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FISCALIZAÇÃO E ACOMPANHAMENTO DE OBRAS\GINÁSIO MARIZÃO\BM 04\"/>
    </mc:Choice>
  </mc:AlternateContent>
  <xr:revisionPtr revIDLastSave="0" documentId="8_{47357924-585A-48A0-B24F-C7276BF3BE3D}" xr6:coauthVersionLast="47" xr6:coauthVersionMax="47" xr10:uidLastSave="{00000000-0000-0000-0000-000000000000}"/>
  <bookViews>
    <workbookView xWindow="-110" yWindow="-110" windowWidth="25820" windowHeight="13900" tabRatio="703" activeTab="4" xr2:uid="{00000000-000D-0000-FFFF-FFFF00000000}"/>
  </bookViews>
  <sheets>
    <sheet name="DADOS" sheetId="18" r:id="rId1"/>
    <sheet name="Eventograma_e_Quantitativos" sheetId="6" r:id="rId2"/>
    <sheet name="Detalhamento" sheetId="13" r:id="rId3"/>
    <sheet name="Cronograma" sheetId="8" r:id="rId4"/>
    <sheet name="PLE" sheetId="10" r:id="rId5"/>
    <sheet name="Resumo_de_Acompanhamento" sheetId="16" r:id="rId6"/>
    <sheet name="CronoPrev" sheetId="19" state="hidden" r:id="rId7"/>
  </sheets>
  <definedNames>
    <definedName name="_xlnm._FilterDatabase" localSheetId="0">DADOS!#REF!</definedName>
    <definedName name="_xlnm._FilterDatabase" localSheetId="2" hidden="1">Detalhamento!$A$16:$J$325</definedName>
    <definedName name="activatedados.form2">IF(ISNUMBER(Eventograma_e_Quantitativos!$K1),Eventograma_e_Quantitativos!$K1&amp;"-"&amp;INDEX(Eventos,Eventograma_e_Quantitativos!$K1,2),"")</definedName>
    <definedName name="_xlnm.Print_Area" localSheetId="3">Cronograma!$B$20:$BB$80</definedName>
    <definedName name="_xlnm.Print_Area" localSheetId="0">DADOS!$A$1:$H$68</definedName>
    <definedName name="_xlnm.Print_Area" localSheetId="2">Detalhamento!$E$2:$Q$329</definedName>
    <definedName name="_xlnm.Print_Area" localSheetId="1">Eventograma_e_Quantitativos!$C$4:$S$330</definedName>
    <definedName name="_xlnm.Print_Area" localSheetId="4">PLE!$B$20:$BB$82</definedName>
    <definedName name="_xlnm.Print_Area" localSheetId="5">Resumo_de_Acompanhamento!$B$2:$P$45</definedName>
    <definedName name="artExec">DADOS!$D$26</definedName>
    <definedName name="artFiscal">DADOS!$D$23</definedName>
    <definedName name="cargoTomador">DADOS!$C$30</definedName>
    <definedName name="creaExec">DADOS!$C$26</definedName>
    <definedName name="creaFiscal">DADOS!$C$23</definedName>
    <definedName name="creaPLE">DADOS!$C$20</definedName>
    <definedName name="Cronograma">Cronograma!$B$69:$BB$74</definedName>
    <definedName name="Cronograma.LinhaPadrão">Cronograma!$19:$19</definedName>
    <definedName name="Cronograma.MesesQuadro">COUNTA(OFFSET(Cronograma,0,0,,1))*4</definedName>
    <definedName name="Cronograma.NumPeríodos">MAX(Cronograma.Períodos)</definedName>
    <definedName name="Cronograma.Padrão">Cronograma!$B$69:$BB$74</definedName>
    <definedName name="Cronograma.Períodos">OFFSET(Cronograma!$E$33,1,0):OFFSET(Cronograma!$BB$69,-1,0)</definedName>
    <definedName name="Cronograma.Períodos.LinhaPadrão">Cronograma!$B$19:$BB$19</definedName>
    <definedName name="CronoPrev">OFFSET(CronoPrev!$B$13,1,0):OFFSET(CronoPrev!$G$26,-1,0)</definedName>
    <definedName name="CronoPrev.LinhaPadrão">CronoPrev!$B$8:$G$8</definedName>
    <definedName name="DADOS.LinhaPadrão">DADOS!$A$1:$C$1</definedName>
    <definedName name="dataInicioObra">DADOS!$H$13</definedName>
    <definedName name="deactivatedados.form1">IF(Eventograma_e_Quantitativos!B1="","",VALUE(LEFT(Eventograma_e_Quantitativos!B1,(FIND("-",Eventograma_e_Quantitativos!B1,1))-1)))</definedName>
    <definedName name="Detalhamento">OFFSET(Detalhamento!$A$16,1,0):OFFSET(Detalhamento!$A$326,-1,0)</definedName>
    <definedName name="Detalhamento.Filtro">Detalhamento!$A$16:$J$16</definedName>
    <definedName name="Detalhamento.Imprimir">Detalhamento!$E$2:OFFSET(Detalhamento!$K$329,0,MAX(TRUNC(numFrentes/6,0)+IF(MOD(numFrentes,6)&lt;&gt;0,1,0),1)*6)</definedName>
    <definedName name="Detalhamento.LinhaPadrão">Detalhamento!$1:$1</definedName>
    <definedName name="Detalhamento.OpçãoServiços">Detalhamento!$B$12</definedName>
    <definedName name="Detalhamento.OpçõesExibição">Detalhamento!$B$6:$B$7</definedName>
    <definedName name="Detalhamento.OpçõesServiços">Detalhamento!$B$9:$B$11</definedName>
    <definedName name="Eventograma_e_Quantitativos.Imprimir">Eventograma_e_Quantitativos!$C$4:OFFSET(Eventograma_e_Quantitativos!$M$330,0,MAX(TRUNC(numFrentes/6,0)+IF(MOD(numFrentes,6)&lt;&gt;0,1,0),1)*6)</definedName>
    <definedName name="Eventograma_e_Quantitativos.LinhaPadrão">Eventograma_e_Quantitativos!$1:$1</definedName>
    <definedName name="Eventos">OFFSET(DADOS!$A$33,1,0):OFFSET(DADOS!$C$69,-1,0)</definedName>
    <definedName name="EventosVariaveis">OFFSET(DADOS!$A$34,1,0):OFFSET(DADOS!$C$69,-1,0)</definedName>
    <definedName name="FaltaEvento">Eventograma_e_Quantitativos!$B$16</definedName>
    <definedName name="hoje">TODAY()</definedName>
    <definedName name="Import.Ação">DADOS!$F$7</definedName>
    <definedName name="Import.CNPJ">DADOS!$D$13</definedName>
    <definedName name="Import.Convênio">DADOS!$B$7</definedName>
    <definedName name="Import.CR">DADOS!$A$7</definedName>
    <definedName name="Import.CTEF">DADOS!$A$13</definedName>
    <definedName name="Import.DataAssinaturaCR">DADOS!$H$7</definedName>
    <definedName name="Import.DataInícioObra">DADOS!$H$13</definedName>
    <definedName name="Import.Descrição">Eventograma_e_Quantitativos!$E$18:$E$178</definedName>
    <definedName name="Import.Empresa">DADOS!$B$13</definedName>
    <definedName name="Import.FrenteDeObra">Eventograma_e_Quantitativos!$N$15:$BK$15</definedName>
    <definedName name="Import.Gestor">DADOS!$D$7</definedName>
    <definedName name="Import.Gigov">DADOS!$C$7</definedName>
    <definedName name="Import.Item">OFFSET(Eventograma_e_Quantitativos!$D$17,1,0):OFFSET(Eventograma_e_Quantitativos!$D$292,-1,0)</definedName>
    <definedName name="Import.Localidade">DADOS!$E$10</definedName>
    <definedName name="Import.Município">DADOS!$D$10</definedName>
    <definedName name="Import.numEventos">OFFSET(Eventograma_e_Quantitativos!$K$17,1,0):OFFSET(Eventograma_e_Quantitativos!$K$292,-1,0)</definedName>
    <definedName name="Import.ObjetoCR">DADOS!$F$10</definedName>
    <definedName name="Import.ObjetoCTEF">DADOS!$E$13</definedName>
    <definedName name="Import.PLE">OFFSET(PLE!$E$33,1,0):OFFSET(PLE!$BB$69,-1,0)</definedName>
    <definedName name="Import.PLQ">OFFSET(Eventograma_e_Quantitativos!$N$17,1,0):OFFSET(Eventograma_e_Quantitativos!$BK$292,-1,0)</definedName>
    <definedName name="Import.PreçoTotal">OFFSET(Eventograma_e_Quantitativos!$I$17,1,0):OFFSET(Eventograma_e_Quantitativos!$I$292,-1,0)</definedName>
    <definedName name="Import.Programa">DADOS!$E$7</definedName>
    <definedName name="Import.Proponente">DADOS!$A$10</definedName>
    <definedName name="Import.Unidade">OFFSET(Eventograma_e_Quantitativos!$F$17,1,0):OFFSET(Eventograma_e_Quantitativos!$F$292,-1,0)</definedName>
    <definedName name="Item" localSheetId="1">Eventograma_e_Quantitativos!$D1</definedName>
    <definedName name="LForçamento">OFFSET(Eventograma_e_Quantitativos!$292:$292,-1,0)</definedName>
    <definedName name="LIorçamento">OFFSET(Eventograma_e_Quantitativos!$17:$17,1,0)</definedName>
    <definedName name="mais_um">OFFSET(Detalhamento!A1,-1,0)+1</definedName>
    <definedName name="mediçao">PLE!$AX$28</definedName>
    <definedName name="Medições">PLE!$B$69:$BB$76</definedName>
    <definedName name="Medições.Padrão">PLE!$B$69:$BB$76</definedName>
    <definedName name="Nível" localSheetId="2">Detalhamento!$B1</definedName>
    <definedName name="Nível" localSheetId="1">Eventograma_e_Quantitativos!$C1</definedName>
    <definedName name="nomeTomador">DADOS!$A$30</definedName>
    <definedName name="NumEvento" localSheetId="1">Eventograma_e_Quantitativos!$K1</definedName>
    <definedName name="numEventos">COUNT(OFFSET(Eventos,0,0,,1))</definedName>
    <definedName name="numFrentes">COUNTIF(Eventograma_e_Quantitativos!$N$15:$BK$15,"&lt;&gt;"&amp;"")</definedName>
    <definedName name="periodoMediçao">INDEX(Resumo_de_Acompanhamento!$C$14:$C$37,mediçao)</definedName>
    <definedName name="PLE">OFFSET(PLE!$E$33,1,0):OFFSET(PLE!$BB$69,-1,0)</definedName>
    <definedName name="PLE.LinhaPadrão">PLE!$B$19:$BB$19</definedName>
    <definedName name="PreçoServiçoPorFrente">OFFSET(Eventograma_e_Quantitativos!$BM$17,1,0):OFFSET(Eventograma_e_Quantitativos!$DJ$292,-1,0)</definedName>
    <definedName name="PreçoServiçosPorFrente.Executados">OFFSET(Eventograma_e_Quantitativos!$DM$17,1,0):OFFSET(Eventograma_e_Quantitativos!$FJ$292,-1,0)</definedName>
    <definedName name="PreçoTotal" localSheetId="1">Eventograma_e_Quantitativos!$I1</definedName>
    <definedName name="PreçoUnit" localSheetId="1">Eventograma_e_Quantitativos!$H1</definedName>
    <definedName name="respExec">DADOS!$A$26</definedName>
    <definedName name="respFiscal">DADOS!$A$23</definedName>
    <definedName name="respPLE">DADOS!$A$20</definedName>
    <definedName name="Resumo_de_Acompanhamento">OFFSET(Resumo_de_Acompanhamento!$B$13,1,0):OFFSET(Resumo_de_Acompanhamento!$M$38,-1,0)</definedName>
    <definedName name="Resumo_de_Acompanhamento.LinhaPadrão">Resumo_de_Acompanhamento!$B$1:$M$1</definedName>
    <definedName name="SENHAGT" hidden="1">"eventosglobais"</definedName>
    <definedName name="TituloEventos">OFFSET(DADOS!$J$33,1,0):OFFSET(DADOS!$J$69,-1,0)</definedName>
    <definedName name="_xlnm.Print_Titles" localSheetId="3">Cronograma!$B:$J,Cronograma!$30:$33</definedName>
    <definedName name="_xlnm.Print_Titles" localSheetId="2">Detalhamento!$E:$K,Detalhamento!$13:$16</definedName>
    <definedName name="_xlnm.Print_Titles" localSheetId="1">Eventograma_e_Quantitativos!$C:$M,Eventograma_e_Quantitativos!$15:$17</definedName>
    <definedName name="_xlnm.Print_Titles" localSheetId="4">PLE!$B:$D,PLE!$30:$33</definedName>
    <definedName name="TotalEventos">SUM(TotalPorEvento)</definedName>
    <definedName name="TotalPorEvento">Eventograma_e_Quantitativos!$I$292:OFFSET(Eventograma_e_Quantitativos!$I$327,-1,0)</definedName>
    <definedName name="últimaMedição">MAX(Import.PLE)</definedName>
    <definedName name="ValoresPorEvento">Eventograma_e_Quantitativos!$N$292:OFFSET(Eventograma_e_Quantitativos!$BK$327,-1,0)</definedName>
    <definedName name="ValoresPorEvento.LinhaPadrão">Eventograma_e_Quantitativos!$3:$3</definedName>
  </definedNames>
  <calcPr calcId="191029"/>
</workbook>
</file>

<file path=xl/calcChain.xml><?xml version="1.0" encoding="utf-8"?>
<calcChain xmlns="http://schemas.openxmlformats.org/spreadsheetml/2006/main">
  <c r="K18" i="6" l="1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D16" i="16" l="1"/>
  <c r="G263" i="13" l="1"/>
  <c r="E263" i="13"/>
  <c r="H300" i="13"/>
  <c r="G300" i="13"/>
  <c r="H261" i="13"/>
  <c r="G261" i="13"/>
  <c r="E261" i="13"/>
  <c r="H260" i="13"/>
  <c r="G260" i="13"/>
  <c r="E260" i="13"/>
  <c r="H259" i="13"/>
  <c r="G259" i="13"/>
  <c r="E259" i="13"/>
  <c r="H298" i="13"/>
  <c r="G298" i="13"/>
  <c r="H297" i="13"/>
  <c r="G297" i="13"/>
  <c r="H256" i="13"/>
  <c r="G256" i="13"/>
  <c r="E256" i="13"/>
  <c r="H255" i="13"/>
  <c r="G255" i="13"/>
  <c r="E255" i="13"/>
  <c r="H295" i="13"/>
  <c r="G295" i="13"/>
  <c r="H294" i="13"/>
  <c r="G294" i="13"/>
  <c r="H293" i="13"/>
  <c r="G293" i="13"/>
  <c r="H292" i="13"/>
  <c r="G292" i="13"/>
  <c r="H291" i="13"/>
  <c r="G291" i="13"/>
  <c r="H290" i="13"/>
  <c r="G290" i="13"/>
  <c r="H248" i="13"/>
  <c r="G248" i="13"/>
  <c r="E248" i="13"/>
  <c r="H289" i="13"/>
  <c r="G289" i="13"/>
  <c r="H288" i="13"/>
  <c r="G288" i="13"/>
  <c r="H245" i="13"/>
  <c r="G245" i="13"/>
  <c r="E245" i="13"/>
  <c r="H286" i="13"/>
  <c r="G286" i="13"/>
  <c r="H285" i="13"/>
  <c r="G285" i="13"/>
  <c r="H284" i="13"/>
  <c r="G284" i="13"/>
  <c r="H283" i="13"/>
  <c r="G283" i="13"/>
  <c r="H282" i="13"/>
  <c r="G282" i="13"/>
  <c r="H280" i="13"/>
  <c r="G280" i="13"/>
  <c r="H279" i="13"/>
  <c r="G279" i="13"/>
  <c r="H276" i="13"/>
  <c r="G276" i="13"/>
  <c r="H275" i="13"/>
  <c r="G275" i="13"/>
  <c r="H274" i="13"/>
  <c r="G274" i="13"/>
  <c r="H272" i="13"/>
  <c r="G272" i="13"/>
  <c r="H271" i="13"/>
  <c r="G271" i="13"/>
  <c r="H269" i="13"/>
  <c r="G269" i="13"/>
  <c r="H231" i="13"/>
  <c r="G231" i="13"/>
  <c r="E231" i="13"/>
  <c r="H230" i="13"/>
  <c r="G230" i="13"/>
  <c r="E230" i="13"/>
  <c r="H267" i="13"/>
  <c r="G267" i="13"/>
  <c r="H266" i="13"/>
  <c r="G266" i="13"/>
  <c r="H264" i="13"/>
  <c r="G264" i="13"/>
  <c r="H262" i="13"/>
  <c r="G262" i="13"/>
  <c r="H258" i="13"/>
  <c r="G258" i="13"/>
  <c r="H257" i="13"/>
  <c r="G257" i="13"/>
  <c r="H223" i="13"/>
  <c r="G223" i="13"/>
  <c r="E223" i="13"/>
  <c r="H254" i="13"/>
  <c r="G254" i="13"/>
  <c r="H253" i="13"/>
  <c r="G253" i="13"/>
  <c r="H252" i="13"/>
  <c r="G252" i="13"/>
  <c r="H251" i="13"/>
  <c r="G251" i="13"/>
  <c r="H250" i="13"/>
  <c r="G250" i="13"/>
  <c r="H249" i="13"/>
  <c r="G249" i="13"/>
  <c r="H247" i="13"/>
  <c r="G247" i="13"/>
  <c r="H246" i="13"/>
  <c r="G246" i="13"/>
  <c r="H244" i="13"/>
  <c r="G244" i="13"/>
  <c r="H243" i="13"/>
  <c r="G243" i="13"/>
  <c r="H242" i="13"/>
  <c r="G242" i="13"/>
  <c r="H241" i="13"/>
  <c r="G241" i="13"/>
  <c r="H240" i="13"/>
  <c r="G240" i="13"/>
  <c r="H239" i="13"/>
  <c r="G239" i="13"/>
  <c r="H238" i="13"/>
  <c r="G238" i="13"/>
  <c r="H237" i="13"/>
  <c r="G237" i="13"/>
  <c r="H236" i="13"/>
  <c r="G236" i="13"/>
  <c r="H235" i="13"/>
  <c r="G235" i="13"/>
  <c r="H234" i="13"/>
  <c r="G234" i="13"/>
  <c r="H233" i="13"/>
  <c r="G233" i="13"/>
  <c r="H232" i="13"/>
  <c r="G232" i="13"/>
  <c r="H229" i="13"/>
  <c r="G229" i="13"/>
  <c r="H200" i="13"/>
  <c r="G200" i="13"/>
  <c r="E200" i="13"/>
  <c r="H199" i="13"/>
  <c r="G199" i="13"/>
  <c r="E199" i="13"/>
  <c r="H227" i="13"/>
  <c r="G227" i="13"/>
  <c r="H226" i="13"/>
  <c r="G226" i="13"/>
  <c r="H225" i="13"/>
  <c r="G225" i="13"/>
  <c r="H195" i="13"/>
  <c r="G195" i="13"/>
  <c r="E195" i="13"/>
  <c r="H222" i="13"/>
  <c r="G222" i="13"/>
  <c r="H221" i="13"/>
  <c r="G221" i="13"/>
  <c r="H220" i="13"/>
  <c r="G220" i="13"/>
  <c r="H191" i="13"/>
  <c r="G191" i="13"/>
  <c r="E191" i="13"/>
  <c r="H218" i="13"/>
  <c r="G218" i="13"/>
  <c r="H217" i="13"/>
  <c r="G217" i="13"/>
  <c r="H216" i="13"/>
  <c r="G216" i="13"/>
  <c r="H215" i="13"/>
  <c r="G215" i="13"/>
  <c r="H214" i="13"/>
  <c r="G214" i="13"/>
  <c r="H185" i="13"/>
  <c r="G185" i="13"/>
  <c r="E185" i="13"/>
  <c r="H212" i="13"/>
  <c r="G212" i="13"/>
  <c r="H211" i="13"/>
  <c r="G211" i="13"/>
  <c r="H182" i="13"/>
  <c r="G182" i="13"/>
  <c r="E182" i="13"/>
  <c r="H209" i="13"/>
  <c r="G209" i="13"/>
  <c r="H208" i="13"/>
  <c r="G208" i="13"/>
  <c r="H179" i="13"/>
  <c r="G179" i="13"/>
  <c r="E179" i="13"/>
  <c r="H207" i="13"/>
  <c r="G207" i="13"/>
  <c r="H177" i="13"/>
  <c r="G177" i="13"/>
  <c r="E177" i="13"/>
  <c r="H176" i="13"/>
  <c r="G176" i="13"/>
  <c r="E176" i="13"/>
  <c r="H205" i="13"/>
  <c r="G205" i="13"/>
  <c r="H174" i="13"/>
  <c r="G174" i="13"/>
  <c r="E174" i="13"/>
  <c r="H203" i="13"/>
  <c r="G203" i="13"/>
  <c r="H172" i="13"/>
  <c r="G172" i="13"/>
  <c r="E172" i="13"/>
  <c r="H202" i="13"/>
  <c r="G202" i="13"/>
  <c r="H170" i="13"/>
  <c r="G170" i="13"/>
  <c r="E170" i="13"/>
  <c r="H201" i="13"/>
  <c r="G201" i="13"/>
  <c r="H198" i="13"/>
  <c r="G198" i="13"/>
  <c r="H167" i="13"/>
  <c r="G167" i="13"/>
  <c r="E167" i="13"/>
  <c r="H166" i="13"/>
  <c r="G166" i="13"/>
  <c r="E166" i="13"/>
  <c r="H196" i="13"/>
  <c r="G196" i="13"/>
  <c r="H164" i="13"/>
  <c r="G164" i="13"/>
  <c r="E164" i="13"/>
  <c r="H163" i="13"/>
  <c r="G163" i="13"/>
  <c r="E163" i="13"/>
  <c r="H193" i="13"/>
  <c r="G193" i="13"/>
  <c r="H161" i="13"/>
  <c r="G161" i="13"/>
  <c r="E161" i="13"/>
  <c r="H190" i="13"/>
  <c r="G190" i="13"/>
  <c r="H189" i="13"/>
  <c r="G189" i="13"/>
  <c r="H188" i="13"/>
  <c r="G188" i="13"/>
  <c r="H157" i="13"/>
  <c r="G157" i="13"/>
  <c r="E157" i="13"/>
  <c r="H186" i="13"/>
  <c r="G186" i="13"/>
  <c r="H184" i="13"/>
  <c r="G184" i="13"/>
  <c r="H183" i="13"/>
  <c r="G183" i="13"/>
  <c r="H181" i="13"/>
  <c r="G181" i="13"/>
  <c r="H180" i="13"/>
  <c r="G180" i="13"/>
  <c r="H178" i="13"/>
  <c r="G178" i="13"/>
  <c r="H150" i="13"/>
  <c r="G150" i="13"/>
  <c r="E150" i="13"/>
  <c r="H173" i="13"/>
  <c r="G173" i="13"/>
  <c r="H171" i="13"/>
  <c r="G171" i="13"/>
  <c r="H169" i="13"/>
  <c r="G169" i="13"/>
  <c r="H168" i="13"/>
  <c r="G168" i="13"/>
  <c r="H165" i="13"/>
  <c r="G165" i="13"/>
  <c r="H144" i="13"/>
  <c r="G144" i="13"/>
  <c r="E144" i="13"/>
  <c r="H160" i="13"/>
  <c r="G160" i="13"/>
  <c r="H159" i="13"/>
  <c r="G159" i="13"/>
  <c r="H158" i="13"/>
  <c r="G158" i="13"/>
  <c r="H140" i="13"/>
  <c r="G140" i="13"/>
  <c r="E140" i="13"/>
  <c r="H155" i="13"/>
  <c r="G155" i="13"/>
  <c r="H154" i="13"/>
  <c r="G154" i="13"/>
  <c r="H153" i="13"/>
  <c r="G153" i="13"/>
  <c r="H152" i="13"/>
  <c r="G152" i="13"/>
  <c r="H151" i="13"/>
  <c r="G151" i="13"/>
  <c r="H149" i="13"/>
  <c r="G149" i="13"/>
  <c r="H148" i="13"/>
  <c r="G148" i="13"/>
  <c r="H147" i="13"/>
  <c r="G147" i="13"/>
  <c r="H146" i="13"/>
  <c r="G146" i="13"/>
  <c r="H145" i="13"/>
  <c r="G145" i="13"/>
  <c r="H143" i="13"/>
  <c r="G143" i="13"/>
  <c r="H142" i="13"/>
  <c r="G142" i="13"/>
  <c r="H141" i="13"/>
  <c r="G141" i="13"/>
  <c r="H139" i="13"/>
  <c r="G139" i="13"/>
  <c r="H138" i="13"/>
  <c r="G138" i="13"/>
  <c r="H137" i="13"/>
  <c r="G137" i="13"/>
  <c r="H136" i="13"/>
  <c r="G136" i="13"/>
  <c r="H135" i="13"/>
  <c r="G135" i="13"/>
  <c r="H134" i="13"/>
  <c r="G134" i="13"/>
  <c r="H133" i="13"/>
  <c r="G133" i="13"/>
  <c r="H132" i="13"/>
  <c r="G132" i="13"/>
  <c r="H131" i="13"/>
  <c r="G131" i="13"/>
  <c r="H130" i="13"/>
  <c r="G130" i="13"/>
  <c r="H129" i="13"/>
  <c r="G129" i="13"/>
  <c r="H128" i="13"/>
  <c r="G128" i="13"/>
  <c r="H127" i="13"/>
  <c r="G127" i="13"/>
  <c r="H126" i="13"/>
  <c r="G126" i="13"/>
  <c r="H125" i="13"/>
  <c r="G125" i="13"/>
  <c r="H124" i="13"/>
  <c r="G124" i="13"/>
  <c r="H123" i="13"/>
  <c r="G123" i="13"/>
  <c r="H109" i="13"/>
  <c r="G109" i="13"/>
  <c r="E109" i="13"/>
  <c r="H121" i="13"/>
  <c r="G121" i="13"/>
  <c r="H120" i="13"/>
  <c r="G120" i="13"/>
  <c r="H119" i="13"/>
  <c r="G119" i="13"/>
  <c r="H118" i="13"/>
  <c r="G118" i="13"/>
  <c r="H117" i="13"/>
  <c r="G117" i="13"/>
  <c r="H116" i="13"/>
  <c r="G116" i="13"/>
  <c r="H115" i="13"/>
  <c r="G115" i="13"/>
  <c r="H114" i="13"/>
  <c r="G114" i="13"/>
  <c r="H100" i="13"/>
  <c r="G100" i="13"/>
  <c r="E100" i="13"/>
  <c r="H112" i="13"/>
  <c r="G112" i="13"/>
  <c r="H111" i="13"/>
  <c r="G111" i="13"/>
  <c r="H110" i="13"/>
  <c r="G110" i="13"/>
  <c r="H108" i="13"/>
  <c r="G108" i="13"/>
  <c r="H95" i="13"/>
  <c r="G95" i="13"/>
  <c r="E95" i="13"/>
  <c r="H106" i="13"/>
  <c r="G106" i="13"/>
  <c r="H105" i="13"/>
  <c r="G105" i="13"/>
  <c r="H92" i="13"/>
  <c r="G92" i="13"/>
  <c r="E92" i="13"/>
  <c r="H102" i="13"/>
  <c r="G102" i="13"/>
  <c r="H90" i="13"/>
  <c r="G90" i="13"/>
  <c r="E90" i="13"/>
  <c r="H99" i="13"/>
  <c r="G99" i="13"/>
  <c r="H98" i="13"/>
  <c r="G98" i="13"/>
  <c r="H87" i="13"/>
  <c r="G87" i="13"/>
  <c r="E87" i="13"/>
  <c r="H104" i="13"/>
  <c r="G104" i="13"/>
  <c r="H97" i="13"/>
  <c r="G97" i="13"/>
  <c r="H96" i="13"/>
  <c r="G96" i="13"/>
  <c r="H94" i="13"/>
  <c r="G94" i="13"/>
  <c r="H93" i="13"/>
  <c r="G93" i="13"/>
  <c r="H81" i="13"/>
  <c r="G81" i="13"/>
  <c r="E81" i="13"/>
  <c r="H80" i="13"/>
  <c r="G80" i="13"/>
  <c r="E80" i="13"/>
  <c r="H89" i="13"/>
  <c r="G89" i="13"/>
  <c r="H263" i="13" l="1"/>
  <c r="DK173" i="6"/>
  <c r="DJ173" i="6"/>
  <c r="DI173" i="6"/>
  <c r="DH173" i="6"/>
  <c r="DG173" i="6"/>
  <c r="DF173" i="6"/>
  <c r="DE173" i="6"/>
  <c r="DD173" i="6"/>
  <c r="DC173" i="6"/>
  <c r="DB173" i="6"/>
  <c r="DA173" i="6"/>
  <c r="CZ173" i="6"/>
  <c r="CY173" i="6"/>
  <c r="CX173" i="6"/>
  <c r="CW173" i="6"/>
  <c r="CV173" i="6"/>
  <c r="CU173" i="6"/>
  <c r="CT173" i="6"/>
  <c r="CS173" i="6"/>
  <c r="CR173" i="6"/>
  <c r="CQ173" i="6"/>
  <c r="CP173" i="6"/>
  <c r="CO173" i="6"/>
  <c r="CN173" i="6"/>
  <c r="CM173" i="6"/>
  <c r="CL173" i="6"/>
  <c r="CK173" i="6"/>
  <c r="CJ173" i="6"/>
  <c r="CI173" i="6"/>
  <c r="CH173" i="6"/>
  <c r="CG173" i="6"/>
  <c r="CF173" i="6"/>
  <c r="CE173" i="6"/>
  <c r="CD173" i="6"/>
  <c r="CC173" i="6"/>
  <c r="CB173" i="6"/>
  <c r="CA173" i="6"/>
  <c r="BZ173" i="6"/>
  <c r="BY173" i="6"/>
  <c r="BX173" i="6"/>
  <c r="BW173" i="6"/>
  <c r="BV173" i="6"/>
  <c r="BU173" i="6"/>
  <c r="BT173" i="6"/>
  <c r="BS173" i="6"/>
  <c r="BR173" i="6"/>
  <c r="BQ173" i="6"/>
  <c r="BP173" i="6"/>
  <c r="FJ173" i="6"/>
  <c r="C173" i="6"/>
  <c r="B173" i="6"/>
  <c r="DK172" i="6"/>
  <c r="DJ172" i="6"/>
  <c r="DI172" i="6"/>
  <c r="DH172" i="6"/>
  <c r="DG172" i="6"/>
  <c r="DF172" i="6"/>
  <c r="DE172" i="6"/>
  <c r="DD172" i="6"/>
  <c r="DC172" i="6"/>
  <c r="DB172" i="6"/>
  <c r="DA172" i="6"/>
  <c r="CZ172" i="6"/>
  <c r="CY172" i="6"/>
  <c r="CX172" i="6"/>
  <c r="CW172" i="6"/>
  <c r="CV172" i="6"/>
  <c r="CU172" i="6"/>
  <c r="CT172" i="6"/>
  <c r="CS172" i="6"/>
  <c r="CR172" i="6"/>
  <c r="CQ172" i="6"/>
  <c r="CP172" i="6"/>
  <c r="CO172" i="6"/>
  <c r="CN172" i="6"/>
  <c r="CM172" i="6"/>
  <c r="CL172" i="6"/>
  <c r="CK172" i="6"/>
  <c r="CJ172" i="6"/>
  <c r="CI172" i="6"/>
  <c r="CH172" i="6"/>
  <c r="CG172" i="6"/>
  <c r="CF172" i="6"/>
  <c r="CE172" i="6"/>
  <c r="CD172" i="6"/>
  <c r="CC172" i="6"/>
  <c r="CB172" i="6"/>
  <c r="CA172" i="6"/>
  <c r="BZ172" i="6"/>
  <c r="BY172" i="6"/>
  <c r="BX172" i="6"/>
  <c r="BW172" i="6"/>
  <c r="BV172" i="6"/>
  <c r="BU172" i="6"/>
  <c r="BT172" i="6"/>
  <c r="BS172" i="6"/>
  <c r="BR172" i="6"/>
  <c r="BQ172" i="6"/>
  <c r="BP172" i="6"/>
  <c r="C172" i="6"/>
  <c r="B172" i="6"/>
  <c r="DK171" i="6"/>
  <c r="DJ171" i="6"/>
  <c r="DI171" i="6"/>
  <c r="DH171" i="6"/>
  <c r="DG171" i="6"/>
  <c r="DF171" i="6"/>
  <c r="DE171" i="6"/>
  <c r="DD171" i="6"/>
  <c r="DC171" i="6"/>
  <c r="DB171" i="6"/>
  <c r="DA171" i="6"/>
  <c r="CZ171" i="6"/>
  <c r="CY171" i="6"/>
  <c r="CX171" i="6"/>
  <c r="CW171" i="6"/>
  <c r="CV171" i="6"/>
  <c r="CU171" i="6"/>
  <c r="CT171" i="6"/>
  <c r="CS171" i="6"/>
  <c r="CR171" i="6"/>
  <c r="CQ171" i="6"/>
  <c r="CP171" i="6"/>
  <c r="CO171" i="6"/>
  <c r="CN171" i="6"/>
  <c r="CM171" i="6"/>
  <c r="CL171" i="6"/>
  <c r="CK171" i="6"/>
  <c r="CJ171" i="6"/>
  <c r="CI171" i="6"/>
  <c r="CH171" i="6"/>
  <c r="CG171" i="6"/>
  <c r="CF171" i="6"/>
  <c r="CE171" i="6"/>
  <c r="CD171" i="6"/>
  <c r="CC171" i="6"/>
  <c r="CB171" i="6"/>
  <c r="CA171" i="6"/>
  <c r="BZ171" i="6"/>
  <c r="BY171" i="6"/>
  <c r="BX171" i="6"/>
  <c r="BW171" i="6"/>
  <c r="BV171" i="6"/>
  <c r="BU171" i="6"/>
  <c r="BT171" i="6"/>
  <c r="BS171" i="6"/>
  <c r="BR171" i="6"/>
  <c r="BQ171" i="6"/>
  <c r="BP171" i="6"/>
  <c r="FH171" i="6"/>
  <c r="C171" i="6"/>
  <c r="B171" i="6"/>
  <c r="DK170" i="6"/>
  <c r="DJ170" i="6"/>
  <c r="DI170" i="6"/>
  <c r="DH170" i="6"/>
  <c r="DG170" i="6"/>
  <c r="DF170" i="6"/>
  <c r="DE170" i="6"/>
  <c r="DD170" i="6"/>
  <c r="DC170" i="6"/>
  <c r="DB170" i="6"/>
  <c r="DA170" i="6"/>
  <c r="CZ170" i="6"/>
  <c r="CY170" i="6"/>
  <c r="CX170" i="6"/>
  <c r="CW170" i="6"/>
  <c r="CV170" i="6"/>
  <c r="CU170" i="6"/>
  <c r="CT170" i="6"/>
  <c r="CS170" i="6"/>
  <c r="CR170" i="6"/>
  <c r="CQ170" i="6"/>
  <c r="CP170" i="6"/>
  <c r="CO170" i="6"/>
  <c r="CN170" i="6"/>
  <c r="CM170" i="6"/>
  <c r="CL170" i="6"/>
  <c r="CK170" i="6"/>
  <c r="CJ170" i="6"/>
  <c r="CI170" i="6"/>
  <c r="CH170" i="6"/>
  <c r="CG170" i="6"/>
  <c r="CF170" i="6"/>
  <c r="CE170" i="6"/>
  <c r="CD170" i="6"/>
  <c r="CC170" i="6"/>
  <c r="CB170" i="6"/>
  <c r="CA170" i="6"/>
  <c r="BZ170" i="6"/>
  <c r="BY170" i="6"/>
  <c r="BX170" i="6"/>
  <c r="BW170" i="6"/>
  <c r="BV170" i="6"/>
  <c r="BU170" i="6"/>
  <c r="BT170" i="6"/>
  <c r="BS170" i="6"/>
  <c r="BR170" i="6"/>
  <c r="BQ170" i="6"/>
  <c r="BP170" i="6"/>
  <c r="C170" i="6"/>
  <c r="B170" i="6"/>
  <c r="DK169" i="6"/>
  <c r="DJ169" i="6"/>
  <c r="DI169" i="6"/>
  <c r="DH169" i="6"/>
  <c r="DG169" i="6"/>
  <c r="DF169" i="6"/>
  <c r="DE169" i="6"/>
  <c r="DD169" i="6"/>
  <c r="DC169" i="6"/>
  <c r="DB169" i="6"/>
  <c r="DA169" i="6"/>
  <c r="CZ169" i="6"/>
  <c r="CY169" i="6"/>
  <c r="CX169" i="6"/>
  <c r="CW169" i="6"/>
  <c r="CV169" i="6"/>
  <c r="CU169" i="6"/>
  <c r="CT169" i="6"/>
  <c r="CS169" i="6"/>
  <c r="CR169" i="6"/>
  <c r="CQ169" i="6"/>
  <c r="CP169" i="6"/>
  <c r="CO169" i="6"/>
  <c r="CN169" i="6"/>
  <c r="CM169" i="6"/>
  <c r="CL169" i="6"/>
  <c r="CK169" i="6"/>
  <c r="CJ169" i="6"/>
  <c r="CI169" i="6"/>
  <c r="CH169" i="6"/>
  <c r="CG169" i="6"/>
  <c r="CF169" i="6"/>
  <c r="CE169" i="6"/>
  <c r="CD169" i="6"/>
  <c r="CC169" i="6"/>
  <c r="CB169" i="6"/>
  <c r="CA169" i="6"/>
  <c r="BZ169" i="6"/>
  <c r="BY169" i="6"/>
  <c r="BX169" i="6"/>
  <c r="BW169" i="6"/>
  <c r="BV169" i="6"/>
  <c r="BU169" i="6"/>
  <c r="BT169" i="6"/>
  <c r="BS169" i="6"/>
  <c r="BR169" i="6"/>
  <c r="BQ169" i="6"/>
  <c r="BP169" i="6"/>
  <c r="C169" i="6"/>
  <c r="B169" i="6"/>
  <c r="DK168" i="6"/>
  <c r="DJ168" i="6"/>
  <c r="DI168" i="6"/>
  <c r="DH168" i="6"/>
  <c r="DG168" i="6"/>
  <c r="DF168" i="6"/>
  <c r="DE168" i="6"/>
  <c r="DD168" i="6"/>
  <c r="DC168" i="6"/>
  <c r="DB168" i="6"/>
  <c r="DA168" i="6"/>
  <c r="CZ168" i="6"/>
  <c r="CY168" i="6"/>
  <c r="CX168" i="6"/>
  <c r="CW168" i="6"/>
  <c r="CV168" i="6"/>
  <c r="CU168" i="6"/>
  <c r="CT168" i="6"/>
  <c r="CS168" i="6"/>
  <c r="CR168" i="6"/>
  <c r="CQ168" i="6"/>
  <c r="CP168" i="6"/>
  <c r="CO168" i="6"/>
  <c r="CN168" i="6"/>
  <c r="CM168" i="6"/>
  <c r="CL168" i="6"/>
  <c r="CK168" i="6"/>
  <c r="CJ168" i="6"/>
  <c r="CI168" i="6"/>
  <c r="CH168" i="6"/>
  <c r="CG168" i="6"/>
  <c r="CF168" i="6"/>
  <c r="CE168" i="6"/>
  <c r="CD168" i="6"/>
  <c r="CC168" i="6"/>
  <c r="CB168" i="6"/>
  <c r="CA168" i="6"/>
  <c r="BZ168" i="6"/>
  <c r="BY168" i="6"/>
  <c r="BX168" i="6"/>
  <c r="BW168" i="6"/>
  <c r="BV168" i="6"/>
  <c r="BU168" i="6"/>
  <c r="BT168" i="6"/>
  <c r="BS168" i="6"/>
  <c r="BR168" i="6"/>
  <c r="BQ168" i="6"/>
  <c r="BP168" i="6"/>
  <c r="C168" i="6"/>
  <c r="B168" i="6"/>
  <c r="DK167" i="6"/>
  <c r="DJ167" i="6"/>
  <c r="DI167" i="6"/>
  <c r="DH167" i="6"/>
  <c r="DG167" i="6"/>
  <c r="DF167" i="6"/>
  <c r="DE167" i="6"/>
  <c r="DD167" i="6"/>
  <c r="DC167" i="6"/>
  <c r="DB167" i="6"/>
  <c r="DA167" i="6"/>
  <c r="CZ167" i="6"/>
  <c r="CY167" i="6"/>
  <c r="CX167" i="6"/>
  <c r="CW167" i="6"/>
  <c r="CV167" i="6"/>
  <c r="CU167" i="6"/>
  <c r="CT167" i="6"/>
  <c r="CS167" i="6"/>
  <c r="CR167" i="6"/>
  <c r="CQ167" i="6"/>
  <c r="CP167" i="6"/>
  <c r="CO167" i="6"/>
  <c r="CN167" i="6"/>
  <c r="CM167" i="6"/>
  <c r="CL167" i="6"/>
  <c r="CK167" i="6"/>
  <c r="CJ167" i="6"/>
  <c r="CI167" i="6"/>
  <c r="CH167" i="6"/>
  <c r="CG167" i="6"/>
  <c r="CF167" i="6"/>
  <c r="CE167" i="6"/>
  <c r="CD167" i="6"/>
  <c r="CC167" i="6"/>
  <c r="CB167" i="6"/>
  <c r="CA167" i="6"/>
  <c r="BZ167" i="6"/>
  <c r="BY167" i="6"/>
  <c r="BX167" i="6"/>
  <c r="BW167" i="6"/>
  <c r="BV167" i="6"/>
  <c r="BU167" i="6"/>
  <c r="BT167" i="6"/>
  <c r="BS167" i="6"/>
  <c r="BR167" i="6"/>
  <c r="BQ167" i="6"/>
  <c r="BP167" i="6"/>
  <c r="FH167" i="6"/>
  <c r="C167" i="6"/>
  <c r="B167" i="6"/>
  <c r="DK166" i="6"/>
  <c r="DJ166" i="6"/>
  <c r="DI166" i="6"/>
  <c r="DH166" i="6"/>
  <c r="DG166" i="6"/>
  <c r="DF166" i="6"/>
  <c r="DE166" i="6"/>
  <c r="DD166" i="6"/>
  <c r="DC166" i="6"/>
  <c r="DB166" i="6"/>
  <c r="DA166" i="6"/>
  <c r="CZ166" i="6"/>
  <c r="CY166" i="6"/>
  <c r="CX166" i="6"/>
  <c r="CW166" i="6"/>
  <c r="CV166" i="6"/>
  <c r="CU166" i="6"/>
  <c r="CT166" i="6"/>
  <c r="CS166" i="6"/>
  <c r="CR166" i="6"/>
  <c r="CQ166" i="6"/>
  <c r="CP166" i="6"/>
  <c r="CO166" i="6"/>
  <c r="CN166" i="6"/>
  <c r="CM166" i="6"/>
  <c r="CL166" i="6"/>
  <c r="CK166" i="6"/>
  <c r="CJ166" i="6"/>
  <c r="CI166" i="6"/>
  <c r="CH166" i="6"/>
  <c r="CG166" i="6"/>
  <c r="CF166" i="6"/>
  <c r="CE166" i="6"/>
  <c r="CD166" i="6"/>
  <c r="CC166" i="6"/>
  <c r="CB166" i="6"/>
  <c r="CA166" i="6"/>
  <c r="BZ166" i="6"/>
  <c r="BY166" i="6"/>
  <c r="BX166" i="6"/>
  <c r="BW166" i="6"/>
  <c r="BV166" i="6"/>
  <c r="BU166" i="6"/>
  <c r="BT166" i="6"/>
  <c r="BS166" i="6"/>
  <c r="BR166" i="6"/>
  <c r="BQ166" i="6"/>
  <c r="BP166" i="6"/>
  <c r="C166" i="6"/>
  <c r="B166" i="6"/>
  <c r="DK165" i="6"/>
  <c r="DJ165" i="6"/>
  <c r="DI165" i="6"/>
  <c r="DH165" i="6"/>
  <c r="DG165" i="6"/>
  <c r="DF165" i="6"/>
  <c r="DE165" i="6"/>
  <c r="DD165" i="6"/>
  <c r="DC165" i="6"/>
  <c r="DB165" i="6"/>
  <c r="DA165" i="6"/>
  <c r="CZ165" i="6"/>
  <c r="CY165" i="6"/>
  <c r="CX165" i="6"/>
  <c r="CW165" i="6"/>
  <c r="CV165" i="6"/>
  <c r="CU165" i="6"/>
  <c r="CT165" i="6"/>
  <c r="CS165" i="6"/>
  <c r="CR165" i="6"/>
  <c r="CQ165" i="6"/>
  <c r="CP165" i="6"/>
  <c r="CO165" i="6"/>
  <c r="CN165" i="6"/>
  <c r="CM165" i="6"/>
  <c r="CL165" i="6"/>
  <c r="CK165" i="6"/>
  <c r="CJ165" i="6"/>
  <c r="CI165" i="6"/>
  <c r="CH165" i="6"/>
  <c r="CG165" i="6"/>
  <c r="CF165" i="6"/>
  <c r="CE165" i="6"/>
  <c r="CD165" i="6"/>
  <c r="CC165" i="6"/>
  <c r="CB165" i="6"/>
  <c r="CA165" i="6"/>
  <c r="BZ165" i="6"/>
  <c r="BY165" i="6"/>
  <c r="BX165" i="6"/>
  <c r="BW165" i="6"/>
  <c r="BV165" i="6"/>
  <c r="BU165" i="6"/>
  <c r="BT165" i="6"/>
  <c r="BS165" i="6"/>
  <c r="BR165" i="6"/>
  <c r="BQ165" i="6"/>
  <c r="BP165" i="6"/>
  <c r="FJ165" i="6"/>
  <c r="C165" i="6"/>
  <c r="B165" i="6"/>
  <c r="DK164" i="6"/>
  <c r="DJ164" i="6"/>
  <c r="DI164" i="6"/>
  <c r="DH164" i="6"/>
  <c r="DG164" i="6"/>
  <c r="DF164" i="6"/>
  <c r="DE164" i="6"/>
  <c r="DD164" i="6"/>
  <c r="DC164" i="6"/>
  <c r="DB164" i="6"/>
  <c r="DA164" i="6"/>
  <c r="CZ164" i="6"/>
  <c r="CY164" i="6"/>
  <c r="CX164" i="6"/>
  <c r="CW164" i="6"/>
  <c r="CV164" i="6"/>
  <c r="CU164" i="6"/>
  <c r="CT164" i="6"/>
  <c r="CS164" i="6"/>
  <c r="CR164" i="6"/>
  <c r="CQ164" i="6"/>
  <c r="CP164" i="6"/>
  <c r="CO164" i="6"/>
  <c r="CN164" i="6"/>
  <c r="CM164" i="6"/>
  <c r="CL164" i="6"/>
  <c r="CK164" i="6"/>
  <c r="CJ164" i="6"/>
  <c r="CI164" i="6"/>
  <c r="CH164" i="6"/>
  <c r="CG164" i="6"/>
  <c r="CF164" i="6"/>
  <c r="CE164" i="6"/>
  <c r="CD164" i="6"/>
  <c r="CC164" i="6"/>
  <c r="CB164" i="6"/>
  <c r="CA164" i="6"/>
  <c r="BZ164" i="6"/>
  <c r="BY164" i="6"/>
  <c r="BX164" i="6"/>
  <c r="BW164" i="6"/>
  <c r="BV164" i="6"/>
  <c r="BU164" i="6"/>
  <c r="BT164" i="6"/>
  <c r="BS164" i="6"/>
  <c r="BR164" i="6"/>
  <c r="BQ164" i="6"/>
  <c r="BP164" i="6"/>
  <c r="FI164" i="6"/>
  <c r="C164" i="6"/>
  <c r="B164" i="6"/>
  <c r="DK163" i="6"/>
  <c r="DJ163" i="6"/>
  <c r="DI163" i="6"/>
  <c r="DH163" i="6"/>
  <c r="DG163" i="6"/>
  <c r="DF163" i="6"/>
  <c r="DE163" i="6"/>
  <c r="DD163" i="6"/>
  <c r="DC163" i="6"/>
  <c r="DB163" i="6"/>
  <c r="DA163" i="6"/>
  <c r="CZ163" i="6"/>
  <c r="CY163" i="6"/>
  <c r="CX163" i="6"/>
  <c r="CW163" i="6"/>
  <c r="CV163" i="6"/>
  <c r="CU163" i="6"/>
  <c r="CT163" i="6"/>
  <c r="CS163" i="6"/>
  <c r="CR163" i="6"/>
  <c r="CQ163" i="6"/>
  <c r="CP163" i="6"/>
  <c r="CO163" i="6"/>
  <c r="CN163" i="6"/>
  <c r="CM163" i="6"/>
  <c r="CL163" i="6"/>
  <c r="CK163" i="6"/>
  <c r="CJ163" i="6"/>
  <c r="CI163" i="6"/>
  <c r="CH163" i="6"/>
  <c r="CG163" i="6"/>
  <c r="CF163" i="6"/>
  <c r="CE163" i="6"/>
  <c r="CD163" i="6"/>
  <c r="CC163" i="6"/>
  <c r="CB163" i="6"/>
  <c r="CA163" i="6"/>
  <c r="BZ163" i="6"/>
  <c r="BY163" i="6"/>
  <c r="BX163" i="6"/>
  <c r="BW163" i="6"/>
  <c r="BV163" i="6"/>
  <c r="BU163" i="6"/>
  <c r="BT163" i="6"/>
  <c r="BS163" i="6"/>
  <c r="BR163" i="6"/>
  <c r="BQ163" i="6"/>
  <c r="BP163" i="6"/>
  <c r="C163" i="6"/>
  <c r="B163" i="6"/>
  <c r="DK162" i="6"/>
  <c r="DJ162" i="6"/>
  <c r="DI162" i="6"/>
  <c r="DH162" i="6"/>
  <c r="DG162" i="6"/>
  <c r="DF162" i="6"/>
  <c r="DE162" i="6"/>
  <c r="DD162" i="6"/>
  <c r="DC162" i="6"/>
  <c r="DB162" i="6"/>
  <c r="DA162" i="6"/>
  <c r="CZ162" i="6"/>
  <c r="CY162" i="6"/>
  <c r="CX162" i="6"/>
  <c r="CW162" i="6"/>
  <c r="CV162" i="6"/>
  <c r="CU162" i="6"/>
  <c r="CT162" i="6"/>
  <c r="CS162" i="6"/>
  <c r="CR162" i="6"/>
  <c r="CQ162" i="6"/>
  <c r="CP162" i="6"/>
  <c r="CO162" i="6"/>
  <c r="CN162" i="6"/>
  <c r="CM162" i="6"/>
  <c r="CL162" i="6"/>
  <c r="CK162" i="6"/>
  <c r="CJ162" i="6"/>
  <c r="CI162" i="6"/>
  <c r="CH162" i="6"/>
  <c r="CG162" i="6"/>
  <c r="CF162" i="6"/>
  <c r="CE162" i="6"/>
  <c r="CD162" i="6"/>
  <c r="CC162" i="6"/>
  <c r="CB162" i="6"/>
  <c r="CA162" i="6"/>
  <c r="BZ162" i="6"/>
  <c r="BY162" i="6"/>
  <c r="BX162" i="6"/>
  <c r="BW162" i="6"/>
  <c r="BV162" i="6"/>
  <c r="BU162" i="6"/>
  <c r="BT162" i="6"/>
  <c r="BS162" i="6"/>
  <c r="BR162" i="6"/>
  <c r="BQ162" i="6"/>
  <c r="BP162" i="6"/>
  <c r="DW162" i="6"/>
  <c r="C162" i="6"/>
  <c r="B162" i="6"/>
  <c r="DK161" i="6"/>
  <c r="DJ161" i="6"/>
  <c r="DI161" i="6"/>
  <c r="DH161" i="6"/>
  <c r="DG161" i="6"/>
  <c r="DF161" i="6"/>
  <c r="DE161" i="6"/>
  <c r="DD161" i="6"/>
  <c r="DC161" i="6"/>
  <c r="DB161" i="6"/>
  <c r="DA161" i="6"/>
  <c r="CZ161" i="6"/>
  <c r="CY161" i="6"/>
  <c r="CX161" i="6"/>
  <c r="CW161" i="6"/>
  <c r="CV161" i="6"/>
  <c r="CU161" i="6"/>
  <c r="CT161" i="6"/>
  <c r="CS161" i="6"/>
  <c r="CR161" i="6"/>
  <c r="CQ161" i="6"/>
  <c r="CP161" i="6"/>
  <c r="CO161" i="6"/>
  <c r="CN161" i="6"/>
  <c r="CM161" i="6"/>
  <c r="CL161" i="6"/>
  <c r="CK161" i="6"/>
  <c r="CJ161" i="6"/>
  <c r="CI161" i="6"/>
  <c r="CH161" i="6"/>
  <c r="CG161" i="6"/>
  <c r="CF161" i="6"/>
  <c r="CE161" i="6"/>
  <c r="CD161" i="6"/>
  <c r="CC161" i="6"/>
  <c r="CB161" i="6"/>
  <c r="CA161" i="6"/>
  <c r="BZ161" i="6"/>
  <c r="BY161" i="6"/>
  <c r="BX161" i="6"/>
  <c r="BW161" i="6"/>
  <c r="BV161" i="6"/>
  <c r="BU161" i="6"/>
  <c r="BT161" i="6"/>
  <c r="BS161" i="6"/>
  <c r="BR161" i="6"/>
  <c r="BQ161" i="6"/>
  <c r="BP161" i="6"/>
  <c r="C161" i="6"/>
  <c r="B161" i="6"/>
  <c r="DK160" i="6"/>
  <c r="DJ160" i="6"/>
  <c r="DI160" i="6"/>
  <c r="DH160" i="6"/>
  <c r="DG160" i="6"/>
  <c r="DF160" i="6"/>
  <c r="DE160" i="6"/>
  <c r="DD160" i="6"/>
  <c r="DC160" i="6"/>
  <c r="DB160" i="6"/>
  <c r="DA160" i="6"/>
  <c r="CZ160" i="6"/>
  <c r="CY160" i="6"/>
  <c r="CX160" i="6"/>
  <c r="CW160" i="6"/>
  <c r="CV160" i="6"/>
  <c r="CU160" i="6"/>
  <c r="CT160" i="6"/>
  <c r="CS160" i="6"/>
  <c r="CR160" i="6"/>
  <c r="CQ160" i="6"/>
  <c r="CP160" i="6"/>
  <c r="CO160" i="6"/>
  <c r="CN160" i="6"/>
  <c r="CM160" i="6"/>
  <c r="CL160" i="6"/>
  <c r="CK160" i="6"/>
  <c r="CJ160" i="6"/>
  <c r="CI160" i="6"/>
  <c r="CH160" i="6"/>
  <c r="CG160" i="6"/>
  <c r="CF160" i="6"/>
  <c r="CE160" i="6"/>
  <c r="CD160" i="6"/>
  <c r="CC160" i="6"/>
  <c r="CB160" i="6"/>
  <c r="CA160" i="6"/>
  <c r="BZ160" i="6"/>
  <c r="BY160" i="6"/>
  <c r="BX160" i="6"/>
  <c r="BW160" i="6"/>
  <c r="BV160" i="6"/>
  <c r="BU160" i="6"/>
  <c r="BT160" i="6"/>
  <c r="BS160" i="6"/>
  <c r="BR160" i="6"/>
  <c r="BQ160" i="6"/>
  <c r="BP160" i="6"/>
  <c r="C160" i="6"/>
  <c r="B160" i="6"/>
  <c r="DK159" i="6"/>
  <c r="DJ159" i="6"/>
  <c r="DI159" i="6"/>
  <c r="DH159" i="6"/>
  <c r="DG159" i="6"/>
  <c r="DF159" i="6"/>
  <c r="DE159" i="6"/>
  <c r="DD159" i="6"/>
  <c r="DC159" i="6"/>
  <c r="DB159" i="6"/>
  <c r="DA159" i="6"/>
  <c r="CZ159" i="6"/>
  <c r="CY159" i="6"/>
  <c r="CX159" i="6"/>
  <c r="CW159" i="6"/>
  <c r="CV159" i="6"/>
  <c r="CU159" i="6"/>
  <c r="CT159" i="6"/>
  <c r="CS159" i="6"/>
  <c r="CR159" i="6"/>
  <c r="CQ159" i="6"/>
  <c r="CP159" i="6"/>
  <c r="CO159" i="6"/>
  <c r="CN159" i="6"/>
  <c r="CM159" i="6"/>
  <c r="CL159" i="6"/>
  <c r="CK159" i="6"/>
  <c r="CJ159" i="6"/>
  <c r="CI159" i="6"/>
  <c r="CH159" i="6"/>
  <c r="CG159" i="6"/>
  <c r="CF159" i="6"/>
  <c r="CE159" i="6"/>
  <c r="CD159" i="6"/>
  <c r="CC159" i="6"/>
  <c r="CB159" i="6"/>
  <c r="CA159" i="6"/>
  <c r="BZ159" i="6"/>
  <c r="BY159" i="6"/>
  <c r="BX159" i="6"/>
  <c r="BW159" i="6"/>
  <c r="BV159" i="6"/>
  <c r="BU159" i="6"/>
  <c r="BT159" i="6"/>
  <c r="BS159" i="6"/>
  <c r="BR159" i="6"/>
  <c r="BQ159" i="6"/>
  <c r="BP159" i="6"/>
  <c r="C159" i="6"/>
  <c r="B159" i="6"/>
  <c r="DK158" i="6"/>
  <c r="DJ158" i="6"/>
  <c r="DI158" i="6"/>
  <c r="DH158" i="6"/>
  <c r="DG158" i="6"/>
  <c r="DF158" i="6"/>
  <c r="DE158" i="6"/>
  <c r="DD158" i="6"/>
  <c r="DC158" i="6"/>
  <c r="DB158" i="6"/>
  <c r="DA158" i="6"/>
  <c r="CZ158" i="6"/>
  <c r="CY158" i="6"/>
  <c r="CX158" i="6"/>
  <c r="CW158" i="6"/>
  <c r="CV158" i="6"/>
  <c r="CU158" i="6"/>
  <c r="CT158" i="6"/>
  <c r="CS158" i="6"/>
  <c r="CR158" i="6"/>
  <c r="CQ158" i="6"/>
  <c r="CP158" i="6"/>
  <c r="CO158" i="6"/>
  <c r="CN158" i="6"/>
  <c r="CM158" i="6"/>
  <c r="CL158" i="6"/>
  <c r="CK158" i="6"/>
  <c r="CJ158" i="6"/>
  <c r="CI158" i="6"/>
  <c r="CH158" i="6"/>
  <c r="CG158" i="6"/>
  <c r="CF158" i="6"/>
  <c r="CE158" i="6"/>
  <c r="CD158" i="6"/>
  <c r="CC158" i="6"/>
  <c r="CB158" i="6"/>
  <c r="CA158" i="6"/>
  <c r="BZ158" i="6"/>
  <c r="BY158" i="6"/>
  <c r="BX158" i="6"/>
  <c r="BW158" i="6"/>
  <c r="BV158" i="6"/>
  <c r="BU158" i="6"/>
  <c r="BT158" i="6"/>
  <c r="BS158" i="6"/>
  <c r="BR158" i="6"/>
  <c r="BQ158" i="6"/>
  <c r="BP158" i="6"/>
  <c r="FI158" i="6"/>
  <c r="C158" i="6"/>
  <c r="B158" i="6"/>
  <c r="DK157" i="6"/>
  <c r="DJ157" i="6"/>
  <c r="DI157" i="6"/>
  <c r="DH157" i="6"/>
  <c r="DG157" i="6"/>
  <c r="DF157" i="6"/>
  <c r="DE157" i="6"/>
  <c r="DD157" i="6"/>
  <c r="DC157" i="6"/>
  <c r="DB157" i="6"/>
  <c r="DA157" i="6"/>
  <c r="CZ157" i="6"/>
  <c r="CY157" i="6"/>
  <c r="CX157" i="6"/>
  <c r="CW157" i="6"/>
  <c r="CV157" i="6"/>
  <c r="CU157" i="6"/>
  <c r="CT157" i="6"/>
  <c r="CS157" i="6"/>
  <c r="CR157" i="6"/>
  <c r="CQ157" i="6"/>
  <c r="CP157" i="6"/>
  <c r="CO157" i="6"/>
  <c r="CN157" i="6"/>
  <c r="CM157" i="6"/>
  <c r="CL157" i="6"/>
  <c r="CK157" i="6"/>
  <c r="CJ157" i="6"/>
  <c r="CI157" i="6"/>
  <c r="CH157" i="6"/>
  <c r="CG157" i="6"/>
  <c r="CF157" i="6"/>
  <c r="CE157" i="6"/>
  <c r="CD157" i="6"/>
  <c r="CC157" i="6"/>
  <c r="CB157" i="6"/>
  <c r="CA157" i="6"/>
  <c r="BZ157" i="6"/>
  <c r="BY157" i="6"/>
  <c r="BX157" i="6"/>
  <c r="BW157" i="6"/>
  <c r="BV157" i="6"/>
  <c r="BU157" i="6"/>
  <c r="BT157" i="6"/>
  <c r="BS157" i="6"/>
  <c r="BR157" i="6"/>
  <c r="BQ157" i="6"/>
  <c r="BP157" i="6"/>
  <c r="C157" i="6"/>
  <c r="B157" i="6"/>
  <c r="DK156" i="6"/>
  <c r="DJ156" i="6"/>
  <c r="DI156" i="6"/>
  <c r="DH156" i="6"/>
  <c r="DG156" i="6"/>
  <c r="DF156" i="6"/>
  <c r="DE156" i="6"/>
  <c r="DD156" i="6"/>
  <c r="DC156" i="6"/>
  <c r="DB156" i="6"/>
  <c r="DA156" i="6"/>
  <c r="CZ156" i="6"/>
  <c r="CY156" i="6"/>
  <c r="CX156" i="6"/>
  <c r="CW156" i="6"/>
  <c r="CV156" i="6"/>
  <c r="CU156" i="6"/>
  <c r="CT156" i="6"/>
  <c r="CS156" i="6"/>
  <c r="CR156" i="6"/>
  <c r="CQ156" i="6"/>
  <c r="CP156" i="6"/>
  <c r="CO156" i="6"/>
  <c r="CN156" i="6"/>
  <c r="CM156" i="6"/>
  <c r="CL156" i="6"/>
  <c r="CK156" i="6"/>
  <c r="CJ156" i="6"/>
  <c r="CI156" i="6"/>
  <c r="CH156" i="6"/>
  <c r="CG156" i="6"/>
  <c r="CF156" i="6"/>
  <c r="CE156" i="6"/>
  <c r="CD156" i="6"/>
  <c r="CC156" i="6"/>
  <c r="CB156" i="6"/>
  <c r="CA156" i="6"/>
  <c r="BZ156" i="6"/>
  <c r="BY156" i="6"/>
  <c r="BX156" i="6"/>
  <c r="BW156" i="6"/>
  <c r="BV156" i="6"/>
  <c r="BU156" i="6"/>
  <c r="BT156" i="6"/>
  <c r="BS156" i="6"/>
  <c r="BR156" i="6"/>
  <c r="BQ156" i="6"/>
  <c r="BP156" i="6"/>
  <c r="C156" i="6"/>
  <c r="B156" i="6"/>
  <c r="DK155" i="6"/>
  <c r="DJ155" i="6"/>
  <c r="DI155" i="6"/>
  <c r="DH155" i="6"/>
  <c r="DG155" i="6"/>
  <c r="DF155" i="6"/>
  <c r="DE155" i="6"/>
  <c r="DD155" i="6"/>
  <c r="DC155" i="6"/>
  <c r="DB155" i="6"/>
  <c r="DA155" i="6"/>
  <c r="CZ155" i="6"/>
  <c r="CY155" i="6"/>
  <c r="CX155" i="6"/>
  <c r="CW155" i="6"/>
  <c r="CV155" i="6"/>
  <c r="CU155" i="6"/>
  <c r="CT155" i="6"/>
  <c r="CS155" i="6"/>
  <c r="CR155" i="6"/>
  <c r="CQ155" i="6"/>
  <c r="CP155" i="6"/>
  <c r="CO155" i="6"/>
  <c r="CN155" i="6"/>
  <c r="CM155" i="6"/>
  <c r="CL155" i="6"/>
  <c r="CK155" i="6"/>
  <c r="CJ155" i="6"/>
  <c r="CI155" i="6"/>
  <c r="CH155" i="6"/>
  <c r="CG155" i="6"/>
  <c r="CF155" i="6"/>
  <c r="CE155" i="6"/>
  <c r="CD155" i="6"/>
  <c r="CC155" i="6"/>
  <c r="CB155" i="6"/>
  <c r="CA155" i="6"/>
  <c r="BZ155" i="6"/>
  <c r="BY155" i="6"/>
  <c r="BX155" i="6"/>
  <c r="BW155" i="6"/>
  <c r="BV155" i="6"/>
  <c r="BU155" i="6"/>
  <c r="BT155" i="6"/>
  <c r="BS155" i="6"/>
  <c r="BR155" i="6"/>
  <c r="BQ155" i="6"/>
  <c r="BP155" i="6"/>
  <c r="C155" i="6"/>
  <c r="B155" i="6"/>
  <c r="DK154" i="6"/>
  <c r="DJ154" i="6"/>
  <c r="DI154" i="6"/>
  <c r="DH154" i="6"/>
  <c r="DG154" i="6"/>
  <c r="DF154" i="6"/>
  <c r="DE154" i="6"/>
  <c r="DD154" i="6"/>
  <c r="DC154" i="6"/>
  <c r="DB154" i="6"/>
  <c r="DA154" i="6"/>
  <c r="CZ154" i="6"/>
  <c r="CY154" i="6"/>
  <c r="CX154" i="6"/>
  <c r="CW154" i="6"/>
  <c r="CV154" i="6"/>
  <c r="CU154" i="6"/>
  <c r="CT154" i="6"/>
  <c r="CS154" i="6"/>
  <c r="CR154" i="6"/>
  <c r="CQ154" i="6"/>
  <c r="CP154" i="6"/>
  <c r="CO154" i="6"/>
  <c r="CN154" i="6"/>
  <c r="CM154" i="6"/>
  <c r="CL154" i="6"/>
  <c r="CK154" i="6"/>
  <c r="CJ154" i="6"/>
  <c r="CI154" i="6"/>
  <c r="CH154" i="6"/>
  <c r="CG154" i="6"/>
  <c r="CF154" i="6"/>
  <c r="CE154" i="6"/>
  <c r="CD154" i="6"/>
  <c r="CC154" i="6"/>
  <c r="CB154" i="6"/>
  <c r="CA154" i="6"/>
  <c r="BZ154" i="6"/>
  <c r="BY154" i="6"/>
  <c r="BX154" i="6"/>
  <c r="BW154" i="6"/>
  <c r="BV154" i="6"/>
  <c r="BU154" i="6"/>
  <c r="BT154" i="6"/>
  <c r="BS154" i="6"/>
  <c r="BR154" i="6"/>
  <c r="BQ154" i="6"/>
  <c r="BP154" i="6"/>
  <c r="C154" i="6"/>
  <c r="B181" i="13" s="1"/>
  <c r="I181" i="13" s="1"/>
  <c r="B154" i="6"/>
  <c r="DK153" i="6"/>
  <c r="DJ153" i="6"/>
  <c r="DI153" i="6"/>
  <c r="DH153" i="6"/>
  <c r="DG153" i="6"/>
  <c r="DF153" i="6"/>
  <c r="DE153" i="6"/>
  <c r="DD153" i="6"/>
  <c r="DC153" i="6"/>
  <c r="DB153" i="6"/>
  <c r="DA153" i="6"/>
  <c r="CZ153" i="6"/>
  <c r="CY153" i="6"/>
  <c r="CX153" i="6"/>
  <c r="CW153" i="6"/>
  <c r="CV153" i="6"/>
  <c r="CU153" i="6"/>
  <c r="CT153" i="6"/>
  <c r="CS153" i="6"/>
  <c r="CR153" i="6"/>
  <c r="CQ153" i="6"/>
  <c r="CP153" i="6"/>
  <c r="CO153" i="6"/>
  <c r="CN153" i="6"/>
  <c r="CM153" i="6"/>
  <c r="CL153" i="6"/>
  <c r="CK153" i="6"/>
  <c r="CJ153" i="6"/>
  <c r="CI153" i="6"/>
  <c r="CH153" i="6"/>
  <c r="CG153" i="6"/>
  <c r="CF153" i="6"/>
  <c r="CE153" i="6"/>
  <c r="CD153" i="6"/>
  <c r="CC153" i="6"/>
  <c r="CB153" i="6"/>
  <c r="CA153" i="6"/>
  <c r="BZ153" i="6"/>
  <c r="BY153" i="6"/>
  <c r="BX153" i="6"/>
  <c r="BW153" i="6"/>
  <c r="BV153" i="6"/>
  <c r="BU153" i="6"/>
  <c r="BT153" i="6"/>
  <c r="BS153" i="6"/>
  <c r="BR153" i="6"/>
  <c r="BQ153" i="6"/>
  <c r="BP153" i="6"/>
  <c r="C153" i="6"/>
  <c r="B153" i="6"/>
  <c r="DK152" i="6"/>
  <c r="DJ152" i="6"/>
  <c r="DI152" i="6"/>
  <c r="DH152" i="6"/>
  <c r="DG152" i="6"/>
  <c r="DF152" i="6"/>
  <c r="DE152" i="6"/>
  <c r="DD152" i="6"/>
  <c r="DC152" i="6"/>
  <c r="DB152" i="6"/>
  <c r="DA152" i="6"/>
  <c r="CZ152" i="6"/>
  <c r="CY152" i="6"/>
  <c r="CX152" i="6"/>
  <c r="CW152" i="6"/>
  <c r="CV152" i="6"/>
  <c r="CU152" i="6"/>
  <c r="CT152" i="6"/>
  <c r="CS152" i="6"/>
  <c r="CR152" i="6"/>
  <c r="CQ152" i="6"/>
  <c r="CP152" i="6"/>
  <c r="CO152" i="6"/>
  <c r="CN152" i="6"/>
  <c r="CM152" i="6"/>
  <c r="CL152" i="6"/>
  <c r="CK152" i="6"/>
  <c r="CJ152" i="6"/>
  <c r="CI152" i="6"/>
  <c r="CH152" i="6"/>
  <c r="CG152" i="6"/>
  <c r="CF152" i="6"/>
  <c r="CE152" i="6"/>
  <c r="CD152" i="6"/>
  <c r="CC152" i="6"/>
  <c r="CB152" i="6"/>
  <c r="CA152" i="6"/>
  <c r="BZ152" i="6"/>
  <c r="BY152" i="6"/>
  <c r="BX152" i="6"/>
  <c r="BW152" i="6"/>
  <c r="BV152" i="6"/>
  <c r="BU152" i="6"/>
  <c r="BT152" i="6"/>
  <c r="BS152" i="6"/>
  <c r="BR152" i="6"/>
  <c r="BQ152" i="6"/>
  <c r="BP152" i="6"/>
  <c r="C152" i="6"/>
  <c r="B152" i="6"/>
  <c r="DK151" i="6"/>
  <c r="DJ151" i="6"/>
  <c r="DI151" i="6"/>
  <c r="DH151" i="6"/>
  <c r="DG151" i="6"/>
  <c r="DF151" i="6"/>
  <c r="DE151" i="6"/>
  <c r="DD151" i="6"/>
  <c r="DC151" i="6"/>
  <c r="DB151" i="6"/>
  <c r="DA151" i="6"/>
  <c r="CZ151" i="6"/>
  <c r="CY151" i="6"/>
  <c r="CX151" i="6"/>
  <c r="CW151" i="6"/>
  <c r="CV151" i="6"/>
  <c r="CU151" i="6"/>
  <c r="CT151" i="6"/>
  <c r="CS151" i="6"/>
  <c r="CR151" i="6"/>
  <c r="CQ151" i="6"/>
  <c r="CP151" i="6"/>
  <c r="CO151" i="6"/>
  <c r="CN151" i="6"/>
  <c r="CM151" i="6"/>
  <c r="CL151" i="6"/>
  <c r="CK151" i="6"/>
  <c r="CJ151" i="6"/>
  <c r="CI151" i="6"/>
  <c r="CH151" i="6"/>
  <c r="CG151" i="6"/>
  <c r="CF151" i="6"/>
  <c r="CE151" i="6"/>
  <c r="CD151" i="6"/>
  <c r="CC151" i="6"/>
  <c r="CB151" i="6"/>
  <c r="CA151" i="6"/>
  <c r="BZ151" i="6"/>
  <c r="BY151" i="6"/>
  <c r="BX151" i="6"/>
  <c r="BW151" i="6"/>
  <c r="BV151" i="6"/>
  <c r="BU151" i="6"/>
  <c r="BT151" i="6"/>
  <c r="BS151" i="6"/>
  <c r="BR151" i="6"/>
  <c r="BQ151" i="6"/>
  <c r="BP151" i="6"/>
  <c r="FJ151" i="6"/>
  <c r="C151" i="6"/>
  <c r="B151" i="6"/>
  <c r="DK150" i="6"/>
  <c r="DJ150" i="6"/>
  <c r="DI150" i="6"/>
  <c r="DH150" i="6"/>
  <c r="DG150" i="6"/>
  <c r="DF150" i="6"/>
  <c r="DE150" i="6"/>
  <c r="DD150" i="6"/>
  <c r="DC150" i="6"/>
  <c r="DB150" i="6"/>
  <c r="DA150" i="6"/>
  <c r="CZ150" i="6"/>
  <c r="CY150" i="6"/>
  <c r="CX150" i="6"/>
  <c r="CW150" i="6"/>
  <c r="CV150" i="6"/>
  <c r="CU150" i="6"/>
  <c r="CT150" i="6"/>
  <c r="CS150" i="6"/>
  <c r="CR150" i="6"/>
  <c r="CQ150" i="6"/>
  <c r="CP150" i="6"/>
  <c r="CO150" i="6"/>
  <c r="CN150" i="6"/>
  <c r="CM150" i="6"/>
  <c r="CL150" i="6"/>
  <c r="CK150" i="6"/>
  <c r="CJ150" i="6"/>
  <c r="CI150" i="6"/>
  <c r="CH150" i="6"/>
  <c r="CG150" i="6"/>
  <c r="CF150" i="6"/>
  <c r="CE150" i="6"/>
  <c r="CD150" i="6"/>
  <c r="CC150" i="6"/>
  <c r="CB150" i="6"/>
  <c r="CA150" i="6"/>
  <c r="BZ150" i="6"/>
  <c r="BY150" i="6"/>
  <c r="BX150" i="6"/>
  <c r="BW150" i="6"/>
  <c r="BV150" i="6"/>
  <c r="BU150" i="6"/>
  <c r="BT150" i="6"/>
  <c r="BS150" i="6"/>
  <c r="BR150" i="6"/>
  <c r="BQ150" i="6"/>
  <c r="BP150" i="6"/>
  <c r="C150" i="6"/>
  <c r="B150" i="6"/>
  <c r="DK149" i="6"/>
  <c r="DJ149" i="6"/>
  <c r="DI149" i="6"/>
  <c r="DH149" i="6"/>
  <c r="DG149" i="6"/>
  <c r="DF149" i="6"/>
  <c r="DE149" i="6"/>
  <c r="DD149" i="6"/>
  <c r="DC149" i="6"/>
  <c r="DB149" i="6"/>
  <c r="DA149" i="6"/>
  <c r="CZ149" i="6"/>
  <c r="CY149" i="6"/>
  <c r="CX149" i="6"/>
  <c r="CW149" i="6"/>
  <c r="CV149" i="6"/>
  <c r="CU149" i="6"/>
  <c r="CT149" i="6"/>
  <c r="CS149" i="6"/>
  <c r="CR149" i="6"/>
  <c r="CQ149" i="6"/>
  <c r="CP149" i="6"/>
  <c r="CO149" i="6"/>
  <c r="CN149" i="6"/>
  <c r="CM149" i="6"/>
  <c r="CL149" i="6"/>
  <c r="CK149" i="6"/>
  <c r="CJ149" i="6"/>
  <c r="CI149" i="6"/>
  <c r="CH149" i="6"/>
  <c r="CG149" i="6"/>
  <c r="CF149" i="6"/>
  <c r="CE149" i="6"/>
  <c r="CD149" i="6"/>
  <c r="CC149" i="6"/>
  <c r="CB149" i="6"/>
  <c r="CA149" i="6"/>
  <c r="BZ149" i="6"/>
  <c r="BY149" i="6"/>
  <c r="BX149" i="6"/>
  <c r="BW149" i="6"/>
  <c r="BV149" i="6"/>
  <c r="BU149" i="6"/>
  <c r="BT149" i="6"/>
  <c r="BS149" i="6"/>
  <c r="BR149" i="6"/>
  <c r="BQ149" i="6"/>
  <c r="BP149" i="6"/>
  <c r="C149" i="6"/>
  <c r="B149" i="6"/>
  <c r="DK148" i="6"/>
  <c r="DJ148" i="6"/>
  <c r="DI148" i="6"/>
  <c r="DH148" i="6"/>
  <c r="DG148" i="6"/>
  <c r="DF148" i="6"/>
  <c r="DE148" i="6"/>
  <c r="DD148" i="6"/>
  <c r="DC148" i="6"/>
  <c r="DB148" i="6"/>
  <c r="DA148" i="6"/>
  <c r="CZ148" i="6"/>
  <c r="CY148" i="6"/>
  <c r="CX148" i="6"/>
  <c r="CW148" i="6"/>
  <c r="CV148" i="6"/>
  <c r="CU148" i="6"/>
  <c r="CT148" i="6"/>
  <c r="CS148" i="6"/>
  <c r="CR148" i="6"/>
  <c r="CQ148" i="6"/>
  <c r="CP148" i="6"/>
  <c r="CO148" i="6"/>
  <c r="CN148" i="6"/>
  <c r="CM148" i="6"/>
  <c r="CL148" i="6"/>
  <c r="CK148" i="6"/>
  <c r="CJ148" i="6"/>
  <c r="CI148" i="6"/>
  <c r="CH148" i="6"/>
  <c r="CG148" i="6"/>
  <c r="CF148" i="6"/>
  <c r="CE148" i="6"/>
  <c r="CD148" i="6"/>
  <c r="CC148" i="6"/>
  <c r="CB148" i="6"/>
  <c r="CA148" i="6"/>
  <c r="BZ148" i="6"/>
  <c r="BY148" i="6"/>
  <c r="BX148" i="6"/>
  <c r="BW148" i="6"/>
  <c r="BV148" i="6"/>
  <c r="BU148" i="6"/>
  <c r="BT148" i="6"/>
  <c r="BS148" i="6"/>
  <c r="BR148" i="6"/>
  <c r="BQ148" i="6"/>
  <c r="BP148" i="6"/>
  <c r="C148" i="6"/>
  <c r="B148" i="6"/>
  <c r="DK147" i="6"/>
  <c r="DJ147" i="6"/>
  <c r="DI147" i="6"/>
  <c r="DH147" i="6"/>
  <c r="DG147" i="6"/>
  <c r="DF147" i="6"/>
  <c r="DE147" i="6"/>
  <c r="DD147" i="6"/>
  <c r="DC147" i="6"/>
  <c r="DB147" i="6"/>
  <c r="DA147" i="6"/>
  <c r="CZ147" i="6"/>
  <c r="CY147" i="6"/>
  <c r="CX147" i="6"/>
  <c r="CW147" i="6"/>
  <c r="CV147" i="6"/>
  <c r="CU147" i="6"/>
  <c r="CT147" i="6"/>
  <c r="CS147" i="6"/>
  <c r="CR147" i="6"/>
  <c r="CQ147" i="6"/>
  <c r="CP147" i="6"/>
  <c r="CO147" i="6"/>
  <c r="CN147" i="6"/>
  <c r="CM147" i="6"/>
  <c r="CL147" i="6"/>
  <c r="CK147" i="6"/>
  <c r="CJ147" i="6"/>
  <c r="CI147" i="6"/>
  <c r="CH147" i="6"/>
  <c r="CG147" i="6"/>
  <c r="CF147" i="6"/>
  <c r="CE147" i="6"/>
  <c r="CD147" i="6"/>
  <c r="CC147" i="6"/>
  <c r="CB147" i="6"/>
  <c r="CA147" i="6"/>
  <c r="BZ147" i="6"/>
  <c r="BY147" i="6"/>
  <c r="BX147" i="6"/>
  <c r="BW147" i="6"/>
  <c r="BV147" i="6"/>
  <c r="BU147" i="6"/>
  <c r="BT147" i="6"/>
  <c r="BS147" i="6"/>
  <c r="BR147" i="6"/>
  <c r="BQ147" i="6"/>
  <c r="BP147" i="6"/>
  <c r="C147" i="6"/>
  <c r="B147" i="6"/>
  <c r="DK146" i="6"/>
  <c r="DJ146" i="6"/>
  <c r="DI146" i="6"/>
  <c r="DH146" i="6"/>
  <c r="DG146" i="6"/>
  <c r="DF146" i="6"/>
  <c r="DE146" i="6"/>
  <c r="DD146" i="6"/>
  <c r="DC146" i="6"/>
  <c r="DB146" i="6"/>
  <c r="DA146" i="6"/>
  <c r="CZ146" i="6"/>
  <c r="CY146" i="6"/>
  <c r="CX146" i="6"/>
  <c r="CW146" i="6"/>
  <c r="CV146" i="6"/>
  <c r="CU146" i="6"/>
  <c r="CT146" i="6"/>
  <c r="CS146" i="6"/>
  <c r="CR146" i="6"/>
  <c r="CQ146" i="6"/>
  <c r="CP146" i="6"/>
  <c r="CO146" i="6"/>
  <c r="CN146" i="6"/>
  <c r="CM146" i="6"/>
  <c r="CL146" i="6"/>
  <c r="CK146" i="6"/>
  <c r="CJ146" i="6"/>
  <c r="CI146" i="6"/>
  <c r="CH146" i="6"/>
  <c r="CG146" i="6"/>
  <c r="CF146" i="6"/>
  <c r="CE146" i="6"/>
  <c r="CD146" i="6"/>
  <c r="CC146" i="6"/>
  <c r="CB146" i="6"/>
  <c r="CA146" i="6"/>
  <c r="BZ146" i="6"/>
  <c r="BY146" i="6"/>
  <c r="BX146" i="6"/>
  <c r="BW146" i="6"/>
  <c r="BV146" i="6"/>
  <c r="BU146" i="6"/>
  <c r="BT146" i="6"/>
  <c r="BS146" i="6"/>
  <c r="BR146" i="6"/>
  <c r="BQ146" i="6"/>
  <c r="BP146" i="6"/>
  <c r="C146" i="6"/>
  <c r="B146" i="6"/>
  <c r="FE145" i="6"/>
  <c r="EW145" i="6"/>
  <c r="EO145" i="6"/>
  <c r="EG145" i="6"/>
  <c r="DY145" i="6"/>
  <c r="DQ145" i="6"/>
  <c r="DK145" i="6"/>
  <c r="DJ145" i="6"/>
  <c r="DI145" i="6"/>
  <c r="DH145" i="6"/>
  <c r="DG145" i="6"/>
  <c r="DF145" i="6"/>
  <c r="DE145" i="6"/>
  <c r="DD145" i="6"/>
  <c r="DC145" i="6"/>
  <c r="DB145" i="6"/>
  <c r="DA145" i="6"/>
  <c r="CZ145" i="6"/>
  <c r="CY145" i="6"/>
  <c r="CX145" i="6"/>
  <c r="CW145" i="6"/>
  <c r="CV145" i="6"/>
  <c r="CU145" i="6"/>
  <c r="CT145" i="6"/>
  <c r="CS145" i="6"/>
  <c r="CR145" i="6"/>
  <c r="CQ145" i="6"/>
  <c r="CP145" i="6"/>
  <c r="CO145" i="6"/>
  <c r="CN145" i="6"/>
  <c r="CM145" i="6"/>
  <c r="CL145" i="6"/>
  <c r="CK145" i="6"/>
  <c r="CJ145" i="6"/>
  <c r="CI145" i="6"/>
  <c r="CH145" i="6"/>
  <c r="CG145" i="6"/>
  <c r="CF145" i="6"/>
  <c r="CE145" i="6"/>
  <c r="CD145" i="6"/>
  <c r="CC145" i="6"/>
  <c r="CB145" i="6"/>
  <c r="CA145" i="6"/>
  <c r="BZ145" i="6"/>
  <c r="BY145" i="6"/>
  <c r="BX145" i="6"/>
  <c r="BW145" i="6"/>
  <c r="BV145" i="6"/>
  <c r="BU145" i="6"/>
  <c r="BT145" i="6"/>
  <c r="BS145" i="6"/>
  <c r="BR145" i="6"/>
  <c r="BQ145" i="6"/>
  <c r="BP145" i="6"/>
  <c r="FG145" i="6"/>
  <c r="C145" i="6"/>
  <c r="B145" i="6"/>
  <c r="DK144" i="6"/>
  <c r="DJ144" i="6"/>
  <c r="DI144" i="6"/>
  <c r="DH144" i="6"/>
  <c r="DG144" i="6"/>
  <c r="DF144" i="6"/>
  <c r="DE144" i="6"/>
  <c r="DD144" i="6"/>
  <c r="DC144" i="6"/>
  <c r="DB144" i="6"/>
  <c r="DA144" i="6"/>
  <c r="CZ144" i="6"/>
  <c r="CY144" i="6"/>
  <c r="CX144" i="6"/>
  <c r="CW144" i="6"/>
  <c r="CV144" i="6"/>
  <c r="CU144" i="6"/>
  <c r="CT144" i="6"/>
  <c r="CS144" i="6"/>
  <c r="CR144" i="6"/>
  <c r="CQ144" i="6"/>
  <c r="CP144" i="6"/>
  <c r="CO144" i="6"/>
  <c r="CN144" i="6"/>
  <c r="CM144" i="6"/>
  <c r="CL144" i="6"/>
  <c r="CK144" i="6"/>
  <c r="CJ144" i="6"/>
  <c r="CI144" i="6"/>
  <c r="CH144" i="6"/>
  <c r="CG144" i="6"/>
  <c r="CF144" i="6"/>
  <c r="CE144" i="6"/>
  <c r="CD144" i="6"/>
  <c r="CC144" i="6"/>
  <c r="CB144" i="6"/>
  <c r="CA144" i="6"/>
  <c r="BZ144" i="6"/>
  <c r="BY144" i="6"/>
  <c r="BX144" i="6"/>
  <c r="BW144" i="6"/>
  <c r="BV144" i="6"/>
  <c r="BU144" i="6"/>
  <c r="BT144" i="6"/>
  <c r="BS144" i="6"/>
  <c r="BR144" i="6"/>
  <c r="BQ144" i="6"/>
  <c r="BP144" i="6"/>
  <c r="C144" i="6"/>
  <c r="B144" i="6"/>
  <c r="DK143" i="6"/>
  <c r="DJ143" i="6"/>
  <c r="DI143" i="6"/>
  <c r="DH143" i="6"/>
  <c r="DG143" i="6"/>
  <c r="DF143" i="6"/>
  <c r="DE143" i="6"/>
  <c r="DD143" i="6"/>
  <c r="DC143" i="6"/>
  <c r="DB143" i="6"/>
  <c r="DA143" i="6"/>
  <c r="CZ143" i="6"/>
  <c r="CY143" i="6"/>
  <c r="CX143" i="6"/>
  <c r="CW143" i="6"/>
  <c r="CV143" i="6"/>
  <c r="CU143" i="6"/>
  <c r="CT143" i="6"/>
  <c r="CS143" i="6"/>
  <c r="CR143" i="6"/>
  <c r="CQ143" i="6"/>
  <c r="CP143" i="6"/>
  <c r="CO143" i="6"/>
  <c r="CN143" i="6"/>
  <c r="CM143" i="6"/>
  <c r="CL143" i="6"/>
  <c r="CK143" i="6"/>
  <c r="CJ143" i="6"/>
  <c r="CI143" i="6"/>
  <c r="CH143" i="6"/>
  <c r="CG143" i="6"/>
  <c r="CF143" i="6"/>
  <c r="CE143" i="6"/>
  <c r="CD143" i="6"/>
  <c r="CC143" i="6"/>
  <c r="CB143" i="6"/>
  <c r="CA143" i="6"/>
  <c r="BZ143" i="6"/>
  <c r="BY143" i="6"/>
  <c r="BX143" i="6"/>
  <c r="BW143" i="6"/>
  <c r="BV143" i="6"/>
  <c r="BU143" i="6"/>
  <c r="BT143" i="6"/>
  <c r="BS143" i="6"/>
  <c r="BR143" i="6"/>
  <c r="BQ143" i="6"/>
  <c r="BP143" i="6"/>
  <c r="C143" i="6"/>
  <c r="B143" i="6"/>
  <c r="DK142" i="6"/>
  <c r="DJ142" i="6"/>
  <c r="DI142" i="6"/>
  <c r="DH142" i="6"/>
  <c r="DG142" i="6"/>
  <c r="DF142" i="6"/>
  <c r="DE142" i="6"/>
  <c r="DD142" i="6"/>
  <c r="DC142" i="6"/>
  <c r="DB142" i="6"/>
  <c r="DA142" i="6"/>
  <c r="CZ142" i="6"/>
  <c r="CY142" i="6"/>
  <c r="CX142" i="6"/>
  <c r="CW142" i="6"/>
  <c r="CV142" i="6"/>
  <c r="CU142" i="6"/>
  <c r="CT142" i="6"/>
  <c r="CS142" i="6"/>
  <c r="CR142" i="6"/>
  <c r="CQ142" i="6"/>
  <c r="CP142" i="6"/>
  <c r="CO142" i="6"/>
  <c r="CN142" i="6"/>
  <c r="CM142" i="6"/>
  <c r="CL142" i="6"/>
  <c r="CK142" i="6"/>
  <c r="CJ142" i="6"/>
  <c r="CI142" i="6"/>
  <c r="CH142" i="6"/>
  <c r="CG142" i="6"/>
  <c r="CF142" i="6"/>
  <c r="CE142" i="6"/>
  <c r="CD142" i="6"/>
  <c r="CC142" i="6"/>
  <c r="CB142" i="6"/>
  <c r="CA142" i="6"/>
  <c r="BZ142" i="6"/>
  <c r="BY142" i="6"/>
  <c r="BX142" i="6"/>
  <c r="BW142" i="6"/>
  <c r="BV142" i="6"/>
  <c r="BU142" i="6"/>
  <c r="BT142" i="6"/>
  <c r="BS142" i="6"/>
  <c r="BR142" i="6"/>
  <c r="BQ142" i="6"/>
  <c r="BP142" i="6"/>
  <c r="C142" i="6"/>
  <c r="B142" i="6"/>
  <c r="FJ141" i="6"/>
  <c r="FI141" i="6"/>
  <c r="FE141" i="6"/>
  <c r="FB141" i="6"/>
  <c r="FA141" i="6"/>
  <c r="EW141" i="6"/>
  <c r="ET141" i="6"/>
  <c r="ES141" i="6"/>
  <c r="EO141" i="6"/>
  <c r="EL141" i="6"/>
  <c r="EK141" i="6"/>
  <c r="EG141" i="6"/>
  <c r="ED141" i="6"/>
  <c r="EC141" i="6"/>
  <c r="DY141" i="6"/>
  <c r="DV141" i="6"/>
  <c r="DU141" i="6"/>
  <c r="DQ141" i="6"/>
  <c r="DN141" i="6"/>
  <c r="DM141" i="6"/>
  <c r="DK141" i="6"/>
  <c r="DJ141" i="6"/>
  <c r="DI141" i="6"/>
  <c r="DH141" i="6"/>
  <c r="DG141" i="6"/>
  <c r="DF141" i="6"/>
  <c r="DE141" i="6"/>
  <c r="DD141" i="6"/>
  <c r="DC141" i="6"/>
  <c r="DB141" i="6"/>
  <c r="DA141" i="6"/>
  <c r="CZ141" i="6"/>
  <c r="CY141" i="6"/>
  <c r="CX141" i="6"/>
  <c r="CW141" i="6"/>
  <c r="CV141" i="6"/>
  <c r="CU141" i="6"/>
  <c r="CT141" i="6"/>
  <c r="CS141" i="6"/>
  <c r="CR141" i="6"/>
  <c r="CQ141" i="6"/>
  <c r="CP141" i="6"/>
  <c r="CO141" i="6"/>
  <c r="CN141" i="6"/>
  <c r="CM141" i="6"/>
  <c r="CL141" i="6"/>
  <c r="CK141" i="6"/>
  <c r="CJ141" i="6"/>
  <c r="CI141" i="6"/>
  <c r="CH141" i="6"/>
  <c r="CG141" i="6"/>
  <c r="CF141" i="6"/>
  <c r="CE141" i="6"/>
  <c r="CD141" i="6"/>
  <c r="CC141" i="6"/>
  <c r="CB141" i="6"/>
  <c r="CA141" i="6"/>
  <c r="BZ141" i="6"/>
  <c r="BY141" i="6"/>
  <c r="BX141" i="6"/>
  <c r="BW141" i="6"/>
  <c r="BV141" i="6"/>
  <c r="BU141" i="6"/>
  <c r="BT141" i="6"/>
  <c r="BS141" i="6"/>
  <c r="BR141" i="6"/>
  <c r="BQ141" i="6"/>
  <c r="BP141" i="6"/>
  <c r="FG141" i="6"/>
  <c r="C141" i="6"/>
  <c r="B141" i="6"/>
  <c r="DK140" i="6"/>
  <c r="DJ140" i="6"/>
  <c r="DI140" i="6"/>
  <c r="DH140" i="6"/>
  <c r="DG140" i="6"/>
  <c r="DF140" i="6"/>
  <c r="DE140" i="6"/>
  <c r="DD140" i="6"/>
  <c r="DC140" i="6"/>
  <c r="DB140" i="6"/>
  <c r="DA140" i="6"/>
  <c r="CZ140" i="6"/>
  <c r="CY140" i="6"/>
  <c r="CX140" i="6"/>
  <c r="CW140" i="6"/>
  <c r="CV140" i="6"/>
  <c r="CU140" i="6"/>
  <c r="CT140" i="6"/>
  <c r="CS140" i="6"/>
  <c r="CR140" i="6"/>
  <c r="CQ140" i="6"/>
  <c r="CP140" i="6"/>
  <c r="CO140" i="6"/>
  <c r="CN140" i="6"/>
  <c r="CM140" i="6"/>
  <c r="CL140" i="6"/>
  <c r="CK140" i="6"/>
  <c r="CJ140" i="6"/>
  <c r="CI140" i="6"/>
  <c r="CH140" i="6"/>
  <c r="CG140" i="6"/>
  <c r="CF140" i="6"/>
  <c r="CE140" i="6"/>
  <c r="CD140" i="6"/>
  <c r="CC140" i="6"/>
  <c r="CB140" i="6"/>
  <c r="CA140" i="6"/>
  <c r="BZ140" i="6"/>
  <c r="BY140" i="6"/>
  <c r="BX140" i="6"/>
  <c r="BW140" i="6"/>
  <c r="BV140" i="6"/>
  <c r="BU140" i="6"/>
  <c r="BT140" i="6"/>
  <c r="BS140" i="6"/>
  <c r="BR140" i="6"/>
  <c r="BQ140" i="6"/>
  <c r="BP140" i="6"/>
  <c r="C140" i="6"/>
  <c r="B140" i="6"/>
  <c r="DK139" i="6"/>
  <c r="DJ139" i="6"/>
  <c r="DI139" i="6"/>
  <c r="DH139" i="6"/>
  <c r="DG139" i="6"/>
  <c r="DF139" i="6"/>
  <c r="DE139" i="6"/>
  <c r="DD139" i="6"/>
  <c r="DC139" i="6"/>
  <c r="DB139" i="6"/>
  <c r="DA139" i="6"/>
  <c r="CZ139" i="6"/>
  <c r="CY139" i="6"/>
  <c r="CX139" i="6"/>
  <c r="CW139" i="6"/>
  <c r="CV139" i="6"/>
  <c r="CU139" i="6"/>
  <c r="CT139" i="6"/>
  <c r="CS139" i="6"/>
  <c r="CR139" i="6"/>
  <c r="CQ139" i="6"/>
  <c r="CP139" i="6"/>
  <c r="CO139" i="6"/>
  <c r="CN139" i="6"/>
  <c r="CM139" i="6"/>
  <c r="CL139" i="6"/>
  <c r="CK139" i="6"/>
  <c r="CJ139" i="6"/>
  <c r="CI139" i="6"/>
  <c r="CH139" i="6"/>
  <c r="CG139" i="6"/>
  <c r="CF139" i="6"/>
  <c r="CE139" i="6"/>
  <c r="CD139" i="6"/>
  <c r="CC139" i="6"/>
  <c r="CB139" i="6"/>
  <c r="CA139" i="6"/>
  <c r="BZ139" i="6"/>
  <c r="BY139" i="6"/>
  <c r="BX139" i="6"/>
  <c r="BW139" i="6"/>
  <c r="BV139" i="6"/>
  <c r="BU139" i="6"/>
  <c r="BT139" i="6"/>
  <c r="BS139" i="6"/>
  <c r="BR139" i="6"/>
  <c r="BQ139" i="6"/>
  <c r="BP139" i="6"/>
  <c r="C139" i="6"/>
  <c r="B139" i="6"/>
  <c r="DK138" i="6"/>
  <c r="DJ138" i="6"/>
  <c r="DI138" i="6"/>
  <c r="DH138" i="6"/>
  <c r="DG138" i="6"/>
  <c r="DF138" i="6"/>
  <c r="DE138" i="6"/>
  <c r="DD138" i="6"/>
  <c r="DC138" i="6"/>
  <c r="DB138" i="6"/>
  <c r="DA138" i="6"/>
  <c r="CZ138" i="6"/>
  <c r="CY138" i="6"/>
  <c r="CX138" i="6"/>
  <c r="CW138" i="6"/>
  <c r="CV138" i="6"/>
  <c r="CU138" i="6"/>
  <c r="CT138" i="6"/>
  <c r="CS138" i="6"/>
  <c r="CR138" i="6"/>
  <c r="CQ138" i="6"/>
  <c r="CP138" i="6"/>
  <c r="CO138" i="6"/>
  <c r="CN138" i="6"/>
  <c r="CM138" i="6"/>
  <c r="CL138" i="6"/>
  <c r="CK138" i="6"/>
  <c r="CJ138" i="6"/>
  <c r="CI138" i="6"/>
  <c r="CH138" i="6"/>
  <c r="CG138" i="6"/>
  <c r="CF138" i="6"/>
  <c r="CE138" i="6"/>
  <c r="CD138" i="6"/>
  <c r="CC138" i="6"/>
  <c r="CB138" i="6"/>
  <c r="CA138" i="6"/>
  <c r="BZ138" i="6"/>
  <c r="BY138" i="6"/>
  <c r="BX138" i="6"/>
  <c r="BW138" i="6"/>
  <c r="BV138" i="6"/>
  <c r="BU138" i="6"/>
  <c r="BT138" i="6"/>
  <c r="BS138" i="6"/>
  <c r="BR138" i="6"/>
  <c r="BQ138" i="6"/>
  <c r="BP138" i="6"/>
  <c r="C138" i="6"/>
  <c r="B138" i="6"/>
  <c r="DK137" i="6"/>
  <c r="DJ137" i="6"/>
  <c r="DI137" i="6"/>
  <c r="DH137" i="6"/>
  <c r="DG137" i="6"/>
  <c r="DF137" i="6"/>
  <c r="DE137" i="6"/>
  <c r="DD137" i="6"/>
  <c r="DC137" i="6"/>
  <c r="DB137" i="6"/>
  <c r="DA137" i="6"/>
  <c r="CZ137" i="6"/>
  <c r="CY137" i="6"/>
  <c r="CX137" i="6"/>
  <c r="CW137" i="6"/>
  <c r="CV137" i="6"/>
  <c r="CU137" i="6"/>
  <c r="CT137" i="6"/>
  <c r="CS137" i="6"/>
  <c r="CR137" i="6"/>
  <c r="CQ137" i="6"/>
  <c r="CP137" i="6"/>
  <c r="CO137" i="6"/>
  <c r="CN137" i="6"/>
  <c r="CM137" i="6"/>
  <c r="CL137" i="6"/>
  <c r="CK137" i="6"/>
  <c r="CJ137" i="6"/>
  <c r="CI137" i="6"/>
  <c r="CH137" i="6"/>
  <c r="CG137" i="6"/>
  <c r="CF137" i="6"/>
  <c r="CE137" i="6"/>
  <c r="CD137" i="6"/>
  <c r="CC137" i="6"/>
  <c r="CB137" i="6"/>
  <c r="CA137" i="6"/>
  <c r="BZ137" i="6"/>
  <c r="BY137" i="6"/>
  <c r="BX137" i="6"/>
  <c r="BW137" i="6"/>
  <c r="BV137" i="6"/>
  <c r="BU137" i="6"/>
  <c r="BT137" i="6"/>
  <c r="BS137" i="6"/>
  <c r="BR137" i="6"/>
  <c r="BQ137" i="6"/>
  <c r="BP137" i="6"/>
  <c r="C137" i="6"/>
  <c r="B137" i="6"/>
  <c r="DK136" i="6"/>
  <c r="DJ136" i="6"/>
  <c r="DI136" i="6"/>
  <c r="DH136" i="6"/>
  <c r="DG136" i="6"/>
  <c r="DF136" i="6"/>
  <c r="DE136" i="6"/>
  <c r="DD136" i="6"/>
  <c r="DC136" i="6"/>
  <c r="DB136" i="6"/>
  <c r="DA136" i="6"/>
  <c r="CZ136" i="6"/>
  <c r="CY136" i="6"/>
  <c r="CX136" i="6"/>
  <c r="CW136" i="6"/>
  <c r="CV136" i="6"/>
  <c r="CU136" i="6"/>
  <c r="CT136" i="6"/>
  <c r="CS136" i="6"/>
  <c r="CR136" i="6"/>
  <c r="CQ136" i="6"/>
  <c r="CP136" i="6"/>
  <c r="CO136" i="6"/>
  <c r="CN136" i="6"/>
  <c r="CM136" i="6"/>
  <c r="CL136" i="6"/>
  <c r="CK136" i="6"/>
  <c r="CJ136" i="6"/>
  <c r="CI136" i="6"/>
  <c r="CH136" i="6"/>
  <c r="CG136" i="6"/>
  <c r="CF136" i="6"/>
  <c r="CE136" i="6"/>
  <c r="CD136" i="6"/>
  <c r="CC136" i="6"/>
  <c r="CB136" i="6"/>
  <c r="CA136" i="6"/>
  <c r="BZ136" i="6"/>
  <c r="BY136" i="6"/>
  <c r="BX136" i="6"/>
  <c r="BW136" i="6"/>
  <c r="BV136" i="6"/>
  <c r="BU136" i="6"/>
  <c r="BT136" i="6"/>
  <c r="BS136" i="6"/>
  <c r="BR136" i="6"/>
  <c r="BQ136" i="6"/>
  <c r="BP136" i="6"/>
  <c r="C136" i="6"/>
  <c r="B136" i="6"/>
  <c r="DK135" i="6"/>
  <c r="DJ135" i="6"/>
  <c r="DI135" i="6"/>
  <c r="DH135" i="6"/>
  <c r="DG135" i="6"/>
  <c r="DF135" i="6"/>
  <c r="DE135" i="6"/>
  <c r="DD135" i="6"/>
  <c r="DC135" i="6"/>
  <c r="DB135" i="6"/>
  <c r="DA135" i="6"/>
  <c r="CZ135" i="6"/>
  <c r="CY135" i="6"/>
  <c r="CX135" i="6"/>
  <c r="CW135" i="6"/>
  <c r="CV135" i="6"/>
  <c r="CU135" i="6"/>
  <c r="CT135" i="6"/>
  <c r="CS135" i="6"/>
  <c r="CR135" i="6"/>
  <c r="CQ135" i="6"/>
  <c r="CP135" i="6"/>
  <c r="CO135" i="6"/>
  <c r="CN135" i="6"/>
  <c r="CM135" i="6"/>
  <c r="CL135" i="6"/>
  <c r="CK135" i="6"/>
  <c r="CJ135" i="6"/>
  <c r="CI135" i="6"/>
  <c r="CH135" i="6"/>
  <c r="CG135" i="6"/>
  <c r="CF135" i="6"/>
  <c r="CE135" i="6"/>
  <c r="CD135" i="6"/>
  <c r="CC135" i="6"/>
  <c r="CB135" i="6"/>
  <c r="CA135" i="6"/>
  <c r="BZ135" i="6"/>
  <c r="BY135" i="6"/>
  <c r="BX135" i="6"/>
  <c r="BW135" i="6"/>
  <c r="BV135" i="6"/>
  <c r="BU135" i="6"/>
  <c r="BT135" i="6"/>
  <c r="BS135" i="6"/>
  <c r="BR135" i="6"/>
  <c r="BQ135" i="6"/>
  <c r="BP135" i="6"/>
  <c r="C135" i="6"/>
  <c r="B135" i="6"/>
  <c r="DK134" i="6"/>
  <c r="DJ134" i="6"/>
  <c r="DI134" i="6"/>
  <c r="DH134" i="6"/>
  <c r="DG134" i="6"/>
  <c r="DF134" i="6"/>
  <c r="DE134" i="6"/>
  <c r="DD134" i="6"/>
  <c r="DC134" i="6"/>
  <c r="DB134" i="6"/>
  <c r="DA134" i="6"/>
  <c r="CZ134" i="6"/>
  <c r="CY134" i="6"/>
  <c r="CX134" i="6"/>
  <c r="CW134" i="6"/>
  <c r="CV134" i="6"/>
  <c r="CU134" i="6"/>
  <c r="CT134" i="6"/>
  <c r="CS134" i="6"/>
  <c r="CR134" i="6"/>
  <c r="CQ134" i="6"/>
  <c r="CP134" i="6"/>
  <c r="CO134" i="6"/>
  <c r="CN134" i="6"/>
  <c r="CM134" i="6"/>
  <c r="CL134" i="6"/>
  <c r="CK134" i="6"/>
  <c r="CJ134" i="6"/>
  <c r="CI134" i="6"/>
  <c r="CH134" i="6"/>
  <c r="CG134" i="6"/>
  <c r="CF134" i="6"/>
  <c r="CE134" i="6"/>
  <c r="CD134" i="6"/>
  <c r="CC134" i="6"/>
  <c r="CB134" i="6"/>
  <c r="CA134" i="6"/>
  <c r="BZ134" i="6"/>
  <c r="BY134" i="6"/>
  <c r="BX134" i="6"/>
  <c r="BW134" i="6"/>
  <c r="BV134" i="6"/>
  <c r="BU134" i="6"/>
  <c r="BT134" i="6"/>
  <c r="BS134" i="6"/>
  <c r="BR134" i="6"/>
  <c r="BQ134" i="6"/>
  <c r="BP134" i="6"/>
  <c r="C134" i="6"/>
  <c r="B134" i="6"/>
  <c r="DK133" i="6"/>
  <c r="DJ133" i="6"/>
  <c r="DI133" i="6"/>
  <c r="DH133" i="6"/>
  <c r="DG133" i="6"/>
  <c r="DF133" i="6"/>
  <c r="DE133" i="6"/>
  <c r="DD133" i="6"/>
  <c r="DC133" i="6"/>
  <c r="DB133" i="6"/>
  <c r="DA133" i="6"/>
  <c r="CZ133" i="6"/>
  <c r="CY133" i="6"/>
  <c r="CX133" i="6"/>
  <c r="CW133" i="6"/>
  <c r="CV133" i="6"/>
  <c r="CU133" i="6"/>
  <c r="CT133" i="6"/>
  <c r="CS133" i="6"/>
  <c r="CR133" i="6"/>
  <c r="CQ133" i="6"/>
  <c r="CP133" i="6"/>
  <c r="CO133" i="6"/>
  <c r="CN133" i="6"/>
  <c r="CM133" i="6"/>
  <c r="CL133" i="6"/>
  <c r="CK133" i="6"/>
  <c r="CJ133" i="6"/>
  <c r="CI133" i="6"/>
  <c r="CH133" i="6"/>
  <c r="CG133" i="6"/>
  <c r="CF133" i="6"/>
  <c r="CE133" i="6"/>
  <c r="CD133" i="6"/>
  <c r="CC133" i="6"/>
  <c r="CB133" i="6"/>
  <c r="CA133" i="6"/>
  <c r="BZ133" i="6"/>
  <c r="BY133" i="6"/>
  <c r="BX133" i="6"/>
  <c r="BW133" i="6"/>
  <c r="BV133" i="6"/>
  <c r="BU133" i="6"/>
  <c r="BT133" i="6"/>
  <c r="BS133" i="6"/>
  <c r="BR133" i="6"/>
  <c r="BQ133" i="6"/>
  <c r="BP133" i="6"/>
  <c r="C133" i="6"/>
  <c r="B133" i="6"/>
  <c r="DK132" i="6"/>
  <c r="DJ132" i="6"/>
  <c r="DI132" i="6"/>
  <c r="DH132" i="6"/>
  <c r="DG132" i="6"/>
  <c r="DF132" i="6"/>
  <c r="DE132" i="6"/>
  <c r="DD132" i="6"/>
  <c r="DC132" i="6"/>
  <c r="DB132" i="6"/>
  <c r="DA132" i="6"/>
  <c r="CZ132" i="6"/>
  <c r="CY132" i="6"/>
  <c r="CX132" i="6"/>
  <c r="CW132" i="6"/>
  <c r="CV132" i="6"/>
  <c r="CU132" i="6"/>
  <c r="CT132" i="6"/>
  <c r="CS132" i="6"/>
  <c r="CR132" i="6"/>
  <c r="CQ132" i="6"/>
  <c r="CP132" i="6"/>
  <c r="CO132" i="6"/>
  <c r="CN132" i="6"/>
  <c r="CM132" i="6"/>
  <c r="CL132" i="6"/>
  <c r="CK132" i="6"/>
  <c r="CJ132" i="6"/>
  <c r="CI132" i="6"/>
  <c r="CH132" i="6"/>
  <c r="CG132" i="6"/>
  <c r="CF132" i="6"/>
  <c r="CE132" i="6"/>
  <c r="CD132" i="6"/>
  <c r="CC132" i="6"/>
  <c r="CB132" i="6"/>
  <c r="CA132" i="6"/>
  <c r="BZ132" i="6"/>
  <c r="BY132" i="6"/>
  <c r="BX132" i="6"/>
  <c r="BW132" i="6"/>
  <c r="BV132" i="6"/>
  <c r="BU132" i="6"/>
  <c r="BT132" i="6"/>
  <c r="BS132" i="6"/>
  <c r="BR132" i="6"/>
  <c r="BQ132" i="6"/>
  <c r="BP132" i="6"/>
  <c r="C132" i="6"/>
  <c r="B132" i="6"/>
  <c r="DK131" i="6"/>
  <c r="DJ131" i="6"/>
  <c r="DI131" i="6"/>
  <c r="DH131" i="6"/>
  <c r="DG131" i="6"/>
  <c r="DF131" i="6"/>
  <c r="DE131" i="6"/>
  <c r="DD131" i="6"/>
  <c r="DC131" i="6"/>
  <c r="DB131" i="6"/>
  <c r="DA131" i="6"/>
  <c r="CZ131" i="6"/>
  <c r="CY131" i="6"/>
  <c r="CX131" i="6"/>
  <c r="CW131" i="6"/>
  <c r="CV131" i="6"/>
  <c r="CU131" i="6"/>
  <c r="CT131" i="6"/>
  <c r="CS131" i="6"/>
  <c r="CR131" i="6"/>
  <c r="CQ131" i="6"/>
  <c r="CP131" i="6"/>
  <c r="CO131" i="6"/>
  <c r="CN131" i="6"/>
  <c r="CM131" i="6"/>
  <c r="CL131" i="6"/>
  <c r="CK131" i="6"/>
  <c r="CJ131" i="6"/>
  <c r="CI131" i="6"/>
  <c r="CH131" i="6"/>
  <c r="CG131" i="6"/>
  <c r="CF131" i="6"/>
  <c r="CE131" i="6"/>
  <c r="CD131" i="6"/>
  <c r="CC131" i="6"/>
  <c r="CB131" i="6"/>
  <c r="CA131" i="6"/>
  <c r="BZ131" i="6"/>
  <c r="BY131" i="6"/>
  <c r="BX131" i="6"/>
  <c r="BW131" i="6"/>
  <c r="BV131" i="6"/>
  <c r="BU131" i="6"/>
  <c r="BT131" i="6"/>
  <c r="BS131" i="6"/>
  <c r="BR131" i="6"/>
  <c r="BQ131" i="6"/>
  <c r="BP131" i="6"/>
  <c r="C131" i="6"/>
  <c r="B131" i="6"/>
  <c r="DK130" i="6"/>
  <c r="DJ130" i="6"/>
  <c r="DI130" i="6"/>
  <c r="DH130" i="6"/>
  <c r="DG130" i="6"/>
  <c r="DF130" i="6"/>
  <c r="DE130" i="6"/>
  <c r="DD130" i="6"/>
  <c r="DC130" i="6"/>
  <c r="DB130" i="6"/>
  <c r="DA130" i="6"/>
  <c r="CZ130" i="6"/>
  <c r="CY130" i="6"/>
  <c r="CX130" i="6"/>
  <c r="CW130" i="6"/>
  <c r="CV130" i="6"/>
  <c r="CU130" i="6"/>
  <c r="CT130" i="6"/>
  <c r="CS130" i="6"/>
  <c r="CR130" i="6"/>
  <c r="CQ130" i="6"/>
  <c r="CP130" i="6"/>
  <c r="CO130" i="6"/>
  <c r="CN130" i="6"/>
  <c r="CM130" i="6"/>
  <c r="CL130" i="6"/>
  <c r="CK130" i="6"/>
  <c r="CJ130" i="6"/>
  <c r="CI130" i="6"/>
  <c r="CH130" i="6"/>
  <c r="CG130" i="6"/>
  <c r="CF130" i="6"/>
  <c r="CE130" i="6"/>
  <c r="CD130" i="6"/>
  <c r="CC130" i="6"/>
  <c r="CB130" i="6"/>
  <c r="CA130" i="6"/>
  <c r="BZ130" i="6"/>
  <c r="BY130" i="6"/>
  <c r="BX130" i="6"/>
  <c r="BW130" i="6"/>
  <c r="BV130" i="6"/>
  <c r="BU130" i="6"/>
  <c r="BT130" i="6"/>
  <c r="BS130" i="6"/>
  <c r="BR130" i="6"/>
  <c r="BQ130" i="6"/>
  <c r="BP130" i="6"/>
  <c r="C130" i="6"/>
  <c r="B130" i="6"/>
  <c r="DK129" i="6"/>
  <c r="DJ129" i="6"/>
  <c r="DI129" i="6"/>
  <c r="DH129" i="6"/>
  <c r="DG129" i="6"/>
  <c r="DF129" i="6"/>
  <c r="DE129" i="6"/>
  <c r="DD129" i="6"/>
  <c r="DC129" i="6"/>
  <c r="DB129" i="6"/>
  <c r="DA129" i="6"/>
  <c r="CZ129" i="6"/>
  <c r="CY129" i="6"/>
  <c r="CX129" i="6"/>
  <c r="CW129" i="6"/>
  <c r="CV129" i="6"/>
  <c r="CU129" i="6"/>
  <c r="CT129" i="6"/>
  <c r="CS129" i="6"/>
  <c r="CR129" i="6"/>
  <c r="CQ129" i="6"/>
  <c r="CP129" i="6"/>
  <c r="CO129" i="6"/>
  <c r="CN129" i="6"/>
  <c r="CM129" i="6"/>
  <c r="CL129" i="6"/>
  <c r="CK129" i="6"/>
  <c r="CJ129" i="6"/>
  <c r="CI129" i="6"/>
  <c r="CH129" i="6"/>
  <c r="CG129" i="6"/>
  <c r="CF129" i="6"/>
  <c r="CE129" i="6"/>
  <c r="CD129" i="6"/>
  <c r="CC129" i="6"/>
  <c r="CB129" i="6"/>
  <c r="CA129" i="6"/>
  <c r="BZ129" i="6"/>
  <c r="BY129" i="6"/>
  <c r="BX129" i="6"/>
  <c r="BW129" i="6"/>
  <c r="BV129" i="6"/>
  <c r="BU129" i="6"/>
  <c r="BT129" i="6"/>
  <c r="BS129" i="6"/>
  <c r="BR129" i="6"/>
  <c r="BQ129" i="6"/>
  <c r="BP129" i="6"/>
  <c r="C129" i="6"/>
  <c r="B129" i="6"/>
  <c r="DK128" i="6"/>
  <c r="DJ128" i="6"/>
  <c r="DI128" i="6"/>
  <c r="DH128" i="6"/>
  <c r="DG128" i="6"/>
  <c r="DF128" i="6"/>
  <c r="DE128" i="6"/>
  <c r="DD128" i="6"/>
  <c r="DC128" i="6"/>
  <c r="DB128" i="6"/>
  <c r="DA128" i="6"/>
  <c r="CZ128" i="6"/>
  <c r="CY128" i="6"/>
  <c r="CX128" i="6"/>
  <c r="CW128" i="6"/>
  <c r="CV128" i="6"/>
  <c r="CU128" i="6"/>
  <c r="CT128" i="6"/>
  <c r="CS128" i="6"/>
  <c r="CR128" i="6"/>
  <c r="CQ128" i="6"/>
  <c r="CP128" i="6"/>
  <c r="CO128" i="6"/>
  <c r="CN128" i="6"/>
  <c r="CM128" i="6"/>
  <c r="CL128" i="6"/>
  <c r="CK128" i="6"/>
  <c r="CJ128" i="6"/>
  <c r="CI128" i="6"/>
  <c r="CH128" i="6"/>
  <c r="CG128" i="6"/>
  <c r="CF128" i="6"/>
  <c r="CE128" i="6"/>
  <c r="CD128" i="6"/>
  <c r="CC128" i="6"/>
  <c r="CB128" i="6"/>
  <c r="CA128" i="6"/>
  <c r="BZ128" i="6"/>
  <c r="BY128" i="6"/>
  <c r="BX128" i="6"/>
  <c r="BW128" i="6"/>
  <c r="BV128" i="6"/>
  <c r="BU128" i="6"/>
  <c r="BT128" i="6"/>
  <c r="BS128" i="6"/>
  <c r="BR128" i="6"/>
  <c r="BQ128" i="6"/>
  <c r="BP128" i="6"/>
  <c r="C128" i="6"/>
  <c r="B128" i="6"/>
  <c r="DK127" i="6"/>
  <c r="DJ127" i="6"/>
  <c r="DI127" i="6"/>
  <c r="DH127" i="6"/>
  <c r="DG127" i="6"/>
  <c r="DF127" i="6"/>
  <c r="DE127" i="6"/>
  <c r="DD127" i="6"/>
  <c r="DC127" i="6"/>
  <c r="DB127" i="6"/>
  <c r="DA127" i="6"/>
  <c r="CZ127" i="6"/>
  <c r="CY127" i="6"/>
  <c r="CX127" i="6"/>
  <c r="CW127" i="6"/>
  <c r="CV127" i="6"/>
  <c r="CU127" i="6"/>
  <c r="CT127" i="6"/>
  <c r="CS127" i="6"/>
  <c r="CR127" i="6"/>
  <c r="CQ127" i="6"/>
  <c r="CP127" i="6"/>
  <c r="CO127" i="6"/>
  <c r="CN127" i="6"/>
  <c r="CM127" i="6"/>
  <c r="CL127" i="6"/>
  <c r="CK127" i="6"/>
  <c r="CJ127" i="6"/>
  <c r="CI127" i="6"/>
  <c r="CH127" i="6"/>
  <c r="CG127" i="6"/>
  <c r="CF127" i="6"/>
  <c r="CE127" i="6"/>
  <c r="CD127" i="6"/>
  <c r="CC127" i="6"/>
  <c r="CB127" i="6"/>
  <c r="CA127" i="6"/>
  <c r="BZ127" i="6"/>
  <c r="BY127" i="6"/>
  <c r="BX127" i="6"/>
  <c r="BW127" i="6"/>
  <c r="BV127" i="6"/>
  <c r="BU127" i="6"/>
  <c r="BT127" i="6"/>
  <c r="BS127" i="6"/>
  <c r="BR127" i="6"/>
  <c r="BQ127" i="6"/>
  <c r="BP127" i="6"/>
  <c r="C127" i="6"/>
  <c r="B127" i="6"/>
  <c r="DK126" i="6"/>
  <c r="DJ126" i="6"/>
  <c r="DI126" i="6"/>
  <c r="DH126" i="6"/>
  <c r="DG126" i="6"/>
  <c r="DF126" i="6"/>
  <c r="DE126" i="6"/>
  <c r="DD126" i="6"/>
  <c r="DC126" i="6"/>
  <c r="DB126" i="6"/>
  <c r="DA126" i="6"/>
  <c r="CZ126" i="6"/>
  <c r="CY126" i="6"/>
  <c r="CX126" i="6"/>
  <c r="CW126" i="6"/>
  <c r="CV126" i="6"/>
  <c r="CU126" i="6"/>
  <c r="CT126" i="6"/>
  <c r="CS126" i="6"/>
  <c r="CR126" i="6"/>
  <c r="CQ126" i="6"/>
  <c r="CP126" i="6"/>
  <c r="CO126" i="6"/>
  <c r="CN126" i="6"/>
  <c r="CM126" i="6"/>
  <c r="CL126" i="6"/>
  <c r="CK126" i="6"/>
  <c r="CJ126" i="6"/>
  <c r="CI126" i="6"/>
  <c r="CH126" i="6"/>
  <c r="CG126" i="6"/>
  <c r="CF126" i="6"/>
  <c r="CE126" i="6"/>
  <c r="CD126" i="6"/>
  <c r="CC126" i="6"/>
  <c r="CB126" i="6"/>
  <c r="CA126" i="6"/>
  <c r="BZ126" i="6"/>
  <c r="BY126" i="6"/>
  <c r="BX126" i="6"/>
  <c r="BW126" i="6"/>
  <c r="BV126" i="6"/>
  <c r="BU126" i="6"/>
  <c r="BT126" i="6"/>
  <c r="BS126" i="6"/>
  <c r="BR126" i="6"/>
  <c r="BQ126" i="6"/>
  <c r="BP126" i="6"/>
  <c r="C126" i="6"/>
  <c r="B126" i="6"/>
  <c r="DK125" i="6"/>
  <c r="DJ125" i="6"/>
  <c r="DI125" i="6"/>
  <c r="DH125" i="6"/>
  <c r="DG125" i="6"/>
  <c r="DF125" i="6"/>
  <c r="DE125" i="6"/>
  <c r="DD125" i="6"/>
  <c r="DC125" i="6"/>
  <c r="DB125" i="6"/>
  <c r="DA125" i="6"/>
  <c r="CZ125" i="6"/>
  <c r="CY125" i="6"/>
  <c r="CX125" i="6"/>
  <c r="CW125" i="6"/>
  <c r="CV125" i="6"/>
  <c r="CU125" i="6"/>
  <c r="CT125" i="6"/>
  <c r="CS125" i="6"/>
  <c r="CR125" i="6"/>
  <c r="CQ125" i="6"/>
  <c r="CP125" i="6"/>
  <c r="CO125" i="6"/>
  <c r="CN125" i="6"/>
  <c r="CM125" i="6"/>
  <c r="CL125" i="6"/>
  <c r="CK125" i="6"/>
  <c r="CJ125" i="6"/>
  <c r="CI125" i="6"/>
  <c r="CH125" i="6"/>
  <c r="CG125" i="6"/>
  <c r="CF125" i="6"/>
  <c r="CE125" i="6"/>
  <c r="CD125" i="6"/>
  <c r="CC125" i="6"/>
  <c r="CB125" i="6"/>
  <c r="CA125" i="6"/>
  <c r="BZ125" i="6"/>
  <c r="BY125" i="6"/>
  <c r="BX125" i="6"/>
  <c r="BW125" i="6"/>
  <c r="BV125" i="6"/>
  <c r="BU125" i="6"/>
  <c r="BT125" i="6"/>
  <c r="BS125" i="6"/>
  <c r="BR125" i="6"/>
  <c r="BQ125" i="6"/>
  <c r="BP125" i="6"/>
  <c r="C125" i="6"/>
  <c r="B125" i="6"/>
  <c r="DK124" i="6"/>
  <c r="DJ124" i="6"/>
  <c r="DI124" i="6"/>
  <c r="DH124" i="6"/>
  <c r="DG124" i="6"/>
  <c r="DF124" i="6"/>
  <c r="DE124" i="6"/>
  <c r="DD124" i="6"/>
  <c r="DC124" i="6"/>
  <c r="DB124" i="6"/>
  <c r="DA124" i="6"/>
  <c r="CZ124" i="6"/>
  <c r="CY124" i="6"/>
  <c r="CX124" i="6"/>
  <c r="CW124" i="6"/>
  <c r="CV124" i="6"/>
  <c r="CU124" i="6"/>
  <c r="CT124" i="6"/>
  <c r="CS124" i="6"/>
  <c r="CR124" i="6"/>
  <c r="CQ124" i="6"/>
  <c r="CP124" i="6"/>
  <c r="CO124" i="6"/>
  <c r="CN124" i="6"/>
  <c r="CM124" i="6"/>
  <c r="CL124" i="6"/>
  <c r="CK124" i="6"/>
  <c r="CJ124" i="6"/>
  <c r="CI124" i="6"/>
  <c r="CH124" i="6"/>
  <c r="CG124" i="6"/>
  <c r="CF124" i="6"/>
  <c r="CE124" i="6"/>
  <c r="CD124" i="6"/>
  <c r="CC124" i="6"/>
  <c r="CB124" i="6"/>
  <c r="CA124" i="6"/>
  <c r="BZ124" i="6"/>
  <c r="BY124" i="6"/>
  <c r="BX124" i="6"/>
  <c r="BW124" i="6"/>
  <c r="BV124" i="6"/>
  <c r="BU124" i="6"/>
  <c r="BT124" i="6"/>
  <c r="BS124" i="6"/>
  <c r="BR124" i="6"/>
  <c r="BQ124" i="6"/>
  <c r="BP124" i="6"/>
  <c r="C124" i="6"/>
  <c r="B124" i="6"/>
  <c r="DK123" i="6"/>
  <c r="DJ123" i="6"/>
  <c r="DI123" i="6"/>
  <c r="DH123" i="6"/>
  <c r="DG123" i="6"/>
  <c r="DF123" i="6"/>
  <c r="DE123" i="6"/>
  <c r="DD123" i="6"/>
  <c r="DC123" i="6"/>
  <c r="DB123" i="6"/>
  <c r="DA123" i="6"/>
  <c r="CZ123" i="6"/>
  <c r="CY123" i="6"/>
  <c r="CX123" i="6"/>
  <c r="CW123" i="6"/>
  <c r="CV123" i="6"/>
  <c r="CU123" i="6"/>
  <c r="CT123" i="6"/>
  <c r="CS123" i="6"/>
  <c r="CR123" i="6"/>
  <c r="CQ123" i="6"/>
  <c r="CP123" i="6"/>
  <c r="CO123" i="6"/>
  <c r="CN123" i="6"/>
  <c r="CM123" i="6"/>
  <c r="CL123" i="6"/>
  <c r="CK123" i="6"/>
  <c r="CJ123" i="6"/>
  <c r="CI123" i="6"/>
  <c r="CH123" i="6"/>
  <c r="CG123" i="6"/>
  <c r="CF123" i="6"/>
  <c r="CE123" i="6"/>
  <c r="CD123" i="6"/>
  <c r="CC123" i="6"/>
  <c r="CB123" i="6"/>
  <c r="CA123" i="6"/>
  <c r="BZ123" i="6"/>
  <c r="BY123" i="6"/>
  <c r="BX123" i="6"/>
  <c r="BW123" i="6"/>
  <c r="BV123" i="6"/>
  <c r="BU123" i="6"/>
  <c r="BT123" i="6"/>
  <c r="BS123" i="6"/>
  <c r="BR123" i="6"/>
  <c r="BQ123" i="6"/>
  <c r="BP123" i="6"/>
  <c r="C123" i="6"/>
  <c r="B123" i="6"/>
  <c r="DK122" i="6"/>
  <c r="DJ122" i="6"/>
  <c r="DI122" i="6"/>
  <c r="DH122" i="6"/>
  <c r="DG122" i="6"/>
  <c r="DF122" i="6"/>
  <c r="DE122" i="6"/>
  <c r="DD122" i="6"/>
  <c r="DC122" i="6"/>
  <c r="DB122" i="6"/>
  <c r="DA122" i="6"/>
  <c r="CZ122" i="6"/>
  <c r="CY122" i="6"/>
  <c r="CX122" i="6"/>
  <c r="CW122" i="6"/>
  <c r="CV122" i="6"/>
  <c r="CU122" i="6"/>
  <c r="CT122" i="6"/>
  <c r="CS122" i="6"/>
  <c r="CR122" i="6"/>
  <c r="CQ122" i="6"/>
  <c r="CP122" i="6"/>
  <c r="CO122" i="6"/>
  <c r="CN122" i="6"/>
  <c r="CM122" i="6"/>
  <c r="CL122" i="6"/>
  <c r="CK122" i="6"/>
  <c r="CJ122" i="6"/>
  <c r="CI122" i="6"/>
  <c r="CH122" i="6"/>
  <c r="CG122" i="6"/>
  <c r="CF122" i="6"/>
  <c r="CE122" i="6"/>
  <c r="CD122" i="6"/>
  <c r="CC122" i="6"/>
  <c r="CB122" i="6"/>
  <c r="CA122" i="6"/>
  <c r="BZ122" i="6"/>
  <c r="BY122" i="6"/>
  <c r="BX122" i="6"/>
  <c r="BW122" i="6"/>
  <c r="BV122" i="6"/>
  <c r="BU122" i="6"/>
  <c r="BT122" i="6"/>
  <c r="BS122" i="6"/>
  <c r="BR122" i="6"/>
  <c r="BQ122" i="6"/>
  <c r="BP122" i="6"/>
  <c r="C122" i="6"/>
  <c r="B122" i="6"/>
  <c r="DK121" i="6"/>
  <c r="DJ121" i="6"/>
  <c r="DI121" i="6"/>
  <c r="DH121" i="6"/>
  <c r="DG121" i="6"/>
  <c r="DF121" i="6"/>
  <c r="DE121" i="6"/>
  <c r="DD121" i="6"/>
  <c r="DC121" i="6"/>
  <c r="DB121" i="6"/>
  <c r="DA121" i="6"/>
  <c r="CZ121" i="6"/>
  <c r="CY121" i="6"/>
  <c r="CX121" i="6"/>
  <c r="CW121" i="6"/>
  <c r="CV121" i="6"/>
  <c r="CU121" i="6"/>
  <c r="CT121" i="6"/>
  <c r="CS121" i="6"/>
  <c r="CR121" i="6"/>
  <c r="CQ121" i="6"/>
  <c r="CP121" i="6"/>
  <c r="CO121" i="6"/>
  <c r="CN121" i="6"/>
  <c r="CM121" i="6"/>
  <c r="CL121" i="6"/>
  <c r="CK121" i="6"/>
  <c r="CJ121" i="6"/>
  <c r="CI121" i="6"/>
  <c r="CH121" i="6"/>
  <c r="CG121" i="6"/>
  <c r="CF121" i="6"/>
  <c r="CE121" i="6"/>
  <c r="CD121" i="6"/>
  <c r="CC121" i="6"/>
  <c r="CB121" i="6"/>
  <c r="CA121" i="6"/>
  <c r="BZ121" i="6"/>
  <c r="BY121" i="6"/>
  <c r="BX121" i="6"/>
  <c r="BW121" i="6"/>
  <c r="BV121" i="6"/>
  <c r="BU121" i="6"/>
  <c r="BT121" i="6"/>
  <c r="BS121" i="6"/>
  <c r="BR121" i="6"/>
  <c r="BQ121" i="6"/>
  <c r="BP121" i="6"/>
  <c r="C121" i="6"/>
  <c r="B121" i="6"/>
  <c r="DK120" i="6"/>
  <c r="DJ120" i="6"/>
  <c r="DI120" i="6"/>
  <c r="DH120" i="6"/>
  <c r="DG120" i="6"/>
  <c r="DF120" i="6"/>
  <c r="DE120" i="6"/>
  <c r="DD120" i="6"/>
  <c r="DC120" i="6"/>
  <c r="DB120" i="6"/>
  <c r="DA120" i="6"/>
  <c r="CZ120" i="6"/>
  <c r="CY120" i="6"/>
  <c r="CX120" i="6"/>
  <c r="CW120" i="6"/>
  <c r="CV120" i="6"/>
  <c r="CU120" i="6"/>
  <c r="CT120" i="6"/>
  <c r="CS120" i="6"/>
  <c r="CR120" i="6"/>
  <c r="CQ120" i="6"/>
  <c r="CP120" i="6"/>
  <c r="CO120" i="6"/>
  <c r="CN120" i="6"/>
  <c r="CM120" i="6"/>
  <c r="CL120" i="6"/>
  <c r="CK120" i="6"/>
  <c r="CJ120" i="6"/>
  <c r="CI120" i="6"/>
  <c r="CH120" i="6"/>
  <c r="CG120" i="6"/>
  <c r="CF120" i="6"/>
  <c r="CE120" i="6"/>
  <c r="CD120" i="6"/>
  <c r="CC120" i="6"/>
  <c r="CB120" i="6"/>
  <c r="CA120" i="6"/>
  <c r="BZ120" i="6"/>
  <c r="BY120" i="6"/>
  <c r="BX120" i="6"/>
  <c r="BW120" i="6"/>
  <c r="BV120" i="6"/>
  <c r="BU120" i="6"/>
  <c r="BT120" i="6"/>
  <c r="BS120" i="6"/>
  <c r="BR120" i="6"/>
  <c r="BQ120" i="6"/>
  <c r="BP120" i="6"/>
  <c r="C120" i="6"/>
  <c r="B120" i="6"/>
  <c r="DK119" i="6"/>
  <c r="DJ119" i="6"/>
  <c r="DI119" i="6"/>
  <c r="DH119" i="6"/>
  <c r="DG119" i="6"/>
  <c r="DF119" i="6"/>
  <c r="DE119" i="6"/>
  <c r="DD119" i="6"/>
  <c r="DC119" i="6"/>
  <c r="DB119" i="6"/>
  <c r="DA119" i="6"/>
  <c r="CZ119" i="6"/>
  <c r="CY119" i="6"/>
  <c r="CX119" i="6"/>
  <c r="CW119" i="6"/>
  <c r="CV119" i="6"/>
  <c r="CU119" i="6"/>
  <c r="CT119" i="6"/>
  <c r="CS119" i="6"/>
  <c r="CR119" i="6"/>
  <c r="CQ119" i="6"/>
  <c r="CP119" i="6"/>
  <c r="CO119" i="6"/>
  <c r="CN119" i="6"/>
  <c r="CM119" i="6"/>
  <c r="CL119" i="6"/>
  <c r="CK119" i="6"/>
  <c r="CJ119" i="6"/>
  <c r="CI119" i="6"/>
  <c r="CH119" i="6"/>
  <c r="CG119" i="6"/>
  <c r="CF119" i="6"/>
  <c r="CE119" i="6"/>
  <c r="CD119" i="6"/>
  <c r="CC119" i="6"/>
  <c r="CB119" i="6"/>
  <c r="CA119" i="6"/>
  <c r="BZ119" i="6"/>
  <c r="BY119" i="6"/>
  <c r="BX119" i="6"/>
  <c r="BW119" i="6"/>
  <c r="BV119" i="6"/>
  <c r="BU119" i="6"/>
  <c r="BT119" i="6"/>
  <c r="BS119" i="6"/>
  <c r="BR119" i="6"/>
  <c r="BQ119" i="6"/>
  <c r="BP119" i="6"/>
  <c r="C119" i="6"/>
  <c r="B119" i="6"/>
  <c r="DK118" i="6"/>
  <c r="DJ118" i="6"/>
  <c r="DI118" i="6"/>
  <c r="DH118" i="6"/>
  <c r="DG118" i="6"/>
  <c r="DF118" i="6"/>
  <c r="DE118" i="6"/>
  <c r="DD118" i="6"/>
  <c r="DC118" i="6"/>
  <c r="DB118" i="6"/>
  <c r="DA118" i="6"/>
  <c r="CZ118" i="6"/>
  <c r="CY118" i="6"/>
  <c r="CX118" i="6"/>
  <c r="CW118" i="6"/>
  <c r="CV118" i="6"/>
  <c r="CU118" i="6"/>
  <c r="CT118" i="6"/>
  <c r="CS118" i="6"/>
  <c r="CR118" i="6"/>
  <c r="CQ118" i="6"/>
  <c r="CP118" i="6"/>
  <c r="CO118" i="6"/>
  <c r="CN118" i="6"/>
  <c r="CM118" i="6"/>
  <c r="CL118" i="6"/>
  <c r="CK118" i="6"/>
  <c r="CJ118" i="6"/>
  <c r="CI118" i="6"/>
  <c r="CH118" i="6"/>
  <c r="CG118" i="6"/>
  <c r="CF118" i="6"/>
  <c r="CE118" i="6"/>
  <c r="CD118" i="6"/>
  <c r="CC118" i="6"/>
  <c r="CB118" i="6"/>
  <c r="CA118" i="6"/>
  <c r="BZ118" i="6"/>
  <c r="BY118" i="6"/>
  <c r="BX118" i="6"/>
  <c r="BW118" i="6"/>
  <c r="BV118" i="6"/>
  <c r="BU118" i="6"/>
  <c r="BT118" i="6"/>
  <c r="BS118" i="6"/>
  <c r="BR118" i="6"/>
  <c r="BQ118" i="6"/>
  <c r="BP118" i="6"/>
  <c r="C118" i="6"/>
  <c r="B118" i="6"/>
  <c r="DK117" i="6"/>
  <c r="DJ117" i="6"/>
  <c r="DI117" i="6"/>
  <c r="DH117" i="6"/>
  <c r="DG117" i="6"/>
  <c r="DF117" i="6"/>
  <c r="DE117" i="6"/>
  <c r="DD117" i="6"/>
  <c r="DC117" i="6"/>
  <c r="DB117" i="6"/>
  <c r="DA117" i="6"/>
  <c r="CZ117" i="6"/>
  <c r="CY117" i="6"/>
  <c r="CX117" i="6"/>
  <c r="CW117" i="6"/>
  <c r="CV117" i="6"/>
  <c r="CU117" i="6"/>
  <c r="CT117" i="6"/>
  <c r="CS117" i="6"/>
  <c r="CR117" i="6"/>
  <c r="CQ117" i="6"/>
  <c r="CP117" i="6"/>
  <c r="CO117" i="6"/>
  <c r="CN117" i="6"/>
  <c r="CM117" i="6"/>
  <c r="CL117" i="6"/>
  <c r="CK117" i="6"/>
  <c r="CJ117" i="6"/>
  <c r="CI117" i="6"/>
  <c r="CH117" i="6"/>
  <c r="CG117" i="6"/>
  <c r="CF117" i="6"/>
  <c r="CE117" i="6"/>
  <c r="CD117" i="6"/>
  <c r="CC117" i="6"/>
  <c r="CB117" i="6"/>
  <c r="CA117" i="6"/>
  <c r="BZ117" i="6"/>
  <c r="BY117" i="6"/>
  <c r="BX117" i="6"/>
  <c r="BW117" i="6"/>
  <c r="BV117" i="6"/>
  <c r="BU117" i="6"/>
  <c r="BT117" i="6"/>
  <c r="BS117" i="6"/>
  <c r="BR117" i="6"/>
  <c r="BQ117" i="6"/>
  <c r="BP117" i="6"/>
  <c r="C117" i="6"/>
  <c r="B117" i="6"/>
  <c r="DK116" i="6"/>
  <c r="DJ116" i="6"/>
  <c r="DI116" i="6"/>
  <c r="DH116" i="6"/>
  <c r="DG116" i="6"/>
  <c r="DF116" i="6"/>
  <c r="DE116" i="6"/>
  <c r="DD116" i="6"/>
  <c r="DC116" i="6"/>
  <c r="DB116" i="6"/>
  <c r="DA116" i="6"/>
  <c r="CZ116" i="6"/>
  <c r="CY116" i="6"/>
  <c r="CX116" i="6"/>
  <c r="CW116" i="6"/>
  <c r="CV116" i="6"/>
  <c r="CU116" i="6"/>
  <c r="CT116" i="6"/>
  <c r="CS116" i="6"/>
  <c r="CR116" i="6"/>
  <c r="CQ116" i="6"/>
  <c r="CP116" i="6"/>
  <c r="CO116" i="6"/>
  <c r="CN116" i="6"/>
  <c r="CM116" i="6"/>
  <c r="CL116" i="6"/>
  <c r="CK116" i="6"/>
  <c r="CJ116" i="6"/>
  <c r="CI116" i="6"/>
  <c r="CH116" i="6"/>
  <c r="CG116" i="6"/>
  <c r="CF116" i="6"/>
  <c r="CE116" i="6"/>
  <c r="CD116" i="6"/>
  <c r="CC116" i="6"/>
  <c r="CB116" i="6"/>
  <c r="CA116" i="6"/>
  <c r="BZ116" i="6"/>
  <c r="BY116" i="6"/>
  <c r="BX116" i="6"/>
  <c r="BW116" i="6"/>
  <c r="BV116" i="6"/>
  <c r="BU116" i="6"/>
  <c r="BT116" i="6"/>
  <c r="BS116" i="6"/>
  <c r="BR116" i="6"/>
  <c r="BQ116" i="6"/>
  <c r="BP116" i="6"/>
  <c r="C116" i="6"/>
  <c r="B116" i="6"/>
  <c r="DK115" i="6"/>
  <c r="DJ115" i="6"/>
  <c r="DI115" i="6"/>
  <c r="DH115" i="6"/>
  <c r="DG115" i="6"/>
  <c r="DF115" i="6"/>
  <c r="DE115" i="6"/>
  <c r="DD115" i="6"/>
  <c r="DC115" i="6"/>
  <c r="DB115" i="6"/>
  <c r="DA115" i="6"/>
  <c r="CZ115" i="6"/>
  <c r="CY115" i="6"/>
  <c r="CX115" i="6"/>
  <c r="CW115" i="6"/>
  <c r="CV115" i="6"/>
  <c r="CU115" i="6"/>
  <c r="CT115" i="6"/>
  <c r="CS115" i="6"/>
  <c r="CR115" i="6"/>
  <c r="CQ115" i="6"/>
  <c r="CP115" i="6"/>
  <c r="CO115" i="6"/>
  <c r="CN115" i="6"/>
  <c r="CM115" i="6"/>
  <c r="CL115" i="6"/>
  <c r="CK115" i="6"/>
  <c r="CJ115" i="6"/>
  <c r="CI115" i="6"/>
  <c r="CH115" i="6"/>
  <c r="CG115" i="6"/>
  <c r="CF115" i="6"/>
  <c r="CE115" i="6"/>
  <c r="CD115" i="6"/>
  <c r="CC115" i="6"/>
  <c r="CB115" i="6"/>
  <c r="CA115" i="6"/>
  <c r="BZ115" i="6"/>
  <c r="BY115" i="6"/>
  <c r="BX115" i="6"/>
  <c r="BW115" i="6"/>
  <c r="BV115" i="6"/>
  <c r="BU115" i="6"/>
  <c r="BT115" i="6"/>
  <c r="BS115" i="6"/>
  <c r="BR115" i="6"/>
  <c r="BQ115" i="6"/>
  <c r="BP115" i="6"/>
  <c r="C115" i="6"/>
  <c r="B115" i="6"/>
  <c r="DK114" i="6"/>
  <c r="DJ114" i="6"/>
  <c r="DI114" i="6"/>
  <c r="DH114" i="6"/>
  <c r="DG114" i="6"/>
  <c r="DF114" i="6"/>
  <c r="DE114" i="6"/>
  <c r="DD114" i="6"/>
  <c r="DC114" i="6"/>
  <c r="DB114" i="6"/>
  <c r="DA114" i="6"/>
  <c r="CZ114" i="6"/>
  <c r="CY114" i="6"/>
  <c r="CX114" i="6"/>
  <c r="CW114" i="6"/>
  <c r="CV114" i="6"/>
  <c r="CU114" i="6"/>
  <c r="CT114" i="6"/>
  <c r="CS114" i="6"/>
  <c r="CR114" i="6"/>
  <c r="CQ114" i="6"/>
  <c r="CP114" i="6"/>
  <c r="CO114" i="6"/>
  <c r="CN114" i="6"/>
  <c r="CM114" i="6"/>
  <c r="CL114" i="6"/>
  <c r="CK114" i="6"/>
  <c r="CJ114" i="6"/>
  <c r="CI114" i="6"/>
  <c r="CH114" i="6"/>
  <c r="CG114" i="6"/>
  <c r="CF114" i="6"/>
  <c r="CE114" i="6"/>
  <c r="CD114" i="6"/>
  <c r="CC114" i="6"/>
  <c r="CB114" i="6"/>
  <c r="CA114" i="6"/>
  <c r="BZ114" i="6"/>
  <c r="BY114" i="6"/>
  <c r="BX114" i="6"/>
  <c r="BW114" i="6"/>
  <c r="BV114" i="6"/>
  <c r="BU114" i="6"/>
  <c r="BT114" i="6"/>
  <c r="BS114" i="6"/>
  <c r="BR114" i="6"/>
  <c r="BQ114" i="6"/>
  <c r="BP114" i="6"/>
  <c r="C114" i="6"/>
  <c r="B114" i="6"/>
  <c r="DK113" i="6"/>
  <c r="DJ113" i="6"/>
  <c r="DI113" i="6"/>
  <c r="DH113" i="6"/>
  <c r="DG113" i="6"/>
  <c r="DF113" i="6"/>
  <c r="DE113" i="6"/>
  <c r="DD113" i="6"/>
  <c r="DC113" i="6"/>
  <c r="DB113" i="6"/>
  <c r="DA113" i="6"/>
  <c r="CZ113" i="6"/>
  <c r="CY113" i="6"/>
  <c r="CX113" i="6"/>
  <c r="CW113" i="6"/>
  <c r="CV113" i="6"/>
  <c r="CU113" i="6"/>
  <c r="CT113" i="6"/>
  <c r="CS113" i="6"/>
  <c r="CR113" i="6"/>
  <c r="CQ113" i="6"/>
  <c r="CP113" i="6"/>
  <c r="CO113" i="6"/>
  <c r="CN113" i="6"/>
  <c r="CM113" i="6"/>
  <c r="CL113" i="6"/>
  <c r="CK113" i="6"/>
  <c r="CJ113" i="6"/>
  <c r="CI113" i="6"/>
  <c r="CH113" i="6"/>
  <c r="CG113" i="6"/>
  <c r="CF113" i="6"/>
  <c r="CE113" i="6"/>
  <c r="CD113" i="6"/>
  <c r="CC113" i="6"/>
  <c r="CB113" i="6"/>
  <c r="CA113" i="6"/>
  <c r="BZ113" i="6"/>
  <c r="BY113" i="6"/>
  <c r="BX113" i="6"/>
  <c r="BW113" i="6"/>
  <c r="BV113" i="6"/>
  <c r="BU113" i="6"/>
  <c r="BT113" i="6"/>
  <c r="BS113" i="6"/>
  <c r="BR113" i="6"/>
  <c r="BQ113" i="6"/>
  <c r="BP113" i="6"/>
  <c r="C113" i="6"/>
  <c r="B113" i="6"/>
  <c r="DK112" i="6"/>
  <c r="DJ112" i="6"/>
  <c r="DI112" i="6"/>
  <c r="DH112" i="6"/>
  <c r="DG112" i="6"/>
  <c r="DF112" i="6"/>
  <c r="DE112" i="6"/>
  <c r="DD112" i="6"/>
  <c r="DC112" i="6"/>
  <c r="DB112" i="6"/>
  <c r="DA112" i="6"/>
  <c r="CZ112" i="6"/>
  <c r="CY112" i="6"/>
  <c r="CX112" i="6"/>
  <c r="CW112" i="6"/>
  <c r="CV112" i="6"/>
  <c r="CU112" i="6"/>
  <c r="CT112" i="6"/>
  <c r="CS112" i="6"/>
  <c r="CR112" i="6"/>
  <c r="CQ112" i="6"/>
  <c r="CP112" i="6"/>
  <c r="CO112" i="6"/>
  <c r="CN112" i="6"/>
  <c r="CM112" i="6"/>
  <c r="CL112" i="6"/>
  <c r="CK112" i="6"/>
  <c r="CJ112" i="6"/>
  <c r="CI112" i="6"/>
  <c r="CH112" i="6"/>
  <c r="CG112" i="6"/>
  <c r="CF112" i="6"/>
  <c r="CE112" i="6"/>
  <c r="CD112" i="6"/>
  <c r="CC112" i="6"/>
  <c r="CB112" i="6"/>
  <c r="CA112" i="6"/>
  <c r="BZ112" i="6"/>
  <c r="BY112" i="6"/>
  <c r="BX112" i="6"/>
  <c r="BW112" i="6"/>
  <c r="BV112" i="6"/>
  <c r="BU112" i="6"/>
  <c r="BT112" i="6"/>
  <c r="BS112" i="6"/>
  <c r="BR112" i="6"/>
  <c r="BQ112" i="6"/>
  <c r="BP112" i="6"/>
  <c r="C112" i="6"/>
  <c r="B124" i="13" s="1"/>
  <c r="I124" i="13" s="1"/>
  <c r="B112" i="6"/>
  <c r="DK111" i="6"/>
  <c r="DJ111" i="6"/>
  <c r="DI111" i="6"/>
  <c r="DH111" i="6"/>
  <c r="DG111" i="6"/>
  <c r="DF111" i="6"/>
  <c r="DE111" i="6"/>
  <c r="DD111" i="6"/>
  <c r="DC111" i="6"/>
  <c r="DB111" i="6"/>
  <c r="DA111" i="6"/>
  <c r="CZ111" i="6"/>
  <c r="CY111" i="6"/>
  <c r="CX111" i="6"/>
  <c r="CW111" i="6"/>
  <c r="CV111" i="6"/>
  <c r="CU111" i="6"/>
  <c r="CT111" i="6"/>
  <c r="CS111" i="6"/>
  <c r="CR111" i="6"/>
  <c r="CQ111" i="6"/>
  <c r="CP111" i="6"/>
  <c r="CO111" i="6"/>
  <c r="CN111" i="6"/>
  <c r="CM111" i="6"/>
  <c r="CL111" i="6"/>
  <c r="CK111" i="6"/>
  <c r="CJ111" i="6"/>
  <c r="CI111" i="6"/>
  <c r="CH111" i="6"/>
  <c r="CG111" i="6"/>
  <c r="CF111" i="6"/>
  <c r="CE111" i="6"/>
  <c r="CD111" i="6"/>
  <c r="CC111" i="6"/>
  <c r="CB111" i="6"/>
  <c r="CA111" i="6"/>
  <c r="BZ111" i="6"/>
  <c r="BY111" i="6"/>
  <c r="BX111" i="6"/>
  <c r="BW111" i="6"/>
  <c r="BV111" i="6"/>
  <c r="BU111" i="6"/>
  <c r="BT111" i="6"/>
  <c r="BS111" i="6"/>
  <c r="BR111" i="6"/>
  <c r="BQ111" i="6"/>
  <c r="BP111" i="6"/>
  <c r="C111" i="6"/>
  <c r="B111" i="6"/>
  <c r="EZ110" i="6"/>
  <c r="EJ110" i="6"/>
  <c r="DK110" i="6"/>
  <c r="DJ110" i="6"/>
  <c r="DI110" i="6"/>
  <c r="DH110" i="6"/>
  <c r="DG110" i="6"/>
  <c r="DF110" i="6"/>
  <c r="DE110" i="6"/>
  <c r="DD110" i="6"/>
  <c r="DC110" i="6"/>
  <c r="DB110" i="6"/>
  <c r="DA110" i="6"/>
  <c r="CZ110" i="6"/>
  <c r="CY110" i="6"/>
  <c r="CX110" i="6"/>
  <c r="CW110" i="6"/>
  <c r="CV110" i="6"/>
  <c r="CU110" i="6"/>
  <c r="CT110" i="6"/>
  <c r="CS110" i="6"/>
  <c r="CR110" i="6"/>
  <c r="CQ110" i="6"/>
  <c r="CP110" i="6"/>
  <c r="CO110" i="6"/>
  <c r="CN110" i="6"/>
  <c r="CM110" i="6"/>
  <c r="CL110" i="6"/>
  <c r="CK110" i="6"/>
  <c r="CJ110" i="6"/>
  <c r="CI110" i="6"/>
  <c r="CH110" i="6"/>
  <c r="CG110" i="6"/>
  <c r="CF110" i="6"/>
  <c r="CE110" i="6"/>
  <c r="CD110" i="6"/>
  <c r="CC110" i="6"/>
  <c r="CB110" i="6"/>
  <c r="CA110" i="6"/>
  <c r="BZ110" i="6"/>
  <c r="BY110" i="6"/>
  <c r="BX110" i="6"/>
  <c r="BW110" i="6"/>
  <c r="BV110" i="6"/>
  <c r="BU110" i="6"/>
  <c r="BT110" i="6"/>
  <c r="BS110" i="6"/>
  <c r="BR110" i="6"/>
  <c r="BQ110" i="6"/>
  <c r="BP110" i="6"/>
  <c r="DT110" i="6"/>
  <c r="C110" i="6"/>
  <c r="B110" i="6"/>
  <c r="DK109" i="6"/>
  <c r="DJ109" i="6"/>
  <c r="DI109" i="6"/>
  <c r="DH109" i="6"/>
  <c r="DG109" i="6"/>
  <c r="DF109" i="6"/>
  <c r="DE109" i="6"/>
  <c r="DD109" i="6"/>
  <c r="DC109" i="6"/>
  <c r="DB109" i="6"/>
  <c r="DA109" i="6"/>
  <c r="CZ109" i="6"/>
  <c r="CY109" i="6"/>
  <c r="CX109" i="6"/>
  <c r="CW109" i="6"/>
  <c r="CV109" i="6"/>
  <c r="CU109" i="6"/>
  <c r="CT109" i="6"/>
  <c r="CS109" i="6"/>
  <c r="CR109" i="6"/>
  <c r="CQ109" i="6"/>
  <c r="CP109" i="6"/>
  <c r="CO109" i="6"/>
  <c r="CN109" i="6"/>
  <c r="CM109" i="6"/>
  <c r="CL109" i="6"/>
  <c r="CK109" i="6"/>
  <c r="CJ109" i="6"/>
  <c r="CI109" i="6"/>
  <c r="CH109" i="6"/>
  <c r="CG109" i="6"/>
  <c r="CF109" i="6"/>
  <c r="CE109" i="6"/>
  <c r="CD109" i="6"/>
  <c r="CC109" i="6"/>
  <c r="CB109" i="6"/>
  <c r="CA109" i="6"/>
  <c r="BZ109" i="6"/>
  <c r="BY109" i="6"/>
  <c r="BX109" i="6"/>
  <c r="BW109" i="6"/>
  <c r="BV109" i="6"/>
  <c r="BU109" i="6"/>
  <c r="BT109" i="6"/>
  <c r="BS109" i="6"/>
  <c r="BR109" i="6"/>
  <c r="BQ109" i="6"/>
  <c r="BP109" i="6"/>
  <c r="C109" i="6"/>
  <c r="B109" i="6"/>
  <c r="DK108" i="6"/>
  <c r="DJ108" i="6"/>
  <c r="DI108" i="6"/>
  <c r="DH108" i="6"/>
  <c r="DG108" i="6"/>
  <c r="DF108" i="6"/>
  <c r="DE108" i="6"/>
  <c r="DD108" i="6"/>
  <c r="DC108" i="6"/>
  <c r="DB108" i="6"/>
  <c r="DA108" i="6"/>
  <c r="CZ108" i="6"/>
  <c r="CY108" i="6"/>
  <c r="CX108" i="6"/>
  <c r="CW108" i="6"/>
  <c r="CV108" i="6"/>
  <c r="CU108" i="6"/>
  <c r="CT108" i="6"/>
  <c r="CS108" i="6"/>
  <c r="CR108" i="6"/>
  <c r="CQ108" i="6"/>
  <c r="CP108" i="6"/>
  <c r="CO108" i="6"/>
  <c r="CN108" i="6"/>
  <c r="CM108" i="6"/>
  <c r="CL108" i="6"/>
  <c r="CK108" i="6"/>
  <c r="CJ108" i="6"/>
  <c r="CI108" i="6"/>
  <c r="CH108" i="6"/>
  <c r="CG108" i="6"/>
  <c r="CF108" i="6"/>
  <c r="CE108" i="6"/>
  <c r="CD108" i="6"/>
  <c r="CC108" i="6"/>
  <c r="CB108" i="6"/>
  <c r="CA108" i="6"/>
  <c r="BZ108" i="6"/>
  <c r="BY108" i="6"/>
  <c r="BX108" i="6"/>
  <c r="BW108" i="6"/>
  <c r="BV108" i="6"/>
  <c r="BU108" i="6"/>
  <c r="BT108" i="6"/>
  <c r="BS108" i="6"/>
  <c r="BR108" i="6"/>
  <c r="BQ108" i="6"/>
  <c r="BP108" i="6"/>
  <c r="C108" i="6"/>
  <c r="B108" i="6"/>
  <c r="DK107" i="6"/>
  <c r="DJ107" i="6"/>
  <c r="DI107" i="6"/>
  <c r="DH107" i="6"/>
  <c r="DG107" i="6"/>
  <c r="DF107" i="6"/>
  <c r="DE107" i="6"/>
  <c r="DD107" i="6"/>
  <c r="DC107" i="6"/>
  <c r="DB107" i="6"/>
  <c r="DA107" i="6"/>
  <c r="CZ107" i="6"/>
  <c r="CY107" i="6"/>
  <c r="CX107" i="6"/>
  <c r="CW107" i="6"/>
  <c r="CV107" i="6"/>
  <c r="CU107" i="6"/>
  <c r="CT107" i="6"/>
  <c r="CS107" i="6"/>
  <c r="CR107" i="6"/>
  <c r="CQ107" i="6"/>
  <c r="CP107" i="6"/>
  <c r="CO107" i="6"/>
  <c r="CN107" i="6"/>
  <c r="CM107" i="6"/>
  <c r="CL107" i="6"/>
  <c r="CK107" i="6"/>
  <c r="CJ107" i="6"/>
  <c r="CI107" i="6"/>
  <c r="CH107" i="6"/>
  <c r="CG107" i="6"/>
  <c r="CF107" i="6"/>
  <c r="CE107" i="6"/>
  <c r="CD107" i="6"/>
  <c r="CC107" i="6"/>
  <c r="CB107" i="6"/>
  <c r="CA107" i="6"/>
  <c r="BZ107" i="6"/>
  <c r="BY107" i="6"/>
  <c r="BX107" i="6"/>
  <c r="BW107" i="6"/>
  <c r="BV107" i="6"/>
  <c r="BU107" i="6"/>
  <c r="BT107" i="6"/>
  <c r="BS107" i="6"/>
  <c r="BR107" i="6"/>
  <c r="BQ107" i="6"/>
  <c r="BP107" i="6"/>
  <c r="C107" i="6"/>
  <c r="B107" i="6"/>
  <c r="DK106" i="6"/>
  <c r="DJ106" i="6"/>
  <c r="DI106" i="6"/>
  <c r="DH106" i="6"/>
  <c r="DG106" i="6"/>
  <c r="DF106" i="6"/>
  <c r="DE106" i="6"/>
  <c r="DD106" i="6"/>
  <c r="DC106" i="6"/>
  <c r="DB106" i="6"/>
  <c r="DA106" i="6"/>
  <c r="CZ106" i="6"/>
  <c r="CY106" i="6"/>
  <c r="CX106" i="6"/>
  <c r="CW106" i="6"/>
  <c r="CV106" i="6"/>
  <c r="CU106" i="6"/>
  <c r="CT106" i="6"/>
  <c r="CS106" i="6"/>
  <c r="CR106" i="6"/>
  <c r="CQ106" i="6"/>
  <c r="CP106" i="6"/>
  <c r="CO106" i="6"/>
  <c r="CN106" i="6"/>
  <c r="CM106" i="6"/>
  <c r="CL106" i="6"/>
  <c r="CK106" i="6"/>
  <c r="CJ106" i="6"/>
  <c r="CI106" i="6"/>
  <c r="CH106" i="6"/>
  <c r="CG106" i="6"/>
  <c r="CF106" i="6"/>
  <c r="CE106" i="6"/>
  <c r="CD106" i="6"/>
  <c r="CC106" i="6"/>
  <c r="CB106" i="6"/>
  <c r="CA106" i="6"/>
  <c r="BZ106" i="6"/>
  <c r="BY106" i="6"/>
  <c r="BX106" i="6"/>
  <c r="BW106" i="6"/>
  <c r="BV106" i="6"/>
  <c r="BU106" i="6"/>
  <c r="BT106" i="6"/>
  <c r="BS106" i="6"/>
  <c r="BR106" i="6"/>
  <c r="BQ106" i="6"/>
  <c r="BP106" i="6"/>
  <c r="C106" i="6"/>
  <c r="B106" i="6"/>
  <c r="DK105" i="6"/>
  <c r="DJ105" i="6"/>
  <c r="DI105" i="6"/>
  <c r="DH105" i="6"/>
  <c r="DG105" i="6"/>
  <c r="DF105" i="6"/>
  <c r="DE105" i="6"/>
  <c r="DD105" i="6"/>
  <c r="DC105" i="6"/>
  <c r="DB105" i="6"/>
  <c r="DA105" i="6"/>
  <c r="CZ105" i="6"/>
  <c r="CY105" i="6"/>
  <c r="CX105" i="6"/>
  <c r="CW105" i="6"/>
  <c r="CV105" i="6"/>
  <c r="CU105" i="6"/>
  <c r="CT105" i="6"/>
  <c r="CS105" i="6"/>
  <c r="CR105" i="6"/>
  <c r="CQ105" i="6"/>
  <c r="CP105" i="6"/>
  <c r="CO105" i="6"/>
  <c r="CN105" i="6"/>
  <c r="CM105" i="6"/>
  <c r="CL105" i="6"/>
  <c r="CK105" i="6"/>
  <c r="CJ105" i="6"/>
  <c r="CI105" i="6"/>
  <c r="CH105" i="6"/>
  <c r="CG105" i="6"/>
  <c r="CF105" i="6"/>
  <c r="CE105" i="6"/>
  <c r="CD105" i="6"/>
  <c r="CC105" i="6"/>
  <c r="CB105" i="6"/>
  <c r="CA105" i="6"/>
  <c r="BZ105" i="6"/>
  <c r="BY105" i="6"/>
  <c r="BX105" i="6"/>
  <c r="BW105" i="6"/>
  <c r="BV105" i="6"/>
  <c r="BU105" i="6"/>
  <c r="BT105" i="6"/>
  <c r="BS105" i="6"/>
  <c r="BR105" i="6"/>
  <c r="BQ105" i="6"/>
  <c r="BP105" i="6"/>
  <c r="C105" i="6"/>
  <c r="B105" i="6"/>
  <c r="DK104" i="6"/>
  <c r="DJ104" i="6"/>
  <c r="DI104" i="6"/>
  <c r="DH104" i="6"/>
  <c r="DG104" i="6"/>
  <c r="DF104" i="6"/>
  <c r="DE104" i="6"/>
  <c r="DD104" i="6"/>
  <c r="DC104" i="6"/>
  <c r="DB104" i="6"/>
  <c r="DA104" i="6"/>
  <c r="CZ104" i="6"/>
  <c r="CY104" i="6"/>
  <c r="CX104" i="6"/>
  <c r="CW104" i="6"/>
  <c r="CV104" i="6"/>
  <c r="CU104" i="6"/>
  <c r="CT104" i="6"/>
  <c r="CS104" i="6"/>
  <c r="CR104" i="6"/>
  <c r="CQ104" i="6"/>
  <c r="CP104" i="6"/>
  <c r="CO104" i="6"/>
  <c r="CN104" i="6"/>
  <c r="CM104" i="6"/>
  <c r="CL104" i="6"/>
  <c r="CK104" i="6"/>
  <c r="CJ104" i="6"/>
  <c r="CI104" i="6"/>
  <c r="CH104" i="6"/>
  <c r="CG104" i="6"/>
  <c r="CF104" i="6"/>
  <c r="CE104" i="6"/>
  <c r="CD104" i="6"/>
  <c r="CC104" i="6"/>
  <c r="CB104" i="6"/>
  <c r="CA104" i="6"/>
  <c r="BZ104" i="6"/>
  <c r="BY104" i="6"/>
  <c r="BX104" i="6"/>
  <c r="BW104" i="6"/>
  <c r="BV104" i="6"/>
  <c r="BU104" i="6"/>
  <c r="BT104" i="6"/>
  <c r="BS104" i="6"/>
  <c r="BR104" i="6"/>
  <c r="BQ104" i="6"/>
  <c r="BP104" i="6"/>
  <c r="C104" i="6"/>
  <c r="B104" i="6"/>
  <c r="DK103" i="6"/>
  <c r="DJ103" i="6"/>
  <c r="DI103" i="6"/>
  <c r="DH103" i="6"/>
  <c r="DG103" i="6"/>
  <c r="DF103" i="6"/>
  <c r="DE103" i="6"/>
  <c r="DD103" i="6"/>
  <c r="DC103" i="6"/>
  <c r="DB103" i="6"/>
  <c r="DA103" i="6"/>
  <c r="CZ103" i="6"/>
  <c r="CY103" i="6"/>
  <c r="CX103" i="6"/>
  <c r="CW103" i="6"/>
  <c r="CV103" i="6"/>
  <c r="CU103" i="6"/>
  <c r="CT103" i="6"/>
  <c r="CS103" i="6"/>
  <c r="CR103" i="6"/>
  <c r="CQ103" i="6"/>
  <c r="CP103" i="6"/>
  <c r="CO103" i="6"/>
  <c r="CN103" i="6"/>
  <c r="CM103" i="6"/>
  <c r="CL103" i="6"/>
  <c r="CK103" i="6"/>
  <c r="CJ103" i="6"/>
  <c r="CI103" i="6"/>
  <c r="CH103" i="6"/>
  <c r="CG103" i="6"/>
  <c r="CF103" i="6"/>
  <c r="CE103" i="6"/>
  <c r="CD103" i="6"/>
  <c r="CC103" i="6"/>
  <c r="CB103" i="6"/>
  <c r="CA103" i="6"/>
  <c r="BZ103" i="6"/>
  <c r="BY103" i="6"/>
  <c r="BX103" i="6"/>
  <c r="BW103" i="6"/>
  <c r="BV103" i="6"/>
  <c r="BU103" i="6"/>
  <c r="BT103" i="6"/>
  <c r="BS103" i="6"/>
  <c r="BR103" i="6"/>
  <c r="BQ103" i="6"/>
  <c r="BP103" i="6"/>
  <c r="C103" i="6"/>
  <c r="B103" i="6"/>
  <c r="DK102" i="6"/>
  <c r="DJ102" i="6"/>
  <c r="DI102" i="6"/>
  <c r="DH102" i="6"/>
  <c r="DG102" i="6"/>
  <c r="DF102" i="6"/>
  <c r="DE102" i="6"/>
  <c r="DD102" i="6"/>
  <c r="DC102" i="6"/>
  <c r="DB102" i="6"/>
  <c r="DA102" i="6"/>
  <c r="CZ102" i="6"/>
  <c r="CY102" i="6"/>
  <c r="CX102" i="6"/>
  <c r="CW102" i="6"/>
  <c r="CV102" i="6"/>
  <c r="CU102" i="6"/>
  <c r="CT102" i="6"/>
  <c r="CS102" i="6"/>
  <c r="CR102" i="6"/>
  <c r="CQ102" i="6"/>
  <c r="CP102" i="6"/>
  <c r="CO102" i="6"/>
  <c r="CN102" i="6"/>
  <c r="CM102" i="6"/>
  <c r="CL102" i="6"/>
  <c r="CK102" i="6"/>
  <c r="CJ102" i="6"/>
  <c r="CI102" i="6"/>
  <c r="CH102" i="6"/>
  <c r="CG102" i="6"/>
  <c r="CF102" i="6"/>
  <c r="CE102" i="6"/>
  <c r="CD102" i="6"/>
  <c r="CC102" i="6"/>
  <c r="CB102" i="6"/>
  <c r="CA102" i="6"/>
  <c r="BZ102" i="6"/>
  <c r="BY102" i="6"/>
  <c r="BX102" i="6"/>
  <c r="BW102" i="6"/>
  <c r="BV102" i="6"/>
  <c r="BU102" i="6"/>
  <c r="BT102" i="6"/>
  <c r="BS102" i="6"/>
  <c r="BR102" i="6"/>
  <c r="BQ102" i="6"/>
  <c r="BP102" i="6"/>
  <c r="C102" i="6"/>
  <c r="B102" i="6"/>
  <c r="FF101" i="6"/>
  <c r="FB101" i="6"/>
  <c r="FA101" i="6"/>
  <c r="EU101" i="6"/>
  <c r="EQ101" i="6"/>
  <c r="EP101" i="6"/>
  <c r="EK101" i="6"/>
  <c r="EG101" i="6"/>
  <c r="EE101" i="6"/>
  <c r="DZ101" i="6"/>
  <c r="DV101" i="6"/>
  <c r="DU101" i="6"/>
  <c r="DQ101" i="6"/>
  <c r="DO101" i="6"/>
  <c r="DM101" i="6"/>
  <c r="DK101" i="6"/>
  <c r="DJ101" i="6"/>
  <c r="DI101" i="6"/>
  <c r="DH101" i="6"/>
  <c r="DG101" i="6"/>
  <c r="DF101" i="6"/>
  <c r="DE101" i="6"/>
  <c r="DD101" i="6"/>
  <c r="DC101" i="6"/>
  <c r="DB101" i="6"/>
  <c r="DA101" i="6"/>
  <c r="CZ101" i="6"/>
  <c r="CY101" i="6"/>
  <c r="CX101" i="6"/>
  <c r="CW101" i="6"/>
  <c r="CV101" i="6"/>
  <c r="CU101" i="6"/>
  <c r="CT101" i="6"/>
  <c r="CS101" i="6"/>
  <c r="CR101" i="6"/>
  <c r="CQ101" i="6"/>
  <c r="CP101" i="6"/>
  <c r="CO101" i="6"/>
  <c r="CN101" i="6"/>
  <c r="CM101" i="6"/>
  <c r="CL101" i="6"/>
  <c r="CK101" i="6"/>
  <c r="CJ101" i="6"/>
  <c r="CI101" i="6"/>
  <c r="CH101" i="6"/>
  <c r="CG101" i="6"/>
  <c r="CF101" i="6"/>
  <c r="CE101" i="6"/>
  <c r="CD101" i="6"/>
  <c r="CC101" i="6"/>
  <c r="CB101" i="6"/>
  <c r="CA101" i="6"/>
  <c r="BZ101" i="6"/>
  <c r="BY101" i="6"/>
  <c r="BX101" i="6"/>
  <c r="BW101" i="6"/>
  <c r="BV101" i="6"/>
  <c r="BU101" i="6"/>
  <c r="BT101" i="6"/>
  <c r="BS101" i="6"/>
  <c r="BR101" i="6"/>
  <c r="BQ101" i="6"/>
  <c r="BP101" i="6"/>
  <c r="C101" i="6"/>
  <c r="B101" i="6"/>
  <c r="DK100" i="6"/>
  <c r="DJ100" i="6"/>
  <c r="DI100" i="6"/>
  <c r="DH100" i="6"/>
  <c r="DG100" i="6"/>
  <c r="DF100" i="6"/>
  <c r="DE100" i="6"/>
  <c r="DD100" i="6"/>
  <c r="DC100" i="6"/>
  <c r="DB100" i="6"/>
  <c r="DA100" i="6"/>
  <c r="CZ100" i="6"/>
  <c r="CY100" i="6"/>
  <c r="CX100" i="6"/>
  <c r="CW100" i="6"/>
  <c r="CV100" i="6"/>
  <c r="CU100" i="6"/>
  <c r="CT100" i="6"/>
  <c r="CS100" i="6"/>
  <c r="CR100" i="6"/>
  <c r="CQ100" i="6"/>
  <c r="CP100" i="6"/>
  <c r="CO100" i="6"/>
  <c r="CN100" i="6"/>
  <c r="CM100" i="6"/>
  <c r="CL100" i="6"/>
  <c r="CK100" i="6"/>
  <c r="CJ100" i="6"/>
  <c r="CI100" i="6"/>
  <c r="CH100" i="6"/>
  <c r="CG100" i="6"/>
  <c r="CF100" i="6"/>
  <c r="CE100" i="6"/>
  <c r="CD100" i="6"/>
  <c r="CC100" i="6"/>
  <c r="CB100" i="6"/>
  <c r="CA100" i="6"/>
  <c r="BZ100" i="6"/>
  <c r="BY100" i="6"/>
  <c r="BX100" i="6"/>
  <c r="BW100" i="6"/>
  <c r="BV100" i="6"/>
  <c r="BU100" i="6"/>
  <c r="BT100" i="6"/>
  <c r="BS100" i="6"/>
  <c r="BR100" i="6"/>
  <c r="BQ100" i="6"/>
  <c r="BP100" i="6"/>
  <c r="C100" i="6"/>
  <c r="B100" i="6"/>
  <c r="DK99" i="6"/>
  <c r="DJ99" i="6"/>
  <c r="DI99" i="6"/>
  <c r="DH99" i="6"/>
  <c r="DG99" i="6"/>
  <c r="DF99" i="6"/>
  <c r="DE99" i="6"/>
  <c r="DD99" i="6"/>
  <c r="DC99" i="6"/>
  <c r="DB99" i="6"/>
  <c r="DA99" i="6"/>
  <c r="CZ99" i="6"/>
  <c r="CY99" i="6"/>
  <c r="CX99" i="6"/>
  <c r="CW99" i="6"/>
  <c r="CV99" i="6"/>
  <c r="CU99" i="6"/>
  <c r="CT99" i="6"/>
  <c r="CS99" i="6"/>
  <c r="CR99" i="6"/>
  <c r="CQ99" i="6"/>
  <c r="CP99" i="6"/>
  <c r="CO99" i="6"/>
  <c r="CN99" i="6"/>
  <c r="CM99" i="6"/>
  <c r="CL99" i="6"/>
  <c r="CK99" i="6"/>
  <c r="CJ99" i="6"/>
  <c r="CI99" i="6"/>
  <c r="CH99" i="6"/>
  <c r="CG99" i="6"/>
  <c r="CF99" i="6"/>
  <c r="CE99" i="6"/>
  <c r="CD99" i="6"/>
  <c r="CC99" i="6"/>
  <c r="CB99" i="6"/>
  <c r="CA99" i="6"/>
  <c r="BZ99" i="6"/>
  <c r="BY99" i="6"/>
  <c r="BX99" i="6"/>
  <c r="BW99" i="6"/>
  <c r="BV99" i="6"/>
  <c r="BU99" i="6"/>
  <c r="BT99" i="6"/>
  <c r="BS99" i="6"/>
  <c r="BR99" i="6"/>
  <c r="BQ99" i="6"/>
  <c r="BP99" i="6"/>
  <c r="C99" i="6"/>
  <c r="B99" i="6"/>
  <c r="DK98" i="6"/>
  <c r="DJ98" i="6"/>
  <c r="DI98" i="6"/>
  <c r="DH98" i="6"/>
  <c r="DG98" i="6"/>
  <c r="DF98" i="6"/>
  <c r="DE98" i="6"/>
  <c r="DD98" i="6"/>
  <c r="DC98" i="6"/>
  <c r="DB98" i="6"/>
  <c r="DA98" i="6"/>
  <c r="CZ98" i="6"/>
  <c r="CY98" i="6"/>
  <c r="CX98" i="6"/>
  <c r="CW98" i="6"/>
  <c r="CV98" i="6"/>
  <c r="CU98" i="6"/>
  <c r="CT98" i="6"/>
  <c r="CS98" i="6"/>
  <c r="CR98" i="6"/>
  <c r="CQ98" i="6"/>
  <c r="CP98" i="6"/>
  <c r="CO98" i="6"/>
  <c r="CN98" i="6"/>
  <c r="CM98" i="6"/>
  <c r="CL98" i="6"/>
  <c r="CK98" i="6"/>
  <c r="CJ98" i="6"/>
  <c r="CI98" i="6"/>
  <c r="CH98" i="6"/>
  <c r="CG98" i="6"/>
  <c r="CF98" i="6"/>
  <c r="CE98" i="6"/>
  <c r="CD98" i="6"/>
  <c r="CC98" i="6"/>
  <c r="CB98" i="6"/>
  <c r="CA98" i="6"/>
  <c r="BZ98" i="6"/>
  <c r="BY98" i="6"/>
  <c r="BX98" i="6"/>
  <c r="BW98" i="6"/>
  <c r="BV98" i="6"/>
  <c r="BU98" i="6"/>
  <c r="BT98" i="6"/>
  <c r="BS98" i="6"/>
  <c r="BR98" i="6"/>
  <c r="BQ98" i="6"/>
  <c r="BP98" i="6"/>
  <c r="C98" i="6"/>
  <c r="B98" i="6"/>
  <c r="DK97" i="6"/>
  <c r="DJ97" i="6"/>
  <c r="DI97" i="6"/>
  <c r="DH97" i="6"/>
  <c r="DG97" i="6"/>
  <c r="DF97" i="6"/>
  <c r="DE97" i="6"/>
  <c r="DD97" i="6"/>
  <c r="DC97" i="6"/>
  <c r="DB97" i="6"/>
  <c r="DA97" i="6"/>
  <c r="CZ97" i="6"/>
  <c r="CY97" i="6"/>
  <c r="CX97" i="6"/>
  <c r="CW97" i="6"/>
  <c r="CV97" i="6"/>
  <c r="CU97" i="6"/>
  <c r="CT97" i="6"/>
  <c r="CS97" i="6"/>
  <c r="CR97" i="6"/>
  <c r="CQ97" i="6"/>
  <c r="CP97" i="6"/>
  <c r="CO97" i="6"/>
  <c r="CN97" i="6"/>
  <c r="CM97" i="6"/>
  <c r="CL97" i="6"/>
  <c r="CK97" i="6"/>
  <c r="CJ97" i="6"/>
  <c r="CI97" i="6"/>
  <c r="CH97" i="6"/>
  <c r="CG97" i="6"/>
  <c r="CF97" i="6"/>
  <c r="CE97" i="6"/>
  <c r="CD97" i="6"/>
  <c r="CC97" i="6"/>
  <c r="CB97" i="6"/>
  <c r="CA97" i="6"/>
  <c r="BZ97" i="6"/>
  <c r="BY97" i="6"/>
  <c r="BX97" i="6"/>
  <c r="BW97" i="6"/>
  <c r="BV97" i="6"/>
  <c r="BU97" i="6"/>
  <c r="BT97" i="6"/>
  <c r="BS97" i="6"/>
  <c r="BR97" i="6"/>
  <c r="BQ97" i="6"/>
  <c r="BP97" i="6"/>
  <c r="C97" i="6"/>
  <c r="B97" i="6"/>
  <c r="FF96" i="6"/>
  <c r="EV96" i="6"/>
  <c r="EP96" i="6"/>
  <c r="EK96" i="6"/>
  <c r="DZ96" i="6"/>
  <c r="DU96" i="6"/>
  <c r="DP96" i="6"/>
  <c r="DK96" i="6"/>
  <c r="DJ96" i="6"/>
  <c r="DI96" i="6"/>
  <c r="DH96" i="6"/>
  <c r="DG96" i="6"/>
  <c r="DF96" i="6"/>
  <c r="DE96" i="6"/>
  <c r="DD96" i="6"/>
  <c r="DC96" i="6"/>
  <c r="DB96" i="6"/>
  <c r="DA96" i="6"/>
  <c r="CZ96" i="6"/>
  <c r="CY96" i="6"/>
  <c r="CX96" i="6"/>
  <c r="CW96" i="6"/>
  <c r="CV96" i="6"/>
  <c r="CU96" i="6"/>
  <c r="CT96" i="6"/>
  <c r="CS96" i="6"/>
  <c r="CR96" i="6"/>
  <c r="CQ96" i="6"/>
  <c r="CP96" i="6"/>
  <c r="CO96" i="6"/>
  <c r="CN96" i="6"/>
  <c r="CM96" i="6"/>
  <c r="CL96" i="6"/>
  <c r="CK96" i="6"/>
  <c r="CJ96" i="6"/>
  <c r="CI96" i="6"/>
  <c r="CH96" i="6"/>
  <c r="CG96" i="6"/>
  <c r="CF96" i="6"/>
  <c r="CE96" i="6"/>
  <c r="CD96" i="6"/>
  <c r="CC96" i="6"/>
  <c r="CB96" i="6"/>
  <c r="CA96" i="6"/>
  <c r="BZ96" i="6"/>
  <c r="BY96" i="6"/>
  <c r="BX96" i="6"/>
  <c r="BW96" i="6"/>
  <c r="BV96" i="6"/>
  <c r="BU96" i="6"/>
  <c r="BT96" i="6"/>
  <c r="BS96" i="6"/>
  <c r="BR96" i="6"/>
  <c r="BQ96" i="6"/>
  <c r="BP96" i="6"/>
  <c r="FH96" i="6"/>
  <c r="C96" i="6"/>
  <c r="B96" i="6"/>
  <c r="DK95" i="6"/>
  <c r="DJ95" i="6"/>
  <c r="DI95" i="6"/>
  <c r="DH95" i="6"/>
  <c r="DG95" i="6"/>
  <c r="DF95" i="6"/>
  <c r="DE95" i="6"/>
  <c r="DD95" i="6"/>
  <c r="DC95" i="6"/>
  <c r="DB95" i="6"/>
  <c r="DA95" i="6"/>
  <c r="CZ95" i="6"/>
  <c r="CY95" i="6"/>
  <c r="CX95" i="6"/>
  <c r="CW95" i="6"/>
  <c r="CV95" i="6"/>
  <c r="CU95" i="6"/>
  <c r="CT95" i="6"/>
  <c r="CS95" i="6"/>
  <c r="CR95" i="6"/>
  <c r="CQ95" i="6"/>
  <c r="CP95" i="6"/>
  <c r="CO95" i="6"/>
  <c r="CN95" i="6"/>
  <c r="CM95" i="6"/>
  <c r="CL95" i="6"/>
  <c r="CK95" i="6"/>
  <c r="CJ95" i="6"/>
  <c r="CI95" i="6"/>
  <c r="CH95" i="6"/>
  <c r="CG95" i="6"/>
  <c r="CF95" i="6"/>
  <c r="CE95" i="6"/>
  <c r="CD95" i="6"/>
  <c r="CC95" i="6"/>
  <c r="CB95" i="6"/>
  <c r="CA95" i="6"/>
  <c r="BZ95" i="6"/>
  <c r="BY95" i="6"/>
  <c r="BX95" i="6"/>
  <c r="BW95" i="6"/>
  <c r="BV95" i="6"/>
  <c r="BU95" i="6"/>
  <c r="BT95" i="6"/>
  <c r="BS95" i="6"/>
  <c r="BR95" i="6"/>
  <c r="BQ95" i="6"/>
  <c r="BP95" i="6"/>
  <c r="C95" i="6"/>
  <c r="B95" i="6"/>
  <c r="DK94" i="6"/>
  <c r="DJ94" i="6"/>
  <c r="DI94" i="6"/>
  <c r="DH94" i="6"/>
  <c r="DG94" i="6"/>
  <c r="DF94" i="6"/>
  <c r="DE94" i="6"/>
  <c r="DD94" i="6"/>
  <c r="DC94" i="6"/>
  <c r="DB94" i="6"/>
  <c r="DA94" i="6"/>
  <c r="CZ94" i="6"/>
  <c r="CY94" i="6"/>
  <c r="CX94" i="6"/>
  <c r="CW94" i="6"/>
  <c r="CV94" i="6"/>
  <c r="CU94" i="6"/>
  <c r="CT94" i="6"/>
  <c r="CS94" i="6"/>
  <c r="CR94" i="6"/>
  <c r="CQ94" i="6"/>
  <c r="CP94" i="6"/>
  <c r="CO94" i="6"/>
  <c r="CN94" i="6"/>
  <c r="CM94" i="6"/>
  <c r="CL94" i="6"/>
  <c r="CK94" i="6"/>
  <c r="CJ94" i="6"/>
  <c r="CI94" i="6"/>
  <c r="CH94" i="6"/>
  <c r="CG94" i="6"/>
  <c r="CF94" i="6"/>
  <c r="CE94" i="6"/>
  <c r="CD94" i="6"/>
  <c r="CC94" i="6"/>
  <c r="CB94" i="6"/>
  <c r="CA94" i="6"/>
  <c r="BZ94" i="6"/>
  <c r="BY94" i="6"/>
  <c r="BX94" i="6"/>
  <c r="BW94" i="6"/>
  <c r="BV94" i="6"/>
  <c r="BU94" i="6"/>
  <c r="BT94" i="6"/>
  <c r="BS94" i="6"/>
  <c r="BR94" i="6"/>
  <c r="BQ94" i="6"/>
  <c r="BP94" i="6"/>
  <c r="C94" i="6"/>
  <c r="B94" i="6"/>
  <c r="FI93" i="6"/>
  <c r="FC93" i="6"/>
  <c r="EX93" i="6"/>
  <c r="ES93" i="6"/>
  <c r="EM93" i="6"/>
  <c r="EH93" i="6"/>
  <c r="EC93" i="6"/>
  <c r="DW93" i="6"/>
  <c r="DR93" i="6"/>
  <c r="DM93" i="6"/>
  <c r="DK93" i="6"/>
  <c r="DJ93" i="6"/>
  <c r="DI93" i="6"/>
  <c r="DH93" i="6"/>
  <c r="DG93" i="6"/>
  <c r="DF93" i="6"/>
  <c r="DE93" i="6"/>
  <c r="DD93" i="6"/>
  <c r="DC93" i="6"/>
  <c r="DB93" i="6"/>
  <c r="DA93" i="6"/>
  <c r="CZ93" i="6"/>
  <c r="CY93" i="6"/>
  <c r="CX93" i="6"/>
  <c r="CW93" i="6"/>
  <c r="CV93" i="6"/>
  <c r="CU93" i="6"/>
  <c r="CT93" i="6"/>
  <c r="CS93" i="6"/>
  <c r="CR93" i="6"/>
  <c r="CQ93" i="6"/>
  <c r="CP93" i="6"/>
  <c r="CO93" i="6"/>
  <c r="CN93" i="6"/>
  <c r="CM93" i="6"/>
  <c r="CL93" i="6"/>
  <c r="CK93" i="6"/>
  <c r="CJ93" i="6"/>
  <c r="CI93" i="6"/>
  <c r="CH93" i="6"/>
  <c r="CG93" i="6"/>
  <c r="CF93" i="6"/>
  <c r="CE93" i="6"/>
  <c r="CD93" i="6"/>
  <c r="CC93" i="6"/>
  <c r="CB93" i="6"/>
  <c r="CA93" i="6"/>
  <c r="BZ93" i="6"/>
  <c r="BY93" i="6"/>
  <c r="BX93" i="6"/>
  <c r="BW93" i="6"/>
  <c r="BV93" i="6"/>
  <c r="BU93" i="6"/>
  <c r="BT93" i="6"/>
  <c r="BS93" i="6"/>
  <c r="BR93" i="6"/>
  <c r="BQ93" i="6"/>
  <c r="BP93" i="6"/>
  <c r="FH93" i="6"/>
  <c r="C93" i="6"/>
  <c r="B93" i="6"/>
  <c r="DK92" i="6"/>
  <c r="DJ92" i="6"/>
  <c r="DI92" i="6"/>
  <c r="DH92" i="6"/>
  <c r="DG92" i="6"/>
  <c r="DF92" i="6"/>
  <c r="DE92" i="6"/>
  <c r="DD92" i="6"/>
  <c r="DC92" i="6"/>
  <c r="DB92" i="6"/>
  <c r="DA92" i="6"/>
  <c r="CZ92" i="6"/>
  <c r="CY92" i="6"/>
  <c r="CX92" i="6"/>
  <c r="CW92" i="6"/>
  <c r="CV92" i="6"/>
  <c r="CU92" i="6"/>
  <c r="CT92" i="6"/>
  <c r="CS92" i="6"/>
  <c r="CR92" i="6"/>
  <c r="CQ92" i="6"/>
  <c r="CP92" i="6"/>
  <c r="CO92" i="6"/>
  <c r="CN92" i="6"/>
  <c r="CM92" i="6"/>
  <c r="CL92" i="6"/>
  <c r="CK92" i="6"/>
  <c r="CJ92" i="6"/>
  <c r="CI92" i="6"/>
  <c r="CH92" i="6"/>
  <c r="CG92" i="6"/>
  <c r="CF92" i="6"/>
  <c r="CE92" i="6"/>
  <c r="CD92" i="6"/>
  <c r="CC92" i="6"/>
  <c r="CB92" i="6"/>
  <c r="CA92" i="6"/>
  <c r="BZ92" i="6"/>
  <c r="BY92" i="6"/>
  <c r="BX92" i="6"/>
  <c r="BW92" i="6"/>
  <c r="BV92" i="6"/>
  <c r="BU92" i="6"/>
  <c r="BT92" i="6"/>
  <c r="BS92" i="6"/>
  <c r="BR92" i="6"/>
  <c r="BQ92" i="6"/>
  <c r="BP92" i="6"/>
  <c r="C92" i="6"/>
  <c r="B92" i="6"/>
  <c r="FE91" i="6"/>
  <c r="FA91" i="6"/>
  <c r="EU91" i="6"/>
  <c r="EQ91" i="6"/>
  <c r="EJ91" i="6"/>
  <c r="EF91" i="6"/>
  <c r="DY91" i="6"/>
  <c r="DV91" i="6"/>
  <c r="DQ91" i="6"/>
  <c r="DN91" i="6"/>
  <c r="DK91" i="6"/>
  <c r="DJ91" i="6"/>
  <c r="DI91" i="6"/>
  <c r="DH91" i="6"/>
  <c r="DG91" i="6"/>
  <c r="DF91" i="6"/>
  <c r="DE91" i="6"/>
  <c r="DD91" i="6"/>
  <c r="DC91" i="6"/>
  <c r="DB91" i="6"/>
  <c r="DA91" i="6"/>
  <c r="CZ91" i="6"/>
  <c r="CY91" i="6"/>
  <c r="CX91" i="6"/>
  <c r="CW91" i="6"/>
  <c r="CV91" i="6"/>
  <c r="CU91" i="6"/>
  <c r="CT91" i="6"/>
  <c r="CS91" i="6"/>
  <c r="CR91" i="6"/>
  <c r="CQ91" i="6"/>
  <c r="CP91" i="6"/>
  <c r="CO91" i="6"/>
  <c r="CN91" i="6"/>
  <c r="CM91" i="6"/>
  <c r="CL91" i="6"/>
  <c r="CK91" i="6"/>
  <c r="CJ91" i="6"/>
  <c r="CI91" i="6"/>
  <c r="CH91" i="6"/>
  <c r="CG91" i="6"/>
  <c r="CF91" i="6"/>
  <c r="CE91" i="6"/>
  <c r="CD91" i="6"/>
  <c r="CC91" i="6"/>
  <c r="CB91" i="6"/>
  <c r="CA91" i="6"/>
  <c r="BZ91" i="6"/>
  <c r="BY91" i="6"/>
  <c r="BX91" i="6"/>
  <c r="BW91" i="6"/>
  <c r="BV91" i="6"/>
  <c r="BU91" i="6"/>
  <c r="BT91" i="6"/>
  <c r="BS91" i="6"/>
  <c r="BR91" i="6"/>
  <c r="BQ91" i="6"/>
  <c r="BP91" i="6"/>
  <c r="FH91" i="6"/>
  <c r="C91" i="6"/>
  <c r="B91" i="6"/>
  <c r="DK90" i="6"/>
  <c r="DJ90" i="6"/>
  <c r="DI90" i="6"/>
  <c r="DH90" i="6"/>
  <c r="DG90" i="6"/>
  <c r="DF90" i="6"/>
  <c r="DE90" i="6"/>
  <c r="DD90" i="6"/>
  <c r="DC90" i="6"/>
  <c r="DB90" i="6"/>
  <c r="DA90" i="6"/>
  <c r="CZ90" i="6"/>
  <c r="CY90" i="6"/>
  <c r="CX90" i="6"/>
  <c r="CW90" i="6"/>
  <c r="CV90" i="6"/>
  <c r="CU90" i="6"/>
  <c r="CT90" i="6"/>
  <c r="CS90" i="6"/>
  <c r="CR90" i="6"/>
  <c r="CQ90" i="6"/>
  <c r="CP90" i="6"/>
  <c r="CO90" i="6"/>
  <c r="CN90" i="6"/>
  <c r="CM90" i="6"/>
  <c r="CL90" i="6"/>
  <c r="CK90" i="6"/>
  <c r="CJ90" i="6"/>
  <c r="CI90" i="6"/>
  <c r="CH90" i="6"/>
  <c r="CG90" i="6"/>
  <c r="CF90" i="6"/>
  <c r="CE90" i="6"/>
  <c r="CD90" i="6"/>
  <c r="CC90" i="6"/>
  <c r="CB90" i="6"/>
  <c r="CA90" i="6"/>
  <c r="BZ90" i="6"/>
  <c r="BY90" i="6"/>
  <c r="BX90" i="6"/>
  <c r="BW90" i="6"/>
  <c r="BV90" i="6"/>
  <c r="BU90" i="6"/>
  <c r="BT90" i="6"/>
  <c r="BS90" i="6"/>
  <c r="BR90" i="6"/>
  <c r="BQ90" i="6"/>
  <c r="BP90" i="6"/>
  <c r="C90" i="6"/>
  <c r="B90" i="6"/>
  <c r="DK89" i="6"/>
  <c r="DJ89" i="6"/>
  <c r="DI89" i="6"/>
  <c r="DH89" i="6"/>
  <c r="DG89" i="6"/>
  <c r="DF89" i="6"/>
  <c r="DE89" i="6"/>
  <c r="DD89" i="6"/>
  <c r="DC89" i="6"/>
  <c r="DB89" i="6"/>
  <c r="DA89" i="6"/>
  <c r="CZ89" i="6"/>
  <c r="CY89" i="6"/>
  <c r="CX89" i="6"/>
  <c r="CW89" i="6"/>
  <c r="CV89" i="6"/>
  <c r="CU89" i="6"/>
  <c r="CT89" i="6"/>
  <c r="CS89" i="6"/>
  <c r="CR89" i="6"/>
  <c r="CQ89" i="6"/>
  <c r="CP89" i="6"/>
  <c r="CO89" i="6"/>
  <c r="CN89" i="6"/>
  <c r="CM89" i="6"/>
  <c r="CL89" i="6"/>
  <c r="CK89" i="6"/>
  <c r="CJ89" i="6"/>
  <c r="CI89" i="6"/>
  <c r="CH89" i="6"/>
  <c r="CG89" i="6"/>
  <c r="CF89" i="6"/>
  <c r="CE89" i="6"/>
  <c r="CD89" i="6"/>
  <c r="CC89" i="6"/>
  <c r="CB89" i="6"/>
  <c r="CA89" i="6"/>
  <c r="BZ89" i="6"/>
  <c r="BY89" i="6"/>
  <c r="BX89" i="6"/>
  <c r="BW89" i="6"/>
  <c r="BV89" i="6"/>
  <c r="BU89" i="6"/>
  <c r="BT89" i="6"/>
  <c r="BS89" i="6"/>
  <c r="BR89" i="6"/>
  <c r="BQ89" i="6"/>
  <c r="BP89" i="6"/>
  <c r="C89" i="6"/>
  <c r="B89" i="6"/>
  <c r="FF88" i="6"/>
  <c r="EK88" i="6"/>
  <c r="DO88" i="6"/>
  <c r="DK88" i="6"/>
  <c r="DJ88" i="6"/>
  <c r="DI88" i="6"/>
  <c r="DH88" i="6"/>
  <c r="DG88" i="6"/>
  <c r="DF88" i="6"/>
  <c r="DE88" i="6"/>
  <c r="DD88" i="6"/>
  <c r="DC88" i="6"/>
  <c r="DB88" i="6"/>
  <c r="DA88" i="6"/>
  <c r="CZ88" i="6"/>
  <c r="CY88" i="6"/>
  <c r="CX88" i="6"/>
  <c r="CW88" i="6"/>
  <c r="CV88" i="6"/>
  <c r="CU88" i="6"/>
  <c r="CT88" i="6"/>
  <c r="CS88" i="6"/>
  <c r="CR88" i="6"/>
  <c r="CQ88" i="6"/>
  <c r="CP88" i="6"/>
  <c r="CO88" i="6"/>
  <c r="CN88" i="6"/>
  <c r="CM88" i="6"/>
  <c r="CL88" i="6"/>
  <c r="CK88" i="6"/>
  <c r="CJ88" i="6"/>
  <c r="CI88" i="6"/>
  <c r="CH88" i="6"/>
  <c r="CG88" i="6"/>
  <c r="CF88" i="6"/>
  <c r="CE88" i="6"/>
  <c r="CD88" i="6"/>
  <c r="CC88" i="6"/>
  <c r="CB88" i="6"/>
  <c r="CA88" i="6"/>
  <c r="BZ88" i="6"/>
  <c r="BY88" i="6"/>
  <c r="BX88" i="6"/>
  <c r="BW88" i="6"/>
  <c r="BV88" i="6"/>
  <c r="BU88" i="6"/>
  <c r="BT88" i="6"/>
  <c r="BS88" i="6"/>
  <c r="BR88" i="6"/>
  <c r="BQ88" i="6"/>
  <c r="BP88" i="6"/>
  <c r="FH88" i="6"/>
  <c r="C88" i="6"/>
  <c r="B88" i="6"/>
  <c r="DK87" i="6"/>
  <c r="DJ87" i="6"/>
  <c r="DI87" i="6"/>
  <c r="DH87" i="6"/>
  <c r="DG87" i="6"/>
  <c r="DF87" i="6"/>
  <c r="DE87" i="6"/>
  <c r="DD87" i="6"/>
  <c r="DC87" i="6"/>
  <c r="DB87" i="6"/>
  <c r="DA87" i="6"/>
  <c r="CZ87" i="6"/>
  <c r="CY87" i="6"/>
  <c r="CX87" i="6"/>
  <c r="CW87" i="6"/>
  <c r="CV87" i="6"/>
  <c r="CU87" i="6"/>
  <c r="CT87" i="6"/>
  <c r="CS87" i="6"/>
  <c r="CR87" i="6"/>
  <c r="CQ87" i="6"/>
  <c r="CP87" i="6"/>
  <c r="CO87" i="6"/>
  <c r="CN87" i="6"/>
  <c r="CM87" i="6"/>
  <c r="CL87" i="6"/>
  <c r="CK87" i="6"/>
  <c r="CJ87" i="6"/>
  <c r="CI87" i="6"/>
  <c r="CH87" i="6"/>
  <c r="CG87" i="6"/>
  <c r="CF87" i="6"/>
  <c r="CE87" i="6"/>
  <c r="CD87" i="6"/>
  <c r="CC87" i="6"/>
  <c r="CB87" i="6"/>
  <c r="CA87" i="6"/>
  <c r="BZ87" i="6"/>
  <c r="BY87" i="6"/>
  <c r="BX87" i="6"/>
  <c r="BW87" i="6"/>
  <c r="BV87" i="6"/>
  <c r="BU87" i="6"/>
  <c r="BT87" i="6"/>
  <c r="BS87" i="6"/>
  <c r="BR87" i="6"/>
  <c r="BQ87" i="6"/>
  <c r="BP87" i="6"/>
  <c r="C87" i="6"/>
  <c r="B87" i="6"/>
  <c r="DK86" i="6"/>
  <c r="DJ86" i="6"/>
  <c r="DI86" i="6"/>
  <c r="DH86" i="6"/>
  <c r="DG86" i="6"/>
  <c r="DF86" i="6"/>
  <c r="DE86" i="6"/>
  <c r="DD86" i="6"/>
  <c r="DC86" i="6"/>
  <c r="DB86" i="6"/>
  <c r="DA86" i="6"/>
  <c r="CZ86" i="6"/>
  <c r="CY86" i="6"/>
  <c r="CX86" i="6"/>
  <c r="CW86" i="6"/>
  <c r="CV86" i="6"/>
  <c r="CU86" i="6"/>
  <c r="CT86" i="6"/>
  <c r="CS86" i="6"/>
  <c r="CR86" i="6"/>
  <c r="CQ86" i="6"/>
  <c r="CP86" i="6"/>
  <c r="CO86" i="6"/>
  <c r="CN86" i="6"/>
  <c r="CM86" i="6"/>
  <c r="CL86" i="6"/>
  <c r="CK86" i="6"/>
  <c r="CJ86" i="6"/>
  <c r="CI86" i="6"/>
  <c r="CH86" i="6"/>
  <c r="CG86" i="6"/>
  <c r="CF86" i="6"/>
  <c r="CE86" i="6"/>
  <c r="CD86" i="6"/>
  <c r="CC86" i="6"/>
  <c r="CB86" i="6"/>
  <c r="CA86" i="6"/>
  <c r="BZ86" i="6"/>
  <c r="BY86" i="6"/>
  <c r="BX86" i="6"/>
  <c r="BW86" i="6"/>
  <c r="BV86" i="6"/>
  <c r="BU86" i="6"/>
  <c r="BT86" i="6"/>
  <c r="BS86" i="6"/>
  <c r="BR86" i="6"/>
  <c r="BQ86" i="6"/>
  <c r="BP86" i="6"/>
  <c r="C86" i="6"/>
  <c r="B86" i="6"/>
  <c r="DK85" i="6"/>
  <c r="DJ85" i="6"/>
  <c r="DI85" i="6"/>
  <c r="DH85" i="6"/>
  <c r="DG85" i="6"/>
  <c r="DF85" i="6"/>
  <c r="DE85" i="6"/>
  <c r="DD85" i="6"/>
  <c r="DC85" i="6"/>
  <c r="DB85" i="6"/>
  <c r="DA85" i="6"/>
  <c r="CZ85" i="6"/>
  <c r="CY85" i="6"/>
  <c r="CX85" i="6"/>
  <c r="CW85" i="6"/>
  <c r="CV85" i="6"/>
  <c r="CU85" i="6"/>
  <c r="CT85" i="6"/>
  <c r="CS85" i="6"/>
  <c r="CR85" i="6"/>
  <c r="CQ85" i="6"/>
  <c r="CP85" i="6"/>
  <c r="CO85" i="6"/>
  <c r="CN85" i="6"/>
  <c r="CM85" i="6"/>
  <c r="CL85" i="6"/>
  <c r="CK85" i="6"/>
  <c r="CJ85" i="6"/>
  <c r="CI85" i="6"/>
  <c r="CH85" i="6"/>
  <c r="CG85" i="6"/>
  <c r="CF85" i="6"/>
  <c r="CE85" i="6"/>
  <c r="CD85" i="6"/>
  <c r="CC85" i="6"/>
  <c r="CB85" i="6"/>
  <c r="CA85" i="6"/>
  <c r="BZ85" i="6"/>
  <c r="BY85" i="6"/>
  <c r="BX85" i="6"/>
  <c r="BW85" i="6"/>
  <c r="BV85" i="6"/>
  <c r="BU85" i="6"/>
  <c r="BT85" i="6"/>
  <c r="BS85" i="6"/>
  <c r="BR85" i="6"/>
  <c r="BQ85" i="6"/>
  <c r="BP85" i="6"/>
  <c r="C85" i="6"/>
  <c r="B85" i="6"/>
  <c r="DK84" i="6"/>
  <c r="DJ84" i="6"/>
  <c r="DI84" i="6"/>
  <c r="DH84" i="6"/>
  <c r="DG84" i="6"/>
  <c r="DF84" i="6"/>
  <c r="DE84" i="6"/>
  <c r="DD84" i="6"/>
  <c r="DC84" i="6"/>
  <c r="DB84" i="6"/>
  <c r="DA84" i="6"/>
  <c r="CZ84" i="6"/>
  <c r="CY84" i="6"/>
  <c r="CX84" i="6"/>
  <c r="CW84" i="6"/>
  <c r="CV84" i="6"/>
  <c r="CU84" i="6"/>
  <c r="CT84" i="6"/>
  <c r="CS84" i="6"/>
  <c r="CR84" i="6"/>
  <c r="CQ84" i="6"/>
  <c r="CP84" i="6"/>
  <c r="CO84" i="6"/>
  <c r="CN84" i="6"/>
  <c r="CM84" i="6"/>
  <c r="CL84" i="6"/>
  <c r="CK84" i="6"/>
  <c r="CJ84" i="6"/>
  <c r="CI84" i="6"/>
  <c r="CH84" i="6"/>
  <c r="CG84" i="6"/>
  <c r="CF84" i="6"/>
  <c r="CE84" i="6"/>
  <c r="CD84" i="6"/>
  <c r="CC84" i="6"/>
  <c r="CB84" i="6"/>
  <c r="CA84" i="6"/>
  <c r="BZ84" i="6"/>
  <c r="BY84" i="6"/>
  <c r="BX84" i="6"/>
  <c r="BW84" i="6"/>
  <c r="BV84" i="6"/>
  <c r="BU84" i="6"/>
  <c r="BT84" i="6"/>
  <c r="BS84" i="6"/>
  <c r="BR84" i="6"/>
  <c r="BQ84" i="6"/>
  <c r="BP84" i="6"/>
  <c r="C84" i="6"/>
  <c r="B84" i="6"/>
  <c r="DK83" i="6"/>
  <c r="DJ83" i="6"/>
  <c r="DI83" i="6"/>
  <c r="DH83" i="6"/>
  <c r="DG83" i="6"/>
  <c r="DF83" i="6"/>
  <c r="DE83" i="6"/>
  <c r="DD83" i="6"/>
  <c r="DC83" i="6"/>
  <c r="DB83" i="6"/>
  <c r="DA83" i="6"/>
  <c r="CZ83" i="6"/>
  <c r="CY83" i="6"/>
  <c r="CX83" i="6"/>
  <c r="CW83" i="6"/>
  <c r="CV83" i="6"/>
  <c r="CU83" i="6"/>
  <c r="CT83" i="6"/>
  <c r="CS83" i="6"/>
  <c r="CR83" i="6"/>
  <c r="CQ83" i="6"/>
  <c r="CP83" i="6"/>
  <c r="CO83" i="6"/>
  <c r="CN83" i="6"/>
  <c r="CM83" i="6"/>
  <c r="CL83" i="6"/>
  <c r="CK83" i="6"/>
  <c r="CJ83" i="6"/>
  <c r="CI83" i="6"/>
  <c r="CH83" i="6"/>
  <c r="CG83" i="6"/>
  <c r="CF83" i="6"/>
  <c r="CE83" i="6"/>
  <c r="CD83" i="6"/>
  <c r="CC83" i="6"/>
  <c r="CB83" i="6"/>
  <c r="CA83" i="6"/>
  <c r="BZ83" i="6"/>
  <c r="BY83" i="6"/>
  <c r="BX83" i="6"/>
  <c r="BW83" i="6"/>
  <c r="BV83" i="6"/>
  <c r="BU83" i="6"/>
  <c r="BT83" i="6"/>
  <c r="BS83" i="6"/>
  <c r="BR83" i="6"/>
  <c r="BQ83" i="6"/>
  <c r="BP83" i="6"/>
  <c r="C83" i="6"/>
  <c r="B83" i="6"/>
  <c r="FH82" i="6"/>
  <c r="FG82" i="6"/>
  <c r="FA82" i="6"/>
  <c r="EY82" i="6"/>
  <c r="EU82" i="6"/>
  <c r="ET82" i="6"/>
  <c r="EP82" i="6"/>
  <c r="EO82" i="6"/>
  <c r="EK82" i="6"/>
  <c r="EI82" i="6"/>
  <c r="EE82" i="6"/>
  <c r="ED82" i="6"/>
  <c r="DZ82" i="6"/>
  <c r="DY82" i="6"/>
  <c r="DU82" i="6"/>
  <c r="DS82" i="6"/>
  <c r="DO82" i="6"/>
  <c r="DN82" i="6"/>
  <c r="DK82" i="6"/>
  <c r="DJ82" i="6"/>
  <c r="DI82" i="6"/>
  <c r="DH82" i="6"/>
  <c r="DG82" i="6"/>
  <c r="DF82" i="6"/>
  <c r="DE82" i="6"/>
  <c r="DD82" i="6"/>
  <c r="DC82" i="6"/>
  <c r="DB82" i="6"/>
  <c r="DA82" i="6"/>
  <c r="CZ82" i="6"/>
  <c r="CY82" i="6"/>
  <c r="CX82" i="6"/>
  <c r="CW82" i="6"/>
  <c r="CV82" i="6"/>
  <c r="CU82" i="6"/>
  <c r="CT82" i="6"/>
  <c r="CS82" i="6"/>
  <c r="CR82" i="6"/>
  <c r="CQ82" i="6"/>
  <c r="CP82" i="6"/>
  <c r="CO82" i="6"/>
  <c r="CN82" i="6"/>
  <c r="CM82" i="6"/>
  <c r="CL82" i="6"/>
  <c r="CK82" i="6"/>
  <c r="CJ82" i="6"/>
  <c r="CI82" i="6"/>
  <c r="CH82" i="6"/>
  <c r="CG82" i="6"/>
  <c r="CF82" i="6"/>
  <c r="CE82" i="6"/>
  <c r="CD82" i="6"/>
  <c r="CC82" i="6"/>
  <c r="CB82" i="6"/>
  <c r="CA82" i="6"/>
  <c r="BZ82" i="6"/>
  <c r="BY82" i="6"/>
  <c r="BX82" i="6"/>
  <c r="BW82" i="6"/>
  <c r="BV82" i="6"/>
  <c r="BU82" i="6"/>
  <c r="BT82" i="6"/>
  <c r="BS82" i="6"/>
  <c r="BR82" i="6"/>
  <c r="BQ82" i="6"/>
  <c r="BP82" i="6"/>
  <c r="FD82" i="6"/>
  <c r="C82" i="6"/>
  <c r="B82" i="6"/>
  <c r="FB81" i="6"/>
  <c r="EX81" i="6"/>
  <c r="EL81" i="6"/>
  <c r="EH81" i="6"/>
  <c r="DV81" i="6"/>
  <c r="DR81" i="6"/>
  <c r="DK81" i="6"/>
  <c r="DJ81" i="6"/>
  <c r="DI81" i="6"/>
  <c r="DH81" i="6"/>
  <c r="DG81" i="6"/>
  <c r="DF81" i="6"/>
  <c r="DE81" i="6"/>
  <c r="DD81" i="6"/>
  <c r="DC81" i="6"/>
  <c r="DB81" i="6"/>
  <c r="DA81" i="6"/>
  <c r="CZ81" i="6"/>
  <c r="CY81" i="6"/>
  <c r="CX81" i="6"/>
  <c r="CW81" i="6"/>
  <c r="CV81" i="6"/>
  <c r="CU81" i="6"/>
  <c r="CT81" i="6"/>
  <c r="CS81" i="6"/>
  <c r="CR81" i="6"/>
  <c r="CQ81" i="6"/>
  <c r="CP81" i="6"/>
  <c r="CO81" i="6"/>
  <c r="CN81" i="6"/>
  <c r="CM81" i="6"/>
  <c r="CL81" i="6"/>
  <c r="CK81" i="6"/>
  <c r="CJ81" i="6"/>
  <c r="CI81" i="6"/>
  <c r="CH81" i="6"/>
  <c r="CG81" i="6"/>
  <c r="CF81" i="6"/>
  <c r="CE81" i="6"/>
  <c r="CD81" i="6"/>
  <c r="CC81" i="6"/>
  <c r="CB81" i="6"/>
  <c r="CA81" i="6"/>
  <c r="BZ81" i="6"/>
  <c r="BY81" i="6"/>
  <c r="BX81" i="6"/>
  <c r="BW81" i="6"/>
  <c r="BV81" i="6"/>
  <c r="BU81" i="6"/>
  <c r="BT81" i="6"/>
  <c r="BS81" i="6"/>
  <c r="BR81" i="6"/>
  <c r="BQ81" i="6"/>
  <c r="BP81" i="6"/>
  <c r="FG81" i="6"/>
  <c r="C81" i="6"/>
  <c r="B81" i="6"/>
  <c r="DK80" i="6"/>
  <c r="DJ80" i="6"/>
  <c r="DI80" i="6"/>
  <c r="DH80" i="6"/>
  <c r="DG80" i="6"/>
  <c r="DF80" i="6"/>
  <c r="DE80" i="6"/>
  <c r="DD80" i="6"/>
  <c r="DC80" i="6"/>
  <c r="DB80" i="6"/>
  <c r="DA80" i="6"/>
  <c r="CZ80" i="6"/>
  <c r="CY80" i="6"/>
  <c r="CX80" i="6"/>
  <c r="CW80" i="6"/>
  <c r="CV80" i="6"/>
  <c r="CU80" i="6"/>
  <c r="CT80" i="6"/>
  <c r="CS80" i="6"/>
  <c r="CR80" i="6"/>
  <c r="CQ80" i="6"/>
  <c r="CP80" i="6"/>
  <c r="CO80" i="6"/>
  <c r="CN80" i="6"/>
  <c r="CM80" i="6"/>
  <c r="CL80" i="6"/>
  <c r="CK80" i="6"/>
  <c r="CJ80" i="6"/>
  <c r="CI80" i="6"/>
  <c r="CH80" i="6"/>
  <c r="CG80" i="6"/>
  <c r="CF80" i="6"/>
  <c r="CE80" i="6"/>
  <c r="CD80" i="6"/>
  <c r="CC80" i="6"/>
  <c r="CB80" i="6"/>
  <c r="CA80" i="6"/>
  <c r="BZ80" i="6"/>
  <c r="BY80" i="6"/>
  <c r="BX80" i="6"/>
  <c r="BW80" i="6"/>
  <c r="BV80" i="6"/>
  <c r="BU80" i="6"/>
  <c r="BT80" i="6"/>
  <c r="BS80" i="6"/>
  <c r="BR80" i="6"/>
  <c r="BQ80" i="6"/>
  <c r="BP80" i="6"/>
  <c r="C80" i="6"/>
  <c r="B80" i="6"/>
  <c r="DK79" i="6"/>
  <c r="DJ79" i="6"/>
  <c r="DI79" i="6"/>
  <c r="DH79" i="6"/>
  <c r="DG79" i="6"/>
  <c r="DF79" i="6"/>
  <c r="DE79" i="6"/>
  <c r="DD79" i="6"/>
  <c r="DC79" i="6"/>
  <c r="DB79" i="6"/>
  <c r="DA79" i="6"/>
  <c r="CZ79" i="6"/>
  <c r="CY79" i="6"/>
  <c r="CX79" i="6"/>
  <c r="CW79" i="6"/>
  <c r="CV79" i="6"/>
  <c r="CU79" i="6"/>
  <c r="CT79" i="6"/>
  <c r="CS79" i="6"/>
  <c r="CR79" i="6"/>
  <c r="CQ79" i="6"/>
  <c r="CP79" i="6"/>
  <c r="CO79" i="6"/>
  <c r="CN79" i="6"/>
  <c r="CM79" i="6"/>
  <c r="CL79" i="6"/>
  <c r="CK79" i="6"/>
  <c r="CJ79" i="6"/>
  <c r="CI79" i="6"/>
  <c r="CH79" i="6"/>
  <c r="CG79" i="6"/>
  <c r="CF79" i="6"/>
  <c r="CE79" i="6"/>
  <c r="CD79" i="6"/>
  <c r="CC79" i="6"/>
  <c r="CB79" i="6"/>
  <c r="CA79" i="6"/>
  <c r="BZ79" i="6"/>
  <c r="BY79" i="6"/>
  <c r="BX79" i="6"/>
  <c r="BW79" i="6"/>
  <c r="BV79" i="6"/>
  <c r="BU79" i="6"/>
  <c r="BT79" i="6"/>
  <c r="BS79" i="6"/>
  <c r="BR79" i="6"/>
  <c r="BQ79" i="6"/>
  <c r="BP79" i="6"/>
  <c r="FI79" i="6"/>
  <c r="C79" i="6"/>
  <c r="G79" i="6" s="1"/>
  <c r="H79" i="6" s="1"/>
  <c r="B79" i="6"/>
  <c r="DK78" i="6"/>
  <c r="DJ78" i="6"/>
  <c r="DI78" i="6"/>
  <c r="DH78" i="6"/>
  <c r="DG78" i="6"/>
  <c r="DF78" i="6"/>
  <c r="DE78" i="6"/>
  <c r="DD78" i="6"/>
  <c r="DC78" i="6"/>
  <c r="DB78" i="6"/>
  <c r="DA78" i="6"/>
  <c r="CZ78" i="6"/>
  <c r="CY78" i="6"/>
  <c r="CX78" i="6"/>
  <c r="CW78" i="6"/>
  <c r="CV78" i="6"/>
  <c r="CU78" i="6"/>
  <c r="CT78" i="6"/>
  <c r="CS78" i="6"/>
  <c r="CR78" i="6"/>
  <c r="CQ78" i="6"/>
  <c r="CP78" i="6"/>
  <c r="CO78" i="6"/>
  <c r="CN78" i="6"/>
  <c r="CM78" i="6"/>
  <c r="CL78" i="6"/>
  <c r="CK78" i="6"/>
  <c r="CJ78" i="6"/>
  <c r="CI78" i="6"/>
  <c r="CH78" i="6"/>
  <c r="CG78" i="6"/>
  <c r="CF78" i="6"/>
  <c r="CE78" i="6"/>
  <c r="CD78" i="6"/>
  <c r="CC78" i="6"/>
  <c r="CB78" i="6"/>
  <c r="CA78" i="6"/>
  <c r="BZ78" i="6"/>
  <c r="BY78" i="6"/>
  <c r="BX78" i="6"/>
  <c r="BW78" i="6"/>
  <c r="BV78" i="6"/>
  <c r="BU78" i="6"/>
  <c r="BT78" i="6"/>
  <c r="BS78" i="6"/>
  <c r="BR78" i="6"/>
  <c r="BQ78" i="6"/>
  <c r="BP78" i="6"/>
  <c r="C78" i="6"/>
  <c r="G78" i="6" s="1"/>
  <c r="H78" i="6" s="1"/>
  <c r="B78" i="6"/>
  <c r="FJ77" i="6"/>
  <c r="ET77" i="6"/>
  <c r="ED77" i="6"/>
  <c r="DN77" i="6"/>
  <c r="DK77" i="6"/>
  <c r="DJ77" i="6"/>
  <c r="DI77" i="6"/>
  <c r="DH77" i="6"/>
  <c r="DG77" i="6"/>
  <c r="DF77" i="6"/>
  <c r="DE77" i="6"/>
  <c r="DD77" i="6"/>
  <c r="DC77" i="6"/>
  <c r="DB77" i="6"/>
  <c r="DA77" i="6"/>
  <c r="CZ77" i="6"/>
  <c r="CY77" i="6"/>
  <c r="CX77" i="6"/>
  <c r="CW77" i="6"/>
  <c r="CV77" i="6"/>
  <c r="CU77" i="6"/>
  <c r="CT77" i="6"/>
  <c r="CS77" i="6"/>
  <c r="CR77" i="6"/>
  <c r="CQ77" i="6"/>
  <c r="CP77" i="6"/>
  <c r="CO77" i="6"/>
  <c r="CN77" i="6"/>
  <c r="CM77" i="6"/>
  <c r="CL77" i="6"/>
  <c r="CK77" i="6"/>
  <c r="CJ77" i="6"/>
  <c r="CI77" i="6"/>
  <c r="CH77" i="6"/>
  <c r="CG77" i="6"/>
  <c r="CF77" i="6"/>
  <c r="CE77" i="6"/>
  <c r="CD77" i="6"/>
  <c r="CC77" i="6"/>
  <c r="CB77" i="6"/>
  <c r="CA77" i="6"/>
  <c r="BZ77" i="6"/>
  <c r="BY77" i="6"/>
  <c r="BX77" i="6"/>
  <c r="BW77" i="6"/>
  <c r="BV77" i="6"/>
  <c r="BU77" i="6"/>
  <c r="BT77" i="6"/>
  <c r="BS77" i="6"/>
  <c r="BR77" i="6"/>
  <c r="BQ77" i="6"/>
  <c r="BP77" i="6"/>
  <c r="FG77" i="6"/>
  <c r="C77" i="6"/>
  <c r="G77" i="6" s="1"/>
  <c r="H77" i="6" s="1"/>
  <c r="B77" i="6"/>
  <c r="FI76" i="6"/>
  <c r="FE76" i="6"/>
  <c r="FC76" i="6"/>
  <c r="FA76" i="6"/>
  <c r="EW76" i="6"/>
  <c r="EU76" i="6"/>
  <c r="ES76" i="6"/>
  <c r="EO76" i="6"/>
  <c r="EM76" i="6"/>
  <c r="EK76" i="6"/>
  <c r="EG76" i="6"/>
  <c r="EE76" i="6"/>
  <c r="EC76" i="6"/>
  <c r="DY76" i="6"/>
  <c r="DW76" i="6"/>
  <c r="DU76" i="6"/>
  <c r="DQ76" i="6"/>
  <c r="DO76" i="6"/>
  <c r="DM76" i="6"/>
  <c r="DK76" i="6"/>
  <c r="DJ76" i="6"/>
  <c r="DI76" i="6"/>
  <c r="DH76" i="6"/>
  <c r="DG76" i="6"/>
  <c r="DF76" i="6"/>
  <c r="DE76" i="6"/>
  <c r="DD76" i="6"/>
  <c r="DC76" i="6"/>
  <c r="DB76" i="6"/>
  <c r="DA76" i="6"/>
  <c r="CZ76" i="6"/>
  <c r="CY76" i="6"/>
  <c r="CX76" i="6"/>
  <c r="CW76" i="6"/>
  <c r="CV76" i="6"/>
  <c r="CU76" i="6"/>
  <c r="CT76" i="6"/>
  <c r="CS76" i="6"/>
  <c r="CR76" i="6"/>
  <c r="CQ76" i="6"/>
  <c r="CP76" i="6"/>
  <c r="CO76" i="6"/>
  <c r="CN76" i="6"/>
  <c r="CM76" i="6"/>
  <c r="CL76" i="6"/>
  <c r="CK76" i="6"/>
  <c r="CJ76" i="6"/>
  <c r="CI76" i="6"/>
  <c r="CH76" i="6"/>
  <c r="CG76" i="6"/>
  <c r="CF76" i="6"/>
  <c r="CE76" i="6"/>
  <c r="CD76" i="6"/>
  <c r="CC76" i="6"/>
  <c r="CB76" i="6"/>
  <c r="CA76" i="6"/>
  <c r="BZ76" i="6"/>
  <c r="BY76" i="6"/>
  <c r="BX76" i="6"/>
  <c r="BW76" i="6"/>
  <c r="BV76" i="6"/>
  <c r="BU76" i="6"/>
  <c r="BT76" i="6"/>
  <c r="BS76" i="6"/>
  <c r="BR76" i="6"/>
  <c r="BQ76" i="6"/>
  <c r="BP76" i="6"/>
  <c r="FJ76" i="6"/>
  <c r="C76" i="6"/>
  <c r="G76" i="6" s="1"/>
  <c r="H76" i="6" s="1"/>
  <c r="B76" i="6"/>
  <c r="DK75" i="6"/>
  <c r="DJ75" i="6"/>
  <c r="DI75" i="6"/>
  <c r="DH75" i="6"/>
  <c r="DG75" i="6"/>
  <c r="DF75" i="6"/>
  <c r="DE75" i="6"/>
  <c r="DD75" i="6"/>
  <c r="DC75" i="6"/>
  <c r="DB75" i="6"/>
  <c r="DA75" i="6"/>
  <c r="CZ75" i="6"/>
  <c r="CY75" i="6"/>
  <c r="CX75" i="6"/>
  <c r="CW75" i="6"/>
  <c r="CV75" i="6"/>
  <c r="CU75" i="6"/>
  <c r="CT75" i="6"/>
  <c r="CS75" i="6"/>
  <c r="CR75" i="6"/>
  <c r="CQ75" i="6"/>
  <c r="CP75" i="6"/>
  <c r="CO75" i="6"/>
  <c r="CN75" i="6"/>
  <c r="CM75" i="6"/>
  <c r="CL75" i="6"/>
  <c r="CK75" i="6"/>
  <c r="CJ75" i="6"/>
  <c r="CI75" i="6"/>
  <c r="CH75" i="6"/>
  <c r="CG75" i="6"/>
  <c r="CF75" i="6"/>
  <c r="CE75" i="6"/>
  <c r="CD75" i="6"/>
  <c r="CC75" i="6"/>
  <c r="CB75" i="6"/>
  <c r="CA75" i="6"/>
  <c r="BZ75" i="6"/>
  <c r="BY75" i="6"/>
  <c r="BX75" i="6"/>
  <c r="BW75" i="6"/>
  <c r="BV75" i="6"/>
  <c r="BU75" i="6"/>
  <c r="BT75" i="6"/>
  <c r="BS75" i="6"/>
  <c r="BR75" i="6"/>
  <c r="BQ75" i="6"/>
  <c r="BP75" i="6"/>
  <c r="C75" i="6"/>
  <c r="G75" i="6" s="1"/>
  <c r="H75" i="6" s="1"/>
  <c r="B75" i="6"/>
  <c r="FJ74" i="6"/>
  <c r="FB74" i="6"/>
  <c r="EG74" i="6"/>
  <c r="DZ74" i="6"/>
  <c r="DK74" i="6"/>
  <c r="DJ74" i="6"/>
  <c r="DI74" i="6"/>
  <c r="DH74" i="6"/>
  <c r="DG74" i="6"/>
  <c r="DF74" i="6"/>
  <c r="DE74" i="6"/>
  <c r="DD74" i="6"/>
  <c r="DC74" i="6"/>
  <c r="DB74" i="6"/>
  <c r="DA74" i="6"/>
  <c r="CZ74" i="6"/>
  <c r="CY74" i="6"/>
  <c r="CX74" i="6"/>
  <c r="CW74" i="6"/>
  <c r="CV74" i="6"/>
  <c r="CU74" i="6"/>
  <c r="CT74" i="6"/>
  <c r="CS74" i="6"/>
  <c r="CR74" i="6"/>
  <c r="CQ74" i="6"/>
  <c r="CP74" i="6"/>
  <c r="CO74" i="6"/>
  <c r="CN74" i="6"/>
  <c r="CM74" i="6"/>
  <c r="CL74" i="6"/>
  <c r="CK74" i="6"/>
  <c r="CJ74" i="6"/>
  <c r="CI74" i="6"/>
  <c r="CH74" i="6"/>
  <c r="CG74" i="6"/>
  <c r="CF74" i="6"/>
  <c r="CE74" i="6"/>
  <c r="CD74" i="6"/>
  <c r="CC74" i="6"/>
  <c r="CB74" i="6"/>
  <c r="CA74" i="6"/>
  <c r="BZ74" i="6"/>
  <c r="BY74" i="6"/>
  <c r="BX74" i="6"/>
  <c r="BW74" i="6"/>
  <c r="BV74" i="6"/>
  <c r="BU74" i="6"/>
  <c r="BT74" i="6"/>
  <c r="BS74" i="6"/>
  <c r="BR74" i="6"/>
  <c r="BQ74" i="6"/>
  <c r="BP74" i="6"/>
  <c r="C74" i="6"/>
  <c r="G74" i="6" s="1"/>
  <c r="H74" i="6" s="1"/>
  <c r="B74" i="6"/>
  <c r="DK73" i="6"/>
  <c r="DJ73" i="6"/>
  <c r="DI73" i="6"/>
  <c r="DH73" i="6"/>
  <c r="DG73" i="6"/>
  <c r="DF73" i="6"/>
  <c r="DE73" i="6"/>
  <c r="DD73" i="6"/>
  <c r="DC73" i="6"/>
  <c r="DB73" i="6"/>
  <c r="DA73" i="6"/>
  <c r="CZ73" i="6"/>
  <c r="CY73" i="6"/>
  <c r="CX73" i="6"/>
  <c r="CW73" i="6"/>
  <c r="CV73" i="6"/>
  <c r="CU73" i="6"/>
  <c r="CT73" i="6"/>
  <c r="CS73" i="6"/>
  <c r="CR73" i="6"/>
  <c r="CQ73" i="6"/>
  <c r="CP73" i="6"/>
  <c r="CO73" i="6"/>
  <c r="CN73" i="6"/>
  <c r="CM73" i="6"/>
  <c r="CL73" i="6"/>
  <c r="CK73" i="6"/>
  <c r="CJ73" i="6"/>
  <c r="CI73" i="6"/>
  <c r="CH73" i="6"/>
  <c r="CG73" i="6"/>
  <c r="CF73" i="6"/>
  <c r="CE73" i="6"/>
  <c r="CD73" i="6"/>
  <c r="CC73" i="6"/>
  <c r="CB73" i="6"/>
  <c r="CA73" i="6"/>
  <c r="BZ73" i="6"/>
  <c r="BY73" i="6"/>
  <c r="BX73" i="6"/>
  <c r="BW73" i="6"/>
  <c r="BV73" i="6"/>
  <c r="BU73" i="6"/>
  <c r="BT73" i="6"/>
  <c r="BS73" i="6"/>
  <c r="BR73" i="6"/>
  <c r="BQ73" i="6"/>
  <c r="BP73" i="6"/>
  <c r="C73" i="6"/>
  <c r="G73" i="6" s="1"/>
  <c r="H73" i="6" s="1"/>
  <c r="B73" i="6"/>
  <c r="DK72" i="6"/>
  <c r="DJ72" i="6"/>
  <c r="DI72" i="6"/>
  <c r="DH72" i="6"/>
  <c r="DG72" i="6"/>
  <c r="DF72" i="6"/>
  <c r="DE72" i="6"/>
  <c r="DD72" i="6"/>
  <c r="DC72" i="6"/>
  <c r="DB72" i="6"/>
  <c r="DA72" i="6"/>
  <c r="CZ72" i="6"/>
  <c r="CY72" i="6"/>
  <c r="CX72" i="6"/>
  <c r="CW72" i="6"/>
  <c r="CV72" i="6"/>
  <c r="CU72" i="6"/>
  <c r="CT72" i="6"/>
  <c r="CS72" i="6"/>
  <c r="CR72" i="6"/>
  <c r="CQ72" i="6"/>
  <c r="CP72" i="6"/>
  <c r="CO72" i="6"/>
  <c r="CN72" i="6"/>
  <c r="CM72" i="6"/>
  <c r="CL72" i="6"/>
  <c r="CK72" i="6"/>
  <c r="CJ72" i="6"/>
  <c r="CI72" i="6"/>
  <c r="CH72" i="6"/>
  <c r="CG72" i="6"/>
  <c r="CF72" i="6"/>
  <c r="CE72" i="6"/>
  <c r="CD72" i="6"/>
  <c r="CC72" i="6"/>
  <c r="CB72" i="6"/>
  <c r="CA72" i="6"/>
  <c r="BZ72" i="6"/>
  <c r="BY72" i="6"/>
  <c r="BX72" i="6"/>
  <c r="BW72" i="6"/>
  <c r="BV72" i="6"/>
  <c r="BU72" i="6"/>
  <c r="BT72" i="6"/>
  <c r="BS72" i="6"/>
  <c r="BR72" i="6"/>
  <c r="BQ72" i="6"/>
  <c r="BP72" i="6"/>
  <c r="C72" i="6"/>
  <c r="G72" i="6" s="1"/>
  <c r="H72" i="6" s="1"/>
  <c r="B72" i="6"/>
  <c r="DK71" i="6"/>
  <c r="DJ71" i="6"/>
  <c r="DI71" i="6"/>
  <c r="DH71" i="6"/>
  <c r="DG71" i="6"/>
  <c r="DF71" i="6"/>
  <c r="DE71" i="6"/>
  <c r="DD71" i="6"/>
  <c r="DC71" i="6"/>
  <c r="DB71" i="6"/>
  <c r="DA71" i="6"/>
  <c r="CZ71" i="6"/>
  <c r="CY71" i="6"/>
  <c r="CX71" i="6"/>
  <c r="CW71" i="6"/>
  <c r="CV71" i="6"/>
  <c r="CU71" i="6"/>
  <c r="CT71" i="6"/>
  <c r="CS71" i="6"/>
  <c r="CR71" i="6"/>
  <c r="CQ71" i="6"/>
  <c r="CP71" i="6"/>
  <c r="CO71" i="6"/>
  <c r="CN71" i="6"/>
  <c r="CM71" i="6"/>
  <c r="CL71" i="6"/>
  <c r="CK71" i="6"/>
  <c r="CJ71" i="6"/>
  <c r="CI71" i="6"/>
  <c r="CH71" i="6"/>
  <c r="CG71" i="6"/>
  <c r="CF71" i="6"/>
  <c r="CE71" i="6"/>
  <c r="CD71" i="6"/>
  <c r="CC71" i="6"/>
  <c r="CB71" i="6"/>
  <c r="CA71" i="6"/>
  <c r="BZ71" i="6"/>
  <c r="BY71" i="6"/>
  <c r="BX71" i="6"/>
  <c r="BW71" i="6"/>
  <c r="BV71" i="6"/>
  <c r="BU71" i="6"/>
  <c r="BT71" i="6"/>
  <c r="BS71" i="6"/>
  <c r="BR71" i="6"/>
  <c r="BQ71" i="6"/>
  <c r="BP71" i="6"/>
  <c r="EF71" i="6"/>
  <c r="C71" i="6"/>
  <c r="G71" i="6" s="1"/>
  <c r="H71" i="6" s="1"/>
  <c r="B71" i="6"/>
  <c r="DK70" i="6"/>
  <c r="DJ70" i="6"/>
  <c r="DI70" i="6"/>
  <c r="DH70" i="6"/>
  <c r="DG70" i="6"/>
  <c r="DF70" i="6"/>
  <c r="DE70" i="6"/>
  <c r="DD70" i="6"/>
  <c r="DC70" i="6"/>
  <c r="DB70" i="6"/>
  <c r="DA70" i="6"/>
  <c r="CZ70" i="6"/>
  <c r="CY70" i="6"/>
  <c r="CX70" i="6"/>
  <c r="CW70" i="6"/>
  <c r="CV70" i="6"/>
  <c r="CU70" i="6"/>
  <c r="CT70" i="6"/>
  <c r="CS70" i="6"/>
  <c r="CR70" i="6"/>
  <c r="CQ70" i="6"/>
  <c r="CP70" i="6"/>
  <c r="CO70" i="6"/>
  <c r="CN70" i="6"/>
  <c r="CM70" i="6"/>
  <c r="CL70" i="6"/>
  <c r="CK70" i="6"/>
  <c r="CJ70" i="6"/>
  <c r="CI70" i="6"/>
  <c r="CH70" i="6"/>
  <c r="CG70" i="6"/>
  <c r="CF70" i="6"/>
  <c r="CE70" i="6"/>
  <c r="CD70" i="6"/>
  <c r="CC70" i="6"/>
  <c r="CB70" i="6"/>
  <c r="CA70" i="6"/>
  <c r="BZ70" i="6"/>
  <c r="BY70" i="6"/>
  <c r="BX70" i="6"/>
  <c r="BW70" i="6"/>
  <c r="BV70" i="6"/>
  <c r="BU70" i="6"/>
  <c r="BT70" i="6"/>
  <c r="BS70" i="6"/>
  <c r="BR70" i="6"/>
  <c r="BQ70" i="6"/>
  <c r="BP70" i="6"/>
  <c r="C70" i="6"/>
  <c r="G70" i="6" s="1"/>
  <c r="H70" i="6" s="1"/>
  <c r="BO70" i="6" s="1"/>
  <c r="B70" i="6"/>
  <c r="DK69" i="6"/>
  <c r="DJ69" i="6"/>
  <c r="DI69" i="6"/>
  <c r="DH69" i="6"/>
  <c r="DG69" i="6"/>
  <c r="DF69" i="6"/>
  <c r="DE69" i="6"/>
  <c r="DD69" i="6"/>
  <c r="DC69" i="6"/>
  <c r="DB69" i="6"/>
  <c r="DA69" i="6"/>
  <c r="CZ69" i="6"/>
  <c r="CY69" i="6"/>
  <c r="CX69" i="6"/>
  <c r="CW69" i="6"/>
  <c r="CV69" i="6"/>
  <c r="CU69" i="6"/>
  <c r="CT69" i="6"/>
  <c r="CS69" i="6"/>
  <c r="CR69" i="6"/>
  <c r="CQ69" i="6"/>
  <c r="CP69" i="6"/>
  <c r="CO69" i="6"/>
  <c r="CN69" i="6"/>
  <c r="CM69" i="6"/>
  <c r="CL69" i="6"/>
  <c r="CK69" i="6"/>
  <c r="CJ69" i="6"/>
  <c r="CI69" i="6"/>
  <c r="CH69" i="6"/>
  <c r="CG69" i="6"/>
  <c r="CF69" i="6"/>
  <c r="CE69" i="6"/>
  <c r="CD69" i="6"/>
  <c r="CC69" i="6"/>
  <c r="CB69" i="6"/>
  <c r="CA69" i="6"/>
  <c r="BZ69" i="6"/>
  <c r="BY69" i="6"/>
  <c r="BX69" i="6"/>
  <c r="BW69" i="6"/>
  <c r="BV69" i="6"/>
  <c r="BU69" i="6"/>
  <c r="BT69" i="6"/>
  <c r="BS69" i="6"/>
  <c r="BR69" i="6"/>
  <c r="BQ69" i="6"/>
  <c r="BP69" i="6"/>
  <c r="EX69" i="6"/>
  <c r="C69" i="6"/>
  <c r="G69" i="6" s="1"/>
  <c r="H69" i="6" s="1"/>
  <c r="BN69" i="6" s="1"/>
  <c r="B69" i="6"/>
  <c r="DK68" i="6"/>
  <c r="DJ68" i="6"/>
  <c r="DI68" i="6"/>
  <c r="DH68" i="6"/>
  <c r="DG68" i="6"/>
  <c r="DF68" i="6"/>
  <c r="DE68" i="6"/>
  <c r="DD68" i="6"/>
  <c r="DC68" i="6"/>
  <c r="DB68" i="6"/>
  <c r="DA68" i="6"/>
  <c r="CZ68" i="6"/>
  <c r="CY68" i="6"/>
  <c r="CX68" i="6"/>
  <c r="CW68" i="6"/>
  <c r="CV68" i="6"/>
  <c r="CU68" i="6"/>
  <c r="CT68" i="6"/>
  <c r="CS68" i="6"/>
  <c r="CR68" i="6"/>
  <c r="CQ68" i="6"/>
  <c r="CP68" i="6"/>
  <c r="CO68" i="6"/>
  <c r="CN68" i="6"/>
  <c r="CM68" i="6"/>
  <c r="CL68" i="6"/>
  <c r="CK68" i="6"/>
  <c r="CJ68" i="6"/>
  <c r="CI68" i="6"/>
  <c r="CH68" i="6"/>
  <c r="CG68" i="6"/>
  <c r="CF68" i="6"/>
  <c r="CE68" i="6"/>
  <c r="CD68" i="6"/>
  <c r="CC68" i="6"/>
  <c r="CB68" i="6"/>
  <c r="CA68" i="6"/>
  <c r="BZ68" i="6"/>
  <c r="BY68" i="6"/>
  <c r="BX68" i="6"/>
  <c r="BW68" i="6"/>
  <c r="BV68" i="6"/>
  <c r="BU68" i="6"/>
  <c r="BT68" i="6"/>
  <c r="BS68" i="6"/>
  <c r="BR68" i="6"/>
  <c r="BQ68" i="6"/>
  <c r="BP68" i="6"/>
  <c r="C68" i="6"/>
  <c r="G68" i="6" s="1"/>
  <c r="H68" i="6" s="1"/>
  <c r="B68" i="6"/>
  <c r="DK67" i="6"/>
  <c r="DJ67" i="6"/>
  <c r="DI67" i="6"/>
  <c r="DH67" i="6"/>
  <c r="DG67" i="6"/>
  <c r="DF67" i="6"/>
  <c r="DE67" i="6"/>
  <c r="DD67" i="6"/>
  <c r="DC67" i="6"/>
  <c r="DB67" i="6"/>
  <c r="DA67" i="6"/>
  <c r="CZ67" i="6"/>
  <c r="CY67" i="6"/>
  <c r="CX67" i="6"/>
  <c r="CW67" i="6"/>
  <c r="CV67" i="6"/>
  <c r="CU67" i="6"/>
  <c r="CT67" i="6"/>
  <c r="CS67" i="6"/>
  <c r="CR67" i="6"/>
  <c r="CQ67" i="6"/>
  <c r="CP67" i="6"/>
  <c r="CO67" i="6"/>
  <c r="CN67" i="6"/>
  <c r="CM67" i="6"/>
  <c r="CL67" i="6"/>
  <c r="CK67" i="6"/>
  <c r="CJ67" i="6"/>
  <c r="CI67" i="6"/>
  <c r="CH67" i="6"/>
  <c r="CG67" i="6"/>
  <c r="CF67" i="6"/>
  <c r="CE67" i="6"/>
  <c r="CD67" i="6"/>
  <c r="CC67" i="6"/>
  <c r="CB67" i="6"/>
  <c r="CA67" i="6"/>
  <c r="BZ67" i="6"/>
  <c r="BY67" i="6"/>
  <c r="BX67" i="6"/>
  <c r="BW67" i="6"/>
  <c r="BV67" i="6"/>
  <c r="BU67" i="6"/>
  <c r="BT67" i="6"/>
  <c r="BS67" i="6"/>
  <c r="BR67" i="6"/>
  <c r="BQ67" i="6"/>
  <c r="BP67" i="6"/>
  <c r="C67" i="6"/>
  <c r="G67" i="6" s="1"/>
  <c r="H67" i="6" s="1"/>
  <c r="B67" i="6"/>
  <c r="DK66" i="6"/>
  <c r="DJ66" i="6"/>
  <c r="DI66" i="6"/>
  <c r="DH66" i="6"/>
  <c r="DG66" i="6"/>
  <c r="DF66" i="6"/>
  <c r="DE66" i="6"/>
  <c r="DD66" i="6"/>
  <c r="DC66" i="6"/>
  <c r="DB66" i="6"/>
  <c r="DA66" i="6"/>
  <c r="CZ66" i="6"/>
  <c r="CY66" i="6"/>
  <c r="CX66" i="6"/>
  <c r="CW66" i="6"/>
  <c r="CV66" i="6"/>
  <c r="CU66" i="6"/>
  <c r="CT66" i="6"/>
  <c r="CS66" i="6"/>
  <c r="CR66" i="6"/>
  <c r="CQ66" i="6"/>
  <c r="CP66" i="6"/>
  <c r="CO66" i="6"/>
  <c r="CN66" i="6"/>
  <c r="CM66" i="6"/>
  <c r="CL66" i="6"/>
  <c r="CK66" i="6"/>
  <c r="CJ66" i="6"/>
  <c r="CI66" i="6"/>
  <c r="CH66" i="6"/>
  <c r="CG66" i="6"/>
  <c r="CF66" i="6"/>
  <c r="CE66" i="6"/>
  <c r="CD66" i="6"/>
  <c r="CC66" i="6"/>
  <c r="CB66" i="6"/>
  <c r="CA66" i="6"/>
  <c r="BZ66" i="6"/>
  <c r="BY66" i="6"/>
  <c r="BX66" i="6"/>
  <c r="BW66" i="6"/>
  <c r="BV66" i="6"/>
  <c r="BU66" i="6"/>
  <c r="BT66" i="6"/>
  <c r="BS66" i="6"/>
  <c r="BR66" i="6"/>
  <c r="BQ66" i="6"/>
  <c r="BP66" i="6"/>
  <c r="C66" i="6"/>
  <c r="G66" i="6" s="1"/>
  <c r="H66" i="6" s="1"/>
  <c r="BO66" i="6" s="1"/>
  <c r="B66" i="6"/>
  <c r="DK65" i="6"/>
  <c r="DJ65" i="6"/>
  <c r="DI65" i="6"/>
  <c r="DH65" i="6"/>
  <c r="DG65" i="6"/>
  <c r="DF65" i="6"/>
  <c r="DE65" i="6"/>
  <c r="DD65" i="6"/>
  <c r="DC65" i="6"/>
  <c r="DB65" i="6"/>
  <c r="DA65" i="6"/>
  <c r="CZ65" i="6"/>
  <c r="CY65" i="6"/>
  <c r="CX65" i="6"/>
  <c r="CW65" i="6"/>
  <c r="CV65" i="6"/>
  <c r="CU65" i="6"/>
  <c r="CT65" i="6"/>
  <c r="CS65" i="6"/>
  <c r="CR65" i="6"/>
  <c r="CQ65" i="6"/>
  <c r="CP65" i="6"/>
  <c r="CO65" i="6"/>
  <c r="CN65" i="6"/>
  <c r="CM65" i="6"/>
  <c r="CL65" i="6"/>
  <c r="CK65" i="6"/>
  <c r="CJ65" i="6"/>
  <c r="CI65" i="6"/>
  <c r="CH65" i="6"/>
  <c r="CG65" i="6"/>
  <c r="CF65" i="6"/>
  <c r="CE65" i="6"/>
  <c r="CD65" i="6"/>
  <c r="CC65" i="6"/>
  <c r="CB65" i="6"/>
  <c r="CA65" i="6"/>
  <c r="BZ65" i="6"/>
  <c r="BY65" i="6"/>
  <c r="BX65" i="6"/>
  <c r="BW65" i="6"/>
  <c r="BV65" i="6"/>
  <c r="BU65" i="6"/>
  <c r="BT65" i="6"/>
  <c r="BS65" i="6"/>
  <c r="BR65" i="6"/>
  <c r="BQ65" i="6"/>
  <c r="BP65" i="6"/>
  <c r="C65" i="6"/>
  <c r="G65" i="6" s="1"/>
  <c r="H65" i="6" s="1"/>
  <c r="B65" i="6"/>
  <c r="DK64" i="6"/>
  <c r="DJ64" i="6"/>
  <c r="DI64" i="6"/>
  <c r="DH64" i="6"/>
  <c r="DG64" i="6"/>
  <c r="DF64" i="6"/>
  <c r="DE64" i="6"/>
  <c r="DD64" i="6"/>
  <c r="DC64" i="6"/>
  <c r="DB64" i="6"/>
  <c r="DA64" i="6"/>
  <c r="CZ64" i="6"/>
  <c r="CY64" i="6"/>
  <c r="CX64" i="6"/>
  <c r="CW64" i="6"/>
  <c r="CV64" i="6"/>
  <c r="CU64" i="6"/>
  <c r="CT64" i="6"/>
  <c r="CS64" i="6"/>
  <c r="CR64" i="6"/>
  <c r="CQ64" i="6"/>
  <c r="CP64" i="6"/>
  <c r="CO64" i="6"/>
  <c r="CN64" i="6"/>
  <c r="CM64" i="6"/>
  <c r="CL64" i="6"/>
  <c r="CK64" i="6"/>
  <c r="CJ64" i="6"/>
  <c r="CI64" i="6"/>
  <c r="CH64" i="6"/>
  <c r="CG64" i="6"/>
  <c r="CF64" i="6"/>
  <c r="CE64" i="6"/>
  <c r="CD64" i="6"/>
  <c r="CC64" i="6"/>
  <c r="CB64" i="6"/>
  <c r="CA64" i="6"/>
  <c r="BZ64" i="6"/>
  <c r="BY64" i="6"/>
  <c r="BX64" i="6"/>
  <c r="BW64" i="6"/>
  <c r="BV64" i="6"/>
  <c r="BU64" i="6"/>
  <c r="BT64" i="6"/>
  <c r="BS64" i="6"/>
  <c r="BR64" i="6"/>
  <c r="BQ64" i="6"/>
  <c r="BP64" i="6"/>
  <c r="C64" i="6"/>
  <c r="G64" i="6" s="1"/>
  <c r="H64" i="6" s="1"/>
  <c r="B64" i="6"/>
  <c r="DK63" i="6"/>
  <c r="DJ63" i="6"/>
  <c r="DI63" i="6"/>
  <c r="DH63" i="6"/>
  <c r="DG63" i="6"/>
  <c r="DF63" i="6"/>
  <c r="DE63" i="6"/>
  <c r="DD63" i="6"/>
  <c r="DC63" i="6"/>
  <c r="DB63" i="6"/>
  <c r="DA63" i="6"/>
  <c r="CZ63" i="6"/>
  <c r="CY63" i="6"/>
  <c r="CX63" i="6"/>
  <c r="CW63" i="6"/>
  <c r="CV63" i="6"/>
  <c r="CU63" i="6"/>
  <c r="CT63" i="6"/>
  <c r="CS63" i="6"/>
  <c r="CR63" i="6"/>
  <c r="CQ63" i="6"/>
  <c r="CP63" i="6"/>
  <c r="CO63" i="6"/>
  <c r="CN63" i="6"/>
  <c r="CM63" i="6"/>
  <c r="CL63" i="6"/>
  <c r="CK63" i="6"/>
  <c r="CJ63" i="6"/>
  <c r="CI63" i="6"/>
  <c r="CH63" i="6"/>
  <c r="CG63" i="6"/>
  <c r="CF63" i="6"/>
  <c r="CE63" i="6"/>
  <c r="CD63" i="6"/>
  <c r="CC63" i="6"/>
  <c r="CB63" i="6"/>
  <c r="CA63" i="6"/>
  <c r="BZ63" i="6"/>
  <c r="BY63" i="6"/>
  <c r="BX63" i="6"/>
  <c r="BW63" i="6"/>
  <c r="BV63" i="6"/>
  <c r="BU63" i="6"/>
  <c r="BT63" i="6"/>
  <c r="BS63" i="6"/>
  <c r="BR63" i="6"/>
  <c r="BQ63" i="6"/>
  <c r="BP63" i="6"/>
  <c r="C63" i="6"/>
  <c r="G63" i="6" s="1"/>
  <c r="H63" i="6" s="1"/>
  <c r="B63" i="6"/>
  <c r="DK62" i="6"/>
  <c r="DJ62" i="6"/>
  <c r="DI62" i="6"/>
  <c r="DH62" i="6"/>
  <c r="DG62" i="6"/>
  <c r="DF62" i="6"/>
  <c r="DE62" i="6"/>
  <c r="DD62" i="6"/>
  <c r="DC62" i="6"/>
  <c r="DB62" i="6"/>
  <c r="DA62" i="6"/>
  <c r="CZ62" i="6"/>
  <c r="CY62" i="6"/>
  <c r="CX62" i="6"/>
  <c r="CW62" i="6"/>
  <c r="CV62" i="6"/>
  <c r="CU62" i="6"/>
  <c r="CT62" i="6"/>
  <c r="CS62" i="6"/>
  <c r="CR62" i="6"/>
  <c r="CQ62" i="6"/>
  <c r="CP62" i="6"/>
  <c r="CO62" i="6"/>
  <c r="CN62" i="6"/>
  <c r="CM62" i="6"/>
  <c r="CL62" i="6"/>
  <c r="CK62" i="6"/>
  <c r="CJ62" i="6"/>
  <c r="CI62" i="6"/>
  <c r="CH62" i="6"/>
  <c r="CG62" i="6"/>
  <c r="CF62" i="6"/>
  <c r="CE62" i="6"/>
  <c r="CD62" i="6"/>
  <c r="CC62" i="6"/>
  <c r="CB62" i="6"/>
  <c r="CA62" i="6"/>
  <c r="BZ62" i="6"/>
  <c r="BY62" i="6"/>
  <c r="BX62" i="6"/>
  <c r="BW62" i="6"/>
  <c r="BV62" i="6"/>
  <c r="BU62" i="6"/>
  <c r="BT62" i="6"/>
  <c r="BS62" i="6"/>
  <c r="BR62" i="6"/>
  <c r="BQ62" i="6"/>
  <c r="BP62" i="6"/>
  <c r="C62" i="6"/>
  <c r="G62" i="6" s="1"/>
  <c r="H62" i="6" s="1"/>
  <c r="B62" i="6"/>
  <c r="DK61" i="6"/>
  <c r="DJ61" i="6"/>
  <c r="DI61" i="6"/>
  <c r="DH61" i="6"/>
  <c r="DG61" i="6"/>
  <c r="DF61" i="6"/>
  <c r="DE61" i="6"/>
  <c r="DD61" i="6"/>
  <c r="DC61" i="6"/>
  <c r="DB61" i="6"/>
  <c r="DA61" i="6"/>
  <c r="CZ61" i="6"/>
  <c r="CY61" i="6"/>
  <c r="CX61" i="6"/>
  <c r="CW61" i="6"/>
  <c r="CV61" i="6"/>
  <c r="CU61" i="6"/>
  <c r="CT61" i="6"/>
  <c r="CS61" i="6"/>
  <c r="CR61" i="6"/>
  <c r="CQ61" i="6"/>
  <c r="CP61" i="6"/>
  <c r="CO61" i="6"/>
  <c r="CN61" i="6"/>
  <c r="CM61" i="6"/>
  <c r="CL61" i="6"/>
  <c r="CK61" i="6"/>
  <c r="CJ61" i="6"/>
  <c r="CI61" i="6"/>
  <c r="CH61" i="6"/>
  <c r="CG61" i="6"/>
  <c r="CF61" i="6"/>
  <c r="CE61" i="6"/>
  <c r="CD61" i="6"/>
  <c r="CC61" i="6"/>
  <c r="CB61" i="6"/>
  <c r="CA61" i="6"/>
  <c r="BZ61" i="6"/>
  <c r="BY61" i="6"/>
  <c r="BX61" i="6"/>
  <c r="BW61" i="6"/>
  <c r="BV61" i="6"/>
  <c r="BU61" i="6"/>
  <c r="BT61" i="6"/>
  <c r="BS61" i="6"/>
  <c r="BR61" i="6"/>
  <c r="BQ61" i="6"/>
  <c r="BP61" i="6"/>
  <c r="FJ61" i="6"/>
  <c r="C61" i="6"/>
  <c r="G61" i="6" s="1"/>
  <c r="H61" i="6" s="1"/>
  <c r="B61" i="6"/>
  <c r="DK60" i="6"/>
  <c r="DJ60" i="6"/>
  <c r="DI60" i="6"/>
  <c r="DH60" i="6"/>
  <c r="DG60" i="6"/>
  <c r="DF60" i="6"/>
  <c r="DE60" i="6"/>
  <c r="DD60" i="6"/>
  <c r="DC60" i="6"/>
  <c r="DB60" i="6"/>
  <c r="DA60" i="6"/>
  <c r="CZ60" i="6"/>
  <c r="CY60" i="6"/>
  <c r="CX60" i="6"/>
  <c r="CW60" i="6"/>
  <c r="CV60" i="6"/>
  <c r="CU60" i="6"/>
  <c r="CT60" i="6"/>
  <c r="CS60" i="6"/>
  <c r="CR60" i="6"/>
  <c r="CQ60" i="6"/>
  <c r="CP60" i="6"/>
  <c r="CO60" i="6"/>
  <c r="CN60" i="6"/>
  <c r="CM60" i="6"/>
  <c r="CL60" i="6"/>
  <c r="CK60" i="6"/>
  <c r="CJ60" i="6"/>
  <c r="CI60" i="6"/>
  <c r="CH60" i="6"/>
  <c r="CG60" i="6"/>
  <c r="CF60" i="6"/>
  <c r="CE60" i="6"/>
  <c r="CD60" i="6"/>
  <c r="CC60" i="6"/>
  <c r="CB60" i="6"/>
  <c r="CA60" i="6"/>
  <c r="BZ60" i="6"/>
  <c r="BY60" i="6"/>
  <c r="BX60" i="6"/>
  <c r="BW60" i="6"/>
  <c r="BV60" i="6"/>
  <c r="BU60" i="6"/>
  <c r="BT60" i="6"/>
  <c r="BS60" i="6"/>
  <c r="BR60" i="6"/>
  <c r="BQ60" i="6"/>
  <c r="BP60" i="6"/>
  <c r="C60" i="6"/>
  <c r="G60" i="6" s="1"/>
  <c r="H60" i="6" s="1"/>
  <c r="B60" i="6"/>
  <c r="DK59" i="6"/>
  <c r="DJ59" i="6"/>
  <c r="DI59" i="6"/>
  <c r="DH59" i="6"/>
  <c r="DG59" i="6"/>
  <c r="DF59" i="6"/>
  <c r="DE59" i="6"/>
  <c r="DD59" i="6"/>
  <c r="DC59" i="6"/>
  <c r="DB59" i="6"/>
  <c r="DA59" i="6"/>
  <c r="CZ59" i="6"/>
  <c r="CY59" i="6"/>
  <c r="CX59" i="6"/>
  <c r="CW59" i="6"/>
  <c r="CV59" i="6"/>
  <c r="CU59" i="6"/>
  <c r="CT59" i="6"/>
  <c r="CS59" i="6"/>
  <c r="CR59" i="6"/>
  <c r="CQ59" i="6"/>
  <c r="CP59" i="6"/>
  <c r="CO59" i="6"/>
  <c r="CN59" i="6"/>
  <c r="CM59" i="6"/>
  <c r="CL59" i="6"/>
  <c r="CK59" i="6"/>
  <c r="CJ59" i="6"/>
  <c r="CI59" i="6"/>
  <c r="CH59" i="6"/>
  <c r="CG59" i="6"/>
  <c r="CF59" i="6"/>
  <c r="CE59" i="6"/>
  <c r="CD59" i="6"/>
  <c r="CC59" i="6"/>
  <c r="CB59" i="6"/>
  <c r="CA59" i="6"/>
  <c r="BZ59" i="6"/>
  <c r="BY59" i="6"/>
  <c r="BX59" i="6"/>
  <c r="BW59" i="6"/>
  <c r="BV59" i="6"/>
  <c r="BU59" i="6"/>
  <c r="BT59" i="6"/>
  <c r="BS59" i="6"/>
  <c r="BR59" i="6"/>
  <c r="BQ59" i="6"/>
  <c r="BP59" i="6"/>
  <c r="C59" i="6"/>
  <c r="G59" i="6" s="1"/>
  <c r="H59" i="6" s="1"/>
  <c r="B59" i="6"/>
  <c r="DK58" i="6"/>
  <c r="DJ58" i="6"/>
  <c r="DI58" i="6"/>
  <c r="DH58" i="6"/>
  <c r="DG58" i="6"/>
  <c r="DF58" i="6"/>
  <c r="DE58" i="6"/>
  <c r="DD58" i="6"/>
  <c r="DC58" i="6"/>
  <c r="DB58" i="6"/>
  <c r="DA58" i="6"/>
  <c r="CZ58" i="6"/>
  <c r="CY58" i="6"/>
  <c r="CX58" i="6"/>
  <c r="CW58" i="6"/>
  <c r="CV58" i="6"/>
  <c r="CU58" i="6"/>
  <c r="CT58" i="6"/>
  <c r="CS58" i="6"/>
  <c r="CR58" i="6"/>
  <c r="CQ58" i="6"/>
  <c r="CP58" i="6"/>
  <c r="CO58" i="6"/>
  <c r="CN58" i="6"/>
  <c r="CM58" i="6"/>
  <c r="CL58" i="6"/>
  <c r="CK58" i="6"/>
  <c r="CJ58" i="6"/>
  <c r="CI58" i="6"/>
  <c r="CH58" i="6"/>
  <c r="CG58" i="6"/>
  <c r="CF58" i="6"/>
  <c r="CE58" i="6"/>
  <c r="CD58" i="6"/>
  <c r="CC58" i="6"/>
  <c r="CB58" i="6"/>
  <c r="CA58" i="6"/>
  <c r="BZ58" i="6"/>
  <c r="BY58" i="6"/>
  <c r="BX58" i="6"/>
  <c r="BW58" i="6"/>
  <c r="BV58" i="6"/>
  <c r="BU58" i="6"/>
  <c r="BT58" i="6"/>
  <c r="BS58" i="6"/>
  <c r="BR58" i="6"/>
  <c r="BQ58" i="6"/>
  <c r="BP58" i="6"/>
  <c r="C58" i="6"/>
  <c r="G58" i="6" s="1"/>
  <c r="H58" i="6" s="1"/>
  <c r="B58" i="6"/>
  <c r="DK57" i="6"/>
  <c r="DJ57" i="6"/>
  <c r="DI57" i="6"/>
  <c r="DH57" i="6"/>
  <c r="DG57" i="6"/>
  <c r="DF57" i="6"/>
  <c r="DE57" i="6"/>
  <c r="DD57" i="6"/>
  <c r="DC57" i="6"/>
  <c r="DB57" i="6"/>
  <c r="DA57" i="6"/>
  <c r="CZ57" i="6"/>
  <c r="CY57" i="6"/>
  <c r="CX57" i="6"/>
  <c r="CW57" i="6"/>
  <c r="CV57" i="6"/>
  <c r="CU57" i="6"/>
  <c r="CT57" i="6"/>
  <c r="CS57" i="6"/>
  <c r="CR57" i="6"/>
  <c r="CQ57" i="6"/>
  <c r="CP57" i="6"/>
  <c r="CO57" i="6"/>
  <c r="CN57" i="6"/>
  <c r="CM57" i="6"/>
  <c r="CL57" i="6"/>
  <c r="CK57" i="6"/>
  <c r="CJ57" i="6"/>
  <c r="CI57" i="6"/>
  <c r="CH57" i="6"/>
  <c r="CG57" i="6"/>
  <c r="CF57" i="6"/>
  <c r="CE57" i="6"/>
  <c r="CD57" i="6"/>
  <c r="CC57" i="6"/>
  <c r="CB57" i="6"/>
  <c r="CA57" i="6"/>
  <c r="BZ57" i="6"/>
  <c r="BY57" i="6"/>
  <c r="BX57" i="6"/>
  <c r="BW57" i="6"/>
  <c r="BV57" i="6"/>
  <c r="BU57" i="6"/>
  <c r="BT57" i="6"/>
  <c r="BS57" i="6"/>
  <c r="BR57" i="6"/>
  <c r="BQ57" i="6"/>
  <c r="BP57" i="6"/>
  <c r="C57" i="6"/>
  <c r="G57" i="6" s="1"/>
  <c r="H57" i="6" s="1"/>
  <c r="B57" i="6"/>
  <c r="DK56" i="6"/>
  <c r="DJ56" i="6"/>
  <c r="DI56" i="6"/>
  <c r="DH56" i="6"/>
  <c r="DG56" i="6"/>
  <c r="DF56" i="6"/>
  <c r="DE56" i="6"/>
  <c r="DD56" i="6"/>
  <c r="DC56" i="6"/>
  <c r="DB56" i="6"/>
  <c r="DA56" i="6"/>
  <c r="CZ56" i="6"/>
  <c r="CY56" i="6"/>
  <c r="CX56" i="6"/>
  <c r="CW56" i="6"/>
  <c r="CV56" i="6"/>
  <c r="CU56" i="6"/>
  <c r="CT56" i="6"/>
  <c r="CS56" i="6"/>
  <c r="CR56" i="6"/>
  <c r="CQ56" i="6"/>
  <c r="CP56" i="6"/>
  <c r="CO56" i="6"/>
  <c r="CN56" i="6"/>
  <c r="CM56" i="6"/>
  <c r="CL56" i="6"/>
  <c r="CK56" i="6"/>
  <c r="CJ56" i="6"/>
  <c r="CI56" i="6"/>
  <c r="CH56" i="6"/>
  <c r="CG56" i="6"/>
  <c r="CF56" i="6"/>
  <c r="CE56" i="6"/>
  <c r="CD56" i="6"/>
  <c r="CC56" i="6"/>
  <c r="CB56" i="6"/>
  <c r="CA56" i="6"/>
  <c r="BZ56" i="6"/>
  <c r="BY56" i="6"/>
  <c r="BX56" i="6"/>
  <c r="BW56" i="6"/>
  <c r="BV56" i="6"/>
  <c r="BU56" i="6"/>
  <c r="BT56" i="6"/>
  <c r="BS56" i="6"/>
  <c r="BR56" i="6"/>
  <c r="BQ56" i="6"/>
  <c r="BP56" i="6"/>
  <c r="C56" i="6"/>
  <c r="G56" i="6" s="1"/>
  <c r="H56" i="6" s="1"/>
  <c r="B56" i="6"/>
  <c r="DK55" i="6"/>
  <c r="DJ55" i="6"/>
  <c r="DI55" i="6"/>
  <c r="DH55" i="6"/>
  <c r="DG55" i="6"/>
  <c r="DF55" i="6"/>
  <c r="DE55" i="6"/>
  <c r="DD55" i="6"/>
  <c r="DC55" i="6"/>
  <c r="DB55" i="6"/>
  <c r="DA55" i="6"/>
  <c r="CZ55" i="6"/>
  <c r="CY55" i="6"/>
  <c r="CX55" i="6"/>
  <c r="CW55" i="6"/>
  <c r="CV55" i="6"/>
  <c r="CU55" i="6"/>
  <c r="CT55" i="6"/>
  <c r="CS55" i="6"/>
  <c r="CR55" i="6"/>
  <c r="CQ55" i="6"/>
  <c r="CP55" i="6"/>
  <c r="CO55" i="6"/>
  <c r="CN55" i="6"/>
  <c r="CM55" i="6"/>
  <c r="CL55" i="6"/>
  <c r="CK55" i="6"/>
  <c r="CJ55" i="6"/>
  <c r="CI55" i="6"/>
  <c r="CH55" i="6"/>
  <c r="CG55" i="6"/>
  <c r="CF55" i="6"/>
  <c r="CE55" i="6"/>
  <c r="CD55" i="6"/>
  <c r="CC55" i="6"/>
  <c r="CB55" i="6"/>
  <c r="CA55" i="6"/>
  <c r="BZ55" i="6"/>
  <c r="BY55" i="6"/>
  <c r="BX55" i="6"/>
  <c r="BW55" i="6"/>
  <c r="BV55" i="6"/>
  <c r="BU55" i="6"/>
  <c r="BT55" i="6"/>
  <c r="BS55" i="6"/>
  <c r="BR55" i="6"/>
  <c r="BQ55" i="6"/>
  <c r="BP55" i="6"/>
  <c r="C55" i="6"/>
  <c r="G55" i="6" s="1"/>
  <c r="H55" i="6" s="1"/>
  <c r="B55" i="6"/>
  <c r="DK54" i="6"/>
  <c r="DJ54" i="6"/>
  <c r="DI54" i="6"/>
  <c r="DH54" i="6"/>
  <c r="DG54" i="6"/>
  <c r="DF54" i="6"/>
  <c r="DE54" i="6"/>
  <c r="DD54" i="6"/>
  <c r="DC54" i="6"/>
  <c r="DB54" i="6"/>
  <c r="DA54" i="6"/>
  <c r="CZ54" i="6"/>
  <c r="CY54" i="6"/>
  <c r="CX54" i="6"/>
  <c r="CW54" i="6"/>
  <c r="CV54" i="6"/>
  <c r="CU54" i="6"/>
  <c r="CT54" i="6"/>
  <c r="CS54" i="6"/>
  <c r="CR54" i="6"/>
  <c r="CQ54" i="6"/>
  <c r="CP54" i="6"/>
  <c r="CO54" i="6"/>
  <c r="CN54" i="6"/>
  <c r="CM54" i="6"/>
  <c r="CL54" i="6"/>
  <c r="CK54" i="6"/>
  <c r="CJ54" i="6"/>
  <c r="CI54" i="6"/>
  <c r="CH54" i="6"/>
  <c r="CG54" i="6"/>
  <c r="CF54" i="6"/>
  <c r="CE54" i="6"/>
  <c r="CD54" i="6"/>
  <c r="CC54" i="6"/>
  <c r="CB54" i="6"/>
  <c r="CA54" i="6"/>
  <c r="BZ54" i="6"/>
  <c r="BY54" i="6"/>
  <c r="BX54" i="6"/>
  <c r="BW54" i="6"/>
  <c r="BV54" i="6"/>
  <c r="BU54" i="6"/>
  <c r="BT54" i="6"/>
  <c r="BS54" i="6"/>
  <c r="BR54" i="6"/>
  <c r="BQ54" i="6"/>
  <c r="BP54" i="6"/>
  <c r="C54" i="6"/>
  <c r="G54" i="6" s="1"/>
  <c r="H54" i="6" s="1"/>
  <c r="B54" i="6"/>
  <c r="FH53" i="6"/>
  <c r="FF53" i="6"/>
  <c r="FE53" i="6"/>
  <c r="FA53" i="6"/>
  <c r="EZ53" i="6"/>
  <c r="EW53" i="6"/>
  <c r="ET53" i="6"/>
  <c r="ER53" i="6"/>
  <c r="EP53" i="6"/>
  <c r="EL53" i="6"/>
  <c r="EK53" i="6"/>
  <c r="EJ53" i="6"/>
  <c r="EF53" i="6"/>
  <c r="ED53" i="6"/>
  <c r="EB53" i="6"/>
  <c r="DY53" i="6"/>
  <c r="DV53" i="6"/>
  <c r="DU53" i="6"/>
  <c r="DQ53" i="6"/>
  <c r="DP53" i="6"/>
  <c r="DN53" i="6"/>
  <c r="DK53" i="6"/>
  <c r="DJ53" i="6"/>
  <c r="DI53" i="6"/>
  <c r="DH53" i="6"/>
  <c r="DG53" i="6"/>
  <c r="DF53" i="6"/>
  <c r="DE53" i="6"/>
  <c r="DD53" i="6"/>
  <c r="DC53" i="6"/>
  <c r="DB53" i="6"/>
  <c r="DA53" i="6"/>
  <c r="CZ53" i="6"/>
  <c r="CY53" i="6"/>
  <c r="CX53" i="6"/>
  <c r="CW53" i="6"/>
  <c r="CV53" i="6"/>
  <c r="CU53" i="6"/>
  <c r="CT53" i="6"/>
  <c r="CS53" i="6"/>
  <c r="CR53" i="6"/>
  <c r="CQ53" i="6"/>
  <c r="CP53" i="6"/>
  <c r="CO53" i="6"/>
  <c r="CN53" i="6"/>
  <c r="CM53" i="6"/>
  <c r="CL53" i="6"/>
  <c r="CK53" i="6"/>
  <c r="CJ53" i="6"/>
  <c r="CI53" i="6"/>
  <c r="CH53" i="6"/>
  <c r="CG53" i="6"/>
  <c r="CF53" i="6"/>
  <c r="CE53" i="6"/>
  <c r="CD53" i="6"/>
  <c r="CC53" i="6"/>
  <c r="CB53" i="6"/>
  <c r="CA53" i="6"/>
  <c r="BZ53" i="6"/>
  <c r="BY53" i="6"/>
  <c r="BX53" i="6"/>
  <c r="BW53" i="6"/>
  <c r="BV53" i="6"/>
  <c r="BU53" i="6"/>
  <c r="BT53" i="6"/>
  <c r="BS53" i="6"/>
  <c r="BR53" i="6"/>
  <c r="BQ53" i="6"/>
  <c r="BP53" i="6"/>
  <c r="FJ53" i="6"/>
  <c r="C53" i="6"/>
  <c r="G53" i="6" s="1"/>
  <c r="H53" i="6" s="1"/>
  <c r="B53" i="6"/>
  <c r="FA52" i="6"/>
  <c r="EV52" i="6"/>
  <c r="EM52" i="6"/>
  <c r="EG52" i="6"/>
  <c r="DY52" i="6"/>
  <c r="DT52" i="6"/>
  <c r="DK52" i="6"/>
  <c r="DJ52" i="6"/>
  <c r="DI52" i="6"/>
  <c r="DH52" i="6"/>
  <c r="DG52" i="6"/>
  <c r="DF52" i="6"/>
  <c r="DE52" i="6"/>
  <c r="DD52" i="6"/>
  <c r="DC52" i="6"/>
  <c r="DB52" i="6"/>
  <c r="DA52" i="6"/>
  <c r="CZ52" i="6"/>
  <c r="CY52" i="6"/>
  <c r="CX52" i="6"/>
  <c r="CW52" i="6"/>
  <c r="CV52" i="6"/>
  <c r="CU52" i="6"/>
  <c r="CT52" i="6"/>
  <c r="CS52" i="6"/>
  <c r="CR52" i="6"/>
  <c r="CQ52" i="6"/>
  <c r="CP52" i="6"/>
  <c r="CO52" i="6"/>
  <c r="CN52" i="6"/>
  <c r="CM52" i="6"/>
  <c r="CL52" i="6"/>
  <c r="CK52" i="6"/>
  <c r="CJ52" i="6"/>
  <c r="CI52" i="6"/>
  <c r="CH52" i="6"/>
  <c r="CG52" i="6"/>
  <c r="CF52" i="6"/>
  <c r="CE52" i="6"/>
  <c r="CD52" i="6"/>
  <c r="CC52" i="6"/>
  <c r="CB52" i="6"/>
  <c r="CA52" i="6"/>
  <c r="BZ52" i="6"/>
  <c r="BY52" i="6"/>
  <c r="BX52" i="6"/>
  <c r="BW52" i="6"/>
  <c r="BV52" i="6"/>
  <c r="BU52" i="6"/>
  <c r="BT52" i="6"/>
  <c r="BS52" i="6"/>
  <c r="BR52" i="6"/>
  <c r="BQ52" i="6"/>
  <c r="BP52" i="6"/>
  <c r="C52" i="6"/>
  <c r="G52" i="6" s="1"/>
  <c r="H52" i="6" s="1"/>
  <c r="B52" i="6"/>
  <c r="DK51" i="6"/>
  <c r="DJ51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CW51" i="6"/>
  <c r="CV51" i="6"/>
  <c r="CU51" i="6"/>
  <c r="CT51" i="6"/>
  <c r="CS51" i="6"/>
  <c r="CR51" i="6"/>
  <c r="CQ51" i="6"/>
  <c r="CP51" i="6"/>
  <c r="CO51" i="6"/>
  <c r="CN51" i="6"/>
  <c r="CM51" i="6"/>
  <c r="CL51" i="6"/>
  <c r="CK51" i="6"/>
  <c r="CJ51" i="6"/>
  <c r="CI51" i="6"/>
  <c r="CH51" i="6"/>
  <c r="CG51" i="6"/>
  <c r="CF51" i="6"/>
  <c r="CE51" i="6"/>
  <c r="CD51" i="6"/>
  <c r="CC51" i="6"/>
  <c r="CB51" i="6"/>
  <c r="CA51" i="6"/>
  <c r="BZ51" i="6"/>
  <c r="BY51" i="6"/>
  <c r="BX51" i="6"/>
  <c r="BW51" i="6"/>
  <c r="BV51" i="6"/>
  <c r="BU51" i="6"/>
  <c r="BT51" i="6"/>
  <c r="BS51" i="6"/>
  <c r="BR51" i="6"/>
  <c r="BQ51" i="6"/>
  <c r="BP51" i="6"/>
  <c r="C51" i="6"/>
  <c r="G51" i="6" s="1"/>
  <c r="H51" i="6" s="1"/>
  <c r="B51" i="6"/>
  <c r="DK50" i="6"/>
  <c r="DJ50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CW50" i="6"/>
  <c r="CV50" i="6"/>
  <c r="CU50" i="6"/>
  <c r="CT50" i="6"/>
  <c r="CS50" i="6"/>
  <c r="CR50" i="6"/>
  <c r="CQ50" i="6"/>
  <c r="CP50" i="6"/>
  <c r="CO50" i="6"/>
  <c r="CN50" i="6"/>
  <c r="CM50" i="6"/>
  <c r="CL50" i="6"/>
  <c r="CK50" i="6"/>
  <c r="CJ50" i="6"/>
  <c r="CI50" i="6"/>
  <c r="CH50" i="6"/>
  <c r="CG50" i="6"/>
  <c r="CF50" i="6"/>
  <c r="CE50" i="6"/>
  <c r="CD50" i="6"/>
  <c r="CC50" i="6"/>
  <c r="CB50" i="6"/>
  <c r="CA50" i="6"/>
  <c r="BZ50" i="6"/>
  <c r="BY50" i="6"/>
  <c r="BX50" i="6"/>
  <c r="BW50" i="6"/>
  <c r="BV50" i="6"/>
  <c r="BU50" i="6"/>
  <c r="BT50" i="6"/>
  <c r="BS50" i="6"/>
  <c r="BR50" i="6"/>
  <c r="BQ50" i="6"/>
  <c r="BP50" i="6"/>
  <c r="C50" i="6"/>
  <c r="G50" i="6" s="1"/>
  <c r="H50" i="6" s="1"/>
  <c r="B50" i="6"/>
  <c r="DK49" i="6"/>
  <c r="DJ49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CW49" i="6"/>
  <c r="CV49" i="6"/>
  <c r="CU49" i="6"/>
  <c r="CT49" i="6"/>
  <c r="CS49" i="6"/>
  <c r="CR49" i="6"/>
  <c r="CQ49" i="6"/>
  <c r="CP49" i="6"/>
  <c r="CO49" i="6"/>
  <c r="CN49" i="6"/>
  <c r="CM49" i="6"/>
  <c r="CL49" i="6"/>
  <c r="CK49" i="6"/>
  <c r="CJ49" i="6"/>
  <c r="CI49" i="6"/>
  <c r="CH49" i="6"/>
  <c r="CG49" i="6"/>
  <c r="CF49" i="6"/>
  <c r="CE49" i="6"/>
  <c r="CD49" i="6"/>
  <c r="CC49" i="6"/>
  <c r="CB49" i="6"/>
  <c r="CA49" i="6"/>
  <c r="BZ49" i="6"/>
  <c r="BY49" i="6"/>
  <c r="BX49" i="6"/>
  <c r="BW49" i="6"/>
  <c r="BV49" i="6"/>
  <c r="BU49" i="6"/>
  <c r="BT49" i="6"/>
  <c r="BS49" i="6"/>
  <c r="BR49" i="6"/>
  <c r="BQ49" i="6"/>
  <c r="BP49" i="6"/>
  <c r="C49" i="6"/>
  <c r="G49" i="6" s="1"/>
  <c r="H49" i="6" s="1"/>
  <c r="B49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W48" i="6"/>
  <c r="CV48" i="6"/>
  <c r="CU48" i="6"/>
  <c r="CT48" i="6"/>
  <c r="CS48" i="6"/>
  <c r="CR48" i="6"/>
  <c r="CQ48" i="6"/>
  <c r="CP48" i="6"/>
  <c r="CO48" i="6"/>
  <c r="CN48" i="6"/>
  <c r="CM48" i="6"/>
  <c r="CL48" i="6"/>
  <c r="CK48" i="6"/>
  <c r="CJ48" i="6"/>
  <c r="CI48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S48" i="6"/>
  <c r="BR48" i="6"/>
  <c r="BQ48" i="6"/>
  <c r="BP48" i="6"/>
  <c r="C48" i="6"/>
  <c r="G48" i="6" s="1"/>
  <c r="H48" i="6" s="1"/>
  <c r="B48" i="6"/>
  <c r="DK47" i="6"/>
  <c r="DJ47" i="6"/>
  <c r="DI47" i="6"/>
  <c r="DH47" i="6"/>
  <c r="DG47" i="6"/>
  <c r="DF47" i="6"/>
  <c r="DE47" i="6"/>
  <c r="DD47" i="6"/>
  <c r="DC47" i="6"/>
  <c r="DB47" i="6"/>
  <c r="DA47" i="6"/>
  <c r="CZ47" i="6"/>
  <c r="CY47" i="6"/>
  <c r="CX47" i="6"/>
  <c r="CW47" i="6"/>
  <c r="CV47" i="6"/>
  <c r="CU47" i="6"/>
  <c r="CT47" i="6"/>
  <c r="CS47" i="6"/>
  <c r="CR47" i="6"/>
  <c r="CQ47" i="6"/>
  <c r="CP47" i="6"/>
  <c r="CO47" i="6"/>
  <c r="CN47" i="6"/>
  <c r="CM47" i="6"/>
  <c r="CL47" i="6"/>
  <c r="CK47" i="6"/>
  <c r="CJ47" i="6"/>
  <c r="CI47" i="6"/>
  <c r="CH47" i="6"/>
  <c r="CG47" i="6"/>
  <c r="CF47" i="6"/>
  <c r="CE47" i="6"/>
  <c r="CD47" i="6"/>
  <c r="CC47" i="6"/>
  <c r="CB47" i="6"/>
  <c r="CA47" i="6"/>
  <c r="BZ47" i="6"/>
  <c r="BY47" i="6"/>
  <c r="BX47" i="6"/>
  <c r="BW47" i="6"/>
  <c r="BV47" i="6"/>
  <c r="BU47" i="6"/>
  <c r="BT47" i="6"/>
  <c r="BS47" i="6"/>
  <c r="BR47" i="6"/>
  <c r="BQ47" i="6"/>
  <c r="BP47" i="6"/>
  <c r="C47" i="6"/>
  <c r="G47" i="6" s="1"/>
  <c r="H47" i="6" s="1"/>
  <c r="B47" i="6"/>
  <c r="DK46" i="6"/>
  <c r="DJ46" i="6"/>
  <c r="DI46" i="6"/>
  <c r="DH46" i="6"/>
  <c r="DG46" i="6"/>
  <c r="DF46" i="6"/>
  <c r="DE46" i="6"/>
  <c r="DD46" i="6"/>
  <c r="DC46" i="6"/>
  <c r="DB46" i="6"/>
  <c r="DA46" i="6"/>
  <c r="CZ46" i="6"/>
  <c r="CY46" i="6"/>
  <c r="CX46" i="6"/>
  <c r="CW46" i="6"/>
  <c r="CV46" i="6"/>
  <c r="CU46" i="6"/>
  <c r="CT46" i="6"/>
  <c r="CS46" i="6"/>
  <c r="CR46" i="6"/>
  <c r="CQ46" i="6"/>
  <c r="CP46" i="6"/>
  <c r="CO46" i="6"/>
  <c r="CN46" i="6"/>
  <c r="CM46" i="6"/>
  <c r="CL46" i="6"/>
  <c r="CK46" i="6"/>
  <c r="CJ46" i="6"/>
  <c r="CI46" i="6"/>
  <c r="CH46" i="6"/>
  <c r="CG46" i="6"/>
  <c r="CF46" i="6"/>
  <c r="CE46" i="6"/>
  <c r="CD46" i="6"/>
  <c r="CC46" i="6"/>
  <c r="CB46" i="6"/>
  <c r="CA46" i="6"/>
  <c r="BZ46" i="6"/>
  <c r="BY46" i="6"/>
  <c r="BX46" i="6"/>
  <c r="BW46" i="6"/>
  <c r="BV46" i="6"/>
  <c r="BU46" i="6"/>
  <c r="BT46" i="6"/>
  <c r="BS46" i="6"/>
  <c r="BR46" i="6"/>
  <c r="BQ46" i="6"/>
  <c r="BP46" i="6"/>
  <c r="C46" i="6"/>
  <c r="G46" i="6" s="1"/>
  <c r="H46" i="6" s="1"/>
  <c r="B46" i="6"/>
  <c r="DK45" i="6"/>
  <c r="DJ45" i="6"/>
  <c r="DI45" i="6"/>
  <c r="DH45" i="6"/>
  <c r="DG45" i="6"/>
  <c r="DF45" i="6"/>
  <c r="DE45" i="6"/>
  <c r="DD45" i="6"/>
  <c r="DC45" i="6"/>
  <c r="DB45" i="6"/>
  <c r="DA45" i="6"/>
  <c r="CZ45" i="6"/>
  <c r="CY45" i="6"/>
  <c r="CX45" i="6"/>
  <c r="CW45" i="6"/>
  <c r="CV45" i="6"/>
  <c r="CU45" i="6"/>
  <c r="CT45" i="6"/>
  <c r="CS45" i="6"/>
  <c r="CR45" i="6"/>
  <c r="CQ45" i="6"/>
  <c r="CP45" i="6"/>
  <c r="CO45" i="6"/>
  <c r="CN45" i="6"/>
  <c r="CM45" i="6"/>
  <c r="CL45" i="6"/>
  <c r="CK45" i="6"/>
  <c r="CJ45" i="6"/>
  <c r="CI45" i="6"/>
  <c r="CH45" i="6"/>
  <c r="CG45" i="6"/>
  <c r="CF45" i="6"/>
  <c r="CE45" i="6"/>
  <c r="CD45" i="6"/>
  <c r="CC45" i="6"/>
  <c r="CB45" i="6"/>
  <c r="CA45" i="6"/>
  <c r="BZ45" i="6"/>
  <c r="BY45" i="6"/>
  <c r="BX45" i="6"/>
  <c r="BW45" i="6"/>
  <c r="BV45" i="6"/>
  <c r="BU45" i="6"/>
  <c r="BT45" i="6"/>
  <c r="BS45" i="6"/>
  <c r="BR45" i="6"/>
  <c r="BQ45" i="6"/>
  <c r="BP45" i="6"/>
  <c r="C45" i="6"/>
  <c r="G45" i="6" s="1"/>
  <c r="H45" i="6" s="1"/>
  <c r="B45" i="6"/>
  <c r="DK44" i="6"/>
  <c r="DJ44" i="6"/>
  <c r="DI44" i="6"/>
  <c r="DH44" i="6"/>
  <c r="DG44" i="6"/>
  <c r="DF44" i="6"/>
  <c r="DE44" i="6"/>
  <c r="DD44" i="6"/>
  <c r="DC44" i="6"/>
  <c r="DB44" i="6"/>
  <c r="DA44" i="6"/>
  <c r="CZ44" i="6"/>
  <c r="CY44" i="6"/>
  <c r="CX44" i="6"/>
  <c r="CW44" i="6"/>
  <c r="CV44" i="6"/>
  <c r="CU44" i="6"/>
  <c r="CT44" i="6"/>
  <c r="CS44" i="6"/>
  <c r="CR44" i="6"/>
  <c r="CQ44" i="6"/>
  <c r="CP44" i="6"/>
  <c r="CO44" i="6"/>
  <c r="CN44" i="6"/>
  <c r="CM44" i="6"/>
  <c r="CL44" i="6"/>
  <c r="CK44" i="6"/>
  <c r="CJ44" i="6"/>
  <c r="CI44" i="6"/>
  <c r="CH44" i="6"/>
  <c r="CG44" i="6"/>
  <c r="CF44" i="6"/>
  <c r="CE44" i="6"/>
  <c r="CD44" i="6"/>
  <c r="CC44" i="6"/>
  <c r="CB44" i="6"/>
  <c r="CA44" i="6"/>
  <c r="BZ44" i="6"/>
  <c r="BY44" i="6"/>
  <c r="BX44" i="6"/>
  <c r="BW44" i="6"/>
  <c r="BV44" i="6"/>
  <c r="BU44" i="6"/>
  <c r="BT44" i="6"/>
  <c r="BS44" i="6"/>
  <c r="BR44" i="6"/>
  <c r="BQ44" i="6"/>
  <c r="BP44" i="6"/>
  <c r="EV44" i="6"/>
  <c r="C44" i="6"/>
  <c r="G44" i="6" s="1"/>
  <c r="H44" i="6" s="1"/>
  <c r="B44" i="6"/>
  <c r="DK43" i="6"/>
  <c r="DJ43" i="6"/>
  <c r="DI43" i="6"/>
  <c r="DH43" i="6"/>
  <c r="DG43" i="6"/>
  <c r="DF43" i="6"/>
  <c r="DE43" i="6"/>
  <c r="DD43" i="6"/>
  <c r="DC43" i="6"/>
  <c r="DB43" i="6"/>
  <c r="DA43" i="6"/>
  <c r="CZ43" i="6"/>
  <c r="CY43" i="6"/>
  <c r="CX43" i="6"/>
  <c r="CW43" i="6"/>
  <c r="CV43" i="6"/>
  <c r="CU43" i="6"/>
  <c r="CT43" i="6"/>
  <c r="CS43" i="6"/>
  <c r="CR43" i="6"/>
  <c r="CQ43" i="6"/>
  <c r="CP43" i="6"/>
  <c r="CO43" i="6"/>
  <c r="CN43" i="6"/>
  <c r="CM43" i="6"/>
  <c r="CL43" i="6"/>
  <c r="CK43" i="6"/>
  <c r="CJ43" i="6"/>
  <c r="CI43" i="6"/>
  <c r="CH43" i="6"/>
  <c r="CG43" i="6"/>
  <c r="CF43" i="6"/>
  <c r="CE43" i="6"/>
  <c r="CD43" i="6"/>
  <c r="CC43" i="6"/>
  <c r="CB43" i="6"/>
  <c r="CA43" i="6"/>
  <c r="BZ43" i="6"/>
  <c r="BY43" i="6"/>
  <c r="BX43" i="6"/>
  <c r="BW43" i="6"/>
  <c r="BV43" i="6"/>
  <c r="BU43" i="6"/>
  <c r="BT43" i="6"/>
  <c r="BS43" i="6"/>
  <c r="BR43" i="6"/>
  <c r="BQ43" i="6"/>
  <c r="BP43" i="6"/>
  <c r="C43" i="6"/>
  <c r="G43" i="6" s="1"/>
  <c r="H43" i="6" s="1"/>
  <c r="B43" i="6"/>
  <c r="DK42" i="6"/>
  <c r="DJ42" i="6"/>
  <c r="DI42" i="6"/>
  <c r="DH42" i="6"/>
  <c r="DG42" i="6"/>
  <c r="DF42" i="6"/>
  <c r="DE42" i="6"/>
  <c r="DD42" i="6"/>
  <c r="DC42" i="6"/>
  <c r="DB42" i="6"/>
  <c r="DA42" i="6"/>
  <c r="CZ42" i="6"/>
  <c r="CY42" i="6"/>
  <c r="CX42" i="6"/>
  <c r="CW42" i="6"/>
  <c r="CV42" i="6"/>
  <c r="CU42" i="6"/>
  <c r="CT42" i="6"/>
  <c r="CS42" i="6"/>
  <c r="CR42" i="6"/>
  <c r="CQ42" i="6"/>
  <c r="CP42" i="6"/>
  <c r="CO42" i="6"/>
  <c r="CN42" i="6"/>
  <c r="CM42" i="6"/>
  <c r="CL42" i="6"/>
  <c r="CK42" i="6"/>
  <c r="CJ42" i="6"/>
  <c r="CI42" i="6"/>
  <c r="CH42" i="6"/>
  <c r="CG42" i="6"/>
  <c r="CF42" i="6"/>
  <c r="CE42" i="6"/>
  <c r="CD42" i="6"/>
  <c r="CC42" i="6"/>
  <c r="CB42" i="6"/>
  <c r="CA42" i="6"/>
  <c r="BZ42" i="6"/>
  <c r="BY42" i="6"/>
  <c r="BX42" i="6"/>
  <c r="BW42" i="6"/>
  <c r="BV42" i="6"/>
  <c r="BU42" i="6"/>
  <c r="BT42" i="6"/>
  <c r="BS42" i="6"/>
  <c r="BR42" i="6"/>
  <c r="BQ42" i="6"/>
  <c r="BP42" i="6"/>
  <c r="C42" i="6"/>
  <c r="G42" i="6" s="1"/>
  <c r="H42" i="6" s="1"/>
  <c r="B42" i="6"/>
  <c r="FH41" i="6"/>
  <c r="FF41" i="6"/>
  <c r="FA41" i="6"/>
  <c r="EZ41" i="6"/>
  <c r="ET41" i="6"/>
  <c r="ER41" i="6"/>
  <c r="EL41" i="6"/>
  <c r="EK41" i="6"/>
  <c r="EF41" i="6"/>
  <c r="ED41" i="6"/>
  <c r="DY41" i="6"/>
  <c r="DV41" i="6"/>
  <c r="DQ41" i="6"/>
  <c r="DP41" i="6"/>
  <c r="DK41" i="6"/>
  <c r="DJ41" i="6"/>
  <c r="DI41" i="6"/>
  <c r="DH41" i="6"/>
  <c r="DG41" i="6"/>
  <c r="DF41" i="6"/>
  <c r="DE41" i="6"/>
  <c r="DD41" i="6"/>
  <c r="DC41" i="6"/>
  <c r="DB41" i="6"/>
  <c r="DA41" i="6"/>
  <c r="CZ41" i="6"/>
  <c r="CY41" i="6"/>
  <c r="CX41" i="6"/>
  <c r="CW41" i="6"/>
  <c r="CV41" i="6"/>
  <c r="CU41" i="6"/>
  <c r="CT41" i="6"/>
  <c r="CS41" i="6"/>
  <c r="CR41" i="6"/>
  <c r="CQ41" i="6"/>
  <c r="CP41" i="6"/>
  <c r="CO41" i="6"/>
  <c r="CN41" i="6"/>
  <c r="CM41" i="6"/>
  <c r="CL41" i="6"/>
  <c r="CK41" i="6"/>
  <c r="CJ41" i="6"/>
  <c r="CI41" i="6"/>
  <c r="CH41" i="6"/>
  <c r="CG41" i="6"/>
  <c r="CF41" i="6"/>
  <c r="CE41" i="6"/>
  <c r="CD41" i="6"/>
  <c r="CC41" i="6"/>
  <c r="CB41" i="6"/>
  <c r="CA41" i="6"/>
  <c r="BZ41" i="6"/>
  <c r="BY41" i="6"/>
  <c r="BX41" i="6"/>
  <c r="BW41" i="6"/>
  <c r="BV41" i="6"/>
  <c r="BU41" i="6"/>
  <c r="BT41" i="6"/>
  <c r="BS41" i="6"/>
  <c r="BR41" i="6"/>
  <c r="BQ41" i="6"/>
  <c r="BP41" i="6"/>
  <c r="FE41" i="6"/>
  <c r="C41" i="6"/>
  <c r="G41" i="6" s="1"/>
  <c r="H41" i="6" s="1"/>
  <c r="B41" i="6"/>
  <c r="DK40" i="6"/>
  <c r="DJ40" i="6"/>
  <c r="DI40" i="6"/>
  <c r="DH40" i="6"/>
  <c r="DG40" i="6"/>
  <c r="DF40" i="6"/>
  <c r="DE40" i="6"/>
  <c r="DD40" i="6"/>
  <c r="DC40" i="6"/>
  <c r="DB40" i="6"/>
  <c r="DA40" i="6"/>
  <c r="CZ40" i="6"/>
  <c r="CY40" i="6"/>
  <c r="CX40" i="6"/>
  <c r="CW40" i="6"/>
  <c r="CV40" i="6"/>
  <c r="CU40" i="6"/>
  <c r="CT40" i="6"/>
  <c r="CS40" i="6"/>
  <c r="CR40" i="6"/>
  <c r="CQ40" i="6"/>
  <c r="CP40" i="6"/>
  <c r="CO40" i="6"/>
  <c r="CN40" i="6"/>
  <c r="CM40" i="6"/>
  <c r="CL40" i="6"/>
  <c r="CK40" i="6"/>
  <c r="CJ40" i="6"/>
  <c r="CI40" i="6"/>
  <c r="CH40" i="6"/>
  <c r="CG40" i="6"/>
  <c r="CF40" i="6"/>
  <c r="CE40" i="6"/>
  <c r="CD40" i="6"/>
  <c r="CC40" i="6"/>
  <c r="CB40" i="6"/>
  <c r="CA40" i="6"/>
  <c r="BZ40" i="6"/>
  <c r="BY40" i="6"/>
  <c r="BX40" i="6"/>
  <c r="BW40" i="6"/>
  <c r="BV40" i="6"/>
  <c r="BU40" i="6"/>
  <c r="BT40" i="6"/>
  <c r="BS40" i="6"/>
  <c r="BR40" i="6"/>
  <c r="BQ40" i="6"/>
  <c r="BP40" i="6"/>
  <c r="C40" i="6"/>
  <c r="G40" i="6" s="1"/>
  <c r="H40" i="6" s="1"/>
  <c r="B40" i="6"/>
  <c r="DK39" i="6"/>
  <c r="DJ39" i="6"/>
  <c r="DI39" i="6"/>
  <c r="DH39" i="6"/>
  <c r="DG39" i="6"/>
  <c r="DF39" i="6"/>
  <c r="DE39" i="6"/>
  <c r="DD39" i="6"/>
  <c r="DC39" i="6"/>
  <c r="DB39" i="6"/>
  <c r="DA39" i="6"/>
  <c r="CZ39" i="6"/>
  <c r="CY39" i="6"/>
  <c r="CX39" i="6"/>
  <c r="CW39" i="6"/>
  <c r="CV39" i="6"/>
  <c r="CU39" i="6"/>
  <c r="CT39" i="6"/>
  <c r="CS39" i="6"/>
  <c r="CR39" i="6"/>
  <c r="CQ39" i="6"/>
  <c r="CP39" i="6"/>
  <c r="CO39" i="6"/>
  <c r="CN39" i="6"/>
  <c r="CM39" i="6"/>
  <c r="CL39" i="6"/>
  <c r="CK39" i="6"/>
  <c r="CJ39" i="6"/>
  <c r="CI39" i="6"/>
  <c r="CH39" i="6"/>
  <c r="CG39" i="6"/>
  <c r="CF39" i="6"/>
  <c r="CE39" i="6"/>
  <c r="CD39" i="6"/>
  <c r="CC39" i="6"/>
  <c r="CB39" i="6"/>
  <c r="CA39" i="6"/>
  <c r="BZ39" i="6"/>
  <c r="BY39" i="6"/>
  <c r="BX39" i="6"/>
  <c r="BW39" i="6"/>
  <c r="BV39" i="6"/>
  <c r="BU39" i="6"/>
  <c r="BT39" i="6"/>
  <c r="BS39" i="6"/>
  <c r="BR39" i="6"/>
  <c r="BQ39" i="6"/>
  <c r="BP39" i="6"/>
  <c r="C39" i="6"/>
  <c r="G39" i="6" s="1"/>
  <c r="H39" i="6" s="1"/>
  <c r="B39" i="6"/>
  <c r="DK38" i="6"/>
  <c r="DJ38" i="6"/>
  <c r="DI38" i="6"/>
  <c r="DH38" i="6"/>
  <c r="DG38" i="6"/>
  <c r="DF38" i="6"/>
  <c r="DE38" i="6"/>
  <c r="DD38" i="6"/>
  <c r="DC38" i="6"/>
  <c r="DB38" i="6"/>
  <c r="DA38" i="6"/>
  <c r="CZ38" i="6"/>
  <c r="CY38" i="6"/>
  <c r="CX38" i="6"/>
  <c r="CW38" i="6"/>
  <c r="CV38" i="6"/>
  <c r="CU38" i="6"/>
  <c r="CT38" i="6"/>
  <c r="CS38" i="6"/>
  <c r="CR38" i="6"/>
  <c r="CQ38" i="6"/>
  <c r="CP38" i="6"/>
  <c r="CO38" i="6"/>
  <c r="CN38" i="6"/>
  <c r="CM38" i="6"/>
  <c r="CL38" i="6"/>
  <c r="CK38" i="6"/>
  <c r="CJ38" i="6"/>
  <c r="CI38" i="6"/>
  <c r="CH38" i="6"/>
  <c r="CG38" i="6"/>
  <c r="CF38" i="6"/>
  <c r="CE38" i="6"/>
  <c r="CD38" i="6"/>
  <c r="CC38" i="6"/>
  <c r="CB38" i="6"/>
  <c r="CA38" i="6"/>
  <c r="BZ38" i="6"/>
  <c r="BY38" i="6"/>
  <c r="BX38" i="6"/>
  <c r="BW38" i="6"/>
  <c r="BV38" i="6"/>
  <c r="BU38" i="6"/>
  <c r="BT38" i="6"/>
  <c r="BS38" i="6"/>
  <c r="BR38" i="6"/>
  <c r="BQ38" i="6"/>
  <c r="BP38" i="6"/>
  <c r="C38" i="6"/>
  <c r="G38" i="6" s="1"/>
  <c r="H38" i="6" s="1"/>
  <c r="B38" i="6"/>
  <c r="DK37" i="6"/>
  <c r="DJ37" i="6"/>
  <c r="DI37" i="6"/>
  <c r="DH37" i="6"/>
  <c r="DG37" i="6"/>
  <c r="DF37" i="6"/>
  <c r="DE37" i="6"/>
  <c r="DD37" i="6"/>
  <c r="DC37" i="6"/>
  <c r="DB37" i="6"/>
  <c r="DA37" i="6"/>
  <c r="CZ37" i="6"/>
  <c r="CY37" i="6"/>
  <c r="CX37" i="6"/>
  <c r="CW37" i="6"/>
  <c r="CV37" i="6"/>
  <c r="CU37" i="6"/>
  <c r="CT37" i="6"/>
  <c r="CS37" i="6"/>
  <c r="CR37" i="6"/>
  <c r="CQ37" i="6"/>
  <c r="CP37" i="6"/>
  <c r="CO37" i="6"/>
  <c r="CN37" i="6"/>
  <c r="CM37" i="6"/>
  <c r="CL37" i="6"/>
  <c r="CK37" i="6"/>
  <c r="CJ37" i="6"/>
  <c r="CI37" i="6"/>
  <c r="CH37" i="6"/>
  <c r="CG37" i="6"/>
  <c r="CF37" i="6"/>
  <c r="CE37" i="6"/>
  <c r="CD37" i="6"/>
  <c r="CC37" i="6"/>
  <c r="CB37" i="6"/>
  <c r="CA37" i="6"/>
  <c r="BZ37" i="6"/>
  <c r="BY37" i="6"/>
  <c r="BX37" i="6"/>
  <c r="BW37" i="6"/>
  <c r="BV37" i="6"/>
  <c r="BU37" i="6"/>
  <c r="BT37" i="6"/>
  <c r="BS37" i="6"/>
  <c r="BR37" i="6"/>
  <c r="BQ37" i="6"/>
  <c r="BP37" i="6"/>
  <c r="C37" i="6"/>
  <c r="G37" i="6" s="1"/>
  <c r="H37" i="6" s="1"/>
  <c r="B37" i="6"/>
  <c r="DK36" i="6"/>
  <c r="DJ36" i="6"/>
  <c r="DI36" i="6"/>
  <c r="DH36" i="6"/>
  <c r="DG36" i="6"/>
  <c r="DF36" i="6"/>
  <c r="DE36" i="6"/>
  <c r="DD36" i="6"/>
  <c r="DC36" i="6"/>
  <c r="DB36" i="6"/>
  <c r="DA36" i="6"/>
  <c r="CZ36" i="6"/>
  <c r="CY36" i="6"/>
  <c r="CX36" i="6"/>
  <c r="CW36" i="6"/>
  <c r="CV36" i="6"/>
  <c r="CU36" i="6"/>
  <c r="CT36" i="6"/>
  <c r="CS36" i="6"/>
  <c r="CR36" i="6"/>
  <c r="CQ36" i="6"/>
  <c r="CP36" i="6"/>
  <c r="CO36" i="6"/>
  <c r="CN36" i="6"/>
  <c r="CM36" i="6"/>
  <c r="CL36" i="6"/>
  <c r="CK36" i="6"/>
  <c r="CJ36" i="6"/>
  <c r="CI36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C36" i="6"/>
  <c r="G36" i="6" s="1"/>
  <c r="H36" i="6" s="1"/>
  <c r="B36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C35" i="6"/>
  <c r="G35" i="6" s="1"/>
  <c r="H35" i="6" s="1"/>
  <c r="B35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C34" i="6"/>
  <c r="G34" i="6" s="1"/>
  <c r="H34" i="6" s="1"/>
  <c r="B34" i="6"/>
  <c r="DK33" i="6"/>
  <c r="DJ33" i="6"/>
  <c r="DI33" i="6"/>
  <c r="DH33" i="6"/>
  <c r="DG33" i="6"/>
  <c r="DF33" i="6"/>
  <c r="DE33" i="6"/>
  <c r="DD33" i="6"/>
  <c r="DC33" i="6"/>
  <c r="DB33" i="6"/>
  <c r="DA33" i="6"/>
  <c r="CZ33" i="6"/>
  <c r="CY33" i="6"/>
  <c r="CX33" i="6"/>
  <c r="CW33" i="6"/>
  <c r="CV33" i="6"/>
  <c r="CU33" i="6"/>
  <c r="CT33" i="6"/>
  <c r="CS33" i="6"/>
  <c r="CR33" i="6"/>
  <c r="CQ33" i="6"/>
  <c r="CP33" i="6"/>
  <c r="CO33" i="6"/>
  <c r="CN33" i="6"/>
  <c r="CM33" i="6"/>
  <c r="CL33" i="6"/>
  <c r="CK33" i="6"/>
  <c r="CJ33" i="6"/>
  <c r="CI33" i="6"/>
  <c r="CH33" i="6"/>
  <c r="CG33" i="6"/>
  <c r="CF33" i="6"/>
  <c r="CE33" i="6"/>
  <c r="CD33" i="6"/>
  <c r="CC33" i="6"/>
  <c r="CB33" i="6"/>
  <c r="CA33" i="6"/>
  <c r="BZ33" i="6"/>
  <c r="BY33" i="6"/>
  <c r="BX33" i="6"/>
  <c r="BW33" i="6"/>
  <c r="BV33" i="6"/>
  <c r="BU33" i="6"/>
  <c r="BT33" i="6"/>
  <c r="BS33" i="6"/>
  <c r="BR33" i="6"/>
  <c r="BQ33" i="6"/>
  <c r="BP33" i="6"/>
  <c r="C33" i="6"/>
  <c r="G33" i="6" s="1"/>
  <c r="H33" i="6" s="1"/>
  <c r="B33" i="6"/>
  <c r="DK32" i="6"/>
  <c r="DJ32" i="6"/>
  <c r="DI32" i="6"/>
  <c r="DH32" i="6"/>
  <c r="DG32" i="6"/>
  <c r="DF32" i="6"/>
  <c r="DE32" i="6"/>
  <c r="DD32" i="6"/>
  <c r="DC32" i="6"/>
  <c r="DB32" i="6"/>
  <c r="DA32" i="6"/>
  <c r="CZ32" i="6"/>
  <c r="CY32" i="6"/>
  <c r="CX32" i="6"/>
  <c r="CW32" i="6"/>
  <c r="CV32" i="6"/>
  <c r="CU32" i="6"/>
  <c r="CT32" i="6"/>
  <c r="CS32" i="6"/>
  <c r="CR32" i="6"/>
  <c r="CQ32" i="6"/>
  <c r="CP32" i="6"/>
  <c r="CO32" i="6"/>
  <c r="CN32" i="6"/>
  <c r="CM32" i="6"/>
  <c r="CL32" i="6"/>
  <c r="CK32" i="6"/>
  <c r="CJ32" i="6"/>
  <c r="CI32" i="6"/>
  <c r="CH32" i="6"/>
  <c r="CG32" i="6"/>
  <c r="CF32" i="6"/>
  <c r="CE32" i="6"/>
  <c r="CD32" i="6"/>
  <c r="CC32" i="6"/>
  <c r="CB32" i="6"/>
  <c r="CA32" i="6"/>
  <c r="BZ32" i="6"/>
  <c r="BY32" i="6"/>
  <c r="BX32" i="6"/>
  <c r="BW32" i="6"/>
  <c r="BV32" i="6"/>
  <c r="BU32" i="6"/>
  <c r="BT32" i="6"/>
  <c r="BS32" i="6"/>
  <c r="BR32" i="6"/>
  <c r="BQ32" i="6"/>
  <c r="BP32" i="6"/>
  <c r="C32" i="6"/>
  <c r="G32" i="6" s="1"/>
  <c r="H32" i="6" s="1"/>
  <c r="B32" i="6"/>
  <c r="DK31" i="6"/>
  <c r="DJ31" i="6"/>
  <c r="DI31" i="6"/>
  <c r="DH31" i="6"/>
  <c r="DG31" i="6"/>
  <c r="DF31" i="6"/>
  <c r="DE31" i="6"/>
  <c r="DD31" i="6"/>
  <c r="DC31" i="6"/>
  <c r="DB31" i="6"/>
  <c r="DA31" i="6"/>
  <c r="CZ31" i="6"/>
  <c r="CY31" i="6"/>
  <c r="CX31" i="6"/>
  <c r="CW31" i="6"/>
  <c r="CV31" i="6"/>
  <c r="CU31" i="6"/>
  <c r="CT31" i="6"/>
  <c r="CS31" i="6"/>
  <c r="CR31" i="6"/>
  <c r="CQ31" i="6"/>
  <c r="CP31" i="6"/>
  <c r="CO31" i="6"/>
  <c r="CN31" i="6"/>
  <c r="CM31" i="6"/>
  <c r="CL31" i="6"/>
  <c r="CK31" i="6"/>
  <c r="CJ31" i="6"/>
  <c r="CI31" i="6"/>
  <c r="CH31" i="6"/>
  <c r="CG31" i="6"/>
  <c r="CF31" i="6"/>
  <c r="CE31" i="6"/>
  <c r="CD31" i="6"/>
  <c r="CC31" i="6"/>
  <c r="CB31" i="6"/>
  <c r="CA31" i="6"/>
  <c r="BZ31" i="6"/>
  <c r="BY31" i="6"/>
  <c r="BX31" i="6"/>
  <c r="BW31" i="6"/>
  <c r="BV31" i="6"/>
  <c r="BU31" i="6"/>
  <c r="BT31" i="6"/>
  <c r="BS31" i="6"/>
  <c r="BR31" i="6"/>
  <c r="BQ31" i="6"/>
  <c r="BP31" i="6"/>
  <c r="C31" i="6"/>
  <c r="G31" i="6" s="1"/>
  <c r="H31" i="6" s="1"/>
  <c r="B31" i="6"/>
  <c r="DK30" i="6"/>
  <c r="DJ30" i="6"/>
  <c r="DI30" i="6"/>
  <c r="DH30" i="6"/>
  <c r="DG30" i="6"/>
  <c r="DF30" i="6"/>
  <c r="DE30" i="6"/>
  <c r="DD30" i="6"/>
  <c r="DC30" i="6"/>
  <c r="DB30" i="6"/>
  <c r="DA30" i="6"/>
  <c r="CZ30" i="6"/>
  <c r="CY30" i="6"/>
  <c r="CX30" i="6"/>
  <c r="CW30" i="6"/>
  <c r="CV30" i="6"/>
  <c r="CU30" i="6"/>
  <c r="CT30" i="6"/>
  <c r="CS30" i="6"/>
  <c r="CR30" i="6"/>
  <c r="CQ30" i="6"/>
  <c r="CP30" i="6"/>
  <c r="CO30" i="6"/>
  <c r="CN30" i="6"/>
  <c r="CM30" i="6"/>
  <c r="CL30" i="6"/>
  <c r="CK30" i="6"/>
  <c r="CJ30" i="6"/>
  <c r="CI30" i="6"/>
  <c r="CH30" i="6"/>
  <c r="CG30" i="6"/>
  <c r="CF30" i="6"/>
  <c r="CE30" i="6"/>
  <c r="CD30" i="6"/>
  <c r="CC30" i="6"/>
  <c r="CB30" i="6"/>
  <c r="CA30" i="6"/>
  <c r="BZ30" i="6"/>
  <c r="BY30" i="6"/>
  <c r="BX30" i="6"/>
  <c r="BW30" i="6"/>
  <c r="BV30" i="6"/>
  <c r="BU30" i="6"/>
  <c r="BT30" i="6"/>
  <c r="BS30" i="6"/>
  <c r="BR30" i="6"/>
  <c r="BQ30" i="6"/>
  <c r="BP30" i="6"/>
  <c r="C30" i="6"/>
  <c r="G30" i="6" s="1"/>
  <c r="H30" i="6" s="1"/>
  <c r="B30" i="6"/>
  <c r="DK29" i="6"/>
  <c r="DJ29" i="6"/>
  <c r="DI29" i="6"/>
  <c r="DH29" i="6"/>
  <c r="DG29" i="6"/>
  <c r="DF29" i="6"/>
  <c r="DE29" i="6"/>
  <c r="DD29" i="6"/>
  <c r="DC29" i="6"/>
  <c r="DB29" i="6"/>
  <c r="DA29" i="6"/>
  <c r="CZ29" i="6"/>
  <c r="CY29" i="6"/>
  <c r="CX29" i="6"/>
  <c r="CW29" i="6"/>
  <c r="CV29" i="6"/>
  <c r="CU29" i="6"/>
  <c r="CT29" i="6"/>
  <c r="CS29" i="6"/>
  <c r="CR29" i="6"/>
  <c r="CQ29" i="6"/>
  <c r="CP29" i="6"/>
  <c r="CO29" i="6"/>
  <c r="CN29" i="6"/>
  <c r="CM29" i="6"/>
  <c r="CL29" i="6"/>
  <c r="CK29" i="6"/>
  <c r="CJ29" i="6"/>
  <c r="CI29" i="6"/>
  <c r="CH29" i="6"/>
  <c r="CG29" i="6"/>
  <c r="CF29" i="6"/>
  <c r="CE29" i="6"/>
  <c r="CD29" i="6"/>
  <c r="CC29" i="6"/>
  <c r="CB29" i="6"/>
  <c r="CA29" i="6"/>
  <c r="BZ29" i="6"/>
  <c r="BY29" i="6"/>
  <c r="BX29" i="6"/>
  <c r="BW29" i="6"/>
  <c r="BV29" i="6"/>
  <c r="BU29" i="6"/>
  <c r="BT29" i="6"/>
  <c r="BS29" i="6"/>
  <c r="BR29" i="6"/>
  <c r="BQ29" i="6"/>
  <c r="BP29" i="6"/>
  <c r="C29" i="6"/>
  <c r="G29" i="6" s="1"/>
  <c r="H29" i="6" s="1"/>
  <c r="B29" i="6"/>
  <c r="EY28" i="6"/>
  <c r="EQ28" i="6"/>
  <c r="EA28" i="6"/>
  <c r="DW28" i="6"/>
  <c r="DK28" i="6"/>
  <c r="DJ28" i="6"/>
  <c r="DI28" i="6"/>
  <c r="DH28" i="6"/>
  <c r="DG28" i="6"/>
  <c r="DF28" i="6"/>
  <c r="DE28" i="6"/>
  <c r="DD28" i="6"/>
  <c r="DC28" i="6"/>
  <c r="DB28" i="6"/>
  <c r="DA28" i="6"/>
  <c r="CZ28" i="6"/>
  <c r="CY28" i="6"/>
  <c r="CX28" i="6"/>
  <c r="CW28" i="6"/>
  <c r="CV28" i="6"/>
  <c r="CU28" i="6"/>
  <c r="CT28" i="6"/>
  <c r="CS28" i="6"/>
  <c r="CR28" i="6"/>
  <c r="CQ28" i="6"/>
  <c r="CP28" i="6"/>
  <c r="CO28" i="6"/>
  <c r="CN28" i="6"/>
  <c r="CM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Y28" i="6"/>
  <c r="BX28" i="6"/>
  <c r="BW28" i="6"/>
  <c r="BV28" i="6"/>
  <c r="BU28" i="6"/>
  <c r="BT28" i="6"/>
  <c r="BS28" i="6"/>
  <c r="BR28" i="6"/>
  <c r="BQ28" i="6"/>
  <c r="BP28" i="6"/>
  <c r="C28" i="6"/>
  <c r="G28" i="6" s="1"/>
  <c r="H28" i="6" s="1"/>
  <c r="B28" i="6"/>
  <c r="DK27" i="6"/>
  <c r="DJ27" i="6"/>
  <c r="DI27" i="6"/>
  <c r="DH27" i="6"/>
  <c r="DG27" i="6"/>
  <c r="DF27" i="6"/>
  <c r="DE27" i="6"/>
  <c r="DD27" i="6"/>
  <c r="DC27" i="6"/>
  <c r="DB27" i="6"/>
  <c r="DA27" i="6"/>
  <c r="CZ27" i="6"/>
  <c r="CY27" i="6"/>
  <c r="CX27" i="6"/>
  <c r="CW27" i="6"/>
  <c r="CV27" i="6"/>
  <c r="CU27" i="6"/>
  <c r="CT27" i="6"/>
  <c r="CS27" i="6"/>
  <c r="CR27" i="6"/>
  <c r="CQ27" i="6"/>
  <c r="CP27" i="6"/>
  <c r="CO27" i="6"/>
  <c r="CN27" i="6"/>
  <c r="CM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Y27" i="6"/>
  <c r="BX27" i="6"/>
  <c r="BW27" i="6"/>
  <c r="BV27" i="6"/>
  <c r="BU27" i="6"/>
  <c r="BT27" i="6"/>
  <c r="BS27" i="6"/>
  <c r="BR27" i="6"/>
  <c r="BQ27" i="6"/>
  <c r="BP27" i="6"/>
  <c r="C27" i="6"/>
  <c r="G27" i="6" s="1"/>
  <c r="H27" i="6" s="1"/>
  <c r="B27" i="6"/>
  <c r="DK26" i="6"/>
  <c r="DJ26" i="6"/>
  <c r="DI26" i="6"/>
  <c r="DH26" i="6"/>
  <c r="DG26" i="6"/>
  <c r="DF26" i="6"/>
  <c r="DE26" i="6"/>
  <c r="DD26" i="6"/>
  <c r="DC26" i="6"/>
  <c r="DB26" i="6"/>
  <c r="DA26" i="6"/>
  <c r="CZ26" i="6"/>
  <c r="CY26" i="6"/>
  <c r="CX26" i="6"/>
  <c r="CW26" i="6"/>
  <c r="CV26" i="6"/>
  <c r="CU26" i="6"/>
  <c r="CT26" i="6"/>
  <c r="CS26" i="6"/>
  <c r="CR26" i="6"/>
  <c r="CQ26" i="6"/>
  <c r="CP26" i="6"/>
  <c r="CO26" i="6"/>
  <c r="CN26" i="6"/>
  <c r="CM26" i="6"/>
  <c r="CL26" i="6"/>
  <c r="CK26" i="6"/>
  <c r="CJ26" i="6"/>
  <c r="CI26" i="6"/>
  <c r="CH26" i="6"/>
  <c r="CG26" i="6"/>
  <c r="CF26" i="6"/>
  <c r="CE26" i="6"/>
  <c r="CD26" i="6"/>
  <c r="CC26" i="6"/>
  <c r="CB26" i="6"/>
  <c r="CA26" i="6"/>
  <c r="BZ26" i="6"/>
  <c r="BY26" i="6"/>
  <c r="BX26" i="6"/>
  <c r="BW26" i="6"/>
  <c r="BV26" i="6"/>
  <c r="BU26" i="6"/>
  <c r="BT26" i="6"/>
  <c r="BS26" i="6"/>
  <c r="BR26" i="6"/>
  <c r="BQ26" i="6"/>
  <c r="BP26" i="6"/>
  <c r="C26" i="6"/>
  <c r="G26" i="6" s="1"/>
  <c r="H26" i="6" s="1"/>
  <c r="B26" i="6"/>
  <c r="DK25" i="6"/>
  <c r="DJ25" i="6"/>
  <c r="DI25" i="6"/>
  <c r="DH25" i="6"/>
  <c r="DG25" i="6"/>
  <c r="DF25" i="6"/>
  <c r="DE25" i="6"/>
  <c r="DD25" i="6"/>
  <c r="DC25" i="6"/>
  <c r="DB25" i="6"/>
  <c r="DA25" i="6"/>
  <c r="CZ25" i="6"/>
  <c r="CY25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C25" i="6"/>
  <c r="G25" i="6" s="1"/>
  <c r="H25" i="6" s="1"/>
  <c r="B25" i="6"/>
  <c r="DK24" i="6"/>
  <c r="DJ24" i="6"/>
  <c r="DI24" i="6"/>
  <c r="DH24" i="6"/>
  <c r="DG24" i="6"/>
  <c r="DF24" i="6"/>
  <c r="DE24" i="6"/>
  <c r="DD24" i="6"/>
  <c r="DC24" i="6"/>
  <c r="DB24" i="6"/>
  <c r="DA24" i="6"/>
  <c r="CZ24" i="6"/>
  <c r="CY24" i="6"/>
  <c r="CX24" i="6"/>
  <c r="CW24" i="6"/>
  <c r="CV24" i="6"/>
  <c r="CU24" i="6"/>
  <c r="CT24" i="6"/>
  <c r="CS24" i="6"/>
  <c r="CR24" i="6"/>
  <c r="CQ24" i="6"/>
  <c r="CP24" i="6"/>
  <c r="CO24" i="6"/>
  <c r="CN24" i="6"/>
  <c r="CM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EQ24" i="6"/>
  <c r="C24" i="6"/>
  <c r="G24" i="6" s="1"/>
  <c r="H24" i="6" s="1"/>
  <c r="B24" i="6"/>
  <c r="G154" i="6" l="1"/>
  <c r="H154" i="6" s="1"/>
  <c r="G81" i="6"/>
  <c r="H81" i="6" s="1"/>
  <c r="BM81" i="6" s="1"/>
  <c r="B80" i="13"/>
  <c r="G82" i="6"/>
  <c r="H82" i="6" s="1"/>
  <c r="B81" i="13"/>
  <c r="G93" i="6"/>
  <c r="H93" i="6" s="1"/>
  <c r="BO93" i="6" s="1"/>
  <c r="B92" i="13"/>
  <c r="G102" i="6"/>
  <c r="H102" i="6" s="1"/>
  <c r="BM102" i="6" s="1"/>
  <c r="B114" i="13"/>
  <c r="G104" i="6"/>
  <c r="H104" i="6" s="1"/>
  <c r="BM104" i="6" s="1"/>
  <c r="B116" i="13"/>
  <c r="G106" i="6"/>
  <c r="H106" i="6" s="1"/>
  <c r="BM106" i="6" s="1"/>
  <c r="B118" i="13"/>
  <c r="G108" i="6"/>
  <c r="H108" i="6" s="1"/>
  <c r="BM108" i="6" s="1"/>
  <c r="B120" i="13"/>
  <c r="G110" i="6"/>
  <c r="H110" i="6" s="1"/>
  <c r="BO110" i="6" s="1"/>
  <c r="B109" i="13"/>
  <c r="G112" i="6"/>
  <c r="H112" i="6" s="1"/>
  <c r="BM112" i="6" s="1"/>
  <c r="G114" i="6"/>
  <c r="H114" i="6" s="1"/>
  <c r="BM114" i="6" s="1"/>
  <c r="B126" i="13"/>
  <c r="G116" i="6"/>
  <c r="H116" i="6" s="1"/>
  <c r="B128" i="13"/>
  <c r="G118" i="6"/>
  <c r="H118" i="6" s="1"/>
  <c r="B130" i="13"/>
  <c r="G120" i="6"/>
  <c r="H120" i="6" s="1"/>
  <c r="BM120" i="6" s="1"/>
  <c r="B132" i="13"/>
  <c r="G122" i="6"/>
  <c r="H122" i="6" s="1"/>
  <c r="BM122" i="6" s="1"/>
  <c r="B134" i="13"/>
  <c r="G124" i="6"/>
  <c r="H124" i="6" s="1"/>
  <c r="B136" i="13"/>
  <c r="G126" i="6"/>
  <c r="H126" i="6" s="1"/>
  <c r="BM126" i="6" s="1"/>
  <c r="B138" i="13"/>
  <c r="G128" i="6"/>
  <c r="H128" i="6" s="1"/>
  <c r="BM128" i="6" s="1"/>
  <c r="B141" i="13"/>
  <c r="G130" i="6"/>
  <c r="H130" i="6" s="1"/>
  <c r="BM130" i="6" s="1"/>
  <c r="B143" i="13"/>
  <c r="G132" i="6"/>
  <c r="H132" i="6" s="1"/>
  <c r="BM132" i="6" s="1"/>
  <c r="B146" i="13"/>
  <c r="G134" i="6"/>
  <c r="H134" i="6" s="1"/>
  <c r="BM134" i="6" s="1"/>
  <c r="B148" i="13"/>
  <c r="G136" i="6"/>
  <c r="H136" i="6" s="1"/>
  <c r="BM136" i="6" s="1"/>
  <c r="B151" i="13"/>
  <c r="G138" i="6"/>
  <c r="H138" i="6" s="1"/>
  <c r="B153" i="13"/>
  <c r="G140" i="6"/>
  <c r="H140" i="6" s="1"/>
  <c r="B155" i="13"/>
  <c r="G146" i="6"/>
  <c r="H146" i="6" s="1"/>
  <c r="B165" i="13"/>
  <c r="G148" i="6"/>
  <c r="H148" i="6" s="1"/>
  <c r="B169" i="13"/>
  <c r="G150" i="6"/>
  <c r="H150" i="6" s="1"/>
  <c r="BM150" i="6" s="1"/>
  <c r="B173" i="13"/>
  <c r="G155" i="6"/>
  <c r="H155" i="6" s="1"/>
  <c r="BM155" i="6" s="1"/>
  <c r="B183" i="13"/>
  <c r="G157" i="6"/>
  <c r="H157" i="6" s="1"/>
  <c r="BM157" i="6" s="1"/>
  <c r="B186" i="13"/>
  <c r="G164" i="6"/>
  <c r="H164" i="6" s="1"/>
  <c r="BM164" i="6" s="1"/>
  <c r="B163" i="13"/>
  <c r="G167" i="6"/>
  <c r="H167" i="6" s="1"/>
  <c r="BM167" i="6" s="1"/>
  <c r="B166" i="13"/>
  <c r="G172" i="6"/>
  <c r="H172" i="6" s="1"/>
  <c r="B202" i="13"/>
  <c r="G80" i="6"/>
  <c r="H80" i="6" s="1"/>
  <c r="B89" i="13"/>
  <c r="G83" i="6"/>
  <c r="H83" i="6" s="1"/>
  <c r="BM83" i="6" s="1"/>
  <c r="B93" i="13"/>
  <c r="G85" i="6"/>
  <c r="H85" i="6" s="1"/>
  <c r="B96" i="13"/>
  <c r="G87" i="6"/>
  <c r="H87" i="6" s="1"/>
  <c r="B104" i="13"/>
  <c r="G89" i="6"/>
  <c r="H89" i="6" s="1"/>
  <c r="BO89" i="6" s="1"/>
  <c r="B98" i="13"/>
  <c r="G91" i="6"/>
  <c r="H91" i="6" s="1"/>
  <c r="BM91" i="6" s="1"/>
  <c r="B90" i="13"/>
  <c r="G94" i="6"/>
  <c r="H94" i="6" s="1"/>
  <c r="BM94" i="6" s="1"/>
  <c r="B105" i="13"/>
  <c r="G96" i="6"/>
  <c r="H96" i="6" s="1"/>
  <c r="BN96" i="6" s="1"/>
  <c r="B95" i="13"/>
  <c r="G98" i="6"/>
  <c r="H98" i="6" s="1"/>
  <c r="BM98" i="6" s="1"/>
  <c r="B110" i="13"/>
  <c r="G100" i="6"/>
  <c r="H100" i="6" s="1"/>
  <c r="B112" i="13"/>
  <c r="G111" i="6"/>
  <c r="H111" i="6" s="1"/>
  <c r="B123" i="13"/>
  <c r="G142" i="6"/>
  <c r="H142" i="6" s="1"/>
  <c r="BM142" i="6" s="1"/>
  <c r="B158" i="13"/>
  <c r="G144" i="6"/>
  <c r="H144" i="6" s="1"/>
  <c r="BM144" i="6" s="1"/>
  <c r="B160" i="13"/>
  <c r="G152" i="6"/>
  <c r="H152" i="6" s="1"/>
  <c r="BM152" i="6" s="1"/>
  <c r="B178" i="13"/>
  <c r="G159" i="6"/>
  <c r="H159" i="6" s="1"/>
  <c r="BM159" i="6" s="1"/>
  <c r="B188" i="13"/>
  <c r="G161" i="6"/>
  <c r="H161" i="6" s="1"/>
  <c r="BM161" i="6" s="1"/>
  <c r="B190" i="13"/>
  <c r="G169" i="6"/>
  <c r="H169" i="6" s="1"/>
  <c r="BM169" i="6" s="1"/>
  <c r="B198" i="13"/>
  <c r="G171" i="6"/>
  <c r="H171" i="6" s="1"/>
  <c r="BM171" i="6" s="1"/>
  <c r="B170" i="13"/>
  <c r="G92" i="6"/>
  <c r="H92" i="6" s="1"/>
  <c r="BM92" i="6" s="1"/>
  <c r="B102" i="13"/>
  <c r="G103" i="6"/>
  <c r="H103" i="6" s="1"/>
  <c r="BM103" i="6" s="1"/>
  <c r="B115" i="13"/>
  <c r="G105" i="6"/>
  <c r="H105" i="6" s="1"/>
  <c r="BM105" i="6" s="1"/>
  <c r="B117" i="13"/>
  <c r="G107" i="6"/>
  <c r="H107" i="6" s="1"/>
  <c r="BM107" i="6" s="1"/>
  <c r="B119" i="13"/>
  <c r="G109" i="6"/>
  <c r="H109" i="6" s="1"/>
  <c r="BM109" i="6" s="1"/>
  <c r="B121" i="13"/>
  <c r="G113" i="6"/>
  <c r="H113" i="6" s="1"/>
  <c r="BM113" i="6" s="1"/>
  <c r="B125" i="13"/>
  <c r="G115" i="6"/>
  <c r="H115" i="6" s="1"/>
  <c r="BM115" i="6" s="1"/>
  <c r="B127" i="13"/>
  <c r="G117" i="6"/>
  <c r="H117" i="6" s="1"/>
  <c r="BN117" i="6" s="1"/>
  <c r="B129" i="13"/>
  <c r="G119" i="6"/>
  <c r="H119" i="6" s="1"/>
  <c r="BM119" i="6" s="1"/>
  <c r="B131" i="13"/>
  <c r="G121" i="6"/>
  <c r="H121" i="6" s="1"/>
  <c r="BM121" i="6" s="1"/>
  <c r="B133" i="13"/>
  <c r="G123" i="6"/>
  <c r="H123" i="6" s="1"/>
  <c r="BM123" i="6" s="1"/>
  <c r="B135" i="13"/>
  <c r="G125" i="6"/>
  <c r="H125" i="6" s="1"/>
  <c r="B137" i="13"/>
  <c r="G127" i="6"/>
  <c r="H127" i="6" s="1"/>
  <c r="B139" i="13"/>
  <c r="G129" i="6"/>
  <c r="H129" i="6" s="1"/>
  <c r="BM129" i="6" s="1"/>
  <c r="B142" i="13"/>
  <c r="G131" i="6"/>
  <c r="H131" i="6" s="1"/>
  <c r="B145" i="13"/>
  <c r="G133" i="6"/>
  <c r="H133" i="6" s="1"/>
  <c r="BM133" i="6" s="1"/>
  <c r="B147" i="13"/>
  <c r="G135" i="6"/>
  <c r="H135" i="6" s="1"/>
  <c r="BM135" i="6" s="1"/>
  <c r="B149" i="13"/>
  <c r="G137" i="6"/>
  <c r="H137" i="6" s="1"/>
  <c r="BM137" i="6" s="1"/>
  <c r="B152" i="13"/>
  <c r="G139" i="6"/>
  <c r="H139" i="6" s="1"/>
  <c r="BM139" i="6" s="1"/>
  <c r="B154" i="13"/>
  <c r="G141" i="6"/>
  <c r="H141" i="6" s="1"/>
  <c r="BO141" i="6" s="1"/>
  <c r="B140" i="13"/>
  <c r="G147" i="6"/>
  <c r="H147" i="6" s="1"/>
  <c r="BM147" i="6" s="1"/>
  <c r="B168" i="13"/>
  <c r="G149" i="6"/>
  <c r="H149" i="6" s="1"/>
  <c r="B171" i="13"/>
  <c r="G151" i="6"/>
  <c r="H151" i="6" s="1"/>
  <c r="B150" i="13"/>
  <c r="G156" i="6"/>
  <c r="H156" i="6" s="1"/>
  <c r="B184" i="13"/>
  <c r="G158" i="6"/>
  <c r="H158" i="6" s="1"/>
  <c r="BM158" i="6" s="1"/>
  <c r="B157" i="13"/>
  <c r="G163" i="6"/>
  <c r="H163" i="6" s="1"/>
  <c r="BM163" i="6" s="1"/>
  <c r="B193" i="13"/>
  <c r="G166" i="6"/>
  <c r="H166" i="6" s="1"/>
  <c r="BM166" i="6" s="1"/>
  <c r="B196" i="13"/>
  <c r="G173" i="6"/>
  <c r="H173" i="6" s="1"/>
  <c r="BM173" i="6" s="1"/>
  <c r="B172" i="13"/>
  <c r="G84" i="6"/>
  <c r="H84" i="6" s="1"/>
  <c r="BM84" i="6" s="1"/>
  <c r="B94" i="13"/>
  <c r="G86" i="6"/>
  <c r="H86" i="6" s="1"/>
  <c r="BM86" i="6" s="1"/>
  <c r="B97" i="13"/>
  <c r="G88" i="6"/>
  <c r="H88" i="6" s="1"/>
  <c r="BM88" i="6" s="1"/>
  <c r="B87" i="13"/>
  <c r="G90" i="6"/>
  <c r="H90" i="6" s="1"/>
  <c r="BM90" i="6" s="1"/>
  <c r="B99" i="13"/>
  <c r="G95" i="6"/>
  <c r="H95" i="6" s="1"/>
  <c r="B106" i="13"/>
  <c r="G97" i="6"/>
  <c r="H97" i="6" s="1"/>
  <c r="B108" i="13"/>
  <c r="G99" i="6"/>
  <c r="H99" i="6" s="1"/>
  <c r="BM99" i="6" s="1"/>
  <c r="B111" i="13"/>
  <c r="G101" i="6"/>
  <c r="H101" i="6" s="1"/>
  <c r="B100" i="13"/>
  <c r="G143" i="6"/>
  <c r="H143" i="6" s="1"/>
  <c r="BM143" i="6" s="1"/>
  <c r="B159" i="13"/>
  <c r="G145" i="6"/>
  <c r="H145" i="6" s="1"/>
  <c r="BO145" i="6" s="1"/>
  <c r="B144" i="13"/>
  <c r="G153" i="6"/>
  <c r="H153" i="6" s="1"/>
  <c r="BM153" i="6" s="1"/>
  <c r="B180" i="13"/>
  <c r="G160" i="6"/>
  <c r="H160" i="6" s="1"/>
  <c r="BM160" i="6" s="1"/>
  <c r="B189" i="13"/>
  <c r="G162" i="6"/>
  <c r="H162" i="6" s="1"/>
  <c r="BM162" i="6" s="1"/>
  <c r="B161" i="13"/>
  <c r="G165" i="6"/>
  <c r="H165" i="6" s="1"/>
  <c r="B164" i="13"/>
  <c r="G168" i="6"/>
  <c r="H168" i="6" s="1"/>
  <c r="B167" i="13"/>
  <c r="G170" i="6"/>
  <c r="H170" i="6" s="1"/>
  <c r="B201" i="13"/>
  <c r="G301" i="13"/>
  <c r="H301" i="13"/>
  <c r="DZ88" i="6"/>
  <c r="EU88" i="6"/>
  <c r="DS88" i="6"/>
  <c r="ED88" i="6"/>
  <c r="EO88" i="6"/>
  <c r="EY88" i="6"/>
  <c r="FJ88" i="6"/>
  <c r="DU88" i="6"/>
  <c r="EE88" i="6"/>
  <c r="EP88" i="6"/>
  <c r="FA88" i="6"/>
  <c r="DN88" i="6"/>
  <c r="DY88" i="6"/>
  <c r="EI88" i="6"/>
  <c r="ET88" i="6"/>
  <c r="FE88" i="6"/>
  <c r="EL69" i="6"/>
  <c r="DN61" i="6"/>
  <c r="EB61" i="6"/>
  <c r="EP61" i="6"/>
  <c r="FE61" i="6"/>
  <c r="EJ61" i="6"/>
  <c r="DR69" i="6"/>
  <c r="DP71" i="6"/>
  <c r="DU61" i="6"/>
  <c r="EW61" i="6"/>
  <c r="FF69" i="6"/>
  <c r="BM68" i="6"/>
  <c r="BN73" i="6"/>
  <c r="BM111" i="6"/>
  <c r="BO122" i="6"/>
  <c r="BM140" i="6"/>
  <c r="BO95" i="6"/>
  <c r="BO116" i="6"/>
  <c r="BO94" i="6"/>
  <c r="BO106" i="6"/>
  <c r="BO109" i="6"/>
  <c r="BO113" i="6"/>
  <c r="BO118" i="6"/>
  <c r="BN121" i="6"/>
  <c r="BO124" i="6"/>
  <c r="BO128" i="6"/>
  <c r="BN63" i="6"/>
  <c r="BO92" i="6"/>
  <c r="BO97" i="6"/>
  <c r="BO102" i="6"/>
  <c r="BO135" i="6"/>
  <c r="EI24" i="6"/>
  <c r="FC24" i="6"/>
  <c r="FH27" i="6"/>
  <c r="FJ27" i="6"/>
  <c r="FB27" i="6"/>
  <c r="ET27" i="6"/>
  <c r="EL27" i="6"/>
  <c r="ED27" i="6"/>
  <c r="DV27" i="6"/>
  <c r="DN27" i="6"/>
  <c r="DW27" i="6"/>
  <c r="EQ27" i="6"/>
  <c r="EO44" i="6"/>
  <c r="FH50" i="6"/>
  <c r="FJ50" i="6"/>
  <c r="FE50" i="6"/>
  <c r="EY50" i="6"/>
  <c r="ET50" i="6"/>
  <c r="EO50" i="6"/>
  <c r="EI50" i="6"/>
  <c r="ED50" i="6"/>
  <c r="DY50" i="6"/>
  <c r="DS50" i="6"/>
  <c r="DN50" i="6"/>
  <c r="FI50" i="6"/>
  <c r="FC50" i="6"/>
  <c r="EX50" i="6"/>
  <c r="ES50" i="6"/>
  <c r="EM50" i="6"/>
  <c r="EH50" i="6"/>
  <c r="EC50" i="6"/>
  <c r="DW50" i="6"/>
  <c r="DR50" i="6"/>
  <c r="DV50" i="6"/>
  <c r="EG50" i="6"/>
  <c r="EQ50" i="6"/>
  <c r="FB50" i="6"/>
  <c r="EM24" i="6"/>
  <c r="DO27" i="6"/>
  <c r="DZ27" i="6"/>
  <c r="EI27" i="6"/>
  <c r="EU27" i="6"/>
  <c r="FI28" i="6"/>
  <c r="EU28" i="6"/>
  <c r="EE28" i="6"/>
  <c r="DO28" i="6"/>
  <c r="EI28" i="6"/>
  <c r="FC28" i="6"/>
  <c r="DO44" i="6"/>
  <c r="EB44" i="6"/>
  <c r="EQ44" i="6"/>
  <c r="FE44" i="6"/>
  <c r="DO50" i="6"/>
  <c r="DZ50" i="6"/>
  <c r="EK50" i="6"/>
  <c r="EU50" i="6"/>
  <c r="FF50" i="6"/>
  <c r="FG52" i="6"/>
  <c r="EZ52" i="6"/>
  <c r="ER52" i="6"/>
  <c r="EK52" i="6"/>
  <c r="EE52" i="6"/>
  <c r="DW52" i="6"/>
  <c r="DP52" i="6"/>
  <c r="FE52" i="6"/>
  <c r="EW52" i="6"/>
  <c r="EQ52" i="6"/>
  <c r="EJ52" i="6"/>
  <c r="EB52" i="6"/>
  <c r="DU52" i="6"/>
  <c r="DO52" i="6"/>
  <c r="EA52" i="6"/>
  <c r="EO52" i="6"/>
  <c r="FC52" i="6"/>
  <c r="FH74" i="6"/>
  <c r="FI74" i="6"/>
  <c r="FC74" i="6"/>
  <c r="EX74" i="6"/>
  <c r="ES74" i="6"/>
  <c r="EM74" i="6"/>
  <c r="EH74" i="6"/>
  <c r="EC74" i="6"/>
  <c r="DW74" i="6"/>
  <c r="DR74" i="6"/>
  <c r="DM74" i="6"/>
  <c r="FG74" i="6"/>
  <c r="FA74" i="6"/>
  <c r="ET74" i="6"/>
  <c r="EL74" i="6"/>
  <c r="EE74" i="6"/>
  <c r="DY74" i="6"/>
  <c r="DQ74" i="6"/>
  <c r="FF74" i="6"/>
  <c r="EY74" i="6"/>
  <c r="EQ74" i="6"/>
  <c r="EK74" i="6"/>
  <c r="ED74" i="6"/>
  <c r="DV74" i="6"/>
  <c r="DO74" i="6"/>
  <c r="FE74" i="6"/>
  <c r="EW74" i="6"/>
  <c r="EP74" i="6"/>
  <c r="EI74" i="6"/>
  <c r="EA74" i="6"/>
  <c r="DU74" i="6"/>
  <c r="DN74" i="6"/>
  <c r="EO74" i="6"/>
  <c r="EH27" i="6"/>
  <c r="FC27" i="6"/>
  <c r="EA44" i="6"/>
  <c r="FC44" i="6"/>
  <c r="DS24" i="6"/>
  <c r="FG24" i="6"/>
  <c r="FF27" i="6"/>
  <c r="DW24" i="6"/>
  <c r="DR27" i="6"/>
  <c r="EA27" i="6"/>
  <c r="EM27" i="6"/>
  <c r="EX27" i="6"/>
  <c r="FG27" i="6"/>
  <c r="DS28" i="6"/>
  <c r="EM28" i="6"/>
  <c r="FG28" i="6"/>
  <c r="DT44" i="6"/>
  <c r="EG44" i="6"/>
  <c r="DQ50" i="6"/>
  <c r="EA50" i="6"/>
  <c r="EL50" i="6"/>
  <c r="EW50" i="6"/>
  <c r="FG50" i="6"/>
  <c r="DQ52" i="6"/>
  <c r="EF52" i="6"/>
  <c r="EU52" i="6"/>
  <c r="FH52" i="6"/>
  <c r="DS74" i="6"/>
  <c r="EU74" i="6"/>
  <c r="FI24" i="6"/>
  <c r="EU24" i="6"/>
  <c r="EE24" i="6"/>
  <c r="DO24" i="6"/>
  <c r="FH44" i="6"/>
  <c r="FA44" i="6"/>
  <c r="EU44" i="6"/>
  <c r="EM44" i="6"/>
  <c r="EF44" i="6"/>
  <c r="DY44" i="6"/>
  <c r="DQ44" i="6"/>
  <c r="FG44" i="6"/>
  <c r="EZ44" i="6"/>
  <c r="ER44" i="6"/>
  <c r="EK44" i="6"/>
  <c r="EE44" i="6"/>
  <c r="DW44" i="6"/>
  <c r="DP44" i="6"/>
  <c r="EA24" i="6"/>
  <c r="EY24" i="6"/>
  <c r="DS27" i="6"/>
  <c r="EE27" i="6"/>
  <c r="EP27" i="6"/>
  <c r="EY27" i="6"/>
  <c r="DU44" i="6"/>
  <c r="EJ44" i="6"/>
  <c r="EW44" i="6"/>
  <c r="DU50" i="6"/>
  <c r="EE50" i="6"/>
  <c r="EP50" i="6"/>
  <c r="FA50" i="6"/>
  <c r="DT41" i="6"/>
  <c r="DZ41" i="6"/>
  <c r="EG41" i="6"/>
  <c r="EO41" i="6"/>
  <c r="EV41" i="6"/>
  <c r="FB41" i="6"/>
  <c r="FJ41" i="6"/>
  <c r="DP61" i="6"/>
  <c r="DV61" i="6"/>
  <c r="ED61" i="6"/>
  <c r="EK61" i="6"/>
  <c r="ER61" i="6"/>
  <c r="EZ61" i="6"/>
  <c r="FF61" i="6"/>
  <c r="DV69" i="6"/>
  <c r="EP69" i="6"/>
  <c r="DN41" i="6"/>
  <c r="DU41" i="6"/>
  <c r="EB41" i="6"/>
  <c r="EJ41" i="6"/>
  <c r="EP41" i="6"/>
  <c r="EW41" i="6"/>
  <c r="DT53" i="6"/>
  <c r="DZ53" i="6"/>
  <c r="EG53" i="6"/>
  <c r="EO53" i="6"/>
  <c r="EV53" i="6"/>
  <c r="FB53" i="6"/>
  <c r="DQ61" i="6"/>
  <c r="DY61" i="6"/>
  <c r="EF61" i="6"/>
  <c r="EL61" i="6"/>
  <c r="ET61" i="6"/>
  <c r="FA61" i="6"/>
  <c r="FH61" i="6"/>
  <c r="DZ69" i="6"/>
  <c r="EZ71" i="6"/>
  <c r="EV71" i="6"/>
  <c r="DT61" i="6"/>
  <c r="DZ61" i="6"/>
  <c r="EG61" i="6"/>
  <c r="EO61" i="6"/>
  <c r="EV61" i="6"/>
  <c r="FB61" i="6"/>
  <c r="FG69" i="6"/>
  <c r="FJ69" i="6"/>
  <c r="ET69" i="6"/>
  <c r="ED69" i="6"/>
  <c r="DN69" i="6"/>
  <c r="EH69" i="6"/>
  <c r="FB69" i="6"/>
  <c r="DR77" i="6"/>
  <c r="EH77" i="6"/>
  <c r="EX77" i="6"/>
  <c r="DZ81" i="6"/>
  <c r="EP81" i="6"/>
  <c r="FF81" i="6"/>
  <c r="DQ82" i="6"/>
  <c r="DV82" i="6"/>
  <c r="EA82" i="6"/>
  <c r="EG82" i="6"/>
  <c r="EL82" i="6"/>
  <c r="EQ82" i="6"/>
  <c r="EW82" i="6"/>
  <c r="FC82" i="6"/>
  <c r="FI82" i="6"/>
  <c r="DQ88" i="6"/>
  <c r="DV88" i="6"/>
  <c r="EA88" i="6"/>
  <c r="EG88" i="6"/>
  <c r="EL88" i="6"/>
  <c r="EQ88" i="6"/>
  <c r="EW88" i="6"/>
  <c r="FB88" i="6"/>
  <c r="FG88" i="6"/>
  <c r="DR91" i="6"/>
  <c r="EA91" i="6"/>
  <c r="EK91" i="6"/>
  <c r="EV91" i="6"/>
  <c r="FG91" i="6"/>
  <c r="DN93" i="6"/>
  <c r="DS93" i="6"/>
  <c r="DY93" i="6"/>
  <c r="ED93" i="6"/>
  <c r="EI93" i="6"/>
  <c r="EO93" i="6"/>
  <c r="ET93" i="6"/>
  <c r="EY93" i="6"/>
  <c r="FE93" i="6"/>
  <c r="FJ93" i="6"/>
  <c r="DS76" i="6"/>
  <c r="EA76" i="6"/>
  <c r="EI76" i="6"/>
  <c r="EQ76" i="6"/>
  <c r="EY76" i="6"/>
  <c r="FG76" i="6"/>
  <c r="DV77" i="6"/>
  <c r="EL77" i="6"/>
  <c r="FB77" i="6"/>
  <c r="DN81" i="6"/>
  <c r="ED81" i="6"/>
  <c r="ET81" i="6"/>
  <c r="FJ81" i="6"/>
  <c r="DM82" i="6"/>
  <c r="DR82" i="6"/>
  <c r="DW82" i="6"/>
  <c r="EC82" i="6"/>
  <c r="EH82" i="6"/>
  <c r="EM82" i="6"/>
  <c r="ES82" i="6"/>
  <c r="EX82" i="6"/>
  <c r="DM88" i="6"/>
  <c r="DR88" i="6"/>
  <c r="DW88" i="6"/>
  <c r="EC88" i="6"/>
  <c r="EH88" i="6"/>
  <c r="EM88" i="6"/>
  <c r="ES88" i="6"/>
  <c r="EX88" i="6"/>
  <c r="FC88" i="6"/>
  <c r="FI88" i="6"/>
  <c r="DM91" i="6"/>
  <c r="DU91" i="6"/>
  <c r="EE91" i="6"/>
  <c r="EO91" i="6"/>
  <c r="EZ91" i="6"/>
  <c r="DO93" i="6"/>
  <c r="DU93" i="6"/>
  <c r="DZ93" i="6"/>
  <c r="EE93" i="6"/>
  <c r="EK93" i="6"/>
  <c r="EP93" i="6"/>
  <c r="EU93" i="6"/>
  <c r="FA93" i="6"/>
  <c r="FF93" i="6"/>
  <c r="FH101" i="6"/>
  <c r="FJ101" i="6"/>
  <c r="FE101" i="6"/>
  <c r="EY101" i="6"/>
  <c r="ET101" i="6"/>
  <c r="EO101" i="6"/>
  <c r="EI101" i="6"/>
  <c r="ED101" i="6"/>
  <c r="DY101" i="6"/>
  <c r="DS101" i="6"/>
  <c r="DN101" i="6"/>
  <c r="FI101" i="6"/>
  <c r="FC101" i="6"/>
  <c r="EX101" i="6"/>
  <c r="ES101" i="6"/>
  <c r="EM101" i="6"/>
  <c r="EH101" i="6"/>
  <c r="EC101" i="6"/>
  <c r="DW101" i="6"/>
  <c r="DR101" i="6"/>
  <c r="EA101" i="6"/>
  <c r="EL101" i="6"/>
  <c r="EW101" i="6"/>
  <c r="FG101" i="6"/>
  <c r="DZ77" i="6"/>
  <c r="EP77" i="6"/>
  <c r="FF77" i="6"/>
  <c r="DQ93" i="6"/>
  <c r="DV93" i="6"/>
  <c r="EA93" i="6"/>
  <c r="EG93" i="6"/>
  <c r="EL93" i="6"/>
  <c r="EQ93" i="6"/>
  <c r="EW93" i="6"/>
  <c r="FB93" i="6"/>
  <c r="FG93" i="6"/>
  <c r="EF96" i="6"/>
  <c r="FA96" i="6"/>
  <c r="BO121" i="6"/>
  <c r="DR145" i="6"/>
  <c r="DZ145" i="6"/>
  <c r="EH145" i="6"/>
  <c r="EP145" i="6"/>
  <c r="EX145" i="6"/>
  <c r="FF145" i="6"/>
  <c r="DO151" i="6"/>
  <c r="EE151" i="6"/>
  <c r="EU151" i="6"/>
  <c r="DM145" i="6"/>
  <c r="DU145" i="6"/>
  <c r="EC145" i="6"/>
  <c r="EK145" i="6"/>
  <c r="ES145" i="6"/>
  <c r="FA145" i="6"/>
  <c r="FI145" i="6"/>
  <c r="DS151" i="6"/>
  <c r="EI151" i="6"/>
  <c r="EY151" i="6"/>
  <c r="DR141" i="6"/>
  <c r="DZ141" i="6"/>
  <c r="EH141" i="6"/>
  <c r="EP141" i="6"/>
  <c r="EX141" i="6"/>
  <c r="FF141" i="6"/>
  <c r="DN145" i="6"/>
  <c r="DV145" i="6"/>
  <c r="ED145" i="6"/>
  <c r="EL145" i="6"/>
  <c r="ET145" i="6"/>
  <c r="FB145" i="6"/>
  <c r="FJ145" i="6"/>
  <c r="DW151" i="6"/>
  <c r="EM151" i="6"/>
  <c r="FC151" i="6"/>
  <c r="EA151" i="6"/>
  <c r="EQ151" i="6"/>
  <c r="FG151" i="6"/>
  <c r="BN64" i="6"/>
  <c r="BM64" i="6"/>
  <c r="BN88" i="6"/>
  <c r="BN114" i="6"/>
  <c r="BO115" i="6"/>
  <c r="BN120" i="6"/>
  <c r="BN105" i="6"/>
  <c r="BN118" i="6"/>
  <c r="BM118" i="6"/>
  <c r="BO45" i="6"/>
  <c r="BN45" i="6"/>
  <c r="BM45" i="6"/>
  <c r="BN52" i="6"/>
  <c r="BO52" i="6"/>
  <c r="BM52" i="6"/>
  <c r="BO61" i="6"/>
  <c r="BN61" i="6"/>
  <c r="BM61" i="6"/>
  <c r="DM61" i="6" s="1"/>
  <c r="BO24" i="6"/>
  <c r="BN24" i="6"/>
  <c r="BM24" i="6"/>
  <c r="BN27" i="6"/>
  <c r="BM27" i="6"/>
  <c r="BO27" i="6"/>
  <c r="BM28" i="6"/>
  <c r="BN28" i="6"/>
  <c r="BO28" i="6"/>
  <c r="BO31" i="6"/>
  <c r="BM31" i="6"/>
  <c r="BN31" i="6"/>
  <c r="BO32" i="6"/>
  <c r="BN32" i="6"/>
  <c r="BM32" i="6"/>
  <c r="BM35" i="6"/>
  <c r="BO35" i="6"/>
  <c r="BN35" i="6"/>
  <c r="BO36" i="6"/>
  <c r="BN36" i="6"/>
  <c r="BM36" i="6"/>
  <c r="BM39" i="6"/>
  <c r="BN39" i="6"/>
  <c r="BO39" i="6"/>
  <c r="BO41" i="6"/>
  <c r="BM41" i="6"/>
  <c r="BN41" i="6"/>
  <c r="BM46" i="6"/>
  <c r="BO46" i="6"/>
  <c r="BN46" i="6"/>
  <c r="BN48" i="6"/>
  <c r="BO48" i="6"/>
  <c r="BM48" i="6"/>
  <c r="BM55" i="6"/>
  <c r="BO55" i="6"/>
  <c r="BN55" i="6"/>
  <c r="BO57" i="6"/>
  <c r="BN57" i="6"/>
  <c r="BM57" i="6"/>
  <c r="BM62" i="6"/>
  <c r="BO62" i="6"/>
  <c r="BN62" i="6"/>
  <c r="BO30" i="6"/>
  <c r="BM30" i="6"/>
  <c r="BN30" i="6"/>
  <c r="BM34" i="6"/>
  <c r="BO34" i="6"/>
  <c r="BN34" i="6"/>
  <c r="BO38" i="6"/>
  <c r="BN38" i="6"/>
  <c r="BM38" i="6"/>
  <c r="BN40" i="6"/>
  <c r="BO40" i="6"/>
  <c r="BM40" i="6"/>
  <c r="BM47" i="6"/>
  <c r="BO47" i="6"/>
  <c r="BN47" i="6"/>
  <c r="BO49" i="6"/>
  <c r="BN49" i="6"/>
  <c r="BM49" i="6"/>
  <c r="BM54" i="6"/>
  <c r="BO54" i="6"/>
  <c r="BN54" i="6"/>
  <c r="BN56" i="6"/>
  <c r="BO56" i="6"/>
  <c r="BM56" i="6"/>
  <c r="BM43" i="6"/>
  <c r="BN43" i="6"/>
  <c r="BO43" i="6"/>
  <c r="BM50" i="6"/>
  <c r="DM50" i="6" s="1"/>
  <c r="BO50" i="6"/>
  <c r="BN50" i="6"/>
  <c r="BM59" i="6"/>
  <c r="BO59" i="6"/>
  <c r="BN59" i="6"/>
  <c r="BO26" i="6"/>
  <c r="BN26" i="6"/>
  <c r="BM26" i="6"/>
  <c r="BN25" i="6"/>
  <c r="BM25" i="6"/>
  <c r="BO25" i="6"/>
  <c r="BM29" i="6"/>
  <c r="BO29" i="6"/>
  <c r="BN29" i="6"/>
  <c r="BM33" i="6"/>
  <c r="BO33" i="6"/>
  <c r="BN33" i="6"/>
  <c r="BN37" i="6"/>
  <c r="BM37" i="6"/>
  <c r="BO37" i="6"/>
  <c r="BO42" i="6"/>
  <c r="BN42" i="6"/>
  <c r="BM42" i="6"/>
  <c r="BN44" i="6"/>
  <c r="BO44" i="6"/>
  <c r="BM44" i="6"/>
  <c r="BM51" i="6"/>
  <c r="BO51" i="6"/>
  <c r="BN51" i="6"/>
  <c r="BO53" i="6"/>
  <c r="BN53" i="6"/>
  <c r="BM53" i="6"/>
  <c r="BM58" i="6"/>
  <c r="BO58" i="6"/>
  <c r="BN58" i="6"/>
  <c r="BN60" i="6"/>
  <c r="BO60" i="6"/>
  <c r="BM60" i="6"/>
  <c r="DP24" i="6"/>
  <c r="DX24" i="6"/>
  <c r="EJ24" i="6"/>
  <c r="EZ24" i="6"/>
  <c r="DT28" i="6"/>
  <c r="EB28" i="6"/>
  <c r="EJ28" i="6"/>
  <c r="EV28" i="6"/>
  <c r="EZ28" i="6"/>
  <c r="FH28" i="6"/>
  <c r="DM24" i="6"/>
  <c r="DU24" i="6"/>
  <c r="EC24" i="6"/>
  <c r="EK24" i="6"/>
  <c r="ES24" i="6"/>
  <c r="EW24" i="6"/>
  <c r="FE24" i="6"/>
  <c r="DP27" i="6"/>
  <c r="DX27" i="6"/>
  <c r="EF27" i="6"/>
  <c r="EN27" i="6"/>
  <c r="EV27" i="6"/>
  <c r="FD27" i="6"/>
  <c r="DQ28" i="6"/>
  <c r="DY28" i="6"/>
  <c r="EG28" i="6"/>
  <c r="EO28" i="6"/>
  <c r="EW28" i="6"/>
  <c r="FE28" i="6"/>
  <c r="DN24" i="6"/>
  <c r="DR24" i="6"/>
  <c r="DV24" i="6"/>
  <c r="DZ24" i="6"/>
  <c r="ED24" i="6"/>
  <c r="EH24" i="6"/>
  <c r="EL24" i="6"/>
  <c r="EP24" i="6"/>
  <c r="ET24" i="6"/>
  <c r="EX24" i="6"/>
  <c r="FB24" i="6"/>
  <c r="FF24" i="6"/>
  <c r="FJ24" i="6"/>
  <c r="DM27" i="6"/>
  <c r="DQ27" i="6"/>
  <c r="DU27" i="6"/>
  <c r="DY27" i="6"/>
  <c r="EC27" i="6"/>
  <c r="EG27" i="6"/>
  <c r="EK27" i="6"/>
  <c r="EO27" i="6"/>
  <c r="ES27" i="6"/>
  <c r="EW27" i="6"/>
  <c r="FA27" i="6"/>
  <c r="FE27" i="6"/>
  <c r="FI27" i="6"/>
  <c r="DN28" i="6"/>
  <c r="DR28" i="6"/>
  <c r="DV28" i="6"/>
  <c r="DZ28" i="6"/>
  <c r="ED28" i="6"/>
  <c r="EH28" i="6"/>
  <c r="EL28" i="6"/>
  <c r="EP28" i="6"/>
  <c r="ET28" i="6"/>
  <c r="EX28" i="6"/>
  <c r="FB28" i="6"/>
  <c r="FF28" i="6"/>
  <c r="FJ28" i="6"/>
  <c r="FG41" i="6"/>
  <c r="FC41" i="6"/>
  <c r="EY41" i="6"/>
  <c r="EU41" i="6"/>
  <c r="EQ41" i="6"/>
  <c r="EM41" i="6"/>
  <c r="EI41" i="6"/>
  <c r="EE41" i="6"/>
  <c r="EA41" i="6"/>
  <c r="DW41" i="6"/>
  <c r="DS41" i="6"/>
  <c r="DO41" i="6"/>
  <c r="DM41" i="6"/>
  <c r="DR41" i="6"/>
  <c r="DX41" i="6"/>
  <c r="EC41" i="6"/>
  <c r="EH41" i="6"/>
  <c r="EN41" i="6"/>
  <c r="ES41" i="6"/>
  <c r="EX41" i="6"/>
  <c r="FD41" i="6"/>
  <c r="FI41" i="6"/>
  <c r="FJ44" i="6"/>
  <c r="FF44" i="6"/>
  <c r="FB44" i="6"/>
  <c r="EX44" i="6"/>
  <c r="ET44" i="6"/>
  <c r="EP44" i="6"/>
  <c r="EL44" i="6"/>
  <c r="EH44" i="6"/>
  <c r="ED44" i="6"/>
  <c r="DZ44" i="6"/>
  <c r="DV44" i="6"/>
  <c r="DR44" i="6"/>
  <c r="DN44" i="6"/>
  <c r="DM44" i="6"/>
  <c r="DS44" i="6"/>
  <c r="DX44" i="6"/>
  <c r="EC44" i="6"/>
  <c r="EI44" i="6"/>
  <c r="EN44" i="6"/>
  <c r="ES44" i="6"/>
  <c r="EY44" i="6"/>
  <c r="FD44" i="6"/>
  <c r="FI44" i="6"/>
  <c r="FJ52" i="6"/>
  <c r="FF52" i="6"/>
  <c r="FB52" i="6"/>
  <c r="EX52" i="6"/>
  <c r="ET52" i="6"/>
  <c r="EP52" i="6"/>
  <c r="EL52" i="6"/>
  <c r="EH52" i="6"/>
  <c r="ED52" i="6"/>
  <c r="DZ52" i="6"/>
  <c r="DV52" i="6"/>
  <c r="DR52" i="6"/>
  <c r="DN52" i="6"/>
  <c r="DM52" i="6"/>
  <c r="DS52" i="6"/>
  <c r="DX52" i="6"/>
  <c r="EC52" i="6"/>
  <c r="EI52" i="6"/>
  <c r="EN52" i="6"/>
  <c r="ES52" i="6"/>
  <c r="EY52" i="6"/>
  <c r="FD52" i="6"/>
  <c r="FI52" i="6"/>
  <c r="FG53" i="6"/>
  <c r="FC53" i="6"/>
  <c r="EY53" i="6"/>
  <c r="EU53" i="6"/>
  <c r="EQ53" i="6"/>
  <c r="EM53" i="6"/>
  <c r="EI53" i="6"/>
  <c r="EE53" i="6"/>
  <c r="EA53" i="6"/>
  <c r="DW53" i="6"/>
  <c r="DS53" i="6"/>
  <c r="DO53" i="6"/>
  <c r="DM53" i="6"/>
  <c r="DR53" i="6"/>
  <c r="DX53" i="6"/>
  <c r="EC53" i="6"/>
  <c r="EH53" i="6"/>
  <c r="EN53" i="6"/>
  <c r="ES53" i="6"/>
  <c r="EX53" i="6"/>
  <c r="FD53" i="6"/>
  <c r="FI53" i="6"/>
  <c r="FG61" i="6"/>
  <c r="FC61" i="6"/>
  <c r="EY61" i="6"/>
  <c r="EU61" i="6"/>
  <c r="EQ61" i="6"/>
  <c r="EM61" i="6"/>
  <c r="EI61" i="6"/>
  <c r="EE61" i="6"/>
  <c r="EA61" i="6"/>
  <c r="DW61" i="6"/>
  <c r="DS61" i="6"/>
  <c r="DO61" i="6"/>
  <c r="DR61" i="6"/>
  <c r="DX61" i="6"/>
  <c r="EC61" i="6"/>
  <c r="EH61" i="6"/>
  <c r="EN61" i="6"/>
  <c r="ES61" i="6"/>
  <c r="EX61" i="6"/>
  <c r="FD61" i="6"/>
  <c r="FI61" i="6"/>
  <c r="BO64" i="6"/>
  <c r="BO65" i="6"/>
  <c r="BM65" i="6"/>
  <c r="BM71" i="6"/>
  <c r="BO71" i="6"/>
  <c r="BN71" i="6"/>
  <c r="DT71" i="6"/>
  <c r="EJ71" i="6"/>
  <c r="BN72" i="6"/>
  <c r="BO72" i="6"/>
  <c r="BN76" i="6"/>
  <c r="BM76" i="6"/>
  <c r="BO76" i="6"/>
  <c r="BM85" i="6"/>
  <c r="BN85" i="6"/>
  <c r="BO85" i="6"/>
  <c r="BO87" i="6"/>
  <c r="BN87" i="6"/>
  <c r="BM87" i="6"/>
  <c r="BM67" i="6"/>
  <c r="BO67" i="6"/>
  <c r="BN67" i="6"/>
  <c r="BN68" i="6"/>
  <c r="BO68" i="6"/>
  <c r="BN70" i="6"/>
  <c r="BM70" i="6"/>
  <c r="FI71" i="6"/>
  <c r="FE71" i="6"/>
  <c r="FA71" i="6"/>
  <c r="EW71" i="6"/>
  <c r="ES71" i="6"/>
  <c r="EO71" i="6"/>
  <c r="EK71" i="6"/>
  <c r="EG71" i="6"/>
  <c r="EC71" i="6"/>
  <c r="DY71" i="6"/>
  <c r="DU71" i="6"/>
  <c r="DQ71" i="6"/>
  <c r="DM71" i="6"/>
  <c r="FG71" i="6"/>
  <c r="FC71" i="6"/>
  <c r="EY71" i="6"/>
  <c r="EU71" i="6"/>
  <c r="EQ71" i="6"/>
  <c r="EM71" i="6"/>
  <c r="EI71" i="6"/>
  <c r="EE71" i="6"/>
  <c r="EA71" i="6"/>
  <c r="DW71" i="6"/>
  <c r="DS71" i="6"/>
  <c r="DO71" i="6"/>
  <c r="FJ71" i="6"/>
  <c r="FF71" i="6"/>
  <c r="FB71" i="6"/>
  <c r="EX71" i="6"/>
  <c r="ET71" i="6"/>
  <c r="EP71" i="6"/>
  <c r="EL71" i="6"/>
  <c r="EH71" i="6"/>
  <c r="ED71" i="6"/>
  <c r="DZ71" i="6"/>
  <c r="DV71" i="6"/>
  <c r="DR71" i="6"/>
  <c r="DN71" i="6"/>
  <c r="DX71" i="6"/>
  <c r="EN71" i="6"/>
  <c r="FD71" i="6"/>
  <c r="BM75" i="6"/>
  <c r="BO75" i="6"/>
  <c r="BN75" i="6"/>
  <c r="BO77" i="6"/>
  <c r="BN77" i="6"/>
  <c r="BM77" i="6"/>
  <c r="BO78" i="6"/>
  <c r="BN78" i="6"/>
  <c r="BM78" i="6"/>
  <c r="EB24" i="6"/>
  <c r="ER24" i="6"/>
  <c r="EF28" i="6"/>
  <c r="BM63" i="6"/>
  <c r="BO63" i="6"/>
  <c r="BN65" i="6"/>
  <c r="BN66" i="6"/>
  <c r="BM66" i="6"/>
  <c r="EB71" i="6"/>
  <c r="ER71" i="6"/>
  <c r="FH71" i="6"/>
  <c r="BM72" i="6"/>
  <c r="BO73" i="6"/>
  <c r="BM73" i="6"/>
  <c r="BN80" i="6"/>
  <c r="BM80" i="6"/>
  <c r="BO80" i="6"/>
  <c r="BO83" i="6"/>
  <c r="BN83" i="6"/>
  <c r="BO84" i="6"/>
  <c r="BN84" i="6"/>
  <c r="DT24" i="6"/>
  <c r="EF24" i="6"/>
  <c r="EN24" i="6"/>
  <c r="EV24" i="6"/>
  <c r="FD24" i="6"/>
  <c r="FH24" i="6"/>
  <c r="DP28" i="6"/>
  <c r="DX28" i="6"/>
  <c r="EN28" i="6"/>
  <c r="ER28" i="6"/>
  <c r="FD28" i="6"/>
  <c r="DQ24" i="6"/>
  <c r="DY24" i="6"/>
  <c r="EG24" i="6"/>
  <c r="EO24" i="6"/>
  <c r="FA24" i="6"/>
  <c r="DT27" i="6"/>
  <c r="EB27" i="6"/>
  <c r="EJ27" i="6"/>
  <c r="ER27" i="6"/>
  <c r="EZ27" i="6"/>
  <c r="DM28" i="6"/>
  <c r="DU28" i="6"/>
  <c r="EC28" i="6"/>
  <c r="EK28" i="6"/>
  <c r="ES28" i="6"/>
  <c r="FA28" i="6"/>
  <c r="BO69" i="6"/>
  <c r="BM69" i="6"/>
  <c r="BO74" i="6"/>
  <c r="BN74" i="6"/>
  <c r="BM74" i="6"/>
  <c r="BM79" i="6"/>
  <c r="BO79" i="6"/>
  <c r="BN79" i="6"/>
  <c r="BO81" i="6"/>
  <c r="BN81" i="6"/>
  <c r="BO82" i="6"/>
  <c r="BN82" i="6"/>
  <c r="BM82" i="6"/>
  <c r="BO91" i="6"/>
  <c r="BN91" i="6"/>
  <c r="DP69" i="6"/>
  <c r="DT69" i="6"/>
  <c r="DX69" i="6"/>
  <c r="EB69" i="6"/>
  <c r="EF69" i="6"/>
  <c r="EJ69" i="6"/>
  <c r="EN69" i="6"/>
  <c r="ER69" i="6"/>
  <c r="EV69" i="6"/>
  <c r="EZ69" i="6"/>
  <c r="FD69" i="6"/>
  <c r="FH69" i="6"/>
  <c r="DP77" i="6"/>
  <c r="DT77" i="6"/>
  <c r="DX77" i="6"/>
  <c r="EB77" i="6"/>
  <c r="EF77" i="6"/>
  <c r="EJ77" i="6"/>
  <c r="EN77" i="6"/>
  <c r="ER77" i="6"/>
  <c r="EV77" i="6"/>
  <c r="EZ77" i="6"/>
  <c r="FD77" i="6"/>
  <c r="FH77" i="6"/>
  <c r="DN79" i="6"/>
  <c r="DR79" i="6"/>
  <c r="DV79" i="6"/>
  <c r="DZ79" i="6"/>
  <c r="ED79" i="6"/>
  <c r="EH79" i="6"/>
  <c r="EL79" i="6"/>
  <c r="EP79" i="6"/>
  <c r="ET79" i="6"/>
  <c r="EX79" i="6"/>
  <c r="FB79" i="6"/>
  <c r="FF79" i="6"/>
  <c r="FJ79" i="6"/>
  <c r="DP81" i="6"/>
  <c r="DT81" i="6"/>
  <c r="DX81" i="6"/>
  <c r="EB81" i="6"/>
  <c r="EF81" i="6"/>
  <c r="EJ81" i="6"/>
  <c r="EN81" i="6"/>
  <c r="ER81" i="6"/>
  <c r="EV81" i="6"/>
  <c r="EZ81" i="6"/>
  <c r="FD81" i="6"/>
  <c r="FH81" i="6"/>
  <c r="BO86" i="6"/>
  <c r="BN86" i="6"/>
  <c r="BN95" i="6"/>
  <c r="BM95" i="6"/>
  <c r="BO101" i="6"/>
  <c r="BN101" i="6"/>
  <c r="BM101" i="6"/>
  <c r="BO108" i="6"/>
  <c r="BN108" i="6"/>
  <c r="DM69" i="6"/>
  <c r="DQ69" i="6"/>
  <c r="DU69" i="6"/>
  <c r="DY69" i="6"/>
  <c r="EC69" i="6"/>
  <c r="EG69" i="6"/>
  <c r="EK69" i="6"/>
  <c r="EO69" i="6"/>
  <c r="ES69" i="6"/>
  <c r="EW69" i="6"/>
  <c r="FA69" i="6"/>
  <c r="FE69" i="6"/>
  <c r="FI69" i="6"/>
  <c r="DP76" i="6"/>
  <c r="DT76" i="6"/>
  <c r="DX76" i="6"/>
  <c r="EB76" i="6"/>
  <c r="EF76" i="6"/>
  <c r="EJ76" i="6"/>
  <c r="EN76" i="6"/>
  <c r="ER76" i="6"/>
  <c r="EV76" i="6"/>
  <c r="EZ76" i="6"/>
  <c r="FD76" i="6"/>
  <c r="FH76" i="6"/>
  <c r="DM77" i="6"/>
  <c r="DQ77" i="6"/>
  <c r="DU77" i="6"/>
  <c r="DY77" i="6"/>
  <c r="EC77" i="6"/>
  <c r="EG77" i="6"/>
  <c r="EK77" i="6"/>
  <c r="EO77" i="6"/>
  <c r="ES77" i="6"/>
  <c r="EW77" i="6"/>
  <c r="FA77" i="6"/>
  <c r="FE77" i="6"/>
  <c r="FI77" i="6"/>
  <c r="DO79" i="6"/>
  <c r="DS79" i="6"/>
  <c r="DW79" i="6"/>
  <c r="EA79" i="6"/>
  <c r="EE79" i="6"/>
  <c r="EI79" i="6"/>
  <c r="EM79" i="6"/>
  <c r="EQ79" i="6"/>
  <c r="EU79" i="6"/>
  <c r="EY79" i="6"/>
  <c r="FC79" i="6"/>
  <c r="FG79" i="6"/>
  <c r="DM81" i="6"/>
  <c r="DQ81" i="6"/>
  <c r="DU81" i="6"/>
  <c r="DY81" i="6"/>
  <c r="EC81" i="6"/>
  <c r="EG81" i="6"/>
  <c r="EK81" i="6"/>
  <c r="EO81" i="6"/>
  <c r="ES81" i="6"/>
  <c r="EW81" i="6"/>
  <c r="FA81" i="6"/>
  <c r="FE81" i="6"/>
  <c r="FI81" i="6"/>
  <c r="BN89" i="6"/>
  <c r="BN92" i="6"/>
  <c r="DP79" i="6"/>
  <c r="DT79" i="6"/>
  <c r="DX79" i="6"/>
  <c r="EB79" i="6"/>
  <c r="EF79" i="6"/>
  <c r="EJ79" i="6"/>
  <c r="EN79" i="6"/>
  <c r="ER79" i="6"/>
  <c r="EV79" i="6"/>
  <c r="EZ79" i="6"/>
  <c r="FD79" i="6"/>
  <c r="FH79" i="6"/>
  <c r="BO90" i="6"/>
  <c r="BN90" i="6"/>
  <c r="BN94" i="6"/>
  <c r="BO96" i="6"/>
  <c r="BO104" i="6"/>
  <c r="BN104" i="6"/>
  <c r="DP50" i="6"/>
  <c r="DT50" i="6"/>
  <c r="DX50" i="6"/>
  <c r="EB50" i="6"/>
  <c r="EF50" i="6"/>
  <c r="EJ50" i="6"/>
  <c r="EN50" i="6"/>
  <c r="ER50" i="6"/>
  <c r="EV50" i="6"/>
  <c r="EZ50" i="6"/>
  <c r="FD50" i="6"/>
  <c r="DO69" i="6"/>
  <c r="DS69" i="6"/>
  <c r="DW69" i="6"/>
  <c r="EA69" i="6"/>
  <c r="EE69" i="6"/>
  <c r="EI69" i="6"/>
  <c r="EM69" i="6"/>
  <c r="EQ69" i="6"/>
  <c r="EU69" i="6"/>
  <c r="EY69" i="6"/>
  <c r="FC69" i="6"/>
  <c r="DP74" i="6"/>
  <c r="DT74" i="6"/>
  <c r="DX74" i="6"/>
  <c r="EB74" i="6"/>
  <c r="EF74" i="6"/>
  <c r="EJ74" i="6"/>
  <c r="EN74" i="6"/>
  <c r="ER74" i="6"/>
  <c r="EV74" i="6"/>
  <c r="EZ74" i="6"/>
  <c r="FD74" i="6"/>
  <c r="DN76" i="6"/>
  <c r="DR76" i="6"/>
  <c r="DV76" i="6"/>
  <c r="DZ76" i="6"/>
  <c r="ED76" i="6"/>
  <c r="EH76" i="6"/>
  <c r="EL76" i="6"/>
  <c r="EP76" i="6"/>
  <c r="ET76" i="6"/>
  <c r="EX76" i="6"/>
  <c r="FB76" i="6"/>
  <c r="FF76" i="6"/>
  <c r="DO77" i="6"/>
  <c r="DS77" i="6"/>
  <c r="DW77" i="6"/>
  <c r="EA77" i="6"/>
  <c r="EE77" i="6"/>
  <c r="EI77" i="6"/>
  <c r="EM77" i="6"/>
  <c r="EQ77" i="6"/>
  <c r="EU77" i="6"/>
  <c r="EY77" i="6"/>
  <c r="FC77" i="6"/>
  <c r="DM79" i="6"/>
  <c r="DQ79" i="6"/>
  <c r="DU79" i="6"/>
  <c r="DY79" i="6"/>
  <c r="EC79" i="6"/>
  <c r="EG79" i="6"/>
  <c r="EK79" i="6"/>
  <c r="EO79" i="6"/>
  <c r="ES79" i="6"/>
  <c r="EW79" i="6"/>
  <c r="FA79" i="6"/>
  <c r="FE79" i="6"/>
  <c r="DO81" i="6"/>
  <c r="DS81" i="6"/>
  <c r="DW81" i="6"/>
  <c r="EA81" i="6"/>
  <c r="EE81" i="6"/>
  <c r="EI81" i="6"/>
  <c r="EM81" i="6"/>
  <c r="EQ81" i="6"/>
  <c r="EU81" i="6"/>
  <c r="EY81" i="6"/>
  <c r="FC81" i="6"/>
  <c r="FJ82" i="6"/>
  <c r="FF82" i="6"/>
  <c r="FB82" i="6"/>
  <c r="DP82" i="6"/>
  <c r="DT82" i="6"/>
  <c r="DX82" i="6"/>
  <c r="EB82" i="6"/>
  <c r="EF82" i="6"/>
  <c r="EJ82" i="6"/>
  <c r="EN82" i="6"/>
  <c r="ER82" i="6"/>
  <c r="EV82" i="6"/>
  <c r="EZ82" i="6"/>
  <c r="FE82" i="6"/>
  <c r="BO88" i="6"/>
  <c r="BO98" i="6"/>
  <c r="BN98" i="6"/>
  <c r="BN99" i="6"/>
  <c r="BO99" i="6"/>
  <c r="BO100" i="6"/>
  <c r="BN100" i="6"/>
  <c r="BM100" i="6"/>
  <c r="DP88" i="6"/>
  <c r="DT88" i="6"/>
  <c r="DX88" i="6"/>
  <c r="EB88" i="6"/>
  <c r="EF88" i="6"/>
  <c r="EJ88" i="6"/>
  <c r="EN88" i="6"/>
  <c r="ER88" i="6"/>
  <c r="EV88" i="6"/>
  <c r="EZ88" i="6"/>
  <c r="FD88" i="6"/>
  <c r="DO91" i="6"/>
  <c r="DS91" i="6"/>
  <c r="DW91" i="6"/>
  <c r="EB91" i="6"/>
  <c r="EG91" i="6"/>
  <c r="EM91" i="6"/>
  <c r="ER91" i="6"/>
  <c r="EW91" i="6"/>
  <c r="FC91" i="6"/>
  <c r="DQ96" i="6"/>
  <c r="DV96" i="6"/>
  <c r="EB96" i="6"/>
  <c r="EG96" i="6"/>
  <c r="EL96" i="6"/>
  <c r="ER96" i="6"/>
  <c r="EW96" i="6"/>
  <c r="FB96" i="6"/>
  <c r="BM97" i="6"/>
  <c r="BN102" i="6"/>
  <c r="BO105" i="6"/>
  <c r="FG110" i="6"/>
  <c r="FC110" i="6"/>
  <c r="EY110" i="6"/>
  <c r="EU110" i="6"/>
  <c r="EQ110" i="6"/>
  <c r="EM110" i="6"/>
  <c r="EI110" i="6"/>
  <c r="EE110" i="6"/>
  <c r="EA110" i="6"/>
  <c r="DW110" i="6"/>
  <c r="DS110" i="6"/>
  <c r="DO110" i="6"/>
  <c r="FJ110" i="6"/>
  <c r="FF110" i="6"/>
  <c r="FB110" i="6"/>
  <c r="EX110" i="6"/>
  <c r="ET110" i="6"/>
  <c r="EP110" i="6"/>
  <c r="EL110" i="6"/>
  <c r="EH110" i="6"/>
  <c r="ED110" i="6"/>
  <c r="DZ110" i="6"/>
  <c r="DV110" i="6"/>
  <c r="DR110" i="6"/>
  <c r="DN110" i="6"/>
  <c r="FI110" i="6"/>
  <c r="FE110" i="6"/>
  <c r="FA110" i="6"/>
  <c r="EW110" i="6"/>
  <c r="ES110" i="6"/>
  <c r="EO110" i="6"/>
  <c r="EK110" i="6"/>
  <c r="EG110" i="6"/>
  <c r="EC110" i="6"/>
  <c r="DY110" i="6"/>
  <c r="DU110" i="6"/>
  <c r="DQ110" i="6"/>
  <c r="DM110" i="6"/>
  <c r="DX110" i="6"/>
  <c r="EN110" i="6"/>
  <c r="FD110" i="6"/>
  <c r="FJ91" i="6"/>
  <c r="FF91" i="6"/>
  <c r="FB91" i="6"/>
  <c r="EX91" i="6"/>
  <c r="ET91" i="6"/>
  <c r="EP91" i="6"/>
  <c r="EL91" i="6"/>
  <c r="EH91" i="6"/>
  <c r="ED91" i="6"/>
  <c r="DZ91" i="6"/>
  <c r="DP91" i="6"/>
  <c r="DT91" i="6"/>
  <c r="DX91" i="6"/>
  <c r="EC91" i="6"/>
  <c r="EI91" i="6"/>
  <c r="EN91" i="6"/>
  <c r="ES91" i="6"/>
  <c r="EY91" i="6"/>
  <c r="FD91" i="6"/>
  <c r="FI91" i="6"/>
  <c r="BN93" i="6"/>
  <c r="FG96" i="6"/>
  <c r="FC96" i="6"/>
  <c r="EY96" i="6"/>
  <c r="EU96" i="6"/>
  <c r="EQ96" i="6"/>
  <c r="EM96" i="6"/>
  <c r="EI96" i="6"/>
  <c r="EE96" i="6"/>
  <c r="EA96" i="6"/>
  <c r="DW96" i="6"/>
  <c r="DS96" i="6"/>
  <c r="DO96" i="6"/>
  <c r="DM96" i="6"/>
  <c r="DR96" i="6"/>
  <c r="DX96" i="6"/>
  <c r="EC96" i="6"/>
  <c r="EH96" i="6"/>
  <c r="EN96" i="6"/>
  <c r="ES96" i="6"/>
  <c r="EX96" i="6"/>
  <c r="FD96" i="6"/>
  <c r="FI96" i="6"/>
  <c r="BN97" i="6"/>
  <c r="BO103" i="6"/>
  <c r="BN103" i="6"/>
  <c r="EB110" i="6"/>
  <c r="ER110" i="6"/>
  <c r="FH110" i="6"/>
  <c r="BN112" i="6"/>
  <c r="BO112" i="6"/>
  <c r="DN96" i="6"/>
  <c r="DT96" i="6"/>
  <c r="DY96" i="6"/>
  <c r="ED96" i="6"/>
  <c r="EJ96" i="6"/>
  <c r="EO96" i="6"/>
  <c r="ET96" i="6"/>
  <c r="EZ96" i="6"/>
  <c r="FE96" i="6"/>
  <c r="FJ96" i="6"/>
  <c r="BN106" i="6"/>
  <c r="DP110" i="6"/>
  <c r="EF110" i="6"/>
  <c r="EV110" i="6"/>
  <c r="BN119" i="6"/>
  <c r="BO119" i="6"/>
  <c r="BO107" i="6"/>
  <c r="BN107" i="6"/>
  <c r="BN109" i="6"/>
  <c r="BO111" i="6"/>
  <c r="BN111" i="6"/>
  <c r="BN123" i="6"/>
  <c r="BO123" i="6"/>
  <c r="DP93" i="6"/>
  <c r="DT93" i="6"/>
  <c r="DX93" i="6"/>
  <c r="EB93" i="6"/>
  <c r="EF93" i="6"/>
  <c r="EJ93" i="6"/>
  <c r="EN93" i="6"/>
  <c r="ER93" i="6"/>
  <c r="EV93" i="6"/>
  <c r="EZ93" i="6"/>
  <c r="FD93" i="6"/>
  <c r="DP101" i="6"/>
  <c r="DT101" i="6"/>
  <c r="DX101" i="6"/>
  <c r="EB101" i="6"/>
  <c r="EF101" i="6"/>
  <c r="EJ101" i="6"/>
  <c r="EN101" i="6"/>
  <c r="ER101" i="6"/>
  <c r="EV101" i="6"/>
  <c r="EZ101" i="6"/>
  <c r="FD101" i="6"/>
  <c r="BO114" i="6"/>
  <c r="BN115" i="6"/>
  <c r="BO120" i="6"/>
  <c r="BM131" i="6"/>
  <c r="BO131" i="6"/>
  <c r="BN131" i="6"/>
  <c r="BO134" i="6"/>
  <c r="BN134" i="6"/>
  <c r="BN110" i="6"/>
  <c r="BM116" i="6"/>
  <c r="BN125" i="6"/>
  <c r="BM125" i="6"/>
  <c r="BM127" i="6"/>
  <c r="BO127" i="6"/>
  <c r="BN127" i="6"/>
  <c r="BN113" i="6"/>
  <c r="BN116" i="6"/>
  <c r="BO117" i="6"/>
  <c r="BN122" i="6"/>
  <c r="BO130" i="6"/>
  <c r="BN130" i="6"/>
  <c r="BM124" i="6"/>
  <c r="BN124" i="6"/>
  <c r="BO125" i="6"/>
  <c r="BO126" i="6"/>
  <c r="BN126" i="6"/>
  <c r="BN129" i="6"/>
  <c r="BO129" i="6"/>
  <c r="BN132" i="6"/>
  <c r="BN137" i="6"/>
  <c r="BO137" i="6"/>
  <c r="BN133" i="6"/>
  <c r="BO133" i="6"/>
  <c r="BN135" i="6"/>
  <c r="BO138" i="6"/>
  <c r="BN138" i="6"/>
  <c r="BM138" i="6"/>
  <c r="BN128" i="6"/>
  <c r="BO132" i="6"/>
  <c r="BN136" i="6"/>
  <c r="BN141" i="6"/>
  <c r="BN142" i="6"/>
  <c r="BN145" i="6"/>
  <c r="BO149" i="6"/>
  <c r="BN149" i="6"/>
  <c r="BM149" i="6"/>
  <c r="BN151" i="6"/>
  <c r="BM151" i="6"/>
  <c r="BO151" i="6"/>
  <c r="BO136" i="6"/>
  <c r="BN139" i="6"/>
  <c r="BO142" i="6"/>
  <c r="BN143" i="6"/>
  <c r="BO146" i="6"/>
  <c r="BM146" i="6"/>
  <c r="BN148" i="6"/>
  <c r="BM148" i="6"/>
  <c r="BO148" i="6"/>
  <c r="BO150" i="6"/>
  <c r="BN150" i="6"/>
  <c r="BN140" i="6"/>
  <c r="BO140" i="6"/>
  <c r="BN144" i="6"/>
  <c r="BO144" i="6"/>
  <c r="BO147" i="6"/>
  <c r="BN147" i="6"/>
  <c r="BO139" i="6"/>
  <c r="BO143" i="6"/>
  <c r="BN146" i="6"/>
  <c r="DP141" i="6"/>
  <c r="DT141" i="6"/>
  <c r="DX141" i="6"/>
  <c r="EB141" i="6"/>
  <c r="EF141" i="6"/>
  <c r="EJ141" i="6"/>
  <c r="EN141" i="6"/>
  <c r="ER141" i="6"/>
  <c r="EV141" i="6"/>
  <c r="EZ141" i="6"/>
  <c r="FD141" i="6"/>
  <c r="FH141" i="6"/>
  <c r="DP145" i="6"/>
  <c r="DT145" i="6"/>
  <c r="DX145" i="6"/>
  <c r="EB145" i="6"/>
  <c r="EF145" i="6"/>
  <c r="EJ145" i="6"/>
  <c r="EN145" i="6"/>
  <c r="ER145" i="6"/>
  <c r="EV145" i="6"/>
  <c r="EZ145" i="6"/>
  <c r="FD145" i="6"/>
  <c r="FH145" i="6"/>
  <c r="BN155" i="6"/>
  <c r="BO155" i="6"/>
  <c r="BM154" i="6"/>
  <c r="BO154" i="6"/>
  <c r="BN154" i="6"/>
  <c r="BO153" i="6"/>
  <c r="BN153" i="6"/>
  <c r="DO141" i="6"/>
  <c r="DS141" i="6"/>
  <c r="DW141" i="6"/>
  <c r="EA141" i="6"/>
  <c r="EE141" i="6"/>
  <c r="EI141" i="6"/>
  <c r="EM141" i="6"/>
  <c r="EQ141" i="6"/>
  <c r="EU141" i="6"/>
  <c r="EY141" i="6"/>
  <c r="FC141" i="6"/>
  <c r="DO145" i="6"/>
  <c r="DS145" i="6"/>
  <c r="DW145" i="6"/>
  <c r="EA145" i="6"/>
  <c r="EE145" i="6"/>
  <c r="EI145" i="6"/>
  <c r="EM145" i="6"/>
  <c r="EQ145" i="6"/>
  <c r="EU145" i="6"/>
  <c r="EY145" i="6"/>
  <c r="FC145" i="6"/>
  <c r="BO152" i="6"/>
  <c r="BN152" i="6"/>
  <c r="BO156" i="6"/>
  <c r="BN156" i="6"/>
  <c r="BM156" i="6"/>
  <c r="BN159" i="6"/>
  <c r="BO159" i="6"/>
  <c r="BO160" i="6"/>
  <c r="BN160" i="6"/>
  <c r="DP151" i="6"/>
  <c r="DT151" i="6"/>
  <c r="DX151" i="6"/>
  <c r="EB151" i="6"/>
  <c r="EF151" i="6"/>
  <c r="EJ151" i="6"/>
  <c r="EN151" i="6"/>
  <c r="ER151" i="6"/>
  <c r="EV151" i="6"/>
  <c r="EZ151" i="6"/>
  <c r="FD151" i="6"/>
  <c r="FH151" i="6"/>
  <c r="BO158" i="6"/>
  <c r="BN158" i="6"/>
  <c r="DM151" i="6"/>
  <c r="DQ151" i="6"/>
  <c r="DU151" i="6"/>
  <c r="DY151" i="6"/>
  <c r="EC151" i="6"/>
  <c r="EG151" i="6"/>
  <c r="EK151" i="6"/>
  <c r="EO151" i="6"/>
  <c r="ES151" i="6"/>
  <c r="EW151" i="6"/>
  <c r="FA151" i="6"/>
  <c r="FE151" i="6"/>
  <c r="FI151" i="6"/>
  <c r="BO157" i="6"/>
  <c r="BN157" i="6"/>
  <c r="DN151" i="6"/>
  <c r="DR151" i="6"/>
  <c r="DV151" i="6"/>
  <c r="DZ151" i="6"/>
  <c r="ED151" i="6"/>
  <c r="EH151" i="6"/>
  <c r="EL151" i="6"/>
  <c r="EP151" i="6"/>
  <c r="ET151" i="6"/>
  <c r="EX151" i="6"/>
  <c r="FB151" i="6"/>
  <c r="FF151" i="6"/>
  <c r="BO161" i="6"/>
  <c r="BN161" i="6"/>
  <c r="BO162" i="6"/>
  <c r="BN162" i="6"/>
  <c r="DN158" i="6"/>
  <c r="DR158" i="6"/>
  <c r="DV158" i="6"/>
  <c r="DZ158" i="6"/>
  <c r="ED158" i="6"/>
  <c r="EH158" i="6"/>
  <c r="EL158" i="6"/>
  <c r="EP158" i="6"/>
  <c r="ET158" i="6"/>
  <c r="EX158" i="6"/>
  <c r="FB158" i="6"/>
  <c r="FF158" i="6"/>
  <c r="FJ158" i="6"/>
  <c r="DS162" i="6"/>
  <c r="EI162" i="6"/>
  <c r="BO166" i="6"/>
  <c r="BN166" i="6"/>
  <c r="DO158" i="6"/>
  <c r="DS158" i="6"/>
  <c r="DW158" i="6"/>
  <c r="EA158" i="6"/>
  <c r="EE158" i="6"/>
  <c r="EI158" i="6"/>
  <c r="EM158" i="6"/>
  <c r="EQ158" i="6"/>
  <c r="EU158" i="6"/>
  <c r="EY158" i="6"/>
  <c r="FC158" i="6"/>
  <c r="FG158" i="6"/>
  <c r="BO164" i="6"/>
  <c r="BN164" i="6"/>
  <c r="BN165" i="6"/>
  <c r="BM165" i="6"/>
  <c r="BO165" i="6"/>
  <c r="DP158" i="6"/>
  <c r="DT158" i="6"/>
  <c r="DX158" i="6"/>
  <c r="EB158" i="6"/>
  <c r="EF158" i="6"/>
  <c r="EJ158" i="6"/>
  <c r="EN158" i="6"/>
  <c r="ER158" i="6"/>
  <c r="EV158" i="6"/>
  <c r="EZ158" i="6"/>
  <c r="FD158" i="6"/>
  <c r="FH158" i="6"/>
  <c r="FG162" i="6"/>
  <c r="FC162" i="6"/>
  <c r="EY162" i="6"/>
  <c r="EU162" i="6"/>
  <c r="EQ162" i="6"/>
  <c r="EM162" i="6"/>
  <c r="FJ162" i="6"/>
  <c r="FF162" i="6"/>
  <c r="FB162" i="6"/>
  <c r="EX162" i="6"/>
  <c r="ET162" i="6"/>
  <c r="EP162" i="6"/>
  <c r="EL162" i="6"/>
  <c r="EH162" i="6"/>
  <c r="ED162" i="6"/>
  <c r="DZ162" i="6"/>
  <c r="DV162" i="6"/>
  <c r="DR162" i="6"/>
  <c r="DN162" i="6"/>
  <c r="FI162" i="6"/>
  <c r="FE162" i="6"/>
  <c r="FA162" i="6"/>
  <c r="EW162" i="6"/>
  <c r="ES162" i="6"/>
  <c r="EO162" i="6"/>
  <c r="EK162" i="6"/>
  <c r="EG162" i="6"/>
  <c r="EC162" i="6"/>
  <c r="DY162" i="6"/>
  <c r="DU162" i="6"/>
  <c r="DQ162" i="6"/>
  <c r="DM162" i="6"/>
  <c r="FH162" i="6"/>
  <c r="FD162" i="6"/>
  <c r="EZ162" i="6"/>
  <c r="EV162" i="6"/>
  <c r="ER162" i="6"/>
  <c r="EN162" i="6"/>
  <c r="EJ162" i="6"/>
  <c r="EF162" i="6"/>
  <c r="EB162" i="6"/>
  <c r="DX162" i="6"/>
  <c r="DT162" i="6"/>
  <c r="DP162" i="6"/>
  <c r="EA162" i="6"/>
  <c r="BO163" i="6"/>
  <c r="BN163" i="6"/>
  <c r="BM168" i="6"/>
  <c r="BN168" i="6"/>
  <c r="BO168" i="6"/>
  <c r="DM158" i="6"/>
  <c r="DQ158" i="6"/>
  <c r="DU158" i="6"/>
  <c r="DY158" i="6"/>
  <c r="EC158" i="6"/>
  <c r="EG158" i="6"/>
  <c r="EK158" i="6"/>
  <c r="EO158" i="6"/>
  <c r="ES158" i="6"/>
  <c r="EW158" i="6"/>
  <c r="FA158" i="6"/>
  <c r="FE158" i="6"/>
  <c r="DO162" i="6"/>
  <c r="EE162" i="6"/>
  <c r="BO167" i="6"/>
  <c r="BN167" i="6"/>
  <c r="DN164" i="6"/>
  <c r="DR164" i="6"/>
  <c r="DV164" i="6"/>
  <c r="DZ164" i="6"/>
  <c r="ED164" i="6"/>
  <c r="EH164" i="6"/>
  <c r="EL164" i="6"/>
  <c r="EP164" i="6"/>
  <c r="ET164" i="6"/>
  <c r="EX164" i="6"/>
  <c r="FB164" i="6"/>
  <c r="FF164" i="6"/>
  <c r="FJ164" i="6"/>
  <c r="DO165" i="6"/>
  <c r="DS165" i="6"/>
  <c r="DW165" i="6"/>
  <c r="EA165" i="6"/>
  <c r="EE165" i="6"/>
  <c r="EI165" i="6"/>
  <c r="EM165" i="6"/>
  <c r="EQ165" i="6"/>
  <c r="EU165" i="6"/>
  <c r="EY165" i="6"/>
  <c r="FC165" i="6"/>
  <c r="FG165" i="6"/>
  <c r="DM167" i="6"/>
  <c r="DQ167" i="6"/>
  <c r="DU167" i="6"/>
  <c r="DY167" i="6"/>
  <c r="EC167" i="6"/>
  <c r="EG167" i="6"/>
  <c r="EK167" i="6"/>
  <c r="EO167" i="6"/>
  <c r="ES167" i="6"/>
  <c r="EW167" i="6"/>
  <c r="FA167" i="6"/>
  <c r="FE167" i="6"/>
  <c r="FI167" i="6"/>
  <c r="BO170" i="6"/>
  <c r="BN170" i="6"/>
  <c r="BM170" i="6"/>
  <c r="BO171" i="6"/>
  <c r="BN171" i="6"/>
  <c r="DO164" i="6"/>
  <c r="DS164" i="6"/>
  <c r="DW164" i="6"/>
  <c r="EA164" i="6"/>
  <c r="EE164" i="6"/>
  <c r="EI164" i="6"/>
  <c r="EM164" i="6"/>
  <c r="EQ164" i="6"/>
  <c r="EU164" i="6"/>
  <c r="EY164" i="6"/>
  <c r="FC164" i="6"/>
  <c r="FG164" i="6"/>
  <c r="DP165" i="6"/>
  <c r="DT165" i="6"/>
  <c r="DX165" i="6"/>
  <c r="EB165" i="6"/>
  <c r="EF165" i="6"/>
  <c r="EJ165" i="6"/>
  <c r="EN165" i="6"/>
  <c r="ER165" i="6"/>
  <c r="EV165" i="6"/>
  <c r="EZ165" i="6"/>
  <c r="FD165" i="6"/>
  <c r="FH165" i="6"/>
  <c r="DN167" i="6"/>
  <c r="DR167" i="6"/>
  <c r="DV167" i="6"/>
  <c r="DZ167" i="6"/>
  <c r="ED167" i="6"/>
  <c r="EH167" i="6"/>
  <c r="EL167" i="6"/>
  <c r="EP167" i="6"/>
  <c r="ET167" i="6"/>
  <c r="EX167" i="6"/>
  <c r="FB167" i="6"/>
  <c r="FF167" i="6"/>
  <c r="FJ167" i="6"/>
  <c r="BN169" i="6"/>
  <c r="BO169" i="6"/>
  <c r="DP164" i="6"/>
  <c r="DT164" i="6"/>
  <c r="DX164" i="6"/>
  <c r="EB164" i="6"/>
  <c r="EF164" i="6"/>
  <c r="EJ164" i="6"/>
  <c r="EN164" i="6"/>
  <c r="ER164" i="6"/>
  <c r="EV164" i="6"/>
  <c r="EZ164" i="6"/>
  <c r="FD164" i="6"/>
  <c r="FH164" i="6"/>
  <c r="DM165" i="6"/>
  <c r="DQ165" i="6"/>
  <c r="DU165" i="6"/>
  <c r="DY165" i="6"/>
  <c r="EC165" i="6"/>
  <c r="EG165" i="6"/>
  <c r="EK165" i="6"/>
  <c r="EO165" i="6"/>
  <c r="ES165" i="6"/>
  <c r="EW165" i="6"/>
  <c r="FA165" i="6"/>
  <c r="FE165" i="6"/>
  <c r="FI165" i="6"/>
  <c r="DO167" i="6"/>
  <c r="DS167" i="6"/>
  <c r="DW167" i="6"/>
  <c r="EA167" i="6"/>
  <c r="EE167" i="6"/>
  <c r="EI167" i="6"/>
  <c r="EM167" i="6"/>
  <c r="EQ167" i="6"/>
  <c r="EU167" i="6"/>
  <c r="EY167" i="6"/>
  <c r="FC167" i="6"/>
  <c r="FG167" i="6"/>
  <c r="FI168" i="6"/>
  <c r="FE168" i="6"/>
  <c r="FA168" i="6"/>
  <c r="EW168" i="6"/>
  <c r="ES168" i="6"/>
  <c r="EO168" i="6"/>
  <c r="EK168" i="6"/>
  <c r="EG168" i="6"/>
  <c r="EC168" i="6"/>
  <c r="DY168" i="6"/>
  <c r="DU168" i="6"/>
  <c r="DQ168" i="6"/>
  <c r="DM168" i="6"/>
  <c r="FH168" i="6"/>
  <c r="FD168" i="6"/>
  <c r="EZ168" i="6"/>
  <c r="EV168" i="6"/>
  <c r="ER168" i="6"/>
  <c r="EN168" i="6"/>
  <c r="EJ168" i="6"/>
  <c r="EF168" i="6"/>
  <c r="EB168" i="6"/>
  <c r="DX168" i="6"/>
  <c r="DT168" i="6"/>
  <c r="DP168" i="6"/>
  <c r="FG168" i="6"/>
  <c r="FC168" i="6"/>
  <c r="EY168" i="6"/>
  <c r="EU168" i="6"/>
  <c r="EQ168" i="6"/>
  <c r="EM168" i="6"/>
  <c r="EI168" i="6"/>
  <c r="EE168" i="6"/>
  <c r="EA168" i="6"/>
  <c r="DW168" i="6"/>
  <c r="DS168" i="6"/>
  <c r="DO168" i="6"/>
  <c r="FJ168" i="6"/>
  <c r="FF168" i="6"/>
  <c r="FB168" i="6"/>
  <c r="EX168" i="6"/>
  <c r="ET168" i="6"/>
  <c r="EP168" i="6"/>
  <c r="EL168" i="6"/>
  <c r="EH168" i="6"/>
  <c r="ED168" i="6"/>
  <c r="DZ168" i="6"/>
  <c r="DV168" i="6"/>
  <c r="DR168" i="6"/>
  <c r="DN168" i="6"/>
  <c r="BN173" i="6"/>
  <c r="BO173" i="6"/>
  <c r="DM164" i="6"/>
  <c r="DQ164" i="6"/>
  <c r="DU164" i="6"/>
  <c r="DY164" i="6"/>
  <c r="EC164" i="6"/>
  <c r="EG164" i="6"/>
  <c r="EK164" i="6"/>
  <c r="EO164" i="6"/>
  <c r="ES164" i="6"/>
  <c r="EW164" i="6"/>
  <c r="FA164" i="6"/>
  <c r="FE164" i="6"/>
  <c r="DN165" i="6"/>
  <c r="DR165" i="6"/>
  <c r="DV165" i="6"/>
  <c r="DZ165" i="6"/>
  <c r="ED165" i="6"/>
  <c r="EH165" i="6"/>
  <c r="EL165" i="6"/>
  <c r="EP165" i="6"/>
  <c r="ET165" i="6"/>
  <c r="EX165" i="6"/>
  <c r="FB165" i="6"/>
  <c r="FF165" i="6"/>
  <c r="DP167" i="6"/>
  <c r="DT167" i="6"/>
  <c r="DX167" i="6"/>
  <c r="EB167" i="6"/>
  <c r="EF167" i="6"/>
  <c r="EJ167" i="6"/>
  <c r="EN167" i="6"/>
  <c r="ER167" i="6"/>
  <c r="EV167" i="6"/>
  <c r="EZ167" i="6"/>
  <c r="FD167" i="6"/>
  <c r="BM172" i="6"/>
  <c r="BO172" i="6"/>
  <c r="BN172" i="6"/>
  <c r="DM171" i="6"/>
  <c r="DQ171" i="6"/>
  <c r="DU171" i="6"/>
  <c r="DY171" i="6"/>
  <c r="EC171" i="6"/>
  <c r="EG171" i="6"/>
  <c r="EK171" i="6"/>
  <c r="EO171" i="6"/>
  <c r="ES171" i="6"/>
  <c r="EW171" i="6"/>
  <c r="FA171" i="6"/>
  <c r="FE171" i="6"/>
  <c r="FI171" i="6"/>
  <c r="DO173" i="6"/>
  <c r="DS173" i="6"/>
  <c r="DW173" i="6"/>
  <c r="EA173" i="6"/>
  <c r="EE173" i="6"/>
  <c r="EI173" i="6"/>
  <c r="EM173" i="6"/>
  <c r="EQ173" i="6"/>
  <c r="EU173" i="6"/>
  <c r="EY173" i="6"/>
  <c r="FC173" i="6"/>
  <c r="FG173" i="6"/>
  <c r="DN171" i="6"/>
  <c r="DR171" i="6"/>
  <c r="DV171" i="6"/>
  <c r="DZ171" i="6"/>
  <c r="ED171" i="6"/>
  <c r="EH171" i="6"/>
  <c r="EL171" i="6"/>
  <c r="EP171" i="6"/>
  <c r="ET171" i="6"/>
  <c r="EX171" i="6"/>
  <c r="FB171" i="6"/>
  <c r="FF171" i="6"/>
  <c r="FJ171" i="6"/>
  <c r="DP173" i="6"/>
  <c r="DT173" i="6"/>
  <c r="DX173" i="6"/>
  <c r="EB173" i="6"/>
  <c r="EF173" i="6"/>
  <c r="EJ173" i="6"/>
  <c r="EN173" i="6"/>
  <c r="ER173" i="6"/>
  <c r="EV173" i="6"/>
  <c r="EZ173" i="6"/>
  <c r="FD173" i="6"/>
  <c r="FH173" i="6"/>
  <c r="DO171" i="6"/>
  <c r="DS171" i="6"/>
  <c r="DW171" i="6"/>
  <c r="EA171" i="6"/>
  <c r="EE171" i="6"/>
  <c r="EI171" i="6"/>
  <c r="EM171" i="6"/>
  <c r="EQ171" i="6"/>
  <c r="EU171" i="6"/>
  <c r="EY171" i="6"/>
  <c r="FC171" i="6"/>
  <c r="FG171" i="6"/>
  <c r="DM173" i="6"/>
  <c r="DQ173" i="6"/>
  <c r="DU173" i="6"/>
  <c r="DY173" i="6"/>
  <c r="EC173" i="6"/>
  <c r="EG173" i="6"/>
  <c r="EK173" i="6"/>
  <c r="EO173" i="6"/>
  <c r="ES173" i="6"/>
  <c r="EW173" i="6"/>
  <c r="FA173" i="6"/>
  <c r="FE173" i="6"/>
  <c r="FI173" i="6"/>
  <c r="DP171" i="6"/>
  <c r="DT171" i="6"/>
  <c r="DX171" i="6"/>
  <c r="EB171" i="6"/>
  <c r="EF171" i="6"/>
  <c r="EJ171" i="6"/>
  <c r="EN171" i="6"/>
  <c r="ER171" i="6"/>
  <c r="EV171" i="6"/>
  <c r="EZ171" i="6"/>
  <c r="FD171" i="6"/>
  <c r="DN173" i="6"/>
  <c r="DR173" i="6"/>
  <c r="DV173" i="6"/>
  <c r="DZ173" i="6"/>
  <c r="ED173" i="6"/>
  <c r="EH173" i="6"/>
  <c r="EL173" i="6"/>
  <c r="EP173" i="6"/>
  <c r="ET173" i="6"/>
  <c r="EX173" i="6"/>
  <c r="FB173" i="6"/>
  <c r="FF173" i="6"/>
  <c r="BK325" i="6"/>
  <c r="BJ325" i="6"/>
  <c r="BI325" i="6"/>
  <c r="BH325" i="6"/>
  <c r="BG325" i="6"/>
  <c r="BF325" i="6"/>
  <c r="BE325" i="6"/>
  <c r="BD325" i="6"/>
  <c r="BC325" i="6"/>
  <c r="BB325" i="6"/>
  <c r="BA325" i="6"/>
  <c r="AZ325" i="6"/>
  <c r="AY325" i="6"/>
  <c r="AX325" i="6"/>
  <c r="AW325" i="6"/>
  <c r="AV325" i="6"/>
  <c r="AU325" i="6"/>
  <c r="AT325" i="6"/>
  <c r="AS325" i="6"/>
  <c r="AR325" i="6"/>
  <c r="AQ325" i="6"/>
  <c r="AP325" i="6"/>
  <c r="AO325" i="6"/>
  <c r="AN325" i="6"/>
  <c r="AM325" i="6"/>
  <c r="AL325" i="6"/>
  <c r="AK325" i="6"/>
  <c r="AJ325" i="6"/>
  <c r="AI325" i="6"/>
  <c r="AH325" i="6"/>
  <c r="AG325" i="6"/>
  <c r="AF325" i="6"/>
  <c r="AE325" i="6"/>
  <c r="AD325" i="6"/>
  <c r="AC325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G325" i="6"/>
  <c r="H325" i="6" s="1"/>
  <c r="B325" i="6"/>
  <c r="BK324" i="6"/>
  <c r="BJ324" i="6"/>
  <c r="BI324" i="6"/>
  <c r="BH324" i="6"/>
  <c r="BG324" i="6"/>
  <c r="BF324" i="6"/>
  <c r="BE324" i="6"/>
  <c r="BD324" i="6"/>
  <c r="BC324" i="6"/>
  <c r="BB324" i="6"/>
  <c r="BA324" i="6"/>
  <c r="AZ324" i="6"/>
  <c r="AY324" i="6"/>
  <c r="AX324" i="6"/>
  <c r="AW324" i="6"/>
  <c r="AV324" i="6"/>
  <c r="AU324" i="6"/>
  <c r="AT324" i="6"/>
  <c r="AS324" i="6"/>
  <c r="AR324" i="6"/>
  <c r="AQ324" i="6"/>
  <c r="AP324" i="6"/>
  <c r="AO324" i="6"/>
  <c r="AN324" i="6"/>
  <c r="AM324" i="6"/>
  <c r="AL324" i="6"/>
  <c r="AK324" i="6"/>
  <c r="AJ324" i="6"/>
  <c r="AI324" i="6"/>
  <c r="AH324" i="6"/>
  <c r="AG324" i="6"/>
  <c r="AF324" i="6"/>
  <c r="AE324" i="6"/>
  <c r="AD324" i="6"/>
  <c r="AC324" i="6"/>
  <c r="AB324" i="6"/>
  <c r="AA324" i="6"/>
  <c r="Z324" i="6"/>
  <c r="Y324" i="6"/>
  <c r="X324" i="6"/>
  <c r="W324" i="6"/>
  <c r="V324" i="6"/>
  <c r="U324" i="6"/>
  <c r="T324" i="6"/>
  <c r="S324" i="6"/>
  <c r="R324" i="6"/>
  <c r="Q324" i="6"/>
  <c r="G324" i="6"/>
  <c r="H324" i="6" s="1"/>
  <c r="B324" i="6"/>
  <c r="BK323" i="6"/>
  <c r="BJ323" i="6"/>
  <c r="BI323" i="6"/>
  <c r="BH323" i="6"/>
  <c r="BG323" i="6"/>
  <c r="BF323" i="6"/>
  <c r="BE323" i="6"/>
  <c r="BD323" i="6"/>
  <c r="BC323" i="6"/>
  <c r="BB323" i="6"/>
  <c r="BA323" i="6"/>
  <c r="AZ323" i="6"/>
  <c r="AY323" i="6"/>
  <c r="AX323" i="6"/>
  <c r="AW323" i="6"/>
  <c r="AV323" i="6"/>
  <c r="AU323" i="6"/>
  <c r="AT323" i="6"/>
  <c r="AS323" i="6"/>
  <c r="AR323" i="6"/>
  <c r="AQ323" i="6"/>
  <c r="AP323" i="6"/>
  <c r="AO323" i="6"/>
  <c r="AN323" i="6"/>
  <c r="AM323" i="6"/>
  <c r="AL323" i="6"/>
  <c r="AK323" i="6"/>
  <c r="AJ323" i="6"/>
  <c r="AI323" i="6"/>
  <c r="AH323" i="6"/>
  <c r="AG323" i="6"/>
  <c r="AF323" i="6"/>
  <c r="AE323" i="6"/>
  <c r="AD323" i="6"/>
  <c r="AC323" i="6"/>
  <c r="AB323" i="6"/>
  <c r="AA323" i="6"/>
  <c r="Z323" i="6"/>
  <c r="Y323" i="6"/>
  <c r="X323" i="6"/>
  <c r="W323" i="6"/>
  <c r="V323" i="6"/>
  <c r="U323" i="6"/>
  <c r="T323" i="6"/>
  <c r="S323" i="6"/>
  <c r="R323" i="6"/>
  <c r="Q323" i="6"/>
  <c r="G323" i="6"/>
  <c r="H323" i="6" s="1"/>
  <c r="B323" i="6"/>
  <c r="BK322" i="6"/>
  <c r="BJ322" i="6"/>
  <c r="BI322" i="6"/>
  <c r="BH322" i="6"/>
  <c r="BG322" i="6"/>
  <c r="BF322" i="6"/>
  <c r="BE322" i="6"/>
  <c r="BD322" i="6"/>
  <c r="BC322" i="6"/>
  <c r="BB322" i="6"/>
  <c r="BA322" i="6"/>
  <c r="AZ322" i="6"/>
  <c r="AY322" i="6"/>
  <c r="AX322" i="6"/>
  <c r="AW322" i="6"/>
  <c r="AV322" i="6"/>
  <c r="AU322" i="6"/>
  <c r="AT322" i="6"/>
  <c r="AS322" i="6"/>
  <c r="AR322" i="6"/>
  <c r="AQ322" i="6"/>
  <c r="AP322" i="6"/>
  <c r="AO322" i="6"/>
  <c r="AN322" i="6"/>
  <c r="AM322" i="6"/>
  <c r="AL322" i="6"/>
  <c r="AK322" i="6"/>
  <c r="AJ322" i="6"/>
  <c r="AI322" i="6"/>
  <c r="AH322" i="6"/>
  <c r="AG322" i="6"/>
  <c r="AF322" i="6"/>
  <c r="AE322" i="6"/>
  <c r="AD322" i="6"/>
  <c r="AC322" i="6"/>
  <c r="AB322" i="6"/>
  <c r="AA322" i="6"/>
  <c r="Z322" i="6"/>
  <c r="Y322" i="6"/>
  <c r="X322" i="6"/>
  <c r="W322" i="6"/>
  <c r="V322" i="6"/>
  <c r="U322" i="6"/>
  <c r="T322" i="6"/>
  <c r="S322" i="6"/>
  <c r="R322" i="6"/>
  <c r="Q322" i="6"/>
  <c r="G322" i="6"/>
  <c r="H322" i="6" s="1"/>
  <c r="B322" i="6"/>
  <c r="BK321" i="6"/>
  <c r="BJ321" i="6"/>
  <c r="BI321" i="6"/>
  <c r="BH321" i="6"/>
  <c r="BG321" i="6"/>
  <c r="BF321" i="6"/>
  <c r="BE321" i="6"/>
  <c r="BD321" i="6"/>
  <c r="BC321" i="6"/>
  <c r="BB321" i="6"/>
  <c r="BA321" i="6"/>
  <c r="AZ321" i="6"/>
  <c r="AY321" i="6"/>
  <c r="AX321" i="6"/>
  <c r="AW321" i="6"/>
  <c r="AV321" i="6"/>
  <c r="AU321" i="6"/>
  <c r="AT321" i="6"/>
  <c r="AS321" i="6"/>
  <c r="AR321" i="6"/>
  <c r="AQ321" i="6"/>
  <c r="AP321" i="6"/>
  <c r="AO321" i="6"/>
  <c r="AN321" i="6"/>
  <c r="AM321" i="6"/>
  <c r="AL321" i="6"/>
  <c r="AK321" i="6"/>
  <c r="AJ321" i="6"/>
  <c r="AI321" i="6"/>
  <c r="AH321" i="6"/>
  <c r="AG321" i="6"/>
  <c r="AF321" i="6"/>
  <c r="AE321" i="6"/>
  <c r="AD321" i="6"/>
  <c r="AC321" i="6"/>
  <c r="AB321" i="6"/>
  <c r="AA321" i="6"/>
  <c r="Z321" i="6"/>
  <c r="Y321" i="6"/>
  <c r="X321" i="6"/>
  <c r="W321" i="6"/>
  <c r="V321" i="6"/>
  <c r="U321" i="6"/>
  <c r="T321" i="6"/>
  <c r="S321" i="6"/>
  <c r="R321" i="6"/>
  <c r="Q321" i="6"/>
  <c r="G321" i="6"/>
  <c r="H321" i="6" s="1"/>
  <c r="B321" i="6"/>
  <c r="BK320" i="6"/>
  <c r="BJ320" i="6"/>
  <c r="BI320" i="6"/>
  <c r="BH320" i="6"/>
  <c r="BG320" i="6"/>
  <c r="BF320" i="6"/>
  <c r="BE320" i="6"/>
  <c r="BD320" i="6"/>
  <c r="BC320" i="6"/>
  <c r="BB320" i="6"/>
  <c r="BA320" i="6"/>
  <c r="AZ320" i="6"/>
  <c r="AY320" i="6"/>
  <c r="AX320" i="6"/>
  <c r="AW320" i="6"/>
  <c r="AV320" i="6"/>
  <c r="AU320" i="6"/>
  <c r="AT320" i="6"/>
  <c r="AS320" i="6"/>
  <c r="AR320" i="6"/>
  <c r="AQ320" i="6"/>
  <c r="AP320" i="6"/>
  <c r="AO320" i="6"/>
  <c r="AN320" i="6"/>
  <c r="AM320" i="6"/>
  <c r="AL320" i="6"/>
  <c r="AK320" i="6"/>
  <c r="AJ320" i="6"/>
  <c r="AI320" i="6"/>
  <c r="AH320" i="6"/>
  <c r="AG320" i="6"/>
  <c r="AF320" i="6"/>
  <c r="AE320" i="6"/>
  <c r="AD320" i="6"/>
  <c r="AC320" i="6"/>
  <c r="AB320" i="6"/>
  <c r="AA320" i="6"/>
  <c r="Z320" i="6"/>
  <c r="Y320" i="6"/>
  <c r="X320" i="6"/>
  <c r="W320" i="6"/>
  <c r="V320" i="6"/>
  <c r="U320" i="6"/>
  <c r="T320" i="6"/>
  <c r="S320" i="6"/>
  <c r="R320" i="6"/>
  <c r="Q320" i="6"/>
  <c r="G320" i="6"/>
  <c r="H320" i="6" s="1"/>
  <c r="B320" i="6"/>
  <c r="BK319" i="6"/>
  <c r="BJ319" i="6"/>
  <c r="BI319" i="6"/>
  <c r="BH319" i="6"/>
  <c r="BG319" i="6"/>
  <c r="BF319" i="6"/>
  <c r="BE319" i="6"/>
  <c r="BD319" i="6"/>
  <c r="BC319" i="6"/>
  <c r="BB319" i="6"/>
  <c r="BA319" i="6"/>
  <c r="AZ319" i="6"/>
  <c r="AY319" i="6"/>
  <c r="AX319" i="6"/>
  <c r="AW319" i="6"/>
  <c r="AV319" i="6"/>
  <c r="AU319" i="6"/>
  <c r="AT319" i="6"/>
  <c r="AS319" i="6"/>
  <c r="AR319" i="6"/>
  <c r="AQ319" i="6"/>
  <c r="AP319" i="6"/>
  <c r="AO319" i="6"/>
  <c r="AN319" i="6"/>
  <c r="AM319" i="6"/>
  <c r="AL319" i="6"/>
  <c r="AK319" i="6"/>
  <c r="AJ319" i="6"/>
  <c r="AI319" i="6"/>
  <c r="AH319" i="6"/>
  <c r="AG319" i="6"/>
  <c r="AF319" i="6"/>
  <c r="AE319" i="6"/>
  <c r="AD319" i="6"/>
  <c r="AC319" i="6"/>
  <c r="AB319" i="6"/>
  <c r="AA319" i="6"/>
  <c r="Z319" i="6"/>
  <c r="Y319" i="6"/>
  <c r="X319" i="6"/>
  <c r="W319" i="6"/>
  <c r="V319" i="6"/>
  <c r="U319" i="6"/>
  <c r="T319" i="6"/>
  <c r="S319" i="6"/>
  <c r="R319" i="6"/>
  <c r="Q319" i="6"/>
  <c r="G319" i="6"/>
  <c r="H319" i="6" s="1"/>
  <c r="B319" i="6"/>
  <c r="BK318" i="6"/>
  <c r="BJ318" i="6"/>
  <c r="BI318" i="6"/>
  <c r="BH318" i="6"/>
  <c r="BG318" i="6"/>
  <c r="BF318" i="6"/>
  <c r="BE318" i="6"/>
  <c r="BD318" i="6"/>
  <c r="BC318" i="6"/>
  <c r="BB318" i="6"/>
  <c r="BA318" i="6"/>
  <c r="AZ318" i="6"/>
  <c r="AY318" i="6"/>
  <c r="AX318" i="6"/>
  <c r="AW318" i="6"/>
  <c r="AV318" i="6"/>
  <c r="AU318" i="6"/>
  <c r="AT318" i="6"/>
  <c r="AS318" i="6"/>
  <c r="AR318" i="6"/>
  <c r="AQ318" i="6"/>
  <c r="AP318" i="6"/>
  <c r="AO318" i="6"/>
  <c r="AN318" i="6"/>
  <c r="AM318" i="6"/>
  <c r="AL318" i="6"/>
  <c r="AK318" i="6"/>
  <c r="AJ318" i="6"/>
  <c r="AI318" i="6"/>
  <c r="AH318" i="6"/>
  <c r="AG318" i="6"/>
  <c r="AF318" i="6"/>
  <c r="AE318" i="6"/>
  <c r="AD318" i="6"/>
  <c r="AC318" i="6"/>
  <c r="AB318" i="6"/>
  <c r="AA318" i="6"/>
  <c r="Z318" i="6"/>
  <c r="Y318" i="6"/>
  <c r="X318" i="6"/>
  <c r="W318" i="6"/>
  <c r="V318" i="6"/>
  <c r="U318" i="6"/>
  <c r="T318" i="6"/>
  <c r="S318" i="6"/>
  <c r="R318" i="6"/>
  <c r="Q318" i="6"/>
  <c r="G318" i="6"/>
  <c r="H318" i="6" s="1"/>
  <c r="B318" i="6"/>
  <c r="BK317" i="6"/>
  <c r="BJ317" i="6"/>
  <c r="BI317" i="6"/>
  <c r="BH317" i="6"/>
  <c r="BG317" i="6"/>
  <c r="BF317" i="6"/>
  <c r="BE317" i="6"/>
  <c r="BD317" i="6"/>
  <c r="BC317" i="6"/>
  <c r="BB317" i="6"/>
  <c r="BA317" i="6"/>
  <c r="AZ317" i="6"/>
  <c r="AY317" i="6"/>
  <c r="AX317" i="6"/>
  <c r="AW317" i="6"/>
  <c r="AV317" i="6"/>
  <c r="AU317" i="6"/>
  <c r="AT317" i="6"/>
  <c r="AS317" i="6"/>
  <c r="AR317" i="6"/>
  <c r="AQ317" i="6"/>
  <c r="AP317" i="6"/>
  <c r="AO317" i="6"/>
  <c r="AN317" i="6"/>
  <c r="AM317" i="6"/>
  <c r="AL317" i="6"/>
  <c r="AK317" i="6"/>
  <c r="AJ317" i="6"/>
  <c r="AI317" i="6"/>
  <c r="AH317" i="6"/>
  <c r="AG317" i="6"/>
  <c r="AF317" i="6"/>
  <c r="AE317" i="6"/>
  <c r="AD317" i="6"/>
  <c r="AC317" i="6"/>
  <c r="AB317" i="6"/>
  <c r="AA317" i="6"/>
  <c r="Z317" i="6"/>
  <c r="Y317" i="6"/>
  <c r="X317" i="6"/>
  <c r="W317" i="6"/>
  <c r="V317" i="6"/>
  <c r="U317" i="6"/>
  <c r="T317" i="6"/>
  <c r="S317" i="6"/>
  <c r="R317" i="6"/>
  <c r="Q317" i="6"/>
  <c r="G317" i="6"/>
  <c r="H317" i="6" s="1"/>
  <c r="B317" i="6"/>
  <c r="BK316" i="6"/>
  <c r="BJ316" i="6"/>
  <c r="BI316" i="6"/>
  <c r="BH316" i="6"/>
  <c r="BG316" i="6"/>
  <c r="BF316" i="6"/>
  <c r="BE316" i="6"/>
  <c r="BD316" i="6"/>
  <c r="BC316" i="6"/>
  <c r="BB316" i="6"/>
  <c r="BA316" i="6"/>
  <c r="AZ316" i="6"/>
  <c r="AY316" i="6"/>
  <c r="AX316" i="6"/>
  <c r="AW316" i="6"/>
  <c r="AV316" i="6"/>
  <c r="AU316" i="6"/>
  <c r="AT316" i="6"/>
  <c r="AS316" i="6"/>
  <c r="AR316" i="6"/>
  <c r="AQ316" i="6"/>
  <c r="AP316" i="6"/>
  <c r="AO316" i="6"/>
  <c r="AN316" i="6"/>
  <c r="AM316" i="6"/>
  <c r="AL316" i="6"/>
  <c r="AK316" i="6"/>
  <c r="AJ316" i="6"/>
  <c r="AI316" i="6"/>
  <c r="AH316" i="6"/>
  <c r="AG316" i="6"/>
  <c r="AF316" i="6"/>
  <c r="AE316" i="6"/>
  <c r="AD316" i="6"/>
  <c r="AC316" i="6"/>
  <c r="AB316" i="6"/>
  <c r="AA316" i="6"/>
  <c r="Z316" i="6"/>
  <c r="Y316" i="6"/>
  <c r="X316" i="6"/>
  <c r="W316" i="6"/>
  <c r="V316" i="6"/>
  <c r="U316" i="6"/>
  <c r="T316" i="6"/>
  <c r="S316" i="6"/>
  <c r="R316" i="6"/>
  <c r="Q316" i="6"/>
  <c r="G316" i="6"/>
  <c r="H316" i="6" s="1"/>
  <c r="B316" i="6"/>
  <c r="BK315" i="6"/>
  <c r="BJ315" i="6"/>
  <c r="BI315" i="6"/>
  <c r="BH315" i="6"/>
  <c r="BG315" i="6"/>
  <c r="BF315" i="6"/>
  <c r="BE315" i="6"/>
  <c r="BD315" i="6"/>
  <c r="BC315" i="6"/>
  <c r="BB315" i="6"/>
  <c r="BA315" i="6"/>
  <c r="AZ315" i="6"/>
  <c r="AY315" i="6"/>
  <c r="AX315" i="6"/>
  <c r="AW315" i="6"/>
  <c r="AV315" i="6"/>
  <c r="AU315" i="6"/>
  <c r="AT315" i="6"/>
  <c r="AS315" i="6"/>
  <c r="AR315" i="6"/>
  <c r="AQ315" i="6"/>
  <c r="AP315" i="6"/>
  <c r="AO315" i="6"/>
  <c r="AN315" i="6"/>
  <c r="AM315" i="6"/>
  <c r="AL315" i="6"/>
  <c r="AK315" i="6"/>
  <c r="AJ315" i="6"/>
  <c r="AI315" i="6"/>
  <c r="AH315" i="6"/>
  <c r="AG315" i="6"/>
  <c r="AF315" i="6"/>
  <c r="AE315" i="6"/>
  <c r="AD315" i="6"/>
  <c r="AC315" i="6"/>
  <c r="AB315" i="6"/>
  <c r="AA315" i="6"/>
  <c r="Z315" i="6"/>
  <c r="Y315" i="6"/>
  <c r="X315" i="6"/>
  <c r="W315" i="6"/>
  <c r="V315" i="6"/>
  <c r="U315" i="6"/>
  <c r="T315" i="6"/>
  <c r="S315" i="6"/>
  <c r="R315" i="6"/>
  <c r="Q315" i="6"/>
  <c r="G315" i="6"/>
  <c r="H315" i="6" s="1"/>
  <c r="B315" i="6"/>
  <c r="BK314" i="6"/>
  <c r="BJ314" i="6"/>
  <c r="BI314" i="6"/>
  <c r="BH314" i="6"/>
  <c r="BG314" i="6"/>
  <c r="BF314" i="6"/>
  <c r="BE314" i="6"/>
  <c r="BD314" i="6"/>
  <c r="BC314" i="6"/>
  <c r="BB314" i="6"/>
  <c r="BA314" i="6"/>
  <c r="AZ314" i="6"/>
  <c r="AY314" i="6"/>
  <c r="AX314" i="6"/>
  <c r="AW314" i="6"/>
  <c r="AV314" i="6"/>
  <c r="AU314" i="6"/>
  <c r="AT314" i="6"/>
  <c r="AS314" i="6"/>
  <c r="AR314" i="6"/>
  <c r="AQ314" i="6"/>
  <c r="AP314" i="6"/>
  <c r="AO314" i="6"/>
  <c r="AN314" i="6"/>
  <c r="AM314" i="6"/>
  <c r="AL314" i="6"/>
  <c r="AK314" i="6"/>
  <c r="AJ314" i="6"/>
  <c r="AI314" i="6"/>
  <c r="AH314" i="6"/>
  <c r="AG314" i="6"/>
  <c r="AF314" i="6"/>
  <c r="AE314" i="6"/>
  <c r="AD314" i="6"/>
  <c r="AC314" i="6"/>
  <c r="AB314" i="6"/>
  <c r="AA314" i="6"/>
  <c r="Z314" i="6"/>
  <c r="Y314" i="6"/>
  <c r="X314" i="6"/>
  <c r="W314" i="6"/>
  <c r="V314" i="6"/>
  <c r="U314" i="6"/>
  <c r="T314" i="6"/>
  <c r="S314" i="6"/>
  <c r="R314" i="6"/>
  <c r="Q314" i="6"/>
  <c r="G314" i="6"/>
  <c r="H314" i="6" s="1"/>
  <c r="B314" i="6"/>
  <c r="BK313" i="6"/>
  <c r="BJ313" i="6"/>
  <c r="BI313" i="6"/>
  <c r="BH313" i="6"/>
  <c r="BG313" i="6"/>
  <c r="BF313" i="6"/>
  <c r="BE313" i="6"/>
  <c r="BD313" i="6"/>
  <c r="BC313" i="6"/>
  <c r="BB313" i="6"/>
  <c r="BA313" i="6"/>
  <c r="AZ313" i="6"/>
  <c r="AY313" i="6"/>
  <c r="AX313" i="6"/>
  <c r="AW313" i="6"/>
  <c r="AV313" i="6"/>
  <c r="AU313" i="6"/>
  <c r="AT313" i="6"/>
  <c r="AS313" i="6"/>
  <c r="AR313" i="6"/>
  <c r="AQ313" i="6"/>
  <c r="AP313" i="6"/>
  <c r="AO313" i="6"/>
  <c r="AN313" i="6"/>
  <c r="AM313" i="6"/>
  <c r="AL313" i="6"/>
  <c r="AK313" i="6"/>
  <c r="AJ313" i="6"/>
  <c r="AI313" i="6"/>
  <c r="AH313" i="6"/>
  <c r="AG313" i="6"/>
  <c r="AF313" i="6"/>
  <c r="AE313" i="6"/>
  <c r="AD313" i="6"/>
  <c r="AC313" i="6"/>
  <c r="AB313" i="6"/>
  <c r="AA313" i="6"/>
  <c r="Z313" i="6"/>
  <c r="Y313" i="6"/>
  <c r="X313" i="6"/>
  <c r="W313" i="6"/>
  <c r="V313" i="6"/>
  <c r="U313" i="6"/>
  <c r="T313" i="6"/>
  <c r="S313" i="6"/>
  <c r="R313" i="6"/>
  <c r="Q313" i="6"/>
  <c r="G313" i="6"/>
  <c r="H313" i="6" s="1"/>
  <c r="B313" i="6"/>
  <c r="BK312" i="6"/>
  <c r="BJ312" i="6"/>
  <c r="BI312" i="6"/>
  <c r="BH312" i="6"/>
  <c r="BG312" i="6"/>
  <c r="BF312" i="6"/>
  <c r="BE312" i="6"/>
  <c r="BD312" i="6"/>
  <c r="BC312" i="6"/>
  <c r="BB312" i="6"/>
  <c r="BA312" i="6"/>
  <c r="AZ312" i="6"/>
  <c r="AY312" i="6"/>
  <c r="AX312" i="6"/>
  <c r="AW312" i="6"/>
  <c r="AV312" i="6"/>
  <c r="AU312" i="6"/>
  <c r="AT312" i="6"/>
  <c r="AS312" i="6"/>
  <c r="AR312" i="6"/>
  <c r="AQ312" i="6"/>
  <c r="AP312" i="6"/>
  <c r="AO312" i="6"/>
  <c r="AN312" i="6"/>
  <c r="AM312" i="6"/>
  <c r="AL312" i="6"/>
  <c r="AK312" i="6"/>
  <c r="AJ312" i="6"/>
  <c r="AI312" i="6"/>
  <c r="AH312" i="6"/>
  <c r="AG312" i="6"/>
  <c r="AF312" i="6"/>
  <c r="AE312" i="6"/>
  <c r="AD312" i="6"/>
  <c r="AC312" i="6"/>
  <c r="AB312" i="6"/>
  <c r="AA312" i="6"/>
  <c r="Z312" i="6"/>
  <c r="Y312" i="6"/>
  <c r="X312" i="6"/>
  <c r="W312" i="6"/>
  <c r="V312" i="6"/>
  <c r="U312" i="6"/>
  <c r="T312" i="6"/>
  <c r="S312" i="6"/>
  <c r="R312" i="6"/>
  <c r="Q312" i="6"/>
  <c r="G312" i="6"/>
  <c r="H312" i="6" s="1"/>
  <c r="B312" i="6"/>
  <c r="BK311" i="6"/>
  <c r="BJ311" i="6"/>
  <c r="BI311" i="6"/>
  <c r="BH311" i="6"/>
  <c r="BG311" i="6"/>
  <c r="BF311" i="6"/>
  <c r="BE311" i="6"/>
  <c r="BD311" i="6"/>
  <c r="BC311" i="6"/>
  <c r="BB311" i="6"/>
  <c r="BA311" i="6"/>
  <c r="AZ311" i="6"/>
  <c r="AY311" i="6"/>
  <c r="AX311" i="6"/>
  <c r="AW311" i="6"/>
  <c r="AV311" i="6"/>
  <c r="AU311" i="6"/>
  <c r="AT311" i="6"/>
  <c r="AS311" i="6"/>
  <c r="AR311" i="6"/>
  <c r="AQ311" i="6"/>
  <c r="AP311" i="6"/>
  <c r="AO311" i="6"/>
  <c r="AN311" i="6"/>
  <c r="AM311" i="6"/>
  <c r="AL311" i="6"/>
  <c r="AK311" i="6"/>
  <c r="AJ311" i="6"/>
  <c r="AI311" i="6"/>
  <c r="AH311" i="6"/>
  <c r="AG311" i="6"/>
  <c r="AF311" i="6"/>
  <c r="AE311" i="6"/>
  <c r="AD311" i="6"/>
  <c r="AC311" i="6"/>
  <c r="AB311" i="6"/>
  <c r="AA311" i="6"/>
  <c r="Z311" i="6"/>
  <c r="Y311" i="6"/>
  <c r="X311" i="6"/>
  <c r="W311" i="6"/>
  <c r="V311" i="6"/>
  <c r="U311" i="6"/>
  <c r="T311" i="6"/>
  <c r="S311" i="6"/>
  <c r="R311" i="6"/>
  <c r="Q311" i="6"/>
  <c r="G311" i="6"/>
  <c r="H311" i="6" s="1"/>
  <c r="B311" i="6"/>
  <c r="BK310" i="6"/>
  <c r="BJ310" i="6"/>
  <c r="BI310" i="6"/>
  <c r="BH310" i="6"/>
  <c r="BG310" i="6"/>
  <c r="BF310" i="6"/>
  <c r="BE310" i="6"/>
  <c r="BD310" i="6"/>
  <c r="BC310" i="6"/>
  <c r="BB310" i="6"/>
  <c r="BA310" i="6"/>
  <c r="AZ310" i="6"/>
  <c r="AY310" i="6"/>
  <c r="AX310" i="6"/>
  <c r="AW310" i="6"/>
  <c r="AV310" i="6"/>
  <c r="AU310" i="6"/>
  <c r="AT310" i="6"/>
  <c r="AS310" i="6"/>
  <c r="AR310" i="6"/>
  <c r="AQ310" i="6"/>
  <c r="AP310" i="6"/>
  <c r="AO310" i="6"/>
  <c r="AN310" i="6"/>
  <c r="AM310" i="6"/>
  <c r="AL310" i="6"/>
  <c r="AK310" i="6"/>
  <c r="AJ310" i="6"/>
  <c r="AI310" i="6"/>
  <c r="AH310" i="6"/>
  <c r="AG310" i="6"/>
  <c r="AF310" i="6"/>
  <c r="AE310" i="6"/>
  <c r="AD310" i="6"/>
  <c r="AC310" i="6"/>
  <c r="AB310" i="6"/>
  <c r="AA310" i="6"/>
  <c r="Z310" i="6"/>
  <c r="Y310" i="6"/>
  <c r="X310" i="6"/>
  <c r="W310" i="6"/>
  <c r="V310" i="6"/>
  <c r="U310" i="6"/>
  <c r="T310" i="6"/>
  <c r="S310" i="6"/>
  <c r="R310" i="6"/>
  <c r="Q310" i="6"/>
  <c r="G310" i="6"/>
  <c r="H310" i="6" s="1"/>
  <c r="B310" i="6"/>
  <c r="BK309" i="6"/>
  <c r="BJ309" i="6"/>
  <c r="BI309" i="6"/>
  <c r="BH309" i="6"/>
  <c r="BG309" i="6"/>
  <c r="BF309" i="6"/>
  <c r="BE309" i="6"/>
  <c r="BD309" i="6"/>
  <c r="BC309" i="6"/>
  <c r="BB309" i="6"/>
  <c r="BA309" i="6"/>
  <c r="AZ309" i="6"/>
  <c r="AY309" i="6"/>
  <c r="AX309" i="6"/>
  <c r="AW309" i="6"/>
  <c r="AV309" i="6"/>
  <c r="AU309" i="6"/>
  <c r="AT309" i="6"/>
  <c r="AS309" i="6"/>
  <c r="AR309" i="6"/>
  <c r="AQ309" i="6"/>
  <c r="AP309" i="6"/>
  <c r="AO309" i="6"/>
  <c r="AN309" i="6"/>
  <c r="AM309" i="6"/>
  <c r="AL309" i="6"/>
  <c r="AK309" i="6"/>
  <c r="AJ309" i="6"/>
  <c r="AI309" i="6"/>
  <c r="AH309" i="6"/>
  <c r="AG309" i="6"/>
  <c r="AF309" i="6"/>
  <c r="AE309" i="6"/>
  <c r="AD309" i="6"/>
  <c r="AC309" i="6"/>
  <c r="AB309" i="6"/>
  <c r="AA309" i="6"/>
  <c r="Z309" i="6"/>
  <c r="Y309" i="6"/>
  <c r="X309" i="6"/>
  <c r="W309" i="6"/>
  <c r="V309" i="6"/>
  <c r="U309" i="6"/>
  <c r="T309" i="6"/>
  <c r="S309" i="6"/>
  <c r="R309" i="6"/>
  <c r="Q309" i="6"/>
  <c r="G309" i="6"/>
  <c r="H309" i="6" s="1"/>
  <c r="B309" i="6"/>
  <c r="BK308" i="6"/>
  <c r="BJ308" i="6"/>
  <c r="BI308" i="6"/>
  <c r="BH308" i="6"/>
  <c r="BG308" i="6"/>
  <c r="BF308" i="6"/>
  <c r="BE308" i="6"/>
  <c r="BD308" i="6"/>
  <c r="BC308" i="6"/>
  <c r="BB308" i="6"/>
  <c r="BA308" i="6"/>
  <c r="AZ308" i="6"/>
  <c r="AY308" i="6"/>
  <c r="AX308" i="6"/>
  <c r="AW308" i="6"/>
  <c r="AV308" i="6"/>
  <c r="AU308" i="6"/>
  <c r="AT308" i="6"/>
  <c r="AS308" i="6"/>
  <c r="AR308" i="6"/>
  <c r="AQ308" i="6"/>
  <c r="AP308" i="6"/>
  <c r="AO308" i="6"/>
  <c r="AN308" i="6"/>
  <c r="AM308" i="6"/>
  <c r="AL308" i="6"/>
  <c r="AK308" i="6"/>
  <c r="AJ308" i="6"/>
  <c r="AI308" i="6"/>
  <c r="AH308" i="6"/>
  <c r="AG308" i="6"/>
  <c r="AF308" i="6"/>
  <c r="AE308" i="6"/>
  <c r="AD308" i="6"/>
  <c r="AC308" i="6"/>
  <c r="AB308" i="6"/>
  <c r="AA308" i="6"/>
  <c r="Z308" i="6"/>
  <c r="Y308" i="6"/>
  <c r="X308" i="6"/>
  <c r="W308" i="6"/>
  <c r="V308" i="6"/>
  <c r="U308" i="6"/>
  <c r="T308" i="6"/>
  <c r="S308" i="6"/>
  <c r="R308" i="6"/>
  <c r="Q308" i="6"/>
  <c r="G308" i="6"/>
  <c r="H308" i="6" s="1"/>
  <c r="B308" i="6"/>
  <c r="BK307" i="6"/>
  <c r="BJ307" i="6"/>
  <c r="BI307" i="6"/>
  <c r="BH307" i="6"/>
  <c r="BG307" i="6"/>
  <c r="BF307" i="6"/>
  <c r="BE307" i="6"/>
  <c r="BD307" i="6"/>
  <c r="BC307" i="6"/>
  <c r="BB307" i="6"/>
  <c r="BA307" i="6"/>
  <c r="AZ307" i="6"/>
  <c r="AY307" i="6"/>
  <c r="AX307" i="6"/>
  <c r="AW307" i="6"/>
  <c r="AV307" i="6"/>
  <c r="AU307" i="6"/>
  <c r="AT307" i="6"/>
  <c r="AS307" i="6"/>
  <c r="AR307" i="6"/>
  <c r="AQ307" i="6"/>
  <c r="AP307" i="6"/>
  <c r="AO307" i="6"/>
  <c r="AN307" i="6"/>
  <c r="AM307" i="6"/>
  <c r="AL307" i="6"/>
  <c r="AK307" i="6"/>
  <c r="AJ307" i="6"/>
  <c r="AI307" i="6"/>
  <c r="AH307" i="6"/>
  <c r="AG307" i="6"/>
  <c r="AF307" i="6"/>
  <c r="AE307" i="6"/>
  <c r="AD307" i="6"/>
  <c r="AC307" i="6"/>
  <c r="AB307" i="6"/>
  <c r="AA307" i="6"/>
  <c r="Z307" i="6"/>
  <c r="Y307" i="6"/>
  <c r="X307" i="6"/>
  <c r="W307" i="6"/>
  <c r="V307" i="6"/>
  <c r="U307" i="6"/>
  <c r="T307" i="6"/>
  <c r="S307" i="6"/>
  <c r="R307" i="6"/>
  <c r="Q307" i="6"/>
  <c r="G307" i="6"/>
  <c r="H307" i="6" s="1"/>
  <c r="B307" i="6"/>
  <c r="BK306" i="6"/>
  <c r="BJ306" i="6"/>
  <c r="BI306" i="6"/>
  <c r="BH306" i="6"/>
  <c r="BG306" i="6"/>
  <c r="BF306" i="6"/>
  <c r="BE306" i="6"/>
  <c r="BD306" i="6"/>
  <c r="BC306" i="6"/>
  <c r="BB306" i="6"/>
  <c r="BA306" i="6"/>
  <c r="AZ306" i="6"/>
  <c r="AY306" i="6"/>
  <c r="AX306" i="6"/>
  <c r="AW306" i="6"/>
  <c r="AV306" i="6"/>
  <c r="AU306" i="6"/>
  <c r="AT306" i="6"/>
  <c r="AS306" i="6"/>
  <c r="AR306" i="6"/>
  <c r="AQ306" i="6"/>
  <c r="AP306" i="6"/>
  <c r="AO306" i="6"/>
  <c r="AN306" i="6"/>
  <c r="AM306" i="6"/>
  <c r="AL306" i="6"/>
  <c r="AK306" i="6"/>
  <c r="AJ306" i="6"/>
  <c r="AI306" i="6"/>
  <c r="AH306" i="6"/>
  <c r="AG306" i="6"/>
  <c r="AF306" i="6"/>
  <c r="AE306" i="6"/>
  <c r="AD306" i="6"/>
  <c r="AC306" i="6"/>
  <c r="AB306" i="6"/>
  <c r="AA306" i="6"/>
  <c r="Z306" i="6"/>
  <c r="Y306" i="6"/>
  <c r="X306" i="6"/>
  <c r="W306" i="6"/>
  <c r="V306" i="6"/>
  <c r="U306" i="6"/>
  <c r="T306" i="6"/>
  <c r="S306" i="6"/>
  <c r="R306" i="6"/>
  <c r="Q306" i="6"/>
  <c r="G306" i="6"/>
  <c r="H306" i="6" s="1"/>
  <c r="B306" i="6"/>
  <c r="BK305" i="6"/>
  <c r="BJ305" i="6"/>
  <c r="BI305" i="6"/>
  <c r="BH305" i="6"/>
  <c r="BG305" i="6"/>
  <c r="BF305" i="6"/>
  <c r="BE305" i="6"/>
  <c r="BD305" i="6"/>
  <c r="BC305" i="6"/>
  <c r="BB305" i="6"/>
  <c r="BA305" i="6"/>
  <c r="AZ305" i="6"/>
  <c r="AY305" i="6"/>
  <c r="AX305" i="6"/>
  <c r="AW305" i="6"/>
  <c r="AV305" i="6"/>
  <c r="AU305" i="6"/>
  <c r="AT305" i="6"/>
  <c r="AS305" i="6"/>
  <c r="AR305" i="6"/>
  <c r="AQ305" i="6"/>
  <c r="AP305" i="6"/>
  <c r="AO305" i="6"/>
  <c r="AN305" i="6"/>
  <c r="AM305" i="6"/>
  <c r="AL305" i="6"/>
  <c r="AK305" i="6"/>
  <c r="AJ305" i="6"/>
  <c r="AI305" i="6"/>
  <c r="AH305" i="6"/>
  <c r="AG305" i="6"/>
  <c r="AF305" i="6"/>
  <c r="AE305" i="6"/>
  <c r="AD305" i="6"/>
  <c r="AC305" i="6"/>
  <c r="AB305" i="6"/>
  <c r="AA305" i="6"/>
  <c r="Z305" i="6"/>
  <c r="Y305" i="6"/>
  <c r="X305" i="6"/>
  <c r="W305" i="6"/>
  <c r="V305" i="6"/>
  <c r="U305" i="6"/>
  <c r="T305" i="6"/>
  <c r="S305" i="6"/>
  <c r="R305" i="6"/>
  <c r="Q305" i="6"/>
  <c r="G305" i="6"/>
  <c r="H305" i="6" s="1"/>
  <c r="B305" i="6"/>
  <c r="BK304" i="6"/>
  <c r="BJ304" i="6"/>
  <c r="BI304" i="6"/>
  <c r="BH304" i="6"/>
  <c r="BG304" i="6"/>
  <c r="BF304" i="6"/>
  <c r="BE304" i="6"/>
  <c r="BD304" i="6"/>
  <c r="BC304" i="6"/>
  <c r="BB304" i="6"/>
  <c r="BA304" i="6"/>
  <c r="AZ304" i="6"/>
  <c r="AY304" i="6"/>
  <c r="AX304" i="6"/>
  <c r="AW304" i="6"/>
  <c r="AV304" i="6"/>
  <c r="AU304" i="6"/>
  <c r="AT304" i="6"/>
  <c r="AS304" i="6"/>
  <c r="AR304" i="6"/>
  <c r="AQ304" i="6"/>
  <c r="AP304" i="6"/>
  <c r="AO304" i="6"/>
  <c r="AN304" i="6"/>
  <c r="AM304" i="6"/>
  <c r="AL304" i="6"/>
  <c r="AK304" i="6"/>
  <c r="AJ304" i="6"/>
  <c r="AI304" i="6"/>
  <c r="AH304" i="6"/>
  <c r="AG304" i="6"/>
  <c r="AF304" i="6"/>
  <c r="AE304" i="6"/>
  <c r="AD304" i="6"/>
  <c r="AC304" i="6"/>
  <c r="AB304" i="6"/>
  <c r="AA304" i="6"/>
  <c r="Z304" i="6"/>
  <c r="Y304" i="6"/>
  <c r="X304" i="6"/>
  <c r="W304" i="6"/>
  <c r="V304" i="6"/>
  <c r="U304" i="6"/>
  <c r="T304" i="6"/>
  <c r="S304" i="6"/>
  <c r="R304" i="6"/>
  <c r="Q304" i="6"/>
  <c r="G304" i="6"/>
  <c r="H304" i="6" s="1"/>
  <c r="B304" i="6"/>
  <c r="BK303" i="6"/>
  <c r="BJ303" i="6"/>
  <c r="BI303" i="6"/>
  <c r="BH303" i="6"/>
  <c r="BG303" i="6"/>
  <c r="BF303" i="6"/>
  <c r="BE303" i="6"/>
  <c r="BD303" i="6"/>
  <c r="BC303" i="6"/>
  <c r="BB303" i="6"/>
  <c r="BA303" i="6"/>
  <c r="AZ303" i="6"/>
  <c r="AY303" i="6"/>
  <c r="AX303" i="6"/>
  <c r="AW303" i="6"/>
  <c r="AV303" i="6"/>
  <c r="AU303" i="6"/>
  <c r="AT303" i="6"/>
  <c r="AS303" i="6"/>
  <c r="AR303" i="6"/>
  <c r="AQ303" i="6"/>
  <c r="AP303" i="6"/>
  <c r="AO303" i="6"/>
  <c r="AN303" i="6"/>
  <c r="AM303" i="6"/>
  <c r="AL303" i="6"/>
  <c r="AK303" i="6"/>
  <c r="AJ303" i="6"/>
  <c r="AI303" i="6"/>
  <c r="AH303" i="6"/>
  <c r="AG303" i="6"/>
  <c r="AF303" i="6"/>
  <c r="AE303" i="6"/>
  <c r="AD303" i="6"/>
  <c r="AC303" i="6"/>
  <c r="AB303" i="6"/>
  <c r="AA303" i="6"/>
  <c r="Z303" i="6"/>
  <c r="Y303" i="6"/>
  <c r="X303" i="6"/>
  <c r="W303" i="6"/>
  <c r="V303" i="6"/>
  <c r="U303" i="6"/>
  <c r="T303" i="6"/>
  <c r="S303" i="6"/>
  <c r="R303" i="6"/>
  <c r="Q303" i="6"/>
  <c r="G303" i="6"/>
  <c r="H303" i="6" s="1"/>
  <c r="B303" i="6"/>
  <c r="BM93" i="6" l="1"/>
  <c r="BM145" i="6"/>
  <c r="BM89" i="6"/>
  <c r="BM110" i="6"/>
  <c r="BM96" i="6"/>
  <c r="BM141" i="6"/>
  <c r="BM117" i="6"/>
  <c r="I167" i="13"/>
  <c r="J167" i="13"/>
  <c r="F167" i="13"/>
  <c r="J161" i="13"/>
  <c r="F161" i="13"/>
  <c r="I161" i="13"/>
  <c r="I180" i="13"/>
  <c r="I159" i="13"/>
  <c r="I111" i="13"/>
  <c r="I106" i="13"/>
  <c r="I87" i="13"/>
  <c r="J87" i="13"/>
  <c r="F87" i="13"/>
  <c r="I94" i="13"/>
  <c r="I196" i="13"/>
  <c r="J157" i="13"/>
  <c r="I157" i="13"/>
  <c r="F157" i="13"/>
  <c r="J150" i="13"/>
  <c r="I150" i="13"/>
  <c r="F150" i="13"/>
  <c r="I168" i="13"/>
  <c r="I154" i="13"/>
  <c r="I149" i="13"/>
  <c r="I145" i="13"/>
  <c r="I139" i="13"/>
  <c r="I135" i="13"/>
  <c r="I131" i="13"/>
  <c r="I127" i="13"/>
  <c r="I121" i="13"/>
  <c r="I117" i="13"/>
  <c r="I102" i="13"/>
  <c r="I198" i="13"/>
  <c r="I188" i="13"/>
  <c r="I160" i="13"/>
  <c r="I123" i="13"/>
  <c r="I110" i="13"/>
  <c r="I105" i="13"/>
  <c r="I98" i="13"/>
  <c r="I96" i="13"/>
  <c r="I89" i="13"/>
  <c r="J109" i="13"/>
  <c r="F109" i="13"/>
  <c r="I109" i="13"/>
  <c r="I118" i="13"/>
  <c r="I114" i="13"/>
  <c r="J81" i="13"/>
  <c r="I81" i="13"/>
  <c r="F81" i="13"/>
  <c r="J166" i="13"/>
  <c r="I166" i="13"/>
  <c r="F166" i="13"/>
  <c r="I186" i="13"/>
  <c r="I173" i="13"/>
  <c r="I165" i="13"/>
  <c r="I153" i="13"/>
  <c r="I148" i="13"/>
  <c r="I143" i="13"/>
  <c r="I138" i="13"/>
  <c r="I134" i="13"/>
  <c r="I130" i="13"/>
  <c r="I126" i="13"/>
  <c r="I201" i="13"/>
  <c r="J164" i="13"/>
  <c r="I164" i="13"/>
  <c r="F164" i="13"/>
  <c r="I189" i="13"/>
  <c r="J144" i="13"/>
  <c r="I144" i="13"/>
  <c r="F144" i="13"/>
  <c r="I100" i="13"/>
  <c r="F100" i="13"/>
  <c r="J100" i="13"/>
  <c r="I108" i="13"/>
  <c r="I99" i="13"/>
  <c r="I97" i="13"/>
  <c r="J172" i="13"/>
  <c r="I172" i="13"/>
  <c r="F172" i="13"/>
  <c r="I193" i="13"/>
  <c r="I184" i="13"/>
  <c r="I171" i="13"/>
  <c r="I140" i="13"/>
  <c r="F140" i="13"/>
  <c r="J140" i="13"/>
  <c r="I152" i="13"/>
  <c r="I147" i="13"/>
  <c r="I142" i="13"/>
  <c r="I137" i="13"/>
  <c r="I133" i="13"/>
  <c r="I129" i="13"/>
  <c r="I125" i="13"/>
  <c r="I119" i="13"/>
  <c r="I115" i="13"/>
  <c r="J170" i="13"/>
  <c r="F170" i="13"/>
  <c r="I170" i="13"/>
  <c r="I190" i="13"/>
  <c r="I178" i="13"/>
  <c r="I158" i="13"/>
  <c r="I112" i="13"/>
  <c r="I95" i="13"/>
  <c r="J95" i="13"/>
  <c r="F95" i="13"/>
  <c r="I90" i="13"/>
  <c r="F90" i="13"/>
  <c r="J90" i="13"/>
  <c r="I104" i="13"/>
  <c r="I93" i="13"/>
  <c r="I120" i="13"/>
  <c r="I116" i="13"/>
  <c r="I92" i="13"/>
  <c r="J92" i="13"/>
  <c r="F92" i="13"/>
  <c r="I80" i="13"/>
  <c r="F80" i="13"/>
  <c r="J80" i="13"/>
  <c r="I202" i="13"/>
  <c r="F163" i="13"/>
  <c r="J163" i="13"/>
  <c r="I163" i="13"/>
  <c r="I183" i="13"/>
  <c r="I169" i="13"/>
  <c r="I155" i="13"/>
  <c r="I151" i="13"/>
  <c r="I146" i="13"/>
  <c r="I141" i="13"/>
  <c r="I136" i="13"/>
  <c r="I132" i="13"/>
  <c r="I128" i="13"/>
  <c r="G265" i="13"/>
  <c r="H265" i="13"/>
  <c r="E265" i="13"/>
  <c r="DL141" i="6"/>
  <c r="DL110" i="6"/>
  <c r="DL145" i="6"/>
  <c r="DL101" i="6"/>
  <c r="DL88" i="6"/>
  <c r="DL82" i="6"/>
  <c r="DL74" i="6"/>
  <c r="DL50" i="6"/>
  <c r="DL91" i="6"/>
  <c r="DL76" i="6"/>
  <c r="DL93" i="6"/>
  <c r="DL96" i="6"/>
  <c r="DL79" i="6"/>
  <c r="DL69" i="6"/>
  <c r="DL165" i="6"/>
  <c r="DL81" i="6"/>
  <c r="DL52" i="6"/>
  <c r="DL44" i="6"/>
  <c r="DL24" i="6"/>
  <c r="DL171" i="6"/>
  <c r="DL167" i="6"/>
  <c r="DL162" i="6"/>
  <c r="DL151" i="6"/>
  <c r="DL77" i="6"/>
  <c r="DL173" i="6"/>
  <c r="DL164" i="6"/>
  <c r="DL168" i="6"/>
  <c r="DL158" i="6"/>
  <c r="DL28" i="6"/>
  <c r="DL71" i="6"/>
  <c r="DL61" i="6"/>
  <c r="DL53" i="6"/>
  <c r="DL41" i="6"/>
  <c r="DL27" i="6"/>
  <c r="DK291" i="6"/>
  <c r="DJ291" i="6"/>
  <c r="DI291" i="6"/>
  <c r="DH291" i="6"/>
  <c r="DG291" i="6"/>
  <c r="DF291" i="6"/>
  <c r="DE291" i="6"/>
  <c r="DD291" i="6"/>
  <c r="DC291" i="6"/>
  <c r="DB291" i="6"/>
  <c r="DA291" i="6"/>
  <c r="CZ291" i="6"/>
  <c r="CY291" i="6"/>
  <c r="CX291" i="6"/>
  <c r="CW291" i="6"/>
  <c r="CV291" i="6"/>
  <c r="CU291" i="6"/>
  <c r="CT291" i="6"/>
  <c r="CS291" i="6"/>
  <c r="CR291" i="6"/>
  <c r="CQ291" i="6"/>
  <c r="CP291" i="6"/>
  <c r="CO291" i="6"/>
  <c r="CN291" i="6"/>
  <c r="CM291" i="6"/>
  <c r="CL291" i="6"/>
  <c r="CK291" i="6"/>
  <c r="CJ291" i="6"/>
  <c r="CI291" i="6"/>
  <c r="CH291" i="6"/>
  <c r="CG291" i="6"/>
  <c r="CF291" i="6"/>
  <c r="CE291" i="6"/>
  <c r="CD291" i="6"/>
  <c r="CC291" i="6"/>
  <c r="CB291" i="6"/>
  <c r="CA291" i="6"/>
  <c r="BZ291" i="6"/>
  <c r="BY291" i="6"/>
  <c r="BX291" i="6"/>
  <c r="BW291" i="6"/>
  <c r="BV291" i="6"/>
  <c r="BU291" i="6"/>
  <c r="BT291" i="6"/>
  <c r="BS291" i="6"/>
  <c r="BR291" i="6"/>
  <c r="BQ291" i="6"/>
  <c r="BP291" i="6"/>
  <c r="C291" i="6"/>
  <c r="G291" i="6" s="1"/>
  <c r="H291" i="6" s="1"/>
  <c r="B291" i="6"/>
  <c r="DK290" i="6"/>
  <c r="DJ290" i="6"/>
  <c r="DI290" i="6"/>
  <c r="DH290" i="6"/>
  <c r="DG290" i="6"/>
  <c r="DF290" i="6"/>
  <c r="DE290" i="6"/>
  <c r="DD290" i="6"/>
  <c r="DC290" i="6"/>
  <c r="DB290" i="6"/>
  <c r="DA290" i="6"/>
  <c r="CZ290" i="6"/>
  <c r="CY290" i="6"/>
  <c r="CX290" i="6"/>
  <c r="CW290" i="6"/>
  <c r="CV290" i="6"/>
  <c r="CU290" i="6"/>
  <c r="CT290" i="6"/>
  <c r="CS290" i="6"/>
  <c r="CR290" i="6"/>
  <c r="CQ290" i="6"/>
  <c r="CP290" i="6"/>
  <c r="CO290" i="6"/>
  <c r="CN290" i="6"/>
  <c r="CM290" i="6"/>
  <c r="CL290" i="6"/>
  <c r="CK290" i="6"/>
  <c r="CJ290" i="6"/>
  <c r="CI290" i="6"/>
  <c r="CH290" i="6"/>
  <c r="CG290" i="6"/>
  <c r="CF290" i="6"/>
  <c r="CE290" i="6"/>
  <c r="CD290" i="6"/>
  <c r="CC290" i="6"/>
  <c r="CB290" i="6"/>
  <c r="CA290" i="6"/>
  <c r="BZ290" i="6"/>
  <c r="BY290" i="6"/>
  <c r="BX290" i="6"/>
  <c r="BW290" i="6"/>
  <c r="BV290" i="6"/>
  <c r="BU290" i="6"/>
  <c r="BT290" i="6"/>
  <c r="BS290" i="6"/>
  <c r="BR290" i="6"/>
  <c r="BQ290" i="6"/>
  <c r="BP290" i="6"/>
  <c r="C290" i="6"/>
  <c r="G290" i="6" s="1"/>
  <c r="H290" i="6" s="1"/>
  <c r="B290" i="6"/>
  <c r="DK289" i="6"/>
  <c r="DJ289" i="6"/>
  <c r="DI289" i="6"/>
  <c r="DH289" i="6"/>
  <c r="DG289" i="6"/>
  <c r="DF289" i="6"/>
  <c r="DE289" i="6"/>
  <c r="DD289" i="6"/>
  <c r="DC289" i="6"/>
  <c r="DB289" i="6"/>
  <c r="DA289" i="6"/>
  <c r="CZ289" i="6"/>
  <c r="CY289" i="6"/>
  <c r="CX289" i="6"/>
  <c r="CW289" i="6"/>
  <c r="CV289" i="6"/>
  <c r="CU289" i="6"/>
  <c r="CT289" i="6"/>
  <c r="CS289" i="6"/>
  <c r="CR289" i="6"/>
  <c r="CQ289" i="6"/>
  <c r="CP289" i="6"/>
  <c r="CO289" i="6"/>
  <c r="CN289" i="6"/>
  <c r="CM289" i="6"/>
  <c r="CL289" i="6"/>
  <c r="CK289" i="6"/>
  <c r="CJ289" i="6"/>
  <c r="CI289" i="6"/>
  <c r="CH289" i="6"/>
  <c r="CG289" i="6"/>
  <c r="CF289" i="6"/>
  <c r="CE289" i="6"/>
  <c r="CD289" i="6"/>
  <c r="CC289" i="6"/>
  <c r="CB289" i="6"/>
  <c r="CA289" i="6"/>
  <c r="BZ289" i="6"/>
  <c r="BY289" i="6"/>
  <c r="BX289" i="6"/>
  <c r="BW289" i="6"/>
  <c r="BV289" i="6"/>
  <c r="BU289" i="6"/>
  <c r="BT289" i="6"/>
  <c r="BS289" i="6"/>
  <c r="BR289" i="6"/>
  <c r="BQ289" i="6"/>
  <c r="BP289" i="6"/>
  <c r="C289" i="6"/>
  <c r="G289" i="6" s="1"/>
  <c r="H289" i="6" s="1"/>
  <c r="B289" i="6"/>
  <c r="FG288" i="6"/>
  <c r="FE288" i="6"/>
  <c r="FA288" i="6"/>
  <c r="EZ288" i="6"/>
  <c r="EV288" i="6"/>
  <c r="EU288" i="6"/>
  <c r="EQ288" i="6"/>
  <c r="EP288" i="6"/>
  <c r="EM288" i="6"/>
  <c r="EL288" i="6"/>
  <c r="EI288" i="6"/>
  <c r="EH288" i="6"/>
  <c r="EE288" i="6"/>
  <c r="ED288" i="6"/>
  <c r="EA288" i="6"/>
  <c r="DZ288" i="6"/>
  <c r="DW288" i="6"/>
  <c r="DV288" i="6"/>
  <c r="DS288" i="6"/>
  <c r="DR288" i="6"/>
  <c r="DO288" i="6"/>
  <c r="DN288" i="6"/>
  <c r="DK288" i="6"/>
  <c r="DJ288" i="6"/>
  <c r="DI288" i="6"/>
  <c r="DH288" i="6"/>
  <c r="DG288" i="6"/>
  <c r="DF288" i="6"/>
  <c r="DE288" i="6"/>
  <c r="DD288" i="6"/>
  <c r="DC288" i="6"/>
  <c r="DB288" i="6"/>
  <c r="DA288" i="6"/>
  <c r="CZ288" i="6"/>
  <c r="CY288" i="6"/>
  <c r="CX288" i="6"/>
  <c r="CW288" i="6"/>
  <c r="CV288" i="6"/>
  <c r="CU288" i="6"/>
  <c r="CT288" i="6"/>
  <c r="CS288" i="6"/>
  <c r="CR288" i="6"/>
  <c r="CQ288" i="6"/>
  <c r="CP288" i="6"/>
  <c r="CO288" i="6"/>
  <c r="CN288" i="6"/>
  <c r="CM288" i="6"/>
  <c r="CL288" i="6"/>
  <c r="CK288" i="6"/>
  <c r="CJ288" i="6"/>
  <c r="CI288" i="6"/>
  <c r="CH288" i="6"/>
  <c r="CG288" i="6"/>
  <c r="CF288" i="6"/>
  <c r="CE288" i="6"/>
  <c r="CD288" i="6"/>
  <c r="CC288" i="6"/>
  <c r="CB288" i="6"/>
  <c r="CA288" i="6"/>
  <c r="BZ288" i="6"/>
  <c r="BY288" i="6"/>
  <c r="BX288" i="6"/>
  <c r="BW288" i="6"/>
  <c r="BV288" i="6"/>
  <c r="BU288" i="6"/>
  <c r="BT288" i="6"/>
  <c r="BS288" i="6"/>
  <c r="BR288" i="6"/>
  <c r="BQ288" i="6"/>
  <c r="BP288" i="6"/>
  <c r="C288" i="6"/>
  <c r="G288" i="6" s="1"/>
  <c r="H288" i="6" s="1"/>
  <c r="BO288" i="6" s="1"/>
  <c r="B288" i="6"/>
  <c r="DK287" i="6"/>
  <c r="DJ287" i="6"/>
  <c r="DI287" i="6"/>
  <c r="DH287" i="6"/>
  <c r="DG287" i="6"/>
  <c r="DF287" i="6"/>
  <c r="DE287" i="6"/>
  <c r="DD287" i="6"/>
  <c r="DC287" i="6"/>
  <c r="DB287" i="6"/>
  <c r="DA287" i="6"/>
  <c r="CZ287" i="6"/>
  <c r="CY287" i="6"/>
  <c r="CX287" i="6"/>
  <c r="CW287" i="6"/>
  <c r="CV287" i="6"/>
  <c r="CU287" i="6"/>
  <c r="CT287" i="6"/>
  <c r="CS287" i="6"/>
  <c r="CR287" i="6"/>
  <c r="CQ287" i="6"/>
  <c r="CP287" i="6"/>
  <c r="CO287" i="6"/>
  <c r="CN287" i="6"/>
  <c r="CM287" i="6"/>
  <c r="CL287" i="6"/>
  <c r="CK287" i="6"/>
  <c r="CJ287" i="6"/>
  <c r="CI287" i="6"/>
  <c r="CH287" i="6"/>
  <c r="CG287" i="6"/>
  <c r="CF287" i="6"/>
  <c r="CE287" i="6"/>
  <c r="CD287" i="6"/>
  <c r="CC287" i="6"/>
  <c r="CB287" i="6"/>
  <c r="CA287" i="6"/>
  <c r="BZ287" i="6"/>
  <c r="BY287" i="6"/>
  <c r="BX287" i="6"/>
  <c r="BW287" i="6"/>
  <c r="BV287" i="6"/>
  <c r="BU287" i="6"/>
  <c r="BT287" i="6"/>
  <c r="BS287" i="6"/>
  <c r="BR287" i="6"/>
  <c r="BQ287" i="6"/>
  <c r="BP287" i="6"/>
  <c r="C287" i="6"/>
  <c r="G287" i="6" s="1"/>
  <c r="H287" i="6" s="1"/>
  <c r="B287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CK286" i="6"/>
  <c r="CJ286" i="6"/>
  <c r="CI286" i="6"/>
  <c r="CH286" i="6"/>
  <c r="CG286" i="6"/>
  <c r="CF286" i="6"/>
  <c r="CE286" i="6"/>
  <c r="CD286" i="6"/>
  <c r="CC286" i="6"/>
  <c r="CB286" i="6"/>
  <c r="CA286" i="6"/>
  <c r="BZ286" i="6"/>
  <c r="BY286" i="6"/>
  <c r="BX286" i="6"/>
  <c r="BW286" i="6"/>
  <c r="BV286" i="6"/>
  <c r="BU286" i="6"/>
  <c r="BT286" i="6"/>
  <c r="BS286" i="6"/>
  <c r="BR286" i="6"/>
  <c r="BQ286" i="6"/>
  <c r="BP286" i="6"/>
  <c r="C286" i="6"/>
  <c r="G286" i="6" s="1"/>
  <c r="H286" i="6" s="1"/>
  <c r="B286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CK285" i="6"/>
  <c r="CJ285" i="6"/>
  <c r="CI285" i="6"/>
  <c r="CH285" i="6"/>
  <c r="CG285" i="6"/>
  <c r="CF285" i="6"/>
  <c r="CE285" i="6"/>
  <c r="CD285" i="6"/>
  <c r="CC285" i="6"/>
  <c r="CB285" i="6"/>
  <c r="CA285" i="6"/>
  <c r="BZ285" i="6"/>
  <c r="BY285" i="6"/>
  <c r="BX285" i="6"/>
  <c r="BW285" i="6"/>
  <c r="BV285" i="6"/>
  <c r="BU285" i="6"/>
  <c r="BT285" i="6"/>
  <c r="BS285" i="6"/>
  <c r="BR285" i="6"/>
  <c r="BQ285" i="6"/>
  <c r="BP285" i="6"/>
  <c r="C285" i="6"/>
  <c r="G285" i="6" s="1"/>
  <c r="H285" i="6" s="1"/>
  <c r="B285" i="6"/>
  <c r="DK284" i="6"/>
  <c r="DJ284" i="6"/>
  <c r="DI284" i="6"/>
  <c r="DH284" i="6"/>
  <c r="DG284" i="6"/>
  <c r="DF284" i="6"/>
  <c r="DE284" i="6"/>
  <c r="DD284" i="6"/>
  <c r="DC284" i="6"/>
  <c r="DB284" i="6"/>
  <c r="DA284" i="6"/>
  <c r="CZ284" i="6"/>
  <c r="CY284" i="6"/>
  <c r="CX284" i="6"/>
  <c r="CW284" i="6"/>
  <c r="CV284" i="6"/>
  <c r="CU284" i="6"/>
  <c r="CT284" i="6"/>
  <c r="CS284" i="6"/>
  <c r="CR284" i="6"/>
  <c r="CQ284" i="6"/>
  <c r="CP284" i="6"/>
  <c r="CO284" i="6"/>
  <c r="CN284" i="6"/>
  <c r="CM284" i="6"/>
  <c r="CL284" i="6"/>
  <c r="CK284" i="6"/>
  <c r="CJ284" i="6"/>
  <c r="CI284" i="6"/>
  <c r="CH284" i="6"/>
  <c r="CG284" i="6"/>
  <c r="CF284" i="6"/>
  <c r="CE284" i="6"/>
  <c r="CD284" i="6"/>
  <c r="CC284" i="6"/>
  <c r="CB284" i="6"/>
  <c r="CA284" i="6"/>
  <c r="BZ284" i="6"/>
  <c r="BY284" i="6"/>
  <c r="BX284" i="6"/>
  <c r="BW284" i="6"/>
  <c r="BV284" i="6"/>
  <c r="BU284" i="6"/>
  <c r="BT284" i="6"/>
  <c r="BS284" i="6"/>
  <c r="BR284" i="6"/>
  <c r="BQ284" i="6"/>
  <c r="BP284" i="6"/>
  <c r="C284" i="6"/>
  <c r="G284" i="6" s="1"/>
  <c r="H284" i="6" s="1"/>
  <c r="B284" i="6"/>
  <c r="DK283" i="6"/>
  <c r="DJ283" i="6"/>
  <c r="DI283" i="6"/>
  <c r="DH283" i="6"/>
  <c r="DG283" i="6"/>
  <c r="DF283" i="6"/>
  <c r="DE283" i="6"/>
  <c r="DD283" i="6"/>
  <c r="DC283" i="6"/>
  <c r="DB283" i="6"/>
  <c r="DA283" i="6"/>
  <c r="CZ283" i="6"/>
  <c r="CY283" i="6"/>
  <c r="CX283" i="6"/>
  <c r="CW283" i="6"/>
  <c r="CV283" i="6"/>
  <c r="CU283" i="6"/>
  <c r="CT283" i="6"/>
  <c r="CS283" i="6"/>
  <c r="CR283" i="6"/>
  <c r="CQ283" i="6"/>
  <c r="CP283" i="6"/>
  <c r="CO283" i="6"/>
  <c r="CN283" i="6"/>
  <c r="CM283" i="6"/>
  <c r="CL283" i="6"/>
  <c r="CK283" i="6"/>
  <c r="CJ283" i="6"/>
  <c r="CI283" i="6"/>
  <c r="CH283" i="6"/>
  <c r="CG283" i="6"/>
  <c r="CF283" i="6"/>
  <c r="CE283" i="6"/>
  <c r="CD283" i="6"/>
  <c r="CC283" i="6"/>
  <c r="CB283" i="6"/>
  <c r="CA283" i="6"/>
  <c r="BZ283" i="6"/>
  <c r="BY283" i="6"/>
  <c r="BX283" i="6"/>
  <c r="BW283" i="6"/>
  <c r="BV283" i="6"/>
  <c r="BU283" i="6"/>
  <c r="BT283" i="6"/>
  <c r="BS283" i="6"/>
  <c r="BR283" i="6"/>
  <c r="BQ283" i="6"/>
  <c r="BP283" i="6"/>
  <c r="C283" i="6"/>
  <c r="G283" i="6" s="1"/>
  <c r="H283" i="6" s="1"/>
  <c r="B283" i="6"/>
  <c r="FH282" i="6"/>
  <c r="FF282" i="6"/>
  <c r="FB282" i="6"/>
  <c r="FA282" i="6"/>
  <c r="EW282" i="6"/>
  <c r="EV282" i="6"/>
  <c r="ER282" i="6"/>
  <c r="EP282" i="6"/>
  <c r="EL282" i="6"/>
  <c r="EK282" i="6"/>
  <c r="EG282" i="6"/>
  <c r="EF282" i="6"/>
  <c r="EB282" i="6"/>
  <c r="DZ282" i="6"/>
  <c r="DV282" i="6"/>
  <c r="DU282" i="6"/>
  <c r="DQ282" i="6"/>
  <c r="DP282" i="6"/>
  <c r="DK282" i="6"/>
  <c r="DJ282" i="6"/>
  <c r="DI282" i="6"/>
  <c r="DH282" i="6"/>
  <c r="DG282" i="6"/>
  <c r="DF282" i="6"/>
  <c r="DE282" i="6"/>
  <c r="DD282" i="6"/>
  <c r="DC282" i="6"/>
  <c r="DB282" i="6"/>
  <c r="DA282" i="6"/>
  <c r="CZ282" i="6"/>
  <c r="CY282" i="6"/>
  <c r="CX282" i="6"/>
  <c r="CW282" i="6"/>
  <c r="CV282" i="6"/>
  <c r="CU282" i="6"/>
  <c r="CT282" i="6"/>
  <c r="CS282" i="6"/>
  <c r="CR282" i="6"/>
  <c r="CQ282" i="6"/>
  <c r="CP282" i="6"/>
  <c r="CO282" i="6"/>
  <c r="CN282" i="6"/>
  <c r="CM282" i="6"/>
  <c r="CL282" i="6"/>
  <c r="CK282" i="6"/>
  <c r="CJ282" i="6"/>
  <c r="CI282" i="6"/>
  <c r="CH282" i="6"/>
  <c r="CG282" i="6"/>
  <c r="CF282" i="6"/>
  <c r="CE282" i="6"/>
  <c r="CD282" i="6"/>
  <c r="CC282" i="6"/>
  <c r="CB282" i="6"/>
  <c r="CA282" i="6"/>
  <c r="BZ282" i="6"/>
  <c r="BY282" i="6"/>
  <c r="BX282" i="6"/>
  <c r="BW282" i="6"/>
  <c r="BV282" i="6"/>
  <c r="BU282" i="6"/>
  <c r="BT282" i="6"/>
  <c r="BS282" i="6"/>
  <c r="BR282" i="6"/>
  <c r="BQ282" i="6"/>
  <c r="BP282" i="6"/>
  <c r="C282" i="6"/>
  <c r="G282" i="6" s="1"/>
  <c r="H282" i="6" s="1"/>
  <c r="B282" i="6"/>
  <c r="DK281" i="6"/>
  <c r="DJ281" i="6"/>
  <c r="DI281" i="6"/>
  <c r="DH281" i="6"/>
  <c r="DG281" i="6"/>
  <c r="DF281" i="6"/>
  <c r="DE281" i="6"/>
  <c r="DD281" i="6"/>
  <c r="DC281" i="6"/>
  <c r="DB281" i="6"/>
  <c r="DA281" i="6"/>
  <c r="CZ281" i="6"/>
  <c r="CY281" i="6"/>
  <c r="CX281" i="6"/>
  <c r="CW281" i="6"/>
  <c r="CV281" i="6"/>
  <c r="CU281" i="6"/>
  <c r="CT281" i="6"/>
  <c r="CS281" i="6"/>
  <c r="CR281" i="6"/>
  <c r="CQ281" i="6"/>
  <c r="CP281" i="6"/>
  <c r="CO281" i="6"/>
  <c r="CN281" i="6"/>
  <c r="CM281" i="6"/>
  <c r="CL281" i="6"/>
  <c r="CK281" i="6"/>
  <c r="CJ281" i="6"/>
  <c r="CI281" i="6"/>
  <c r="CH281" i="6"/>
  <c r="CG281" i="6"/>
  <c r="CF281" i="6"/>
  <c r="CE281" i="6"/>
  <c r="CD281" i="6"/>
  <c r="CC281" i="6"/>
  <c r="CB281" i="6"/>
  <c r="CA281" i="6"/>
  <c r="BZ281" i="6"/>
  <c r="BY281" i="6"/>
  <c r="BX281" i="6"/>
  <c r="BW281" i="6"/>
  <c r="BV281" i="6"/>
  <c r="BU281" i="6"/>
  <c r="BT281" i="6"/>
  <c r="BS281" i="6"/>
  <c r="BR281" i="6"/>
  <c r="BQ281" i="6"/>
  <c r="BP281" i="6"/>
  <c r="C281" i="6"/>
  <c r="G281" i="6" s="1"/>
  <c r="H281" i="6" s="1"/>
  <c r="B281" i="6"/>
  <c r="DK280" i="6"/>
  <c r="DJ280" i="6"/>
  <c r="DI280" i="6"/>
  <c r="DH280" i="6"/>
  <c r="DG280" i="6"/>
  <c r="DF280" i="6"/>
  <c r="DE280" i="6"/>
  <c r="DD280" i="6"/>
  <c r="DC280" i="6"/>
  <c r="DB280" i="6"/>
  <c r="DA280" i="6"/>
  <c r="CZ280" i="6"/>
  <c r="CY280" i="6"/>
  <c r="CX280" i="6"/>
  <c r="CW280" i="6"/>
  <c r="CV280" i="6"/>
  <c r="CU280" i="6"/>
  <c r="CT280" i="6"/>
  <c r="CS280" i="6"/>
  <c r="CR280" i="6"/>
  <c r="CQ280" i="6"/>
  <c r="CP280" i="6"/>
  <c r="CO280" i="6"/>
  <c r="CN280" i="6"/>
  <c r="CM280" i="6"/>
  <c r="CL280" i="6"/>
  <c r="CK280" i="6"/>
  <c r="CJ280" i="6"/>
  <c r="CI280" i="6"/>
  <c r="CH280" i="6"/>
  <c r="CG280" i="6"/>
  <c r="CF280" i="6"/>
  <c r="CE280" i="6"/>
  <c r="CD280" i="6"/>
  <c r="CC280" i="6"/>
  <c r="CB280" i="6"/>
  <c r="CA280" i="6"/>
  <c r="BZ280" i="6"/>
  <c r="BY280" i="6"/>
  <c r="BX280" i="6"/>
  <c r="BW280" i="6"/>
  <c r="BV280" i="6"/>
  <c r="BU280" i="6"/>
  <c r="BT280" i="6"/>
  <c r="BS280" i="6"/>
  <c r="BR280" i="6"/>
  <c r="BQ280" i="6"/>
  <c r="BP280" i="6"/>
  <c r="C280" i="6"/>
  <c r="G280" i="6" s="1"/>
  <c r="H280" i="6" s="1"/>
  <c r="B280" i="6"/>
  <c r="FJ279" i="6"/>
  <c r="FI279" i="6"/>
  <c r="FG279" i="6"/>
  <c r="FF279" i="6"/>
  <c r="FE279" i="6"/>
  <c r="FC279" i="6"/>
  <c r="FB279" i="6"/>
  <c r="FA279" i="6"/>
  <c r="EY279" i="6"/>
  <c r="EX279" i="6"/>
  <c r="EW279" i="6"/>
  <c r="EU279" i="6"/>
  <c r="ET279" i="6"/>
  <c r="ES279" i="6"/>
  <c r="EQ279" i="6"/>
  <c r="EP279" i="6"/>
  <c r="EO279" i="6"/>
  <c r="EM279" i="6"/>
  <c r="EL279" i="6"/>
  <c r="EK279" i="6"/>
  <c r="EI279" i="6"/>
  <c r="EH279" i="6"/>
  <c r="EG279" i="6"/>
  <c r="EE279" i="6"/>
  <c r="ED279" i="6"/>
  <c r="EC279" i="6"/>
  <c r="EA279" i="6"/>
  <c r="DZ279" i="6"/>
  <c r="DY279" i="6"/>
  <c r="DW279" i="6"/>
  <c r="DV279" i="6"/>
  <c r="DU279" i="6"/>
  <c r="DS279" i="6"/>
  <c r="DR279" i="6"/>
  <c r="DQ279" i="6"/>
  <c r="DO279" i="6"/>
  <c r="DN279" i="6"/>
  <c r="DM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CK279" i="6"/>
  <c r="CJ279" i="6"/>
  <c r="CI279" i="6"/>
  <c r="CH279" i="6"/>
  <c r="CG279" i="6"/>
  <c r="CF279" i="6"/>
  <c r="CE279" i="6"/>
  <c r="CD279" i="6"/>
  <c r="CC279" i="6"/>
  <c r="CB279" i="6"/>
  <c r="CA279" i="6"/>
  <c r="BZ279" i="6"/>
  <c r="BY279" i="6"/>
  <c r="BX279" i="6"/>
  <c r="BW279" i="6"/>
  <c r="BV279" i="6"/>
  <c r="BU279" i="6"/>
  <c r="BT279" i="6"/>
  <c r="BS279" i="6"/>
  <c r="BR279" i="6"/>
  <c r="BQ279" i="6"/>
  <c r="BP279" i="6"/>
  <c r="FH279" i="6"/>
  <c r="C279" i="6"/>
  <c r="G279" i="6" s="1"/>
  <c r="H279" i="6" s="1"/>
  <c r="B279" i="6"/>
  <c r="FH278" i="6"/>
  <c r="FF278" i="6"/>
  <c r="FB278" i="6"/>
  <c r="FA278" i="6"/>
  <c r="EW278" i="6"/>
  <c r="EV278" i="6"/>
  <c r="ER278" i="6"/>
  <c r="EP278" i="6"/>
  <c r="EL278" i="6"/>
  <c r="EK278" i="6"/>
  <c r="EG278" i="6"/>
  <c r="EF278" i="6"/>
  <c r="EB278" i="6"/>
  <c r="DZ278" i="6"/>
  <c r="DV278" i="6"/>
  <c r="DU278" i="6"/>
  <c r="DQ278" i="6"/>
  <c r="DP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CK278" i="6"/>
  <c r="CJ278" i="6"/>
  <c r="CI278" i="6"/>
  <c r="CH278" i="6"/>
  <c r="CG278" i="6"/>
  <c r="CF278" i="6"/>
  <c r="CE278" i="6"/>
  <c r="CD278" i="6"/>
  <c r="CC278" i="6"/>
  <c r="CB278" i="6"/>
  <c r="CA278" i="6"/>
  <c r="BZ278" i="6"/>
  <c r="BY278" i="6"/>
  <c r="BX278" i="6"/>
  <c r="BW278" i="6"/>
  <c r="BV278" i="6"/>
  <c r="BU278" i="6"/>
  <c r="BT278" i="6"/>
  <c r="BS278" i="6"/>
  <c r="BR278" i="6"/>
  <c r="BQ278" i="6"/>
  <c r="BP278" i="6"/>
  <c r="C278" i="6"/>
  <c r="G278" i="6" s="1"/>
  <c r="H278" i="6" s="1"/>
  <c r="B278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CK277" i="6"/>
  <c r="CJ277" i="6"/>
  <c r="CI277" i="6"/>
  <c r="CH277" i="6"/>
  <c r="CG277" i="6"/>
  <c r="CF277" i="6"/>
  <c r="CE277" i="6"/>
  <c r="CD277" i="6"/>
  <c r="CC277" i="6"/>
  <c r="CB277" i="6"/>
  <c r="CA277" i="6"/>
  <c r="BZ277" i="6"/>
  <c r="BY277" i="6"/>
  <c r="BX277" i="6"/>
  <c r="BW277" i="6"/>
  <c r="BV277" i="6"/>
  <c r="BU277" i="6"/>
  <c r="BT277" i="6"/>
  <c r="BS277" i="6"/>
  <c r="BR277" i="6"/>
  <c r="BQ277" i="6"/>
  <c r="BP277" i="6"/>
  <c r="C277" i="6"/>
  <c r="G277" i="6" s="1"/>
  <c r="H277" i="6" s="1"/>
  <c r="B277" i="6"/>
  <c r="DK276" i="6"/>
  <c r="DJ276" i="6"/>
  <c r="DI276" i="6"/>
  <c r="DH276" i="6"/>
  <c r="DG276" i="6"/>
  <c r="DF276" i="6"/>
  <c r="DE276" i="6"/>
  <c r="DD276" i="6"/>
  <c r="DC276" i="6"/>
  <c r="DB276" i="6"/>
  <c r="DA276" i="6"/>
  <c r="CZ276" i="6"/>
  <c r="CY276" i="6"/>
  <c r="CX276" i="6"/>
  <c r="CW276" i="6"/>
  <c r="CV276" i="6"/>
  <c r="CU276" i="6"/>
  <c r="CT276" i="6"/>
  <c r="CS276" i="6"/>
  <c r="CR276" i="6"/>
  <c r="CQ276" i="6"/>
  <c r="CP276" i="6"/>
  <c r="CO276" i="6"/>
  <c r="CN276" i="6"/>
  <c r="CM276" i="6"/>
  <c r="CL276" i="6"/>
  <c r="CK276" i="6"/>
  <c r="CJ276" i="6"/>
  <c r="CI276" i="6"/>
  <c r="CH276" i="6"/>
  <c r="CG276" i="6"/>
  <c r="CF276" i="6"/>
  <c r="CE276" i="6"/>
  <c r="CD276" i="6"/>
  <c r="CC276" i="6"/>
  <c r="CB276" i="6"/>
  <c r="CA276" i="6"/>
  <c r="BZ276" i="6"/>
  <c r="BY276" i="6"/>
  <c r="BX276" i="6"/>
  <c r="BW276" i="6"/>
  <c r="BV276" i="6"/>
  <c r="BU276" i="6"/>
  <c r="BT276" i="6"/>
  <c r="BS276" i="6"/>
  <c r="BR276" i="6"/>
  <c r="BQ276" i="6"/>
  <c r="BP276" i="6"/>
  <c r="C276" i="6"/>
  <c r="G276" i="6" s="1"/>
  <c r="H276" i="6" s="1"/>
  <c r="B276" i="6"/>
  <c r="DK275" i="6"/>
  <c r="DJ275" i="6"/>
  <c r="DI275" i="6"/>
  <c r="DH275" i="6"/>
  <c r="DG275" i="6"/>
  <c r="DF275" i="6"/>
  <c r="DE275" i="6"/>
  <c r="DD275" i="6"/>
  <c r="DC275" i="6"/>
  <c r="DB275" i="6"/>
  <c r="DA275" i="6"/>
  <c r="CZ275" i="6"/>
  <c r="CY275" i="6"/>
  <c r="CX275" i="6"/>
  <c r="CW275" i="6"/>
  <c r="CV275" i="6"/>
  <c r="CU275" i="6"/>
  <c r="CT275" i="6"/>
  <c r="CS275" i="6"/>
  <c r="CR275" i="6"/>
  <c r="CQ275" i="6"/>
  <c r="CP275" i="6"/>
  <c r="CO275" i="6"/>
  <c r="CN275" i="6"/>
  <c r="CM275" i="6"/>
  <c r="CL275" i="6"/>
  <c r="CK275" i="6"/>
  <c r="CJ275" i="6"/>
  <c r="CI275" i="6"/>
  <c r="CH275" i="6"/>
  <c r="CG275" i="6"/>
  <c r="CF275" i="6"/>
  <c r="CE275" i="6"/>
  <c r="CD275" i="6"/>
  <c r="CC275" i="6"/>
  <c r="CB275" i="6"/>
  <c r="CA275" i="6"/>
  <c r="BZ275" i="6"/>
  <c r="BY275" i="6"/>
  <c r="BX275" i="6"/>
  <c r="BW275" i="6"/>
  <c r="BV275" i="6"/>
  <c r="BU275" i="6"/>
  <c r="BT275" i="6"/>
  <c r="BS275" i="6"/>
  <c r="BR275" i="6"/>
  <c r="BQ275" i="6"/>
  <c r="BP275" i="6"/>
  <c r="C275" i="6"/>
  <c r="G275" i="6" s="1"/>
  <c r="H275" i="6" s="1"/>
  <c r="B275" i="6"/>
  <c r="FH274" i="6"/>
  <c r="FF274" i="6"/>
  <c r="FB274" i="6"/>
  <c r="FA274" i="6"/>
  <c r="EW274" i="6"/>
  <c r="EV274" i="6"/>
  <c r="ER274" i="6"/>
  <c r="EP274" i="6"/>
  <c r="EL274" i="6"/>
  <c r="EK274" i="6"/>
  <c r="EG274" i="6"/>
  <c r="EF274" i="6"/>
  <c r="EB274" i="6"/>
  <c r="DZ274" i="6"/>
  <c r="DV274" i="6"/>
  <c r="DU274" i="6"/>
  <c r="DQ274" i="6"/>
  <c r="DP274" i="6"/>
  <c r="DK274" i="6"/>
  <c r="DJ274" i="6"/>
  <c r="DI274" i="6"/>
  <c r="DH274" i="6"/>
  <c r="DG274" i="6"/>
  <c r="DF274" i="6"/>
  <c r="DE274" i="6"/>
  <c r="DD274" i="6"/>
  <c r="DC274" i="6"/>
  <c r="DB274" i="6"/>
  <c r="DA274" i="6"/>
  <c r="CZ274" i="6"/>
  <c r="CY274" i="6"/>
  <c r="CX274" i="6"/>
  <c r="CW274" i="6"/>
  <c r="CV274" i="6"/>
  <c r="CU274" i="6"/>
  <c r="CT274" i="6"/>
  <c r="CS274" i="6"/>
  <c r="CR274" i="6"/>
  <c r="CQ274" i="6"/>
  <c r="CP274" i="6"/>
  <c r="CO274" i="6"/>
  <c r="CN274" i="6"/>
  <c r="CM274" i="6"/>
  <c r="CL274" i="6"/>
  <c r="CK274" i="6"/>
  <c r="CJ274" i="6"/>
  <c r="CI274" i="6"/>
  <c r="CH274" i="6"/>
  <c r="CG274" i="6"/>
  <c r="CF274" i="6"/>
  <c r="CE274" i="6"/>
  <c r="CD274" i="6"/>
  <c r="CC274" i="6"/>
  <c r="CB274" i="6"/>
  <c r="CA274" i="6"/>
  <c r="BZ274" i="6"/>
  <c r="BY274" i="6"/>
  <c r="BX274" i="6"/>
  <c r="BW274" i="6"/>
  <c r="BV274" i="6"/>
  <c r="BU274" i="6"/>
  <c r="BT274" i="6"/>
  <c r="BS274" i="6"/>
  <c r="BR274" i="6"/>
  <c r="BQ274" i="6"/>
  <c r="BP274" i="6"/>
  <c r="C274" i="6"/>
  <c r="G274" i="6" s="1"/>
  <c r="H274" i="6" s="1"/>
  <c r="B274" i="6"/>
  <c r="DK273" i="6"/>
  <c r="DJ273" i="6"/>
  <c r="DI273" i="6"/>
  <c r="DH273" i="6"/>
  <c r="DG273" i="6"/>
  <c r="DF273" i="6"/>
  <c r="DE273" i="6"/>
  <c r="DD273" i="6"/>
  <c r="DC273" i="6"/>
  <c r="DB273" i="6"/>
  <c r="DA273" i="6"/>
  <c r="CZ273" i="6"/>
  <c r="CY273" i="6"/>
  <c r="CX273" i="6"/>
  <c r="CW273" i="6"/>
  <c r="CV273" i="6"/>
  <c r="CU273" i="6"/>
  <c r="CT273" i="6"/>
  <c r="CS273" i="6"/>
  <c r="CR273" i="6"/>
  <c r="CQ273" i="6"/>
  <c r="CP273" i="6"/>
  <c r="CO273" i="6"/>
  <c r="CN273" i="6"/>
  <c r="CM273" i="6"/>
  <c r="CL273" i="6"/>
  <c r="CK273" i="6"/>
  <c r="CJ273" i="6"/>
  <c r="CI273" i="6"/>
  <c r="CH273" i="6"/>
  <c r="CG273" i="6"/>
  <c r="CF273" i="6"/>
  <c r="CE273" i="6"/>
  <c r="CD273" i="6"/>
  <c r="CC273" i="6"/>
  <c r="CB273" i="6"/>
  <c r="CA273" i="6"/>
  <c r="BZ273" i="6"/>
  <c r="BY273" i="6"/>
  <c r="BX273" i="6"/>
  <c r="BW273" i="6"/>
  <c r="BV273" i="6"/>
  <c r="BU273" i="6"/>
  <c r="BT273" i="6"/>
  <c r="BS273" i="6"/>
  <c r="BR273" i="6"/>
  <c r="BQ273" i="6"/>
  <c r="BP273" i="6"/>
  <c r="C273" i="6"/>
  <c r="G273" i="6" s="1"/>
  <c r="H273" i="6" s="1"/>
  <c r="BO273" i="6" s="1"/>
  <c r="B273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CK272" i="6"/>
  <c r="CJ272" i="6"/>
  <c r="CI272" i="6"/>
  <c r="CH272" i="6"/>
  <c r="CG272" i="6"/>
  <c r="CF272" i="6"/>
  <c r="CE272" i="6"/>
  <c r="CD272" i="6"/>
  <c r="CC272" i="6"/>
  <c r="CB272" i="6"/>
  <c r="CA272" i="6"/>
  <c r="BZ272" i="6"/>
  <c r="BY272" i="6"/>
  <c r="BX272" i="6"/>
  <c r="BW272" i="6"/>
  <c r="BV272" i="6"/>
  <c r="BU272" i="6"/>
  <c r="BT272" i="6"/>
  <c r="BS272" i="6"/>
  <c r="BR272" i="6"/>
  <c r="BQ272" i="6"/>
  <c r="BP272" i="6"/>
  <c r="C272" i="6"/>
  <c r="G272" i="6" s="1"/>
  <c r="H272" i="6" s="1"/>
  <c r="B272" i="6"/>
  <c r="FJ271" i="6"/>
  <c r="FI271" i="6"/>
  <c r="FG271" i="6"/>
  <c r="FF271" i="6"/>
  <c r="FE271" i="6"/>
  <c r="FC271" i="6"/>
  <c r="FB271" i="6"/>
  <c r="FA271" i="6"/>
  <c r="EY271" i="6"/>
  <c r="EX271" i="6"/>
  <c r="EW271" i="6"/>
  <c r="EU271" i="6"/>
  <c r="ET271" i="6"/>
  <c r="ES271" i="6"/>
  <c r="EQ271" i="6"/>
  <c r="EP271" i="6"/>
  <c r="EO271" i="6"/>
  <c r="EM271" i="6"/>
  <c r="EL271" i="6"/>
  <c r="EK271" i="6"/>
  <c r="EI271" i="6"/>
  <c r="EH271" i="6"/>
  <c r="EG271" i="6"/>
  <c r="EE271" i="6"/>
  <c r="ED271" i="6"/>
  <c r="EC271" i="6"/>
  <c r="EA271" i="6"/>
  <c r="DZ271" i="6"/>
  <c r="DY271" i="6"/>
  <c r="DW271" i="6"/>
  <c r="DV271" i="6"/>
  <c r="DU271" i="6"/>
  <c r="DS271" i="6"/>
  <c r="DR271" i="6"/>
  <c r="DQ271" i="6"/>
  <c r="DO271" i="6"/>
  <c r="DN271" i="6"/>
  <c r="DM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CK271" i="6"/>
  <c r="CJ271" i="6"/>
  <c r="CI271" i="6"/>
  <c r="CH271" i="6"/>
  <c r="CG271" i="6"/>
  <c r="CF271" i="6"/>
  <c r="CE271" i="6"/>
  <c r="CD271" i="6"/>
  <c r="CC271" i="6"/>
  <c r="CB271" i="6"/>
  <c r="CA271" i="6"/>
  <c r="BZ271" i="6"/>
  <c r="BY271" i="6"/>
  <c r="BX271" i="6"/>
  <c r="BW271" i="6"/>
  <c r="BV271" i="6"/>
  <c r="BU271" i="6"/>
  <c r="BT271" i="6"/>
  <c r="BS271" i="6"/>
  <c r="BR271" i="6"/>
  <c r="BQ271" i="6"/>
  <c r="BP271" i="6"/>
  <c r="FH271" i="6"/>
  <c r="C271" i="6"/>
  <c r="G271" i="6" s="1"/>
  <c r="H271" i="6" s="1"/>
  <c r="B271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CK270" i="6"/>
  <c r="CJ270" i="6"/>
  <c r="CI270" i="6"/>
  <c r="CH270" i="6"/>
  <c r="CG270" i="6"/>
  <c r="CF270" i="6"/>
  <c r="CE270" i="6"/>
  <c r="CD270" i="6"/>
  <c r="CC270" i="6"/>
  <c r="CB270" i="6"/>
  <c r="CA270" i="6"/>
  <c r="BZ270" i="6"/>
  <c r="BY270" i="6"/>
  <c r="BX270" i="6"/>
  <c r="BW270" i="6"/>
  <c r="BV270" i="6"/>
  <c r="BU270" i="6"/>
  <c r="BT270" i="6"/>
  <c r="BS270" i="6"/>
  <c r="BR270" i="6"/>
  <c r="BQ270" i="6"/>
  <c r="BP270" i="6"/>
  <c r="C270" i="6"/>
  <c r="G270" i="6" s="1"/>
  <c r="H270" i="6" s="1"/>
  <c r="B270" i="6"/>
  <c r="DK269" i="6"/>
  <c r="DJ269" i="6"/>
  <c r="DI269" i="6"/>
  <c r="DH269" i="6"/>
  <c r="DG269" i="6"/>
  <c r="DF269" i="6"/>
  <c r="DE269" i="6"/>
  <c r="DD269" i="6"/>
  <c r="DC269" i="6"/>
  <c r="DB269" i="6"/>
  <c r="DA269" i="6"/>
  <c r="CZ269" i="6"/>
  <c r="CY269" i="6"/>
  <c r="CX269" i="6"/>
  <c r="CW269" i="6"/>
  <c r="CV269" i="6"/>
  <c r="CU269" i="6"/>
  <c r="CT269" i="6"/>
  <c r="CS269" i="6"/>
  <c r="CR269" i="6"/>
  <c r="CQ269" i="6"/>
  <c r="CP269" i="6"/>
  <c r="CO269" i="6"/>
  <c r="CN269" i="6"/>
  <c r="CM269" i="6"/>
  <c r="CL269" i="6"/>
  <c r="CK269" i="6"/>
  <c r="CJ269" i="6"/>
  <c r="CI269" i="6"/>
  <c r="CH269" i="6"/>
  <c r="CG269" i="6"/>
  <c r="CF269" i="6"/>
  <c r="CE269" i="6"/>
  <c r="CD269" i="6"/>
  <c r="CC269" i="6"/>
  <c r="CB269" i="6"/>
  <c r="CA269" i="6"/>
  <c r="BZ269" i="6"/>
  <c r="BY269" i="6"/>
  <c r="BX269" i="6"/>
  <c r="BW269" i="6"/>
  <c r="BV269" i="6"/>
  <c r="BU269" i="6"/>
  <c r="BT269" i="6"/>
  <c r="BS269" i="6"/>
  <c r="BR269" i="6"/>
  <c r="BQ269" i="6"/>
  <c r="BP269" i="6"/>
  <c r="C269" i="6"/>
  <c r="G269" i="6" s="1"/>
  <c r="H269" i="6" s="1"/>
  <c r="B269" i="6"/>
  <c r="DK268" i="6"/>
  <c r="DJ268" i="6"/>
  <c r="DI268" i="6"/>
  <c r="DH268" i="6"/>
  <c r="DG268" i="6"/>
  <c r="DF268" i="6"/>
  <c r="DE268" i="6"/>
  <c r="DD268" i="6"/>
  <c r="DC268" i="6"/>
  <c r="DB268" i="6"/>
  <c r="DA268" i="6"/>
  <c r="CZ268" i="6"/>
  <c r="CY268" i="6"/>
  <c r="CX268" i="6"/>
  <c r="CW268" i="6"/>
  <c r="CV268" i="6"/>
  <c r="CU268" i="6"/>
  <c r="CT268" i="6"/>
  <c r="CS268" i="6"/>
  <c r="CR268" i="6"/>
  <c r="CQ268" i="6"/>
  <c r="CP268" i="6"/>
  <c r="CO268" i="6"/>
  <c r="CN268" i="6"/>
  <c r="CM268" i="6"/>
  <c r="CL268" i="6"/>
  <c r="CK268" i="6"/>
  <c r="CJ268" i="6"/>
  <c r="CI268" i="6"/>
  <c r="CH268" i="6"/>
  <c r="CG268" i="6"/>
  <c r="CF268" i="6"/>
  <c r="CE268" i="6"/>
  <c r="CD268" i="6"/>
  <c r="CC268" i="6"/>
  <c r="CB268" i="6"/>
  <c r="CA268" i="6"/>
  <c r="BZ268" i="6"/>
  <c r="BY268" i="6"/>
  <c r="BX268" i="6"/>
  <c r="BW268" i="6"/>
  <c r="BV268" i="6"/>
  <c r="BU268" i="6"/>
  <c r="BT268" i="6"/>
  <c r="BS268" i="6"/>
  <c r="BR268" i="6"/>
  <c r="BQ268" i="6"/>
  <c r="BP268" i="6"/>
  <c r="C268" i="6"/>
  <c r="G268" i="6" s="1"/>
  <c r="H268" i="6" s="1"/>
  <c r="BO268" i="6" s="1"/>
  <c r="B268" i="6"/>
  <c r="DK267" i="6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CK267" i="6"/>
  <c r="CJ267" i="6"/>
  <c r="CI267" i="6"/>
  <c r="CH267" i="6"/>
  <c r="CG267" i="6"/>
  <c r="CF267" i="6"/>
  <c r="CE267" i="6"/>
  <c r="CD267" i="6"/>
  <c r="CC267" i="6"/>
  <c r="CB267" i="6"/>
  <c r="CA267" i="6"/>
  <c r="BZ267" i="6"/>
  <c r="BY267" i="6"/>
  <c r="BX267" i="6"/>
  <c r="BW267" i="6"/>
  <c r="BV267" i="6"/>
  <c r="BU267" i="6"/>
  <c r="BT267" i="6"/>
  <c r="BS267" i="6"/>
  <c r="BR267" i="6"/>
  <c r="BQ267" i="6"/>
  <c r="BP267" i="6"/>
  <c r="C267" i="6"/>
  <c r="G267" i="6" s="1"/>
  <c r="H267" i="6" s="1"/>
  <c r="B267" i="6"/>
  <c r="DK266" i="6"/>
  <c r="DJ266" i="6"/>
  <c r="DI266" i="6"/>
  <c r="DH266" i="6"/>
  <c r="DG266" i="6"/>
  <c r="DF266" i="6"/>
  <c r="DE266" i="6"/>
  <c r="DD266" i="6"/>
  <c r="DC266" i="6"/>
  <c r="DB266" i="6"/>
  <c r="DA266" i="6"/>
  <c r="CZ266" i="6"/>
  <c r="CY266" i="6"/>
  <c r="CX266" i="6"/>
  <c r="CW266" i="6"/>
  <c r="CV266" i="6"/>
  <c r="CU266" i="6"/>
  <c r="CT266" i="6"/>
  <c r="CS266" i="6"/>
  <c r="CR266" i="6"/>
  <c r="CQ266" i="6"/>
  <c r="CP266" i="6"/>
  <c r="CO266" i="6"/>
  <c r="CN266" i="6"/>
  <c r="CM266" i="6"/>
  <c r="CL266" i="6"/>
  <c r="CK266" i="6"/>
  <c r="CJ266" i="6"/>
  <c r="CI266" i="6"/>
  <c r="CH266" i="6"/>
  <c r="CG266" i="6"/>
  <c r="CF266" i="6"/>
  <c r="CE266" i="6"/>
  <c r="CD266" i="6"/>
  <c r="CC266" i="6"/>
  <c r="CB266" i="6"/>
  <c r="CA266" i="6"/>
  <c r="BZ266" i="6"/>
  <c r="BY266" i="6"/>
  <c r="BX266" i="6"/>
  <c r="BW266" i="6"/>
  <c r="BV266" i="6"/>
  <c r="BU266" i="6"/>
  <c r="BT266" i="6"/>
  <c r="BS266" i="6"/>
  <c r="BR266" i="6"/>
  <c r="BQ266" i="6"/>
  <c r="BP266" i="6"/>
  <c r="C266" i="6"/>
  <c r="G266" i="6" s="1"/>
  <c r="H266" i="6" s="1"/>
  <c r="BO266" i="6" s="1"/>
  <c r="B266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CK265" i="6"/>
  <c r="CJ265" i="6"/>
  <c r="CI265" i="6"/>
  <c r="CH265" i="6"/>
  <c r="CG265" i="6"/>
  <c r="CF265" i="6"/>
  <c r="CE265" i="6"/>
  <c r="CD265" i="6"/>
  <c r="CC265" i="6"/>
  <c r="CB265" i="6"/>
  <c r="CA265" i="6"/>
  <c r="BZ265" i="6"/>
  <c r="BY265" i="6"/>
  <c r="BX265" i="6"/>
  <c r="BW265" i="6"/>
  <c r="BV265" i="6"/>
  <c r="BU265" i="6"/>
  <c r="BT265" i="6"/>
  <c r="BS265" i="6"/>
  <c r="BR265" i="6"/>
  <c r="BQ265" i="6"/>
  <c r="BP265" i="6"/>
  <c r="C265" i="6"/>
  <c r="B265" i="6"/>
  <c r="FJ264" i="6"/>
  <c r="FI264" i="6"/>
  <c r="FG264" i="6"/>
  <c r="FF264" i="6"/>
  <c r="FE264" i="6"/>
  <c r="FC264" i="6"/>
  <c r="FB264" i="6"/>
  <c r="FA264" i="6"/>
  <c r="EY264" i="6"/>
  <c r="EX264" i="6"/>
  <c r="EW264" i="6"/>
  <c r="EU264" i="6"/>
  <c r="ET264" i="6"/>
  <c r="ES264" i="6"/>
  <c r="EQ264" i="6"/>
  <c r="EP264" i="6"/>
  <c r="EO264" i="6"/>
  <c r="EM264" i="6"/>
  <c r="EL264" i="6"/>
  <c r="EK264" i="6"/>
  <c r="EI264" i="6"/>
  <c r="EH264" i="6"/>
  <c r="EG264" i="6"/>
  <c r="EE264" i="6"/>
  <c r="ED264" i="6"/>
  <c r="EC264" i="6"/>
  <c r="EA264" i="6"/>
  <c r="DZ264" i="6"/>
  <c r="DY264" i="6"/>
  <c r="DW264" i="6"/>
  <c r="DV264" i="6"/>
  <c r="DU264" i="6"/>
  <c r="DS264" i="6"/>
  <c r="DR264" i="6"/>
  <c r="DQ264" i="6"/>
  <c r="DO264" i="6"/>
  <c r="DN264" i="6"/>
  <c r="DM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CK264" i="6"/>
  <c r="CJ264" i="6"/>
  <c r="CI264" i="6"/>
  <c r="CH264" i="6"/>
  <c r="CG264" i="6"/>
  <c r="CF264" i="6"/>
  <c r="CE264" i="6"/>
  <c r="CD264" i="6"/>
  <c r="CC264" i="6"/>
  <c r="CB264" i="6"/>
  <c r="CA264" i="6"/>
  <c r="BZ264" i="6"/>
  <c r="BY264" i="6"/>
  <c r="BX264" i="6"/>
  <c r="BW264" i="6"/>
  <c r="BV264" i="6"/>
  <c r="BU264" i="6"/>
  <c r="BT264" i="6"/>
  <c r="BS264" i="6"/>
  <c r="BR264" i="6"/>
  <c r="BQ264" i="6"/>
  <c r="BP264" i="6"/>
  <c r="FH264" i="6"/>
  <c r="C264" i="6"/>
  <c r="B264" i="6"/>
  <c r="DK263" i="6"/>
  <c r="DJ263" i="6"/>
  <c r="DI263" i="6"/>
  <c r="DH263" i="6"/>
  <c r="DG263" i="6"/>
  <c r="DF263" i="6"/>
  <c r="DE263" i="6"/>
  <c r="DD263" i="6"/>
  <c r="DC263" i="6"/>
  <c r="DB263" i="6"/>
  <c r="DA263" i="6"/>
  <c r="CZ263" i="6"/>
  <c r="CY263" i="6"/>
  <c r="CX263" i="6"/>
  <c r="CW263" i="6"/>
  <c r="CV263" i="6"/>
  <c r="CU263" i="6"/>
  <c r="CT263" i="6"/>
  <c r="CS263" i="6"/>
  <c r="CR263" i="6"/>
  <c r="CQ263" i="6"/>
  <c r="CP263" i="6"/>
  <c r="CO263" i="6"/>
  <c r="CN263" i="6"/>
  <c r="CM263" i="6"/>
  <c r="CL263" i="6"/>
  <c r="CK263" i="6"/>
  <c r="CJ263" i="6"/>
  <c r="CI263" i="6"/>
  <c r="CH263" i="6"/>
  <c r="CG263" i="6"/>
  <c r="CF263" i="6"/>
  <c r="CE263" i="6"/>
  <c r="CD263" i="6"/>
  <c r="CC263" i="6"/>
  <c r="CB263" i="6"/>
  <c r="CA263" i="6"/>
  <c r="BZ263" i="6"/>
  <c r="BY263" i="6"/>
  <c r="BX263" i="6"/>
  <c r="BW263" i="6"/>
  <c r="BV263" i="6"/>
  <c r="BU263" i="6"/>
  <c r="BT263" i="6"/>
  <c r="BS263" i="6"/>
  <c r="BR263" i="6"/>
  <c r="BQ263" i="6"/>
  <c r="BP263" i="6"/>
  <c r="C263" i="6"/>
  <c r="B263" i="6"/>
  <c r="DK262" i="6"/>
  <c r="DJ262" i="6"/>
  <c r="DI262" i="6"/>
  <c r="DH262" i="6"/>
  <c r="DG262" i="6"/>
  <c r="DF262" i="6"/>
  <c r="DE262" i="6"/>
  <c r="DD262" i="6"/>
  <c r="DC262" i="6"/>
  <c r="DB262" i="6"/>
  <c r="DA262" i="6"/>
  <c r="CZ262" i="6"/>
  <c r="CY262" i="6"/>
  <c r="CX262" i="6"/>
  <c r="CW262" i="6"/>
  <c r="CV262" i="6"/>
  <c r="CU262" i="6"/>
  <c r="CT262" i="6"/>
  <c r="CS262" i="6"/>
  <c r="CR262" i="6"/>
  <c r="CQ262" i="6"/>
  <c r="CP262" i="6"/>
  <c r="CO262" i="6"/>
  <c r="CN262" i="6"/>
  <c r="CM262" i="6"/>
  <c r="CL262" i="6"/>
  <c r="CK262" i="6"/>
  <c r="CJ262" i="6"/>
  <c r="CI262" i="6"/>
  <c r="CH262" i="6"/>
  <c r="CG262" i="6"/>
  <c r="CF262" i="6"/>
  <c r="CE262" i="6"/>
  <c r="CD262" i="6"/>
  <c r="CC262" i="6"/>
  <c r="CB262" i="6"/>
  <c r="CA262" i="6"/>
  <c r="BZ262" i="6"/>
  <c r="BY262" i="6"/>
  <c r="BX262" i="6"/>
  <c r="BW262" i="6"/>
  <c r="BV262" i="6"/>
  <c r="BU262" i="6"/>
  <c r="BT262" i="6"/>
  <c r="BS262" i="6"/>
  <c r="BR262" i="6"/>
  <c r="BQ262" i="6"/>
  <c r="BP262" i="6"/>
  <c r="C262" i="6"/>
  <c r="B262" i="6"/>
  <c r="DK261" i="6"/>
  <c r="DJ261" i="6"/>
  <c r="DI261" i="6"/>
  <c r="DH261" i="6"/>
  <c r="DG261" i="6"/>
  <c r="DF261" i="6"/>
  <c r="DE261" i="6"/>
  <c r="DD261" i="6"/>
  <c r="DC261" i="6"/>
  <c r="DB261" i="6"/>
  <c r="DA261" i="6"/>
  <c r="CZ261" i="6"/>
  <c r="CY261" i="6"/>
  <c r="CX261" i="6"/>
  <c r="CW261" i="6"/>
  <c r="CV261" i="6"/>
  <c r="CU261" i="6"/>
  <c r="CT261" i="6"/>
  <c r="CS261" i="6"/>
  <c r="CR261" i="6"/>
  <c r="CQ261" i="6"/>
  <c r="CP261" i="6"/>
  <c r="CO261" i="6"/>
  <c r="CN261" i="6"/>
  <c r="CM261" i="6"/>
  <c r="CL261" i="6"/>
  <c r="CK261" i="6"/>
  <c r="CJ261" i="6"/>
  <c r="CI261" i="6"/>
  <c r="CH261" i="6"/>
  <c r="CG261" i="6"/>
  <c r="CF261" i="6"/>
  <c r="CE261" i="6"/>
  <c r="CD261" i="6"/>
  <c r="CC261" i="6"/>
  <c r="CB261" i="6"/>
  <c r="CA261" i="6"/>
  <c r="BZ261" i="6"/>
  <c r="BY261" i="6"/>
  <c r="BX261" i="6"/>
  <c r="BW261" i="6"/>
  <c r="BV261" i="6"/>
  <c r="BU261" i="6"/>
  <c r="BT261" i="6"/>
  <c r="BS261" i="6"/>
  <c r="BR261" i="6"/>
  <c r="BQ261" i="6"/>
  <c r="BP261" i="6"/>
  <c r="C261" i="6"/>
  <c r="B261" i="6"/>
  <c r="FJ260" i="6"/>
  <c r="FI260" i="6"/>
  <c r="FG260" i="6"/>
  <c r="FF260" i="6"/>
  <c r="FE260" i="6"/>
  <c r="FC260" i="6"/>
  <c r="FB260" i="6"/>
  <c r="FA260" i="6"/>
  <c r="EY260" i="6"/>
  <c r="EX260" i="6"/>
  <c r="EW260" i="6"/>
  <c r="EU260" i="6"/>
  <c r="ET260" i="6"/>
  <c r="ES260" i="6"/>
  <c r="EQ260" i="6"/>
  <c r="EP260" i="6"/>
  <c r="EO260" i="6"/>
  <c r="EM260" i="6"/>
  <c r="EL260" i="6"/>
  <c r="EK260" i="6"/>
  <c r="EI260" i="6"/>
  <c r="EH260" i="6"/>
  <c r="EG260" i="6"/>
  <c r="EE260" i="6"/>
  <c r="ED260" i="6"/>
  <c r="EC260" i="6"/>
  <c r="EA260" i="6"/>
  <c r="DZ260" i="6"/>
  <c r="DY260" i="6"/>
  <c r="DW260" i="6"/>
  <c r="DV260" i="6"/>
  <c r="DU260" i="6"/>
  <c r="DS260" i="6"/>
  <c r="DR260" i="6"/>
  <c r="DQ260" i="6"/>
  <c r="DO260" i="6"/>
  <c r="DN260" i="6"/>
  <c r="DM260" i="6"/>
  <c r="DK260" i="6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CK260" i="6"/>
  <c r="CJ260" i="6"/>
  <c r="CI260" i="6"/>
  <c r="CH260" i="6"/>
  <c r="CG260" i="6"/>
  <c r="CF260" i="6"/>
  <c r="CE260" i="6"/>
  <c r="CD260" i="6"/>
  <c r="CC260" i="6"/>
  <c r="CB260" i="6"/>
  <c r="CA260" i="6"/>
  <c r="BZ260" i="6"/>
  <c r="BY260" i="6"/>
  <c r="BX260" i="6"/>
  <c r="BW260" i="6"/>
  <c r="BV260" i="6"/>
  <c r="BU260" i="6"/>
  <c r="BT260" i="6"/>
  <c r="BS260" i="6"/>
  <c r="BR260" i="6"/>
  <c r="BQ260" i="6"/>
  <c r="BP260" i="6"/>
  <c r="FH260" i="6"/>
  <c r="C260" i="6"/>
  <c r="B260" i="6"/>
  <c r="DK259" i="6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CK259" i="6"/>
  <c r="CJ259" i="6"/>
  <c r="CI259" i="6"/>
  <c r="CH259" i="6"/>
  <c r="CG259" i="6"/>
  <c r="CF259" i="6"/>
  <c r="CE259" i="6"/>
  <c r="CD259" i="6"/>
  <c r="CC259" i="6"/>
  <c r="CB259" i="6"/>
  <c r="CA259" i="6"/>
  <c r="BZ259" i="6"/>
  <c r="BY259" i="6"/>
  <c r="BX259" i="6"/>
  <c r="BW259" i="6"/>
  <c r="BV259" i="6"/>
  <c r="BU259" i="6"/>
  <c r="BT259" i="6"/>
  <c r="BS259" i="6"/>
  <c r="BR259" i="6"/>
  <c r="BQ259" i="6"/>
  <c r="BP259" i="6"/>
  <c r="C259" i="6"/>
  <c r="B259" i="6"/>
  <c r="DK258" i="6"/>
  <c r="DJ258" i="6"/>
  <c r="DI258" i="6"/>
  <c r="DH258" i="6"/>
  <c r="DG258" i="6"/>
  <c r="DF258" i="6"/>
  <c r="DE258" i="6"/>
  <c r="DD258" i="6"/>
  <c r="DC258" i="6"/>
  <c r="DB258" i="6"/>
  <c r="DA258" i="6"/>
  <c r="CZ258" i="6"/>
  <c r="CY258" i="6"/>
  <c r="CX258" i="6"/>
  <c r="CW258" i="6"/>
  <c r="CV258" i="6"/>
  <c r="CU258" i="6"/>
  <c r="CT258" i="6"/>
  <c r="CS258" i="6"/>
  <c r="CR258" i="6"/>
  <c r="CQ258" i="6"/>
  <c r="CP258" i="6"/>
  <c r="CO258" i="6"/>
  <c r="CN258" i="6"/>
  <c r="CM258" i="6"/>
  <c r="CL258" i="6"/>
  <c r="CK258" i="6"/>
  <c r="CJ258" i="6"/>
  <c r="CI258" i="6"/>
  <c r="CH258" i="6"/>
  <c r="CG258" i="6"/>
  <c r="CF258" i="6"/>
  <c r="CE258" i="6"/>
  <c r="CD258" i="6"/>
  <c r="CC258" i="6"/>
  <c r="CB258" i="6"/>
  <c r="CA258" i="6"/>
  <c r="BZ258" i="6"/>
  <c r="BY258" i="6"/>
  <c r="BX258" i="6"/>
  <c r="BW258" i="6"/>
  <c r="BV258" i="6"/>
  <c r="BU258" i="6"/>
  <c r="BT258" i="6"/>
  <c r="BS258" i="6"/>
  <c r="BR258" i="6"/>
  <c r="BQ258" i="6"/>
  <c r="BP258" i="6"/>
  <c r="C258" i="6"/>
  <c r="B258" i="6"/>
  <c r="DK257" i="6"/>
  <c r="DJ257" i="6"/>
  <c r="DI257" i="6"/>
  <c r="DH257" i="6"/>
  <c r="DG257" i="6"/>
  <c r="DF257" i="6"/>
  <c r="DE257" i="6"/>
  <c r="DD257" i="6"/>
  <c r="DC257" i="6"/>
  <c r="DB257" i="6"/>
  <c r="DA257" i="6"/>
  <c r="CZ257" i="6"/>
  <c r="CY257" i="6"/>
  <c r="CX257" i="6"/>
  <c r="CW257" i="6"/>
  <c r="CV257" i="6"/>
  <c r="CU257" i="6"/>
  <c r="CT257" i="6"/>
  <c r="CS257" i="6"/>
  <c r="CR257" i="6"/>
  <c r="CQ257" i="6"/>
  <c r="CP257" i="6"/>
  <c r="CO257" i="6"/>
  <c r="CN257" i="6"/>
  <c r="CM257" i="6"/>
  <c r="CL257" i="6"/>
  <c r="CK257" i="6"/>
  <c r="CJ257" i="6"/>
  <c r="CI257" i="6"/>
  <c r="CH257" i="6"/>
  <c r="CG257" i="6"/>
  <c r="CF257" i="6"/>
  <c r="CE257" i="6"/>
  <c r="CD257" i="6"/>
  <c r="CC257" i="6"/>
  <c r="CB257" i="6"/>
  <c r="CA257" i="6"/>
  <c r="BZ257" i="6"/>
  <c r="BY257" i="6"/>
  <c r="BX257" i="6"/>
  <c r="BW257" i="6"/>
  <c r="BV257" i="6"/>
  <c r="BU257" i="6"/>
  <c r="BT257" i="6"/>
  <c r="BS257" i="6"/>
  <c r="BR257" i="6"/>
  <c r="BQ257" i="6"/>
  <c r="BP257" i="6"/>
  <c r="C257" i="6"/>
  <c r="B257" i="6"/>
  <c r="FJ256" i="6"/>
  <c r="FI256" i="6"/>
  <c r="FG256" i="6"/>
  <c r="FF256" i="6"/>
  <c r="FE256" i="6"/>
  <c r="FC256" i="6"/>
  <c r="FB256" i="6"/>
  <c r="FA256" i="6"/>
  <c r="EY256" i="6"/>
  <c r="EX256" i="6"/>
  <c r="EW256" i="6"/>
  <c r="EU256" i="6"/>
  <c r="ET256" i="6"/>
  <c r="ES256" i="6"/>
  <c r="EQ256" i="6"/>
  <c r="EP256" i="6"/>
  <c r="EO256" i="6"/>
  <c r="EM256" i="6"/>
  <c r="EL256" i="6"/>
  <c r="EK256" i="6"/>
  <c r="EI256" i="6"/>
  <c r="EH256" i="6"/>
  <c r="EG256" i="6"/>
  <c r="EE256" i="6"/>
  <c r="ED256" i="6"/>
  <c r="EC256" i="6"/>
  <c r="EA256" i="6"/>
  <c r="DZ256" i="6"/>
  <c r="DY256" i="6"/>
  <c r="DW256" i="6"/>
  <c r="DV256" i="6"/>
  <c r="DU256" i="6"/>
  <c r="DS256" i="6"/>
  <c r="DR256" i="6"/>
  <c r="DQ256" i="6"/>
  <c r="DO256" i="6"/>
  <c r="DN256" i="6"/>
  <c r="DM256" i="6"/>
  <c r="DK256" i="6"/>
  <c r="DJ256" i="6"/>
  <c r="DI256" i="6"/>
  <c r="DH256" i="6"/>
  <c r="DG256" i="6"/>
  <c r="DF256" i="6"/>
  <c r="DE256" i="6"/>
  <c r="DD256" i="6"/>
  <c r="DC256" i="6"/>
  <c r="DB256" i="6"/>
  <c r="DA256" i="6"/>
  <c r="CZ256" i="6"/>
  <c r="CY256" i="6"/>
  <c r="CX256" i="6"/>
  <c r="CW256" i="6"/>
  <c r="CV256" i="6"/>
  <c r="CU256" i="6"/>
  <c r="CT256" i="6"/>
  <c r="CS256" i="6"/>
  <c r="CR256" i="6"/>
  <c r="CQ256" i="6"/>
  <c r="CP256" i="6"/>
  <c r="CO256" i="6"/>
  <c r="CN256" i="6"/>
  <c r="CM256" i="6"/>
  <c r="CL256" i="6"/>
  <c r="CK256" i="6"/>
  <c r="CJ256" i="6"/>
  <c r="CI256" i="6"/>
  <c r="CH256" i="6"/>
  <c r="CG256" i="6"/>
  <c r="CF256" i="6"/>
  <c r="CE256" i="6"/>
  <c r="CD256" i="6"/>
  <c r="CC256" i="6"/>
  <c r="CB256" i="6"/>
  <c r="CA256" i="6"/>
  <c r="BZ256" i="6"/>
  <c r="BY256" i="6"/>
  <c r="BX256" i="6"/>
  <c r="BW256" i="6"/>
  <c r="BV256" i="6"/>
  <c r="BU256" i="6"/>
  <c r="BT256" i="6"/>
  <c r="BS256" i="6"/>
  <c r="BR256" i="6"/>
  <c r="BQ256" i="6"/>
  <c r="BP256" i="6"/>
  <c r="FH256" i="6"/>
  <c r="C256" i="6"/>
  <c r="B256" i="6"/>
  <c r="DK255" i="6"/>
  <c r="DJ255" i="6"/>
  <c r="DI255" i="6"/>
  <c r="DH255" i="6"/>
  <c r="DG255" i="6"/>
  <c r="DF255" i="6"/>
  <c r="DE255" i="6"/>
  <c r="DD255" i="6"/>
  <c r="DC255" i="6"/>
  <c r="DB255" i="6"/>
  <c r="DA255" i="6"/>
  <c r="CZ255" i="6"/>
  <c r="CY255" i="6"/>
  <c r="CX255" i="6"/>
  <c r="CW255" i="6"/>
  <c r="CV255" i="6"/>
  <c r="CU255" i="6"/>
  <c r="CT255" i="6"/>
  <c r="CS255" i="6"/>
  <c r="CR255" i="6"/>
  <c r="CQ255" i="6"/>
  <c r="CP255" i="6"/>
  <c r="CO255" i="6"/>
  <c r="CN255" i="6"/>
  <c r="CM255" i="6"/>
  <c r="CL255" i="6"/>
  <c r="CK255" i="6"/>
  <c r="CJ255" i="6"/>
  <c r="CI255" i="6"/>
  <c r="CH255" i="6"/>
  <c r="CG255" i="6"/>
  <c r="CF255" i="6"/>
  <c r="CE255" i="6"/>
  <c r="CD255" i="6"/>
  <c r="CC255" i="6"/>
  <c r="CB255" i="6"/>
  <c r="CA255" i="6"/>
  <c r="BZ255" i="6"/>
  <c r="BY255" i="6"/>
  <c r="BX255" i="6"/>
  <c r="BW255" i="6"/>
  <c r="BV255" i="6"/>
  <c r="BU255" i="6"/>
  <c r="BT255" i="6"/>
  <c r="BS255" i="6"/>
  <c r="BR255" i="6"/>
  <c r="BQ255" i="6"/>
  <c r="BP255" i="6"/>
  <c r="C255" i="6"/>
  <c r="B255" i="6"/>
  <c r="DK254" i="6"/>
  <c r="DJ254" i="6"/>
  <c r="DI254" i="6"/>
  <c r="DH254" i="6"/>
  <c r="DG254" i="6"/>
  <c r="DF254" i="6"/>
  <c r="DE254" i="6"/>
  <c r="DD254" i="6"/>
  <c r="DC254" i="6"/>
  <c r="DB254" i="6"/>
  <c r="DA254" i="6"/>
  <c r="CZ254" i="6"/>
  <c r="CY254" i="6"/>
  <c r="CX254" i="6"/>
  <c r="CW254" i="6"/>
  <c r="CV254" i="6"/>
  <c r="CU254" i="6"/>
  <c r="CT254" i="6"/>
  <c r="CS254" i="6"/>
  <c r="CR254" i="6"/>
  <c r="CQ254" i="6"/>
  <c r="CP254" i="6"/>
  <c r="CO254" i="6"/>
  <c r="CN254" i="6"/>
  <c r="CM254" i="6"/>
  <c r="CL254" i="6"/>
  <c r="CK254" i="6"/>
  <c r="CJ254" i="6"/>
  <c r="CI254" i="6"/>
  <c r="CH254" i="6"/>
  <c r="CG254" i="6"/>
  <c r="CF254" i="6"/>
  <c r="CE254" i="6"/>
  <c r="CD254" i="6"/>
  <c r="CC254" i="6"/>
  <c r="CB254" i="6"/>
  <c r="CA254" i="6"/>
  <c r="BZ254" i="6"/>
  <c r="BY254" i="6"/>
  <c r="BX254" i="6"/>
  <c r="BW254" i="6"/>
  <c r="BV254" i="6"/>
  <c r="BU254" i="6"/>
  <c r="BT254" i="6"/>
  <c r="BS254" i="6"/>
  <c r="BR254" i="6"/>
  <c r="BQ254" i="6"/>
  <c r="BP254" i="6"/>
  <c r="C254" i="6"/>
  <c r="B254" i="6"/>
  <c r="DK253" i="6"/>
  <c r="DJ253" i="6"/>
  <c r="DI253" i="6"/>
  <c r="DH253" i="6"/>
  <c r="DG253" i="6"/>
  <c r="DF253" i="6"/>
  <c r="DE253" i="6"/>
  <c r="DD253" i="6"/>
  <c r="DC253" i="6"/>
  <c r="DB253" i="6"/>
  <c r="DA253" i="6"/>
  <c r="CZ253" i="6"/>
  <c r="CY253" i="6"/>
  <c r="CX253" i="6"/>
  <c r="CW253" i="6"/>
  <c r="CV253" i="6"/>
  <c r="CU253" i="6"/>
  <c r="CT253" i="6"/>
  <c r="CS253" i="6"/>
  <c r="CR253" i="6"/>
  <c r="CQ253" i="6"/>
  <c r="CP253" i="6"/>
  <c r="CO253" i="6"/>
  <c r="CN253" i="6"/>
  <c r="CM253" i="6"/>
  <c r="CL253" i="6"/>
  <c r="CK253" i="6"/>
  <c r="CJ253" i="6"/>
  <c r="CI253" i="6"/>
  <c r="CH253" i="6"/>
  <c r="CG253" i="6"/>
  <c r="CF253" i="6"/>
  <c r="CE253" i="6"/>
  <c r="CD253" i="6"/>
  <c r="CC253" i="6"/>
  <c r="CB253" i="6"/>
  <c r="CA253" i="6"/>
  <c r="BZ253" i="6"/>
  <c r="BY253" i="6"/>
  <c r="BX253" i="6"/>
  <c r="BW253" i="6"/>
  <c r="BV253" i="6"/>
  <c r="BU253" i="6"/>
  <c r="BT253" i="6"/>
  <c r="BS253" i="6"/>
  <c r="BR253" i="6"/>
  <c r="BQ253" i="6"/>
  <c r="BP253" i="6"/>
  <c r="C253" i="6"/>
  <c r="B253" i="6"/>
  <c r="DK252" i="6"/>
  <c r="DJ252" i="6"/>
  <c r="DI252" i="6"/>
  <c r="DH252" i="6"/>
  <c r="DG252" i="6"/>
  <c r="DF252" i="6"/>
  <c r="DE252" i="6"/>
  <c r="DD252" i="6"/>
  <c r="DC252" i="6"/>
  <c r="DB252" i="6"/>
  <c r="DA252" i="6"/>
  <c r="CZ252" i="6"/>
  <c r="CY252" i="6"/>
  <c r="CX252" i="6"/>
  <c r="CW252" i="6"/>
  <c r="CV252" i="6"/>
  <c r="CU252" i="6"/>
  <c r="CT252" i="6"/>
  <c r="CS252" i="6"/>
  <c r="CR252" i="6"/>
  <c r="CQ252" i="6"/>
  <c r="CP252" i="6"/>
  <c r="CO252" i="6"/>
  <c r="CN252" i="6"/>
  <c r="CM252" i="6"/>
  <c r="CL252" i="6"/>
  <c r="CK252" i="6"/>
  <c r="CJ252" i="6"/>
  <c r="CI252" i="6"/>
  <c r="CH252" i="6"/>
  <c r="CG252" i="6"/>
  <c r="CF252" i="6"/>
  <c r="CE252" i="6"/>
  <c r="CD252" i="6"/>
  <c r="CC252" i="6"/>
  <c r="CB252" i="6"/>
  <c r="CA252" i="6"/>
  <c r="BZ252" i="6"/>
  <c r="BY252" i="6"/>
  <c r="BX252" i="6"/>
  <c r="BW252" i="6"/>
  <c r="BV252" i="6"/>
  <c r="BU252" i="6"/>
  <c r="BT252" i="6"/>
  <c r="BS252" i="6"/>
  <c r="BR252" i="6"/>
  <c r="BQ252" i="6"/>
  <c r="BP252" i="6"/>
  <c r="C252" i="6"/>
  <c r="B252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CK251" i="6"/>
  <c r="CJ251" i="6"/>
  <c r="CI251" i="6"/>
  <c r="CH251" i="6"/>
  <c r="CG251" i="6"/>
  <c r="CF251" i="6"/>
  <c r="CE251" i="6"/>
  <c r="CD251" i="6"/>
  <c r="CC251" i="6"/>
  <c r="CB251" i="6"/>
  <c r="CA251" i="6"/>
  <c r="BZ251" i="6"/>
  <c r="BY251" i="6"/>
  <c r="BX251" i="6"/>
  <c r="BW251" i="6"/>
  <c r="BV251" i="6"/>
  <c r="BU251" i="6"/>
  <c r="BT251" i="6"/>
  <c r="BS251" i="6"/>
  <c r="BR251" i="6"/>
  <c r="BQ251" i="6"/>
  <c r="BP251" i="6"/>
  <c r="C251" i="6"/>
  <c r="B251" i="6"/>
  <c r="DK250" i="6"/>
  <c r="DJ250" i="6"/>
  <c r="DI250" i="6"/>
  <c r="DH250" i="6"/>
  <c r="DG250" i="6"/>
  <c r="DF250" i="6"/>
  <c r="DE250" i="6"/>
  <c r="DD250" i="6"/>
  <c r="DC250" i="6"/>
  <c r="DB250" i="6"/>
  <c r="DA250" i="6"/>
  <c r="CZ250" i="6"/>
  <c r="CY250" i="6"/>
  <c r="CX250" i="6"/>
  <c r="CW250" i="6"/>
  <c r="CV250" i="6"/>
  <c r="CU250" i="6"/>
  <c r="CT250" i="6"/>
  <c r="CS250" i="6"/>
  <c r="CR250" i="6"/>
  <c r="CQ250" i="6"/>
  <c r="CP250" i="6"/>
  <c r="CO250" i="6"/>
  <c r="CN250" i="6"/>
  <c r="CM250" i="6"/>
  <c r="CL250" i="6"/>
  <c r="CK250" i="6"/>
  <c r="CJ250" i="6"/>
  <c r="CI250" i="6"/>
  <c r="CH250" i="6"/>
  <c r="CG250" i="6"/>
  <c r="CF250" i="6"/>
  <c r="CE250" i="6"/>
  <c r="CD250" i="6"/>
  <c r="CC250" i="6"/>
  <c r="CB250" i="6"/>
  <c r="CA250" i="6"/>
  <c r="BZ250" i="6"/>
  <c r="BY250" i="6"/>
  <c r="BX250" i="6"/>
  <c r="BW250" i="6"/>
  <c r="BV250" i="6"/>
  <c r="BU250" i="6"/>
  <c r="BT250" i="6"/>
  <c r="BS250" i="6"/>
  <c r="BR250" i="6"/>
  <c r="BQ250" i="6"/>
  <c r="BP250" i="6"/>
  <c r="C250" i="6"/>
  <c r="B250" i="6"/>
  <c r="FJ249" i="6"/>
  <c r="FH249" i="6"/>
  <c r="FC249" i="6"/>
  <c r="EZ249" i="6"/>
  <c r="EU249" i="6"/>
  <c r="ET249" i="6"/>
  <c r="EN249" i="6"/>
  <c r="EM249" i="6"/>
  <c r="EH249" i="6"/>
  <c r="EE249" i="6"/>
  <c r="DZ249" i="6"/>
  <c r="DX249" i="6"/>
  <c r="DS249" i="6"/>
  <c r="DR249" i="6"/>
  <c r="DK249" i="6"/>
  <c r="DJ249" i="6"/>
  <c r="DI249" i="6"/>
  <c r="DH249" i="6"/>
  <c r="DG249" i="6"/>
  <c r="DF249" i="6"/>
  <c r="DE249" i="6"/>
  <c r="DD249" i="6"/>
  <c r="DC249" i="6"/>
  <c r="DB249" i="6"/>
  <c r="DA249" i="6"/>
  <c r="CZ249" i="6"/>
  <c r="CY249" i="6"/>
  <c r="CX249" i="6"/>
  <c r="CW249" i="6"/>
  <c r="CV249" i="6"/>
  <c r="CU249" i="6"/>
  <c r="CT249" i="6"/>
  <c r="CS249" i="6"/>
  <c r="CR249" i="6"/>
  <c r="CQ249" i="6"/>
  <c r="CP249" i="6"/>
  <c r="CO249" i="6"/>
  <c r="CN249" i="6"/>
  <c r="CM249" i="6"/>
  <c r="CL249" i="6"/>
  <c r="CK249" i="6"/>
  <c r="CJ249" i="6"/>
  <c r="CI249" i="6"/>
  <c r="CH249" i="6"/>
  <c r="CG249" i="6"/>
  <c r="CF249" i="6"/>
  <c r="CE249" i="6"/>
  <c r="CD249" i="6"/>
  <c r="CC249" i="6"/>
  <c r="CB249" i="6"/>
  <c r="CA249" i="6"/>
  <c r="BZ249" i="6"/>
  <c r="BY249" i="6"/>
  <c r="BX249" i="6"/>
  <c r="BW249" i="6"/>
  <c r="BV249" i="6"/>
  <c r="BU249" i="6"/>
  <c r="BT249" i="6"/>
  <c r="BS249" i="6"/>
  <c r="BR249" i="6"/>
  <c r="BQ249" i="6"/>
  <c r="BP249" i="6"/>
  <c r="C249" i="6"/>
  <c r="B249" i="6"/>
  <c r="DK248" i="6"/>
  <c r="DJ248" i="6"/>
  <c r="DI248" i="6"/>
  <c r="DH248" i="6"/>
  <c r="DG248" i="6"/>
  <c r="DF248" i="6"/>
  <c r="DE248" i="6"/>
  <c r="DD248" i="6"/>
  <c r="DC248" i="6"/>
  <c r="DB248" i="6"/>
  <c r="DA248" i="6"/>
  <c r="CZ248" i="6"/>
  <c r="CY248" i="6"/>
  <c r="CX248" i="6"/>
  <c r="CW248" i="6"/>
  <c r="CV248" i="6"/>
  <c r="CU248" i="6"/>
  <c r="CT248" i="6"/>
  <c r="CS248" i="6"/>
  <c r="CR248" i="6"/>
  <c r="CQ248" i="6"/>
  <c r="CP248" i="6"/>
  <c r="CO248" i="6"/>
  <c r="CN248" i="6"/>
  <c r="CM248" i="6"/>
  <c r="CL248" i="6"/>
  <c r="CK248" i="6"/>
  <c r="CJ248" i="6"/>
  <c r="CI248" i="6"/>
  <c r="CH248" i="6"/>
  <c r="CG248" i="6"/>
  <c r="CF248" i="6"/>
  <c r="CE248" i="6"/>
  <c r="CD248" i="6"/>
  <c r="CC248" i="6"/>
  <c r="CB248" i="6"/>
  <c r="CA248" i="6"/>
  <c r="BZ248" i="6"/>
  <c r="BY248" i="6"/>
  <c r="BX248" i="6"/>
  <c r="BW248" i="6"/>
  <c r="BV248" i="6"/>
  <c r="BU248" i="6"/>
  <c r="BT248" i="6"/>
  <c r="BS248" i="6"/>
  <c r="BR248" i="6"/>
  <c r="BQ248" i="6"/>
  <c r="BP248" i="6"/>
  <c r="C248" i="6"/>
  <c r="B248" i="6"/>
  <c r="DK247" i="6"/>
  <c r="DJ247" i="6"/>
  <c r="DI247" i="6"/>
  <c r="DH247" i="6"/>
  <c r="DG247" i="6"/>
  <c r="DF247" i="6"/>
  <c r="DE247" i="6"/>
  <c r="DD247" i="6"/>
  <c r="DC247" i="6"/>
  <c r="DB247" i="6"/>
  <c r="DA247" i="6"/>
  <c r="CZ247" i="6"/>
  <c r="CY247" i="6"/>
  <c r="CX247" i="6"/>
  <c r="CW247" i="6"/>
  <c r="CV247" i="6"/>
  <c r="CU247" i="6"/>
  <c r="CT247" i="6"/>
  <c r="CS247" i="6"/>
  <c r="CR247" i="6"/>
  <c r="CQ247" i="6"/>
  <c r="CP247" i="6"/>
  <c r="CO247" i="6"/>
  <c r="CN247" i="6"/>
  <c r="CM247" i="6"/>
  <c r="CL247" i="6"/>
  <c r="CK247" i="6"/>
  <c r="CJ247" i="6"/>
  <c r="CI247" i="6"/>
  <c r="CH247" i="6"/>
  <c r="CG247" i="6"/>
  <c r="CF247" i="6"/>
  <c r="CE247" i="6"/>
  <c r="CD247" i="6"/>
  <c r="CC247" i="6"/>
  <c r="CB247" i="6"/>
  <c r="CA247" i="6"/>
  <c r="BZ247" i="6"/>
  <c r="BY247" i="6"/>
  <c r="BX247" i="6"/>
  <c r="BW247" i="6"/>
  <c r="BV247" i="6"/>
  <c r="BU247" i="6"/>
  <c r="BT247" i="6"/>
  <c r="BS247" i="6"/>
  <c r="BR247" i="6"/>
  <c r="BQ247" i="6"/>
  <c r="BP247" i="6"/>
  <c r="C247" i="6"/>
  <c r="B247" i="6"/>
  <c r="FJ246" i="6"/>
  <c r="FI246" i="6"/>
  <c r="FF246" i="6"/>
  <c r="FE246" i="6"/>
  <c r="FB246" i="6"/>
  <c r="FA246" i="6"/>
  <c r="EX246" i="6"/>
  <c r="EW246" i="6"/>
  <c r="ET246" i="6"/>
  <c r="ES246" i="6"/>
  <c r="EP246" i="6"/>
  <c r="EO246" i="6"/>
  <c r="EL246" i="6"/>
  <c r="EK246" i="6"/>
  <c r="EH246" i="6"/>
  <c r="EG246" i="6"/>
  <c r="ED246" i="6"/>
  <c r="EC246" i="6"/>
  <c r="DZ246" i="6"/>
  <c r="DY246" i="6"/>
  <c r="DV246" i="6"/>
  <c r="DU246" i="6"/>
  <c r="DR246" i="6"/>
  <c r="DQ246" i="6"/>
  <c r="DN246" i="6"/>
  <c r="DM246" i="6"/>
  <c r="DK246" i="6"/>
  <c r="DJ246" i="6"/>
  <c r="DI246" i="6"/>
  <c r="DH246" i="6"/>
  <c r="DG246" i="6"/>
  <c r="DF246" i="6"/>
  <c r="DE246" i="6"/>
  <c r="DD246" i="6"/>
  <c r="DC246" i="6"/>
  <c r="DB246" i="6"/>
  <c r="DA246" i="6"/>
  <c r="CZ246" i="6"/>
  <c r="CY246" i="6"/>
  <c r="CX246" i="6"/>
  <c r="CW246" i="6"/>
  <c r="CV246" i="6"/>
  <c r="CU246" i="6"/>
  <c r="CT246" i="6"/>
  <c r="CS246" i="6"/>
  <c r="CR246" i="6"/>
  <c r="CQ246" i="6"/>
  <c r="CP246" i="6"/>
  <c r="CO246" i="6"/>
  <c r="CN246" i="6"/>
  <c r="CM246" i="6"/>
  <c r="CL246" i="6"/>
  <c r="CK246" i="6"/>
  <c r="CJ246" i="6"/>
  <c r="CI246" i="6"/>
  <c r="CH246" i="6"/>
  <c r="CG246" i="6"/>
  <c r="CF246" i="6"/>
  <c r="CE246" i="6"/>
  <c r="CD246" i="6"/>
  <c r="CC246" i="6"/>
  <c r="CB246" i="6"/>
  <c r="CA246" i="6"/>
  <c r="BZ246" i="6"/>
  <c r="BY246" i="6"/>
  <c r="BX246" i="6"/>
  <c r="BW246" i="6"/>
  <c r="BV246" i="6"/>
  <c r="BU246" i="6"/>
  <c r="BT246" i="6"/>
  <c r="BS246" i="6"/>
  <c r="BR246" i="6"/>
  <c r="BQ246" i="6"/>
  <c r="BP246" i="6"/>
  <c r="FH246" i="6"/>
  <c r="C246" i="6"/>
  <c r="B246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CK245" i="6"/>
  <c r="CJ245" i="6"/>
  <c r="CI245" i="6"/>
  <c r="CH245" i="6"/>
  <c r="CG245" i="6"/>
  <c r="CF245" i="6"/>
  <c r="CE245" i="6"/>
  <c r="CD245" i="6"/>
  <c r="CC245" i="6"/>
  <c r="CB245" i="6"/>
  <c r="CA245" i="6"/>
  <c r="BZ245" i="6"/>
  <c r="BY245" i="6"/>
  <c r="BX245" i="6"/>
  <c r="BW245" i="6"/>
  <c r="BV245" i="6"/>
  <c r="BU245" i="6"/>
  <c r="BT245" i="6"/>
  <c r="BS245" i="6"/>
  <c r="BR245" i="6"/>
  <c r="BQ245" i="6"/>
  <c r="BP245" i="6"/>
  <c r="C245" i="6"/>
  <c r="B245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CK244" i="6"/>
  <c r="CJ244" i="6"/>
  <c r="CI244" i="6"/>
  <c r="CH244" i="6"/>
  <c r="CG244" i="6"/>
  <c r="CF244" i="6"/>
  <c r="CE244" i="6"/>
  <c r="CD244" i="6"/>
  <c r="CC244" i="6"/>
  <c r="CB244" i="6"/>
  <c r="CA244" i="6"/>
  <c r="BZ244" i="6"/>
  <c r="BY244" i="6"/>
  <c r="BX244" i="6"/>
  <c r="BW244" i="6"/>
  <c r="BV244" i="6"/>
  <c r="BU244" i="6"/>
  <c r="BT244" i="6"/>
  <c r="BS244" i="6"/>
  <c r="BR244" i="6"/>
  <c r="BQ244" i="6"/>
  <c r="BP244" i="6"/>
  <c r="C244" i="6"/>
  <c r="B244" i="6"/>
  <c r="DK243" i="6"/>
  <c r="DJ243" i="6"/>
  <c r="DI243" i="6"/>
  <c r="DH243" i="6"/>
  <c r="DG243" i="6"/>
  <c r="DF243" i="6"/>
  <c r="DE243" i="6"/>
  <c r="DD243" i="6"/>
  <c r="DC243" i="6"/>
  <c r="DB243" i="6"/>
  <c r="DA243" i="6"/>
  <c r="CZ243" i="6"/>
  <c r="CY243" i="6"/>
  <c r="CX243" i="6"/>
  <c r="CW243" i="6"/>
  <c r="CV243" i="6"/>
  <c r="CU243" i="6"/>
  <c r="CT243" i="6"/>
  <c r="CS243" i="6"/>
  <c r="CR243" i="6"/>
  <c r="CQ243" i="6"/>
  <c r="CP243" i="6"/>
  <c r="CO243" i="6"/>
  <c r="CN243" i="6"/>
  <c r="CM243" i="6"/>
  <c r="CL243" i="6"/>
  <c r="CK243" i="6"/>
  <c r="CJ243" i="6"/>
  <c r="CI243" i="6"/>
  <c r="CH243" i="6"/>
  <c r="CG243" i="6"/>
  <c r="CF243" i="6"/>
  <c r="CE243" i="6"/>
  <c r="CD243" i="6"/>
  <c r="CC243" i="6"/>
  <c r="CB243" i="6"/>
  <c r="CA243" i="6"/>
  <c r="BZ243" i="6"/>
  <c r="BY243" i="6"/>
  <c r="BX243" i="6"/>
  <c r="BW243" i="6"/>
  <c r="BV243" i="6"/>
  <c r="BU243" i="6"/>
  <c r="BT243" i="6"/>
  <c r="BS243" i="6"/>
  <c r="BR243" i="6"/>
  <c r="BQ243" i="6"/>
  <c r="BP243" i="6"/>
  <c r="C243" i="6"/>
  <c r="B243" i="6"/>
  <c r="DK242" i="6"/>
  <c r="DJ242" i="6"/>
  <c r="DI242" i="6"/>
  <c r="DH242" i="6"/>
  <c r="DG242" i="6"/>
  <c r="DF242" i="6"/>
  <c r="DE242" i="6"/>
  <c r="DD242" i="6"/>
  <c r="DC242" i="6"/>
  <c r="DB242" i="6"/>
  <c r="DA242" i="6"/>
  <c r="CZ242" i="6"/>
  <c r="CY242" i="6"/>
  <c r="CX242" i="6"/>
  <c r="CW242" i="6"/>
  <c r="CV242" i="6"/>
  <c r="CU242" i="6"/>
  <c r="CT242" i="6"/>
  <c r="CS242" i="6"/>
  <c r="CR242" i="6"/>
  <c r="CQ242" i="6"/>
  <c r="CP242" i="6"/>
  <c r="CO242" i="6"/>
  <c r="CN242" i="6"/>
  <c r="CM242" i="6"/>
  <c r="CL242" i="6"/>
  <c r="CK242" i="6"/>
  <c r="CJ242" i="6"/>
  <c r="CI242" i="6"/>
  <c r="CH242" i="6"/>
  <c r="CG242" i="6"/>
  <c r="CF242" i="6"/>
  <c r="CE242" i="6"/>
  <c r="CD242" i="6"/>
  <c r="CC242" i="6"/>
  <c r="CB242" i="6"/>
  <c r="CA242" i="6"/>
  <c r="BZ242" i="6"/>
  <c r="BY242" i="6"/>
  <c r="BX242" i="6"/>
  <c r="BW242" i="6"/>
  <c r="BV242" i="6"/>
  <c r="BU242" i="6"/>
  <c r="BT242" i="6"/>
  <c r="BS242" i="6"/>
  <c r="BR242" i="6"/>
  <c r="BQ242" i="6"/>
  <c r="BP242" i="6"/>
  <c r="C242" i="6"/>
  <c r="B242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CK241" i="6"/>
  <c r="CJ241" i="6"/>
  <c r="CI241" i="6"/>
  <c r="CH241" i="6"/>
  <c r="CG241" i="6"/>
  <c r="CF241" i="6"/>
  <c r="CE241" i="6"/>
  <c r="CD241" i="6"/>
  <c r="CC241" i="6"/>
  <c r="CB241" i="6"/>
  <c r="CA241" i="6"/>
  <c r="BZ241" i="6"/>
  <c r="BY241" i="6"/>
  <c r="BX241" i="6"/>
  <c r="BW241" i="6"/>
  <c r="BV241" i="6"/>
  <c r="BU241" i="6"/>
  <c r="BT241" i="6"/>
  <c r="BS241" i="6"/>
  <c r="BR241" i="6"/>
  <c r="BQ241" i="6"/>
  <c r="BP241" i="6"/>
  <c r="C241" i="6"/>
  <c r="B241" i="6"/>
  <c r="DK240" i="6"/>
  <c r="DJ240" i="6"/>
  <c r="DI240" i="6"/>
  <c r="DH240" i="6"/>
  <c r="DG240" i="6"/>
  <c r="DF240" i="6"/>
  <c r="DE240" i="6"/>
  <c r="DD240" i="6"/>
  <c r="DC240" i="6"/>
  <c r="DB240" i="6"/>
  <c r="DA240" i="6"/>
  <c r="CZ240" i="6"/>
  <c r="CY240" i="6"/>
  <c r="CX240" i="6"/>
  <c r="CW240" i="6"/>
  <c r="CV240" i="6"/>
  <c r="CU240" i="6"/>
  <c r="CT240" i="6"/>
  <c r="CS240" i="6"/>
  <c r="CR240" i="6"/>
  <c r="CQ240" i="6"/>
  <c r="CP240" i="6"/>
  <c r="CO240" i="6"/>
  <c r="CN240" i="6"/>
  <c r="CM240" i="6"/>
  <c r="CL240" i="6"/>
  <c r="CK240" i="6"/>
  <c r="CJ240" i="6"/>
  <c r="CI240" i="6"/>
  <c r="CH240" i="6"/>
  <c r="CG240" i="6"/>
  <c r="CF240" i="6"/>
  <c r="CE240" i="6"/>
  <c r="CD240" i="6"/>
  <c r="CC240" i="6"/>
  <c r="CB240" i="6"/>
  <c r="CA240" i="6"/>
  <c r="BZ240" i="6"/>
  <c r="BY240" i="6"/>
  <c r="BX240" i="6"/>
  <c r="BW240" i="6"/>
  <c r="BV240" i="6"/>
  <c r="BU240" i="6"/>
  <c r="BT240" i="6"/>
  <c r="BS240" i="6"/>
  <c r="BR240" i="6"/>
  <c r="BQ240" i="6"/>
  <c r="BP240" i="6"/>
  <c r="C240" i="6"/>
  <c r="B240" i="6"/>
  <c r="DK239" i="6"/>
  <c r="DJ239" i="6"/>
  <c r="DI239" i="6"/>
  <c r="DH239" i="6"/>
  <c r="DG239" i="6"/>
  <c r="DF239" i="6"/>
  <c r="DE239" i="6"/>
  <c r="DD239" i="6"/>
  <c r="DC239" i="6"/>
  <c r="DB239" i="6"/>
  <c r="DA239" i="6"/>
  <c r="CZ239" i="6"/>
  <c r="CY239" i="6"/>
  <c r="CX239" i="6"/>
  <c r="CW239" i="6"/>
  <c r="CV239" i="6"/>
  <c r="CU239" i="6"/>
  <c r="CT239" i="6"/>
  <c r="CS239" i="6"/>
  <c r="CR239" i="6"/>
  <c r="CQ239" i="6"/>
  <c r="CP239" i="6"/>
  <c r="CO239" i="6"/>
  <c r="CN239" i="6"/>
  <c r="CM239" i="6"/>
  <c r="CL239" i="6"/>
  <c r="CK239" i="6"/>
  <c r="CJ239" i="6"/>
  <c r="CI239" i="6"/>
  <c r="CH239" i="6"/>
  <c r="CG239" i="6"/>
  <c r="CF239" i="6"/>
  <c r="CE239" i="6"/>
  <c r="CD239" i="6"/>
  <c r="CC239" i="6"/>
  <c r="CB239" i="6"/>
  <c r="CA239" i="6"/>
  <c r="BZ239" i="6"/>
  <c r="BY239" i="6"/>
  <c r="BX239" i="6"/>
  <c r="BW239" i="6"/>
  <c r="BV239" i="6"/>
  <c r="BU239" i="6"/>
  <c r="BT239" i="6"/>
  <c r="BS239" i="6"/>
  <c r="BR239" i="6"/>
  <c r="BQ239" i="6"/>
  <c r="BP239" i="6"/>
  <c r="C239" i="6"/>
  <c r="B239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CK238" i="6"/>
  <c r="CJ238" i="6"/>
  <c r="CI238" i="6"/>
  <c r="CH238" i="6"/>
  <c r="CG238" i="6"/>
  <c r="CF238" i="6"/>
  <c r="CE238" i="6"/>
  <c r="CD238" i="6"/>
  <c r="CC238" i="6"/>
  <c r="CB238" i="6"/>
  <c r="CA238" i="6"/>
  <c r="BZ238" i="6"/>
  <c r="BY238" i="6"/>
  <c r="BX238" i="6"/>
  <c r="BW238" i="6"/>
  <c r="BV238" i="6"/>
  <c r="BU238" i="6"/>
  <c r="BT238" i="6"/>
  <c r="BS238" i="6"/>
  <c r="BR238" i="6"/>
  <c r="BQ238" i="6"/>
  <c r="BP238" i="6"/>
  <c r="C238" i="6"/>
  <c r="B238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CK237" i="6"/>
  <c r="CJ237" i="6"/>
  <c r="CI237" i="6"/>
  <c r="CH237" i="6"/>
  <c r="CG237" i="6"/>
  <c r="CF237" i="6"/>
  <c r="CE237" i="6"/>
  <c r="CD237" i="6"/>
  <c r="CC237" i="6"/>
  <c r="CB237" i="6"/>
  <c r="CA237" i="6"/>
  <c r="BZ237" i="6"/>
  <c r="BY237" i="6"/>
  <c r="BX237" i="6"/>
  <c r="BW237" i="6"/>
  <c r="BV237" i="6"/>
  <c r="BU237" i="6"/>
  <c r="BT237" i="6"/>
  <c r="BS237" i="6"/>
  <c r="BR237" i="6"/>
  <c r="BQ237" i="6"/>
  <c r="BP237" i="6"/>
  <c r="C237" i="6"/>
  <c r="B237" i="6"/>
  <c r="DK236" i="6"/>
  <c r="DJ236" i="6"/>
  <c r="DI236" i="6"/>
  <c r="DH236" i="6"/>
  <c r="DG236" i="6"/>
  <c r="DF236" i="6"/>
  <c r="DE236" i="6"/>
  <c r="DD236" i="6"/>
  <c r="DC236" i="6"/>
  <c r="DB236" i="6"/>
  <c r="DA236" i="6"/>
  <c r="CZ236" i="6"/>
  <c r="CY236" i="6"/>
  <c r="CX236" i="6"/>
  <c r="CW236" i="6"/>
  <c r="CV236" i="6"/>
  <c r="CU236" i="6"/>
  <c r="CT236" i="6"/>
  <c r="CS236" i="6"/>
  <c r="CR236" i="6"/>
  <c r="CQ236" i="6"/>
  <c r="CP236" i="6"/>
  <c r="CO236" i="6"/>
  <c r="CN236" i="6"/>
  <c r="CM236" i="6"/>
  <c r="CL236" i="6"/>
  <c r="CK236" i="6"/>
  <c r="CJ236" i="6"/>
  <c r="CI236" i="6"/>
  <c r="CH236" i="6"/>
  <c r="CG236" i="6"/>
  <c r="CF236" i="6"/>
  <c r="CE236" i="6"/>
  <c r="CD236" i="6"/>
  <c r="CC236" i="6"/>
  <c r="CB236" i="6"/>
  <c r="CA236" i="6"/>
  <c r="BZ236" i="6"/>
  <c r="BY236" i="6"/>
  <c r="BX236" i="6"/>
  <c r="BW236" i="6"/>
  <c r="BV236" i="6"/>
  <c r="BU236" i="6"/>
  <c r="BT236" i="6"/>
  <c r="BS236" i="6"/>
  <c r="BR236" i="6"/>
  <c r="BQ236" i="6"/>
  <c r="BP236" i="6"/>
  <c r="C236" i="6"/>
  <c r="B236" i="6"/>
  <c r="DK235" i="6"/>
  <c r="DJ235" i="6"/>
  <c r="DI235" i="6"/>
  <c r="DH235" i="6"/>
  <c r="DG235" i="6"/>
  <c r="DF235" i="6"/>
  <c r="DE235" i="6"/>
  <c r="DD235" i="6"/>
  <c r="DC235" i="6"/>
  <c r="DB235" i="6"/>
  <c r="DA235" i="6"/>
  <c r="CZ235" i="6"/>
  <c r="CY235" i="6"/>
  <c r="CX235" i="6"/>
  <c r="CW235" i="6"/>
  <c r="CV235" i="6"/>
  <c r="CU235" i="6"/>
  <c r="CT235" i="6"/>
  <c r="CS235" i="6"/>
  <c r="CR235" i="6"/>
  <c r="CQ235" i="6"/>
  <c r="CP235" i="6"/>
  <c r="CO235" i="6"/>
  <c r="CN235" i="6"/>
  <c r="CM235" i="6"/>
  <c r="CL235" i="6"/>
  <c r="CK235" i="6"/>
  <c r="CJ235" i="6"/>
  <c r="CI235" i="6"/>
  <c r="CH235" i="6"/>
  <c r="CG235" i="6"/>
  <c r="CF235" i="6"/>
  <c r="CE235" i="6"/>
  <c r="CD235" i="6"/>
  <c r="CC235" i="6"/>
  <c r="CB235" i="6"/>
  <c r="CA235" i="6"/>
  <c r="BZ235" i="6"/>
  <c r="BY235" i="6"/>
  <c r="BX235" i="6"/>
  <c r="BW235" i="6"/>
  <c r="BV235" i="6"/>
  <c r="BU235" i="6"/>
  <c r="BT235" i="6"/>
  <c r="BS235" i="6"/>
  <c r="BR235" i="6"/>
  <c r="BQ235" i="6"/>
  <c r="BP235" i="6"/>
  <c r="C235" i="6"/>
  <c r="B235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CK234" i="6"/>
  <c r="CJ234" i="6"/>
  <c r="CI234" i="6"/>
  <c r="CH234" i="6"/>
  <c r="CG234" i="6"/>
  <c r="CF234" i="6"/>
  <c r="CE234" i="6"/>
  <c r="CD234" i="6"/>
  <c r="CC234" i="6"/>
  <c r="CB234" i="6"/>
  <c r="CA234" i="6"/>
  <c r="BZ234" i="6"/>
  <c r="BY234" i="6"/>
  <c r="BX234" i="6"/>
  <c r="BW234" i="6"/>
  <c r="BV234" i="6"/>
  <c r="BU234" i="6"/>
  <c r="BT234" i="6"/>
  <c r="BS234" i="6"/>
  <c r="BR234" i="6"/>
  <c r="BQ234" i="6"/>
  <c r="BP234" i="6"/>
  <c r="C234" i="6"/>
  <c r="B234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CK233" i="6"/>
  <c r="CJ233" i="6"/>
  <c r="CI233" i="6"/>
  <c r="CH233" i="6"/>
  <c r="CG233" i="6"/>
  <c r="CF233" i="6"/>
  <c r="CE233" i="6"/>
  <c r="CD233" i="6"/>
  <c r="CC233" i="6"/>
  <c r="CB233" i="6"/>
  <c r="CA233" i="6"/>
  <c r="BZ233" i="6"/>
  <c r="BY233" i="6"/>
  <c r="BX233" i="6"/>
  <c r="BW233" i="6"/>
  <c r="BV233" i="6"/>
  <c r="BU233" i="6"/>
  <c r="BT233" i="6"/>
  <c r="BS233" i="6"/>
  <c r="BR233" i="6"/>
  <c r="BQ233" i="6"/>
  <c r="BP233" i="6"/>
  <c r="C233" i="6"/>
  <c r="B233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CK232" i="6"/>
  <c r="CJ232" i="6"/>
  <c r="CI232" i="6"/>
  <c r="CH232" i="6"/>
  <c r="CG232" i="6"/>
  <c r="CF232" i="6"/>
  <c r="CE232" i="6"/>
  <c r="CD232" i="6"/>
  <c r="CC232" i="6"/>
  <c r="CB232" i="6"/>
  <c r="CA232" i="6"/>
  <c r="BZ232" i="6"/>
  <c r="BY232" i="6"/>
  <c r="BX232" i="6"/>
  <c r="BW232" i="6"/>
  <c r="BV232" i="6"/>
  <c r="BU232" i="6"/>
  <c r="BT232" i="6"/>
  <c r="BS232" i="6"/>
  <c r="BR232" i="6"/>
  <c r="BQ232" i="6"/>
  <c r="BP232" i="6"/>
  <c r="FJ232" i="6"/>
  <c r="C232" i="6"/>
  <c r="B232" i="6"/>
  <c r="FJ231" i="6"/>
  <c r="FI231" i="6"/>
  <c r="FG231" i="6"/>
  <c r="FF231" i="6"/>
  <c r="FE231" i="6"/>
  <c r="FC231" i="6"/>
  <c r="FB231" i="6"/>
  <c r="FA231" i="6"/>
  <c r="EY231" i="6"/>
  <c r="EX231" i="6"/>
  <c r="EW231" i="6"/>
  <c r="EU231" i="6"/>
  <c r="ET231" i="6"/>
  <c r="ES231" i="6"/>
  <c r="EQ231" i="6"/>
  <c r="EP231" i="6"/>
  <c r="EO231" i="6"/>
  <c r="EM231" i="6"/>
  <c r="EL231" i="6"/>
  <c r="EK231" i="6"/>
  <c r="EI231" i="6"/>
  <c r="EH231" i="6"/>
  <c r="EG231" i="6"/>
  <c r="EE231" i="6"/>
  <c r="ED231" i="6"/>
  <c r="EC231" i="6"/>
  <c r="EA231" i="6"/>
  <c r="DZ231" i="6"/>
  <c r="DY231" i="6"/>
  <c r="DW231" i="6"/>
  <c r="DV231" i="6"/>
  <c r="DU231" i="6"/>
  <c r="DS231" i="6"/>
  <c r="DR231" i="6"/>
  <c r="DQ231" i="6"/>
  <c r="DO231" i="6"/>
  <c r="DN231" i="6"/>
  <c r="DM231" i="6"/>
  <c r="DK231" i="6"/>
  <c r="DJ231" i="6"/>
  <c r="DI231" i="6"/>
  <c r="DH231" i="6"/>
  <c r="DG231" i="6"/>
  <c r="DF231" i="6"/>
  <c r="DE231" i="6"/>
  <c r="DD231" i="6"/>
  <c r="DC231" i="6"/>
  <c r="DB231" i="6"/>
  <c r="DA231" i="6"/>
  <c r="CZ231" i="6"/>
  <c r="CY231" i="6"/>
  <c r="CX231" i="6"/>
  <c r="CW231" i="6"/>
  <c r="CV231" i="6"/>
  <c r="CU231" i="6"/>
  <c r="CT231" i="6"/>
  <c r="CS231" i="6"/>
  <c r="CR231" i="6"/>
  <c r="CQ231" i="6"/>
  <c r="CP231" i="6"/>
  <c r="CO231" i="6"/>
  <c r="CN231" i="6"/>
  <c r="CM231" i="6"/>
  <c r="CL231" i="6"/>
  <c r="CK231" i="6"/>
  <c r="CJ231" i="6"/>
  <c r="CI231" i="6"/>
  <c r="CH231" i="6"/>
  <c r="CG231" i="6"/>
  <c r="CF231" i="6"/>
  <c r="CE231" i="6"/>
  <c r="CD231" i="6"/>
  <c r="CC231" i="6"/>
  <c r="CB231" i="6"/>
  <c r="CA231" i="6"/>
  <c r="BZ231" i="6"/>
  <c r="BY231" i="6"/>
  <c r="BX231" i="6"/>
  <c r="BW231" i="6"/>
  <c r="BV231" i="6"/>
  <c r="BU231" i="6"/>
  <c r="BT231" i="6"/>
  <c r="BS231" i="6"/>
  <c r="BR231" i="6"/>
  <c r="BQ231" i="6"/>
  <c r="BP231" i="6"/>
  <c r="FH231" i="6"/>
  <c r="C231" i="6"/>
  <c r="B231" i="6"/>
  <c r="DK230" i="6"/>
  <c r="DJ230" i="6"/>
  <c r="DI230" i="6"/>
  <c r="DH230" i="6"/>
  <c r="DG230" i="6"/>
  <c r="DF230" i="6"/>
  <c r="DE230" i="6"/>
  <c r="DD230" i="6"/>
  <c r="DC230" i="6"/>
  <c r="DB230" i="6"/>
  <c r="DA230" i="6"/>
  <c r="CZ230" i="6"/>
  <c r="CY230" i="6"/>
  <c r="CX230" i="6"/>
  <c r="CW230" i="6"/>
  <c r="CV230" i="6"/>
  <c r="CU230" i="6"/>
  <c r="CT230" i="6"/>
  <c r="CS230" i="6"/>
  <c r="CR230" i="6"/>
  <c r="CQ230" i="6"/>
  <c r="CP230" i="6"/>
  <c r="CO230" i="6"/>
  <c r="CN230" i="6"/>
  <c r="CM230" i="6"/>
  <c r="CL230" i="6"/>
  <c r="CK230" i="6"/>
  <c r="CJ230" i="6"/>
  <c r="CI230" i="6"/>
  <c r="CH230" i="6"/>
  <c r="CG230" i="6"/>
  <c r="CF230" i="6"/>
  <c r="CE230" i="6"/>
  <c r="CD230" i="6"/>
  <c r="CC230" i="6"/>
  <c r="CB230" i="6"/>
  <c r="CA230" i="6"/>
  <c r="BZ230" i="6"/>
  <c r="BY230" i="6"/>
  <c r="BX230" i="6"/>
  <c r="BW230" i="6"/>
  <c r="BV230" i="6"/>
  <c r="BU230" i="6"/>
  <c r="BT230" i="6"/>
  <c r="BS230" i="6"/>
  <c r="BR230" i="6"/>
  <c r="BQ230" i="6"/>
  <c r="BP230" i="6"/>
  <c r="C230" i="6"/>
  <c r="B230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CK229" i="6"/>
  <c r="CJ229" i="6"/>
  <c r="CI229" i="6"/>
  <c r="CH229" i="6"/>
  <c r="CG229" i="6"/>
  <c r="CF229" i="6"/>
  <c r="CE229" i="6"/>
  <c r="CD229" i="6"/>
  <c r="CC229" i="6"/>
  <c r="CB229" i="6"/>
  <c r="CA229" i="6"/>
  <c r="BZ229" i="6"/>
  <c r="BY229" i="6"/>
  <c r="BX229" i="6"/>
  <c r="BW229" i="6"/>
  <c r="BV229" i="6"/>
  <c r="BU229" i="6"/>
  <c r="BT229" i="6"/>
  <c r="BS229" i="6"/>
  <c r="BR229" i="6"/>
  <c r="BQ229" i="6"/>
  <c r="BP229" i="6"/>
  <c r="C229" i="6"/>
  <c r="B229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CK228" i="6"/>
  <c r="CJ228" i="6"/>
  <c r="CI228" i="6"/>
  <c r="CH228" i="6"/>
  <c r="CG228" i="6"/>
  <c r="CF228" i="6"/>
  <c r="CE228" i="6"/>
  <c r="CD228" i="6"/>
  <c r="CC228" i="6"/>
  <c r="CB228" i="6"/>
  <c r="CA228" i="6"/>
  <c r="BZ228" i="6"/>
  <c r="BY228" i="6"/>
  <c r="BX228" i="6"/>
  <c r="BW228" i="6"/>
  <c r="BV228" i="6"/>
  <c r="BU228" i="6"/>
  <c r="BT228" i="6"/>
  <c r="BS228" i="6"/>
  <c r="BR228" i="6"/>
  <c r="BQ228" i="6"/>
  <c r="BP228" i="6"/>
  <c r="C228" i="6"/>
  <c r="B228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CK227" i="6"/>
  <c r="CJ227" i="6"/>
  <c r="CI227" i="6"/>
  <c r="CH227" i="6"/>
  <c r="CG227" i="6"/>
  <c r="CF227" i="6"/>
  <c r="CE227" i="6"/>
  <c r="CD227" i="6"/>
  <c r="CC227" i="6"/>
  <c r="CB227" i="6"/>
  <c r="CA227" i="6"/>
  <c r="BZ227" i="6"/>
  <c r="BY227" i="6"/>
  <c r="BX227" i="6"/>
  <c r="BW227" i="6"/>
  <c r="BV227" i="6"/>
  <c r="BU227" i="6"/>
  <c r="BT227" i="6"/>
  <c r="BS227" i="6"/>
  <c r="BR227" i="6"/>
  <c r="BQ227" i="6"/>
  <c r="BP227" i="6"/>
  <c r="C227" i="6"/>
  <c r="B227" i="6"/>
  <c r="DK226" i="6"/>
  <c r="DJ226" i="6"/>
  <c r="DI226" i="6"/>
  <c r="DH226" i="6"/>
  <c r="DG226" i="6"/>
  <c r="DF226" i="6"/>
  <c r="DE226" i="6"/>
  <c r="DD226" i="6"/>
  <c r="DC226" i="6"/>
  <c r="DB226" i="6"/>
  <c r="DA226" i="6"/>
  <c r="CZ226" i="6"/>
  <c r="CY226" i="6"/>
  <c r="CX226" i="6"/>
  <c r="CW226" i="6"/>
  <c r="CV226" i="6"/>
  <c r="CU226" i="6"/>
  <c r="CT226" i="6"/>
  <c r="CS226" i="6"/>
  <c r="CR226" i="6"/>
  <c r="CQ226" i="6"/>
  <c r="CP226" i="6"/>
  <c r="CO226" i="6"/>
  <c r="CN226" i="6"/>
  <c r="CM226" i="6"/>
  <c r="CL226" i="6"/>
  <c r="CK226" i="6"/>
  <c r="CJ226" i="6"/>
  <c r="CI226" i="6"/>
  <c r="CH226" i="6"/>
  <c r="CG226" i="6"/>
  <c r="CF226" i="6"/>
  <c r="CE226" i="6"/>
  <c r="CD226" i="6"/>
  <c r="CC226" i="6"/>
  <c r="CB226" i="6"/>
  <c r="CA226" i="6"/>
  <c r="BZ226" i="6"/>
  <c r="BY226" i="6"/>
  <c r="BX226" i="6"/>
  <c r="BW226" i="6"/>
  <c r="BV226" i="6"/>
  <c r="BU226" i="6"/>
  <c r="BT226" i="6"/>
  <c r="BS226" i="6"/>
  <c r="BR226" i="6"/>
  <c r="BQ226" i="6"/>
  <c r="BP226" i="6"/>
  <c r="C226" i="6"/>
  <c r="B226" i="6"/>
  <c r="DK225" i="6"/>
  <c r="DJ225" i="6"/>
  <c r="DI225" i="6"/>
  <c r="DH225" i="6"/>
  <c r="DG225" i="6"/>
  <c r="DF225" i="6"/>
  <c r="DE225" i="6"/>
  <c r="DD225" i="6"/>
  <c r="DC225" i="6"/>
  <c r="DB225" i="6"/>
  <c r="DA225" i="6"/>
  <c r="CZ225" i="6"/>
  <c r="CY225" i="6"/>
  <c r="CX225" i="6"/>
  <c r="CW225" i="6"/>
  <c r="CV225" i="6"/>
  <c r="CU225" i="6"/>
  <c r="CT225" i="6"/>
  <c r="CS225" i="6"/>
  <c r="CR225" i="6"/>
  <c r="CQ225" i="6"/>
  <c r="CP225" i="6"/>
  <c r="CO225" i="6"/>
  <c r="CN225" i="6"/>
  <c r="CM225" i="6"/>
  <c r="CL225" i="6"/>
  <c r="CK225" i="6"/>
  <c r="CJ225" i="6"/>
  <c r="CI225" i="6"/>
  <c r="CH225" i="6"/>
  <c r="CG225" i="6"/>
  <c r="CF225" i="6"/>
  <c r="CE225" i="6"/>
  <c r="CD225" i="6"/>
  <c r="CC225" i="6"/>
  <c r="CB225" i="6"/>
  <c r="CA225" i="6"/>
  <c r="BZ225" i="6"/>
  <c r="BY225" i="6"/>
  <c r="BX225" i="6"/>
  <c r="BW225" i="6"/>
  <c r="BV225" i="6"/>
  <c r="BU225" i="6"/>
  <c r="BT225" i="6"/>
  <c r="BS225" i="6"/>
  <c r="BR225" i="6"/>
  <c r="BQ225" i="6"/>
  <c r="BP225" i="6"/>
  <c r="C225" i="6"/>
  <c r="B225" i="6"/>
  <c r="BK302" i="6"/>
  <c r="BJ302" i="6"/>
  <c r="BI302" i="6"/>
  <c r="BH302" i="6"/>
  <c r="BG302" i="6"/>
  <c r="BF302" i="6"/>
  <c r="BE302" i="6"/>
  <c r="BD302" i="6"/>
  <c r="BC302" i="6"/>
  <c r="BB302" i="6"/>
  <c r="BA302" i="6"/>
  <c r="AZ302" i="6"/>
  <c r="AY302" i="6"/>
  <c r="AX302" i="6"/>
  <c r="AW302" i="6"/>
  <c r="AV302" i="6"/>
  <c r="AU302" i="6"/>
  <c r="AT302" i="6"/>
  <c r="AS302" i="6"/>
  <c r="AR302" i="6"/>
  <c r="AQ302" i="6"/>
  <c r="AP302" i="6"/>
  <c r="AO302" i="6"/>
  <c r="AN302" i="6"/>
  <c r="AM302" i="6"/>
  <c r="AL302" i="6"/>
  <c r="AK302" i="6"/>
  <c r="AJ302" i="6"/>
  <c r="AI302" i="6"/>
  <c r="AH302" i="6"/>
  <c r="AG302" i="6"/>
  <c r="AF302" i="6"/>
  <c r="AE302" i="6"/>
  <c r="AD302" i="6"/>
  <c r="AC302" i="6"/>
  <c r="AB302" i="6"/>
  <c r="AA302" i="6"/>
  <c r="Z302" i="6"/>
  <c r="Y302" i="6"/>
  <c r="X302" i="6"/>
  <c r="W302" i="6"/>
  <c r="V302" i="6"/>
  <c r="U302" i="6"/>
  <c r="T302" i="6"/>
  <c r="S302" i="6"/>
  <c r="R302" i="6"/>
  <c r="Q302" i="6"/>
  <c r="G302" i="6"/>
  <c r="H302" i="6" s="1"/>
  <c r="B302" i="6"/>
  <c r="BK301" i="6"/>
  <c r="BJ301" i="6"/>
  <c r="BI301" i="6"/>
  <c r="BH301" i="6"/>
  <c r="BG301" i="6"/>
  <c r="BF301" i="6"/>
  <c r="BE301" i="6"/>
  <c r="BD301" i="6"/>
  <c r="BC301" i="6"/>
  <c r="BB301" i="6"/>
  <c r="BA301" i="6"/>
  <c r="AZ301" i="6"/>
  <c r="AY301" i="6"/>
  <c r="AX301" i="6"/>
  <c r="AW301" i="6"/>
  <c r="AV301" i="6"/>
  <c r="AU301" i="6"/>
  <c r="AT301" i="6"/>
  <c r="AS301" i="6"/>
  <c r="AR301" i="6"/>
  <c r="AQ301" i="6"/>
  <c r="AP301" i="6"/>
  <c r="AO301" i="6"/>
  <c r="AN301" i="6"/>
  <c r="AM301" i="6"/>
  <c r="AL301" i="6"/>
  <c r="AK301" i="6"/>
  <c r="AJ301" i="6"/>
  <c r="AI301" i="6"/>
  <c r="AH301" i="6"/>
  <c r="AG301" i="6"/>
  <c r="AF301" i="6"/>
  <c r="AE301" i="6"/>
  <c r="AD301" i="6"/>
  <c r="AC301" i="6"/>
  <c r="AB301" i="6"/>
  <c r="AA301" i="6"/>
  <c r="Z301" i="6"/>
  <c r="Y301" i="6"/>
  <c r="X301" i="6"/>
  <c r="W301" i="6"/>
  <c r="V301" i="6"/>
  <c r="U301" i="6"/>
  <c r="T301" i="6"/>
  <c r="S301" i="6"/>
  <c r="R301" i="6"/>
  <c r="Q301" i="6"/>
  <c r="G301" i="6"/>
  <c r="H301" i="6" s="1"/>
  <c r="B301" i="6"/>
  <c r="BK300" i="6"/>
  <c r="BJ300" i="6"/>
  <c r="BI300" i="6"/>
  <c r="BH300" i="6"/>
  <c r="BG300" i="6"/>
  <c r="BF300" i="6"/>
  <c r="BE300" i="6"/>
  <c r="BD300" i="6"/>
  <c r="BC300" i="6"/>
  <c r="BB300" i="6"/>
  <c r="BA300" i="6"/>
  <c r="AZ300" i="6"/>
  <c r="AY300" i="6"/>
  <c r="AX300" i="6"/>
  <c r="AW300" i="6"/>
  <c r="AV300" i="6"/>
  <c r="AU300" i="6"/>
  <c r="AT300" i="6"/>
  <c r="AS300" i="6"/>
  <c r="AR300" i="6"/>
  <c r="AQ300" i="6"/>
  <c r="AP300" i="6"/>
  <c r="AO300" i="6"/>
  <c r="AN300" i="6"/>
  <c r="AM300" i="6"/>
  <c r="AL300" i="6"/>
  <c r="AK300" i="6"/>
  <c r="AJ300" i="6"/>
  <c r="AI300" i="6"/>
  <c r="AH300" i="6"/>
  <c r="AG300" i="6"/>
  <c r="AF300" i="6"/>
  <c r="AE300" i="6"/>
  <c r="AD300" i="6"/>
  <c r="AC300" i="6"/>
  <c r="AB300" i="6"/>
  <c r="AA300" i="6"/>
  <c r="Z300" i="6"/>
  <c r="Y300" i="6"/>
  <c r="X300" i="6"/>
  <c r="W300" i="6"/>
  <c r="V300" i="6"/>
  <c r="U300" i="6"/>
  <c r="T300" i="6"/>
  <c r="S300" i="6"/>
  <c r="R300" i="6"/>
  <c r="Q300" i="6"/>
  <c r="G300" i="6"/>
  <c r="H300" i="6" s="1"/>
  <c r="B300" i="6"/>
  <c r="BK299" i="6"/>
  <c r="BJ299" i="6"/>
  <c r="BI299" i="6"/>
  <c r="BH299" i="6"/>
  <c r="BG299" i="6"/>
  <c r="BF299" i="6"/>
  <c r="BE299" i="6"/>
  <c r="BD299" i="6"/>
  <c r="BC299" i="6"/>
  <c r="BB299" i="6"/>
  <c r="BA299" i="6"/>
  <c r="AZ299" i="6"/>
  <c r="AY299" i="6"/>
  <c r="AX299" i="6"/>
  <c r="AW299" i="6"/>
  <c r="AV299" i="6"/>
  <c r="AU299" i="6"/>
  <c r="AT299" i="6"/>
  <c r="AS299" i="6"/>
  <c r="AR299" i="6"/>
  <c r="AQ299" i="6"/>
  <c r="AP299" i="6"/>
  <c r="AO299" i="6"/>
  <c r="AN299" i="6"/>
  <c r="AM299" i="6"/>
  <c r="AL299" i="6"/>
  <c r="AK299" i="6"/>
  <c r="AJ299" i="6"/>
  <c r="AI299" i="6"/>
  <c r="AH299" i="6"/>
  <c r="AG299" i="6"/>
  <c r="AF299" i="6"/>
  <c r="AE299" i="6"/>
  <c r="AD299" i="6"/>
  <c r="AC299" i="6"/>
  <c r="AB299" i="6"/>
  <c r="AA299" i="6"/>
  <c r="Z299" i="6"/>
  <c r="Y299" i="6"/>
  <c r="X299" i="6"/>
  <c r="W299" i="6"/>
  <c r="V299" i="6"/>
  <c r="U299" i="6"/>
  <c r="T299" i="6"/>
  <c r="S299" i="6"/>
  <c r="R299" i="6"/>
  <c r="Q299" i="6"/>
  <c r="G299" i="6"/>
  <c r="H299" i="6" s="1"/>
  <c r="B299" i="6"/>
  <c r="BK298" i="6"/>
  <c r="BJ298" i="6"/>
  <c r="BI298" i="6"/>
  <c r="BH298" i="6"/>
  <c r="BG298" i="6"/>
  <c r="BF298" i="6"/>
  <c r="BE298" i="6"/>
  <c r="BD298" i="6"/>
  <c r="BC298" i="6"/>
  <c r="BB298" i="6"/>
  <c r="BA298" i="6"/>
  <c r="AZ298" i="6"/>
  <c r="AY298" i="6"/>
  <c r="AX298" i="6"/>
  <c r="AW298" i="6"/>
  <c r="AV298" i="6"/>
  <c r="AU298" i="6"/>
  <c r="AT298" i="6"/>
  <c r="AS298" i="6"/>
  <c r="AR298" i="6"/>
  <c r="AQ298" i="6"/>
  <c r="AP298" i="6"/>
  <c r="AO298" i="6"/>
  <c r="AN298" i="6"/>
  <c r="AM298" i="6"/>
  <c r="AL298" i="6"/>
  <c r="AK298" i="6"/>
  <c r="AJ298" i="6"/>
  <c r="AI298" i="6"/>
  <c r="AH298" i="6"/>
  <c r="AG298" i="6"/>
  <c r="AF298" i="6"/>
  <c r="AE298" i="6"/>
  <c r="AD298" i="6"/>
  <c r="AC298" i="6"/>
  <c r="AB298" i="6"/>
  <c r="AA298" i="6"/>
  <c r="Z298" i="6"/>
  <c r="Y298" i="6"/>
  <c r="X298" i="6"/>
  <c r="W298" i="6"/>
  <c r="V298" i="6"/>
  <c r="U298" i="6"/>
  <c r="T298" i="6"/>
  <c r="S298" i="6"/>
  <c r="R298" i="6"/>
  <c r="Q298" i="6"/>
  <c r="G298" i="6"/>
  <c r="H298" i="6" s="1"/>
  <c r="B298" i="6"/>
  <c r="BK297" i="6"/>
  <c r="BJ297" i="6"/>
  <c r="BI297" i="6"/>
  <c r="BH297" i="6"/>
  <c r="BG297" i="6"/>
  <c r="BF297" i="6"/>
  <c r="BE297" i="6"/>
  <c r="BD297" i="6"/>
  <c r="BC297" i="6"/>
  <c r="BB297" i="6"/>
  <c r="BA297" i="6"/>
  <c r="AZ297" i="6"/>
  <c r="AY297" i="6"/>
  <c r="AX297" i="6"/>
  <c r="AW297" i="6"/>
  <c r="AV297" i="6"/>
  <c r="AU297" i="6"/>
  <c r="AT297" i="6"/>
  <c r="AS297" i="6"/>
  <c r="AR297" i="6"/>
  <c r="AQ297" i="6"/>
  <c r="AP297" i="6"/>
  <c r="AO297" i="6"/>
  <c r="AN297" i="6"/>
  <c r="AM297" i="6"/>
  <c r="AL297" i="6"/>
  <c r="AK297" i="6"/>
  <c r="AJ297" i="6"/>
  <c r="AI297" i="6"/>
  <c r="AH297" i="6"/>
  <c r="AG297" i="6"/>
  <c r="AF297" i="6"/>
  <c r="AE297" i="6"/>
  <c r="AD297" i="6"/>
  <c r="AC297" i="6"/>
  <c r="AB297" i="6"/>
  <c r="AA297" i="6"/>
  <c r="Z297" i="6"/>
  <c r="Y297" i="6"/>
  <c r="X297" i="6"/>
  <c r="W297" i="6"/>
  <c r="V297" i="6"/>
  <c r="U297" i="6"/>
  <c r="T297" i="6"/>
  <c r="S297" i="6"/>
  <c r="R297" i="6"/>
  <c r="Q297" i="6"/>
  <c r="G297" i="6"/>
  <c r="H297" i="6" s="1"/>
  <c r="B297" i="6"/>
  <c r="G230" i="6" l="1"/>
  <c r="H230" i="6" s="1"/>
  <c r="B267" i="13"/>
  <c r="I267" i="13" s="1"/>
  <c r="G238" i="6"/>
  <c r="H238" i="6" s="1"/>
  <c r="B276" i="13"/>
  <c r="I276" i="13" s="1"/>
  <c r="G225" i="6"/>
  <c r="H225" i="6" s="1"/>
  <c r="BM225" i="6" s="1"/>
  <c r="B257" i="13"/>
  <c r="G227" i="6"/>
  <c r="H227" i="6" s="1"/>
  <c r="BM227" i="6" s="1"/>
  <c r="B262" i="13"/>
  <c r="G229" i="6"/>
  <c r="H229" i="6" s="1"/>
  <c r="BM229" i="6" s="1"/>
  <c r="B266" i="13"/>
  <c r="I266" i="13" s="1"/>
  <c r="G231" i="6"/>
  <c r="H231" i="6" s="1"/>
  <c r="BM231" i="6" s="1"/>
  <c r="B230" i="13"/>
  <c r="G233" i="6"/>
  <c r="H233" i="6" s="1"/>
  <c r="BM233" i="6" s="1"/>
  <c r="B269" i="13"/>
  <c r="I269" i="13" s="1"/>
  <c r="G235" i="6"/>
  <c r="H235" i="6" s="1"/>
  <c r="BM235" i="6" s="1"/>
  <c r="B272" i="13"/>
  <c r="I272" i="13" s="1"/>
  <c r="G237" i="6"/>
  <c r="H237" i="6" s="1"/>
  <c r="BM237" i="6" s="1"/>
  <c r="B275" i="13"/>
  <c r="I275" i="13" s="1"/>
  <c r="G239" i="6"/>
  <c r="H239" i="6" s="1"/>
  <c r="BM239" i="6" s="1"/>
  <c r="B279" i="13"/>
  <c r="I279" i="13" s="1"/>
  <c r="G241" i="6"/>
  <c r="H241" i="6" s="1"/>
  <c r="B282" i="13"/>
  <c r="I282" i="13" s="1"/>
  <c r="G243" i="6"/>
  <c r="H243" i="6" s="1"/>
  <c r="BM243" i="6" s="1"/>
  <c r="B284" i="13"/>
  <c r="I284" i="13" s="1"/>
  <c r="G245" i="6"/>
  <c r="H245" i="6" s="1"/>
  <c r="BM245" i="6" s="1"/>
  <c r="B286" i="13"/>
  <c r="I286" i="13" s="1"/>
  <c r="G257" i="6"/>
  <c r="H257" i="6" s="1"/>
  <c r="BM257" i="6" s="1"/>
  <c r="B256" i="13"/>
  <c r="G259" i="6"/>
  <c r="H259" i="6" s="1"/>
  <c r="BM259" i="6" s="1"/>
  <c r="B298" i="13"/>
  <c r="I298" i="13" s="1"/>
  <c r="G232" i="6"/>
  <c r="H232" i="6" s="1"/>
  <c r="BN232" i="6" s="1"/>
  <c r="B231" i="13"/>
  <c r="G248" i="6"/>
  <c r="H248" i="6" s="1"/>
  <c r="BM248" i="6" s="1"/>
  <c r="B289" i="13"/>
  <c r="I289" i="13" s="1"/>
  <c r="G251" i="6"/>
  <c r="H251" i="6" s="1"/>
  <c r="BM251" i="6" s="1"/>
  <c r="B291" i="13"/>
  <c r="I291" i="13" s="1"/>
  <c r="G253" i="6"/>
  <c r="H253" i="6" s="1"/>
  <c r="BM253" i="6" s="1"/>
  <c r="B293" i="13"/>
  <c r="I293" i="13" s="1"/>
  <c r="G255" i="6"/>
  <c r="H255" i="6" s="1"/>
  <c r="BM255" i="6" s="1"/>
  <c r="B295" i="13"/>
  <c r="I295" i="13" s="1"/>
  <c r="G262" i="6"/>
  <c r="H262" i="6" s="1"/>
  <c r="B261" i="13"/>
  <c r="G264" i="6"/>
  <c r="H264" i="6" s="1"/>
  <c r="BM264" i="6" s="1"/>
  <c r="B263" i="13"/>
  <c r="G234" i="6"/>
  <c r="H234" i="6" s="1"/>
  <c r="BM234" i="6" s="1"/>
  <c r="B271" i="13"/>
  <c r="I271" i="13" s="1"/>
  <c r="G240" i="6"/>
  <c r="H240" i="6" s="1"/>
  <c r="BN240" i="6" s="1"/>
  <c r="B280" i="13"/>
  <c r="I280" i="13" s="1"/>
  <c r="G242" i="6"/>
  <c r="H242" i="6" s="1"/>
  <c r="BM242" i="6" s="1"/>
  <c r="B283" i="13"/>
  <c r="I283" i="13" s="1"/>
  <c r="G244" i="6"/>
  <c r="H244" i="6" s="1"/>
  <c r="BM244" i="6" s="1"/>
  <c r="B285" i="13"/>
  <c r="I285" i="13" s="1"/>
  <c r="G246" i="6"/>
  <c r="H246" i="6" s="1"/>
  <c r="BM246" i="6" s="1"/>
  <c r="B245" i="13"/>
  <c r="G258" i="6"/>
  <c r="H258" i="6" s="1"/>
  <c r="BM258" i="6" s="1"/>
  <c r="B297" i="13"/>
  <c r="I297" i="13" s="1"/>
  <c r="G260" i="6"/>
  <c r="H260" i="6" s="1"/>
  <c r="BM260" i="6" s="1"/>
  <c r="B259" i="13"/>
  <c r="G265" i="6"/>
  <c r="H265" i="6" s="1"/>
  <c r="BM265" i="6" s="1"/>
  <c r="B301" i="13"/>
  <c r="I301" i="13" s="1"/>
  <c r="B265" i="13"/>
  <c r="I265" i="13" s="1"/>
  <c r="G226" i="6"/>
  <c r="H226" i="6" s="1"/>
  <c r="BM226" i="6" s="1"/>
  <c r="B258" i="13"/>
  <c r="G228" i="6"/>
  <c r="H228" i="6" s="1"/>
  <c r="BM228" i="6" s="1"/>
  <c r="B264" i="13"/>
  <c r="I264" i="13" s="1"/>
  <c r="G236" i="6"/>
  <c r="H236" i="6" s="1"/>
  <c r="BM236" i="6" s="1"/>
  <c r="B274" i="13"/>
  <c r="I274" i="13" s="1"/>
  <c r="G247" i="6"/>
  <c r="H247" i="6" s="1"/>
  <c r="BM247" i="6" s="1"/>
  <c r="B288" i="13"/>
  <c r="I288" i="13" s="1"/>
  <c r="G249" i="6"/>
  <c r="H249" i="6" s="1"/>
  <c r="BO249" i="6" s="1"/>
  <c r="B248" i="13"/>
  <c r="G250" i="6"/>
  <c r="H250" i="6" s="1"/>
  <c r="BM250" i="6" s="1"/>
  <c r="B290" i="13"/>
  <c r="I290" i="13" s="1"/>
  <c r="G252" i="6"/>
  <c r="H252" i="6" s="1"/>
  <c r="BM252" i="6" s="1"/>
  <c r="B292" i="13"/>
  <c r="I292" i="13" s="1"/>
  <c r="G254" i="6"/>
  <c r="H254" i="6" s="1"/>
  <c r="BM254" i="6" s="1"/>
  <c r="B294" i="13"/>
  <c r="I294" i="13" s="1"/>
  <c r="G256" i="6"/>
  <c r="H256" i="6" s="1"/>
  <c r="BM256" i="6" s="1"/>
  <c r="B255" i="13"/>
  <c r="G261" i="6"/>
  <c r="H261" i="6" s="1"/>
  <c r="BM261" i="6" s="1"/>
  <c r="B260" i="13"/>
  <c r="G263" i="6"/>
  <c r="H263" i="6" s="1"/>
  <c r="BM263" i="6" s="1"/>
  <c r="B300" i="13"/>
  <c r="I300" i="13" s="1"/>
  <c r="H302" i="13"/>
  <c r="G302" i="13"/>
  <c r="B302" i="13"/>
  <c r="BM285" i="6"/>
  <c r="BN236" i="6"/>
  <c r="BN244" i="6"/>
  <c r="BN248" i="6"/>
  <c r="BN287" i="6"/>
  <c r="BO291" i="6"/>
  <c r="BO277" i="6"/>
  <c r="BN227" i="6"/>
  <c r="BO263" i="6"/>
  <c r="BN289" i="6"/>
  <c r="BN262" i="6"/>
  <c r="BM262" i="6"/>
  <c r="BN258" i="6"/>
  <c r="BN261" i="6"/>
  <c r="BO259" i="6"/>
  <c r="BN257" i="6"/>
  <c r="BN265" i="6"/>
  <c r="BM268" i="6"/>
  <c r="BO225" i="6"/>
  <c r="BN225" i="6"/>
  <c r="BN226" i="6"/>
  <c r="BO226" i="6"/>
  <c r="BO230" i="6"/>
  <c r="BN230" i="6"/>
  <c r="BM230" i="6"/>
  <c r="BO238" i="6"/>
  <c r="BN238" i="6"/>
  <c r="BM238" i="6"/>
  <c r="BO246" i="6"/>
  <c r="BN246" i="6"/>
  <c r="BO229" i="6"/>
  <c r="BN229" i="6"/>
  <c r="BO233" i="6"/>
  <c r="BN233" i="6"/>
  <c r="BO241" i="6"/>
  <c r="BN241" i="6"/>
  <c r="BM241" i="6"/>
  <c r="BO227" i="6"/>
  <c r="BN228" i="6"/>
  <c r="BO228" i="6"/>
  <c r="BO234" i="6"/>
  <c r="BN234" i="6"/>
  <c r="BO242" i="6"/>
  <c r="BN242" i="6"/>
  <c r="BO252" i="6"/>
  <c r="BN252" i="6"/>
  <c r="BO237" i="6"/>
  <c r="BN237" i="6"/>
  <c r="BO245" i="6"/>
  <c r="BN245" i="6"/>
  <c r="BN231" i="6"/>
  <c r="BO232" i="6"/>
  <c r="DO232" i="6"/>
  <c r="DS232" i="6"/>
  <c r="DW232" i="6"/>
  <c r="EA232" i="6"/>
  <c r="EE232" i="6"/>
  <c r="EI232" i="6"/>
  <c r="EM232" i="6"/>
  <c r="EQ232" i="6"/>
  <c r="EU232" i="6"/>
  <c r="EY232" i="6"/>
  <c r="FC232" i="6"/>
  <c r="FG232" i="6"/>
  <c r="BN235" i="6"/>
  <c r="BO236" i="6"/>
  <c r="BN239" i="6"/>
  <c r="BO240" i="6"/>
  <c r="BN243" i="6"/>
  <c r="BO244" i="6"/>
  <c r="BN247" i="6"/>
  <c r="BO248" i="6"/>
  <c r="BN249" i="6"/>
  <c r="BN250" i="6"/>
  <c r="BO250" i="6"/>
  <c r="BO253" i="6"/>
  <c r="BO255" i="6"/>
  <c r="BN255" i="6"/>
  <c r="BO256" i="6"/>
  <c r="BN256" i="6"/>
  <c r="BN269" i="6"/>
  <c r="BM269" i="6"/>
  <c r="BO269" i="6"/>
  <c r="BO231" i="6"/>
  <c r="EB232" i="6"/>
  <c r="EN232" i="6"/>
  <c r="EZ232" i="6"/>
  <c r="FH232" i="6"/>
  <c r="BO235" i="6"/>
  <c r="BO243" i="6"/>
  <c r="BO247" i="6"/>
  <c r="BO264" i="6"/>
  <c r="BN264" i="6"/>
  <c r="BO270" i="6"/>
  <c r="BM270" i="6"/>
  <c r="BN270" i="6"/>
  <c r="DP232" i="6"/>
  <c r="DX232" i="6"/>
  <c r="EJ232" i="6"/>
  <c r="ER232" i="6"/>
  <c r="FD232" i="6"/>
  <c r="BO239" i="6"/>
  <c r="DP231" i="6"/>
  <c r="DT231" i="6"/>
  <c r="DX231" i="6"/>
  <c r="EB231" i="6"/>
  <c r="EF231" i="6"/>
  <c r="EJ231" i="6"/>
  <c r="EN231" i="6"/>
  <c r="ER231" i="6"/>
  <c r="EV231" i="6"/>
  <c r="EZ231" i="6"/>
  <c r="FD231" i="6"/>
  <c r="DM232" i="6"/>
  <c r="DQ232" i="6"/>
  <c r="DU232" i="6"/>
  <c r="DY232" i="6"/>
  <c r="EC232" i="6"/>
  <c r="EG232" i="6"/>
  <c r="EK232" i="6"/>
  <c r="EO232" i="6"/>
  <c r="ES232" i="6"/>
  <c r="EW232" i="6"/>
  <c r="FA232" i="6"/>
  <c r="FE232" i="6"/>
  <c r="FI232" i="6"/>
  <c r="DO246" i="6"/>
  <c r="DS246" i="6"/>
  <c r="DW246" i="6"/>
  <c r="EA246" i="6"/>
  <c r="EE246" i="6"/>
  <c r="EI246" i="6"/>
  <c r="EM246" i="6"/>
  <c r="EQ246" i="6"/>
  <c r="EU246" i="6"/>
  <c r="EY246" i="6"/>
  <c r="FC246" i="6"/>
  <c r="FG246" i="6"/>
  <c r="FI249" i="6"/>
  <c r="FE249" i="6"/>
  <c r="FA249" i="6"/>
  <c r="EW249" i="6"/>
  <c r="ES249" i="6"/>
  <c r="EO249" i="6"/>
  <c r="EK249" i="6"/>
  <c r="EG249" i="6"/>
  <c r="EC249" i="6"/>
  <c r="DY249" i="6"/>
  <c r="DU249" i="6"/>
  <c r="DQ249" i="6"/>
  <c r="DM249" i="6"/>
  <c r="FG249" i="6"/>
  <c r="FB249" i="6"/>
  <c r="EV249" i="6"/>
  <c r="EQ249" i="6"/>
  <c r="EL249" i="6"/>
  <c r="EF249" i="6"/>
  <c r="EA249" i="6"/>
  <c r="DV249" i="6"/>
  <c r="DP249" i="6"/>
  <c r="DN249" i="6"/>
  <c r="DT249" i="6"/>
  <c r="EB249" i="6"/>
  <c r="EI249" i="6"/>
  <c r="EP249" i="6"/>
  <c r="EX249" i="6"/>
  <c r="FD249" i="6"/>
  <c r="BO251" i="6"/>
  <c r="BN251" i="6"/>
  <c r="BN253" i="6"/>
  <c r="BN254" i="6"/>
  <c r="BO254" i="6"/>
  <c r="DT232" i="6"/>
  <c r="EF232" i="6"/>
  <c r="EV232" i="6"/>
  <c r="DN232" i="6"/>
  <c r="DR232" i="6"/>
  <c r="DV232" i="6"/>
  <c r="DZ232" i="6"/>
  <c r="ED232" i="6"/>
  <c r="EH232" i="6"/>
  <c r="EL232" i="6"/>
  <c r="EP232" i="6"/>
  <c r="ET232" i="6"/>
  <c r="EX232" i="6"/>
  <c r="FB232" i="6"/>
  <c r="FF232" i="6"/>
  <c r="DP246" i="6"/>
  <c r="DT246" i="6"/>
  <c r="DX246" i="6"/>
  <c r="EB246" i="6"/>
  <c r="EF246" i="6"/>
  <c r="EJ246" i="6"/>
  <c r="EN246" i="6"/>
  <c r="ER246" i="6"/>
  <c r="EV246" i="6"/>
  <c r="EZ246" i="6"/>
  <c r="FD246" i="6"/>
  <c r="DO249" i="6"/>
  <c r="DW249" i="6"/>
  <c r="ED249" i="6"/>
  <c r="EJ249" i="6"/>
  <c r="ER249" i="6"/>
  <c r="EY249" i="6"/>
  <c r="FF249" i="6"/>
  <c r="BO260" i="6"/>
  <c r="BN260" i="6"/>
  <c r="FI257" i="6"/>
  <c r="FE257" i="6"/>
  <c r="FA257" i="6"/>
  <c r="EW257" i="6"/>
  <c r="ES257" i="6"/>
  <c r="EO257" i="6"/>
  <c r="EK257" i="6"/>
  <c r="EG257" i="6"/>
  <c r="EC257" i="6"/>
  <c r="DY257" i="6"/>
  <c r="DU257" i="6"/>
  <c r="DQ257" i="6"/>
  <c r="DM257" i="6"/>
  <c r="DN257" i="6"/>
  <c r="DS257" i="6"/>
  <c r="DX257" i="6"/>
  <c r="ED257" i="6"/>
  <c r="EI257" i="6"/>
  <c r="EN257" i="6"/>
  <c r="ET257" i="6"/>
  <c r="EY257" i="6"/>
  <c r="FD257" i="6"/>
  <c r="FJ257" i="6"/>
  <c r="FI261" i="6"/>
  <c r="FE261" i="6"/>
  <c r="FA261" i="6"/>
  <c r="EW261" i="6"/>
  <c r="ES261" i="6"/>
  <c r="EO261" i="6"/>
  <c r="EK261" i="6"/>
  <c r="EG261" i="6"/>
  <c r="EC261" i="6"/>
  <c r="DY261" i="6"/>
  <c r="DU261" i="6"/>
  <c r="DQ261" i="6"/>
  <c r="DM261" i="6"/>
  <c r="DN261" i="6"/>
  <c r="DS261" i="6"/>
  <c r="DX261" i="6"/>
  <c r="ED261" i="6"/>
  <c r="EI261" i="6"/>
  <c r="EN261" i="6"/>
  <c r="ET261" i="6"/>
  <c r="EY261" i="6"/>
  <c r="FD261" i="6"/>
  <c r="FJ261" i="6"/>
  <c r="FJ262" i="6"/>
  <c r="FF262" i="6"/>
  <c r="FB262" i="6"/>
  <c r="EX262" i="6"/>
  <c r="ET262" i="6"/>
  <c r="EP262" i="6"/>
  <c r="EL262" i="6"/>
  <c r="EH262" i="6"/>
  <c r="ED262" i="6"/>
  <c r="DZ262" i="6"/>
  <c r="DV262" i="6"/>
  <c r="DR262" i="6"/>
  <c r="DN262" i="6"/>
  <c r="DM262" i="6"/>
  <c r="DS262" i="6"/>
  <c r="DX262" i="6"/>
  <c r="EC262" i="6"/>
  <c r="EI262" i="6"/>
  <c r="EN262" i="6"/>
  <c r="ES262" i="6"/>
  <c r="EY262" i="6"/>
  <c r="FD262" i="6"/>
  <c r="FI262" i="6"/>
  <c r="FJ266" i="6"/>
  <c r="FF266" i="6"/>
  <c r="FB266" i="6"/>
  <c r="EX266" i="6"/>
  <c r="ET266" i="6"/>
  <c r="EP266" i="6"/>
  <c r="EL266" i="6"/>
  <c r="EH266" i="6"/>
  <c r="ED266" i="6"/>
  <c r="DZ266" i="6"/>
  <c r="DV266" i="6"/>
  <c r="DR266" i="6"/>
  <c r="DN266" i="6"/>
  <c r="FI266" i="6"/>
  <c r="FE266" i="6"/>
  <c r="FA266" i="6"/>
  <c r="EW266" i="6"/>
  <c r="ES266" i="6"/>
  <c r="EO266" i="6"/>
  <c r="EK266" i="6"/>
  <c r="EG266" i="6"/>
  <c r="EC266" i="6"/>
  <c r="DY266" i="6"/>
  <c r="DU266" i="6"/>
  <c r="DQ266" i="6"/>
  <c r="DM266" i="6"/>
  <c r="DP266" i="6"/>
  <c r="DX266" i="6"/>
  <c r="EF266" i="6"/>
  <c r="EN266" i="6"/>
  <c r="EV266" i="6"/>
  <c r="FD266" i="6"/>
  <c r="BO267" i="6"/>
  <c r="BN267" i="6"/>
  <c r="BO271" i="6"/>
  <c r="BN271" i="6"/>
  <c r="BM272" i="6"/>
  <c r="BN272" i="6"/>
  <c r="BO283" i="6"/>
  <c r="BN283" i="6"/>
  <c r="BM283" i="6"/>
  <c r="DO257" i="6"/>
  <c r="DT257" i="6"/>
  <c r="DZ257" i="6"/>
  <c r="EE257" i="6"/>
  <c r="EJ257" i="6"/>
  <c r="EP257" i="6"/>
  <c r="EU257" i="6"/>
  <c r="EZ257" i="6"/>
  <c r="FF257" i="6"/>
  <c r="DO261" i="6"/>
  <c r="DT261" i="6"/>
  <c r="DZ261" i="6"/>
  <c r="EE261" i="6"/>
  <c r="EJ261" i="6"/>
  <c r="EP261" i="6"/>
  <c r="EU261" i="6"/>
  <c r="EZ261" i="6"/>
  <c r="FF261" i="6"/>
  <c r="DO262" i="6"/>
  <c r="DT262" i="6"/>
  <c r="DY262" i="6"/>
  <c r="EE262" i="6"/>
  <c r="EJ262" i="6"/>
  <c r="EO262" i="6"/>
  <c r="EU262" i="6"/>
  <c r="EZ262" i="6"/>
  <c r="FE262" i="6"/>
  <c r="DS266" i="6"/>
  <c r="EA266" i="6"/>
  <c r="EI266" i="6"/>
  <c r="EQ266" i="6"/>
  <c r="EY266" i="6"/>
  <c r="FG266" i="6"/>
  <c r="BO274" i="6"/>
  <c r="BM274" i="6"/>
  <c r="BM276" i="6"/>
  <c r="BN276" i="6"/>
  <c r="BO278" i="6"/>
  <c r="BM278" i="6"/>
  <c r="BM280" i="6"/>
  <c r="BO280" i="6"/>
  <c r="BN280" i="6"/>
  <c r="BO286" i="6"/>
  <c r="BN286" i="6"/>
  <c r="BM286" i="6"/>
  <c r="BO257" i="6"/>
  <c r="DP257" i="6"/>
  <c r="DV257" i="6"/>
  <c r="EA257" i="6"/>
  <c r="EF257" i="6"/>
  <c r="EL257" i="6"/>
  <c r="EQ257" i="6"/>
  <c r="EV257" i="6"/>
  <c r="FB257" i="6"/>
  <c r="FG257" i="6"/>
  <c r="BO258" i="6"/>
  <c r="BN259" i="6"/>
  <c r="BO261" i="6"/>
  <c r="DP261" i="6"/>
  <c r="DV261" i="6"/>
  <c r="EA261" i="6"/>
  <c r="EF261" i="6"/>
  <c r="EL261" i="6"/>
  <c r="EQ261" i="6"/>
  <c r="EV261" i="6"/>
  <c r="FB261" i="6"/>
  <c r="FG261" i="6"/>
  <c r="BO262" i="6"/>
  <c r="DP262" i="6"/>
  <c r="DU262" i="6"/>
  <c r="EA262" i="6"/>
  <c r="EF262" i="6"/>
  <c r="EK262" i="6"/>
  <c r="EQ262" i="6"/>
  <c r="EV262" i="6"/>
  <c r="FA262" i="6"/>
  <c r="FG262" i="6"/>
  <c r="BN263" i="6"/>
  <c r="BO265" i="6"/>
  <c r="DT266" i="6"/>
  <c r="EB266" i="6"/>
  <c r="EJ266" i="6"/>
  <c r="ER266" i="6"/>
  <c r="EZ266" i="6"/>
  <c r="FH266" i="6"/>
  <c r="BM267" i="6"/>
  <c r="BN268" i="6"/>
  <c r="BM271" i="6"/>
  <c r="BO272" i="6"/>
  <c r="BN281" i="6"/>
  <c r="BO281" i="6"/>
  <c r="BM281" i="6"/>
  <c r="DR257" i="6"/>
  <c r="DW257" i="6"/>
  <c r="EB257" i="6"/>
  <c r="EH257" i="6"/>
  <c r="EM257" i="6"/>
  <c r="ER257" i="6"/>
  <c r="EX257" i="6"/>
  <c r="FC257" i="6"/>
  <c r="FH257" i="6"/>
  <c r="DR261" i="6"/>
  <c r="DW261" i="6"/>
  <c r="EB261" i="6"/>
  <c r="EH261" i="6"/>
  <c r="EM261" i="6"/>
  <c r="ER261" i="6"/>
  <c r="EX261" i="6"/>
  <c r="FC261" i="6"/>
  <c r="FH261" i="6"/>
  <c r="DQ262" i="6"/>
  <c r="DW262" i="6"/>
  <c r="EB262" i="6"/>
  <c r="EG262" i="6"/>
  <c r="EM262" i="6"/>
  <c r="ER262" i="6"/>
  <c r="EW262" i="6"/>
  <c r="FC262" i="6"/>
  <c r="FH262" i="6"/>
  <c r="BN266" i="6"/>
  <c r="BM266" i="6"/>
  <c r="DO266" i="6"/>
  <c r="DW266" i="6"/>
  <c r="EE266" i="6"/>
  <c r="EM266" i="6"/>
  <c r="EU266" i="6"/>
  <c r="FC266" i="6"/>
  <c r="BN273" i="6"/>
  <c r="BM273" i="6"/>
  <c r="BN274" i="6"/>
  <c r="BO275" i="6"/>
  <c r="BN275" i="6"/>
  <c r="BM275" i="6"/>
  <c r="BO276" i="6"/>
  <c r="BN277" i="6"/>
  <c r="BM277" i="6"/>
  <c r="BN278" i="6"/>
  <c r="BO279" i="6"/>
  <c r="BN279" i="6"/>
  <c r="BM279" i="6"/>
  <c r="BO282" i="6"/>
  <c r="BN282" i="6"/>
  <c r="BM282" i="6"/>
  <c r="BN284" i="6"/>
  <c r="BM284" i="6"/>
  <c r="FG274" i="6"/>
  <c r="FC274" i="6"/>
  <c r="EY274" i="6"/>
  <c r="EU274" i="6"/>
  <c r="EQ274" i="6"/>
  <c r="EM274" i="6"/>
  <c r="EI274" i="6"/>
  <c r="EE274" i="6"/>
  <c r="EA274" i="6"/>
  <c r="DW274" i="6"/>
  <c r="DS274" i="6"/>
  <c r="DO274" i="6"/>
  <c r="DM274" i="6"/>
  <c r="DR274" i="6"/>
  <c r="DX274" i="6"/>
  <c r="EC274" i="6"/>
  <c r="EH274" i="6"/>
  <c r="EN274" i="6"/>
  <c r="ES274" i="6"/>
  <c r="EX274" i="6"/>
  <c r="FD274" i="6"/>
  <c r="FI274" i="6"/>
  <c r="FG278" i="6"/>
  <c r="FC278" i="6"/>
  <c r="EY278" i="6"/>
  <c r="EU278" i="6"/>
  <c r="EQ278" i="6"/>
  <c r="EM278" i="6"/>
  <c r="EI278" i="6"/>
  <c r="EE278" i="6"/>
  <c r="EA278" i="6"/>
  <c r="DW278" i="6"/>
  <c r="DS278" i="6"/>
  <c r="DO278" i="6"/>
  <c r="DM278" i="6"/>
  <c r="DR278" i="6"/>
  <c r="DX278" i="6"/>
  <c r="EC278" i="6"/>
  <c r="EH278" i="6"/>
  <c r="EN278" i="6"/>
  <c r="ES278" i="6"/>
  <c r="EX278" i="6"/>
  <c r="FD278" i="6"/>
  <c r="FI278" i="6"/>
  <c r="FG282" i="6"/>
  <c r="FC282" i="6"/>
  <c r="EY282" i="6"/>
  <c r="EU282" i="6"/>
  <c r="EQ282" i="6"/>
  <c r="EM282" i="6"/>
  <c r="EI282" i="6"/>
  <c r="EE282" i="6"/>
  <c r="EA282" i="6"/>
  <c r="DW282" i="6"/>
  <c r="DS282" i="6"/>
  <c r="DO282" i="6"/>
  <c r="DM282" i="6"/>
  <c r="DR282" i="6"/>
  <c r="DX282" i="6"/>
  <c r="EC282" i="6"/>
  <c r="EH282" i="6"/>
  <c r="EN282" i="6"/>
  <c r="ES282" i="6"/>
  <c r="EX282" i="6"/>
  <c r="FD282" i="6"/>
  <c r="FI282" i="6"/>
  <c r="BO285" i="6"/>
  <c r="BN285" i="6"/>
  <c r="BO289" i="6"/>
  <c r="BM289" i="6"/>
  <c r="BO290" i="6"/>
  <c r="BN290" i="6"/>
  <c r="BM290" i="6"/>
  <c r="DP256" i="6"/>
  <c r="DT256" i="6"/>
  <c r="DX256" i="6"/>
  <c r="EB256" i="6"/>
  <c r="EF256" i="6"/>
  <c r="EJ256" i="6"/>
  <c r="EN256" i="6"/>
  <c r="ER256" i="6"/>
  <c r="EV256" i="6"/>
  <c r="EZ256" i="6"/>
  <c r="FD256" i="6"/>
  <c r="DP260" i="6"/>
  <c r="DT260" i="6"/>
  <c r="DX260" i="6"/>
  <c r="EB260" i="6"/>
  <c r="EF260" i="6"/>
  <c r="EJ260" i="6"/>
  <c r="EN260" i="6"/>
  <c r="ER260" i="6"/>
  <c r="EV260" i="6"/>
  <c r="EZ260" i="6"/>
  <c r="FD260" i="6"/>
  <c r="DP264" i="6"/>
  <c r="DT264" i="6"/>
  <c r="DX264" i="6"/>
  <c r="EB264" i="6"/>
  <c r="EF264" i="6"/>
  <c r="EJ264" i="6"/>
  <c r="EN264" i="6"/>
  <c r="ER264" i="6"/>
  <c r="EV264" i="6"/>
  <c r="EZ264" i="6"/>
  <c r="FD264" i="6"/>
  <c r="DN274" i="6"/>
  <c r="DT274" i="6"/>
  <c r="DY274" i="6"/>
  <c r="ED274" i="6"/>
  <c r="EJ274" i="6"/>
  <c r="EO274" i="6"/>
  <c r="ET274" i="6"/>
  <c r="EZ274" i="6"/>
  <c r="FE274" i="6"/>
  <c r="FJ274" i="6"/>
  <c r="DN278" i="6"/>
  <c r="DT278" i="6"/>
  <c r="DY278" i="6"/>
  <c r="ED278" i="6"/>
  <c r="EJ278" i="6"/>
  <c r="EO278" i="6"/>
  <c r="ET278" i="6"/>
  <c r="EZ278" i="6"/>
  <c r="FE278" i="6"/>
  <c r="FJ278" i="6"/>
  <c r="DN282" i="6"/>
  <c r="DT282" i="6"/>
  <c r="DY282" i="6"/>
  <c r="ED282" i="6"/>
  <c r="EJ282" i="6"/>
  <c r="EO282" i="6"/>
  <c r="ET282" i="6"/>
  <c r="EZ282" i="6"/>
  <c r="FE282" i="6"/>
  <c r="FJ282" i="6"/>
  <c r="BO284" i="6"/>
  <c r="BM287" i="6"/>
  <c r="BO287" i="6"/>
  <c r="BN288" i="6"/>
  <c r="BM288" i="6"/>
  <c r="BM291" i="6"/>
  <c r="BN291" i="6"/>
  <c r="FJ288" i="6"/>
  <c r="FF288" i="6"/>
  <c r="FB288" i="6"/>
  <c r="EX288" i="6"/>
  <c r="ET288" i="6"/>
  <c r="DP288" i="6"/>
  <c r="DT288" i="6"/>
  <c r="DX288" i="6"/>
  <c r="EB288" i="6"/>
  <c r="EF288" i="6"/>
  <c r="EJ288" i="6"/>
  <c r="EN288" i="6"/>
  <c r="ER288" i="6"/>
  <c r="EW288" i="6"/>
  <c r="FC288" i="6"/>
  <c r="FH288" i="6"/>
  <c r="DP271" i="6"/>
  <c r="DT271" i="6"/>
  <c r="DX271" i="6"/>
  <c r="EB271" i="6"/>
  <c r="EF271" i="6"/>
  <c r="EJ271" i="6"/>
  <c r="EN271" i="6"/>
  <c r="ER271" i="6"/>
  <c r="EV271" i="6"/>
  <c r="EZ271" i="6"/>
  <c r="FD271" i="6"/>
  <c r="DP279" i="6"/>
  <c r="DT279" i="6"/>
  <c r="DX279" i="6"/>
  <c r="EB279" i="6"/>
  <c r="EF279" i="6"/>
  <c r="EJ279" i="6"/>
  <c r="EN279" i="6"/>
  <c r="ER279" i="6"/>
  <c r="EV279" i="6"/>
  <c r="EZ279" i="6"/>
  <c r="FD279" i="6"/>
  <c r="DM288" i="6"/>
  <c r="DQ288" i="6"/>
  <c r="DU288" i="6"/>
  <c r="DY288" i="6"/>
  <c r="EC288" i="6"/>
  <c r="EG288" i="6"/>
  <c r="EK288" i="6"/>
  <c r="EO288" i="6"/>
  <c r="ES288" i="6"/>
  <c r="EY288" i="6"/>
  <c r="FD288" i="6"/>
  <c r="FI288" i="6"/>
  <c r="DK224" i="6"/>
  <c r="DJ224" i="6"/>
  <c r="DI224" i="6"/>
  <c r="DH224" i="6"/>
  <c r="DG224" i="6"/>
  <c r="DF224" i="6"/>
  <c r="DE224" i="6"/>
  <c r="DD224" i="6"/>
  <c r="DC224" i="6"/>
  <c r="DB224" i="6"/>
  <c r="DA224" i="6"/>
  <c r="CZ224" i="6"/>
  <c r="CY224" i="6"/>
  <c r="CX224" i="6"/>
  <c r="CW224" i="6"/>
  <c r="CV224" i="6"/>
  <c r="CU224" i="6"/>
  <c r="CT224" i="6"/>
  <c r="CS224" i="6"/>
  <c r="CR224" i="6"/>
  <c r="CQ224" i="6"/>
  <c r="CP224" i="6"/>
  <c r="CO224" i="6"/>
  <c r="CN224" i="6"/>
  <c r="CM224" i="6"/>
  <c r="CL224" i="6"/>
  <c r="CK224" i="6"/>
  <c r="CJ224" i="6"/>
  <c r="CI224" i="6"/>
  <c r="CH224" i="6"/>
  <c r="CG224" i="6"/>
  <c r="CF224" i="6"/>
  <c r="CE224" i="6"/>
  <c r="CD224" i="6"/>
  <c r="CC224" i="6"/>
  <c r="CB224" i="6"/>
  <c r="CA224" i="6"/>
  <c r="BZ224" i="6"/>
  <c r="BY224" i="6"/>
  <c r="BX224" i="6"/>
  <c r="BW224" i="6"/>
  <c r="BV224" i="6"/>
  <c r="BU224" i="6"/>
  <c r="BT224" i="6"/>
  <c r="BS224" i="6"/>
  <c r="BR224" i="6"/>
  <c r="BQ224" i="6"/>
  <c r="BP224" i="6"/>
  <c r="C224" i="6"/>
  <c r="B224" i="6"/>
  <c r="DK223" i="6"/>
  <c r="DJ223" i="6"/>
  <c r="DI223" i="6"/>
  <c r="DH223" i="6"/>
  <c r="DG223" i="6"/>
  <c r="DF223" i="6"/>
  <c r="DE223" i="6"/>
  <c r="DD223" i="6"/>
  <c r="DC223" i="6"/>
  <c r="DB223" i="6"/>
  <c r="DA223" i="6"/>
  <c r="CZ223" i="6"/>
  <c r="CY223" i="6"/>
  <c r="CX223" i="6"/>
  <c r="CW223" i="6"/>
  <c r="CV223" i="6"/>
  <c r="CU223" i="6"/>
  <c r="CT223" i="6"/>
  <c r="CS223" i="6"/>
  <c r="CR223" i="6"/>
  <c r="CQ223" i="6"/>
  <c r="CP223" i="6"/>
  <c r="CO223" i="6"/>
  <c r="CN223" i="6"/>
  <c r="CM223" i="6"/>
  <c r="CL223" i="6"/>
  <c r="CK223" i="6"/>
  <c r="CJ223" i="6"/>
  <c r="CI223" i="6"/>
  <c r="CH223" i="6"/>
  <c r="CG223" i="6"/>
  <c r="CF223" i="6"/>
  <c r="CE223" i="6"/>
  <c r="CD223" i="6"/>
  <c r="CC223" i="6"/>
  <c r="CB223" i="6"/>
  <c r="CA223" i="6"/>
  <c r="BZ223" i="6"/>
  <c r="BY223" i="6"/>
  <c r="BX223" i="6"/>
  <c r="BW223" i="6"/>
  <c r="BV223" i="6"/>
  <c r="BU223" i="6"/>
  <c r="BT223" i="6"/>
  <c r="BS223" i="6"/>
  <c r="BR223" i="6"/>
  <c r="BQ223" i="6"/>
  <c r="BP223" i="6"/>
  <c r="C223" i="6"/>
  <c r="B223" i="6"/>
  <c r="BK296" i="6"/>
  <c r="BJ296" i="6"/>
  <c r="BI296" i="6"/>
  <c r="BH296" i="6"/>
  <c r="BG296" i="6"/>
  <c r="BF296" i="6"/>
  <c r="BE296" i="6"/>
  <c r="BD296" i="6"/>
  <c r="BC296" i="6"/>
  <c r="BB296" i="6"/>
  <c r="BA296" i="6"/>
  <c r="AZ296" i="6"/>
  <c r="AY296" i="6"/>
  <c r="AX296" i="6"/>
  <c r="AW296" i="6"/>
  <c r="AV296" i="6"/>
  <c r="AU296" i="6"/>
  <c r="AT296" i="6"/>
  <c r="AS296" i="6"/>
  <c r="AR296" i="6"/>
  <c r="AQ296" i="6"/>
  <c r="AP296" i="6"/>
  <c r="AO296" i="6"/>
  <c r="AN296" i="6"/>
  <c r="AM296" i="6"/>
  <c r="AL296" i="6"/>
  <c r="AK296" i="6"/>
  <c r="AJ296" i="6"/>
  <c r="AI296" i="6"/>
  <c r="AH296" i="6"/>
  <c r="AG296" i="6"/>
  <c r="AF296" i="6"/>
  <c r="AE296" i="6"/>
  <c r="AD296" i="6"/>
  <c r="AC296" i="6"/>
  <c r="AB296" i="6"/>
  <c r="AA296" i="6"/>
  <c r="Z296" i="6"/>
  <c r="Y296" i="6"/>
  <c r="X296" i="6"/>
  <c r="W296" i="6"/>
  <c r="V296" i="6"/>
  <c r="U296" i="6"/>
  <c r="T296" i="6"/>
  <c r="S296" i="6"/>
  <c r="R296" i="6"/>
  <c r="Q296" i="6"/>
  <c r="G296" i="6"/>
  <c r="H296" i="6" s="1"/>
  <c r="B296" i="6"/>
  <c r="BK295" i="6"/>
  <c r="BJ295" i="6"/>
  <c r="BI295" i="6"/>
  <c r="BH295" i="6"/>
  <c r="BG295" i="6"/>
  <c r="BF295" i="6"/>
  <c r="BE295" i="6"/>
  <c r="BD295" i="6"/>
  <c r="BC295" i="6"/>
  <c r="BB295" i="6"/>
  <c r="BA295" i="6"/>
  <c r="AZ295" i="6"/>
  <c r="AY295" i="6"/>
  <c r="AX295" i="6"/>
  <c r="AW295" i="6"/>
  <c r="AV295" i="6"/>
  <c r="AU295" i="6"/>
  <c r="AT295" i="6"/>
  <c r="AS295" i="6"/>
  <c r="AR295" i="6"/>
  <c r="AQ295" i="6"/>
  <c r="AP295" i="6"/>
  <c r="AO295" i="6"/>
  <c r="AN295" i="6"/>
  <c r="AM295" i="6"/>
  <c r="AL295" i="6"/>
  <c r="AK295" i="6"/>
  <c r="AJ295" i="6"/>
  <c r="AI295" i="6"/>
  <c r="AH295" i="6"/>
  <c r="AG295" i="6"/>
  <c r="AF295" i="6"/>
  <c r="AE295" i="6"/>
  <c r="AD295" i="6"/>
  <c r="AC295" i="6"/>
  <c r="AB295" i="6"/>
  <c r="AA295" i="6"/>
  <c r="Z295" i="6"/>
  <c r="Y295" i="6"/>
  <c r="X295" i="6"/>
  <c r="W295" i="6"/>
  <c r="V295" i="6"/>
  <c r="U295" i="6"/>
  <c r="T295" i="6"/>
  <c r="S295" i="6"/>
  <c r="R295" i="6"/>
  <c r="Q295" i="6"/>
  <c r="G295" i="6"/>
  <c r="H295" i="6" s="1"/>
  <c r="B295" i="6"/>
  <c r="BK294" i="6"/>
  <c r="BJ294" i="6"/>
  <c r="BI294" i="6"/>
  <c r="BH294" i="6"/>
  <c r="BG294" i="6"/>
  <c r="BF294" i="6"/>
  <c r="BE294" i="6"/>
  <c r="BD294" i="6"/>
  <c r="BC294" i="6"/>
  <c r="BB294" i="6"/>
  <c r="BA294" i="6"/>
  <c r="AZ294" i="6"/>
  <c r="AY294" i="6"/>
  <c r="AX294" i="6"/>
  <c r="AW294" i="6"/>
  <c r="AV294" i="6"/>
  <c r="AU294" i="6"/>
  <c r="AT294" i="6"/>
  <c r="AS294" i="6"/>
  <c r="AR294" i="6"/>
  <c r="AQ294" i="6"/>
  <c r="AP294" i="6"/>
  <c r="AO294" i="6"/>
  <c r="AN294" i="6"/>
  <c r="AM294" i="6"/>
  <c r="AL294" i="6"/>
  <c r="AK294" i="6"/>
  <c r="AJ294" i="6"/>
  <c r="AI294" i="6"/>
  <c r="AH294" i="6"/>
  <c r="AG294" i="6"/>
  <c r="AF294" i="6"/>
  <c r="AE294" i="6"/>
  <c r="AD294" i="6"/>
  <c r="AC294" i="6"/>
  <c r="AB294" i="6"/>
  <c r="AA294" i="6"/>
  <c r="Z294" i="6"/>
  <c r="Y294" i="6"/>
  <c r="X294" i="6"/>
  <c r="W294" i="6"/>
  <c r="V294" i="6"/>
  <c r="U294" i="6"/>
  <c r="T294" i="6"/>
  <c r="S294" i="6"/>
  <c r="R294" i="6"/>
  <c r="Q294" i="6"/>
  <c r="G294" i="6"/>
  <c r="H294" i="6" s="1"/>
  <c r="B294" i="6"/>
  <c r="BM249" i="6" l="1"/>
  <c r="BM232" i="6"/>
  <c r="BM240" i="6"/>
  <c r="F265" i="13"/>
  <c r="J265" i="13"/>
  <c r="I263" i="13"/>
  <c r="J263" i="13"/>
  <c r="F263" i="13"/>
  <c r="F231" i="13"/>
  <c r="I231" i="13"/>
  <c r="J231" i="13"/>
  <c r="J256" i="13"/>
  <c r="F256" i="13"/>
  <c r="I256" i="13"/>
  <c r="J230" i="13"/>
  <c r="I230" i="13"/>
  <c r="F230" i="13"/>
  <c r="I262" i="13"/>
  <c r="G224" i="6"/>
  <c r="H224" i="6" s="1"/>
  <c r="BM224" i="6" s="1"/>
  <c r="B223" i="13"/>
  <c r="G223" i="6"/>
  <c r="H223" i="6" s="1"/>
  <c r="BM223" i="6" s="1"/>
  <c r="B254" i="13"/>
  <c r="I255" i="13"/>
  <c r="F255" i="13"/>
  <c r="J255" i="13"/>
  <c r="J248" i="13"/>
  <c r="F248" i="13"/>
  <c r="I248" i="13"/>
  <c r="I258" i="13"/>
  <c r="I259" i="13"/>
  <c r="F259" i="13"/>
  <c r="J259" i="13"/>
  <c r="I245" i="13"/>
  <c r="F245" i="13"/>
  <c r="J245" i="13"/>
  <c r="I261" i="13"/>
  <c r="F261" i="13"/>
  <c r="J261" i="13"/>
  <c r="I257" i="13"/>
  <c r="J260" i="13"/>
  <c r="I260" i="13"/>
  <c r="F260" i="13"/>
  <c r="I302" i="13"/>
  <c r="G303" i="13"/>
  <c r="B303" i="13"/>
  <c r="H303" i="13"/>
  <c r="DL279" i="6"/>
  <c r="DL256" i="6"/>
  <c r="DL246" i="6"/>
  <c r="DL231" i="6"/>
  <c r="DL260" i="6"/>
  <c r="DL271" i="6"/>
  <c r="DL264" i="6"/>
  <c r="DL288" i="6"/>
  <c r="DL282" i="6"/>
  <c r="DL278" i="6"/>
  <c r="DL274" i="6"/>
  <c r="DL262" i="6"/>
  <c r="DL261" i="6"/>
  <c r="DL257" i="6"/>
  <c r="DL249" i="6"/>
  <c r="DL266" i="6"/>
  <c r="DL232" i="6"/>
  <c r="G24" i="13"/>
  <c r="BO224" i="6"/>
  <c r="BN224" i="6"/>
  <c r="BO223" i="6"/>
  <c r="BN223" i="6"/>
  <c r="J223" i="13" l="1"/>
  <c r="F223" i="13"/>
  <c r="I223" i="13"/>
  <c r="I254" i="13"/>
  <c r="I303" i="13"/>
  <c r="B304" i="13"/>
  <c r="H304" i="13"/>
  <c r="G304" i="13"/>
  <c r="G25" i="13"/>
  <c r="H305" i="13" l="1"/>
  <c r="B305" i="13"/>
  <c r="G305" i="13"/>
  <c r="I304" i="13"/>
  <c r="G33" i="13"/>
  <c r="B33" i="13"/>
  <c r="I305" i="13" l="1"/>
  <c r="G270" i="13"/>
  <c r="E270" i="13"/>
  <c r="B270" i="13"/>
  <c r="H270" i="13"/>
  <c r="I33" i="13"/>
  <c r="G36" i="13"/>
  <c r="B36" i="13"/>
  <c r="F270" i="13" l="1"/>
  <c r="I270" i="13"/>
  <c r="J270" i="13"/>
  <c r="H307" i="13"/>
  <c r="G307" i="13"/>
  <c r="B307" i="13"/>
  <c r="I36" i="13"/>
  <c r="B82" i="13"/>
  <c r="G82" i="13"/>
  <c r="B308" i="13" l="1"/>
  <c r="H308" i="13"/>
  <c r="G308" i="13"/>
  <c r="I307" i="13"/>
  <c r="I82" i="13"/>
  <c r="I308" i="13" l="1"/>
  <c r="G273" i="13"/>
  <c r="E273" i="13"/>
  <c r="B273" i="13"/>
  <c r="H273" i="13"/>
  <c r="H52" i="13"/>
  <c r="G52" i="13"/>
  <c r="H32" i="13"/>
  <c r="G32" i="13"/>
  <c r="H56" i="13"/>
  <c r="G56" i="13"/>
  <c r="H63" i="13"/>
  <c r="G63" i="13"/>
  <c r="G76" i="13"/>
  <c r="H75" i="13"/>
  <c r="G75" i="13"/>
  <c r="H68" i="13"/>
  <c r="G68" i="13"/>
  <c r="H64" i="13"/>
  <c r="G64" i="13"/>
  <c r="H53" i="13"/>
  <c r="G53" i="13"/>
  <c r="H46" i="13"/>
  <c r="G46" i="13"/>
  <c r="H78" i="13"/>
  <c r="G78" i="13"/>
  <c r="H45" i="13"/>
  <c r="G45" i="13"/>
  <c r="H27" i="13"/>
  <c r="G27" i="13"/>
  <c r="H42" i="13"/>
  <c r="G42" i="13"/>
  <c r="H51" i="13"/>
  <c r="G51" i="13"/>
  <c r="H71" i="13"/>
  <c r="G71" i="13"/>
  <c r="H66" i="13"/>
  <c r="G66" i="13"/>
  <c r="G30" i="13"/>
  <c r="G23" i="13"/>
  <c r="H79" i="13"/>
  <c r="G79" i="13"/>
  <c r="H49" i="13"/>
  <c r="G49" i="13"/>
  <c r="H73" i="13"/>
  <c r="G73" i="13"/>
  <c r="H38" i="13"/>
  <c r="G38" i="13"/>
  <c r="H88" i="13"/>
  <c r="G88" i="13"/>
  <c r="H50" i="13"/>
  <c r="G50" i="13"/>
  <c r="DK222" i="6"/>
  <c r="DJ222" i="6"/>
  <c r="DI222" i="6"/>
  <c r="DH222" i="6"/>
  <c r="DG222" i="6"/>
  <c r="DF222" i="6"/>
  <c r="DE222" i="6"/>
  <c r="DD222" i="6"/>
  <c r="DC222" i="6"/>
  <c r="DB222" i="6"/>
  <c r="DA222" i="6"/>
  <c r="CZ222" i="6"/>
  <c r="CY222" i="6"/>
  <c r="CX222" i="6"/>
  <c r="CW222" i="6"/>
  <c r="CV222" i="6"/>
  <c r="CU222" i="6"/>
  <c r="CT222" i="6"/>
  <c r="CS222" i="6"/>
  <c r="CR222" i="6"/>
  <c r="CQ222" i="6"/>
  <c r="CP222" i="6"/>
  <c r="CO222" i="6"/>
  <c r="CN222" i="6"/>
  <c r="CM222" i="6"/>
  <c r="CL222" i="6"/>
  <c r="CK222" i="6"/>
  <c r="CJ222" i="6"/>
  <c r="CI222" i="6"/>
  <c r="CH222" i="6"/>
  <c r="CG222" i="6"/>
  <c r="CF222" i="6"/>
  <c r="CE222" i="6"/>
  <c r="CD222" i="6"/>
  <c r="CC222" i="6"/>
  <c r="CB222" i="6"/>
  <c r="CA222" i="6"/>
  <c r="BZ222" i="6"/>
  <c r="BY222" i="6"/>
  <c r="BX222" i="6"/>
  <c r="BW222" i="6"/>
  <c r="BV222" i="6"/>
  <c r="BU222" i="6"/>
  <c r="BT222" i="6"/>
  <c r="BS222" i="6"/>
  <c r="BR222" i="6"/>
  <c r="C222" i="6"/>
  <c r="B222" i="6"/>
  <c r="DK221" i="6"/>
  <c r="DJ221" i="6"/>
  <c r="DI221" i="6"/>
  <c r="DH221" i="6"/>
  <c r="DG221" i="6"/>
  <c r="DF221" i="6"/>
  <c r="DE221" i="6"/>
  <c r="DD221" i="6"/>
  <c r="DC221" i="6"/>
  <c r="DB221" i="6"/>
  <c r="DA221" i="6"/>
  <c r="CZ221" i="6"/>
  <c r="CY221" i="6"/>
  <c r="CX221" i="6"/>
  <c r="CW221" i="6"/>
  <c r="CV221" i="6"/>
  <c r="CU221" i="6"/>
  <c r="CT221" i="6"/>
  <c r="CS221" i="6"/>
  <c r="CR221" i="6"/>
  <c r="CQ221" i="6"/>
  <c r="CP221" i="6"/>
  <c r="CO221" i="6"/>
  <c r="CN221" i="6"/>
  <c r="CM221" i="6"/>
  <c r="CL221" i="6"/>
  <c r="CK221" i="6"/>
  <c r="CJ221" i="6"/>
  <c r="CI221" i="6"/>
  <c r="CH221" i="6"/>
  <c r="CG221" i="6"/>
  <c r="CF221" i="6"/>
  <c r="CE221" i="6"/>
  <c r="CD221" i="6"/>
  <c r="CC221" i="6"/>
  <c r="CB221" i="6"/>
  <c r="CA221" i="6"/>
  <c r="BZ221" i="6"/>
  <c r="BY221" i="6"/>
  <c r="BX221" i="6"/>
  <c r="BW221" i="6"/>
  <c r="BV221" i="6"/>
  <c r="BU221" i="6"/>
  <c r="BT221" i="6"/>
  <c r="BS221" i="6"/>
  <c r="BR221" i="6"/>
  <c r="C221" i="6"/>
  <c r="B221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CK220" i="6"/>
  <c r="CJ220" i="6"/>
  <c r="CI220" i="6"/>
  <c r="CH220" i="6"/>
  <c r="CG220" i="6"/>
  <c r="CF220" i="6"/>
  <c r="CE220" i="6"/>
  <c r="CD220" i="6"/>
  <c r="CC220" i="6"/>
  <c r="CB220" i="6"/>
  <c r="CA220" i="6"/>
  <c r="BZ220" i="6"/>
  <c r="BY220" i="6"/>
  <c r="BX220" i="6"/>
  <c r="BW220" i="6"/>
  <c r="BV220" i="6"/>
  <c r="BU220" i="6"/>
  <c r="BT220" i="6"/>
  <c r="BS220" i="6"/>
  <c r="BR220" i="6"/>
  <c r="C220" i="6"/>
  <c r="B220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CK219" i="6"/>
  <c r="CJ219" i="6"/>
  <c r="CI219" i="6"/>
  <c r="CH219" i="6"/>
  <c r="CG219" i="6"/>
  <c r="CF219" i="6"/>
  <c r="CE219" i="6"/>
  <c r="CD219" i="6"/>
  <c r="CC219" i="6"/>
  <c r="CB219" i="6"/>
  <c r="CA219" i="6"/>
  <c r="BZ219" i="6"/>
  <c r="BY219" i="6"/>
  <c r="BX219" i="6"/>
  <c r="BW219" i="6"/>
  <c r="BV219" i="6"/>
  <c r="BU219" i="6"/>
  <c r="BT219" i="6"/>
  <c r="BS219" i="6"/>
  <c r="BR219" i="6"/>
  <c r="C219" i="6"/>
  <c r="B219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CK218" i="6"/>
  <c r="CJ218" i="6"/>
  <c r="CI218" i="6"/>
  <c r="CH218" i="6"/>
  <c r="CG218" i="6"/>
  <c r="CF218" i="6"/>
  <c r="CE218" i="6"/>
  <c r="CD218" i="6"/>
  <c r="CC218" i="6"/>
  <c r="CB218" i="6"/>
  <c r="CA218" i="6"/>
  <c r="BZ218" i="6"/>
  <c r="BY218" i="6"/>
  <c r="BX218" i="6"/>
  <c r="BW218" i="6"/>
  <c r="BV218" i="6"/>
  <c r="BU218" i="6"/>
  <c r="BT218" i="6"/>
  <c r="BS218" i="6"/>
  <c r="BR218" i="6"/>
  <c r="C218" i="6"/>
  <c r="B249" i="13" s="1"/>
  <c r="B218" i="6"/>
  <c r="DK217" i="6"/>
  <c r="DJ217" i="6"/>
  <c r="DI217" i="6"/>
  <c r="DH217" i="6"/>
  <c r="DG217" i="6"/>
  <c r="DF217" i="6"/>
  <c r="DE217" i="6"/>
  <c r="DD217" i="6"/>
  <c r="DC217" i="6"/>
  <c r="DB217" i="6"/>
  <c r="DA217" i="6"/>
  <c r="CZ217" i="6"/>
  <c r="CY217" i="6"/>
  <c r="CX217" i="6"/>
  <c r="CW217" i="6"/>
  <c r="CV217" i="6"/>
  <c r="CU217" i="6"/>
  <c r="CT217" i="6"/>
  <c r="CS217" i="6"/>
  <c r="CR217" i="6"/>
  <c r="CQ217" i="6"/>
  <c r="CP217" i="6"/>
  <c r="CO217" i="6"/>
  <c r="CN217" i="6"/>
  <c r="CM217" i="6"/>
  <c r="CL217" i="6"/>
  <c r="CK217" i="6"/>
  <c r="CJ217" i="6"/>
  <c r="CI217" i="6"/>
  <c r="CH217" i="6"/>
  <c r="CG217" i="6"/>
  <c r="CF217" i="6"/>
  <c r="CE217" i="6"/>
  <c r="CD217" i="6"/>
  <c r="CC217" i="6"/>
  <c r="CB217" i="6"/>
  <c r="CA217" i="6"/>
  <c r="BZ217" i="6"/>
  <c r="BY217" i="6"/>
  <c r="BX217" i="6"/>
  <c r="BW217" i="6"/>
  <c r="BV217" i="6"/>
  <c r="BU217" i="6"/>
  <c r="BT217" i="6"/>
  <c r="BS217" i="6"/>
  <c r="BR217" i="6"/>
  <c r="C217" i="6"/>
  <c r="B217" i="6"/>
  <c r="DK216" i="6"/>
  <c r="DJ216" i="6"/>
  <c r="DI216" i="6"/>
  <c r="DH216" i="6"/>
  <c r="DG216" i="6"/>
  <c r="DF216" i="6"/>
  <c r="DE216" i="6"/>
  <c r="DD216" i="6"/>
  <c r="DC216" i="6"/>
  <c r="DB216" i="6"/>
  <c r="DA216" i="6"/>
  <c r="CZ216" i="6"/>
  <c r="CY216" i="6"/>
  <c r="CX216" i="6"/>
  <c r="CW216" i="6"/>
  <c r="CV216" i="6"/>
  <c r="CU216" i="6"/>
  <c r="CT216" i="6"/>
  <c r="CS216" i="6"/>
  <c r="CR216" i="6"/>
  <c r="CQ216" i="6"/>
  <c r="CP216" i="6"/>
  <c r="CO216" i="6"/>
  <c r="CN216" i="6"/>
  <c r="CM216" i="6"/>
  <c r="CL216" i="6"/>
  <c r="CK216" i="6"/>
  <c r="CJ216" i="6"/>
  <c r="CI216" i="6"/>
  <c r="CH216" i="6"/>
  <c r="CG216" i="6"/>
  <c r="CF216" i="6"/>
  <c r="CE216" i="6"/>
  <c r="CD216" i="6"/>
  <c r="CC216" i="6"/>
  <c r="CB216" i="6"/>
  <c r="CA216" i="6"/>
  <c r="BZ216" i="6"/>
  <c r="BY216" i="6"/>
  <c r="BX216" i="6"/>
  <c r="BW216" i="6"/>
  <c r="BV216" i="6"/>
  <c r="BU216" i="6"/>
  <c r="BT216" i="6"/>
  <c r="BS216" i="6"/>
  <c r="BR216" i="6"/>
  <c r="C216" i="6"/>
  <c r="B216" i="6"/>
  <c r="DK215" i="6"/>
  <c r="DJ215" i="6"/>
  <c r="DI215" i="6"/>
  <c r="DH215" i="6"/>
  <c r="DG215" i="6"/>
  <c r="DF215" i="6"/>
  <c r="DE215" i="6"/>
  <c r="DD215" i="6"/>
  <c r="DC215" i="6"/>
  <c r="DB215" i="6"/>
  <c r="DA215" i="6"/>
  <c r="CZ215" i="6"/>
  <c r="CY215" i="6"/>
  <c r="CX215" i="6"/>
  <c r="CW215" i="6"/>
  <c r="CV215" i="6"/>
  <c r="CU215" i="6"/>
  <c r="CT215" i="6"/>
  <c r="CS215" i="6"/>
  <c r="CR215" i="6"/>
  <c r="CQ215" i="6"/>
  <c r="CP215" i="6"/>
  <c r="CO215" i="6"/>
  <c r="CN215" i="6"/>
  <c r="CM215" i="6"/>
  <c r="CL215" i="6"/>
  <c r="CK215" i="6"/>
  <c r="CJ215" i="6"/>
  <c r="CI215" i="6"/>
  <c r="CH215" i="6"/>
  <c r="CG215" i="6"/>
  <c r="CF215" i="6"/>
  <c r="CE215" i="6"/>
  <c r="CD215" i="6"/>
  <c r="CC215" i="6"/>
  <c r="CB215" i="6"/>
  <c r="CA215" i="6"/>
  <c r="BZ215" i="6"/>
  <c r="BY215" i="6"/>
  <c r="BX215" i="6"/>
  <c r="BW215" i="6"/>
  <c r="BV215" i="6"/>
  <c r="BU215" i="6"/>
  <c r="BT215" i="6"/>
  <c r="BS215" i="6"/>
  <c r="BR215" i="6"/>
  <c r="C215" i="6"/>
  <c r="B215" i="6"/>
  <c r="DK214" i="6"/>
  <c r="DJ214" i="6"/>
  <c r="DI214" i="6"/>
  <c r="DH214" i="6"/>
  <c r="DG214" i="6"/>
  <c r="DF214" i="6"/>
  <c r="DE214" i="6"/>
  <c r="DD214" i="6"/>
  <c r="DC214" i="6"/>
  <c r="DB214" i="6"/>
  <c r="DA214" i="6"/>
  <c r="CZ214" i="6"/>
  <c r="CY214" i="6"/>
  <c r="CX214" i="6"/>
  <c r="CW214" i="6"/>
  <c r="CV214" i="6"/>
  <c r="CU214" i="6"/>
  <c r="CT214" i="6"/>
  <c r="CS214" i="6"/>
  <c r="CR214" i="6"/>
  <c r="CQ214" i="6"/>
  <c r="CP214" i="6"/>
  <c r="CO214" i="6"/>
  <c r="CN214" i="6"/>
  <c r="CM214" i="6"/>
  <c r="CL214" i="6"/>
  <c r="CK214" i="6"/>
  <c r="CJ214" i="6"/>
  <c r="CI214" i="6"/>
  <c r="CH214" i="6"/>
  <c r="CG214" i="6"/>
  <c r="CF214" i="6"/>
  <c r="CE214" i="6"/>
  <c r="CD214" i="6"/>
  <c r="CC214" i="6"/>
  <c r="CB214" i="6"/>
  <c r="CA214" i="6"/>
  <c r="BZ214" i="6"/>
  <c r="BY214" i="6"/>
  <c r="BX214" i="6"/>
  <c r="BW214" i="6"/>
  <c r="BV214" i="6"/>
  <c r="BU214" i="6"/>
  <c r="BT214" i="6"/>
  <c r="BS214" i="6"/>
  <c r="BR214" i="6"/>
  <c r="C214" i="6"/>
  <c r="B214" i="6"/>
  <c r="DK213" i="6"/>
  <c r="DJ213" i="6"/>
  <c r="DI213" i="6"/>
  <c r="DH213" i="6"/>
  <c r="DG213" i="6"/>
  <c r="DF213" i="6"/>
  <c r="DE213" i="6"/>
  <c r="DD213" i="6"/>
  <c r="DC213" i="6"/>
  <c r="DB213" i="6"/>
  <c r="DA213" i="6"/>
  <c r="CZ213" i="6"/>
  <c r="CY213" i="6"/>
  <c r="CX213" i="6"/>
  <c r="CW213" i="6"/>
  <c r="CV213" i="6"/>
  <c r="CU213" i="6"/>
  <c r="CT213" i="6"/>
  <c r="CS213" i="6"/>
  <c r="CR213" i="6"/>
  <c r="CQ213" i="6"/>
  <c r="CP213" i="6"/>
  <c r="CO213" i="6"/>
  <c r="CN213" i="6"/>
  <c r="CM213" i="6"/>
  <c r="CL213" i="6"/>
  <c r="CK213" i="6"/>
  <c r="CJ213" i="6"/>
  <c r="CI213" i="6"/>
  <c r="CH213" i="6"/>
  <c r="CG213" i="6"/>
  <c r="CF213" i="6"/>
  <c r="CE213" i="6"/>
  <c r="CD213" i="6"/>
  <c r="CC213" i="6"/>
  <c r="CB213" i="6"/>
  <c r="CA213" i="6"/>
  <c r="BZ213" i="6"/>
  <c r="BY213" i="6"/>
  <c r="BX213" i="6"/>
  <c r="BW213" i="6"/>
  <c r="BV213" i="6"/>
  <c r="BU213" i="6"/>
  <c r="BT213" i="6"/>
  <c r="BS213" i="6"/>
  <c r="BR213" i="6"/>
  <c r="C213" i="6"/>
  <c r="B213" i="6"/>
  <c r="DK212" i="6"/>
  <c r="DJ212" i="6"/>
  <c r="DI212" i="6"/>
  <c r="DH212" i="6"/>
  <c r="DG212" i="6"/>
  <c r="DF212" i="6"/>
  <c r="DE212" i="6"/>
  <c r="DD212" i="6"/>
  <c r="DC212" i="6"/>
  <c r="DB212" i="6"/>
  <c r="DA212" i="6"/>
  <c r="CZ212" i="6"/>
  <c r="CY212" i="6"/>
  <c r="CX212" i="6"/>
  <c r="CW212" i="6"/>
  <c r="CV212" i="6"/>
  <c r="CU212" i="6"/>
  <c r="CT212" i="6"/>
  <c r="CS212" i="6"/>
  <c r="CR212" i="6"/>
  <c r="CQ212" i="6"/>
  <c r="CP212" i="6"/>
  <c r="CO212" i="6"/>
  <c r="CN212" i="6"/>
  <c r="CM212" i="6"/>
  <c r="CL212" i="6"/>
  <c r="CK212" i="6"/>
  <c r="CJ212" i="6"/>
  <c r="CI212" i="6"/>
  <c r="CH212" i="6"/>
  <c r="CG212" i="6"/>
  <c r="CF212" i="6"/>
  <c r="CE212" i="6"/>
  <c r="CD212" i="6"/>
  <c r="CC212" i="6"/>
  <c r="CB212" i="6"/>
  <c r="CA212" i="6"/>
  <c r="BZ212" i="6"/>
  <c r="BY212" i="6"/>
  <c r="BX212" i="6"/>
  <c r="BW212" i="6"/>
  <c r="BV212" i="6"/>
  <c r="BU212" i="6"/>
  <c r="BT212" i="6"/>
  <c r="BS212" i="6"/>
  <c r="BR212" i="6"/>
  <c r="C212" i="6"/>
  <c r="B212" i="6"/>
  <c r="DK211" i="6"/>
  <c r="DJ211" i="6"/>
  <c r="DI211" i="6"/>
  <c r="DH211" i="6"/>
  <c r="DG211" i="6"/>
  <c r="DF211" i="6"/>
  <c r="DE211" i="6"/>
  <c r="DD211" i="6"/>
  <c r="DC211" i="6"/>
  <c r="DB211" i="6"/>
  <c r="DA211" i="6"/>
  <c r="CZ211" i="6"/>
  <c r="CY211" i="6"/>
  <c r="CX211" i="6"/>
  <c r="CW211" i="6"/>
  <c r="CV211" i="6"/>
  <c r="CU211" i="6"/>
  <c r="CT211" i="6"/>
  <c r="CS211" i="6"/>
  <c r="CR211" i="6"/>
  <c r="CQ211" i="6"/>
  <c r="CP211" i="6"/>
  <c r="CO211" i="6"/>
  <c r="CN211" i="6"/>
  <c r="CM211" i="6"/>
  <c r="CL211" i="6"/>
  <c r="CK211" i="6"/>
  <c r="CJ211" i="6"/>
  <c r="CI211" i="6"/>
  <c r="CH211" i="6"/>
  <c r="CG211" i="6"/>
  <c r="CF211" i="6"/>
  <c r="CE211" i="6"/>
  <c r="CD211" i="6"/>
  <c r="CC211" i="6"/>
  <c r="CB211" i="6"/>
  <c r="CA211" i="6"/>
  <c r="BZ211" i="6"/>
  <c r="BY211" i="6"/>
  <c r="BX211" i="6"/>
  <c r="BW211" i="6"/>
  <c r="BV211" i="6"/>
  <c r="BU211" i="6"/>
  <c r="BT211" i="6"/>
  <c r="BS211" i="6"/>
  <c r="BR211" i="6"/>
  <c r="C211" i="6"/>
  <c r="B211" i="6"/>
  <c r="DK210" i="6"/>
  <c r="DJ210" i="6"/>
  <c r="DI210" i="6"/>
  <c r="DH210" i="6"/>
  <c r="DG210" i="6"/>
  <c r="DF210" i="6"/>
  <c r="DE210" i="6"/>
  <c r="DD210" i="6"/>
  <c r="DC210" i="6"/>
  <c r="DB210" i="6"/>
  <c r="DA210" i="6"/>
  <c r="CZ210" i="6"/>
  <c r="CY210" i="6"/>
  <c r="CX210" i="6"/>
  <c r="CW210" i="6"/>
  <c r="CV210" i="6"/>
  <c r="CU210" i="6"/>
  <c r="CT210" i="6"/>
  <c r="CS210" i="6"/>
  <c r="CR210" i="6"/>
  <c r="CQ210" i="6"/>
  <c r="CP210" i="6"/>
  <c r="CO210" i="6"/>
  <c r="CN210" i="6"/>
  <c r="CM210" i="6"/>
  <c r="CL210" i="6"/>
  <c r="CK210" i="6"/>
  <c r="CJ210" i="6"/>
  <c r="CI210" i="6"/>
  <c r="CH210" i="6"/>
  <c r="CG210" i="6"/>
  <c r="CF210" i="6"/>
  <c r="CE210" i="6"/>
  <c r="CD210" i="6"/>
  <c r="CC210" i="6"/>
  <c r="CB210" i="6"/>
  <c r="CA210" i="6"/>
  <c r="BZ210" i="6"/>
  <c r="BY210" i="6"/>
  <c r="BX210" i="6"/>
  <c r="BW210" i="6"/>
  <c r="BV210" i="6"/>
  <c r="BU210" i="6"/>
  <c r="BT210" i="6"/>
  <c r="BS210" i="6"/>
  <c r="BR210" i="6"/>
  <c r="C210" i="6"/>
  <c r="B210" i="6"/>
  <c r="DK209" i="6"/>
  <c r="DJ209" i="6"/>
  <c r="DI209" i="6"/>
  <c r="DH209" i="6"/>
  <c r="DG209" i="6"/>
  <c r="DF209" i="6"/>
  <c r="DE209" i="6"/>
  <c r="DD209" i="6"/>
  <c r="DC209" i="6"/>
  <c r="DB209" i="6"/>
  <c r="DA209" i="6"/>
  <c r="CZ209" i="6"/>
  <c r="CY209" i="6"/>
  <c r="CX209" i="6"/>
  <c r="CW209" i="6"/>
  <c r="CV209" i="6"/>
  <c r="CU209" i="6"/>
  <c r="CT209" i="6"/>
  <c r="CS209" i="6"/>
  <c r="CR209" i="6"/>
  <c r="CQ209" i="6"/>
  <c r="CP209" i="6"/>
  <c r="CO209" i="6"/>
  <c r="CN209" i="6"/>
  <c r="CM209" i="6"/>
  <c r="CL209" i="6"/>
  <c r="CK209" i="6"/>
  <c r="CJ209" i="6"/>
  <c r="CI209" i="6"/>
  <c r="CH209" i="6"/>
  <c r="CG209" i="6"/>
  <c r="CF209" i="6"/>
  <c r="CE209" i="6"/>
  <c r="CD209" i="6"/>
  <c r="CC209" i="6"/>
  <c r="CB209" i="6"/>
  <c r="CA209" i="6"/>
  <c r="BZ209" i="6"/>
  <c r="BY209" i="6"/>
  <c r="BX209" i="6"/>
  <c r="BW209" i="6"/>
  <c r="BV209" i="6"/>
  <c r="BU209" i="6"/>
  <c r="BT209" i="6"/>
  <c r="BS209" i="6"/>
  <c r="BR209" i="6"/>
  <c r="C209" i="6"/>
  <c r="B209" i="6"/>
  <c r="DK208" i="6"/>
  <c r="DJ208" i="6"/>
  <c r="DI208" i="6"/>
  <c r="DH208" i="6"/>
  <c r="DG208" i="6"/>
  <c r="DF208" i="6"/>
  <c r="DE208" i="6"/>
  <c r="DD208" i="6"/>
  <c r="DC208" i="6"/>
  <c r="DB208" i="6"/>
  <c r="DA208" i="6"/>
  <c r="CZ208" i="6"/>
  <c r="CY208" i="6"/>
  <c r="CX208" i="6"/>
  <c r="CW208" i="6"/>
  <c r="CV208" i="6"/>
  <c r="CU208" i="6"/>
  <c r="CT208" i="6"/>
  <c r="CS208" i="6"/>
  <c r="CR208" i="6"/>
  <c r="CQ208" i="6"/>
  <c r="CP208" i="6"/>
  <c r="CO208" i="6"/>
  <c r="CN208" i="6"/>
  <c r="CM208" i="6"/>
  <c r="CL208" i="6"/>
  <c r="CK208" i="6"/>
  <c r="CJ208" i="6"/>
  <c r="CI208" i="6"/>
  <c r="CH208" i="6"/>
  <c r="CG208" i="6"/>
  <c r="CF208" i="6"/>
  <c r="CE208" i="6"/>
  <c r="CD208" i="6"/>
  <c r="CC208" i="6"/>
  <c r="CB208" i="6"/>
  <c r="CA208" i="6"/>
  <c r="BZ208" i="6"/>
  <c r="BY208" i="6"/>
  <c r="BX208" i="6"/>
  <c r="BW208" i="6"/>
  <c r="BV208" i="6"/>
  <c r="BU208" i="6"/>
  <c r="BT208" i="6"/>
  <c r="BS208" i="6"/>
  <c r="BR208" i="6"/>
  <c r="C208" i="6"/>
  <c r="B208" i="6"/>
  <c r="DK207" i="6"/>
  <c r="DJ207" i="6"/>
  <c r="DI207" i="6"/>
  <c r="DH207" i="6"/>
  <c r="DG207" i="6"/>
  <c r="DF207" i="6"/>
  <c r="DE207" i="6"/>
  <c r="DD207" i="6"/>
  <c r="DC207" i="6"/>
  <c r="DB207" i="6"/>
  <c r="DA207" i="6"/>
  <c r="CZ207" i="6"/>
  <c r="CY207" i="6"/>
  <c r="CX207" i="6"/>
  <c r="CW207" i="6"/>
  <c r="CV207" i="6"/>
  <c r="CU207" i="6"/>
  <c r="CT207" i="6"/>
  <c r="CS207" i="6"/>
  <c r="CR207" i="6"/>
  <c r="CQ207" i="6"/>
  <c r="CP207" i="6"/>
  <c r="CO207" i="6"/>
  <c r="CN207" i="6"/>
  <c r="CM207" i="6"/>
  <c r="CL207" i="6"/>
  <c r="CK207" i="6"/>
  <c r="CJ207" i="6"/>
  <c r="CI207" i="6"/>
  <c r="CH207" i="6"/>
  <c r="CG207" i="6"/>
  <c r="CF207" i="6"/>
  <c r="CE207" i="6"/>
  <c r="CD207" i="6"/>
  <c r="CC207" i="6"/>
  <c r="CB207" i="6"/>
  <c r="CA207" i="6"/>
  <c r="BZ207" i="6"/>
  <c r="BY207" i="6"/>
  <c r="BX207" i="6"/>
  <c r="BW207" i="6"/>
  <c r="BV207" i="6"/>
  <c r="BU207" i="6"/>
  <c r="BT207" i="6"/>
  <c r="BS207" i="6"/>
  <c r="BR207" i="6"/>
  <c r="C207" i="6"/>
  <c r="B207" i="6"/>
  <c r="DK206" i="6"/>
  <c r="DJ206" i="6"/>
  <c r="DI206" i="6"/>
  <c r="DH206" i="6"/>
  <c r="DG206" i="6"/>
  <c r="DF206" i="6"/>
  <c r="DE206" i="6"/>
  <c r="DD206" i="6"/>
  <c r="DC206" i="6"/>
  <c r="DB206" i="6"/>
  <c r="DA206" i="6"/>
  <c r="CZ206" i="6"/>
  <c r="CY206" i="6"/>
  <c r="CX206" i="6"/>
  <c r="CW206" i="6"/>
  <c r="CV206" i="6"/>
  <c r="CU206" i="6"/>
  <c r="CT206" i="6"/>
  <c r="CS206" i="6"/>
  <c r="CR206" i="6"/>
  <c r="CQ206" i="6"/>
  <c r="CP206" i="6"/>
  <c r="CO206" i="6"/>
  <c r="CN206" i="6"/>
  <c r="CM206" i="6"/>
  <c r="CL206" i="6"/>
  <c r="CK206" i="6"/>
  <c r="CJ206" i="6"/>
  <c r="CI206" i="6"/>
  <c r="CH206" i="6"/>
  <c r="CG206" i="6"/>
  <c r="CF206" i="6"/>
  <c r="CE206" i="6"/>
  <c r="CD206" i="6"/>
  <c r="CC206" i="6"/>
  <c r="CB206" i="6"/>
  <c r="CA206" i="6"/>
  <c r="BZ206" i="6"/>
  <c r="BY206" i="6"/>
  <c r="BX206" i="6"/>
  <c r="BW206" i="6"/>
  <c r="BV206" i="6"/>
  <c r="BU206" i="6"/>
  <c r="BT206" i="6"/>
  <c r="BS206" i="6"/>
  <c r="BR206" i="6"/>
  <c r="C206" i="6"/>
  <c r="B206" i="6"/>
  <c r="DK205" i="6"/>
  <c r="DJ205" i="6"/>
  <c r="DI205" i="6"/>
  <c r="DH205" i="6"/>
  <c r="DG205" i="6"/>
  <c r="DF205" i="6"/>
  <c r="DE205" i="6"/>
  <c r="DD205" i="6"/>
  <c r="DC205" i="6"/>
  <c r="DB205" i="6"/>
  <c r="DA205" i="6"/>
  <c r="CZ205" i="6"/>
  <c r="CY205" i="6"/>
  <c r="CX205" i="6"/>
  <c r="CW205" i="6"/>
  <c r="CV205" i="6"/>
  <c r="CU205" i="6"/>
  <c r="CT205" i="6"/>
  <c r="CS205" i="6"/>
  <c r="CR205" i="6"/>
  <c r="CQ205" i="6"/>
  <c r="CP205" i="6"/>
  <c r="CO205" i="6"/>
  <c r="CN205" i="6"/>
  <c r="CM205" i="6"/>
  <c r="CL205" i="6"/>
  <c r="CK205" i="6"/>
  <c r="CJ205" i="6"/>
  <c r="CI205" i="6"/>
  <c r="CH205" i="6"/>
  <c r="CG205" i="6"/>
  <c r="CF205" i="6"/>
  <c r="CE205" i="6"/>
  <c r="CD205" i="6"/>
  <c r="CC205" i="6"/>
  <c r="CB205" i="6"/>
  <c r="CA205" i="6"/>
  <c r="BZ205" i="6"/>
  <c r="BY205" i="6"/>
  <c r="BX205" i="6"/>
  <c r="BW205" i="6"/>
  <c r="BV205" i="6"/>
  <c r="BU205" i="6"/>
  <c r="BT205" i="6"/>
  <c r="BS205" i="6"/>
  <c r="BR205" i="6"/>
  <c r="C205" i="6"/>
  <c r="B205" i="6"/>
  <c r="DK204" i="6"/>
  <c r="DJ204" i="6"/>
  <c r="DI204" i="6"/>
  <c r="DH204" i="6"/>
  <c r="DG204" i="6"/>
  <c r="DF204" i="6"/>
  <c r="DE204" i="6"/>
  <c r="DD204" i="6"/>
  <c r="DC204" i="6"/>
  <c r="DB204" i="6"/>
  <c r="DA204" i="6"/>
  <c r="CZ204" i="6"/>
  <c r="CY204" i="6"/>
  <c r="CX204" i="6"/>
  <c r="CW204" i="6"/>
  <c r="CV204" i="6"/>
  <c r="CU204" i="6"/>
  <c r="CT204" i="6"/>
  <c r="CS204" i="6"/>
  <c r="CR204" i="6"/>
  <c r="CQ204" i="6"/>
  <c r="CP204" i="6"/>
  <c r="CO204" i="6"/>
  <c r="CN204" i="6"/>
  <c r="CM204" i="6"/>
  <c r="CL204" i="6"/>
  <c r="CK204" i="6"/>
  <c r="CJ204" i="6"/>
  <c r="CI204" i="6"/>
  <c r="CH204" i="6"/>
  <c r="CG204" i="6"/>
  <c r="CF204" i="6"/>
  <c r="CE204" i="6"/>
  <c r="CD204" i="6"/>
  <c r="CC204" i="6"/>
  <c r="CB204" i="6"/>
  <c r="CA204" i="6"/>
  <c r="BZ204" i="6"/>
  <c r="BY204" i="6"/>
  <c r="BX204" i="6"/>
  <c r="BW204" i="6"/>
  <c r="BV204" i="6"/>
  <c r="BU204" i="6"/>
  <c r="BT204" i="6"/>
  <c r="BS204" i="6"/>
  <c r="BR204" i="6"/>
  <c r="C204" i="6"/>
  <c r="B204" i="6"/>
  <c r="DK203" i="6"/>
  <c r="DJ203" i="6"/>
  <c r="DI203" i="6"/>
  <c r="DH203" i="6"/>
  <c r="DG203" i="6"/>
  <c r="DF203" i="6"/>
  <c r="DE203" i="6"/>
  <c r="DD203" i="6"/>
  <c r="DC203" i="6"/>
  <c r="DB203" i="6"/>
  <c r="DA203" i="6"/>
  <c r="CZ203" i="6"/>
  <c r="CY203" i="6"/>
  <c r="CX203" i="6"/>
  <c r="CW203" i="6"/>
  <c r="CV203" i="6"/>
  <c r="CU203" i="6"/>
  <c r="CT203" i="6"/>
  <c r="CS203" i="6"/>
  <c r="CR203" i="6"/>
  <c r="CQ203" i="6"/>
  <c r="CP203" i="6"/>
  <c r="CO203" i="6"/>
  <c r="CN203" i="6"/>
  <c r="CM203" i="6"/>
  <c r="CL203" i="6"/>
  <c r="CK203" i="6"/>
  <c r="CJ203" i="6"/>
  <c r="CI203" i="6"/>
  <c r="CH203" i="6"/>
  <c r="CG203" i="6"/>
  <c r="CF203" i="6"/>
  <c r="CE203" i="6"/>
  <c r="CD203" i="6"/>
  <c r="CC203" i="6"/>
  <c r="CB203" i="6"/>
  <c r="CA203" i="6"/>
  <c r="BZ203" i="6"/>
  <c r="BY203" i="6"/>
  <c r="BX203" i="6"/>
  <c r="BW203" i="6"/>
  <c r="BV203" i="6"/>
  <c r="BU203" i="6"/>
  <c r="BT203" i="6"/>
  <c r="BS203" i="6"/>
  <c r="BR203" i="6"/>
  <c r="C203" i="6"/>
  <c r="B203" i="6"/>
  <c r="DK202" i="6"/>
  <c r="DJ202" i="6"/>
  <c r="DI202" i="6"/>
  <c r="DH202" i="6"/>
  <c r="DG202" i="6"/>
  <c r="DF202" i="6"/>
  <c r="DE202" i="6"/>
  <c r="DD202" i="6"/>
  <c r="DC202" i="6"/>
  <c r="DB202" i="6"/>
  <c r="DA202" i="6"/>
  <c r="CZ202" i="6"/>
  <c r="CY202" i="6"/>
  <c r="CX202" i="6"/>
  <c r="CW202" i="6"/>
  <c r="CV202" i="6"/>
  <c r="CU202" i="6"/>
  <c r="CT202" i="6"/>
  <c r="CS202" i="6"/>
  <c r="CR202" i="6"/>
  <c r="CQ202" i="6"/>
  <c r="CP202" i="6"/>
  <c r="CO202" i="6"/>
  <c r="CN202" i="6"/>
  <c r="CM202" i="6"/>
  <c r="CL202" i="6"/>
  <c r="CK202" i="6"/>
  <c r="CJ202" i="6"/>
  <c r="CI202" i="6"/>
  <c r="CH202" i="6"/>
  <c r="CG202" i="6"/>
  <c r="CF202" i="6"/>
  <c r="CE202" i="6"/>
  <c r="CD202" i="6"/>
  <c r="CC202" i="6"/>
  <c r="CB202" i="6"/>
  <c r="CA202" i="6"/>
  <c r="BZ202" i="6"/>
  <c r="BY202" i="6"/>
  <c r="BX202" i="6"/>
  <c r="BW202" i="6"/>
  <c r="BV202" i="6"/>
  <c r="BU202" i="6"/>
  <c r="BT202" i="6"/>
  <c r="BS202" i="6"/>
  <c r="BR202" i="6"/>
  <c r="C202" i="6"/>
  <c r="B202" i="6"/>
  <c r="DK201" i="6"/>
  <c r="DJ201" i="6"/>
  <c r="DI201" i="6"/>
  <c r="DH201" i="6"/>
  <c r="DG201" i="6"/>
  <c r="DF201" i="6"/>
  <c r="DE201" i="6"/>
  <c r="DD201" i="6"/>
  <c r="DC201" i="6"/>
  <c r="DB201" i="6"/>
  <c r="DA201" i="6"/>
  <c r="CZ201" i="6"/>
  <c r="CY201" i="6"/>
  <c r="CX201" i="6"/>
  <c r="CW201" i="6"/>
  <c r="CV201" i="6"/>
  <c r="CU201" i="6"/>
  <c r="CT201" i="6"/>
  <c r="CS201" i="6"/>
  <c r="CR201" i="6"/>
  <c r="CQ201" i="6"/>
  <c r="CP201" i="6"/>
  <c r="CO201" i="6"/>
  <c r="CN201" i="6"/>
  <c r="CM201" i="6"/>
  <c r="CL201" i="6"/>
  <c r="CK201" i="6"/>
  <c r="CJ201" i="6"/>
  <c r="CI201" i="6"/>
  <c r="CH201" i="6"/>
  <c r="CG201" i="6"/>
  <c r="CF201" i="6"/>
  <c r="CE201" i="6"/>
  <c r="CD201" i="6"/>
  <c r="CC201" i="6"/>
  <c r="CB201" i="6"/>
  <c r="CA201" i="6"/>
  <c r="BZ201" i="6"/>
  <c r="BY201" i="6"/>
  <c r="BX201" i="6"/>
  <c r="BW201" i="6"/>
  <c r="BV201" i="6"/>
  <c r="BU201" i="6"/>
  <c r="BT201" i="6"/>
  <c r="BS201" i="6"/>
  <c r="BR201" i="6"/>
  <c r="C201" i="6"/>
  <c r="B201" i="6"/>
  <c r="DK200" i="6"/>
  <c r="DJ200" i="6"/>
  <c r="DI200" i="6"/>
  <c r="DH200" i="6"/>
  <c r="DG200" i="6"/>
  <c r="DF200" i="6"/>
  <c r="DE200" i="6"/>
  <c r="DD200" i="6"/>
  <c r="DC200" i="6"/>
  <c r="DB200" i="6"/>
  <c r="DA200" i="6"/>
  <c r="CZ200" i="6"/>
  <c r="CY200" i="6"/>
  <c r="CX200" i="6"/>
  <c r="CW200" i="6"/>
  <c r="CV200" i="6"/>
  <c r="CU200" i="6"/>
  <c r="CT200" i="6"/>
  <c r="CS200" i="6"/>
  <c r="CR200" i="6"/>
  <c r="CQ200" i="6"/>
  <c r="CP200" i="6"/>
  <c r="CO200" i="6"/>
  <c r="CN200" i="6"/>
  <c r="CM200" i="6"/>
  <c r="CL200" i="6"/>
  <c r="CK200" i="6"/>
  <c r="CJ200" i="6"/>
  <c r="CI200" i="6"/>
  <c r="CH200" i="6"/>
  <c r="CG200" i="6"/>
  <c r="CF200" i="6"/>
  <c r="CE200" i="6"/>
  <c r="CD200" i="6"/>
  <c r="CC200" i="6"/>
  <c r="CB200" i="6"/>
  <c r="CA200" i="6"/>
  <c r="BZ200" i="6"/>
  <c r="BY200" i="6"/>
  <c r="BX200" i="6"/>
  <c r="BW200" i="6"/>
  <c r="BV200" i="6"/>
  <c r="BU200" i="6"/>
  <c r="BT200" i="6"/>
  <c r="BS200" i="6"/>
  <c r="BR200" i="6"/>
  <c r="C200" i="6"/>
  <c r="B200" i="6"/>
  <c r="DK199" i="6"/>
  <c r="DJ199" i="6"/>
  <c r="DI199" i="6"/>
  <c r="DH199" i="6"/>
  <c r="DG199" i="6"/>
  <c r="DF199" i="6"/>
  <c r="DE199" i="6"/>
  <c r="DD199" i="6"/>
  <c r="DC199" i="6"/>
  <c r="DB199" i="6"/>
  <c r="DA199" i="6"/>
  <c r="CZ199" i="6"/>
  <c r="CY199" i="6"/>
  <c r="CX199" i="6"/>
  <c r="CW199" i="6"/>
  <c r="CV199" i="6"/>
  <c r="CU199" i="6"/>
  <c r="CT199" i="6"/>
  <c r="CS199" i="6"/>
  <c r="CR199" i="6"/>
  <c r="CQ199" i="6"/>
  <c r="CP199" i="6"/>
  <c r="CO199" i="6"/>
  <c r="CN199" i="6"/>
  <c r="CM199" i="6"/>
  <c r="CL199" i="6"/>
  <c r="CK199" i="6"/>
  <c r="CJ199" i="6"/>
  <c r="CI199" i="6"/>
  <c r="CH199" i="6"/>
  <c r="CG199" i="6"/>
  <c r="CF199" i="6"/>
  <c r="CE199" i="6"/>
  <c r="CD199" i="6"/>
  <c r="CC199" i="6"/>
  <c r="CB199" i="6"/>
  <c r="CA199" i="6"/>
  <c r="BZ199" i="6"/>
  <c r="BY199" i="6"/>
  <c r="BX199" i="6"/>
  <c r="BW199" i="6"/>
  <c r="BV199" i="6"/>
  <c r="BU199" i="6"/>
  <c r="BT199" i="6"/>
  <c r="BS199" i="6"/>
  <c r="BR199" i="6"/>
  <c r="C199" i="6"/>
  <c r="B199" i="6"/>
  <c r="DK198" i="6"/>
  <c r="DJ198" i="6"/>
  <c r="DI198" i="6"/>
  <c r="DH198" i="6"/>
  <c r="DG198" i="6"/>
  <c r="DF198" i="6"/>
  <c r="DE198" i="6"/>
  <c r="DD198" i="6"/>
  <c r="DC198" i="6"/>
  <c r="DB198" i="6"/>
  <c r="DA198" i="6"/>
  <c r="CZ198" i="6"/>
  <c r="CY198" i="6"/>
  <c r="CX198" i="6"/>
  <c r="CW198" i="6"/>
  <c r="CV198" i="6"/>
  <c r="CU198" i="6"/>
  <c r="CT198" i="6"/>
  <c r="CS198" i="6"/>
  <c r="CR198" i="6"/>
  <c r="CQ198" i="6"/>
  <c r="CP198" i="6"/>
  <c r="CO198" i="6"/>
  <c r="CN198" i="6"/>
  <c r="CM198" i="6"/>
  <c r="CL198" i="6"/>
  <c r="CK198" i="6"/>
  <c r="CJ198" i="6"/>
  <c r="CI198" i="6"/>
  <c r="CH198" i="6"/>
  <c r="CG198" i="6"/>
  <c r="CF198" i="6"/>
  <c r="CE198" i="6"/>
  <c r="CD198" i="6"/>
  <c r="CC198" i="6"/>
  <c r="CB198" i="6"/>
  <c r="CA198" i="6"/>
  <c r="BZ198" i="6"/>
  <c r="BY198" i="6"/>
  <c r="BX198" i="6"/>
  <c r="BW198" i="6"/>
  <c r="BV198" i="6"/>
  <c r="BU198" i="6"/>
  <c r="BT198" i="6"/>
  <c r="BS198" i="6"/>
  <c r="BR198" i="6"/>
  <c r="C198" i="6"/>
  <c r="B198" i="6"/>
  <c r="DK197" i="6"/>
  <c r="DJ197" i="6"/>
  <c r="DI197" i="6"/>
  <c r="DH197" i="6"/>
  <c r="DG197" i="6"/>
  <c r="DF197" i="6"/>
  <c r="DE197" i="6"/>
  <c r="DD197" i="6"/>
  <c r="DC197" i="6"/>
  <c r="DB197" i="6"/>
  <c r="DA197" i="6"/>
  <c r="CZ197" i="6"/>
  <c r="CY197" i="6"/>
  <c r="CX197" i="6"/>
  <c r="CW197" i="6"/>
  <c r="CV197" i="6"/>
  <c r="CU197" i="6"/>
  <c r="CT197" i="6"/>
  <c r="CS197" i="6"/>
  <c r="CR197" i="6"/>
  <c r="CQ197" i="6"/>
  <c r="CP197" i="6"/>
  <c r="CO197" i="6"/>
  <c r="CN197" i="6"/>
  <c r="CM197" i="6"/>
  <c r="CL197" i="6"/>
  <c r="CK197" i="6"/>
  <c r="CJ197" i="6"/>
  <c r="CI197" i="6"/>
  <c r="CH197" i="6"/>
  <c r="CG197" i="6"/>
  <c r="CF197" i="6"/>
  <c r="CE197" i="6"/>
  <c r="CD197" i="6"/>
  <c r="CC197" i="6"/>
  <c r="CB197" i="6"/>
  <c r="CA197" i="6"/>
  <c r="BZ197" i="6"/>
  <c r="BY197" i="6"/>
  <c r="BX197" i="6"/>
  <c r="BW197" i="6"/>
  <c r="BV197" i="6"/>
  <c r="BU197" i="6"/>
  <c r="BT197" i="6"/>
  <c r="BS197" i="6"/>
  <c r="BR197" i="6"/>
  <c r="C197" i="6"/>
  <c r="B197" i="6"/>
  <c r="DK196" i="6"/>
  <c r="DJ196" i="6"/>
  <c r="DI196" i="6"/>
  <c r="DH196" i="6"/>
  <c r="DG196" i="6"/>
  <c r="DF196" i="6"/>
  <c r="DE196" i="6"/>
  <c r="DD196" i="6"/>
  <c r="DC196" i="6"/>
  <c r="DB196" i="6"/>
  <c r="DA196" i="6"/>
  <c r="CZ196" i="6"/>
  <c r="CY196" i="6"/>
  <c r="CX196" i="6"/>
  <c r="CW196" i="6"/>
  <c r="CV196" i="6"/>
  <c r="CU196" i="6"/>
  <c r="CT196" i="6"/>
  <c r="CS196" i="6"/>
  <c r="CR196" i="6"/>
  <c r="CQ196" i="6"/>
  <c r="CP196" i="6"/>
  <c r="CO196" i="6"/>
  <c r="CN196" i="6"/>
  <c r="CM196" i="6"/>
  <c r="CL196" i="6"/>
  <c r="CK196" i="6"/>
  <c r="CJ196" i="6"/>
  <c r="CI196" i="6"/>
  <c r="CH196" i="6"/>
  <c r="CG196" i="6"/>
  <c r="CF196" i="6"/>
  <c r="CE196" i="6"/>
  <c r="CD196" i="6"/>
  <c r="CC196" i="6"/>
  <c r="CB196" i="6"/>
  <c r="CA196" i="6"/>
  <c r="BZ196" i="6"/>
  <c r="BY196" i="6"/>
  <c r="BX196" i="6"/>
  <c r="BW196" i="6"/>
  <c r="BV196" i="6"/>
  <c r="BU196" i="6"/>
  <c r="BT196" i="6"/>
  <c r="BS196" i="6"/>
  <c r="BR196" i="6"/>
  <c r="C196" i="6"/>
  <c r="B196" i="6"/>
  <c r="DK195" i="6"/>
  <c r="DJ195" i="6"/>
  <c r="DI195" i="6"/>
  <c r="DH195" i="6"/>
  <c r="DG195" i="6"/>
  <c r="DF195" i="6"/>
  <c r="DE195" i="6"/>
  <c r="DD195" i="6"/>
  <c r="DC195" i="6"/>
  <c r="DB195" i="6"/>
  <c r="DA195" i="6"/>
  <c r="CZ195" i="6"/>
  <c r="CY195" i="6"/>
  <c r="CX195" i="6"/>
  <c r="CW195" i="6"/>
  <c r="CV195" i="6"/>
  <c r="CU195" i="6"/>
  <c r="CT195" i="6"/>
  <c r="CS195" i="6"/>
  <c r="CR195" i="6"/>
  <c r="CQ195" i="6"/>
  <c r="CP195" i="6"/>
  <c r="CO195" i="6"/>
  <c r="CN195" i="6"/>
  <c r="CM195" i="6"/>
  <c r="CL195" i="6"/>
  <c r="CK195" i="6"/>
  <c r="CJ195" i="6"/>
  <c r="CI195" i="6"/>
  <c r="CH195" i="6"/>
  <c r="CG195" i="6"/>
  <c r="CF195" i="6"/>
  <c r="CE195" i="6"/>
  <c r="CD195" i="6"/>
  <c r="CC195" i="6"/>
  <c r="CB195" i="6"/>
  <c r="CA195" i="6"/>
  <c r="BZ195" i="6"/>
  <c r="BY195" i="6"/>
  <c r="BX195" i="6"/>
  <c r="BW195" i="6"/>
  <c r="BV195" i="6"/>
  <c r="BU195" i="6"/>
  <c r="BT195" i="6"/>
  <c r="BS195" i="6"/>
  <c r="BR195" i="6"/>
  <c r="C195" i="6"/>
  <c r="B195" i="6"/>
  <c r="DK194" i="6"/>
  <c r="DJ194" i="6"/>
  <c r="DI194" i="6"/>
  <c r="DH194" i="6"/>
  <c r="DG194" i="6"/>
  <c r="DF194" i="6"/>
  <c r="DE194" i="6"/>
  <c r="DD194" i="6"/>
  <c r="DC194" i="6"/>
  <c r="DB194" i="6"/>
  <c r="DA194" i="6"/>
  <c r="CZ194" i="6"/>
  <c r="CY194" i="6"/>
  <c r="CX194" i="6"/>
  <c r="CW194" i="6"/>
  <c r="CV194" i="6"/>
  <c r="CU194" i="6"/>
  <c r="CT194" i="6"/>
  <c r="CS194" i="6"/>
  <c r="CR194" i="6"/>
  <c r="CQ194" i="6"/>
  <c r="CP194" i="6"/>
  <c r="CO194" i="6"/>
  <c r="CN194" i="6"/>
  <c r="CM194" i="6"/>
  <c r="CL194" i="6"/>
  <c r="CK194" i="6"/>
  <c r="CJ194" i="6"/>
  <c r="CI194" i="6"/>
  <c r="CH194" i="6"/>
  <c r="CG194" i="6"/>
  <c r="CF194" i="6"/>
  <c r="CE194" i="6"/>
  <c r="CD194" i="6"/>
  <c r="CC194" i="6"/>
  <c r="CB194" i="6"/>
  <c r="CA194" i="6"/>
  <c r="BZ194" i="6"/>
  <c r="BY194" i="6"/>
  <c r="BX194" i="6"/>
  <c r="BW194" i="6"/>
  <c r="BV194" i="6"/>
  <c r="BU194" i="6"/>
  <c r="BT194" i="6"/>
  <c r="BS194" i="6"/>
  <c r="BR194" i="6"/>
  <c r="C194" i="6"/>
  <c r="B194" i="6"/>
  <c r="DK193" i="6"/>
  <c r="DJ193" i="6"/>
  <c r="DI193" i="6"/>
  <c r="DH193" i="6"/>
  <c r="DG193" i="6"/>
  <c r="DF193" i="6"/>
  <c r="DE193" i="6"/>
  <c r="DD193" i="6"/>
  <c r="DC193" i="6"/>
  <c r="DB193" i="6"/>
  <c r="DA193" i="6"/>
  <c r="CZ193" i="6"/>
  <c r="CY193" i="6"/>
  <c r="CX193" i="6"/>
  <c r="CW193" i="6"/>
  <c r="CV193" i="6"/>
  <c r="CU193" i="6"/>
  <c r="CT193" i="6"/>
  <c r="CS193" i="6"/>
  <c r="CR193" i="6"/>
  <c r="CQ193" i="6"/>
  <c r="CP193" i="6"/>
  <c r="CO193" i="6"/>
  <c r="CN193" i="6"/>
  <c r="CM193" i="6"/>
  <c r="CL193" i="6"/>
  <c r="CK193" i="6"/>
  <c r="CJ193" i="6"/>
  <c r="CI193" i="6"/>
  <c r="CH193" i="6"/>
  <c r="CG193" i="6"/>
  <c r="CF193" i="6"/>
  <c r="CE193" i="6"/>
  <c r="CD193" i="6"/>
  <c r="CC193" i="6"/>
  <c r="CB193" i="6"/>
  <c r="CA193" i="6"/>
  <c r="BZ193" i="6"/>
  <c r="BY193" i="6"/>
  <c r="BX193" i="6"/>
  <c r="BW193" i="6"/>
  <c r="BV193" i="6"/>
  <c r="BU193" i="6"/>
  <c r="BT193" i="6"/>
  <c r="BS193" i="6"/>
  <c r="BR193" i="6"/>
  <c r="C193" i="6"/>
  <c r="B193" i="6"/>
  <c r="DK192" i="6"/>
  <c r="DJ192" i="6"/>
  <c r="DI192" i="6"/>
  <c r="DH192" i="6"/>
  <c r="DG192" i="6"/>
  <c r="DF192" i="6"/>
  <c r="DE192" i="6"/>
  <c r="DD192" i="6"/>
  <c r="DC192" i="6"/>
  <c r="DB192" i="6"/>
  <c r="DA192" i="6"/>
  <c r="CZ192" i="6"/>
  <c r="CY192" i="6"/>
  <c r="CX192" i="6"/>
  <c r="CW192" i="6"/>
  <c r="CV192" i="6"/>
  <c r="CU192" i="6"/>
  <c r="CT192" i="6"/>
  <c r="CS192" i="6"/>
  <c r="CR192" i="6"/>
  <c r="CQ192" i="6"/>
  <c r="CP192" i="6"/>
  <c r="CO192" i="6"/>
  <c r="CN192" i="6"/>
  <c r="CM192" i="6"/>
  <c r="CL192" i="6"/>
  <c r="CK192" i="6"/>
  <c r="CJ192" i="6"/>
  <c r="CI192" i="6"/>
  <c r="CH192" i="6"/>
  <c r="CG192" i="6"/>
  <c r="CF192" i="6"/>
  <c r="CE192" i="6"/>
  <c r="CD192" i="6"/>
  <c r="CC192" i="6"/>
  <c r="CB192" i="6"/>
  <c r="CA192" i="6"/>
  <c r="BZ192" i="6"/>
  <c r="BY192" i="6"/>
  <c r="BX192" i="6"/>
  <c r="BW192" i="6"/>
  <c r="BV192" i="6"/>
  <c r="BU192" i="6"/>
  <c r="BT192" i="6"/>
  <c r="BS192" i="6"/>
  <c r="BR192" i="6"/>
  <c r="C192" i="6"/>
  <c r="B192" i="6"/>
  <c r="DK191" i="6"/>
  <c r="DJ191" i="6"/>
  <c r="DI191" i="6"/>
  <c r="DH191" i="6"/>
  <c r="DG191" i="6"/>
  <c r="DF191" i="6"/>
  <c r="DE191" i="6"/>
  <c r="DD191" i="6"/>
  <c r="DC191" i="6"/>
  <c r="DB191" i="6"/>
  <c r="DA191" i="6"/>
  <c r="CZ191" i="6"/>
  <c r="CY191" i="6"/>
  <c r="CX191" i="6"/>
  <c r="CW191" i="6"/>
  <c r="CV191" i="6"/>
  <c r="CU191" i="6"/>
  <c r="CT191" i="6"/>
  <c r="CS191" i="6"/>
  <c r="CR191" i="6"/>
  <c r="CQ191" i="6"/>
  <c r="CP191" i="6"/>
  <c r="CO191" i="6"/>
  <c r="CN191" i="6"/>
  <c r="CM191" i="6"/>
  <c r="CL191" i="6"/>
  <c r="CK191" i="6"/>
  <c r="CJ191" i="6"/>
  <c r="CI191" i="6"/>
  <c r="CH191" i="6"/>
  <c r="CG191" i="6"/>
  <c r="CF191" i="6"/>
  <c r="CE191" i="6"/>
  <c r="CD191" i="6"/>
  <c r="CC191" i="6"/>
  <c r="CB191" i="6"/>
  <c r="CA191" i="6"/>
  <c r="BZ191" i="6"/>
  <c r="BY191" i="6"/>
  <c r="BX191" i="6"/>
  <c r="BW191" i="6"/>
  <c r="BV191" i="6"/>
  <c r="BU191" i="6"/>
  <c r="BT191" i="6"/>
  <c r="BS191" i="6"/>
  <c r="BR191" i="6"/>
  <c r="C191" i="6"/>
  <c r="B191" i="6"/>
  <c r="DK190" i="6"/>
  <c r="DJ190" i="6"/>
  <c r="DI190" i="6"/>
  <c r="DH190" i="6"/>
  <c r="DG190" i="6"/>
  <c r="DF190" i="6"/>
  <c r="DE190" i="6"/>
  <c r="DD190" i="6"/>
  <c r="DC190" i="6"/>
  <c r="DB190" i="6"/>
  <c r="DA190" i="6"/>
  <c r="CZ190" i="6"/>
  <c r="CY190" i="6"/>
  <c r="CX190" i="6"/>
  <c r="CW190" i="6"/>
  <c r="CV190" i="6"/>
  <c r="CU190" i="6"/>
  <c r="CT190" i="6"/>
  <c r="CS190" i="6"/>
  <c r="CR190" i="6"/>
  <c r="CQ190" i="6"/>
  <c r="CP190" i="6"/>
  <c r="CO190" i="6"/>
  <c r="CN190" i="6"/>
  <c r="CM190" i="6"/>
  <c r="CL190" i="6"/>
  <c r="CK190" i="6"/>
  <c r="CJ190" i="6"/>
  <c r="CI190" i="6"/>
  <c r="CH190" i="6"/>
  <c r="CG190" i="6"/>
  <c r="CF190" i="6"/>
  <c r="CE190" i="6"/>
  <c r="CD190" i="6"/>
  <c r="CC190" i="6"/>
  <c r="CB190" i="6"/>
  <c r="CA190" i="6"/>
  <c r="BZ190" i="6"/>
  <c r="BY190" i="6"/>
  <c r="BX190" i="6"/>
  <c r="BW190" i="6"/>
  <c r="BV190" i="6"/>
  <c r="BU190" i="6"/>
  <c r="BT190" i="6"/>
  <c r="BS190" i="6"/>
  <c r="BR190" i="6"/>
  <c r="C190" i="6"/>
  <c r="B190" i="6"/>
  <c r="DK189" i="6"/>
  <c r="DJ189" i="6"/>
  <c r="DI189" i="6"/>
  <c r="DH189" i="6"/>
  <c r="DG189" i="6"/>
  <c r="DF189" i="6"/>
  <c r="DE189" i="6"/>
  <c r="DD189" i="6"/>
  <c r="DC189" i="6"/>
  <c r="DB189" i="6"/>
  <c r="DA189" i="6"/>
  <c r="CZ189" i="6"/>
  <c r="CY189" i="6"/>
  <c r="CX189" i="6"/>
  <c r="CW189" i="6"/>
  <c r="CV189" i="6"/>
  <c r="CU189" i="6"/>
  <c r="CT189" i="6"/>
  <c r="CS189" i="6"/>
  <c r="CR189" i="6"/>
  <c r="CQ189" i="6"/>
  <c r="CP189" i="6"/>
  <c r="CO189" i="6"/>
  <c r="CN189" i="6"/>
  <c r="CM189" i="6"/>
  <c r="CL189" i="6"/>
  <c r="CK189" i="6"/>
  <c r="CJ189" i="6"/>
  <c r="CI189" i="6"/>
  <c r="CH189" i="6"/>
  <c r="CG189" i="6"/>
  <c r="CF189" i="6"/>
  <c r="CE189" i="6"/>
  <c r="CD189" i="6"/>
  <c r="CC189" i="6"/>
  <c r="CB189" i="6"/>
  <c r="CA189" i="6"/>
  <c r="BZ189" i="6"/>
  <c r="BY189" i="6"/>
  <c r="BX189" i="6"/>
  <c r="BW189" i="6"/>
  <c r="BV189" i="6"/>
  <c r="BU189" i="6"/>
  <c r="BT189" i="6"/>
  <c r="BS189" i="6"/>
  <c r="BR189" i="6"/>
  <c r="C189" i="6"/>
  <c r="B189" i="6"/>
  <c r="G189" i="6" l="1"/>
  <c r="H189" i="6" s="1"/>
  <c r="B216" i="13"/>
  <c r="G193" i="6"/>
  <c r="H193" i="6" s="1"/>
  <c r="B220" i="13"/>
  <c r="G197" i="6"/>
  <c r="H197" i="6" s="1"/>
  <c r="B225" i="13"/>
  <c r="G198" i="6"/>
  <c r="H198" i="6" s="1"/>
  <c r="B226" i="13"/>
  <c r="G199" i="6"/>
  <c r="H199" i="6" s="1"/>
  <c r="BM199" i="6" s="1"/>
  <c r="B227" i="13"/>
  <c r="G200" i="6"/>
  <c r="H200" i="6" s="1"/>
  <c r="BM200" i="6" s="1"/>
  <c r="B199" i="13"/>
  <c r="G201" i="6"/>
  <c r="H201" i="6" s="1"/>
  <c r="BM201" i="6" s="1"/>
  <c r="B200" i="13"/>
  <c r="G202" i="6"/>
  <c r="H202" i="6" s="1"/>
  <c r="BM202" i="6" s="1"/>
  <c r="B229" i="13"/>
  <c r="G203" i="6"/>
  <c r="H203" i="6" s="1"/>
  <c r="BM203" i="6" s="1"/>
  <c r="B232" i="13"/>
  <c r="G204" i="6"/>
  <c r="H204" i="6" s="1"/>
  <c r="BM204" i="6" s="1"/>
  <c r="B233" i="13"/>
  <c r="G205" i="6"/>
  <c r="H205" i="6" s="1"/>
  <c r="BM205" i="6" s="1"/>
  <c r="B234" i="13"/>
  <c r="G206" i="6"/>
  <c r="H206" i="6" s="1"/>
  <c r="B235" i="13"/>
  <c r="G207" i="6"/>
  <c r="H207" i="6" s="1"/>
  <c r="B236" i="13"/>
  <c r="G208" i="6"/>
  <c r="H208" i="6" s="1"/>
  <c r="BM208" i="6" s="1"/>
  <c r="B237" i="13"/>
  <c r="G209" i="6"/>
  <c r="H209" i="6" s="1"/>
  <c r="B238" i="13"/>
  <c r="G210" i="6"/>
  <c r="H210" i="6" s="1"/>
  <c r="BM210" i="6" s="1"/>
  <c r="B239" i="13"/>
  <c r="G211" i="6"/>
  <c r="H211" i="6" s="1"/>
  <c r="BM211" i="6" s="1"/>
  <c r="B240" i="13"/>
  <c r="G212" i="6"/>
  <c r="H212" i="6" s="1"/>
  <c r="BM212" i="6" s="1"/>
  <c r="B241" i="13"/>
  <c r="G213" i="6"/>
  <c r="H213" i="6" s="1"/>
  <c r="BM213" i="6" s="1"/>
  <c r="B242" i="13"/>
  <c r="G214" i="6"/>
  <c r="H214" i="6" s="1"/>
  <c r="BM214" i="6" s="1"/>
  <c r="B243" i="13"/>
  <c r="G215" i="6"/>
  <c r="H215" i="6" s="1"/>
  <c r="B244" i="13"/>
  <c r="G216" i="6"/>
  <c r="H216" i="6" s="1"/>
  <c r="BM216" i="6" s="1"/>
  <c r="B246" i="13"/>
  <c r="G217" i="6"/>
  <c r="H217" i="6" s="1"/>
  <c r="BM217" i="6" s="1"/>
  <c r="B247" i="13"/>
  <c r="I249" i="13"/>
  <c r="G219" i="6"/>
  <c r="H219" i="6" s="1"/>
  <c r="BM219" i="6" s="1"/>
  <c r="B250" i="13"/>
  <c r="G220" i="6"/>
  <c r="H220" i="6" s="1"/>
  <c r="BM220" i="6" s="1"/>
  <c r="B251" i="13"/>
  <c r="G221" i="6"/>
  <c r="H221" i="6" s="1"/>
  <c r="BM221" i="6" s="1"/>
  <c r="B252" i="13"/>
  <c r="G222" i="6"/>
  <c r="H222" i="6" s="1"/>
  <c r="BM222" i="6" s="1"/>
  <c r="B253" i="13"/>
  <c r="G192" i="6"/>
  <c r="H192" i="6" s="1"/>
  <c r="BM192" i="6" s="1"/>
  <c r="B191" i="13"/>
  <c r="G196" i="6"/>
  <c r="H196" i="6" s="1"/>
  <c r="B195" i="13"/>
  <c r="G191" i="6"/>
  <c r="H191" i="6" s="1"/>
  <c r="BM191" i="6" s="1"/>
  <c r="B218" i="13"/>
  <c r="G195" i="6"/>
  <c r="H195" i="6" s="1"/>
  <c r="BM195" i="6" s="1"/>
  <c r="B222" i="13"/>
  <c r="G190" i="6"/>
  <c r="H190" i="6" s="1"/>
  <c r="BM190" i="6" s="1"/>
  <c r="B217" i="13"/>
  <c r="G194" i="6"/>
  <c r="H194" i="6" s="1"/>
  <c r="BM194" i="6" s="1"/>
  <c r="B221" i="13"/>
  <c r="I273" i="13"/>
  <c r="F273" i="13"/>
  <c r="J273" i="13"/>
  <c r="H310" i="13"/>
  <c r="G310" i="13"/>
  <c r="B310" i="13"/>
  <c r="BO189" i="6"/>
  <c r="BO191" i="6"/>
  <c r="BO194" i="6"/>
  <c r="G218" i="6"/>
  <c r="H218" i="6" s="1"/>
  <c r="BO218" i="6" s="1"/>
  <c r="B76" i="13"/>
  <c r="BO201" i="6"/>
  <c r="BO209" i="6"/>
  <c r="BO214" i="6"/>
  <c r="BO217" i="6"/>
  <c r="BO220" i="6"/>
  <c r="BQ194" i="6"/>
  <c r="BO199" i="6"/>
  <c r="BO202" i="6"/>
  <c r="BO204" i="6"/>
  <c r="BO206" i="6"/>
  <c r="BQ220" i="6"/>
  <c r="BP222" i="6"/>
  <c r="B32" i="13"/>
  <c r="I32" i="13" s="1"/>
  <c r="BQ217" i="6"/>
  <c r="B51" i="13"/>
  <c r="I51" i="13" s="1"/>
  <c r="B78" i="13"/>
  <c r="I78" i="13" s="1"/>
  <c r="B52" i="13"/>
  <c r="B68" i="13"/>
  <c r="I68" i="13" s="1"/>
  <c r="B49" i="13"/>
  <c r="I49" i="13" s="1"/>
  <c r="B66" i="13"/>
  <c r="I66" i="13" s="1"/>
  <c r="B46" i="13"/>
  <c r="I46" i="13" s="1"/>
  <c r="B63" i="13"/>
  <c r="I63" i="13" s="1"/>
  <c r="B71" i="13"/>
  <c r="I71" i="13" s="1"/>
  <c r="B45" i="13"/>
  <c r="I45" i="13" s="1"/>
  <c r="BQ198" i="6"/>
  <c r="BQ207" i="6"/>
  <c r="B79" i="13"/>
  <c r="I79" i="13" s="1"/>
  <c r="B27" i="13"/>
  <c r="I27" i="13" s="1"/>
  <c r="B64" i="13"/>
  <c r="I64" i="13" s="1"/>
  <c r="B75" i="13"/>
  <c r="I75" i="13" s="1"/>
  <c r="B56" i="13"/>
  <c r="G35" i="13"/>
  <c r="B67" i="13"/>
  <c r="I67" i="13" s="1"/>
  <c r="B35" i="13"/>
  <c r="G67" i="13"/>
  <c r="BQ193" i="6"/>
  <c r="BQ197" i="6"/>
  <c r="BQ205" i="6"/>
  <c r="BQ191" i="6"/>
  <c r="BQ210" i="6"/>
  <c r="BQ213" i="6"/>
  <c r="BQ215" i="6"/>
  <c r="BQ189" i="6"/>
  <c r="BQ192" i="6"/>
  <c r="BQ219" i="6"/>
  <c r="BQ221" i="6"/>
  <c r="BQ195" i="6"/>
  <c r="BQ208" i="6"/>
  <c r="BQ216" i="6"/>
  <c r="BQ190" i="6"/>
  <c r="BQ196" i="6"/>
  <c r="BQ200" i="6"/>
  <c r="BQ203" i="6"/>
  <c r="BQ211" i="6"/>
  <c r="BQ212" i="6"/>
  <c r="BQ201" i="6"/>
  <c r="BQ204" i="6"/>
  <c r="BQ199" i="6"/>
  <c r="BQ206" i="6"/>
  <c r="BQ209" i="6"/>
  <c r="BQ214" i="6"/>
  <c r="BQ222" i="6"/>
  <c r="BQ202" i="6"/>
  <c r="BP217" i="6"/>
  <c r="BP197" i="6"/>
  <c r="BP198" i="6"/>
  <c r="BP213" i="6"/>
  <c r="BP189" i="6"/>
  <c r="BO205" i="6"/>
  <c r="BO195" i="6"/>
  <c r="BO203" i="6"/>
  <c r="BO221" i="6"/>
  <c r="BP193" i="6"/>
  <c r="BP195" i="6"/>
  <c r="BO198" i="6"/>
  <c r="BP201" i="6"/>
  <c r="BO213" i="6"/>
  <c r="BO216" i="6"/>
  <c r="BP194" i="6"/>
  <c r="BP204" i="6"/>
  <c r="BP205" i="6"/>
  <c r="BP211" i="6"/>
  <c r="BO222" i="6"/>
  <c r="BP200" i="6"/>
  <c r="BO193" i="6"/>
  <c r="BO207" i="6"/>
  <c r="BO212" i="6"/>
  <c r="BP196" i="6"/>
  <c r="BO200" i="6"/>
  <c r="BO211" i="6"/>
  <c r="BO215" i="6"/>
  <c r="BP219" i="6"/>
  <c r="BO190" i="6"/>
  <c r="BO192" i="6"/>
  <c r="BO208" i="6"/>
  <c r="BO210" i="6"/>
  <c r="BP220" i="6"/>
  <c r="BP191" i="6"/>
  <c r="BP203" i="6"/>
  <c r="BP207" i="6"/>
  <c r="BP209" i="6"/>
  <c r="BP212" i="6"/>
  <c r="BP215" i="6"/>
  <c r="BP216" i="6"/>
  <c r="BO219" i="6"/>
  <c r="BP221" i="6"/>
  <c r="BP190" i="6"/>
  <c r="BP192" i="6"/>
  <c r="BO196" i="6"/>
  <c r="BO197" i="6"/>
  <c r="BP199" i="6"/>
  <c r="BP202" i="6"/>
  <c r="BP206" i="6"/>
  <c r="BP208" i="6"/>
  <c r="BP210" i="6"/>
  <c r="BP214" i="6"/>
  <c r="BN216" i="6"/>
  <c r="BN219" i="6"/>
  <c r="BN194" i="6"/>
  <c r="BN192" i="6"/>
  <c r="BM196" i="6"/>
  <c r="BN196" i="6"/>
  <c r="BN200" i="6"/>
  <c r="BN204" i="6"/>
  <c r="BN208" i="6"/>
  <c r="BN212" i="6"/>
  <c r="BN190" i="6"/>
  <c r="BN195" i="6"/>
  <c r="BN197" i="6"/>
  <c r="BM197" i="6"/>
  <c r="BM198" i="6"/>
  <c r="BN198" i="6"/>
  <c r="BN199" i="6"/>
  <c r="BN201" i="6"/>
  <c r="BN202" i="6"/>
  <c r="BN203" i="6"/>
  <c r="BN205" i="6"/>
  <c r="BN206" i="6"/>
  <c r="BM206" i="6"/>
  <c r="BN207" i="6"/>
  <c r="BM207" i="6"/>
  <c r="BM209" i="6"/>
  <c r="BN209" i="6"/>
  <c r="BN211" i="6"/>
  <c r="BN191" i="6"/>
  <c r="BN189" i="6"/>
  <c r="BM189" i="6"/>
  <c r="BN193" i="6"/>
  <c r="BM193" i="6"/>
  <c r="BN210" i="6"/>
  <c r="BN217" i="6"/>
  <c r="BN214" i="6"/>
  <c r="BN220" i="6"/>
  <c r="BN215" i="6"/>
  <c r="BM215" i="6"/>
  <c r="BN222" i="6"/>
  <c r="BN213" i="6"/>
  <c r="BN221" i="6"/>
  <c r="DK188" i="6"/>
  <c r="DJ188" i="6"/>
  <c r="DI188" i="6"/>
  <c r="DH188" i="6"/>
  <c r="DG188" i="6"/>
  <c r="DF188" i="6"/>
  <c r="DE188" i="6"/>
  <c r="DD188" i="6"/>
  <c r="DC188" i="6"/>
  <c r="DB188" i="6"/>
  <c r="DA188" i="6"/>
  <c r="CZ188" i="6"/>
  <c r="CY188" i="6"/>
  <c r="CX188" i="6"/>
  <c r="CW188" i="6"/>
  <c r="CV188" i="6"/>
  <c r="CU188" i="6"/>
  <c r="CT188" i="6"/>
  <c r="CS188" i="6"/>
  <c r="CR188" i="6"/>
  <c r="CQ188" i="6"/>
  <c r="CP188" i="6"/>
  <c r="CO188" i="6"/>
  <c r="CN188" i="6"/>
  <c r="CM188" i="6"/>
  <c r="CL188" i="6"/>
  <c r="CK188" i="6"/>
  <c r="CJ188" i="6"/>
  <c r="CI188" i="6"/>
  <c r="CH188" i="6"/>
  <c r="CG188" i="6"/>
  <c r="CF188" i="6"/>
  <c r="CE188" i="6"/>
  <c r="CD188" i="6"/>
  <c r="CC188" i="6"/>
  <c r="CB188" i="6"/>
  <c r="CA188" i="6"/>
  <c r="BZ188" i="6"/>
  <c r="BY188" i="6"/>
  <c r="BX188" i="6"/>
  <c r="BW188" i="6"/>
  <c r="BV188" i="6"/>
  <c r="BU188" i="6"/>
  <c r="BT188" i="6"/>
  <c r="BS188" i="6"/>
  <c r="BR188" i="6"/>
  <c r="C188" i="6"/>
  <c r="B188" i="6"/>
  <c r="DK187" i="6"/>
  <c r="DJ187" i="6"/>
  <c r="DI187" i="6"/>
  <c r="DH187" i="6"/>
  <c r="DG187" i="6"/>
  <c r="DF187" i="6"/>
  <c r="DE187" i="6"/>
  <c r="DD187" i="6"/>
  <c r="DC187" i="6"/>
  <c r="DB187" i="6"/>
  <c r="DA187" i="6"/>
  <c r="CZ187" i="6"/>
  <c r="CY187" i="6"/>
  <c r="CX187" i="6"/>
  <c r="CW187" i="6"/>
  <c r="CV187" i="6"/>
  <c r="CU187" i="6"/>
  <c r="CT187" i="6"/>
  <c r="CS187" i="6"/>
  <c r="CR187" i="6"/>
  <c r="CQ187" i="6"/>
  <c r="CP187" i="6"/>
  <c r="CO187" i="6"/>
  <c r="CN187" i="6"/>
  <c r="CM187" i="6"/>
  <c r="CL187" i="6"/>
  <c r="CK187" i="6"/>
  <c r="CJ187" i="6"/>
  <c r="CI187" i="6"/>
  <c r="CH187" i="6"/>
  <c r="CG187" i="6"/>
  <c r="CF187" i="6"/>
  <c r="CE187" i="6"/>
  <c r="CD187" i="6"/>
  <c r="CC187" i="6"/>
  <c r="CB187" i="6"/>
  <c r="CA187" i="6"/>
  <c r="BZ187" i="6"/>
  <c r="BY187" i="6"/>
  <c r="BX187" i="6"/>
  <c r="BW187" i="6"/>
  <c r="BV187" i="6"/>
  <c r="BU187" i="6"/>
  <c r="BT187" i="6"/>
  <c r="BS187" i="6"/>
  <c r="BR187" i="6"/>
  <c r="C187" i="6"/>
  <c r="B187" i="6"/>
  <c r="DK186" i="6"/>
  <c r="DJ186" i="6"/>
  <c r="DI186" i="6"/>
  <c r="DH186" i="6"/>
  <c r="DG186" i="6"/>
  <c r="DF186" i="6"/>
  <c r="DE186" i="6"/>
  <c r="DD186" i="6"/>
  <c r="DC186" i="6"/>
  <c r="DB186" i="6"/>
  <c r="DA186" i="6"/>
  <c r="CZ186" i="6"/>
  <c r="CY186" i="6"/>
  <c r="CX186" i="6"/>
  <c r="CW186" i="6"/>
  <c r="CV186" i="6"/>
  <c r="CU186" i="6"/>
  <c r="CT186" i="6"/>
  <c r="CS186" i="6"/>
  <c r="CR186" i="6"/>
  <c r="CQ186" i="6"/>
  <c r="CP186" i="6"/>
  <c r="CO186" i="6"/>
  <c r="CN186" i="6"/>
  <c r="CM186" i="6"/>
  <c r="CL186" i="6"/>
  <c r="CK186" i="6"/>
  <c r="CJ186" i="6"/>
  <c r="CI186" i="6"/>
  <c r="CH186" i="6"/>
  <c r="CG186" i="6"/>
  <c r="CF186" i="6"/>
  <c r="CE186" i="6"/>
  <c r="CD186" i="6"/>
  <c r="CC186" i="6"/>
  <c r="CB186" i="6"/>
  <c r="CA186" i="6"/>
  <c r="BZ186" i="6"/>
  <c r="BY186" i="6"/>
  <c r="BX186" i="6"/>
  <c r="BW186" i="6"/>
  <c r="BV186" i="6"/>
  <c r="BU186" i="6"/>
  <c r="BT186" i="6"/>
  <c r="BS186" i="6"/>
  <c r="BR186" i="6"/>
  <c r="C186" i="6"/>
  <c r="B186" i="6"/>
  <c r="DK185" i="6"/>
  <c r="DJ185" i="6"/>
  <c r="DI185" i="6"/>
  <c r="DH185" i="6"/>
  <c r="DG185" i="6"/>
  <c r="DF185" i="6"/>
  <c r="DE185" i="6"/>
  <c r="DD185" i="6"/>
  <c r="DC185" i="6"/>
  <c r="DB185" i="6"/>
  <c r="DA185" i="6"/>
  <c r="CZ185" i="6"/>
  <c r="CY185" i="6"/>
  <c r="CX185" i="6"/>
  <c r="CW185" i="6"/>
  <c r="CV185" i="6"/>
  <c r="CU185" i="6"/>
  <c r="CT185" i="6"/>
  <c r="CS185" i="6"/>
  <c r="CR185" i="6"/>
  <c r="CQ185" i="6"/>
  <c r="CP185" i="6"/>
  <c r="CO185" i="6"/>
  <c r="CN185" i="6"/>
  <c r="CM185" i="6"/>
  <c r="CL185" i="6"/>
  <c r="CK185" i="6"/>
  <c r="CJ185" i="6"/>
  <c r="CI185" i="6"/>
  <c r="CH185" i="6"/>
  <c r="CG185" i="6"/>
  <c r="CF185" i="6"/>
  <c r="CE185" i="6"/>
  <c r="CD185" i="6"/>
  <c r="CC185" i="6"/>
  <c r="CB185" i="6"/>
  <c r="CA185" i="6"/>
  <c r="BZ185" i="6"/>
  <c r="BY185" i="6"/>
  <c r="BX185" i="6"/>
  <c r="BW185" i="6"/>
  <c r="BV185" i="6"/>
  <c r="BU185" i="6"/>
  <c r="BT185" i="6"/>
  <c r="BS185" i="6"/>
  <c r="BR185" i="6"/>
  <c r="C185" i="6"/>
  <c r="B185" i="6"/>
  <c r="DK184" i="6"/>
  <c r="DJ184" i="6"/>
  <c r="DI184" i="6"/>
  <c r="DH184" i="6"/>
  <c r="DG184" i="6"/>
  <c r="DF184" i="6"/>
  <c r="DE184" i="6"/>
  <c r="DD184" i="6"/>
  <c r="DC184" i="6"/>
  <c r="DB184" i="6"/>
  <c r="DA184" i="6"/>
  <c r="CZ184" i="6"/>
  <c r="CY184" i="6"/>
  <c r="CX184" i="6"/>
  <c r="CW184" i="6"/>
  <c r="CV184" i="6"/>
  <c r="CU184" i="6"/>
  <c r="CT184" i="6"/>
  <c r="CS184" i="6"/>
  <c r="CR184" i="6"/>
  <c r="CQ184" i="6"/>
  <c r="CP184" i="6"/>
  <c r="CO184" i="6"/>
  <c r="CN184" i="6"/>
  <c r="CM184" i="6"/>
  <c r="CL184" i="6"/>
  <c r="CK184" i="6"/>
  <c r="CJ184" i="6"/>
  <c r="CI184" i="6"/>
  <c r="CH184" i="6"/>
  <c r="CG184" i="6"/>
  <c r="CF184" i="6"/>
  <c r="CE184" i="6"/>
  <c r="CD184" i="6"/>
  <c r="CC184" i="6"/>
  <c r="CB184" i="6"/>
  <c r="CA184" i="6"/>
  <c r="BZ184" i="6"/>
  <c r="BY184" i="6"/>
  <c r="BX184" i="6"/>
  <c r="BW184" i="6"/>
  <c r="BV184" i="6"/>
  <c r="BU184" i="6"/>
  <c r="BT184" i="6"/>
  <c r="BS184" i="6"/>
  <c r="BR184" i="6"/>
  <c r="C184" i="6"/>
  <c r="B184" i="6"/>
  <c r="DK183" i="6"/>
  <c r="DJ183" i="6"/>
  <c r="DI183" i="6"/>
  <c r="DH183" i="6"/>
  <c r="DG183" i="6"/>
  <c r="DF183" i="6"/>
  <c r="DE183" i="6"/>
  <c r="DD183" i="6"/>
  <c r="DC183" i="6"/>
  <c r="DB183" i="6"/>
  <c r="DA183" i="6"/>
  <c r="CZ183" i="6"/>
  <c r="CY183" i="6"/>
  <c r="CX183" i="6"/>
  <c r="CW183" i="6"/>
  <c r="CV183" i="6"/>
  <c r="CU183" i="6"/>
  <c r="CT183" i="6"/>
  <c r="CS183" i="6"/>
  <c r="CR183" i="6"/>
  <c r="CQ183" i="6"/>
  <c r="CP183" i="6"/>
  <c r="CO183" i="6"/>
  <c r="CN183" i="6"/>
  <c r="CM183" i="6"/>
  <c r="CL183" i="6"/>
  <c r="CK183" i="6"/>
  <c r="CJ183" i="6"/>
  <c r="CI183" i="6"/>
  <c r="CH183" i="6"/>
  <c r="CG183" i="6"/>
  <c r="CF183" i="6"/>
  <c r="CE183" i="6"/>
  <c r="CD183" i="6"/>
  <c r="CC183" i="6"/>
  <c r="CB183" i="6"/>
  <c r="CA183" i="6"/>
  <c r="BZ183" i="6"/>
  <c r="BY183" i="6"/>
  <c r="BX183" i="6"/>
  <c r="BW183" i="6"/>
  <c r="BV183" i="6"/>
  <c r="BU183" i="6"/>
  <c r="BT183" i="6"/>
  <c r="BS183" i="6"/>
  <c r="BR183" i="6"/>
  <c r="C183" i="6"/>
  <c r="B183" i="6"/>
  <c r="DK182" i="6"/>
  <c r="DJ182" i="6"/>
  <c r="DI182" i="6"/>
  <c r="DH182" i="6"/>
  <c r="DG182" i="6"/>
  <c r="DF182" i="6"/>
  <c r="DE182" i="6"/>
  <c r="DD182" i="6"/>
  <c r="DC182" i="6"/>
  <c r="DB182" i="6"/>
  <c r="DA182" i="6"/>
  <c r="CZ182" i="6"/>
  <c r="CY182" i="6"/>
  <c r="CX182" i="6"/>
  <c r="CW182" i="6"/>
  <c r="CV182" i="6"/>
  <c r="CU182" i="6"/>
  <c r="CT182" i="6"/>
  <c r="CS182" i="6"/>
  <c r="CR182" i="6"/>
  <c r="CQ182" i="6"/>
  <c r="CP182" i="6"/>
  <c r="CO182" i="6"/>
  <c r="CN182" i="6"/>
  <c r="CM182" i="6"/>
  <c r="CL182" i="6"/>
  <c r="CK182" i="6"/>
  <c r="CJ182" i="6"/>
  <c r="CI182" i="6"/>
  <c r="CH182" i="6"/>
  <c r="CG182" i="6"/>
  <c r="CF182" i="6"/>
  <c r="CE182" i="6"/>
  <c r="CD182" i="6"/>
  <c r="CC182" i="6"/>
  <c r="CB182" i="6"/>
  <c r="CA182" i="6"/>
  <c r="BZ182" i="6"/>
  <c r="BY182" i="6"/>
  <c r="BX182" i="6"/>
  <c r="BW182" i="6"/>
  <c r="BV182" i="6"/>
  <c r="BU182" i="6"/>
  <c r="BT182" i="6"/>
  <c r="BS182" i="6"/>
  <c r="BR182" i="6"/>
  <c r="C182" i="6"/>
  <c r="B182" i="6"/>
  <c r="DK181" i="6"/>
  <c r="DJ181" i="6"/>
  <c r="DI181" i="6"/>
  <c r="DH181" i="6"/>
  <c r="DG181" i="6"/>
  <c r="DF181" i="6"/>
  <c r="DE181" i="6"/>
  <c r="DD181" i="6"/>
  <c r="DC181" i="6"/>
  <c r="DB181" i="6"/>
  <c r="DA181" i="6"/>
  <c r="CZ181" i="6"/>
  <c r="CY181" i="6"/>
  <c r="CX181" i="6"/>
  <c r="CW181" i="6"/>
  <c r="CV181" i="6"/>
  <c r="CU181" i="6"/>
  <c r="CT181" i="6"/>
  <c r="CS181" i="6"/>
  <c r="CR181" i="6"/>
  <c r="CQ181" i="6"/>
  <c r="CP181" i="6"/>
  <c r="CO181" i="6"/>
  <c r="CN181" i="6"/>
  <c r="CM181" i="6"/>
  <c r="CL181" i="6"/>
  <c r="CK181" i="6"/>
  <c r="CJ181" i="6"/>
  <c r="CI181" i="6"/>
  <c r="CH181" i="6"/>
  <c r="CG181" i="6"/>
  <c r="CF181" i="6"/>
  <c r="CE181" i="6"/>
  <c r="CD181" i="6"/>
  <c r="CC181" i="6"/>
  <c r="CB181" i="6"/>
  <c r="CA181" i="6"/>
  <c r="BZ181" i="6"/>
  <c r="BY181" i="6"/>
  <c r="BX181" i="6"/>
  <c r="BW181" i="6"/>
  <c r="BV181" i="6"/>
  <c r="BU181" i="6"/>
  <c r="BT181" i="6"/>
  <c r="BS181" i="6"/>
  <c r="BR181" i="6"/>
  <c r="C181" i="6"/>
  <c r="B181" i="6"/>
  <c r="DK180" i="6"/>
  <c r="DJ180" i="6"/>
  <c r="DI180" i="6"/>
  <c r="DH180" i="6"/>
  <c r="DG180" i="6"/>
  <c r="DF180" i="6"/>
  <c r="DE180" i="6"/>
  <c r="DD180" i="6"/>
  <c r="DC180" i="6"/>
  <c r="DB180" i="6"/>
  <c r="DA180" i="6"/>
  <c r="CZ180" i="6"/>
  <c r="CY180" i="6"/>
  <c r="CX180" i="6"/>
  <c r="CW180" i="6"/>
  <c r="CV180" i="6"/>
  <c r="CU180" i="6"/>
  <c r="CT180" i="6"/>
  <c r="CS180" i="6"/>
  <c r="CR180" i="6"/>
  <c r="CQ180" i="6"/>
  <c r="CP180" i="6"/>
  <c r="CO180" i="6"/>
  <c r="CN180" i="6"/>
  <c r="CM180" i="6"/>
  <c r="CL180" i="6"/>
  <c r="CK180" i="6"/>
  <c r="CJ180" i="6"/>
  <c r="CI180" i="6"/>
  <c r="CH180" i="6"/>
  <c r="CG180" i="6"/>
  <c r="CF180" i="6"/>
  <c r="CE180" i="6"/>
  <c r="CD180" i="6"/>
  <c r="CC180" i="6"/>
  <c r="CB180" i="6"/>
  <c r="CA180" i="6"/>
  <c r="BZ180" i="6"/>
  <c r="BY180" i="6"/>
  <c r="BX180" i="6"/>
  <c r="BW180" i="6"/>
  <c r="BV180" i="6"/>
  <c r="BU180" i="6"/>
  <c r="BT180" i="6"/>
  <c r="BS180" i="6"/>
  <c r="BR180" i="6"/>
  <c r="C180" i="6"/>
  <c r="B180" i="6"/>
  <c r="DK179" i="6"/>
  <c r="DJ179" i="6"/>
  <c r="DI179" i="6"/>
  <c r="DH179" i="6"/>
  <c r="DG179" i="6"/>
  <c r="DF179" i="6"/>
  <c r="DE179" i="6"/>
  <c r="DD179" i="6"/>
  <c r="DC179" i="6"/>
  <c r="DB179" i="6"/>
  <c r="DA179" i="6"/>
  <c r="CZ179" i="6"/>
  <c r="CY179" i="6"/>
  <c r="CX179" i="6"/>
  <c r="CW179" i="6"/>
  <c r="CV179" i="6"/>
  <c r="CU179" i="6"/>
  <c r="CT179" i="6"/>
  <c r="CS179" i="6"/>
  <c r="CR179" i="6"/>
  <c r="CQ179" i="6"/>
  <c r="CP179" i="6"/>
  <c r="CO179" i="6"/>
  <c r="CN179" i="6"/>
  <c r="CM179" i="6"/>
  <c r="CL179" i="6"/>
  <c r="CK179" i="6"/>
  <c r="CJ179" i="6"/>
  <c r="CI179" i="6"/>
  <c r="CH179" i="6"/>
  <c r="CG179" i="6"/>
  <c r="CF179" i="6"/>
  <c r="CE179" i="6"/>
  <c r="CD179" i="6"/>
  <c r="CC179" i="6"/>
  <c r="CB179" i="6"/>
  <c r="CA179" i="6"/>
  <c r="BZ179" i="6"/>
  <c r="BY179" i="6"/>
  <c r="BX179" i="6"/>
  <c r="BW179" i="6"/>
  <c r="BV179" i="6"/>
  <c r="BU179" i="6"/>
  <c r="BT179" i="6"/>
  <c r="BS179" i="6"/>
  <c r="BR179" i="6"/>
  <c r="C179" i="6"/>
  <c r="B179" i="6"/>
  <c r="G183" i="6" l="1"/>
  <c r="H183" i="6" s="1"/>
  <c r="B182" i="13"/>
  <c r="G185" i="6"/>
  <c r="H185" i="6" s="1"/>
  <c r="B212" i="13"/>
  <c r="I221" i="13"/>
  <c r="I222" i="13"/>
  <c r="F195" i="13"/>
  <c r="J195" i="13"/>
  <c r="I195" i="13"/>
  <c r="I253" i="13"/>
  <c r="I251" i="13"/>
  <c r="I246" i="13"/>
  <c r="I243" i="13"/>
  <c r="I241" i="13"/>
  <c r="I239" i="13"/>
  <c r="I237" i="13"/>
  <c r="I235" i="13"/>
  <c r="I233" i="13"/>
  <c r="I229" i="13"/>
  <c r="I199" i="13"/>
  <c r="J199" i="13"/>
  <c r="F199" i="13"/>
  <c r="I226" i="13"/>
  <c r="I220" i="13"/>
  <c r="G180" i="6"/>
  <c r="H180" i="6" s="1"/>
  <c r="BM180" i="6" s="1"/>
  <c r="B179" i="13"/>
  <c r="G182" i="6"/>
  <c r="H182" i="6" s="1"/>
  <c r="BM182" i="6" s="1"/>
  <c r="B209" i="13"/>
  <c r="G187" i="6"/>
  <c r="H187" i="6" s="1"/>
  <c r="BM187" i="6" s="1"/>
  <c r="B214" i="13"/>
  <c r="I217" i="13"/>
  <c r="I218" i="13"/>
  <c r="F191" i="13"/>
  <c r="I191" i="13"/>
  <c r="J191" i="13"/>
  <c r="I252" i="13"/>
  <c r="I250" i="13"/>
  <c r="I247" i="13"/>
  <c r="I244" i="13"/>
  <c r="I242" i="13"/>
  <c r="I240" i="13"/>
  <c r="I238" i="13"/>
  <c r="I236" i="13"/>
  <c r="I234" i="13"/>
  <c r="I232" i="13"/>
  <c r="I200" i="13"/>
  <c r="J200" i="13"/>
  <c r="F200" i="13"/>
  <c r="I227" i="13"/>
  <c r="I225" i="13"/>
  <c r="I216" i="13"/>
  <c r="G179" i="6"/>
  <c r="H179" i="6" s="1"/>
  <c r="BM179" i="6" s="1"/>
  <c r="B207" i="13"/>
  <c r="G181" i="6"/>
  <c r="H181" i="6" s="1"/>
  <c r="BM181" i="6" s="1"/>
  <c r="B208" i="13"/>
  <c r="G184" i="6"/>
  <c r="H184" i="6" s="1"/>
  <c r="BM184" i="6" s="1"/>
  <c r="B211" i="13"/>
  <c r="G186" i="6"/>
  <c r="H186" i="6" s="1"/>
  <c r="BM186" i="6" s="1"/>
  <c r="B185" i="13"/>
  <c r="G188" i="6"/>
  <c r="H188" i="6" s="1"/>
  <c r="BM188" i="6" s="1"/>
  <c r="B215" i="13"/>
  <c r="B311" i="13"/>
  <c r="H311" i="13"/>
  <c r="G311" i="13"/>
  <c r="I310" i="13"/>
  <c r="BO187" i="6"/>
  <c r="B73" i="13"/>
  <c r="I73" i="13" s="1"/>
  <c r="B50" i="13"/>
  <c r="I50" i="13" s="1"/>
  <c r="B53" i="13"/>
  <c r="I53" i="13" s="1"/>
  <c r="I76" i="13"/>
  <c r="B42" i="13"/>
  <c r="I42" i="13" s="1"/>
  <c r="B88" i="13"/>
  <c r="I88" i="13" s="1"/>
  <c r="B38" i="13"/>
  <c r="I38" i="13" s="1"/>
  <c r="BM218" i="6"/>
  <c r="BQ183" i="6"/>
  <c r="BP218" i="6"/>
  <c r="BN218" i="6"/>
  <c r="BQ218" i="6"/>
  <c r="BP186" i="6"/>
  <c r="BO183" i="6"/>
  <c r="I56" i="13"/>
  <c r="I52" i="13"/>
  <c r="I35" i="13"/>
  <c r="B59" i="13"/>
  <c r="G59" i="13"/>
  <c r="BQ187" i="6"/>
  <c r="BQ182" i="6"/>
  <c r="BQ181" i="6"/>
  <c r="BQ180" i="6"/>
  <c r="BQ185" i="6"/>
  <c r="BQ179" i="6"/>
  <c r="BQ188" i="6"/>
  <c r="BQ184" i="6"/>
  <c r="BQ186" i="6"/>
  <c r="BP183" i="6"/>
  <c r="BO184" i="6"/>
  <c r="BP185" i="6"/>
  <c r="BO188" i="6"/>
  <c r="BP180" i="6"/>
  <c r="BP184" i="6"/>
  <c r="BP179" i="6"/>
  <c r="BO182" i="6"/>
  <c r="BP188" i="6"/>
  <c r="BO179" i="6"/>
  <c r="BO180" i="6"/>
  <c r="BO181" i="6"/>
  <c r="BP182" i="6"/>
  <c r="BO186" i="6"/>
  <c r="BP181" i="6"/>
  <c r="BO185" i="6"/>
  <c r="BP187" i="6"/>
  <c r="G47" i="13"/>
  <c r="H47" i="13"/>
  <c r="B47" i="13"/>
  <c r="BN181" i="6"/>
  <c r="BN183" i="6"/>
  <c r="BN185" i="6"/>
  <c r="BN188" i="6"/>
  <c r="BN186" i="6"/>
  <c r="BN187" i="6"/>
  <c r="BN184" i="6"/>
  <c r="BN180" i="6"/>
  <c r="BN182" i="6"/>
  <c r="BN179" i="6"/>
  <c r="BM183" i="6"/>
  <c r="BM185" i="6"/>
  <c r="DK178" i="6"/>
  <c r="DJ178" i="6"/>
  <c r="DI178" i="6"/>
  <c r="DH178" i="6"/>
  <c r="DG178" i="6"/>
  <c r="DF178" i="6"/>
  <c r="DE178" i="6"/>
  <c r="DD178" i="6"/>
  <c r="DC178" i="6"/>
  <c r="DB178" i="6"/>
  <c r="DA178" i="6"/>
  <c r="CZ178" i="6"/>
  <c r="CY178" i="6"/>
  <c r="CX178" i="6"/>
  <c r="CW178" i="6"/>
  <c r="CV178" i="6"/>
  <c r="CU178" i="6"/>
  <c r="CT178" i="6"/>
  <c r="CS178" i="6"/>
  <c r="CR178" i="6"/>
  <c r="CQ178" i="6"/>
  <c r="CP178" i="6"/>
  <c r="CO178" i="6"/>
  <c r="CN178" i="6"/>
  <c r="CM178" i="6"/>
  <c r="CL178" i="6"/>
  <c r="CK178" i="6"/>
  <c r="CJ178" i="6"/>
  <c r="CI178" i="6"/>
  <c r="CH178" i="6"/>
  <c r="CG178" i="6"/>
  <c r="CF178" i="6"/>
  <c r="CE178" i="6"/>
  <c r="CD178" i="6"/>
  <c r="CC178" i="6"/>
  <c r="CB178" i="6"/>
  <c r="CA178" i="6"/>
  <c r="BZ178" i="6"/>
  <c r="BY178" i="6"/>
  <c r="BX178" i="6"/>
  <c r="BW178" i="6"/>
  <c r="BV178" i="6"/>
  <c r="BU178" i="6"/>
  <c r="BT178" i="6"/>
  <c r="BS178" i="6"/>
  <c r="C178" i="6"/>
  <c r="B178" i="6"/>
  <c r="DK177" i="6"/>
  <c r="DJ177" i="6"/>
  <c r="DI177" i="6"/>
  <c r="DH177" i="6"/>
  <c r="DG177" i="6"/>
  <c r="DF177" i="6"/>
  <c r="DE177" i="6"/>
  <c r="DD177" i="6"/>
  <c r="DC177" i="6"/>
  <c r="DB177" i="6"/>
  <c r="DA177" i="6"/>
  <c r="CZ177" i="6"/>
  <c r="CY177" i="6"/>
  <c r="CX177" i="6"/>
  <c r="CW177" i="6"/>
  <c r="CV177" i="6"/>
  <c r="CU177" i="6"/>
  <c r="CT177" i="6"/>
  <c r="CS177" i="6"/>
  <c r="CR177" i="6"/>
  <c r="CQ177" i="6"/>
  <c r="CP177" i="6"/>
  <c r="CO177" i="6"/>
  <c r="CN177" i="6"/>
  <c r="CM177" i="6"/>
  <c r="CL177" i="6"/>
  <c r="CK177" i="6"/>
  <c r="CJ177" i="6"/>
  <c r="CI177" i="6"/>
  <c r="CH177" i="6"/>
  <c r="CG177" i="6"/>
  <c r="CF177" i="6"/>
  <c r="CE177" i="6"/>
  <c r="CD177" i="6"/>
  <c r="CC177" i="6"/>
  <c r="CB177" i="6"/>
  <c r="CA177" i="6"/>
  <c r="BZ177" i="6"/>
  <c r="BY177" i="6"/>
  <c r="BX177" i="6"/>
  <c r="BW177" i="6"/>
  <c r="BV177" i="6"/>
  <c r="BU177" i="6"/>
  <c r="BT177" i="6"/>
  <c r="BS177" i="6"/>
  <c r="C177" i="6"/>
  <c r="B177" i="6"/>
  <c r="DK176" i="6"/>
  <c r="DJ176" i="6"/>
  <c r="DI176" i="6"/>
  <c r="DH176" i="6"/>
  <c r="DG176" i="6"/>
  <c r="DF176" i="6"/>
  <c r="DE176" i="6"/>
  <c r="DD176" i="6"/>
  <c r="DC176" i="6"/>
  <c r="DB176" i="6"/>
  <c r="DA176" i="6"/>
  <c r="CZ176" i="6"/>
  <c r="CY176" i="6"/>
  <c r="CX176" i="6"/>
  <c r="CW176" i="6"/>
  <c r="CV176" i="6"/>
  <c r="CU176" i="6"/>
  <c r="CT176" i="6"/>
  <c r="CS176" i="6"/>
  <c r="CR176" i="6"/>
  <c r="CQ176" i="6"/>
  <c r="CP176" i="6"/>
  <c r="CO176" i="6"/>
  <c r="CN176" i="6"/>
  <c r="CM176" i="6"/>
  <c r="CL176" i="6"/>
  <c r="CK176" i="6"/>
  <c r="CJ176" i="6"/>
  <c r="CI176" i="6"/>
  <c r="CH176" i="6"/>
  <c r="CG176" i="6"/>
  <c r="CF176" i="6"/>
  <c r="CE176" i="6"/>
  <c r="CD176" i="6"/>
  <c r="CC176" i="6"/>
  <c r="CB176" i="6"/>
  <c r="CA176" i="6"/>
  <c r="BZ176" i="6"/>
  <c r="BY176" i="6"/>
  <c r="BX176" i="6"/>
  <c r="BW176" i="6"/>
  <c r="BV176" i="6"/>
  <c r="BU176" i="6"/>
  <c r="BT176" i="6"/>
  <c r="BS176" i="6"/>
  <c r="C176" i="6"/>
  <c r="B176" i="6"/>
  <c r="DK175" i="6"/>
  <c r="DJ175" i="6"/>
  <c r="DI175" i="6"/>
  <c r="DH175" i="6"/>
  <c r="DG175" i="6"/>
  <c r="DF175" i="6"/>
  <c r="DE175" i="6"/>
  <c r="DD175" i="6"/>
  <c r="DC175" i="6"/>
  <c r="DB175" i="6"/>
  <c r="DA175" i="6"/>
  <c r="CZ175" i="6"/>
  <c r="CY175" i="6"/>
  <c r="CX175" i="6"/>
  <c r="CW175" i="6"/>
  <c r="CV175" i="6"/>
  <c r="CU175" i="6"/>
  <c r="CT175" i="6"/>
  <c r="CS175" i="6"/>
  <c r="CR175" i="6"/>
  <c r="CQ175" i="6"/>
  <c r="CP175" i="6"/>
  <c r="CO175" i="6"/>
  <c r="CN175" i="6"/>
  <c r="CM175" i="6"/>
  <c r="CL175" i="6"/>
  <c r="CK175" i="6"/>
  <c r="CJ175" i="6"/>
  <c r="CI175" i="6"/>
  <c r="CH175" i="6"/>
  <c r="CG175" i="6"/>
  <c r="CF175" i="6"/>
  <c r="CE175" i="6"/>
  <c r="CD175" i="6"/>
  <c r="CC175" i="6"/>
  <c r="CB175" i="6"/>
  <c r="CA175" i="6"/>
  <c r="BZ175" i="6"/>
  <c r="BY175" i="6"/>
  <c r="BX175" i="6"/>
  <c r="BW175" i="6"/>
  <c r="BV175" i="6"/>
  <c r="BU175" i="6"/>
  <c r="BT175" i="6"/>
  <c r="BS175" i="6"/>
  <c r="C175" i="6"/>
  <c r="B175" i="6"/>
  <c r="DK174" i="6"/>
  <c r="DJ174" i="6"/>
  <c r="DI174" i="6"/>
  <c r="DH174" i="6"/>
  <c r="DG174" i="6"/>
  <c r="DF174" i="6"/>
  <c r="DE174" i="6"/>
  <c r="DD174" i="6"/>
  <c r="DC174" i="6"/>
  <c r="DB174" i="6"/>
  <c r="DA174" i="6"/>
  <c r="CZ174" i="6"/>
  <c r="CY174" i="6"/>
  <c r="CX174" i="6"/>
  <c r="CW174" i="6"/>
  <c r="CV174" i="6"/>
  <c r="CU174" i="6"/>
  <c r="CT174" i="6"/>
  <c r="CS174" i="6"/>
  <c r="CR174" i="6"/>
  <c r="CQ174" i="6"/>
  <c r="CP174" i="6"/>
  <c r="CO174" i="6"/>
  <c r="CN174" i="6"/>
  <c r="CM174" i="6"/>
  <c r="CL174" i="6"/>
  <c r="CK174" i="6"/>
  <c r="CJ174" i="6"/>
  <c r="CI174" i="6"/>
  <c r="CH174" i="6"/>
  <c r="CG174" i="6"/>
  <c r="CF174" i="6"/>
  <c r="CE174" i="6"/>
  <c r="CD174" i="6"/>
  <c r="CC174" i="6"/>
  <c r="CB174" i="6"/>
  <c r="CA174" i="6"/>
  <c r="BZ174" i="6"/>
  <c r="BY174" i="6"/>
  <c r="BX174" i="6"/>
  <c r="BW174" i="6"/>
  <c r="BV174" i="6"/>
  <c r="BU174" i="6"/>
  <c r="BT174" i="6"/>
  <c r="BS174" i="6"/>
  <c r="C174" i="6"/>
  <c r="B174" i="6"/>
  <c r="DK23" i="6"/>
  <c r="DJ23" i="6"/>
  <c r="DI23" i="6"/>
  <c r="DH23" i="6"/>
  <c r="DG23" i="6"/>
  <c r="DF23" i="6"/>
  <c r="DE23" i="6"/>
  <c r="DD23" i="6"/>
  <c r="DC23" i="6"/>
  <c r="DB23" i="6"/>
  <c r="DA23" i="6"/>
  <c r="CZ23" i="6"/>
  <c r="CY23" i="6"/>
  <c r="CX23" i="6"/>
  <c r="CW23" i="6"/>
  <c r="CV23" i="6"/>
  <c r="CU23" i="6"/>
  <c r="CT23" i="6"/>
  <c r="CS23" i="6"/>
  <c r="CR23" i="6"/>
  <c r="CQ23" i="6"/>
  <c r="CP23" i="6"/>
  <c r="CO23" i="6"/>
  <c r="CN23" i="6"/>
  <c r="CM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Y23" i="6"/>
  <c r="BX23" i="6"/>
  <c r="BW23" i="6"/>
  <c r="BV23" i="6"/>
  <c r="BU23" i="6"/>
  <c r="BT23" i="6"/>
  <c r="BS23" i="6"/>
  <c r="C23" i="6"/>
  <c r="G23" i="6" s="1"/>
  <c r="H23" i="6" s="1"/>
  <c r="B23" i="6"/>
  <c r="DK22" i="6"/>
  <c r="DJ22" i="6"/>
  <c r="DI22" i="6"/>
  <c r="DH22" i="6"/>
  <c r="DG22" i="6"/>
  <c r="DF22" i="6"/>
  <c r="DE22" i="6"/>
  <c r="DD22" i="6"/>
  <c r="DC22" i="6"/>
  <c r="DB22" i="6"/>
  <c r="DA22" i="6"/>
  <c r="CZ22" i="6"/>
  <c r="CY22" i="6"/>
  <c r="CX22" i="6"/>
  <c r="CW22" i="6"/>
  <c r="CV22" i="6"/>
  <c r="CU22" i="6"/>
  <c r="CT22" i="6"/>
  <c r="CS22" i="6"/>
  <c r="CR22" i="6"/>
  <c r="CQ22" i="6"/>
  <c r="CP22" i="6"/>
  <c r="CO22" i="6"/>
  <c r="CN22" i="6"/>
  <c r="CM22" i="6"/>
  <c r="CL22" i="6"/>
  <c r="CK22" i="6"/>
  <c r="CJ22" i="6"/>
  <c r="CI22" i="6"/>
  <c r="CH22" i="6"/>
  <c r="CG22" i="6"/>
  <c r="CF22" i="6"/>
  <c r="CE22" i="6"/>
  <c r="CD22" i="6"/>
  <c r="CC22" i="6"/>
  <c r="CB22" i="6"/>
  <c r="CA22" i="6"/>
  <c r="BZ22" i="6"/>
  <c r="BY22" i="6"/>
  <c r="BX22" i="6"/>
  <c r="BW22" i="6"/>
  <c r="BV22" i="6"/>
  <c r="BU22" i="6"/>
  <c r="BT22" i="6"/>
  <c r="BS22" i="6"/>
  <c r="C22" i="6"/>
  <c r="B25" i="13" s="1"/>
  <c r="I25" i="13" s="1"/>
  <c r="B22" i="6"/>
  <c r="DK21" i="6"/>
  <c r="DJ21" i="6"/>
  <c r="DI21" i="6"/>
  <c r="DH21" i="6"/>
  <c r="DG21" i="6"/>
  <c r="DF21" i="6"/>
  <c r="DE21" i="6"/>
  <c r="DD21" i="6"/>
  <c r="DC21" i="6"/>
  <c r="DB21" i="6"/>
  <c r="DA21" i="6"/>
  <c r="CZ21" i="6"/>
  <c r="CY21" i="6"/>
  <c r="CX21" i="6"/>
  <c r="CW21" i="6"/>
  <c r="CV21" i="6"/>
  <c r="CU21" i="6"/>
  <c r="CT21" i="6"/>
  <c r="CS21" i="6"/>
  <c r="CR21" i="6"/>
  <c r="CQ21" i="6"/>
  <c r="CP21" i="6"/>
  <c r="CO21" i="6"/>
  <c r="CN21" i="6"/>
  <c r="CM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Z21" i="6"/>
  <c r="BY21" i="6"/>
  <c r="BX21" i="6"/>
  <c r="BW21" i="6"/>
  <c r="BV21" i="6"/>
  <c r="BU21" i="6"/>
  <c r="BT21" i="6"/>
  <c r="BS21" i="6"/>
  <c r="C21" i="6"/>
  <c r="B24" i="13" s="1"/>
  <c r="I24" i="13" s="1"/>
  <c r="B21" i="6"/>
  <c r="FF20" i="6"/>
  <c r="ET20" i="6"/>
  <c r="EJ20" i="6"/>
  <c r="DY20" i="6"/>
  <c r="DN20" i="6"/>
  <c r="DK20" i="6"/>
  <c r="DJ20" i="6"/>
  <c r="DI20" i="6"/>
  <c r="DH20" i="6"/>
  <c r="DG20" i="6"/>
  <c r="DF20" i="6"/>
  <c r="DE20" i="6"/>
  <c r="DD20" i="6"/>
  <c r="DC20" i="6"/>
  <c r="DB20" i="6"/>
  <c r="DA20" i="6"/>
  <c r="CZ20" i="6"/>
  <c r="CY20" i="6"/>
  <c r="CX20" i="6"/>
  <c r="CW20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FI20" i="6"/>
  <c r="C20" i="6"/>
  <c r="G20" i="6" s="1"/>
  <c r="H20" i="6" s="1"/>
  <c r="B20" i="6"/>
  <c r="G176" i="6" l="1"/>
  <c r="H176" i="6" s="1"/>
  <c r="B205" i="13"/>
  <c r="J185" i="13"/>
  <c r="F185" i="13"/>
  <c r="I185" i="13"/>
  <c r="I208" i="13"/>
  <c r="I214" i="13"/>
  <c r="F179" i="13"/>
  <c r="J179" i="13"/>
  <c r="I179" i="13"/>
  <c r="I212" i="13"/>
  <c r="G175" i="6"/>
  <c r="H175" i="6" s="1"/>
  <c r="BM175" i="6" s="1"/>
  <c r="B174" i="13"/>
  <c r="G174" i="6"/>
  <c r="H174" i="6" s="1"/>
  <c r="BM174" i="6" s="1"/>
  <c r="B203" i="13"/>
  <c r="G178" i="6"/>
  <c r="H178" i="6" s="1"/>
  <c r="BM178" i="6" s="1"/>
  <c r="B177" i="13"/>
  <c r="I215" i="13"/>
  <c r="I211" i="13"/>
  <c r="I207" i="13"/>
  <c r="I209" i="13"/>
  <c r="J182" i="13"/>
  <c r="F182" i="13"/>
  <c r="I182" i="13"/>
  <c r="G177" i="6"/>
  <c r="H177" i="6" s="1"/>
  <c r="BM177" i="6" s="1"/>
  <c r="B176" i="13"/>
  <c r="I311" i="13"/>
  <c r="G312" i="13"/>
  <c r="B312" i="13"/>
  <c r="H312" i="13"/>
  <c r="G21" i="6"/>
  <c r="H21" i="6" s="1"/>
  <c r="BM21" i="6" s="1"/>
  <c r="B23" i="13"/>
  <c r="I23" i="13" s="1"/>
  <c r="G22" i="6"/>
  <c r="H22" i="6" s="1"/>
  <c r="BO22" i="6" s="1"/>
  <c r="B30" i="13"/>
  <c r="I30" i="13" s="1"/>
  <c r="I59" i="13"/>
  <c r="H77" i="13"/>
  <c r="G77" i="13"/>
  <c r="B77" i="13"/>
  <c r="I47" i="13"/>
  <c r="BQ23" i="6"/>
  <c r="DO20" i="6"/>
  <c r="DT20" i="6"/>
  <c r="EO20" i="6"/>
  <c r="DV20" i="6"/>
  <c r="FC20" i="6"/>
  <c r="EG20" i="6"/>
  <c r="ER20" i="6"/>
  <c r="DM20" i="6"/>
  <c r="DW20" i="6"/>
  <c r="EH20" i="6"/>
  <c r="ES20" i="6"/>
  <c r="FE20" i="6"/>
  <c r="EK20" i="6"/>
  <c r="EU20" i="6"/>
  <c r="DQ20" i="6"/>
  <c r="EB20" i="6"/>
  <c r="EL20" i="6"/>
  <c r="EW20" i="6"/>
  <c r="FJ20" i="6"/>
  <c r="FH20" i="6"/>
  <c r="DR20" i="6"/>
  <c r="EC20" i="6"/>
  <c r="EM20" i="6"/>
  <c r="EX20" i="6"/>
  <c r="ED20" i="6"/>
  <c r="EZ20" i="6"/>
  <c r="DZ20" i="6"/>
  <c r="DU20" i="6"/>
  <c r="EE20" i="6"/>
  <c r="EP20" i="6"/>
  <c r="FB20" i="6"/>
  <c r="BO177" i="6"/>
  <c r="BR174" i="6"/>
  <c r="BN176" i="6"/>
  <c r="BN21" i="6"/>
  <c r="BO21" i="6"/>
  <c r="BR178" i="6"/>
  <c r="BP178" i="6"/>
  <c r="BQ174" i="6"/>
  <c r="BM23" i="6"/>
  <c r="BO23" i="6"/>
  <c r="BP23" i="6"/>
  <c r="BR175" i="6"/>
  <c r="BQ175" i="6"/>
  <c r="BP175" i="6"/>
  <c r="BO175" i="6"/>
  <c r="BN175" i="6"/>
  <c r="BN22" i="6"/>
  <c r="BQ22" i="6"/>
  <c r="BP22" i="6"/>
  <c r="BR22" i="6"/>
  <c r="BQ20" i="6"/>
  <c r="BP20" i="6"/>
  <c r="BO20" i="6"/>
  <c r="BN20" i="6"/>
  <c r="BM20" i="6"/>
  <c r="BR20" i="6"/>
  <c r="BP21" i="6"/>
  <c r="BP177" i="6"/>
  <c r="BN177" i="6"/>
  <c r="BR177" i="6"/>
  <c r="DP20" i="6"/>
  <c r="DX20" i="6"/>
  <c r="EF20" i="6"/>
  <c r="EN20" i="6"/>
  <c r="EV20" i="6"/>
  <c r="FD20" i="6"/>
  <c r="BQ21" i="6"/>
  <c r="BN23" i="6"/>
  <c r="BR21" i="6"/>
  <c r="BO176" i="6"/>
  <c r="BR176" i="6"/>
  <c r="BQ176" i="6"/>
  <c r="BP176" i="6"/>
  <c r="BP174" i="6"/>
  <c r="BN174" i="6"/>
  <c r="BQ178" i="6"/>
  <c r="BO178" i="6"/>
  <c r="BN178" i="6"/>
  <c r="DS20" i="6"/>
  <c r="EA20" i="6"/>
  <c r="EI20" i="6"/>
  <c r="EQ20" i="6"/>
  <c r="EY20" i="6"/>
  <c r="FG20" i="6"/>
  <c r="BR23" i="6"/>
  <c r="BM176" i="6"/>
  <c r="BQ177" i="6"/>
  <c r="FA20" i="6"/>
  <c r="BO174" i="6"/>
  <c r="BM22" i="6" l="1"/>
  <c r="J177" i="13"/>
  <c r="I177" i="13"/>
  <c r="F177" i="13"/>
  <c r="J174" i="13"/>
  <c r="I174" i="13"/>
  <c r="F174" i="13"/>
  <c r="I203" i="13"/>
  <c r="I205" i="13"/>
  <c r="J176" i="13"/>
  <c r="I176" i="13"/>
  <c r="F176" i="13"/>
  <c r="I312" i="13"/>
  <c r="H277" i="13"/>
  <c r="B277" i="13"/>
  <c r="G277" i="13"/>
  <c r="E277" i="13"/>
  <c r="I77" i="13"/>
  <c r="B70" i="13"/>
  <c r="H70" i="13"/>
  <c r="G70" i="13"/>
  <c r="DL20" i="6"/>
  <c r="I277" i="13" l="1"/>
  <c r="F277" i="13"/>
  <c r="J277" i="13"/>
  <c r="B278" i="13"/>
  <c r="H278" i="13"/>
  <c r="G278" i="13"/>
  <c r="E278" i="13"/>
  <c r="G83" i="13"/>
  <c r="B83" i="13"/>
  <c r="I83" i="13" s="1"/>
  <c r="H83" i="13"/>
  <c r="I70" i="13"/>
  <c r="G72" i="13"/>
  <c r="F278" i="13" l="1"/>
  <c r="B314" i="13"/>
  <c r="H314" i="13"/>
  <c r="G314" i="13"/>
  <c r="I278" i="13"/>
  <c r="J278" i="13"/>
  <c r="G43" i="13"/>
  <c r="H43" i="13"/>
  <c r="B43" i="13"/>
  <c r="B65" i="13"/>
  <c r="G65" i="13"/>
  <c r="I314" i="13" l="1"/>
  <c r="H315" i="13"/>
  <c r="G315" i="13"/>
  <c r="B315" i="13"/>
  <c r="I43" i="13"/>
  <c r="H41" i="13"/>
  <c r="G41" i="13"/>
  <c r="B41" i="13"/>
  <c r="I65" i="13"/>
  <c r="K292" i="6"/>
  <c r="K1" i="6"/>
  <c r="EC1" i="6" s="1"/>
  <c r="K3" i="6"/>
  <c r="L3" i="6" s="1"/>
  <c r="J34" i="18"/>
  <c r="DK19" i="6"/>
  <c r="DK18" i="6"/>
  <c r="BS18" i="6"/>
  <c r="BS19" i="6"/>
  <c r="BT18" i="6"/>
  <c r="BT19" i="6"/>
  <c r="DC18" i="6"/>
  <c r="DC19" i="6"/>
  <c r="CY18" i="6"/>
  <c r="CY19" i="6"/>
  <c r="CU18" i="6"/>
  <c r="CU19" i="6"/>
  <c r="CM18" i="6"/>
  <c r="CM19" i="6"/>
  <c r="CI18" i="6"/>
  <c r="CI19" i="6"/>
  <c r="A1" i="13"/>
  <c r="H1" i="13" s="1"/>
  <c r="T292" i="6"/>
  <c r="U292" i="6"/>
  <c r="V292" i="6"/>
  <c r="W292" i="6"/>
  <c r="X292" i="6"/>
  <c r="Y292" i="6"/>
  <c r="Z292" i="6"/>
  <c r="AA292" i="6"/>
  <c r="AB292" i="6"/>
  <c r="AC292" i="6"/>
  <c r="AD292" i="6"/>
  <c r="AE292" i="6"/>
  <c r="AF292" i="6"/>
  <c r="AG292" i="6"/>
  <c r="AH292" i="6"/>
  <c r="AI292" i="6"/>
  <c r="AJ292" i="6"/>
  <c r="AK292" i="6"/>
  <c r="AL292" i="6"/>
  <c r="AM292" i="6"/>
  <c r="AN292" i="6"/>
  <c r="AO292" i="6"/>
  <c r="AP292" i="6"/>
  <c r="AQ292" i="6"/>
  <c r="AR292" i="6"/>
  <c r="AS292" i="6"/>
  <c r="AT292" i="6"/>
  <c r="AU292" i="6"/>
  <c r="AV292" i="6"/>
  <c r="AW292" i="6"/>
  <c r="AX292" i="6"/>
  <c r="AY292" i="6"/>
  <c r="AZ292" i="6"/>
  <c r="BA292" i="6"/>
  <c r="BB292" i="6"/>
  <c r="BC292" i="6"/>
  <c r="BD292" i="6"/>
  <c r="BE292" i="6"/>
  <c r="BF292" i="6"/>
  <c r="BG292" i="6"/>
  <c r="BH292" i="6"/>
  <c r="BI292" i="6"/>
  <c r="BJ292" i="6"/>
  <c r="BK292" i="6"/>
  <c r="T293" i="6"/>
  <c r="U293" i="6"/>
  <c r="V293" i="6"/>
  <c r="W293" i="6"/>
  <c r="X293" i="6"/>
  <c r="Y293" i="6"/>
  <c r="Z293" i="6"/>
  <c r="AA293" i="6"/>
  <c r="AB293" i="6"/>
  <c r="AC293" i="6"/>
  <c r="AD293" i="6"/>
  <c r="AE293" i="6"/>
  <c r="AF293" i="6"/>
  <c r="AG293" i="6"/>
  <c r="AH293" i="6"/>
  <c r="AI293" i="6"/>
  <c r="AJ293" i="6"/>
  <c r="AK293" i="6"/>
  <c r="AL293" i="6"/>
  <c r="AM293" i="6"/>
  <c r="AN293" i="6"/>
  <c r="AO293" i="6"/>
  <c r="AP293" i="6"/>
  <c r="AQ293" i="6"/>
  <c r="AR293" i="6"/>
  <c r="AS293" i="6"/>
  <c r="AT293" i="6"/>
  <c r="AU293" i="6"/>
  <c r="AV293" i="6"/>
  <c r="AW293" i="6"/>
  <c r="AX293" i="6"/>
  <c r="AY293" i="6"/>
  <c r="AZ293" i="6"/>
  <c r="BA293" i="6"/>
  <c r="BB293" i="6"/>
  <c r="BC293" i="6"/>
  <c r="BD293" i="6"/>
  <c r="BE293" i="6"/>
  <c r="BF293" i="6"/>
  <c r="BG293" i="6"/>
  <c r="BH293" i="6"/>
  <c r="BI293" i="6"/>
  <c r="BJ293" i="6"/>
  <c r="BK293" i="6"/>
  <c r="T326" i="6"/>
  <c r="U326" i="6"/>
  <c r="V326" i="6"/>
  <c r="W326" i="6"/>
  <c r="X326" i="6"/>
  <c r="Y326" i="6"/>
  <c r="Z326" i="6"/>
  <c r="AA326" i="6"/>
  <c r="AB326" i="6"/>
  <c r="AC326" i="6"/>
  <c r="AD326" i="6"/>
  <c r="AE326" i="6"/>
  <c r="AF326" i="6"/>
  <c r="AG326" i="6"/>
  <c r="AH326" i="6"/>
  <c r="AI326" i="6"/>
  <c r="AJ326" i="6"/>
  <c r="AK326" i="6"/>
  <c r="AL326" i="6"/>
  <c r="AM326" i="6"/>
  <c r="AN326" i="6"/>
  <c r="AO326" i="6"/>
  <c r="AP326" i="6"/>
  <c r="AQ326" i="6"/>
  <c r="AR326" i="6"/>
  <c r="AS326" i="6"/>
  <c r="AT326" i="6"/>
  <c r="AU326" i="6"/>
  <c r="AV326" i="6"/>
  <c r="AW326" i="6"/>
  <c r="AX326" i="6"/>
  <c r="AY326" i="6"/>
  <c r="AZ326" i="6"/>
  <c r="BA326" i="6"/>
  <c r="BB326" i="6"/>
  <c r="BC326" i="6"/>
  <c r="BD326" i="6"/>
  <c r="BE326" i="6"/>
  <c r="BF326" i="6"/>
  <c r="BG326" i="6"/>
  <c r="BH326" i="6"/>
  <c r="BI326" i="6"/>
  <c r="BJ326" i="6"/>
  <c r="BK326" i="6"/>
  <c r="BC20" i="10"/>
  <c r="C328" i="6"/>
  <c r="B78" i="8"/>
  <c r="B42" i="16"/>
  <c r="B79" i="10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AT3" i="6"/>
  <c r="AU3" i="6"/>
  <c r="AV3" i="6"/>
  <c r="AW3" i="6"/>
  <c r="AX3" i="6"/>
  <c r="AY3" i="6"/>
  <c r="AZ3" i="6"/>
  <c r="BA3" i="6"/>
  <c r="BB3" i="6"/>
  <c r="BC3" i="6"/>
  <c r="BD3" i="6"/>
  <c r="BE3" i="6"/>
  <c r="BF3" i="6"/>
  <c r="BG3" i="6"/>
  <c r="BH3" i="6"/>
  <c r="BI3" i="6"/>
  <c r="BJ3" i="6"/>
  <c r="BK3" i="6"/>
  <c r="A35" i="18"/>
  <c r="BI13" i="13"/>
  <c r="BH13" i="13"/>
  <c r="BH18" i="13" s="1"/>
  <c r="BG13" i="13"/>
  <c r="BG28" i="13" s="1"/>
  <c r="BF13" i="13"/>
  <c r="BE13" i="13"/>
  <c r="BD13" i="13"/>
  <c r="BC13" i="13"/>
  <c r="BB13" i="13"/>
  <c r="BA13" i="13"/>
  <c r="AZ13" i="13"/>
  <c r="AY13" i="13"/>
  <c r="AX13" i="13"/>
  <c r="AW13" i="13"/>
  <c r="AV13" i="13"/>
  <c r="AU13" i="13"/>
  <c r="AT13" i="13"/>
  <c r="AS13" i="13"/>
  <c r="AR13" i="13"/>
  <c r="AQ13" i="13"/>
  <c r="AQ21" i="13" s="1"/>
  <c r="AP13" i="13"/>
  <c r="AO13" i="13"/>
  <c r="AN13" i="13"/>
  <c r="AM13" i="13"/>
  <c r="AL13" i="13"/>
  <c r="AK13" i="13"/>
  <c r="AJ13" i="13"/>
  <c r="AI13" i="13"/>
  <c r="AH13" i="13"/>
  <c r="AG13" i="13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L280" i="13" s="1"/>
  <c r="B14" i="19"/>
  <c r="B15" i="19" s="1"/>
  <c r="C13" i="19"/>
  <c r="B34" i="10"/>
  <c r="B35" i="10" s="1"/>
  <c r="B34" i="8"/>
  <c r="B35" i="8" s="1"/>
  <c r="B36" i="8" s="1"/>
  <c r="B72" i="13"/>
  <c r="I72" i="13" s="1"/>
  <c r="P329" i="6"/>
  <c r="AL328" i="13" s="1"/>
  <c r="DJ18" i="6"/>
  <c r="DJ19" i="6"/>
  <c r="DF18" i="6"/>
  <c r="DF19" i="6"/>
  <c r="DB18" i="6"/>
  <c r="DB19" i="6"/>
  <c r="CX18" i="6"/>
  <c r="CX19" i="6"/>
  <c r="CP18" i="6"/>
  <c r="CP19" i="6"/>
  <c r="CL18" i="6"/>
  <c r="CL19" i="6"/>
  <c r="DI18" i="6"/>
  <c r="DI19" i="6"/>
  <c r="CO18" i="6"/>
  <c r="CO19" i="6"/>
  <c r="CG18" i="6"/>
  <c r="CG19" i="6"/>
  <c r="BU18" i="6"/>
  <c r="BU19" i="6"/>
  <c r="G17" i="13"/>
  <c r="D1" i="16"/>
  <c r="J1" i="16" s="1"/>
  <c r="G1" i="16"/>
  <c r="H1" i="16" s="1"/>
  <c r="E1" i="16"/>
  <c r="F1" i="16" s="1"/>
  <c r="B1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J15" i="16"/>
  <c r="G72" i="10"/>
  <c r="K72" i="10" s="1"/>
  <c r="J16" i="16"/>
  <c r="D17" i="16"/>
  <c r="J17" i="16" s="1"/>
  <c r="D18" i="16"/>
  <c r="J18" i="16" s="1"/>
  <c r="D19" i="16"/>
  <c r="J19" i="16" s="1"/>
  <c r="D20" i="16"/>
  <c r="J20" i="16" s="1"/>
  <c r="D21" i="16"/>
  <c r="J21" i="16" s="1"/>
  <c r="D22" i="16"/>
  <c r="J22" i="16" s="1"/>
  <c r="D23" i="16"/>
  <c r="J23" i="16" s="1"/>
  <c r="D24" i="16"/>
  <c r="J24" i="16" s="1"/>
  <c r="D25" i="16"/>
  <c r="J25" i="16" s="1"/>
  <c r="D26" i="16"/>
  <c r="J26" i="16" s="1"/>
  <c r="D27" i="16"/>
  <c r="J27" i="16" s="1"/>
  <c r="D28" i="16"/>
  <c r="J28" i="16" s="1"/>
  <c r="D29" i="16"/>
  <c r="J29" i="16" s="1"/>
  <c r="D30" i="16"/>
  <c r="J30" i="16" s="1"/>
  <c r="D31" i="16"/>
  <c r="J31" i="16" s="1"/>
  <c r="D32" i="16"/>
  <c r="J32" i="16" s="1"/>
  <c r="D33" i="16"/>
  <c r="J33" i="16" s="1"/>
  <c r="D34" i="16"/>
  <c r="J34" i="16" s="1"/>
  <c r="D35" i="16"/>
  <c r="J35" i="16" s="1"/>
  <c r="D36" i="16"/>
  <c r="J36" i="16" s="1"/>
  <c r="D37" i="16"/>
  <c r="J37" i="16" s="1"/>
  <c r="J14" i="16"/>
  <c r="DK1" i="6"/>
  <c r="C19" i="6"/>
  <c r="G19" i="6" s="1"/>
  <c r="H19" i="6" s="1"/>
  <c r="C18" i="6"/>
  <c r="B17" i="13" s="1"/>
  <c r="F17" i="13" s="1"/>
  <c r="C1" i="6"/>
  <c r="G1" i="6" s="1"/>
  <c r="H1" i="6" s="1"/>
  <c r="BM1" i="6" s="1"/>
  <c r="L45" i="16"/>
  <c r="L44" i="16"/>
  <c r="L43" i="16"/>
  <c r="B8" i="19"/>
  <c r="C8" i="19" s="1"/>
  <c r="D8" i="19" s="1"/>
  <c r="E8" i="19" s="1"/>
  <c r="B1" i="10"/>
  <c r="B1" i="8"/>
  <c r="G3" i="6"/>
  <c r="H3" i="6" s="1"/>
  <c r="B3" i="6"/>
  <c r="DJ1" i="6"/>
  <c r="DI1" i="6"/>
  <c r="DH1" i="6"/>
  <c r="DG1" i="6"/>
  <c r="DF1" i="6"/>
  <c r="DE1" i="6"/>
  <c r="DD1" i="6"/>
  <c r="DC1" i="6"/>
  <c r="DB1" i="6"/>
  <c r="DA1" i="6"/>
  <c r="CZ1" i="6"/>
  <c r="CY1" i="6"/>
  <c r="CX1" i="6"/>
  <c r="CW1" i="6"/>
  <c r="CV1" i="6"/>
  <c r="CU1" i="6"/>
  <c r="CT1" i="6"/>
  <c r="CS1" i="6"/>
  <c r="CR1" i="6"/>
  <c r="CQ1" i="6"/>
  <c r="CP1" i="6"/>
  <c r="CO1" i="6"/>
  <c r="CN1" i="6"/>
  <c r="CM1" i="6"/>
  <c r="CL1" i="6"/>
  <c r="CK1" i="6"/>
  <c r="CJ1" i="6"/>
  <c r="CI1" i="6"/>
  <c r="CH1" i="6"/>
  <c r="CG1" i="6"/>
  <c r="CF1" i="6"/>
  <c r="CE1" i="6"/>
  <c r="CD1" i="6"/>
  <c r="CC1" i="6"/>
  <c r="CB1" i="6"/>
  <c r="CA1" i="6"/>
  <c r="BZ1" i="6"/>
  <c r="BW1" i="6"/>
  <c r="BU1" i="6"/>
  <c r="BS1" i="6"/>
  <c r="B1" i="6"/>
  <c r="A1" i="18"/>
  <c r="J1" i="18" s="1"/>
  <c r="BY1" i="6"/>
  <c r="BT1" i="6"/>
  <c r="BX1" i="6"/>
  <c r="BV1" i="6"/>
  <c r="BZ18" i="6"/>
  <c r="CA18" i="6"/>
  <c r="CB18" i="6"/>
  <c r="CB19" i="6"/>
  <c r="CC18" i="6"/>
  <c r="CD18" i="6"/>
  <c r="CE18" i="6"/>
  <c r="CF18" i="6"/>
  <c r="CF19" i="6"/>
  <c r="CH18" i="6"/>
  <c r="CJ18" i="6"/>
  <c r="CJ19" i="6"/>
  <c r="CK18" i="6"/>
  <c r="CN18" i="6"/>
  <c r="CN19" i="6"/>
  <c r="CQ18" i="6"/>
  <c r="CR18" i="6"/>
  <c r="CR19" i="6"/>
  <c r="CS18" i="6"/>
  <c r="CT18" i="6"/>
  <c r="CV18" i="6"/>
  <c r="CV19" i="6"/>
  <c r="CW18" i="6"/>
  <c r="CZ18" i="6"/>
  <c r="CZ19" i="6"/>
  <c r="DA18" i="6"/>
  <c r="DD18" i="6"/>
  <c r="DD19" i="6"/>
  <c r="DE18" i="6"/>
  <c r="DG18" i="6"/>
  <c r="DH18" i="6"/>
  <c r="DH19" i="6"/>
  <c r="BZ19" i="6"/>
  <c r="CA19" i="6"/>
  <c r="CC19" i="6"/>
  <c r="CD19" i="6"/>
  <c r="CE19" i="6"/>
  <c r="CH19" i="6"/>
  <c r="CK19" i="6"/>
  <c r="CQ19" i="6"/>
  <c r="CS19" i="6"/>
  <c r="CT19" i="6"/>
  <c r="CW19" i="6"/>
  <c r="DA19" i="6"/>
  <c r="DE19" i="6"/>
  <c r="DG19" i="6"/>
  <c r="BA29" i="10"/>
  <c r="BB29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AS80" i="10"/>
  <c r="AS81" i="10"/>
  <c r="AS82" i="10"/>
  <c r="BC2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G70" i="8"/>
  <c r="K70" i="8" s="1"/>
  <c r="AR79" i="8"/>
  <c r="AR80" i="8"/>
  <c r="B18" i="6"/>
  <c r="H17" i="13"/>
  <c r="B19" i="6"/>
  <c r="BY19" i="6"/>
  <c r="BY18" i="6"/>
  <c r="B292" i="6"/>
  <c r="G292" i="6"/>
  <c r="H292" i="6" s="1"/>
  <c r="B293" i="6"/>
  <c r="G293" i="6"/>
  <c r="H293" i="6" s="1"/>
  <c r="B326" i="6"/>
  <c r="G326" i="6"/>
  <c r="H326" i="6" s="1"/>
  <c r="V329" i="6"/>
  <c r="AB329" i="6"/>
  <c r="AH329" i="6"/>
  <c r="AN329" i="6"/>
  <c r="AT329" i="6"/>
  <c r="AZ329" i="6"/>
  <c r="BF329" i="6"/>
  <c r="P330" i="6"/>
  <c r="BD329" i="13" s="1"/>
  <c r="V330" i="6"/>
  <c r="AB330" i="6"/>
  <c r="AH330" i="6"/>
  <c r="AN330" i="6"/>
  <c r="AT330" i="6"/>
  <c r="AZ330" i="6"/>
  <c r="BF330" i="6"/>
  <c r="BV19" i="6"/>
  <c r="BW19" i="6"/>
  <c r="BX19" i="6"/>
  <c r="BW18" i="6"/>
  <c r="BX18" i="6"/>
  <c r="BV18" i="6"/>
  <c r="E26" i="16"/>
  <c r="E27" i="16"/>
  <c r="E28" i="16"/>
  <c r="E29" i="16"/>
  <c r="E30" i="16"/>
  <c r="E31" i="16"/>
  <c r="E32" i="16"/>
  <c r="E33" i="16"/>
  <c r="G27" i="16"/>
  <c r="G26" i="16"/>
  <c r="G28" i="16"/>
  <c r="G30" i="16"/>
  <c r="G31" i="16"/>
  <c r="G29" i="16"/>
  <c r="G32" i="16"/>
  <c r="G33" i="16"/>
  <c r="E34" i="16"/>
  <c r="G34" i="16"/>
  <c r="G35" i="16"/>
  <c r="E35" i="16"/>
  <c r="G36" i="16"/>
  <c r="E36" i="16"/>
  <c r="E37" i="16"/>
  <c r="G37" i="16"/>
  <c r="E17" i="13"/>
  <c r="AG20" i="13"/>
  <c r="AW26" i="13"/>
  <c r="BP1" i="6"/>
  <c r="AQ24" i="13"/>
  <c r="AQ20" i="13"/>
  <c r="BG27" i="13" l="1"/>
  <c r="N323" i="13"/>
  <c r="N319" i="13"/>
  <c r="N321" i="13"/>
  <c r="N318" i="13"/>
  <c r="N313" i="13"/>
  <c r="N309" i="13"/>
  <c r="N320" i="13"/>
  <c r="N312" i="13"/>
  <c r="N308" i="13"/>
  <c r="N324" i="13"/>
  <c r="N317" i="13"/>
  <c r="N311" i="13"/>
  <c r="N322" i="13"/>
  <c r="N316" i="13"/>
  <c r="N315" i="13"/>
  <c r="N307" i="13"/>
  <c r="N310" i="13"/>
  <c r="N303" i="13"/>
  <c r="N299" i="13"/>
  <c r="N295" i="13"/>
  <c r="N306" i="13"/>
  <c r="N304" i="13"/>
  <c r="N302" i="13"/>
  <c r="N298" i="13"/>
  <c r="N294" i="13"/>
  <c r="N301" i="13"/>
  <c r="N297" i="13"/>
  <c r="N296" i="13"/>
  <c r="N291" i="13"/>
  <c r="N287" i="13"/>
  <c r="N283" i="13"/>
  <c r="N279" i="13"/>
  <c r="N275" i="13"/>
  <c r="N290" i="13"/>
  <c r="N286" i="13"/>
  <c r="N282" i="13"/>
  <c r="N278" i="13"/>
  <c r="N274" i="13"/>
  <c r="N270" i="13"/>
  <c r="N289" i="13"/>
  <c r="N281" i="13"/>
  <c r="N273" i="13"/>
  <c r="N267" i="13"/>
  <c r="N263" i="13"/>
  <c r="N288" i="13"/>
  <c r="N280" i="13"/>
  <c r="N272" i="13"/>
  <c r="N266" i="13"/>
  <c r="N314" i="13"/>
  <c r="N305" i="13"/>
  <c r="N293" i="13"/>
  <c r="N285" i="13"/>
  <c r="N277" i="13"/>
  <c r="N276" i="13"/>
  <c r="N269" i="13"/>
  <c r="N253" i="13"/>
  <c r="N249" i="13"/>
  <c r="N243" i="13"/>
  <c r="N268" i="13"/>
  <c r="N262" i="13"/>
  <c r="N256" i="13"/>
  <c r="N255" i="13"/>
  <c r="N254" i="13"/>
  <c r="N300" i="13"/>
  <c r="N292" i="13"/>
  <c r="N271" i="13"/>
  <c r="N265" i="13"/>
  <c r="N257" i="13"/>
  <c r="N251" i="13"/>
  <c r="N246" i="13"/>
  <c r="N241" i="13"/>
  <c r="N261" i="13"/>
  <c r="N258" i="13"/>
  <c r="N250" i="13"/>
  <c r="N247" i="13"/>
  <c r="N244" i="13"/>
  <c r="N239" i="13"/>
  <c r="N235" i="13"/>
  <c r="N231" i="13"/>
  <c r="N230" i="13"/>
  <c r="N229" i="13"/>
  <c r="N225" i="13"/>
  <c r="N260" i="13"/>
  <c r="N259" i="13"/>
  <c r="N248" i="13"/>
  <c r="N245" i="13"/>
  <c r="N240" i="13"/>
  <c r="N236" i="13"/>
  <c r="N232" i="13"/>
  <c r="N226" i="13"/>
  <c r="N221" i="13"/>
  <c r="N217" i="13"/>
  <c r="N213" i="13"/>
  <c r="N209" i="13"/>
  <c r="N284" i="13"/>
  <c r="N252" i="13"/>
  <c r="N237" i="13"/>
  <c r="N234" i="13"/>
  <c r="N228" i="13"/>
  <c r="N218" i="13"/>
  <c r="N215" i="13"/>
  <c r="N208" i="13"/>
  <c r="N205" i="13"/>
  <c r="N201" i="13"/>
  <c r="N195" i="13"/>
  <c r="N194" i="13"/>
  <c r="N189" i="13"/>
  <c r="N185" i="13"/>
  <c r="N184" i="13"/>
  <c r="N179" i="13"/>
  <c r="N178" i="13"/>
  <c r="N223" i="13"/>
  <c r="N222" i="13"/>
  <c r="N219" i="13"/>
  <c r="N212" i="13"/>
  <c r="N206" i="13"/>
  <c r="N202" i="13"/>
  <c r="N196" i="13"/>
  <c r="N191" i="13"/>
  <c r="N190" i="13"/>
  <c r="N186" i="13"/>
  <c r="N180" i="13"/>
  <c r="N238" i="13"/>
  <c r="N233" i="13"/>
  <c r="N227" i="13"/>
  <c r="N224" i="13"/>
  <c r="N216" i="13"/>
  <c r="N210" i="13"/>
  <c r="N207" i="13"/>
  <c r="N203" i="13"/>
  <c r="N197" i="13"/>
  <c r="N192" i="13"/>
  <c r="N200" i="13"/>
  <c r="N188" i="13"/>
  <c r="N170" i="13"/>
  <c r="N169" i="13"/>
  <c r="N161" i="13"/>
  <c r="N160" i="13"/>
  <c r="N155" i="13"/>
  <c r="N151" i="13"/>
  <c r="N146" i="13"/>
  <c r="N141" i="13"/>
  <c r="N264" i="13"/>
  <c r="N242" i="13"/>
  <c r="N220" i="13"/>
  <c r="N211" i="13"/>
  <c r="N183" i="13"/>
  <c r="N172" i="13"/>
  <c r="N171" i="13"/>
  <c r="N164" i="13"/>
  <c r="N163" i="13"/>
  <c r="N162" i="13"/>
  <c r="N157" i="13"/>
  <c r="N156" i="13"/>
  <c r="N152" i="13"/>
  <c r="N147" i="13"/>
  <c r="N142" i="13"/>
  <c r="N198" i="13"/>
  <c r="N193" i="13"/>
  <c r="N187" i="13"/>
  <c r="N174" i="13"/>
  <c r="N173" i="13"/>
  <c r="N167" i="13"/>
  <c r="N166" i="13"/>
  <c r="N165" i="13"/>
  <c r="N158" i="13"/>
  <c r="N153" i="13"/>
  <c r="N148" i="13"/>
  <c r="N144" i="13"/>
  <c r="N214" i="13"/>
  <c r="N199" i="13"/>
  <c r="N181" i="13"/>
  <c r="N176" i="13"/>
  <c r="N159" i="13"/>
  <c r="N154" i="13"/>
  <c r="N149" i="13"/>
  <c r="N138" i="13"/>
  <c r="N134" i="13"/>
  <c r="N130" i="13"/>
  <c r="N126" i="13"/>
  <c r="N122" i="13"/>
  <c r="N118" i="13"/>
  <c r="N114" i="13"/>
  <c r="N110" i="13"/>
  <c r="N105" i="13"/>
  <c r="N101" i="13"/>
  <c r="N177" i="13"/>
  <c r="N150" i="13"/>
  <c r="N145" i="13"/>
  <c r="N135" i="13"/>
  <c r="N131" i="13"/>
  <c r="N127" i="13"/>
  <c r="N123" i="13"/>
  <c r="N119" i="13"/>
  <c r="N115" i="13"/>
  <c r="N111" i="13"/>
  <c r="N106" i="13"/>
  <c r="N102" i="13"/>
  <c r="N97" i="13"/>
  <c r="N204" i="13"/>
  <c r="N168" i="13"/>
  <c r="N139" i="13"/>
  <c r="N136" i="13"/>
  <c r="N132" i="13"/>
  <c r="N128" i="13"/>
  <c r="N124" i="13"/>
  <c r="N120" i="13"/>
  <c r="N116" i="13"/>
  <c r="N112" i="13"/>
  <c r="N107" i="13"/>
  <c r="N103" i="13"/>
  <c r="N98" i="13"/>
  <c r="N125" i="13"/>
  <c r="N109" i="13"/>
  <c r="N104" i="13"/>
  <c r="N99" i="13"/>
  <c r="N90" i="13"/>
  <c r="N89" i="13"/>
  <c r="N84" i="13"/>
  <c r="N129" i="13"/>
  <c r="N95" i="13"/>
  <c r="N94" i="13"/>
  <c r="N83" i="13"/>
  <c r="N182" i="13"/>
  <c r="N175" i="13"/>
  <c r="N137" i="13"/>
  <c r="N121" i="13"/>
  <c r="N100" i="13"/>
  <c r="N92" i="13"/>
  <c r="N91" i="13"/>
  <c r="N85" i="13"/>
  <c r="N81" i="13"/>
  <c r="N80" i="13"/>
  <c r="N79" i="13"/>
  <c r="N140" i="13"/>
  <c r="N113" i="13"/>
  <c r="N88" i="13"/>
  <c r="N143" i="13"/>
  <c r="N133" i="13"/>
  <c r="N117" i="13"/>
  <c r="N96" i="13"/>
  <c r="N93" i="13"/>
  <c r="N87" i="13"/>
  <c r="N86" i="13"/>
  <c r="N82" i="13"/>
  <c r="N108" i="13"/>
  <c r="R323" i="13"/>
  <c r="R319" i="13"/>
  <c r="R321" i="13"/>
  <c r="R324" i="13"/>
  <c r="R320" i="13"/>
  <c r="R322" i="13"/>
  <c r="R318" i="13"/>
  <c r="R317" i="13"/>
  <c r="R313" i="13"/>
  <c r="R309" i="13"/>
  <c r="R316" i="13"/>
  <c r="R312" i="13"/>
  <c r="R308" i="13"/>
  <c r="R315" i="13"/>
  <c r="R307" i="13"/>
  <c r="R314" i="13"/>
  <c r="R311" i="13"/>
  <c r="R306" i="13"/>
  <c r="R303" i="13"/>
  <c r="R299" i="13"/>
  <c r="R295" i="13"/>
  <c r="R305" i="13"/>
  <c r="R302" i="13"/>
  <c r="R298" i="13"/>
  <c r="R294" i="13"/>
  <c r="R304" i="13"/>
  <c r="R301" i="13"/>
  <c r="R297" i="13"/>
  <c r="R291" i="13"/>
  <c r="R287" i="13"/>
  <c r="R283" i="13"/>
  <c r="R279" i="13"/>
  <c r="R275" i="13"/>
  <c r="R310" i="13"/>
  <c r="R290" i="13"/>
  <c r="R286" i="13"/>
  <c r="R282" i="13"/>
  <c r="R278" i="13"/>
  <c r="R274" i="13"/>
  <c r="R270" i="13"/>
  <c r="R293" i="13"/>
  <c r="R285" i="13"/>
  <c r="R277" i="13"/>
  <c r="R267" i="13"/>
  <c r="R263" i="13"/>
  <c r="R292" i="13"/>
  <c r="R284" i="13"/>
  <c r="R276" i="13"/>
  <c r="R273" i="13"/>
  <c r="R266" i="13"/>
  <c r="R300" i="13"/>
  <c r="R289" i="13"/>
  <c r="R281" i="13"/>
  <c r="R272" i="13"/>
  <c r="R296" i="13"/>
  <c r="R265" i="13"/>
  <c r="R259" i="13"/>
  <c r="R253" i="13"/>
  <c r="R249" i="13"/>
  <c r="R243" i="13"/>
  <c r="R271" i="13"/>
  <c r="R264" i="13"/>
  <c r="R261" i="13"/>
  <c r="R260" i="13"/>
  <c r="R256" i="13"/>
  <c r="R255" i="13"/>
  <c r="R254" i="13"/>
  <c r="R288" i="13"/>
  <c r="R269" i="13"/>
  <c r="R257" i="13"/>
  <c r="R251" i="13"/>
  <c r="R246" i="13"/>
  <c r="R241" i="13"/>
  <c r="R262" i="13"/>
  <c r="R239" i="13"/>
  <c r="R235" i="13"/>
  <c r="R231" i="13"/>
  <c r="R230" i="13"/>
  <c r="R229" i="13"/>
  <c r="R225" i="13"/>
  <c r="R280" i="13"/>
  <c r="R268" i="13"/>
  <c r="R240" i="13"/>
  <c r="R236" i="13"/>
  <c r="R232" i="13"/>
  <c r="R226" i="13"/>
  <c r="R221" i="13"/>
  <c r="R217" i="13"/>
  <c r="R213" i="13"/>
  <c r="R209" i="13"/>
  <c r="R250" i="13"/>
  <c r="R247" i="13"/>
  <c r="R244" i="13"/>
  <c r="R238" i="13"/>
  <c r="R233" i="13"/>
  <c r="R227" i="13"/>
  <c r="R224" i="13"/>
  <c r="R220" i="13"/>
  <c r="R214" i="13"/>
  <c r="R211" i="13"/>
  <c r="R205" i="13"/>
  <c r="R201" i="13"/>
  <c r="R195" i="13"/>
  <c r="R194" i="13"/>
  <c r="R189" i="13"/>
  <c r="R185" i="13"/>
  <c r="R184" i="13"/>
  <c r="R179" i="13"/>
  <c r="R178" i="13"/>
  <c r="R258" i="13"/>
  <c r="R218" i="13"/>
  <c r="R215" i="13"/>
  <c r="R208" i="13"/>
  <c r="R206" i="13"/>
  <c r="R202" i="13"/>
  <c r="R196" i="13"/>
  <c r="R191" i="13"/>
  <c r="R190" i="13"/>
  <c r="R186" i="13"/>
  <c r="R180" i="13"/>
  <c r="R248" i="13"/>
  <c r="R245" i="13"/>
  <c r="R242" i="13"/>
  <c r="R237" i="13"/>
  <c r="R234" i="13"/>
  <c r="R228" i="13"/>
  <c r="R223" i="13"/>
  <c r="R222" i="13"/>
  <c r="R219" i="13"/>
  <c r="R212" i="13"/>
  <c r="R203" i="13"/>
  <c r="R197" i="13"/>
  <c r="R192" i="13"/>
  <c r="R210" i="13"/>
  <c r="R187" i="13"/>
  <c r="R170" i="13"/>
  <c r="R169" i="13"/>
  <c r="R161" i="13"/>
  <c r="R160" i="13"/>
  <c r="R155" i="13"/>
  <c r="R151" i="13"/>
  <c r="R146" i="13"/>
  <c r="R141" i="13"/>
  <c r="R216" i="13"/>
  <c r="R198" i="13"/>
  <c r="R193" i="13"/>
  <c r="R182" i="13"/>
  <c r="R181" i="13"/>
  <c r="R172" i="13"/>
  <c r="R171" i="13"/>
  <c r="R164" i="13"/>
  <c r="R163" i="13"/>
  <c r="R162" i="13"/>
  <c r="R157" i="13"/>
  <c r="R156" i="13"/>
  <c r="R152" i="13"/>
  <c r="R147" i="13"/>
  <c r="R142" i="13"/>
  <c r="R252" i="13"/>
  <c r="R207" i="13"/>
  <c r="R204" i="13"/>
  <c r="R199" i="13"/>
  <c r="R188" i="13"/>
  <c r="R174" i="13"/>
  <c r="R173" i="13"/>
  <c r="R167" i="13"/>
  <c r="R166" i="13"/>
  <c r="R165" i="13"/>
  <c r="R158" i="13"/>
  <c r="R153" i="13"/>
  <c r="R148" i="13"/>
  <c r="R144" i="13"/>
  <c r="R177" i="13"/>
  <c r="R150" i="13"/>
  <c r="R145" i="13"/>
  <c r="R139" i="13"/>
  <c r="R134" i="13"/>
  <c r="R130" i="13"/>
  <c r="R126" i="13"/>
  <c r="R122" i="13"/>
  <c r="R118" i="13"/>
  <c r="R114" i="13"/>
  <c r="R110" i="13"/>
  <c r="R105" i="13"/>
  <c r="R101" i="13"/>
  <c r="R168" i="13"/>
  <c r="R143" i="13"/>
  <c r="R140" i="13"/>
  <c r="R138" i="13"/>
  <c r="R135" i="13"/>
  <c r="R131" i="13"/>
  <c r="R127" i="13"/>
  <c r="R123" i="13"/>
  <c r="R119" i="13"/>
  <c r="R115" i="13"/>
  <c r="R111" i="13"/>
  <c r="R106" i="13"/>
  <c r="R102" i="13"/>
  <c r="R97" i="13"/>
  <c r="R200" i="13"/>
  <c r="R175" i="13"/>
  <c r="R136" i="13"/>
  <c r="R132" i="13"/>
  <c r="R128" i="13"/>
  <c r="R124" i="13"/>
  <c r="R120" i="13"/>
  <c r="R116" i="13"/>
  <c r="R112" i="13"/>
  <c r="R107" i="13"/>
  <c r="R103" i="13"/>
  <c r="R98" i="13"/>
  <c r="R154" i="13"/>
  <c r="R137" i="13"/>
  <c r="R121" i="13"/>
  <c r="R100" i="13"/>
  <c r="R90" i="13"/>
  <c r="R89" i="13"/>
  <c r="R84" i="13"/>
  <c r="R149" i="13"/>
  <c r="R109" i="13"/>
  <c r="R96" i="13"/>
  <c r="R88" i="13"/>
  <c r="R183" i="13"/>
  <c r="R159" i="13"/>
  <c r="R133" i="13"/>
  <c r="R117" i="13"/>
  <c r="R92" i="13"/>
  <c r="R91" i="13"/>
  <c r="R85" i="13"/>
  <c r="R81" i="13"/>
  <c r="R80" i="13"/>
  <c r="R79" i="13"/>
  <c r="R82" i="13"/>
  <c r="R176" i="13"/>
  <c r="R125" i="13"/>
  <c r="R104" i="13"/>
  <c r="R94" i="13"/>
  <c r="R83" i="13"/>
  <c r="R129" i="13"/>
  <c r="R113" i="13"/>
  <c r="R108" i="13"/>
  <c r="R93" i="13"/>
  <c r="R87" i="13"/>
  <c r="R86" i="13"/>
  <c r="R99" i="13"/>
  <c r="R95" i="13"/>
  <c r="V323" i="13"/>
  <c r="V319" i="13"/>
  <c r="V321" i="13"/>
  <c r="V315" i="13"/>
  <c r="V320" i="13"/>
  <c r="V324" i="13"/>
  <c r="V313" i="13"/>
  <c r="V309" i="13"/>
  <c r="V322" i="13"/>
  <c r="V312" i="13"/>
  <c r="V308" i="13"/>
  <c r="V311" i="13"/>
  <c r="V305" i="13"/>
  <c r="V318" i="13"/>
  <c r="V317" i="13"/>
  <c r="V307" i="13"/>
  <c r="V303" i="13"/>
  <c r="V299" i="13"/>
  <c r="V295" i="13"/>
  <c r="V316" i="13"/>
  <c r="V302" i="13"/>
  <c r="V298" i="13"/>
  <c r="V294" i="13"/>
  <c r="V314" i="13"/>
  <c r="V310" i="13"/>
  <c r="V301" i="13"/>
  <c r="V297" i="13"/>
  <c r="V291" i="13"/>
  <c r="V287" i="13"/>
  <c r="V283" i="13"/>
  <c r="V279" i="13"/>
  <c r="V275" i="13"/>
  <c r="V306" i="13"/>
  <c r="V304" i="13"/>
  <c r="V300" i="13"/>
  <c r="V290" i="13"/>
  <c r="V286" i="13"/>
  <c r="V282" i="13"/>
  <c r="V278" i="13"/>
  <c r="V274" i="13"/>
  <c r="V270" i="13"/>
  <c r="V289" i="13"/>
  <c r="V281" i="13"/>
  <c r="V271" i="13"/>
  <c r="V267" i="13"/>
  <c r="V263" i="13"/>
  <c r="V288" i="13"/>
  <c r="V280" i="13"/>
  <c r="V266" i="13"/>
  <c r="V296" i="13"/>
  <c r="V293" i="13"/>
  <c r="V285" i="13"/>
  <c r="V277" i="13"/>
  <c r="V273" i="13"/>
  <c r="V269" i="13"/>
  <c r="V253" i="13"/>
  <c r="V249" i="13"/>
  <c r="V243" i="13"/>
  <c r="V292" i="13"/>
  <c r="V268" i="13"/>
  <c r="V262" i="13"/>
  <c r="V259" i="13"/>
  <c r="V256" i="13"/>
  <c r="V255" i="13"/>
  <c r="V254" i="13"/>
  <c r="V284" i="13"/>
  <c r="V265" i="13"/>
  <c r="V257" i="13"/>
  <c r="V251" i="13"/>
  <c r="V246" i="13"/>
  <c r="V241" i="13"/>
  <c r="V260" i="13"/>
  <c r="V250" i="13"/>
  <c r="V247" i="13"/>
  <c r="V244" i="13"/>
  <c r="V242" i="13"/>
  <c r="V239" i="13"/>
  <c r="V235" i="13"/>
  <c r="V231" i="13"/>
  <c r="V230" i="13"/>
  <c r="V229" i="13"/>
  <c r="V225" i="13"/>
  <c r="V264" i="13"/>
  <c r="V252" i="13"/>
  <c r="V248" i="13"/>
  <c r="V245" i="13"/>
  <c r="V240" i="13"/>
  <c r="V236" i="13"/>
  <c r="V232" i="13"/>
  <c r="V226" i="13"/>
  <c r="V221" i="13"/>
  <c r="V217" i="13"/>
  <c r="V213" i="13"/>
  <c r="V209" i="13"/>
  <c r="V261" i="13"/>
  <c r="V258" i="13"/>
  <c r="V237" i="13"/>
  <c r="V234" i="13"/>
  <c r="V228" i="13"/>
  <c r="V223" i="13"/>
  <c r="V216" i="13"/>
  <c r="V210" i="13"/>
  <c r="V207" i="13"/>
  <c r="V205" i="13"/>
  <c r="V201" i="13"/>
  <c r="V195" i="13"/>
  <c r="V194" i="13"/>
  <c r="V189" i="13"/>
  <c r="V185" i="13"/>
  <c r="V184" i="13"/>
  <c r="V179" i="13"/>
  <c r="V178" i="13"/>
  <c r="V220" i="13"/>
  <c r="V214" i="13"/>
  <c r="V211" i="13"/>
  <c r="V206" i="13"/>
  <c r="V202" i="13"/>
  <c r="V196" i="13"/>
  <c r="V191" i="13"/>
  <c r="V190" i="13"/>
  <c r="V186" i="13"/>
  <c r="V180" i="13"/>
  <c r="V276" i="13"/>
  <c r="V272" i="13"/>
  <c r="V238" i="13"/>
  <c r="V233" i="13"/>
  <c r="V227" i="13"/>
  <c r="V224" i="13"/>
  <c r="V218" i="13"/>
  <c r="V215" i="13"/>
  <c r="V208" i="13"/>
  <c r="V203" i="13"/>
  <c r="V197" i="13"/>
  <c r="V192" i="13"/>
  <c r="V198" i="13"/>
  <c r="V193" i="13"/>
  <c r="V188" i="13"/>
  <c r="V170" i="13"/>
  <c r="V169" i="13"/>
  <c r="V161" i="13"/>
  <c r="V160" i="13"/>
  <c r="V155" i="13"/>
  <c r="V151" i="13"/>
  <c r="V146" i="13"/>
  <c r="V141" i="13"/>
  <c r="V212" i="13"/>
  <c r="V204" i="13"/>
  <c r="V199" i="13"/>
  <c r="V183" i="13"/>
  <c r="V172" i="13"/>
  <c r="V171" i="13"/>
  <c r="V164" i="13"/>
  <c r="V163" i="13"/>
  <c r="V162" i="13"/>
  <c r="V157" i="13"/>
  <c r="V156" i="13"/>
  <c r="V152" i="13"/>
  <c r="V147" i="13"/>
  <c r="V142" i="13"/>
  <c r="V222" i="13"/>
  <c r="V200" i="13"/>
  <c r="V187" i="13"/>
  <c r="V174" i="13"/>
  <c r="V173" i="13"/>
  <c r="V167" i="13"/>
  <c r="V166" i="13"/>
  <c r="V165" i="13"/>
  <c r="V158" i="13"/>
  <c r="V153" i="13"/>
  <c r="V148" i="13"/>
  <c r="V144" i="13"/>
  <c r="V168" i="13"/>
  <c r="V134" i="13"/>
  <c r="V130" i="13"/>
  <c r="V126" i="13"/>
  <c r="V122" i="13"/>
  <c r="V118" i="13"/>
  <c r="V114" i="13"/>
  <c r="V110" i="13"/>
  <c r="V105" i="13"/>
  <c r="V101" i="13"/>
  <c r="V175" i="13"/>
  <c r="V135" i="13"/>
  <c r="V131" i="13"/>
  <c r="V127" i="13"/>
  <c r="V123" i="13"/>
  <c r="V119" i="13"/>
  <c r="V115" i="13"/>
  <c r="V111" i="13"/>
  <c r="V106" i="13"/>
  <c r="V102" i="13"/>
  <c r="V97" i="13"/>
  <c r="V219" i="13"/>
  <c r="V182" i="13"/>
  <c r="V176" i="13"/>
  <c r="V159" i="13"/>
  <c r="V154" i="13"/>
  <c r="V149" i="13"/>
  <c r="V139" i="13"/>
  <c r="V138" i="13"/>
  <c r="V136" i="13"/>
  <c r="V132" i="13"/>
  <c r="V128" i="13"/>
  <c r="V124" i="13"/>
  <c r="V120" i="13"/>
  <c r="V116" i="13"/>
  <c r="V112" i="13"/>
  <c r="V107" i="13"/>
  <c r="V103" i="13"/>
  <c r="V98" i="13"/>
  <c r="V145" i="13"/>
  <c r="V133" i="13"/>
  <c r="V117" i="13"/>
  <c r="V96" i="13"/>
  <c r="V90" i="13"/>
  <c r="V89" i="13"/>
  <c r="V84" i="13"/>
  <c r="V82" i="13"/>
  <c r="V121" i="13"/>
  <c r="V100" i="13"/>
  <c r="V95" i="13"/>
  <c r="V94" i="13"/>
  <c r="V177" i="13"/>
  <c r="V150" i="13"/>
  <c r="V143" i="13"/>
  <c r="V129" i="13"/>
  <c r="V113" i="13"/>
  <c r="V108" i="13"/>
  <c r="V92" i="13"/>
  <c r="V91" i="13"/>
  <c r="V85" i="13"/>
  <c r="V81" i="13"/>
  <c r="V80" i="13"/>
  <c r="V79" i="13"/>
  <c r="V137" i="13"/>
  <c r="V181" i="13"/>
  <c r="V140" i="13"/>
  <c r="V125" i="13"/>
  <c r="V109" i="13"/>
  <c r="V104" i="13"/>
  <c r="V99" i="13"/>
  <c r="V93" i="13"/>
  <c r="V87" i="13"/>
  <c r="V86" i="13"/>
  <c r="V88" i="13"/>
  <c r="V83" i="13"/>
  <c r="Z323" i="13"/>
  <c r="Z319" i="13"/>
  <c r="Z321" i="13"/>
  <c r="Z324" i="13"/>
  <c r="Z315" i="13"/>
  <c r="Z322" i="13"/>
  <c r="Z320" i="13"/>
  <c r="Z317" i="13"/>
  <c r="Z313" i="13"/>
  <c r="Z309" i="13"/>
  <c r="Z318" i="13"/>
  <c r="Z316" i="13"/>
  <c r="Z312" i="13"/>
  <c r="Z308" i="13"/>
  <c r="Z307" i="13"/>
  <c r="Z314" i="13"/>
  <c r="Z311" i="13"/>
  <c r="Z304" i="13"/>
  <c r="Z303" i="13"/>
  <c r="Z299" i="13"/>
  <c r="Z295" i="13"/>
  <c r="Z310" i="13"/>
  <c r="Z302" i="13"/>
  <c r="Z298" i="13"/>
  <c r="Z294" i="13"/>
  <c r="Z306" i="13"/>
  <c r="Z305" i="13"/>
  <c r="Z301" i="13"/>
  <c r="Z297" i="13"/>
  <c r="Z300" i="13"/>
  <c r="Z291" i="13"/>
  <c r="Z287" i="13"/>
  <c r="Z283" i="13"/>
  <c r="Z279" i="13"/>
  <c r="Z275" i="13"/>
  <c r="Z296" i="13"/>
  <c r="Z290" i="13"/>
  <c r="Z286" i="13"/>
  <c r="Z282" i="13"/>
  <c r="Z278" i="13"/>
  <c r="Z274" i="13"/>
  <c r="Z270" i="13"/>
  <c r="Z293" i="13"/>
  <c r="Z285" i="13"/>
  <c r="Z277" i="13"/>
  <c r="Z272" i="13"/>
  <c r="Z267" i="13"/>
  <c r="Z263" i="13"/>
  <c r="Z292" i="13"/>
  <c r="Z284" i="13"/>
  <c r="Z276" i="13"/>
  <c r="Z271" i="13"/>
  <c r="Z266" i="13"/>
  <c r="Z289" i="13"/>
  <c r="Z281" i="13"/>
  <c r="Z265" i="13"/>
  <c r="Z253" i="13"/>
  <c r="Z249" i="13"/>
  <c r="Z243" i="13"/>
  <c r="Z288" i="13"/>
  <c r="Z273" i="13"/>
  <c r="Z264" i="13"/>
  <c r="Z261" i="13"/>
  <c r="Z260" i="13"/>
  <c r="Z256" i="13"/>
  <c r="Z255" i="13"/>
  <c r="Z254" i="13"/>
  <c r="Z280" i="13"/>
  <c r="Z269" i="13"/>
  <c r="Z259" i="13"/>
  <c r="Z257" i="13"/>
  <c r="Z251" i="13"/>
  <c r="Z246" i="13"/>
  <c r="Z241" i="13"/>
  <c r="Z268" i="13"/>
  <c r="Z252" i="13"/>
  <c r="Z239" i="13"/>
  <c r="Z235" i="13"/>
  <c r="Z231" i="13"/>
  <c r="Z230" i="13"/>
  <c r="Z229" i="13"/>
  <c r="Z225" i="13"/>
  <c r="Z258" i="13"/>
  <c r="Z242" i="13"/>
  <c r="Z240" i="13"/>
  <c r="Z236" i="13"/>
  <c r="Z232" i="13"/>
  <c r="Z226" i="13"/>
  <c r="Z221" i="13"/>
  <c r="Z217" i="13"/>
  <c r="Z213" i="13"/>
  <c r="Z209" i="13"/>
  <c r="Z248" i="13"/>
  <c r="Z245" i="13"/>
  <c r="Z238" i="13"/>
  <c r="Z233" i="13"/>
  <c r="Z227" i="13"/>
  <c r="Z224" i="13"/>
  <c r="Z222" i="13"/>
  <c r="Z219" i="13"/>
  <c r="Z212" i="13"/>
  <c r="Z205" i="13"/>
  <c r="Z201" i="13"/>
  <c r="Z195" i="13"/>
  <c r="Z194" i="13"/>
  <c r="Z189" i="13"/>
  <c r="Z185" i="13"/>
  <c r="Z184" i="13"/>
  <c r="Z179" i="13"/>
  <c r="Z178" i="13"/>
  <c r="Z216" i="13"/>
  <c r="Z210" i="13"/>
  <c r="Z207" i="13"/>
  <c r="Z206" i="13"/>
  <c r="Z202" i="13"/>
  <c r="Z196" i="13"/>
  <c r="Z191" i="13"/>
  <c r="Z190" i="13"/>
  <c r="Z186" i="13"/>
  <c r="Z180" i="13"/>
  <c r="Z250" i="13"/>
  <c r="Z247" i="13"/>
  <c r="Z244" i="13"/>
  <c r="Z237" i="13"/>
  <c r="Z234" i="13"/>
  <c r="Z228" i="13"/>
  <c r="Z223" i="13"/>
  <c r="Z220" i="13"/>
  <c r="Z214" i="13"/>
  <c r="Z211" i="13"/>
  <c r="Z203" i="13"/>
  <c r="Z197" i="13"/>
  <c r="Z192" i="13"/>
  <c r="Z262" i="13"/>
  <c r="Z204" i="13"/>
  <c r="Z199" i="13"/>
  <c r="Z187" i="13"/>
  <c r="Z177" i="13"/>
  <c r="Z170" i="13"/>
  <c r="Z169" i="13"/>
  <c r="Z161" i="13"/>
  <c r="Z160" i="13"/>
  <c r="Z155" i="13"/>
  <c r="Z151" i="13"/>
  <c r="Z146" i="13"/>
  <c r="Z141" i="13"/>
  <c r="Z218" i="13"/>
  <c r="Z208" i="13"/>
  <c r="Z200" i="13"/>
  <c r="Z182" i="13"/>
  <c r="Z181" i="13"/>
  <c r="Z172" i="13"/>
  <c r="Z171" i="13"/>
  <c r="Z164" i="13"/>
  <c r="Z163" i="13"/>
  <c r="Z162" i="13"/>
  <c r="Z157" i="13"/>
  <c r="Z156" i="13"/>
  <c r="Z152" i="13"/>
  <c r="Z147" i="13"/>
  <c r="Z142" i="13"/>
  <c r="Z215" i="13"/>
  <c r="Z188" i="13"/>
  <c r="Z174" i="13"/>
  <c r="Z173" i="13"/>
  <c r="Z167" i="13"/>
  <c r="Z166" i="13"/>
  <c r="Z165" i="13"/>
  <c r="Z158" i="13"/>
  <c r="Z153" i="13"/>
  <c r="Z148" i="13"/>
  <c r="Z144" i="13"/>
  <c r="Z193" i="13"/>
  <c r="Z175" i="13"/>
  <c r="Z139" i="13"/>
  <c r="Z134" i="13"/>
  <c r="Z130" i="13"/>
  <c r="Z126" i="13"/>
  <c r="Z122" i="13"/>
  <c r="Z118" i="13"/>
  <c r="Z114" i="13"/>
  <c r="Z110" i="13"/>
  <c r="Z105" i="13"/>
  <c r="Z101" i="13"/>
  <c r="Z176" i="13"/>
  <c r="Z159" i="13"/>
  <c r="Z154" i="13"/>
  <c r="Z149" i="13"/>
  <c r="Z143" i="13"/>
  <c r="Z140" i="13"/>
  <c r="Z135" i="13"/>
  <c r="Z131" i="13"/>
  <c r="Z127" i="13"/>
  <c r="Z123" i="13"/>
  <c r="Z119" i="13"/>
  <c r="Z115" i="13"/>
  <c r="Z111" i="13"/>
  <c r="Z106" i="13"/>
  <c r="Z102" i="13"/>
  <c r="Z97" i="13"/>
  <c r="Z198" i="13"/>
  <c r="Z183" i="13"/>
  <c r="Z150" i="13"/>
  <c r="Z145" i="13"/>
  <c r="Z136" i="13"/>
  <c r="Z132" i="13"/>
  <c r="Z128" i="13"/>
  <c r="Z124" i="13"/>
  <c r="Z120" i="13"/>
  <c r="Z116" i="13"/>
  <c r="Z112" i="13"/>
  <c r="Z107" i="13"/>
  <c r="Z103" i="13"/>
  <c r="Z98" i="13"/>
  <c r="Z129" i="13"/>
  <c r="Z113" i="13"/>
  <c r="Z108" i="13"/>
  <c r="Z90" i="13"/>
  <c r="Z89" i="13"/>
  <c r="Z84" i="13"/>
  <c r="Z168" i="13"/>
  <c r="Z117" i="13"/>
  <c r="Z83" i="13"/>
  <c r="Z138" i="13"/>
  <c r="Z125" i="13"/>
  <c r="Z109" i="13"/>
  <c r="Z104" i="13"/>
  <c r="Z99" i="13"/>
  <c r="Z96" i="13"/>
  <c r="Z92" i="13"/>
  <c r="Z91" i="13"/>
  <c r="Z85" i="13"/>
  <c r="Z81" i="13"/>
  <c r="Z80" i="13"/>
  <c r="Z79" i="13"/>
  <c r="Z133" i="13"/>
  <c r="Z94" i="13"/>
  <c r="Z88" i="13"/>
  <c r="Z137" i="13"/>
  <c r="Z121" i="13"/>
  <c r="Z100" i="13"/>
  <c r="Z93" i="13"/>
  <c r="Z87" i="13"/>
  <c r="Z86" i="13"/>
  <c r="Z82" i="13"/>
  <c r="Z95" i="13"/>
  <c r="AD323" i="13"/>
  <c r="AD319" i="13"/>
  <c r="AD321" i="13"/>
  <c r="AD320" i="13"/>
  <c r="AD318" i="13"/>
  <c r="AD315" i="13"/>
  <c r="AD313" i="13"/>
  <c r="AD309" i="13"/>
  <c r="AD312" i="13"/>
  <c r="AD308" i="13"/>
  <c r="AD317" i="13"/>
  <c r="AD311" i="13"/>
  <c r="AD316" i="13"/>
  <c r="AD324" i="13"/>
  <c r="AD307" i="13"/>
  <c r="AD305" i="13"/>
  <c r="AD310" i="13"/>
  <c r="AD303" i="13"/>
  <c r="AD299" i="13"/>
  <c r="AD295" i="13"/>
  <c r="AD314" i="13"/>
  <c r="AD306" i="13"/>
  <c r="AD304" i="13"/>
  <c r="AD302" i="13"/>
  <c r="AD298" i="13"/>
  <c r="AD294" i="13"/>
  <c r="AD301" i="13"/>
  <c r="AD297" i="13"/>
  <c r="AD322" i="13"/>
  <c r="AD296" i="13"/>
  <c r="AD291" i="13"/>
  <c r="AD287" i="13"/>
  <c r="AD283" i="13"/>
  <c r="AD279" i="13"/>
  <c r="AD275" i="13"/>
  <c r="AD290" i="13"/>
  <c r="AD286" i="13"/>
  <c r="AD282" i="13"/>
  <c r="AD278" i="13"/>
  <c r="AD274" i="13"/>
  <c r="AD270" i="13"/>
  <c r="AD289" i="13"/>
  <c r="AD281" i="13"/>
  <c r="AD273" i="13"/>
  <c r="AD267" i="13"/>
  <c r="AD263" i="13"/>
  <c r="AD300" i="13"/>
  <c r="AD288" i="13"/>
  <c r="AD280" i="13"/>
  <c r="AD272" i="13"/>
  <c r="AD266" i="13"/>
  <c r="AD293" i="13"/>
  <c r="AD285" i="13"/>
  <c r="AD277" i="13"/>
  <c r="AD271" i="13"/>
  <c r="AD292" i="13"/>
  <c r="AD253" i="13"/>
  <c r="AD249" i="13"/>
  <c r="AD243" i="13"/>
  <c r="AD284" i="13"/>
  <c r="AD269" i="13"/>
  <c r="AD268" i="13"/>
  <c r="AD262" i="13"/>
  <c r="AD256" i="13"/>
  <c r="AD255" i="13"/>
  <c r="AD254" i="13"/>
  <c r="AD276" i="13"/>
  <c r="AD265" i="13"/>
  <c r="AD257" i="13"/>
  <c r="AD251" i="13"/>
  <c r="AD246" i="13"/>
  <c r="AD241" i="13"/>
  <c r="AD264" i="13"/>
  <c r="AD258" i="13"/>
  <c r="AD250" i="13"/>
  <c r="AD247" i="13"/>
  <c r="AD244" i="13"/>
  <c r="AD239" i="13"/>
  <c r="AD235" i="13"/>
  <c r="AD231" i="13"/>
  <c r="AD230" i="13"/>
  <c r="AD229" i="13"/>
  <c r="AD225" i="13"/>
  <c r="AD248" i="13"/>
  <c r="AD245" i="13"/>
  <c r="AD240" i="13"/>
  <c r="AD236" i="13"/>
  <c r="AD232" i="13"/>
  <c r="AD226" i="13"/>
  <c r="AD221" i="13"/>
  <c r="AD217" i="13"/>
  <c r="AD213" i="13"/>
  <c r="AD209" i="13"/>
  <c r="AD237" i="13"/>
  <c r="AD234" i="13"/>
  <c r="AD228" i="13"/>
  <c r="AD223" i="13"/>
  <c r="AD218" i="13"/>
  <c r="AD215" i="13"/>
  <c r="AD208" i="13"/>
  <c r="AD205" i="13"/>
  <c r="AD201" i="13"/>
  <c r="AD195" i="13"/>
  <c r="AD194" i="13"/>
  <c r="AD189" i="13"/>
  <c r="AD185" i="13"/>
  <c r="AD184" i="13"/>
  <c r="AD179" i="13"/>
  <c r="AD178" i="13"/>
  <c r="AD260" i="13"/>
  <c r="AD242" i="13"/>
  <c r="AD222" i="13"/>
  <c r="AD219" i="13"/>
  <c r="AD212" i="13"/>
  <c r="AD206" i="13"/>
  <c r="AD202" i="13"/>
  <c r="AD196" i="13"/>
  <c r="AD191" i="13"/>
  <c r="AD190" i="13"/>
  <c r="AD186" i="13"/>
  <c r="AD180" i="13"/>
  <c r="AD252" i="13"/>
  <c r="AD238" i="13"/>
  <c r="AD233" i="13"/>
  <c r="AD227" i="13"/>
  <c r="AD224" i="13"/>
  <c r="AD216" i="13"/>
  <c r="AD210" i="13"/>
  <c r="AD207" i="13"/>
  <c r="AD203" i="13"/>
  <c r="AD197" i="13"/>
  <c r="AD192" i="13"/>
  <c r="AD214" i="13"/>
  <c r="AD200" i="13"/>
  <c r="AD188" i="13"/>
  <c r="AD170" i="13"/>
  <c r="AD169" i="13"/>
  <c r="AD161" i="13"/>
  <c r="AD160" i="13"/>
  <c r="AD155" i="13"/>
  <c r="AD151" i="13"/>
  <c r="AD146" i="13"/>
  <c r="AD141" i="13"/>
  <c r="AD183" i="13"/>
  <c r="AD177" i="13"/>
  <c r="AD172" i="13"/>
  <c r="AD171" i="13"/>
  <c r="AD164" i="13"/>
  <c r="AD163" i="13"/>
  <c r="AD162" i="13"/>
  <c r="AD157" i="13"/>
  <c r="AD156" i="13"/>
  <c r="AD152" i="13"/>
  <c r="AD147" i="13"/>
  <c r="AD142" i="13"/>
  <c r="AD259" i="13"/>
  <c r="AD220" i="13"/>
  <c r="AD211" i="13"/>
  <c r="AD198" i="13"/>
  <c r="AD193" i="13"/>
  <c r="AD187" i="13"/>
  <c r="AD174" i="13"/>
  <c r="AD173" i="13"/>
  <c r="AD167" i="13"/>
  <c r="AD166" i="13"/>
  <c r="AD165" i="13"/>
  <c r="AD158" i="13"/>
  <c r="AD153" i="13"/>
  <c r="AD148" i="13"/>
  <c r="AD144" i="13"/>
  <c r="AD176" i="13"/>
  <c r="AD159" i="13"/>
  <c r="AD154" i="13"/>
  <c r="AD149" i="13"/>
  <c r="AD138" i="13"/>
  <c r="AD134" i="13"/>
  <c r="AD130" i="13"/>
  <c r="AD126" i="13"/>
  <c r="AD122" i="13"/>
  <c r="AD118" i="13"/>
  <c r="AD114" i="13"/>
  <c r="AD110" i="13"/>
  <c r="AD105" i="13"/>
  <c r="AD101" i="13"/>
  <c r="AD204" i="13"/>
  <c r="AD182" i="13"/>
  <c r="AD150" i="13"/>
  <c r="AD145" i="13"/>
  <c r="AD135" i="13"/>
  <c r="AD131" i="13"/>
  <c r="AD127" i="13"/>
  <c r="AD123" i="13"/>
  <c r="AD119" i="13"/>
  <c r="AD115" i="13"/>
  <c r="AD111" i="13"/>
  <c r="AD106" i="13"/>
  <c r="AD102" i="13"/>
  <c r="AD97" i="13"/>
  <c r="AD261" i="13"/>
  <c r="AD181" i="13"/>
  <c r="AD168" i="13"/>
  <c r="AD139" i="13"/>
  <c r="AD136" i="13"/>
  <c r="AD132" i="13"/>
  <c r="AD128" i="13"/>
  <c r="AD124" i="13"/>
  <c r="AD120" i="13"/>
  <c r="AD116" i="13"/>
  <c r="AD112" i="13"/>
  <c r="AD107" i="13"/>
  <c r="AD103" i="13"/>
  <c r="AD98" i="13"/>
  <c r="AD175" i="13"/>
  <c r="AD143" i="13"/>
  <c r="AD125" i="13"/>
  <c r="AD109" i="13"/>
  <c r="AD104" i="13"/>
  <c r="AD99" i="13"/>
  <c r="AD90" i="13"/>
  <c r="AD89" i="13"/>
  <c r="AD84" i="13"/>
  <c r="AD82" i="13"/>
  <c r="AD108" i="13"/>
  <c r="AD95" i="13"/>
  <c r="AD94" i="13"/>
  <c r="AD199" i="13"/>
  <c r="AD140" i="13"/>
  <c r="AD137" i="13"/>
  <c r="AD121" i="13"/>
  <c r="AD100" i="13"/>
  <c r="AD92" i="13"/>
  <c r="AD91" i="13"/>
  <c r="AD85" i="13"/>
  <c r="AD81" i="13"/>
  <c r="AD80" i="13"/>
  <c r="AD79" i="13"/>
  <c r="AD129" i="13"/>
  <c r="AD83" i="13"/>
  <c r="AD133" i="13"/>
  <c r="AD117" i="13"/>
  <c r="AD96" i="13"/>
  <c r="AD93" i="13"/>
  <c r="AD87" i="13"/>
  <c r="AD86" i="13"/>
  <c r="AD113" i="13"/>
  <c r="AD88" i="13"/>
  <c r="AH323" i="13"/>
  <c r="AH319" i="13"/>
  <c r="AH321" i="13"/>
  <c r="AH324" i="13"/>
  <c r="AH315" i="13"/>
  <c r="AH322" i="13"/>
  <c r="AH318" i="13"/>
  <c r="AH317" i="13"/>
  <c r="AH313" i="13"/>
  <c r="AH309" i="13"/>
  <c r="AH316" i="13"/>
  <c r="AH312" i="13"/>
  <c r="AH308" i="13"/>
  <c r="AH307" i="13"/>
  <c r="AH314" i="13"/>
  <c r="AH320" i="13"/>
  <c r="AH311" i="13"/>
  <c r="AH306" i="13"/>
  <c r="AH303" i="13"/>
  <c r="AH299" i="13"/>
  <c r="AH295" i="13"/>
  <c r="AH302" i="13"/>
  <c r="AH298" i="13"/>
  <c r="AH294" i="13"/>
  <c r="AH304" i="13"/>
  <c r="AH301" i="13"/>
  <c r="AH297" i="13"/>
  <c r="AH310" i="13"/>
  <c r="AH305" i="13"/>
  <c r="AH293" i="13"/>
  <c r="AH291" i="13"/>
  <c r="AH287" i="13"/>
  <c r="AH283" i="13"/>
  <c r="AH279" i="13"/>
  <c r="AH275" i="13"/>
  <c r="AH290" i="13"/>
  <c r="AH286" i="13"/>
  <c r="AH282" i="13"/>
  <c r="AH278" i="13"/>
  <c r="AH274" i="13"/>
  <c r="AH270" i="13"/>
  <c r="AH300" i="13"/>
  <c r="AH285" i="13"/>
  <c r="AH277" i="13"/>
  <c r="AH269" i="13"/>
  <c r="AH267" i="13"/>
  <c r="AH263" i="13"/>
  <c r="AH296" i="13"/>
  <c r="AH292" i="13"/>
  <c r="AH284" i="13"/>
  <c r="AH276" i="13"/>
  <c r="AH273" i="13"/>
  <c r="AH266" i="13"/>
  <c r="AH289" i="13"/>
  <c r="AH281" i="13"/>
  <c r="AH272" i="13"/>
  <c r="AH288" i="13"/>
  <c r="AH265" i="13"/>
  <c r="AH259" i="13"/>
  <c r="AH253" i="13"/>
  <c r="AH249" i="13"/>
  <c r="AH243" i="13"/>
  <c r="AH280" i="13"/>
  <c r="AH264" i="13"/>
  <c r="AH261" i="13"/>
  <c r="AH260" i="13"/>
  <c r="AH256" i="13"/>
  <c r="AH255" i="13"/>
  <c r="AH254" i="13"/>
  <c r="AH271" i="13"/>
  <c r="AH257" i="13"/>
  <c r="AH251" i="13"/>
  <c r="AH246" i="13"/>
  <c r="AH241" i="13"/>
  <c r="AH239" i="13"/>
  <c r="AH235" i="13"/>
  <c r="AH231" i="13"/>
  <c r="AH230" i="13"/>
  <c r="AH229" i="13"/>
  <c r="AH225" i="13"/>
  <c r="AH240" i="13"/>
  <c r="AH236" i="13"/>
  <c r="AH232" i="13"/>
  <c r="AH226" i="13"/>
  <c r="AH221" i="13"/>
  <c r="AH217" i="13"/>
  <c r="AH213" i="13"/>
  <c r="AH209" i="13"/>
  <c r="AH250" i="13"/>
  <c r="AH247" i="13"/>
  <c r="AH244" i="13"/>
  <c r="AH242" i="13"/>
  <c r="AH238" i="13"/>
  <c r="AH233" i="13"/>
  <c r="AH227" i="13"/>
  <c r="AH224" i="13"/>
  <c r="AH220" i="13"/>
  <c r="AH214" i="13"/>
  <c r="AH211" i="13"/>
  <c r="AH205" i="13"/>
  <c r="AH201" i="13"/>
  <c r="AH195" i="13"/>
  <c r="AH194" i="13"/>
  <c r="AH189" i="13"/>
  <c r="AH185" i="13"/>
  <c r="AH184" i="13"/>
  <c r="AH179" i="13"/>
  <c r="AH178" i="13"/>
  <c r="AH252" i="13"/>
  <c r="AH218" i="13"/>
  <c r="AH215" i="13"/>
  <c r="AH208" i="13"/>
  <c r="AH202" i="13"/>
  <c r="AH196" i="13"/>
  <c r="AH191" i="13"/>
  <c r="AH190" i="13"/>
  <c r="AH186" i="13"/>
  <c r="AH180" i="13"/>
  <c r="AH268" i="13"/>
  <c r="AH262" i="13"/>
  <c r="AH248" i="13"/>
  <c r="AH245" i="13"/>
  <c r="AH237" i="13"/>
  <c r="AH234" i="13"/>
  <c r="AH228" i="13"/>
  <c r="AH223" i="13"/>
  <c r="AH222" i="13"/>
  <c r="AH219" i="13"/>
  <c r="AH212" i="13"/>
  <c r="AH206" i="13"/>
  <c r="AH203" i="13"/>
  <c r="AH197" i="13"/>
  <c r="AH192" i="13"/>
  <c r="AH187" i="13"/>
  <c r="AH170" i="13"/>
  <c r="AH169" i="13"/>
  <c r="AH161" i="13"/>
  <c r="AH160" i="13"/>
  <c r="AH155" i="13"/>
  <c r="AH151" i="13"/>
  <c r="AH146" i="13"/>
  <c r="AH141" i="13"/>
  <c r="AH210" i="13"/>
  <c r="AH198" i="13"/>
  <c r="AH193" i="13"/>
  <c r="AH182" i="13"/>
  <c r="AH181" i="13"/>
  <c r="AH172" i="13"/>
  <c r="AH171" i="13"/>
  <c r="AH164" i="13"/>
  <c r="AH163" i="13"/>
  <c r="AH162" i="13"/>
  <c r="AH157" i="13"/>
  <c r="AH156" i="13"/>
  <c r="AH152" i="13"/>
  <c r="AH147" i="13"/>
  <c r="AH142" i="13"/>
  <c r="AH258" i="13"/>
  <c r="AH216" i="13"/>
  <c r="AH204" i="13"/>
  <c r="AH199" i="13"/>
  <c r="AH188" i="13"/>
  <c r="AH177" i="13"/>
  <c r="AH174" i="13"/>
  <c r="AH173" i="13"/>
  <c r="AH167" i="13"/>
  <c r="AH166" i="13"/>
  <c r="AH165" i="13"/>
  <c r="AH158" i="13"/>
  <c r="AH153" i="13"/>
  <c r="AH148" i="13"/>
  <c r="AH144" i="13"/>
  <c r="AH150" i="13"/>
  <c r="AH145" i="13"/>
  <c r="AH139" i="13"/>
  <c r="AH134" i="13"/>
  <c r="AH130" i="13"/>
  <c r="AH126" i="13"/>
  <c r="AH122" i="13"/>
  <c r="AH118" i="13"/>
  <c r="AH114" i="13"/>
  <c r="AH110" i="13"/>
  <c r="AH105" i="13"/>
  <c r="AH101" i="13"/>
  <c r="AH96" i="13"/>
  <c r="AH200" i="13"/>
  <c r="AH183" i="13"/>
  <c r="AH168" i="13"/>
  <c r="AH143" i="13"/>
  <c r="AH140" i="13"/>
  <c r="AH138" i="13"/>
  <c r="AH135" i="13"/>
  <c r="AH131" i="13"/>
  <c r="AH127" i="13"/>
  <c r="AH123" i="13"/>
  <c r="AH119" i="13"/>
  <c r="AH115" i="13"/>
  <c r="AH111" i="13"/>
  <c r="AH106" i="13"/>
  <c r="AH102" i="13"/>
  <c r="AH97" i="13"/>
  <c r="AH207" i="13"/>
  <c r="AH175" i="13"/>
  <c r="AH136" i="13"/>
  <c r="AH132" i="13"/>
  <c r="AH128" i="13"/>
  <c r="AH124" i="13"/>
  <c r="AH120" i="13"/>
  <c r="AH116" i="13"/>
  <c r="AH112" i="13"/>
  <c r="AH107" i="13"/>
  <c r="AH103" i="13"/>
  <c r="AH98" i="13"/>
  <c r="AH159" i="13"/>
  <c r="AH137" i="13"/>
  <c r="AH121" i="13"/>
  <c r="AH100" i="13"/>
  <c r="AH90" i="13"/>
  <c r="AH89" i="13"/>
  <c r="AH84" i="13"/>
  <c r="AH125" i="13"/>
  <c r="AH99" i="13"/>
  <c r="AH133" i="13"/>
  <c r="AH117" i="13"/>
  <c r="AH92" i="13"/>
  <c r="AH91" i="13"/>
  <c r="AH85" i="13"/>
  <c r="AH81" i="13"/>
  <c r="AH80" i="13"/>
  <c r="AH79" i="13"/>
  <c r="AH154" i="13"/>
  <c r="AH94" i="13"/>
  <c r="AH88" i="13"/>
  <c r="AH83" i="13"/>
  <c r="AH176" i="13"/>
  <c r="AH149" i="13"/>
  <c r="AH129" i="13"/>
  <c r="AH113" i="13"/>
  <c r="AH108" i="13"/>
  <c r="AH93" i="13"/>
  <c r="AH87" i="13"/>
  <c r="AH86" i="13"/>
  <c r="AH82" i="13"/>
  <c r="AH109" i="13"/>
  <c r="AH104" i="13"/>
  <c r="AH95" i="13"/>
  <c r="AL323" i="13"/>
  <c r="AL319" i="13"/>
  <c r="AL321" i="13"/>
  <c r="AL320" i="13"/>
  <c r="AL315" i="13"/>
  <c r="AL324" i="13"/>
  <c r="AL318" i="13"/>
  <c r="AL313" i="13"/>
  <c r="AL309" i="13"/>
  <c r="AL322" i="13"/>
  <c r="AL312" i="13"/>
  <c r="AL308" i="13"/>
  <c r="AL311" i="13"/>
  <c r="AL305" i="13"/>
  <c r="AL317" i="13"/>
  <c r="AL307" i="13"/>
  <c r="AL316" i="13"/>
  <c r="AL314" i="13"/>
  <c r="AL303" i="13"/>
  <c r="AL299" i="13"/>
  <c r="AL295" i="13"/>
  <c r="AL302" i="13"/>
  <c r="AL298" i="13"/>
  <c r="AL294" i="13"/>
  <c r="AL310" i="13"/>
  <c r="AL301" i="13"/>
  <c r="AL297" i="13"/>
  <c r="AL306" i="13"/>
  <c r="AL291" i="13"/>
  <c r="AL287" i="13"/>
  <c r="AL283" i="13"/>
  <c r="AL279" i="13"/>
  <c r="AL275" i="13"/>
  <c r="AL300" i="13"/>
  <c r="AL290" i="13"/>
  <c r="AL286" i="13"/>
  <c r="AL282" i="13"/>
  <c r="AL278" i="13"/>
  <c r="AL274" i="13"/>
  <c r="AL270" i="13"/>
  <c r="AL304" i="13"/>
  <c r="AL296" i="13"/>
  <c r="AL293" i="13"/>
  <c r="AL289" i="13"/>
  <c r="AL281" i="13"/>
  <c r="AL271" i="13"/>
  <c r="AL267" i="13"/>
  <c r="AL263" i="13"/>
  <c r="AL288" i="13"/>
  <c r="AL280" i="13"/>
  <c r="AL269" i="13"/>
  <c r="AL266" i="13"/>
  <c r="AL285" i="13"/>
  <c r="AL277" i="13"/>
  <c r="AL273" i="13"/>
  <c r="AL284" i="13"/>
  <c r="AL272" i="13"/>
  <c r="AL253" i="13"/>
  <c r="AL249" i="13"/>
  <c r="AL243" i="13"/>
  <c r="AL276" i="13"/>
  <c r="AL268" i="13"/>
  <c r="AL262" i="13"/>
  <c r="AL259" i="13"/>
  <c r="AL256" i="13"/>
  <c r="AL255" i="13"/>
  <c r="AL254" i="13"/>
  <c r="AL265" i="13"/>
  <c r="AL257" i="13"/>
  <c r="AL251" i="13"/>
  <c r="AL246" i="13"/>
  <c r="AL241" i="13"/>
  <c r="AL250" i="13"/>
  <c r="AL247" i="13"/>
  <c r="AL244" i="13"/>
  <c r="AL242" i="13"/>
  <c r="AL239" i="13"/>
  <c r="AL235" i="13"/>
  <c r="AL231" i="13"/>
  <c r="AL230" i="13"/>
  <c r="AL229" i="13"/>
  <c r="AL225" i="13"/>
  <c r="AL261" i="13"/>
  <c r="AL252" i="13"/>
  <c r="AL248" i="13"/>
  <c r="AL245" i="13"/>
  <c r="AL240" i="13"/>
  <c r="AL236" i="13"/>
  <c r="AL232" i="13"/>
  <c r="AL226" i="13"/>
  <c r="AL221" i="13"/>
  <c r="AL217" i="13"/>
  <c r="AL213" i="13"/>
  <c r="AL209" i="13"/>
  <c r="AL260" i="13"/>
  <c r="AL237" i="13"/>
  <c r="AL234" i="13"/>
  <c r="AL228" i="13"/>
  <c r="AL223" i="13"/>
  <c r="AL216" i="13"/>
  <c r="AL210" i="13"/>
  <c r="AL207" i="13"/>
  <c r="AL205" i="13"/>
  <c r="AL201" i="13"/>
  <c r="AL195" i="13"/>
  <c r="AL194" i="13"/>
  <c r="AL189" i="13"/>
  <c r="AL185" i="13"/>
  <c r="AL184" i="13"/>
  <c r="AL179" i="13"/>
  <c r="AL178" i="13"/>
  <c r="AL292" i="13"/>
  <c r="AL220" i="13"/>
  <c r="AL214" i="13"/>
  <c r="AL211" i="13"/>
  <c r="AL202" i="13"/>
  <c r="AL196" i="13"/>
  <c r="AL191" i="13"/>
  <c r="AL190" i="13"/>
  <c r="AL186" i="13"/>
  <c r="AL180" i="13"/>
  <c r="AL264" i="13"/>
  <c r="AL258" i="13"/>
  <c r="AL238" i="13"/>
  <c r="AL233" i="13"/>
  <c r="AL227" i="13"/>
  <c r="AL224" i="13"/>
  <c r="AL218" i="13"/>
  <c r="AL215" i="13"/>
  <c r="AL208" i="13"/>
  <c r="AL203" i="13"/>
  <c r="AL197" i="13"/>
  <c r="AL192" i="13"/>
  <c r="AL219" i="13"/>
  <c r="AL198" i="13"/>
  <c r="AL193" i="13"/>
  <c r="AL188" i="13"/>
  <c r="AL170" i="13"/>
  <c r="AL169" i="13"/>
  <c r="AL161" i="13"/>
  <c r="AL160" i="13"/>
  <c r="AL155" i="13"/>
  <c r="AL151" i="13"/>
  <c r="AL146" i="13"/>
  <c r="AL141" i="13"/>
  <c r="AL204" i="13"/>
  <c r="AL199" i="13"/>
  <c r="AL183" i="13"/>
  <c r="AL172" i="13"/>
  <c r="AL171" i="13"/>
  <c r="AL164" i="13"/>
  <c r="AL163" i="13"/>
  <c r="AL162" i="13"/>
  <c r="AL157" i="13"/>
  <c r="AL156" i="13"/>
  <c r="AL152" i="13"/>
  <c r="AL147" i="13"/>
  <c r="AL142" i="13"/>
  <c r="AL212" i="13"/>
  <c r="AL206" i="13"/>
  <c r="AL200" i="13"/>
  <c r="AL187" i="13"/>
  <c r="AL174" i="13"/>
  <c r="AL173" i="13"/>
  <c r="AL167" i="13"/>
  <c r="AL166" i="13"/>
  <c r="AL165" i="13"/>
  <c r="AL158" i="13"/>
  <c r="AL153" i="13"/>
  <c r="AL148" i="13"/>
  <c r="AL144" i="13"/>
  <c r="AL182" i="13"/>
  <c r="AL177" i="13"/>
  <c r="AL168" i="13"/>
  <c r="AL134" i="13"/>
  <c r="AL130" i="13"/>
  <c r="AL126" i="13"/>
  <c r="AL122" i="13"/>
  <c r="AL118" i="13"/>
  <c r="AL114" i="13"/>
  <c r="AL110" i="13"/>
  <c r="AL105" i="13"/>
  <c r="AL101" i="13"/>
  <c r="AL96" i="13"/>
  <c r="AL222" i="13"/>
  <c r="AL181" i="13"/>
  <c r="AL175" i="13"/>
  <c r="AL135" i="13"/>
  <c r="AL131" i="13"/>
  <c r="AL127" i="13"/>
  <c r="AL123" i="13"/>
  <c r="AL119" i="13"/>
  <c r="AL115" i="13"/>
  <c r="AL111" i="13"/>
  <c r="AL106" i="13"/>
  <c r="AL102" i="13"/>
  <c r="AL97" i="13"/>
  <c r="AL176" i="13"/>
  <c r="AL159" i="13"/>
  <c r="AL154" i="13"/>
  <c r="AL149" i="13"/>
  <c r="AL139" i="13"/>
  <c r="AL138" i="13"/>
  <c r="AL136" i="13"/>
  <c r="AL132" i="13"/>
  <c r="AL128" i="13"/>
  <c r="AL124" i="13"/>
  <c r="AL120" i="13"/>
  <c r="AL116" i="13"/>
  <c r="AL112" i="13"/>
  <c r="AL107" i="13"/>
  <c r="AL103" i="13"/>
  <c r="AL98" i="13"/>
  <c r="AL150" i="13"/>
  <c r="AL140" i="13"/>
  <c r="AL133" i="13"/>
  <c r="AL117" i="13"/>
  <c r="AL90" i="13"/>
  <c r="AL89" i="13"/>
  <c r="AL84" i="13"/>
  <c r="AL82" i="13"/>
  <c r="AL145" i="13"/>
  <c r="AL137" i="13"/>
  <c r="AL95" i="13"/>
  <c r="AL94" i="13"/>
  <c r="AL129" i="13"/>
  <c r="AL113" i="13"/>
  <c r="AL108" i="13"/>
  <c r="AL92" i="13"/>
  <c r="AL91" i="13"/>
  <c r="AL85" i="13"/>
  <c r="AL81" i="13"/>
  <c r="AL80" i="13"/>
  <c r="AL79" i="13"/>
  <c r="AL143" i="13"/>
  <c r="AL121" i="13"/>
  <c r="AL100" i="13"/>
  <c r="AL83" i="13"/>
  <c r="AL125" i="13"/>
  <c r="AL109" i="13"/>
  <c r="AL104" i="13"/>
  <c r="AL99" i="13"/>
  <c r="AL93" i="13"/>
  <c r="AL87" i="13"/>
  <c r="AL86" i="13"/>
  <c r="AL88" i="13"/>
  <c r="AP323" i="13"/>
  <c r="AP319" i="13"/>
  <c r="AP321" i="13"/>
  <c r="AP324" i="13"/>
  <c r="AP315" i="13"/>
  <c r="AP322" i="13"/>
  <c r="AP320" i="13"/>
  <c r="AP317" i="13"/>
  <c r="AP313" i="13"/>
  <c r="AP309" i="13"/>
  <c r="AP316" i="13"/>
  <c r="AP312" i="13"/>
  <c r="AP308" i="13"/>
  <c r="AP307" i="13"/>
  <c r="AP314" i="13"/>
  <c r="AP311" i="13"/>
  <c r="AP305" i="13"/>
  <c r="AP304" i="13"/>
  <c r="AP303" i="13"/>
  <c r="AP299" i="13"/>
  <c r="AP295" i="13"/>
  <c r="AP310" i="13"/>
  <c r="AP302" i="13"/>
  <c r="AP298" i="13"/>
  <c r="AP294" i="13"/>
  <c r="AP318" i="13"/>
  <c r="AP306" i="13"/>
  <c r="AP301" i="13"/>
  <c r="AP297" i="13"/>
  <c r="AP300" i="13"/>
  <c r="AP293" i="13"/>
  <c r="AP291" i="13"/>
  <c r="AP287" i="13"/>
  <c r="AP283" i="13"/>
  <c r="AP279" i="13"/>
  <c r="AP275" i="13"/>
  <c r="AP296" i="13"/>
  <c r="AP290" i="13"/>
  <c r="AP286" i="13"/>
  <c r="AP282" i="13"/>
  <c r="AP278" i="13"/>
  <c r="AP274" i="13"/>
  <c r="AP270" i="13"/>
  <c r="AP285" i="13"/>
  <c r="AP277" i="13"/>
  <c r="AP272" i="13"/>
  <c r="AP267" i="13"/>
  <c r="AP263" i="13"/>
  <c r="AP292" i="13"/>
  <c r="AP284" i="13"/>
  <c r="AP276" i="13"/>
  <c r="AP271" i="13"/>
  <c r="AP266" i="13"/>
  <c r="AP289" i="13"/>
  <c r="AP281" i="13"/>
  <c r="AP280" i="13"/>
  <c r="AP269" i="13"/>
  <c r="AP265" i="13"/>
  <c r="AP253" i="13"/>
  <c r="AP249" i="13"/>
  <c r="AP243" i="13"/>
  <c r="AP264" i="13"/>
  <c r="AP261" i="13"/>
  <c r="AP260" i="13"/>
  <c r="AP256" i="13"/>
  <c r="AP255" i="13"/>
  <c r="AP254" i="13"/>
  <c r="AP273" i="13"/>
  <c r="AP259" i="13"/>
  <c r="AP257" i="13"/>
  <c r="AP251" i="13"/>
  <c r="AP246" i="13"/>
  <c r="AP241" i="13"/>
  <c r="AP288" i="13"/>
  <c r="AP252" i="13"/>
  <c r="AP239" i="13"/>
  <c r="AP235" i="13"/>
  <c r="AP231" i="13"/>
  <c r="AP230" i="13"/>
  <c r="AP229" i="13"/>
  <c r="AP225" i="13"/>
  <c r="AP262" i="13"/>
  <c r="AP258" i="13"/>
  <c r="AP242" i="13"/>
  <c r="AP240" i="13"/>
  <c r="AP236" i="13"/>
  <c r="AP232" i="13"/>
  <c r="AP226" i="13"/>
  <c r="AP221" i="13"/>
  <c r="AP217" i="13"/>
  <c r="AP213" i="13"/>
  <c r="AP209" i="13"/>
  <c r="AP248" i="13"/>
  <c r="AP245" i="13"/>
  <c r="AP238" i="13"/>
  <c r="AP233" i="13"/>
  <c r="AP227" i="13"/>
  <c r="AP224" i="13"/>
  <c r="AP222" i="13"/>
  <c r="AP219" i="13"/>
  <c r="AP212" i="13"/>
  <c r="AP206" i="13"/>
  <c r="AP205" i="13"/>
  <c r="AP201" i="13"/>
  <c r="AP195" i="13"/>
  <c r="AP194" i="13"/>
  <c r="AP189" i="13"/>
  <c r="AP185" i="13"/>
  <c r="AP184" i="13"/>
  <c r="AP179" i="13"/>
  <c r="AP178" i="13"/>
  <c r="AP268" i="13"/>
  <c r="AP216" i="13"/>
  <c r="AP210" i="13"/>
  <c r="AP207" i="13"/>
  <c r="AP202" i="13"/>
  <c r="AP196" i="13"/>
  <c r="AP191" i="13"/>
  <c r="AP190" i="13"/>
  <c r="AP186" i="13"/>
  <c r="AP180" i="13"/>
  <c r="AP250" i="13"/>
  <c r="AP247" i="13"/>
  <c r="AP244" i="13"/>
  <c r="AP237" i="13"/>
  <c r="AP234" i="13"/>
  <c r="AP228" i="13"/>
  <c r="AP223" i="13"/>
  <c r="AP220" i="13"/>
  <c r="AP214" i="13"/>
  <c r="AP211" i="13"/>
  <c r="AP203" i="13"/>
  <c r="AP197" i="13"/>
  <c r="AP192" i="13"/>
  <c r="AP204" i="13"/>
  <c r="AP199" i="13"/>
  <c r="AP187" i="13"/>
  <c r="AP177" i="13"/>
  <c r="AP170" i="13"/>
  <c r="AP169" i="13"/>
  <c r="AP161" i="13"/>
  <c r="AP160" i="13"/>
  <c r="AP155" i="13"/>
  <c r="AP151" i="13"/>
  <c r="AP146" i="13"/>
  <c r="AP141" i="13"/>
  <c r="AP200" i="13"/>
  <c r="AP182" i="13"/>
  <c r="AP181" i="13"/>
  <c r="AP172" i="13"/>
  <c r="AP171" i="13"/>
  <c r="AP164" i="13"/>
  <c r="AP163" i="13"/>
  <c r="AP162" i="13"/>
  <c r="AP157" i="13"/>
  <c r="AP156" i="13"/>
  <c r="AP152" i="13"/>
  <c r="AP147" i="13"/>
  <c r="AP142" i="13"/>
  <c r="AP218" i="13"/>
  <c r="AP208" i="13"/>
  <c r="AP188" i="13"/>
  <c r="AP174" i="13"/>
  <c r="AP173" i="13"/>
  <c r="AP167" i="13"/>
  <c r="AP166" i="13"/>
  <c r="AP165" i="13"/>
  <c r="AP158" i="13"/>
  <c r="AP153" i="13"/>
  <c r="AP148" i="13"/>
  <c r="AP144" i="13"/>
  <c r="AP183" i="13"/>
  <c r="AP175" i="13"/>
  <c r="AP139" i="13"/>
  <c r="AP134" i="13"/>
  <c r="AP130" i="13"/>
  <c r="AP126" i="13"/>
  <c r="AP122" i="13"/>
  <c r="AP118" i="13"/>
  <c r="AP114" i="13"/>
  <c r="AP110" i="13"/>
  <c r="AP105" i="13"/>
  <c r="AP101" i="13"/>
  <c r="AP96" i="13"/>
  <c r="AP198" i="13"/>
  <c r="AP176" i="13"/>
  <c r="AP159" i="13"/>
  <c r="AP154" i="13"/>
  <c r="AP149" i="13"/>
  <c r="AP143" i="13"/>
  <c r="AP140" i="13"/>
  <c r="AP135" i="13"/>
  <c r="AP131" i="13"/>
  <c r="AP127" i="13"/>
  <c r="AP123" i="13"/>
  <c r="AP119" i="13"/>
  <c r="AP115" i="13"/>
  <c r="AP111" i="13"/>
  <c r="AP106" i="13"/>
  <c r="AP102" i="13"/>
  <c r="AP97" i="13"/>
  <c r="AP215" i="13"/>
  <c r="AP150" i="13"/>
  <c r="AP145" i="13"/>
  <c r="AP136" i="13"/>
  <c r="AP132" i="13"/>
  <c r="AP128" i="13"/>
  <c r="AP124" i="13"/>
  <c r="AP120" i="13"/>
  <c r="AP116" i="13"/>
  <c r="AP112" i="13"/>
  <c r="AP107" i="13"/>
  <c r="AP103" i="13"/>
  <c r="AP98" i="13"/>
  <c r="AP193" i="13"/>
  <c r="AP129" i="13"/>
  <c r="AP113" i="13"/>
  <c r="AP108" i="13"/>
  <c r="AP90" i="13"/>
  <c r="AP89" i="13"/>
  <c r="AP84" i="13"/>
  <c r="AP117" i="13"/>
  <c r="AP125" i="13"/>
  <c r="AP109" i="13"/>
  <c r="AP104" i="13"/>
  <c r="AP99" i="13"/>
  <c r="AP92" i="13"/>
  <c r="AP91" i="13"/>
  <c r="AP85" i="13"/>
  <c r="AP81" i="13"/>
  <c r="AP80" i="13"/>
  <c r="AP79" i="13"/>
  <c r="AP133" i="13"/>
  <c r="AP94" i="13"/>
  <c r="AP88" i="13"/>
  <c r="AP168" i="13"/>
  <c r="AP138" i="13"/>
  <c r="AP137" i="13"/>
  <c r="AP121" i="13"/>
  <c r="AP100" i="13"/>
  <c r="AP93" i="13"/>
  <c r="AP87" i="13"/>
  <c r="AP86" i="13"/>
  <c r="AP82" i="13"/>
  <c r="AP95" i="13"/>
  <c r="AP83" i="13"/>
  <c r="AT323" i="13"/>
  <c r="AT319" i="13"/>
  <c r="AT321" i="13"/>
  <c r="AT320" i="13"/>
  <c r="AT318" i="13"/>
  <c r="AT315" i="13"/>
  <c r="AT313" i="13"/>
  <c r="AT309" i="13"/>
  <c r="AT312" i="13"/>
  <c r="AT308" i="13"/>
  <c r="AT324" i="13"/>
  <c r="AT317" i="13"/>
  <c r="AT311" i="13"/>
  <c r="AT322" i="13"/>
  <c r="AT316" i="13"/>
  <c r="AT307" i="13"/>
  <c r="AT305" i="13"/>
  <c r="AT310" i="13"/>
  <c r="AT303" i="13"/>
  <c r="AT299" i="13"/>
  <c r="AT295" i="13"/>
  <c r="AT306" i="13"/>
  <c r="AT304" i="13"/>
  <c r="AT302" i="13"/>
  <c r="AT298" i="13"/>
  <c r="AT294" i="13"/>
  <c r="AT301" i="13"/>
  <c r="AT297" i="13"/>
  <c r="AT296" i="13"/>
  <c r="AT291" i="13"/>
  <c r="AT287" i="13"/>
  <c r="AT283" i="13"/>
  <c r="AT279" i="13"/>
  <c r="AT275" i="13"/>
  <c r="AT314" i="13"/>
  <c r="AT290" i="13"/>
  <c r="AT286" i="13"/>
  <c r="AT282" i="13"/>
  <c r="AT278" i="13"/>
  <c r="AT274" i="13"/>
  <c r="AT270" i="13"/>
  <c r="AT289" i="13"/>
  <c r="AT281" i="13"/>
  <c r="AT273" i="13"/>
  <c r="AT267" i="13"/>
  <c r="AT263" i="13"/>
  <c r="AT288" i="13"/>
  <c r="AT280" i="13"/>
  <c r="AT272" i="13"/>
  <c r="AT266" i="13"/>
  <c r="AT293" i="13"/>
  <c r="AT285" i="13"/>
  <c r="AT277" i="13"/>
  <c r="AT271" i="13"/>
  <c r="AT276" i="13"/>
  <c r="AT253" i="13"/>
  <c r="AT249" i="13"/>
  <c r="AT243" i="13"/>
  <c r="AT300" i="13"/>
  <c r="AT268" i="13"/>
  <c r="AT262" i="13"/>
  <c r="AT256" i="13"/>
  <c r="AT255" i="13"/>
  <c r="AT254" i="13"/>
  <c r="AT292" i="13"/>
  <c r="AT265" i="13"/>
  <c r="AT257" i="13"/>
  <c r="AT251" i="13"/>
  <c r="AT246" i="13"/>
  <c r="AT241" i="13"/>
  <c r="AT269" i="13"/>
  <c r="AT261" i="13"/>
  <c r="AT258" i="13"/>
  <c r="AT250" i="13"/>
  <c r="AT247" i="13"/>
  <c r="AT244" i="13"/>
  <c r="AT239" i="13"/>
  <c r="AT235" i="13"/>
  <c r="AT231" i="13"/>
  <c r="AT230" i="13"/>
  <c r="AT229" i="13"/>
  <c r="AT225" i="13"/>
  <c r="AT260" i="13"/>
  <c r="AT248" i="13"/>
  <c r="AT245" i="13"/>
  <c r="AT240" i="13"/>
  <c r="AT236" i="13"/>
  <c r="AT232" i="13"/>
  <c r="AT226" i="13"/>
  <c r="AT221" i="13"/>
  <c r="AT217" i="13"/>
  <c r="AT213" i="13"/>
  <c r="AT209" i="13"/>
  <c r="AT252" i="13"/>
  <c r="AT237" i="13"/>
  <c r="AT234" i="13"/>
  <c r="AT228" i="13"/>
  <c r="AT223" i="13"/>
  <c r="AT218" i="13"/>
  <c r="AT215" i="13"/>
  <c r="AT208" i="13"/>
  <c r="AT205" i="13"/>
  <c r="AT201" i="13"/>
  <c r="AT195" i="13"/>
  <c r="AT194" i="13"/>
  <c r="AT189" i="13"/>
  <c r="AT185" i="13"/>
  <c r="AT184" i="13"/>
  <c r="AT179" i="13"/>
  <c r="AT178" i="13"/>
  <c r="AT264" i="13"/>
  <c r="AT222" i="13"/>
  <c r="AT219" i="13"/>
  <c r="AT212" i="13"/>
  <c r="AT206" i="13"/>
  <c r="AT202" i="13"/>
  <c r="AT196" i="13"/>
  <c r="AT191" i="13"/>
  <c r="AT190" i="13"/>
  <c r="AT186" i="13"/>
  <c r="AT180" i="13"/>
  <c r="AT259" i="13"/>
  <c r="AT238" i="13"/>
  <c r="AT233" i="13"/>
  <c r="AT227" i="13"/>
  <c r="AT224" i="13"/>
  <c r="AT216" i="13"/>
  <c r="AT210" i="13"/>
  <c r="AT207" i="13"/>
  <c r="AT203" i="13"/>
  <c r="AT197" i="13"/>
  <c r="AT192" i="13"/>
  <c r="AT200" i="13"/>
  <c r="AT188" i="13"/>
  <c r="AT170" i="13"/>
  <c r="AT169" i="13"/>
  <c r="AT161" i="13"/>
  <c r="AT160" i="13"/>
  <c r="AT155" i="13"/>
  <c r="AT151" i="13"/>
  <c r="AT146" i="13"/>
  <c r="AT141" i="13"/>
  <c r="AT284" i="13"/>
  <c r="AT214" i="13"/>
  <c r="AT183" i="13"/>
  <c r="AT172" i="13"/>
  <c r="AT171" i="13"/>
  <c r="AT164" i="13"/>
  <c r="AT163" i="13"/>
  <c r="AT162" i="13"/>
  <c r="AT157" i="13"/>
  <c r="AT156" i="13"/>
  <c r="AT152" i="13"/>
  <c r="AT147" i="13"/>
  <c r="AT142" i="13"/>
  <c r="AT242" i="13"/>
  <c r="AT198" i="13"/>
  <c r="AT193" i="13"/>
  <c r="AT187" i="13"/>
  <c r="AT177" i="13"/>
  <c r="AT174" i="13"/>
  <c r="AT173" i="13"/>
  <c r="AT167" i="13"/>
  <c r="AT166" i="13"/>
  <c r="AT165" i="13"/>
  <c r="AT158" i="13"/>
  <c r="AT153" i="13"/>
  <c r="AT148" i="13"/>
  <c r="AT144" i="13"/>
  <c r="AT211" i="13"/>
  <c r="AT204" i="13"/>
  <c r="AT181" i="13"/>
  <c r="AT176" i="13"/>
  <c r="AT159" i="13"/>
  <c r="AT154" i="13"/>
  <c r="AT149" i="13"/>
  <c r="AT138" i="13"/>
  <c r="AT134" i="13"/>
  <c r="AT130" i="13"/>
  <c r="AT126" i="13"/>
  <c r="AT122" i="13"/>
  <c r="AT118" i="13"/>
  <c r="AT114" i="13"/>
  <c r="AT110" i="13"/>
  <c r="AT105" i="13"/>
  <c r="AT101" i="13"/>
  <c r="AT96" i="13"/>
  <c r="AT220" i="13"/>
  <c r="AT150" i="13"/>
  <c r="AT145" i="13"/>
  <c r="AT135" i="13"/>
  <c r="AT131" i="13"/>
  <c r="AT127" i="13"/>
  <c r="AT123" i="13"/>
  <c r="AT119" i="13"/>
  <c r="AT115" i="13"/>
  <c r="AT111" i="13"/>
  <c r="AT106" i="13"/>
  <c r="AT102" i="13"/>
  <c r="AT97" i="13"/>
  <c r="AT199" i="13"/>
  <c r="AT168" i="13"/>
  <c r="AT139" i="13"/>
  <c r="AT136" i="13"/>
  <c r="AT132" i="13"/>
  <c r="AT128" i="13"/>
  <c r="AT124" i="13"/>
  <c r="AT120" i="13"/>
  <c r="AT116" i="13"/>
  <c r="AT112" i="13"/>
  <c r="AT107" i="13"/>
  <c r="AT103" i="13"/>
  <c r="AT98" i="13"/>
  <c r="AT182" i="13"/>
  <c r="AT125" i="13"/>
  <c r="AT109" i="13"/>
  <c r="AT104" i="13"/>
  <c r="AT99" i="13"/>
  <c r="AT90" i="13"/>
  <c r="AT89" i="13"/>
  <c r="AT84" i="13"/>
  <c r="AT82" i="13"/>
  <c r="AT175" i="13"/>
  <c r="AT140" i="13"/>
  <c r="AT129" i="13"/>
  <c r="AT95" i="13"/>
  <c r="AT94" i="13"/>
  <c r="AT137" i="13"/>
  <c r="AT121" i="13"/>
  <c r="AT100" i="13"/>
  <c r="AT92" i="13"/>
  <c r="AT91" i="13"/>
  <c r="AT85" i="13"/>
  <c r="AT81" i="13"/>
  <c r="AT80" i="13"/>
  <c r="AT79" i="13"/>
  <c r="AT113" i="13"/>
  <c r="AT83" i="13"/>
  <c r="AT143" i="13"/>
  <c r="AT133" i="13"/>
  <c r="AT117" i="13"/>
  <c r="AT93" i="13"/>
  <c r="AT87" i="13"/>
  <c r="AT86" i="13"/>
  <c r="AT108" i="13"/>
  <c r="AT88" i="13"/>
  <c r="AX323" i="13"/>
  <c r="AX319" i="13"/>
  <c r="AX321" i="13"/>
  <c r="AX324" i="13"/>
  <c r="AX315" i="13"/>
  <c r="AX322" i="13"/>
  <c r="AX318" i="13"/>
  <c r="AX317" i="13"/>
  <c r="AX313" i="13"/>
  <c r="AX309" i="13"/>
  <c r="AX316" i="13"/>
  <c r="AX312" i="13"/>
  <c r="AX308" i="13"/>
  <c r="AX304" i="13"/>
  <c r="AX320" i="13"/>
  <c r="AX307" i="13"/>
  <c r="AX314" i="13"/>
  <c r="AX311" i="13"/>
  <c r="AX306" i="13"/>
  <c r="AX303" i="13"/>
  <c r="AX299" i="13"/>
  <c r="AX295" i="13"/>
  <c r="AX305" i="13"/>
  <c r="AX302" i="13"/>
  <c r="AX298" i="13"/>
  <c r="AX294" i="13"/>
  <c r="AX301" i="13"/>
  <c r="AX297" i="13"/>
  <c r="AX293" i="13"/>
  <c r="AX291" i="13"/>
  <c r="AX287" i="13"/>
  <c r="AX283" i="13"/>
  <c r="AX279" i="13"/>
  <c r="AX275" i="13"/>
  <c r="AX290" i="13"/>
  <c r="AX286" i="13"/>
  <c r="AX282" i="13"/>
  <c r="AX278" i="13"/>
  <c r="AX274" i="13"/>
  <c r="AX270" i="13"/>
  <c r="AX285" i="13"/>
  <c r="AX277" i="13"/>
  <c r="AX269" i="13"/>
  <c r="AX267" i="13"/>
  <c r="AX263" i="13"/>
  <c r="AX310" i="13"/>
  <c r="AX292" i="13"/>
  <c r="AX284" i="13"/>
  <c r="AX276" i="13"/>
  <c r="AX273" i="13"/>
  <c r="AX266" i="13"/>
  <c r="AX300" i="13"/>
  <c r="AX289" i="13"/>
  <c r="AX281" i="13"/>
  <c r="AX272" i="13"/>
  <c r="AX265" i="13"/>
  <c r="AX259" i="13"/>
  <c r="AX253" i="13"/>
  <c r="AX249" i="13"/>
  <c r="AX243" i="13"/>
  <c r="AX264" i="13"/>
  <c r="AX261" i="13"/>
  <c r="AX260" i="13"/>
  <c r="AX256" i="13"/>
  <c r="AX255" i="13"/>
  <c r="AX254" i="13"/>
  <c r="AX288" i="13"/>
  <c r="AX257" i="13"/>
  <c r="AX251" i="13"/>
  <c r="AX246" i="13"/>
  <c r="AX241" i="13"/>
  <c r="AX280" i="13"/>
  <c r="AX271" i="13"/>
  <c r="AX262" i="13"/>
  <c r="AX239" i="13"/>
  <c r="AX235" i="13"/>
  <c r="AX231" i="13"/>
  <c r="AX230" i="13"/>
  <c r="AX229" i="13"/>
  <c r="AX225" i="13"/>
  <c r="AX268" i="13"/>
  <c r="AX240" i="13"/>
  <c r="AX236" i="13"/>
  <c r="AX232" i="13"/>
  <c r="AX226" i="13"/>
  <c r="AX221" i="13"/>
  <c r="AX217" i="13"/>
  <c r="AX213" i="13"/>
  <c r="AX209" i="13"/>
  <c r="AX296" i="13"/>
  <c r="AX250" i="13"/>
  <c r="AX247" i="13"/>
  <c r="AX244" i="13"/>
  <c r="AX238" i="13"/>
  <c r="AX233" i="13"/>
  <c r="AX227" i="13"/>
  <c r="AX224" i="13"/>
  <c r="AX220" i="13"/>
  <c r="AX214" i="13"/>
  <c r="AX211" i="13"/>
  <c r="AX205" i="13"/>
  <c r="AX201" i="13"/>
  <c r="AX195" i="13"/>
  <c r="AX194" i="13"/>
  <c r="AX189" i="13"/>
  <c r="AX185" i="13"/>
  <c r="AX184" i="13"/>
  <c r="AX179" i="13"/>
  <c r="AX178" i="13"/>
  <c r="AX258" i="13"/>
  <c r="AX218" i="13"/>
  <c r="AX215" i="13"/>
  <c r="AX208" i="13"/>
  <c r="AX202" i="13"/>
  <c r="AX196" i="13"/>
  <c r="AX191" i="13"/>
  <c r="AX190" i="13"/>
  <c r="AX186" i="13"/>
  <c r="AX180" i="13"/>
  <c r="AX248" i="13"/>
  <c r="AX245" i="13"/>
  <c r="AX242" i="13"/>
  <c r="AX237" i="13"/>
  <c r="AX234" i="13"/>
  <c r="AX228" i="13"/>
  <c r="AX223" i="13"/>
  <c r="AX222" i="13"/>
  <c r="AX219" i="13"/>
  <c r="AX212" i="13"/>
  <c r="AX206" i="13"/>
  <c r="AX203" i="13"/>
  <c r="AX197" i="13"/>
  <c r="AX192" i="13"/>
  <c r="AX207" i="13"/>
  <c r="AX187" i="13"/>
  <c r="AX177" i="13"/>
  <c r="AX170" i="13"/>
  <c r="AX169" i="13"/>
  <c r="AX161" i="13"/>
  <c r="AX160" i="13"/>
  <c r="AX155" i="13"/>
  <c r="AX151" i="13"/>
  <c r="AX146" i="13"/>
  <c r="AX141" i="13"/>
  <c r="AX252" i="13"/>
  <c r="AX198" i="13"/>
  <c r="AX193" i="13"/>
  <c r="AX182" i="13"/>
  <c r="AX181" i="13"/>
  <c r="AX172" i="13"/>
  <c r="AX171" i="13"/>
  <c r="AX164" i="13"/>
  <c r="AX163" i="13"/>
  <c r="AX162" i="13"/>
  <c r="AX157" i="13"/>
  <c r="AX156" i="13"/>
  <c r="AX152" i="13"/>
  <c r="AX147" i="13"/>
  <c r="AX142" i="13"/>
  <c r="AX210" i="13"/>
  <c r="AX204" i="13"/>
  <c r="AX199" i="13"/>
  <c r="AX188" i="13"/>
  <c r="AX174" i="13"/>
  <c r="AX173" i="13"/>
  <c r="AX167" i="13"/>
  <c r="AX166" i="13"/>
  <c r="AX165" i="13"/>
  <c r="AX158" i="13"/>
  <c r="AX153" i="13"/>
  <c r="AX148" i="13"/>
  <c r="AX144" i="13"/>
  <c r="AX200" i="13"/>
  <c r="AX150" i="13"/>
  <c r="AX145" i="13"/>
  <c r="AX139" i="13"/>
  <c r="AX134" i="13"/>
  <c r="AX130" i="13"/>
  <c r="AX126" i="13"/>
  <c r="AX122" i="13"/>
  <c r="AX118" i="13"/>
  <c r="AX114" i="13"/>
  <c r="AX110" i="13"/>
  <c r="AX105" i="13"/>
  <c r="AX101" i="13"/>
  <c r="AX96" i="13"/>
  <c r="AX168" i="13"/>
  <c r="AX143" i="13"/>
  <c r="AX140" i="13"/>
  <c r="AX138" i="13"/>
  <c r="AX135" i="13"/>
  <c r="AX131" i="13"/>
  <c r="AX127" i="13"/>
  <c r="AX123" i="13"/>
  <c r="AX119" i="13"/>
  <c r="AX115" i="13"/>
  <c r="AX111" i="13"/>
  <c r="AX106" i="13"/>
  <c r="AX102" i="13"/>
  <c r="AX97" i="13"/>
  <c r="AX216" i="13"/>
  <c r="AX175" i="13"/>
  <c r="AX136" i="13"/>
  <c r="AX132" i="13"/>
  <c r="AX128" i="13"/>
  <c r="AX124" i="13"/>
  <c r="AX120" i="13"/>
  <c r="AX116" i="13"/>
  <c r="AX112" i="13"/>
  <c r="AX107" i="13"/>
  <c r="AX103" i="13"/>
  <c r="AX98" i="13"/>
  <c r="AX183" i="13"/>
  <c r="AX137" i="13"/>
  <c r="AX121" i="13"/>
  <c r="AX100" i="13"/>
  <c r="AX90" i="13"/>
  <c r="AX89" i="13"/>
  <c r="AX84" i="13"/>
  <c r="AX159" i="13"/>
  <c r="AX104" i="13"/>
  <c r="AX95" i="13"/>
  <c r="AX94" i="13"/>
  <c r="AX176" i="13"/>
  <c r="AX149" i="13"/>
  <c r="AX133" i="13"/>
  <c r="AX117" i="13"/>
  <c r="AX92" i="13"/>
  <c r="AX91" i="13"/>
  <c r="AX85" i="13"/>
  <c r="AX81" i="13"/>
  <c r="AX80" i="13"/>
  <c r="AX79" i="13"/>
  <c r="AX125" i="13"/>
  <c r="AX109" i="13"/>
  <c r="AX99" i="13"/>
  <c r="AX88" i="13"/>
  <c r="AX83" i="13"/>
  <c r="AX154" i="13"/>
  <c r="AX129" i="13"/>
  <c r="AX113" i="13"/>
  <c r="AX108" i="13"/>
  <c r="AX93" i="13"/>
  <c r="AX87" i="13"/>
  <c r="AX86" i="13"/>
  <c r="AX82" i="13"/>
  <c r="BB323" i="13"/>
  <c r="BB319" i="13"/>
  <c r="BB321" i="13"/>
  <c r="BB320" i="13"/>
  <c r="BB315" i="13"/>
  <c r="BB324" i="13"/>
  <c r="BB313" i="13"/>
  <c r="BB309" i="13"/>
  <c r="BB322" i="13"/>
  <c r="BB312" i="13"/>
  <c r="BB308" i="13"/>
  <c r="BB304" i="13"/>
  <c r="BB318" i="13"/>
  <c r="BB311" i="13"/>
  <c r="BB305" i="13"/>
  <c r="BB310" i="13"/>
  <c r="BB317" i="13"/>
  <c r="BB307" i="13"/>
  <c r="BB303" i="13"/>
  <c r="BB299" i="13"/>
  <c r="BB295" i="13"/>
  <c r="BB302" i="13"/>
  <c r="BB298" i="13"/>
  <c r="BB294" i="13"/>
  <c r="BB314" i="13"/>
  <c r="BB301" i="13"/>
  <c r="BB297" i="13"/>
  <c r="BB291" i="13"/>
  <c r="BB287" i="13"/>
  <c r="BB283" i="13"/>
  <c r="BB279" i="13"/>
  <c r="BB275" i="13"/>
  <c r="BB300" i="13"/>
  <c r="BB290" i="13"/>
  <c r="BB286" i="13"/>
  <c r="BB282" i="13"/>
  <c r="BB278" i="13"/>
  <c r="BB274" i="13"/>
  <c r="BB270" i="13"/>
  <c r="BB293" i="13"/>
  <c r="BB289" i="13"/>
  <c r="BB281" i="13"/>
  <c r="BB271" i="13"/>
  <c r="BB267" i="13"/>
  <c r="BB263" i="13"/>
  <c r="BB316" i="13"/>
  <c r="BB288" i="13"/>
  <c r="BB280" i="13"/>
  <c r="BB269" i="13"/>
  <c r="BB266" i="13"/>
  <c r="BB296" i="13"/>
  <c r="BB285" i="13"/>
  <c r="BB277" i="13"/>
  <c r="BB273" i="13"/>
  <c r="BB253" i="13"/>
  <c r="BB249" i="13"/>
  <c r="BB243" i="13"/>
  <c r="BB292" i="13"/>
  <c r="BB272" i="13"/>
  <c r="BB268" i="13"/>
  <c r="BB262" i="13"/>
  <c r="BB259" i="13"/>
  <c r="BB256" i="13"/>
  <c r="BB255" i="13"/>
  <c r="BB254" i="13"/>
  <c r="BB306" i="13"/>
  <c r="BB284" i="13"/>
  <c r="BB265" i="13"/>
  <c r="BB257" i="13"/>
  <c r="BB251" i="13"/>
  <c r="BB246" i="13"/>
  <c r="BB241" i="13"/>
  <c r="BB260" i="13"/>
  <c r="BB250" i="13"/>
  <c r="BB247" i="13"/>
  <c r="BB244" i="13"/>
  <c r="BB239" i="13"/>
  <c r="BB235" i="13"/>
  <c r="BB231" i="13"/>
  <c r="BB230" i="13"/>
  <c r="BB229" i="13"/>
  <c r="BB225" i="13"/>
  <c r="BB264" i="13"/>
  <c r="BB252" i="13"/>
  <c r="BB248" i="13"/>
  <c r="BB245" i="13"/>
  <c r="BB242" i="13"/>
  <c r="BB236" i="13"/>
  <c r="BB232" i="13"/>
  <c r="BB226" i="13"/>
  <c r="BB221" i="13"/>
  <c r="BB217" i="13"/>
  <c r="BB213" i="13"/>
  <c r="BB209" i="13"/>
  <c r="BB258" i="13"/>
  <c r="BB237" i="13"/>
  <c r="BB234" i="13"/>
  <c r="BB228" i="13"/>
  <c r="BB223" i="13"/>
  <c r="BB216" i="13"/>
  <c r="BB210" i="13"/>
  <c r="BB207" i="13"/>
  <c r="BB205" i="13"/>
  <c r="BB201" i="13"/>
  <c r="BB195" i="13"/>
  <c r="BB194" i="13"/>
  <c r="BB189" i="13"/>
  <c r="BB185" i="13"/>
  <c r="BB184" i="13"/>
  <c r="BB179" i="13"/>
  <c r="BB178" i="13"/>
  <c r="BB276" i="13"/>
  <c r="BB220" i="13"/>
  <c r="BB214" i="13"/>
  <c r="BB211" i="13"/>
  <c r="BB202" i="13"/>
  <c r="BB196" i="13"/>
  <c r="BB191" i="13"/>
  <c r="BB190" i="13"/>
  <c r="BB186" i="13"/>
  <c r="BB180" i="13"/>
  <c r="BB261" i="13"/>
  <c r="BB240" i="13"/>
  <c r="BB238" i="13"/>
  <c r="BB233" i="13"/>
  <c r="BB227" i="13"/>
  <c r="BB224" i="13"/>
  <c r="BB218" i="13"/>
  <c r="BB215" i="13"/>
  <c r="BB208" i="13"/>
  <c r="BB203" i="13"/>
  <c r="BB197" i="13"/>
  <c r="BB192" i="13"/>
  <c r="BB222" i="13"/>
  <c r="BB198" i="13"/>
  <c r="BB193" i="13"/>
  <c r="BB188" i="13"/>
  <c r="BB170" i="13"/>
  <c r="BB169" i="13"/>
  <c r="BB161" i="13"/>
  <c r="BB160" i="13"/>
  <c r="BB155" i="13"/>
  <c r="BB151" i="13"/>
  <c r="BB146" i="13"/>
  <c r="BB141" i="13"/>
  <c r="BB219" i="13"/>
  <c r="BB204" i="13"/>
  <c r="BB199" i="13"/>
  <c r="BB183" i="13"/>
  <c r="BB172" i="13"/>
  <c r="BB171" i="13"/>
  <c r="BB164" i="13"/>
  <c r="BB163" i="13"/>
  <c r="BB162" i="13"/>
  <c r="BB157" i="13"/>
  <c r="BB156" i="13"/>
  <c r="BB152" i="13"/>
  <c r="BB147" i="13"/>
  <c r="BB142" i="13"/>
  <c r="BB200" i="13"/>
  <c r="BB187" i="13"/>
  <c r="BB177" i="13"/>
  <c r="BB174" i="13"/>
  <c r="BB173" i="13"/>
  <c r="BB167" i="13"/>
  <c r="BB166" i="13"/>
  <c r="BB165" i="13"/>
  <c r="BB158" i="13"/>
  <c r="BB153" i="13"/>
  <c r="BB148" i="13"/>
  <c r="BB144" i="13"/>
  <c r="BB212" i="13"/>
  <c r="BB168" i="13"/>
  <c r="BB134" i="13"/>
  <c r="BB130" i="13"/>
  <c r="BB126" i="13"/>
  <c r="BB122" i="13"/>
  <c r="BB118" i="13"/>
  <c r="BB114" i="13"/>
  <c r="BB110" i="13"/>
  <c r="BB105" i="13"/>
  <c r="BB101" i="13"/>
  <c r="BB96" i="13"/>
  <c r="BB175" i="13"/>
  <c r="BB135" i="13"/>
  <c r="BB131" i="13"/>
  <c r="BB127" i="13"/>
  <c r="BB123" i="13"/>
  <c r="BB119" i="13"/>
  <c r="BB115" i="13"/>
  <c r="BB111" i="13"/>
  <c r="BB106" i="13"/>
  <c r="BB102" i="13"/>
  <c r="BB97" i="13"/>
  <c r="BB206" i="13"/>
  <c r="BB182" i="13"/>
  <c r="BB176" i="13"/>
  <c r="BB159" i="13"/>
  <c r="BB154" i="13"/>
  <c r="BB149" i="13"/>
  <c r="BB139" i="13"/>
  <c r="BB138" i="13"/>
  <c r="BB136" i="13"/>
  <c r="BB132" i="13"/>
  <c r="BB128" i="13"/>
  <c r="BB124" i="13"/>
  <c r="BB120" i="13"/>
  <c r="BB116" i="13"/>
  <c r="BB112" i="13"/>
  <c r="BB107" i="13"/>
  <c r="BB103" i="13"/>
  <c r="BB98" i="13"/>
  <c r="BB133" i="13"/>
  <c r="BB117" i="13"/>
  <c r="BB90" i="13"/>
  <c r="BB89" i="13"/>
  <c r="BB84" i="13"/>
  <c r="BB82" i="13"/>
  <c r="BB121" i="13"/>
  <c r="BB181" i="13"/>
  <c r="BB143" i="13"/>
  <c r="BB129" i="13"/>
  <c r="BB113" i="13"/>
  <c r="BB108" i="13"/>
  <c r="BB92" i="13"/>
  <c r="BB91" i="13"/>
  <c r="BB85" i="13"/>
  <c r="BB81" i="13"/>
  <c r="BB80" i="13"/>
  <c r="BB79" i="13"/>
  <c r="BB137" i="13"/>
  <c r="BB94" i="13"/>
  <c r="BB88" i="13"/>
  <c r="BB83" i="13"/>
  <c r="BB145" i="13"/>
  <c r="BB140" i="13"/>
  <c r="BB125" i="13"/>
  <c r="BB109" i="13"/>
  <c r="BB104" i="13"/>
  <c r="BB99" i="13"/>
  <c r="BB93" i="13"/>
  <c r="BB87" i="13"/>
  <c r="BB86" i="13"/>
  <c r="BB150" i="13"/>
  <c r="BB100" i="13"/>
  <c r="BB95" i="13"/>
  <c r="BF323" i="13"/>
  <c r="BF319" i="13"/>
  <c r="BF321" i="13"/>
  <c r="BF324" i="13"/>
  <c r="BF315" i="13"/>
  <c r="BF322" i="13"/>
  <c r="BF320" i="13"/>
  <c r="BF317" i="13"/>
  <c r="BF313" i="13"/>
  <c r="BF309" i="13"/>
  <c r="BF305" i="13"/>
  <c r="BF318" i="13"/>
  <c r="BF316" i="13"/>
  <c r="BF312" i="13"/>
  <c r="BF308" i="13"/>
  <c r="BF304" i="13"/>
  <c r="BF307" i="13"/>
  <c r="BF303" i="13"/>
  <c r="BF314" i="13"/>
  <c r="BF311" i="13"/>
  <c r="BF299" i="13"/>
  <c r="BF295" i="13"/>
  <c r="BF302" i="13"/>
  <c r="BF298" i="13"/>
  <c r="BF294" i="13"/>
  <c r="BF310" i="13"/>
  <c r="BF306" i="13"/>
  <c r="BF301" i="13"/>
  <c r="BF297" i="13"/>
  <c r="BF300" i="13"/>
  <c r="BF293" i="13"/>
  <c r="BF291" i="13"/>
  <c r="BF287" i="13"/>
  <c r="BF283" i="13"/>
  <c r="BF279" i="13"/>
  <c r="BF275" i="13"/>
  <c r="BF296" i="13"/>
  <c r="BF290" i="13"/>
  <c r="BF286" i="13"/>
  <c r="BF282" i="13"/>
  <c r="BF278" i="13"/>
  <c r="BF274" i="13"/>
  <c r="BF270" i="13"/>
  <c r="BF285" i="13"/>
  <c r="BF277" i="13"/>
  <c r="BF272" i="13"/>
  <c r="BF267" i="13"/>
  <c r="BF263" i="13"/>
  <c r="BF292" i="13"/>
  <c r="BF284" i="13"/>
  <c r="BF276" i="13"/>
  <c r="BF271" i="13"/>
  <c r="BF266" i="13"/>
  <c r="BF289" i="13"/>
  <c r="BF281" i="13"/>
  <c r="BF265" i="13"/>
  <c r="BF253" i="13"/>
  <c r="BF249" i="13"/>
  <c r="BF243" i="13"/>
  <c r="BF288" i="13"/>
  <c r="BF264" i="13"/>
  <c r="BF261" i="13"/>
  <c r="BF260" i="13"/>
  <c r="BF256" i="13"/>
  <c r="BF255" i="13"/>
  <c r="BF254" i="13"/>
  <c r="BF280" i="13"/>
  <c r="BF269" i="13"/>
  <c r="BF259" i="13"/>
  <c r="BF257" i="13"/>
  <c r="BF251" i="13"/>
  <c r="BF246" i="13"/>
  <c r="BF241" i="13"/>
  <c r="BF268" i="13"/>
  <c r="BF252" i="13"/>
  <c r="BF239" i="13"/>
  <c r="BF235" i="13"/>
  <c r="BF231" i="13"/>
  <c r="BF230" i="13"/>
  <c r="BF229" i="13"/>
  <c r="BF225" i="13"/>
  <c r="BF258" i="13"/>
  <c r="BF236" i="13"/>
  <c r="BF232" i="13"/>
  <c r="BF226" i="13"/>
  <c r="BF221" i="13"/>
  <c r="BF217" i="13"/>
  <c r="BF213" i="13"/>
  <c r="BF209" i="13"/>
  <c r="BF273" i="13"/>
  <c r="BF248" i="13"/>
  <c r="BF245" i="13"/>
  <c r="BF242" i="13"/>
  <c r="BF238" i="13"/>
  <c r="BF233" i="13"/>
  <c r="BF227" i="13"/>
  <c r="BF224" i="13"/>
  <c r="BF222" i="13"/>
  <c r="BF219" i="13"/>
  <c r="BF212" i="13"/>
  <c r="BF206" i="13"/>
  <c r="BF205" i="13"/>
  <c r="BF201" i="13"/>
  <c r="BF195" i="13"/>
  <c r="BF194" i="13"/>
  <c r="BF189" i="13"/>
  <c r="BF185" i="13"/>
  <c r="BF184" i="13"/>
  <c r="BF179" i="13"/>
  <c r="BF178" i="13"/>
  <c r="BF262" i="13"/>
  <c r="BF240" i="13"/>
  <c r="BF216" i="13"/>
  <c r="BF210" i="13"/>
  <c r="BF207" i="13"/>
  <c r="BF202" i="13"/>
  <c r="BF196" i="13"/>
  <c r="BF191" i="13"/>
  <c r="BF190" i="13"/>
  <c r="BF186" i="13"/>
  <c r="BF180" i="13"/>
  <c r="BF250" i="13"/>
  <c r="BF247" i="13"/>
  <c r="BF244" i="13"/>
  <c r="BF237" i="13"/>
  <c r="BF234" i="13"/>
  <c r="BF228" i="13"/>
  <c r="BF223" i="13"/>
  <c r="BF220" i="13"/>
  <c r="BF214" i="13"/>
  <c r="BF211" i="13"/>
  <c r="BF203" i="13"/>
  <c r="BF197" i="13"/>
  <c r="BF192" i="13"/>
  <c r="BF215" i="13"/>
  <c r="BF204" i="13"/>
  <c r="BF199" i="13"/>
  <c r="BF187" i="13"/>
  <c r="BF177" i="13"/>
  <c r="BF170" i="13"/>
  <c r="BF169" i="13"/>
  <c r="BF161" i="13"/>
  <c r="BF160" i="13"/>
  <c r="BF155" i="13"/>
  <c r="BF151" i="13"/>
  <c r="BF146" i="13"/>
  <c r="BF141" i="13"/>
  <c r="BF200" i="13"/>
  <c r="BF182" i="13"/>
  <c r="BF181" i="13"/>
  <c r="BF172" i="13"/>
  <c r="BF171" i="13"/>
  <c r="BF164" i="13"/>
  <c r="BF163" i="13"/>
  <c r="BF162" i="13"/>
  <c r="BF157" i="13"/>
  <c r="BF156" i="13"/>
  <c r="BF152" i="13"/>
  <c r="BF147" i="13"/>
  <c r="BF142" i="13"/>
  <c r="BF174" i="13"/>
  <c r="BF173" i="13"/>
  <c r="BF167" i="13"/>
  <c r="BF166" i="13"/>
  <c r="BF165" i="13"/>
  <c r="BF158" i="13"/>
  <c r="BF153" i="13"/>
  <c r="BF148" i="13"/>
  <c r="BF144" i="13"/>
  <c r="BF208" i="13"/>
  <c r="BF198" i="13"/>
  <c r="BF188" i="13"/>
  <c r="BF175" i="13"/>
  <c r="BF139" i="13"/>
  <c r="BF134" i="13"/>
  <c r="BF130" i="13"/>
  <c r="BF126" i="13"/>
  <c r="BF122" i="13"/>
  <c r="BF118" i="13"/>
  <c r="BF114" i="13"/>
  <c r="BF110" i="13"/>
  <c r="BF105" i="13"/>
  <c r="BF101" i="13"/>
  <c r="BF96" i="13"/>
  <c r="BF218" i="13"/>
  <c r="BF176" i="13"/>
  <c r="BF159" i="13"/>
  <c r="BF154" i="13"/>
  <c r="BF149" i="13"/>
  <c r="BF143" i="13"/>
  <c r="BF140" i="13"/>
  <c r="BF135" i="13"/>
  <c r="BF131" i="13"/>
  <c r="BF127" i="13"/>
  <c r="BF123" i="13"/>
  <c r="BF119" i="13"/>
  <c r="BF115" i="13"/>
  <c r="BF111" i="13"/>
  <c r="BF106" i="13"/>
  <c r="BF102" i="13"/>
  <c r="BF97" i="13"/>
  <c r="BF193" i="13"/>
  <c r="BF183" i="13"/>
  <c r="BF150" i="13"/>
  <c r="BF145" i="13"/>
  <c r="BF136" i="13"/>
  <c r="BF132" i="13"/>
  <c r="BF128" i="13"/>
  <c r="BF124" i="13"/>
  <c r="BF120" i="13"/>
  <c r="BF116" i="13"/>
  <c r="BF112" i="13"/>
  <c r="BF107" i="13"/>
  <c r="BF103" i="13"/>
  <c r="BF98" i="13"/>
  <c r="BF129" i="13"/>
  <c r="BF113" i="13"/>
  <c r="BF108" i="13"/>
  <c r="BF90" i="13"/>
  <c r="BF89" i="13"/>
  <c r="BF84" i="13"/>
  <c r="BF138" i="13"/>
  <c r="BF95" i="13"/>
  <c r="BF94" i="13"/>
  <c r="BF168" i="13"/>
  <c r="BF125" i="13"/>
  <c r="BF109" i="13"/>
  <c r="BF104" i="13"/>
  <c r="BF99" i="13"/>
  <c r="BF92" i="13"/>
  <c r="BF91" i="13"/>
  <c r="BF85" i="13"/>
  <c r="BF81" i="13"/>
  <c r="BF80" i="13"/>
  <c r="BF79" i="13"/>
  <c r="BF133" i="13"/>
  <c r="BF83" i="13"/>
  <c r="BF137" i="13"/>
  <c r="BF121" i="13"/>
  <c r="BF100" i="13"/>
  <c r="BF93" i="13"/>
  <c r="BF87" i="13"/>
  <c r="BF86" i="13"/>
  <c r="BF82" i="13"/>
  <c r="BF117" i="13"/>
  <c r="BF88" i="13"/>
  <c r="O322" i="13"/>
  <c r="O324" i="13"/>
  <c r="O318" i="13"/>
  <c r="O317" i="13"/>
  <c r="O320" i="13"/>
  <c r="O312" i="13"/>
  <c r="O308" i="13"/>
  <c r="O315" i="13"/>
  <c r="O311" i="13"/>
  <c r="O307" i="13"/>
  <c r="O316" i="13"/>
  <c r="O310" i="13"/>
  <c r="O323" i="13"/>
  <c r="O314" i="13"/>
  <c r="O306" i="13"/>
  <c r="O309" i="13"/>
  <c r="O304" i="13"/>
  <c r="O302" i="13"/>
  <c r="O298" i="13"/>
  <c r="O294" i="13"/>
  <c r="O321" i="13"/>
  <c r="O319" i="13"/>
  <c r="O313" i="13"/>
  <c r="O301" i="13"/>
  <c r="O297" i="13"/>
  <c r="O305" i="13"/>
  <c r="O300" i="13"/>
  <c r="O296" i="13"/>
  <c r="O295" i="13"/>
  <c r="O290" i="13"/>
  <c r="O286" i="13"/>
  <c r="O282" i="13"/>
  <c r="O278" i="13"/>
  <c r="O293" i="13"/>
  <c r="O289" i="13"/>
  <c r="O285" i="13"/>
  <c r="O281" i="13"/>
  <c r="O277" i="13"/>
  <c r="O273" i="13"/>
  <c r="O303" i="13"/>
  <c r="O288" i="13"/>
  <c r="O280" i="13"/>
  <c r="O272" i="13"/>
  <c r="O266" i="13"/>
  <c r="O299" i="13"/>
  <c r="O287" i="13"/>
  <c r="O279" i="13"/>
  <c r="O271" i="13"/>
  <c r="O269" i="13"/>
  <c r="O265" i="13"/>
  <c r="O261" i="13"/>
  <c r="O260" i="13"/>
  <c r="O259" i="13"/>
  <c r="O292" i="13"/>
  <c r="O284" i="13"/>
  <c r="O276" i="13"/>
  <c r="O291" i="13"/>
  <c r="O270" i="13"/>
  <c r="O268" i="13"/>
  <c r="O262" i="13"/>
  <c r="O256" i="13"/>
  <c r="O255" i="13"/>
  <c r="O254" i="13"/>
  <c r="O250" i="13"/>
  <c r="O245" i="13"/>
  <c r="O244" i="13"/>
  <c r="O283" i="13"/>
  <c r="O267" i="13"/>
  <c r="O257" i="13"/>
  <c r="O275" i="13"/>
  <c r="O274" i="13"/>
  <c r="O264" i="13"/>
  <c r="O258" i="13"/>
  <c r="O252" i="13"/>
  <c r="O248" i="13"/>
  <c r="O247" i="13"/>
  <c r="O242" i="13"/>
  <c r="O263" i="13"/>
  <c r="O240" i="13"/>
  <c r="O236" i="13"/>
  <c r="O232" i="13"/>
  <c r="O226" i="13"/>
  <c r="O253" i="13"/>
  <c r="O251" i="13"/>
  <c r="O241" i="13"/>
  <c r="O237" i="13"/>
  <c r="O233" i="13"/>
  <c r="O227" i="13"/>
  <c r="O223" i="13"/>
  <c r="O222" i="13"/>
  <c r="O218" i="13"/>
  <c r="O214" i="13"/>
  <c r="O210" i="13"/>
  <c r="O239" i="13"/>
  <c r="O231" i="13"/>
  <c r="O225" i="13"/>
  <c r="O221" i="13"/>
  <c r="O219" i="13"/>
  <c r="O212" i="13"/>
  <c r="O206" i="13"/>
  <c r="O202" i="13"/>
  <c r="O196" i="13"/>
  <c r="O191" i="13"/>
  <c r="O190" i="13"/>
  <c r="O186" i="13"/>
  <c r="O180" i="13"/>
  <c r="O238" i="13"/>
  <c r="O224" i="13"/>
  <c r="O216" i="13"/>
  <c r="O209" i="13"/>
  <c r="O207" i="13"/>
  <c r="O203" i="13"/>
  <c r="O197" i="13"/>
  <c r="O192" i="13"/>
  <c r="O187" i="13"/>
  <c r="O182" i="13"/>
  <c r="O181" i="13"/>
  <c r="O235" i="13"/>
  <c r="O229" i="13"/>
  <c r="O220" i="13"/>
  <c r="O213" i="13"/>
  <c r="O211" i="13"/>
  <c r="O204" i="13"/>
  <c r="O200" i="13"/>
  <c r="O199" i="13"/>
  <c r="O198" i="13"/>
  <c r="O193" i="13"/>
  <c r="O215" i="13"/>
  <c r="O194" i="13"/>
  <c r="O189" i="13"/>
  <c r="O185" i="13"/>
  <c r="O183" i="13"/>
  <c r="O178" i="13"/>
  <c r="O172" i="13"/>
  <c r="O171" i="13"/>
  <c r="O164" i="13"/>
  <c r="O163" i="13"/>
  <c r="O162" i="13"/>
  <c r="O157" i="13"/>
  <c r="O156" i="13"/>
  <c r="O152" i="13"/>
  <c r="O147" i="13"/>
  <c r="O142" i="13"/>
  <c r="O230" i="13"/>
  <c r="O205" i="13"/>
  <c r="O195" i="13"/>
  <c r="O179" i="13"/>
  <c r="O174" i="13"/>
  <c r="O173" i="13"/>
  <c r="O167" i="13"/>
  <c r="O166" i="13"/>
  <c r="O165" i="13"/>
  <c r="O158" i="13"/>
  <c r="O153" i="13"/>
  <c r="O148" i="13"/>
  <c r="O144" i="13"/>
  <c r="O143" i="13"/>
  <c r="O249" i="13"/>
  <c r="O246" i="13"/>
  <c r="O243" i="13"/>
  <c r="O228" i="13"/>
  <c r="O217" i="13"/>
  <c r="O201" i="13"/>
  <c r="O177" i="13"/>
  <c r="O176" i="13"/>
  <c r="O175" i="13"/>
  <c r="O168" i="13"/>
  <c r="O159" i="13"/>
  <c r="O154" i="13"/>
  <c r="O150" i="13"/>
  <c r="O149" i="13"/>
  <c r="O145" i="13"/>
  <c r="O169" i="13"/>
  <c r="O135" i="13"/>
  <c r="O131" i="13"/>
  <c r="O127" i="13"/>
  <c r="O123" i="13"/>
  <c r="O119" i="13"/>
  <c r="O115" i="13"/>
  <c r="O111" i="13"/>
  <c r="O106" i="13"/>
  <c r="O102" i="13"/>
  <c r="O97" i="13"/>
  <c r="O234" i="13"/>
  <c r="O188" i="13"/>
  <c r="O170" i="13"/>
  <c r="O141" i="13"/>
  <c r="O139" i="13"/>
  <c r="O136" i="13"/>
  <c r="O132" i="13"/>
  <c r="O128" i="13"/>
  <c r="O124" i="13"/>
  <c r="O120" i="13"/>
  <c r="O116" i="13"/>
  <c r="O112" i="13"/>
  <c r="O107" i="13"/>
  <c r="O103" i="13"/>
  <c r="O98" i="13"/>
  <c r="O208" i="13"/>
  <c r="O160" i="13"/>
  <c r="O155" i="13"/>
  <c r="O140" i="13"/>
  <c r="O137" i="13"/>
  <c r="O133" i="13"/>
  <c r="O129" i="13"/>
  <c r="O125" i="13"/>
  <c r="O121" i="13"/>
  <c r="O117" i="13"/>
  <c r="O113" i="13"/>
  <c r="O109" i="13"/>
  <c r="O108" i="13"/>
  <c r="O104" i="13"/>
  <c r="O100" i="13"/>
  <c r="O99" i="13"/>
  <c r="O151" i="13"/>
  <c r="O134" i="13"/>
  <c r="O118" i="13"/>
  <c r="O92" i="13"/>
  <c r="O91" i="13"/>
  <c r="O85" i="13"/>
  <c r="O81" i="13"/>
  <c r="O80" i="13"/>
  <c r="O79" i="13"/>
  <c r="O83" i="13"/>
  <c r="O138" i="13"/>
  <c r="O101" i="13"/>
  <c r="O184" i="13"/>
  <c r="O130" i="13"/>
  <c r="O114" i="13"/>
  <c r="O96" i="13"/>
  <c r="O93" i="13"/>
  <c r="O87" i="13"/>
  <c r="O86" i="13"/>
  <c r="O82" i="13"/>
  <c r="O122" i="13"/>
  <c r="O90" i="13"/>
  <c r="O89" i="13"/>
  <c r="O84" i="13"/>
  <c r="O161" i="13"/>
  <c r="O126" i="13"/>
  <c r="O110" i="13"/>
  <c r="O105" i="13"/>
  <c r="O95" i="13"/>
  <c r="O94" i="13"/>
  <c r="O88" i="13"/>
  <c r="O146" i="13"/>
  <c r="S322" i="13"/>
  <c r="S318" i="13"/>
  <c r="S324" i="13"/>
  <c r="S323" i="13"/>
  <c r="S319" i="13"/>
  <c r="S321" i="13"/>
  <c r="S317" i="13"/>
  <c r="S316" i="13"/>
  <c r="S312" i="13"/>
  <c r="S308" i="13"/>
  <c r="S315" i="13"/>
  <c r="S311" i="13"/>
  <c r="S307" i="13"/>
  <c r="S314" i="13"/>
  <c r="S306" i="13"/>
  <c r="S320" i="13"/>
  <c r="S313" i="13"/>
  <c r="S310" i="13"/>
  <c r="S305" i="13"/>
  <c r="S302" i="13"/>
  <c r="S298" i="13"/>
  <c r="S294" i="13"/>
  <c r="S304" i="13"/>
  <c r="S301" i="13"/>
  <c r="S297" i="13"/>
  <c r="S300" i="13"/>
  <c r="S296" i="13"/>
  <c r="S309" i="13"/>
  <c r="S290" i="13"/>
  <c r="S286" i="13"/>
  <c r="S282" i="13"/>
  <c r="S278" i="13"/>
  <c r="S303" i="13"/>
  <c r="S293" i="13"/>
  <c r="S289" i="13"/>
  <c r="S285" i="13"/>
  <c r="S281" i="13"/>
  <c r="S277" i="13"/>
  <c r="S273" i="13"/>
  <c r="S299" i="13"/>
  <c r="S292" i="13"/>
  <c r="S284" i="13"/>
  <c r="S276" i="13"/>
  <c r="S274" i="13"/>
  <c r="S266" i="13"/>
  <c r="S295" i="13"/>
  <c r="S291" i="13"/>
  <c r="S283" i="13"/>
  <c r="S275" i="13"/>
  <c r="S272" i="13"/>
  <c r="S269" i="13"/>
  <c r="S265" i="13"/>
  <c r="S261" i="13"/>
  <c r="S260" i="13"/>
  <c r="S259" i="13"/>
  <c r="S288" i="13"/>
  <c r="S280" i="13"/>
  <c r="S271" i="13"/>
  <c r="S287" i="13"/>
  <c r="S264" i="13"/>
  <c r="S256" i="13"/>
  <c r="S255" i="13"/>
  <c r="S254" i="13"/>
  <c r="S250" i="13"/>
  <c r="S245" i="13"/>
  <c r="S244" i="13"/>
  <c r="S279" i="13"/>
  <c r="S263" i="13"/>
  <c r="S257" i="13"/>
  <c r="S268" i="13"/>
  <c r="S262" i="13"/>
  <c r="S258" i="13"/>
  <c r="S252" i="13"/>
  <c r="S248" i="13"/>
  <c r="S247" i="13"/>
  <c r="S242" i="13"/>
  <c r="S253" i="13"/>
  <c r="S249" i="13"/>
  <c r="S246" i="13"/>
  <c r="S243" i="13"/>
  <c r="S240" i="13"/>
  <c r="S236" i="13"/>
  <c r="S232" i="13"/>
  <c r="S226" i="13"/>
  <c r="S237" i="13"/>
  <c r="S233" i="13"/>
  <c r="S227" i="13"/>
  <c r="S223" i="13"/>
  <c r="S222" i="13"/>
  <c r="S218" i="13"/>
  <c r="S214" i="13"/>
  <c r="S210" i="13"/>
  <c r="S235" i="13"/>
  <c r="S229" i="13"/>
  <c r="S217" i="13"/>
  <c r="S215" i="13"/>
  <c r="S208" i="13"/>
  <c r="S206" i="13"/>
  <c r="S202" i="13"/>
  <c r="S196" i="13"/>
  <c r="S191" i="13"/>
  <c r="S190" i="13"/>
  <c r="S186" i="13"/>
  <c r="S180" i="13"/>
  <c r="S270" i="13"/>
  <c r="S234" i="13"/>
  <c r="S230" i="13"/>
  <c r="S228" i="13"/>
  <c r="S221" i="13"/>
  <c r="S219" i="13"/>
  <c r="S212" i="13"/>
  <c r="S203" i="13"/>
  <c r="S197" i="13"/>
  <c r="S192" i="13"/>
  <c r="S187" i="13"/>
  <c r="S182" i="13"/>
  <c r="S181" i="13"/>
  <c r="S267" i="13"/>
  <c r="S251" i="13"/>
  <c r="S239" i="13"/>
  <c r="S231" i="13"/>
  <c r="S225" i="13"/>
  <c r="S216" i="13"/>
  <c r="S209" i="13"/>
  <c r="S207" i="13"/>
  <c r="S204" i="13"/>
  <c r="S200" i="13"/>
  <c r="S199" i="13"/>
  <c r="S198" i="13"/>
  <c r="S193" i="13"/>
  <c r="S241" i="13"/>
  <c r="S220" i="13"/>
  <c r="S211" i="13"/>
  <c r="S205" i="13"/>
  <c r="S195" i="13"/>
  <c r="S172" i="13"/>
  <c r="S171" i="13"/>
  <c r="S164" i="13"/>
  <c r="S163" i="13"/>
  <c r="S162" i="13"/>
  <c r="S157" i="13"/>
  <c r="S156" i="13"/>
  <c r="S152" i="13"/>
  <c r="S147" i="13"/>
  <c r="S142" i="13"/>
  <c r="S201" i="13"/>
  <c r="S188" i="13"/>
  <c r="S184" i="13"/>
  <c r="S174" i="13"/>
  <c r="S173" i="13"/>
  <c r="S167" i="13"/>
  <c r="S166" i="13"/>
  <c r="S165" i="13"/>
  <c r="S158" i="13"/>
  <c r="S153" i="13"/>
  <c r="S148" i="13"/>
  <c r="S144" i="13"/>
  <c r="S143" i="13"/>
  <c r="S213" i="13"/>
  <c r="S185" i="13"/>
  <c r="S183" i="13"/>
  <c r="S178" i="13"/>
  <c r="S177" i="13"/>
  <c r="S176" i="13"/>
  <c r="S175" i="13"/>
  <c r="S168" i="13"/>
  <c r="S159" i="13"/>
  <c r="S154" i="13"/>
  <c r="S150" i="13"/>
  <c r="S149" i="13"/>
  <c r="S145" i="13"/>
  <c r="S224" i="13"/>
  <c r="S170" i="13"/>
  <c r="S140" i="13"/>
  <c r="S138" i="13"/>
  <c r="S135" i="13"/>
  <c r="S131" i="13"/>
  <c r="S127" i="13"/>
  <c r="S123" i="13"/>
  <c r="S119" i="13"/>
  <c r="S115" i="13"/>
  <c r="S111" i="13"/>
  <c r="S106" i="13"/>
  <c r="S102" i="13"/>
  <c r="S97" i="13"/>
  <c r="S238" i="13"/>
  <c r="S189" i="13"/>
  <c r="S179" i="13"/>
  <c r="S160" i="13"/>
  <c r="S155" i="13"/>
  <c r="S136" i="13"/>
  <c r="S132" i="13"/>
  <c r="S128" i="13"/>
  <c r="S124" i="13"/>
  <c r="S120" i="13"/>
  <c r="S116" i="13"/>
  <c r="S112" i="13"/>
  <c r="S107" i="13"/>
  <c r="S103" i="13"/>
  <c r="S98" i="13"/>
  <c r="S161" i="13"/>
  <c r="S151" i="13"/>
  <c r="S146" i="13"/>
  <c r="S137" i="13"/>
  <c r="S133" i="13"/>
  <c r="S129" i="13"/>
  <c r="S125" i="13"/>
  <c r="S121" i="13"/>
  <c r="S117" i="13"/>
  <c r="S113" i="13"/>
  <c r="S109" i="13"/>
  <c r="S108" i="13"/>
  <c r="S104" i="13"/>
  <c r="S100" i="13"/>
  <c r="S99" i="13"/>
  <c r="S139" i="13"/>
  <c r="S130" i="13"/>
  <c r="S114" i="13"/>
  <c r="S92" i="13"/>
  <c r="S91" i="13"/>
  <c r="S85" i="13"/>
  <c r="S81" i="13"/>
  <c r="S80" i="13"/>
  <c r="S79" i="13"/>
  <c r="S118" i="13"/>
  <c r="S90" i="13"/>
  <c r="S89" i="13"/>
  <c r="S84" i="13"/>
  <c r="S194" i="13"/>
  <c r="S126" i="13"/>
  <c r="S110" i="13"/>
  <c r="S105" i="13"/>
  <c r="S93" i="13"/>
  <c r="S87" i="13"/>
  <c r="S86" i="13"/>
  <c r="S82" i="13"/>
  <c r="S141" i="13"/>
  <c r="S134" i="13"/>
  <c r="S169" i="13"/>
  <c r="S122" i="13"/>
  <c r="S101" i="13"/>
  <c r="S96" i="13"/>
  <c r="S95" i="13"/>
  <c r="S94" i="13"/>
  <c r="S88" i="13"/>
  <c r="S83" i="13"/>
  <c r="W322" i="13"/>
  <c r="W318" i="13"/>
  <c r="W324" i="13"/>
  <c r="W320" i="13"/>
  <c r="W319" i="13"/>
  <c r="W317" i="13"/>
  <c r="W323" i="13"/>
  <c r="W312" i="13"/>
  <c r="W308" i="13"/>
  <c r="W321" i="13"/>
  <c r="W311" i="13"/>
  <c r="W307" i="13"/>
  <c r="W310" i="13"/>
  <c r="W316" i="13"/>
  <c r="W314" i="13"/>
  <c r="W306" i="13"/>
  <c r="W315" i="13"/>
  <c r="W313" i="13"/>
  <c r="W302" i="13"/>
  <c r="W298" i="13"/>
  <c r="W294" i="13"/>
  <c r="W301" i="13"/>
  <c r="W297" i="13"/>
  <c r="W309" i="13"/>
  <c r="W304" i="13"/>
  <c r="W300" i="13"/>
  <c r="W296" i="13"/>
  <c r="W303" i="13"/>
  <c r="W290" i="13"/>
  <c r="W286" i="13"/>
  <c r="W282" i="13"/>
  <c r="W278" i="13"/>
  <c r="W305" i="13"/>
  <c r="W299" i="13"/>
  <c r="W293" i="13"/>
  <c r="W289" i="13"/>
  <c r="W285" i="13"/>
  <c r="W281" i="13"/>
  <c r="W277" i="13"/>
  <c r="W273" i="13"/>
  <c r="W295" i="13"/>
  <c r="W288" i="13"/>
  <c r="W280" i="13"/>
  <c r="W270" i="13"/>
  <c r="W266" i="13"/>
  <c r="W287" i="13"/>
  <c r="W279" i="13"/>
  <c r="W274" i="13"/>
  <c r="W269" i="13"/>
  <c r="W265" i="13"/>
  <c r="W261" i="13"/>
  <c r="W260" i="13"/>
  <c r="W259" i="13"/>
  <c r="W292" i="13"/>
  <c r="W284" i="13"/>
  <c r="W276" i="13"/>
  <c r="W272" i="13"/>
  <c r="W283" i="13"/>
  <c r="W271" i="13"/>
  <c r="W268" i="13"/>
  <c r="W262" i="13"/>
  <c r="W256" i="13"/>
  <c r="W255" i="13"/>
  <c r="W254" i="13"/>
  <c r="W250" i="13"/>
  <c r="W245" i="13"/>
  <c r="W244" i="13"/>
  <c r="W275" i="13"/>
  <c r="W267" i="13"/>
  <c r="W257" i="13"/>
  <c r="W264" i="13"/>
  <c r="W258" i="13"/>
  <c r="W252" i="13"/>
  <c r="W248" i="13"/>
  <c r="W247" i="13"/>
  <c r="W242" i="13"/>
  <c r="W291" i="13"/>
  <c r="W240" i="13"/>
  <c r="W236" i="13"/>
  <c r="W232" i="13"/>
  <c r="W226" i="13"/>
  <c r="W251" i="13"/>
  <c r="W237" i="13"/>
  <c r="W233" i="13"/>
  <c r="W227" i="13"/>
  <c r="W223" i="13"/>
  <c r="W222" i="13"/>
  <c r="W218" i="13"/>
  <c r="W214" i="13"/>
  <c r="W210" i="13"/>
  <c r="W253" i="13"/>
  <c r="W239" i="13"/>
  <c r="W231" i="13"/>
  <c r="W225" i="13"/>
  <c r="W220" i="13"/>
  <c r="W213" i="13"/>
  <c r="W211" i="13"/>
  <c r="W206" i="13"/>
  <c r="W202" i="13"/>
  <c r="W196" i="13"/>
  <c r="W191" i="13"/>
  <c r="W190" i="13"/>
  <c r="W186" i="13"/>
  <c r="W180" i="13"/>
  <c r="W249" i="13"/>
  <c r="W246" i="13"/>
  <c r="W243" i="13"/>
  <c r="W238" i="13"/>
  <c r="W224" i="13"/>
  <c r="W217" i="13"/>
  <c r="W215" i="13"/>
  <c r="W208" i="13"/>
  <c r="W203" i="13"/>
  <c r="W197" i="13"/>
  <c r="W192" i="13"/>
  <c r="W187" i="13"/>
  <c r="W182" i="13"/>
  <c r="W181" i="13"/>
  <c r="W263" i="13"/>
  <c r="W241" i="13"/>
  <c r="W235" i="13"/>
  <c r="W229" i="13"/>
  <c r="W221" i="13"/>
  <c r="W219" i="13"/>
  <c r="W212" i="13"/>
  <c r="W204" i="13"/>
  <c r="W200" i="13"/>
  <c r="W199" i="13"/>
  <c r="W198" i="13"/>
  <c r="W193" i="13"/>
  <c r="W230" i="13"/>
  <c r="W216" i="13"/>
  <c r="W201" i="13"/>
  <c r="W185" i="13"/>
  <c r="W183" i="13"/>
  <c r="W178" i="13"/>
  <c r="W172" i="13"/>
  <c r="W171" i="13"/>
  <c r="W164" i="13"/>
  <c r="W163" i="13"/>
  <c r="W162" i="13"/>
  <c r="W157" i="13"/>
  <c r="W156" i="13"/>
  <c r="W152" i="13"/>
  <c r="W147" i="13"/>
  <c r="W142" i="13"/>
  <c r="W228" i="13"/>
  <c r="W207" i="13"/>
  <c r="W179" i="13"/>
  <c r="W174" i="13"/>
  <c r="W173" i="13"/>
  <c r="W167" i="13"/>
  <c r="W166" i="13"/>
  <c r="W165" i="13"/>
  <c r="W158" i="13"/>
  <c r="W153" i="13"/>
  <c r="W148" i="13"/>
  <c r="W144" i="13"/>
  <c r="W143" i="13"/>
  <c r="W234" i="13"/>
  <c r="W194" i="13"/>
  <c r="W189" i="13"/>
  <c r="W177" i="13"/>
  <c r="W176" i="13"/>
  <c r="W175" i="13"/>
  <c r="W168" i="13"/>
  <c r="W159" i="13"/>
  <c r="W154" i="13"/>
  <c r="W150" i="13"/>
  <c r="W149" i="13"/>
  <c r="W145" i="13"/>
  <c r="W188" i="13"/>
  <c r="W160" i="13"/>
  <c r="W155" i="13"/>
  <c r="W135" i="13"/>
  <c r="W131" i="13"/>
  <c r="W127" i="13"/>
  <c r="W123" i="13"/>
  <c r="W119" i="13"/>
  <c r="W115" i="13"/>
  <c r="W111" i="13"/>
  <c r="W106" i="13"/>
  <c r="W102" i="13"/>
  <c r="W97" i="13"/>
  <c r="W209" i="13"/>
  <c r="W205" i="13"/>
  <c r="W195" i="13"/>
  <c r="W161" i="13"/>
  <c r="W151" i="13"/>
  <c r="W146" i="13"/>
  <c r="W141" i="13"/>
  <c r="W139" i="13"/>
  <c r="W138" i="13"/>
  <c r="W136" i="13"/>
  <c r="W132" i="13"/>
  <c r="W128" i="13"/>
  <c r="W124" i="13"/>
  <c r="W120" i="13"/>
  <c r="W116" i="13"/>
  <c r="W112" i="13"/>
  <c r="W107" i="13"/>
  <c r="W103" i="13"/>
  <c r="W98" i="13"/>
  <c r="W184" i="13"/>
  <c r="W169" i="13"/>
  <c r="W140" i="13"/>
  <c r="W137" i="13"/>
  <c r="W133" i="13"/>
  <c r="W129" i="13"/>
  <c r="W125" i="13"/>
  <c r="W121" i="13"/>
  <c r="W117" i="13"/>
  <c r="W113" i="13"/>
  <c r="W109" i="13"/>
  <c r="W108" i="13"/>
  <c r="W104" i="13"/>
  <c r="W100" i="13"/>
  <c r="W99" i="13"/>
  <c r="W170" i="13"/>
  <c r="W126" i="13"/>
  <c r="W110" i="13"/>
  <c r="W105" i="13"/>
  <c r="W92" i="13"/>
  <c r="W91" i="13"/>
  <c r="W85" i="13"/>
  <c r="W81" i="13"/>
  <c r="W80" i="13"/>
  <c r="W79" i="13"/>
  <c r="W122" i="13"/>
  <c r="W101" i="13"/>
  <c r="W93" i="13"/>
  <c r="W87" i="13"/>
  <c r="W86" i="13"/>
  <c r="W82" i="13"/>
  <c r="W83" i="13"/>
  <c r="W130" i="13"/>
  <c r="W114" i="13"/>
  <c r="W89" i="13"/>
  <c r="W84" i="13"/>
  <c r="W134" i="13"/>
  <c r="W118" i="13"/>
  <c r="W95" i="13"/>
  <c r="W94" i="13"/>
  <c r="W88" i="13"/>
  <c r="W96" i="13"/>
  <c r="W90" i="13"/>
  <c r="AA322" i="13"/>
  <c r="AA318" i="13"/>
  <c r="AA324" i="13"/>
  <c r="AA320" i="13"/>
  <c r="AA323" i="13"/>
  <c r="AA321" i="13"/>
  <c r="AA317" i="13"/>
  <c r="AA316" i="13"/>
  <c r="AA312" i="13"/>
  <c r="AA308" i="13"/>
  <c r="AA315" i="13"/>
  <c r="AA311" i="13"/>
  <c r="AA307" i="13"/>
  <c r="AA319" i="13"/>
  <c r="AA314" i="13"/>
  <c r="AA306" i="13"/>
  <c r="AA305" i="13"/>
  <c r="AA313" i="13"/>
  <c r="AA310" i="13"/>
  <c r="AA302" i="13"/>
  <c r="AA298" i="13"/>
  <c r="AA294" i="13"/>
  <c r="AA309" i="13"/>
  <c r="AA301" i="13"/>
  <c r="AA297" i="13"/>
  <c r="AA300" i="13"/>
  <c r="AA296" i="13"/>
  <c r="AA304" i="13"/>
  <c r="AA299" i="13"/>
  <c r="AA290" i="13"/>
  <c r="AA286" i="13"/>
  <c r="AA282" i="13"/>
  <c r="AA278" i="13"/>
  <c r="AA295" i="13"/>
  <c r="AA293" i="13"/>
  <c r="AA289" i="13"/>
  <c r="AA285" i="13"/>
  <c r="AA281" i="13"/>
  <c r="AA277" i="13"/>
  <c r="AA273" i="13"/>
  <c r="AA269" i="13"/>
  <c r="AA292" i="13"/>
  <c r="AA284" i="13"/>
  <c r="AA276" i="13"/>
  <c r="AA271" i="13"/>
  <c r="AA266" i="13"/>
  <c r="AA291" i="13"/>
  <c r="AA283" i="13"/>
  <c r="AA275" i="13"/>
  <c r="AA270" i="13"/>
  <c r="AA265" i="13"/>
  <c r="AA261" i="13"/>
  <c r="AA260" i="13"/>
  <c r="AA259" i="13"/>
  <c r="AA288" i="13"/>
  <c r="AA280" i="13"/>
  <c r="AA274" i="13"/>
  <c r="AA279" i="13"/>
  <c r="AA264" i="13"/>
  <c r="AA256" i="13"/>
  <c r="AA255" i="13"/>
  <c r="AA254" i="13"/>
  <c r="AA250" i="13"/>
  <c r="AA245" i="13"/>
  <c r="AA244" i="13"/>
  <c r="AA303" i="13"/>
  <c r="AA263" i="13"/>
  <c r="AA257" i="13"/>
  <c r="AA272" i="13"/>
  <c r="AA268" i="13"/>
  <c r="AA262" i="13"/>
  <c r="AA258" i="13"/>
  <c r="AA252" i="13"/>
  <c r="AA248" i="13"/>
  <c r="AA247" i="13"/>
  <c r="AA242" i="13"/>
  <c r="AA249" i="13"/>
  <c r="AA246" i="13"/>
  <c r="AA243" i="13"/>
  <c r="AA241" i="13"/>
  <c r="AA240" i="13"/>
  <c r="AA236" i="13"/>
  <c r="AA232" i="13"/>
  <c r="AA226" i="13"/>
  <c r="AA237" i="13"/>
  <c r="AA233" i="13"/>
  <c r="AA227" i="13"/>
  <c r="AA223" i="13"/>
  <c r="AA222" i="13"/>
  <c r="AA218" i="13"/>
  <c r="AA214" i="13"/>
  <c r="AA210" i="13"/>
  <c r="AA251" i="13"/>
  <c r="AA235" i="13"/>
  <c r="AA229" i="13"/>
  <c r="AA216" i="13"/>
  <c r="AA209" i="13"/>
  <c r="AA207" i="13"/>
  <c r="AA206" i="13"/>
  <c r="AA202" i="13"/>
  <c r="AA196" i="13"/>
  <c r="AA191" i="13"/>
  <c r="AA190" i="13"/>
  <c r="AA186" i="13"/>
  <c r="AA180" i="13"/>
  <c r="AA287" i="13"/>
  <c r="AA267" i="13"/>
  <c r="AA234" i="13"/>
  <c r="AA230" i="13"/>
  <c r="AA228" i="13"/>
  <c r="AA220" i="13"/>
  <c r="AA213" i="13"/>
  <c r="AA211" i="13"/>
  <c r="AA203" i="13"/>
  <c r="AA197" i="13"/>
  <c r="AA192" i="13"/>
  <c r="AA187" i="13"/>
  <c r="AA182" i="13"/>
  <c r="AA181" i="13"/>
  <c r="AA239" i="13"/>
  <c r="AA231" i="13"/>
  <c r="AA225" i="13"/>
  <c r="AA217" i="13"/>
  <c r="AA215" i="13"/>
  <c r="AA208" i="13"/>
  <c r="AA204" i="13"/>
  <c r="AA200" i="13"/>
  <c r="AA199" i="13"/>
  <c r="AA198" i="13"/>
  <c r="AA193" i="13"/>
  <c r="AA221" i="13"/>
  <c r="AA212" i="13"/>
  <c r="AA172" i="13"/>
  <c r="AA171" i="13"/>
  <c r="AA164" i="13"/>
  <c r="AA163" i="13"/>
  <c r="AA162" i="13"/>
  <c r="AA157" i="13"/>
  <c r="AA156" i="13"/>
  <c r="AA152" i="13"/>
  <c r="AA147" i="13"/>
  <c r="AA142" i="13"/>
  <c r="AA194" i="13"/>
  <c r="AA189" i="13"/>
  <c r="AA188" i="13"/>
  <c r="AA184" i="13"/>
  <c r="AA174" i="13"/>
  <c r="AA173" i="13"/>
  <c r="AA167" i="13"/>
  <c r="AA166" i="13"/>
  <c r="AA165" i="13"/>
  <c r="AA158" i="13"/>
  <c r="AA153" i="13"/>
  <c r="AA148" i="13"/>
  <c r="AA144" i="13"/>
  <c r="AA143" i="13"/>
  <c r="AA253" i="13"/>
  <c r="AA238" i="13"/>
  <c r="AA224" i="13"/>
  <c r="AA219" i="13"/>
  <c r="AA205" i="13"/>
  <c r="AA195" i="13"/>
  <c r="AA185" i="13"/>
  <c r="AA183" i="13"/>
  <c r="AA178" i="13"/>
  <c r="AA176" i="13"/>
  <c r="AA175" i="13"/>
  <c r="AA168" i="13"/>
  <c r="AA159" i="13"/>
  <c r="AA154" i="13"/>
  <c r="AA150" i="13"/>
  <c r="AA149" i="13"/>
  <c r="AA145" i="13"/>
  <c r="AA179" i="13"/>
  <c r="AA161" i="13"/>
  <c r="AA151" i="13"/>
  <c r="AA146" i="13"/>
  <c r="AA140" i="13"/>
  <c r="AA135" i="13"/>
  <c r="AA131" i="13"/>
  <c r="AA127" i="13"/>
  <c r="AA123" i="13"/>
  <c r="AA119" i="13"/>
  <c r="AA115" i="13"/>
  <c r="AA111" i="13"/>
  <c r="AA106" i="13"/>
  <c r="AA102" i="13"/>
  <c r="AA97" i="13"/>
  <c r="AA201" i="13"/>
  <c r="AA169" i="13"/>
  <c r="AA136" i="13"/>
  <c r="AA132" i="13"/>
  <c r="AA128" i="13"/>
  <c r="AA124" i="13"/>
  <c r="AA120" i="13"/>
  <c r="AA116" i="13"/>
  <c r="AA112" i="13"/>
  <c r="AA107" i="13"/>
  <c r="AA103" i="13"/>
  <c r="AA98" i="13"/>
  <c r="AA177" i="13"/>
  <c r="AA170" i="13"/>
  <c r="AA138" i="13"/>
  <c r="AA137" i="13"/>
  <c r="AA133" i="13"/>
  <c r="AA129" i="13"/>
  <c r="AA125" i="13"/>
  <c r="AA121" i="13"/>
  <c r="AA117" i="13"/>
  <c r="AA113" i="13"/>
  <c r="AA109" i="13"/>
  <c r="AA108" i="13"/>
  <c r="AA104" i="13"/>
  <c r="AA100" i="13"/>
  <c r="AA99" i="13"/>
  <c r="AA160" i="13"/>
  <c r="AA122" i="13"/>
  <c r="AA101" i="13"/>
  <c r="AA96" i="13"/>
  <c r="AA92" i="13"/>
  <c r="AA91" i="13"/>
  <c r="AA85" i="13"/>
  <c r="AA81" i="13"/>
  <c r="AA80" i="13"/>
  <c r="AA79" i="13"/>
  <c r="AA155" i="13"/>
  <c r="AA126" i="13"/>
  <c r="AA110" i="13"/>
  <c r="AA90" i="13"/>
  <c r="AA89" i="13"/>
  <c r="AA84" i="13"/>
  <c r="AA134" i="13"/>
  <c r="AA118" i="13"/>
  <c r="AA93" i="13"/>
  <c r="AA87" i="13"/>
  <c r="AA86" i="13"/>
  <c r="AA82" i="13"/>
  <c r="AA139" i="13"/>
  <c r="AA141" i="13"/>
  <c r="AA130" i="13"/>
  <c r="AA114" i="13"/>
  <c r="AA95" i="13"/>
  <c r="AA94" i="13"/>
  <c r="AA88" i="13"/>
  <c r="AA83" i="13"/>
  <c r="AA105" i="13"/>
  <c r="AE322" i="13"/>
  <c r="AE318" i="13"/>
  <c r="AE324" i="13"/>
  <c r="AE320" i="13"/>
  <c r="AE317" i="13"/>
  <c r="AE312" i="13"/>
  <c r="AE308" i="13"/>
  <c r="AE319" i="13"/>
  <c r="AE311" i="13"/>
  <c r="AE307" i="13"/>
  <c r="AE323" i="13"/>
  <c r="AE316" i="13"/>
  <c r="AE310" i="13"/>
  <c r="AE321" i="13"/>
  <c r="AE315" i="13"/>
  <c r="AE314" i="13"/>
  <c r="AE306" i="13"/>
  <c r="AE309" i="13"/>
  <c r="AE305" i="13"/>
  <c r="AE304" i="13"/>
  <c r="AE302" i="13"/>
  <c r="AE298" i="13"/>
  <c r="AE294" i="13"/>
  <c r="AE301" i="13"/>
  <c r="AE297" i="13"/>
  <c r="AE293" i="13"/>
  <c r="AE300" i="13"/>
  <c r="AE296" i="13"/>
  <c r="AE295" i="13"/>
  <c r="AE290" i="13"/>
  <c r="AE286" i="13"/>
  <c r="AE282" i="13"/>
  <c r="AE278" i="13"/>
  <c r="AE289" i="13"/>
  <c r="AE285" i="13"/>
  <c r="AE281" i="13"/>
  <c r="AE277" i="13"/>
  <c r="AE273" i="13"/>
  <c r="AE269" i="13"/>
  <c r="AE288" i="13"/>
  <c r="AE280" i="13"/>
  <c r="AE272" i="13"/>
  <c r="AE266" i="13"/>
  <c r="AE287" i="13"/>
  <c r="AE279" i="13"/>
  <c r="AE271" i="13"/>
  <c r="AE265" i="13"/>
  <c r="AE261" i="13"/>
  <c r="AE260" i="13"/>
  <c r="AE259" i="13"/>
  <c r="AE303" i="13"/>
  <c r="AE292" i="13"/>
  <c r="AE284" i="13"/>
  <c r="AE276" i="13"/>
  <c r="AE313" i="13"/>
  <c r="AE275" i="13"/>
  <c r="AE268" i="13"/>
  <c r="AE262" i="13"/>
  <c r="AE256" i="13"/>
  <c r="AE255" i="13"/>
  <c r="AE254" i="13"/>
  <c r="AE250" i="13"/>
  <c r="AE245" i="13"/>
  <c r="AE244" i="13"/>
  <c r="AE267" i="13"/>
  <c r="AE257" i="13"/>
  <c r="AE291" i="13"/>
  <c r="AE270" i="13"/>
  <c r="AE264" i="13"/>
  <c r="AE258" i="13"/>
  <c r="AE252" i="13"/>
  <c r="AE248" i="13"/>
  <c r="AE247" i="13"/>
  <c r="AE242" i="13"/>
  <c r="AE283" i="13"/>
  <c r="AE240" i="13"/>
  <c r="AE236" i="13"/>
  <c r="AE232" i="13"/>
  <c r="AE226" i="13"/>
  <c r="AE253" i="13"/>
  <c r="AE251" i="13"/>
  <c r="AE241" i="13"/>
  <c r="AE237" i="13"/>
  <c r="AE233" i="13"/>
  <c r="AE227" i="13"/>
  <c r="AE223" i="13"/>
  <c r="AE222" i="13"/>
  <c r="AE218" i="13"/>
  <c r="AE214" i="13"/>
  <c r="AE210" i="13"/>
  <c r="AE206" i="13"/>
  <c r="AE299" i="13"/>
  <c r="AE239" i="13"/>
  <c r="AE231" i="13"/>
  <c r="AE225" i="13"/>
  <c r="AE221" i="13"/>
  <c r="AE219" i="13"/>
  <c r="AE212" i="13"/>
  <c r="AE202" i="13"/>
  <c r="AE196" i="13"/>
  <c r="AE191" i="13"/>
  <c r="AE190" i="13"/>
  <c r="AE186" i="13"/>
  <c r="AE180" i="13"/>
  <c r="AE263" i="13"/>
  <c r="AE238" i="13"/>
  <c r="AE224" i="13"/>
  <c r="AE216" i="13"/>
  <c r="AE209" i="13"/>
  <c r="AE207" i="13"/>
  <c r="AE203" i="13"/>
  <c r="AE197" i="13"/>
  <c r="AE192" i="13"/>
  <c r="AE187" i="13"/>
  <c r="AE182" i="13"/>
  <c r="AE181" i="13"/>
  <c r="AE235" i="13"/>
  <c r="AE229" i="13"/>
  <c r="AE220" i="13"/>
  <c r="AE213" i="13"/>
  <c r="AE211" i="13"/>
  <c r="AE204" i="13"/>
  <c r="AE200" i="13"/>
  <c r="AE199" i="13"/>
  <c r="AE198" i="13"/>
  <c r="AE193" i="13"/>
  <c r="AE228" i="13"/>
  <c r="AE208" i="13"/>
  <c r="AE194" i="13"/>
  <c r="AE189" i="13"/>
  <c r="AE185" i="13"/>
  <c r="AE183" i="13"/>
  <c r="AE178" i="13"/>
  <c r="AE177" i="13"/>
  <c r="AE172" i="13"/>
  <c r="AE171" i="13"/>
  <c r="AE164" i="13"/>
  <c r="AE163" i="13"/>
  <c r="AE162" i="13"/>
  <c r="AE157" i="13"/>
  <c r="AE156" i="13"/>
  <c r="AE152" i="13"/>
  <c r="AE147" i="13"/>
  <c r="AE142" i="13"/>
  <c r="AE249" i="13"/>
  <c r="AE246" i="13"/>
  <c r="AE243" i="13"/>
  <c r="AE234" i="13"/>
  <c r="AE215" i="13"/>
  <c r="AE205" i="13"/>
  <c r="AE195" i="13"/>
  <c r="AE179" i="13"/>
  <c r="AE174" i="13"/>
  <c r="AE173" i="13"/>
  <c r="AE167" i="13"/>
  <c r="AE166" i="13"/>
  <c r="AE165" i="13"/>
  <c r="AE158" i="13"/>
  <c r="AE153" i="13"/>
  <c r="AE148" i="13"/>
  <c r="AE144" i="13"/>
  <c r="AE143" i="13"/>
  <c r="AE201" i="13"/>
  <c r="AE176" i="13"/>
  <c r="AE175" i="13"/>
  <c r="AE168" i="13"/>
  <c r="AE159" i="13"/>
  <c r="AE154" i="13"/>
  <c r="AE150" i="13"/>
  <c r="AE149" i="13"/>
  <c r="AE145" i="13"/>
  <c r="AE274" i="13"/>
  <c r="AE169" i="13"/>
  <c r="AE135" i="13"/>
  <c r="AE131" i="13"/>
  <c r="AE127" i="13"/>
  <c r="AE123" i="13"/>
  <c r="AE119" i="13"/>
  <c r="AE115" i="13"/>
  <c r="AE111" i="13"/>
  <c r="AE106" i="13"/>
  <c r="AE102" i="13"/>
  <c r="AE97" i="13"/>
  <c r="AE230" i="13"/>
  <c r="AE184" i="13"/>
  <c r="AE170" i="13"/>
  <c r="AE141" i="13"/>
  <c r="AE139" i="13"/>
  <c r="AE136" i="13"/>
  <c r="AE132" i="13"/>
  <c r="AE128" i="13"/>
  <c r="AE124" i="13"/>
  <c r="AE120" i="13"/>
  <c r="AE116" i="13"/>
  <c r="AE112" i="13"/>
  <c r="AE107" i="13"/>
  <c r="AE103" i="13"/>
  <c r="AE98" i="13"/>
  <c r="AE160" i="13"/>
  <c r="AE155" i="13"/>
  <c r="AE140" i="13"/>
  <c r="AE137" i="13"/>
  <c r="AE133" i="13"/>
  <c r="AE129" i="13"/>
  <c r="AE125" i="13"/>
  <c r="AE121" i="13"/>
  <c r="AE117" i="13"/>
  <c r="AE113" i="13"/>
  <c r="AE109" i="13"/>
  <c r="AE108" i="13"/>
  <c r="AE104" i="13"/>
  <c r="AE100" i="13"/>
  <c r="AE99" i="13"/>
  <c r="AE138" i="13"/>
  <c r="AE134" i="13"/>
  <c r="AE118" i="13"/>
  <c r="AE92" i="13"/>
  <c r="AE91" i="13"/>
  <c r="AE85" i="13"/>
  <c r="AE81" i="13"/>
  <c r="AE80" i="13"/>
  <c r="AE79" i="13"/>
  <c r="AE188" i="13"/>
  <c r="AE151" i="13"/>
  <c r="AE122" i="13"/>
  <c r="AE217" i="13"/>
  <c r="AE161" i="13"/>
  <c r="AE130" i="13"/>
  <c r="AE114" i="13"/>
  <c r="AE96" i="13"/>
  <c r="AE93" i="13"/>
  <c r="AE87" i="13"/>
  <c r="AE86" i="13"/>
  <c r="AE82" i="13"/>
  <c r="AE83" i="13"/>
  <c r="AE101" i="13"/>
  <c r="AE89" i="13"/>
  <c r="AE84" i="13"/>
  <c r="AE146" i="13"/>
  <c r="AE126" i="13"/>
  <c r="AE110" i="13"/>
  <c r="AE105" i="13"/>
  <c r="AE95" i="13"/>
  <c r="AE94" i="13"/>
  <c r="AE88" i="13"/>
  <c r="AE90" i="13"/>
  <c r="AI322" i="13"/>
  <c r="AI318" i="13"/>
  <c r="AI324" i="13"/>
  <c r="AI320" i="13"/>
  <c r="AI323" i="13"/>
  <c r="AI319" i="13"/>
  <c r="AI321" i="13"/>
  <c r="AI317" i="13"/>
  <c r="AI316" i="13"/>
  <c r="AI312" i="13"/>
  <c r="AI308" i="13"/>
  <c r="AI315" i="13"/>
  <c r="AI311" i="13"/>
  <c r="AI307" i="13"/>
  <c r="AI314" i="13"/>
  <c r="AI306" i="13"/>
  <c r="AI313" i="13"/>
  <c r="AI310" i="13"/>
  <c r="AI305" i="13"/>
  <c r="AI302" i="13"/>
  <c r="AI298" i="13"/>
  <c r="AI294" i="13"/>
  <c r="AI304" i="13"/>
  <c r="AI301" i="13"/>
  <c r="AI297" i="13"/>
  <c r="AI293" i="13"/>
  <c r="AI300" i="13"/>
  <c r="AI296" i="13"/>
  <c r="AI290" i="13"/>
  <c r="AI286" i="13"/>
  <c r="AI282" i="13"/>
  <c r="AI278" i="13"/>
  <c r="AI303" i="13"/>
  <c r="AI289" i="13"/>
  <c r="AI285" i="13"/>
  <c r="AI281" i="13"/>
  <c r="AI277" i="13"/>
  <c r="AI273" i="13"/>
  <c r="AI269" i="13"/>
  <c r="AI292" i="13"/>
  <c r="AI284" i="13"/>
  <c r="AI276" i="13"/>
  <c r="AI274" i="13"/>
  <c r="AI266" i="13"/>
  <c r="AI291" i="13"/>
  <c r="AI283" i="13"/>
  <c r="AI275" i="13"/>
  <c r="AI272" i="13"/>
  <c r="AI265" i="13"/>
  <c r="AI261" i="13"/>
  <c r="AI260" i="13"/>
  <c r="AI259" i="13"/>
  <c r="AI299" i="13"/>
  <c r="AI288" i="13"/>
  <c r="AI280" i="13"/>
  <c r="AI271" i="13"/>
  <c r="AI264" i="13"/>
  <c r="AI256" i="13"/>
  <c r="AI255" i="13"/>
  <c r="AI254" i="13"/>
  <c r="AI250" i="13"/>
  <c r="AI245" i="13"/>
  <c r="AI244" i="13"/>
  <c r="AI309" i="13"/>
  <c r="AI295" i="13"/>
  <c r="AI270" i="13"/>
  <c r="AI263" i="13"/>
  <c r="AI257" i="13"/>
  <c r="AI287" i="13"/>
  <c r="AI268" i="13"/>
  <c r="AI262" i="13"/>
  <c r="AI258" i="13"/>
  <c r="AI252" i="13"/>
  <c r="AI248" i="13"/>
  <c r="AI247" i="13"/>
  <c r="AI242" i="13"/>
  <c r="AI253" i="13"/>
  <c r="AI249" i="13"/>
  <c r="AI246" i="13"/>
  <c r="AI243" i="13"/>
  <c r="AI240" i="13"/>
  <c r="AI236" i="13"/>
  <c r="AI232" i="13"/>
  <c r="AI226" i="13"/>
  <c r="AI267" i="13"/>
  <c r="AI237" i="13"/>
  <c r="AI233" i="13"/>
  <c r="AI227" i="13"/>
  <c r="AI223" i="13"/>
  <c r="AI222" i="13"/>
  <c r="AI218" i="13"/>
  <c r="AI214" i="13"/>
  <c r="AI210" i="13"/>
  <c r="AI206" i="13"/>
  <c r="AI235" i="13"/>
  <c r="AI229" i="13"/>
  <c r="AI217" i="13"/>
  <c r="AI215" i="13"/>
  <c r="AI208" i="13"/>
  <c r="AI202" i="13"/>
  <c r="AI196" i="13"/>
  <c r="AI191" i="13"/>
  <c r="AI190" i="13"/>
  <c r="AI186" i="13"/>
  <c r="AI180" i="13"/>
  <c r="AI241" i="13"/>
  <c r="AI234" i="13"/>
  <c r="AI230" i="13"/>
  <c r="AI228" i="13"/>
  <c r="AI221" i="13"/>
  <c r="AI219" i="13"/>
  <c r="AI212" i="13"/>
  <c r="AI203" i="13"/>
  <c r="AI197" i="13"/>
  <c r="AI192" i="13"/>
  <c r="AI187" i="13"/>
  <c r="AI182" i="13"/>
  <c r="AI181" i="13"/>
  <c r="AI251" i="13"/>
  <c r="AI239" i="13"/>
  <c r="AI231" i="13"/>
  <c r="AI225" i="13"/>
  <c r="AI216" i="13"/>
  <c r="AI209" i="13"/>
  <c r="AI207" i="13"/>
  <c r="AI204" i="13"/>
  <c r="AI200" i="13"/>
  <c r="AI199" i="13"/>
  <c r="AI198" i="13"/>
  <c r="AI193" i="13"/>
  <c r="AI205" i="13"/>
  <c r="AI195" i="13"/>
  <c r="AI172" i="13"/>
  <c r="AI171" i="13"/>
  <c r="AI164" i="13"/>
  <c r="AI163" i="13"/>
  <c r="AI162" i="13"/>
  <c r="AI157" i="13"/>
  <c r="AI156" i="13"/>
  <c r="AI152" i="13"/>
  <c r="AI147" i="13"/>
  <c r="AI142" i="13"/>
  <c r="AI238" i="13"/>
  <c r="AI224" i="13"/>
  <c r="AI220" i="13"/>
  <c r="AI211" i="13"/>
  <c r="AI201" i="13"/>
  <c r="AI188" i="13"/>
  <c r="AI184" i="13"/>
  <c r="AI177" i="13"/>
  <c r="AI174" i="13"/>
  <c r="AI173" i="13"/>
  <c r="AI167" i="13"/>
  <c r="AI166" i="13"/>
  <c r="AI165" i="13"/>
  <c r="AI158" i="13"/>
  <c r="AI153" i="13"/>
  <c r="AI148" i="13"/>
  <c r="AI144" i="13"/>
  <c r="AI143" i="13"/>
  <c r="AI279" i="13"/>
  <c r="AI185" i="13"/>
  <c r="AI183" i="13"/>
  <c r="AI178" i="13"/>
  <c r="AI176" i="13"/>
  <c r="AI175" i="13"/>
  <c r="AI168" i="13"/>
  <c r="AI159" i="13"/>
  <c r="AI154" i="13"/>
  <c r="AI150" i="13"/>
  <c r="AI149" i="13"/>
  <c r="AI145" i="13"/>
  <c r="AI213" i="13"/>
  <c r="AI189" i="13"/>
  <c r="AI170" i="13"/>
  <c r="AI140" i="13"/>
  <c r="AI138" i="13"/>
  <c r="AI135" i="13"/>
  <c r="AI131" i="13"/>
  <c r="AI127" i="13"/>
  <c r="AI123" i="13"/>
  <c r="AI119" i="13"/>
  <c r="AI115" i="13"/>
  <c r="AI111" i="13"/>
  <c r="AI106" i="13"/>
  <c r="AI102" i="13"/>
  <c r="AI97" i="13"/>
  <c r="AI160" i="13"/>
  <c r="AI155" i="13"/>
  <c r="AI136" i="13"/>
  <c r="AI132" i="13"/>
  <c r="AI128" i="13"/>
  <c r="AI124" i="13"/>
  <c r="AI120" i="13"/>
  <c r="AI116" i="13"/>
  <c r="AI112" i="13"/>
  <c r="AI107" i="13"/>
  <c r="AI103" i="13"/>
  <c r="AI98" i="13"/>
  <c r="AI194" i="13"/>
  <c r="AI161" i="13"/>
  <c r="AI151" i="13"/>
  <c r="AI146" i="13"/>
  <c r="AI137" i="13"/>
  <c r="AI133" i="13"/>
  <c r="AI129" i="13"/>
  <c r="AI125" i="13"/>
  <c r="AI121" i="13"/>
  <c r="AI117" i="13"/>
  <c r="AI113" i="13"/>
  <c r="AI109" i="13"/>
  <c r="AI108" i="13"/>
  <c r="AI104" i="13"/>
  <c r="AI100" i="13"/>
  <c r="AI99" i="13"/>
  <c r="AI130" i="13"/>
  <c r="AI114" i="13"/>
  <c r="AI92" i="13"/>
  <c r="AI91" i="13"/>
  <c r="AI85" i="13"/>
  <c r="AI81" i="13"/>
  <c r="AI80" i="13"/>
  <c r="AI79" i="13"/>
  <c r="AI118" i="13"/>
  <c r="AI96" i="13"/>
  <c r="AI90" i="13"/>
  <c r="AI89" i="13"/>
  <c r="AI84" i="13"/>
  <c r="AI179" i="13"/>
  <c r="AI169" i="13"/>
  <c r="AI141" i="13"/>
  <c r="AI126" i="13"/>
  <c r="AI110" i="13"/>
  <c r="AI105" i="13"/>
  <c r="AI93" i="13"/>
  <c r="AI87" i="13"/>
  <c r="AI86" i="13"/>
  <c r="AI82" i="13"/>
  <c r="AI83" i="13"/>
  <c r="AI134" i="13"/>
  <c r="AI139" i="13"/>
  <c r="AI122" i="13"/>
  <c r="AI101" i="13"/>
  <c r="AI95" i="13"/>
  <c r="AI94" i="13"/>
  <c r="AI88" i="13"/>
  <c r="AM322" i="13"/>
  <c r="AM318" i="13"/>
  <c r="AM324" i="13"/>
  <c r="AM320" i="13"/>
  <c r="AM319" i="13"/>
  <c r="AM317" i="13"/>
  <c r="AM323" i="13"/>
  <c r="AM312" i="13"/>
  <c r="AM308" i="13"/>
  <c r="AM321" i="13"/>
  <c r="AM311" i="13"/>
  <c r="AM307" i="13"/>
  <c r="AM310" i="13"/>
  <c r="AM316" i="13"/>
  <c r="AM314" i="13"/>
  <c r="AM306" i="13"/>
  <c r="AM302" i="13"/>
  <c r="AM298" i="13"/>
  <c r="AM294" i="13"/>
  <c r="AM305" i="13"/>
  <c r="AM301" i="13"/>
  <c r="AM297" i="13"/>
  <c r="AM293" i="13"/>
  <c r="AM313" i="13"/>
  <c r="AM309" i="13"/>
  <c r="AM304" i="13"/>
  <c r="AM300" i="13"/>
  <c r="AM296" i="13"/>
  <c r="AM315" i="13"/>
  <c r="AM303" i="13"/>
  <c r="AM290" i="13"/>
  <c r="AM286" i="13"/>
  <c r="AM282" i="13"/>
  <c r="AM278" i="13"/>
  <c r="AM299" i="13"/>
  <c r="AM289" i="13"/>
  <c r="AM285" i="13"/>
  <c r="AM281" i="13"/>
  <c r="AM277" i="13"/>
  <c r="AM273" i="13"/>
  <c r="AM269" i="13"/>
  <c r="AM288" i="13"/>
  <c r="AM280" i="13"/>
  <c r="AM270" i="13"/>
  <c r="AM266" i="13"/>
  <c r="AM287" i="13"/>
  <c r="AM279" i="13"/>
  <c r="AM274" i="13"/>
  <c r="AM265" i="13"/>
  <c r="AM261" i="13"/>
  <c r="AM260" i="13"/>
  <c r="AM259" i="13"/>
  <c r="AM295" i="13"/>
  <c r="AM292" i="13"/>
  <c r="AM284" i="13"/>
  <c r="AM276" i="13"/>
  <c r="AM272" i="13"/>
  <c r="AM268" i="13"/>
  <c r="AM262" i="13"/>
  <c r="AM256" i="13"/>
  <c r="AM255" i="13"/>
  <c r="AM254" i="13"/>
  <c r="AM250" i="13"/>
  <c r="AM245" i="13"/>
  <c r="AM244" i="13"/>
  <c r="AM291" i="13"/>
  <c r="AM271" i="13"/>
  <c r="AM267" i="13"/>
  <c r="AM257" i="13"/>
  <c r="AM283" i="13"/>
  <c r="AM264" i="13"/>
  <c r="AM258" i="13"/>
  <c r="AM252" i="13"/>
  <c r="AM248" i="13"/>
  <c r="AM247" i="13"/>
  <c r="AM242" i="13"/>
  <c r="AM275" i="13"/>
  <c r="AM240" i="13"/>
  <c r="AM236" i="13"/>
  <c r="AM232" i="13"/>
  <c r="AM226" i="13"/>
  <c r="AM263" i="13"/>
  <c r="AM251" i="13"/>
  <c r="AM237" i="13"/>
  <c r="AM233" i="13"/>
  <c r="AM227" i="13"/>
  <c r="AM223" i="13"/>
  <c r="AM222" i="13"/>
  <c r="AM218" i="13"/>
  <c r="AM214" i="13"/>
  <c r="AM210" i="13"/>
  <c r="AM206" i="13"/>
  <c r="AM241" i="13"/>
  <c r="AM239" i="13"/>
  <c r="AM231" i="13"/>
  <c r="AM225" i="13"/>
  <c r="AM220" i="13"/>
  <c r="AM213" i="13"/>
  <c r="AM211" i="13"/>
  <c r="AM202" i="13"/>
  <c r="AM196" i="13"/>
  <c r="AM191" i="13"/>
  <c r="AM190" i="13"/>
  <c r="AM186" i="13"/>
  <c r="AM180" i="13"/>
  <c r="AM249" i="13"/>
  <c r="AM246" i="13"/>
  <c r="AM243" i="13"/>
  <c r="AM238" i="13"/>
  <c r="AM224" i="13"/>
  <c r="AM217" i="13"/>
  <c r="AM215" i="13"/>
  <c r="AM208" i="13"/>
  <c r="AM203" i="13"/>
  <c r="AM197" i="13"/>
  <c r="AM192" i="13"/>
  <c r="AM187" i="13"/>
  <c r="AM182" i="13"/>
  <c r="AM181" i="13"/>
  <c r="AM253" i="13"/>
  <c r="AM235" i="13"/>
  <c r="AM229" i="13"/>
  <c r="AM221" i="13"/>
  <c r="AM219" i="13"/>
  <c r="AM212" i="13"/>
  <c r="AM204" i="13"/>
  <c r="AM200" i="13"/>
  <c r="AM199" i="13"/>
  <c r="AM198" i="13"/>
  <c r="AM193" i="13"/>
  <c r="AM234" i="13"/>
  <c r="AM209" i="13"/>
  <c r="AM201" i="13"/>
  <c r="AM185" i="13"/>
  <c r="AM183" i="13"/>
  <c r="AM178" i="13"/>
  <c r="AM172" i="13"/>
  <c r="AM171" i="13"/>
  <c r="AM164" i="13"/>
  <c r="AM163" i="13"/>
  <c r="AM162" i="13"/>
  <c r="AM157" i="13"/>
  <c r="AM156" i="13"/>
  <c r="AM152" i="13"/>
  <c r="AM147" i="13"/>
  <c r="AM142" i="13"/>
  <c r="AM216" i="13"/>
  <c r="AM179" i="13"/>
  <c r="AM174" i="13"/>
  <c r="AM173" i="13"/>
  <c r="AM167" i="13"/>
  <c r="AM166" i="13"/>
  <c r="AM165" i="13"/>
  <c r="AM158" i="13"/>
  <c r="AM153" i="13"/>
  <c r="AM148" i="13"/>
  <c r="AM144" i="13"/>
  <c r="AM143" i="13"/>
  <c r="AM230" i="13"/>
  <c r="AM207" i="13"/>
  <c r="AM194" i="13"/>
  <c r="AM189" i="13"/>
  <c r="AM177" i="13"/>
  <c r="AM176" i="13"/>
  <c r="AM175" i="13"/>
  <c r="AM168" i="13"/>
  <c r="AM159" i="13"/>
  <c r="AM154" i="13"/>
  <c r="AM150" i="13"/>
  <c r="AM149" i="13"/>
  <c r="AM145" i="13"/>
  <c r="AM228" i="13"/>
  <c r="AM205" i="13"/>
  <c r="AM195" i="13"/>
  <c r="AM184" i="13"/>
  <c r="AM160" i="13"/>
  <c r="AM155" i="13"/>
  <c r="AM135" i="13"/>
  <c r="AM131" i="13"/>
  <c r="AM127" i="13"/>
  <c r="AM123" i="13"/>
  <c r="AM119" i="13"/>
  <c r="AM115" i="13"/>
  <c r="AM111" i="13"/>
  <c r="AM106" i="13"/>
  <c r="AM102" i="13"/>
  <c r="AM97" i="13"/>
  <c r="AM161" i="13"/>
  <c r="AM151" i="13"/>
  <c r="AM146" i="13"/>
  <c r="AM141" i="13"/>
  <c r="AM139" i="13"/>
  <c r="AM138" i="13"/>
  <c r="AM136" i="13"/>
  <c r="AM132" i="13"/>
  <c r="AM128" i="13"/>
  <c r="AM124" i="13"/>
  <c r="AM120" i="13"/>
  <c r="AM116" i="13"/>
  <c r="AM112" i="13"/>
  <c r="AM107" i="13"/>
  <c r="AM103" i="13"/>
  <c r="AM98" i="13"/>
  <c r="AM188" i="13"/>
  <c r="AM169" i="13"/>
  <c r="AM140" i="13"/>
  <c r="AM137" i="13"/>
  <c r="AM133" i="13"/>
  <c r="AM129" i="13"/>
  <c r="AM125" i="13"/>
  <c r="AM121" i="13"/>
  <c r="AM117" i="13"/>
  <c r="AM113" i="13"/>
  <c r="AM109" i="13"/>
  <c r="AM108" i="13"/>
  <c r="AM104" i="13"/>
  <c r="AM100" i="13"/>
  <c r="AM99" i="13"/>
  <c r="AM126" i="13"/>
  <c r="AM110" i="13"/>
  <c r="AM105" i="13"/>
  <c r="AM92" i="13"/>
  <c r="AM91" i="13"/>
  <c r="AM85" i="13"/>
  <c r="AM81" i="13"/>
  <c r="AM80" i="13"/>
  <c r="AM79" i="13"/>
  <c r="AM130" i="13"/>
  <c r="AM114" i="13"/>
  <c r="AM122" i="13"/>
  <c r="AM101" i="13"/>
  <c r="AM96" i="13"/>
  <c r="AM93" i="13"/>
  <c r="AM87" i="13"/>
  <c r="AM86" i="13"/>
  <c r="AM82" i="13"/>
  <c r="AM89" i="13"/>
  <c r="AM84" i="13"/>
  <c r="AM134" i="13"/>
  <c r="AM118" i="13"/>
  <c r="AM95" i="13"/>
  <c r="AM94" i="13"/>
  <c r="AM88" i="13"/>
  <c r="AM83" i="13"/>
  <c r="AM170" i="13"/>
  <c r="AM90" i="13"/>
  <c r="AQ322" i="13"/>
  <c r="AQ318" i="13"/>
  <c r="AQ324" i="13"/>
  <c r="AQ320" i="13"/>
  <c r="AQ323" i="13"/>
  <c r="AQ321" i="13"/>
  <c r="AQ317" i="13"/>
  <c r="AQ319" i="13"/>
  <c r="AQ316" i="13"/>
  <c r="AQ312" i="13"/>
  <c r="AQ308" i="13"/>
  <c r="AQ315" i="13"/>
  <c r="AQ311" i="13"/>
  <c r="AQ307" i="13"/>
  <c r="AQ314" i="13"/>
  <c r="AQ306" i="13"/>
  <c r="AQ305" i="13"/>
  <c r="AQ313" i="13"/>
  <c r="AQ310" i="13"/>
  <c r="AQ302" i="13"/>
  <c r="AQ298" i="13"/>
  <c r="AQ294" i="13"/>
  <c r="AQ309" i="13"/>
  <c r="AQ301" i="13"/>
  <c r="AQ297" i="13"/>
  <c r="AQ293" i="13"/>
  <c r="AQ300" i="13"/>
  <c r="AQ296" i="13"/>
  <c r="AQ299" i="13"/>
  <c r="AQ290" i="13"/>
  <c r="AQ286" i="13"/>
  <c r="AQ282" i="13"/>
  <c r="AQ278" i="13"/>
  <c r="AQ304" i="13"/>
  <c r="AQ295" i="13"/>
  <c r="AQ289" i="13"/>
  <c r="AQ285" i="13"/>
  <c r="AQ281" i="13"/>
  <c r="AQ277" i="13"/>
  <c r="AQ273" i="13"/>
  <c r="AQ269" i="13"/>
  <c r="AQ292" i="13"/>
  <c r="AQ284" i="13"/>
  <c r="AQ276" i="13"/>
  <c r="AQ271" i="13"/>
  <c r="AQ266" i="13"/>
  <c r="AQ303" i="13"/>
  <c r="AQ291" i="13"/>
  <c r="AQ283" i="13"/>
  <c r="AQ275" i="13"/>
  <c r="AQ270" i="13"/>
  <c r="AQ265" i="13"/>
  <c r="AQ261" i="13"/>
  <c r="AQ260" i="13"/>
  <c r="AQ259" i="13"/>
  <c r="AQ288" i="13"/>
  <c r="AQ280" i="13"/>
  <c r="AQ274" i="13"/>
  <c r="AQ264" i="13"/>
  <c r="AQ256" i="13"/>
  <c r="AQ255" i="13"/>
  <c r="AQ254" i="13"/>
  <c r="AQ250" i="13"/>
  <c r="AQ245" i="13"/>
  <c r="AQ244" i="13"/>
  <c r="AQ287" i="13"/>
  <c r="AQ263" i="13"/>
  <c r="AQ257" i="13"/>
  <c r="AQ279" i="13"/>
  <c r="AQ268" i="13"/>
  <c r="AQ262" i="13"/>
  <c r="AQ258" i="13"/>
  <c r="AQ252" i="13"/>
  <c r="AQ248" i="13"/>
  <c r="AQ247" i="13"/>
  <c r="AQ242" i="13"/>
  <c r="AQ267" i="13"/>
  <c r="AQ249" i="13"/>
  <c r="AQ246" i="13"/>
  <c r="AQ243" i="13"/>
  <c r="AQ241" i="13"/>
  <c r="AQ240" i="13"/>
  <c r="AQ236" i="13"/>
  <c r="AQ232" i="13"/>
  <c r="AQ226" i="13"/>
  <c r="AQ237" i="13"/>
  <c r="AQ233" i="13"/>
  <c r="AQ227" i="13"/>
  <c r="AQ223" i="13"/>
  <c r="AQ222" i="13"/>
  <c r="AQ218" i="13"/>
  <c r="AQ214" i="13"/>
  <c r="AQ210" i="13"/>
  <c r="AQ206" i="13"/>
  <c r="AQ251" i="13"/>
  <c r="AQ235" i="13"/>
  <c r="AQ229" i="13"/>
  <c r="AQ216" i="13"/>
  <c r="AQ209" i="13"/>
  <c r="AQ207" i="13"/>
  <c r="AQ202" i="13"/>
  <c r="AQ196" i="13"/>
  <c r="AQ191" i="13"/>
  <c r="AQ190" i="13"/>
  <c r="AQ186" i="13"/>
  <c r="AQ180" i="13"/>
  <c r="AQ272" i="13"/>
  <c r="AQ253" i="13"/>
  <c r="AQ234" i="13"/>
  <c r="AQ230" i="13"/>
  <c r="AQ228" i="13"/>
  <c r="AQ220" i="13"/>
  <c r="AQ213" i="13"/>
  <c r="AQ211" i="13"/>
  <c r="AQ203" i="13"/>
  <c r="AQ197" i="13"/>
  <c r="AQ192" i="13"/>
  <c r="AQ187" i="13"/>
  <c r="AQ182" i="13"/>
  <c r="AQ181" i="13"/>
  <c r="AQ239" i="13"/>
  <c r="AQ231" i="13"/>
  <c r="AQ225" i="13"/>
  <c r="AQ217" i="13"/>
  <c r="AQ215" i="13"/>
  <c r="AQ208" i="13"/>
  <c r="AQ204" i="13"/>
  <c r="AQ200" i="13"/>
  <c r="AQ199" i="13"/>
  <c r="AQ198" i="13"/>
  <c r="AQ193" i="13"/>
  <c r="AQ238" i="13"/>
  <c r="AQ224" i="13"/>
  <c r="AQ172" i="13"/>
  <c r="AQ171" i="13"/>
  <c r="AQ164" i="13"/>
  <c r="AQ163" i="13"/>
  <c r="AQ162" i="13"/>
  <c r="AQ157" i="13"/>
  <c r="AQ156" i="13"/>
  <c r="AQ152" i="13"/>
  <c r="AQ147" i="13"/>
  <c r="AQ142" i="13"/>
  <c r="AQ221" i="13"/>
  <c r="AQ212" i="13"/>
  <c r="AQ194" i="13"/>
  <c r="AQ189" i="13"/>
  <c r="AQ188" i="13"/>
  <c r="AQ184" i="13"/>
  <c r="AQ174" i="13"/>
  <c r="AQ173" i="13"/>
  <c r="AQ167" i="13"/>
  <c r="AQ166" i="13"/>
  <c r="AQ165" i="13"/>
  <c r="AQ158" i="13"/>
  <c r="AQ153" i="13"/>
  <c r="AQ148" i="13"/>
  <c r="AQ144" i="13"/>
  <c r="AQ143" i="13"/>
  <c r="AQ205" i="13"/>
  <c r="AQ195" i="13"/>
  <c r="AQ185" i="13"/>
  <c r="AQ183" i="13"/>
  <c r="AQ178" i="13"/>
  <c r="AQ176" i="13"/>
  <c r="AQ175" i="13"/>
  <c r="AQ168" i="13"/>
  <c r="AQ159" i="13"/>
  <c r="AQ154" i="13"/>
  <c r="AQ150" i="13"/>
  <c r="AQ149" i="13"/>
  <c r="AQ145" i="13"/>
  <c r="AQ201" i="13"/>
  <c r="AQ161" i="13"/>
  <c r="AQ151" i="13"/>
  <c r="AQ146" i="13"/>
  <c r="AQ140" i="13"/>
  <c r="AQ135" i="13"/>
  <c r="AQ131" i="13"/>
  <c r="AQ127" i="13"/>
  <c r="AQ123" i="13"/>
  <c r="AQ119" i="13"/>
  <c r="AQ115" i="13"/>
  <c r="AQ111" i="13"/>
  <c r="AQ106" i="13"/>
  <c r="AQ102" i="13"/>
  <c r="AQ97" i="13"/>
  <c r="AQ219" i="13"/>
  <c r="AQ169" i="13"/>
  <c r="AQ136" i="13"/>
  <c r="AQ132" i="13"/>
  <c r="AQ128" i="13"/>
  <c r="AQ124" i="13"/>
  <c r="AQ120" i="13"/>
  <c r="AQ116" i="13"/>
  <c r="AQ112" i="13"/>
  <c r="AQ107" i="13"/>
  <c r="AQ103" i="13"/>
  <c r="AQ98" i="13"/>
  <c r="AQ179" i="13"/>
  <c r="AQ170" i="13"/>
  <c r="AQ138" i="13"/>
  <c r="AQ137" i="13"/>
  <c r="AQ133" i="13"/>
  <c r="AQ129" i="13"/>
  <c r="AQ125" i="13"/>
  <c r="AQ121" i="13"/>
  <c r="AQ117" i="13"/>
  <c r="AQ113" i="13"/>
  <c r="AQ109" i="13"/>
  <c r="AQ108" i="13"/>
  <c r="AQ104" i="13"/>
  <c r="AQ100" i="13"/>
  <c r="AQ99" i="13"/>
  <c r="AQ177" i="13"/>
  <c r="AQ141" i="13"/>
  <c r="AQ122" i="13"/>
  <c r="AQ101" i="13"/>
  <c r="AQ92" i="13"/>
  <c r="AQ91" i="13"/>
  <c r="AQ85" i="13"/>
  <c r="AQ81" i="13"/>
  <c r="AQ80" i="13"/>
  <c r="AQ79" i="13"/>
  <c r="AQ105" i="13"/>
  <c r="AQ90" i="13"/>
  <c r="AQ89" i="13"/>
  <c r="AQ84" i="13"/>
  <c r="AQ139" i="13"/>
  <c r="AQ134" i="13"/>
  <c r="AQ118" i="13"/>
  <c r="AQ93" i="13"/>
  <c r="AQ87" i="13"/>
  <c r="AQ86" i="13"/>
  <c r="AQ82" i="13"/>
  <c r="AQ83" i="13"/>
  <c r="AQ126" i="13"/>
  <c r="AQ96" i="13"/>
  <c r="AQ155" i="13"/>
  <c r="AQ130" i="13"/>
  <c r="AQ114" i="13"/>
  <c r="AQ95" i="13"/>
  <c r="AQ94" i="13"/>
  <c r="AQ88" i="13"/>
  <c r="AQ160" i="13"/>
  <c r="AQ110" i="13"/>
  <c r="AU322" i="13"/>
  <c r="AU318" i="13"/>
  <c r="AU324" i="13"/>
  <c r="AU320" i="13"/>
  <c r="AU317" i="13"/>
  <c r="AU312" i="13"/>
  <c r="AU308" i="13"/>
  <c r="AU311" i="13"/>
  <c r="AU307" i="13"/>
  <c r="AU316" i="13"/>
  <c r="AU310" i="13"/>
  <c r="AU319" i="13"/>
  <c r="AU315" i="13"/>
  <c r="AU323" i="13"/>
  <c r="AU314" i="13"/>
  <c r="AU306" i="13"/>
  <c r="AU321" i="13"/>
  <c r="AU309" i="13"/>
  <c r="AU304" i="13"/>
  <c r="AU302" i="13"/>
  <c r="AU298" i="13"/>
  <c r="AU294" i="13"/>
  <c r="AU313" i="13"/>
  <c r="AU301" i="13"/>
  <c r="AU297" i="13"/>
  <c r="AU293" i="13"/>
  <c r="AU305" i="13"/>
  <c r="AU300" i="13"/>
  <c r="AU296" i="13"/>
  <c r="AU295" i="13"/>
  <c r="AU290" i="13"/>
  <c r="AU286" i="13"/>
  <c r="AU282" i="13"/>
  <c r="AU278" i="13"/>
  <c r="AU274" i="13"/>
  <c r="AU289" i="13"/>
  <c r="AU285" i="13"/>
  <c r="AU281" i="13"/>
  <c r="AU277" i="13"/>
  <c r="AU273" i="13"/>
  <c r="AU269" i="13"/>
  <c r="AU303" i="13"/>
  <c r="AU288" i="13"/>
  <c r="AU280" i="13"/>
  <c r="AU272" i="13"/>
  <c r="AU266" i="13"/>
  <c r="AU299" i="13"/>
  <c r="AU287" i="13"/>
  <c r="AU279" i="13"/>
  <c r="AU271" i="13"/>
  <c r="AU265" i="13"/>
  <c r="AU261" i="13"/>
  <c r="AU260" i="13"/>
  <c r="AU259" i="13"/>
  <c r="AU292" i="13"/>
  <c r="AU284" i="13"/>
  <c r="AU276" i="13"/>
  <c r="AU291" i="13"/>
  <c r="AU270" i="13"/>
  <c r="AU268" i="13"/>
  <c r="AU262" i="13"/>
  <c r="AU256" i="13"/>
  <c r="AU255" i="13"/>
  <c r="AU254" i="13"/>
  <c r="AU250" i="13"/>
  <c r="AU245" i="13"/>
  <c r="AU244" i="13"/>
  <c r="AU283" i="13"/>
  <c r="AU267" i="13"/>
  <c r="AU257" i="13"/>
  <c r="AU275" i="13"/>
  <c r="AU264" i="13"/>
  <c r="AU258" i="13"/>
  <c r="AU252" i="13"/>
  <c r="AU248" i="13"/>
  <c r="AU247" i="13"/>
  <c r="AU242" i="13"/>
  <c r="AU263" i="13"/>
  <c r="AU240" i="13"/>
  <c r="AU236" i="13"/>
  <c r="AU232" i="13"/>
  <c r="AU226" i="13"/>
  <c r="AU253" i="13"/>
  <c r="AU251" i="13"/>
  <c r="AU241" i="13"/>
  <c r="AU237" i="13"/>
  <c r="AU233" i="13"/>
  <c r="AU227" i="13"/>
  <c r="AU223" i="13"/>
  <c r="AU222" i="13"/>
  <c r="AU218" i="13"/>
  <c r="AU214" i="13"/>
  <c r="AU210" i="13"/>
  <c r="AU206" i="13"/>
  <c r="AU239" i="13"/>
  <c r="AU231" i="13"/>
  <c r="AU225" i="13"/>
  <c r="AU221" i="13"/>
  <c r="AU219" i="13"/>
  <c r="AU212" i="13"/>
  <c r="AU202" i="13"/>
  <c r="AU196" i="13"/>
  <c r="AU191" i="13"/>
  <c r="AU190" i="13"/>
  <c r="AU186" i="13"/>
  <c r="AU180" i="13"/>
  <c r="AU238" i="13"/>
  <c r="AU224" i="13"/>
  <c r="AU216" i="13"/>
  <c r="AU209" i="13"/>
  <c r="AU207" i="13"/>
  <c r="AU203" i="13"/>
  <c r="AU197" i="13"/>
  <c r="AU192" i="13"/>
  <c r="AU187" i="13"/>
  <c r="AU182" i="13"/>
  <c r="AU181" i="13"/>
  <c r="AU235" i="13"/>
  <c r="AU229" i="13"/>
  <c r="AU220" i="13"/>
  <c r="AU213" i="13"/>
  <c r="AU211" i="13"/>
  <c r="AU204" i="13"/>
  <c r="AU200" i="13"/>
  <c r="AU199" i="13"/>
  <c r="AU198" i="13"/>
  <c r="AU193" i="13"/>
  <c r="AU249" i="13"/>
  <c r="AU246" i="13"/>
  <c r="AU243" i="13"/>
  <c r="AU217" i="13"/>
  <c r="AU194" i="13"/>
  <c r="AU189" i="13"/>
  <c r="AU185" i="13"/>
  <c r="AU183" i="13"/>
  <c r="AU178" i="13"/>
  <c r="AU172" i="13"/>
  <c r="AU171" i="13"/>
  <c r="AU164" i="13"/>
  <c r="AU163" i="13"/>
  <c r="AU162" i="13"/>
  <c r="AU157" i="13"/>
  <c r="AU156" i="13"/>
  <c r="AU152" i="13"/>
  <c r="AU147" i="13"/>
  <c r="AU142" i="13"/>
  <c r="AU230" i="13"/>
  <c r="AU208" i="13"/>
  <c r="AU205" i="13"/>
  <c r="AU195" i="13"/>
  <c r="AU179" i="13"/>
  <c r="AU177" i="13"/>
  <c r="AU174" i="13"/>
  <c r="AU173" i="13"/>
  <c r="AU167" i="13"/>
  <c r="AU166" i="13"/>
  <c r="AU165" i="13"/>
  <c r="AU158" i="13"/>
  <c r="AU153" i="13"/>
  <c r="AU148" i="13"/>
  <c r="AU144" i="13"/>
  <c r="AU143" i="13"/>
  <c r="AU228" i="13"/>
  <c r="AU215" i="13"/>
  <c r="AU201" i="13"/>
  <c r="AU176" i="13"/>
  <c r="AU175" i="13"/>
  <c r="AU168" i="13"/>
  <c r="AU159" i="13"/>
  <c r="AU154" i="13"/>
  <c r="AU150" i="13"/>
  <c r="AU149" i="13"/>
  <c r="AU145" i="13"/>
  <c r="AU234" i="13"/>
  <c r="AU169" i="13"/>
  <c r="AU135" i="13"/>
  <c r="AU131" i="13"/>
  <c r="AU127" i="13"/>
  <c r="AU123" i="13"/>
  <c r="AU119" i="13"/>
  <c r="AU115" i="13"/>
  <c r="AU111" i="13"/>
  <c r="AU106" i="13"/>
  <c r="AU102" i="13"/>
  <c r="AU97" i="13"/>
  <c r="AU188" i="13"/>
  <c r="AU170" i="13"/>
  <c r="AU141" i="13"/>
  <c r="AU139" i="13"/>
  <c r="AU136" i="13"/>
  <c r="AU132" i="13"/>
  <c r="AU128" i="13"/>
  <c r="AU124" i="13"/>
  <c r="AU120" i="13"/>
  <c r="AU116" i="13"/>
  <c r="AU112" i="13"/>
  <c r="AU107" i="13"/>
  <c r="AU103" i="13"/>
  <c r="AU98" i="13"/>
  <c r="AU160" i="13"/>
  <c r="AU155" i="13"/>
  <c r="AU140" i="13"/>
  <c r="AU137" i="13"/>
  <c r="AU133" i="13"/>
  <c r="AU129" i="13"/>
  <c r="AU125" i="13"/>
  <c r="AU121" i="13"/>
  <c r="AU117" i="13"/>
  <c r="AU113" i="13"/>
  <c r="AU109" i="13"/>
  <c r="AU108" i="13"/>
  <c r="AU104" i="13"/>
  <c r="AU100" i="13"/>
  <c r="AU99" i="13"/>
  <c r="AU184" i="13"/>
  <c r="AU161" i="13"/>
  <c r="AU134" i="13"/>
  <c r="AU118" i="13"/>
  <c r="AU92" i="13"/>
  <c r="AU91" i="13"/>
  <c r="AU85" i="13"/>
  <c r="AU81" i="13"/>
  <c r="AU80" i="13"/>
  <c r="AU79" i="13"/>
  <c r="AU90" i="13"/>
  <c r="AU146" i="13"/>
  <c r="AU138" i="13"/>
  <c r="AU130" i="13"/>
  <c r="AU114" i="13"/>
  <c r="AU96" i="13"/>
  <c r="AU93" i="13"/>
  <c r="AU87" i="13"/>
  <c r="AU86" i="13"/>
  <c r="AU82" i="13"/>
  <c r="AU122" i="13"/>
  <c r="AU89" i="13"/>
  <c r="AU84" i="13"/>
  <c r="AU151" i="13"/>
  <c r="AU126" i="13"/>
  <c r="AU110" i="13"/>
  <c r="AU105" i="13"/>
  <c r="AU95" i="13"/>
  <c r="AU94" i="13"/>
  <c r="AU88" i="13"/>
  <c r="AU83" i="13"/>
  <c r="AU101" i="13"/>
  <c r="AY28" i="13"/>
  <c r="AY322" i="13"/>
  <c r="AY318" i="13"/>
  <c r="AY324" i="13"/>
  <c r="AY320" i="13"/>
  <c r="AY323" i="13"/>
  <c r="AY319" i="13"/>
  <c r="AY321" i="13"/>
  <c r="AY317" i="13"/>
  <c r="AY316" i="13"/>
  <c r="AY312" i="13"/>
  <c r="AY308" i="13"/>
  <c r="AY315" i="13"/>
  <c r="AY311" i="13"/>
  <c r="AY307" i="13"/>
  <c r="AY314" i="13"/>
  <c r="AY306" i="13"/>
  <c r="AY313" i="13"/>
  <c r="AY310" i="13"/>
  <c r="AY305" i="13"/>
  <c r="AY302" i="13"/>
  <c r="AY298" i="13"/>
  <c r="AY294" i="13"/>
  <c r="AY301" i="13"/>
  <c r="AY297" i="13"/>
  <c r="AY293" i="13"/>
  <c r="AY304" i="13"/>
  <c r="AY300" i="13"/>
  <c r="AY296" i="13"/>
  <c r="AY290" i="13"/>
  <c r="AY286" i="13"/>
  <c r="AY282" i="13"/>
  <c r="AY278" i="13"/>
  <c r="AY274" i="13"/>
  <c r="AY303" i="13"/>
  <c r="AY289" i="13"/>
  <c r="AY285" i="13"/>
  <c r="AY281" i="13"/>
  <c r="AY277" i="13"/>
  <c r="AY273" i="13"/>
  <c r="AY269" i="13"/>
  <c r="AY299" i="13"/>
  <c r="AY292" i="13"/>
  <c r="AY284" i="13"/>
  <c r="AY276" i="13"/>
  <c r="AY266" i="13"/>
  <c r="AY295" i="13"/>
  <c r="AY291" i="13"/>
  <c r="AY283" i="13"/>
  <c r="AY275" i="13"/>
  <c r="AY272" i="13"/>
  <c r="AY265" i="13"/>
  <c r="AY261" i="13"/>
  <c r="AY260" i="13"/>
  <c r="AY259" i="13"/>
  <c r="AY309" i="13"/>
  <c r="AY288" i="13"/>
  <c r="AY280" i="13"/>
  <c r="AY271" i="13"/>
  <c r="AY287" i="13"/>
  <c r="AY264" i="13"/>
  <c r="AY256" i="13"/>
  <c r="AY255" i="13"/>
  <c r="AY254" i="13"/>
  <c r="AY250" i="13"/>
  <c r="AY245" i="13"/>
  <c r="AY244" i="13"/>
  <c r="AY279" i="13"/>
  <c r="AY263" i="13"/>
  <c r="AY257" i="13"/>
  <c r="AY268" i="13"/>
  <c r="AY262" i="13"/>
  <c r="AY258" i="13"/>
  <c r="AY252" i="13"/>
  <c r="AY248" i="13"/>
  <c r="AY247" i="13"/>
  <c r="AY242" i="13"/>
  <c r="AY253" i="13"/>
  <c r="AY249" i="13"/>
  <c r="AY246" i="13"/>
  <c r="AY243" i="13"/>
  <c r="AY240" i="13"/>
  <c r="AY236" i="13"/>
  <c r="AY232" i="13"/>
  <c r="AY226" i="13"/>
  <c r="AY237" i="13"/>
  <c r="AY233" i="13"/>
  <c r="AY227" i="13"/>
  <c r="AY223" i="13"/>
  <c r="AY222" i="13"/>
  <c r="AY218" i="13"/>
  <c r="AY214" i="13"/>
  <c r="AY210" i="13"/>
  <c r="AY206" i="13"/>
  <c r="AY270" i="13"/>
  <c r="AY267" i="13"/>
  <c r="AY235" i="13"/>
  <c r="AY229" i="13"/>
  <c r="AY217" i="13"/>
  <c r="AY215" i="13"/>
  <c r="AY208" i="13"/>
  <c r="AY202" i="13"/>
  <c r="AY196" i="13"/>
  <c r="AY191" i="13"/>
  <c r="AY190" i="13"/>
  <c r="AY186" i="13"/>
  <c r="AY180" i="13"/>
  <c r="AY234" i="13"/>
  <c r="AY230" i="13"/>
  <c r="AY228" i="13"/>
  <c r="AY221" i="13"/>
  <c r="AY219" i="13"/>
  <c r="AY212" i="13"/>
  <c r="AY203" i="13"/>
  <c r="AY197" i="13"/>
  <c r="AY192" i="13"/>
  <c r="AY187" i="13"/>
  <c r="AY182" i="13"/>
  <c r="AY181" i="13"/>
  <c r="AY251" i="13"/>
  <c r="AY239" i="13"/>
  <c r="AY231" i="13"/>
  <c r="AY225" i="13"/>
  <c r="AY216" i="13"/>
  <c r="AY209" i="13"/>
  <c r="AY207" i="13"/>
  <c r="AY204" i="13"/>
  <c r="AY200" i="13"/>
  <c r="AY199" i="13"/>
  <c r="AY198" i="13"/>
  <c r="AY193" i="13"/>
  <c r="AY213" i="13"/>
  <c r="AY205" i="13"/>
  <c r="AY195" i="13"/>
  <c r="AY172" i="13"/>
  <c r="AY171" i="13"/>
  <c r="AY164" i="13"/>
  <c r="AY163" i="13"/>
  <c r="AY162" i="13"/>
  <c r="AY157" i="13"/>
  <c r="AY156" i="13"/>
  <c r="AY152" i="13"/>
  <c r="AY147" i="13"/>
  <c r="AY142" i="13"/>
  <c r="AY241" i="13"/>
  <c r="AY201" i="13"/>
  <c r="AY188" i="13"/>
  <c r="AY184" i="13"/>
  <c r="AY174" i="13"/>
  <c r="AY173" i="13"/>
  <c r="AY167" i="13"/>
  <c r="AY166" i="13"/>
  <c r="AY165" i="13"/>
  <c r="AY158" i="13"/>
  <c r="AY153" i="13"/>
  <c r="AY148" i="13"/>
  <c r="AY144" i="13"/>
  <c r="AY143" i="13"/>
  <c r="AY220" i="13"/>
  <c r="AY211" i="13"/>
  <c r="AY185" i="13"/>
  <c r="AY183" i="13"/>
  <c r="AY178" i="13"/>
  <c r="AY176" i="13"/>
  <c r="AY175" i="13"/>
  <c r="AY168" i="13"/>
  <c r="AY159" i="13"/>
  <c r="AY154" i="13"/>
  <c r="AY150" i="13"/>
  <c r="AY149" i="13"/>
  <c r="AY145" i="13"/>
  <c r="AY238" i="13"/>
  <c r="AY170" i="13"/>
  <c r="AY140" i="13"/>
  <c r="AY138" i="13"/>
  <c r="AY135" i="13"/>
  <c r="AY131" i="13"/>
  <c r="AY127" i="13"/>
  <c r="AY123" i="13"/>
  <c r="AY119" i="13"/>
  <c r="AY115" i="13"/>
  <c r="AY111" i="13"/>
  <c r="AY106" i="13"/>
  <c r="AY102" i="13"/>
  <c r="AY97" i="13"/>
  <c r="AY194" i="13"/>
  <c r="AY179" i="13"/>
  <c r="AY160" i="13"/>
  <c r="AY155" i="13"/>
  <c r="AY136" i="13"/>
  <c r="AY132" i="13"/>
  <c r="AY128" i="13"/>
  <c r="AY124" i="13"/>
  <c r="AY120" i="13"/>
  <c r="AY116" i="13"/>
  <c r="AY112" i="13"/>
  <c r="AY107" i="13"/>
  <c r="AY103" i="13"/>
  <c r="AY98" i="13"/>
  <c r="AY177" i="13"/>
  <c r="AY161" i="13"/>
  <c r="AY151" i="13"/>
  <c r="AY146" i="13"/>
  <c r="AY137" i="13"/>
  <c r="AY133" i="13"/>
  <c r="AY129" i="13"/>
  <c r="AY125" i="13"/>
  <c r="AY121" i="13"/>
  <c r="AY117" i="13"/>
  <c r="AY113" i="13"/>
  <c r="AY109" i="13"/>
  <c r="AY108" i="13"/>
  <c r="AY104" i="13"/>
  <c r="AY100" i="13"/>
  <c r="AY99" i="13"/>
  <c r="AY189" i="13"/>
  <c r="AY169" i="13"/>
  <c r="AY139" i="13"/>
  <c r="AY130" i="13"/>
  <c r="AY114" i="13"/>
  <c r="AY92" i="13"/>
  <c r="AY91" i="13"/>
  <c r="AY85" i="13"/>
  <c r="AY81" i="13"/>
  <c r="AY80" i="13"/>
  <c r="AY79" i="13"/>
  <c r="AY224" i="13"/>
  <c r="AY141" i="13"/>
  <c r="AY118" i="13"/>
  <c r="AY90" i="13"/>
  <c r="AY89" i="13"/>
  <c r="AY84" i="13"/>
  <c r="AY126" i="13"/>
  <c r="AY110" i="13"/>
  <c r="AY105" i="13"/>
  <c r="AY93" i="13"/>
  <c r="AY87" i="13"/>
  <c r="AY86" i="13"/>
  <c r="AY82" i="13"/>
  <c r="AY83" i="13"/>
  <c r="AY134" i="13"/>
  <c r="AY122" i="13"/>
  <c r="AY101" i="13"/>
  <c r="AY95" i="13"/>
  <c r="AY94" i="13"/>
  <c r="AY88" i="13"/>
  <c r="AY96" i="13"/>
  <c r="BC322" i="13"/>
  <c r="BC318" i="13"/>
  <c r="BC324" i="13"/>
  <c r="BC320" i="13"/>
  <c r="BC319" i="13"/>
  <c r="BC317" i="13"/>
  <c r="BC323" i="13"/>
  <c r="BC312" i="13"/>
  <c r="BC308" i="13"/>
  <c r="BC321" i="13"/>
  <c r="BC311" i="13"/>
  <c r="BC307" i="13"/>
  <c r="BC310" i="13"/>
  <c r="BC304" i="13"/>
  <c r="BC316" i="13"/>
  <c r="BC314" i="13"/>
  <c r="BC306" i="13"/>
  <c r="BC313" i="13"/>
  <c r="BC302" i="13"/>
  <c r="BC298" i="13"/>
  <c r="BC294" i="13"/>
  <c r="BC301" i="13"/>
  <c r="BC297" i="13"/>
  <c r="BC293" i="13"/>
  <c r="BC315" i="13"/>
  <c r="BC309" i="13"/>
  <c r="BC300" i="13"/>
  <c r="BC296" i="13"/>
  <c r="BC303" i="13"/>
  <c r="BC290" i="13"/>
  <c r="BC286" i="13"/>
  <c r="BC282" i="13"/>
  <c r="BC278" i="13"/>
  <c r="BC274" i="13"/>
  <c r="BC299" i="13"/>
  <c r="BC289" i="13"/>
  <c r="BC285" i="13"/>
  <c r="BC281" i="13"/>
  <c r="BC277" i="13"/>
  <c r="BC273" i="13"/>
  <c r="BC269" i="13"/>
  <c r="BC305" i="13"/>
  <c r="BC295" i="13"/>
  <c r="BC288" i="13"/>
  <c r="BC280" i="13"/>
  <c r="BC270" i="13"/>
  <c r="BC266" i="13"/>
  <c r="BC287" i="13"/>
  <c r="BC279" i="13"/>
  <c r="BC265" i="13"/>
  <c r="BC261" i="13"/>
  <c r="BC260" i="13"/>
  <c r="BC259" i="13"/>
  <c r="BC292" i="13"/>
  <c r="BC284" i="13"/>
  <c r="BC276" i="13"/>
  <c r="BC272" i="13"/>
  <c r="BC283" i="13"/>
  <c r="BC268" i="13"/>
  <c r="BC262" i="13"/>
  <c r="BC256" i="13"/>
  <c r="BC255" i="13"/>
  <c r="BC254" i="13"/>
  <c r="BC250" i="13"/>
  <c r="BC245" i="13"/>
  <c r="BC244" i="13"/>
  <c r="BC275" i="13"/>
  <c r="BC267" i="13"/>
  <c r="BC257" i="13"/>
  <c r="BC271" i="13"/>
  <c r="BC264" i="13"/>
  <c r="BC258" i="13"/>
  <c r="BC252" i="13"/>
  <c r="BC248" i="13"/>
  <c r="BC247" i="13"/>
  <c r="BC242" i="13"/>
  <c r="BC236" i="13"/>
  <c r="BC232" i="13"/>
  <c r="BC226" i="13"/>
  <c r="BC251" i="13"/>
  <c r="BC240" i="13"/>
  <c r="BC237" i="13"/>
  <c r="BC233" i="13"/>
  <c r="BC227" i="13"/>
  <c r="BC223" i="13"/>
  <c r="BC222" i="13"/>
  <c r="BC218" i="13"/>
  <c r="BC214" i="13"/>
  <c r="BC210" i="13"/>
  <c r="BC206" i="13"/>
  <c r="BC263" i="13"/>
  <c r="BC253" i="13"/>
  <c r="BC239" i="13"/>
  <c r="BC231" i="13"/>
  <c r="BC225" i="13"/>
  <c r="BC220" i="13"/>
  <c r="BC213" i="13"/>
  <c r="BC211" i="13"/>
  <c r="BC202" i="13"/>
  <c r="BC196" i="13"/>
  <c r="BC191" i="13"/>
  <c r="BC190" i="13"/>
  <c r="BC186" i="13"/>
  <c r="BC180" i="13"/>
  <c r="BC249" i="13"/>
  <c r="BC246" i="13"/>
  <c r="BC243" i="13"/>
  <c r="BC238" i="13"/>
  <c r="BC224" i="13"/>
  <c r="BC217" i="13"/>
  <c r="BC215" i="13"/>
  <c r="BC208" i="13"/>
  <c r="BC203" i="13"/>
  <c r="BC197" i="13"/>
  <c r="BC192" i="13"/>
  <c r="BC187" i="13"/>
  <c r="BC182" i="13"/>
  <c r="BC181" i="13"/>
  <c r="BC291" i="13"/>
  <c r="BC241" i="13"/>
  <c r="BC235" i="13"/>
  <c r="BC229" i="13"/>
  <c r="BC221" i="13"/>
  <c r="BC219" i="13"/>
  <c r="BC212" i="13"/>
  <c r="BC204" i="13"/>
  <c r="BC200" i="13"/>
  <c r="BC199" i="13"/>
  <c r="BC198" i="13"/>
  <c r="BC193" i="13"/>
  <c r="BC188" i="13"/>
  <c r="BC230" i="13"/>
  <c r="BC201" i="13"/>
  <c r="BC185" i="13"/>
  <c r="BC183" i="13"/>
  <c r="BC178" i="13"/>
  <c r="BC172" i="13"/>
  <c r="BC171" i="13"/>
  <c r="BC164" i="13"/>
  <c r="BC163" i="13"/>
  <c r="BC162" i="13"/>
  <c r="BC157" i="13"/>
  <c r="BC156" i="13"/>
  <c r="BC152" i="13"/>
  <c r="BC147" i="13"/>
  <c r="BC142" i="13"/>
  <c r="BC228" i="13"/>
  <c r="BC209" i="13"/>
  <c r="BC179" i="13"/>
  <c r="BC177" i="13"/>
  <c r="BC174" i="13"/>
  <c r="BC173" i="13"/>
  <c r="BC167" i="13"/>
  <c r="BC166" i="13"/>
  <c r="BC165" i="13"/>
  <c r="BC158" i="13"/>
  <c r="BC153" i="13"/>
  <c r="BC148" i="13"/>
  <c r="BC144" i="13"/>
  <c r="BC143" i="13"/>
  <c r="BC234" i="13"/>
  <c r="BC216" i="13"/>
  <c r="BC194" i="13"/>
  <c r="BC189" i="13"/>
  <c r="BC176" i="13"/>
  <c r="BC175" i="13"/>
  <c r="BC168" i="13"/>
  <c r="BC159" i="13"/>
  <c r="BC154" i="13"/>
  <c r="BC150" i="13"/>
  <c r="BC149" i="13"/>
  <c r="BC145" i="13"/>
  <c r="BC160" i="13"/>
  <c r="BC155" i="13"/>
  <c r="BC135" i="13"/>
  <c r="BC131" i="13"/>
  <c r="BC127" i="13"/>
  <c r="BC123" i="13"/>
  <c r="BC119" i="13"/>
  <c r="BC115" i="13"/>
  <c r="BC111" i="13"/>
  <c r="BC106" i="13"/>
  <c r="BC102" i="13"/>
  <c r="BC97" i="13"/>
  <c r="BC207" i="13"/>
  <c r="BC161" i="13"/>
  <c r="BC151" i="13"/>
  <c r="BC146" i="13"/>
  <c r="BC141" i="13"/>
  <c r="BC139" i="13"/>
  <c r="BC138" i="13"/>
  <c r="BC136" i="13"/>
  <c r="BC132" i="13"/>
  <c r="BC128" i="13"/>
  <c r="BC124" i="13"/>
  <c r="BC120" i="13"/>
  <c r="BC116" i="13"/>
  <c r="BC112" i="13"/>
  <c r="BC107" i="13"/>
  <c r="BC103" i="13"/>
  <c r="BC98" i="13"/>
  <c r="BC184" i="13"/>
  <c r="BC169" i="13"/>
  <c r="BC140" i="13"/>
  <c r="BC137" i="13"/>
  <c r="BC133" i="13"/>
  <c r="BC129" i="13"/>
  <c r="BC125" i="13"/>
  <c r="BC121" i="13"/>
  <c r="BC117" i="13"/>
  <c r="BC113" i="13"/>
  <c r="BC109" i="13"/>
  <c r="BC108" i="13"/>
  <c r="BC104" i="13"/>
  <c r="BC100" i="13"/>
  <c r="BC99" i="13"/>
  <c r="BC205" i="13"/>
  <c r="BC126" i="13"/>
  <c r="BC110" i="13"/>
  <c r="BC105" i="13"/>
  <c r="BC92" i="13"/>
  <c r="BC91" i="13"/>
  <c r="BC85" i="13"/>
  <c r="BC81" i="13"/>
  <c r="BC80" i="13"/>
  <c r="BC79" i="13"/>
  <c r="BC195" i="13"/>
  <c r="BC122" i="13"/>
  <c r="BC101" i="13"/>
  <c r="BC96" i="13"/>
  <c r="BC93" i="13"/>
  <c r="BC87" i="13"/>
  <c r="BC86" i="13"/>
  <c r="BC82" i="13"/>
  <c r="BC130" i="13"/>
  <c r="BC89" i="13"/>
  <c r="BC84" i="13"/>
  <c r="BC170" i="13"/>
  <c r="BC134" i="13"/>
  <c r="BC118" i="13"/>
  <c r="BC95" i="13"/>
  <c r="BC94" i="13"/>
  <c r="BC88" i="13"/>
  <c r="BC83" i="13"/>
  <c r="BC114" i="13"/>
  <c r="BC90" i="13"/>
  <c r="BG26" i="13"/>
  <c r="BG322" i="13"/>
  <c r="BG318" i="13"/>
  <c r="BG324" i="13"/>
  <c r="BG320" i="13"/>
  <c r="BG323" i="13"/>
  <c r="BG321" i="13"/>
  <c r="BG317" i="13"/>
  <c r="BG316" i="13"/>
  <c r="BG312" i="13"/>
  <c r="BG308" i="13"/>
  <c r="BG315" i="13"/>
  <c r="BG311" i="13"/>
  <c r="BG307" i="13"/>
  <c r="BG314" i="13"/>
  <c r="BG306" i="13"/>
  <c r="BG313" i="13"/>
  <c r="BG319" i="13"/>
  <c r="BG310" i="13"/>
  <c r="BG303" i="13"/>
  <c r="BG302" i="13"/>
  <c r="BG298" i="13"/>
  <c r="BG294" i="13"/>
  <c r="BG309" i="13"/>
  <c r="BG304" i="13"/>
  <c r="BG301" i="13"/>
  <c r="BG297" i="13"/>
  <c r="BG293" i="13"/>
  <c r="BG305" i="13"/>
  <c r="BG300" i="13"/>
  <c r="BG296" i="13"/>
  <c r="BG299" i="13"/>
  <c r="BG290" i="13"/>
  <c r="BG286" i="13"/>
  <c r="BG282" i="13"/>
  <c r="BG278" i="13"/>
  <c r="BG274" i="13"/>
  <c r="BG295" i="13"/>
  <c r="BG289" i="13"/>
  <c r="BG285" i="13"/>
  <c r="BG281" i="13"/>
  <c r="BG277" i="13"/>
  <c r="BG273" i="13"/>
  <c r="BG269" i="13"/>
  <c r="BG292" i="13"/>
  <c r="BG284" i="13"/>
  <c r="BG276" i="13"/>
  <c r="BG271" i="13"/>
  <c r="BG266" i="13"/>
  <c r="BG291" i="13"/>
  <c r="BG283" i="13"/>
  <c r="BG275" i="13"/>
  <c r="BG270" i="13"/>
  <c r="BG265" i="13"/>
  <c r="BG261" i="13"/>
  <c r="BG260" i="13"/>
  <c r="BG259" i="13"/>
  <c r="BG288" i="13"/>
  <c r="BG280" i="13"/>
  <c r="BG279" i="13"/>
  <c r="BG272" i="13"/>
  <c r="BG264" i="13"/>
  <c r="BG256" i="13"/>
  <c r="BG255" i="13"/>
  <c r="BG254" i="13"/>
  <c r="BG250" i="13"/>
  <c r="BG245" i="13"/>
  <c r="BG244" i="13"/>
  <c r="BG263" i="13"/>
  <c r="BG257" i="13"/>
  <c r="BG268" i="13"/>
  <c r="BG262" i="13"/>
  <c r="BG258" i="13"/>
  <c r="BG252" i="13"/>
  <c r="BG248" i="13"/>
  <c r="BG247" i="13"/>
  <c r="BG242" i="13"/>
  <c r="BG249" i="13"/>
  <c r="BG246" i="13"/>
  <c r="BG243" i="13"/>
  <c r="BG241" i="13"/>
  <c r="BG236" i="13"/>
  <c r="BG232" i="13"/>
  <c r="BG226" i="13"/>
  <c r="BG287" i="13"/>
  <c r="BG237" i="13"/>
  <c r="BG233" i="13"/>
  <c r="BG227" i="13"/>
  <c r="BG223" i="13"/>
  <c r="BG222" i="13"/>
  <c r="BG218" i="13"/>
  <c r="BG214" i="13"/>
  <c r="BG210" i="13"/>
  <c r="BG206" i="13"/>
  <c r="BG251" i="13"/>
  <c r="BG240" i="13"/>
  <c r="BG235" i="13"/>
  <c r="BG229" i="13"/>
  <c r="BG216" i="13"/>
  <c r="BG209" i="13"/>
  <c r="BG207" i="13"/>
  <c r="BG202" i="13"/>
  <c r="BG196" i="13"/>
  <c r="BG191" i="13"/>
  <c r="BG190" i="13"/>
  <c r="BG186" i="13"/>
  <c r="BG180" i="13"/>
  <c r="BG234" i="13"/>
  <c r="BG230" i="13"/>
  <c r="BG228" i="13"/>
  <c r="BG220" i="13"/>
  <c r="BG213" i="13"/>
  <c r="BG211" i="13"/>
  <c r="BG203" i="13"/>
  <c r="BG197" i="13"/>
  <c r="BG192" i="13"/>
  <c r="BG187" i="13"/>
  <c r="BG182" i="13"/>
  <c r="BG181" i="13"/>
  <c r="BG239" i="13"/>
  <c r="BG231" i="13"/>
  <c r="BG225" i="13"/>
  <c r="BG217" i="13"/>
  <c r="BG215" i="13"/>
  <c r="BG208" i="13"/>
  <c r="BG204" i="13"/>
  <c r="BG200" i="13"/>
  <c r="BG199" i="13"/>
  <c r="BG198" i="13"/>
  <c r="BG193" i="13"/>
  <c r="BG188" i="13"/>
  <c r="BG219" i="13"/>
  <c r="BG172" i="13"/>
  <c r="BG171" i="13"/>
  <c r="BG164" i="13"/>
  <c r="BG163" i="13"/>
  <c r="BG162" i="13"/>
  <c r="BG157" i="13"/>
  <c r="BG156" i="13"/>
  <c r="BG152" i="13"/>
  <c r="BG147" i="13"/>
  <c r="BG142" i="13"/>
  <c r="BG253" i="13"/>
  <c r="BG194" i="13"/>
  <c r="BG189" i="13"/>
  <c r="BG184" i="13"/>
  <c r="BG174" i="13"/>
  <c r="BG173" i="13"/>
  <c r="BG167" i="13"/>
  <c r="BG166" i="13"/>
  <c r="BG165" i="13"/>
  <c r="BG158" i="13"/>
  <c r="BG153" i="13"/>
  <c r="BG148" i="13"/>
  <c r="BG144" i="13"/>
  <c r="BG143" i="13"/>
  <c r="BG267" i="13"/>
  <c r="BG238" i="13"/>
  <c r="BG224" i="13"/>
  <c r="BG221" i="13"/>
  <c r="BG212" i="13"/>
  <c r="BG205" i="13"/>
  <c r="BG195" i="13"/>
  <c r="BG185" i="13"/>
  <c r="BG183" i="13"/>
  <c r="BG178" i="13"/>
  <c r="BG176" i="13"/>
  <c r="BG175" i="13"/>
  <c r="BG168" i="13"/>
  <c r="BG159" i="13"/>
  <c r="BG154" i="13"/>
  <c r="BG150" i="13"/>
  <c r="BG149" i="13"/>
  <c r="BG145" i="13"/>
  <c r="BG179" i="13"/>
  <c r="BG161" i="13"/>
  <c r="BG151" i="13"/>
  <c r="BG146" i="13"/>
  <c r="BG140" i="13"/>
  <c r="BG135" i="13"/>
  <c r="BG131" i="13"/>
  <c r="BG127" i="13"/>
  <c r="BG123" i="13"/>
  <c r="BG119" i="13"/>
  <c r="BG115" i="13"/>
  <c r="BG111" i="13"/>
  <c r="BG106" i="13"/>
  <c r="BG102" i="13"/>
  <c r="BG97" i="13"/>
  <c r="BG177" i="13"/>
  <c r="BG169" i="13"/>
  <c r="BG136" i="13"/>
  <c r="BG132" i="13"/>
  <c r="BG128" i="13"/>
  <c r="BG124" i="13"/>
  <c r="BG120" i="13"/>
  <c r="BG116" i="13"/>
  <c r="BG112" i="13"/>
  <c r="BG107" i="13"/>
  <c r="BG103" i="13"/>
  <c r="BG98" i="13"/>
  <c r="BG170" i="13"/>
  <c r="BG138" i="13"/>
  <c r="BG137" i="13"/>
  <c r="BG133" i="13"/>
  <c r="BG129" i="13"/>
  <c r="BG125" i="13"/>
  <c r="BG121" i="13"/>
  <c r="BG117" i="13"/>
  <c r="BG113" i="13"/>
  <c r="BG109" i="13"/>
  <c r="BG108" i="13"/>
  <c r="BG104" i="13"/>
  <c r="BG100" i="13"/>
  <c r="BG99" i="13"/>
  <c r="BG122" i="13"/>
  <c r="BG101" i="13"/>
  <c r="BG92" i="13"/>
  <c r="BG91" i="13"/>
  <c r="BG85" i="13"/>
  <c r="BG81" i="13"/>
  <c r="BG80" i="13"/>
  <c r="BG79" i="13"/>
  <c r="BG201" i="13"/>
  <c r="BG139" i="13"/>
  <c r="BG126" i="13"/>
  <c r="BG96" i="13"/>
  <c r="BG90" i="13"/>
  <c r="BG89" i="13"/>
  <c r="BG84" i="13"/>
  <c r="BG155" i="13"/>
  <c r="BG134" i="13"/>
  <c r="BG118" i="13"/>
  <c r="BG93" i="13"/>
  <c r="BG87" i="13"/>
  <c r="BG86" i="13"/>
  <c r="BG82" i="13"/>
  <c r="BG83" i="13"/>
  <c r="BG110" i="13"/>
  <c r="BG160" i="13"/>
  <c r="BG141" i="13"/>
  <c r="BG130" i="13"/>
  <c r="BG114" i="13"/>
  <c r="BG95" i="13"/>
  <c r="BG94" i="13"/>
  <c r="BG88" i="13"/>
  <c r="BG105" i="13"/>
  <c r="P321" i="13"/>
  <c r="P323" i="13"/>
  <c r="P317" i="13"/>
  <c r="P324" i="13"/>
  <c r="P320" i="13"/>
  <c r="P316" i="13"/>
  <c r="P315" i="13"/>
  <c r="P311" i="13"/>
  <c r="P307" i="13"/>
  <c r="P318" i="13"/>
  <c r="P314" i="13"/>
  <c r="P310" i="13"/>
  <c r="P306" i="13"/>
  <c r="P322" i="13"/>
  <c r="P309" i="13"/>
  <c r="P305" i="13"/>
  <c r="P319" i="13"/>
  <c r="P313" i="13"/>
  <c r="P308" i="13"/>
  <c r="P301" i="13"/>
  <c r="P297" i="13"/>
  <c r="P300" i="13"/>
  <c r="P296" i="13"/>
  <c r="P303" i="13"/>
  <c r="P299" i="13"/>
  <c r="P295" i="13"/>
  <c r="P293" i="13"/>
  <c r="P289" i="13"/>
  <c r="P285" i="13"/>
  <c r="P281" i="13"/>
  <c r="P277" i="13"/>
  <c r="P312" i="13"/>
  <c r="P294" i="13"/>
  <c r="P292" i="13"/>
  <c r="P288" i="13"/>
  <c r="P284" i="13"/>
  <c r="P280" i="13"/>
  <c r="P276" i="13"/>
  <c r="P272" i="13"/>
  <c r="P287" i="13"/>
  <c r="P279" i="13"/>
  <c r="P271" i="13"/>
  <c r="P269" i="13"/>
  <c r="P265" i="13"/>
  <c r="P261" i="13"/>
  <c r="P260" i="13"/>
  <c r="P286" i="13"/>
  <c r="P278" i="13"/>
  <c r="P270" i="13"/>
  <c r="P268" i="13"/>
  <c r="P264" i="13"/>
  <c r="P262" i="13"/>
  <c r="P304" i="13"/>
  <c r="P302" i="13"/>
  <c r="P291" i="13"/>
  <c r="P283" i="13"/>
  <c r="P275" i="13"/>
  <c r="P274" i="13"/>
  <c r="P267" i="13"/>
  <c r="P257" i="13"/>
  <c r="P251" i="13"/>
  <c r="P246" i="13"/>
  <c r="P298" i="13"/>
  <c r="P266" i="13"/>
  <c r="P258" i="13"/>
  <c r="P252" i="13"/>
  <c r="P290" i="13"/>
  <c r="P263" i="13"/>
  <c r="P259" i="13"/>
  <c r="P253" i="13"/>
  <c r="P249" i="13"/>
  <c r="P243" i="13"/>
  <c r="P255" i="13"/>
  <c r="P248" i="13"/>
  <c r="P245" i="13"/>
  <c r="P241" i="13"/>
  <c r="P237" i="13"/>
  <c r="P233" i="13"/>
  <c r="P227" i="13"/>
  <c r="P273" i="13"/>
  <c r="P256" i="13"/>
  <c r="P242" i="13"/>
  <c r="P238" i="13"/>
  <c r="P234" i="13"/>
  <c r="P228" i="13"/>
  <c r="P224" i="13"/>
  <c r="P219" i="13"/>
  <c r="P215" i="13"/>
  <c r="P211" i="13"/>
  <c r="P207" i="13"/>
  <c r="P254" i="13"/>
  <c r="P223" i="13"/>
  <c r="P222" i="13"/>
  <c r="P216" i="13"/>
  <c r="P209" i="13"/>
  <c r="P203" i="13"/>
  <c r="P197" i="13"/>
  <c r="P192" i="13"/>
  <c r="P187" i="13"/>
  <c r="P182" i="13"/>
  <c r="P181" i="13"/>
  <c r="P282" i="13"/>
  <c r="P250" i="13"/>
  <c r="P247" i="13"/>
  <c r="P244" i="13"/>
  <c r="P240" i="13"/>
  <c r="P235" i="13"/>
  <c r="P232" i="13"/>
  <c r="P229" i="13"/>
  <c r="P226" i="13"/>
  <c r="P220" i="13"/>
  <c r="P213" i="13"/>
  <c r="P210" i="13"/>
  <c r="P204" i="13"/>
  <c r="P200" i="13"/>
  <c r="P199" i="13"/>
  <c r="P198" i="13"/>
  <c r="P193" i="13"/>
  <c r="P188" i="13"/>
  <c r="P183" i="13"/>
  <c r="P230" i="13"/>
  <c r="P217" i="13"/>
  <c r="P214" i="13"/>
  <c r="P208" i="13"/>
  <c r="P205" i="13"/>
  <c r="P201" i="13"/>
  <c r="P195" i="13"/>
  <c r="P194" i="13"/>
  <c r="P189" i="13"/>
  <c r="P231" i="13"/>
  <c r="P202" i="13"/>
  <c r="P179" i="13"/>
  <c r="P174" i="13"/>
  <c r="P173" i="13"/>
  <c r="P167" i="13"/>
  <c r="P166" i="13"/>
  <c r="P165" i="13"/>
  <c r="P158" i="13"/>
  <c r="P153" i="13"/>
  <c r="P148" i="13"/>
  <c r="P144" i="13"/>
  <c r="P143" i="13"/>
  <c r="P138" i="13"/>
  <c r="P186" i="13"/>
  <c r="P177" i="13"/>
  <c r="P176" i="13"/>
  <c r="P175" i="13"/>
  <c r="P168" i="13"/>
  <c r="P159" i="13"/>
  <c r="P154" i="13"/>
  <c r="P150" i="13"/>
  <c r="P149" i="13"/>
  <c r="P145" i="13"/>
  <c r="P140" i="13"/>
  <c r="P139" i="13"/>
  <c r="P221" i="13"/>
  <c r="P212" i="13"/>
  <c r="P190" i="13"/>
  <c r="P184" i="13"/>
  <c r="P180" i="13"/>
  <c r="P170" i="13"/>
  <c r="P169" i="13"/>
  <c r="P161" i="13"/>
  <c r="P160" i="13"/>
  <c r="P155" i="13"/>
  <c r="P151" i="13"/>
  <c r="P146" i="13"/>
  <c r="P225" i="13"/>
  <c r="P206" i="13"/>
  <c r="P196" i="13"/>
  <c r="P172" i="13"/>
  <c r="P156" i="13"/>
  <c r="P141" i="13"/>
  <c r="P136" i="13"/>
  <c r="P132" i="13"/>
  <c r="P128" i="13"/>
  <c r="P124" i="13"/>
  <c r="P120" i="13"/>
  <c r="P116" i="13"/>
  <c r="P112" i="13"/>
  <c r="P107" i="13"/>
  <c r="P103" i="13"/>
  <c r="P98" i="13"/>
  <c r="P239" i="13"/>
  <c r="P236" i="13"/>
  <c r="P162" i="13"/>
  <c r="P157" i="13"/>
  <c r="P152" i="13"/>
  <c r="P147" i="13"/>
  <c r="P137" i="13"/>
  <c r="P133" i="13"/>
  <c r="P129" i="13"/>
  <c r="P125" i="13"/>
  <c r="P121" i="13"/>
  <c r="P117" i="13"/>
  <c r="P113" i="13"/>
  <c r="P109" i="13"/>
  <c r="P108" i="13"/>
  <c r="P104" i="13"/>
  <c r="P100" i="13"/>
  <c r="P99" i="13"/>
  <c r="P191" i="13"/>
  <c r="P185" i="13"/>
  <c r="P178" i="13"/>
  <c r="P163" i="13"/>
  <c r="P142" i="13"/>
  <c r="P134" i="13"/>
  <c r="P130" i="13"/>
  <c r="P126" i="13"/>
  <c r="P122" i="13"/>
  <c r="P118" i="13"/>
  <c r="P114" i="13"/>
  <c r="P110" i="13"/>
  <c r="P105" i="13"/>
  <c r="P101" i="13"/>
  <c r="P127" i="13"/>
  <c r="P111" i="13"/>
  <c r="P106" i="13"/>
  <c r="P96" i="13"/>
  <c r="P93" i="13"/>
  <c r="P87" i="13"/>
  <c r="P86" i="13"/>
  <c r="P82" i="13"/>
  <c r="P131" i="13"/>
  <c r="P92" i="13"/>
  <c r="P91" i="13"/>
  <c r="P81" i="13"/>
  <c r="P80" i="13"/>
  <c r="P164" i="13"/>
  <c r="P123" i="13"/>
  <c r="P102" i="13"/>
  <c r="P95" i="13"/>
  <c r="P94" i="13"/>
  <c r="P88" i="13"/>
  <c r="P83" i="13"/>
  <c r="P84" i="13"/>
  <c r="P171" i="13"/>
  <c r="P115" i="13"/>
  <c r="P85" i="13"/>
  <c r="P218" i="13"/>
  <c r="P135" i="13"/>
  <c r="P119" i="13"/>
  <c r="P97" i="13"/>
  <c r="P90" i="13"/>
  <c r="P89" i="13"/>
  <c r="P79" i="13"/>
  <c r="T321" i="13"/>
  <c r="T323" i="13"/>
  <c r="T322" i="13"/>
  <c r="T318" i="13"/>
  <c r="T317" i="13"/>
  <c r="T316" i="13"/>
  <c r="T315" i="13"/>
  <c r="T311" i="13"/>
  <c r="T307" i="13"/>
  <c r="T324" i="13"/>
  <c r="T319" i="13"/>
  <c r="T314" i="13"/>
  <c r="T310" i="13"/>
  <c r="T306" i="13"/>
  <c r="T320" i="13"/>
  <c r="T313" i="13"/>
  <c r="T312" i="13"/>
  <c r="T309" i="13"/>
  <c r="T305" i="13"/>
  <c r="T304" i="13"/>
  <c r="T301" i="13"/>
  <c r="T297" i="13"/>
  <c r="T300" i="13"/>
  <c r="T296" i="13"/>
  <c r="T303" i="13"/>
  <c r="T299" i="13"/>
  <c r="T295" i="13"/>
  <c r="T293" i="13"/>
  <c r="T289" i="13"/>
  <c r="T285" i="13"/>
  <c r="T281" i="13"/>
  <c r="T277" i="13"/>
  <c r="T302" i="13"/>
  <c r="T292" i="13"/>
  <c r="T288" i="13"/>
  <c r="T284" i="13"/>
  <c r="T280" i="13"/>
  <c r="T276" i="13"/>
  <c r="T272" i="13"/>
  <c r="T291" i="13"/>
  <c r="T283" i="13"/>
  <c r="T275" i="13"/>
  <c r="T273" i="13"/>
  <c r="T269" i="13"/>
  <c r="T265" i="13"/>
  <c r="T261" i="13"/>
  <c r="T260" i="13"/>
  <c r="T308" i="13"/>
  <c r="T294" i="13"/>
  <c r="T290" i="13"/>
  <c r="T282" i="13"/>
  <c r="T271" i="13"/>
  <c r="T268" i="13"/>
  <c r="T264" i="13"/>
  <c r="T262" i="13"/>
  <c r="T298" i="13"/>
  <c r="T287" i="13"/>
  <c r="T279" i="13"/>
  <c r="T263" i="13"/>
  <c r="T257" i="13"/>
  <c r="T251" i="13"/>
  <c r="T246" i="13"/>
  <c r="T274" i="13"/>
  <c r="T258" i="13"/>
  <c r="T252" i="13"/>
  <c r="T286" i="13"/>
  <c r="T270" i="13"/>
  <c r="T267" i="13"/>
  <c r="T253" i="13"/>
  <c r="T249" i="13"/>
  <c r="T243" i="13"/>
  <c r="T278" i="13"/>
  <c r="T259" i="13"/>
  <c r="T256" i="13"/>
  <c r="T237" i="13"/>
  <c r="T233" i="13"/>
  <c r="T227" i="13"/>
  <c r="T223" i="13"/>
  <c r="T266" i="13"/>
  <c r="T250" i="13"/>
  <c r="T247" i="13"/>
  <c r="T244" i="13"/>
  <c r="T241" i="13"/>
  <c r="T238" i="13"/>
  <c r="T234" i="13"/>
  <c r="T228" i="13"/>
  <c r="T224" i="13"/>
  <c r="T219" i="13"/>
  <c r="T215" i="13"/>
  <c r="T211" i="13"/>
  <c r="T207" i="13"/>
  <c r="T230" i="13"/>
  <c r="T221" i="13"/>
  <c r="T218" i="13"/>
  <c r="T212" i="13"/>
  <c r="T203" i="13"/>
  <c r="T197" i="13"/>
  <c r="T192" i="13"/>
  <c r="T187" i="13"/>
  <c r="T182" i="13"/>
  <c r="T181" i="13"/>
  <c r="T248" i="13"/>
  <c r="T245" i="13"/>
  <c r="T242" i="13"/>
  <c r="T239" i="13"/>
  <c r="T236" i="13"/>
  <c r="T231" i="13"/>
  <c r="T225" i="13"/>
  <c r="T222" i="13"/>
  <c r="T216" i="13"/>
  <c r="T209" i="13"/>
  <c r="T204" i="13"/>
  <c r="T200" i="13"/>
  <c r="T199" i="13"/>
  <c r="T198" i="13"/>
  <c r="T193" i="13"/>
  <c r="T188" i="13"/>
  <c r="T183" i="13"/>
  <c r="T220" i="13"/>
  <c r="T213" i="13"/>
  <c r="T210" i="13"/>
  <c r="T205" i="13"/>
  <c r="T201" i="13"/>
  <c r="T195" i="13"/>
  <c r="T194" i="13"/>
  <c r="T189" i="13"/>
  <c r="T232" i="13"/>
  <c r="T184" i="13"/>
  <c r="T180" i="13"/>
  <c r="T174" i="13"/>
  <c r="T173" i="13"/>
  <c r="T167" i="13"/>
  <c r="T166" i="13"/>
  <c r="T165" i="13"/>
  <c r="T158" i="13"/>
  <c r="T153" i="13"/>
  <c r="T148" i="13"/>
  <c r="T144" i="13"/>
  <c r="T143" i="13"/>
  <c r="T138" i="13"/>
  <c r="T255" i="13"/>
  <c r="T217" i="13"/>
  <c r="T190" i="13"/>
  <c r="T185" i="13"/>
  <c r="T178" i="13"/>
  <c r="T177" i="13"/>
  <c r="T176" i="13"/>
  <c r="T175" i="13"/>
  <c r="T168" i="13"/>
  <c r="T159" i="13"/>
  <c r="T154" i="13"/>
  <c r="T150" i="13"/>
  <c r="T149" i="13"/>
  <c r="T145" i="13"/>
  <c r="T140" i="13"/>
  <c r="T139" i="13"/>
  <c r="T254" i="13"/>
  <c r="T229" i="13"/>
  <c r="T214" i="13"/>
  <c r="T208" i="13"/>
  <c r="T206" i="13"/>
  <c r="T196" i="13"/>
  <c r="T191" i="13"/>
  <c r="T179" i="13"/>
  <c r="T170" i="13"/>
  <c r="T169" i="13"/>
  <c r="T161" i="13"/>
  <c r="T160" i="13"/>
  <c r="T155" i="13"/>
  <c r="T151" i="13"/>
  <c r="T146" i="13"/>
  <c r="T226" i="13"/>
  <c r="T202" i="13"/>
  <c r="T162" i="13"/>
  <c r="T157" i="13"/>
  <c r="T152" i="13"/>
  <c r="T147" i="13"/>
  <c r="T142" i="13"/>
  <c r="T136" i="13"/>
  <c r="T132" i="13"/>
  <c r="T128" i="13"/>
  <c r="T124" i="13"/>
  <c r="T120" i="13"/>
  <c r="T116" i="13"/>
  <c r="T112" i="13"/>
  <c r="T107" i="13"/>
  <c r="T103" i="13"/>
  <c r="T98" i="13"/>
  <c r="T240" i="13"/>
  <c r="T235" i="13"/>
  <c r="T163" i="13"/>
  <c r="T137" i="13"/>
  <c r="T133" i="13"/>
  <c r="T129" i="13"/>
  <c r="T125" i="13"/>
  <c r="T121" i="13"/>
  <c r="T117" i="13"/>
  <c r="T113" i="13"/>
  <c r="T109" i="13"/>
  <c r="T108" i="13"/>
  <c r="T104" i="13"/>
  <c r="T100" i="13"/>
  <c r="T99" i="13"/>
  <c r="T186" i="13"/>
  <c r="T171" i="13"/>
  <c r="T164" i="13"/>
  <c r="T141" i="13"/>
  <c r="T134" i="13"/>
  <c r="T130" i="13"/>
  <c r="T126" i="13"/>
  <c r="T122" i="13"/>
  <c r="T118" i="13"/>
  <c r="T114" i="13"/>
  <c r="T110" i="13"/>
  <c r="T105" i="13"/>
  <c r="T101" i="13"/>
  <c r="T123" i="13"/>
  <c r="T102" i="13"/>
  <c r="T97" i="13"/>
  <c r="T93" i="13"/>
  <c r="T87" i="13"/>
  <c r="T86" i="13"/>
  <c r="T82" i="13"/>
  <c r="T106" i="13"/>
  <c r="T85" i="13"/>
  <c r="T172" i="13"/>
  <c r="T135" i="13"/>
  <c r="T119" i="13"/>
  <c r="T96" i="13"/>
  <c r="T95" i="13"/>
  <c r="T94" i="13"/>
  <c r="T88" i="13"/>
  <c r="T83" i="13"/>
  <c r="T127" i="13"/>
  <c r="T111" i="13"/>
  <c r="T92" i="13"/>
  <c r="T91" i="13"/>
  <c r="T81" i="13"/>
  <c r="T80" i="13"/>
  <c r="T79" i="13"/>
  <c r="T156" i="13"/>
  <c r="T131" i="13"/>
  <c r="T115" i="13"/>
  <c r="T90" i="13"/>
  <c r="T89" i="13"/>
  <c r="T84" i="13"/>
  <c r="X321" i="13"/>
  <c r="X323" i="13"/>
  <c r="X319" i="13"/>
  <c r="X317" i="13"/>
  <c r="X324" i="13"/>
  <c r="X318" i="13"/>
  <c r="X316" i="13"/>
  <c r="X322" i="13"/>
  <c r="X311" i="13"/>
  <c r="X307" i="13"/>
  <c r="X320" i="13"/>
  <c r="X314" i="13"/>
  <c r="X310" i="13"/>
  <c r="X306" i="13"/>
  <c r="X309" i="13"/>
  <c r="X315" i="13"/>
  <c r="X313" i="13"/>
  <c r="X305" i="13"/>
  <c r="X301" i="13"/>
  <c r="X297" i="13"/>
  <c r="X304" i="13"/>
  <c r="X300" i="13"/>
  <c r="X296" i="13"/>
  <c r="X312" i="13"/>
  <c r="X308" i="13"/>
  <c r="X303" i="13"/>
  <c r="X299" i="13"/>
  <c r="X295" i="13"/>
  <c r="X302" i="13"/>
  <c r="X293" i="13"/>
  <c r="X289" i="13"/>
  <c r="X285" i="13"/>
  <c r="X281" i="13"/>
  <c r="X277" i="13"/>
  <c r="X298" i="13"/>
  <c r="X294" i="13"/>
  <c r="X292" i="13"/>
  <c r="X288" i="13"/>
  <c r="X284" i="13"/>
  <c r="X280" i="13"/>
  <c r="X276" i="13"/>
  <c r="X272" i="13"/>
  <c r="X287" i="13"/>
  <c r="X279" i="13"/>
  <c r="X274" i="13"/>
  <c r="X269" i="13"/>
  <c r="X265" i="13"/>
  <c r="X261" i="13"/>
  <c r="X260" i="13"/>
  <c r="X286" i="13"/>
  <c r="X278" i="13"/>
  <c r="X273" i="13"/>
  <c r="X268" i="13"/>
  <c r="X264" i="13"/>
  <c r="X262" i="13"/>
  <c r="X291" i="13"/>
  <c r="X283" i="13"/>
  <c r="X275" i="13"/>
  <c r="X271" i="13"/>
  <c r="X267" i="13"/>
  <c r="X259" i="13"/>
  <c r="X257" i="13"/>
  <c r="X251" i="13"/>
  <c r="X246" i="13"/>
  <c r="X290" i="13"/>
  <c r="X270" i="13"/>
  <c r="X266" i="13"/>
  <c r="X258" i="13"/>
  <c r="X252" i="13"/>
  <c r="X282" i="13"/>
  <c r="X263" i="13"/>
  <c r="X253" i="13"/>
  <c r="X249" i="13"/>
  <c r="X243" i="13"/>
  <c r="X248" i="13"/>
  <c r="X245" i="13"/>
  <c r="X237" i="13"/>
  <c r="X233" i="13"/>
  <c r="X227" i="13"/>
  <c r="X223" i="13"/>
  <c r="X254" i="13"/>
  <c r="X238" i="13"/>
  <c r="X234" i="13"/>
  <c r="X228" i="13"/>
  <c r="X224" i="13"/>
  <c r="X219" i="13"/>
  <c r="X215" i="13"/>
  <c r="X211" i="13"/>
  <c r="X207" i="13"/>
  <c r="X242" i="13"/>
  <c r="X217" i="13"/>
  <c r="X214" i="13"/>
  <c r="X208" i="13"/>
  <c r="X203" i="13"/>
  <c r="X197" i="13"/>
  <c r="X192" i="13"/>
  <c r="X187" i="13"/>
  <c r="X182" i="13"/>
  <c r="X181" i="13"/>
  <c r="X241" i="13"/>
  <c r="X240" i="13"/>
  <c r="X235" i="13"/>
  <c r="X232" i="13"/>
  <c r="X229" i="13"/>
  <c r="X226" i="13"/>
  <c r="X221" i="13"/>
  <c r="X218" i="13"/>
  <c r="X212" i="13"/>
  <c r="X204" i="13"/>
  <c r="X200" i="13"/>
  <c r="X199" i="13"/>
  <c r="X198" i="13"/>
  <c r="X193" i="13"/>
  <c r="X188" i="13"/>
  <c r="X183" i="13"/>
  <c r="X177" i="13"/>
  <c r="X256" i="13"/>
  <c r="X255" i="13"/>
  <c r="X230" i="13"/>
  <c r="X222" i="13"/>
  <c r="X216" i="13"/>
  <c r="X209" i="13"/>
  <c r="X205" i="13"/>
  <c r="X201" i="13"/>
  <c r="X195" i="13"/>
  <c r="X194" i="13"/>
  <c r="X189" i="13"/>
  <c r="X190" i="13"/>
  <c r="X179" i="13"/>
  <c r="X174" i="13"/>
  <c r="X173" i="13"/>
  <c r="X167" i="13"/>
  <c r="X166" i="13"/>
  <c r="X165" i="13"/>
  <c r="X158" i="13"/>
  <c r="X153" i="13"/>
  <c r="X148" i="13"/>
  <c r="X144" i="13"/>
  <c r="X143" i="13"/>
  <c r="X138" i="13"/>
  <c r="X250" i="13"/>
  <c r="X247" i="13"/>
  <c r="X244" i="13"/>
  <c r="X213" i="13"/>
  <c r="X206" i="13"/>
  <c r="X196" i="13"/>
  <c r="X191" i="13"/>
  <c r="X186" i="13"/>
  <c r="X176" i="13"/>
  <c r="X175" i="13"/>
  <c r="X168" i="13"/>
  <c r="X159" i="13"/>
  <c r="X154" i="13"/>
  <c r="X150" i="13"/>
  <c r="X149" i="13"/>
  <c r="X145" i="13"/>
  <c r="X140" i="13"/>
  <c r="X139" i="13"/>
  <c r="X239" i="13"/>
  <c r="X236" i="13"/>
  <c r="X225" i="13"/>
  <c r="X202" i="13"/>
  <c r="X184" i="13"/>
  <c r="X180" i="13"/>
  <c r="X170" i="13"/>
  <c r="X169" i="13"/>
  <c r="X161" i="13"/>
  <c r="X160" i="13"/>
  <c r="X155" i="13"/>
  <c r="X151" i="13"/>
  <c r="X146" i="13"/>
  <c r="X163" i="13"/>
  <c r="X141" i="13"/>
  <c r="X136" i="13"/>
  <c r="X132" i="13"/>
  <c r="X128" i="13"/>
  <c r="X124" i="13"/>
  <c r="X120" i="13"/>
  <c r="X116" i="13"/>
  <c r="X112" i="13"/>
  <c r="X107" i="13"/>
  <c r="X103" i="13"/>
  <c r="X98" i="13"/>
  <c r="X231" i="13"/>
  <c r="X210" i="13"/>
  <c r="X185" i="13"/>
  <c r="X178" i="13"/>
  <c r="X171" i="13"/>
  <c r="X164" i="13"/>
  <c r="X137" i="13"/>
  <c r="X133" i="13"/>
  <c r="X129" i="13"/>
  <c r="X125" i="13"/>
  <c r="X121" i="13"/>
  <c r="X117" i="13"/>
  <c r="X113" i="13"/>
  <c r="X109" i="13"/>
  <c r="X108" i="13"/>
  <c r="X104" i="13"/>
  <c r="X100" i="13"/>
  <c r="X99" i="13"/>
  <c r="X220" i="13"/>
  <c r="X172" i="13"/>
  <c r="X156" i="13"/>
  <c r="X142" i="13"/>
  <c r="X134" i="13"/>
  <c r="X130" i="13"/>
  <c r="X126" i="13"/>
  <c r="X122" i="13"/>
  <c r="X118" i="13"/>
  <c r="X114" i="13"/>
  <c r="X110" i="13"/>
  <c r="X105" i="13"/>
  <c r="X101" i="13"/>
  <c r="X157" i="13"/>
  <c r="X135" i="13"/>
  <c r="X119" i="13"/>
  <c r="X93" i="13"/>
  <c r="X87" i="13"/>
  <c r="X86" i="13"/>
  <c r="X82" i="13"/>
  <c r="X84" i="13"/>
  <c r="X123" i="13"/>
  <c r="X102" i="13"/>
  <c r="X92" i="13"/>
  <c r="X91" i="13"/>
  <c r="X80" i="13"/>
  <c r="X79" i="13"/>
  <c r="X162" i="13"/>
  <c r="X131" i="13"/>
  <c r="X115" i="13"/>
  <c r="X95" i="13"/>
  <c r="X94" i="13"/>
  <c r="X88" i="13"/>
  <c r="X83" i="13"/>
  <c r="X152" i="13"/>
  <c r="X147" i="13"/>
  <c r="X127" i="13"/>
  <c r="X111" i="13"/>
  <c r="X106" i="13"/>
  <c r="X97" i="13"/>
  <c r="X96" i="13"/>
  <c r="X90" i="13"/>
  <c r="X89" i="13"/>
  <c r="X85" i="13"/>
  <c r="X81" i="13"/>
  <c r="AB321" i="13"/>
  <c r="AB323" i="13"/>
  <c r="AB322" i="13"/>
  <c r="AB317" i="13"/>
  <c r="AB320" i="13"/>
  <c r="AB319" i="13"/>
  <c r="AB316" i="13"/>
  <c r="AB318" i="13"/>
  <c r="AB315" i="13"/>
  <c r="AB311" i="13"/>
  <c r="AB307" i="13"/>
  <c r="AB314" i="13"/>
  <c r="AB310" i="13"/>
  <c r="AB306" i="13"/>
  <c r="AB313" i="13"/>
  <c r="AB312" i="13"/>
  <c r="AB309" i="13"/>
  <c r="AB324" i="13"/>
  <c r="AB301" i="13"/>
  <c r="AB297" i="13"/>
  <c r="AB308" i="13"/>
  <c r="AB305" i="13"/>
  <c r="AB300" i="13"/>
  <c r="AB296" i="13"/>
  <c r="AB304" i="13"/>
  <c r="AB303" i="13"/>
  <c r="AB299" i="13"/>
  <c r="AB295" i="13"/>
  <c r="AB298" i="13"/>
  <c r="AB293" i="13"/>
  <c r="AB289" i="13"/>
  <c r="AB285" i="13"/>
  <c r="AB281" i="13"/>
  <c r="AB277" i="13"/>
  <c r="AB292" i="13"/>
  <c r="AB288" i="13"/>
  <c r="AB284" i="13"/>
  <c r="AB280" i="13"/>
  <c r="AB276" i="13"/>
  <c r="AB272" i="13"/>
  <c r="AB291" i="13"/>
  <c r="AB283" i="13"/>
  <c r="AB275" i="13"/>
  <c r="AB270" i="13"/>
  <c r="AB265" i="13"/>
  <c r="AB261" i="13"/>
  <c r="AB260" i="13"/>
  <c r="AB302" i="13"/>
  <c r="AB290" i="13"/>
  <c r="AB282" i="13"/>
  <c r="AB274" i="13"/>
  <c r="AB269" i="13"/>
  <c r="AB268" i="13"/>
  <c r="AB264" i="13"/>
  <c r="AB262" i="13"/>
  <c r="AB287" i="13"/>
  <c r="AB279" i="13"/>
  <c r="AB273" i="13"/>
  <c r="AB263" i="13"/>
  <c r="AB257" i="13"/>
  <c r="AB251" i="13"/>
  <c r="AB246" i="13"/>
  <c r="AB286" i="13"/>
  <c r="AB259" i="13"/>
  <c r="AB258" i="13"/>
  <c r="AB252" i="13"/>
  <c r="AB278" i="13"/>
  <c r="AB267" i="13"/>
  <c r="AB253" i="13"/>
  <c r="AB249" i="13"/>
  <c r="AB243" i="13"/>
  <c r="AB294" i="13"/>
  <c r="AB266" i="13"/>
  <c r="AB254" i="13"/>
  <c r="AB242" i="13"/>
  <c r="AB237" i="13"/>
  <c r="AB233" i="13"/>
  <c r="AB227" i="13"/>
  <c r="AB223" i="13"/>
  <c r="AB271" i="13"/>
  <c r="AB255" i="13"/>
  <c r="AB250" i="13"/>
  <c r="AB247" i="13"/>
  <c r="AB244" i="13"/>
  <c r="AB238" i="13"/>
  <c r="AB234" i="13"/>
  <c r="AB228" i="13"/>
  <c r="AB224" i="13"/>
  <c r="AB219" i="13"/>
  <c r="AB215" i="13"/>
  <c r="AB211" i="13"/>
  <c r="AB207" i="13"/>
  <c r="AB241" i="13"/>
  <c r="AB230" i="13"/>
  <c r="AB220" i="13"/>
  <c r="AB213" i="13"/>
  <c r="AB210" i="13"/>
  <c r="AB203" i="13"/>
  <c r="AB197" i="13"/>
  <c r="AB192" i="13"/>
  <c r="AB187" i="13"/>
  <c r="AB182" i="13"/>
  <c r="AB181" i="13"/>
  <c r="AB256" i="13"/>
  <c r="AB239" i="13"/>
  <c r="AB236" i="13"/>
  <c r="AB231" i="13"/>
  <c r="AB225" i="13"/>
  <c r="AB217" i="13"/>
  <c r="AB214" i="13"/>
  <c r="AB208" i="13"/>
  <c r="AB204" i="13"/>
  <c r="AB200" i="13"/>
  <c r="AB199" i="13"/>
  <c r="AB198" i="13"/>
  <c r="AB193" i="13"/>
  <c r="AB188" i="13"/>
  <c r="AB183" i="13"/>
  <c r="AB177" i="13"/>
  <c r="AB221" i="13"/>
  <c r="AB218" i="13"/>
  <c r="AB212" i="13"/>
  <c r="AB205" i="13"/>
  <c r="AB201" i="13"/>
  <c r="AB195" i="13"/>
  <c r="AB194" i="13"/>
  <c r="AB189" i="13"/>
  <c r="AB206" i="13"/>
  <c r="AB196" i="13"/>
  <c r="AB191" i="13"/>
  <c r="AB184" i="13"/>
  <c r="AB180" i="13"/>
  <c r="AB174" i="13"/>
  <c r="AB173" i="13"/>
  <c r="AB167" i="13"/>
  <c r="AB166" i="13"/>
  <c r="AB165" i="13"/>
  <c r="AB158" i="13"/>
  <c r="AB153" i="13"/>
  <c r="AB148" i="13"/>
  <c r="AB144" i="13"/>
  <c r="AB143" i="13"/>
  <c r="AB138" i="13"/>
  <c r="AB229" i="13"/>
  <c r="AB222" i="13"/>
  <c r="AB202" i="13"/>
  <c r="AB185" i="13"/>
  <c r="AB178" i="13"/>
  <c r="AB176" i="13"/>
  <c r="AB175" i="13"/>
  <c r="AB168" i="13"/>
  <c r="AB159" i="13"/>
  <c r="AB154" i="13"/>
  <c r="AB150" i="13"/>
  <c r="AB149" i="13"/>
  <c r="AB145" i="13"/>
  <c r="AB140" i="13"/>
  <c r="AB139" i="13"/>
  <c r="AB240" i="13"/>
  <c r="AB235" i="13"/>
  <c r="AB226" i="13"/>
  <c r="AB209" i="13"/>
  <c r="AB179" i="13"/>
  <c r="AB170" i="13"/>
  <c r="AB169" i="13"/>
  <c r="AB161" i="13"/>
  <c r="AB160" i="13"/>
  <c r="AB155" i="13"/>
  <c r="AB151" i="13"/>
  <c r="AB146" i="13"/>
  <c r="AB248" i="13"/>
  <c r="AB190" i="13"/>
  <c r="AB171" i="13"/>
  <c r="AB164" i="13"/>
  <c r="AB142" i="13"/>
  <c r="AB136" i="13"/>
  <c r="AB132" i="13"/>
  <c r="AB128" i="13"/>
  <c r="AB124" i="13"/>
  <c r="AB120" i="13"/>
  <c r="AB116" i="13"/>
  <c r="AB112" i="13"/>
  <c r="AB107" i="13"/>
  <c r="AB103" i="13"/>
  <c r="AB98" i="13"/>
  <c r="AB245" i="13"/>
  <c r="AB232" i="13"/>
  <c r="AB186" i="13"/>
  <c r="AB172" i="13"/>
  <c r="AB156" i="13"/>
  <c r="AB137" i="13"/>
  <c r="AB133" i="13"/>
  <c r="AB129" i="13"/>
  <c r="AB125" i="13"/>
  <c r="AB121" i="13"/>
  <c r="AB117" i="13"/>
  <c r="AB113" i="13"/>
  <c r="AB109" i="13"/>
  <c r="AB108" i="13"/>
  <c r="AB104" i="13"/>
  <c r="AB100" i="13"/>
  <c r="AB99" i="13"/>
  <c r="AB162" i="13"/>
  <c r="AB157" i="13"/>
  <c r="AB152" i="13"/>
  <c r="AB147" i="13"/>
  <c r="AB141" i="13"/>
  <c r="AB134" i="13"/>
  <c r="AB130" i="13"/>
  <c r="AB126" i="13"/>
  <c r="AB122" i="13"/>
  <c r="AB118" i="13"/>
  <c r="AB114" i="13"/>
  <c r="AB110" i="13"/>
  <c r="AB105" i="13"/>
  <c r="AB101" i="13"/>
  <c r="AB216" i="13"/>
  <c r="AB131" i="13"/>
  <c r="AB115" i="13"/>
  <c r="AB97" i="13"/>
  <c r="AB93" i="13"/>
  <c r="AB87" i="13"/>
  <c r="AB86" i="13"/>
  <c r="AB82" i="13"/>
  <c r="AB163" i="13"/>
  <c r="AB119" i="13"/>
  <c r="AB81" i="13"/>
  <c r="AB127" i="13"/>
  <c r="AB111" i="13"/>
  <c r="AB106" i="13"/>
  <c r="AB95" i="13"/>
  <c r="AB94" i="13"/>
  <c r="AB88" i="13"/>
  <c r="AB83" i="13"/>
  <c r="AB84" i="13"/>
  <c r="AB135" i="13"/>
  <c r="AB96" i="13"/>
  <c r="AB91" i="13"/>
  <c r="AB85" i="13"/>
  <c r="AB80" i="13"/>
  <c r="AB123" i="13"/>
  <c r="AB102" i="13"/>
  <c r="AB90" i="13"/>
  <c r="AB89" i="13"/>
  <c r="AB92" i="13"/>
  <c r="AB79" i="13"/>
  <c r="AF321" i="13"/>
  <c r="AF323" i="13"/>
  <c r="AF317" i="13"/>
  <c r="AF324" i="13"/>
  <c r="AF316" i="13"/>
  <c r="AF319" i="13"/>
  <c r="AF311" i="13"/>
  <c r="AF307" i="13"/>
  <c r="AF314" i="13"/>
  <c r="AF310" i="13"/>
  <c r="AF306" i="13"/>
  <c r="AF315" i="13"/>
  <c r="AF309" i="13"/>
  <c r="AF305" i="13"/>
  <c r="AF318" i="13"/>
  <c r="AF322" i="13"/>
  <c r="AF313" i="13"/>
  <c r="AF308" i="13"/>
  <c r="AF301" i="13"/>
  <c r="AF297" i="13"/>
  <c r="AF293" i="13"/>
  <c r="AF312" i="13"/>
  <c r="AF300" i="13"/>
  <c r="AF296" i="13"/>
  <c r="AF320" i="13"/>
  <c r="AF303" i="13"/>
  <c r="AF299" i="13"/>
  <c r="AF295" i="13"/>
  <c r="AF289" i="13"/>
  <c r="AF285" i="13"/>
  <c r="AF281" i="13"/>
  <c r="AF277" i="13"/>
  <c r="AF294" i="13"/>
  <c r="AF292" i="13"/>
  <c r="AF288" i="13"/>
  <c r="AF284" i="13"/>
  <c r="AF280" i="13"/>
  <c r="AF276" i="13"/>
  <c r="AF272" i="13"/>
  <c r="AF302" i="13"/>
  <c r="AF287" i="13"/>
  <c r="AF279" i="13"/>
  <c r="AF271" i="13"/>
  <c r="AF265" i="13"/>
  <c r="AF261" i="13"/>
  <c r="AF260" i="13"/>
  <c r="AF304" i="13"/>
  <c r="AF298" i="13"/>
  <c r="AF286" i="13"/>
  <c r="AF278" i="13"/>
  <c r="AF270" i="13"/>
  <c r="AF268" i="13"/>
  <c r="AF264" i="13"/>
  <c r="AF262" i="13"/>
  <c r="AF291" i="13"/>
  <c r="AF283" i="13"/>
  <c r="AF275" i="13"/>
  <c r="AF274" i="13"/>
  <c r="AF290" i="13"/>
  <c r="AF273" i="13"/>
  <c r="AF269" i="13"/>
  <c r="AF267" i="13"/>
  <c r="AF257" i="13"/>
  <c r="AF251" i="13"/>
  <c r="AF246" i="13"/>
  <c r="AF282" i="13"/>
  <c r="AF266" i="13"/>
  <c r="AF258" i="13"/>
  <c r="AF252" i="13"/>
  <c r="AF263" i="13"/>
  <c r="AF259" i="13"/>
  <c r="AF253" i="13"/>
  <c r="AF249" i="13"/>
  <c r="AF243" i="13"/>
  <c r="AF255" i="13"/>
  <c r="AF248" i="13"/>
  <c r="AF245" i="13"/>
  <c r="AF241" i="13"/>
  <c r="AF237" i="13"/>
  <c r="AF233" i="13"/>
  <c r="AF227" i="13"/>
  <c r="AF223" i="13"/>
  <c r="AF256" i="13"/>
  <c r="AF242" i="13"/>
  <c r="AF238" i="13"/>
  <c r="AF234" i="13"/>
  <c r="AF228" i="13"/>
  <c r="AF224" i="13"/>
  <c r="AF219" i="13"/>
  <c r="AF215" i="13"/>
  <c r="AF211" i="13"/>
  <c r="AF207" i="13"/>
  <c r="AF222" i="13"/>
  <c r="AF216" i="13"/>
  <c r="AF209" i="13"/>
  <c r="AF206" i="13"/>
  <c r="AF203" i="13"/>
  <c r="AF197" i="13"/>
  <c r="AF192" i="13"/>
  <c r="AF187" i="13"/>
  <c r="AF182" i="13"/>
  <c r="AF181" i="13"/>
  <c r="AF250" i="13"/>
  <c r="AF247" i="13"/>
  <c r="AF244" i="13"/>
  <c r="AF240" i="13"/>
  <c r="AF235" i="13"/>
  <c r="AF232" i="13"/>
  <c r="AF229" i="13"/>
  <c r="AF226" i="13"/>
  <c r="AF220" i="13"/>
  <c r="AF213" i="13"/>
  <c r="AF210" i="13"/>
  <c r="AF204" i="13"/>
  <c r="AF200" i="13"/>
  <c r="AF199" i="13"/>
  <c r="AF198" i="13"/>
  <c r="AF193" i="13"/>
  <c r="AF188" i="13"/>
  <c r="AF183" i="13"/>
  <c r="AF177" i="13"/>
  <c r="AF254" i="13"/>
  <c r="AF230" i="13"/>
  <c r="AF217" i="13"/>
  <c r="AF214" i="13"/>
  <c r="AF208" i="13"/>
  <c r="AF205" i="13"/>
  <c r="AF201" i="13"/>
  <c r="AF195" i="13"/>
  <c r="AF194" i="13"/>
  <c r="AF189" i="13"/>
  <c r="AF218" i="13"/>
  <c r="AF202" i="13"/>
  <c r="AF179" i="13"/>
  <c r="AF174" i="13"/>
  <c r="AF173" i="13"/>
  <c r="AF167" i="13"/>
  <c r="AF166" i="13"/>
  <c r="AF165" i="13"/>
  <c r="AF158" i="13"/>
  <c r="AF153" i="13"/>
  <c r="AF148" i="13"/>
  <c r="AF144" i="13"/>
  <c r="AF143" i="13"/>
  <c r="AF138" i="13"/>
  <c r="AF239" i="13"/>
  <c r="AF236" i="13"/>
  <c r="AF225" i="13"/>
  <c r="AF186" i="13"/>
  <c r="AF176" i="13"/>
  <c r="AF175" i="13"/>
  <c r="AF168" i="13"/>
  <c r="AF159" i="13"/>
  <c r="AF154" i="13"/>
  <c r="AF150" i="13"/>
  <c r="AF149" i="13"/>
  <c r="AF145" i="13"/>
  <c r="AF140" i="13"/>
  <c r="AF139" i="13"/>
  <c r="AF231" i="13"/>
  <c r="AF190" i="13"/>
  <c r="AF184" i="13"/>
  <c r="AF180" i="13"/>
  <c r="AF170" i="13"/>
  <c r="AF169" i="13"/>
  <c r="AF161" i="13"/>
  <c r="AF160" i="13"/>
  <c r="AF155" i="13"/>
  <c r="AF151" i="13"/>
  <c r="AF146" i="13"/>
  <c r="AF185" i="13"/>
  <c r="AF178" i="13"/>
  <c r="AF172" i="13"/>
  <c r="AF156" i="13"/>
  <c r="AF141" i="13"/>
  <c r="AF136" i="13"/>
  <c r="AF132" i="13"/>
  <c r="AF128" i="13"/>
  <c r="AF124" i="13"/>
  <c r="AF120" i="13"/>
  <c r="AF116" i="13"/>
  <c r="AF112" i="13"/>
  <c r="AF107" i="13"/>
  <c r="AF103" i="13"/>
  <c r="AF98" i="13"/>
  <c r="AF212" i="13"/>
  <c r="AF191" i="13"/>
  <c r="AF162" i="13"/>
  <c r="AF157" i="13"/>
  <c r="AF152" i="13"/>
  <c r="AF147" i="13"/>
  <c r="AF137" i="13"/>
  <c r="AF133" i="13"/>
  <c r="AF129" i="13"/>
  <c r="AF125" i="13"/>
  <c r="AF121" i="13"/>
  <c r="AF117" i="13"/>
  <c r="AF113" i="13"/>
  <c r="AF109" i="13"/>
  <c r="AF108" i="13"/>
  <c r="AF104" i="13"/>
  <c r="AF100" i="13"/>
  <c r="AF99" i="13"/>
  <c r="AF221" i="13"/>
  <c r="AF163" i="13"/>
  <c r="AF142" i="13"/>
  <c r="AF134" i="13"/>
  <c r="AF130" i="13"/>
  <c r="AF126" i="13"/>
  <c r="AF122" i="13"/>
  <c r="AF118" i="13"/>
  <c r="AF114" i="13"/>
  <c r="AF110" i="13"/>
  <c r="AF105" i="13"/>
  <c r="AF101" i="13"/>
  <c r="AF164" i="13"/>
  <c r="AF127" i="13"/>
  <c r="AF111" i="13"/>
  <c r="AF106" i="13"/>
  <c r="AF96" i="13"/>
  <c r="AF93" i="13"/>
  <c r="AF87" i="13"/>
  <c r="AF86" i="13"/>
  <c r="AF82" i="13"/>
  <c r="AF115" i="13"/>
  <c r="AF91" i="13"/>
  <c r="AF85" i="13"/>
  <c r="AF80" i="13"/>
  <c r="AF79" i="13"/>
  <c r="AF123" i="13"/>
  <c r="AF102" i="13"/>
  <c r="AF95" i="13"/>
  <c r="AF94" i="13"/>
  <c r="AF88" i="13"/>
  <c r="AF83" i="13"/>
  <c r="AF131" i="13"/>
  <c r="AF92" i="13"/>
  <c r="AF81" i="13"/>
  <c r="AF196" i="13"/>
  <c r="AF171" i="13"/>
  <c r="AF135" i="13"/>
  <c r="AF119" i="13"/>
  <c r="AF97" i="13"/>
  <c r="AF90" i="13"/>
  <c r="AF89" i="13"/>
  <c r="AF84" i="13"/>
  <c r="AJ321" i="13"/>
  <c r="AJ323" i="13"/>
  <c r="AJ322" i="13"/>
  <c r="AJ318" i="13"/>
  <c r="AJ317" i="13"/>
  <c r="AJ320" i="13"/>
  <c r="AJ316" i="13"/>
  <c r="AJ315" i="13"/>
  <c r="AJ311" i="13"/>
  <c r="AJ307" i="13"/>
  <c r="AJ324" i="13"/>
  <c r="AJ314" i="13"/>
  <c r="AJ310" i="13"/>
  <c r="AJ306" i="13"/>
  <c r="AJ313" i="13"/>
  <c r="AJ312" i="13"/>
  <c r="AJ309" i="13"/>
  <c r="AJ319" i="13"/>
  <c r="AJ304" i="13"/>
  <c r="AJ301" i="13"/>
  <c r="AJ297" i="13"/>
  <c r="AJ293" i="13"/>
  <c r="AJ300" i="13"/>
  <c r="AJ296" i="13"/>
  <c r="AJ305" i="13"/>
  <c r="AJ303" i="13"/>
  <c r="AJ299" i="13"/>
  <c r="AJ295" i="13"/>
  <c r="AJ289" i="13"/>
  <c r="AJ285" i="13"/>
  <c r="AJ281" i="13"/>
  <c r="AJ277" i="13"/>
  <c r="AJ302" i="13"/>
  <c r="AJ292" i="13"/>
  <c r="AJ288" i="13"/>
  <c r="AJ284" i="13"/>
  <c r="AJ280" i="13"/>
  <c r="AJ276" i="13"/>
  <c r="AJ272" i="13"/>
  <c r="AJ308" i="13"/>
  <c r="AJ298" i="13"/>
  <c r="AJ291" i="13"/>
  <c r="AJ283" i="13"/>
  <c r="AJ275" i="13"/>
  <c r="AJ273" i="13"/>
  <c r="AJ265" i="13"/>
  <c r="AJ261" i="13"/>
  <c r="AJ260" i="13"/>
  <c r="AJ294" i="13"/>
  <c r="AJ290" i="13"/>
  <c r="AJ282" i="13"/>
  <c r="AJ271" i="13"/>
  <c r="AJ268" i="13"/>
  <c r="AJ264" i="13"/>
  <c r="AJ262" i="13"/>
  <c r="AJ287" i="13"/>
  <c r="AJ279" i="13"/>
  <c r="AJ286" i="13"/>
  <c r="AJ270" i="13"/>
  <c r="AJ263" i="13"/>
  <c r="AJ257" i="13"/>
  <c r="AJ251" i="13"/>
  <c r="AJ246" i="13"/>
  <c r="AJ278" i="13"/>
  <c r="AJ258" i="13"/>
  <c r="AJ252" i="13"/>
  <c r="AJ274" i="13"/>
  <c r="AJ267" i="13"/>
  <c r="AJ253" i="13"/>
  <c r="AJ249" i="13"/>
  <c r="AJ243" i="13"/>
  <c r="AJ256" i="13"/>
  <c r="AJ237" i="13"/>
  <c r="AJ233" i="13"/>
  <c r="AJ227" i="13"/>
  <c r="AJ223" i="13"/>
  <c r="AJ269" i="13"/>
  <c r="AJ259" i="13"/>
  <c r="AJ250" i="13"/>
  <c r="AJ247" i="13"/>
  <c r="AJ244" i="13"/>
  <c r="AJ241" i="13"/>
  <c r="AJ238" i="13"/>
  <c r="AJ234" i="13"/>
  <c r="AJ228" i="13"/>
  <c r="AJ224" i="13"/>
  <c r="AJ219" i="13"/>
  <c r="AJ215" i="13"/>
  <c r="AJ211" i="13"/>
  <c r="AJ207" i="13"/>
  <c r="AJ266" i="13"/>
  <c r="AJ230" i="13"/>
  <c r="AJ221" i="13"/>
  <c r="AJ218" i="13"/>
  <c r="AJ212" i="13"/>
  <c r="AJ203" i="13"/>
  <c r="AJ197" i="13"/>
  <c r="AJ192" i="13"/>
  <c r="AJ187" i="13"/>
  <c r="AJ182" i="13"/>
  <c r="AJ181" i="13"/>
  <c r="AJ255" i="13"/>
  <c r="AJ254" i="13"/>
  <c r="AJ248" i="13"/>
  <c r="AJ245" i="13"/>
  <c r="AJ239" i="13"/>
  <c r="AJ236" i="13"/>
  <c r="AJ231" i="13"/>
  <c r="AJ225" i="13"/>
  <c r="AJ222" i="13"/>
  <c r="AJ216" i="13"/>
  <c r="AJ209" i="13"/>
  <c r="AJ206" i="13"/>
  <c r="AJ204" i="13"/>
  <c r="AJ200" i="13"/>
  <c r="AJ199" i="13"/>
  <c r="AJ198" i="13"/>
  <c r="AJ193" i="13"/>
  <c r="AJ188" i="13"/>
  <c r="AJ183" i="13"/>
  <c r="AJ177" i="13"/>
  <c r="AJ220" i="13"/>
  <c r="AJ213" i="13"/>
  <c r="AJ210" i="13"/>
  <c r="AJ205" i="13"/>
  <c r="AJ201" i="13"/>
  <c r="AJ195" i="13"/>
  <c r="AJ194" i="13"/>
  <c r="AJ189" i="13"/>
  <c r="AJ229" i="13"/>
  <c r="AJ184" i="13"/>
  <c r="AJ180" i="13"/>
  <c r="AJ174" i="13"/>
  <c r="AJ173" i="13"/>
  <c r="AJ167" i="13"/>
  <c r="AJ166" i="13"/>
  <c r="AJ165" i="13"/>
  <c r="AJ158" i="13"/>
  <c r="AJ153" i="13"/>
  <c r="AJ148" i="13"/>
  <c r="AJ144" i="13"/>
  <c r="AJ143" i="13"/>
  <c r="AJ138" i="13"/>
  <c r="AJ240" i="13"/>
  <c r="AJ235" i="13"/>
  <c r="AJ226" i="13"/>
  <c r="AJ190" i="13"/>
  <c r="AJ185" i="13"/>
  <c r="AJ178" i="13"/>
  <c r="AJ176" i="13"/>
  <c r="AJ175" i="13"/>
  <c r="AJ168" i="13"/>
  <c r="AJ159" i="13"/>
  <c r="AJ154" i="13"/>
  <c r="AJ150" i="13"/>
  <c r="AJ149" i="13"/>
  <c r="AJ145" i="13"/>
  <c r="AJ140" i="13"/>
  <c r="AJ139" i="13"/>
  <c r="AJ232" i="13"/>
  <c r="AJ217" i="13"/>
  <c r="AJ196" i="13"/>
  <c r="AJ191" i="13"/>
  <c r="AJ179" i="13"/>
  <c r="AJ170" i="13"/>
  <c r="AJ169" i="13"/>
  <c r="AJ161" i="13"/>
  <c r="AJ160" i="13"/>
  <c r="AJ155" i="13"/>
  <c r="AJ151" i="13"/>
  <c r="AJ146" i="13"/>
  <c r="AJ186" i="13"/>
  <c r="AJ162" i="13"/>
  <c r="AJ157" i="13"/>
  <c r="AJ152" i="13"/>
  <c r="AJ147" i="13"/>
  <c r="AJ142" i="13"/>
  <c r="AJ136" i="13"/>
  <c r="AJ132" i="13"/>
  <c r="AJ128" i="13"/>
  <c r="AJ124" i="13"/>
  <c r="AJ120" i="13"/>
  <c r="AJ116" i="13"/>
  <c r="AJ112" i="13"/>
  <c r="AJ107" i="13"/>
  <c r="AJ103" i="13"/>
  <c r="AJ98" i="13"/>
  <c r="AJ208" i="13"/>
  <c r="AJ163" i="13"/>
  <c r="AJ137" i="13"/>
  <c r="AJ133" i="13"/>
  <c r="AJ129" i="13"/>
  <c r="AJ125" i="13"/>
  <c r="AJ121" i="13"/>
  <c r="AJ117" i="13"/>
  <c r="AJ113" i="13"/>
  <c r="AJ109" i="13"/>
  <c r="AJ108" i="13"/>
  <c r="AJ104" i="13"/>
  <c r="AJ100" i="13"/>
  <c r="AJ99" i="13"/>
  <c r="AJ242" i="13"/>
  <c r="AJ171" i="13"/>
  <c r="AJ164" i="13"/>
  <c r="AJ141" i="13"/>
  <c r="AJ134" i="13"/>
  <c r="AJ130" i="13"/>
  <c r="AJ126" i="13"/>
  <c r="AJ122" i="13"/>
  <c r="AJ118" i="13"/>
  <c r="AJ114" i="13"/>
  <c r="AJ110" i="13"/>
  <c r="AJ105" i="13"/>
  <c r="AJ101" i="13"/>
  <c r="AJ202" i="13"/>
  <c r="AJ172" i="13"/>
  <c r="AJ123" i="13"/>
  <c r="AJ102" i="13"/>
  <c r="AJ97" i="13"/>
  <c r="AJ93" i="13"/>
  <c r="AJ87" i="13"/>
  <c r="AJ86" i="13"/>
  <c r="AJ82" i="13"/>
  <c r="AJ84" i="13"/>
  <c r="AJ127" i="13"/>
  <c r="AJ92" i="13"/>
  <c r="AJ156" i="13"/>
  <c r="AJ135" i="13"/>
  <c r="AJ119" i="13"/>
  <c r="AJ95" i="13"/>
  <c r="AJ94" i="13"/>
  <c r="AJ88" i="13"/>
  <c r="AJ83" i="13"/>
  <c r="AJ91" i="13"/>
  <c r="AJ80" i="13"/>
  <c r="AJ214" i="13"/>
  <c r="AJ131" i="13"/>
  <c r="AJ115" i="13"/>
  <c r="AJ96" i="13"/>
  <c r="AJ90" i="13"/>
  <c r="AJ89" i="13"/>
  <c r="AJ111" i="13"/>
  <c r="AJ106" i="13"/>
  <c r="AJ85" i="13"/>
  <c r="AJ81" i="13"/>
  <c r="AJ79" i="13"/>
  <c r="AN321" i="13"/>
  <c r="AN323" i="13"/>
  <c r="AN319" i="13"/>
  <c r="AN317" i="13"/>
  <c r="AN324" i="13"/>
  <c r="AN318" i="13"/>
  <c r="AN316" i="13"/>
  <c r="AN322" i="13"/>
  <c r="AN311" i="13"/>
  <c r="AN307" i="13"/>
  <c r="AN320" i="13"/>
  <c r="AN314" i="13"/>
  <c r="AN310" i="13"/>
  <c r="AN306" i="13"/>
  <c r="AN309" i="13"/>
  <c r="AN315" i="13"/>
  <c r="AN313" i="13"/>
  <c r="AN305" i="13"/>
  <c r="AN312" i="13"/>
  <c r="AN301" i="13"/>
  <c r="AN297" i="13"/>
  <c r="AN293" i="13"/>
  <c r="AN304" i="13"/>
  <c r="AN300" i="13"/>
  <c r="AN296" i="13"/>
  <c r="AN308" i="13"/>
  <c r="AN303" i="13"/>
  <c r="AN299" i="13"/>
  <c r="AN295" i="13"/>
  <c r="AN302" i="13"/>
  <c r="AN289" i="13"/>
  <c r="AN285" i="13"/>
  <c r="AN281" i="13"/>
  <c r="AN277" i="13"/>
  <c r="AN298" i="13"/>
  <c r="AN292" i="13"/>
  <c r="AN288" i="13"/>
  <c r="AN284" i="13"/>
  <c r="AN280" i="13"/>
  <c r="AN276" i="13"/>
  <c r="AN272" i="13"/>
  <c r="AN294" i="13"/>
  <c r="AN287" i="13"/>
  <c r="AN279" i="13"/>
  <c r="AN274" i="13"/>
  <c r="AN269" i="13"/>
  <c r="AN265" i="13"/>
  <c r="AN261" i="13"/>
  <c r="AN260" i="13"/>
  <c r="AN286" i="13"/>
  <c r="AN278" i="13"/>
  <c r="AN273" i="13"/>
  <c r="AN268" i="13"/>
  <c r="AN264" i="13"/>
  <c r="AN262" i="13"/>
  <c r="AN291" i="13"/>
  <c r="AN283" i="13"/>
  <c r="AN275" i="13"/>
  <c r="AN271" i="13"/>
  <c r="AN282" i="13"/>
  <c r="AN267" i="13"/>
  <c r="AN259" i="13"/>
  <c r="AN257" i="13"/>
  <c r="AN251" i="13"/>
  <c r="AN246" i="13"/>
  <c r="AN266" i="13"/>
  <c r="AN258" i="13"/>
  <c r="AN252" i="13"/>
  <c r="AN263" i="13"/>
  <c r="AN253" i="13"/>
  <c r="AN249" i="13"/>
  <c r="AN243" i="13"/>
  <c r="AN270" i="13"/>
  <c r="AN248" i="13"/>
  <c r="AN245" i="13"/>
  <c r="AN237" i="13"/>
  <c r="AN233" i="13"/>
  <c r="AN227" i="13"/>
  <c r="AN223" i="13"/>
  <c r="AN290" i="13"/>
  <c r="AN254" i="13"/>
  <c r="AN238" i="13"/>
  <c r="AN234" i="13"/>
  <c r="AN228" i="13"/>
  <c r="AN224" i="13"/>
  <c r="AN219" i="13"/>
  <c r="AN215" i="13"/>
  <c r="AN211" i="13"/>
  <c r="AN207" i="13"/>
  <c r="AN256" i="13"/>
  <c r="AN255" i="13"/>
  <c r="AN217" i="13"/>
  <c r="AN214" i="13"/>
  <c r="AN208" i="13"/>
  <c r="AN203" i="13"/>
  <c r="AN197" i="13"/>
  <c r="AN192" i="13"/>
  <c r="AN187" i="13"/>
  <c r="AN182" i="13"/>
  <c r="AN181" i="13"/>
  <c r="AN240" i="13"/>
  <c r="AN235" i="13"/>
  <c r="AN232" i="13"/>
  <c r="AN229" i="13"/>
  <c r="AN226" i="13"/>
  <c r="AN221" i="13"/>
  <c r="AN218" i="13"/>
  <c r="AN212" i="13"/>
  <c r="AN204" i="13"/>
  <c r="AN200" i="13"/>
  <c r="AN199" i="13"/>
  <c r="AN198" i="13"/>
  <c r="AN193" i="13"/>
  <c r="AN188" i="13"/>
  <c r="AN183" i="13"/>
  <c r="AN177" i="13"/>
  <c r="AN242" i="13"/>
  <c r="AN230" i="13"/>
  <c r="AN222" i="13"/>
  <c r="AN216" i="13"/>
  <c r="AN209" i="13"/>
  <c r="AN206" i="13"/>
  <c r="AN205" i="13"/>
  <c r="AN201" i="13"/>
  <c r="AN195" i="13"/>
  <c r="AN194" i="13"/>
  <c r="AN189" i="13"/>
  <c r="AN250" i="13"/>
  <c r="AN247" i="13"/>
  <c r="AN244" i="13"/>
  <c r="AN239" i="13"/>
  <c r="AN236" i="13"/>
  <c r="AN225" i="13"/>
  <c r="AN220" i="13"/>
  <c r="AN210" i="13"/>
  <c r="AN190" i="13"/>
  <c r="AN179" i="13"/>
  <c r="AN174" i="13"/>
  <c r="AN173" i="13"/>
  <c r="AN167" i="13"/>
  <c r="AN166" i="13"/>
  <c r="AN165" i="13"/>
  <c r="AN158" i="13"/>
  <c r="AN153" i="13"/>
  <c r="AN148" i="13"/>
  <c r="AN144" i="13"/>
  <c r="AN143" i="13"/>
  <c r="AN138" i="13"/>
  <c r="AN231" i="13"/>
  <c r="AN196" i="13"/>
  <c r="AN191" i="13"/>
  <c r="AN186" i="13"/>
  <c r="AN176" i="13"/>
  <c r="AN175" i="13"/>
  <c r="AN168" i="13"/>
  <c r="AN159" i="13"/>
  <c r="AN154" i="13"/>
  <c r="AN150" i="13"/>
  <c r="AN149" i="13"/>
  <c r="AN145" i="13"/>
  <c r="AN140" i="13"/>
  <c r="AN139" i="13"/>
  <c r="AN241" i="13"/>
  <c r="AN213" i="13"/>
  <c r="AN202" i="13"/>
  <c r="AN184" i="13"/>
  <c r="AN180" i="13"/>
  <c r="AN170" i="13"/>
  <c r="AN169" i="13"/>
  <c r="AN161" i="13"/>
  <c r="AN160" i="13"/>
  <c r="AN155" i="13"/>
  <c r="AN151" i="13"/>
  <c r="AN146" i="13"/>
  <c r="AN163" i="13"/>
  <c r="AN141" i="13"/>
  <c r="AN136" i="13"/>
  <c r="AN132" i="13"/>
  <c r="AN128" i="13"/>
  <c r="AN124" i="13"/>
  <c r="AN120" i="13"/>
  <c r="AN116" i="13"/>
  <c r="AN112" i="13"/>
  <c r="AN107" i="13"/>
  <c r="AN103" i="13"/>
  <c r="AN98" i="13"/>
  <c r="AN171" i="13"/>
  <c r="AN164" i="13"/>
  <c r="AN137" i="13"/>
  <c r="AN133" i="13"/>
  <c r="AN129" i="13"/>
  <c r="AN125" i="13"/>
  <c r="AN121" i="13"/>
  <c r="AN117" i="13"/>
  <c r="AN113" i="13"/>
  <c r="AN109" i="13"/>
  <c r="AN108" i="13"/>
  <c r="AN104" i="13"/>
  <c r="AN100" i="13"/>
  <c r="AN99" i="13"/>
  <c r="AN172" i="13"/>
  <c r="AN156" i="13"/>
  <c r="AN142" i="13"/>
  <c r="AN134" i="13"/>
  <c r="AN130" i="13"/>
  <c r="AN126" i="13"/>
  <c r="AN122" i="13"/>
  <c r="AN118" i="13"/>
  <c r="AN114" i="13"/>
  <c r="AN110" i="13"/>
  <c r="AN105" i="13"/>
  <c r="AN101" i="13"/>
  <c r="AN185" i="13"/>
  <c r="AN162" i="13"/>
  <c r="AN135" i="13"/>
  <c r="AN119" i="13"/>
  <c r="AN96" i="13"/>
  <c r="AN93" i="13"/>
  <c r="AN87" i="13"/>
  <c r="AN86" i="13"/>
  <c r="AN82" i="13"/>
  <c r="AN91" i="13"/>
  <c r="AN80" i="13"/>
  <c r="AN79" i="13"/>
  <c r="AN178" i="13"/>
  <c r="AN147" i="13"/>
  <c r="AN131" i="13"/>
  <c r="AN115" i="13"/>
  <c r="AN95" i="13"/>
  <c r="AN94" i="13"/>
  <c r="AN88" i="13"/>
  <c r="AN83" i="13"/>
  <c r="AN84" i="13"/>
  <c r="AN123" i="13"/>
  <c r="AN102" i="13"/>
  <c r="AN92" i="13"/>
  <c r="AN85" i="13"/>
  <c r="AN81" i="13"/>
  <c r="AN152" i="13"/>
  <c r="AN127" i="13"/>
  <c r="AN111" i="13"/>
  <c r="AN106" i="13"/>
  <c r="AN90" i="13"/>
  <c r="AN89" i="13"/>
  <c r="AN157" i="13"/>
  <c r="AN97" i="13"/>
  <c r="AR321" i="13"/>
  <c r="AR323" i="13"/>
  <c r="AR322" i="13"/>
  <c r="AR317" i="13"/>
  <c r="AR320" i="13"/>
  <c r="AR319" i="13"/>
  <c r="AR316" i="13"/>
  <c r="AR315" i="13"/>
  <c r="AR311" i="13"/>
  <c r="AR307" i="13"/>
  <c r="AR314" i="13"/>
  <c r="AR310" i="13"/>
  <c r="AR306" i="13"/>
  <c r="AR313" i="13"/>
  <c r="AR324" i="13"/>
  <c r="AR312" i="13"/>
  <c r="AR318" i="13"/>
  <c r="AR309" i="13"/>
  <c r="AR301" i="13"/>
  <c r="AR297" i="13"/>
  <c r="AR293" i="13"/>
  <c r="AR308" i="13"/>
  <c r="AR300" i="13"/>
  <c r="AR296" i="13"/>
  <c r="AR304" i="13"/>
  <c r="AR303" i="13"/>
  <c r="AR299" i="13"/>
  <c r="AR295" i="13"/>
  <c r="AR298" i="13"/>
  <c r="AR289" i="13"/>
  <c r="AR285" i="13"/>
  <c r="AR281" i="13"/>
  <c r="AR277" i="13"/>
  <c r="AR294" i="13"/>
  <c r="AR292" i="13"/>
  <c r="AR288" i="13"/>
  <c r="AR284" i="13"/>
  <c r="AR280" i="13"/>
  <c r="AR276" i="13"/>
  <c r="AR272" i="13"/>
  <c r="AR291" i="13"/>
  <c r="AR283" i="13"/>
  <c r="AR275" i="13"/>
  <c r="AR270" i="13"/>
  <c r="AR265" i="13"/>
  <c r="AR261" i="13"/>
  <c r="AR260" i="13"/>
  <c r="AR305" i="13"/>
  <c r="AR290" i="13"/>
  <c r="AR282" i="13"/>
  <c r="AR274" i="13"/>
  <c r="AR269" i="13"/>
  <c r="AR268" i="13"/>
  <c r="AR264" i="13"/>
  <c r="AR262" i="13"/>
  <c r="AR287" i="13"/>
  <c r="AR279" i="13"/>
  <c r="AR273" i="13"/>
  <c r="AR278" i="13"/>
  <c r="AR271" i="13"/>
  <c r="AR263" i="13"/>
  <c r="AR257" i="13"/>
  <c r="AR251" i="13"/>
  <c r="AR246" i="13"/>
  <c r="AR259" i="13"/>
  <c r="AR258" i="13"/>
  <c r="AR252" i="13"/>
  <c r="AR302" i="13"/>
  <c r="AR267" i="13"/>
  <c r="AR253" i="13"/>
  <c r="AR249" i="13"/>
  <c r="AR243" i="13"/>
  <c r="AR254" i="13"/>
  <c r="AR242" i="13"/>
  <c r="AR237" i="13"/>
  <c r="AR233" i="13"/>
  <c r="AR227" i="13"/>
  <c r="AR223" i="13"/>
  <c r="AR255" i="13"/>
  <c r="AR250" i="13"/>
  <c r="AR247" i="13"/>
  <c r="AR244" i="13"/>
  <c r="AR238" i="13"/>
  <c r="AR234" i="13"/>
  <c r="AR228" i="13"/>
  <c r="AR224" i="13"/>
  <c r="AR219" i="13"/>
  <c r="AR215" i="13"/>
  <c r="AR211" i="13"/>
  <c r="AR207" i="13"/>
  <c r="AR230" i="13"/>
  <c r="AR220" i="13"/>
  <c r="AR213" i="13"/>
  <c r="AR210" i="13"/>
  <c r="AR203" i="13"/>
  <c r="AR197" i="13"/>
  <c r="AR192" i="13"/>
  <c r="AR187" i="13"/>
  <c r="AR182" i="13"/>
  <c r="AR181" i="13"/>
  <c r="AR239" i="13"/>
  <c r="AR236" i="13"/>
  <c r="AR231" i="13"/>
  <c r="AR225" i="13"/>
  <c r="AR217" i="13"/>
  <c r="AR214" i="13"/>
  <c r="AR208" i="13"/>
  <c r="AR204" i="13"/>
  <c r="AR200" i="13"/>
  <c r="AR199" i="13"/>
  <c r="AR198" i="13"/>
  <c r="AR193" i="13"/>
  <c r="AR188" i="13"/>
  <c r="AR183" i="13"/>
  <c r="AR177" i="13"/>
  <c r="AR286" i="13"/>
  <c r="AR241" i="13"/>
  <c r="AR221" i="13"/>
  <c r="AR218" i="13"/>
  <c r="AR212" i="13"/>
  <c r="AR205" i="13"/>
  <c r="AR201" i="13"/>
  <c r="AR195" i="13"/>
  <c r="AR194" i="13"/>
  <c r="AR189" i="13"/>
  <c r="AR256" i="13"/>
  <c r="AR240" i="13"/>
  <c r="AR235" i="13"/>
  <c r="AR226" i="13"/>
  <c r="AR216" i="13"/>
  <c r="AR196" i="13"/>
  <c r="AR191" i="13"/>
  <c r="AR184" i="13"/>
  <c r="AR180" i="13"/>
  <c r="AR174" i="13"/>
  <c r="AR173" i="13"/>
  <c r="AR167" i="13"/>
  <c r="AR166" i="13"/>
  <c r="AR165" i="13"/>
  <c r="AR158" i="13"/>
  <c r="AR153" i="13"/>
  <c r="AR148" i="13"/>
  <c r="AR144" i="13"/>
  <c r="AR143" i="13"/>
  <c r="AR138" i="13"/>
  <c r="AR232" i="13"/>
  <c r="AR206" i="13"/>
  <c r="AR202" i="13"/>
  <c r="AR185" i="13"/>
  <c r="AR178" i="13"/>
  <c r="AR176" i="13"/>
  <c r="AR175" i="13"/>
  <c r="AR168" i="13"/>
  <c r="AR159" i="13"/>
  <c r="AR154" i="13"/>
  <c r="AR150" i="13"/>
  <c r="AR149" i="13"/>
  <c r="AR145" i="13"/>
  <c r="AR140" i="13"/>
  <c r="AR139" i="13"/>
  <c r="AR248" i="13"/>
  <c r="AR245" i="13"/>
  <c r="AR222" i="13"/>
  <c r="AR179" i="13"/>
  <c r="AR170" i="13"/>
  <c r="AR169" i="13"/>
  <c r="AR161" i="13"/>
  <c r="AR160" i="13"/>
  <c r="AR155" i="13"/>
  <c r="AR151" i="13"/>
  <c r="AR146" i="13"/>
  <c r="AR209" i="13"/>
  <c r="AR171" i="13"/>
  <c r="AR164" i="13"/>
  <c r="AR142" i="13"/>
  <c r="AR136" i="13"/>
  <c r="AR132" i="13"/>
  <c r="AR128" i="13"/>
  <c r="AR124" i="13"/>
  <c r="AR120" i="13"/>
  <c r="AR116" i="13"/>
  <c r="AR112" i="13"/>
  <c r="AR107" i="13"/>
  <c r="AR103" i="13"/>
  <c r="AR98" i="13"/>
  <c r="AR266" i="13"/>
  <c r="AR229" i="13"/>
  <c r="AR172" i="13"/>
  <c r="AR156" i="13"/>
  <c r="AR137" i="13"/>
  <c r="AR133" i="13"/>
  <c r="AR129" i="13"/>
  <c r="AR125" i="13"/>
  <c r="AR121" i="13"/>
  <c r="AR117" i="13"/>
  <c r="AR113" i="13"/>
  <c r="AR109" i="13"/>
  <c r="AR108" i="13"/>
  <c r="AR104" i="13"/>
  <c r="AR100" i="13"/>
  <c r="AR99" i="13"/>
  <c r="AR162" i="13"/>
  <c r="AR157" i="13"/>
  <c r="AR152" i="13"/>
  <c r="AR147" i="13"/>
  <c r="AR141" i="13"/>
  <c r="AR134" i="13"/>
  <c r="AR130" i="13"/>
  <c r="AR126" i="13"/>
  <c r="AR122" i="13"/>
  <c r="AR118" i="13"/>
  <c r="AR114" i="13"/>
  <c r="AR110" i="13"/>
  <c r="AR105" i="13"/>
  <c r="AR101" i="13"/>
  <c r="AR131" i="13"/>
  <c r="AR115" i="13"/>
  <c r="AR93" i="13"/>
  <c r="AR87" i="13"/>
  <c r="AR86" i="13"/>
  <c r="AR82" i="13"/>
  <c r="AR135" i="13"/>
  <c r="AR85" i="13"/>
  <c r="AR81" i="13"/>
  <c r="AR79" i="13"/>
  <c r="AR190" i="13"/>
  <c r="AR186" i="13"/>
  <c r="AR127" i="13"/>
  <c r="AR111" i="13"/>
  <c r="AR106" i="13"/>
  <c r="AR95" i="13"/>
  <c r="AR94" i="13"/>
  <c r="AR88" i="13"/>
  <c r="AR83" i="13"/>
  <c r="AR119" i="13"/>
  <c r="AR91" i="13"/>
  <c r="AR80" i="13"/>
  <c r="AR163" i="13"/>
  <c r="AR123" i="13"/>
  <c r="AR102" i="13"/>
  <c r="AR97" i="13"/>
  <c r="AR96" i="13"/>
  <c r="AR90" i="13"/>
  <c r="AR89" i="13"/>
  <c r="AR84" i="13"/>
  <c r="AR92" i="13"/>
  <c r="AV321" i="13"/>
  <c r="AV323" i="13"/>
  <c r="AV317" i="13"/>
  <c r="AV324" i="13"/>
  <c r="AV316" i="13"/>
  <c r="AV311" i="13"/>
  <c r="AV307" i="13"/>
  <c r="AV318" i="13"/>
  <c r="AV314" i="13"/>
  <c r="AV310" i="13"/>
  <c r="AV306" i="13"/>
  <c r="AV322" i="13"/>
  <c r="AV319" i="13"/>
  <c r="AV315" i="13"/>
  <c r="AV309" i="13"/>
  <c r="AV305" i="13"/>
  <c r="AV320" i="13"/>
  <c r="AV313" i="13"/>
  <c r="AV308" i="13"/>
  <c r="AV301" i="13"/>
  <c r="AV297" i="13"/>
  <c r="AV293" i="13"/>
  <c r="AV300" i="13"/>
  <c r="AV296" i="13"/>
  <c r="AV303" i="13"/>
  <c r="AV299" i="13"/>
  <c r="AV295" i="13"/>
  <c r="AV312" i="13"/>
  <c r="AV304" i="13"/>
  <c r="AV294" i="13"/>
  <c r="AV289" i="13"/>
  <c r="AV285" i="13"/>
  <c r="AV281" i="13"/>
  <c r="AV277" i="13"/>
  <c r="AV292" i="13"/>
  <c r="AV288" i="13"/>
  <c r="AV284" i="13"/>
  <c r="AV280" i="13"/>
  <c r="AV276" i="13"/>
  <c r="AV272" i="13"/>
  <c r="AV287" i="13"/>
  <c r="AV279" i="13"/>
  <c r="AV271" i="13"/>
  <c r="AV265" i="13"/>
  <c r="AV261" i="13"/>
  <c r="AV260" i="13"/>
  <c r="AV286" i="13"/>
  <c r="AV278" i="13"/>
  <c r="AV270" i="13"/>
  <c r="AV268" i="13"/>
  <c r="AV264" i="13"/>
  <c r="AV262" i="13"/>
  <c r="AV302" i="13"/>
  <c r="AV291" i="13"/>
  <c r="AV283" i="13"/>
  <c r="AV275" i="13"/>
  <c r="AV298" i="13"/>
  <c r="AV274" i="13"/>
  <c r="AV267" i="13"/>
  <c r="AV257" i="13"/>
  <c r="AV251" i="13"/>
  <c r="AV246" i="13"/>
  <c r="AV273" i="13"/>
  <c r="AV266" i="13"/>
  <c r="AV258" i="13"/>
  <c r="AV252" i="13"/>
  <c r="AV290" i="13"/>
  <c r="AV269" i="13"/>
  <c r="AV263" i="13"/>
  <c r="AV259" i="13"/>
  <c r="AV253" i="13"/>
  <c r="AV249" i="13"/>
  <c r="AV243" i="13"/>
  <c r="AV255" i="13"/>
  <c r="AV248" i="13"/>
  <c r="AV245" i="13"/>
  <c r="AV241" i="13"/>
  <c r="AV237" i="13"/>
  <c r="AV233" i="13"/>
  <c r="AV227" i="13"/>
  <c r="AV223" i="13"/>
  <c r="AV282" i="13"/>
  <c r="AV256" i="13"/>
  <c r="AV242" i="13"/>
  <c r="AV238" i="13"/>
  <c r="AV234" i="13"/>
  <c r="AV228" i="13"/>
  <c r="AV224" i="13"/>
  <c r="AV219" i="13"/>
  <c r="AV215" i="13"/>
  <c r="AV211" i="13"/>
  <c r="AV207" i="13"/>
  <c r="AV254" i="13"/>
  <c r="AV222" i="13"/>
  <c r="AV216" i="13"/>
  <c r="AV209" i="13"/>
  <c r="AV206" i="13"/>
  <c r="AV203" i="13"/>
  <c r="AV197" i="13"/>
  <c r="AV192" i="13"/>
  <c r="AV187" i="13"/>
  <c r="AV182" i="13"/>
  <c r="AV181" i="13"/>
  <c r="AV250" i="13"/>
  <c r="AV247" i="13"/>
  <c r="AV244" i="13"/>
  <c r="AV240" i="13"/>
  <c r="AV235" i="13"/>
  <c r="AV232" i="13"/>
  <c r="AV229" i="13"/>
  <c r="AV226" i="13"/>
  <c r="AV220" i="13"/>
  <c r="AV213" i="13"/>
  <c r="AV210" i="13"/>
  <c r="AV204" i="13"/>
  <c r="AV200" i="13"/>
  <c r="AV199" i="13"/>
  <c r="AV198" i="13"/>
  <c r="AV193" i="13"/>
  <c r="AV188" i="13"/>
  <c r="AV183" i="13"/>
  <c r="AV177" i="13"/>
  <c r="AV230" i="13"/>
  <c r="AV217" i="13"/>
  <c r="AV214" i="13"/>
  <c r="AV208" i="13"/>
  <c r="AV205" i="13"/>
  <c r="AV201" i="13"/>
  <c r="AV195" i="13"/>
  <c r="AV194" i="13"/>
  <c r="AV189" i="13"/>
  <c r="AV231" i="13"/>
  <c r="AV221" i="13"/>
  <c r="AV212" i="13"/>
  <c r="AV202" i="13"/>
  <c r="AV179" i="13"/>
  <c r="AV174" i="13"/>
  <c r="AV173" i="13"/>
  <c r="AV167" i="13"/>
  <c r="AV166" i="13"/>
  <c r="AV165" i="13"/>
  <c r="AV158" i="13"/>
  <c r="AV153" i="13"/>
  <c r="AV148" i="13"/>
  <c r="AV144" i="13"/>
  <c r="AV143" i="13"/>
  <c r="AV138" i="13"/>
  <c r="AV218" i="13"/>
  <c r="AV186" i="13"/>
  <c r="AV176" i="13"/>
  <c r="AV175" i="13"/>
  <c r="AV168" i="13"/>
  <c r="AV159" i="13"/>
  <c r="AV154" i="13"/>
  <c r="AV150" i="13"/>
  <c r="AV149" i="13"/>
  <c r="AV145" i="13"/>
  <c r="AV140" i="13"/>
  <c r="AV139" i="13"/>
  <c r="AV190" i="13"/>
  <c r="AV184" i="13"/>
  <c r="AV180" i="13"/>
  <c r="AV170" i="13"/>
  <c r="AV169" i="13"/>
  <c r="AV161" i="13"/>
  <c r="AV160" i="13"/>
  <c r="AV155" i="13"/>
  <c r="AV151" i="13"/>
  <c r="AV146" i="13"/>
  <c r="AV239" i="13"/>
  <c r="AV236" i="13"/>
  <c r="AV191" i="13"/>
  <c r="AV172" i="13"/>
  <c r="AV156" i="13"/>
  <c r="AV141" i="13"/>
  <c r="AV136" i="13"/>
  <c r="AV132" i="13"/>
  <c r="AV128" i="13"/>
  <c r="AV124" i="13"/>
  <c r="AV120" i="13"/>
  <c r="AV116" i="13"/>
  <c r="AV112" i="13"/>
  <c r="AV107" i="13"/>
  <c r="AV103" i="13"/>
  <c r="AV98" i="13"/>
  <c r="AV162" i="13"/>
  <c r="AV157" i="13"/>
  <c r="AV152" i="13"/>
  <c r="AV147" i="13"/>
  <c r="AV137" i="13"/>
  <c r="AV133" i="13"/>
  <c r="AV129" i="13"/>
  <c r="AV125" i="13"/>
  <c r="AV121" i="13"/>
  <c r="AV117" i="13"/>
  <c r="AV113" i="13"/>
  <c r="AV109" i="13"/>
  <c r="AV108" i="13"/>
  <c r="AV104" i="13"/>
  <c r="AV100" i="13"/>
  <c r="AV99" i="13"/>
  <c r="AV196" i="13"/>
  <c r="AV185" i="13"/>
  <c r="AV178" i="13"/>
  <c r="AV163" i="13"/>
  <c r="AV142" i="13"/>
  <c r="AV134" i="13"/>
  <c r="AV130" i="13"/>
  <c r="AV126" i="13"/>
  <c r="AV122" i="13"/>
  <c r="AV118" i="13"/>
  <c r="AV114" i="13"/>
  <c r="AV110" i="13"/>
  <c r="AV105" i="13"/>
  <c r="AV101" i="13"/>
  <c r="AV225" i="13"/>
  <c r="AV127" i="13"/>
  <c r="AV111" i="13"/>
  <c r="AV106" i="13"/>
  <c r="AV96" i="13"/>
  <c r="AV93" i="13"/>
  <c r="AV87" i="13"/>
  <c r="AV86" i="13"/>
  <c r="AV82" i="13"/>
  <c r="AV84" i="13"/>
  <c r="AV131" i="13"/>
  <c r="AV115" i="13"/>
  <c r="AV92" i="13"/>
  <c r="AV91" i="13"/>
  <c r="AV80" i="13"/>
  <c r="AV171" i="13"/>
  <c r="AV123" i="13"/>
  <c r="AV102" i="13"/>
  <c r="AV97" i="13"/>
  <c r="AV95" i="13"/>
  <c r="AV94" i="13"/>
  <c r="AV88" i="13"/>
  <c r="AV83" i="13"/>
  <c r="AV164" i="13"/>
  <c r="AV135" i="13"/>
  <c r="AV119" i="13"/>
  <c r="AV90" i="13"/>
  <c r="AV89" i="13"/>
  <c r="AV85" i="13"/>
  <c r="AV81" i="13"/>
  <c r="AV79" i="13"/>
  <c r="AZ321" i="13"/>
  <c r="AZ323" i="13"/>
  <c r="AZ322" i="13"/>
  <c r="AZ318" i="13"/>
  <c r="AZ317" i="13"/>
  <c r="AZ320" i="13"/>
  <c r="AZ316" i="13"/>
  <c r="AZ315" i="13"/>
  <c r="AZ311" i="13"/>
  <c r="AZ307" i="13"/>
  <c r="AZ324" i="13"/>
  <c r="AZ319" i="13"/>
  <c r="AZ314" i="13"/>
  <c r="AZ310" i="13"/>
  <c r="AZ306" i="13"/>
  <c r="AZ313" i="13"/>
  <c r="AZ312" i="13"/>
  <c r="AZ309" i="13"/>
  <c r="AZ305" i="13"/>
  <c r="AZ301" i="13"/>
  <c r="AZ297" i="13"/>
  <c r="AZ293" i="13"/>
  <c r="AZ304" i="13"/>
  <c r="AZ300" i="13"/>
  <c r="AZ296" i="13"/>
  <c r="AZ303" i="13"/>
  <c r="AZ299" i="13"/>
  <c r="AZ295" i="13"/>
  <c r="AZ289" i="13"/>
  <c r="AZ285" i="13"/>
  <c r="AZ281" i="13"/>
  <c r="AZ277" i="13"/>
  <c r="AZ308" i="13"/>
  <c r="AZ302" i="13"/>
  <c r="AZ292" i="13"/>
  <c r="AZ288" i="13"/>
  <c r="AZ284" i="13"/>
  <c r="AZ280" i="13"/>
  <c r="AZ276" i="13"/>
  <c r="AZ272" i="13"/>
  <c r="AZ291" i="13"/>
  <c r="AZ283" i="13"/>
  <c r="AZ275" i="13"/>
  <c r="AZ273" i="13"/>
  <c r="AZ265" i="13"/>
  <c r="AZ261" i="13"/>
  <c r="AZ260" i="13"/>
  <c r="AZ290" i="13"/>
  <c r="AZ282" i="13"/>
  <c r="AZ274" i="13"/>
  <c r="AZ271" i="13"/>
  <c r="AZ268" i="13"/>
  <c r="AZ264" i="13"/>
  <c r="AZ262" i="13"/>
  <c r="AZ298" i="13"/>
  <c r="AZ287" i="13"/>
  <c r="AZ279" i="13"/>
  <c r="AZ263" i="13"/>
  <c r="AZ257" i="13"/>
  <c r="AZ251" i="13"/>
  <c r="AZ246" i="13"/>
  <c r="AZ269" i="13"/>
  <c r="AZ258" i="13"/>
  <c r="AZ252" i="13"/>
  <c r="AZ294" i="13"/>
  <c r="AZ286" i="13"/>
  <c r="AZ270" i="13"/>
  <c r="AZ267" i="13"/>
  <c r="AZ253" i="13"/>
  <c r="AZ249" i="13"/>
  <c r="AZ243" i="13"/>
  <c r="AZ256" i="13"/>
  <c r="AZ237" i="13"/>
  <c r="AZ233" i="13"/>
  <c r="AZ227" i="13"/>
  <c r="AZ223" i="13"/>
  <c r="AZ266" i="13"/>
  <c r="AZ250" i="13"/>
  <c r="AZ247" i="13"/>
  <c r="AZ244" i="13"/>
  <c r="AZ241" i="13"/>
  <c r="AZ238" i="13"/>
  <c r="AZ234" i="13"/>
  <c r="AZ228" i="13"/>
  <c r="AZ224" i="13"/>
  <c r="AZ219" i="13"/>
  <c r="AZ215" i="13"/>
  <c r="AZ211" i="13"/>
  <c r="AZ207" i="13"/>
  <c r="AZ278" i="13"/>
  <c r="AZ230" i="13"/>
  <c r="AZ221" i="13"/>
  <c r="AZ218" i="13"/>
  <c r="AZ212" i="13"/>
  <c r="AZ203" i="13"/>
  <c r="AZ197" i="13"/>
  <c r="AZ192" i="13"/>
  <c r="AZ187" i="13"/>
  <c r="AZ182" i="13"/>
  <c r="AZ181" i="13"/>
  <c r="AZ259" i="13"/>
  <c r="AZ248" i="13"/>
  <c r="AZ245" i="13"/>
  <c r="AZ242" i="13"/>
  <c r="AZ239" i="13"/>
  <c r="AZ236" i="13"/>
  <c r="AZ231" i="13"/>
  <c r="AZ225" i="13"/>
  <c r="AZ222" i="13"/>
  <c r="AZ216" i="13"/>
  <c r="AZ209" i="13"/>
  <c r="AZ206" i="13"/>
  <c r="AZ204" i="13"/>
  <c r="AZ200" i="13"/>
  <c r="AZ199" i="13"/>
  <c r="AZ198" i="13"/>
  <c r="AZ193" i="13"/>
  <c r="AZ188" i="13"/>
  <c r="AZ183" i="13"/>
  <c r="AZ177" i="13"/>
  <c r="AZ220" i="13"/>
  <c r="AZ213" i="13"/>
  <c r="AZ210" i="13"/>
  <c r="AZ205" i="13"/>
  <c r="AZ201" i="13"/>
  <c r="AZ195" i="13"/>
  <c r="AZ194" i="13"/>
  <c r="AZ189" i="13"/>
  <c r="AZ255" i="13"/>
  <c r="AZ232" i="13"/>
  <c r="AZ214" i="13"/>
  <c r="AZ208" i="13"/>
  <c r="AZ184" i="13"/>
  <c r="AZ180" i="13"/>
  <c r="AZ174" i="13"/>
  <c r="AZ173" i="13"/>
  <c r="AZ167" i="13"/>
  <c r="AZ166" i="13"/>
  <c r="AZ165" i="13"/>
  <c r="AZ158" i="13"/>
  <c r="AZ153" i="13"/>
  <c r="AZ148" i="13"/>
  <c r="AZ144" i="13"/>
  <c r="AZ143" i="13"/>
  <c r="AZ138" i="13"/>
  <c r="AZ254" i="13"/>
  <c r="AZ190" i="13"/>
  <c r="AZ185" i="13"/>
  <c r="AZ178" i="13"/>
  <c r="AZ176" i="13"/>
  <c r="AZ175" i="13"/>
  <c r="AZ168" i="13"/>
  <c r="AZ159" i="13"/>
  <c r="AZ154" i="13"/>
  <c r="AZ150" i="13"/>
  <c r="AZ149" i="13"/>
  <c r="AZ145" i="13"/>
  <c r="AZ140" i="13"/>
  <c r="AZ139" i="13"/>
  <c r="AZ229" i="13"/>
  <c r="AZ196" i="13"/>
  <c r="AZ191" i="13"/>
  <c r="AZ179" i="13"/>
  <c r="AZ170" i="13"/>
  <c r="AZ169" i="13"/>
  <c r="AZ161" i="13"/>
  <c r="AZ160" i="13"/>
  <c r="AZ155" i="13"/>
  <c r="AZ151" i="13"/>
  <c r="AZ146" i="13"/>
  <c r="AZ240" i="13"/>
  <c r="AZ235" i="13"/>
  <c r="AZ162" i="13"/>
  <c r="AZ157" i="13"/>
  <c r="AZ152" i="13"/>
  <c r="AZ147" i="13"/>
  <c r="AZ142" i="13"/>
  <c r="AZ136" i="13"/>
  <c r="AZ132" i="13"/>
  <c r="AZ128" i="13"/>
  <c r="AZ124" i="13"/>
  <c r="AZ120" i="13"/>
  <c r="AZ116" i="13"/>
  <c r="AZ112" i="13"/>
  <c r="AZ107" i="13"/>
  <c r="AZ103" i="13"/>
  <c r="AZ98" i="13"/>
  <c r="AZ163" i="13"/>
  <c r="AZ137" i="13"/>
  <c r="AZ133" i="13"/>
  <c r="AZ129" i="13"/>
  <c r="AZ125" i="13"/>
  <c r="AZ121" i="13"/>
  <c r="AZ117" i="13"/>
  <c r="AZ113" i="13"/>
  <c r="AZ109" i="13"/>
  <c r="AZ108" i="13"/>
  <c r="AZ104" i="13"/>
  <c r="AZ100" i="13"/>
  <c r="AZ99" i="13"/>
  <c r="AZ217" i="13"/>
  <c r="AZ202" i="13"/>
  <c r="AZ186" i="13"/>
  <c r="AZ171" i="13"/>
  <c r="AZ164" i="13"/>
  <c r="AZ141" i="13"/>
  <c r="AZ134" i="13"/>
  <c r="AZ130" i="13"/>
  <c r="AZ126" i="13"/>
  <c r="AZ122" i="13"/>
  <c r="AZ118" i="13"/>
  <c r="AZ114" i="13"/>
  <c r="AZ110" i="13"/>
  <c r="AZ105" i="13"/>
  <c r="AZ101" i="13"/>
  <c r="AZ156" i="13"/>
  <c r="AZ123" i="13"/>
  <c r="AZ102" i="13"/>
  <c r="AZ97" i="13"/>
  <c r="AZ93" i="13"/>
  <c r="AZ87" i="13"/>
  <c r="AZ86" i="13"/>
  <c r="AZ82" i="13"/>
  <c r="AZ172" i="13"/>
  <c r="AZ106" i="13"/>
  <c r="AZ79" i="13"/>
  <c r="AZ226" i="13"/>
  <c r="AZ135" i="13"/>
  <c r="AZ119" i="13"/>
  <c r="AZ95" i="13"/>
  <c r="AZ94" i="13"/>
  <c r="AZ88" i="13"/>
  <c r="AZ83" i="13"/>
  <c r="AZ84" i="13"/>
  <c r="AZ127" i="13"/>
  <c r="AZ111" i="13"/>
  <c r="AZ92" i="13"/>
  <c r="AZ91" i="13"/>
  <c r="AZ85" i="13"/>
  <c r="AZ81" i="13"/>
  <c r="AZ80" i="13"/>
  <c r="AZ131" i="13"/>
  <c r="AZ115" i="13"/>
  <c r="AZ96" i="13"/>
  <c r="AZ90" i="13"/>
  <c r="AZ89" i="13"/>
  <c r="BD321" i="13"/>
  <c r="BD323" i="13"/>
  <c r="BD319" i="13"/>
  <c r="BD317" i="13"/>
  <c r="BD324" i="13"/>
  <c r="BD318" i="13"/>
  <c r="BD316" i="13"/>
  <c r="BD322" i="13"/>
  <c r="BD311" i="13"/>
  <c r="BD307" i="13"/>
  <c r="BD320" i="13"/>
  <c r="BD314" i="13"/>
  <c r="BD310" i="13"/>
  <c r="BD306" i="13"/>
  <c r="BD309" i="13"/>
  <c r="BD315" i="13"/>
  <c r="BD313" i="13"/>
  <c r="BD305" i="13"/>
  <c r="BD301" i="13"/>
  <c r="BD297" i="13"/>
  <c r="BD293" i="13"/>
  <c r="BD300" i="13"/>
  <c r="BD296" i="13"/>
  <c r="BD312" i="13"/>
  <c r="BD308" i="13"/>
  <c r="BD303" i="13"/>
  <c r="BD299" i="13"/>
  <c r="BD295" i="13"/>
  <c r="BD302" i="13"/>
  <c r="BD289" i="13"/>
  <c r="BD285" i="13"/>
  <c r="BD281" i="13"/>
  <c r="BD277" i="13"/>
  <c r="BD298" i="13"/>
  <c r="BD292" i="13"/>
  <c r="BD288" i="13"/>
  <c r="BD284" i="13"/>
  <c r="BD280" i="13"/>
  <c r="BD276" i="13"/>
  <c r="BD272" i="13"/>
  <c r="BD287" i="13"/>
  <c r="BD279" i="13"/>
  <c r="BD269" i="13"/>
  <c r="BD265" i="13"/>
  <c r="BD261" i="13"/>
  <c r="BD260" i="13"/>
  <c r="BD286" i="13"/>
  <c r="BD278" i="13"/>
  <c r="BD273" i="13"/>
  <c r="BD268" i="13"/>
  <c r="BD264" i="13"/>
  <c r="BD262" i="13"/>
  <c r="BD294" i="13"/>
  <c r="BD291" i="13"/>
  <c r="BD283" i="13"/>
  <c r="BD275" i="13"/>
  <c r="BD271" i="13"/>
  <c r="BD267" i="13"/>
  <c r="BD259" i="13"/>
  <c r="BD257" i="13"/>
  <c r="BD251" i="13"/>
  <c r="BD246" i="13"/>
  <c r="BD290" i="13"/>
  <c r="BD270" i="13"/>
  <c r="BD266" i="13"/>
  <c r="BD258" i="13"/>
  <c r="BD252" i="13"/>
  <c r="BD282" i="13"/>
  <c r="BD263" i="13"/>
  <c r="BD253" i="13"/>
  <c r="BD249" i="13"/>
  <c r="BD243" i="13"/>
  <c r="BD304" i="13"/>
  <c r="BD248" i="13"/>
  <c r="BD245" i="13"/>
  <c r="BD242" i="13"/>
  <c r="BD240" i="13"/>
  <c r="BD237" i="13"/>
  <c r="BD233" i="13"/>
  <c r="BD227" i="13"/>
  <c r="BD223" i="13"/>
  <c r="BD274" i="13"/>
  <c r="BD254" i="13"/>
  <c r="BD238" i="13"/>
  <c r="BD234" i="13"/>
  <c r="BD228" i="13"/>
  <c r="BD224" i="13"/>
  <c r="BD219" i="13"/>
  <c r="BD215" i="13"/>
  <c r="BD211" i="13"/>
  <c r="BD207" i="13"/>
  <c r="BD217" i="13"/>
  <c r="BD214" i="13"/>
  <c r="BD208" i="13"/>
  <c r="BD203" i="13"/>
  <c r="BD197" i="13"/>
  <c r="BD192" i="13"/>
  <c r="BD187" i="13"/>
  <c r="BD182" i="13"/>
  <c r="BD181" i="13"/>
  <c r="BD241" i="13"/>
  <c r="BD235" i="13"/>
  <c r="BD232" i="13"/>
  <c r="BD229" i="13"/>
  <c r="BD226" i="13"/>
  <c r="BD221" i="13"/>
  <c r="BD218" i="13"/>
  <c r="BD212" i="13"/>
  <c r="BD204" i="13"/>
  <c r="BD200" i="13"/>
  <c r="BD199" i="13"/>
  <c r="BD198" i="13"/>
  <c r="BD193" i="13"/>
  <c r="BD188" i="13"/>
  <c r="BD183" i="13"/>
  <c r="BD177" i="13"/>
  <c r="BD256" i="13"/>
  <c r="BD255" i="13"/>
  <c r="BD230" i="13"/>
  <c r="BD222" i="13"/>
  <c r="BD216" i="13"/>
  <c r="BD209" i="13"/>
  <c r="BD206" i="13"/>
  <c r="BD205" i="13"/>
  <c r="BD201" i="13"/>
  <c r="BD195" i="13"/>
  <c r="BD194" i="13"/>
  <c r="BD189" i="13"/>
  <c r="BD190" i="13"/>
  <c r="BD179" i="13"/>
  <c r="BD174" i="13"/>
  <c r="BD173" i="13"/>
  <c r="BD167" i="13"/>
  <c r="BD166" i="13"/>
  <c r="BD165" i="13"/>
  <c r="BD158" i="13"/>
  <c r="BD153" i="13"/>
  <c r="BD148" i="13"/>
  <c r="BD144" i="13"/>
  <c r="BD143" i="13"/>
  <c r="BD138" i="13"/>
  <c r="BD220" i="13"/>
  <c r="BD210" i="13"/>
  <c r="BD196" i="13"/>
  <c r="BD191" i="13"/>
  <c r="BD186" i="13"/>
  <c r="BD176" i="13"/>
  <c r="BD175" i="13"/>
  <c r="BD168" i="13"/>
  <c r="BD159" i="13"/>
  <c r="BD154" i="13"/>
  <c r="BD150" i="13"/>
  <c r="BD149" i="13"/>
  <c r="BD145" i="13"/>
  <c r="BD140" i="13"/>
  <c r="BD139" i="13"/>
  <c r="BD239" i="13"/>
  <c r="BD236" i="13"/>
  <c r="BD225" i="13"/>
  <c r="BD202" i="13"/>
  <c r="BD184" i="13"/>
  <c r="BD180" i="13"/>
  <c r="BD170" i="13"/>
  <c r="BD169" i="13"/>
  <c r="BD161" i="13"/>
  <c r="BD160" i="13"/>
  <c r="BD155" i="13"/>
  <c r="BD151" i="13"/>
  <c r="BD146" i="13"/>
  <c r="BD247" i="13"/>
  <c r="BD231" i="13"/>
  <c r="BD163" i="13"/>
  <c r="BD141" i="13"/>
  <c r="BD136" i="13"/>
  <c r="BD132" i="13"/>
  <c r="BD128" i="13"/>
  <c r="BD124" i="13"/>
  <c r="BD120" i="13"/>
  <c r="BD116" i="13"/>
  <c r="BD112" i="13"/>
  <c r="BD107" i="13"/>
  <c r="BD103" i="13"/>
  <c r="BD98" i="13"/>
  <c r="BD244" i="13"/>
  <c r="BD185" i="13"/>
  <c r="BD178" i="13"/>
  <c r="BD171" i="13"/>
  <c r="BD164" i="13"/>
  <c r="BD137" i="13"/>
  <c r="BD133" i="13"/>
  <c r="BD129" i="13"/>
  <c r="BD125" i="13"/>
  <c r="BD121" i="13"/>
  <c r="BD117" i="13"/>
  <c r="BD113" i="13"/>
  <c r="BD109" i="13"/>
  <c r="BD108" i="13"/>
  <c r="BD104" i="13"/>
  <c r="BD100" i="13"/>
  <c r="BD99" i="13"/>
  <c r="BD172" i="13"/>
  <c r="BD156" i="13"/>
  <c r="BD142" i="13"/>
  <c r="BD134" i="13"/>
  <c r="BD130" i="13"/>
  <c r="BD126" i="13"/>
  <c r="BD122" i="13"/>
  <c r="BD118" i="13"/>
  <c r="BD114" i="13"/>
  <c r="BD110" i="13"/>
  <c r="BD105" i="13"/>
  <c r="BD101" i="13"/>
  <c r="BD147" i="13"/>
  <c r="BD135" i="13"/>
  <c r="BD119" i="13"/>
  <c r="BD96" i="13"/>
  <c r="BD93" i="13"/>
  <c r="BD87" i="13"/>
  <c r="BD86" i="13"/>
  <c r="BD82" i="13"/>
  <c r="BD250" i="13"/>
  <c r="BD123" i="13"/>
  <c r="BD97" i="13"/>
  <c r="BD92" i="13"/>
  <c r="BD91" i="13"/>
  <c r="BD85" i="13"/>
  <c r="BD81" i="13"/>
  <c r="BD80" i="13"/>
  <c r="BD79" i="13"/>
  <c r="BD213" i="13"/>
  <c r="BD152" i="13"/>
  <c r="BD131" i="13"/>
  <c r="BD115" i="13"/>
  <c r="BD95" i="13"/>
  <c r="BD94" i="13"/>
  <c r="BD88" i="13"/>
  <c r="BD83" i="13"/>
  <c r="BD162" i="13"/>
  <c r="BD157" i="13"/>
  <c r="BD127" i="13"/>
  <c r="BD111" i="13"/>
  <c r="BD106" i="13"/>
  <c r="BD90" i="13"/>
  <c r="BD89" i="13"/>
  <c r="BD84" i="13"/>
  <c r="BD102" i="13"/>
  <c r="BH321" i="13"/>
  <c r="BH324" i="13"/>
  <c r="BH323" i="13"/>
  <c r="BH322" i="13"/>
  <c r="BH317" i="13"/>
  <c r="BH320" i="13"/>
  <c r="BH319" i="13"/>
  <c r="BH316" i="13"/>
  <c r="BH318" i="13"/>
  <c r="BH315" i="13"/>
  <c r="BH311" i="13"/>
  <c r="BH307" i="13"/>
  <c r="BH314" i="13"/>
  <c r="BH310" i="13"/>
  <c r="BH306" i="13"/>
  <c r="BH313" i="13"/>
  <c r="BH305" i="13"/>
  <c r="BH304" i="13"/>
  <c r="BH312" i="13"/>
  <c r="BH309" i="13"/>
  <c r="BH301" i="13"/>
  <c r="BH297" i="13"/>
  <c r="BH293" i="13"/>
  <c r="BH308" i="13"/>
  <c r="BH300" i="13"/>
  <c r="BH296" i="13"/>
  <c r="BH299" i="13"/>
  <c r="BH295" i="13"/>
  <c r="BH298" i="13"/>
  <c r="BH289" i="13"/>
  <c r="BH285" i="13"/>
  <c r="BH281" i="13"/>
  <c r="BH277" i="13"/>
  <c r="BH294" i="13"/>
  <c r="BH292" i="13"/>
  <c r="BH288" i="13"/>
  <c r="BH284" i="13"/>
  <c r="BH280" i="13"/>
  <c r="BH276" i="13"/>
  <c r="BH272" i="13"/>
  <c r="BH291" i="13"/>
  <c r="BH283" i="13"/>
  <c r="BH275" i="13"/>
  <c r="BH270" i="13"/>
  <c r="BH265" i="13"/>
  <c r="BH261" i="13"/>
  <c r="BH260" i="13"/>
  <c r="BH302" i="13"/>
  <c r="BH290" i="13"/>
  <c r="BH282" i="13"/>
  <c r="BH274" i="13"/>
  <c r="BH269" i="13"/>
  <c r="BH268" i="13"/>
  <c r="BH264" i="13"/>
  <c r="BH262" i="13"/>
  <c r="BH287" i="13"/>
  <c r="BH279" i="13"/>
  <c r="BH273" i="13"/>
  <c r="BH303" i="13"/>
  <c r="BH263" i="13"/>
  <c r="BH257" i="13"/>
  <c r="BH251" i="13"/>
  <c r="BH246" i="13"/>
  <c r="BH286" i="13"/>
  <c r="BH271" i="13"/>
  <c r="BH259" i="13"/>
  <c r="BH258" i="13"/>
  <c r="BH252" i="13"/>
  <c r="BH278" i="13"/>
  <c r="BH267" i="13"/>
  <c r="BH253" i="13"/>
  <c r="BH249" i="13"/>
  <c r="BH243" i="13"/>
  <c r="BH266" i="13"/>
  <c r="BH254" i="13"/>
  <c r="BH237" i="13"/>
  <c r="BH233" i="13"/>
  <c r="BH227" i="13"/>
  <c r="BH223" i="13"/>
  <c r="BH255" i="13"/>
  <c r="BH250" i="13"/>
  <c r="BH247" i="13"/>
  <c r="BH244" i="13"/>
  <c r="BH240" i="13"/>
  <c r="BH238" i="13"/>
  <c r="BH234" i="13"/>
  <c r="BH228" i="13"/>
  <c r="BH224" i="13"/>
  <c r="BH219" i="13"/>
  <c r="BH215" i="13"/>
  <c r="BH211" i="13"/>
  <c r="BH207" i="13"/>
  <c r="BH241" i="13"/>
  <c r="BH230" i="13"/>
  <c r="BH220" i="13"/>
  <c r="BH213" i="13"/>
  <c r="BH210" i="13"/>
  <c r="BH203" i="13"/>
  <c r="BH197" i="13"/>
  <c r="BH192" i="13"/>
  <c r="BH187" i="13"/>
  <c r="BH182" i="13"/>
  <c r="BH181" i="13"/>
  <c r="BH256" i="13"/>
  <c r="BH239" i="13"/>
  <c r="BH236" i="13"/>
  <c r="BH231" i="13"/>
  <c r="BH225" i="13"/>
  <c r="BH217" i="13"/>
  <c r="BH214" i="13"/>
  <c r="BH208" i="13"/>
  <c r="BH204" i="13"/>
  <c r="BH200" i="13"/>
  <c r="BH199" i="13"/>
  <c r="BH198" i="13"/>
  <c r="BH193" i="13"/>
  <c r="BH188" i="13"/>
  <c r="BH183" i="13"/>
  <c r="BH177" i="13"/>
  <c r="BH221" i="13"/>
  <c r="BH218" i="13"/>
  <c r="BH212" i="13"/>
  <c r="BH205" i="13"/>
  <c r="BH201" i="13"/>
  <c r="BH195" i="13"/>
  <c r="BH194" i="13"/>
  <c r="BH189" i="13"/>
  <c r="BH209" i="13"/>
  <c r="BH196" i="13"/>
  <c r="BH191" i="13"/>
  <c r="BH184" i="13"/>
  <c r="BH180" i="13"/>
  <c r="BH174" i="13"/>
  <c r="BH173" i="13"/>
  <c r="BH167" i="13"/>
  <c r="BH166" i="13"/>
  <c r="BH165" i="13"/>
  <c r="BH158" i="13"/>
  <c r="BH153" i="13"/>
  <c r="BH148" i="13"/>
  <c r="BH144" i="13"/>
  <c r="BH143" i="13"/>
  <c r="BH138" i="13"/>
  <c r="BH248" i="13"/>
  <c r="BH245" i="13"/>
  <c r="BH242" i="13"/>
  <c r="BH229" i="13"/>
  <c r="BH216" i="13"/>
  <c r="BH202" i="13"/>
  <c r="BH185" i="13"/>
  <c r="BH178" i="13"/>
  <c r="BH176" i="13"/>
  <c r="BH175" i="13"/>
  <c r="BH168" i="13"/>
  <c r="BH159" i="13"/>
  <c r="BH154" i="13"/>
  <c r="BH150" i="13"/>
  <c r="BH149" i="13"/>
  <c r="BH145" i="13"/>
  <c r="BH140" i="13"/>
  <c r="BH139" i="13"/>
  <c r="BH235" i="13"/>
  <c r="BH226" i="13"/>
  <c r="BH206" i="13"/>
  <c r="BH179" i="13"/>
  <c r="BH170" i="13"/>
  <c r="BH169" i="13"/>
  <c r="BH161" i="13"/>
  <c r="BH160" i="13"/>
  <c r="BH155" i="13"/>
  <c r="BH151" i="13"/>
  <c r="BH146" i="13"/>
  <c r="BH232" i="13"/>
  <c r="BH222" i="13"/>
  <c r="BH171" i="13"/>
  <c r="BH164" i="13"/>
  <c r="BH142" i="13"/>
  <c r="BH136" i="13"/>
  <c r="BH132" i="13"/>
  <c r="BH128" i="13"/>
  <c r="BH124" i="13"/>
  <c r="BH120" i="13"/>
  <c r="BH116" i="13"/>
  <c r="BH112" i="13"/>
  <c r="BH107" i="13"/>
  <c r="BH103" i="13"/>
  <c r="BH98" i="13"/>
  <c r="BH186" i="13"/>
  <c r="BH172" i="13"/>
  <c r="BH156" i="13"/>
  <c r="BH137" i="13"/>
  <c r="BH133" i="13"/>
  <c r="BH129" i="13"/>
  <c r="BH125" i="13"/>
  <c r="BH121" i="13"/>
  <c r="BH117" i="13"/>
  <c r="BH113" i="13"/>
  <c r="BH109" i="13"/>
  <c r="BH108" i="13"/>
  <c r="BH104" i="13"/>
  <c r="BH100" i="13"/>
  <c r="BH99" i="13"/>
  <c r="BH95" i="13"/>
  <c r="BH190" i="13"/>
  <c r="BH162" i="13"/>
  <c r="BH157" i="13"/>
  <c r="BH152" i="13"/>
  <c r="BH147" i="13"/>
  <c r="BH141" i="13"/>
  <c r="BH134" i="13"/>
  <c r="BH130" i="13"/>
  <c r="BH126" i="13"/>
  <c r="BH122" i="13"/>
  <c r="BH118" i="13"/>
  <c r="BH114" i="13"/>
  <c r="BH110" i="13"/>
  <c r="BH105" i="13"/>
  <c r="BH101" i="13"/>
  <c r="BH131" i="13"/>
  <c r="BH115" i="13"/>
  <c r="BH93" i="13"/>
  <c r="BH87" i="13"/>
  <c r="BH86" i="13"/>
  <c r="BH82" i="13"/>
  <c r="BH119" i="13"/>
  <c r="BH79" i="13"/>
  <c r="BH163" i="13"/>
  <c r="BH127" i="13"/>
  <c r="BH111" i="13"/>
  <c r="BH106" i="13"/>
  <c r="BH94" i="13"/>
  <c r="BH88" i="13"/>
  <c r="BH83" i="13"/>
  <c r="BH84" i="13"/>
  <c r="BH135" i="13"/>
  <c r="BH92" i="13"/>
  <c r="BH91" i="13"/>
  <c r="BH80" i="13"/>
  <c r="BH123" i="13"/>
  <c r="BH102" i="13"/>
  <c r="BH97" i="13"/>
  <c r="BH96" i="13"/>
  <c r="BH90" i="13"/>
  <c r="BH89" i="13"/>
  <c r="BH85" i="13"/>
  <c r="BH81" i="13"/>
  <c r="M324" i="13"/>
  <c r="M320" i="13"/>
  <c r="M322" i="13"/>
  <c r="M321" i="13"/>
  <c r="M319" i="13"/>
  <c r="M316" i="13"/>
  <c r="M314" i="13"/>
  <c r="M310" i="13"/>
  <c r="M306" i="13"/>
  <c r="M313" i="13"/>
  <c r="M309" i="13"/>
  <c r="M305" i="13"/>
  <c r="M318" i="13"/>
  <c r="M312" i="13"/>
  <c r="M304" i="13"/>
  <c r="M317" i="13"/>
  <c r="M311" i="13"/>
  <c r="M308" i="13"/>
  <c r="M300" i="13"/>
  <c r="M296" i="13"/>
  <c r="M315" i="13"/>
  <c r="M307" i="13"/>
  <c r="M303" i="13"/>
  <c r="M299" i="13"/>
  <c r="M295" i="13"/>
  <c r="M323" i="13"/>
  <c r="M302" i="13"/>
  <c r="M298" i="13"/>
  <c r="M297" i="13"/>
  <c r="M292" i="13"/>
  <c r="M288" i="13"/>
  <c r="M284" i="13"/>
  <c r="M280" i="13"/>
  <c r="M276" i="13"/>
  <c r="M291" i="13"/>
  <c r="M287" i="13"/>
  <c r="M283" i="13"/>
  <c r="M279" i="13"/>
  <c r="M275" i="13"/>
  <c r="M271" i="13"/>
  <c r="M290" i="13"/>
  <c r="M282" i="13"/>
  <c r="M274" i="13"/>
  <c r="M268" i="13"/>
  <c r="M264" i="13"/>
  <c r="M262" i="13"/>
  <c r="M301" i="13"/>
  <c r="M289" i="13"/>
  <c r="M281" i="13"/>
  <c r="M273" i="13"/>
  <c r="M267" i="13"/>
  <c r="M263" i="13"/>
  <c r="M294" i="13"/>
  <c r="M286" i="13"/>
  <c r="M278" i="13"/>
  <c r="M272" i="13"/>
  <c r="M293" i="13"/>
  <c r="M261" i="13"/>
  <c r="M260" i="13"/>
  <c r="M259" i="13"/>
  <c r="M258" i="13"/>
  <c r="M252" i="13"/>
  <c r="M248" i="13"/>
  <c r="M247" i="13"/>
  <c r="M285" i="13"/>
  <c r="M270" i="13"/>
  <c r="M269" i="13"/>
  <c r="M253" i="13"/>
  <c r="M277" i="13"/>
  <c r="M266" i="13"/>
  <c r="M256" i="13"/>
  <c r="M255" i="13"/>
  <c r="M254" i="13"/>
  <c r="M250" i="13"/>
  <c r="M245" i="13"/>
  <c r="M244" i="13"/>
  <c r="M265" i="13"/>
  <c r="M238" i="13"/>
  <c r="M234" i="13"/>
  <c r="M228" i="13"/>
  <c r="M224" i="13"/>
  <c r="M239" i="13"/>
  <c r="M235" i="13"/>
  <c r="M231" i="13"/>
  <c r="M230" i="13"/>
  <c r="M229" i="13"/>
  <c r="M225" i="13"/>
  <c r="M220" i="13"/>
  <c r="M216" i="13"/>
  <c r="M212" i="13"/>
  <c r="M208" i="13"/>
  <c r="M249" i="13"/>
  <c r="M246" i="13"/>
  <c r="M243" i="13"/>
  <c r="M242" i="13"/>
  <c r="M236" i="13"/>
  <c r="M217" i="13"/>
  <c r="M214" i="13"/>
  <c r="M211" i="13"/>
  <c r="M204" i="13"/>
  <c r="M200" i="13"/>
  <c r="M199" i="13"/>
  <c r="M198" i="13"/>
  <c r="M193" i="13"/>
  <c r="M188" i="13"/>
  <c r="M183" i="13"/>
  <c r="M241" i="13"/>
  <c r="M237" i="13"/>
  <c r="M221" i="13"/>
  <c r="M218" i="13"/>
  <c r="M215" i="13"/>
  <c r="M205" i="13"/>
  <c r="M201" i="13"/>
  <c r="M195" i="13"/>
  <c r="M194" i="13"/>
  <c r="M189" i="13"/>
  <c r="M185" i="13"/>
  <c r="M184" i="13"/>
  <c r="M179" i="13"/>
  <c r="M178" i="13"/>
  <c r="M257" i="13"/>
  <c r="M240" i="13"/>
  <c r="M232" i="13"/>
  <c r="M226" i="13"/>
  <c r="M223" i="13"/>
  <c r="M222" i="13"/>
  <c r="M219" i="13"/>
  <c r="M209" i="13"/>
  <c r="M206" i="13"/>
  <c r="M202" i="13"/>
  <c r="M196" i="13"/>
  <c r="M191" i="13"/>
  <c r="M190" i="13"/>
  <c r="M251" i="13"/>
  <c r="M233" i="13"/>
  <c r="M182" i="13"/>
  <c r="M181" i="13"/>
  <c r="M177" i="13"/>
  <c r="M176" i="13"/>
  <c r="M175" i="13"/>
  <c r="M168" i="13"/>
  <c r="M159" i="13"/>
  <c r="M154" i="13"/>
  <c r="M150" i="13"/>
  <c r="M149" i="13"/>
  <c r="M145" i="13"/>
  <c r="M140" i="13"/>
  <c r="M139" i="13"/>
  <c r="M210" i="13"/>
  <c r="M197" i="13"/>
  <c r="M192" i="13"/>
  <c r="M170" i="13"/>
  <c r="M169" i="13"/>
  <c r="M161" i="13"/>
  <c r="M160" i="13"/>
  <c r="M155" i="13"/>
  <c r="M151" i="13"/>
  <c r="M146" i="13"/>
  <c r="M141" i="13"/>
  <c r="M203" i="13"/>
  <c r="M186" i="13"/>
  <c r="M172" i="13"/>
  <c r="M171" i="13"/>
  <c r="M164" i="13"/>
  <c r="M163" i="13"/>
  <c r="M162" i="13"/>
  <c r="M157" i="13"/>
  <c r="M156" i="13"/>
  <c r="M152" i="13"/>
  <c r="M147" i="13"/>
  <c r="M227" i="13"/>
  <c r="M144" i="13"/>
  <c r="M143" i="13"/>
  <c r="M137" i="13"/>
  <c r="M133" i="13"/>
  <c r="M129" i="13"/>
  <c r="M125" i="13"/>
  <c r="M121" i="13"/>
  <c r="M117" i="13"/>
  <c r="M113" i="13"/>
  <c r="M109" i="13"/>
  <c r="M108" i="13"/>
  <c r="M104" i="13"/>
  <c r="M100" i="13"/>
  <c r="M99" i="13"/>
  <c r="M213" i="13"/>
  <c r="M180" i="13"/>
  <c r="M167" i="13"/>
  <c r="M166" i="13"/>
  <c r="M165" i="13"/>
  <c r="M138" i="13"/>
  <c r="M134" i="13"/>
  <c r="M130" i="13"/>
  <c r="M126" i="13"/>
  <c r="M122" i="13"/>
  <c r="M118" i="13"/>
  <c r="M114" i="13"/>
  <c r="M110" i="13"/>
  <c r="M105" i="13"/>
  <c r="M101" i="13"/>
  <c r="M96" i="13"/>
  <c r="M187" i="13"/>
  <c r="M174" i="13"/>
  <c r="M173" i="13"/>
  <c r="M135" i="13"/>
  <c r="M131" i="13"/>
  <c r="M127" i="13"/>
  <c r="M123" i="13"/>
  <c r="M119" i="13"/>
  <c r="M115" i="13"/>
  <c r="M111" i="13"/>
  <c r="M106" i="13"/>
  <c r="M102" i="13"/>
  <c r="M136" i="13"/>
  <c r="M120" i="13"/>
  <c r="M95" i="13"/>
  <c r="M94" i="13"/>
  <c r="M88" i="13"/>
  <c r="M83" i="13"/>
  <c r="M81" i="13"/>
  <c r="M103" i="13"/>
  <c r="M93" i="13"/>
  <c r="M87" i="13"/>
  <c r="M148" i="13"/>
  <c r="M132" i="13"/>
  <c r="M116" i="13"/>
  <c r="M90" i="13"/>
  <c r="M89" i="13"/>
  <c r="M84" i="13"/>
  <c r="M85" i="13"/>
  <c r="M79" i="13"/>
  <c r="M158" i="13"/>
  <c r="M142" i="13"/>
  <c r="M124" i="13"/>
  <c r="M98" i="13"/>
  <c r="M97" i="13"/>
  <c r="M86" i="13"/>
  <c r="M82" i="13"/>
  <c r="M207" i="13"/>
  <c r="M153" i="13"/>
  <c r="M128" i="13"/>
  <c r="M112" i="13"/>
  <c r="M107" i="13"/>
  <c r="M92" i="13"/>
  <c r="M91" i="13"/>
  <c r="M80" i="13"/>
  <c r="Q324" i="13"/>
  <c r="Q320" i="13"/>
  <c r="Q322" i="13"/>
  <c r="Q316" i="13"/>
  <c r="Q323" i="13"/>
  <c r="Q319" i="13"/>
  <c r="Q318" i="13"/>
  <c r="Q314" i="13"/>
  <c r="Q310" i="13"/>
  <c r="Q306" i="13"/>
  <c r="Q317" i="13"/>
  <c r="Q313" i="13"/>
  <c r="Q309" i="13"/>
  <c r="Q305" i="13"/>
  <c r="Q308" i="13"/>
  <c r="Q304" i="13"/>
  <c r="Q315" i="13"/>
  <c r="Q321" i="13"/>
  <c r="Q312" i="13"/>
  <c r="Q307" i="13"/>
  <c r="Q300" i="13"/>
  <c r="Q296" i="13"/>
  <c r="Q311" i="13"/>
  <c r="Q303" i="13"/>
  <c r="Q299" i="13"/>
  <c r="Q295" i="13"/>
  <c r="Q302" i="13"/>
  <c r="Q298" i="13"/>
  <c r="Q294" i="13"/>
  <c r="Q292" i="13"/>
  <c r="Q288" i="13"/>
  <c r="Q284" i="13"/>
  <c r="Q280" i="13"/>
  <c r="Q276" i="13"/>
  <c r="Q291" i="13"/>
  <c r="Q287" i="13"/>
  <c r="Q283" i="13"/>
  <c r="Q279" i="13"/>
  <c r="Q275" i="13"/>
  <c r="Q271" i="13"/>
  <c r="Q301" i="13"/>
  <c r="Q286" i="13"/>
  <c r="Q278" i="13"/>
  <c r="Q270" i="13"/>
  <c r="Q268" i="13"/>
  <c r="Q264" i="13"/>
  <c r="Q262" i="13"/>
  <c r="Q297" i="13"/>
  <c r="Q293" i="13"/>
  <c r="Q285" i="13"/>
  <c r="Q277" i="13"/>
  <c r="Q274" i="13"/>
  <c r="Q267" i="13"/>
  <c r="Q263" i="13"/>
  <c r="Q290" i="13"/>
  <c r="Q282" i="13"/>
  <c r="Q273" i="13"/>
  <c r="Q289" i="13"/>
  <c r="Q272" i="13"/>
  <c r="Q266" i="13"/>
  <c r="Q258" i="13"/>
  <c r="Q252" i="13"/>
  <c r="Q248" i="13"/>
  <c r="Q247" i="13"/>
  <c r="Q281" i="13"/>
  <c r="Q265" i="13"/>
  <c r="Q259" i="13"/>
  <c r="Q253" i="13"/>
  <c r="Q261" i="13"/>
  <c r="Q260" i="13"/>
  <c r="Q256" i="13"/>
  <c r="Q255" i="13"/>
  <c r="Q254" i="13"/>
  <c r="Q250" i="13"/>
  <c r="Q245" i="13"/>
  <c r="Q244" i="13"/>
  <c r="Q251" i="13"/>
  <c r="Q242" i="13"/>
  <c r="Q238" i="13"/>
  <c r="Q234" i="13"/>
  <c r="Q228" i="13"/>
  <c r="Q224" i="13"/>
  <c r="Q249" i="13"/>
  <c r="Q246" i="13"/>
  <c r="Q243" i="13"/>
  <c r="Q239" i="13"/>
  <c r="Q235" i="13"/>
  <c r="Q231" i="13"/>
  <c r="Q230" i="13"/>
  <c r="Q229" i="13"/>
  <c r="Q225" i="13"/>
  <c r="Q220" i="13"/>
  <c r="Q216" i="13"/>
  <c r="Q212" i="13"/>
  <c r="Q208" i="13"/>
  <c r="Q269" i="13"/>
  <c r="Q241" i="13"/>
  <c r="Q240" i="13"/>
  <c r="Q232" i="13"/>
  <c r="Q226" i="13"/>
  <c r="Q213" i="13"/>
  <c r="Q210" i="13"/>
  <c r="Q207" i="13"/>
  <c r="Q204" i="13"/>
  <c r="Q200" i="13"/>
  <c r="Q199" i="13"/>
  <c r="Q198" i="13"/>
  <c r="Q193" i="13"/>
  <c r="Q188" i="13"/>
  <c r="Q183" i="13"/>
  <c r="Q257" i="13"/>
  <c r="Q233" i="13"/>
  <c r="Q227" i="13"/>
  <c r="Q217" i="13"/>
  <c r="Q214" i="13"/>
  <c r="Q211" i="13"/>
  <c r="Q205" i="13"/>
  <c r="Q201" i="13"/>
  <c r="Q195" i="13"/>
  <c r="Q194" i="13"/>
  <c r="Q189" i="13"/>
  <c r="Q185" i="13"/>
  <c r="Q184" i="13"/>
  <c r="Q179" i="13"/>
  <c r="Q178" i="13"/>
  <c r="Q236" i="13"/>
  <c r="Q221" i="13"/>
  <c r="Q218" i="13"/>
  <c r="Q215" i="13"/>
  <c r="Q206" i="13"/>
  <c r="Q202" i="13"/>
  <c r="Q196" i="13"/>
  <c r="Q191" i="13"/>
  <c r="Q190" i="13"/>
  <c r="Q219" i="13"/>
  <c r="Q209" i="13"/>
  <c r="Q197" i="13"/>
  <c r="Q192" i="13"/>
  <c r="Q186" i="13"/>
  <c r="Q177" i="13"/>
  <c r="Q176" i="13"/>
  <c r="Q175" i="13"/>
  <c r="Q168" i="13"/>
  <c r="Q159" i="13"/>
  <c r="Q154" i="13"/>
  <c r="Q150" i="13"/>
  <c r="Q149" i="13"/>
  <c r="Q145" i="13"/>
  <c r="Q140" i="13"/>
  <c r="Q139" i="13"/>
  <c r="Q203" i="13"/>
  <c r="Q187" i="13"/>
  <c r="Q180" i="13"/>
  <c r="Q170" i="13"/>
  <c r="Q169" i="13"/>
  <c r="Q161" i="13"/>
  <c r="Q160" i="13"/>
  <c r="Q155" i="13"/>
  <c r="Q151" i="13"/>
  <c r="Q146" i="13"/>
  <c r="Q141" i="13"/>
  <c r="Q182" i="13"/>
  <c r="Q181" i="13"/>
  <c r="Q172" i="13"/>
  <c r="Q171" i="13"/>
  <c r="Q164" i="13"/>
  <c r="Q163" i="13"/>
  <c r="Q162" i="13"/>
  <c r="Q157" i="13"/>
  <c r="Q156" i="13"/>
  <c r="Q152" i="13"/>
  <c r="Q147" i="13"/>
  <c r="Q223" i="13"/>
  <c r="Q167" i="13"/>
  <c r="Q166" i="13"/>
  <c r="Q165" i="13"/>
  <c r="Q137" i="13"/>
  <c r="Q133" i="13"/>
  <c r="Q129" i="13"/>
  <c r="Q125" i="13"/>
  <c r="Q121" i="13"/>
  <c r="Q117" i="13"/>
  <c r="Q113" i="13"/>
  <c r="Q109" i="13"/>
  <c r="Q108" i="13"/>
  <c r="Q104" i="13"/>
  <c r="Q100" i="13"/>
  <c r="Q99" i="13"/>
  <c r="Q237" i="13"/>
  <c r="Q174" i="13"/>
  <c r="Q173" i="13"/>
  <c r="Q142" i="13"/>
  <c r="Q134" i="13"/>
  <c r="Q130" i="13"/>
  <c r="Q126" i="13"/>
  <c r="Q122" i="13"/>
  <c r="Q118" i="13"/>
  <c r="Q114" i="13"/>
  <c r="Q110" i="13"/>
  <c r="Q105" i="13"/>
  <c r="Q101" i="13"/>
  <c r="Q96" i="13"/>
  <c r="Q222" i="13"/>
  <c r="Q158" i="13"/>
  <c r="Q153" i="13"/>
  <c r="Q148" i="13"/>
  <c r="Q143" i="13"/>
  <c r="Q138" i="13"/>
  <c r="Q135" i="13"/>
  <c r="Q131" i="13"/>
  <c r="Q127" i="13"/>
  <c r="Q123" i="13"/>
  <c r="Q119" i="13"/>
  <c r="Q115" i="13"/>
  <c r="Q111" i="13"/>
  <c r="Q106" i="13"/>
  <c r="Q102" i="13"/>
  <c r="Q132" i="13"/>
  <c r="Q116" i="13"/>
  <c r="Q95" i="13"/>
  <c r="Q94" i="13"/>
  <c r="Q88" i="13"/>
  <c r="Q83" i="13"/>
  <c r="Q80" i="13"/>
  <c r="Q136" i="13"/>
  <c r="Q86" i="13"/>
  <c r="Q82" i="13"/>
  <c r="Q144" i="13"/>
  <c r="Q128" i="13"/>
  <c r="Q112" i="13"/>
  <c r="Q107" i="13"/>
  <c r="Q97" i="13"/>
  <c r="Q90" i="13"/>
  <c r="Q89" i="13"/>
  <c r="Q84" i="13"/>
  <c r="Q120" i="13"/>
  <c r="Q124" i="13"/>
  <c r="Q103" i="13"/>
  <c r="Q98" i="13"/>
  <c r="Q92" i="13"/>
  <c r="Q91" i="13"/>
  <c r="Q85" i="13"/>
  <c r="Q81" i="13"/>
  <c r="Q79" i="13"/>
  <c r="Q93" i="13"/>
  <c r="Q87" i="13"/>
  <c r="U324" i="13"/>
  <c r="U320" i="13"/>
  <c r="U322" i="13"/>
  <c r="U321" i="13"/>
  <c r="U316" i="13"/>
  <c r="U315" i="13"/>
  <c r="U319" i="13"/>
  <c r="U314" i="13"/>
  <c r="U310" i="13"/>
  <c r="U306" i="13"/>
  <c r="U323" i="13"/>
  <c r="U313" i="13"/>
  <c r="U309" i="13"/>
  <c r="U305" i="13"/>
  <c r="U312" i="13"/>
  <c r="U304" i="13"/>
  <c r="U311" i="13"/>
  <c r="U308" i="13"/>
  <c r="U300" i="13"/>
  <c r="U296" i="13"/>
  <c r="U303" i="13"/>
  <c r="U299" i="13"/>
  <c r="U295" i="13"/>
  <c r="U317" i="13"/>
  <c r="U302" i="13"/>
  <c r="U298" i="13"/>
  <c r="U292" i="13"/>
  <c r="U288" i="13"/>
  <c r="U284" i="13"/>
  <c r="U280" i="13"/>
  <c r="U276" i="13"/>
  <c r="U301" i="13"/>
  <c r="U291" i="13"/>
  <c r="U287" i="13"/>
  <c r="U283" i="13"/>
  <c r="U279" i="13"/>
  <c r="U275" i="13"/>
  <c r="U271" i="13"/>
  <c r="U318" i="13"/>
  <c r="U297" i="13"/>
  <c r="U294" i="13"/>
  <c r="U290" i="13"/>
  <c r="U282" i="13"/>
  <c r="U272" i="13"/>
  <c r="U268" i="13"/>
  <c r="U264" i="13"/>
  <c r="U262" i="13"/>
  <c r="U289" i="13"/>
  <c r="U281" i="13"/>
  <c r="U270" i="13"/>
  <c r="U267" i="13"/>
  <c r="U263" i="13"/>
  <c r="U307" i="13"/>
  <c r="U286" i="13"/>
  <c r="U278" i="13"/>
  <c r="U274" i="13"/>
  <c r="U285" i="13"/>
  <c r="U261" i="13"/>
  <c r="U260" i="13"/>
  <c r="U258" i="13"/>
  <c r="U252" i="13"/>
  <c r="U248" i="13"/>
  <c r="U247" i="13"/>
  <c r="U277" i="13"/>
  <c r="U269" i="13"/>
  <c r="U253" i="13"/>
  <c r="U273" i="13"/>
  <c r="U266" i="13"/>
  <c r="U259" i="13"/>
  <c r="U256" i="13"/>
  <c r="U255" i="13"/>
  <c r="U254" i="13"/>
  <c r="U250" i="13"/>
  <c r="U245" i="13"/>
  <c r="U244" i="13"/>
  <c r="U241" i="13"/>
  <c r="U238" i="13"/>
  <c r="U234" i="13"/>
  <c r="U228" i="13"/>
  <c r="U224" i="13"/>
  <c r="U293" i="13"/>
  <c r="U257" i="13"/>
  <c r="U242" i="13"/>
  <c r="U239" i="13"/>
  <c r="U235" i="13"/>
  <c r="U231" i="13"/>
  <c r="U230" i="13"/>
  <c r="U229" i="13"/>
  <c r="U225" i="13"/>
  <c r="U220" i="13"/>
  <c r="U216" i="13"/>
  <c r="U212" i="13"/>
  <c r="U208" i="13"/>
  <c r="U265" i="13"/>
  <c r="U236" i="13"/>
  <c r="U222" i="13"/>
  <c r="U219" i="13"/>
  <c r="U209" i="13"/>
  <c r="U204" i="13"/>
  <c r="U200" i="13"/>
  <c r="U199" i="13"/>
  <c r="U198" i="13"/>
  <c r="U193" i="13"/>
  <c r="U188" i="13"/>
  <c r="U183" i="13"/>
  <c r="U251" i="13"/>
  <c r="U237" i="13"/>
  <c r="U223" i="13"/>
  <c r="U213" i="13"/>
  <c r="U210" i="13"/>
  <c r="U207" i="13"/>
  <c r="U205" i="13"/>
  <c r="U201" i="13"/>
  <c r="U195" i="13"/>
  <c r="U194" i="13"/>
  <c r="U189" i="13"/>
  <c r="U185" i="13"/>
  <c r="U184" i="13"/>
  <c r="U179" i="13"/>
  <c r="U178" i="13"/>
  <c r="U249" i="13"/>
  <c r="U246" i="13"/>
  <c r="U243" i="13"/>
  <c r="U240" i="13"/>
  <c r="U232" i="13"/>
  <c r="U226" i="13"/>
  <c r="U217" i="13"/>
  <c r="U214" i="13"/>
  <c r="U211" i="13"/>
  <c r="U206" i="13"/>
  <c r="U202" i="13"/>
  <c r="U196" i="13"/>
  <c r="U191" i="13"/>
  <c r="U190" i="13"/>
  <c r="U203" i="13"/>
  <c r="U182" i="13"/>
  <c r="U181" i="13"/>
  <c r="U177" i="13"/>
  <c r="U176" i="13"/>
  <c r="U175" i="13"/>
  <c r="U168" i="13"/>
  <c r="U159" i="13"/>
  <c r="U154" i="13"/>
  <c r="U150" i="13"/>
  <c r="U149" i="13"/>
  <c r="U145" i="13"/>
  <c r="U140" i="13"/>
  <c r="U139" i="13"/>
  <c r="U221" i="13"/>
  <c r="U170" i="13"/>
  <c r="U169" i="13"/>
  <c r="U161" i="13"/>
  <c r="U160" i="13"/>
  <c r="U155" i="13"/>
  <c r="U151" i="13"/>
  <c r="U146" i="13"/>
  <c r="U141" i="13"/>
  <c r="U227" i="13"/>
  <c r="U218" i="13"/>
  <c r="U186" i="13"/>
  <c r="U172" i="13"/>
  <c r="U171" i="13"/>
  <c r="U164" i="13"/>
  <c r="U163" i="13"/>
  <c r="U162" i="13"/>
  <c r="U157" i="13"/>
  <c r="U156" i="13"/>
  <c r="U152" i="13"/>
  <c r="U147" i="13"/>
  <c r="U180" i="13"/>
  <c r="U174" i="13"/>
  <c r="U173" i="13"/>
  <c r="U143" i="13"/>
  <c r="U137" i="13"/>
  <c r="U133" i="13"/>
  <c r="U129" i="13"/>
  <c r="U125" i="13"/>
  <c r="U121" i="13"/>
  <c r="U117" i="13"/>
  <c r="U113" i="13"/>
  <c r="U109" i="13"/>
  <c r="U108" i="13"/>
  <c r="U104" i="13"/>
  <c r="U100" i="13"/>
  <c r="U99" i="13"/>
  <c r="U233" i="13"/>
  <c r="U192" i="13"/>
  <c r="U187" i="13"/>
  <c r="U158" i="13"/>
  <c r="U153" i="13"/>
  <c r="U148" i="13"/>
  <c r="U134" i="13"/>
  <c r="U130" i="13"/>
  <c r="U126" i="13"/>
  <c r="U122" i="13"/>
  <c r="U118" i="13"/>
  <c r="U114" i="13"/>
  <c r="U110" i="13"/>
  <c r="U105" i="13"/>
  <c r="U101" i="13"/>
  <c r="U96" i="13"/>
  <c r="U144" i="13"/>
  <c r="U135" i="13"/>
  <c r="U131" i="13"/>
  <c r="U127" i="13"/>
  <c r="U123" i="13"/>
  <c r="U119" i="13"/>
  <c r="U115" i="13"/>
  <c r="U111" i="13"/>
  <c r="U106" i="13"/>
  <c r="U102" i="13"/>
  <c r="U167" i="13"/>
  <c r="U165" i="13"/>
  <c r="U128" i="13"/>
  <c r="U112" i="13"/>
  <c r="U107" i="13"/>
  <c r="U95" i="13"/>
  <c r="U94" i="13"/>
  <c r="U88" i="13"/>
  <c r="U83" i="13"/>
  <c r="U79" i="13"/>
  <c r="U116" i="13"/>
  <c r="U97" i="13"/>
  <c r="U124" i="13"/>
  <c r="U103" i="13"/>
  <c r="U98" i="13"/>
  <c r="U90" i="13"/>
  <c r="U89" i="13"/>
  <c r="U84" i="13"/>
  <c r="U85" i="13"/>
  <c r="U81" i="13"/>
  <c r="U80" i="13"/>
  <c r="U215" i="13"/>
  <c r="U197" i="13"/>
  <c r="U132" i="13"/>
  <c r="U93" i="13"/>
  <c r="U87" i="13"/>
  <c r="U166" i="13"/>
  <c r="U142" i="13"/>
  <c r="U138" i="13"/>
  <c r="U136" i="13"/>
  <c r="U120" i="13"/>
  <c r="U92" i="13"/>
  <c r="U91" i="13"/>
  <c r="U86" i="13"/>
  <c r="U82" i="13"/>
  <c r="Y324" i="13"/>
  <c r="Y320" i="13"/>
  <c r="Y322" i="13"/>
  <c r="Y318" i="13"/>
  <c r="Y316" i="13"/>
  <c r="Y323" i="13"/>
  <c r="Y315" i="13"/>
  <c r="Y321" i="13"/>
  <c r="Y314" i="13"/>
  <c r="Y310" i="13"/>
  <c r="Y306" i="13"/>
  <c r="Y317" i="13"/>
  <c r="Y313" i="13"/>
  <c r="Y309" i="13"/>
  <c r="Y305" i="13"/>
  <c r="Y308" i="13"/>
  <c r="Y304" i="13"/>
  <c r="Y319" i="13"/>
  <c r="Y312" i="13"/>
  <c r="Y311" i="13"/>
  <c r="Y300" i="13"/>
  <c r="Y296" i="13"/>
  <c r="Y303" i="13"/>
  <c r="Y299" i="13"/>
  <c r="Y295" i="13"/>
  <c r="Y307" i="13"/>
  <c r="Y302" i="13"/>
  <c r="Y298" i="13"/>
  <c r="Y301" i="13"/>
  <c r="Y294" i="13"/>
  <c r="Y292" i="13"/>
  <c r="Y288" i="13"/>
  <c r="Y284" i="13"/>
  <c r="Y280" i="13"/>
  <c r="Y276" i="13"/>
  <c r="Y297" i="13"/>
  <c r="Y291" i="13"/>
  <c r="Y287" i="13"/>
  <c r="Y283" i="13"/>
  <c r="Y279" i="13"/>
  <c r="Y275" i="13"/>
  <c r="Y271" i="13"/>
  <c r="Y286" i="13"/>
  <c r="Y278" i="13"/>
  <c r="Y273" i="13"/>
  <c r="Y268" i="13"/>
  <c r="Y264" i="13"/>
  <c r="Y262" i="13"/>
  <c r="Y293" i="13"/>
  <c r="Y285" i="13"/>
  <c r="Y277" i="13"/>
  <c r="Y272" i="13"/>
  <c r="Y267" i="13"/>
  <c r="Y263" i="13"/>
  <c r="Y290" i="13"/>
  <c r="Y282" i="13"/>
  <c r="Y281" i="13"/>
  <c r="Y274" i="13"/>
  <c r="Y270" i="13"/>
  <c r="Y266" i="13"/>
  <c r="Y258" i="13"/>
  <c r="Y252" i="13"/>
  <c r="Y248" i="13"/>
  <c r="Y247" i="13"/>
  <c r="Y265" i="13"/>
  <c r="Y253" i="13"/>
  <c r="Y261" i="13"/>
  <c r="Y260" i="13"/>
  <c r="Y256" i="13"/>
  <c r="Y255" i="13"/>
  <c r="Y254" i="13"/>
  <c r="Y250" i="13"/>
  <c r="Y245" i="13"/>
  <c r="Y244" i="13"/>
  <c r="Y257" i="13"/>
  <c r="Y251" i="13"/>
  <c r="Y238" i="13"/>
  <c r="Y234" i="13"/>
  <c r="Y228" i="13"/>
  <c r="Y224" i="13"/>
  <c r="Y249" i="13"/>
  <c r="Y246" i="13"/>
  <c r="Y243" i="13"/>
  <c r="Y241" i="13"/>
  <c r="Y239" i="13"/>
  <c r="Y235" i="13"/>
  <c r="Y231" i="13"/>
  <c r="Y230" i="13"/>
  <c r="Y229" i="13"/>
  <c r="Y225" i="13"/>
  <c r="Y220" i="13"/>
  <c r="Y216" i="13"/>
  <c r="Y212" i="13"/>
  <c r="Y208" i="13"/>
  <c r="Y289" i="13"/>
  <c r="Y259" i="13"/>
  <c r="Y240" i="13"/>
  <c r="Y232" i="13"/>
  <c r="Y226" i="13"/>
  <c r="Y221" i="13"/>
  <c r="Y218" i="13"/>
  <c r="Y215" i="13"/>
  <c r="Y204" i="13"/>
  <c r="Y200" i="13"/>
  <c r="Y199" i="13"/>
  <c r="Y198" i="13"/>
  <c r="Y193" i="13"/>
  <c r="Y188" i="13"/>
  <c r="Y183" i="13"/>
  <c r="Y233" i="13"/>
  <c r="Y227" i="13"/>
  <c r="Y222" i="13"/>
  <c r="Y219" i="13"/>
  <c r="Y209" i="13"/>
  <c r="Y205" i="13"/>
  <c r="Y201" i="13"/>
  <c r="Y195" i="13"/>
  <c r="Y194" i="13"/>
  <c r="Y189" i="13"/>
  <c r="Y185" i="13"/>
  <c r="Y184" i="13"/>
  <c r="Y179" i="13"/>
  <c r="Y178" i="13"/>
  <c r="Y236" i="13"/>
  <c r="Y213" i="13"/>
  <c r="Y210" i="13"/>
  <c r="Y207" i="13"/>
  <c r="Y206" i="13"/>
  <c r="Y202" i="13"/>
  <c r="Y196" i="13"/>
  <c r="Y191" i="13"/>
  <c r="Y190" i="13"/>
  <c r="Y242" i="13"/>
  <c r="Y217" i="13"/>
  <c r="Y186" i="13"/>
  <c r="Y176" i="13"/>
  <c r="Y175" i="13"/>
  <c r="Y168" i="13"/>
  <c r="Y159" i="13"/>
  <c r="Y154" i="13"/>
  <c r="Y150" i="13"/>
  <c r="Y149" i="13"/>
  <c r="Y145" i="13"/>
  <c r="Y140" i="13"/>
  <c r="Y139" i="13"/>
  <c r="Y269" i="13"/>
  <c r="Y214" i="13"/>
  <c r="Y187" i="13"/>
  <c r="Y180" i="13"/>
  <c r="Y177" i="13"/>
  <c r="Y170" i="13"/>
  <c r="Y169" i="13"/>
  <c r="Y161" i="13"/>
  <c r="Y160" i="13"/>
  <c r="Y155" i="13"/>
  <c r="Y151" i="13"/>
  <c r="Y146" i="13"/>
  <c r="Y141" i="13"/>
  <c r="Y237" i="13"/>
  <c r="Y223" i="13"/>
  <c r="Y197" i="13"/>
  <c r="Y192" i="13"/>
  <c r="Y182" i="13"/>
  <c r="Y181" i="13"/>
  <c r="Y172" i="13"/>
  <c r="Y171" i="13"/>
  <c r="Y164" i="13"/>
  <c r="Y163" i="13"/>
  <c r="Y162" i="13"/>
  <c r="Y157" i="13"/>
  <c r="Y156" i="13"/>
  <c r="Y152" i="13"/>
  <c r="Y147" i="13"/>
  <c r="Y158" i="13"/>
  <c r="Y153" i="13"/>
  <c r="Y148" i="13"/>
  <c r="Y138" i="13"/>
  <c r="Y137" i="13"/>
  <c r="Y133" i="13"/>
  <c r="Y129" i="13"/>
  <c r="Y125" i="13"/>
  <c r="Y121" i="13"/>
  <c r="Y117" i="13"/>
  <c r="Y113" i="13"/>
  <c r="Y109" i="13"/>
  <c r="Y108" i="13"/>
  <c r="Y104" i="13"/>
  <c r="Y100" i="13"/>
  <c r="Y99" i="13"/>
  <c r="Y211" i="13"/>
  <c r="Y144" i="13"/>
  <c r="Y142" i="13"/>
  <c r="Y134" i="13"/>
  <c r="Y130" i="13"/>
  <c r="Y126" i="13"/>
  <c r="Y122" i="13"/>
  <c r="Y118" i="13"/>
  <c r="Y114" i="13"/>
  <c r="Y110" i="13"/>
  <c r="Y105" i="13"/>
  <c r="Y101" i="13"/>
  <c r="Y96" i="13"/>
  <c r="Y167" i="13"/>
  <c r="Y166" i="13"/>
  <c r="Y165" i="13"/>
  <c r="Y143" i="13"/>
  <c r="Y135" i="13"/>
  <c r="Y131" i="13"/>
  <c r="Y127" i="13"/>
  <c r="Y123" i="13"/>
  <c r="Y119" i="13"/>
  <c r="Y115" i="13"/>
  <c r="Y111" i="13"/>
  <c r="Y106" i="13"/>
  <c r="Y102" i="13"/>
  <c r="Y173" i="13"/>
  <c r="Y124" i="13"/>
  <c r="Y103" i="13"/>
  <c r="Y98" i="13"/>
  <c r="Y95" i="13"/>
  <c r="Y94" i="13"/>
  <c r="Y88" i="13"/>
  <c r="Y83" i="13"/>
  <c r="Y85" i="13"/>
  <c r="Y81" i="13"/>
  <c r="Y93" i="13"/>
  <c r="Y87" i="13"/>
  <c r="Y86" i="13"/>
  <c r="Y203" i="13"/>
  <c r="Y136" i="13"/>
  <c r="Y120" i="13"/>
  <c r="Y97" i="13"/>
  <c r="Y90" i="13"/>
  <c r="Y89" i="13"/>
  <c r="Y84" i="13"/>
  <c r="Y79" i="13"/>
  <c r="Y128" i="13"/>
  <c r="Y82" i="13"/>
  <c r="Y174" i="13"/>
  <c r="Y132" i="13"/>
  <c r="Y116" i="13"/>
  <c r="Y92" i="13"/>
  <c r="Y91" i="13"/>
  <c r="Y80" i="13"/>
  <c r="Y112" i="13"/>
  <c r="Y107" i="13"/>
  <c r="AC324" i="13"/>
  <c r="AC320" i="13"/>
  <c r="AC322" i="13"/>
  <c r="AC321" i="13"/>
  <c r="AC319" i="13"/>
  <c r="AC316" i="13"/>
  <c r="AC318" i="13"/>
  <c r="AC315" i="13"/>
  <c r="AC314" i="13"/>
  <c r="AC310" i="13"/>
  <c r="AC306" i="13"/>
  <c r="AC313" i="13"/>
  <c r="AC309" i="13"/>
  <c r="AC305" i="13"/>
  <c r="AC312" i="13"/>
  <c r="AC304" i="13"/>
  <c r="AC323" i="13"/>
  <c r="AC317" i="13"/>
  <c r="AC311" i="13"/>
  <c r="AC308" i="13"/>
  <c r="AC300" i="13"/>
  <c r="AC296" i="13"/>
  <c r="AC307" i="13"/>
  <c r="AC303" i="13"/>
  <c r="AC299" i="13"/>
  <c r="AC295" i="13"/>
  <c r="AC302" i="13"/>
  <c r="AC298" i="13"/>
  <c r="AC297" i="13"/>
  <c r="AC292" i="13"/>
  <c r="AC288" i="13"/>
  <c r="AC284" i="13"/>
  <c r="AC280" i="13"/>
  <c r="AC276" i="13"/>
  <c r="AC291" i="13"/>
  <c r="AC287" i="13"/>
  <c r="AC283" i="13"/>
  <c r="AC279" i="13"/>
  <c r="AC275" i="13"/>
  <c r="AC271" i="13"/>
  <c r="AC290" i="13"/>
  <c r="AC282" i="13"/>
  <c r="AC274" i="13"/>
  <c r="AC269" i="13"/>
  <c r="AC268" i="13"/>
  <c r="AC264" i="13"/>
  <c r="AC262" i="13"/>
  <c r="AC289" i="13"/>
  <c r="AC281" i="13"/>
  <c r="AC273" i="13"/>
  <c r="AC267" i="13"/>
  <c r="AC263" i="13"/>
  <c r="AC294" i="13"/>
  <c r="AC286" i="13"/>
  <c r="AC278" i="13"/>
  <c r="AC272" i="13"/>
  <c r="AC301" i="13"/>
  <c r="AC277" i="13"/>
  <c r="AC261" i="13"/>
  <c r="AC260" i="13"/>
  <c r="AC259" i="13"/>
  <c r="AC258" i="13"/>
  <c r="AC252" i="13"/>
  <c r="AC248" i="13"/>
  <c r="AC247" i="13"/>
  <c r="AC253" i="13"/>
  <c r="AC293" i="13"/>
  <c r="AC266" i="13"/>
  <c r="AC256" i="13"/>
  <c r="AC255" i="13"/>
  <c r="AC254" i="13"/>
  <c r="AC250" i="13"/>
  <c r="AC245" i="13"/>
  <c r="AC244" i="13"/>
  <c r="AC238" i="13"/>
  <c r="AC234" i="13"/>
  <c r="AC228" i="13"/>
  <c r="AC224" i="13"/>
  <c r="AC285" i="13"/>
  <c r="AC270" i="13"/>
  <c r="AC239" i="13"/>
  <c r="AC235" i="13"/>
  <c r="AC231" i="13"/>
  <c r="AC230" i="13"/>
  <c r="AC229" i="13"/>
  <c r="AC225" i="13"/>
  <c r="AC220" i="13"/>
  <c r="AC216" i="13"/>
  <c r="AC212" i="13"/>
  <c r="AC208" i="13"/>
  <c r="AC257" i="13"/>
  <c r="AC249" i="13"/>
  <c r="AC246" i="13"/>
  <c r="AC243" i="13"/>
  <c r="AC236" i="13"/>
  <c r="AC217" i="13"/>
  <c r="AC214" i="13"/>
  <c r="AC211" i="13"/>
  <c r="AC204" i="13"/>
  <c r="AC200" i="13"/>
  <c r="AC199" i="13"/>
  <c r="AC198" i="13"/>
  <c r="AC193" i="13"/>
  <c r="AC188" i="13"/>
  <c r="AC183" i="13"/>
  <c r="AC237" i="13"/>
  <c r="AC223" i="13"/>
  <c r="AC221" i="13"/>
  <c r="AC218" i="13"/>
  <c r="AC215" i="13"/>
  <c r="AC205" i="13"/>
  <c r="AC201" i="13"/>
  <c r="AC195" i="13"/>
  <c r="AC194" i="13"/>
  <c r="AC189" i="13"/>
  <c r="AC185" i="13"/>
  <c r="AC184" i="13"/>
  <c r="AC179" i="13"/>
  <c r="AC178" i="13"/>
  <c r="AC242" i="13"/>
  <c r="AC240" i="13"/>
  <c r="AC232" i="13"/>
  <c r="AC226" i="13"/>
  <c r="AC222" i="13"/>
  <c r="AC219" i="13"/>
  <c r="AC209" i="13"/>
  <c r="AC206" i="13"/>
  <c r="AC202" i="13"/>
  <c r="AC196" i="13"/>
  <c r="AC191" i="13"/>
  <c r="AC190" i="13"/>
  <c r="AC265" i="13"/>
  <c r="AC213" i="13"/>
  <c r="AC207" i="13"/>
  <c r="AC182" i="13"/>
  <c r="AC181" i="13"/>
  <c r="AC176" i="13"/>
  <c r="AC175" i="13"/>
  <c r="AC168" i="13"/>
  <c r="AC159" i="13"/>
  <c r="AC154" i="13"/>
  <c r="AC150" i="13"/>
  <c r="AC149" i="13"/>
  <c r="AC145" i="13"/>
  <c r="AC140" i="13"/>
  <c r="AC139" i="13"/>
  <c r="AC227" i="13"/>
  <c r="AC197" i="13"/>
  <c r="AC192" i="13"/>
  <c r="AC170" i="13"/>
  <c r="AC169" i="13"/>
  <c r="AC161" i="13"/>
  <c r="AC160" i="13"/>
  <c r="AC155" i="13"/>
  <c r="AC151" i="13"/>
  <c r="AC146" i="13"/>
  <c r="AC141" i="13"/>
  <c r="AC233" i="13"/>
  <c r="AC210" i="13"/>
  <c r="AC203" i="13"/>
  <c r="AC186" i="13"/>
  <c r="AC177" i="13"/>
  <c r="AC172" i="13"/>
  <c r="AC171" i="13"/>
  <c r="AC164" i="13"/>
  <c r="AC163" i="13"/>
  <c r="AC162" i="13"/>
  <c r="AC157" i="13"/>
  <c r="AC156" i="13"/>
  <c r="AC152" i="13"/>
  <c r="AC147" i="13"/>
  <c r="AC251" i="13"/>
  <c r="AC187" i="13"/>
  <c r="AC144" i="13"/>
  <c r="AC143" i="13"/>
  <c r="AC137" i="13"/>
  <c r="AC133" i="13"/>
  <c r="AC129" i="13"/>
  <c r="AC125" i="13"/>
  <c r="AC121" i="13"/>
  <c r="AC117" i="13"/>
  <c r="AC113" i="13"/>
  <c r="AC109" i="13"/>
  <c r="AC108" i="13"/>
  <c r="AC104" i="13"/>
  <c r="AC100" i="13"/>
  <c r="AC99" i="13"/>
  <c r="AC241" i="13"/>
  <c r="AC167" i="13"/>
  <c r="AC166" i="13"/>
  <c r="AC165" i="13"/>
  <c r="AC138" i="13"/>
  <c r="AC134" i="13"/>
  <c r="AC130" i="13"/>
  <c r="AC126" i="13"/>
  <c r="AC122" i="13"/>
  <c r="AC118" i="13"/>
  <c r="AC114" i="13"/>
  <c r="AC110" i="13"/>
  <c r="AC105" i="13"/>
  <c r="AC101" i="13"/>
  <c r="AC96" i="13"/>
  <c r="AC174" i="13"/>
  <c r="AC173" i="13"/>
  <c r="AC135" i="13"/>
  <c r="AC131" i="13"/>
  <c r="AC127" i="13"/>
  <c r="AC123" i="13"/>
  <c r="AC119" i="13"/>
  <c r="AC115" i="13"/>
  <c r="AC111" i="13"/>
  <c r="AC106" i="13"/>
  <c r="AC102" i="13"/>
  <c r="AC148" i="13"/>
  <c r="AC136" i="13"/>
  <c r="AC120" i="13"/>
  <c r="AC95" i="13"/>
  <c r="AC94" i="13"/>
  <c r="AC88" i="13"/>
  <c r="AC83" i="13"/>
  <c r="AC80" i="13"/>
  <c r="AC79" i="13"/>
  <c r="AC124" i="13"/>
  <c r="AC87" i="13"/>
  <c r="AC82" i="13"/>
  <c r="AC153" i="13"/>
  <c r="AC142" i="13"/>
  <c r="AC132" i="13"/>
  <c r="AC116" i="13"/>
  <c r="AC90" i="13"/>
  <c r="AC89" i="13"/>
  <c r="AC84" i="13"/>
  <c r="AC85" i="13"/>
  <c r="AC103" i="13"/>
  <c r="AC97" i="13"/>
  <c r="AC93" i="13"/>
  <c r="AC86" i="13"/>
  <c r="AC180" i="13"/>
  <c r="AC158" i="13"/>
  <c r="AC128" i="13"/>
  <c r="AC112" i="13"/>
  <c r="AC107" i="13"/>
  <c r="AC92" i="13"/>
  <c r="AC91" i="13"/>
  <c r="AC81" i="13"/>
  <c r="AC98" i="13"/>
  <c r="AG324" i="13"/>
  <c r="AG320" i="13"/>
  <c r="AG322" i="13"/>
  <c r="AG316" i="13"/>
  <c r="AG323" i="13"/>
  <c r="AG319" i="13"/>
  <c r="AG315" i="13"/>
  <c r="AG314" i="13"/>
  <c r="AG310" i="13"/>
  <c r="AG306" i="13"/>
  <c r="AG317" i="13"/>
  <c r="AG313" i="13"/>
  <c r="AG309" i="13"/>
  <c r="AG305" i="13"/>
  <c r="AG321" i="13"/>
  <c r="AG318" i="13"/>
  <c r="AG308" i="13"/>
  <c r="AG304" i="13"/>
  <c r="AG312" i="13"/>
  <c r="AG307" i="13"/>
  <c r="AG300" i="13"/>
  <c r="AG296" i="13"/>
  <c r="AG303" i="13"/>
  <c r="AG299" i="13"/>
  <c r="AG295" i="13"/>
  <c r="AG302" i="13"/>
  <c r="AG298" i="13"/>
  <c r="AG294" i="13"/>
  <c r="AG292" i="13"/>
  <c r="AG288" i="13"/>
  <c r="AG284" i="13"/>
  <c r="AG280" i="13"/>
  <c r="AG276" i="13"/>
  <c r="AG293" i="13"/>
  <c r="AG291" i="13"/>
  <c r="AG287" i="13"/>
  <c r="AG283" i="13"/>
  <c r="AG279" i="13"/>
  <c r="AG275" i="13"/>
  <c r="AG271" i="13"/>
  <c r="AG311" i="13"/>
  <c r="AG286" i="13"/>
  <c r="AG278" i="13"/>
  <c r="AG270" i="13"/>
  <c r="AG268" i="13"/>
  <c r="AG264" i="13"/>
  <c r="AG262" i="13"/>
  <c r="AG285" i="13"/>
  <c r="AG277" i="13"/>
  <c r="AG274" i="13"/>
  <c r="AG269" i="13"/>
  <c r="AG267" i="13"/>
  <c r="AG263" i="13"/>
  <c r="AG301" i="13"/>
  <c r="AG290" i="13"/>
  <c r="AG282" i="13"/>
  <c r="AG273" i="13"/>
  <c r="AG266" i="13"/>
  <c r="AG258" i="13"/>
  <c r="AG252" i="13"/>
  <c r="AG248" i="13"/>
  <c r="AG247" i="13"/>
  <c r="AG272" i="13"/>
  <c r="AG265" i="13"/>
  <c r="AG259" i="13"/>
  <c r="AG253" i="13"/>
  <c r="AG297" i="13"/>
  <c r="AG289" i="13"/>
  <c r="AG261" i="13"/>
  <c r="AG260" i="13"/>
  <c r="AG256" i="13"/>
  <c r="AG255" i="13"/>
  <c r="AG254" i="13"/>
  <c r="AG250" i="13"/>
  <c r="AG245" i="13"/>
  <c r="AG244" i="13"/>
  <c r="AG251" i="13"/>
  <c r="AG242" i="13"/>
  <c r="AG238" i="13"/>
  <c r="AG234" i="13"/>
  <c r="AG228" i="13"/>
  <c r="AG224" i="13"/>
  <c r="AG249" i="13"/>
  <c r="AG246" i="13"/>
  <c r="AG243" i="13"/>
  <c r="AG239" i="13"/>
  <c r="AG235" i="13"/>
  <c r="AG231" i="13"/>
  <c r="AG230" i="13"/>
  <c r="AG229" i="13"/>
  <c r="AG225" i="13"/>
  <c r="AG220" i="13"/>
  <c r="AG216" i="13"/>
  <c r="AG212" i="13"/>
  <c r="AG208" i="13"/>
  <c r="AG240" i="13"/>
  <c r="AG232" i="13"/>
  <c r="AG226" i="13"/>
  <c r="AG213" i="13"/>
  <c r="AG210" i="13"/>
  <c r="AG207" i="13"/>
  <c r="AG204" i="13"/>
  <c r="AG200" i="13"/>
  <c r="AG199" i="13"/>
  <c r="AG198" i="13"/>
  <c r="AG193" i="13"/>
  <c r="AG188" i="13"/>
  <c r="AG183" i="13"/>
  <c r="AG233" i="13"/>
  <c r="AG227" i="13"/>
  <c r="AG217" i="13"/>
  <c r="AG214" i="13"/>
  <c r="AG211" i="13"/>
  <c r="AG205" i="13"/>
  <c r="AG201" i="13"/>
  <c r="AG195" i="13"/>
  <c r="AG194" i="13"/>
  <c r="AG189" i="13"/>
  <c r="AG185" i="13"/>
  <c r="AG184" i="13"/>
  <c r="AG179" i="13"/>
  <c r="AG178" i="13"/>
  <c r="AG281" i="13"/>
  <c r="AG241" i="13"/>
  <c r="AG236" i="13"/>
  <c r="AG221" i="13"/>
  <c r="AG218" i="13"/>
  <c r="AG215" i="13"/>
  <c r="AG202" i="13"/>
  <c r="AG196" i="13"/>
  <c r="AG191" i="13"/>
  <c r="AG190" i="13"/>
  <c r="AG222" i="13"/>
  <c r="AG197" i="13"/>
  <c r="AG192" i="13"/>
  <c r="AG186" i="13"/>
  <c r="AG176" i="13"/>
  <c r="AG175" i="13"/>
  <c r="AG168" i="13"/>
  <c r="AG159" i="13"/>
  <c r="AG154" i="13"/>
  <c r="AG150" i="13"/>
  <c r="AG149" i="13"/>
  <c r="AG145" i="13"/>
  <c r="AG140" i="13"/>
  <c r="AG139" i="13"/>
  <c r="AG257" i="13"/>
  <c r="AG237" i="13"/>
  <c r="AG223" i="13"/>
  <c r="AG219" i="13"/>
  <c r="AG209" i="13"/>
  <c r="AG203" i="13"/>
  <c r="AG187" i="13"/>
  <c r="AG180" i="13"/>
  <c r="AG170" i="13"/>
  <c r="AG169" i="13"/>
  <c r="AG161" i="13"/>
  <c r="AG160" i="13"/>
  <c r="AG155" i="13"/>
  <c r="AG151" i="13"/>
  <c r="AG146" i="13"/>
  <c r="AG141" i="13"/>
  <c r="AG182" i="13"/>
  <c r="AG181" i="13"/>
  <c r="AG172" i="13"/>
  <c r="AG171" i="13"/>
  <c r="AG164" i="13"/>
  <c r="AG163" i="13"/>
  <c r="AG162" i="13"/>
  <c r="AG157" i="13"/>
  <c r="AG156" i="13"/>
  <c r="AG152" i="13"/>
  <c r="AG147" i="13"/>
  <c r="AG167" i="13"/>
  <c r="AG166" i="13"/>
  <c r="AG165" i="13"/>
  <c r="AG137" i="13"/>
  <c r="AG133" i="13"/>
  <c r="AG129" i="13"/>
  <c r="AG125" i="13"/>
  <c r="AG121" i="13"/>
  <c r="AG117" i="13"/>
  <c r="AG113" i="13"/>
  <c r="AG109" i="13"/>
  <c r="AG108" i="13"/>
  <c r="AG104" i="13"/>
  <c r="AG100" i="13"/>
  <c r="AG99" i="13"/>
  <c r="AG177" i="13"/>
  <c r="AG174" i="13"/>
  <c r="AG173" i="13"/>
  <c r="AG142" i="13"/>
  <c r="AG134" i="13"/>
  <c r="AG130" i="13"/>
  <c r="AG126" i="13"/>
  <c r="AG122" i="13"/>
  <c r="AG118" i="13"/>
  <c r="AG114" i="13"/>
  <c r="AG110" i="13"/>
  <c r="AG105" i="13"/>
  <c r="AG101" i="13"/>
  <c r="AG96" i="13"/>
  <c r="AG158" i="13"/>
  <c r="AG153" i="13"/>
  <c r="AG148" i="13"/>
  <c r="AG143" i="13"/>
  <c r="AG138" i="13"/>
  <c r="AG135" i="13"/>
  <c r="AG131" i="13"/>
  <c r="AG127" i="13"/>
  <c r="AG123" i="13"/>
  <c r="AG119" i="13"/>
  <c r="AG115" i="13"/>
  <c r="AG111" i="13"/>
  <c r="AG106" i="13"/>
  <c r="AG102" i="13"/>
  <c r="AG144" i="13"/>
  <c r="AG132" i="13"/>
  <c r="AG116" i="13"/>
  <c r="AG95" i="13"/>
  <c r="AG94" i="13"/>
  <c r="AG88" i="13"/>
  <c r="AG83" i="13"/>
  <c r="AG120" i="13"/>
  <c r="AG93" i="13"/>
  <c r="AG206" i="13"/>
  <c r="AG128" i="13"/>
  <c r="AG112" i="13"/>
  <c r="AG107" i="13"/>
  <c r="AG97" i="13"/>
  <c r="AG90" i="13"/>
  <c r="AG89" i="13"/>
  <c r="AG84" i="13"/>
  <c r="AG81" i="13"/>
  <c r="AG80" i="13"/>
  <c r="AG136" i="13"/>
  <c r="AG87" i="13"/>
  <c r="AG124" i="13"/>
  <c r="AG103" i="13"/>
  <c r="AG98" i="13"/>
  <c r="AG92" i="13"/>
  <c r="AG91" i="13"/>
  <c r="AG85" i="13"/>
  <c r="AG79" i="13"/>
  <c r="AG86" i="13"/>
  <c r="AG82" i="13"/>
  <c r="AK324" i="13"/>
  <c r="AK320" i="13"/>
  <c r="AK322" i="13"/>
  <c r="AK321" i="13"/>
  <c r="AK316" i="13"/>
  <c r="AK315" i="13"/>
  <c r="AK314" i="13"/>
  <c r="AK310" i="13"/>
  <c r="AK306" i="13"/>
  <c r="AK323" i="13"/>
  <c r="AK318" i="13"/>
  <c r="AK313" i="13"/>
  <c r="AK309" i="13"/>
  <c r="AK305" i="13"/>
  <c r="AK312" i="13"/>
  <c r="AK304" i="13"/>
  <c r="AK311" i="13"/>
  <c r="AK319" i="13"/>
  <c r="AK308" i="13"/>
  <c r="AK300" i="13"/>
  <c r="AK296" i="13"/>
  <c r="AK317" i="13"/>
  <c r="AK303" i="13"/>
  <c r="AK299" i="13"/>
  <c r="AK295" i="13"/>
  <c r="AK302" i="13"/>
  <c r="AK298" i="13"/>
  <c r="AK294" i="13"/>
  <c r="AK292" i="13"/>
  <c r="AK288" i="13"/>
  <c r="AK284" i="13"/>
  <c r="AK280" i="13"/>
  <c r="AK276" i="13"/>
  <c r="AK307" i="13"/>
  <c r="AK301" i="13"/>
  <c r="AK291" i="13"/>
  <c r="AK287" i="13"/>
  <c r="AK283" i="13"/>
  <c r="AK279" i="13"/>
  <c r="AK275" i="13"/>
  <c r="AK271" i="13"/>
  <c r="AK290" i="13"/>
  <c r="AK282" i="13"/>
  <c r="AK272" i="13"/>
  <c r="AK268" i="13"/>
  <c r="AK264" i="13"/>
  <c r="AK262" i="13"/>
  <c r="AK293" i="13"/>
  <c r="AK289" i="13"/>
  <c r="AK281" i="13"/>
  <c r="AK270" i="13"/>
  <c r="AK267" i="13"/>
  <c r="AK263" i="13"/>
  <c r="AK297" i="13"/>
  <c r="AK286" i="13"/>
  <c r="AK278" i="13"/>
  <c r="AK274" i="13"/>
  <c r="AK261" i="13"/>
  <c r="AK260" i="13"/>
  <c r="AK258" i="13"/>
  <c r="AK252" i="13"/>
  <c r="AK248" i="13"/>
  <c r="AK247" i="13"/>
  <c r="AK253" i="13"/>
  <c r="AK285" i="13"/>
  <c r="AK269" i="13"/>
  <c r="AK266" i="13"/>
  <c r="AK259" i="13"/>
  <c r="AK256" i="13"/>
  <c r="AK255" i="13"/>
  <c r="AK254" i="13"/>
  <c r="AK250" i="13"/>
  <c r="AK245" i="13"/>
  <c r="AK244" i="13"/>
  <c r="AK273" i="13"/>
  <c r="AK241" i="13"/>
  <c r="AK238" i="13"/>
  <c r="AK234" i="13"/>
  <c r="AK228" i="13"/>
  <c r="AK224" i="13"/>
  <c r="AK277" i="13"/>
  <c r="AK265" i="13"/>
  <c r="AK257" i="13"/>
  <c r="AK242" i="13"/>
  <c r="AK239" i="13"/>
  <c r="AK235" i="13"/>
  <c r="AK231" i="13"/>
  <c r="AK230" i="13"/>
  <c r="AK229" i="13"/>
  <c r="AK225" i="13"/>
  <c r="AK220" i="13"/>
  <c r="AK216" i="13"/>
  <c r="AK212" i="13"/>
  <c r="AK208" i="13"/>
  <c r="AK236" i="13"/>
  <c r="AK222" i="13"/>
  <c r="AK219" i="13"/>
  <c r="AK209" i="13"/>
  <c r="AK206" i="13"/>
  <c r="AK204" i="13"/>
  <c r="AK200" i="13"/>
  <c r="AK199" i="13"/>
  <c r="AK198" i="13"/>
  <c r="AK193" i="13"/>
  <c r="AK188" i="13"/>
  <c r="AK183" i="13"/>
  <c r="AK251" i="13"/>
  <c r="AK237" i="13"/>
  <c r="AK223" i="13"/>
  <c r="AK213" i="13"/>
  <c r="AK210" i="13"/>
  <c r="AK207" i="13"/>
  <c r="AK205" i="13"/>
  <c r="AK201" i="13"/>
  <c r="AK195" i="13"/>
  <c r="AK194" i="13"/>
  <c r="AK189" i="13"/>
  <c r="AK185" i="13"/>
  <c r="AK184" i="13"/>
  <c r="AK179" i="13"/>
  <c r="AK178" i="13"/>
  <c r="AK249" i="13"/>
  <c r="AK246" i="13"/>
  <c r="AK243" i="13"/>
  <c r="AK240" i="13"/>
  <c r="AK232" i="13"/>
  <c r="AK226" i="13"/>
  <c r="AK217" i="13"/>
  <c r="AK214" i="13"/>
  <c r="AK211" i="13"/>
  <c r="AK202" i="13"/>
  <c r="AK196" i="13"/>
  <c r="AK191" i="13"/>
  <c r="AK190" i="13"/>
  <c r="AK227" i="13"/>
  <c r="AK215" i="13"/>
  <c r="AK203" i="13"/>
  <c r="AK182" i="13"/>
  <c r="AK181" i="13"/>
  <c r="AK177" i="13"/>
  <c r="AK176" i="13"/>
  <c r="AK175" i="13"/>
  <c r="AK168" i="13"/>
  <c r="AK159" i="13"/>
  <c r="AK154" i="13"/>
  <c r="AK150" i="13"/>
  <c r="AK149" i="13"/>
  <c r="AK145" i="13"/>
  <c r="AK140" i="13"/>
  <c r="AK139" i="13"/>
  <c r="AK233" i="13"/>
  <c r="AK170" i="13"/>
  <c r="AK169" i="13"/>
  <c r="AK161" i="13"/>
  <c r="AK160" i="13"/>
  <c r="AK155" i="13"/>
  <c r="AK151" i="13"/>
  <c r="AK146" i="13"/>
  <c r="AK141" i="13"/>
  <c r="AK221" i="13"/>
  <c r="AK186" i="13"/>
  <c r="AK172" i="13"/>
  <c r="AK171" i="13"/>
  <c r="AK164" i="13"/>
  <c r="AK163" i="13"/>
  <c r="AK162" i="13"/>
  <c r="AK157" i="13"/>
  <c r="AK156" i="13"/>
  <c r="AK152" i="13"/>
  <c r="AK147" i="13"/>
  <c r="AK192" i="13"/>
  <c r="AK174" i="13"/>
  <c r="AK173" i="13"/>
  <c r="AK143" i="13"/>
  <c r="AK137" i="13"/>
  <c r="AK133" i="13"/>
  <c r="AK129" i="13"/>
  <c r="AK125" i="13"/>
  <c r="AK121" i="13"/>
  <c r="AK117" i="13"/>
  <c r="AK113" i="13"/>
  <c r="AK109" i="13"/>
  <c r="AK108" i="13"/>
  <c r="AK104" i="13"/>
  <c r="AK100" i="13"/>
  <c r="AK99" i="13"/>
  <c r="AK158" i="13"/>
  <c r="AK153" i="13"/>
  <c r="AK148" i="13"/>
  <c r="AK134" i="13"/>
  <c r="AK130" i="13"/>
  <c r="AK126" i="13"/>
  <c r="AK122" i="13"/>
  <c r="AK118" i="13"/>
  <c r="AK114" i="13"/>
  <c r="AK110" i="13"/>
  <c r="AK105" i="13"/>
  <c r="AK101" i="13"/>
  <c r="AK96" i="13"/>
  <c r="AK218" i="13"/>
  <c r="AK197" i="13"/>
  <c r="AK180" i="13"/>
  <c r="AK144" i="13"/>
  <c r="AK135" i="13"/>
  <c r="AK131" i="13"/>
  <c r="AK127" i="13"/>
  <c r="AK123" i="13"/>
  <c r="AK119" i="13"/>
  <c r="AK115" i="13"/>
  <c r="AK111" i="13"/>
  <c r="AK106" i="13"/>
  <c r="AK102" i="13"/>
  <c r="AK97" i="13"/>
  <c r="AK142" i="13"/>
  <c r="AK128" i="13"/>
  <c r="AK112" i="13"/>
  <c r="AK107" i="13"/>
  <c r="AK95" i="13"/>
  <c r="AK94" i="13"/>
  <c r="AK88" i="13"/>
  <c r="AK83" i="13"/>
  <c r="AK81" i="13"/>
  <c r="AK80" i="13"/>
  <c r="AK165" i="13"/>
  <c r="AK132" i="13"/>
  <c r="AK116" i="13"/>
  <c r="AK166" i="13"/>
  <c r="AK124" i="13"/>
  <c r="AK103" i="13"/>
  <c r="AK98" i="13"/>
  <c r="AK90" i="13"/>
  <c r="AK89" i="13"/>
  <c r="AK84" i="13"/>
  <c r="AK85" i="13"/>
  <c r="AK79" i="13"/>
  <c r="AK167" i="13"/>
  <c r="AK138" i="13"/>
  <c r="AK93" i="13"/>
  <c r="AK86" i="13"/>
  <c r="AK82" i="13"/>
  <c r="AK187" i="13"/>
  <c r="AK136" i="13"/>
  <c r="AK120" i="13"/>
  <c r="AK92" i="13"/>
  <c r="AK91" i="13"/>
  <c r="AK87" i="13"/>
  <c r="AO324" i="13"/>
  <c r="AO320" i="13"/>
  <c r="AO322" i="13"/>
  <c r="AO318" i="13"/>
  <c r="AO316" i="13"/>
  <c r="AO323" i="13"/>
  <c r="AO315" i="13"/>
  <c r="AO321" i="13"/>
  <c r="AO314" i="13"/>
  <c r="AO310" i="13"/>
  <c r="AO306" i="13"/>
  <c r="AO319" i="13"/>
  <c r="AO317" i="13"/>
  <c r="AO313" i="13"/>
  <c r="AO309" i="13"/>
  <c r="AO305" i="13"/>
  <c r="AO308" i="13"/>
  <c r="AO304" i="13"/>
  <c r="AO312" i="13"/>
  <c r="AO300" i="13"/>
  <c r="AO296" i="13"/>
  <c r="AO303" i="13"/>
  <c r="AO299" i="13"/>
  <c r="AO295" i="13"/>
  <c r="AO311" i="13"/>
  <c r="AO307" i="13"/>
  <c r="AO302" i="13"/>
  <c r="AO298" i="13"/>
  <c r="AO294" i="13"/>
  <c r="AO301" i="13"/>
  <c r="AO292" i="13"/>
  <c r="AO288" i="13"/>
  <c r="AO284" i="13"/>
  <c r="AO280" i="13"/>
  <c r="AO276" i="13"/>
  <c r="AO297" i="13"/>
  <c r="AO293" i="13"/>
  <c r="AO291" i="13"/>
  <c r="AO287" i="13"/>
  <c r="AO283" i="13"/>
  <c r="AO279" i="13"/>
  <c r="AO275" i="13"/>
  <c r="AO271" i="13"/>
  <c r="AO286" i="13"/>
  <c r="AO278" i="13"/>
  <c r="AO273" i="13"/>
  <c r="AO268" i="13"/>
  <c r="AO264" i="13"/>
  <c r="AO262" i="13"/>
  <c r="AO285" i="13"/>
  <c r="AO277" i="13"/>
  <c r="AO272" i="13"/>
  <c r="AO267" i="13"/>
  <c r="AO263" i="13"/>
  <c r="AO290" i="13"/>
  <c r="AO282" i="13"/>
  <c r="AO266" i="13"/>
  <c r="AO258" i="13"/>
  <c r="AO252" i="13"/>
  <c r="AO248" i="13"/>
  <c r="AO247" i="13"/>
  <c r="AO289" i="13"/>
  <c r="AO274" i="13"/>
  <c r="AO269" i="13"/>
  <c r="AO265" i="13"/>
  <c r="AO253" i="13"/>
  <c r="AO281" i="13"/>
  <c r="AO270" i="13"/>
  <c r="AO261" i="13"/>
  <c r="AO260" i="13"/>
  <c r="AO256" i="13"/>
  <c r="AO255" i="13"/>
  <c r="AO254" i="13"/>
  <c r="AO250" i="13"/>
  <c r="AO245" i="13"/>
  <c r="AO244" i="13"/>
  <c r="AO259" i="13"/>
  <c r="AO257" i="13"/>
  <c r="AO251" i="13"/>
  <c r="AO238" i="13"/>
  <c r="AO234" i="13"/>
  <c r="AO228" i="13"/>
  <c r="AO224" i="13"/>
  <c r="AO249" i="13"/>
  <c r="AO246" i="13"/>
  <c r="AO243" i="13"/>
  <c r="AO241" i="13"/>
  <c r="AO239" i="13"/>
  <c r="AO235" i="13"/>
  <c r="AO231" i="13"/>
  <c r="AO230" i="13"/>
  <c r="AO229" i="13"/>
  <c r="AO225" i="13"/>
  <c r="AO220" i="13"/>
  <c r="AO216" i="13"/>
  <c r="AO212" i="13"/>
  <c r="AO208" i="13"/>
  <c r="AO240" i="13"/>
  <c r="AO232" i="13"/>
  <c r="AO226" i="13"/>
  <c r="AO221" i="13"/>
  <c r="AO218" i="13"/>
  <c r="AO215" i="13"/>
  <c r="AO204" i="13"/>
  <c r="AO200" i="13"/>
  <c r="AO199" i="13"/>
  <c r="AO198" i="13"/>
  <c r="AO193" i="13"/>
  <c r="AO188" i="13"/>
  <c r="AO183" i="13"/>
  <c r="AO242" i="13"/>
  <c r="AO233" i="13"/>
  <c r="AO227" i="13"/>
  <c r="AO222" i="13"/>
  <c r="AO219" i="13"/>
  <c r="AO209" i="13"/>
  <c r="AO206" i="13"/>
  <c r="AO205" i="13"/>
  <c r="AO201" i="13"/>
  <c r="AO195" i="13"/>
  <c r="AO194" i="13"/>
  <c r="AO189" i="13"/>
  <c r="AO185" i="13"/>
  <c r="AO184" i="13"/>
  <c r="AO179" i="13"/>
  <c r="AO178" i="13"/>
  <c r="AO236" i="13"/>
  <c r="AO213" i="13"/>
  <c r="AO210" i="13"/>
  <c r="AO207" i="13"/>
  <c r="AO202" i="13"/>
  <c r="AO196" i="13"/>
  <c r="AO191" i="13"/>
  <c r="AO190" i="13"/>
  <c r="AO237" i="13"/>
  <c r="AO223" i="13"/>
  <c r="AO211" i="13"/>
  <c r="AO186" i="13"/>
  <c r="AO176" i="13"/>
  <c r="AO175" i="13"/>
  <c r="AO168" i="13"/>
  <c r="AO159" i="13"/>
  <c r="AO154" i="13"/>
  <c r="AO150" i="13"/>
  <c r="AO149" i="13"/>
  <c r="AO145" i="13"/>
  <c r="AO140" i="13"/>
  <c r="AO139" i="13"/>
  <c r="AO217" i="13"/>
  <c r="AO187" i="13"/>
  <c r="AO180" i="13"/>
  <c r="AO177" i="13"/>
  <c r="AO170" i="13"/>
  <c r="AO169" i="13"/>
  <c r="AO161" i="13"/>
  <c r="AO160" i="13"/>
  <c r="AO155" i="13"/>
  <c r="AO151" i="13"/>
  <c r="AO146" i="13"/>
  <c r="AO141" i="13"/>
  <c r="AO214" i="13"/>
  <c r="AO197" i="13"/>
  <c r="AO192" i="13"/>
  <c r="AO182" i="13"/>
  <c r="AO181" i="13"/>
  <c r="AO172" i="13"/>
  <c r="AO171" i="13"/>
  <c r="AO164" i="13"/>
  <c r="AO163" i="13"/>
  <c r="AO162" i="13"/>
  <c r="AO157" i="13"/>
  <c r="AO156" i="13"/>
  <c r="AO152" i="13"/>
  <c r="AO147" i="13"/>
  <c r="AO158" i="13"/>
  <c r="AO153" i="13"/>
  <c r="AO148" i="13"/>
  <c r="AO138" i="13"/>
  <c r="AO137" i="13"/>
  <c r="AO133" i="13"/>
  <c r="AO129" i="13"/>
  <c r="AO125" i="13"/>
  <c r="AO121" i="13"/>
  <c r="AO117" i="13"/>
  <c r="AO113" i="13"/>
  <c r="AO109" i="13"/>
  <c r="AO108" i="13"/>
  <c r="AO104" i="13"/>
  <c r="AO100" i="13"/>
  <c r="AO99" i="13"/>
  <c r="AO144" i="13"/>
  <c r="AO142" i="13"/>
  <c r="AO134" i="13"/>
  <c r="AO130" i="13"/>
  <c r="AO126" i="13"/>
  <c r="AO122" i="13"/>
  <c r="AO118" i="13"/>
  <c r="AO114" i="13"/>
  <c r="AO110" i="13"/>
  <c r="AO105" i="13"/>
  <c r="AO101" i="13"/>
  <c r="AO96" i="13"/>
  <c r="AO203" i="13"/>
  <c r="AO167" i="13"/>
  <c r="AO166" i="13"/>
  <c r="AO165" i="13"/>
  <c r="AO143" i="13"/>
  <c r="AO135" i="13"/>
  <c r="AO131" i="13"/>
  <c r="AO127" i="13"/>
  <c r="AO123" i="13"/>
  <c r="AO119" i="13"/>
  <c r="AO115" i="13"/>
  <c r="AO111" i="13"/>
  <c r="AO106" i="13"/>
  <c r="AO102" i="13"/>
  <c r="AO97" i="13"/>
  <c r="AO124" i="13"/>
  <c r="AO103" i="13"/>
  <c r="AO98" i="13"/>
  <c r="AO95" i="13"/>
  <c r="AO94" i="13"/>
  <c r="AO88" i="13"/>
  <c r="AO83" i="13"/>
  <c r="AO79" i="13"/>
  <c r="AO128" i="13"/>
  <c r="AO107" i="13"/>
  <c r="AO93" i="13"/>
  <c r="AO87" i="13"/>
  <c r="AO86" i="13"/>
  <c r="AO82" i="13"/>
  <c r="AO174" i="13"/>
  <c r="AO136" i="13"/>
  <c r="AO120" i="13"/>
  <c r="AO90" i="13"/>
  <c r="AO89" i="13"/>
  <c r="AO84" i="13"/>
  <c r="AO81" i="13"/>
  <c r="AO80" i="13"/>
  <c r="AO173" i="13"/>
  <c r="AO112" i="13"/>
  <c r="AO132" i="13"/>
  <c r="AO116" i="13"/>
  <c r="AO92" i="13"/>
  <c r="AO91" i="13"/>
  <c r="AO85" i="13"/>
  <c r="AS324" i="13"/>
  <c r="AS320" i="13"/>
  <c r="AS322" i="13"/>
  <c r="AS321" i="13"/>
  <c r="AS319" i="13"/>
  <c r="AS316" i="13"/>
  <c r="AS318" i="13"/>
  <c r="AS315" i="13"/>
  <c r="AS314" i="13"/>
  <c r="AS310" i="13"/>
  <c r="AS306" i="13"/>
  <c r="AS313" i="13"/>
  <c r="AS309" i="13"/>
  <c r="AS305" i="13"/>
  <c r="AS312" i="13"/>
  <c r="AS304" i="13"/>
  <c r="AS317" i="13"/>
  <c r="AS311" i="13"/>
  <c r="AS308" i="13"/>
  <c r="AS300" i="13"/>
  <c r="AS296" i="13"/>
  <c r="AS323" i="13"/>
  <c r="AS307" i="13"/>
  <c r="AS303" i="13"/>
  <c r="AS299" i="13"/>
  <c r="AS295" i="13"/>
  <c r="AS302" i="13"/>
  <c r="AS298" i="13"/>
  <c r="AS294" i="13"/>
  <c r="AS297" i="13"/>
  <c r="AS292" i="13"/>
  <c r="AS288" i="13"/>
  <c r="AS284" i="13"/>
  <c r="AS280" i="13"/>
  <c r="AS276" i="13"/>
  <c r="AS291" i="13"/>
  <c r="AS287" i="13"/>
  <c r="AS283" i="13"/>
  <c r="AS279" i="13"/>
  <c r="AS275" i="13"/>
  <c r="AS271" i="13"/>
  <c r="AS290" i="13"/>
  <c r="AS282" i="13"/>
  <c r="AS274" i="13"/>
  <c r="AS269" i="13"/>
  <c r="AS268" i="13"/>
  <c r="AS264" i="13"/>
  <c r="AS262" i="13"/>
  <c r="AS301" i="13"/>
  <c r="AS289" i="13"/>
  <c r="AS281" i="13"/>
  <c r="AS273" i="13"/>
  <c r="AS267" i="13"/>
  <c r="AS263" i="13"/>
  <c r="AS286" i="13"/>
  <c r="AS278" i="13"/>
  <c r="AS272" i="13"/>
  <c r="AS261" i="13"/>
  <c r="AS260" i="13"/>
  <c r="AS259" i="13"/>
  <c r="AS258" i="13"/>
  <c r="AS252" i="13"/>
  <c r="AS248" i="13"/>
  <c r="AS247" i="13"/>
  <c r="AS293" i="13"/>
  <c r="AS285" i="13"/>
  <c r="AS270" i="13"/>
  <c r="AS253" i="13"/>
  <c r="AS277" i="13"/>
  <c r="AS266" i="13"/>
  <c r="AS256" i="13"/>
  <c r="AS255" i="13"/>
  <c r="AS254" i="13"/>
  <c r="AS250" i="13"/>
  <c r="AS245" i="13"/>
  <c r="AS244" i="13"/>
  <c r="AS265" i="13"/>
  <c r="AS238" i="13"/>
  <c r="AS234" i="13"/>
  <c r="AS228" i="13"/>
  <c r="AS224" i="13"/>
  <c r="AS239" i="13"/>
  <c r="AS235" i="13"/>
  <c r="AS231" i="13"/>
  <c r="AS230" i="13"/>
  <c r="AS229" i="13"/>
  <c r="AS225" i="13"/>
  <c r="AS220" i="13"/>
  <c r="AS216" i="13"/>
  <c r="AS212" i="13"/>
  <c r="AS208" i="13"/>
  <c r="AS249" i="13"/>
  <c r="AS246" i="13"/>
  <c r="AS243" i="13"/>
  <c r="AS242" i="13"/>
  <c r="AS236" i="13"/>
  <c r="AS217" i="13"/>
  <c r="AS214" i="13"/>
  <c r="AS211" i="13"/>
  <c r="AS204" i="13"/>
  <c r="AS200" i="13"/>
  <c r="AS199" i="13"/>
  <c r="AS198" i="13"/>
  <c r="AS193" i="13"/>
  <c r="AS188" i="13"/>
  <c r="AS183" i="13"/>
  <c r="AS177" i="13"/>
  <c r="AS241" i="13"/>
  <c r="AS237" i="13"/>
  <c r="AS223" i="13"/>
  <c r="AS221" i="13"/>
  <c r="AS218" i="13"/>
  <c r="AS215" i="13"/>
  <c r="AS205" i="13"/>
  <c r="AS201" i="13"/>
  <c r="AS195" i="13"/>
  <c r="AS194" i="13"/>
  <c r="AS189" i="13"/>
  <c r="AS185" i="13"/>
  <c r="AS184" i="13"/>
  <c r="AS179" i="13"/>
  <c r="AS178" i="13"/>
  <c r="AS257" i="13"/>
  <c r="AS240" i="13"/>
  <c r="AS232" i="13"/>
  <c r="AS226" i="13"/>
  <c r="AS222" i="13"/>
  <c r="AS219" i="13"/>
  <c r="AS209" i="13"/>
  <c r="AS206" i="13"/>
  <c r="AS202" i="13"/>
  <c r="AS196" i="13"/>
  <c r="AS191" i="13"/>
  <c r="AS190" i="13"/>
  <c r="AS233" i="13"/>
  <c r="AS182" i="13"/>
  <c r="AS181" i="13"/>
  <c r="AS176" i="13"/>
  <c r="AS175" i="13"/>
  <c r="AS168" i="13"/>
  <c r="AS159" i="13"/>
  <c r="AS154" i="13"/>
  <c r="AS150" i="13"/>
  <c r="AS149" i="13"/>
  <c r="AS145" i="13"/>
  <c r="AS140" i="13"/>
  <c r="AS139" i="13"/>
  <c r="AS213" i="13"/>
  <c r="AS207" i="13"/>
  <c r="AS197" i="13"/>
  <c r="AS192" i="13"/>
  <c r="AS170" i="13"/>
  <c r="AS169" i="13"/>
  <c r="AS161" i="13"/>
  <c r="AS160" i="13"/>
  <c r="AS155" i="13"/>
  <c r="AS151" i="13"/>
  <c r="AS146" i="13"/>
  <c r="AS141" i="13"/>
  <c r="AS251" i="13"/>
  <c r="AS203" i="13"/>
  <c r="AS186" i="13"/>
  <c r="AS172" i="13"/>
  <c r="AS171" i="13"/>
  <c r="AS164" i="13"/>
  <c r="AS163" i="13"/>
  <c r="AS162" i="13"/>
  <c r="AS157" i="13"/>
  <c r="AS156" i="13"/>
  <c r="AS152" i="13"/>
  <c r="AS147" i="13"/>
  <c r="AS210" i="13"/>
  <c r="AS144" i="13"/>
  <c r="AS143" i="13"/>
  <c r="AS137" i="13"/>
  <c r="AS133" i="13"/>
  <c r="AS129" i="13"/>
  <c r="AS125" i="13"/>
  <c r="AS121" i="13"/>
  <c r="AS117" i="13"/>
  <c r="AS113" i="13"/>
  <c r="AS109" i="13"/>
  <c r="AS108" i="13"/>
  <c r="AS104" i="13"/>
  <c r="AS100" i="13"/>
  <c r="AS99" i="13"/>
  <c r="AS180" i="13"/>
  <c r="AS167" i="13"/>
  <c r="AS166" i="13"/>
  <c r="AS165" i="13"/>
  <c r="AS138" i="13"/>
  <c r="AS134" i="13"/>
  <c r="AS130" i="13"/>
  <c r="AS126" i="13"/>
  <c r="AS122" i="13"/>
  <c r="AS118" i="13"/>
  <c r="AS114" i="13"/>
  <c r="AS110" i="13"/>
  <c r="AS105" i="13"/>
  <c r="AS101" i="13"/>
  <c r="AS96" i="13"/>
  <c r="AS187" i="13"/>
  <c r="AS174" i="13"/>
  <c r="AS173" i="13"/>
  <c r="AS135" i="13"/>
  <c r="AS131" i="13"/>
  <c r="AS127" i="13"/>
  <c r="AS123" i="13"/>
  <c r="AS119" i="13"/>
  <c r="AS115" i="13"/>
  <c r="AS111" i="13"/>
  <c r="AS106" i="13"/>
  <c r="AS102" i="13"/>
  <c r="AS97" i="13"/>
  <c r="AS153" i="13"/>
  <c r="AS136" i="13"/>
  <c r="AS120" i="13"/>
  <c r="AS95" i="13"/>
  <c r="AS94" i="13"/>
  <c r="AS88" i="13"/>
  <c r="AS83" i="13"/>
  <c r="AS81" i="13"/>
  <c r="AS142" i="13"/>
  <c r="AS98" i="13"/>
  <c r="AS158" i="13"/>
  <c r="AS132" i="13"/>
  <c r="AS116" i="13"/>
  <c r="AS90" i="13"/>
  <c r="AS89" i="13"/>
  <c r="AS84" i="13"/>
  <c r="AS79" i="13"/>
  <c r="AS148" i="13"/>
  <c r="AS124" i="13"/>
  <c r="AS93" i="13"/>
  <c r="AS87" i="13"/>
  <c r="AS227" i="13"/>
  <c r="AS128" i="13"/>
  <c r="AS112" i="13"/>
  <c r="AS107" i="13"/>
  <c r="AS92" i="13"/>
  <c r="AS91" i="13"/>
  <c r="AS85" i="13"/>
  <c r="AS80" i="13"/>
  <c r="AS103" i="13"/>
  <c r="AS86" i="13"/>
  <c r="AS82" i="13"/>
  <c r="AW324" i="13"/>
  <c r="AW320" i="13"/>
  <c r="AW322" i="13"/>
  <c r="AW316" i="13"/>
  <c r="AW323" i="13"/>
  <c r="AW319" i="13"/>
  <c r="AW315" i="13"/>
  <c r="AW318" i="13"/>
  <c r="AW314" i="13"/>
  <c r="AW310" i="13"/>
  <c r="AW306" i="13"/>
  <c r="AW317" i="13"/>
  <c r="AW313" i="13"/>
  <c r="AW309" i="13"/>
  <c r="AW305" i="13"/>
  <c r="AW308" i="13"/>
  <c r="AW304" i="13"/>
  <c r="AW321" i="13"/>
  <c r="AW312" i="13"/>
  <c r="AW307" i="13"/>
  <c r="AW300" i="13"/>
  <c r="AW296" i="13"/>
  <c r="AW311" i="13"/>
  <c r="AW303" i="13"/>
  <c r="AW299" i="13"/>
  <c r="AW295" i="13"/>
  <c r="AW302" i="13"/>
  <c r="AW298" i="13"/>
  <c r="AW294" i="13"/>
  <c r="AW292" i="13"/>
  <c r="AW288" i="13"/>
  <c r="AW284" i="13"/>
  <c r="AW280" i="13"/>
  <c r="AW276" i="13"/>
  <c r="AW293" i="13"/>
  <c r="AW291" i="13"/>
  <c r="AW287" i="13"/>
  <c r="AW283" i="13"/>
  <c r="AW279" i="13"/>
  <c r="AW275" i="13"/>
  <c r="AW271" i="13"/>
  <c r="AW301" i="13"/>
  <c r="AW286" i="13"/>
  <c r="AW278" i="13"/>
  <c r="AW270" i="13"/>
  <c r="AW268" i="13"/>
  <c r="AW264" i="13"/>
  <c r="AW262" i="13"/>
  <c r="AW297" i="13"/>
  <c r="AW285" i="13"/>
  <c r="AW277" i="13"/>
  <c r="AW269" i="13"/>
  <c r="AW267" i="13"/>
  <c r="AW263" i="13"/>
  <c r="AW290" i="13"/>
  <c r="AW282" i="13"/>
  <c r="AW274" i="13"/>
  <c r="AW273" i="13"/>
  <c r="AW289" i="13"/>
  <c r="AW266" i="13"/>
  <c r="AW258" i="13"/>
  <c r="AW252" i="13"/>
  <c r="AW248" i="13"/>
  <c r="AW247" i="13"/>
  <c r="AW281" i="13"/>
  <c r="AW265" i="13"/>
  <c r="AW259" i="13"/>
  <c r="AW253" i="13"/>
  <c r="AW272" i="13"/>
  <c r="AW261" i="13"/>
  <c r="AW260" i="13"/>
  <c r="AW256" i="13"/>
  <c r="AW255" i="13"/>
  <c r="AW254" i="13"/>
  <c r="AW250" i="13"/>
  <c r="AW245" i="13"/>
  <c r="AW244" i="13"/>
  <c r="AW251" i="13"/>
  <c r="AW242" i="13"/>
  <c r="AW238" i="13"/>
  <c r="AW234" i="13"/>
  <c r="AW228" i="13"/>
  <c r="AW224" i="13"/>
  <c r="AW249" i="13"/>
  <c r="AW246" i="13"/>
  <c r="AW243" i="13"/>
  <c r="AW239" i="13"/>
  <c r="AW235" i="13"/>
  <c r="AW231" i="13"/>
  <c r="AW230" i="13"/>
  <c r="AW229" i="13"/>
  <c r="AW225" i="13"/>
  <c r="AW220" i="13"/>
  <c r="AW216" i="13"/>
  <c r="AW212" i="13"/>
  <c r="AW208" i="13"/>
  <c r="AW241" i="13"/>
  <c r="AW240" i="13"/>
  <c r="AW232" i="13"/>
  <c r="AW226" i="13"/>
  <c r="AW213" i="13"/>
  <c r="AW210" i="13"/>
  <c r="AW207" i="13"/>
  <c r="AW204" i="13"/>
  <c r="AW200" i="13"/>
  <c r="AW199" i="13"/>
  <c r="AW198" i="13"/>
  <c r="AW193" i="13"/>
  <c r="AW188" i="13"/>
  <c r="AW183" i="13"/>
  <c r="AW177" i="13"/>
  <c r="AW257" i="13"/>
  <c r="AW233" i="13"/>
  <c r="AW227" i="13"/>
  <c r="AW217" i="13"/>
  <c r="AW214" i="13"/>
  <c r="AW211" i="13"/>
  <c r="AW205" i="13"/>
  <c r="AW201" i="13"/>
  <c r="AW195" i="13"/>
  <c r="AW194" i="13"/>
  <c r="AW189" i="13"/>
  <c r="AW185" i="13"/>
  <c r="AW184" i="13"/>
  <c r="AW179" i="13"/>
  <c r="AW178" i="13"/>
  <c r="AW236" i="13"/>
  <c r="AW221" i="13"/>
  <c r="AW218" i="13"/>
  <c r="AW215" i="13"/>
  <c r="AW202" i="13"/>
  <c r="AW196" i="13"/>
  <c r="AW191" i="13"/>
  <c r="AW190" i="13"/>
  <c r="AW206" i="13"/>
  <c r="AW197" i="13"/>
  <c r="AW192" i="13"/>
  <c r="AW186" i="13"/>
  <c r="AW176" i="13"/>
  <c r="AW175" i="13"/>
  <c r="AW168" i="13"/>
  <c r="AW159" i="13"/>
  <c r="AW154" i="13"/>
  <c r="AW150" i="13"/>
  <c r="AW149" i="13"/>
  <c r="AW145" i="13"/>
  <c r="AW140" i="13"/>
  <c r="AW139" i="13"/>
  <c r="AW222" i="13"/>
  <c r="AW203" i="13"/>
  <c r="AW187" i="13"/>
  <c r="AW180" i="13"/>
  <c r="AW170" i="13"/>
  <c r="AW169" i="13"/>
  <c r="AW161" i="13"/>
  <c r="AW160" i="13"/>
  <c r="AW155" i="13"/>
  <c r="AW151" i="13"/>
  <c r="AW146" i="13"/>
  <c r="AW141" i="13"/>
  <c r="AW219" i="13"/>
  <c r="AW209" i="13"/>
  <c r="AW182" i="13"/>
  <c r="AW181" i="13"/>
  <c r="AW172" i="13"/>
  <c r="AW171" i="13"/>
  <c r="AW164" i="13"/>
  <c r="AW163" i="13"/>
  <c r="AW162" i="13"/>
  <c r="AW157" i="13"/>
  <c r="AW156" i="13"/>
  <c r="AW152" i="13"/>
  <c r="AW147" i="13"/>
  <c r="AW237" i="13"/>
  <c r="AW167" i="13"/>
  <c r="AW166" i="13"/>
  <c r="AW165" i="13"/>
  <c r="AW137" i="13"/>
  <c r="AW133" i="13"/>
  <c r="AW129" i="13"/>
  <c r="AW125" i="13"/>
  <c r="AW121" i="13"/>
  <c r="AW117" i="13"/>
  <c r="AW113" i="13"/>
  <c r="AW109" i="13"/>
  <c r="AW108" i="13"/>
  <c r="AW104" i="13"/>
  <c r="AW100" i="13"/>
  <c r="AW99" i="13"/>
  <c r="AW174" i="13"/>
  <c r="AW173" i="13"/>
  <c r="AW142" i="13"/>
  <c r="AW134" i="13"/>
  <c r="AW130" i="13"/>
  <c r="AW126" i="13"/>
  <c r="AW122" i="13"/>
  <c r="AW118" i="13"/>
  <c r="AW114" i="13"/>
  <c r="AW110" i="13"/>
  <c r="AW105" i="13"/>
  <c r="AW101" i="13"/>
  <c r="AW96" i="13"/>
  <c r="AW158" i="13"/>
  <c r="AW153" i="13"/>
  <c r="AW148" i="13"/>
  <c r="AW143" i="13"/>
  <c r="AW138" i="13"/>
  <c r="AW135" i="13"/>
  <c r="AW131" i="13"/>
  <c r="AW127" i="13"/>
  <c r="AW123" i="13"/>
  <c r="AW119" i="13"/>
  <c r="AW115" i="13"/>
  <c r="AW111" i="13"/>
  <c r="AW106" i="13"/>
  <c r="AW102" i="13"/>
  <c r="AW97" i="13"/>
  <c r="AW132" i="13"/>
  <c r="AW116" i="13"/>
  <c r="AW95" i="13"/>
  <c r="AW94" i="13"/>
  <c r="AW88" i="13"/>
  <c r="AW83" i="13"/>
  <c r="AW80" i="13"/>
  <c r="AW136" i="13"/>
  <c r="AW93" i="13"/>
  <c r="AW128" i="13"/>
  <c r="AW112" i="13"/>
  <c r="AW107" i="13"/>
  <c r="AW90" i="13"/>
  <c r="AW89" i="13"/>
  <c r="AW84" i="13"/>
  <c r="AW144" i="13"/>
  <c r="AW120" i="13"/>
  <c r="AW86" i="13"/>
  <c r="AW82" i="13"/>
  <c r="AW223" i="13"/>
  <c r="AW124" i="13"/>
  <c r="AW103" i="13"/>
  <c r="AW98" i="13"/>
  <c r="AW92" i="13"/>
  <c r="AW91" i="13"/>
  <c r="AW85" i="13"/>
  <c r="AW81" i="13"/>
  <c r="AW79" i="13"/>
  <c r="AW87" i="13"/>
  <c r="BA324" i="13"/>
  <c r="BA320" i="13"/>
  <c r="BA322" i="13"/>
  <c r="BA321" i="13"/>
  <c r="BA316" i="13"/>
  <c r="BA315" i="13"/>
  <c r="BA319" i="13"/>
  <c r="BA314" i="13"/>
  <c r="BA310" i="13"/>
  <c r="BA306" i="13"/>
  <c r="BA323" i="13"/>
  <c r="BA313" i="13"/>
  <c r="BA309" i="13"/>
  <c r="BA305" i="13"/>
  <c r="BA312" i="13"/>
  <c r="BA318" i="13"/>
  <c r="BA311" i="13"/>
  <c r="BA308" i="13"/>
  <c r="BA317" i="13"/>
  <c r="BA304" i="13"/>
  <c r="BA300" i="13"/>
  <c r="BA296" i="13"/>
  <c r="BA303" i="13"/>
  <c r="BA299" i="13"/>
  <c r="BA295" i="13"/>
  <c r="BA302" i="13"/>
  <c r="BA298" i="13"/>
  <c r="BA294" i="13"/>
  <c r="BA307" i="13"/>
  <c r="BA292" i="13"/>
  <c r="BA288" i="13"/>
  <c r="BA284" i="13"/>
  <c r="BA280" i="13"/>
  <c r="BA276" i="13"/>
  <c r="BA301" i="13"/>
  <c r="BA291" i="13"/>
  <c r="BA287" i="13"/>
  <c r="BA283" i="13"/>
  <c r="BA279" i="13"/>
  <c r="BA275" i="13"/>
  <c r="BA271" i="13"/>
  <c r="BA297" i="13"/>
  <c r="BA290" i="13"/>
  <c r="BA282" i="13"/>
  <c r="BA274" i="13"/>
  <c r="BA272" i="13"/>
  <c r="BA268" i="13"/>
  <c r="BA264" i="13"/>
  <c r="BA262" i="13"/>
  <c r="BA293" i="13"/>
  <c r="BA289" i="13"/>
  <c r="BA281" i="13"/>
  <c r="BA270" i="13"/>
  <c r="BA267" i="13"/>
  <c r="BA263" i="13"/>
  <c r="BA286" i="13"/>
  <c r="BA278" i="13"/>
  <c r="BA285" i="13"/>
  <c r="BA273" i="13"/>
  <c r="BA269" i="13"/>
  <c r="BA261" i="13"/>
  <c r="BA260" i="13"/>
  <c r="BA258" i="13"/>
  <c r="BA252" i="13"/>
  <c r="BA248" i="13"/>
  <c r="BA247" i="13"/>
  <c r="BA242" i="13"/>
  <c r="BA277" i="13"/>
  <c r="BA253" i="13"/>
  <c r="BA266" i="13"/>
  <c r="BA259" i="13"/>
  <c r="BA256" i="13"/>
  <c r="BA255" i="13"/>
  <c r="BA254" i="13"/>
  <c r="BA250" i="13"/>
  <c r="BA245" i="13"/>
  <c r="BA244" i="13"/>
  <c r="BA240" i="13"/>
  <c r="BA241" i="13"/>
  <c r="BA238" i="13"/>
  <c r="BA234" i="13"/>
  <c r="BA228" i="13"/>
  <c r="BA224" i="13"/>
  <c r="BA257" i="13"/>
  <c r="BA239" i="13"/>
  <c r="BA235" i="13"/>
  <c r="BA231" i="13"/>
  <c r="BA230" i="13"/>
  <c r="BA229" i="13"/>
  <c r="BA225" i="13"/>
  <c r="BA220" i="13"/>
  <c r="BA216" i="13"/>
  <c r="BA212" i="13"/>
  <c r="BA208" i="13"/>
  <c r="BA236" i="13"/>
  <c r="BA222" i="13"/>
  <c r="BA219" i="13"/>
  <c r="BA209" i="13"/>
  <c r="BA206" i="13"/>
  <c r="BA204" i="13"/>
  <c r="BA200" i="13"/>
  <c r="BA199" i="13"/>
  <c r="BA198" i="13"/>
  <c r="BA193" i="13"/>
  <c r="BA188" i="13"/>
  <c r="BA183" i="13"/>
  <c r="BA177" i="13"/>
  <c r="BA251" i="13"/>
  <c r="BA237" i="13"/>
  <c r="BA223" i="13"/>
  <c r="BA213" i="13"/>
  <c r="BA210" i="13"/>
  <c r="BA207" i="13"/>
  <c r="BA205" i="13"/>
  <c r="BA201" i="13"/>
  <c r="BA195" i="13"/>
  <c r="BA194" i="13"/>
  <c r="BA189" i="13"/>
  <c r="BA185" i="13"/>
  <c r="BA184" i="13"/>
  <c r="BA179" i="13"/>
  <c r="BA178" i="13"/>
  <c r="BA265" i="13"/>
  <c r="BA249" i="13"/>
  <c r="BA246" i="13"/>
  <c r="BA243" i="13"/>
  <c r="BA232" i="13"/>
  <c r="BA226" i="13"/>
  <c r="BA217" i="13"/>
  <c r="BA214" i="13"/>
  <c r="BA211" i="13"/>
  <c r="BA202" i="13"/>
  <c r="BA196" i="13"/>
  <c r="BA191" i="13"/>
  <c r="BA190" i="13"/>
  <c r="BA218" i="13"/>
  <c r="BA203" i="13"/>
  <c r="BA182" i="13"/>
  <c r="BA181" i="13"/>
  <c r="BA176" i="13"/>
  <c r="BA175" i="13"/>
  <c r="BA168" i="13"/>
  <c r="BA159" i="13"/>
  <c r="BA154" i="13"/>
  <c r="BA150" i="13"/>
  <c r="BA149" i="13"/>
  <c r="BA145" i="13"/>
  <c r="BA140" i="13"/>
  <c r="BA139" i="13"/>
  <c r="BA215" i="13"/>
  <c r="BA170" i="13"/>
  <c r="BA169" i="13"/>
  <c r="BA161" i="13"/>
  <c r="BA160" i="13"/>
  <c r="BA155" i="13"/>
  <c r="BA151" i="13"/>
  <c r="BA146" i="13"/>
  <c r="BA141" i="13"/>
  <c r="BA227" i="13"/>
  <c r="BA186" i="13"/>
  <c r="BA172" i="13"/>
  <c r="BA171" i="13"/>
  <c r="BA164" i="13"/>
  <c r="BA163" i="13"/>
  <c r="BA162" i="13"/>
  <c r="BA157" i="13"/>
  <c r="BA156" i="13"/>
  <c r="BA152" i="13"/>
  <c r="BA147" i="13"/>
  <c r="BA233" i="13"/>
  <c r="BA180" i="13"/>
  <c r="BA174" i="13"/>
  <c r="BA173" i="13"/>
  <c r="BA143" i="13"/>
  <c r="BA137" i="13"/>
  <c r="BA133" i="13"/>
  <c r="BA129" i="13"/>
  <c r="BA125" i="13"/>
  <c r="BA121" i="13"/>
  <c r="BA117" i="13"/>
  <c r="BA113" i="13"/>
  <c r="BA109" i="13"/>
  <c r="BA108" i="13"/>
  <c r="BA104" i="13"/>
  <c r="BA100" i="13"/>
  <c r="BA99" i="13"/>
  <c r="BA221" i="13"/>
  <c r="BA197" i="13"/>
  <c r="BA187" i="13"/>
  <c r="BA158" i="13"/>
  <c r="BA153" i="13"/>
  <c r="BA148" i="13"/>
  <c r="BA134" i="13"/>
  <c r="BA130" i="13"/>
  <c r="BA126" i="13"/>
  <c r="BA122" i="13"/>
  <c r="BA118" i="13"/>
  <c r="BA114" i="13"/>
  <c r="BA110" i="13"/>
  <c r="BA105" i="13"/>
  <c r="BA101" i="13"/>
  <c r="BA96" i="13"/>
  <c r="BA144" i="13"/>
  <c r="BA135" i="13"/>
  <c r="BA131" i="13"/>
  <c r="BA127" i="13"/>
  <c r="BA123" i="13"/>
  <c r="BA119" i="13"/>
  <c r="BA115" i="13"/>
  <c r="BA111" i="13"/>
  <c r="BA106" i="13"/>
  <c r="BA102" i="13"/>
  <c r="BA97" i="13"/>
  <c r="BA166" i="13"/>
  <c r="BA138" i="13"/>
  <c r="BA128" i="13"/>
  <c r="BA112" i="13"/>
  <c r="BA107" i="13"/>
  <c r="BA95" i="13"/>
  <c r="BA94" i="13"/>
  <c r="BA88" i="13"/>
  <c r="BA83" i="13"/>
  <c r="BA81" i="13"/>
  <c r="BA79" i="13"/>
  <c r="BA192" i="13"/>
  <c r="BA116" i="13"/>
  <c r="BA87" i="13"/>
  <c r="BA86" i="13"/>
  <c r="BA82" i="13"/>
  <c r="BA124" i="13"/>
  <c r="BA103" i="13"/>
  <c r="BA98" i="13"/>
  <c r="BA90" i="13"/>
  <c r="BA89" i="13"/>
  <c r="BA84" i="13"/>
  <c r="BA80" i="13"/>
  <c r="BA132" i="13"/>
  <c r="BA93" i="13"/>
  <c r="BA167" i="13"/>
  <c r="BA165" i="13"/>
  <c r="BA142" i="13"/>
  <c r="BA136" i="13"/>
  <c r="BA120" i="13"/>
  <c r="BA92" i="13"/>
  <c r="BA91" i="13"/>
  <c r="BA85" i="13"/>
  <c r="BE324" i="13"/>
  <c r="BE320" i="13"/>
  <c r="BE322" i="13"/>
  <c r="BE318" i="13"/>
  <c r="BE316" i="13"/>
  <c r="BE323" i="13"/>
  <c r="BE315" i="13"/>
  <c r="BE321" i="13"/>
  <c r="BE314" i="13"/>
  <c r="BE310" i="13"/>
  <c r="BE306" i="13"/>
  <c r="BE317" i="13"/>
  <c r="BE313" i="13"/>
  <c r="BE309" i="13"/>
  <c r="BE305" i="13"/>
  <c r="BE308" i="13"/>
  <c r="BE312" i="13"/>
  <c r="BE311" i="13"/>
  <c r="BE300" i="13"/>
  <c r="BE296" i="13"/>
  <c r="BE303" i="13"/>
  <c r="BE299" i="13"/>
  <c r="BE295" i="13"/>
  <c r="BE307" i="13"/>
  <c r="BE304" i="13"/>
  <c r="BE302" i="13"/>
  <c r="BE298" i="13"/>
  <c r="BE294" i="13"/>
  <c r="BE301" i="13"/>
  <c r="BE292" i="13"/>
  <c r="BE288" i="13"/>
  <c r="BE284" i="13"/>
  <c r="BE280" i="13"/>
  <c r="BE276" i="13"/>
  <c r="BE319" i="13"/>
  <c r="BE297" i="13"/>
  <c r="BE293" i="13"/>
  <c r="BE291" i="13"/>
  <c r="BE287" i="13"/>
  <c r="BE283" i="13"/>
  <c r="BE279" i="13"/>
  <c r="BE275" i="13"/>
  <c r="BE271" i="13"/>
  <c r="BE286" i="13"/>
  <c r="BE278" i="13"/>
  <c r="BE273" i="13"/>
  <c r="BE268" i="13"/>
  <c r="BE264" i="13"/>
  <c r="BE262" i="13"/>
  <c r="BE285" i="13"/>
  <c r="BE277" i="13"/>
  <c r="BE272" i="13"/>
  <c r="BE267" i="13"/>
  <c r="BE263" i="13"/>
  <c r="BE290" i="13"/>
  <c r="BE282" i="13"/>
  <c r="BE274" i="13"/>
  <c r="BE281" i="13"/>
  <c r="BE270" i="13"/>
  <c r="BE266" i="13"/>
  <c r="BE258" i="13"/>
  <c r="BE252" i="13"/>
  <c r="BE248" i="13"/>
  <c r="BE247" i="13"/>
  <c r="BE242" i="13"/>
  <c r="BE265" i="13"/>
  <c r="BE253" i="13"/>
  <c r="BE261" i="13"/>
  <c r="BE260" i="13"/>
  <c r="BE256" i="13"/>
  <c r="BE255" i="13"/>
  <c r="BE254" i="13"/>
  <c r="BE250" i="13"/>
  <c r="BE245" i="13"/>
  <c r="BE244" i="13"/>
  <c r="BE240" i="13"/>
  <c r="BE257" i="13"/>
  <c r="BE251" i="13"/>
  <c r="BE238" i="13"/>
  <c r="BE234" i="13"/>
  <c r="BE228" i="13"/>
  <c r="BE224" i="13"/>
  <c r="BE259" i="13"/>
  <c r="BE249" i="13"/>
  <c r="BE246" i="13"/>
  <c r="BE243" i="13"/>
  <c r="BE241" i="13"/>
  <c r="BE239" i="13"/>
  <c r="BE235" i="13"/>
  <c r="BE231" i="13"/>
  <c r="BE230" i="13"/>
  <c r="BE229" i="13"/>
  <c r="BE225" i="13"/>
  <c r="BE220" i="13"/>
  <c r="BE216" i="13"/>
  <c r="BE212" i="13"/>
  <c r="BE208" i="13"/>
  <c r="BE232" i="13"/>
  <c r="BE226" i="13"/>
  <c r="BE221" i="13"/>
  <c r="BE218" i="13"/>
  <c r="BE215" i="13"/>
  <c r="BE204" i="13"/>
  <c r="BE200" i="13"/>
  <c r="BE199" i="13"/>
  <c r="BE198" i="13"/>
  <c r="BE193" i="13"/>
  <c r="BE188" i="13"/>
  <c r="BE183" i="13"/>
  <c r="BE177" i="13"/>
  <c r="BE233" i="13"/>
  <c r="BE227" i="13"/>
  <c r="BE222" i="13"/>
  <c r="BE219" i="13"/>
  <c r="BE209" i="13"/>
  <c r="BE206" i="13"/>
  <c r="BE205" i="13"/>
  <c r="BE201" i="13"/>
  <c r="BE195" i="13"/>
  <c r="BE194" i="13"/>
  <c r="BE189" i="13"/>
  <c r="BE185" i="13"/>
  <c r="BE184" i="13"/>
  <c r="BE179" i="13"/>
  <c r="BE178" i="13"/>
  <c r="BE269" i="13"/>
  <c r="BE236" i="13"/>
  <c r="BE213" i="13"/>
  <c r="BE210" i="13"/>
  <c r="BE207" i="13"/>
  <c r="BE202" i="13"/>
  <c r="BE196" i="13"/>
  <c r="BE191" i="13"/>
  <c r="BE190" i="13"/>
  <c r="BE289" i="13"/>
  <c r="BE186" i="13"/>
  <c r="BE176" i="13"/>
  <c r="BE175" i="13"/>
  <c r="BE168" i="13"/>
  <c r="BE159" i="13"/>
  <c r="BE154" i="13"/>
  <c r="BE150" i="13"/>
  <c r="BE149" i="13"/>
  <c r="BE145" i="13"/>
  <c r="BE140" i="13"/>
  <c r="BE139" i="13"/>
  <c r="BE211" i="13"/>
  <c r="BE187" i="13"/>
  <c r="BE180" i="13"/>
  <c r="BE170" i="13"/>
  <c r="BE169" i="13"/>
  <c r="BE161" i="13"/>
  <c r="BE160" i="13"/>
  <c r="BE155" i="13"/>
  <c r="BE151" i="13"/>
  <c r="BE146" i="13"/>
  <c r="BE141" i="13"/>
  <c r="BE237" i="13"/>
  <c r="BE223" i="13"/>
  <c r="BE217" i="13"/>
  <c r="BE197" i="13"/>
  <c r="BE192" i="13"/>
  <c r="BE182" i="13"/>
  <c r="BE181" i="13"/>
  <c r="BE172" i="13"/>
  <c r="BE171" i="13"/>
  <c r="BE164" i="13"/>
  <c r="BE163" i="13"/>
  <c r="BE162" i="13"/>
  <c r="BE157" i="13"/>
  <c r="BE156" i="13"/>
  <c r="BE152" i="13"/>
  <c r="BE147" i="13"/>
  <c r="BE158" i="13"/>
  <c r="BE153" i="13"/>
  <c r="BE148" i="13"/>
  <c r="BE138" i="13"/>
  <c r="BE137" i="13"/>
  <c r="BE133" i="13"/>
  <c r="BE129" i="13"/>
  <c r="BE125" i="13"/>
  <c r="BE121" i="13"/>
  <c r="BE117" i="13"/>
  <c r="BE113" i="13"/>
  <c r="BE109" i="13"/>
  <c r="BE108" i="13"/>
  <c r="BE104" i="13"/>
  <c r="BE100" i="13"/>
  <c r="BE99" i="13"/>
  <c r="BE203" i="13"/>
  <c r="BE144" i="13"/>
  <c r="BE142" i="13"/>
  <c r="BE134" i="13"/>
  <c r="BE130" i="13"/>
  <c r="BE126" i="13"/>
  <c r="BE122" i="13"/>
  <c r="BE118" i="13"/>
  <c r="BE114" i="13"/>
  <c r="BE110" i="13"/>
  <c r="BE105" i="13"/>
  <c r="BE101" i="13"/>
  <c r="BE96" i="13"/>
  <c r="BE214" i="13"/>
  <c r="BE167" i="13"/>
  <c r="BE166" i="13"/>
  <c r="BE165" i="13"/>
  <c r="BE143" i="13"/>
  <c r="BE135" i="13"/>
  <c r="BE131" i="13"/>
  <c r="BE127" i="13"/>
  <c r="BE123" i="13"/>
  <c r="BE119" i="13"/>
  <c r="BE115" i="13"/>
  <c r="BE111" i="13"/>
  <c r="BE106" i="13"/>
  <c r="BE102" i="13"/>
  <c r="BE97" i="13"/>
  <c r="BE174" i="13"/>
  <c r="BE124" i="13"/>
  <c r="BE103" i="13"/>
  <c r="BE98" i="13"/>
  <c r="BE95" i="13"/>
  <c r="BE94" i="13"/>
  <c r="BE88" i="13"/>
  <c r="BE83" i="13"/>
  <c r="BE107" i="13"/>
  <c r="BE93" i="13"/>
  <c r="BE136" i="13"/>
  <c r="BE120" i="13"/>
  <c r="BE90" i="13"/>
  <c r="BE89" i="13"/>
  <c r="BE84" i="13"/>
  <c r="BE81" i="13"/>
  <c r="BE79" i="13"/>
  <c r="BE128" i="13"/>
  <c r="BE87" i="13"/>
  <c r="BE173" i="13"/>
  <c r="BE132" i="13"/>
  <c r="BE116" i="13"/>
  <c r="BE92" i="13"/>
  <c r="BE91" i="13"/>
  <c r="BE85" i="13"/>
  <c r="BE80" i="13"/>
  <c r="BE112" i="13"/>
  <c r="BE86" i="13"/>
  <c r="BE82" i="13"/>
  <c r="BI324" i="13"/>
  <c r="BI320" i="13"/>
  <c r="BI322" i="13"/>
  <c r="BI321" i="13"/>
  <c r="BI319" i="13"/>
  <c r="BI316" i="13"/>
  <c r="BI318" i="13"/>
  <c r="BI315" i="13"/>
  <c r="BI314" i="13"/>
  <c r="BI310" i="13"/>
  <c r="BI306" i="13"/>
  <c r="BI313" i="13"/>
  <c r="BI309" i="13"/>
  <c r="BI305" i="13"/>
  <c r="BI312" i="13"/>
  <c r="BI323" i="13"/>
  <c r="BI317" i="13"/>
  <c r="BI311" i="13"/>
  <c r="BI308" i="13"/>
  <c r="BI304" i="13"/>
  <c r="BI300" i="13"/>
  <c r="BI296" i="13"/>
  <c r="BI307" i="13"/>
  <c r="BI299" i="13"/>
  <c r="BI295" i="13"/>
  <c r="BI303" i="13"/>
  <c r="BI302" i="13"/>
  <c r="BI298" i="13"/>
  <c r="BI294" i="13"/>
  <c r="BI297" i="13"/>
  <c r="BI292" i="13"/>
  <c r="BI288" i="13"/>
  <c r="BI284" i="13"/>
  <c r="BI280" i="13"/>
  <c r="BI276" i="13"/>
  <c r="BI291" i="13"/>
  <c r="BI287" i="13"/>
  <c r="BI283" i="13"/>
  <c r="BI279" i="13"/>
  <c r="BI275" i="13"/>
  <c r="BI271" i="13"/>
  <c r="BI290" i="13"/>
  <c r="BI282" i="13"/>
  <c r="BI274" i="13"/>
  <c r="BI269" i="13"/>
  <c r="BI268" i="13"/>
  <c r="BI264" i="13"/>
  <c r="BI262" i="13"/>
  <c r="BI289" i="13"/>
  <c r="BI281" i="13"/>
  <c r="BI273" i="13"/>
  <c r="BI267" i="13"/>
  <c r="BI263" i="13"/>
  <c r="BI286" i="13"/>
  <c r="BI278" i="13"/>
  <c r="BI272" i="13"/>
  <c r="BI293" i="13"/>
  <c r="BI277" i="13"/>
  <c r="BI261" i="13"/>
  <c r="BI260" i="13"/>
  <c r="BI259" i="13"/>
  <c r="BI258" i="13"/>
  <c r="BI252" i="13"/>
  <c r="BI248" i="13"/>
  <c r="BI247" i="13"/>
  <c r="BI242" i="13"/>
  <c r="BI253" i="13"/>
  <c r="BI266" i="13"/>
  <c r="BI256" i="13"/>
  <c r="BI255" i="13"/>
  <c r="BI254" i="13"/>
  <c r="BI250" i="13"/>
  <c r="BI245" i="13"/>
  <c r="BI244" i="13"/>
  <c r="BI240" i="13"/>
  <c r="BI285" i="13"/>
  <c r="BI238" i="13"/>
  <c r="BI234" i="13"/>
  <c r="BI228" i="13"/>
  <c r="BI224" i="13"/>
  <c r="BI301" i="13"/>
  <c r="BI239" i="13"/>
  <c r="BI235" i="13"/>
  <c r="BI231" i="13"/>
  <c r="BI230" i="13"/>
  <c r="BI229" i="13"/>
  <c r="BI225" i="13"/>
  <c r="BI220" i="13"/>
  <c r="BI216" i="13"/>
  <c r="BI212" i="13"/>
  <c r="BI208" i="13"/>
  <c r="BI257" i="13"/>
  <c r="BI249" i="13"/>
  <c r="BI246" i="13"/>
  <c r="BI243" i="13"/>
  <c r="BI236" i="13"/>
  <c r="BI217" i="13"/>
  <c r="BI214" i="13"/>
  <c r="BI211" i="13"/>
  <c r="BI204" i="13"/>
  <c r="BI200" i="13"/>
  <c r="BI199" i="13"/>
  <c r="BI198" i="13"/>
  <c r="BI193" i="13"/>
  <c r="BI188" i="13"/>
  <c r="BI183" i="13"/>
  <c r="BI177" i="13"/>
  <c r="BI265" i="13"/>
  <c r="BI237" i="13"/>
  <c r="BI223" i="13"/>
  <c r="BI221" i="13"/>
  <c r="BI218" i="13"/>
  <c r="BI215" i="13"/>
  <c r="BI205" i="13"/>
  <c r="BI201" i="13"/>
  <c r="BI195" i="13"/>
  <c r="BI194" i="13"/>
  <c r="BI189" i="13"/>
  <c r="BI185" i="13"/>
  <c r="BI184" i="13"/>
  <c r="BI179" i="13"/>
  <c r="BI178" i="13"/>
  <c r="BI232" i="13"/>
  <c r="BI226" i="13"/>
  <c r="BI222" i="13"/>
  <c r="BI219" i="13"/>
  <c r="BI209" i="13"/>
  <c r="BI206" i="13"/>
  <c r="BI202" i="13"/>
  <c r="BI196" i="13"/>
  <c r="BI191" i="13"/>
  <c r="BI190" i="13"/>
  <c r="BI270" i="13"/>
  <c r="BI241" i="13"/>
  <c r="BI210" i="13"/>
  <c r="BI182" i="13"/>
  <c r="BI181" i="13"/>
  <c r="BI176" i="13"/>
  <c r="BI175" i="13"/>
  <c r="BI168" i="13"/>
  <c r="BI159" i="13"/>
  <c r="BI154" i="13"/>
  <c r="BI150" i="13"/>
  <c r="BI149" i="13"/>
  <c r="BI145" i="13"/>
  <c r="BI140" i="13"/>
  <c r="BI139" i="13"/>
  <c r="BI251" i="13"/>
  <c r="BI227" i="13"/>
  <c r="BI197" i="13"/>
  <c r="BI192" i="13"/>
  <c r="BI170" i="13"/>
  <c r="BI169" i="13"/>
  <c r="BI161" i="13"/>
  <c r="BI160" i="13"/>
  <c r="BI155" i="13"/>
  <c r="BI151" i="13"/>
  <c r="BI146" i="13"/>
  <c r="BI141" i="13"/>
  <c r="BI233" i="13"/>
  <c r="BI213" i="13"/>
  <c r="BI207" i="13"/>
  <c r="BI203" i="13"/>
  <c r="BI186" i="13"/>
  <c r="BI172" i="13"/>
  <c r="BI171" i="13"/>
  <c r="BI164" i="13"/>
  <c r="BI163" i="13"/>
  <c r="BI162" i="13"/>
  <c r="BI157" i="13"/>
  <c r="BI156" i="13"/>
  <c r="BI152" i="13"/>
  <c r="BI147" i="13"/>
  <c r="BI187" i="13"/>
  <c r="BI144" i="13"/>
  <c r="BI143" i="13"/>
  <c r="BI137" i="13"/>
  <c r="BI133" i="13"/>
  <c r="BI129" i="13"/>
  <c r="BI125" i="13"/>
  <c r="BI121" i="13"/>
  <c r="BI117" i="13"/>
  <c r="BI113" i="13"/>
  <c r="BI109" i="13"/>
  <c r="BI108" i="13"/>
  <c r="BI104" i="13"/>
  <c r="BI100" i="13"/>
  <c r="BI99" i="13"/>
  <c r="BI167" i="13"/>
  <c r="BI166" i="13"/>
  <c r="BI165" i="13"/>
  <c r="BI138" i="13"/>
  <c r="BI134" i="13"/>
  <c r="BI130" i="13"/>
  <c r="BI126" i="13"/>
  <c r="BI122" i="13"/>
  <c r="BI118" i="13"/>
  <c r="BI114" i="13"/>
  <c r="BI110" i="13"/>
  <c r="BI105" i="13"/>
  <c r="BI101" i="13"/>
  <c r="BI96" i="13"/>
  <c r="BI174" i="13"/>
  <c r="BI173" i="13"/>
  <c r="BI135" i="13"/>
  <c r="BI131" i="13"/>
  <c r="BI127" i="13"/>
  <c r="BI123" i="13"/>
  <c r="BI119" i="13"/>
  <c r="BI115" i="13"/>
  <c r="BI111" i="13"/>
  <c r="BI106" i="13"/>
  <c r="BI102" i="13"/>
  <c r="BI97" i="13"/>
  <c r="BI158" i="13"/>
  <c r="BI136" i="13"/>
  <c r="BI120" i="13"/>
  <c r="BI94" i="13"/>
  <c r="BI88" i="13"/>
  <c r="BI83" i="13"/>
  <c r="BI81" i="13"/>
  <c r="BI79" i="13"/>
  <c r="BI124" i="13"/>
  <c r="BI103" i="13"/>
  <c r="BI180" i="13"/>
  <c r="BI142" i="13"/>
  <c r="BI132" i="13"/>
  <c r="BI116" i="13"/>
  <c r="BI95" i="13"/>
  <c r="BI90" i="13"/>
  <c r="BI89" i="13"/>
  <c r="BI84" i="13"/>
  <c r="BI85" i="13"/>
  <c r="BI80" i="13"/>
  <c r="BI98" i="13"/>
  <c r="BI93" i="13"/>
  <c r="BI86" i="13"/>
  <c r="BI82" i="13"/>
  <c r="BI148" i="13"/>
  <c r="BI128" i="13"/>
  <c r="BI112" i="13"/>
  <c r="BI107" i="13"/>
  <c r="BI92" i="13"/>
  <c r="BI91" i="13"/>
  <c r="BI153" i="13"/>
  <c r="BI87" i="13"/>
  <c r="L263" i="13"/>
  <c r="L260" i="13"/>
  <c r="L258" i="13"/>
  <c r="L255" i="13"/>
  <c r="L252" i="13"/>
  <c r="L248" i="13"/>
  <c r="L245" i="13"/>
  <c r="L242" i="13"/>
  <c r="L238" i="13"/>
  <c r="L234" i="13"/>
  <c r="L227" i="13"/>
  <c r="L218" i="13"/>
  <c r="L214" i="13"/>
  <c r="L208" i="13"/>
  <c r="L202" i="13"/>
  <c r="L199" i="13"/>
  <c r="L195" i="13"/>
  <c r="L186" i="13"/>
  <c r="L183" i="13"/>
  <c r="L180" i="13"/>
  <c r="L177" i="13"/>
  <c r="L174" i="13"/>
  <c r="L169" i="13"/>
  <c r="L166" i="13"/>
  <c r="L157" i="13"/>
  <c r="L153" i="13"/>
  <c r="L146" i="13"/>
  <c r="L143" i="13"/>
  <c r="L136" i="13"/>
  <c r="L132" i="13"/>
  <c r="L128" i="13"/>
  <c r="L124" i="13"/>
  <c r="L262" i="13"/>
  <c r="L257" i="13"/>
  <c r="L251" i="13"/>
  <c r="L241" i="13"/>
  <c r="L237" i="13"/>
  <c r="L233" i="13"/>
  <c r="L230" i="13"/>
  <c r="L226" i="13"/>
  <c r="L222" i="13"/>
  <c r="L217" i="13"/>
  <c r="L212" i="13"/>
  <c r="L207" i="13"/>
  <c r="L201" i="13"/>
  <c r="L190" i="13"/>
  <c r="L185" i="13"/>
  <c r="L182" i="13"/>
  <c r="L179" i="13"/>
  <c r="L171" i="13"/>
  <c r="L168" i="13"/>
  <c r="L163" i="13"/>
  <c r="L160" i="13"/>
  <c r="L152" i="13"/>
  <c r="L149" i="13"/>
  <c r="L145" i="13"/>
  <c r="L142" i="13"/>
  <c r="L139" i="13"/>
  <c r="L135" i="13"/>
  <c r="L131" i="13"/>
  <c r="L127" i="13"/>
  <c r="L123" i="13"/>
  <c r="L118" i="13"/>
  <c r="L114" i="13"/>
  <c r="L109" i="13"/>
  <c r="L105" i="13"/>
  <c r="L96" i="13"/>
  <c r="L93" i="13"/>
  <c r="L261" i="13"/>
  <c r="L259" i="13"/>
  <c r="L256" i="13"/>
  <c r="L254" i="13"/>
  <c r="L250" i="13"/>
  <c r="L247" i="13"/>
  <c r="L244" i="13"/>
  <c r="L240" i="13"/>
  <c r="L236" i="13"/>
  <c r="L232" i="13"/>
  <c r="L225" i="13"/>
  <c r="L221" i="13"/>
  <c r="L216" i="13"/>
  <c r="L211" i="13"/>
  <c r="L205" i="13"/>
  <c r="L200" i="13"/>
  <c r="L198" i="13"/>
  <c r="L193" i="13"/>
  <c r="L189" i="13"/>
  <c r="L176" i="13"/>
  <c r="L173" i="13"/>
  <c r="L170" i="13"/>
  <c r="L167" i="13"/>
  <c r="L165" i="13"/>
  <c r="L159" i="13"/>
  <c r="L155" i="13"/>
  <c r="L151" i="13"/>
  <c r="L148" i="13"/>
  <c r="L144" i="13"/>
  <c r="L141" i="13"/>
  <c r="L138" i="13"/>
  <c r="L134" i="13"/>
  <c r="L130" i="13"/>
  <c r="L126" i="13"/>
  <c r="L121" i="13"/>
  <c r="L117" i="13"/>
  <c r="L112" i="13"/>
  <c r="L99" i="13"/>
  <c r="L95" i="13"/>
  <c r="L92" i="13"/>
  <c r="L253" i="13"/>
  <c r="L249" i="13"/>
  <c r="L246" i="13"/>
  <c r="L243" i="13"/>
  <c r="L239" i="13"/>
  <c r="L235" i="13"/>
  <c r="L231" i="13"/>
  <c r="L229" i="13"/>
  <c r="L223" i="13"/>
  <c r="L220" i="13"/>
  <c r="L215" i="13"/>
  <c r="L209" i="13"/>
  <c r="L203" i="13"/>
  <c r="L196" i="13"/>
  <c r="L191" i="13"/>
  <c r="L188" i="13"/>
  <c r="L184" i="13"/>
  <c r="L181" i="13"/>
  <c r="L178" i="13"/>
  <c r="L172" i="13"/>
  <c r="L164" i="13"/>
  <c r="L161" i="13"/>
  <c r="L158" i="13"/>
  <c r="L154" i="13"/>
  <c r="L150" i="13"/>
  <c r="L147" i="13"/>
  <c r="L140" i="13"/>
  <c r="L137" i="13"/>
  <c r="L133" i="13"/>
  <c r="L129" i="13"/>
  <c r="L125" i="13"/>
  <c r="L120" i="13"/>
  <c r="L116" i="13"/>
  <c r="L111" i="13"/>
  <c r="L108" i="13"/>
  <c r="L98" i="13"/>
  <c r="L89" i="13"/>
  <c r="L88" i="13"/>
  <c r="L81" i="13"/>
  <c r="L79" i="13"/>
  <c r="L115" i="13"/>
  <c r="L106" i="13"/>
  <c r="L87" i="13"/>
  <c r="L100" i="13"/>
  <c r="L97" i="13"/>
  <c r="L94" i="13"/>
  <c r="L90" i="13"/>
  <c r="L83" i="13"/>
  <c r="L80" i="13"/>
  <c r="L119" i="13"/>
  <c r="L110" i="13"/>
  <c r="L85" i="13"/>
  <c r="L82" i="13"/>
  <c r="L264" i="13"/>
  <c r="L265" i="13"/>
  <c r="L266" i="13"/>
  <c r="L267" i="13"/>
  <c r="L269" i="13"/>
  <c r="L270" i="13"/>
  <c r="L271" i="13"/>
  <c r="L272" i="13"/>
  <c r="L273" i="13"/>
  <c r="L274" i="13"/>
  <c r="L275" i="13"/>
  <c r="L276" i="13"/>
  <c r="L277" i="13"/>
  <c r="L278" i="13"/>
  <c r="L279" i="13"/>
  <c r="E281" i="13"/>
  <c r="H281" i="13"/>
  <c r="B281" i="13"/>
  <c r="G281" i="13"/>
  <c r="L281" i="13"/>
  <c r="I315" i="13"/>
  <c r="R75" i="13"/>
  <c r="R76" i="13"/>
  <c r="R77" i="13"/>
  <c r="R78" i="13"/>
  <c r="R74" i="13"/>
  <c r="V75" i="13"/>
  <c r="V76" i="13"/>
  <c r="V77" i="13"/>
  <c r="V78" i="13"/>
  <c r="V74" i="13"/>
  <c r="Z75" i="13"/>
  <c r="Z76" i="13"/>
  <c r="Z77" i="13"/>
  <c r="Z78" i="13"/>
  <c r="Z74" i="13"/>
  <c r="AD75" i="13"/>
  <c r="AD76" i="13"/>
  <c r="AD77" i="13"/>
  <c r="AD78" i="13"/>
  <c r="AD74" i="13"/>
  <c r="AH75" i="13"/>
  <c r="AH76" i="13"/>
  <c r="AH77" i="13"/>
  <c r="AH78" i="13"/>
  <c r="AH74" i="13"/>
  <c r="AL75" i="13"/>
  <c r="AL76" i="13"/>
  <c r="AL77" i="13"/>
  <c r="AL78" i="13"/>
  <c r="AL74" i="13"/>
  <c r="AP75" i="13"/>
  <c r="AP76" i="13"/>
  <c r="AP77" i="13"/>
  <c r="AP78" i="13"/>
  <c r="AP74" i="13"/>
  <c r="AT75" i="13"/>
  <c r="AT76" i="13"/>
  <c r="AT77" i="13"/>
  <c r="AT78" i="13"/>
  <c r="AT74" i="13"/>
  <c r="AX75" i="13"/>
  <c r="AX76" i="13"/>
  <c r="AX77" i="13"/>
  <c r="AX78" i="13"/>
  <c r="AX74" i="13"/>
  <c r="BB75" i="13"/>
  <c r="BB76" i="13"/>
  <c r="BB77" i="13"/>
  <c r="BB78" i="13"/>
  <c r="BB74" i="13"/>
  <c r="BF75" i="13"/>
  <c r="BF76" i="13"/>
  <c r="BF77" i="13"/>
  <c r="BF78" i="13"/>
  <c r="BF74" i="13"/>
  <c r="O76" i="13"/>
  <c r="O77" i="13"/>
  <c r="O78" i="13"/>
  <c r="O74" i="13"/>
  <c r="O75" i="13"/>
  <c r="S76" i="13"/>
  <c r="S77" i="13"/>
  <c r="S78" i="13"/>
  <c r="S74" i="13"/>
  <c r="S75" i="13"/>
  <c r="W76" i="13"/>
  <c r="W77" i="13"/>
  <c r="W78" i="13"/>
  <c r="W74" i="13"/>
  <c r="W75" i="13"/>
  <c r="AA76" i="13"/>
  <c r="AA77" i="13"/>
  <c r="AA78" i="13"/>
  <c r="AA74" i="13"/>
  <c r="AA75" i="13"/>
  <c r="AE76" i="13"/>
  <c r="AE77" i="13"/>
  <c r="AE78" i="13"/>
  <c r="AE74" i="13"/>
  <c r="AE75" i="13"/>
  <c r="AI76" i="13"/>
  <c r="AI77" i="13"/>
  <c r="AI78" i="13"/>
  <c r="AI74" i="13"/>
  <c r="AI75" i="13"/>
  <c r="AM76" i="13"/>
  <c r="AM77" i="13"/>
  <c r="AM78" i="13"/>
  <c r="AM74" i="13"/>
  <c r="AM75" i="13"/>
  <c r="AQ76" i="13"/>
  <c r="AQ77" i="13"/>
  <c r="AQ78" i="13"/>
  <c r="AQ74" i="13"/>
  <c r="AQ75" i="13"/>
  <c r="AU76" i="13"/>
  <c r="AU77" i="13"/>
  <c r="AU78" i="13"/>
  <c r="AU74" i="13"/>
  <c r="AU75" i="13"/>
  <c r="AY76" i="13"/>
  <c r="AY77" i="13"/>
  <c r="AY78" i="13"/>
  <c r="AY74" i="13"/>
  <c r="AY75" i="13"/>
  <c r="BC76" i="13"/>
  <c r="BC77" i="13"/>
  <c r="BC78" i="13"/>
  <c r="BC74" i="13"/>
  <c r="BC75" i="13"/>
  <c r="BG76" i="13"/>
  <c r="BG77" i="13"/>
  <c r="BG78" i="13"/>
  <c r="BG74" i="13"/>
  <c r="BG75" i="13"/>
  <c r="P77" i="13"/>
  <c r="P78" i="13"/>
  <c r="P74" i="13"/>
  <c r="P75" i="13"/>
  <c r="P76" i="13"/>
  <c r="T77" i="13"/>
  <c r="T78" i="13"/>
  <c r="T74" i="13"/>
  <c r="T75" i="13"/>
  <c r="T76" i="13"/>
  <c r="X77" i="13"/>
  <c r="X78" i="13"/>
  <c r="X74" i="13"/>
  <c r="X75" i="13"/>
  <c r="X76" i="13"/>
  <c r="AB77" i="13"/>
  <c r="AB78" i="13"/>
  <c r="AB74" i="13"/>
  <c r="AB75" i="13"/>
  <c r="AB76" i="13"/>
  <c r="AF77" i="13"/>
  <c r="AF78" i="13"/>
  <c r="AF74" i="13"/>
  <c r="AF75" i="13"/>
  <c r="AF76" i="13"/>
  <c r="AJ77" i="13"/>
  <c r="AJ78" i="13"/>
  <c r="AJ74" i="13"/>
  <c r="AJ75" i="13"/>
  <c r="AJ76" i="13"/>
  <c r="AN77" i="13"/>
  <c r="AN78" i="13"/>
  <c r="AN74" i="13"/>
  <c r="AN75" i="13"/>
  <c r="AN76" i="13"/>
  <c r="AR77" i="13"/>
  <c r="AR78" i="13"/>
  <c r="AR74" i="13"/>
  <c r="AR75" i="13"/>
  <c r="AR76" i="13"/>
  <c r="AV77" i="13"/>
  <c r="AV78" i="13"/>
  <c r="AV74" i="13"/>
  <c r="AV75" i="13"/>
  <c r="AV76" i="13"/>
  <c r="AZ77" i="13"/>
  <c r="AZ78" i="13"/>
  <c r="AZ74" i="13"/>
  <c r="AZ75" i="13"/>
  <c r="AZ76" i="13"/>
  <c r="BD77" i="13"/>
  <c r="BD78" i="13"/>
  <c r="BD74" i="13"/>
  <c r="BD75" i="13"/>
  <c r="BD76" i="13"/>
  <c r="BH77" i="13"/>
  <c r="BH78" i="13"/>
  <c r="BH74" i="13"/>
  <c r="BH75" i="13"/>
  <c r="BH76" i="13"/>
  <c r="Q78" i="13"/>
  <c r="Q74" i="13"/>
  <c r="Q75" i="13"/>
  <c r="Q76" i="13"/>
  <c r="Q77" i="13"/>
  <c r="U78" i="13"/>
  <c r="U74" i="13"/>
  <c r="U75" i="13"/>
  <c r="U76" i="13"/>
  <c r="U77" i="13"/>
  <c r="Y78" i="13"/>
  <c r="Y74" i="13"/>
  <c r="Y75" i="13"/>
  <c r="Y76" i="13"/>
  <c r="Y77" i="13"/>
  <c r="AC78" i="13"/>
  <c r="AC74" i="13"/>
  <c r="AC75" i="13"/>
  <c r="AC76" i="13"/>
  <c r="AC77" i="13"/>
  <c r="AG78" i="13"/>
  <c r="AG74" i="13"/>
  <c r="AG75" i="13"/>
  <c r="AG76" i="13"/>
  <c r="AG77" i="13"/>
  <c r="AK78" i="13"/>
  <c r="AK74" i="13"/>
  <c r="AK75" i="13"/>
  <c r="AK76" i="13"/>
  <c r="AK77" i="13"/>
  <c r="AO78" i="13"/>
  <c r="AO74" i="13"/>
  <c r="AO75" i="13"/>
  <c r="AO76" i="13"/>
  <c r="AO77" i="13"/>
  <c r="AS78" i="13"/>
  <c r="AS74" i="13"/>
  <c r="AS75" i="13"/>
  <c r="AS76" i="13"/>
  <c r="AS77" i="13"/>
  <c r="AW78" i="13"/>
  <c r="AW74" i="13"/>
  <c r="AW75" i="13"/>
  <c r="AW76" i="13"/>
  <c r="AW77" i="13"/>
  <c r="BA78" i="13"/>
  <c r="BA74" i="13"/>
  <c r="BA75" i="13"/>
  <c r="BA76" i="13"/>
  <c r="BA77" i="13"/>
  <c r="BE78" i="13"/>
  <c r="BE74" i="13"/>
  <c r="BE75" i="13"/>
  <c r="BE76" i="13"/>
  <c r="BE77" i="13"/>
  <c r="BI78" i="13"/>
  <c r="BI74" i="13"/>
  <c r="BI75" i="13"/>
  <c r="BI76" i="13"/>
  <c r="BI77" i="13"/>
  <c r="A36" i="18"/>
  <c r="B37" i="8"/>
  <c r="B38" i="8" s="1"/>
  <c r="B39" i="8" s="1"/>
  <c r="B40" i="8" s="1"/>
  <c r="B36" i="10"/>
  <c r="N67" i="13"/>
  <c r="N68" i="13"/>
  <c r="N66" i="13"/>
  <c r="N69" i="13"/>
  <c r="N70" i="13"/>
  <c r="N65" i="13"/>
  <c r="N61" i="13"/>
  <c r="N62" i="13"/>
  <c r="N63" i="13"/>
  <c r="N59" i="13"/>
  <c r="N55" i="13"/>
  <c r="N64" i="13"/>
  <c r="N60" i="13"/>
  <c r="N56" i="13"/>
  <c r="N52" i="13"/>
  <c r="N58" i="13"/>
  <c r="N54" i="13"/>
  <c r="N49" i="13"/>
  <c r="N50" i="13"/>
  <c r="N53" i="13"/>
  <c r="N51" i="13"/>
  <c r="N43" i="13"/>
  <c r="N48" i="13"/>
  <c r="N44" i="13"/>
  <c r="N41" i="13"/>
  <c r="N45" i="13"/>
  <c r="N42" i="13"/>
  <c r="N40" i="13"/>
  <c r="R72" i="13"/>
  <c r="R71" i="13"/>
  <c r="R67" i="13"/>
  <c r="R325" i="13"/>
  <c r="R68" i="13"/>
  <c r="R66" i="13"/>
  <c r="R73" i="13"/>
  <c r="R69" i="13"/>
  <c r="R70" i="13"/>
  <c r="R61" i="13"/>
  <c r="R65" i="13"/>
  <c r="R62" i="13"/>
  <c r="R63" i="13"/>
  <c r="R59" i="13"/>
  <c r="R55" i="13"/>
  <c r="R64" i="13"/>
  <c r="R60" i="13"/>
  <c r="R56" i="13"/>
  <c r="R52" i="13"/>
  <c r="R57" i="13"/>
  <c r="R53" i="13"/>
  <c r="R49" i="13"/>
  <c r="R50" i="13"/>
  <c r="R58" i="13"/>
  <c r="R54" i="13"/>
  <c r="R51" i="13"/>
  <c r="R47" i="13"/>
  <c r="R43" i="13"/>
  <c r="R48" i="13"/>
  <c r="R44" i="13"/>
  <c r="R45" i="13"/>
  <c r="R42" i="13"/>
  <c r="R41" i="13"/>
  <c r="R46" i="13"/>
  <c r="R40" i="13"/>
  <c r="V72" i="13"/>
  <c r="V71" i="13"/>
  <c r="V67" i="13"/>
  <c r="V325" i="13"/>
  <c r="V68" i="13"/>
  <c r="V66" i="13"/>
  <c r="V73" i="13"/>
  <c r="V69" i="13"/>
  <c r="V70" i="13"/>
  <c r="V61" i="13"/>
  <c r="V62" i="13"/>
  <c r="V65" i="13"/>
  <c r="V63" i="13"/>
  <c r="V59" i="13"/>
  <c r="V55" i="13"/>
  <c r="V64" i="13"/>
  <c r="V60" i="13"/>
  <c r="V56" i="13"/>
  <c r="V52" i="13"/>
  <c r="V58" i="13"/>
  <c r="V54" i="13"/>
  <c r="V49" i="13"/>
  <c r="V50" i="13"/>
  <c r="V57" i="13"/>
  <c r="V53" i="13"/>
  <c r="V51" i="13"/>
  <c r="V47" i="13"/>
  <c r="V43" i="13"/>
  <c r="V48" i="13"/>
  <c r="V44" i="13"/>
  <c r="V46" i="13"/>
  <c r="V41" i="13"/>
  <c r="V45" i="13"/>
  <c r="V42" i="13"/>
  <c r="V40" i="13"/>
  <c r="Z21" i="13"/>
  <c r="Z72" i="13"/>
  <c r="Z71" i="13"/>
  <c r="Z67" i="13"/>
  <c r="Z325" i="13"/>
  <c r="Z68" i="13"/>
  <c r="Z66" i="13"/>
  <c r="Z73" i="13"/>
  <c r="Z69" i="13"/>
  <c r="Z70" i="13"/>
  <c r="Z61" i="13"/>
  <c r="Z62" i="13"/>
  <c r="Z63" i="13"/>
  <c r="Z59" i="13"/>
  <c r="Z55" i="13"/>
  <c r="Z65" i="13"/>
  <c r="Z64" i="13"/>
  <c r="Z60" i="13"/>
  <c r="Z56" i="13"/>
  <c r="Z52" i="13"/>
  <c r="Z57" i="13"/>
  <c r="Z53" i="13"/>
  <c r="Z49" i="13"/>
  <c r="Z50" i="13"/>
  <c r="Z58" i="13"/>
  <c r="Z54" i="13"/>
  <c r="Z51" i="13"/>
  <c r="Z47" i="13"/>
  <c r="Z43" i="13"/>
  <c r="Z48" i="13"/>
  <c r="Z44" i="13"/>
  <c r="Z45" i="13"/>
  <c r="Z42" i="13"/>
  <c r="Z41" i="13"/>
  <c r="Z46" i="13"/>
  <c r="Z40" i="13"/>
  <c r="AD72" i="13"/>
  <c r="AD71" i="13"/>
  <c r="AD67" i="13"/>
  <c r="AD325" i="13"/>
  <c r="AD68" i="13"/>
  <c r="AD66" i="13"/>
  <c r="AD73" i="13"/>
  <c r="AD69" i="13"/>
  <c r="AD70" i="13"/>
  <c r="AD65" i="13"/>
  <c r="AD61" i="13"/>
  <c r="AD62" i="13"/>
  <c r="AD63" i="13"/>
  <c r="AD59" i="13"/>
  <c r="AD55" i="13"/>
  <c r="AD64" i="13"/>
  <c r="AD60" i="13"/>
  <c r="AD56" i="13"/>
  <c r="AD52" i="13"/>
  <c r="AD58" i="13"/>
  <c r="AD54" i="13"/>
  <c r="AD49" i="13"/>
  <c r="AD50" i="13"/>
  <c r="AD57" i="13"/>
  <c r="AD53" i="13"/>
  <c r="AD51" i="13"/>
  <c r="AD47" i="13"/>
  <c r="AD43" i="13"/>
  <c r="AD48" i="13"/>
  <c r="AD44" i="13"/>
  <c r="AD46" i="13"/>
  <c r="AD41" i="13"/>
  <c r="AD45" i="13"/>
  <c r="AD42" i="13"/>
  <c r="AD40" i="13"/>
  <c r="AH72" i="13"/>
  <c r="AH71" i="13"/>
  <c r="AH67" i="13"/>
  <c r="AH325" i="13"/>
  <c r="AH68" i="13"/>
  <c r="AH66" i="13"/>
  <c r="AH73" i="13"/>
  <c r="AH69" i="13"/>
  <c r="AH70" i="13"/>
  <c r="AH61" i="13"/>
  <c r="AH65" i="13"/>
  <c r="AH62" i="13"/>
  <c r="AH63" i="13"/>
  <c r="AH59" i="13"/>
  <c r="AH55" i="13"/>
  <c r="AH64" i="13"/>
  <c r="AH60" i="13"/>
  <c r="AH56" i="13"/>
  <c r="AH52" i="13"/>
  <c r="AH57" i="13"/>
  <c r="AH53" i="13"/>
  <c r="AH49" i="13"/>
  <c r="AH50" i="13"/>
  <c r="AH58" i="13"/>
  <c r="AH54" i="13"/>
  <c r="AH51" i="13"/>
  <c r="AH47" i="13"/>
  <c r="AH43" i="13"/>
  <c r="AH48" i="13"/>
  <c r="AH44" i="13"/>
  <c r="AH45" i="13"/>
  <c r="AH42" i="13"/>
  <c r="AH41" i="13"/>
  <c r="AH46" i="13"/>
  <c r="AH40" i="13"/>
  <c r="AL72" i="13"/>
  <c r="AL71" i="13"/>
  <c r="AL67" i="13"/>
  <c r="AL325" i="13"/>
  <c r="AL68" i="13"/>
  <c r="AL66" i="13"/>
  <c r="AL73" i="13"/>
  <c r="AL69" i="13"/>
  <c r="AL70" i="13"/>
  <c r="AL61" i="13"/>
  <c r="AL62" i="13"/>
  <c r="AL63" i="13"/>
  <c r="AL59" i="13"/>
  <c r="AL55" i="13"/>
  <c r="AL65" i="13"/>
  <c r="AL64" i="13"/>
  <c r="AL60" i="13"/>
  <c r="AL56" i="13"/>
  <c r="AL52" i="13"/>
  <c r="AL58" i="13"/>
  <c r="AL54" i="13"/>
  <c r="AL49" i="13"/>
  <c r="AL50" i="13"/>
  <c r="AL57" i="13"/>
  <c r="AL53" i="13"/>
  <c r="AL51" i="13"/>
  <c r="AL47" i="13"/>
  <c r="AL43" i="13"/>
  <c r="AL48" i="13"/>
  <c r="AL44" i="13"/>
  <c r="AL46" i="13"/>
  <c r="AL41" i="13"/>
  <c r="AL45" i="13"/>
  <c r="AL42" i="13"/>
  <c r="AL40" i="13"/>
  <c r="AP29" i="13"/>
  <c r="AP72" i="13"/>
  <c r="AP71" i="13"/>
  <c r="AP67" i="13"/>
  <c r="AP325" i="13"/>
  <c r="AP68" i="13"/>
  <c r="AP66" i="13"/>
  <c r="AP73" i="13"/>
  <c r="AP69" i="13"/>
  <c r="AP70" i="13"/>
  <c r="AP61" i="13"/>
  <c r="AP65" i="13"/>
  <c r="AP62" i="13"/>
  <c r="AP63" i="13"/>
  <c r="AP59" i="13"/>
  <c r="AP55" i="13"/>
  <c r="AP64" i="13"/>
  <c r="AP60" i="13"/>
  <c r="AP56" i="13"/>
  <c r="AP52" i="13"/>
  <c r="AP57" i="13"/>
  <c r="AP53" i="13"/>
  <c r="AP49" i="13"/>
  <c r="AP50" i="13"/>
  <c r="AP58" i="13"/>
  <c r="AP54" i="13"/>
  <c r="AP47" i="13"/>
  <c r="AP43" i="13"/>
  <c r="AP51" i="13"/>
  <c r="AP48" i="13"/>
  <c r="AP44" i="13"/>
  <c r="AP45" i="13"/>
  <c r="AP42" i="13"/>
  <c r="AP46" i="13"/>
  <c r="AP41" i="13"/>
  <c r="AP40" i="13"/>
  <c r="AT72" i="13"/>
  <c r="AT71" i="13"/>
  <c r="AT67" i="13"/>
  <c r="AT325" i="13"/>
  <c r="AT68" i="13"/>
  <c r="AT66" i="13"/>
  <c r="AT73" i="13"/>
  <c r="AT69" i="13"/>
  <c r="AT70" i="13"/>
  <c r="AT61" i="13"/>
  <c r="AT62" i="13"/>
  <c r="AT63" i="13"/>
  <c r="AT59" i="13"/>
  <c r="AT55" i="13"/>
  <c r="AT51" i="13"/>
  <c r="AT65" i="13"/>
  <c r="AT64" i="13"/>
  <c r="AT60" i="13"/>
  <c r="AT56" i="13"/>
  <c r="AT52" i="13"/>
  <c r="AT54" i="13"/>
  <c r="AT49" i="13"/>
  <c r="AT58" i="13"/>
  <c r="AT50" i="13"/>
  <c r="AT57" i="13"/>
  <c r="AT53" i="13"/>
  <c r="AT47" i="13"/>
  <c r="AT43" i="13"/>
  <c r="AT48" i="13"/>
  <c r="AT44" i="13"/>
  <c r="AT46" i="13"/>
  <c r="AT41" i="13"/>
  <c r="AT45" i="13"/>
  <c r="AT42" i="13"/>
  <c r="AT40" i="13"/>
  <c r="AX72" i="13"/>
  <c r="AX71" i="13"/>
  <c r="AX67" i="13"/>
  <c r="AX325" i="13"/>
  <c r="AX68" i="13"/>
  <c r="AX66" i="13"/>
  <c r="AX73" i="13"/>
  <c r="AX69" i="13"/>
  <c r="AX70" i="13"/>
  <c r="AX61" i="13"/>
  <c r="AX65" i="13"/>
  <c r="AX62" i="13"/>
  <c r="AX63" i="13"/>
  <c r="AX59" i="13"/>
  <c r="AX55" i="13"/>
  <c r="AX51" i="13"/>
  <c r="AX64" i="13"/>
  <c r="AX60" i="13"/>
  <c r="AX56" i="13"/>
  <c r="AX52" i="13"/>
  <c r="AX58" i="13"/>
  <c r="AX57" i="13"/>
  <c r="AX53" i="13"/>
  <c r="AX49" i="13"/>
  <c r="AX50" i="13"/>
  <c r="AX54" i="13"/>
  <c r="AX47" i="13"/>
  <c r="AX43" i="13"/>
  <c r="AX48" i="13"/>
  <c r="AX44" i="13"/>
  <c r="AX45" i="13"/>
  <c r="AX42" i="13"/>
  <c r="AX46" i="13"/>
  <c r="AX41" i="13"/>
  <c r="AX40" i="13"/>
  <c r="BB72" i="13"/>
  <c r="BB71" i="13"/>
  <c r="BB67" i="13"/>
  <c r="BB65" i="13"/>
  <c r="BB325" i="13"/>
  <c r="BB68" i="13"/>
  <c r="BB66" i="13"/>
  <c r="BB73" i="13"/>
  <c r="BB69" i="13"/>
  <c r="BB70" i="13"/>
  <c r="BB61" i="13"/>
  <c r="BB62" i="13"/>
  <c r="BB63" i="13"/>
  <c r="BB59" i="13"/>
  <c r="BB55" i="13"/>
  <c r="BB51" i="13"/>
  <c r="BB64" i="13"/>
  <c r="BB60" i="13"/>
  <c r="BB56" i="13"/>
  <c r="BB52" i="13"/>
  <c r="BB54" i="13"/>
  <c r="BB49" i="13"/>
  <c r="BB50" i="13"/>
  <c r="BB57" i="13"/>
  <c r="BB53" i="13"/>
  <c r="BB47" i="13"/>
  <c r="BB43" i="13"/>
  <c r="BB58" i="13"/>
  <c r="BB48" i="13"/>
  <c r="BB44" i="13"/>
  <c r="BB46" i="13"/>
  <c r="BB41" i="13"/>
  <c r="BB45" i="13"/>
  <c r="BB42" i="13"/>
  <c r="BB40" i="13"/>
  <c r="BF17" i="13"/>
  <c r="BF72" i="13"/>
  <c r="BF71" i="13"/>
  <c r="BF67" i="13"/>
  <c r="BF65" i="13"/>
  <c r="BF325" i="13"/>
  <c r="BF68" i="13"/>
  <c r="BF66" i="13"/>
  <c r="BF73" i="13"/>
  <c r="BF69" i="13"/>
  <c r="BF70" i="13"/>
  <c r="BF61" i="13"/>
  <c r="BF62" i="13"/>
  <c r="BF63" i="13"/>
  <c r="BF59" i="13"/>
  <c r="BF55" i="13"/>
  <c r="BF51" i="13"/>
  <c r="BF64" i="13"/>
  <c r="BF60" i="13"/>
  <c r="BF56" i="13"/>
  <c r="BF52" i="13"/>
  <c r="BF57" i="13"/>
  <c r="BF53" i="13"/>
  <c r="BF49" i="13"/>
  <c r="BF50" i="13"/>
  <c r="BF58" i="13"/>
  <c r="BF54" i="13"/>
  <c r="BF47" i="13"/>
  <c r="BF43" i="13"/>
  <c r="BF48" i="13"/>
  <c r="BF44" i="13"/>
  <c r="BF45" i="13"/>
  <c r="BF42" i="13"/>
  <c r="BF46" i="13"/>
  <c r="BF41" i="13"/>
  <c r="BF40" i="13"/>
  <c r="O68" i="13"/>
  <c r="O66" i="13"/>
  <c r="O69" i="13"/>
  <c r="O72" i="13"/>
  <c r="O70" i="13"/>
  <c r="O71" i="13"/>
  <c r="O67" i="13"/>
  <c r="O62" i="13"/>
  <c r="O63" i="13"/>
  <c r="O64" i="13"/>
  <c r="O60" i="13"/>
  <c r="O56" i="13"/>
  <c r="O52" i="13"/>
  <c r="O65" i="13"/>
  <c r="O61" i="13"/>
  <c r="O53" i="13"/>
  <c r="O50" i="13"/>
  <c r="O51" i="13"/>
  <c r="O55" i="13"/>
  <c r="O48" i="13"/>
  <c r="O44" i="13"/>
  <c r="O59" i="13"/>
  <c r="O58" i="13"/>
  <c r="O54" i="13"/>
  <c r="O49" i="13"/>
  <c r="O45" i="13"/>
  <c r="O43" i="13"/>
  <c r="O42" i="13"/>
  <c r="O40" i="13"/>
  <c r="O41" i="13"/>
  <c r="O73" i="13"/>
  <c r="S325" i="13"/>
  <c r="S68" i="13"/>
  <c r="S66" i="13"/>
  <c r="S73" i="13"/>
  <c r="S69" i="13"/>
  <c r="S70" i="13"/>
  <c r="S72" i="13"/>
  <c r="S71" i="13"/>
  <c r="S67" i="13"/>
  <c r="S65" i="13"/>
  <c r="S62" i="13"/>
  <c r="S63" i="13"/>
  <c r="S64" i="13"/>
  <c r="S60" i="13"/>
  <c r="S56" i="13"/>
  <c r="S52" i="13"/>
  <c r="S61" i="13"/>
  <c r="S57" i="13"/>
  <c r="S53" i="13"/>
  <c r="S55" i="13"/>
  <c r="S50" i="13"/>
  <c r="S58" i="13"/>
  <c r="S54" i="13"/>
  <c r="S51" i="13"/>
  <c r="S59" i="13"/>
  <c r="S48" i="13"/>
  <c r="S44" i="13"/>
  <c r="S49" i="13"/>
  <c r="S45" i="13"/>
  <c r="S47" i="13"/>
  <c r="S46" i="13"/>
  <c r="S43" i="13"/>
  <c r="S40" i="13"/>
  <c r="S42" i="13"/>
  <c r="S41" i="13"/>
  <c r="W325" i="13"/>
  <c r="W68" i="13"/>
  <c r="W66" i="13"/>
  <c r="W73" i="13"/>
  <c r="W69" i="13"/>
  <c r="W70" i="13"/>
  <c r="W72" i="13"/>
  <c r="W71" i="13"/>
  <c r="W67" i="13"/>
  <c r="W62" i="13"/>
  <c r="W65" i="13"/>
  <c r="W63" i="13"/>
  <c r="W64" i="13"/>
  <c r="W60" i="13"/>
  <c r="W56" i="13"/>
  <c r="W52" i="13"/>
  <c r="W61" i="13"/>
  <c r="W57" i="13"/>
  <c r="W53" i="13"/>
  <c r="W50" i="13"/>
  <c r="W59" i="13"/>
  <c r="W51" i="13"/>
  <c r="W55" i="13"/>
  <c r="W48" i="13"/>
  <c r="W44" i="13"/>
  <c r="W58" i="13"/>
  <c r="W54" i="13"/>
  <c r="W49" i="13"/>
  <c r="W45" i="13"/>
  <c r="W47" i="13"/>
  <c r="W43" i="13"/>
  <c r="W42" i="13"/>
  <c r="W40" i="13"/>
  <c r="W46" i="13"/>
  <c r="W41" i="13"/>
  <c r="AA325" i="13"/>
  <c r="AA68" i="13"/>
  <c r="AA66" i="13"/>
  <c r="AA73" i="13"/>
  <c r="AA69" i="13"/>
  <c r="AA70" i="13"/>
  <c r="AA72" i="13"/>
  <c r="AA71" i="13"/>
  <c r="AA67" i="13"/>
  <c r="AA62" i="13"/>
  <c r="AA63" i="13"/>
  <c r="AA65" i="13"/>
  <c r="AA64" i="13"/>
  <c r="AA60" i="13"/>
  <c r="AA56" i="13"/>
  <c r="AA52" i="13"/>
  <c r="AA61" i="13"/>
  <c r="AA57" i="13"/>
  <c r="AA53" i="13"/>
  <c r="AA59" i="13"/>
  <c r="AA55" i="13"/>
  <c r="AA50" i="13"/>
  <c r="AA58" i="13"/>
  <c r="AA54" i="13"/>
  <c r="AA51" i="13"/>
  <c r="AA48" i="13"/>
  <c r="AA44" i="13"/>
  <c r="AA49" i="13"/>
  <c r="AA45" i="13"/>
  <c r="AA46" i="13"/>
  <c r="AA43" i="13"/>
  <c r="AA40" i="13"/>
  <c r="AA47" i="13"/>
  <c r="AA42" i="13"/>
  <c r="AA41" i="13"/>
  <c r="AE325" i="13"/>
  <c r="AE68" i="13"/>
  <c r="AE66" i="13"/>
  <c r="AE73" i="13"/>
  <c r="AE69" i="13"/>
  <c r="AE70" i="13"/>
  <c r="AE72" i="13"/>
  <c r="AE71" i="13"/>
  <c r="AE67" i="13"/>
  <c r="AE62" i="13"/>
  <c r="AE63" i="13"/>
  <c r="AE59" i="13"/>
  <c r="AE64" i="13"/>
  <c r="AE60" i="13"/>
  <c r="AE56" i="13"/>
  <c r="AE52" i="13"/>
  <c r="AE65" i="13"/>
  <c r="AE61" i="13"/>
  <c r="AE57" i="13"/>
  <c r="AE53" i="13"/>
  <c r="AE50" i="13"/>
  <c r="AE51" i="13"/>
  <c r="AE55" i="13"/>
  <c r="AE48" i="13"/>
  <c r="AE44" i="13"/>
  <c r="AE58" i="13"/>
  <c r="AE54" i="13"/>
  <c r="AE49" i="13"/>
  <c r="AE45" i="13"/>
  <c r="AE43" i="13"/>
  <c r="AE42" i="13"/>
  <c r="AE47" i="13"/>
  <c r="AE40" i="13"/>
  <c r="AE46" i="13"/>
  <c r="AE41" i="13"/>
  <c r="AI325" i="13"/>
  <c r="AI68" i="13"/>
  <c r="AI66" i="13"/>
  <c r="AI73" i="13"/>
  <c r="AI69" i="13"/>
  <c r="AI70" i="13"/>
  <c r="AI72" i="13"/>
  <c r="AI71" i="13"/>
  <c r="AI67" i="13"/>
  <c r="AI65" i="13"/>
  <c r="AI62" i="13"/>
  <c r="AI63" i="13"/>
  <c r="AI59" i="13"/>
  <c r="AI64" i="13"/>
  <c r="AI60" i="13"/>
  <c r="AI56" i="13"/>
  <c r="AI52" i="13"/>
  <c r="AI61" i="13"/>
  <c r="AI57" i="13"/>
  <c r="AI53" i="13"/>
  <c r="AI55" i="13"/>
  <c r="AI50" i="13"/>
  <c r="AI58" i="13"/>
  <c r="AI54" i="13"/>
  <c r="AI51" i="13"/>
  <c r="AI48" i="13"/>
  <c r="AI44" i="13"/>
  <c r="AI49" i="13"/>
  <c r="AI45" i="13"/>
  <c r="AI47" i="13"/>
  <c r="AI46" i="13"/>
  <c r="AI43" i="13"/>
  <c r="AI40" i="13"/>
  <c r="AI42" i="13"/>
  <c r="AI41" i="13"/>
  <c r="AM325" i="13"/>
  <c r="AM68" i="13"/>
  <c r="AM66" i="13"/>
  <c r="AM73" i="13"/>
  <c r="AM69" i="13"/>
  <c r="AM70" i="13"/>
  <c r="AM72" i="13"/>
  <c r="AM71" i="13"/>
  <c r="AM67" i="13"/>
  <c r="AM65" i="13"/>
  <c r="AM62" i="13"/>
  <c r="AM63" i="13"/>
  <c r="AM59" i="13"/>
  <c r="AM64" i="13"/>
  <c r="AM60" i="13"/>
  <c r="AM56" i="13"/>
  <c r="AM52" i="13"/>
  <c r="AM61" i="13"/>
  <c r="AM57" i="13"/>
  <c r="AM53" i="13"/>
  <c r="AM50" i="13"/>
  <c r="AM51" i="13"/>
  <c r="AM55" i="13"/>
  <c r="AM48" i="13"/>
  <c r="AM44" i="13"/>
  <c r="AM58" i="13"/>
  <c r="AM54" i="13"/>
  <c r="AM49" i="13"/>
  <c r="AM45" i="13"/>
  <c r="AM47" i="13"/>
  <c r="AM43" i="13"/>
  <c r="AM41" i="13"/>
  <c r="AM42" i="13"/>
  <c r="AM40" i="13"/>
  <c r="AM46" i="13"/>
  <c r="AQ23" i="13"/>
  <c r="AQ325" i="13"/>
  <c r="AQ68" i="13"/>
  <c r="AQ66" i="13"/>
  <c r="AQ73" i="13"/>
  <c r="AQ69" i="13"/>
  <c r="AQ70" i="13"/>
  <c r="AQ72" i="13"/>
  <c r="AQ71" i="13"/>
  <c r="AQ67" i="13"/>
  <c r="AQ65" i="13"/>
  <c r="AQ62" i="13"/>
  <c r="AQ58" i="13"/>
  <c r="AQ63" i="13"/>
  <c r="AQ59" i="13"/>
  <c r="AQ64" i="13"/>
  <c r="AQ60" i="13"/>
  <c r="AQ56" i="13"/>
  <c r="AQ52" i="13"/>
  <c r="AQ61" i="13"/>
  <c r="AQ57" i="13"/>
  <c r="AQ53" i="13"/>
  <c r="AQ55" i="13"/>
  <c r="AQ50" i="13"/>
  <c r="AQ54" i="13"/>
  <c r="AQ51" i="13"/>
  <c r="AQ48" i="13"/>
  <c r="AQ44" i="13"/>
  <c r="AQ49" i="13"/>
  <c r="AQ45" i="13"/>
  <c r="AQ41" i="13"/>
  <c r="AQ46" i="13"/>
  <c r="AQ43" i="13"/>
  <c r="AQ40" i="13"/>
  <c r="AQ47" i="13"/>
  <c r="AQ42" i="13"/>
  <c r="AU325" i="13"/>
  <c r="AU68" i="13"/>
  <c r="AU66" i="13"/>
  <c r="AU73" i="13"/>
  <c r="AU69" i="13"/>
  <c r="AU70" i="13"/>
  <c r="AU72" i="13"/>
  <c r="AU71" i="13"/>
  <c r="AU67" i="13"/>
  <c r="AU65" i="13"/>
  <c r="AU62" i="13"/>
  <c r="AU58" i="13"/>
  <c r="AU63" i="13"/>
  <c r="AU59" i="13"/>
  <c r="AU64" i="13"/>
  <c r="AU60" i="13"/>
  <c r="AU56" i="13"/>
  <c r="AU52" i="13"/>
  <c r="AU61" i="13"/>
  <c r="AU57" i="13"/>
  <c r="AU53" i="13"/>
  <c r="AU51" i="13"/>
  <c r="AU50" i="13"/>
  <c r="AU55" i="13"/>
  <c r="AU48" i="13"/>
  <c r="AU44" i="13"/>
  <c r="AU54" i="13"/>
  <c r="AU49" i="13"/>
  <c r="AU45" i="13"/>
  <c r="AU41" i="13"/>
  <c r="AU43" i="13"/>
  <c r="AU42" i="13"/>
  <c r="AU47" i="13"/>
  <c r="AU40" i="13"/>
  <c r="AU46" i="13"/>
  <c r="AY20" i="13"/>
  <c r="AY325" i="13"/>
  <c r="AY68" i="13"/>
  <c r="AY66" i="13"/>
  <c r="AY73" i="13"/>
  <c r="AY69" i="13"/>
  <c r="AY70" i="13"/>
  <c r="AY72" i="13"/>
  <c r="AY71" i="13"/>
  <c r="AY67" i="13"/>
  <c r="AY65" i="13"/>
  <c r="AY62" i="13"/>
  <c r="AY58" i="13"/>
  <c r="AY63" i="13"/>
  <c r="AY59" i="13"/>
  <c r="AY64" i="13"/>
  <c r="AY60" i="13"/>
  <c r="AY56" i="13"/>
  <c r="AY52" i="13"/>
  <c r="AY61" i="13"/>
  <c r="AY57" i="13"/>
  <c r="AY53" i="13"/>
  <c r="AY55" i="13"/>
  <c r="AY50" i="13"/>
  <c r="AY54" i="13"/>
  <c r="AY51" i="13"/>
  <c r="AY48" i="13"/>
  <c r="AY44" i="13"/>
  <c r="AY49" i="13"/>
  <c r="AY45" i="13"/>
  <c r="AY41" i="13"/>
  <c r="AY47" i="13"/>
  <c r="AY46" i="13"/>
  <c r="AY43" i="13"/>
  <c r="AY40" i="13"/>
  <c r="AY42" i="13"/>
  <c r="BC325" i="13"/>
  <c r="BC68" i="13"/>
  <c r="BC66" i="13"/>
  <c r="BC73" i="13"/>
  <c r="BC69" i="13"/>
  <c r="BC70" i="13"/>
  <c r="BC72" i="13"/>
  <c r="BC71" i="13"/>
  <c r="BC67" i="13"/>
  <c r="BC65" i="13"/>
  <c r="BC62" i="13"/>
  <c r="BC58" i="13"/>
  <c r="BC63" i="13"/>
  <c r="BC59" i="13"/>
  <c r="BC64" i="13"/>
  <c r="BC60" i="13"/>
  <c r="BC56" i="13"/>
  <c r="BC52" i="13"/>
  <c r="BC61" i="13"/>
  <c r="BC57" i="13"/>
  <c r="BC53" i="13"/>
  <c r="BC51" i="13"/>
  <c r="BC50" i="13"/>
  <c r="BC55" i="13"/>
  <c r="BC48" i="13"/>
  <c r="BC44" i="13"/>
  <c r="BC54" i="13"/>
  <c r="BC49" i="13"/>
  <c r="BC45" i="13"/>
  <c r="BC41" i="13"/>
  <c r="BC47" i="13"/>
  <c r="BC43" i="13"/>
  <c r="BC42" i="13"/>
  <c r="BC40" i="13"/>
  <c r="BC46" i="13"/>
  <c r="BG29" i="13"/>
  <c r="BG325" i="13"/>
  <c r="BG68" i="13"/>
  <c r="BG66" i="13"/>
  <c r="BG73" i="13"/>
  <c r="BG69" i="13"/>
  <c r="BG70" i="13"/>
  <c r="BG72" i="13"/>
  <c r="BG71" i="13"/>
  <c r="BG67" i="13"/>
  <c r="BG65" i="13"/>
  <c r="BG62" i="13"/>
  <c r="BG58" i="13"/>
  <c r="BG63" i="13"/>
  <c r="BG59" i="13"/>
  <c r="BG64" i="13"/>
  <c r="BG60" i="13"/>
  <c r="BG56" i="13"/>
  <c r="BG52" i="13"/>
  <c r="BG61" i="13"/>
  <c r="BG57" i="13"/>
  <c r="BG53" i="13"/>
  <c r="BG55" i="13"/>
  <c r="BG50" i="13"/>
  <c r="BG54" i="13"/>
  <c r="BG47" i="13"/>
  <c r="BG51" i="13"/>
  <c r="BG48" i="13"/>
  <c r="BG44" i="13"/>
  <c r="BG49" i="13"/>
  <c r="BG45" i="13"/>
  <c r="BG41" i="13"/>
  <c r="BG46" i="13"/>
  <c r="BG43" i="13"/>
  <c r="BG40" i="13"/>
  <c r="BG42" i="13"/>
  <c r="P69" i="13"/>
  <c r="P70" i="13"/>
  <c r="P71" i="13"/>
  <c r="P67" i="13"/>
  <c r="P68" i="13"/>
  <c r="P66" i="13"/>
  <c r="P63" i="13"/>
  <c r="P59" i="13"/>
  <c r="P64" i="13"/>
  <c r="P60" i="13"/>
  <c r="P65" i="13"/>
  <c r="P61" i="13"/>
  <c r="P53" i="13"/>
  <c r="P62" i="13"/>
  <c r="P58" i="13"/>
  <c r="P54" i="13"/>
  <c r="P51" i="13"/>
  <c r="P55" i="13"/>
  <c r="P52" i="13"/>
  <c r="P48" i="13"/>
  <c r="P49" i="13"/>
  <c r="P45" i="13"/>
  <c r="P56" i="13"/>
  <c r="P50" i="13"/>
  <c r="P42" i="13"/>
  <c r="P44" i="13"/>
  <c r="P40" i="13"/>
  <c r="P41" i="13"/>
  <c r="P43" i="13"/>
  <c r="P73" i="13"/>
  <c r="P72" i="13"/>
  <c r="T73" i="13"/>
  <c r="T69" i="13"/>
  <c r="T70" i="13"/>
  <c r="T72" i="13"/>
  <c r="T71" i="13"/>
  <c r="T67" i="13"/>
  <c r="T325" i="13"/>
  <c r="T68" i="13"/>
  <c r="T66" i="13"/>
  <c r="T63" i="13"/>
  <c r="T59" i="13"/>
  <c r="T64" i="13"/>
  <c r="T60" i="13"/>
  <c r="T61" i="13"/>
  <c r="T57" i="13"/>
  <c r="T53" i="13"/>
  <c r="T65" i="13"/>
  <c r="T62" i="13"/>
  <c r="T58" i="13"/>
  <c r="T54" i="13"/>
  <c r="T51" i="13"/>
  <c r="T47" i="13"/>
  <c r="T56" i="13"/>
  <c r="T48" i="13"/>
  <c r="T49" i="13"/>
  <c r="T45" i="13"/>
  <c r="T55" i="13"/>
  <c r="T52" i="13"/>
  <c r="T50" i="13"/>
  <c r="T46" i="13"/>
  <c r="T42" i="13"/>
  <c r="T43" i="13"/>
  <c r="T40" i="13"/>
  <c r="T41" i="13"/>
  <c r="T44" i="13"/>
  <c r="X73" i="13"/>
  <c r="X69" i="13"/>
  <c r="X70" i="13"/>
  <c r="X72" i="13"/>
  <c r="X71" i="13"/>
  <c r="X67" i="13"/>
  <c r="X325" i="13"/>
  <c r="X68" i="13"/>
  <c r="X66" i="13"/>
  <c r="X65" i="13"/>
  <c r="X63" i="13"/>
  <c r="X59" i="13"/>
  <c r="X64" i="13"/>
  <c r="X60" i="13"/>
  <c r="X61" i="13"/>
  <c r="X57" i="13"/>
  <c r="X53" i="13"/>
  <c r="X62" i="13"/>
  <c r="X58" i="13"/>
  <c r="X54" i="13"/>
  <c r="X51" i="13"/>
  <c r="X47" i="13"/>
  <c r="X55" i="13"/>
  <c r="X52" i="13"/>
  <c r="X48" i="13"/>
  <c r="X49" i="13"/>
  <c r="X45" i="13"/>
  <c r="X56" i="13"/>
  <c r="X50" i="13"/>
  <c r="X46" i="13"/>
  <c r="X42" i="13"/>
  <c r="X44" i="13"/>
  <c r="X40" i="13"/>
  <c r="X41" i="13"/>
  <c r="X43" i="13"/>
  <c r="AB73" i="13"/>
  <c r="AB69" i="13"/>
  <c r="AB70" i="13"/>
  <c r="AB72" i="13"/>
  <c r="AB71" i="13"/>
  <c r="AB67" i="13"/>
  <c r="AB325" i="13"/>
  <c r="AB68" i="13"/>
  <c r="AB66" i="13"/>
  <c r="AB63" i="13"/>
  <c r="AB59" i="13"/>
  <c r="AB65" i="13"/>
  <c r="AB64" i="13"/>
  <c r="AB60" i="13"/>
  <c r="AB61" i="13"/>
  <c r="AB57" i="13"/>
  <c r="AB53" i="13"/>
  <c r="AB62" i="13"/>
  <c r="AB58" i="13"/>
  <c r="AB54" i="13"/>
  <c r="AB51" i="13"/>
  <c r="AB47" i="13"/>
  <c r="AB56" i="13"/>
  <c r="AB48" i="13"/>
  <c r="AB49" i="13"/>
  <c r="AB45" i="13"/>
  <c r="AB55" i="13"/>
  <c r="AB52" i="13"/>
  <c r="AB50" i="13"/>
  <c r="AB46" i="13"/>
  <c r="AB42" i="13"/>
  <c r="AB43" i="13"/>
  <c r="AB40" i="13"/>
  <c r="AB41" i="13"/>
  <c r="AB44" i="13"/>
  <c r="AF73" i="13"/>
  <c r="AF69" i="13"/>
  <c r="AF70" i="13"/>
  <c r="AF72" i="13"/>
  <c r="AF71" i="13"/>
  <c r="AF67" i="13"/>
  <c r="AF325" i="13"/>
  <c r="AF68" i="13"/>
  <c r="AF66" i="13"/>
  <c r="AF63" i="13"/>
  <c r="AF59" i="13"/>
  <c r="AF64" i="13"/>
  <c r="AF60" i="13"/>
  <c r="AF65" i="13"/>
  <c r="AF61" i="13"/>
  <c r="AF57" i="13"/>
  <c r="AF53" i="13"/>
  <c r="AF62" i="13"/>
  <c r="AF58" i="13"/>
  <c r="AF54" i="13"/>
  <c r="AF51" i="13"/>
  <c r="AF47" i="13"/>
  <c r="AF55" i="13"/>
  <c r="AF52" i="13"/>
  <c r="AF48" i="13"/>
  <c r="AF49" i="13"/>
  <c r="AF45" i="13"/>
  <c r="AF56" i="13"/>
  <c r="AF50" i="13"/>
  <c r="AF46" i="13"/>
  <c r="AF42" i="13"/>
  <c r="AF44" i="13"/>
  <c r="AF40" i="13"/>
  <c r="AF41" i="13"/>
  <c r="AF43" i="13"/>
  <c r="AJ73" i="13"/>
  <c r="AJ69" i="13"/>
  <c r="AJ70" i="13"/>
  <c r="AJ72" i="13"/>
  <c r="AJ71" i="13"/>
  <c r="AJ67" i="13"/>
  <c r="AJ325" i="13"/>
  <c r="AJ68" i="13"/>
  <c r="AJ66" i="13"/>
  <c r="AJ65" i="13"/>
  <c r="AJ63" i="13"/>
  <c r="AJ59" i="13"/>
  <c r="AJ64" i="13"/>
  <c r="AJ60" i="13"/>
  <c r="AJ61" i="13"/>
  <c r="AJ57" i="13"/>
  <c r="AJ53" i="13"/>
  <c r="AJ62" i="13"/>
  <c r="AJ58" i="13"/>
  <c r="AJ54" i="13"/>
  <c r="AJ51" i="13"/>
  <c r="AJ47" i="13"/>
  <c r="AJ56" i="13"/>
  <c r="AJ48" i="13"/>
  <c r="AJ49" i="13"/>
  <c r="AJ45" i="13"/>
  <c r="AJ41" i="13"/>
  <c r="AJ55" i="13"/>
  <c r="AJ52" i="13"/>
  <c r="AJ50" i="13"/>
  <c r="AJ46" i="13"/>
  <c r="AJ42" i="13"/>
  <c r="AJ43" i="13"/>
  <c r="AJ40" i="13"/>
  <c r="AJ44" i="13"/>
  <c r="AN73" i="13"/>
  <c r="AN69" i="13"/>
  <c r="AN70" i="13"/>
  <c r="AN72" i="13"/>
  <c r="AN71" i="13"/>
  <c r="AN67" i="13"/>
  <c r="AN325" i="13"/>
  <c r="AN68" i="13"/>
  <c r="AN66" i="13"/>
  <c r="AN63" i="13"/>
  <c r="AN59" i="13"/>
  <c r="AN64" i="13"/>
  <c r="AN60" i="13"/>
  <c r="AN65" i="13"/>
  <c r="AN61" i="13"/>
  <c r="AN57" i="13"/>
  <c r="AN53" i="13"/>
  <c r="AN62" i="13"/>
  <c r="AN58" i="13"/>
  <c r="AN54" i="13"/>
  <c r="AN51" i="13"/>
  <c r="AN47" i="13"/>
  <c r="AN55" i="13"/>
  <c r="AN52" i="13"/>
  <c r="AN48" i="13"/>
  <c r="AN49" i="13"/>
  <c r="AN45" i="13"/>
  <c r="AN41" i="13"/>
  <c r="AN56" i="13"/>
  <c r="AN50" i="13"/>
  <c r="AN46" i="13"/>
  <c r="AN42" i="13"/>
  <c r="AN44" i="13"/>
  <c r="AN40" i="13"/>
  <c r="AN43" i="13"/>
  <c r="AR73" i="13"/>
  <c r="AR69" i="13"/>
  <c r="AR70" i="13"/>
  <c r="AR72" i="13"/>
  <c r="AR71" i="13"/>
  <c r="AR67" i="13"/>
  <c r="AR325" i="13"/>
  <c r="AR68" i="13"/>
  <c r="AR66" i="13"/>
  <c r="AR65" i="13"/>
  <c r="AR63" i="13"/>
  <c r="AR59" i="13"/>
  <c r="AR64" i="13"/>
  <c r="AR60" i="13"/>
  <c r="AR61" i="13"/>
  <c r="AR57" i="13"/>
  <c r="AR53" i="13"/>
  <c r="AR62" i="13"/>
  <c r="AR58" i="13"/>
  <c r="AR54" i="13"/>
  <c r="AR47" i="13"/>
  <c r="AR56" i="13"/>
  <c r="AR51" i="13"/>
  <c r="AR48" i="13"/>
  <c r="AR49" i="13"/>
  <c r="AR45" i="13"/>
  <c r="AR41" i="13"/>
  <c r="AR55" i="13"/>
  <c r="AR52" i="13"/>
  <c r="AR50" i="13"/>
  <c r="AR46" i="13"/>
  <c r="AR42" i="13"/>
  <c r="AR43" i="13"/>
  <c r="AR40" i="13"/>
  <c r="AR44" i="13"/>
  <c r="AV73" i="13"/>
  <c r="AV69" i="13"/>
  <c r="AV70" i="13"/>
  <c r="AV72" i="13"/>
  <c r="AV71" i="13"/>
  <c r="AV67" i="13"/>
  <c r="AV325" i="13"/>
  <c r="AV68" i="13"/>
  <c r="AV66" i="13"/>
  <c r="AV63" i="13"/>
  <c r="AV59" i="13"/>
  <c r="AV64" i="13"/>
  <c r="AV60" i="13"/>
  <c r="AV65" i="13"/>
  <c r="AV61" i="13"/>
  <c r="AV57" i="13"/>
  <c r="AV53" i="13"/>
  <c r="AV62" i="13"/>
  <c r="AV58" i="13"/>
  <c r="AV54" i="13"/>
  <c r="AV47" i="13"/>
  <c r="AV55" i="13"/>
  <c r="AV52" i="13"/>
  <c r="AV48" i="13"/>
  <c r="AV49" i="13"/>
  <c r="AV45" i="13"/>
  <c r="AV41" i="13"/>
  <c r="AV56" i="13"/>
  <c r="AV51" i="13"/>
  <c r="AV50" i="13"/>
  <c r="AV46" i="13"/>
  <c r="AV42" i="13"/>
  <c r="AV44" i="13"/>
  <c r="AV40" i="13"/>
  <c r="AV43" i="13"/>
  <c r="AZ73" i="13"/>
  <c r="AZ69" i="13"/>
  <c r="AZ70" i="13"/>
  <c r="AZ72" i="13"/>
  <c r="AZ71" i="13"/>
  <c r="AZ67" i="13"/>
  <c r="AZ325" i="13"/>
  <c r="AZ68" i="13"/>
  <c r="AZ66" i="13"/>
  <c r="AZ65" i="13"/>
  <c r="AZ63" i="13"/>
  <c r="AZ59" i="13"/>
  <c r="AZ64" i="13"/>
  <c r="AZ60" i="13"/>
  <c r="AZ61" i="13"/>
  <c r="AZ57" i="13"/>
  <c r="AZ53" i="13"/>
  <c r="AZ62" i="13"/>
  <c r="AZ58" i="13"/>
  <c r="AZ54" i="13"/>
  <c r="AZ47" i="13"/>
  <c r="AZ56" i="13"/>
  <c r="AZ51" i="13"/>
  <c r="AZ48" i="13"/>
  <c r="AZ49" i="13"/>
  <c r="AZ45" i="13"/>
  <c r="AZ41" i="13"/>
  <c r="AZ55" i="13"/>
  <c r="AZ52" i="13"/>
  <c r="AZ50" i="13"/>
  <c r="AZ46" i="13"/>
  <c r="AZ42" i="13"/>
  <c r="AZ43" i="13"/>
  <c r="AZ40" i="13"/>
  <c r="AZ44" i="13"/>
  <c r="BD73" i="13"/>
  <c r="BD69" i="13"/>
  <c r="BD70" i="13"/>
  <c r="BD72" i="13"/>
  <c r="BD71" i="13"/>
  <c r="BD67" i="13"/>
  <c r="BD65" i="13"/>
  <c r="BD325" i="13"/>
  <c r="BD68" i="13"/>
  <c r="BD66" i="13"/>
  <c r="BD63" i="13"/>
  <c r="BD59" i="13"/>
  <c r="BD64" i="13"/>
  <c r="BD60" i="13"/>
  <c r="BD61" i="13"/>
  <c r="BD57" i="13"/>
  <c r="BD53" i="13"/>
  <c r="BD62" i="13"/>
  <c r="BD58" i="13"/>
  <c r="BD54" i="13"/>
  <c r="BD47" i="13"/>
  <c r="BD55" i="13"/>
  <c r="BD52" i="13"/>
  <c r="BD48" i="13"/>
  <c r="BD49" i="13"/>
  <c r="BD45" i="13"/>
  <c r="BD41" i="13"/>
  <c r="BD56" i="13"/>
  <c r="BD51" i="13"/>
  <c r="BD50" i="13"/>
  <c r="BD46" i="13"/>
  <c r="BD42" i="13"/>
  <c r="BD44" i="13"/>
  <c r="BD40" i="13"/>
  <c r="BD43" i="13"/>
  <c r="BH73" i="13"/>
  <c r="BH69" i="13"/>
  <c r="BH70" i="13"/>
  <c r="BH72" i="13"/>
  <c r="BH71" i="13"/>
  <c r="BH67" i="13"/>
  <c r="BH65" i="13"/>
  <c r="BH325" i="13"/>
  <c r="BH68" i="13"/>
  <c r="BH66" i="13"/>
  <c r="BH63" i="13"/>
  <c r="BH59" i="13"/>
  <c r="BH64" i="13"/>
  <c r="BH60" i="13"/>
  <c r="BH61" i="13"/>
  <c r="BH57" i="13"/>
  <c r="BH53" i="13"/>
  <c r="BH62" i="13"/>
  <c r="BH58" i="13"/>
  <c r="BH54" i="13"/>
  <c r="BH47" i="13"/>
  <c r="BH56" i="13"/>
  <c r="BH51" i="13"/>
  <c r="BH48" i="13"/>
  <c r="BH49" i="13"/>
  <c r="BH45" i="13"/>
  <c r="BH41" i="13"/>
  <c r="BH55" i="13"/>
  <c r="BH52" i="13"/>
  <c r="BH50" i="13"/>
  <c r="BH46" i="13"/>
  <c r="BH42" i="13"/>
  <c r="BH43" i="13"/>
  <c r="BH40" i="13"/>
  <c r="BH44" i="13"/>
  <c r="M35" i="13"/>
  <c r="M70" i="13"/>
  <c r="M67" i="13"/>
  <c r="M68" i="13"/>
  <c r="M66" i="13"/>
  <c r="M69" i="13"/>
  <c r="M64" i="13"/>
  <c r="M60" i="13"/>
  <c r="M65" i="13"/>
  <c r="M61" i="13"/>
  <c r="M62" i="13"/>
  <c r="M58" i="13"/>
  <c r="M54" i="13"/>
  <c r="M63" i="13"/>
  <c r="M59" i="13"/>
  <c r="M55" i="13"/>
  <c r="M56" i="13"/>
  <c r="M48" i="13"/>
  <c r="M49" i="13"/>
  <c r="M52" i="13"/>
  <c r="M50" i="13"/>
  <c r="M42" i="13"/>
  <c r="M53" i="13"/>
  <c r="M51" i="13"/>
  <c r="M43" i="13"/>
  <c r="M40" i="13"/>
  <c r="M41" i="13"/>
  <c r="M44" i="13"/>
  <c r="M45" i="13"/>
  <c r="Q70" i="13"/>
  <c r="Q72" i="13"/>
  <c r="Q71" i="13"/>
  <c r="Q67" i="13"/>
  <c r="Q65" i="13"/>
  <c r="Q325" i="13"/>
  <c r="Q68" i="13"/>
  <c r="Q66" i="13"/>
  <c r="Q73" i="13"/>
  <c r="Q69" i="13"/>
  <c r="Q64" i="13"/>
  <c r="Q60" i="13"/>
  <c r="Q61" i="13"/>
  <c r="Q62" i="13"/>
  <c r="Q58" i="13"/>
  <c r="Q54" i="13"/>
  <c r="Q63" i="13"/>
  <c r="Q59" i="13"/>
  <c r="Q55" i="13"/>
  <c r="Q52" i="13"/>
  <c r="Q48" i="13"/>
  <c r="Q57" i="13"/>
  <c r="Q53" i="13"/>
  <c r="Q49" i="13"/>
  <c r="Q56" i="13"/>
  <c r="Q50" i="13"/>
  <c r="Q46" i="13"/>
  <c r="Q42" i="13"/>
  <c r="Q51" i="13"/>
  <c r="Q47" i="13"/>
  <c r="Q43" i="13"/>
  <c r="Q44" i="13"/>
  <c r="Q40" i="13"/>
  <c r="Q45" i="13"/>
  <c r="Q41" i="13"/>
  <c r="U70" i="13"/>
  <c r="U72" i="13"/>
  <c r="U71" i="13"/>
  <c r="U67" i="13"/>
  <c r="U65" i="13"/>
  <c r="U325" i="13"/>
  <c r="U68" i="13"/>
  <c r="U66" i="13"/>
  <c r="U73" i="13"/>
  <c r="U69" i="13"/>
  <c r="U64" i="13"/>
  <c r="U60" i="13"/>
  <c r="U61" i="13"/>
  <c r="U62" i="13"/>
  <c r="U58" i="13"/>
  <c r="U54" i="13"/>
  <c r="U63" i="13"/>
  <c r="U59" i="13"/>
  <c r="U55" i="13"/>
  <c r="U56" i="13"/>
  <c r="U48" i="13"/>
  <c r="U49" i="13"/>
  <c r="U52" i="13"/>
  <c r="U50" i="13"/>
  <c r="U46" i="13"/>
  <c r="U42" i="13"/>
  <c r="U57" i="13"/>
  <c r="U53" i="13"/>
  <c r="U51" i="13"/>
  <c r="U47" i="13"/>
  <c r="U43" i="13"/>
  <c r="U40" i="13"/>
  <c r="U41" i="13"/>
  <c r="U44" i="13"/>
  <c r="U45" i="13"/>
  <c r="Y70" i="13"/>
  <c r="Y72" i="13"/>
  <c r="Y71" i="13"/>
  <c r="Y67" i="13"/>
  <c r="Y65" i="13"/>
  <c r="Y325" i="13"/>
  <c r="Y68" i="13"/>
  <c r="Y66" i="13"/>
  <c r="Y73" i="13"/>
  <c r="Y69" i="13"/>
  <c r="Y64" i="13"/>
  <c r="Y60" i="13"/>
  <c r="Y61" i="13"/>
  <c r="Y62" i="13"/>
  <c r="Y58" i="13"/>
  <c r="Y54" i="13"/>
  <c r="Y63" i="13"/>
  <c r="Y59" i="13"/>
  <c r="Y55" i="13"/>
  <c r="Y52" i="13"/>
  <c r="Y48" i="13"/>
  <c r="Y57" i="13"/>
  <c r="Y53" i="13"/>
  <c r="Y49" i="13"/>
  <c r="Y56" i="13"/>
  <c r="Y50" i="13"/>
  <c r="Y46" i="13"/>
  <c r="Y42" i="13"/>
  <c r="Y51" i="13"/>
  <c r="Y47" i="13"/>
  <c r="Y43" i="13"/>
  <c r="Y44" i="13"/>
  <c r="Y40" i="13"/>
  <c r="Y45" i="13"/>
  <c r="Y41" i="13"/>
  <c r="AC70" i="13"/>
  <c r="AC72" i="13"/>
  <c r="AC71" i="13"/>
  <c r="AC67" i="13"/>
  <c r="AC65" i="13"/>
  <c r="AC325" i="13"/>
  <c r="AC68" i="13"/>
  <c r="AC66" i="13"/>
  <c r="AC73" i="13"/>
  <c r="AC69" i="13"/>
  <c r="AC64" i="13"/>
  <c r="AC60" i="13"/>
  <c r="AC61" i="13"/>
  <c r="AC62" i="13"/>
  <c r="AC58" i="13"/>
  <c r="AC54" i="13"/>
  <c r="AC63" i="13"/>
  <c r="AC59" i="13"/>
  <c r="AC55" i="13"/>
  <c r="AC56" i="13"/>
  <c r="AC48" i="13"/>
  <c r="AC49" i="13"/>
  <c r="AC52" i="13"/>
  <c r="AC50" i="13"/>
  <c r="AC46" i="13"/>
  <c r="AC42" i="13"/>
  <c r="AC57" i="13"/>
  <c r="AC53" i="13"/>
  <c r="AC51" i="13"/>
  <c r="AC47" i="13"/>
  <c r="AC43" i="13"/>
  <c r="AC40" i="13"/>
  <c r="AC41" i="13"/>
  <c r="AC44" i="13"/>
  <c r="AC45" i="13"/>
  <c r="AG70" i="13"/>
  <c r="AG72" i="13"/>
  <c r="AG71" i="13"/>
  <c r="AG67" i="13"/>
  <c r="AG65" i="13"/>
  <c r="AG325" i="13"/>
  <c r="AG68" i="13"/>
  <c r="AG66" i="13"/>
  <c r="AG73" i="13"/>
  <c r="AG69" i="13"/>
  <c r="AG64" i="13"/>
  <c r="AG60" i="13"/>
  <c r="AG61" i="13"/>
  <c r="AG62" i="13"/>
  <c r="AG58" i="13"/>
  <c r="AG54" i="13"/>
  <c r="AG63" i="13"/>
  <c r="AG59" i="13"/>
  <c r="AG55" i="13"/>
  <c r="AG52" i="13"/>
  <c r="AG48" i="13"/>
  <c r="AG57" i="13"/>
  <c r="AG53" i="13"/>
  <c r="AG49" i="13"/>
  <c r="AG56" i="13"/>
  <c r="AG50" i="13"/>
  <c r="AG46" i="13"/>
  <c r="AG42" i="13"/>
  <c r="AG51" i="13"/>
  <c r="AG47" i="13"/>
  <c r="AG43" i="13"/>
  <c r="AG44" i="13"/>
  <c r="AG40" i="13"/>
  <c r="AG45" i="13"/>
  <c r="AG41" i="13"/>
  <c r="AK70" i="13"/>
  <c r="AK72" i="13"/>
  <c r="AK71" i="13"/>
  <c r="AK67" i="13"/>
  <c r="AK65" i="13"/>
  <c r="AK325" i="13"/>
  <c r="AK68" i="13"/>
  <c r="AK66" i="13"/>
  <c r="AK73" i="13"/>
  <c r="AK69" i="13"/>
  <c r="AK64" i="13"/>
  <c r="AK60" i="13"/>
  <c r="AK61" i="13"/>
  <c r="AK62" i="13"/>
  <c r="AK58" i="13"/>
  <c r="AK54" i="13"/>
  <c r="AK63" i="13"/>
  <c r="AK59" i="13"/>
  <c r="AK55" i="13"/>
  <c r="AK56" i="13"/>
  <c r="AK48" i="13"/>
  <c r="AK49" i="13"/>
  <c r="AK52" i="13"/>
  <c r="AK50" i="13"/>
  <c r="AK46" i="13"/>
  <c r="AK42" i="13"/>
  <c r="AK57" i="13"/>
  <c r="AK53" i="13"/>
  <c r="AK51" i="13"/>
  <c r="AK47" i="13"/>
  <c r="AK43" i="13"/>
  <c r="AK40" i="13"/>
  <c r="AK44" i="13"/>
  <c r="AK41" i="13"/>
  <c r="AK45" i="13"/>
  <c r="AO70" i="13"/>
  <c r="AO72" i="13"/>
  <c r="AO71" i="13"/>
  <c r="AO67" i="13"/>
  <c r="AO65" i="13"/>
  <c r="AO325" i="13"/>
  <c r="AO68" i="13"/>
  <c r="AO66" i="13"/>
  <c r="AO73" i="13"/>
  <c r="AO69" i="13"/>
  <c r="AO64" i="13"/>
  <c r="AO60" i="13"/>
  <c r="AO61" i="13"/>
  <c r="AO62" i="13"/>
  <c r="AO58" i="13"/>
  <c r="AO54" i="13"/>
  <c r="AO63" i="13"/>
  <c r="AO59" i="13"/>
  <c r="AO55" i="13"/>
  <c r="AO51" i="13"/>
  <c r="AO52" i="13"/>
  <c r="AO48" i="13"/>
  <c r="AO57" i="13"/>
  <c r="AO53" i="13"/>
  <c r="AO49" i="13"/>
  <c r="AO56" i="13"/>
  <c r="AO50" i="13"/>
  <c r="AO46" i="13"/>
  <c r="AO42" i="13"/>
  <c r="AO47" i="13"/>
  <c r="AO43" i="13"/>
  <c r="AO44" i="13"/>
  <c r="AO40" i="13"/>
  <c r="AO45" i="13"/>
  <c r="AO41" i="13"/>
  <c r="AS70" i="13"/>
  <c r="AS72" i="13"/>
  <c r="AS71" i="13"/>
  <c r="AS67" i="13"/>
  <c r="AS65" i="13"/>
  <c r="AS325" i="13"/>
  <c r="AS68" i="13"/>
  <c r="AS66" i="13"/>
  <c r="AS73" i="13"/>
  <c r="AS69" i="13"/>
  <c r="AS64" i="13"/>
  <c r="AS60" i="13"/>
  <c r="AS61" i="13"/>
  <c r="AS62" i="13"/>
  <c r="AS58" i="13"/>
  <c r="AS54" i="13"/>
  <c r="AS63" i="13"/>
  <c r="AS59" i="13"/>
  <c r="AS55" i="13"/>
  <c r="AS51" i="13"/>
  <c r="AS56" i="13"/>
  <c r="AS48" i="13"/>
  <c r="AS49" i="13"/>
  <c r="AS52" i="13"/>
  <c r="AS50" i="13"/>
  <c r="AS46" i="13"/>
  <c r="AS42" i="13"/>
  <c r="AS57" i="13"/>
  <c r="AS53" i="13"/>
  <c r="AS47" i="13"/>
  <c r="AS43" i="13"/>
  <c r="AS40" i="13"/>
  <c r="AS41" i="13"/>
  <c r="AS44" i="13"/>
  <c r="AS45" i="13"/>
  <c r="AW70" i="13"/>
  <c r="AW72" i="13"/>
  <c r="AW71" i="13"/>
  <c r="AW67" i="13"/>
  <c r="AW65" i="13"/>
  <c r="AW325" i="13"/>
  <c r="AW68" i="13"/>
  <c r="AW66" i="13"/>
  <c r="AW73" i="13"/>
  <c r="AW69" i="13"/>
  <c r="AW64" i="13"/>
  <c r="AW60" i="13"/>
  <c r="AW61" i="13"/>
  <c r="AW62" i="13"/>
  <c r="AW58" i="13"/>
  <c r="AW54" i="13"/>
  <c r="AW63" i="13"/>
  <c r="AW59" i="13"/>
  <c r="AW55" i="13"/>
  <c r="AW51" i="13"/>
  <c r="AW52" i="13"/>
  <c r="AW48" i="13"/>
  <c r="AW57" i="13"/>
  <c r="AW53" i="13"/>
  <c r="AW49" i="13"/>
  <c r="AW56" i="13"/>
  <c r="AW50" i="13"/>
  <c r="AW46" i="13"/>
  <c r="AW42" i="13"/>
  <c r="AW47" i="13"/>
  <c r="AW43" i="13"/>
  <c r="AW44" i="13"/>
  <c r="AW40" i="13"/>
  <c r="AW45" i="13"/>
  <c r="AW41" i="13"/>
  <c r="BA70" i="13"/>
  <c r="BA72" i="13"/>
  <c r="BA71" i="13"/>
  <c r="BA67" i="13"/>
  <c r="BA65" i="13"/>
  <c r="BA325" i="13"/>
  <c r="BA68" i="13"/>
  <c r="BA66" i="13"/>
  <c r="BA73" i="13"/>
  <c r="BA69" i="13"/>
  <c r="BA64" i="13"/>
  <c r="BA60" i="13"/>
  <c r="BA61" i="13"/>
  <c r="BA62" i="13"/>
  <c r="BA58" i="13"/>
  <c r="BA54" i="13"/>
  <c r="BA63" i="13"/>
  <c r="BA59" i="13"/>
  <c r="BA55" i="13"/>
  <c r="BA51" i="13"/>
  <c r="BA56" i="13"/>
  <c r="BA48" i="13"/>
  <c r="BA49" i="13"/>
  <c r="BA52" i="13"/>
  <c r="BA50" i="13"/>
  <c r="BA46" i="13"/>
  <c r="BA42" i="13"/>
  <c r="BA57" i="13"/>
  <c r="BA53" i="13"/>
  <c r="BA47" i="13"/>
  <c r="BA43" i="13"/>
  <c r="BA40" i="13"/>
  <c r="BA41" i="13"/>
  <c r="BA44" i="13"/>
  <c r="BA45" i="13"/>
  <c r="BE70" i="13"/>
  <c r="BE72" i="13"/>
  <c r="BE71" i="13"/>
  <c r="BE67" i="13"/>
  <c r="BE65" i="13"/>
  <c r="BE325" i="13"/>
  <c r="BE68" i="13"/>
  <c r="BE66" i="13"/>
  <c r="BE73" i="13"/>
  <c r="BE69" i="13"/>
  <c r="BE64" i="13"/>
  <c r="BE60" i="13"/>
  <c r="BE61" i="13"/>
  <c r="BE62" i="13"/>
  <c r="BE58" i="13"/>
  <c r="BE54" i="13"/>
  <c r="BE63" i="13"/>
  <c r="BE59" i="13"/>
  <c r="BE55" i="13"/>
  <c r="BE51" i="13"/>
  <c r="BE52" i="13"/>
  <c r="BE48" i="13"/>
  <c r="BE57" i="13"/>
  <c r="BE53" i="13"/>
  <c r="BE49" i="13"/>
  <c r="BE56" i="13"/>
  <c r="BE50" i="13"/>
  <c r="BE46" i="13"/>
  <c r="BE42" i="13"/>
  <c r="BE47" i="13"/>
  <c r="BE43" i="13"/>
  <c r="BE44" i="13"/>
  <c r="BE40" i="13"/>
  <c r="BE45" i="13"/>
  <c r="BE41" i="13"/>
  <c r="BI70" i="13"/>
  <c r="BI72" i="13"/>
  <c r="BI71" i="13"/>
  <c r="BI67" i="13"/>
  <c r="BI65" i="13"/>
  <c r="BI325" i="13"/>
  <c r="BI68" i="13"/>
  <c r="BI66" i="13"/>
  <c r="BI73" i="13"/>
  <c r="BI69" i="13"/>
  <c r="BI64" i="13"/>
  <c r="BI60" i="13"/>
  <c r="BI61" i="13"/>
  <c r="BI62" i="13"/>
  <c r="BI58" i="13"/>
  <c r="BI54" i="13"/>
  <c r="BI63" i="13"/>
  <c r="BI59" i="13"/>
  <c r="BI55" i="13"/>
  <c r="BI51" i="13"/>
  <c r="BI56" i="13"/>
  <c r="BI48" i="13"/>
  <c r="BI49" i="13"/>
  <c r="BI52" i="13"/>
  <c r="BI50" i="13"/>
  <c r="BI46" i="13"/>
  <c r="BI42" i="13"/>
  <c r="BI57" i="13"/>
  <c r="BI53" i="13"/>
  <c r="BI47" i="13"/>
  <c r="BI43" i="13"/>
  <c r="BI40" i="13"/>
  <c r="BI41" i="13"/>
  <c r="BI44" i="13"/>
  <c r="BI45" i="13"/>
  <c r="L70" i="13"/>
  <c r="L63" i="13"/>
  <c r="L59" i="13"/>
  <c r="L54" i="13"/>
  <c r="L50" i="13"/>
  <c r="L42" i="13"/>
  <c r="L51" i="13"/>
  <c r="L69" i="13"/>
  <c r="L66" i="13"/>
  <c r="L62" i="13"/>
  <c r="L58" i="13"/>
  <c r="L53" i="13"/>
  <c r="L49" i="13"/>
  <c r="L45" i="13"/>
  <c r="L41" i="13"/>
  <c r="L67" i="13"/>
  <c r="L64" i="13"/>
  <c r="L55" i="13"/>
  <c r="L68" i="13"/>
  <c r="L65" i="13"/>
  <c r="L61" i="13"/>
  <c r="L56" i="13"/>
  <c r="L52" i="13"/>
  <c r="L48" i="13"/>
  <c r="L44" i="13"/>
  <c r="L40" i="13"/>
  <c r="L60" i="13"/>
  <c r="L43" i="13"/>
  <c r="AQ25" i="13"/>
  <c r="AQ26" i="13"/>
  <c r="AY24" i="13"/>
  <c r="P38" i="13"/>
  <c r="P36" i="13"/>
  <c r="P34" i="13"/>
  <c r="P39" i="13"/>
  <c r="P37" i="13"/>
  <c r="P35" i="13"/>
  <c r="P33" i="13"/>
  <c r="P30" i="13"/>
  <c r="P32" i="13"/>
  <c r="P31" i="13"/>
  <c r="T39" i="13"/>
  <c r="T38" i="13"/>
  <c r="T37" i="13"/>
  <c r="T36" i="13"/>
  <c r="T35" i="13"/>
  <c r="T34" i="13"/>
  <c r="T33" i="13"/>
  <c r="T31" i="13"/>
  <c r="T32" i="13"/>
  <c r="T30" i="13"/>
  <c r="X39" i="13"/>
  <c r="X38" i="13"/>
  <c r="X37" i="13"/>
  <c r="X36" i="13"/>
  <c r="X35" i="13"/>
  <c r="X34" i="13"/>
  <c r="X33" i="13"/>
  <c r="X32" i="13"/>
  <c r="X31" i="13"/>
  <c r="X30" i="13"/>
  <c r="AB27" i="13"/>
  <c r="AB38" i="13"/>
  <c r="AB39" i="13"/>
  <c r="AB37" i="13"/>
  <c r="AB35" i="13"/>
  <c r="AB33" i="13"/>
  <c r="AB32" i="13"/>
  <c r="AB31" i="13"/>
  <c r="AB30" i="13"/>
  <c r="AB36" i="13"/>
  <c r="AB34" i="13"/>
  <c r="AF39" i="13"/>
  <c r="AF37" i="13"/>
  <c r="AF35" i="13"/>
  <c r="AF33" i="13"/>
  <c r="AF34" i="13"/>
  <c r="AF32" i="13"/>
  <c r="AF31" i="13"/>
  <c r="AF38" i="13"/>
  <c r="AF36" i="13"/>
  <c r="AF30" i="13"/>
  <c r="AJ24" i="13"/>
  <c r="AJ39" i="13"/>
  <c r="AJ38" i="13"/>
  <c r="AJ37" i="13"/>
  <c r="AJ36" i="13"/>
  <c r="AJ35" i="13"/>
  <c r="AJ34" i="13"/>
  <c r="AJ33" i="13"/>
  <c r="AJ32" i="13"/>
  <c r="AJ31" i="13"/>
  <c r="AJ30" i="13"/>
  <c r="AN39" i="13"/>
  <c r="AN38" i="13"/>
  <c r="AN37" i="13"/>
  <c r="AN36" i="13"/>
  <c r="AN35" i="13"/>
  <c r="AN34" i="13"/>
  <c r="AN33" i="13"/>
  <c r="AN31" i="13"/>
  <c r="AN30" i="13"/>
  <c r="AN32" i="13"/>
  <c r="AR32" i="13"/>
  <c r="AR39" i="13"/>
  <c r="AR38" i="13"/>
  <c r="AR36" i="13"/>
  <c r="AR34" i="13"/>
  <c r="AR31" i="13"/>
  <c r="AR30" i="13"/>
  <c r="AR37" i="13"/>
  <c r="AR35" i="13"/>
  <c r="AR33" i="13"/>
  <c r="AV38" i="13"/>
  <c r="AV36" i="13"/>
  <c r="AV34" i="13"/>
  <c r="AV37" i="13"/>
  <c r="AV32" i="13"/>
  <c r="AV31" i="13"/>
  <c r="AV30" i="13"/>
  <c r="AV39" i="13"/>
  <c r="AV35" i="13"/>
  <c r="AV33" i="13"/>
  <c r="AZ39" i="13"/>
  <c r="AZ38" i="13"/>
  <c r="AZ37" i="13"/>
  <c r="AZ36" i="13"/>
  <c r="AZ35" i="13"/>
  <c r="AZ34" i="13"/>
  <c r="AZ33" i="13"/>
  <c r="AZ32" i="13"/>
  <c r="AZ30" i="13"/>
  <c r="AZ31" i="13"/>
  <c r="BD39" i="13"/>
  <c r="BD38" i="13"/>
  <c r="BD37" i="13"/>
  <c r="BD36" i="13"/>
  <c r="BD35" i="13"/>
  <c r="BD34" i="13"/>
  <c r="BD33" i="13"/>
  <c r="BD31" i="13"/>
  <c r="BD30" i="13"/>
  <c r="BD32" i="13"/>
  <c r="BH32" i="13"/>
  <c r="BH38" i="13"/>
  <c r="BH39" i="13"/>
  <c r="BH37" i="13"/>
  <c r="BH35" i="13"/>
  <c r="BH33" i="13"/>
  <c r="BH31" i="13"/>
  <c r="BH30" i="13"/>
  <c r="BH34" i="13"/>
  <c r="BH36" i="13"/>
  <c r="S39" i="13"/>
  <c r="S38" i="13"/>
  <c r="S37" i="13"/>
  <c r="S36" i="13"/>
  <c r="S35" i="13"/>
  <c r="S34" i="13"/>
  <c r="S33" i="13"/>
  <c r="S32" i="13"/>
  <c r="S31" i="13"/>
  <c r="S30" i="13"/>
  <c r="AA39" i="13"/>
  <c r="AA38" i="13"/>
  <c r="AA37" i="13"/>
  <c r="AA36" i="13"/>
  <c r="AA35" i="13"/>
  <c r="AA34" i="13"/>
  <c r="AA33" i="13"/>
  <c r="AA32" i="13"/>
  <c r="AA31" i="13"/>
  <c r="AA30" i="13"/>
  <c r="AM39" i="13"/>
  <c r="AM38" i="13"/>
  <c r="AM37" i="13"/>
  <c r="AM36" i="13"/>
  <c r="AM35" i="13"/>
  <c r="AM34" i="13"/>
  <c r="AM33" i="13"/>
  <c r="AM32" i="13"/>
  <c r="AM31" i="13"/>
  <c r="AM30" i="13"/>
  <c r="AU39" i="13"/>
  <c r="AU38" i="13"/>
  <c r="AU37" i="13"/>
  <c r="AU36" i="13"/>
  <c r="AU35" i="13"/>
  <c r="AU34" i="13"/>
  <c r="AU33" i="13"/>
  <c r="AU32" i="13"/>
  <c r="AU31" i="13"/>
  <c r="AU30" i="13"/>
  <c r="BG39" i="13"/>
  <c r="BG38" i="13"/>
  <c r="BG37" i="13"/>
  <c r="BG36" i="13"/>
  <c r="BG35" i="13"/>
  <c r="BG34" i="13"/>
  <c r="BG33" i="13"/>
  <c r="BG32" i="13"/>
  <c r="BG31" i="13"/>
  <c r="BG30" i="13"/>
  <c r="M30" i="13"/>
  <c r="M31" i="13"/>
  <c r="M33" i="13"/>
  <c r="M34" i="13"/>
  <c r="Q39" i="13"/>
  <c r="Q37" i="13"/>
  <c r="Q35" i="13"/>
  <c r="Q33" i="13"/>
  <c r="Q32" i="13"/>
  <c r="Q31" i="13"/>
  <c r="Q30" i="13"/>
  <c r="Q38" i="13"/>
  <c r="Q34" i="13"/>
  <c r="Q36" i="13"/>
  <c r="U39" i="13"/>
  <c r="U37" i="13"/>
  <c r="U35" i="13"/>
  <c r="U33" i="13"/>
  <c r="U38" i="13"/>
  <c r="U36" i="13"/>
  <c r="U32" i="13"/>
  <c r="U31" i="13"/>
  <c r="U34" i="13"/>
  <c r="U30" i="13"/>
  <c r="Y21" i="13"/>
  <c r="Y39" i="13"/>
  <c r="Y38" i="13"/>
  <c r="Y37" i="13"/>
  <c r="Y36" i="13"/>
  <c r="Y35" i="13"/>
  <c r="Y34" i="13"/>
  <c r="Y33" i="13"/>
  <c r="Y30" i="13"/>
  <c r="Y32" i="13"/>
  <c r="Y31" i="13"/>
  <c r="AC39" i="13"/>
  <c r="AC38" i="13"/>
  <c r="AC37" i="13"/>
  <c r="AC36" i="13"/>
  <c r="AC35" i="13"/>
  <c r="AC34" i="13"/>
  <c r="AC33" i="13"/>
  <c r="AC32" i="13"/>
  <c r="AC31" i="13"/>
  <c r="AC30" i="13"/>
  <c r="AG39" i="13"/>
  <c r="AG38" i="13"/>
  <c r="AG36" i="13"/>
  <c r="AG34" i="13"/>
  <c r="AG32" i="13"/>
  <c r="AG31" i="13"/>
  <c r="AG30" i="13"/>
  <c r="AG33" i="13"/>
  <c r="AG37" i="13"/>
  <c r="AG35" i="13"/>
  <c r="AK38" i="13"/>
  <c r="AK36" i="13"/>
  <c r="AK34" i="13"/>
  <c r="AK39" i="13"/>
  <c r="AK37" i="13"/>
  <c r="AK35" i="13"/>
  <c r="AK33" i="13"/>
  <c r="AK30" i="13"/>
  <c r="AK31" i="13"/>
  <c r="AK32" i="13"/>
  <c r="AO39" i="13"/>
  <c r="AO38" i="13"/>
  <c r="AO37" i="13"/>
  <c r="AO36" i="13"/>
  <c r="AO35" i="13"/>
  <c r="AO34" i="13"/>
  <c r="AO33" i="13"/>
  <c r="AO32" i="13"/>
  <c r="AO31" i="13"/>
  <c r="AO30" i="13"/>
  <c r="AS39" i="13"/>
  <c r="AS38" i="13"/>
  <c r="AS37" i="13"/>
  <c r="AS36" i="13"/>
  <c r="AS35" i="13"/>
  <c r="AS34" i="13"/>
  <c r="AS33" i="13"/>
  <c r="AS31" i="13"/>
  <c r="AS30" i="13"/>
  <c r="AS32" i="13"/>
  <c r="AW38" i="13"/>
  <c r="AW39" i="13"/>
  <c r="AW37" i="13"/>
  <c r="AW35" i="13"/>
  <c r="AW33" i="13"/>
  <c r="AW32" i="13"/>
  <c r="AW31" i="13"/>
  <c r="AW30" i="13"/>
  <c r="AW36" i="13"/>
  <c r="AW34" i="13"/>
  <c r="BA39" i="13"/>
  <c r="BA37" i="13"/>
  <c r="BA35" i="13"/>
  <c r="BA33" i="13"/>
  <c r="BA38" i="13"/>
  <c r="BA36" i="13"/>
  <c r="BA34" i="13"/>
  <c r="BA31" i="13"/>
  <c r="BA30" i="13"/>
  <c r="BA32" i="13"/>
  <c r="BE39" i="13"/>
  <c r="BE38" i="13"/>
  <c r="BE37" i="13"/>
  <c r="BE36" i="13"/>
  <c r="BE35" i="13"/>
  <c r="BE34" i="13"/>
  <c r="BE33" i="13"/>
  <c r="BE32" i="13"/>
  <c r="BE31" i="13"/>
  <c r="BE30" i="13"/>
  <c r="BI39" i="13"/>
  <c r="BI38" i="13"/>
  <c r="BI37" i="13"/>
  <c r="BI36" i="13"/>
  <c r="BI35" i="13"/>
  <c r="BI34" i="13"/>
  <c r="BI33" i="13"/>
  <c r="BI31" i="13"/>
  <c r="BI30" i="13"/>
  <c r="BI32" i="13"/>
  <c r="O39" i="13"/>
  <c r="O38" i="13"/>
  <c r="O37" i="13"/>
  <c r="O36" i="13"/>
  <c r="O35" i="13"/>
  <c r="O34" i="13"/>
  <c r="O33" i="13"/>
  <c r="O32" i="13"/>
  <c r="O31" i="13"/>
  <c r="O30" i="13"/>
  <c r="W39" i="13"/>
  <c r="W38" i="13"/>
  <c r="W37" i="13"/>
  <c r="W36" i="13"/>
  <c r="W35" i="13"/>
  <c r="W34" i="13"/>
  <c r="W33" i="13"/>
  <c r="W32" i="13"/>
  <c r="W31" i="13"/>
  <c r="W30" i="13"/>
  <c r="AE39" i="13"/>
  <c r="AE38" i="13"/>
  <c r="AE37" i="13"/>
  <c r="AE36" i="13"/>
  <c r="AE35" i="13"/>
  <c r="AE34" i="13"/>
  <c r="AE33" i="13"/>
  <c r="AE32" i="13"/>
  <c r="AE31" i="13"/>
  <c r="AE30" i="13"/>
  <c r="AI39" i="13"/>
  <c r="AI38" i="13"/>
  <c r="AI37" i="13"/>
  <c r="AI36" i="13"/>
  <c r="AI35" i="13"/>
  <c r="AI34" i="13"/>
  <c r="AI33" i="13"/>
  <c r="AI32" i="13"/>
  <c r="AI31" i="13"/>
  <c r="AI30" i="13"/>
  <c r="AQ39" i="13"/>
  <c r="AQ38" i="13"/>
  <c r="AQ37" i="13"/>
  <c r="AQ36" i="13"/>
  <c r="AQ35" i="13"/>
  <c r="AQ34" i="13"/>
  <c r="AQ33" i="13"/>
  <c r="AQ32" i="13"/>
  <c r="AQ31" i="13"/>
  <c r="AQ30" i="13"/>
  <c r="AY39" i="13"/>
  <c r="AY38" i="13"/>
  <c r="AY37" i="13"/>
  <c r="AY36" i="13"/>
  <c r="AY35" i="13"/>
  <c r="AY34" i="13"/>
  <c r="AY33" i="13"/>
  <c r="AY32" i="13"/>
  <c r="AY31" i="13"/>
  <c r="AY30" i="13"/>
  <c r="BC39" i="13"/>
  <c r="BC38" i="13"/>
  <c r="BC37" i="13"/>
  <c r="BC36" i="13"/>
  <c r="BC35" i="13"/>
  <c r="BC34" i="13"/>
  <c r="BC33" i="13"/>
  <c r="BC32" i="13"/>
  <c r="BC31" i="13"/>
  <c r="BC30" i="13"/>
  <c r="AQ22" i="13"/>
  <c r="S22" i="13"/>
  <c r="BG20" i="13"/>
  <c r="BG19" i="13"/>
  <c r="AY21" i="13"/>
  <c r="S21" i="13"/>
  <c r="S28" i="13"/>
  <c r="AQ18" i="13"/>
  <c r="AQ19" i="13"/>
  <c r="BG21" i="13"/>
  <c r="S29" i="13"/>
  <c r="N39" i="13"/>
  <c r="N38" i="13"/>
  <c r="N37" i="13"/>
  <c r="N36" i="13"/>
  <c r="N35" i="13"/>
  <c r="N34" i="13"/>
  <c r="N33" i="13"/>
  <c r="N31" i="13"/>
  <c r="N30" i="13"/>
  <c r="R1" i="13"/>
  <c r="R39" i="13"/>
  <c r="R38" i="13"/>
  <c r="R37" i="13"/>
  <c r="R36" i="13"/>
  <c r="R35" i="13"/>
  <c r="R34" i="13"/>
  <c r="R33" i="13"/>
  <c r="R32" i="13"/>
  <c r="R31" i="13"/>
  <c r="R30" i="13"/>
  <c r="V38" i="13"/>
  <c r="V36" i="13"/>
  <c r="V34" i="13"/>
  <c r="V32" i="13"/>
  <c r="V31" i="13"/>
  <c r="V30" i="13"/>
  <c r="V39" i="13"/>
  <c r="V33" i="13"/>
  <c r="V35" i="13"/>
  <c r="V37" i="13"/>
  <c r="Z28" i="13"/>
  <c r="Z38" i="13"/>
  <c r="Z36" i="13"/>
  <c r="Z34" i="13"/>
  <c r="Z39" i="13"/>
  <c r="Z30" i="13"/>
  <c r="Z37" i="13"/>
  <c r="Z35" i="13"/>
  <c r="Z33" i="13"/>
  <c r="Z32" i="13"/>
  <c r="Z31" i="13"/>
  <c r="AD39" i="13"/>
  <c r="AD38" i="13"/>
  <c r="AD37" i="13"/>
  <c r="AD36" i="13"/>
  <c r="AD35" i="13"/>
  <c r="AD34" i="13"/>
  <c r="AD33" i="13"/>
  <c r="AD32" i="13"/>
  <c r="AD31" i="13"/>
  <c r="AD30" i="13"/>
  <c r="AH24" i="13"/>
  <c r="AH39" i="13"/>
  <c r="AH38" i="13"/>
  <c r="AH37" i="13"/>
  <c r="AH36" i="13"/>
  <c r="AH35" i="13"/>
  <c r="AH34" i="13"/>
  <c r="AH33" i="13"/>
  <c r="AH32" i="13"/>
  <c r="AH31" i="13"/>
  <c r="AH30" i="13"/>
  <c r="AL32" i="13"/>
  <c r="AL38" i="13"/>
  <c r="AL39" i="13"/>
  <c r="AL37" i="13"/>
  <c r="AL35" i="13"/>
  <c r="AL33" i="13"/>
  <c r="AL31" i="13"/>
  <c r="AL30" i="13"/>
  <c r="AL36" i="13"/>
  <c r="AL34" i="13"/>
  <c r="AP19" i="13"/>
  <c r="AP32" i="13"/>
  <c r="AP39" i="13"/>
  <c r="AP37" i="13"/>
  <c r="AP35" i="13"/>
  <c r="AP33" i="13"/>
  <c r="AP38" i="13"/>
  <c r="AP36" i="13"/>
  <c r="AP34" i="13"/>
  <c r="AP31" i="13"/>
  <c r="AP30" i="13"/>
  <c r="AT39" i="13"/>
  <c r="AT38" i="13"/>
  <c r="AT37" i="13"/>
  <c r="AT36" i="13"/>
  <c r="AT35" i="13"/>
  <c r="AT34" i="13"/>
  <c r="AT33" i="13"/>
  <c r="AT32" i="13"/>
  <c r="AT30" i="13"/>
  <c r="AT31" i="13"/>
  <c r="AX26" i="13"/>
  <c r="AX39" i="13"/>
  <c r="AX38" i="13"/>
  <c r="AX37" i="13"/>
  <c r="AX36" i="13"/>
  <c r="AX35" i="13"/>
  <c r="AX34" i="13"/>
  <c r="AX33" i="13"/>
  <c r="AX32" i="13"/>
  <c r="AX31" i="13"/>
  <c r="AX30" i="13"/>
  <c r="BB32" i="13"/>
  <c r="BB39" i="13"/>
  <c r="BB37" i="13"/>
  <c r="BB38" i="13"/>
  <c r="BB36" i="13"/>
  <c r="BB34" i="13"/>
  <c r="BB31" i="13"/>
  <c r="BB30" i="13"/>
  <c r="BB35" i="13"/>
  <c r="BB33" i="13"/>
  <c r="BF32" i="13"/>
  <c r="BF38" i="13"/>
  <c r="BF36" i="13"/>
  <c r="BF34" i="13"/>
  <c r="BF39" i="13"/>
  <c r="BF35" i="13"/>
  <c r="BF33" i="13"/>
  <c r="BF31" i="13"/>
  <c r="BF30" i="13"/>
  <c r="BF37" i="13"/>
  <c r="L30" i="13"/>
  <c r="L33" i="13"/>
  <c r="L34" i="13"/>
  <c r="L35" i="13"/>
  <c r="I41" i="13"/>
  <c r="AP28" i="13"/>
  <c r="Z22" i="13"/>
  <c r="AH25" i="13"/>
  <c r="AH17" i="13"/>
  <c r="AX24" i="13"/>
  <c r="AX21" i="13"/>
  <c r="R24" i="13"/>
  <c r="AG18" i="13"/>
  <c r="Y27" i="13"/>
  <c r="Q24" i="13"/>
  <c r="Y19" i="13"/>
  <c r="AW21" i="13"/>
  <c r="Z27" i="13"/>
  <c r="R23" i="13"/>
  <c r="AO23" i="13"/>
  <c r="Y29" i="13"/>
  <c r="Q17" i="13"/>
  <c r="BE20" i="13"/>
  <c r="BE29" i="13"/>
  <c r="AW28" i="13"/>
  <c r="AG22" i="13"/>
  <c r="R18" i="13"/>
  <c r="R22" i="13"/>
  <c r="R29" i="13"/>
  <c r="R21" i="13"/>
  <c r="R19" i="13"/>
  <c r="R28" i="13"/>
  <c r="R20" i="13"/>
  <c r="R27" i="13"/>
  <c r="R17" i="13"/>
  <c r="Z26" i="13"/>
  <c r="Z25" i="13"/>
  <c r="Z18" i="13"/>
  <c r="Z1" i="13"/>
  <c r="Z24" i="13"/>
  <c r="Z23" i="13"/>
  <c r="Z19" i="13"/>
  <c r="AH28" i="13"/>
  <c r="AH20" i="13"/>
  <c r="AH29" i="13"/>
  <c r="AH21" i="13"/>
  <c r="AH26" i="13"/>
  <c r="AH27" i="13"/>
  <c r="AP24" i="13"/>
  <c r="AP25" i="13"/>
  <c r="AP17" i="13"/>
  <c r="AP1" i="13"/>
  <c r="AP22" i="13"/>
  <c r="AP23" i="13"/>
  <c r="AX22" i="13"/>
  <c r="AX29" i="13"/>
  <c r="AX19" i="13"/>
  <c r="AX20" i="13"/>
  <c r="AX27" i="13"/>
  <c r="AX17" i="13"/>
  <c r="BF24" i="13"/>
  <c r="BF21" i="13"/>
  <c r="BF20" i="13"/>
  <c r="BF18" i="13"/>
  <c r="Y23" i="13"/>
  <c r="AX25" i="13"/>
  <c r="AX1" i="13"/>
  <c r="BE26" i="13"/>
  <c r="BE28" i="13"/>
  <c r="BE23" i="13"/>
  <c r="BE25" i="13"/>
  <c r="AH19" i="13"/>
  <c r="Z17" i="13"/>
  <c r="AX23" i="13"/>
  <c r="AX28" i="13"/>
  <c r="AP21" i="13"/>
  <c r="AP20" i="13"/>
  <c r="Z29" i="13"/>
  <c r="R25" i="13"/>
  <c r="R26" i="13"/>
  <c r="Y17" i="13"/>
  <c r="AG28" i="13"/>
  <c r="Y22" i="13"/>
  <c r="Y28" i="13"/>
  <c r="Y20" i="13"/>
  <c r="Y25" i="13"/>
  <c r="Y26" i="13"/>
  <c r="AG26" i="13"/>
  <c r="AG17" i="13"/>
  <c r="AG19" i="13"/>
  <c r="AG23" i="13"/>
  <c r="AG24" i="13"/>
  <c r="AG21" i="13"/>
  <c r="AG29" i="13"/>
  <c r="AO21" i="13"/>
  <c r="AO26" i="13"/>
  <c r="AO25" i="13"/>
  <c r="AW24" i="13"/>
  <c r="AW1" i="13"/>
  <c r="AW22" i="13"/>
  <c r="AW17" i="13"/>
  <c r="AW19" i="13"/>
  <c r="AW23" i="13"/>
  <c r="BE1" i="13"/>
  <c r="BE24" i="13"/>
  <c r="BE27" i="13"/>
  <c r="BE21" i="13"/>
  <c r="BE22" i="13"/>
  <c r="AW27" i="13"/>
  <c r="BE17" i="13"/>
  <c r="AO24" i="13"/>
  <c r="AG1" i="13"/>
  <c r="AO29" i="13"/>
  <c r="BE18" i="13"/>
  <c r="AW18" i="13"/>
  <c r="AX18" i="13"/>
  <c r="AW29" i="13"/>
  <c r="BF25" i="13"/>
  <c r="AP27" i="13"/>
  <c r="AP26" i="13"/>
  <c r="AH23" i="13"/>
  <c r="AH22" i="13"/>
  <c r="AH1" i="13"/>
  <c r="Z20" i="13"/>
  <c r="BE19" i="13"/>
  <c r="AW20" i="13"/>
  <c r="Y24" i="13"/>
  <c r="Y1" i="13"/>
  <c r="AH18" i="13"/>
  <c r="EL1" i="6"/>
  <c r="T26" i="13"/>
  <c r="BH21" i="13"/>
  <c r="T20" i="13"/>
  <c r="AZ19" i="13"/>
  <c r="AF328" i="13"/>
  <c r="EJ1" i="6"/>
  <c r="EY1" i="6"/>
  <c r="DS1" i="6"/>
  <c r="EF1" i="6"/>
  <c r="EU1" i="6"/>
  <c r="DO1" i="6"/>
  <c r="EH1" i="6"/>
  <c r="EB1" i="6"/>
  <c r="EQ1" i="6"/>
  <c r="FJ1" i="6"/>
  <c r="ED1" i="6"/>
  <c r="FD1" i="6"/>
  <c r="DX1" i="6"/>
  <c r="EM1" i="6"/>
  <c r="FF1" i="6"/>
  <c r="DZ1" i="6"/>
  <c r="FE1" i="6"/>
  <c r="EW1" i="6"/>
  <c r="EZ1" i="6"/>
  <c r="DT1" i="6"/>
  <c r="EI1" i="6"/>
  <c r="FB1" i="6"/>
  <c r="DV1" i="6"/>
  <c r="EO1" i="6"/>
  <c r="EG1" i="6"/>
  <c r="EV1" i="6"/>
  <c r="DP1" i="6"/>
  <c r="EE1" i="6"/>
  <c r="EX1" i="6"/>
  <c r="DR1" i="6"/>
  <c r="DY1" i="6"/>
  <c r="FA1" i="6"/>
  <c r="DQ1" i="6"/>
  <c r="ER1" i="6"/>
  <c r="FG1" i="6"/>
  <c r="EA1" i="6"/>
  <c r="ET1" i="6"/>
  <c r="DN1" i="6"/>
  <c r="EK1" i="6"/>
  <c r="EN1" i="6"/>
  <c r="FC1" i="6"/>
  <c r="DW1" i="6"/>
  <c r="EP1" i="6"/>
  <c r="DU1" i="6"/>
  <c r="AJ19" i="13"/>
  <c r="BD24" i="13"/>
  <c r="E292" i="6"/>
  <c r="AZ24" i="13"/>
  <c r="AZ26" i="13"/>
  <c r="T28" i="13"/>
  <c r="T22" i="13"/>
  <c r="T1" i="13"/>
  <c r="BH29" i="13"/>
  <c r="BH23" i="13"/>
  <c r="AZ18" i="13"/>
  <c r="AR329" i="13"/>
  <c r="T23" i="13"/>
  <c r="T25" i="13"/>
  <c r="BH26" i="13"/>
  <c r="BH1" i="13"/>
  <c r="BH25" i="13"/>
  <c r="AR18" i="13"/>
  <c r="AZ29" i="13"/>
  <c r="AZ25" i="13"/>
  <c r="AZ27" i="13"/>
  <c r="T27" i="13"/>
  <c r="T21" i="13"/>
  <c r="L24" i="13"/>
  <c r="T29" i="13"/>
  <c r="BH20" i="13"/>
  <c r="AZ17" i="13"/>
  <c r="BH28" i="13"/>
  <c r="BH17" i="13"/>
  <c r="L26" i="13"/>
  <c r="T18" i="13"/>
  <c r="T24" i="13"/>
  <c r="BH19" i="13"/>
  <c r="BH22" i="13"/>
  <c r="AR20" i="13"/>
  <c r="L17" i="13"/>
  <c r="T19" i="13"/>
  <c r="BH27" i="13"/>
  <c r="BH24" i="13"/>
  <c r="AN18" i="13"/>
  <c r="X22" i="13"/>
  <c r="BD1" i="13"/>
  <c r="AN24" i="13"/>
  <c r="X1" i="13"/>
  <c r="AN17" i="13"/>
  <c r="T17" i="13"/>
  <c r="AJ1" i="13"/>
  <c r="AN1" i="13"/>
  <c r="BI28" i="13"/>
  <c r="AF22" i="13"/>
  <c r="N17" i="13"/>
  <c r="V1" i="13"/>
  <c r="AD25" i="13"/>
  <c r="AT18" i="13"/>
  <c r="BB17" i="13"/>
  <c r="AF24" i="13"/>
  <c r="O24" i="13"/>
  <c r="AI28" i="10"/>
  <c r="P32" i="16"/>
  <c r="AJ20" i="13"/>
  <c r="AZ21" i="13"/>
  <c r="AZ23" i="13"/>
  <c r="AR21" i="13"/>
  <c r="AE24" i="13"/>
  <c r="AV22" i="13"/>
  <c r="S19" i="13"/>
  <c r="AQ28" i="13"/>
  <c r="BD19" i="13"/>
  <c r="BD25" i="13"/>
  <c r="AN21" i="13"/>
  <c r="AF23" i="13"/>
  <c r="AF1" i="13"/>
  <c r="W25" i="13"/>
  <c r="AM22" i="13"/>
  <c r="BC18" i="13"/>
  <c r="BC20" i="13"/>
  <c r="AM21" i="13"/>
  <c r="AN19" i="13"/>
  <c r="AN27" i="13"/>
  <c r="AF25" i="13"/>
  <c r="S1" i="13"/>
  <c r="S25" i="13"/>
  <c r="S23" i="13"/>
  <c r="S17" i="13"/>
  <c r="S20" i="13"/>
  <c r="S26" i="13"/>
  <c r="S27" i="13"/>
  <c r="AA29" i="13"/>
  <c r="AA19" i="13"/>
  <c r="AA28" i="13"/>
  <c r="AA1" i="13"/>
  <c r="AA24" i="13"/>
  <c r="AA27" i="13"/>
  <c r="AI25" i="13"/>
  <c r="AI27" i="13"/>
  <c r="AI22" i="13"/>
  <c r="AQ1" i="13"/>
  <c r="AQ17" i="13"/>
  <c r="AQ29" i="13"/>
  <c r="AQ27" i="13"/>
  <c r="AY25" i="13"/>
  <c r="AY18" i="13"/>
  <c r="AY17" i="13"/>
  <c r="AY1" i="13"/>
  <c r="AY27" i="13"/>
  <c r="AY22" i="13"/>
  <c r="BG22" i="13"/>
  <c r="BG1" i="13"/>
  <c r="BG25" i="13"/>
  <c r="BG17" i="13"/>
  <c r="BG23" i="13"/>
  <c r="BG24" i="13"/>
  <c r="AE1" i="13"/>
  <c r="X23" i="13"/>
  <c r="X17" i="13"/>
  <c r="X19" i="13"/>
  <c r="X20" i="13"/>
  <c r="X26" i="13"/>
  <c r="X18" i="13"/>
  <c r="X29" i="13"/>
  <c r="X21" i="13"/>
  <c r="X27" i="13"/>
  <c r="AV23" i="13"/>
  <c r="BO1" i="6"/>
  <c r="BN1" i="6"/>
  <c r="X28" i="13"/>
  <c r="S24" i="13"/>
  <c r="BG18" i="13"/>
  <c r="AY19" i="13"/>
  <c r="AY23" i="13"/>
  <c r="AE17" i="13"/>
  <c r="AU18" i="13"/>
  <c r="AF29" i="13"/>
  <c r="AF28" i="13"/>
  <c r="AF27" i="13"/>
  <c r="AF26" i="13"/>
  <c r="AF17" i="13"/>
  <c r="AF19" i="13"/>
  <c r="AF21" i="13"/>
  <c r="AF20" i="13"/>
  <c r="AF18" i="13"/>
  <c r="AN28" i="13"/>
  <c r="AN25" i="13"/>
  <c r="AN22" i="13"/>
  <c r="AN23" i="13"/>
  <c r="AN20" i="13"/>
  <c r="AN29" i="13"/>
  <c r="AN26" i="13"/>
  <c r="BD29" i="13"/>
  <c r="BD28" i="13"/>
  <c r="BD26" i="13"/>
  <c r="BD23" i="13"/>
  <c r="BD22" i="13"/>
  <c r="BD21" i="13"/>
  <c r="BD20" i="13"/>
  <c r="BD18" i="13"/>
  <c r="BD17" i="13"/>
  <c r="BD27" i="13"/>
  <c r="X25" i="13"/>
  <c r="AM24" i="13"/>
  <c r="BC21" i="13"/>
  <c r="AU27" i="13"/>
  <c r="P24" i="13"/>
  <c r="S18" i="13"/>
  <c r="AY29" i="13"/>
  <c r="X24" i="13"/>
  <c r="BR19" i="6"/>
  <c r="U28" i="13"/>
  <c r="U21" i="13"/>
  <c r="M17" i="13"/>
  <c r="U25" i="13"/>
  <c r="BI1" i="13"/>
  <c r="AC22" i="13"/>
  <c r="BI21" i="13"/>
  <c r="BR1" i="6"/>
  <c r="AK22" i="13"/>
  <c r="AR328" i="13"/>
  <c r="BB18" i="13"/>
  <c r="AT20" i="13"/>
  <c r="BD328" i="13"/>
  <c r="BB1" i="13"/>
  <c r="BB28" i="13"/>
  <c r="N26" i="13"/>
  <c r="AD22" i="13"/>
  <c r="AT19" i="13"/>
  <c r="P25" i="16"/>
  <c r="T328" i="13"/>
  <c r="BB27" i="13"/>
  <c r="V22" i="13"/>
  <c r="AX328" i="13"/>
  <c r="Z328" i="13"/>
  <c r="AD28" i="13"/>
  <c r="AD21" i="13"/>
  <c r="AL20" i="13"/>
  <c r="P29" i="16"/>
  <c r="AT21" i="13"/>
  <c r="G18" i="6"/>
  <c r="H18" i="6" s="1"/>
  <c r="BN18" i="6" s="1"/>
  <c r="BB29" i="13"/>
  <c r="AD27" i="13"/>
  <c r="AL24" i="13"/>
  <c r="AU26" i="13"/>
  <c r="AE19" i="13"/>
  <c r="AL22" i="13"/>
  <c r="AE22" i="13"/>
  <c r="AD18" i="13"/>
  <c r="N24" i="13"/>
  <c r="O17" i="13"/>
  <c r="AL19" i="13"/>
  <c r="BB26" i="13"/>
  <c r="AT25" i="13"/>
  <c r="AT24" i="13"/>
  <c r="AL28" i="13"/>
  <c r="BC22" i="13"/>
  <c r="BC23" i="13"/>
  <c r="AM23" i="13"/>
  <c r="AM18" i="13"/>
  <c r="AM19" i="13"/>
  <c r="BC28" i="13"/>
  <c r="AM20" i="13"/>
  <c r="AT1" i="13"/>
  <c r="AL26" i="13"/>
  <c r="AU29" i="13"/>
  <c r="BB24" i="13"/>
  <c r="AE25" i="13"/>
  <c r="AE26" i="13"/>
  <c r="BB22" i="13"/>
  <c r="BB20" i="13"/>
  <c r="AE27" i="13"/>
  <c r="AU20" i="13"/>
  <c r="AD24" i="13"/>
  <c r="AD26" i="13"/>
  <c r="AL17" i="13"/>
  <c r="AT27" i="13"/>
  <c r="AT26" i="13"/>
  <c r="AD1" i="13"/>
  <c r="BC19" i="13"/>
  <c r="BC25" i="13"/>
  <c r="AM25" i="13"/>
  <c r="AM28" i="13"/>
  <c r="AU17" i="13"/>
  <c r="AU21" i="13"/>
  <c r="AL25" i="13"/>
  <c r="AL23" i="13"/>
  <c r="BB21" i="13"/>
  <c r="AD20" i="13"/>
  <c r="AD19" i="13"/>
  <c r="AT29" i="13"/>
  <c r="AT28" i="13"/>
  <c r="AL21" i="13"/>
  <c r="AL1" i="13"/>
  <c r="BC27" i="13"/>
  <c r="BC1" i="13"/>
  <c r="AM27" i="13"/>
  <c r="BC17" i="13"/>
  <c r="AD29" i="13"/>
  <c r="V24" i="13"/>
  <c r="AE29" i="13"/>
  <c r="BB25" i="13"/>
  <c r="AU24" i="13"/>
  <c r="BB23" i="13"/>
  <c r="BB19" i="13"/>
  <c r="AD23" i="13"/>
  <c r="AD17" i="13"/>
  <c r="AL27" i="13"/>
  <c r="BC29" i="13"/>
  <c r="AU23" i="13"/>
  <c r="AM29" i="13"/>
  <c r="AM1" i="13"/>
  <c r="AM17" i="13"/>
  <c r="AT22" i="13"/>
  <c r="AU1" i="13"/>
  <c r="AE28" i="13"/>
  <c r="AE20" i="13"/>
  <c r="AU19" i="13"/>
  <c r="AL29" i="13"/>
  <c r="V23" i="13"/>
  <c r="AE21" i="13"/>
  <c r="AT17" i="13"/>
  <c r="AT23" i="13"/>
  <c r="AE18" i="13"/>
  <c r="AU28" i="13"/>
  <c r="AU25" i="13"/>
  <c r="AL18" i="13"/>
  <c r="AU22" i="13"/>
  <c r="O26" i="13"/>
  <c r="BC24" i="13"/>
  <c r="V25" i="13"/>
  <c r="AE23" i="13"/>
  <c r="P24" i="16"/>
  <c r="L1" i="13"/>
  <c r="BQ19" i="6"/>
  <c r="N1" i="13"/>
  <c r="P1" i="13"/>
  <c r="O1" i="13"/>
  <c r="C15" i="6"/>
  <c r="P20" i="16"/>
  <c r="P27" i="16"/>
  <c r="P33" i="16"/>
  <c r="P31" i="16"/>
  <c r="P23" i="16"/>
  <c r="P22" i="16"/>
  <c r="P21" i="16"/>
  <c r="P26" i="16"/>
  <c r="BO19" i="6"/>
  <c r="E327" i="13"/>
  <c r="BQ1" i="6"/>
  <c r="BP19" i="6"/>
  <c r="BN19" i="6"/>
  <c r="M26" i="13"/>
  <c r="G58" i="13"/>
  <c r="B58" i="13"/>
  <c r="AC25" i="13"/>
  <c r="AK18" i="13"/>
  <c r="BI25" i="13"/>
  <c r="BA21" i="13"/>
  <c r="M24" i="13"/>
  <c r="BA19" i="13"/>
  <c r="AC17" i="13"/>
  <c r="AS20" i="13"/>
  <c r="AC28" i="13"/>
  <c r="BI19" i="13"/>
  <c r="V18" i="13"/>
  <c r="U18" i="13"/>
  <c r="BA27" i="13"/>
  <c r="AC18" i="13"/>
  <c r="BI26" i="13"/>
  <c r="BI23" i="13"/>
  <c r="AK19" i="13"/>
  <c r="AK1" i="13"/>
  <c r="M1" i="13"/>
  <c r="BI29" i="13"/>
  <c r="BA20" i="13"/>
  <c r="AS24" i="13"/>
  <c r="AM26" i="13"/>
  <c r="BC26" i="13"/>
  <c r="BI18" i="13"/>
  <c r="AK27" i="13"/>
  <c r="AC23" i="13"/>
  <c r="AK23" i="13"/>
  <c r="AK17" i="13"/>
  <c r="AK25" i="13"/>
  <c r="AS29" i="13"/>
  <c r="AS19" i="13"/>
  <c r="U17" i="13"/>
  <c r="BA22" i="13"/>
  <c r="AS26" i="13"/>
  <c r="AK21" i="13"/>
  <c r="U27" i="13"/>
  <c r="AC24" i="13"/>
  <c r="AC29" i="13"/>
  <c r="AK26" i="13"/>
  <c r="AK20" i="13"/>
  <c r="AK29" i="13"/>
  <c r="Z329" i="13"/>
  <c r="AS28" i="13"/>
  <c r="AS1" i="13"/>
  <c r="U20" i="13"/>
  <c r="Y18" i="13"/>
  <c r="AG25" i="13"/>
  <c r="AW25" i="13"/>
  <c r="U29" i="13"/>
  <c r="AS18" i="13"/>
  <c r="AC26" i="13"/>
  <c r="BI22" i="13"/>
  <c r="AS25" i="13"/>
  <c r="AK28" i="13"/>
  <c r="AF329" i="13"/>
  <c r="BI27" i="13"/>
  <c r="AS21" i="13"/>
  <c r="AC19" i="13"/>
  <c r="AC1" i="13"/>
  <c r="U22" i="13"/>
  <c r="AP18" i="13"/>
  <c r="BI17" i="13"/>
  <c r="AS22" i="13"/>
  <c r="AS23" i="13"/>
  <c r="N329" i="13"/>
  <c r="AS27" i="13"/>
  <c r="AC21" i="13"/>
  <c r="U24" i="13"/>
  <c r="AX329" i="13"/>
  <c r="AI26" i="13"/>
  <c r="AY26" i="13"/>
  <c r="BI20" i="13"/>
  <c r="BA29" i="13"/>
  <c r="AL329" i="13"/>
  <c r="AC27" i="13"/>
  <c r="U23" i="13"/>
  <c r="U19" i="13"/>
  <c r="AS17" i="13"/>
  <c r="BI24" i="13"/>
  <c r="AK24" i="13"/>
  <c r="AC20" i="13"/>
  <c r="U26" i="13"/>
  <c r="U1" i="13"/>
  <c r="T329" i="13"/>
  <c r="AB28" i="13"/>
  <c r="AR1" i="13"/>
  <c r="K293" i="6"/>
  <c r="E25" i="13" s="1"/>
  <c r="F25" i="13" s="1"/>
  <c r="AZ20" i="13"/>
  <c r="AR22" i="13"/>
  <c r="AR23" i="13"/>
  <c r="AX14" i="13"/>
  <c r="AR19" i="13"/>
  <c r="AZ22" i="13"/>
  <c r="AZ1" i="13"/>
  <c r="AR24" i="13"/>
  <c r="AR25" i="13"/>
  <c r="AZ28" i="13"/>
  <c r="AR26" i="13"/>
  <c r="AR27" i="13"/>
  <c r="AR17" i="13"/>
  <c r="AR28" i="13"/>
  <c r="AR29" i="13"/>
  <c r="N328" i="13"/>
  <c r="AR14" i="13"/>
  <c r="Z14" i="13"/>
  <c r="AA14" i="13"/>
  <c r="AM14" i="13"/>
  <c r="AF14" i="13"/>
  <c r="BH14" i="13"/>
  <c r="AK14" i="13"/>
  <c r="AU14" i="13"/>
  <c r="BI14" i="13"/>
  <c r="AD14" i="13"/>
  <c r="R14" i="13"/>
  <c r="J35" i="18"/>
  <c r="BM19" i="6"/>
  <c r="AT14" i="13"/>
  <c r="BB14" i="13"/>
  <c r="W14" i="13"/>
  <c r="E3" i="6"/>
  <c r="V14" i="13"/>
  <c r="BG14" i="13"/>
  <c r="T14" i="13"/>
  <c r="AN14" i="13"/>
  <c r="AW14" i="13"/>
  <c r="BA14" i="13"/>
  <c r="U14" i="13"/>
  <c r="P28" i="16"/>
  <c r="FI1" i="6"/>
  <c r="Y14" i="13"/>
  <c r="AQ14" i="13"/>
  <c r="AZ14" i="13"/>
  <c r="AI14" i="13"/>
  <c r="BC14" i="13"/>
  <c r="AJ14" i="13"/>
  <c r="AC14" i="13"/>
  <c r="P30" i="16"/>
  <c r="BF14" i="13"/>
  <c r="AY14" i="13"/>
  <c r="FH1" i="6"/>
  <c r="J17" i="13"/>
  <c r="B1" i="13"/>
  <c r="E1" i="13"/>
  <c r="G1" i="13"/>
  <c r="L292" i="6"/>
  <c r="C14" i="19"/>
  <c r="D14" i="19" s="1"/>
  <c r="E14" i="19" s="1"/>
  <c r="X14" i="13"/>
  <c r="AG14" i="13"/>
  <c r="AP14" i="13"/>
  <c r="AB14" i="13"/>
  <c r="BD14" i="13"/>
  <c r="AV17" i="13"/>
  <c r="AV1" i="13"/>
  <c r="AV29" i="13"/>
  <c r="AV28" i="13"/>
  <c r="AV27" i="13"/>
  <c r="AV26" i="13"/>
  <c r="AV18" i="13"/>
  <c r="AV25" i="13"/>
  <c r="AV24" i="13"/>
  <c r="AV21" i="13"/>
  <c r="AV20" i="13"/>
  <c r="AV19" i="13"/>
  <c r="AB21" i="13"/>
  <c r="AB22" i="13"/>
  <c r="AB1" i="13"/>
  <c r="AB20" i="13"/>
  <c r="AB19" i="13"/>
  <c r="AB29" i="13"/>
  <c r="AB17" i="13"/>
  <c r="AB25" i="13"/>
  <c r="AB26" i="13"/>
  <c r="AB18" i="13"/>
  <c r="AB23" i="13"/>
  <c r="AB24" i="13"/>
  <c r="AJ23" i="13"/>
  <c r="AJ18" i="13"/>
  <c r="AJ21" i="13"/>
  <c r="AJ27" i="13"/>
  <c r="AJ28" i="13"/>
  <c r="AJ26" i="13"/>
  <c r="AJ25" i="13"/>
  <c r="AJ22" i="13"/>
  <c r="AJ17" i="13"/>
  <c r="AJ29" i="13"/>
  <c r="W26" i="13"/>
  <c r="W20" i="13"/>
  <c r="W19" i="13"/>
  <c r="W28" i="13"/>
  <c r="W1" i="13"/>
  <c r="W24" i="13"/>
  <c r="W17" i="13"/>
  <c r="W22" i="13"/>
  <c r="W29" i="13"/>
  <c r="W27" i="13"/>
  <c r="W23" i="13"/>
  <c r="W18" i="13"/>
  <c r="W21" i="13"/>
  <c r="Q25" i="13"/>
  <c r="Q26" i="13"/>
  <c r="Q1" i="13"/>
  <c r="V21" i="13"/>
  <c r="V20" i="13"/>
  <c r="AI24" i="13"/>
  <c r="AO22" i="13"/>
  <c r="AO1" i="13"/>
  <c r="AI28" i="13"/>
  <c r="AI23" i="13"/>
  <c r="AA25" i="13"/>
  <c r="AA22" i="13"/>
  <c r="AO14" i="13"/>
  <c r="AO18" i="13"/>
  <c r="BA18" i="13"/>
  <c r="AL14" i="13"/>
  <c r="ES1" i="6"/>
  <c r="AS14" i="13"/>
  <c r="BF23" i="13"/>
  <c r="BF22" i="13"/>
  <c r="BF1" i="13"/>
  <c r="V27" i="13"/>
  <c r="V26" i="13"/>
  <c r="AI17" i="13"/>
  <c r="AO27" i="13"/>
  <c r="BA17" i="13"/>
  <c r="BA24" i="13"/>
  <c r="AO28" i="13"/>
  <c r="AI29" i="13"/>
  <c r="P26" i="13"/>
  <c r="AI19" i="13"/>
  <c r="V29" i="13"/>
  <c r="V28" i="13"/>
  <c r="BA26" i="13"/>
  <c r="BA1" i="13"/>
  <c r="AA17" i="13"/>
  <c r="AI1" i="13"/>
  <c r="AV14" i="13"/>
  <c r="S14" i="13"/>
  <c r="V17" i="13"/>
  <c r="BF27" i="13"/>
  <c r="BF26" i="13"/>
  <c r="BA25" i="13"/>
  <c r="AO19" i="13"/>
  <c r="BA28" i="13"/>
  <c r="AI20" i="13"/>
  <c r="AE14" i="13"/>
  <c r="BA23" i="13"/>
  <c r="BF29" i="13"/>
  <c r="BF28" i="13"/>
  <c r="AI18" i="13"/>
  <c r="AO17" i="13"/>
  <c r="AA21" i="13"/>
  <c r="P17" i="13"/>
  <c r="DM1" i="6"/>
  <c r="I17" i="13"/>
  <c r="AA26" i="13"/>
  <c r="BF19" i="13"/>
  <c r="V19" i="13"/>
  <c r="AA20" i="13"/>
  <c r="AA18" i="13"/>
  <c r="AO20" i="13"/>
  <c r="AI21" i="13"/>
  <c r="AA23" i="13"/>
  <c r="BE14" i="13"/>
  <c r="AH14" i="13"/>
  <c r="B16" i="19"/>
  <c r="C15" i="19"/>
  <c r="O70" i="8"/>
  <c r="O72" i="10"/>
  <c r="AG27" i="13"/>
  <c r="J276" i="13" l="1"/>
  <c r="J272" i="13"/>
  <c r="J267" i="13"/>
  <c r="J97" i="13"/>
  <c r="J115" i="13"/>
  <c r="J89" i="13"/>
  <c r="J111" i="13"/>
  <c r="J129" i="13"/>
  <c r="J147" i="13"/>
  <c r="J181" i="13"/>
  <c r="J196" i="13"/>
  <c r="J220" i="13"/>
  <c r="J235" i="13"/>
  <c r="J249" i="13"/>
  <c r="J98" i="13"/>
  <c r="J121" i="13"/>
  <c r="J138" i="13"/>
  <c r="J151" i="13"/>
  <c r="J189" i="13"/>
  <c r="J205" i="13"/>
  <c r="J225" i="13"/>
  <c r="J244" i="13"/>
  <c r="J96" i="13"/>
  <c r="J118" i="13"/>
  <c r="J135" i="13"/>
  <c r="J149" i="13"/>
  <c r="J168" i="13"/>
  <c r="J212" i="13"/>
  <c r="J251" i="13"/>
  <c r="J128" i="13"/>
  <c r="J146" i="13"/>
  <c r="J169" i="13"/>
  <c r="J183" i="13"/>
  <c r="J202" i="13"/>
  <c r="J227" i="13"/>
  <c r="J258" i="13"/>
  <c r="J280" i="13"/>
  <c r="J279" i="13"/>
  <c r="J275" i="13"/>
  <c r="J271" i="13"/>
  <c r="J266" i="13"/>
  <c r="J116" i="13"/>
  <c r="J133" i="13"/>
  <c r="J184" i="13"/>
  <c r="J203" i="13"/>
  <c r="J239" i="13"/>
  <c r="J253" i="13"/>
  <c r="J126" i="13"/>
  <c r="J141" i="13"/>
  <c r="J155" i="13"/>
  <c r="J193" i="13"/>
  <c r="J211" i="13"/>
  <c r="J232" i="13"/>
  <c r="J247" i="13"/>
  <c r="J105" i="13"/>
  <c r="J123" i="13"/>
  <c r="J139" i="13"/>
  <c r="J152" i="13"/>
  <c r="J171" i="13"/>
  <c r="J190" i="13"/>
  <c r="J217" i="13"/>
  <c r="J233" i="13"/>
  <c r="J257" i="13"/>
  <c r="J132" i="13"/>
  <c r="J153" i="13"/>
  <c r="J186" i="13"/>
  <c r="J208" i="13"/>
  <c r="J234" i="13"/>
  <c r="J274" i="13"/>
  <c r="J110" i="13"/>
  <c r="J99" i="13"/>
  <c r="J120" i="13"/>
  <c r="J137" i="13"/>
  <c r="J154" i="13"/>
  <c r="J188" i="13"/>
  <c r="J209" i="13"/>
  <c r="J229" i="13"/>
  <c r="J243" i="13"/>
  <c r="J112" i="13"/>
  <c r="J130" i="13"/>
  <c r="J159" i="13"/>
  <c r="J173" i="13"/>
  <c r="J198" i="13"/>
  <c r="J216" i="13"/>
  <c r="J236" i="13"/>
  <c r="J250" i="13"/>
  <c r="J127" i="13"/>
  <c r="J142" i="13"/>
  <c r="J160" i="13"/>
  <c r="J201" i="13"/>
  <c r="J222" i="13"/>
  <c r="J237" i="13"/>
  <c r="J262" i="13"/>
  <c r="J136" i="13"/>
  <c r="J214" i="13"/>
  <c r="J238" i="13"/>
  <c r="J252" i="13"/>
  <c r="J269" i="13"/>
  <c r="J264" i="13"/>
  <c r="J119" i="13"/>
  <c r="J94" i="13"/>
  <c r="J106" i="13"/>
  <c r="J108" i="13"/>
  <c r="J125" i="13"/>
  <c r="J158" i="13"/>
  <c r="J178" i="13"/>
  <c r="J215" i="13"/>
  <c r="J246" i="13"/>
  <c r="J117" i="13"/>
  <c r="J134" i="13"/>
  <c r="J148" i="13"/>
  <c r="J165" i="13"/>
  <c r="J221" i="13"/>
  <c r="J240" i="13"/>
  <c r="J254" i="13"/>
  <c r="J93" i="13"/>
  <c r="J114" i="13"/>
  <c r="J131" i="13"/>
  <c r="J145" i="13"/>
  <c r="J207" i="13"/>
  <c r="J226" i="13"/>
  <c r="J241" i="13"/>
  <c r="J124" i="13"/>
  <c r="J143" i="13"/>
  <c r="J180" i="13"/>
  <c r="J218" i="13"/>
  <c r="J242" i="13"/>
  <c r="I281" i="13"/>
  <c r="J281" i="13"/>
  <c r="F281" i="13"/>
  <c r="L282" i="13"/>
  <c r="J282" i="13" s="1"/>
  <c r="B317" i="13"/>
  <c r="H317" i="13"/>
  <c r="G317" i="13"/>
  <c r="K294" i="6"/>
  <c r="B41" i="8"/>
  <c r="J36" i="18"/>
  <c r="H23" i="13"/>
  <c r="H24" i="13"/>
  <c r="A37" i="18"/>
  <c r="J51" i="13"/>
  <c r="B37" i="10"/>
  <c r="J68" i="13"/>
  <c r="H35" i="13"/>
  <c r="J66" i="13"/>
  <c r="J56" i="13"/>
  <c r="J79" i="13"/>
  <c r="J49" i="13"/>
  <c r="J64" i="13"/>
  <c r="J50" i="13"/>
  <c r="E27" i="13"/>
  <c r="F27" i="13" s="1"/>
  <c r="J70" i="13"/>
  <c r="J43" i="13"/>
  <c r="FC175" i="6"/>
  <c r="EQ175" i="6"/>
  <c r="EV175" i="6"/>
  <c r="EH175" i="6"/>
  <c r="EI175" i="6"/>
  <c r="EX175" i="6"/>
  <c r="ET175" i="6"/>
  <c r="EB175" i="6"/>
  <c r="EY175" i="6"/>
  <c r="EE175" i="6"/>
  <c r="EK175" i="6"/>
  <c r="FJ175" i="6"/>
  <c r="ES175" i="6"/>
  <c r="EZ175" i="6"/>
  <c r="EW175" i="6"/>
  <c r="EA175" i="6"/>
  <c r="EC175" i="6"/>
  <c r="FA175" i="6"/>
  <c r="EP175" i="6"/>
  <c r="FD175" i="6"/>
  <c r="DT175" i="6"/>
  <c r="DY175" i="6"/>
  <c r="EN175" i="6"/>
  <c r="FH175" i="6"/>
  <c r="DW175" i="6"/>
  <c r="FE175" i="6"/>
  <c r="DQ175" i="6"/>
  <c r="ER175" i="6"/>
  <c r="EU175" i="6"/>
  <c r="EL175" i="6"/>
  <c r="DO175" i="6"/>
  <c r="DZ175" i="6"/>
  <c r="FG175" i="6"/>
  <c r="ED175" i="6"/>
  <c r="DR175" i="6"/>
  <c r="DS175" i="6"/>
  <c r="FF175" i="6"/>
  <c r="FB175" i="6"/>
  <c r="EJ175" i="6"/>
  <c r="EO175" i="6"/>
  <c r="FI175" i="6"/>
  <c r="DX175" i="6"/>
  <c r="EM175" i="6"/>
  <c r="DV175" i="6"/>
  <c r="DU175" i="6"/>
  <c r="EG175" i="6"/>
  <c r="DP175" i="6"/>
  <c r="EF175" i="6"/>
  <c r="DN175" i="6"/>
  <c r="DM175" i="6"/>
  <c r="EZ23" i="6"/>
  <c r="DT23" i="6"/>
  <c r="FC23" i="6"/>
  <c r="DW23" i="6"/>
  <c r="ES23" i="6"/>
  <c r="FJ23" i="6"/>
  <c r="FB23" i="6"/>
  <c r="FD23" i="6"/>
  <c r="EO23" i="6"/>
  <c r="FE23" i="6"/>
  <c r="EW23" i="6"/>
  <c r="EX23" i="6"/>
  <c r="EY23" i="6"/>
  <c r="EF23" i="6"/>
  <c r="EU23" i="6"/>
  <c r="DO23" i="6"/>
  <c r="EK23" i="6"/>
  <c r="DV23" i="6"/>
  <c r="DX23" i="6"/>
  <c r="DY23" i="6"/>
  <c r="ED23" i="6"/>
  <c r="EV23" i="6"/>
  <c r="DQ23" i="6"/>
  <c r="FG23" i="6"/>
  <c r="DS23" i="6"/>
  <c r="DR23" i="6"/>
  <c r="FH23" i="6"/>
  <c r="DP23" i="6"/>
  <c r="EP23" i="6"/>
  <c r="EM23" i="6"/>
  <c r="FI23" i="6"/>
  <c r="EC23" i="6"/>
  <c r="EG23" i="6"/>
  <c r="EH23" i="6"/>
  <c r="EI23" i="6"/>
  <c r="FF23" i="6"/>
  <c r="EA23" i="6"/>
  <c r="EE23" i="6"/>
  <c r="FA23" i="6"/>
  <c r="DU23" i="6"/>
  <c r="EQ23" i="6"/>
  <c r="ER23" i="6"/>
  <c r="ET23" i="6"/>
  <c r="DZ23" i="6"/>
  <c r="EL23" i="6"/>
  <c r="EN23" i="6"/>
  <c r="EJ23" i="6"/>
  <c r="EB23" i="6"/>
  <c r="DM23" i="6"/>
  <c r="DN23" i="6"/>
  <c r="M37" i="13"/>
  <c r="G85" i="13"/>
  <c r="L37" i="13"/>
  <c r="B85" i="13"/>
  <c r="I85" i="13" s="1"/>
  <c r="H85" i="13"/>
  <c r="ET22" i="6"/>
  <c r="DY22" i="6"/>
  <c r="FF22" i="6"/>
  <c r="FJ22" i="6"/>
  <c r="EO22" i="6"/>
  <c r="DT22" i="6"/>
  <c r="FH22" i="6"/>
  <c r="EL22" i="6"/>
  <c r="FE22" i="6"/>
  <c r="EJ22" i="6"/>
  <c r="FA22" i="6"/>
  <c r="EZ22" i="6"/>
  <c r="ED22" i="6"/>
  <c r="EW22" i="6"/>
  <c r="EB22" i="6"/>
  <c r="EQ22" i="6"/>
  <c r="DU22" i="6"/>
  <c r="EE22" i="6"/>
  <c r="FI22" i="6"/>
  <c r="ER22" i="6"/>
  <c r="EI22" i="6"/>
  <c r="EA22" i="6"/>
  <c r="FB22" i="6"/>
  <c r="ES22" i="6"/>
  <c r="EK22" i="6"/>
  <c r="FC22" i="6"/>
  <c r="EU22" i="6"/>
  <c r="DS22" i="6"/>
  <c r="EC22" i="6"/>
  <c r="EM22" i="6"/>
  <c r="DV22" i="6"/>
  <c r="EY22" i="6"/>
  <c r="EG22" i="6"/>
  <c r="FG22" i="6"/>
  <c r="DW22" i="6"/>
  <c r="EV22" i="6"/>
  <c r="EX22" i="6"/>
  <c r="FD22" i="6"/>
  <c r="DX22" i="6"/>
  <c r="DZ22" i="6"/>
  <c r="EF22" i="6"/>
  <c r="EH22" i="6"/>
  <c r="EN22" i="6"/>
  <c r="EP22" i="6"/>
  <c r="DR22" i="6"/>
  <c r="DN22" i="6"/>
  <c r="DM22" i="6"/>
  <c r="DP22" i="6"/>
  <c r="DQ22" i="6"/>
  <c r="DO22" i="6"/>
  <c r="ET21" i="6"/>
  <c r="DV21" i="6"/>
  <c r="EN21" i="6"/>
  <c r="FF21" i="6"/>
  <c r="EH21" i="6"/>
  <c r="FE21" i="6"/>
  <c r="EG21" i="6"/>
  <c r="EE21" i="6"/>
  <c r="EZ21" i="6"/>
  <c r="DZ21" i="6"/>
  <c r="FB21" i="6"/>
  <c r="EU21" i="6"/>
  <c r="DW21" i="6"/>
  <c r="EP21" i="6"/>
  <c r="FC21" i="6"/>
  <c r="DT21" i="6"/>
  <c r="EF21" i="6"/>
  <c r="ER21" i="6"/>
  <c r="DX21" i="6"/>
  <c r="FD21" i="6"/>
  <c r="EV21" i="6"/>
  <c r="DY21" i="6"/>
  <c r="EX21" i="6"/>
  <c r="ED21" i="6"/>
  <c r="EO21" i="6"/>
  <c r="EK21" i="6"/>
  <c r="DS21" i="6"/>
  <c r="EJ21" i="6"/>
  <c r="EL21" i="6"/>
  <c r="FJ21" i="6"/>
  <c r="DU21" i="6"/>
  <c r="EW21" i="6"/>
  <c r="FG21" i="6"/>
  <c r="FH21" i="6"/>
  <c r="EY21" i="6"/>
  <c r="FI21" i="6"/>
  <c r="EI21" i="6"/>
  <c r="FA21" i="6"/>
  <c r="EA21" i="6"/>
  <c r="ES21" i="6"/>
  <c r="EB21" i="6"/>
  <c r="EC21" i="6"/>
  <c r="EM21" i="6"/>
  <c r="EQ21" i="6"/>
  <c r="DR21" i="6"/>
  <c r="DN21" i="6"/>
  <c r="DP21" i="6"/>
  <c r="DQ21" i="6"/>
  <c r="DO21" i="6"/>
  <c r="DM21" i="6"/>
  <c r="H65" i="13"/>
  <c r="H72" i="13"/>
  <c r="BQ18" i="6"/>
  <c r="BO18" i="6"/>
  <c r="BP18" i="6"/>
  <c r="H18" i="13"/>
  <c r="G18" i="13"/>
  <c r="B18" i="13"/>
  <c r="BM18" i="6"/>
  <c r="BR18" i="6"/>
  <c r="L293" i="6"/>
  <c r="E293" i="6"/>
  <c r="I58" i="13"/>
  <c r="FE19" i="6"/>
  <c r="EW19" i="6"/>
  <c r="EO19" i="6"/>
  <c r="EG19" i="6"/>
  <c r="DY19" i="6"/>
  <c r="DQ19" i="6"/>
  <c r="FD19" i="6"/>
  <c r="EV19" i="6"/>
  <c r="EN19" i="6"/>
  <c r="EF19" i="6"/>
  <c r="DX19" i="6"/>
  <c r="DP19" i="6"/>
  <c r="FC19" i="6"/>
  <c r="EU19" i="6"/>
  <c r="EM19" i="6"/>
  <c r="EE19" i="6"/>
  <c r="DW19" i="6"/>
  <c r="DO19" i="6"/>
  <c r="FJ19" i="6"/>
  <c r="FB19" i="6"/>
  <c r="ET19" i="6"/>
  <c r="EL19" i="6"/>
  <c r="ED19" i="6"/>
  <c r="DV19" i="6"/>
  <c r="DN19" i="6"/>
  <c r="FI19" i="6"/>
  <c r="FA19" i="6"/>
  <c r="ES19" i="6"/>
  <c r="EK19" i="6"/>
  <c r="EC19" i="6"/>
  <c r="DU19" i="6"/>
  <c r="DM19" i="6"/>
  <c r="FH19" i="6"/>
  <c r="EZ19" i="6"/>
  <c r="ER19" i="6"/>
  <c r="EJ19" i="6"/>
  <c r="EB19" i="6"/>
  <c r="DT19" i="6"/>
  <c r="FG19" i="6"/>
  <c r="EY19" i="6"/>
  <c r="EQ19" i="6"/>
  <c r="EI19" i="6"/>
  <c r="EA19" i="6"/>
  <c r="DS19" i="6"/>
  <c r="FF19" i="6"/>
  <c r="EX19" i="6"/>
  <c r="EP19" i="6"/>
  <c r="EH19" i="6"/>
  <c r="DZ19" i="6"/>
  <c r="DR19" i="6"/>
  <c r="F1" i="13"/>
  <c r="I1" i="13"/>
  <c r="J1" i="13"/>
  <c r="DL1" i="6"/>
  <c r="S70" i="8"/>
  <c r="B17" i="19"/>
  <c r="C16" i="19"/>
  <c r="D16" i="19" s="1"/>
  <c r="D15" i="19"/>
  <c r="E15" i="19" s="1"/>
  <c r="S72" i="10"/>
  <c r="G318" i="13" l="1"/>
  <c r="L283" i="13"/>
  <c r="J283" i="13" s="1"/>
  <c r="B318" i="13"/>
  <c r="H318" i="13"/>
  <c r="I317" i="13"/>
  <c r="L294" i="6"/>
  <c r="E294" i="6"/>
  <c r="H33" i="13" s="1"/>
  <c r="FG26" i="6"/>
  <c r="EH26" i="6"/>
  <c r="DS26" i="6"/>
  <c r="EI26" i="6"/>
  <c r="EL26" i="6"/>
  <c r="FH26" i="6"/>
  <c r="EP26" i="6"/>
  <c r="DU26" i="6"/>
  <c r="EG26" i="6"/>
  <c r="FI26" i="6"/>
  <c r="FJ26" i="6"/>
  <c r="EW26" i="6"/>
  <c r="DN26" i="6"/>
  <c r="EQ26" i="6"/>
  <c r="DQ26" i="6"/>
  <c r="ES26" i="6"/>
  <c r="DM26" i="6"/>
  <c r="EA26" i="6"/>
  <c r="DV26" i="6"/>
  <c r="EX26" i="6"/>
  <c r="DW26" i="6"/>
  <c r="EY26" i="6"/>
  <c r="FA26" i="6"/>
  <c r="EE26" i="6"/>
  <c r="DR26" i="6"/>
  <c r="ET26" i="6"/>
  <c r="EO26" i="6"/>
  <c r="FC26" i="6"/>
  <c r="EC26" i="6"/>
  <c r="FE26" i="6"/>
  <c r="ED26" i="6"/>
  <c r="EU26" i="6"/>
  <c r="DZ26" i="6"/>
  <c r="DY26" i="6"/>
  <c r="FB26" i="6"/>
  <c r="DO26" i="6"/>
  <c r="EM26" i="6"/>
  <c r="FF26" i="6"/>
  <c r="EK26" i="6"/>
  <c r="DP26" i="6"/>
  <c r="EF26" i="6"/>
  <c r="EV26" i="6"/>
  <c r="DT26" i="6"/>
  <c r="EJ26" i="6"/>
  <c r="EZ26" i="6"/>
  <c r="DX26" i="6"/>
  <c r="EN26" i="6"/>
  <c r="FD26" i="6"/>
  <c r="EB26" i="6"/>
  <c r="ER26" i="6"/>
  <c r="FF25" i="6"/>
  <c r="EB25" i="6"/>
  <c r="EC25" i="6"/>
  <c r="DN25" i="6"/>
  <c r="ET25" i="6"/>
  <c r="DO25" i="6"/>
  <c r="EE25" i="6"/>
  <c r="EU25" i="6"/>
  <c r="EK25" i="6"/>
  <c r="DV25" i="6"/>
  <c r="FB25" i="6"/>
  <c r="DS25" i="6"/>
  <c r="EI25" i="6"/>
  <c r="EY25" i="6"/>
  <c r="EW25" i="6"/>
  <c r="ED25" i="6"/>
  <c r="FJ25" i="6"/>
  <c r="DW25" i="6"/>
  <c r="EM25" i="6"/>
  <c r="FC25" i="6"/>
  <c r="DQ25" i="6"/>
  <c r="FE25" i="6"/>
  <c r="EL25" i="6"/>
  <c r="EA25" i="6"/>
  <c r="EQ25" i="6"/>
  <c r="FG25" i="6"/>
  <c r="DT25" i="6"/>
  <c r="EO25" i="6"/>
  <c r="EF25" i="6"/>
  <c r="DU25" i="6"/>
  <c r="EP25" i="6"/>
  <c r="EJ25" i="6"/>
  <c r="DX25" i="6"/>
  <c r="FI25" i="6"/>
  <c r="ER25" i="6"/>
  <c r="EG25" i="6"/>
  <c r="DR25" i="6"/>
  <c r="EX25" i="6"/>
  <c r="EV25" i="6"/>
  <c r="EN25" i="6"/>
  <c r="DM25" i="6"/>
  <c r="EZ25" i="6"/>
  <c r="ES25" i="6"/>
  <c r="DZ25" i="6"/>
  <c r="FH25" i="6"/>
  <c r="DY25" i="6"/>
  <c r="DP25" i="6"/>
  <c r="FD25" i="6"/>
  <c r="FA25" i="6"/>
  <c r="EH25" i="6"/>
  <c r="B42" i="8"/>
  <c r="A38" i="18"/>
  <c r="EX196" i="6"/>
  <c r="K295" i="6"/>
  <c r="H30" i="13"/>
  <c r="H25" i="13"/>
  <c r="J37" i="18"/>
  <c r="B38" i="10"/>
  <c r="B39" i="10" s="1"/>
  <c r="B40" i="10" s="1"/>
  <c r="H67" i="13"/>
  <c r="E49" i="13"/>
  <c r="F49" i="13" s="1"/>
  <c r="EL196" i="6"/>
  <c r="EB196" i="6"/>
  <c r="EU200" i="6"/>
  <c r="EP200" i="6"/>
  <c r="EX200" i="6"/>
  <c r="DZ200" i="6"/>
  <c r="EA200" i="6"/>
  <c r="EZ200" i="6"/>
  <c r="DX200" i="6"/>
  <c r="EQ200" i="6"/>
  <c r="DY200" i="6"/>
  <c r="FA200" i="6"/>
  <c r="EO200" i="6"/>
  <c r="DM200" i="6"/>
  <c r="E23" i="13"/>
  <c r="F23" i="13" s="1"/>
  <c r="E30" i="13"/>
  <c r="F30" i="13" s="1"/>
  <c r="EI201" i="6"/>
  <c r="FH201" i="6"/>
  <c r="EW201" i="6"/>
  <c r="FE201" i="6"/>
  <c r="DV201" i="6"/>
  <c r="ES201" i="6"/>
  <c r="J42" i="13"/>
  <c r="DL175" i="6"/>
  <c r="DL23" i="6"/>
  <c r="H39" i="13"/>
  <c r="G39" i="13"/>
  <c r="B39" i="13"/>
  <c r="DL22" i="6"/>
  <c r="DL21" i="6"/>
  <c r="B19" i="13"/>
  <c r="I19" i="13" s="1"/>
  <c r="H19" i="13"/>
  <c r="G19" i="13"/>
  <c r="I18" i="13"/>
  <c r="L14" i="13"/>
  <c r="Q14" i="13"/>
  <c r="P14" i="13"/>
  <c r="O14" i="13"/>
  <c r="M14" i="13"/>
  <c r="N14" i="13"/>
  <c r="DL19" i="6"/>
  <c r="E16" i="19"/>
  <c r="W70" i="8"/>
  <c r="W72" i="10"/>
  <c r="C17" i="19"/>
  <c r="B18" i="19"/>
  <c r="E46" i="13" l="1"/>
  <c r="F46" i="13" s="1"/>
  <c r="E33" i="13"/>
  <c r="F33" i="13" s="1"/>
  <c r="E39" i="13"/>
  <c r="F39" i="13" s="1"/>
  <c r="I318" i="13"/>
  <c r="L284" i="13"/>
  <c r="J284" i="13" s="1"/>
  <c r="B319" i="13"/>
  <c r="H319" i="13"/>
  <c r="G319" i="13"/>
  <c r="EM36" i="6"/>
  <c r="EY36" i="6"/>
  <c r="FE36" i="6"/>
  <c r="EI36" i="6"/>
  <c r="DS36" i="6"/>
  <c r="EA36" i="6"/>
  <c r="DW36" i="6"/>
  <c r="EE36" i="6"/>
  <c r="FG36" i="6"/>
  <c r="EQ36" i="6"/>
  <c r="DO36" i="6"/>
  <c r="EU36" i="6"/>
  <c r="FC36" i="6"/>
  <c r="EC36" i="6"/>
  <c r="FI36" i="6"/>
  <c r="DV36" i="6"/>
  <c r="EL36" i="6"/>
  <c r="FB36" i="6"/>
  <c r="EJ36" i="6"/>
  <c r="EK36" i="6"/>
  <c r="ES36" i="6"/>
  <c r="DQ36" i="6"/>
  <c r="FA36" i="6"/>
  <c r="DR36" i="6"/>
  <c r="EH36" i="6"/>
  <c r="EX36" i="6"/>
  <c r="DZ36" i="6"/>
  <c r="FF36" i="6"/>
  <c r="ER36" i="6"/>
  <c r="EF36" i="6"/>
  <c r="DU36" i="6"/>
  <c r="EW36" i="6"/>
  <c r="ED36" i="6"/>
  <c r="FJ36" i="6"/>
  <c r="DT36" i="6"/>
  <c r="FD36" i="6"/>
  <c r="EV36" i="6"/>
  <c r="DY36" i="6"/>
  <c r="EP36" i="6"/>
  <c r="EB36" i="6"/>
  <c r="DP36" i="6"/>
  <c r="EZ36" i="6"/>
  <c r="EG36" i="6"/>
  <c r="DN36" i="6"/>
  <c r="ET36" i="6"/>
  <c r="EN36" i="6"/>
  <c r="DX36" i="6"/>
  <c r="FH36" i="6"/>
  <c r="DM36" i="6"/>
  <c r="EO36" i="6"/>
  <c r="FF29" i="6"/>
  <c r="EZ29" i="6"/>
  <c r="EG29" i="6"/>
  <c r="DZ29" i="6"/>
  <c r="FB29" i="6"/>
  <c r="EA29" i="6"/>
  <c r="EQ29" i="6"/>
  <c r="FG29" i="6"/>
  <c r="DP29" i="6"/>
  <c r="FH29" i="6"/>
  <c r="ES29" i="6"/>
  <c r="EH29" i="6"/>
  <c r="FJ29" i="6"/>
  <c r="EB29" i="6"/>
  <c r="DQ29" i="6"/>
  <c r="FA29" i="6"/>
  <c r="EP29" i="6"/>
  <c r="ER29" i="6"/>
  <c r="DY29" i="6"/>
  <c r="DR29" i="6"/>
  <c r="EX29" i="6"/>
  <c r="DW29" i="6"/>
  <c r="EM29" i="6"/>
  <c r="FC29" i="6"/>
  <c r="DO29" i="6"/>
  <c r="EU29" i="6"/>
  <c r="EJ29" i="6"/>
  <c r="EN29" i="6"/>
  <c r="EO29" i="6"/>
  <c r="DT29" i="6"/>
  <c r="EW29" i="6"/>
  <c r="EL29" i="6"/>
  <c r="DS29" i="6"/>
  <c r="EY29" i="6"/>
  <c r="EF29" i="6"/>
  <c r="DU29" i="6"/>
  <c r="FE29" i="6"/>
  <c r="DN29" i="6"/>
  <c r="ET29" i="6"/>
  <c r="EE29" i="6"/>
  <c r="EV29" i="6"/>
  <c r="EC29" i="6"/>
  <c r="FI29" i="6"/>
  <c r="DV29" i="6"/>
  <c r="EI29" i="6"/>
  <c r="DX29" i="6"/>
  <c r="DM29" i="6"/>
  <c r="FD29" i="6"/>
  <c r="EK29" i="6"/>
  <c r="ED29" i="6"/>
  <c r="FG47" i="6"/>
  <c r="EE47" i="6"/>
  <c r="EU47" i="6"/>
  <c r="DR47" i="6"/>
  <c r="EF47" i="6"/>
  <c r="ER47" i="6"/>
  <c r="DP47" i="6"/>
  <c r="FH47" i="6"/>
  <c r="FF47" i="6"/>
  <c r="EZ47" i="6"/>
  <c r="FB47" i="6"/>
  <c r="DW47" i="6"/>
  <c r="DZ47" i="6"/>
  <c r="EH47" i="6"/>
  <c r="EB47" i="6"/>
  <c r="EL47" i="6"/>
  <c r="EM47" i="6"/>
  <c r="EP47" i="6"/>
  <c r="EJ47" i="6"/>
  <c r="EV47" i="6"/>
  <c r="DO47" i="6"/>
  <c r="FC47" i="6"/>
  <c r="DV47" i="6"/>
  <c r="DT47" i="6"/>
  <c r="EQ47" i="6"/>
  <c r="EA47" i="6"/>
  <c r="EX47" i="6"/>
  <c r="FI47" i="6"/>
  <c r="ES47" i="6"/>
  <c r="EC47" i="6"/>
  <c r="DM47" i="6"/>
  <c r="ED47" i="6"/>
  <c r="EY47" i="6"/>
  <c r="FE47" i="6"/>
  <c r="EO47" i="6"/>
  <c r="DY47" i="6"/>
  <c r="DN47" i="6"/>
  <c r="EI47" i="6"/>
  <c r="FD47" i="6"/>
  <c r="FA47" i="6"/>
  <c r="EK47" i="6"/>
  <c r="DU47" i="6"/>
  <c r="DS47" i="6"/>
  <c r="EN47" i="6"/>
  <c r="FJ47" i="6"/>
  <c r="EW47" i="6"/>
  <c r="EG47" i="6"/>
  <c r="DQ47" i="6"/>
  <c r="DX47" i="6"/>
  <c r="ET47" i="6"/>
  <c r="FF43" i="6"/>
  <c r="EM43" i="6"/>
  <c r="DR43" i="6"/>
  <c r="FB43" i="6"/>
  <c r="EE43" i="6"/>
  <c r="EF43" i="6"/>
  <c r="DW43" i="6"/>
  <c r="DZ43" i="6"/>
  <c r="ER43" i="6"/>
  <c r="EU43" i="6"/>
  <c r="EL43" i="6"/>
  <c r="EP43" i="6"/>
  <c r="EB43" i="6"/>
  <c r="DP43" i="6"/>
  <c r="FG43" i="6"/>
  <c r="FH43" i="6"/>
  <c r="EZ43" i="6"/>
  <c r="DT43" i="6"/>
  <c r="EV43" i="6"/>
  <c r="EJ43" i="6"/>
  <c r="EA43" i="6"/>
  <c r="EQ43" i="6"/>
  <c r="EH43" i="6"/>
  <c r="EX43" i="6"/>
  <c r="FC43" i="6"/>
  <c r="DO43" i="6"/>
  <c r="DV43" i="6"/>
  <c r="FI43" i="6"/>
  <c r="ES43" i="6"/>
  <c r="EC43" i="6"/>
  <c r="DM43" i="6"/>
  <c r="ED43" i="6"/>
  <c r="EY43" i="6"/>
  <c r="FE43" i="6"/>
  <c r="EO43" i="6"/>
  <c r="DY43" i="6"/>
  <c r="DN43" i="6"/>
  <c r="EI43" i="6"/>
  <c r="FD43" i="6"/>
  <c r="FA43" i="6"/>
  <c r="EK43" i="6"/>
  <c r="DU43" i="6"/>
  <c r="DS43" i="6"/>
  <c r="EN43" i="6"/>
  <c r="FJ43" i="6"/>
  <c r="EW43" i="6"/>
  <c r="EG43" i="6"/>
  <c r="DQ43" i="6"/>
  <c r="DX43" i="6"/>
  <c r="ET43" i="6"/>
  <c r="FH39" i="6"/>
  <c r="DR39" i="6"/>
  <c r="FG39" i="6"/>
  <c r="EE39" i="6"/>
  <c r="EQ39" i="6"/>
  <c r="DO39" i="6"/>
  <c r="EP39" i="6"/>
  <c r="DP39" i="6"/>
  <c r="EA39" i="6"/>
  <c r="ER39" i="6"/>
  <c r="FB39" i="6"/>
  <c r="DZ39" i="6"/>
  <c r="EL39" i="6"/>
  <c r="EV39" i="6"/>
  <c r="FF39" i="6"/>
  <c r="EB39" i="6"/>
  <c r="DW39" i="6"/>
  <c r="EH39" i="6"/>
  <c r="EU39" i="6"/>
  <c r="DT39" i="6"/>
  <c r="EX39" i="6"/>
  <c r="DV39" i="6"/>
  <c r="EF39" i="6"/>
  <c r="EM39" i="6"/>
  <c r="EZ39" i="6"/>
  <c r="EJ39" i="6"/>
  <c r="FC39" i="6"/>
  <c r="EW39" i="6"/>
  <c r="EG39" i="6"/>
  <c r="DQ39" i="6"/>
  <c r="DX39" i="6"/>
  <c r="ET39" i="6"/>
  <c r="FA39" i="6"/>
  <c r="EK39" i="6"/>
  <c r="DU39" i="6"/>
  <c r="DS39" i="6"/>
  <c r="EN39" i="6"/>
  <c r="FJ39" i="6"/>
  <c r="ES39" i="6"/>
  <c r="DM39" i="6"/>
  <c r="EY39" i="6"/>
  <c r="EO39" i="6"/>
  <c r="DN39" i="6"/>
  <c r="FD39" i="6"/>
  <c r="FI39" i="6"/>
  <c r="EC39" i="6"/>
  <c r="ED39" i="6"/>
  <c r="FE39" i="6"/>
  <c r="DY39" i="6"/>
  <c r="EI39" i="6"/>
  <c r="FG32" i="6"/>
  <c r="EY32" i="6"/>
  <c r="EQ32" i="6"/>
  <c r="EA32" i="6"/>
  <c r="DS32" i="6"/>
  <c r="DW32" i="6"/>
  <c r="EU32" i="6"/>
  <c r="FC32" i="6"/>
  <c r="EM32" i="6"/>
  <c r="EE32" i="6"/>
  <c r="DO32" i="6"/>
  <c r="FI32" i="6"/>
  <c r="EI32" i="6"/>
  <c r="DX32" i="6"/>
  <c r="EO32" i="6"/>
  <c r="DZ32" i="6"/>
  <c r="EP32" i="6"/>
  <c r="FF32" i="6"/>
  <c r="EF32" i="6"/>
  <c r="DQ32" i="6"/>
  <c r="EW32" i="6"/>
  <c r="ER32" i="6"/>
  <c r="DY32" i="6"/>
  <c r="FE32" i="6"/>
  <c r="DP32" i="6"/>
  <c r="EZ32" i="6"/>
  <c r="EG32" i="6"/>
  <c r="DV32" i="6"/>
  <c r="EL32" i="6"/>
  <c r="FB32" i="6"/>
  <c r="ED32" i="6"/>
  <c r="FJ32" i="6"/>
  <c r="EB32" i="6"/>
  <c r="EC32" i="6"/>
  <c r="EH32" i="6"/>
  <c r="EJ32" i="6"/>
  <c r="EN32" i="6"/>
  <c r="EK32" i="6"/>
  <c r="DN32" i="6"/>
  <c r="ET32" i="6"/>
  <c r="FD32" i="6"/>
  <c r="EV32" i="6"/>
  <c r="DM32" i="6"/>
  <c r="ES32" i="6"/>
  <c r="DR32" i="6"/>
  <c r="EX32" i="6"/>
  <c r="DT32" i="6"/>
  <c r="FH32" i="6"/>
  <c r="DU32" i="6"/>
  <c r="FA32" i="6"/>
  <c r="ER51" i="6"/>
  <c r="DZ51" i="6"/>
  <c r="FC51" i="6"/>
  <c r="EZ51" i="6"/>
  <c r="DO51" i="6"/>
  <c r="FH51" i="6"/>
  <c r="EQ51" i="6"/>
  <c r="DW51" i="6"/>
  <c r="FB51" i="6"/>
  <c r="EJ51" i="6"/>
  <c r="DP51" i="6"/>
  <c r="EF51" i="6"/>
  <c r="EL51" i="6"/>
  <c r="EE51" i="6"/>
  <c r="EU51" i="6"/>
  <c r="EM51" i="6"/>
  <c r="DR51" i="6"/>
  <c r="FF51" i="6"/>
  <c r="EX51" i="6"/>
  <c r="EH51" i="6"/>
  <c r="EB51" i="6"/>
  <c r="DV51" i="6"/>
  <c r="FG51" i="6"/>
  <c r="EP51" i="6"/>
  <c r="EV51" i="6"/>
  <c r="DT51" i="6"/>
  <c r="EA51" i="6"/>
  <c r="FI51" i="6"/>
  <c r="ES51" i="6"/>
  <c r="EC51" i="6"/>
  <c r="DM51" i="6"/>
  <c r="ED51" i="6"/>
  <c r="EY51" i="6"/>
  <c r="FE51" i="6"/>
  <c r="EO51" i="6"/>
  <c r="DY51" i="6"/>
  <c r="DN51" i="6"/>
  <c r="EI51" i="6"/>
  <c r="FD51" i="6"/>
  <c r="FA51" i="6"/>
  <c r="EK51" i="6"/>
  <c r="DU51" i="6"/>
  <c r="DS51" i="6"/>
  <c r="EN51" i="6"/>
  <c r="FJ51" i="6"/>
  <c r="EW51" i="6"/>
  <c r="EG51" i="6"/>
  <c r="DQ51" i="6"/>
  <c r="DX51" i="6"/>
  <c r="ET51" i="6"/>
  <c r="FA42" i="6"/>
  <c r="DO42" i="6"/>
  <c r="EK42" i="6"/>
  <c r="DQ42" i="6"/>
  <c r="DZ42" i="6"/>
  <c r="FJ42" i="6"/>
  <c r="EO42" i="6"/>
  <c r="DS42" i="6"/>
  <c r="EX42" i="6"/>
  <c r="EC42" i="6"/>
  <c r="EG42" i="6"/>
  <c r="EP42" i="6"/>
  <c r="DU42" i="6"/>
  <c r="EA42" i="6"/>
  <c r="EE42" i="6"/>
  <c r="EL42" i="6"/>
  <c r="EW42" i="6"/>
  <c r="FF42" i="6"/>
  <c r="EU42" i="6"/>
  <c r="EY42" i="6"/>
  <c r="ED42" i="6"/>
  <c r="FI42" i="6"/>
  <c r="EM42" i="6"/>
  <c r="DR42" i="6"/>
  <c r="FB42" i="6"/>
  <c r="FG42" i="6"/>
  <c r="FH42" i="6"/>
  <c r="ET42" i="6"/>
  <c r="DY42" i="6"/>
  <c r="FC42" i="6"/>
  <c r="EH42" i="6"/>
  <c r="DV42" i="6"/>
  <c r="DN42" i="6"/>
  <c r="ES42" i="6"/>
  <c r="FE42" i="6"/>
  <c r="DW42" i="6"/>
  <c r="EI42" i="6"/>
  <c r="EQ42" i="6"/>
  <c r="DT42" i="6"/>
  <c r="EJ42" i="6"/>
  <c r="EZ42" i="6"/>
  <c r="DX42" i="6"/>
  <c r="EN42" i="6"/>
  <c r="FD42" i="6"/>
  <c r="EB42" i="6"/>
  <c r="ER42" i="6"/>
  <c r="DP42" i="6"/>
  <c r="EF42" i="6"/>
  <c r="EV42" i="6"/>
  <c r="DM42" i="6"/>
  <c r="FG35" i="6"/>
  <c r="EP35" i="6"/>
  <c r="DS35" i="6"/>
  <c r="FF35" i="6"/>
  <c r="EI35" i="6"/>
  <c r="DR35" i="6"/>
  <c r="EX35" i="6"/>
  <c r="EE35" i="6"/>
  <c r="DO35" i="6"/>
  <c r="EU35" i="6"/>
  <c r="EA35" i="6"/>
  <c r="EY35" i="6"/>
  <c r="ET35" i="6"/>
  <c r="DN35" i="6"/>
  <c r="FC35" i="6"/>
  <c r="DZ35" i="6"/>
  <c r="FD35" i="6"/>
  <c r="EL35" i="6"/>
  <c r="DW35" i="6"/>
  <c r="EM35" i="6"/>
  <c r="FJ35" i="6"/>
  <c r="ED35" i="6"/>
  <c r="EH35" i="6"/>
  <c r="FB35" i="6"/>
  <c r="DV35" i="6"/>
  <c r="EQ35" i="6"/>
  <c r="EN35" i="6"/>
  <c r="DY35" i="6"/>
  <c r="EO35" i="6"/>
  <c r="FE35" i="6"/>
  <c r="DT35" i="6"/>
  <c r="EZ35" i="6"/>
  <c r="DX35" i="6"/>
  <c r="FH35" i="6"/>
  <c r="EF35" i="6"/>
  <c r="DU35" i="6"/>
  <c r="EK35" i="6"/>
  <c r="FA35" i="6"/>
  <c r="DM35" i="6"/>
  <c r="ES35" i="6"/>
  <c r="EJ35" i="6"/>
  <c r="DQ35" i="6"/>
  <c r="EW35" i="6"/>
  <c r="ER35" i="6"/>
  <c r="EC35" i="6"/>
  <c r="FI35" i="6"/>
  <c r="DP35" i="6"/>
  <c r="EV35" i="6"/>
  <c r="EG35" i="6"/>
  <c r="EB35" i="6"/>
  <c r="DL26" i="6"/>
  <c r="EW40" i="6"/>
  <c r="EG40" i="6"/>
  <c r="EV40" i="6"/>
  <c r="EM40" i="6"/>
  <c r="FG40" i="6"/>
  <c r="EE40" i="6"/>
  <c r="EO40" i="6"/>
  <c r="EB40" i="6"/>
  <c r="EJ40" i="6"/>
  <c r="FH40" i="6"/>
  <c r="EF40" i="6"/>
  <c r="EZ40" i="6"/>
  <c r="DW40" i="6"/>
  <c r="FC40" i="6"/>
  <c r="FA40" i="6"/>
  <c r="DY40" i="6"/>
  <c r="ER40" i="6"/>
  <c r="DP40" i="6"/>
  <c r="FE40" i="6"/>
  <c r="DT40" i="6"/>
  <c r="DU40" i="6"/>
  <c r="EU40" i="6"/>
  <c r="DQ40" i="6"/>
  <c r="EK40" i="6"/>
  <c r="EA40" i="6"/>
  <c r="DO40" i="6"/>
  <c r="EQ40" i="6"/>
  <c r="FJ40" i="6"/>
  <c r="ET40" i="6"/>
  <c r="ED40" i="6"/>
  <c r="DN40" i="6"/>
  <c r="EC40" i="6"/>
  <c r="EY40" i="6"/>
  <c r="EX40" i="6"/>
  <c r="EH40" i="6"/>
  <c r="DR40" i="6"/>
  <c r="DX40" i="6"/>
  <c r="ES40" i="6"/>
  <c r="EP40" i="6"/>
  <c r="DM40" i="6"/>
  <c r="FD40" i="6"/>
  <c r="EL40" i="6"/>
  <c r="DS40" i="6"/>
  <c r="FI40" i="6"/>
  <c r="FF40" i="6"/>
  <c r="DZ40" i="6"/>
  <c r="EI40" i="6"/>
  <c r="FB40" i="6"/>
  <c r="DV40" i="6"/>
  <c r="EN40" i="6"/>
  <c r="E45" i="13"/>
  <c r="F45" i="13" s="1"/>
  <c r="FJ33" i="6"/>
  <c r="EV33" i="6"/>
  <c r="DU33" i="6"/>
  <c r="FE33" i="6"/>
  <c r="DZ33" i="6"/>
  <c r="FF33" i="6"/>
  <c r="DW33" i="6"/>
  <c r="EM33" i="6"/>
  <c r="FC33" i="6"/>
  <c r="FD33" i="6"/>
  <c r="EC33" i="6"/>
  <c r="EH33" i="6"/>
  <c r="DX33" i="6"/>
  <c r="FH33" i="6"/>
  <c r="EO33" i="6"/>
  <c r="EP33" i="6"/>
  <c r="EJ33" i="6"/>
  <c r="EW33" i="6"/>
  <c r="DR33" i="6"/>
  <c r="EX33" i="6"/>
  <c r="DS33" i="6"/>
  <c r="EI33" i="6"/>
  <c r="EY33" i="6"/>
  <c r="EQ33" i="6"/>
  <c r="EK33" i="6"/>
  <c r="EB33" i="6"/>
  <c r="DM33" i="6"/>
  <c r="FA33" i="6"/>
  <c r="DN33" i="6"/>
  <c r="ET33" i="6"/>
  <c r="DO33" i="6"/>
  <c r="EU33" i="6"/>
  <c r="DP33" i="6"/>
  <c r="DT33" i="6"/>
  <c r="ER33" i="6"/>
  <c r="DY33" i="6"/>
  <c r="FI33" i="6"/>
  <c r="DV33" i="6"/>
  <c r="FB33" i="6"/>
  <c r="EA33" i="6"/>
  <c r="FG33" i="6"/>
  <c r="EN33" i="6"/>
  <c r="EF33" i="6"/>
  <c r="EG33" i="6"/>
  <c r="ED33" i="6"/>
  <c r="EE33" i="6"/>
  <c r="EZ33" i="6"/>
  <c r="DQ33" i="6"/>
  <c r="ES33" i="6"/>
  <c r="EL33" i="6"/>
  <c r="FJ30" i="6"/>
  <c r="FI30" i="6"/>
  <c r="EA30" i="6"/>
  <c r="FC30" i="6"/>
  <c r="EU30" i="6"/>
  <c r="DZ30" i="6"/>
  <c r="DV30" i="6"/>
  <c r="EX30" i="6"/>
  <c r="FB30" i="6"/>
  <c r="EL30" i="6"/>
  <c r="DR30" i="6"/>
  <c r="EH30" i="6"/>
  <c r="FH30" i="6"/>
  <c r="EP30" i="6"/>
  <c r="DU30" i="6"/>
  <c r="EC30" i="6"/>
  <c r="FE30" i="6"/>
  <c r="EG30" i="6"/>
  <c r="DM30" i="6"/>
  <c r="EO30" i="6"/>
  <c r="FF30" i="6"/>
  <c r="EK30" i="6"/>
  <c r="DO30" i="6"/>
  <c r="EI30" i="6"/>
  <c r="DY30" i="6"/>
  <c r="DW30" i="6"/>
  <c r="EY30" i="6"/>
  <c r="ET30" i="6"/>
  <c r="DS30" i="6"/>
  <c r="EW30" i="6"/>
  <c r="FA30" i="6"/>
  <c r="EE30" i="6"/>
  <c r="DN30" i="6"/>
  <c r="EQ30" i="6"/>
  <c r="EM30" i="6"/>
  <c r="ED30" i="6"/>
  <c r="FG30" i="6"/>
  <c r="DQ30" i="6"/>
  <c r="ES30" i="6"/>
  <c r="EB30" i="6"/>
  <c r="ER30" i="6"/>
  <c r="DX30" i="6"/>
  <c r="EN30" i="6"/>
  <c r="FD30" i="6"/>
  <c r="EF30" i="6"/>
  <c r="EJ30" i="6"/>
  <c r="DP30" i="6"/>
  <c r="EV30" i="6"/>
  <c r="DT30" i="6"/>
  <c r="EZ30" i="6"/>
  <c r="EW48" i="6"/>
  <c r="EG48" i="6"/>
  <c r="EM48" i="6"/>
  <c r="FG48" i="6"/>
  <c r="EE48" i="6"/>
  <c r="EO48" i="6"/>
  <c r="EB48" i="6"/>
  <c r="EQ48" i="6"/>
  <c r="EV48" i="6"/>
  <c r="DO48" i="6"/>
  <c r="DU48" i="6"/>
  <c r="FA48" i="6"/>
  <c r="DY48" i="6"/>
  <c r="ER48" i="6"/>
  <c r="DP48" i="6"/>
  <c r="FE48" i="6"/>
  <c r="DT48" i="6"/>
  <c r="EJ48" i="6"/>
  <c r="EU48" i="6"/>
  <c r="DQ48" i="6"/>
  <c r="EK48" i="6"/>
  <c r="EA48" i="6"/>
  <c r="FH48" i="6"/>
  <c r="FC48" i="6"/>
  <c r="EF48" i="6"/>
  <c r="EZ48" i="6"/>
  <c r="DW48" i="6"/>
  <c r="FF48" i="6"/>
  <c r="EP48" i="6"/>
  <c r="DZ48" i="6"/>
  <c r="DM48" i="6"/>
  <c r="EI48" i="6"/>
  <c r="FD48" i="6"/>
  <c r="FB48" i="6"/>
  <c r="EL48" i="6"/>
  <c r="DV48" i="6"/>
  <c r="DS48" i="6"/>
  <c r="EN48" i="6"/>
  <c r="FI48" i="6"/>
  <c r="EX48" i="6"/>
  <c r="EH48" i="6"/>
  <c r="DR48" i="6"/>
  <c r="DX48" i="6"/>
  <c r="ES48" i="6"/>
  <c r="FJ48" i="6"/>
  <c r="ET48" i="6"/>
  <c r="ED48" i="6"/>
  <c r="DN48" i="6"/>
  <c r="EC48" i="6"/>
  <c r="EY48" i="6"/>
  <c r="FE45" i="6"/>
  <c r="FF45" i="6"/>
  <c r="ED45" i="6"/>
  <c r="EZ45" i="6"/>
  <c r="EL45" i="6"/>
  <c r="ET45" i="6"/>
  <c r="EK45" i="6"/>
  <c r="FA45" i="6"/>
  <c r="FH45" i="6"/>
  <c r="DP45" i="6"/>
  <c r="DQ45" i="6"/>
  <c r="DZ45" i="6"/>
  <c r="FB45" i="6"/>
  <c r="DN45" i="6"/>
  <c r="EP45" i="6"/>
  <c r="ER45" i="6"/>
  <c r="DV45" i="6"/>
  <c r="DY45" i="6"/>
  <c r="EF45" i="6"/>
  <c r="EG45" i="6"/>
  <c r="FJ45" i="6"/>
  <c r="DU45" i="6"/>
  <c r="EW45" i="6"/>
  <c r="EO45" i="6"/>
  <c r="EV45" i="6"/>
  <c r="EB45" i="6"/>
  <c r="DT45" i="6"/>
  <c r="EJ45" i="6"/>
  <c r="EY45" i="6"/>
  <c r="EI45" i="6"/>
  <c r="DS45" i="6"/>
  <c r="DX45" i="6"/>
  <c r="ES45" i="6"/>
  <c r="EU45" i="6"/>
  <c r="EE45" i="6"/>
  <c r="DO45" i="6"/>
  <c r="EC45" i="6"/>
  <c r="EX45" i="6"/>
  <c r="FG45" i="6"/>
  <c r="EQ45" i="6"/>
  <c r="EA45" i="6"/>
  <c r="DM45" i="6"/>
  <c r="EH45" i="6"/>
  <c r="FD45" i="6"/>
  <c r="FC45" i="6"/>
  <c r="EM45" i="6"/>
  <c r="DW45" i="6"/>
  <c r="DR45" i="6"/>
  <c r="EN45" i="6"/>
  <c r="FI45" i="6"/>
  <c r="A39" i="18"/>
  <c r="FC38" i="6"/>
  <c r="EI38" i="6"/>
  <c r="DQ38" i="6"/>
  <c r="EX38" i="6"/>
  <c r="ED38" i="6"/>
  <c r="DM38" i="6"/>
  <c r="ES38" i="6"/>
  <c r="EA38" i="6"/>
  <c r="FJ38" i="6"/>
  <c r="EO38" i="6"/>
  <c r="DV38" i="6"/>
  <c r="FG38" i="6"/>
  <c r="EL38" i="6"/>
  <c r="DN38" i="6"/>
  <c r="EY38" i="6"/>
  <c r="FA38" i="6"/>
  <c r="EE38" i="6"/>
  <c r="DR38" i="6"/>
  <c r="ET38" i="6"/>
  <c r="EW38" i="6"/>
  <c r="DW38" i="6"/>
  <c r="DS38" i="6"/>
  <c r="FE38" i="6"/>
  <c r="EH38" i="6"/>
  <c r="FH38" i="6"/>
  <c r="EP38" i="6"/>
  <c r="DU38" i="6"/>
  <c r="EG38" i="6"/>
  <c r="FI38" i="6"/>
  <c r="EC38" i="6"/>
  <c r="EQ38" i="6"/>
  <c r="FF38" i="6"/>
  <c r="EK38" i="6"/>
  <c r="DO38" i="6"/>
  <c r="EM38" i="6"/>
  <c r="EU38" i="6"/>
  <c r="DZ38" i="6"/>
  <c r="DY38" i="6"/>
  <c r="FB38" i="6"/>
  <c r="DP38" i="6"/>
  <c r="EF38" i="6"/>
  <c r="EV38" i="6"/>
  <c r="DT38" i="6"/>
  <c r="EJ38" i="6"/>
  <c r="EZ38" i="6"/>
  <c r="DX38" i="6"/>
  <c r="EN38" i="6"/>
  <c r="FD38" i="6"/>
  <c r="EB38" i="6"/>
  <c r="ER38" i="6"/>
  <c r="E42" i="13"/>
  <c r="F42" i="13" s="1"/>
  <c r="DL25" i="6"/>
  <c r="EL46" i="6"/>
  <c r="EP46" i="6"/>
  <c r="DU46" i="6"/>
  <c r="FG46" i="6"/>
  <c r="DQ46" i="6"/>
  <c r="FA46" i="6"/>
  <c r="EA46" i="6"/>
  <c r="FE46" i="6"/>
  <c r="EI46" i="6"/>
  <c r="DN46" i="6"/>
  <c r="ES46" i="6"/>
  <c r="DW46" i="6"/>
  <c r="EG46" i="6"/>
  <c r="EU46" i="6"/>
  <c r="EW46" i="6"/>
  <c r="EE46" i="6"/>
  <c r="EY46" i="6"/>
  <c r="ED46" i="6"/>
  <c r="FI46" i="6"/>
  <c r="EM46" i="6"/>
  <c r="DR46" i="6"/>
  <c r="EQ46" i="6"/>
  <c r="FH46" i="6"/>
  <c r="ET46" i="6"/>
  <c r="DY46" i="6"/>
  <c r="FC46" i="6"/>
  <c r="EH46" i="6"/>
  <c r="DM46" i="6"/>
  <c r="FB46" i="6"/>
  <c r="DZ46" i="6"/>
  <c r="FJ46" i="6"/>
  <c r="EO46" i="6"/>
  <c r="DS46" i="6"/>
  <c r="EX46" i="6"/>
  <c r="EC46" i="6"/>
  <c r="DV46" i="6"/>
  <c r="EK46" i="6"/>
  <c r="DO46" i="6"/>
  <c r="FF46" i="6"/>
  <c r="DX46" i="6"/>
  <c r="EN46" i="6"/>
  <c r="FD46" i="6"/>
  <c r="EB46" i="6"/>
  <c r="ER46" i="6"/>
  <c r="DP46" i="6"/>
  <c r="EF46" i="6"/>
  <c r="EV46" i="6"/>
  <c r="DT46" i="6"/>
  <c r="EJ46" i="6"/>
  <c r="EZ46" i="6"/>
  <c r="FI37" i="6"/>
  <c r="EP37" i="6"/>
  <c r="EL37" i="6"/>
  <c r="DS37" i="6"/>
  <c r="EI37" i="6"/>
  <c r="FD37" i="6"/>
  <c r="DR37" i="6"/>
  <c r="EW37" i="6"/>
  <c r="DM37" i="6"/>
  <c r="DZ37" i="6"/>
  <c r="FH37" i="6"/>
  <c r="DU37" i="6"/>
  <c r="ED37" i="6"/>
  <c r="DO37" i="6"/>
  <c r="EE37" i="6"/>
  <c r="EX37" i="6"/>
  <c r="EN37" i="6"/>
  <c r="FC37" i="6"/>
  <c r="EM37" i="6"/>
  <c r="EB37" i="6"/>
  <c r="ET37" i="6"/>
  <c r="FA37" i="6"/>
  <c r="DQ37" i="6"/>
  <c r="ER37" i="6"/>
  <c r="ES37" i="6"/>
  <c r="EY37" i="6"/>
  <c r="DP37" i="6"/>
  <c r="EF37" i="6"/>
  <c r="EZ37" i="6"/>
  <c r="FF37" i="6"/>
  <c r="EC37" i="6"/>
  <c r="DN37" i="6"/>
  <c r="FB37" i="6"/>
  <c r="DW37" i="6"/>
  <c r="EU37" i="6"/>
  <c r="DT37" i="6"/>
  <c r="EJ37" i="6"/>
  <c r="FE37" i="6"/>
  <c r="DY37" i="6"/>
  <c r="EG37" i="6"/>
  <c r="DV37" i="6"/>
  <c r="EA37" i="6"/>
  <c r="FG37" i="6"/>
  <c r="EQ37" i="6"/>
  <c r="DX37" i="6"/>
  <c r="EO37" i="6"/>
  <c r="FJ37" i="6"/>
  <c r="EK37" i="6"/>
  <c r="EV37" i="6"/>
  <c r="EH37" i="6"/>
  <c r="FG34" i="6"/>
  <c r="EY34" i="6"/>
  <c r="EX34" i="6"/>
  <c r="FE34" i="6"/>
  <c r="EU34" i="6"/>
  <c r="DZ34" i="6"/>
  <c r="DY34" i="6"/>
  <c r="FB34" i="6"/>
  <c r="EH34" i="6"/>
  <c r="FJ34" i="6"/>
  <c r="DQ34" i="6"/>
  <c r="DN34" i="6"/>
  <c r="ED34" i="6"/>
  <c r="FH34" i="6"/>
  <c r="EP34" i="6"/>
  <c r="DU34" i="6"/>
  <c r="EG34" i="6"/>
  <c r="FI34" i="6"/>
  <c r="DM34" i="6"/>
  <c r="EO34" i="6"/>
  <c r="DW34" i="6"/>
  <c r="ES34" i="6"/>
  <c r="DV34" i="6"/>
  <c r="EC34" i="6"/>
  <c r="FF34" i="6"/>
  <c r="EK34" i="6"/>
  <c r="DO34" i="6"/>
  <c r="EM34" i="6"/>
  <c r="DS34" i="6"/>
  <c r="EW34" i="6"/>
  <c r="EL34" i="6"/>
  <c r="EI34" i="6"/>
  <c r="EQ34" i="6"/>
  <c r="FA34" i="6"/>
  <c r="EE34" i="6"/>
  <c r="DR34" i="6"/>
  <c r="ET34" i="6"/>
  <c r="EA34" i="6"/>
  <c r="FC34" i="6"/>
  <c r="DX34" i="6"/>
  <c r="EN34" i="6"/>
  <c r="FD34" i="6"/>
  <c r="DT34" i="6"/>
  <c r="EJ34" i="6"/>
  <c r="EZ34" i="6"/>
  <c r="EB34" i="6"/>
  <c r="EF34" i="6"/>
  <c r="ER34" i="6"/>
  <c r="DP34" i="6"/>
  <c r="EV34" i="6"/>
  <c r="EX31" i="6"/>
  <c r="EP31" i="6"/>
  <c r="EM31" i="6"/>
  <c r="EA31" i="6"/>
  <c r="FG31" i="6"/>
  <c r="DR31" i="6"/>
  <c r="EY31" i="6"/>
  <c r="ET31" i="6"/>
  <c r="DN31" i="6"/>
  <c r="FC31" i="6"/>
  <c r="EI31" i="6"/>
  <c r="EZ31" i="6"/>
  <c r="EL31" i="6"/>
  <c r="DW31" i="6"/>
  <c r="EU31" i="6"/>
  <c r="FJ31" i="6"/>
  <c r="ED31" i="6"/>
  <c r="EH31" i="6"/>
  <c r="DO31" i="6"/>
  <c r="FF31" i="6"/>
  <c r="EE31" i="6"/>
  <c r="DS31" i="6"/>
  <c r="FB31" i="6"/>
  <c r="DV31" i="6"/>
  <c r="EQ31" i="6"/>
  <c r="DZ31" i="6"/>
  <c r="EF31" i="6"/>
  <c r="FH31" i="6"/>
  <c r="DM31" i="6"/>
  <c r="EC31" i="6"/>
  <c r="ES31" i="6"/>
  <c r="FI31" i="6"/>
  <c r="EN31" i="6"/>
  <c r="DP31" i="6"/>
  <c r="EV31" i="6"/>
  <c r="DX31" i="6"/>
  <c r="FD31" i="6"/>
  <c r="DY31" i="6"/>
  <c r="EO31" i="6"/>
  <c r="FE31" i="6"/>
  <c r="DQ31" i="6"/>
  <c r="EW31" i="6"/>
  <c r="EJ31" i="6"/>
  <c r="DU31" i="6"/>
  <c r="FA31" i="6"/>
  <c r="ER31" i="6"/>
  <c r="EG31" i="6"/>
  <c r="DT31" i="6"/>
  <c r="EK31" i="6"/>
  <c r="EB31" i="6"/>
  <c r="ER49" i="6"/>
  <c r="DP49" i="6"/>
  <c r="DQ49" i="6"/>
  <c r="FH49" i="6"/>
  <c r="EF49" i="6"/>
  <c r="FE49" i="6"/>
  <c r="FF49" i="6"/>
  <c r="ED49" i="6"/>
  <c r="ET49" i="6"/>
  <c r="EZ49" i="6"/>
  <c r="FA49" i="6"/>
  <c r="DV49" i="6"/>
  <c r="DY49" i="6"/>
  <c r="DT49" i="6"/>
  <c r="EV49" i="6"/>
  <c r="DN49" i="6"/>
  <c r="EP49" i="6"/>
  <c r="EK49" i="6"/>
  <c r="EL49" i="6"/>
  <c r="DZ49" i="6"/>
  <c r="FB49" i="6"/>
  <c r="DU49" i="6"/>
  <c r="EW49" i="6"/>
  <c r="FJ49" i="6"/>
  <c r="EB49" i="6"/>
  <c r="EJ49" i="6"/>
  <c r="EG49" i="6"/>
  <c r="EO49" i="6"/>
  <c r="EY49" i="6"/>
  <c r="EI49" i="6"/>
  <c r="DS49" i="6"/>
  <c r="DX49" i="6"/>
  <c r="ES49" i="6"/>
  <c r="EU49" i="6"/>
  <c r="EE49" i="6"/>
  <c r="DO49" i="6"/>
  <c r="EC49" i="6"/>
  <c r="EX49" i="6"/>
  <c r="FG49" i="6"/>
  <c r="EQ49" i="6"/>
  <c r="EA49" i="6"/>
  <c r="DM49" i="6"/>
  <c r="EH49" i="6"/>
  <c r="FD49" i="6"/>
  <c r="FC49" i="6"/>
  <c r="EM49" i="6"/>
  <c r="DW49" i="6"/>
  <c r="DR49" i="6"/>
  <c r="EN49" i="6"/>
  <c r="FI49" i="6"/>
  <c r="B43" i="8"/>
  <c r="B41" i="10"/>
  <c r="J38" i="18"/>
  <c r="K296" i="6"/>
  <c r="L296" i="6" s="1"/>
  <c r="DQ196" i="6"/>
  <c r="DT196" i="6"/>
  <c r="DV196" i="6"/>
  <c r="FF196" i="6"/>
  <c r="EC196" i="6"/>
  <c r="EG196" i="6"/>
  <c r="EM196" i="6"/>
  <c r="FJ196" i="6"/>
  <c r="EJ196" i="6"/>
  <c r="FG196" i="6"/>
  <c r="E51" i="13"/>
  <c r="F51" i="13" s="1"/>
  <c r="E295" i="6"/>
  <c r="H36" i="13" s="1"/>
  <c r="L295" i="6"/>
  <c r="FI201" i="6"/>
  <c r="EZ201" i="6"/>
  <c r="DY201" i="6"/>
  <c r="DQ201" i="6"/>
  <c r="EB201" i="6"/>
  <c r="EQ201" i="6"/>
  <c r="EK200" i="6"/>
  <c r="FE200" i="6"/>
  <c r="EG200" i="6"/>
  <c r="FH200" i="6"/>
  <c r="EY200" i="6"/>
  <c r="FB200" i="6"/>
  <c r="EJ200" i="6"/>
  <c r="FF200" i="6"/>
  <c r="EE200" i="6"/>
  <c r="DR200" i="6"/>
  <c r="FJ200" i="6"/>
  <c r="EH200" i="6"/>
  <c r="DN201" i="6"/>
  <c r="EH201" i="6"/>
  <c r="FA201" i="6"/>
  <c r="DX201" i="6"/>
  <c r="EM201" i="6"/>
  <c r="DO201" i="6"/>
  <c r="DN200" i="6"/>
  <c r="DU200" i="6"/>
  <c r="DQ200" i="6"/>
  <c r="DP200" i="6"/>
  <c r="ER200" i="6"/>
  <c r="FD200" i="6"/>
  <c r="ES200" i="6"/>
  <c r="DT200" i="6"/>
  <c r="EM200" i="6"/>
  <c r="EI200" i="6"/>
  <c r="EL200" i="6"/>
  <c r="ED200" i="6"/>
  <c r="FC200" i="6"/>
  <c r="FJ201" i="6"/>
  <c r="FF201" i="6"/>
  <c r="FB201" i="6"/>
  <c r="DM201" i="6"/>
  <c r="DU201" i="6"/>
  <c r="EF201" i="6"/>
  <c r="EU201" i="6"/>
  <c r="FG201" i="6"/>
  <c r="DO200" i="6"/>
  <c r="EV200" i="6"/>
  <c r="EF200" i="6"/>
  <c r="EW200" i="6"/>
  <c r="EB200" i="6"/>
  <c r="EN200" i="6"/>
  <c r="EC200" i="6"/>
  <c r="ET200" i="6"/>
  <c r="DV200" i="6"/>
  <c r="DW200" i="6"/>
  <c r="DS200" i="6"/>
  <c r="FG200" i="6"/>
  <c r="FI200" i="6"/>
  <c r="E52" i="13"/>
  <c r="F52" i="13" s="1"/>
  <c r="E47" i="13"/>
  <c r="F47" i="13" s="1"/>
  <c r="E56" i="13"/>
  <c r="F56" i="13" s="1"/>
  <c r="EP177" i="6"/>
  <c r="EH177" i="6"/>
  <c r="DW177" i="6"/>
  <c r="FC177" i="6"/>
  <c r="EI177" i="6"/>
  <c r="EA177" i="6"/>
  <c r="EO177" i="6"/>
  <c r="FF177" i="6"/>
  <c r="FD177" i="6"/>
  <c r="DT177" i="6"/>
  <c r="ER177" i="6"/>
  <c r="DR177" i="6"/>
  <c r="ES177" i="6"/>
  <c r="FE177" i="6"/>
  <c r="EX177" i="6"/>
  <c r="FH177" i="6"/>
  <c r="EQ177" i="6"/>
  <c r="DZ177" i="6"/>
  <c r="ED177" i="6"/>
  <c r="FG177" i="6"/>
  <c r="EW177" i="6"/>
  <c r="DX177" i="6"/>
  <c r="EB177" i="6"/>
  <c r="DO177" i="6"/>
  <c r="DQ177" i="6"/>
  <c r="EC177" i="6"/>
  <c r="EM177" i="6"/>
  <c r="EG177" i="6"/>
  <c r="DV177" i="6"/>
  <c r="EE177" i="6"/>
  <c r="DS177" i="6"/>
  <c r="EU177" i="6"/>
  <c r="FJ177" i="6"/>
  <c r="EY177" i="6"/>
  <c r="EF177" i="6"/>
  <c r="EJ177" i="6"/>
  <c r="DP177" i="6"/>
  <c r="DN177" i="6"/>
  <c r="FI177" i="6"/>
  <c r="FA177" i="6"/>
  <c r="ET177" i="6"/>
  <c r="DU177" i="6"/>
  <c r="DY177" i="6"/>
  <c r="EK177" i="6"/>
  <c r="EL177" i="6"/>
  <c r="FB177" i="6"/>
  <c r="EV177" i="6"/>
  <c r="EN177" i="6"/>
  <c r="EZ177" i="6"/>
  <c r="DM177" i="6"/>
  <c r="E43" i="13"/>
  <c r="F43" i="13" s="1"/>
  <c r="E50" i="13"/>
  <c r="F50" i="13" s="1"/>
  <c r="EA183" i="6"/>
  <c r="EQ183" i="6"/>
  <c r="ER183" i="6"/>
  <c r="EY183" i="6"/>
  <c r="DZ183" i="6"/>
  <c r="FG183" i="6"/>
  <c r="DV183" i="6"/>
  <c r="DP183" i="6"/>
  <c r="DY183" i="6"/>
  <c r="EC183" i="6"/>
  <c r="FF183" i="6"/>
  <c r="ES183" i="6"/>
  <c r="FB183" i="6"/>
  <c r="DX183" i="6"/>
  <c r="DM183" i="6"/>
  <c r="FC183" i="6"/>
  <c r="EU183" i="6"/>
  <c r="EH183" i="6"/>
  <c r="EX183" i="6"/>
  <c r="EF183" i="6"/>
  <c r="EO183" i="6"/>
  <c r="FE183" i="6"/>
  <c r="DT183" i="6"/>
  <c r="DS183" i="6"/>
  <c r="EI183" i="6"/>
  <c r="EN183" i="6"/>
  <c r="FH183" i="6"/>
  <c r="EG183" i="6"/>
  <c r="EB183" i="6"/>
  <c r="FJ183" i="6"/>
  <c r="EE183" i="6"/>
  <c r="EV183" i="6"/>
  <c r="ED183" i="6"/>
  <c r="DO183" i="6"/>
  <c r="EJ183" i="6"/>
  <c r="EW183" i="6"/>
  <c r="DU183" i="6"/>
  <c r="FD183" i="6"/>
  <c r="DQ183" i="6"/>
  <c r="FI183" i="6"/>
  <c r="DW183" i="6"/>
  <c r="EM183" i="6"/>
  <c r="FA183" i="6"/>
  <c r="EL183" i="6"/>
  <c r="ET183" i="6"/>
  <c r="EK183" i="6"/>
  <c r="EZ183" i="6"/>
  <c r="DR183" i="6"/>
  <c r="EP183" i="6"/>
  <c r="DN183" i="6"/>
  <c r="E53" i="13"/>
  <c r="F53" i="13" s="1"/>
  <c r="M77" i="13"/>
  <c r="N77" i="13"/>
  <c r="ED201" i="6"/>
  <c r="EP201" i="6"/>
  <c r="EC201" i="6"/>
  <c r="DR201" i="6"/>
  <c r="EO201" i="6"/>
  <c r="EK201" i="6"/>
  <c r="EG201" i="6"/>
  <c r="EV201" i="6"/>
  <c r="ER201" i="6"/>
  <c r="EY201" i="6"/>
  <c r="EE201" i="6"/>
  <c r="EA201" i="6"/>
  <c r="DP196" i="6"/>
  <c r="EV196" i="6"/>
  <c r="DX196" i="6"/>
  <c r="FE196" i="6"/>
  <c r="EZ196" i="6"/>
  <c r="DM196" i="6"/>
  <c r="FC196" i="6"/>
  <c r="EA196" i="6"/>
  <c r="DR196" i="6"/>
  <c r="EQ196" i="6"/>
  <c r="ET196" i="6"/>
  <c r="EP196" i="6"/>
  <c r="DO196" i="6"/>
  <c r="ES196" i="6"/>
  <c r="FH196" i="6"/>
  <c r="EO196" i="6"/>
  <c r="EK196" i="6"/>
  <c r="EN196" i="6"/>
  <c r="ER196" i="6"/>
  <c r="EI196" i="6"/>
  <c r="EH196" i="6"/>
  <c r="EY196" i="6"/>
  <c r="EE196" i="6"/>
  <c r="DZ196" i="6"/>
  <c r="FI196" i="6"/>
  <c r="DZ201" i="6"/>
  <c r="ET201" i="6"/>
  <c r="EL201" i="6"/>
  <c r="EX201" i="6"/>
  <c r="DT201" i="6"/>
  <c r="EN201" i="6"/>
  <c r="EJ201" i="6"/>
  <c r="FD201" i="6"/>
  <c r="DP201" i="6"/>
  <c r="FC201" i="6"/>
  <c r="DW201" i="6"/>
  <c r="DS201" i="6"/>
  <c r="DN196" i="6"/>
  <c r="FA196" i="6"/>
  <c r="DY196" i="6"/>
  <c r="DU196" i="6"/>
  <c r="FD196" i="6"/>
  <c r="EW196" i="6"/>
  <c r="EF196" i="6"/>
  <c r="DW196" i="6"/>
  <c r="EU196" i="6"/>
  <c r="DS196" i="6"/>
  <c r="FB196" i="6"/>
  <c r="ED196" i="6"/>
  <c r="E32" i="13"/>
  <c r="F32" i="13" s="1"/>
  <c r="H59" i="13"/>
  <c r="I39" i="13"/>
  <c r="E22" i="13"/>
  <c r="B22" i="13"/>
  <c r="H22" i="13"/>
  <c r="G22" i="13"/>
  <c r="Q326" i="6"/>
  <c r="O57" i="13" s="1"/>
  <c r="E19" i="13"/>
  <c r="F19" i="13" s="1"/>
  <c r="E18" i="13"/>
  <c r="F18" i="13" s="1"/>
  <c r="S3" i="6"/>
  <c r="Q3" i="6"/>
  <c r="R293" i="6"/>
  <c r="P47" i="13" s="1"/>
  <c r="O25" i="13"/>
  <c r="N25" i="13"/>
  <c r="M25" i="13"/>
  <c r="P25" i="13"/>
  <c r="B74" i="13"/>
  <c r="G74" i="13"/>
  <c r="AA70" i="8"/>
  <c r="AA72" i="10"/>
  <c r="C18" i="19"/>
  <c r="D18" i="19" s="1"/>
  <c r="B19" i="19"/>
  <c r="D17" i="19"/>
  <c r="E17" i="19" s="1"/>
  <c r="E82" i="13" l="1"/>
  <c r="F82" i="13" s="1"/>
  <c r="J39" i="18"/>
  <c r="E71" i="13"/>
  <c r="F71" i="13" s="1"/>
  <c r="E65" i="13"/>
  <c r="F65" i="13" s="1"/>
  <c r="K297" i="6"/>
  <c r="E297" i="6" s="1"/>
  <c r="E77" i="13"/>
  <c r="F77" i="13" s="1"/>
  <c r="E79" i="13"/>
  <c r="F79" i="13" s="1"/>
  <c r="E296" i="6"/>
  <c r="H82" i="13" s="1"/>
  <c r="A40" i="18"/>
  <c r="L285" i="13"/>
  <c r="J285" i="13" s="1"/>
  <c r="H320" i="13"/>
  <c r="B320" i="13"/>
  <c r="G320" i="13"/>
  <c r="I319" i="13"/>
  <c r="DL42" i="6"/>
  <c r="EZ67" i="6"/>
  <c r="FI67" i="6"/>
  <c r="ES67" i="6"/>
  <c r="EC67" i="6"/>
  <c r="FG67" i="6"/>
  <c r="EQ67" i="6"/>
  <c r="EA67" i="6"/>
  <c r="FJ67" i="6"/>
  <c r="ET67" i="6"/>
  <c r="ED67" i="6"/>
  <c r="DN67" i="6"/>
  <c r="EB67" i="6"/>
  <c r="DP67" i="6"/>
  <c r="DT67" i="6"/>
  <c r="FE67" i="6"/>
  <c r="EO67" i="6"/>
  <c r="DY67" i="6"/>
  <c r="FC67" i="6"/>
  <c r="EM67" i="6"/>
  <c r="DW67" i="6"/>
  <c r="FF67" i="6"/>
  <c r="EP67" i="6"/>
  <c r="DZ67" i="6"/>
  <c r="DX67" i="6"/>
  <c r="ER67" i="6"/>
  <c r="EF67" i="6"/>
  <c r="EJ67" i="6"/>
  <c r="FA67" i="6"/>
  <c r="EK67" i="6"/>
  <c r="DU67" i="6"/>
  <c r="EY67" i="6"/>
  <c r="EI67" i="6"/>
  <c r="DS67" i="6"/>
  <c r="FB67" i="6"/>
  <c r="EL67" i="6"/>
  <c r="DV67" i="6"/>
  <c r="EN67" i="6"/>
  <c r="FH67" i="6"/>
  <c r="EV67" i="6"/>
  <c r="EW67" i="6"/>
  <c r="EG67" i="6"/>
  <c r="DQ67" i="6"/>
  <c r="EU67" i="6"/>
  <c r="EE67" i="6"/>
  <c r="DO67" i="6"/>
  <c r="EX67" i="6"/>
  <c r="EH67" i="6"/>
  <c r="DR67" i="6"/>
  <c r="FD67" i="6"/>
  <c r="DM67" i="6"/>
  <c r="DL35" i="6"/>
  <c r="FE72" i="6"/>
  <c r="EY72" i="6"/>
  <c r="EI72" i="6"/>
  <c r="DO72" i="6"/>
  <c r="EU72" i="6"/>
  <c r="DY72" i="6"/>
  <c r="EM72" i="6"/>
  <c r="EW72" i="6"/>
  <c r="DQ72" i="6"/>
  <c r="DS72" i="6"/>
  <c r="FA72" i="6"/>
  <c r="DU72" i="6"/>
  <c r="FC72" i="6"/>
  <c r="EA72" i="6"/>
  <c r="EE72" i="6"/>
  <c r="ES72" i="6"/>
  <c r="DW72" i="6"/>
  <c r="FG72" i="6"/>
  <c r="EO72" i="6"/>
  <c r="FJ72" i="6"/>
  <c r="EK72" i="6"/>
  <c r="EG72" i="6"/>
  <c r="FI72" i="6"/>
  <c r="EC72" i="6"/>
  <c r="EQ72" i="6"/>
  <c r="DP72" i="6"/>
  <c r="EF72" i="6"/>
  <c r="EV72" i="6"/>
  <c r="DX72" i="6"/>
  <c r="EN72" i="6"/>
  <c r="ER72" i="6"/>
  <c r="DV72" i="6"/>
  <c r="EL72" i="6"/>
  <c r="FB72" i="6"/>
  <c r="DT72" i="6"/>
  <c r="EZ72" i="6"/>
  <c r="DZ72" i="6"/>
  <c r="EP72" i="6"/>
  <c r="FF72" i="6"/>
  <c r="EB72" i="6"/>
  <c r="FD72" i="6"/>
  <c r="DN72" i="6"/>
  <c r="ED72" i="6"/>
  <c r="ET72" i="6"/>
  <c r="EJ72" i="6"/>
  <c r="FH72" i="6"/>
  <c r="EH72" i="6"/>
  <c r="EX72" i="6"/>
  <c r="DR72" i="6"/>
  <c r="DM72" i="6"/>
  <c r="E70" i="13"/>
  <c r="F70" i="13" s="1"/>
  <c r="DN65" i="6"/>
  <c r="ET65" i="6"/>
  <c r="EX65" i="6"/>
  <c r="ED65" i="6"/>
  <c r="FJ65" i="6"/>
  <c r="EH65" i="6"/>
  <c r="EY65" i="6"/>
  <c r="EI65" i="6"/>
  <c r="DS65" i="6"/>
  <c r="FA65" i="6"/>
  <c r="EK65" i="6"/>
  <c r="DU65" i="6"/>
  <c r="FD65" i="6"/>
  <c r="EN65" i="6"/>
  <c r="DX65" i="6"/>
  <c r="EL65" i="6"/>
  <c r="EP65" i="6"/>
  <c r="EU65" i="6"/>
  <c r="EE65" i="6"/>
  <c r="DO65" i="6"/>
  <c r="EW65" i="6"/>
  <c r="EG65" i="6"/>
  <c r="DQ65" i="6"/>
  <c r="EZ65" i="6"/>
  <c r="EJ65" i="6"/>
  <c r="DT65" i="6"/>
  <c r="FB65" i="6"/>
  <c r="FF65" i="6"/>
  <c r="FG65" i="6"/>
  <c r="EQ65" i="6"/>
  <c r="EA65" i="6"/>
  <c r="FI65" i="6"/>
  <c r="ES65" i="6"/>
  <c r="EC65" i="6"/>
  <c r="DM65" i="6"/>
  <c r="EV65" i="6"/>
  <c r="EF65" i="6"/>
  <c r="DP65" i="6"/>
  <c r="DR65" i="6"/>
  <c r="FC65" i="6"/>
  <c r="EM65" i="6"/>
  <c r="DW65" i="6"/>
  <c r="FE65" i="6"/>
  <c r="EO65" i="6"/>
  <c r="DY65" i="6"/>
  <c r="FH65" i="6"/>
  <c r="ER65" i="6"/>
  <c r="EB65" i="6"/>
  <c r="DV65" i="6"/>
  <c r="DZ65" i="6"/>
  <c r="DL49" i="6"/>
  <c r="DL31" i="6"/>
  <c r="DY57" i="6"/>
  <c r="EJ57" i="6"/>
  <c r="FA57" i="6"/>
  <c r="DP57" i="6"/>
  <c r="ER57" i="6"/>
  <c r="FJ57" i="6"/>
  <c r="EF57" i="6"/>
  <c r="EB57" i="6"/>
  <c r="DU57" i="6"/>
  <c r="FF57" i="6"/>
  <c r="EP57" i="6"/>
  <c r="EK57" i="6"/>
  <c r="DN57" i="6"/>
  <c r="EZ57" i="6"/>
  <c r="ET57" i="6"/>
  <c r="DV57" i="6"/>
  <c r="FH57" i="6"/>
  <c r="DQ57" i="6"/>
  <c r="FE57" i="6"/>
  <c r="EW57" i="6"/>
  <c r="ED57" i="6"/>
  <c r="EL57" i="6"/>
  <c r="EO57" i="6"/>
  <c r="DT57" i="6"/>
  <c r="EV57" i="6"/>
  <c r="DZ57" i="6"/>
  <c r="FB57" i="6"/>
  <c r="EG57" i="6"/>
  <c r="EY57" i="6"/>
  <c r="EI57" i="6"/>
  <c r="DS57" i="6"/>
  <c r="EC57" i="6"/>
  <c r="EX57" i="6"/>
  <c r="EU57" i="6"/>
  <c r="EE57" i="6"/>
  <c r="DO57" i="6"/>
  <c r="EH57" i="6"/>
  <c r="FD57" i="6"/>
  <c r="FG57" i="6"/>
  <c r="EQ57" i="6"/>
  <c r="EA57" i="6"/>
  <c r="DR57" i="6"/>
  <c r="EN57" i="6"/>
  <c r="FI57" i="6"/>
  <c r="FC57" i="6"/>
  <c r="EM57" i="6"/>
  <c r="DW57" i="6"/>
  <c r="DX57" i="6"/>
  <c r="ES57" i="6"/>
  <c r="DM57" i="6"/>
  <c r="FJ54" i="6"/>
  <c r="EO54" i="6"/>
  <c r="DS54" i="6"/>
  <c r="FE54" i="6"/>
  <c r="EI54" i="6"/>
  <c r="DN54" i="6"/>
  <c r="ET54" i="6"/>
  <c r="EY54" i="6"/>
  <c r="ED54" i="6"/>
  <c r="FH54" i="6"/>
  <c r="DY54" i="6"/>
  <c r="EU54" i="6"/>
  <c r="EP54" i="6"/>
  <c r="DO54" i="6"/>
  <c r="FF54" i="6"/>
  <c r="FA54" i="6"/>
  <c r="DZ54" i="6"/>
  <c r="DU54" i="6"/>
  <c r="DV54" i="6"/>
  <c r="EQ54" i="6"/>
  <c r="EK54" i="6"/>
  <c r="EE54" i="6"/>
  <c r="EA54" i="6"/>
  <c r="EW54" i="6"/>
  <c r="FB54" i="6"/>
  <c r="DW54" i="6"/>
  <c r="ES54" i="6"/>
  <c r="DQ54" i="6"/>
  <c r="FG54" i="6"/>
  <c r="EC54" i="6"/>
  <c r="EX54" i="6"/>
  <c r="EG54" i="6"/>
  <c r="EH54" i="6"/>
  <c r="FC54" i="6"/>
  <c r="EL54" i="6"/>
  <c r="DR54" i="6"/>
  <c r="EM54" i="6"/>
  <c r="FI54" i="6"/>
  <c r="DP54" i="6"/>
  <c r="EF54" i="6"/>
  <c r="EV54" i="6"/>
  <c r="DT54" i="6"/>
  <c r="EJ54" i="6"/>
  <c r="EZ54" i="6"/>
  <c r="DX54" i="6"/>
  <c r="EN54" i="6"/>
  <c r="FD54" i="6"/>
  <c r="EB54" i="6"/>
  <c r="ER54" i="6"/>
  <c r="DM54" i="6"/>
  <c r="FB73" i="6"/>
  <c r="EH73" i="6"/>
  <c r="ET73" i="6"/>
  <c r="DZ73" i="6"/>
  <c r="EL73" i="6"/>
  <c r="FG73" i="6"/>
  <c r="DN73" i="6"/>
  <c r="DV73" i="6"/>
  <c r="FJ73" i="6"/>
  <c r="EX73" i="6"/>
  <c r="FF73" i="6"/>
  <c r="ED73" i="6"/>
  <c r="EP73" i="6"/>
  <c r="DR73" i="6"/>
  <c r="DP73" i="6"/>
  <c r="EF73" i="6"/>
  <c r="EV73" i="6"/>
  <c r="DT73" i="6"/>
  <c r="EJ73" i="6"/>
  <c r="EZ73" i="6"/>
  <c r="DQ73" i="6"/>
  <c r="EG73" i="6"/>
  <c r="EW73" i="6"/>
  <c r="DX73" i="6"/>
  <c r="EN73" i="6"/>
  <c r="FD73" i="6"/>
  <c r="EB73" i="6"/>
  <c r="ER73" i="6"/>
  <c r="FH73" i="6"/>
  <c r="DU73" i="6"/>
  <c r="EO73" i="6"/>
  <c r="FI73" i="6"/>
  <c r="DW73" i="6"/>
  <c r="EM73" i="6"/>
  <c r="FC73" i="6"/>
  <c r="DY73" i="6"/>
  <c r="ES73" i="6"/>
  <c r="EA73" i="6"/>
  <c r="EQ73" i="6"/>
  <c r="EC73" i="6"/>
  <c r="FA73" i="6"/>
  <c r="DO73" i="6"/>
  <c r="EE73" i="6"/>
  <c r="EU73" i="6"/>
  <c r="EK73" i="6"/>
  <c r="FE73" i="6"/>
  <c r="EY73" i="6"/>
  <c r="DS73" i="6"/>
  <c r="EI73" i="6"/>
  <c r="DM73" i="6"/>
  <c r="E83" i="13"/>
  <c r="F83" i="13" s="1"/>
  <c r="EG68" i="6"/>
  <c r="FC68" i="6"/>
  <c r="DW68" i="6"/>
  <c r="EO68" i="6"/>
  <c r="EW68" i="6"/>
  <c r="FE68" i="6"/>
  <c r="DM68" i="6"/>
  <c r="EM68" i="6"/>
  <c r="FI68" i="6"/>
  <c r="DS68" i="6"/>
  <c r="EA68" i="6"/>
  <c r="EI68" i="6"/>
  <c r="DU68" i="6"/>
  <c r="FJ68" i="6"/>
  <c r="EE68" i="6"/>
  <c r="EY68" i="6"/>
  <c r="FG68" i="6"/>
  <c r="DQ68" i="6"/>
  <c r="DY68" i="6"/>
  <c r="EQ68" i="6"/>
  <c r="DO68" i="6"/>
  <c r="FA68" i="6"/>
  <c r="EC68" i="6"/>
  <c r="EK68" i="6"/>
  <c r="EU68" i="6"/>
  <c r="ES68" i="6"/>
  <c r="DP68" i="6"/>
  <c r="EF68" i="6"/>
  <c r="EV68" i="6"/>
  <c r="DT68" i="6"/>
  <c r="EJ68" i="6"/>
  <c r="EZ68" i="6"/>
  <c r="EB68" i="6"/>
  <c r="ER68" i="6"/>
  <c r="FH68" i="6"/>
  <c r="DN68" i="6"/>
  <c r="ED68" i="6"/>
  <c r="ET68" i="6"/>
  <c r="DX68" i="6"/>
  <c r="DR68" i="6"/>
  <c r="EH68" i="6"/>
  <c r="EX68" i="6"/>
  <c r="EN68" i="6"/>
  <c r="DV68" i="6"/>
  <c r="EL68" i="6"/>
  <c r="FB68" i="6"/>
  <c r="FD68" i="6"/>
  <c r="DZ68" i="6"/>
  <c r="EP68" i="6"/>
  <c r="FF68" i="6"/>
  <c r="FG70" i="6"/>
  <c r="EI70" i="6"/>
  <c r="EA70" i="6"/>
  <c r="FE70" i="6"/>
  <c r="DN70" i="6"/>
  <c r="EW70" i="6"/>
  <c r="EP70" i="6"/>
  <c r="DV70" i="6"/>
  <c r="EY70" i="6"/>
  <c r="DU70" i="6"/>
  <c r="ED70" i="6"/>
  <c r="FF70" i="6"/>
  <c r="DQ70" i="6"/>
  <c r="ET70" i="6"/>
  <c r="EX70" i="6"/>
  <c r="EC70" i="6"/>
  <c r="DZ70" i="6"/>
  <c r="FB70" i="6"/>
  <c r="DO70" i="6"/>
  <c r="DY70" i="6"/>
  <c r="FA70" i="6"/>
  <c r="FH70" i="6"/>
  <c r="ES70" i="6"/>
  <c r="DW70" i="6"/>
  <c r="EG70" i="6"/>
  <c r="FJ70" i="6"/>
  <c r="EK70" i="6"/>
  <c r="EE70" i="6"/>
  <c r="FI70" i="6"/>
  <c r="EM70" i="6"/>
  <c r="DR70" i="6"/>
  <c r="EO70" i="6"/>
  <c r="EQ70" i="6"/>
  <c r="EL70" i="6"/>
  <c r="FC70" i="6"/>
  <c r="EH70" i="6"/>
  <c r="DS70" i="6"/>
  <c r="EU70" i="6"/>
  <c r="DT70" i="6"/>
  <c r="EJ70" i="6"/>
  <c r="EZ70" i="6"/>
  <c r="DX70" i="6"/>
  <c r="EN70" i="6"/>
  <c r="FD70" i="6"/>
  <c r="EB70" i="6"/>
  <c r="ER70" i="6"/>
  <c r="DP70" i="6"/>
  <c r="EF70" i="6"/>
  <c r="EV70" i="6"/>
  <c r="DM70" i="6"/>
  <c r="E68" i="13"/>
  <c r="F68" i="13" s="1"/>
  <c r="DL48" i="6"/>
  <c r="DL32" i="6"/>
  <c r="DL29" i="6"/>
  <c r="FG64" i="6"/>
  <c r="DQ64" i="6"/>
  <c r="EE64" i="6"/>
  <c r="EG64" i="6"/>
  <c r="EC64" i="6"/>
  <c r="EO64" i="6"/>
  <c r="ES64" i="6"/>
  <c r="EM64" i="6"/>
  <c r="FC64" i="6"/>
  <c r="EW64" i="6"/>
  <c r="DU64" i="6"/>
  <c r="DW64" i="6"/>
  <c r="FE64" i="6"/>
  <c r="DY64" i="6"/>
  <c r="EK64" i="6"/>
  <c r="EU64" i="6"/>
  <c r="DO64" i="6"/>
  <c r="DS64" i="6"/>
  <c r="EY64" i="6"/>
  <c r="FJ64" i="6"/>
  <c r="EA64" i="6"/>
  <c r="FI64" i="6"/>
  <c r="EI64" i="6"/>
  <c r="FA64" i="6"/>
  <c r="EQ64" i="6"/>
  <c r="DP64" i="6"/>
  <c r="EF64" i="6"/>
  <c r="EV64" i="6"/>
  <c r="DT64" i="6"/>
  <c r="EJ64" i="6"/>
  <c r="EZ64" i="6"/>
  <c r="EB64" i="6"/>
  <c r="ER64" i="6"/>
  <c r="FH64" i="6"/>
  <c r="FD64" i="6"/>
  <c r="DZ64" i="6"/>
  <c r="EP64" i="6"/>
  <c r="FF64" i="6"/>
  <c r="DN64" i="6"/>
  <c r="ED64" i="6"/>
  <c r="ET64" i="6"/>
  <c r="DX64" i="6"/>
  <c r="DR64" i="6"/>
  <c r="EH64" i="6"/>
  <c r="EX64" i="6"/>
  <c r="EN64" i="6"/>
  <c r="DV64" i="6"/>
  <c r="EL64" i="6"/>
  <c r="FB64" i="6"/>
  <c r="DM64" i="6"/>
  <c r="E66" i="13"/>
  <c r="F66" i="13" s="1"/>
  <c r="DL34" i="6"/>
  <c r="DL38" i="6"/>
  <c r="FJ62" i="6"/>
  <c r="EY62" i="6"/>
  <c r="EP62" i="6"/>
  <c r="EH62" i="6"/>
  <c r="DW62" i="6"/>
  <c r="DN62" i="6"/>
  <c r="FC62" i="6"/>
  <c r="EI62" i="6"/>
  <c r="FF62" i="6"/>
  <c r="EX62" i="6"/>
  <c r="EO62" i="6"/>
  <c r="ED62" i="6"/>
  <c r="DU62" i="6"/>
  <c r="FH62" i="6"/>
  <c r="ES62" i="6"/>
  <c r="DO62" i="6"/>
  <c r="FE62" i="6"/>
  <c r="EU62" i="6"/>
  <c r="EK62" i="6"/>
  <c r="EC62" i="6"/>
  <c r="DS62" i="6"/>
  <c r="DZ62" i="6"/>
  <c r="DR62" i="6"/>
  <c r="ET62" i="6"/>
  <c r="DY62" i="6"/>
  <c r="FA62" i="6"/>
  <c r="EM62" i="6"/>
  <c r="EE62" i="6"/>
  <c r="FI62" i="6"/>
  <c r="DQ62" i="6"/>
  <c r="EL62" i="6"/>
  <c r="FG62" i="6"/>
  <c r="DV62" i="6"/>
  <c r="EQ62" i="6"/>
  <c r="EA62" i="6"/>
  <c r="EW62" i="6"/>
  <c r="EG62" i="6"/>
  <c r="FB62" i="6"/>
  <c r="DX62" i="6"/>
  <c r="EN62" i="6"/>
  <c r="FD62" i="6"/>
  <c r="EB62" i="6"/>
  <c r="ER62" i="6"/>
  <c r="DP62" i="6"/>
  <c r="EF62" i="6"/>
  <c r="EV62" i="6"/>
  <c r="DT62" i="6"/>
  <c r="EJ62" i="6"/>
  <c r="EZ62" i="6"/>
  <c r="DM62" i="6"/>
  <c r="E35" i="13"/>
  <c r="F35" i="13" s="1"/>
  <c r="DZ58" i="6"/>
  <c r="EK58" i="6"/>
  <c r="FF58" i="6"/>
  <c r="DO58" i="6"/>
  <c r="EU58" i="6"/>
  <c r="FH58" i="6"/>
  <c r="DN58" i="6"/>
  <c r="FE58" i="6"/>
  <c r="DS58" i="6"/>
  <c r="FJ58" i="6"/>
  <c r="FA58" i="6"/>
  <c r="DY58" i="6"/>
  <c r="ED58" i="6"/>
  <c r="EI58" i="6"/>
  <c r="EO58" i="6"/>
  <c r="ET58" i="6"/>
  <c r="EY58" i="6"/>
  <c r="EP58" i="6"/>
  <c r="DU58" i="6"/>
  <c r="EE58" i="6"/>
  <c r="DQ58" i="6"/>
  <c r="EL58" i="6"/>
  <c r="FG58" i="6"/>
  <c r="DV58" i="6"/>
  <c r="EQ58" i="6"/>
  <c r="EW58" i="6"/>
  <c r="DW58" i="6"/>
  <c r="ES58" i="6"/>
  <c r="FB58" i="6"/>
  <c r="EC58" i="6"/>
  <c r="EX58" i="6"/>
  <c r="EA58" i="6"/>
  <c r="EH58" i="6"/>
  <c r="FC58" i="6"/>
  <c r="EG58" i="6"/>
  <c r="DR58" i="6"/>
  <c r="EM58" i="6"/>
  <c r="FI58" i="6"/>
  <c r="DT58" i="6"/>
  <c r="EJ58" i="6"/>
  <c r="EZ58" i="6"/>
  <c r="DX58" i="6"/>
  <c r="EN58" i="6"/>
  <c r="FD58" i="6"/>
  <c r="EB58" i="6"/>
  <c r="ER58" i="6"/>
  <c r="DP58" i="6"/>
  <c r="EF58" i="6"/>
  <c r="EV58" i="6"/>
  <c r="DM58" i="6"/>
  <c r="E63" i="13"/>
  <c r="F63" i="13" s="1"/>
  <c r="EZ55" i="6"/>
  <c r="EF55" i="6"/>
  <c r="DO55" i="6"/>
  <c r="FF55" i="6"/>
  <c r="EU55" i="6"/>
  <c r="EB55" i="6"/>
  <c r="FC55" i="6"/>
  <c r="EL55" i="6"/>
  <c r="FH55" i="6"/>
  <c r="EQ55" i="6"/>
  <c r="DW55" i="6"/>
  <c r="DR55" i="6"/>
  <c r="DV55" i="6"/>
  <c r="FG55" i="6"/>
  <c r="ER55" i="6"/>
  <c r="EE55" i="6"/>
  <c r="DP55" i="6"/>
  <c r="FB55" i="6"/>
  <c r="EM55" i="6"/>
  <c r="DZ55" i="6"/>
  <c r="EX55" i="6"/>
  <c r="EJ55" i="6"/>
  <c r="DT55" i="6"/>
  <c r="EV55" i="6"/>
  <c r="EA55" i="6"/>
  <c r="EH55" i="6"/>
  <c r="EP55" i="6"/>
  <c r="FI55" i="6"/>
  <c r="ES55" i="6"/>
  <c r="EC55" i="6"/>
  <c r="DM55" i="6"/>
  <c r="ED55" i="6"/>
  <c r="EY55" i="6"/>
  <c r="FE55" i="6"/>
  <c r="EO55" i="6"/>
  <c r="DY55" i="6"/>
  <c r="DN55" i="6"/>
  <c r="EI55" i="6"/>
  <c r="FD55" i="6"/>
  <c r="FA55" i="6"/>
  <c r="EK55" i="6"/>
  <c r="DU55" i="6"/>
  <c r="DS55" i="6"/>
  <c r="EN55" i="6"/>
  <c r="FJ55" i="6"/>
  <c r="EW55" i="6"/>
  <c r="EG55" i="6"/>
  <c r="DQ55" i="6"/>
  <c r="DX55" i="6"/>
  <c r="ET55" i="6"/>
  <c r="EU56" i="6"/>
  <c r="DQ56" i="6"/>
  <c r="FA56" i="6"/>
  <c r="FH56" i="6"/>
  <c r="EF56" i="6"/>
  <c r="DT56" i="6"/>
  <c r="EG56" i="6"/>
  <c r="EV56" i="6"/>
  <c r="EM56" i="6"/>
  <c r="FG56" i="6"/>
  <c r="EE56" i="6"/>
  <c r="EW56" i="6"/>
  <c r="DU56" i="6"/>
  <c r="FC56" i="6"/>
  <c r="EZ56" i="6"/>
  <c r="DW56" i="6"/>
  <c r="EQ56" i="6"/>
  <c r="DO56" i="6"/>
  <c r="FE56" i="6"/>
  <c r="EO56" i="6"/>
  <c r="DY56" i="6"/>
  <c r="ER56" i="6"/>
  <c r="EJ56" i="6"/>
  <c r="EK56" i="6"/>
  <c r="EB56" i="6"/>
  <c r="DP56" i="6"/>
  <c r="EA56" i="6"/>
  <c r="FF56" i="6"/>
  <c r="EP56" i="6"/>
  <c r="DZ56" i="6"/>
  <c r="DM56" i="6"/>
  <c r="EI56" i="6"/>
  <c r="FD56" i="6"/>
  <c r="FB56" i="6"/>
  <c r="EL56" i="6"/>
  <c r="DV56" i="6"/>
  <c r="DS56" i="6"/>
  <c r="EN56" i="6"/>
  <c r="FI56" i="6"/>
  <c r="EX56" i="6"/>
  <c r="EH56" i="6"/>
  <c r="DR56" i="6"/>
  <c r="DX56" i="6"/>
  <c r="ES56" i="6"/>
  <c r="FJ56" i="6"/>
  <c r="ET56" i="6"/>
  <c r="ED56" i="6"/>
  <c r="DN56" i="6"/>
  <c r="EC56" i="6"/>
  <c r="EY56" i="6"/>
  <c r="ET75" i="6"/>
  <c r="EP75" i="6"/>
  <c r="DT75" i="6"/>
  <c r="DQ75" i="6"/>
  <c r="EQ75" i="6"/>
  <c r="DY75" i="6"/>
  <c r="E24" i="13"/>
  <c r="F24" i="13" s="1"/>
  <c r="DL40" i="6"/>
  <c r="DL51" i="6"/>
  <c r="DL47" i="6"/>
  <c r="DL36" i="6"/>
  <c r="DL30" i="6"/>
  <c r="E72" i="13"/>
  <c r="F72" i="13" s="1"/>
  <c r="DL37" i="6"/>
  <c r="DL46" i="6"/>
  <c r="FA66" i="6"/>
  <c r="DQ66" i="6"/>
  <c r="FC66" i="6"/>
  <c r="EC66" i="6"/>
  <c r="EE66" i="6"/>
  <c r="EA66" i="6"/>
  <c r="EL66" i="6"/>
  <c r="EK66" i="6"/>
  <c r="EW66" i="6"/>
  <c r="ES66" i="6"/>
  <c r="DU66" i="6"/>
  <c r="FF66" i="6"/>
  <c r="DV66" i="6"/>
  <c r="FG66" i="6"/>
  <c r="DW66" i="6"/>
  <c r="EP66" i="6"/>
  <c r="EH66" i="6"/>
  <c r="EX66" i="6"/>
  <c r="EQ66" i="6"/>
  <c r="DO66" i="6"/>
  <c r="EY66" i="6"/>
  <c r="ED66" i="6"/>
  <c r="DR66" i="6"/>
  <c r="EU66" i="6"/>
  <c r="FH66" i="6"/>
  <c r="ET66" i="6"/>
  <c r="DY66" i="6"/>
  <c r="DZ66" i="6"/>
  <c r="FB66" i="6"/>
  <c r="FJ66" i="6"/>
  <c r="EO66" i="6"/>
  <c r="DS66" i="6"/>
  <c r="EG66" i="6"/>
  <c r="FI66" i="6"/>
  <c r="FE66" i="6"/>
  <c r="EI66" i="6"/>
  <c r="DN66" i="6"/>
  <c r="EM66" i="6"/>
  <c r="EB66" i="6"/>
  <c r="ER66" i="6"/>
  <c r="DP66" i="6"/>
  <c r="EF66" i="6"/>
  <c r="EV66" i="6"/>
  <c r="DT66" i="6"/>
  <c r="EJ66" i="6"/>
  <c r="EZ66" i="6"/>
  <c r="DX66" i="6"/>
  <c r="EN66" i="6"/>
  <c r="FD66" i="6"/>
  <c r="DM66" i="6"/>
  <c r="FJ63" i="6"/>
  <c r="EH63" i="6"/>
  <c r="DT63" i="6"/>
  <c r="EZ63" i="6"/>
  <c r="DN63" i="6"/>
  <c r="ET63" i="6"/>
  <c r="FA63" i="6"/>
  <c r="EK63" i="6"/>
  <c r="DU63" i="6"/>
  <c r="EY63" i="6"/>
  <c r="EI63" i="6"/>
  <c r="DS63" i="6"/>
  <c r="EF63" i="6"/>
  <c r="EP63" i="6"/>
  <c r="EB63" i="6"/>
  <c r="FH63" i="6"/>
  <c r="DV63" i="6"/>
  <c r="FB63" i="6"/>
  <c r="EW63" i="6"/>
  <c r="EG63" i="6"/>
  <c r="DQ63" i="6"/>
  <c r="EU63" i="6"/>
  <c r="EE63" i="6"/>
  <c r="DO63" i="6"/>
  <c r="EN63" i="6"/>
  <c r="DR63" i="6"/>
  <c r="EX63" i="6"/>
  <c r="EJ63" i="6"/>
  <c r="ED63" i="6"/>
  <c r="FI63" i="6"/>
  <c r="ES63" i="6"/>
  <c r="EC63" i="6"/>
  <c r="FG63" i="6"/>
  <c r="EQ63" i="6"/>
  <c r="EA63" i="6"/>
  <c r="DP63" i="6"/>
  <c r="EV63" i="6"/>
  <c r="DZ63" i="6"/>
  <c r="FF63" i="6"/>
  <c r="ER63" i="6"/>
  <c r="EL63" i="6"/>
  <c r="FE63" i="6"/>
  <c r="EO63" i="6"/>
  <c r="DY63" i="6"/>
  <c r="FC63" i="6"/>
  <c r="EM63" i="6"/>
  <c r="DW63" i="6"/>
  <c r="DX63" i="6"/>
  <c r="FD63" i="6"/>
  <c r="DM63" i="6"/>
  <c r="FC59" i="6"/>
  <c r="EB59" i="6"/>
  <c r="DO59" i="6"/>
  <c r="FF59" i="6"/>
  <c r="EJ59" i="6"/>
  <c r="EQ59" i="6"/>
  <c r="DV59" i="6"/>
  <c r="EL59" i="6"/>
  <c r="EX59" i="6"/>
  <c r="DP59" i="6"/>
  <c r="ER59" i="6"/>
  <c r="EZ59" i="6"/>
  <c r="DR59" i="6"/>
  <c r="EU59" i="6"/>
  <c r="EA59" i="6"/>
  <c r="FG59" i="6"/>
  <c r="DZ59" i="6"/>
  <c r="FB59" i="6"/>
  <c r="EH59" i="6"/>
  <c r="DW59" i="6"/>
  <c r="EF59" i="6"/>
  <c r="FH59" i="6"/>
  <c r="EP59" i="6"/>
  <c r="EE59" i="6"/>
  <c r="EM59" i="6"/>
  <c r="DT59" i="6"/>
  <c r="EV59" i="6"/>
  <c r="FE59" i="6"/>
  <c r="EO59" i="6"/>
  <c r="DY59" i="6"/>
  <c r="DS59" i="6"/>
  <c r="EN59" i="6"/>
  <c r="FJ59" i="6"/>
  <c r="FA59" i="6"/>
  <c r="EK59" i="6"/>
  <c r="DU59" i="6"/>
  <c r="DX59" i="6"/>
  <c r="ET59" i="6"/>
  <c r="EW59" i="6"/>
  <c r="EG59" i="6"/>
  <c r="DQ59" i="6"/>
  <c r="ED59" i="6"/>
  <c r="EY59" i="6"/>
  <c r="FI59" i="6"/>
  <c r="ES59" i="6"/>
  <c r="EC59" i="6"/>
  <c r="DN59" i="6"/>
  <c r="EI59" i="6"/>
  <c r="FD59" i="6"/>
  <c r="DM59" i="6"/>
  <c r="E64" i="13"/>
  <c r="F64" i="13" s="1"/>
  <c r="EU60" i="6"/>
  <c r="EF60" i="6"/>
  <c r="FE60" i="6"/>
  <c r="DQ60" i="6"/>
  <c r="FH60" i="6"/>
  <c r="EE60" i="6"/>
  <c r="EK60" i="6"/>
  <c r="ER60" i="6"/>
  <c r="EZ60" i="6"/>
  <c r="FG60" i="6"/>
  <c r="DP60" i="6"/>
  <c r="DW60" i="6"/>
  <c r="DY60" i="6"/>
  <c r="EM60" i="6"/>
  <c r="FA60" i="6"/>
  <c r="DT60" i="6"/>
  <c r="EV60" i="6"/>
  <c r="EA60" i="6"/>
  <c r="FC60" i="6"/>
  <c r="DU60" i="6"/>
  <c r="EW60" i="6"/>
  <c r="EB60" i="6"/>
  <c r="EG60" i="6"/>
  <c r="EJ60" i="6"/>
  <c r="EO60" i="6"/>
  <c r="DO60" i="6"/>
  <c r="EQ60" i="6"/>
  <c r="EX60" i="6"/>
  <c r="EH60" i="6"/>
  <c r="DR60" i="6"/>
  <c r="DX60" i="6"/>
  <c r="ES60" i="6"/>
  <c r="FJ60" i="6"/>
  <c r="ET60" i="6"/>
  <c r="ED60" i="6"/>
  <c r="DN60" i="6"/>
  <c r="EC60" i="6"/>
  <c r="EY60" i="6"/>
  <c r="FF60" i="6"/>
  <c r="EP60" i="6"/>
  <c r="DZ60" i="6"/>
  <c r="DM60" i="6"/>
  <c r="EI60" i="6"/>
  <c r="FD60" i="6"/>
  <c r="FB60" i="6"/>
  <c r="EL60" i="6"/>
  <c r="DV60" i="6"/>
  <c r="DS60" i="6"/>
  <c r="EN60" i="6"/>
  <c r="FI60" i="6"/>
  <c r="DL45" i="6"/>
  <c r="DL33" i="6"/>
  <c r="DL39" i="6"/>
  <c r="DL43" i="6"/>
  <c r="B44" i="8"/>
  <c r="B42" i="10"/>
  <c r="P297" i="6"/>
  <c r="O297" i="6"/>
  <c r="E41" i="13"/>
  <c r="F41" i="13" s="1"/>
  <c r="O294" i="6"/>
  <c r="DL200" i="6"/>
  <c r="O296" i="6"/>
  <c r="M71" i="13" s="1"/>
  <c r="P293" i="6"/>
  <c r="N75" i="13" s="1"/>
  <c r="P296" i="6"/>
  <c r="DL177" i="6"/>
  <c r="P3" i="6"/>
  <c r="E67" i="13"/>
  <c r="F67" i="13" s="1"/>
  <c r="E73" i="13"/>
  <c r="F73" i="13" s="1"/>
  <c r="EZ186" i="6"/>
  <c r="FI186" i="6"/>
  <c r="DZ186" i="6"/>
  <c r="FC186" i="6"/>
  <c r="EB186" i="6"/>
  <c r="ED186" i="6"/>
  <c r="FF186" i="6"/>
  <c r="EN186" i="6"/>
  <c r="EL186" i="6"/>
  <c r="EK186" i="6"/>
  <c r="DO186" i="6"/>
  <c r="FH186" i="6"/>
  <c r="DV186" i="6"/>
  <c r="EX186" i="6"/>
  <c r="FG186" i="6"/>
  <c r="EJ186" i="6"/>
  <c r="DN186" i="6"/>
  <c r="FD186" i="6"/>
  <c r="EG186" i="6"/>
  <c r="DU186" i="6"/>
  <c r="EE186" i="6"/>
  <c r="EO186" i="6"/>
  <c r="DR186" i="6"/>
  <c r="DP186" i="6"/>
  <c r="ER186" i="6"/>
  <c r="EC186" i="6"/>
  <c r="DW186" i="6"/>
  <c r="EW186" i="6"/>
  <c r="FA186" i="6"/>
  <c r="EU186" i="6"/>
  <c r="FE186" i="6"/>
  <c r="DS186" i="6"/>
  <c r="DX186" i="6"/>
  <c r="DM186" i="6"/>
  <c r="ES186" i="6"/>
  <c r="EM186" i="6"/>
  <c r="EH186" i="6"/>
  <c r="ET186" i="6"/>
  <c r="DT186" i="6"/>
  <c r="FB186" i="6"/>
  <c r="EI186" i="6"/>
  <c r="EA186" i="6"/>
  <c r="FJ186" i="6"/>
  <c r="DQ186" i="6"/>
  <c r="EV186" i="6"/>
  <c r="EP186" i="6"/>
  <c r="DY186" i="6"/>
  <c r="EF186" i="6"/>
  <c r="EY186" i="6"/>
  <c r="EQ186" i="6"/>
  <c r="DZ224" i="6"/>
  <c r="DS224" i="6"/>
  <c r="DU224" i="6"/>
  <c r="DY224" i="6"/>
  <c r="EA224" i="6"/>
  <c r="EW224" i="6"/>
  <c r="EH224" i="6"/>
  <c r="FC224" i="6"/>
  <c r="ET224" i="6"/>
  <c r="EF224" i="6"/>
  <c r="ED224" i="6"/>
  <c r="EE224" i="6"/>
  <c r="EK224" i="6"/>
  <c r="EG224" i="6"/>
  <c r="FB224" i="6"/>
  <c r="DR224" i="6"/>
  <c r="EM224" i="6"/>
  <c r="FI224" i="6"/>
  <c r="EY224" i="6"/>
  <c r="EZ224" i="6"/>
  <c r="FH224" i="6"/>
  <c r="EU224" i="6"/>
  <c r="FA224" i="6"/>
  <c r="FF224" i="6"/>
  <c r="DQ224" i="6"/>
  <c r="EL224" i="6"/>
  <c r="FG224" i="6"/>
  <c r="DW224" i="6"/>
  <c r="ES224" i="6"/>
  <c r="EI224" i="6"/>
  <c r="FE224" i="6"/>
  <c r="DX224" i="6"/>
  <c r="EN224" i="6"/>
  <c r="FD224" i="6"/>
  <c r="EB224" i="6"/>
  <c r="ER224" i="6"/>
  <c r="DT224" i="6"/>
  <c r="EJ224" i="6"/>
  <c r="EP224" i="6"/>
  <c r="DV224" i="6"/>
  <c r="EQ224" i="6"/>
  <c r="EC224" i="6"/>
  <c r="EX224" i="6"/>
  <c r="EO224" i="6"/>
  <c r="FJ224" i="6"/>
  <c r="DP224" i="6"/>
  <c r="EV224" i="6"/>
  <c r="DN224" i="6"/>
  <c r="DM224" i="6"/>
  <c r="DO224" i="6"/>
  <c r="E75" i="13"/>
  <c r="F75" i="13" s="1"/>
  <c r="E78" i="13"/>
  <c r="F78" i="13" s="1"/>
  <c r="O295" i="6"/>
  <c r="M32" i="13" s="1"/>
  <c r="P294" i="6"/>
  <c r="N29" i="13" s="1"/>
  <c r="P295" i="6"/>
  <c r="N32" i="13" s="1"/>
  <c r="E38" i="13"/>
  <c r="F38" i="13" s="1"/>
  <c r="DL183" i="6"/>
  <c r="L78" i="13"/>
  <c r="M78" i="13"/>
  <c r="N78" i="13"/>
  <c r="N71" i="13"/>
  <c r="L77" i="13"/>
  <c r="E59" i="13"/>
  <c r="F59" i="13" s="1"/>
  <c r="E76" i="13"/>
  <c r="F76" i="13" s="1"/>
  <c r="DL201" i="6"/>
  <c r="DL196" i="6"/>
  <c r="N73" i="13"/>
  <c r="G69" i="13"/>
  <c r="E69" i="13"/>
  <c r="H69" i="13"/>
  <c r="B69" i="13"/>
  <c r="I22" i="13"/>
  <c r="F22" i="13"/>
  <c r="B48" i="13"/>
  <c r="G48" i="13"/>
  <c r="E48" i="13"/>
  <c r="H48" i="13"/>
  <c r="N22" i="13"/>
  <c r="P29" i="13"/>
  <c r="P22" i="13"/>
  <c r="N23" i="13"/>
  <c r="P23" i="13"/>
  <c r="O27" i="13"/>
  <c r="S326" i="6"/>
  <c r="R3" i="6"/>
  <c r="Q292" i="6"/>
  <c r="O46" i="13" s="1"/>
  <c r="S293" i="6"/>
  <c r="P292" i="6"/>
  <c r="N74" i="13" s="1"/>
  <c r="S292" i="6"/>
  <c r="Q28" i="13" s="1"/>
  <c r="R292" i="6"/>
  <c r="P46" i="13" s="1"/>
  <c r="Q293" i="6"/>
  <c r="O47" i="13" s="1"/>
  <c r="O292" i="6"/>
  <c r="O293" i="6"/>
  <c r="O3" i="6"/>
  <c r="R326" i="6"/>
  <c r="P57" i="13" s="1"/>
  <c r="Q18" i="13"/>
  <c r="O18" i="13"/>
  <c r="N18" i="13"/>
  <c r="P19" i="13"/>
  <c r="N19" i="13"/>
  <c r="I74" i="13"/>
  <c r="E18" i="19"/>
  <c r="B20" i="19"/>
  <c r="C19" i="19"/>
  <c r="AE70" i="8"/>
  <c r="AE72" i="10"/>
  <c r="J40" i="18" l="1"/>
  <c r="L297" i="6"/>
  <c r="A41" i="18"/>
  <c r="K298" i="6"/>
  <c r="E298" i="6" s="1"/>
  <c r="EY75" i="6"/>
  <c r="FG75" i="6"/>
  <c r="DV75" i="6"/>
  <c r="DU75" i="6"/>
  <c r="EC75" i="6"/>
  <c r="EX75" i="6"/>
  <c r="EV75" i="6"/>
  <c r="EA75" i="6"/>
  <c r="FH75" i="6"/>
  <c r="DW75" i="6"/>
  <c r="FD75" i="6"/>
  <c r="EM75" i="6"/>
  <c r="DM75" i="6"/>
  <c r="FC75" i="6"/>
  <c r="DZ75" i="6"/>
  <c r="EU75" i="6"/>
  <c r="EH75" i="6"/>
  <c r="ED75" i="6"/>
  <c r="E85" i="13"/>
  <c r="F85" i="13" s="1"/>
  <c r="FE75" i="6"/>
  <c r="EF75" i="6"/>
  <c r="FA75" i="6"/>
  <c r="ER75" i="6"/>
  <c r="EW75" i="6"/>
  <c r="EN75" i="6"/>
  <c r="DS75" i="6"/>
  <c r="EZ75" i="6"/>
  <c r="EI75" i="6"/>
  <c r="FB75" i="6"/>
  <c r="EE75" i="6"/>
  <c r="DR75" i="6"/>
  <c r="DN75" i="6"/>
  <c r="EO75" i="6"/>
  <c r="DP75" i="6"/>
  <c r="EK75" i="6"/>
  <c r="EB75" i="6"/>
  <c r="EG75" i="6"/>
  <c r="DX75" i="6"/>
  <c r="ES75" i="6"/>
  <c r="EJ75" i="6"/>
  <c r="FF75" i="6"/>
  <c r="EL75" i="6"/>
  <c r="DO75" i="6"/>
  <c r="FJ75" i="6"/>
  <c r="FI75" i="6"/>
  <c r="I320" i="13"/>
  <c r="G321" i="13"/>
  <c r="L286" i="13"/>
  <c r="J286" i="13" s="1"/>
  <c r="B321" i="13"/>
  <c r="H321" i="13"/>
  <c r="DL57" i="6"/>
  <c r="DL64" i="6"/>
  <c r="DL59" i="6"/>
  <c r="DL54" i="6"/>
  <c r="DL72" i="6"/>
  <c r="DL67" i="6"/>
  <c r="DL60" i="6"/>
  <c r="E36" i="13"/>
  <c r="F36" i="13" s="1"/>
  <c r="DL65" i="6"/>
  <c r="DL55" i="6"/>
  <c r="DL68" i="6"/>
  <c r="DL66" i="6"/>
  <c r="DL56" i="6"/>
  <c r="DL58" i="6"/>
  <c r="DL62" i="6"/>
  <c r="DL73" i="6"/>
  <c r="DL63" i="6"/>
  <c r="DL70" i="6"/>
  <c r="O298" i="6"/>
  <c r="P298" i="6"/>
  <c r="B43" i="10"/>
  <c r="B45" i="8"/>
  <c r="B46" i="8" s="1"/>
  <c r="DL186" i="6"/>
  <c r="DL224" i="6"/>
  <c r="J88" i="13"/>
  <c r="N57" i="13"/>
  <c r="N76" i="13"/>
  <c r="M76" i="13"/>
  <c r="J78" i="13"/>
  <c r="M73" i="13"/>
  <c r="M75" i="13"/>
  <c r="M72" i="13"/>
  <c r="M74" i="13"/>
  <c r="N47" i="13"/>
  <c r="N46" i="13"/>
  <c r="N72" i="13"/>
  <c r="M325" i="13"/>
  <c r="M46" i="13"/>
  <c r="M39" i="13"/>
  <c r="M47" i="13"/>
  <c r="P28" i="13"/>
  <c r="P325" i="13"/>
  <c r="N28" i="13"/>
  <c r="N325" i="13"/>
  <c r="O28" i="13"/>
  <c r="O325" i="13"/>
  <c r="I69" i="13"/>
  <c r="F69" i="13"/>
  <c r="J69" i="13"/>
  <c r="M36" i="13"/>
  <c r="F48" i="13"/>
  <c r="I48" i="13"/>
  <c r="M28" i="13"/>
  <c r="M38" i="13"/>
  <c r="Q27" i="13"/>
  <c r="O29" i="13"/>
  <c r="O22" i="13"/>
  <c r="M29" i="13"/>
  <c r="M22" i="13"/>
  <c r="Q29" i="13"/>
  <c r="Q22" i="13"/>
  <c r="O23" i="13"/>
  <c r="M23" i="13"/>
  <c r="Q23" i="13"/>
  <c r="Q21" i="13"/>
  <c r="O21" i="13"/>
  <c r="M21" i="13"/>
  <c r="M20" i="13"/>
  <c r="N21" i="13"/>
  <c r="P20" i="13"/>
  <c r="P21" i="13"/>
  <c r="O20" i="13"/>
  <c r="Q20" i="13"/>
  <c r="N20" i="13"/>
  <c r="M18" i="13"/>
  <c r="M27" i="13"/>
  <c r="Q19" i="13"/>
  <c r="P18" i="13"/>
  <c r="P27" i="13"/>
  <c r="N27" i="13"/>
  <c r="O19" i="13"/>
  <c r="M19" i="13"/>
  <c r="E58" i="13"/>
  <c r="F58" i="13" s="1"/>
  <c r="AI72" i="10"/>
  <c r="D19" i="19"/>
  <c r="E19" i="19" s="1"/>
  <c r="C20" i="19"/>
  <c r="B21" i="19"/>
  <c r="AI70" i="8"/>
  <c r="EX78" i="6" l="1"/>
  <c r="EV78" i="6"/>
  <c r="EK78" i="6"/>
  <c r="DW78" i="6"/>
  <c r="ED78" i="6"/>
  <c r="FI80" i="6"/>
  <c r="FA78" i="6"/>
  <c r="EW78" i="6"/>
  <c r="DX78" i="6"/>
  <c r="DY78" i="6"/>
  <c r="FH78" i="6"/>
  <c r="A42" i="18"/>
  <c r="K299" i="6"/>
  <c r="L299" i="6" s="1"/>
  <c r="L298" i="6"/>
  <c r="J41" i="18"/>
  <c r="DL75" i="6"/>
  <c r="ER78" i="6"/>
  <c r="EJ78" i="6"/>
  <c r="EE78" i="6"/>
  <c r="EA78" i="6"/>
  <c r="DV78" i="6"/>
  <c r="FG78" i="6"/>
  <c r="DO78" i="6"/>
  <c r="EC78" i="6"/>
  <c r="EM78" i="6"/>
  <c r="FD78" i="6"/>
  <c r="DT78" i="6"/>
  <c r="FE78" i="6"/>
  <c r="DZ78" i="6"/>
  <c r="EP78" i="6"/>
  <c r="EL78" i="6"/>
  <c r="EO78" i="6"/>
  <c r="EH78" i="6"/>
  <c r="FI78" i="6"/>
  <c r="DP78" i="6"/>
  <c r="EN78" i="6"/>
  <c r="FB78" i="6"/>
  <c r="DN78" i="6"/>
  <c r="EY78" i="6"/>
  <c r="DU78" i="6"/>
  <c r="FF78" i="6"/>
  <c r="DS78" i="6"/>
  <c r="DM78" i="6"/>
  <c r="ES78" i="6"/>
  <c r="ED80" i="6"/>
  <c r="EF78" i="6"/>
  <c r="EB78" i="6"/>
  <c r="EZ78" i="6"/>
  <c r="EG78" i="6"/>
  <c r="EI78" i="6"/>
  <c r="EU78" i="6"/>
  <c r="EQ78" i="6"/>
  <c r="ET78" i="6"/>
  <c r="DQ78" i="6"/>
  <c r="FJ78" i="6"/>
  <c r="FC78" i="6"/>
  <c r="DR78" i="6"/>
  <c r="DU80" i="6"/>
  <c r="DT80" i="6"/>
  <c r="EB80" i="6"/>
  <c r="DO80" i="6"/>
  <c r="EW80" i="6"/>
  <c r="FD80" i="6"/>
  <c r="EQ80" i="6"/>
  <c r="EM80" i="6"/>
  <c r="EV80" i="6"/>
  <c r="EL80" i="6"/>
  <c r="DW80" i="6"/>
  <c r="EX80" i="6"/>
  <c r="EF80" i="6"/>
  <c r="DN80" i="6"/>
  <c r="FF80" i="6"/>
  <c r="EN80" i="6"/>
  <c r="DV80" i="6"/>
  <c r="DS80" i="6"/>
  <c r="EU80" i="6"/>
  <c r="EY80" i="6"/>
  <c r="FC80" i="6"/>
  <c r="FA80" i="6"/>
  <c r="FG80" i="6"/>
  <c r="DY80" i="6"/>
  <c r="EH80" i="6"/>
  <c r="DP80" i="6"/>
  <c r="FH80" i="6"/>
  <c r="EP80" i="6"/>
  <c r="DX80" i="6"/>
  <c r="EZ80" i="6"/>
  <c r="EI80" i="6"/>
  <c r="EG80" i="6"/>
  <c r="DM80" i="6"/>
  <c r="EO80" i="6"/>
  <c r="EE80" i="6"/>
  <c r="EC80" i="6"/>
  <c r="FE80" i="6"/>
  <c r="DR80" i="6"/>
  <c r="ET80" i="6"/>
  <c r="ER80" i="6"/>
  <c r="DZ80" i="6"/>
  <c r="FB80" i="6"/>
  <c r="EJ80" i="6"/>
  <c r="EK80" i="6"/>
  <c r="FJ80" i="6"/>
  <c r="ES80" i="6"/>
  <c r="EA80" i="6"/>
  <c r="DQ80" i="6"/>
  <c r="E89" i="13"/>
  <c r="F89" i="13" s="1"/>
  <c r="E88" i="13"/>
  <c r="F88" i="13" s="1"/>
  <c r="I321" i="13"/>
  <c r="H287" i="13"/>
  <c r="G287" i="13"/>
  <c r="E287" i="13"/>
  <c r="L287" i="13"/>
  <c r="B287" i="13"/>
  <c r="B47" i="8"/>
  <c r="P299" i="6"/>
  <c r="O299" i="6"/>
  <c r="B44" i="10"/>
  <c r="B26" i="13"/>
  <c r="H26" i="13"/>
  <c r="G26" i="13"/>
  <c r="E26" i="13"/>
  <c r="H58" i="13"/>
  <c r="D20" i="19"/>
  <c r="E20" i="19" s="1"/>
  <c r="B22" i="19"/>
  <c r="C21" i="19"/>
  <c r="AM70" i="8"/>
  <c r="AM72" i="10"/>
  <c r="FF89" i="6" l="1"/>
  <c r="ED92" i="6"/>
  <c r="DR92" i="6"/>
  <c r="EA92" i="6"/>
  <c r="EI92" i="6"/>
  <c r="EE92" i="6"/>
  <c r="FH92" i="6"/>
  <c r="K300" i="6"/>
  <c r="L300" i="6" s="1"/>
  <c r="DO92" i="6"/>
  <c r="EJ92" i="6"/>
  <c r="DW92" i="6"/>
  <c r="ET90" i="6"/>
  <c r="FE85" i="6"/>
  <c r="EE90" i="6"/>
  <c r="EY90" i="6"/>
  <c r="EF85" i="6"/>
  <c r="DN84" i="6"/>
  <c r="DR85" i="6"/>
  <c r="EC84" i="6"/>
  <c r="DO86" i="6"/>
  <c r="EL86" i="6"/>
  <c r="DM86" i="6"/>
  <c r="EE89" i="6"/>
  <c r="DW89" i="6"/>
  <c r="DZ90" i="6"/>
  <c r="DS92" i="6"/>
  <c r="EZ92" i="6"/>
  <c r="J42" i="18"/>
  <c r="DU90" i="6"/>
  <c r="DM92" i="6"/>
  <c r="EP92" i="6"/>
  <c r="EM89" i="6"/>
  <c r="E93" i="13"/>
  <c r="F93" i="13" s="1"/>
  <c r="EQ83" i="6"/>
  <c r="EZ83" i="6"/>
  <c r="FC83" i="6"/>
  <c r="EP83" i="6"/>
  <c r="EM90" i="6"/>
  <c r="EP90" i="6"/>
  <c r="EQ90" i="6"/>
  <c r="DT90" i="6"/>
  <c r="DM90" i="6"/>
  <c r="DQ90" i="6"/>
  <c r="EW92" i="6"/>
  <c r="EM92" i="6"/>
  <c r="EQ92" i="6"/>
  <c r="EU92" i="6"/>
  <c r="DZ92" i="6"/>
  <c r="DN92" i="6"/>
  <c r="E102" i="13"/>
  <c r="F102" i="13" s="1"/>
  <c r="EU90" i="6"/>
  <c r="FH90" i="6"/>
  <c r="E299" i="6"/>
  <c r="EV90" i="6"/>
  <c r="FG90" i="6"/>
  <c r="FD90" i="6"/>
  <c r="FE90" i="6"/>
  <c r="EG90" i="6"/>
  <c r="ES92" i="6"/>
  <c r="FC92" i="6"/>
  <c r="FG92" i="6"/>
  <c r="FB92" i="6"/>
  <c r="DT92" i="6"/>
  <c r="FE92" i="6"/>
  <c r="ER90" i="6"/>
  <c r="FF90" i="6"/>
  <c r="EF90" i="6"/>
  <c r="DX90" i="6"/>
  <c r="ES90" i="6"/>
  <c r="EY92" i="6"/>
  <c r="ER92" i="6"/>
  <c r="EL92" i="6"/>
  <c r="EG92" i="6"/>
  <c r="FJ92" i="6"/>
  <c r="EV92" i="6"/>
  <c r="EA90" i="6"/>
  <c r="E99" i="13"/>
  <c r="F99" i="13" s="1"/>
  <c r="EJ90" i="6"/>
  <c r="DR90" i="6"/>
  <c r="EL90" i="6"/>
  <c r="EO90" i="6"/>
  <c r="EB92" i="6"/>
  <c r="DV92" i="6"/>
  <c r="DQ92" i="6"/>
  <c r="DY92" i="6"/>
  <c r="FA92" i="6"/>
  <c r="EO92" i="6"/>
  <c r="DN90" i="6"/>
  <c r="EH90" i="6"/>
  <c r="FB90" i="6"/>
  <c r="DY90" i="6"/>
  <c r="FI92" i="6"/>
  <c r="FD92" i="6"/>
  <c r="EX92" i="6"/>
  <c r="DP92" i="6"/>
  <c r="ET92" i="6"/>
  <c r="EF92" i="6"/>
  <c r="A43" i="18"/>
  <c r="DP90" i="6"/>
  <c r="ED90" i="6"/>
  <c r="DO90" i="6"/>
  <c r="DS90" i="6"/>
  <c r="EK90" i="6"/>
  <c r="DX92" i="6"/>
  <c r="EN92" i="6"/>
  <c r="EH92" i="6"/>
  <c r="EC92" i="6"/>
  <c r="FF92" i="6"/>
  <c r="EK92" i="6"/>
  <c r="DU92" i="6"/>
  <c r="EI89" i="6"/>
  <c r="EY89" i="6"/>
  <c r="EO86" i="6"/>
  <c r="FG85" i="6"/>
  <c r="EW89" i="6"/>
  <c r="EK89" i="6"/>
  <c r="DY89" i="6"/>
  <c r="EC89" i="6"/>
  <c r="DT89" i="6"/>
  <c r="DX89" i="6"/>
  <c r="DP89" i="6"/>
  <c r="EJ89" i="6"/>
  <c r="DN89" i="6"/>
  <c r="FA89" i="6"/>
  <c r="FE89" i="6"/>
  <c r="ES89" i="6"/>
  <c r="ER89" i="6"/>
  <c r="ET89" i="6"/>
  <c r="DR89" i="6"/>
  <c r="DV89" i="6"/>
  <c r="DZ89" i="6"/>
  <c r="FC89" i="6"/>
  <c r="EG89" i="6"/>
  <c r="DM89" i="6"/>
  <c r="EQ86" i="6"/>
  <c r="DZ85" i="6"/>
  <c r="FJ89" i="6"/>
  <c r="EX89" i="6"/>
  <c r="EL89" i="6"/>
  <c r="EP89" i="6"/>
  <c r="E98" i="13"/>
  <c r="F98" i="13" s="1"/>
  <c r="EQ89" i="6"/>
  <c r="FG89" i="6"/>
  <c r="DO89" i="6"/>
  <c r="DZ86" i="6"/>
  <c r="EE85" i="6"/>
  <c r="EF89" i="6"/>
  <c r="FD89" i="6"/>
  <c r="EV89" i="6"/>
  <c r="DS89" i="6"/>
  <c r="FH89" i="6"/>
  <c r="EJ86" i="6"/>
  <c r="FG86" i="6"/>
  <c r="EE86" i="6"/>
  <c r="FB86" i="6"/>
  <c r="EP86" i="6"/>
  <c r="DU86" i="6"/>
  <c r="DY86" i="6"/>
  <c r="E97" i="13"/>
  <c r="F97" i="13" s="1"/>
  <c r="EN86" i="6"/>
  <c r="FH86" i="6"/>
  <c r="EU86" i="6"/>
  <c r="DS86" i="6"/>
  <c r="FF86" i="6"/>
  <c r="DQ86" i="6"/>
  <c r="FA86" i="6"/>
  <c r="DN86" i="6"/>
  <c r="EB86" i="6"/>
  <c r="EZ86" i="6"/>
  <c r="EI86" i="6"/>
  <c r="DW86" i="6"/>
  <c r="FI86" i="6"/>
  <c r="ED86" i="6"/>
  <c r="EF86" i="6"/>
  <c r="DT86" i="6"/>
  <c r="EY86" i="6"/>
  <c r="EM86" i="6"/>
  <c r="ES86" i="6"/>
  <c r="ET86" i="6"/>
  <c r="DR86" i="6"/>
  <c r="FD86" i="6"/>
  <c r="ER86" i="6"/>
  <c r="FC86" i="6"/>
  <c r="EW86" i="6"/>
  <c r="FJ86" i="6"/>
  <c r="EH86" i="6"/>
  <c r="DX86" i="6"/>
  <c r="EV86" i="6"/>
  <c r="EK86" i="6"/>
  <c r="EC86" i="6"/>
  <c r="EA86" i="6"/>
  <c r="EX86" i="6"/>
  <c r="DV86" i="6"/>
  <c r="DP86" i="6"/>
  <c r="EG86" i="6"/>
  <c r="FE86" i="6"/>
  <c r="EJ84" i="6"/>
  <c r="FC90" i="6"/>
  <c r="FJ90" i="6"/>
  <c r="EX90" i="6"/>
  <c r="DV90" i="6"/>
  <c r="FI90" i="6"/>
  <c r="FA90" i="6"/>
  <c r="DQ89" i="6"/>
  <c r="EB89" i="6"/>
  <c r="EH89" i="6"/>
  <c r="EO89" i="6"/>
  <c r="EN89" i="6"/>
  <c r="EU89" i="6"/>
  <c r="FD83" i="6"/>
  <c r="DY84" i="6"/>
  <c r="EB83" i="6"/>
  <c r="DW90" i="6"/>
  <c r="EN90" i="6"/>
  <c r="EB90" i="6"/>
  <c r="EZ90" i="6"/>
  <c r="EI90" i="6"/>
  <c r="EC90" i="6"/>
  <c r="EW90" i="6"/>
  <c r="DM85" i="6"/>
  <c r="ED89" i="6"/>
  <c r="DU89" i="6"/>
  <c r="EA89" i="6"/>
  <c r="FB89" i="6"/>
  <c r="FI89" i="6"/>
  <c r="EZ89" i="6"/>
  <c r="EN83" i="6"/>
  <c r="EU85" i="6"/>
  <c r="EO85" i="6"/>
  <c r="FC85" i="6"/>
  <c r="DV85" i="6"/>
  <c r="EK84" i="6"/>
  <c r="EN85" i="6"/>
  <c r="FF85" i="6"/>
  <c r="ET85" i="6"/>
  <c r="EF84" i="6"/>
  <c r="EE84" i="6"/>
  <c r="DU85" i="6"/>
  <c r="EB85" i="6"/>
  <c r="DQ85" i="6"/>
  <c r="FD84" i="6"/>
  <c r="FI84" i="6"/>
  <c r="EH85" i="6"/>
  <c r="ED85" i="6"/>
  <c r="EM85" i="6"/>
  <c r="EA84" i="6"/>
  <c r="EH84" i="6"/>
  <c r="EP85" i="6"/>
  <c r="EC85" i="6"/>
  <c r="FD85" i="6"/>
  <c r="DU84" i="6"/>
  <c r="FH85" i="6"/>
  <c r="FI85" i="6"/>
  <c r="DP85" i="6"/>
  <c r="FG84" i="6"/>
  <c r="EK85" i="6"/>
  <c r="EI85" i="6"/>
  <c r="EJ85" i="6"/>
  <c r="FJ85" i="6"/>
  <c r="EG85" i="6"/>
  <c r="EV85" i="6"/>
  <c r="ES83" i="6"/>
  <c r="FA85" i="6"/>
  <c r="DN85" i="6"/>
  <c r="DO85" i="6"/>
  <c r="ER85" i="6"/>
  <c r="EW85" i="6"/>
  <c r="EA85" i="6"/>
  <c r="EY83" i="6"/>
  <c r="FB85" i="6"/>
  <c r="DY85" i="6"/>
  <c r="EZ85" i="6"/>
  <c r="DW85" i="6"/>
  <c r="EX85" i="6"/>
  <c r="EQ85" i="6"/>
  <c r="FJ83" i="6"/>
  <c r="DS85" i="6"/>
  <c r="DT85" i="6"/>
  <c r="EY85" i="6"/>
  <c r="ES85" i="6"/>
  <c r="DX85" i="6"/>
  <c r="EL85" i="6"/>
  <c r="DO83" i="6"/>
  <c r="EV83" i="6"/>
  <c r="E96" i="13"/>
  <c r="F96" i="13" s="1"/>
  <c r="FE83" i="6"/>
  <c r="EH83" i="6"/>
  <c r="FG83" i="6"/>
  <c r="ED83" i="6"/>
  <c r="EE83" i="6"/>
  <c r="FF83" i="6"/>
  <c r="DX83" i="6"/>
  <c r="ER83" i="6"/>
  <c r="EO83" i="6"/>
  <c r="DR83" i="6"/>
  <c r="EL83" i="6"/>
  <c r="DU83" i="6"/>
  <c r="DZ83" i="6"/>
  <c r="EJ83" i="6"/>
  <c r="DM83" i="6"/>
  <c r="FB83" i="6"/>
  <c r="EX83" i="6"/>
  <c r="EU83" i="6"/>
  <c r="ET83" i="6"/>
  <c r="DS83" i="6"/>
  <c r="DV83" i="6"/>
  <c r="DT83" i="6"/>
  <c r="DW83" i="6"/>
  <c r="DQ83" i="6"/>
  <c r="FA83" i="6"/>
  <c r="FH83" i="6"/>
  <c r="DN83" i="6"/>
  <c r="EA83" i="6"/>
  <c r="EG83" i="6"/>
  <c r="EC83" i="6"/>
  <c r="EW83" i="6"/>
  <c r="DY83" i="6"/>
  <c r="EI83" i="6"/>
  <c r="EK83" i="6"/>
  <c r="FI83" i="6"/>
  <c r="EM83" i="6"/>
  <c r="DP83" i="6"/>
  <c r="EF83" i="6"/>
  <c r="DT84" i="6"/>
  <c r="DP84" i="6"/>
  <c r="EN84" i="6"/>
  <c r="EU84" i="6"/>
  <c r="EQ84" i="6"/>
  <c r="FJ84" i="6"/>
  <c r="EL84" i="6"/>
  <c r="DO84" i="6"/>
  <c r="FB84" i="6"/>
  <c r="EY84" i="6"/>
  <c r="FC84" i="6"/>
  <c r="EX84" i="6"/>
  <c r="FH84" i="6"/>
  <c r="E94" i="13"/>
  <c r="F94" i="13" s="1"/>
  <c r="EZ84" i="6"/>
  <c r="ER84" i="6"/>
  <c r="DX84" i="6"/>
  <c r="DZ84" i="6"/>
  <c r="DV84" i="6"/>
  <c r="EO84" i="6"/>
  <c r="DQ84" i="6"/>
  <c r="FE84" i="6"/>
  <c r="EG84" i="6"/>
  <c r="ED84" i="6"/>
  <c r="DW84" i="6"/>
  <c r="DR84" i="6"/>
  <c r="EV84" i="6"/>
  <c r="EB84" i="6"/>
  <c r="EW84" i="6"/>
  <c r="ET84" i="6"/>
  <c r="EP84" i="6"/>
  <c r="DS84" i="6"/>
  <c r="FF84" i="6"/>
  <c r="EI84" i="6"/>
  <c r="FA84" i="6"/>
  <c r="ES84" i="6"/>
  <c r="EM84" i="6"/>
  <c r="DM84" i="6"/>
  <c r="DL78" i="6"/>
  <c r="DL80" i="6"/>
  <c r="I287" i="13"/>
  <c r="J287" i="13"/>
  <c r="F287" i="13"/>
  <c r="L288" i="13"/>
  <c r="J288" i="13" s="1"/>
  <c r="B323" i="13"/>
  <c r="H323" i="13"/>
  <c r="G323" i="13"/>
  <c r="B48" i="8"/>
  <c r="B45" i="10"/>
  <c r="B46" i="10" s="1"/>
  <c r="P300" i="6"/>
  <c r="O300" i="6"/>
  <c r="I26" i="13"/>
  <c r="F26" i="13"/>
  <c r="AQ72" i="10"/>
  <c r="AQ70" i="8"/>
  <c r="D21" i="19"/>
  <c r="E21" i="19" s="1"/>
  <c r="B23" i="19"/>
  <c r="C22" i="19"/>
  <c r="D22" i="19" s="1"/>
  <c r="EX95" i="6" l="1"/>
  <c r="E300" i="6"/>
  <c r="J43" i="18"/>
  <c r="K301" i="6"/>
  <c r="E301" i="6" s="1"/>
  <c r="A44" i="18"/>
  <c r="DL92" i="6"/>
  <c r="DL90" i="6"/>
  <c r="DL86" i="6"/>
  <c r="DL89" i="6"/>
  <c r="DL85" i="6"/>
  <c r="DL83" i="6"/>
  <c r="DL84" i="6"/>
  <c r="I323" i="13"/>
  <c r="G324" i="13"/>
  <c r="L289" i="13"/>
  <c r="J289" i="13" s="1"/>
  <c r="H324" i="13"/>
  <c r="B324" i="13"/>
  <c r="ET94" i="6"/>
  <c r="EH95" i="6"/>
  <c r="DR95" i="6"/>
  <c r="ET95" i="6"/>
  <c r="B47" i="10"/>
  <c r="B49" i="8"/>
  <c r="P301" i="6"/>
  <c r="O301" i="6"/>
  <c r="B54" i="13"/>
  <c r="H54" i="13"/>
  <c r="G54" i="13"/>
  <c r="E54" i="13"/>
  <c r="E74" i="13"/>
  <c r="F74" i="13" s="1"/>
  <c r="E22" i="19"/>
  <c r="B24" i="19"/>
  <c r="C23" i="19"/>
  <c r="D23" i="19" s="1"/>
  <c r="AU72" i="10"/>
  <c r="AU70" i="8"/>
  <c r="EV95" i="6" l="1"/>
  <c r="FD95" i="6"/>
  <c r="DM95" i="6"/>
  <c r="DZ95" i="6"/>
  <c r="DO94" i="6"/>
  <c r="DQ95" i="6"/>
  <c r="DO95" i="6"/>
  <c r="EE95" i="6"/>
  <c r="ER95" i="6"/>
  <c r="EU95" i="6"/>
  <c r="ED95" i="6"/>
  <c r="EK95" i="6"/>
  <c r="EI95" i="6"/>
  <c r="EW94" i="6"/>
  <c r="EO94" i="6"/>
  <c r="EM95" i="6"/>
  <c r="EP95" i="6"/>
  <c r="EB95" i="6"/>
  <c r="EQ95" i="6"/>
  <c r="FE95" i="6"/>
  <c r="DW95" i="6"/>
  <c r="DU95" i="6"/>
  <c r="EY95" i="6"/>
  <c r="EF95" i="6"/>
  <c r="ED87" i="6"/>
  <c r="DO87" i="6"/>
  <c r="EX87" i="6"/>
  <c r="ES87" i="6"/>
  <c r="E104" i="13"/>
  <c r="F104" i="13" s="1"/>
  <c r="DM87" i="6"/>
  <c r="FC87" i="6"/>
  <c r="FJ87" i="6"/>
  <c r="EB87" i="6"/>
  <c r="EH87" i="6"/>
  <c r="DQ87" i="6"/>
  <c r="EG87" i="6"/>
  <c r="EA87" i="6"/>
  <c r="DX87" i="6"/>
  <c r="EZ87" i="6"/>
  <c r="DP87" i="6"/>
  <c r="ER87" i="6"/>
  <c r="ET87" i="6"/>
  <c r="FG87" i="6"/>
  <c r="FH87" i="6"/>
  <c r="DW87" i="6"/>
  <c r="DN87" i="6"/>
  <c r="DR87" i="6"/>
  <c r="FF87" i="6"/>
  <c r="DT87" i="6"/>
  <c r="EW87" i="6"/>
  <c r="EK87" i="6"/>
  <c r="FA87" i="6"/>
  <c r="EC87" i="6"/>
  <c r="FI87" i="6"/>
  <c r="EE87" i="6"/>
  <c r="FE87" i="6"/>
  <c r="EL87" i="6"/>
  <c r="EY87" i="6"/>
  <c r="EM87" i="6"/>
  <c r="FD87" i="6"/>
  <c r="EU87" i="6"/>
  <c r="FB87" i="6"/>
  <c r="EP87" i="6"/>
  <c r="EN87" i="6"/>
  <c r="DZ87" i="6"/>
  <c r="EQ87" i="6"/>
  <c r="DS87" i="6"/>
  <c r="DV87" i="6"/>
  <c r="EJ87" i="6"/>
  <c r="DU87" i="6"/>
  <c r="EV87" i="6"/>
  <c r="EF87" i="6"/>
  <c r="EO87" i="6"/>
  <c r="EI87" i="6"/>
  <c r="DY87" i="6"/>
  <c r="FI95" i="6"/>
  <c r="FA95" i="6"/>
  <c r="EN95" i="6"/>
  <c r="DY95" i="6"/>
  <c r="DS95" i="6"/>
  <c r="FH95" i="6"/>
  <c r="DV95" i="6"/>
  <c r="DP95" i="6"/>
  <c r="EL95" i="6"/>
  <c r="EO95" i="6"/>
  <c r="E106" i="13"/>
  <c r="F106" i="13" s="1"/>
  <c r="EC95" i="6"/>
  <c r="FB95" i="6"/>
  <c r="EJ95" i="6"/>
  <c r="FJ95" i="6"/>
  <c r="FC95" i="6"/>
  <c r="FG95" i="6"/>
  <c r="DN95" i="6"/>
  <c r="EG95" i="6"/>
  <c r="EA95" i="6"/>
  <c r="ES95" i="6"/>
  <c r="FF95" i="6"/>
  <c r="DT95" i="6"/>
  <c r="DX95" i="6"/>
  <c r="EW95" i="6"/>
  <c r="EZ95" i="6"/>
  <c r="DU94" i="6"/>
  <c r="DY94" i="6"/>
  <c r="FI94" i="6"/>
  <c r="EZ94" i="6"/>
  <c r="EJ94" i="6"/>
  <c r="EC94" i="6"/>
  <c r="ES94" i="6"/>
  <c r="EK94" i="6"/>
  <c r="EE94" i="6"/>
  <c r="DQ94" i="6"/>
  <c r="EM94" i="6"/>
  <c r="FC94" i="6"/>
  <c r="EX94" i="6"/>
  <c r="DT94" i="6"/>
  <c r="EV94" i="6"/>
  <c r="ER94" i="6"/>
  <c r="DR94" i="6"/>
  <c r="EH94" i="6"/>
  <c r="EB94" i="6"/>
  <c r="FH94" i="6"/>
  <c r="EP94" i="6"/>
  <c r="DX94" i="6"/>
  <c r="FA94" i="6"/>
  <c r="FE94" i="6"/>
  <c r="EA94" i="6"/>
  <c r="FF94" i="6"/>
  <c r="FJ94" i="6"/>
  <c r="FD94" i="6"/>
  <c r="EY94" i="6"/>
  <c r="DZ94" i="6"/>
  <c r="FB94" i="6"/>
  <c r="DV94" i="6"/>
  <c r="EG94" i="6"/>
  <c r="EN94" i="6"/>
  <c r="EI94" i="6"/>
  <c r="ED94" i="6"/>
  <c r="DP94" i="6"/>
  <c r="EU94" i="6"/>
  <c r="EF94" i="6"/>
  <c r="E105" i="13"/>
  <c r="F105" i="13" s="1"/>
  <c r="DW94" i="6"/>
  <c r="DS94" i="6"/>
  <c r="DN94" i="6"/>
  <c r="DM94" i="6"/>
  <c r="FG94" i="6"/>
  <c r="EL94" i="6"/>
  <c r="EQ94" i="6"/>
  <c r="A45" i="18"/>
  <c r="J44" i="18"/>
  <c r="L301" i="6"/>
  <c r="K302" i="6"/>
  <c r="L302" i="6" s="1"/>
  <c r="H325" i="13"/>
  <c r="G325" i="13"/>
  <c r="L290" i="13"/>
  <c r="J290" i="13" s="1"/>
  <c r="B325" i="13"/>
  <c r="I324" i="13"/>
  <c r="B50" i="8"/>
  <c r="B48" i="10"/>
  <c r="O302" i="6"/>
  <c r="P302" i="6"/>
  <c r="I54" i="13"/>
  <c r="F54" i="13"/>
  <c r="H74" i="13"/>
  <c r="E23" i="19"/>
  <c r="AY70" i="8"/>
  <c r="AY72" i="10"/>
  <c r="B25" i="19"/>
  <c r="C25" i="19" s="1"/>
  <c r="C24" i="19"/>
  <c r="D24" i="19" s="1"/>
  <c r="EZ100" i="6" l="1"/>
  <c r="ED100" i="6"/>
  <c r="EQ100" i="6"/>
  <c r="DQ100" i="6"/>
  <c r="EK100" i="6"/>
  <c r="EC100" i="6"/>
  <c r="DO100" i="6"/>
  <c r="EE100" i="6"/>
  <c r="EU100" i="6"/>
  <c r="FB100" i="6"/>
  <c r="EG100" i="6"/>
  <c r="ES100" i="6"/>
  <c r="DX100" i="6"/>
  <c r="FE100" i="6"/>
  <c r="EI100" i="6"/>
  <c r="DL95" i="6"/>
  <c r="DN100" i="6"/>
  <c r="FH100" i="6"/>
  <c r="DW100" i="6"/>
  <c r="DS100" i="6"/>
  <c r="EF100" i="6"/>
  <c r="EN100" i="6"/>
  <c r="FC100" i="6"/>
  <c r="EJ100" i="6"/>
  <c r="FI100" i="6"/>
  <c r="EV100" i="6"/>
  <c r="EH100" i="6"/>
  <c r="FF100" i="6"/>
  <c r="EA100" i="6"/>
  <c r="DZ100" i="6"/>
  <c r="FG100" i="6"/>
  <c r="DU100" i="6"/>
  <c r="FD100" i="6"/>
  <c r="EY100" i="6"/>
  <c r="DR100" i="6"/>
  <c r="EW100" i="6"/>
  <c r="E112" i="13"/>
  <c r="F112" i="13" s="1"/>
  <c r="EM100" i="6"/>
  <c r="EB100" i="6"/>
  <c r="FC98" i="6"/>
  <c r="EL100" i="6"/>
  <c r="ER100" i="6"/>
  <c r="FG98" i="6"/>
  <c r="ET100" i="6"/>
  <c r="DV100" i="6"/>
  <c r="FJ100" i="6"/>
  <c r="DY100" i="6"/>
  <c r="FA100" i="6"/>
  <c r="EO100" i="6"/>
  <c r="EX100" i="6"/>
  <c r="EP100" i="6"/>
  <c r="DT100" i="6"/>
  <c r="DM100" i="6"/>
  <c r="DP100" i="6"/>
  <c r="DL87" i="6"/>
  <c r="DP97" i="6"/>
  <c r="DQ98" i="6"/>
  <c r="EJ98" i="6"/>
  <c r="EZ98" i="6"/>
  <c r="DM98" i="6"/>
  <c r="EU98" i="6"/>
  <c r="EX98" i="6"/>
  <c r="EN99" i="6"/>
  <c r="EK98" i="6"/>
  <c r="DP98" i="6"/>
  <c r="FA99" i="6"/>
  <c r="EQ98" i="6"/>
  <c r="FA98" i="6"/>
  <c r="DN98" i="6"/>
  <c r="DL94" i="6"/>
  <c r="E302" i="6"/>
  <c r="K303" i="6"/>
  <c r="E303" i="6" s="1"/>
  <c r="A46" i="18"/>
  <c r="EM97" i="6"/>
  <c r="FC97" i="6"/>
  <c r="DO98" i="6"/>
  <c r="EC98" i="6"/>
  <c r="EM99" i="6"/>
  <c r="EP98" i="6"/>
  <c r="FH98" i="6"/>
  <c r="EL98" i="6"/>
  <c r="DX98" i="6"/>
  <c r="DT98" i="6"/>
  <c r="EN98" i="6"/>
  <c r="EO98" i="6"/>
  <c r="ES98" i="6"/>
  <c r="EV98" i="6"/>
  <c r="DN99" i="6"/>
  <c r="EE98" i="6"/>
  <c r="DY98" i="6"/>
  <c r="EG98" i="6"/>
  <c r="ET98" i="6"/>
  <c r="DU98" i="6"/>
  <c r="FE98" i="6"/>
  <c r="FI98" i="6"/>
  <c r="EF98" i="6"/>
  <c r="EX99" i="6"/>
  <c r="DZ98" i="6"/>
  <c r="EH98" i="6"/>
  <c r="EA98" i="6"/>
  <c r="EG99" i="6"/>
  <c r="EW98" i="6"/>
  <c r="FJ98" i="6"/>
  <c r="EM98" i="6"/>
  <c r="FD98" i="6"/>
  <c r="EY98" i="6"/>
  <c r="ER98" i="6"/>
  <c r="DV98" i="6"/>
  <c r="EI99" i="6"/>
  <c r="E110" i="13"/>
  <c r="F110" i="13" s="1"/>
  <c r="DR98" i="6"/>
  <c r="EB98" i="6"/>
  <c r="DS98" i="6"/>
  <c r="FF98" i="6"/>
  <c r="EI98" i="6"/>
  <c r="ED98" i="6"/>
  <c r="DW98" i="6"/>
  <c r="FB98" i="6"/>
  <c r="EB99" i="6"/>
  <c r="DX97" i="6"/>
  <c r="EL97" i="6"/>
  <c r="FE97" i="6"/>
  <c r="EZ97" i="6"/>
  <c r="FB97" i="6"/>
  <c r="EK97" i="6"/>
  <c r="EC97" i="6"/>
  <c r="ET97" i="6"/>
  <c r="EJ97" i="6"/>
  <c r="EQ97" i="6"/>
  <c r="FA97" i="6"/>
  <c r="FJ97" i="6"/>
  <c r="EV97" i="6"/>
  <c r="DV97" i="6"/>
  <c r="EI97" i="6"/>
  <c r="FI97" i="6"/>
  <c r="FG97" i="6"/>
  <c r="DM97" i="6"/>
  <c r="DR97" i="6"/>
  <c r="ER97" i="6"/>
  <c r="FD97" i="6"/>
  <c r="DQ97" i="6"/>
  <c r="EP97" i="6"/>
  <c r="FF97" i="6"/>
  <c r="EX97" i="6"/>
  <c r="DT99" i="6"/>
  <c r="DW99" i="6"/>
  <c r="ES97" i="6"/>
  <c r="EY97" i="6"/>
  <c r="DO97" i="6"/>
  <c r="DW97" i="6"/>
  <c r="EN97" i="6"/>
  <c r="EW97" i="6"/>
  <c r="EU97" i="6"/>
  <c r="ED97" i="6"/>
  <c r="DU97" i="6"/>
  <c r="DO99" i="6"/>
  <c r="EA99" i="6"/>
  <c r="E108" i="13"/>
  <c r="F108" i="13" s="1"/>
  <c r="DY99" i="6"/>
  <c r="EH99" i="6"/>
  <c r="EZ99" i="6"/>
  <c r="DV99" i="6"/>
  <c r="DZ99" i="6"/>
  <c r="EQ99" i="6"/>
  <c r="EF99" i="6"/>
  <c r="DT97" i="6"/>
  <c r="EA97" i="6"/>
  <c r="DN97" i="6"/>
  <c r="EO97" i="6"/>
  <c r="EH97" i="6"/>
  <c r="DZ97" i="6"/>
  <c r="EC99" i="6"/>
  <c r="DQ99" i="6"/>
  <c r="EE99" i="6"/>
  <c r="EL99" i="6"/>
  <c r="EP99" i="6"/>
  <c r="FH99" i="6"/>
  <c r="E111" i="13"/>
  <c r="F111" i="13" s="1"/>
  <c r="ED99" i="6"/>
  <c r="FE99" i="6"/>
  <c r="ES99" i="6"/>
  <c r="FB99" i="6"/>
  <c r="FF99" i="6"/>
  <c r="EK99" i="6"/>
  <c r="J45" i="18"/>
  <c r="EB97" i="6"/>
  <c r="EF97" i="6"/>
  <c r="EG97" i="6"/>
  <c r="DS97" i="6"/>
  <c r="EE97" i="6"/>
  <c r="DY97" i="6"/>
  <c r="FH97" i="6"/>
  <c r="FJ99" i="6"/>
  <c r="EJ99" i="6"/>
  <c r="DR99" i="6"/>
  <c r="FC99" i="6"/>
  <c r="EW99" i="6"/>
  <c r="EV99" i="6"/>
  <c r="EO99" i="6"/>
  <c r="EY99" i="6"/>
  <c r="FI99" i="6"/>
  <c r="FD99" i="6"/>
  <c r="ER99" i="6"/>
  <c r="FG99" i="6"/>
  <c r="EU99" i="6"/>
  <c r="DX99" i="6"/>
  <c r="ET99" i="6"/>
  <c r="DS99" i="6"/>
  <c r="DM99" i="6"/>
  <c r="DU99" i="6"/>
  <c r="DP99" i="6"/>
  <c r="I325" i="13"/>
  <c r="B20" i="13"/>
  <c r="H20" i="13"/>
  <c r="G20" i="13"/>
  <c r="E20" i="13"/>
  <c r="EA104" i="6"/>
  <c r="B49" i="10"/>
  <c r="B51" i="8"/>
  <c r="P303" i="6"/>
  <c r="O303" i="6"/>
  <c r="E24" i="19"/>
  <c r="H44" i="13"/>
  <c r="G44" i="13"/>
  <c r="E44" i="13"/>
  <c r="B44" i="13"/>
  <c r="D25" i="19"/>
  <c r="C26" i="16"/>
  <c r="C23" i="16"/>
  <c r="C18" i="16"/>
  <c r="C17" i="16"/>
  <c r="C1" i="16"/>
  <c r="C36" i="16"/>
  <c r="C22" i="16"/>
  <c r="C16" i="16"/>
  <c r="C29" i="16"/>
  <c r="C27" i="16"/>
  <c r="C25" i="16"/>
  <c r="C30" i="16"/>
  <c r="C31" i="16"/>
  <c r="C20" i="16"/>
  <c r="C28" i="16"/>
  <c r="C37" i="16"/>
  <c r="C34" i="16"/>
  <c r="C21" i="16"/>
  <c r="C32" i="16"/>
  <c r="C15" i="16"/>
  <c r="C24" i="16"/>
  <c r="C35" i="16"/>
  <c r="C19" i="16"/>
  <c r="C14" i="16"/>
  <c r="C33" i="16"/>
  <c r="EJ111" i="6" l="1"/>
  <c r="E120" i="13"/>
  <c r="F120" i="13" s="1"/>
  <c r="FD109" i="6"/>
  <c r="DW109" i="6"/>
  <c r="EO107" i="6"/>
  <c r="ET107" i="6"/>
  <c r="FJ106" i="6"/>
  <c r="EA108" i="6"/>
  <c r="DL100" i="6"/>
  <c r="DV108" i="6"/>
  <c r="EQ107" i="6"/>
  <c r="DP107" i="6"/>
  <c r="ES107" i="6"/>
  <c r="EK107" i="6"/>
  <c r="FA107" i="6"/>
  <c r="DX107" i="6"/>
  <c r="FH104" i="6"/>
  <c r="EH107" i="6"/>
  <c r="EY126" i="6"/>
  <c r="EN138" i="6"/>
  <c r="ET135" i="6"/>
  <c r="DQ127" i="6"/>
  <c r="FF125" i="6"/>
  <c r="DQ118" i="6"/>
  <c r="FD136" i="6"/>
  <c r="EE133" i="6"/>
  <c r="DZ128" i="6"/>
  <c r="EN123" i="6"/>
  <c r="EO114" i="6"/>
  <c r="FA116" i="6"/>
  <c r="DZ134" i="6"/>
  <c r="FC113" i="6"/>
  <c r="DY107" i="6"/>
  <c r="EW107" i="6"/>
  <c r="DW107" i="6"/>
  <c r="EB107" i="6"/>
  <c r="E119" i="13"/>
  <c r="F119" i="13" s="1"/>
  <c r="FD107" i="6"/>
  <c r="DP103" i="6"/>
  <c r="EP107" i="6"/>
  <c r="ER107" i="6"/>
  <c r="EA107" i="6"/>
  <c r="FE107" i="6"/>
  <c r="EG107" i="6"/>
  <c r="EV107" i="6"/>
  <c r="FG107" i="6"/>
  <c r="FF107" i="6"/>
  <c r="EF107" i="6"/>
  <c r="EJ107" i="6"/>
  <c r="DR107" i="6"/>
  <c r="DU107" i="6"/>
  <c r="EX107" i="6"/>
  <c r="EC107" i="6"/>
  <c r="FH107" i="6"/>
  <c r="DO107" i="6"/>
  <c r="DM107" i="6"/>
  <c r="EE107" i="6"/>
  <c r="DZ107" i="6"/>
  <c r="EU107" i="6"/>
  <c r="FI107" i="6"/>
  <c r="EM107" i="6"/>
  <c r="EZ107" i="6"/>
  <c r="EA103" i="6"/>
  <c r="DT107" i="6"/>
  <c r="DV107" i="6"/>
  <c r="DR103" i="6"/>
  <c r="EL107" i="6"/>
  <c r="DX103" i="6"/>
  <c r="FC107" i="6"/>
  <c r="FB107" i="6"/>
  <c r="DT103" i="6"/>
  <c r="FJ107" i="6"/>
  <c r="DQ107" i="6"/>
  <c r="EN107" i="6"/>
  <c r="DS107" i="6"/>
  <c r="FI103" i="6"/>
  <c r="DN107" i="6"/>
  <c r="EI107" i="6"/>
  <c r="ES103" i="6"/>
  <c r="ED107" i="6"/>
  <c r="EY107" i="6"/>
  <c r="DU106" i="6"/>
  <c r="L303" i="6"/>
  <c r="FE109" i="6"/>
  <c r="DN109" i="6"/>
  <c r="DU109" i="6"/>
  <c r="DS109" i="6"/>
  <c r="K304" i="6"/>
  <c r="E304" i="6" s="1"/>
  <c r="FC104" i="6"/>
  <c r="EJ108" i="6"/>
  <c r="DY104" i="6"/>
  <c r="EY108" i="6"/>
  <c r="DN104" i="6"/>
  <c r="DU108" i="6"/>
  <c r="EV104" i="6"/>
  <c r="EF109" i="6"/>
  <c r="DV109" i="6"/>
  <c r="EX109" i="6"/>
  <c r="EO105" i="6"/>
  <c r="DP109" i="6"/>
  <c r="EL109" i="6"/>
  <c r="EC109" i="6"/>
  <c r="DS105" i="6"/>
  <c r="J46" i="18"/>
  <c r="FB109" i="6"/>
  <c r="EK109" i="6"/>
  <c r="EM109" i="6"/>
  <c r="FE105" i="6"/>
  <c r="A47" i="18"/>
  <c r="DZ109" i="6"/>
  <c r="DY109" i="6"/>
  <c r="ES109" i="6"/>
  <c r="FC105" i="6"/>
  <c r="EZ109" i="6"/>
  <c r="ET109" i="6"/>
  <c r="EY109" i="6"/>
  <c r="DT109" i="6"/>
  <c r="EQ109" i="6"/>
  <c r="FC109" i="6"/>
  <c r="EF105" i="6"/>
  <c r="FB106" i="6"/>
  <c r="EV109" i="6"/>
  <c r="FA109" i="6"/>
  <c r="EP109" i="6"/>
  <c r="FI109" i="6"/>
  <c r="DS103" i="6"/>
  <c r="FF106" i="6"/>
  <c r="DQ108" i="6"/>
  <c r="FF109" i="6"/>
  <c r="EU109" i="6"/>
  <c r="ED109" i="6"/>
  <c r="DN103" i="6"/>
  <c r="FH103" i="6"/>
  <c r="EU108" i="6"/>
  <c r="FF104" i="6"/>
  <c r="EJ106" i="6"/>
  <c r="EN105" i="6"/>
  <c r="EL105" i="6"/>
  <c r="FA105" i="6"/>
  <c r="FI105" i="6"/>
  <c r="DP105" i="6"/>
  <c r="FB105" i="6"/>
  <c r="EI105" i="6"/>
  <c r="ES105" i="6"/>
  <c r="EJ109" i="6"/>
  <c r="EG109" i="6"/>
  <c r="DO109" i="6"/>
  <c r="DQ109" i="6"/>
  <c r="EE109" i="6"/>
  <c r="DM109" i="6"/>
  <c r="EZ105" i="6"/>
  <c r="DX105" i="6"/>
  <c r="DQ105" i="6"/>
  <c r="ET105" i="6"/>
  <c r="DM105" i="6"/>
  <c r="EJ105" i="6"/>
  <c r="EA105" i="6"/>
  <c r="FF105" i="6"/>
  <c r="DY105" i="6"/>
  <c r="EX105" i="6"/>
  <c r="DT105" i="6"/>
  <c r="EK105" i="6"/>
  <c r="FJ105" i="6"/>
  <c r="EP105" i="6"/>
  <c r="DR105" i="6"/>
  <c r="DV105" i="6"/>
  <c r="EN109" i="6"/>
  <c r="ER109" i="6"/>
  <c r="EW109" i="6"/>
  <c r="EI109" i="6"/>
  <c r="FJ109" i="6"/>
  <c r="DR109" i="6"/>
  <c r="FH109" i="6"/>
  <c r="ER105" i="6"/>
  <c r="DZ105" i="6"/>
  <c r="EU105" i="6"/>
  <c r="DN105" i="6"/>
  <c r="FH105" i="6"/>
  <c r="EI104" i="6"/>
  <c r="DX109" i="6"/>
  <c r="EB109" i="6"/>
  <c r="EA109" i="6"/>
  <c r="FG109" i="6"/>
  <c r="EO109" i="6"/>
  <c r="EH109" i="6"/>
  <c r="FD105" i="6"/>
  <c r="ED105" i="6"/>
  <c r="EY105" i="6"/>
  <c r="DW105" i="6"/>
  <c r="DO104" i="6"/>
  <c r="DY106" i="6"/>
  <c r="DW108" i="6"/>
  <c r="DM108" i="6"/>
  <c r="EU104" i="6"/>
  <c r="EP104" i="6"/>
  <c r="EC106" i="6"/>
  <c r="EB108" i="6"/>
  <c r="EL108" i="6"/>
  <c r="EN104" i="6"/>
  <c r="ED104" i="6"/>
  <c r="DQ106" i="6"/>
  <c r="EQ108" i="6"/>
  <c r="FI108" i="6"/>
  <c r="EJ104" i="6"/>
  <c r="ET104" i="6"/>
  <c r="EH106" i="6"/>
  <c r="EA106" i="6"/>
  <c r="EH108" i="6"/>
  <c r="DP104" i="6"/>
  <c r="DR104" i="6"/>
  <c r="DQ104" i="6"/>
  <c r="E121" i="13"/>
  <c r="F121" i="13" s="1"/>
  <c r="EV105" i="6"/>
  <c r="EW105" i="6"/>
  <c r="FG105" i="6"/>
  <c r="EG105" i="6"/>
  <c r="DU105" i="6"/>
  <c r="EM105" i="6"/>
  <c r="DW103" i="6"/>
  <c r="DY103" i="6"/>
  <c r="EV108" i="6"/>
  <c r="FA108" i="6"/>
  <c r="FE108" i="6"/>
  <c r="FG104" i="6"/>
  <c r="DM104" i="6"/>
  <c r="EL104" i="6"/>
  <c r="EB105" i="6"/>
  <c r="EQ105" i="6"/>
  <c r="DO105" i="6"/>
  <c r="EE105" i="6"/>
  <c r="EH105" i="6"/>
  <c r="EC105" i="6"/>
  <c r="EE103" i="6"/>
  <c r="FD108" i="6"/>
  <c r="EG108" i="6"/>
  <c r="ER104" i="6"/>
  <c r="DW104" i="6"/>
  <c r="FJ104" i="6"/>
  <c r="DT108" i="6"/>
  <c r="EI108" i="6"/>
  <c r="EN108" i="6"/>
  <c r="EP108" i="6"/>
  <c r="ED108" i="6"/>
  <c r="FH108" i="6"/>
  <c r="DQ102" i="6"/>
  <c r="FC108" i="6"/>
  <c r="DS108" i="6"/>
  <c r="DX108" i="6"/>
  <c r="FF108" i="6"/>
  <c r="ES108" i="6"/>
  <c r="EC108" i="6"/>
  <c r="FG102" i="6"/>
  <c r="EM108" i="6"/>
  <c r="ER108" i="6"/>
  <c r="FG108" i="6"/>
  <c r="DZ108" i="6"/>
  <c r="FJ108" i="6"/>
  <c r="EW108" i="6"/>
  <c r="FI102" i="6"/>
  <c r="EF108" i="6"/>
  <c r="EE108" i="6"/>
  <c r="DR108" i="6"/>
  <c r="EO108" i="6"/>
  <c r="DY108" i="6"/>
  <c r="DN108" i="6"/>
  <c r="EZ108" i="6"/>
  <c r="DP108" i="6"/>
  <c r="DO108" i="6"/>
  <c r="EX108" i="6"/>
  <c r="FB108" i="6"/>
  <c r="ET108" i="6"/>
  <c r="EK108" i="6"/>
  <c r="DL98" i="6"/>
  <c r="EK106" i="6"/>
  <c r="EQ106" i="6"/>
  <c r="FH106" i="6"/>
  <c r="EE106" i="6"/>
  <c r="DW106" i="6"/>
  <c r="FA106" i="6"/>
  <c r="EV106" i="6"/>
  <c r="EB106" i="6"/>
  <c r="DT106" i="6"/>
  <c r="ER106" i="6"/>
  <c r="DR106" i="6"/>
  <c r="DP106" i="6"/>
  <c r="EN106" i="6"/>
  <c r="EF106" i="6"/>
  <c r="FG106" i="6"/>
  <c r="EX106" i="6"/>
  <c r="EO106" i="6"/>
  <c r="ES106" i="6"/>
  <c r="EW106" i="6"/>
  <c r="EY106" i="6"/>
  <c r="FD106" i="6"/>
  <c r="EU106" i="6"/>
  <c r="DV106" i="6"/>
  <c r="FI106" i="6"/>
  <c r="DN106" i="6"/>
  <c r="FC106" i="6"/>
  <c r="DX106" i="6"/>
  <c r="DO106" i="6"/>
  <c r="EL106" i="6"/>
  <c r="EP106" i="6"/>
  <c r="ED106" i="6"/>
  <c r="FD102" i="6"/>
  <c r="EY104" i="6"/>
  <c r="FD104" i="6"/>
  <c r="DT104" i="6"/>
  <c r="DZ104" i="6"/>
  <c r="FE104" i="6"/>
  <c r="EK104" i="6"/>
  <c r="E116" i="13"/>
  <c r="F116" i="13" s="1"/>
  <c r="FE106" i="6"/>
  <c r="DM106" i="6"/>
  <c r="EZ106" i="6"/>
  <c r="ET106" i="6"/>
  <c r="DS106" i="6"/>
  <c r="EL102" i="6"/>
  <c r="DS104" i="6"/>
  <c r="DX104" i="6"/>
  <c r="EM104" i="6"/>
  <c r="FB104" i="6"/>
  <c r="EG104" i="6"/>
  <c r="EW104" i="6"/>
  <c r="EM102" i="6"/>
  <c r="EB104" i="6"/>
  <c r="EQ104" i="6"/>
  <c r="EH104" i="6"/>
  <c r="EO104" i="6"/>
  <c r="DU104" i="6"/>
  <c r="FI104" i="6"/>
  <c r="EM106" i="6"/>
  <c r="DZ106" i="6"/>
  <c r="EG106" i="6"/>
  <c r="EI106" i="6"/>
  <c r="EF104" i="6"/>
  <c r="EE104" i="6"/>
  <c r="EZ104" i="6"/>
  <c r="EX104" i="6"/>
  <c r="ES104" i="6"/>
  <c r="DV104" i="6"/>
  <c r="EC104" i="6"/>
  <c r="FA104" i="6"/>
  <c r="EM103" i="6"/>
  <c r="EQ103" i="6"/>
  <c r="EU103" i="6"/>
  <c r="EI103" i="6"/>
  <c r="FE103" i="6"/>
  <c r="DQ103" i="6"/>
  <c r="FC103" i="6"/>
  <c r="FG103" i="6"/>
  <c r="EB103" i="6"/>
  <c r="EY103" i="6"/>
  <c r="EG103" i="6"/>
  <c r="FA103" i="6"/>
  <c r="E115" i="13"/>
  <c r="F115" i="13" s="1"/>
  <c r="EV103" i="6"/>
  <c r="EN103" i="6"/>
  <c r="EF103" i="6"/>
  <c r="FD103" i="6"/>
  <c r="EZ103" i="6"/>
  <c r="EW103" i="6"/>
  <c r="DU103" i="6"/>
  <c r="DZ103" i="6"/>
  <c r="ED103" i="6"/>
  <c r="EH103" i="6"/>
  <c r="DV103" i="6"/>
  <c r="ER103" i="6"/>
  <c r="DM103" i="6"/>
  <c r="DL99" i="6"/>
  <c r="DL97" i="6"/>
  <c r="EP103" i="6"/>
  <c r="ET103" i="6"/>
  <c r="EX103" i="6"/>
  <c r="EL103" i="6"/>
  <c r="EJ103" i="6"/>
  <c r="EC103" i="6"/>
  <c r="FF103" i="6"/>
  <c r="FJ103" i="6"/>
  <c r="DO103" i="6"/>
  <c r="FB103" i="6"/>
  <c r="EO103" i="6"/>
  <c r="EK103" i="6"/>
  <c r="EG102" i="6"/>
  <c r="DX102" i="6"/>
  <c r="EA102" i="6"/>
  <c r="FB102" i="6"/>
  <c r="DZ102" i="6"/>
  <c r="EZ102" i="6"/>
  <c r="EW102" i="6"/>
  <c r="DU102" i="6"/>
  <c r="EV102" i="6"/>
  <c r="EY102" i="6"/>
  <c r="EP102" i="6"/>
  <c r="ER102" i="6"/>
  <c r="DN102" i="6"/>
  <c r="EK102" i="6"/>
  <c r="DP102" i="6"/>
  <c r="DS102" i="6"/>
  <c r="FF102" i="6"/>
  <c r="DT102" i="6"/>
  <c r="E117" i="13"/>
  <c r="F117" i="13" s="1"/>
  <c r="ED102" i="6"/>
  <c r="FA102" i="6"/>
  <c r="DY102" i="6"/>
  <c r="EN102" i="6"/>
  <c r="EE102" i="6"/>
  <c r="FH102" i="6"/>
  <c r="E118" i="13"/>
  <c r="F118" i="13" s="1"/>
  <c r="ET102" i="6"/>
  <c r="DR102" i="6"/>
  <c r="EO102" i="6"/>
  <c r="DM102" i="6"/>
  <c r="DW102" i="6"/>
  <c r="EJ102" i="6"/>
  <c r="EQ102" i="6"/>
  <c r="FJ102" i="6"/>
  <c r="EH102" i="6"/>
  <c r="FE102" i="6"/>
  <c r="EC102" i="6"/>
  <c r="EU102" i="6"/>
  <c r="EB102" i="6"/>
  <c r="E114" i="13"/>
  <c r="F114" i="13" s="1"/>
  <c r="EF102" i="6"/>
  <c r="EI102" i="6"/>
  <c r="EX102" i="6"/>
  <c r="DV102" i="6"/>
  <c r="ES102" i="6"/>
  <c r="DO102" i="6"/>
  <c r="FC102" i="6"/>
  <c r="G21" i="13"/>
  <c r="E21" i="13"/>
  <c r="B21" i="13"/>
  <c r="H21" i="13"/>
  <c r="I20" i="13"/>
  <c r="F20" i="13"/>
  <c r="EY136" i="6"/>
  <c r="DY136" i="6"/>
  <c r="FE136" i="6"/>
  <c r="FA127" i="6"/>
  <c r="FH114" i="6"/>
  <c r="EY128" i="6"/>
  <c r="EZ128" i="6"/>
  <c r="EI128" i="6"/>
  <c r="EJ128" i="6"/>
  <c r="ES128" i="6"/>
  <c r="EC128" i="6"/>
  <c r="EH128" i="6"/>
  <c r="DR128" i="6"/>
  <c r="EF128" i="6"/>
  <c r="EM128" i="6"/>
  <c r="FE128" i="6"/>
  <c r="DU128" i="6"/>
  <c r="EP128" i="6"/>
  <c r="DW128" i="6"/>
  <c r="FJ113" i="6"/>
  <c r="EP113" i="6"/>
  <c r="EI113" i="6"/>
  <c r="DR113" i="6"/>
  <c r="EY113" i="6"/>
  <c r="EW129" i="6"/>
  <c r="DY129" i="6"/>
  <c r="FE129" i="6"/>
  <c r="EO129" i="6"/>
  <c r="DV129" i="6"/>
  <c r="FC129" i="6"/>
  <c r="EM129" i="6"/>
  <c r="DW129" i="6"/>
  <c r="EJ118" i="6"/>
  <c r="EW118" i="6"/>
  <c r="ED118" i="6"/>
  <c r="EO118" i="6"/>
  <c r="ES118" i="6"/>
  <c r="EU118" i="6"/>
  <c r="EC118" i="6"/>
  <c r="EQ118" i="6"/>
  <c r="EA118" i="6"/>
  <c r="DM118" i="6"/>
  <c r="EM119" i="6"/>
  <c r="DV119" i="6"/>
  <c r="ET119" i="6"/>
  <c r="EH119" i="6"/>
  <c r="EQ119" i="6"/>
  <c r="DN119" i="6"/>
  <c r="FE119" i="6"/>
  <c r="EE119" i="6"/>
  <c r="EF119" i="6"/>
  <c r="EE135" i="6"/>
  <c r="FJ135" i="6"/>
  <c r="EO135" i="6"/>
  <c r="EA135" i="6"/>
  <c r="EM133" i="6"/>
  <c r="FD138" i="6"/>
  <c r="B52" i="8"/>
  <c r="B50" i="10"/>
  <c r="P304" i="6"/>
  <c r="O304" i="6"/>
  <c r="E25" i="19"/>
  <c r="F44" i="13"/>
  <c r="I44" i="13"/>
  <c r="DW111" i="6" l="1"/>
  <c r="FI111" i="6"/>
  <c r="FH111" i="6"/>
  <c r="EM111" i="6"/>
  <c r="DT111" i="6"/>
  <c r="EI136" i="6"/>
  <c r="DT136" i="6"/>
  <c r="EU136" i="6"/>
  <c r="EE136" i="6"/>
  <c r="DO136" i="6"/>
  <c r="EW135" i="6"/>
  <c r="DY135" i="6"/>
  <c r="EC125" i="6"/>
  <c r="DN125" i="6"/>
  <c r="DO117" i="6"/>
  <c r="DW117" i="6"/>
  <c r="DQ131" i="6"/>
  <c r="EL111" i="6"/>
  <c r="FJ111" i="6"/>
  <c r="EE120" i="6"/>
  <c r="FB111" i="6"/>
  <c r="ED111" i="6"/>
  <c r="DN111" i="6"/>
  <c r="DO123" i="6"/>
  <c r="DS111" i="6"/>
  <c r="EU123" i="6"/>
  <c r="FH117" i="6"/>
  <c r="EI111" i="6"/>
  <c r="DX123" i="6"/>
  <c r="EV123" i="6"/>
  <c r="DV123" i="6"/>
  <c r="EB112" i="6"/>
  <c r="FD111" i="6"/>
  <c r="FF123" i="6"/>
  <c r="EQ112" i="6"/>
  <c r="EN111" i="6"/>
  <c r="ES112" i="6"/>
  <c r="DX111" i="6"/>
  <c r="FH119" i="6"/>
  <c r="EF117" i="6"/>
  <c r="EY111" i="6"/>
  <c r="ET111" i="6"/>
  <c r="DP131" i="6"/>
  <c r="FC111" i="6"/>
  <c r="FD121" i="6"/>
  <c r="EB117" i="6"/>
  <c r="EF131" i="6"/>
  <c r="ER131" i="6"/>
  <c r="FF139" i="6"/>
  <c r="EA131" i="6"/>
  <c r="FC131" i="6"/>
  <c r="EK131" i="6"/>
  <c r="EW115" i="6"/>
  <c r="EO139" i="6"/>
  <c r="EB115" i="6"/>
  <c r="DP130" i="6"/>
  <c r="EU115" i="6"/>
  <c r="DM131" i="6"/>
  <c r="EN115" i="6"/>
  <c r="DO115" i="6"/>
  <c r="EI117" i="6"/>
  <c r="DM117" i="6"/>
  <c r="EP130" i="6"/>
  <c r="EL130" i="6"/>
  <c r="DZ117" i="6"/>
  <c r="EJ112" i="6"/>
  <c r="DV130" i="6"/>
  <c r="EP115" i="6"/>
  <c r="DX117" i="6"/>
  <c r="DY117" i="6"/>
  <c r="ER112" i="6"/>
  <c r="EQ117" i="6"/>
  <c r="FG112" i="6"/>
  <c r="DP126" i="6"/>
  <c r="FF126" i="6"/>
  <c r="FI116" i="6"/>
  <c r="EK136" i="6"/>
  <c r="FF136" i="6"/>
  <c r="FD133" i="6"/>
  <c r="DO118" i="6"/>
  <c r="EX128" i="6"/>
  <c r="EB136" i="6"/>
  <c r="EP136" i="6"/>
  <c r="DU136" i="6"/>
  <c r="EC136" i="6"/>
  <c r="EG118" i="6"/>
  <c r="FB118" i="6"/>
  <c r="DM136" i="6"/>
  <c r="EU133" i="6"/>
  <c r="EM136" i="6"/>
  <c r="DO133" i="6"/>
  <c r="ET133" i="6"/>
  <c r="DZ118" i="6"/>
  <c r="EL118" i="6"/>
  <c r="FH128" i="6"/>
  <c r="DW136" i="6"/>
  <c r="DN133" i="6"/>
  <c r="ED133" i="6"/>
  <c r="EA128" i="6"/>
  <c r="EB133" i="6"/>
  <c r="EV118" i="6"/>
  <c r="FC128" i="6"/>
  <c r="EX136" i="6"/>
  <c r="FA136" i="6"/>
  <c r="FF114" i="6"/>
  <c r="EH136" i="6"/>
  <c r="FA118" i="6"/>
  <c r="DY118" i="6"/>
  <c r="FD123" i="6"/>
  <c r="ET118" i="6"/>
  <c r="DP128" i="6"/>
  <c r="ER114" i="6"/>
  <c r="DR136" i="6"/>
  <c r="EH123" i="6"/>
  <c r="DX133" i="6"/>
  <c r="FJ133" i="6"/>
  <c r="EU116" i="6"/>
  <c r="EV114" i="6"/>
  <c r="EW140" i="6"/>
  <c r="DN137" i="6"/>
  <c r="FH136" i="6"/>
  <c r="EN136" i="6"/>
  <c r="DZ136" i="6"/>
  <c r="DY123" i="6"/>
  <c r="DW133" i="6"/>
  <c r="EG133" i="6"/>
  <c r="EZ117" i="6"/>
  <c r="EM116" i="6"/>
  <c r="EY119" i="6"/>
  <c r="DT118" i="6"/>
  <c r="DM128" i="6"/>
  <c r="EA114" i="6"/>
  <c r="DM124" i="6"/>
  <c r="FH137" i="6"/>
  <c r="ES136" i="6"/>
  <c r="DX136" i="6"/>
  <c r="FI136" i="6"/>
  <c r="ET116" i="6"/>
  <c r="DW114" i="6"/>
  <c r="EY114" i="6"/>
  <c r="ER137" i="6"/>
  <c r="FC133" i="6"/>
  <c r="ES124" i="6"/>
  <c r="EB137" i="6"/>
  <c r="EA123" i="6"/>
  <c r="DV133" i="6"/>
  <c r="DY133" i="6"/>
  <c r="ES123" i="6"/>
  <c r="EL133" i="6"/>
  <c r="DU133" i="6"/>
  <c r="EF132" i="6"/>
  <c r="FG118" i="6"/>
  <c r="EF118" i="6"/>
  <c r="FG128" i="6"/>
  <c r="EG114" i="6"/>
  <c r="EL124" i="6"/>
  <c r="EH137" i="6"/>
  <c r="EF136" i="6"/>
  <c r="FJ136" i="6"/>
  <c r="EQ123" i="6"/>
  <c r="FB133" i="6"/>
  <c r="FA133" i="6"/>
  <c r="DR132" i="6"/>
  <c r="FA135" i="6"/>
  <c r="EX118" i="6"/>
  <c r="EK118" i="6"/>
  <c r="EB128" i="6"/>
  <c r="ES115" i="6"/>
  <c r="FG114" i="6"/>
  <c r="DR137" i="6"/>
  <c r="DP136" i="6"/>
  <c r="ET136" i="6"/>
  <c r="EG122" i="6"/>
  <c r="EB116" i="6"/>
  <c r="EF126" i="6"/>
  <c r="FC114" i="6"/>
  <c r="EY137" i="6"/>
  <c r="DS136" i="6"/>
  <c r="EZ133" i="6"/>
  <c r="ED136" i="6"/>
  <c r="EE122" i="6"/>
  <c r="FI124" i="6"/>
  <c r="EV136" i="6"/>
  <c r="EV137" i="6"/>
  <c r="DT133" i="6"/>
  <c r="FB116" i="6"/>
  <c r="DR123" i="6"/>
  <c r="FI133" i="6"/>
  <c r="EH132" i="6"/>
  <c r="EK114" i="6"/>
  <c r="FH126" i="6"/>
  <c r="FG136" i="6"/>
  <c r="EM123" i="6"/>
  <c r="FH133" i="6"/>
  <c r="EV132" i="6"/>
  <c r="DN118" i="6"/>
  <c r="DP114" i="6"/>
  <c r="EL126" i="6"/>
  <c r="EF137" i="6"/>
  <c r="EQ136" i="6"/>
  <c r="DN136" i="6"/>
  <c r="FI123" i="6"/>
  <c r="DQ133" i="6"/>
  <c r="DM133" i="6"/>
  <c r="DP132" i="6"/>
  <c r="EE118" i="6"/>
  <c r="DV118" i="6"/>
  <c r="EV128" i="6"/>
  <c r="ER128" i="6"/>
  <c r="EE115" i="6"/>
  <c r="FI114" i="6"/>
  <c r="DQ126" i="6"/>
  <c r="DP137" i="6"/>
  <c r="EA136" i="6"/>
  <c r="EW136" i="6"/>
  <c r="EC114" i="6"/>
  <c r="DZ132" i="6"/>
  <c r="EN114" i="6"/>
  <c r="ES126" i="6"/>
  <c r="FA137" i="6"/>
  <c r="FB136" i="6"/>
  <c r="EG136" i="6"/>
  <c r="EZ126" i="6"/>
  <c r="EJ122" i="6"/>
  <c r="EC124" i="6"/>
  <c r="DY116" i="6"/>
  <c r="ER140" i="6"/>
  <c r="EJ126" i="6"/>
  <c r="FE133" i="6"/>
  <c r="FF133" i="6"/>
  <c r="DT123" i="6"/>
  <c r="ER133" i="6"/>
  <c r="EP132" i="6"/>
  <c r="EL136" i="6"/>
  <c r="EZ123" i="6"/>
  <c r="EC133" i="6"/>
  <c r="DX118" i="6"/>
  <c r="DO122" i="6"/>
  <c r="DQ140" i="6"/>
  <c r="ED123" i="6"/>
  <c r="ES133" i="6"/>
  <c r="EY123" i="6"/>
  <c r="EK133" i="6"/>
  <c r="DY114" i="6"/>
  <c r="DX126" i="6"/>
  <c r="EK137" i="6"/>
  <c r="DQ136" i="6"/>
  <c r="DU123" i="6"/>
  <c r="EO133" i="6"/>
  <c r="FF132" i="6"/>
  <c r="DW119" i="6"/>
  <c r="FJ118" i="6"/>
  <c r="DT114" i="6"/>
  <c r="DS126" i="6"/>
  <c r="EO136" i="6"/>
  <c r="DV136" i="6"/>
  <c r="EZ136" i="6"/>
  <c r="EJ123" i="6"/>
  <c r="EP123" i="6"/>
  <c r="EN133" i="6"/>
  <c r="DU132" i="6"/>
  <c r="EI118" i="6"/>
  <c r="DU118" i="6"/>
  <c r="FF128" i="6"/>
  <c r="EU114" i="6"/>
  <c r="EI126" i="6"/>
  <c r="ER136" i="6"/>
  <c r="FC136" i="6"/>
  <c r="EJ136" i="6"/>
  <c r="ER126" i="6"/>
  <c r="EL121" i="6"/>
  <c r="EX132" i="6"/>
  <c r="ET124" i="6"/>
  <c r="EH126" i="6"/>
  <c r="EM137" i="6"/>
  <c r="ES140" i="6"/>
  <c r="FJ126" i="6"/>
  <c r="EF123" i="6"/>
  <c r="DS122" i="6"/>
  <c r="EE116" i="6"/>
  <c r="ED114" i="6"/>
  <c r="DQ124" i="6"/>
  <c r="EP126" i="6"/>
  <c r="EY140" i="6"/>
  <c r="FI137" i="6"/>
  <c r="FG123" i="6"/>
  <c r="FI132" i="6"/>
  <c r="FA128" i="6"/>
  <c r="FG126" i="6"/>
  <c r="EB123" i="6"/>
  <c r="EW123" i="6"/>
  <c r="EA138" i="6"/>
  <c r="FB138" i="6"/>
  <c r="FA122" i="6"/>
  <c r="EW133" i="6"/>
  <c r="EJ133" i="6"/>
  <c r="DW132" i="6"/>
  <c r="DY132" i="6"/>
  <c r="EA116" i="6"/>
  <c r="DU134" i="6"/>
  <c r="DS118" i="6"/>
  <c r="FH118" i="6"/>
  <c r="EU128" i="6"/>
  <c r="FD128" i="6"/>
  <c r="EM114" i="6"/>
  <c r="EW114" i="6"/>
  <c r="EX140" i="6"/>
  <c r="DS124" i="6"/>
  <c r="FB124" i="6"/>
  <c r="EV111" i="6"/>
  <c r="EO111" i="6"/>
  <c r="FB126" i="6"/>
  <c r="EM126" i="6"/>
  <c r="ED126" i="6"/>
  <c r="EE137" i="6"/>
  <c r="DM137" i="6"/>
  <c r="FJ121" i="6"/>
  <c r="EN121" i="6"/>
  <c r="EU122" i="6"/>
  <c r="EX138" i="6"/>
  <c r="ES122" i="6"/>
  <c r="EG116" i="6"/>
  <c r="DS137" i="6"/>
  <c r="EK138" i="6"/>
  <c r="DM132" i="6"/>
  <c r="DS114" i="6"/>
  <c r="FI126" i="6"/>
  <c r="EI123" i="6"/>
  <c r="EE140" i="6"/>
  <c r="EN126" i="6"/>
  <c r="FC134" i="6"/>
  <c r="ER123" i="6"/>
  <c r="EQ128" i="6"/>
  <c r="DV111" i="6"/>
  <c r="EI121" i="6"/>
  <c r="EQ138" i="6"/>
  <c r="EO132" i="6"/>
  <c r="EG126" i="6"/>
  <c r="FC123" i="6"/>
  <c r="EX123" i="6"/>
  <c r="EE138" i="6"/>
  <c r="ED138" i="6"/>
  <c r="DT122" i="6"/>
  <c r="EV133" i="6"/>
  <c r="EF133" i="6"/>
  <c r="EQ132" i="6"/>
  <c r="FE132" i="6"/>
  <c r="DQ116" i="6"/>
  <c r="DV134" i="6"/>
  <c r="EY118" i="6"/>
  <c r="DP118" i="6"/>
  <c r="EN128" i="6"/>
  <c r="DV128" i="6"/>
  <c r="EQ114" i="6"/>
  <c r="FA114" i="6"/>
  <c r="DO140" i="6"/>
  <c r="EK124" i="6"/>
  <c r="DV124" i="6"/>
  <c r="DP111" i="6"/>
  <c r="EW111" i="6"/>
  <c r="EX126" i="6"/>
  <c r="FA126" i="6"/>
  <c r="DZ137" i="6"/>
  <c r="EZ137" i="6"/>
  <c r="EC137" i="6"/>
  <c r="EF121" i="6"/>
  <c r="E155" i="13"/>
  <c r="F155" i="13" s="1"/>
  <c r="EH124" i="6"/>
  <c r="DV126" i="6"/>
  <c r="FD137" i="6"/>
  <c r="DO134" i="6"/>
  <c r="EB124" i="6"/>
  <c r="EA126" i="6"/>
  <c r="EO137" i="6"/>
  <c r="DZ123" i="6"/>
  <c r="DT128" i="6"/>
  <c r="EG124" i="6"/>
  <c r="FB114" i="6"/>
  <c r="FF111" i="6"/>
  <c r="DW126" i="6"/>
  <c r="FJ137" i="6"/>
  <c r="DM123" i="6"/>
  <c r="DQ137" i="6"/>
  <c r="EU139" i="6"/>
  <c r="ET123" i="6"/>
  <c r="DS123" i="6"/>
  <c r="DO138" i="6"/>
  <c r="DR138" i="6"/>
  <c r="DN122" i="6"/>
  <c r="DP133" i="6"/>
  <c r="DS133" i="6"/>
  <c r="DX132" i="6"/>
  <c r="EE132" i="6"/>
  <c r="EK116" i="6"/>
  <c r="EK134" i="6"/>
  <c r="FI118" i="6"/>
  <c r="FE118" i="6"/>
  <c r="DN128" i="6"/>
  <c r="EL128" i="6"/>
  <c r="DU114" i="6"/>
  <c r="EF114" i="6"/>
  <c r="EI140" i="6"/>
  <c r="FA124" i="6"/>
  <c r="DT124" i="6"/>
  <c r="EU111" i="6"/>
  <c r="DU111" i="6"/>
  <c r="EC126" i="6"/>
  <c r="DN126" i="6"/>
  <c r="FB137" i="6"/>
  <c r="EJ137" i="6"/>
  <c r="EG137" i="6"/>
  <c r="EK121" i="6"/>
  <c r="E152" i="13"/>
  <c r="F152" i="13" s="1"/>
  <c r="EM138" i="6"/>
  <c r="DS138" i="6"/>
  <c r="EO116" i="6"/>
  <c r="DV122" i="6"/>
  <c r="FE116" i="6"/>
  <c r="EI137" i="6"/>
  <c r="DX138" i="6"/>
  <c r="FB121" i="6"/>
  <c r="EN137" i="6"/>
  <c r="ET132" i="6"/>
  <c r="FI128" i="6"/>
  <c r="DX137" i="6"/>
  <c r="DV140" i="6"/>
  <c r="EU137" i="6"/>
  <c r="FD140" i="6"/>
  <c r="FC126" i="6"/>
  <c r="E138" i="13"/>
  <c r="F138" i="13" s="1"/>
  <c r="DO139" i="6"/>
  <c r="EK123" i="6"/>
  <c r="EO123" i="6"/>
  <c r="EP138" i="6"/>
  <c r="DM138" i="6"/>
  <c r="EP122" i="6"/>
  <c r="EA133" i="6"/>
  <c r="EI133" i="6"/>
  <c r="DQ132" i="6"/>
  <c r="ER132" i="6"/>
  <c r="DO116" i="6"/>
  <c r="EW134" i="6"/>
  <c r="EN118" i="6"/>
  <c r="FF118" i="6"/>
  <c r="ED128" i="6"/>
  <c r="FB128" i="6"/>
  <c r="FD114" i="6"/>
  <c r="ES114" i="6"/>
  <c r="EJ114" i="6"/>
  <c r="FC140" i="6"/>
  <c r="ER124" i="6"/>
  <c r="EV124" i="6"/>
  <c r="EE111" i="6"/>
  <c r="DQ111" i="6"/>
  <c r="DO126" i="6"/>
  <c r="FE126" i="6"/>
  <c r="DV137" i="6"/>
  <c r="DT137" i="6"/>
  <c r="ES137" i="6"/>
  <c r="E128" i="13"/>
  <c r="F128" i="13" s="1"/>
  <c r="DS121" i="6"/>
  <c r="EC116" i="6"/>
  <c r="EK140" i="6"/>
  <c r="DV121" i="6"/>
  <c r="FD126" i="6"/>
  <c r="DX122" i="6"/>
  <c r="EM132" i="6"/>
  <c r="EU134" i="6"/>
  <c r="DN114" i="6"/>
  <c r="FH123" i="6"/>
  <c r="EA132" i="6"/>
  <c r="EB121" i="6"/>
  <c r="DP123" i="6"/>
  <c r="FC116" i="6"/>
  <c r="EK128" i="6"/>
  <c r="EL114" i="6"/>
  <c r="EQ126" i="6"/>
  <c r="EZ138" i="6"/>
  <c r="EZ116" i="6"/>
  <c r="FJ114" i="6"/>
  <c r="FJ122" i="6"/>
  <c r="DX128" i="6"/>
  <c r="DU124" i="6"/>
  <c r="FF137" i="6"/>
  <c r="EZ139" i="6"/>
  <c r="EL123" i="6"/>
  <c r="FJ123" i="6"/>
  <c r="DT138" i="6"/>
  <c r="FG138" i="6"/>
  <c r="EZ122" i="6"/>
  <c r="EQ133" i="6"/>
  <c r="EY133" i="6"/>
  <c r="DO132" i="6"/>
  <c r="FC132" i="6"/>
  <c r="DS116" i="6"/>
  <c r="DM134" i="6"/>
  <c r="DR118" i="6"/>
  <c r="EP118" i="6"/>
  <c r="ET128" i="6"/>
  <c r="DQ128" i="6"/>
  <c r="EI114" i="6"/>
  <c r="DX114" i="6"/>
  <c r="DO114" i="6"/>
  <c r="ED140" i="6"/>
  <c r="DW124" i="6"/>
  <c r="FG124" i="6"/>
  <c r="DR111" i="6"/>
  <c r="EG111" i="6"/>
  <c r="EE126" i="6"/>
  <c r="EV126" i="6"/>
  <c r="EP137" i="6"/>
  <c r="FG137" i="6"/>
  <c r="EW137" i="6"/>
  <c r="E126" i="13"/>
  <c r="F126" i="13" s="1"/>
  <c r="DS134" i="6"/>
  <c r="DT126" i="6"/>
  <c r="FF116" i="6"/>
  <c r="EN140" i="6"/>
  <c r="DM126" i="6"/>
  <c r="EW121" i="6"/>
  <c r="EJ138" i="6"/>
  <c r="ET114" i="6"/>
  <c r="DR126" i="6"/>
  <c r="FB123" i="6"/>
  <c r="EW124" i="6"/>
  <c r="DW138" i="6"/>
  <c r="EJ132" i="6"/>
  <c r="FA111" i="6"/>
  <c r="DT139" i="6"/>
  <c r="DW123" i="6"/>
  <c r="EE123" i="6"/>
  <c r="EO138" i="6"/>
  <c r="ET138" i="6"/>
  <c r="ET122" i="6"/>
  <c r="FG133" i="6"/>
  <c r="DR133" i="6"/>
  <c r="FH132" i="6"/>
  <c r="FJ116" i="6"/>
  <c r="EI116" i="6"/>
  <c r="FB134" i="6"/>
  <c r="DW118" i="6"/>
  <c r="EZ118" i="6"/>
  <c r="FJ128" i="6"/>
  <c r="EG128" i="6"/>
  <c r="DM114" i="6"/>
  <c r="DR114" i="6"/>
  <c r="EZ114" i="6"/>
  <c r="FJ140" i="6"/>
  <c r="FD124" i="6"/>
  <c r="EA124" i="6"/>
  <c r="ER111" i="6"/>
  <c r="ES111" i="6"/>
  <c r="EU126" i="6"/>
  <c r="EO126" i="6"/>
  <c r="EL137" i="6"/>
  <c r="EQ137" i="6"/>
  <c r="DU137" i="6"/>
  <c r="EV138" i="6"/>
  <c r="EG140" i="6"/>
  <c r="ER122" i="6"/>
  <c r="FC124" i="6"/>
  <c r="DX124" i="6"/>
  <c r="DW137" i="6"/>
  <c r="FA138" i="6"/>
  <c r="DV114" i="6"/>
  <c r="EG123" i="6"/>
  <c r="ES132" i="6"/>
  <c r="FJ124" i="6"/>
  <c r="ET126" i="6"/>
  <c r="EY122" i="6"/>
  <c r="EC123" i="6"/>
  <c r="DZ116" i="6"/>
  <c r="FG134" i="6"/>
  <c r="DO128" i="6"/>
  <c r="EB114" i="6"/>
  <c r="EF111" i="6"/>
  <c r="DO121" i="6"/>
  <c r="EV139" i="6"/>
  <c r="DN123" i="6"/>
  <c r="FA123" i="6"/>
  <c r="FE138" i="6"/>
  <c r="EY138" i="6"/>
  <c r="EF122" i="6"/>
  <c r="DZ133" i="6"/>
  <c r="EH133" i="6"/>
  <c r="EB132" i="6"/>
  <c r="EN116" i="6"/>
  <c r="DN116" i="6"/>
  <c r="FD118" i="6"/>
  <c r="EM118" i="6"/>
  <c r="ER118" i="6"/>
  <c r="DY128" i="6"/>
  <c r="EW128" i="6"/>
  <c r="DZ114" i="6"/>
  <c r="EH114" i="6"/>
  <c r="FE114" i="6"/>
  <c r="EB140" i="6"/>
  <c r="EI124" i="6"/>
  <c r="DP124" i="6"/>
  <c r="EQ111" i="6"/>
  <c r="EC111" i="6"/>
  <c r="EW126" i="6"/>
  <c r="DU126" i="6"/>
  <c r="ET137" i="6"/>
  <c r="EA137" i="6"/>
  <c r="DY137" i="6"/>
  <c r="EF138" i="6"/>
  <c r="EY134" i="6"/>
  <c r="DU140" i="6"/>
  <c r="DZ126" i="6"/>
  <c r="FC137" i="6"/>
  <c r="EK132" i="6"/>
  <c r="EZ140" i="6"/>
  <c r="EC132" i="6"/>
  <c r="EI122" i="6"/>
  <c r="FJ132" i="6"/>
  <c r="FH134" i="6"/>
  <c r="EE128" i="6"/>
  <c r="EN124" i="6"/>
  <c r="EK126" i="6"/>
  <c r="DQ114" i="6"/>
  <c r="EJ124" i="6"/>
  <c r="DO137" i="6"/>
  <c r="DP139" i="6"/>
  <c r="FE123" i="6"/>
  <c r="DQ123" i="6"/>
  <c r="FB122" i="6"/>
  <c r="EO122" i="6"/>
  <c r="EP133" i="6"/>
  <c r="EX133" i="6"/>
  <c r="EI132" i="6"/>
  <c r="DX116" i="6"/>
  <c r="EV116" i="6"/>
  <c r="EH118" i="6"/>
  <c r="FC118" i="6"/>
  <c r="EB118" i="6"/>
  <c r="EO128" i="6"/>
  <c r="DS128" i="6"/>
  <c r="EP114" i="6"/>
  <c r="EX114" i="6"/>
  <c r="EE114" i="6"/>
  <c r="FA140" i="6"/>
  <c r="DY124" i="6"/>
  <c r="FF124" i="6"/>
  <c r="EA111" i="6"/>
  <c r="DM111" i="6"/>
  <c r="EB126" i="6"/>
  <c r="DY126" i="6"/>
  <c r="ED137" i="6"/>
  <c r="EX137" i="6"/>
  <c r="FE137" i="6"/>
  <c r="DT120" i="6"/>
  <c r="EI120" i="6"/>
  <c r="EU120" i="6"/>
  <c r="EL120" i="6"/>
  <c r="FD120" i="6"/>
  <c r="FI120" i="6"/>
  <c r="DV120" i="6"/>
  <c r="EA120" i="6"/>
  <c r="EM120" i="6"/>
  <c r="FB120" i="6"/>
  <c r="EJ120" i="6"/>
  <c r="EW120" i="6"/>
  <c r="FH120" i="6"/>
  <c r="ES120" i="6"/>
  <c r="DR120" i="6"/>
  <c r="EG120" i="6"/>
  <c r="FA120" i="6"/>
  <c r="ET120" i="6"/>
  <c r="EZ120" i="6"/>
  <c r="EB120" i="6"/>
  <c r="DQ120" i="6"/>
  <c r="EK120" i="6"/>
  <c r="FF120" i="6"/>
  <c r="DS120" i="6"/>
  <c r="ER120" i="6"/>
  <c r="EF120" i="6"/>
  <c r="DX120" i="6"/>
  <c r="DU120" i="6"/>
  <c r="FJ120" i="6"/>
  <c r="DO120" i="6"/>
  <c r="EX120" i="6"/>
  <c r="EN120" i="6"/>
  <c r="EQ120" i="6"/>
  <c r="EK127" i="6"/>
  <c r="DP127" i="6"/>
  <c r="EQ127" i="6"/>
  <c r="EW127" i="6"/>
  <c r="FH127" i="6"/>
  <c r="FF127" i="6"/>
  <c r="EF127" i="6"/>
  <c r="EA127" i="6"/>
  <c r="E139" i="13"/>
  <c r="F139" i="13" s="1"/>
  <c r="FE127" i="6"/>
  <c r="DV127" i="6"/>
  <c r="EV127" i="6"/>
  <c r="DX127" i="6"/>
  <c r="FJ127" i="6"/>
  <c r="ET127" i="6"/>
  <c r="DT127" i="6"/>
  <c r="ED127" i="6"/>
  <c r="DM127" i="6"/>
  <c r="EJ127" i="6"/>
  <c r="DN127" i="6"/>
  <c r="DU127" i="6"/>
  <c r="EZ127" i="6"/>
  <c r="EN127" i="6"/>
  <c r="DS127" i="6"/>
  <c r="EH127" i="6"/>
  <c r="EB127" i="6"/>
  <c r="EY127" i="6"/>
  <c r="FC127" i="6"/>
  <c r="ER127" i="6"/>
  <c r="EI127" i="6"/>
  <c r="EO127" i="6"/>
  <c r="EP127" i="6"/>
  <c r="FD127" i="6"/>
  <c r="FA129" i="6"/>
  <c r="FH129" i="6"/>
  <c r="FD129" i="6"/>
  <c r="DR129" i="6"/>
  <c r="EA129" i="6"/>
  <c r="EX129" i="6"/>
  <c r="EK129" i="6"/>
  <c r="ER129" i="6"/>
  <c r="EV129" i="6"/>
  <c r="EH129" i="6"/>
  <c r="FF129" i="6"/>
  <c r="EZ129" i="6"/>
  <c r="EP129" i="6"/>
  <c r="EY129" i="6"/>
  <c r="DZ129" i="6"/>
  <c r="EI129" i="6"/>
  <c r="FG129" i="6"/>
  <c r="EF129" i="6"/>
  <c r="DS129" i="6"/>
  <c r="EQ129" i="6"/>
  <c r="DT129" i="6"/>
  <c r="DP129" i="6"/>
  <c r="DQ129" i="6"/>
  <c r="ES131" i="6"/>
  <c r="EH120" i="6"/>
  <c r="DU112" i="6"/>
  <c r="DO112" i="6"/>
  <c r="DP112" i="6"/>
  <c r="ET112" i="6"/>
  <c r="DY112" i="6"/>
  <c r="EE112" i="6"/>
  <c r="DW112" i="6"/>
  <c r="EH112" i="6"/>
  <c r="DN112" i="6"/>
  <c r="EU112" i="6"/>
  <c r="EP112" i="6"/>
  <c r="DV112" i="6"/>
  <c r="DR112" i="6"/>
  <c r="EG112" i="6"/>
  <c r="EX112" i="6"/>
  <c r="FJ112" i="6"/>
  <c r="EF112" i="6"/>
  <c r="DT112" i="6"/>
  <c r="FF112" i="6"/>
  <c r="FA112" i="6"/>
  <c r="EV112" i="6"/>
  <c r="EI112" i="6"/>
  <c r="FH112" i="6"/>
  <c r="FE112" i="6"/>
  <c r="DS112" i="6"/>
  <c r="FB112" i="6"/>
  <c r="EK112" i="6"/>
  <c r="EY112" i="6"/>
  <c r="FB129" i="6"/>
  <c r="EG129" i="6"/>
  <c r="EM113" i="6"/>
  <c r="EA112" i="6"/>
  <c r="EZ131" i="6"/>
  <c r="DS131" i="6"/>
  <c r="EW130" i="6"/>
  <c r="DW125" i="6"/>
  <c r="DT125" i="6"/>
  <c r="EV120" i="6"/>
  <c r="K305" i="6"/>
  <c r="L305" i="6" s="1"/>
  <c r="A48" i="18"/>
  <c r="EX115" i="6"/>
  <c r="FI115" i="6"/>
  <c r="EG115" i="6"/>
  <c r="FH115" i="6"/>
  <c r="DZ115" i="6"/>
  <c r="DP115" i="6"/>
  <c r="ED115" i="6"/>
  <c r="DY115" i="6"/>
  <c r="EV115" i="6"/>
  <c r="EK115" i="6"/>
  <c r="EO115" i="6"/>
  <c r="FF115" i="6"/>
  <c r="EI115" i="6"/>
  <c r="EH115" i="6"/>
  <c r="ET115" i="6"/>
  <c r="FB115" i="6"/>
  <c r="DV115" i="6"/>
  <c r="E127" i="13"/>
  <c r="F127" i="13" s="1"/>
  <c r="DT115" i="6"/>
  <c r="FG115" i="6"/>
  <c r="ER115" i="6"/>
  <c r="EA115" i="6"/>
  <c r="EJ115" i="6"/>
  <c r="FJ115" i="6"/>
  <c r="EQ115" i="6"/>
  <c r="EY115" i="6"/>
  <c r="DN115" i="6"/>
  <c r="DM115" i="6"/>
  <c r="DS115" i="6"/>
  <c r="DX115" i="6"/>
  <c r="EZ115" i="6"/>
  <c r="DM135" i="6"/>
  <c r="DS135" i="6"/>
  <c r="DX135" i="6"/>
  <c r="EL135" i="6"/>
  <c r="EK135" i="6"/>
  <c r="FH135" i="6"/>
  <c r="EQ135" i="6"/>
  <c r="FD135" i="6"/>
  <c r="DU135" i="6"/>
  <c r="EP135" i="6"/>
  <c r="DQ135" i="6"/>
  <c r="FG135" i="6"/>
  <c r="EI135" i="6"/>
  <c r="EY135" i="6"/>
  <c r="EU135" i="6"/>
  <c r="ED135" i="6"/>
  <c r="DZ135" i="6"/>
  <c r="E149" i="13"/>
  <c r="F149" i="13" s="1"/>
  <c r="DV135" i="6"/>
  <c r="FE135" i="6"/>
  <c r="FB135" i="6"/>
  <c r="FF135" i="6"/>
  <c r="DN135" i="6"/>
  <c r="DZ139" i="6"/>
  <c r="FC135" i="6"/>
  <c r="EM134" i="6"/>
  <c r="DY134" i="6"/>
  <c r="ES129" i="6"/>
  <c r="FI129" i="6"/>
  <c r="DN113" i="6"/>
  <c r="FD112" i="6"/>
  <c r="EJ131" i="6"/>
  <c r="EO131" i="6"/>
  <c r="DU115" i="6"/>
  <c r="EK130" i="6"/>
  <c r="ES125" i="6"/>
  <c r="EZ125" i="6"/>
  <c r="ES127" i="6"/>
  <c r="DP120" i="6"/>
  <c r="DR119" i="6"/>
  <c r="DY119" i="6"/>
  <c r="FD119" i="6"/>
  <c r="EI119" i="6"/>
  <c r="EU119" i="6"/>
  <c r="DX119" i="6"/>
  <c r="DS119" i="6"/>
  <c r="EJ119" i="6"/>
  <c r="EL119" i="6"/>
  <c r="EO119" i="6"/>
  <c r="DZ119" i="6"/>
  <c r="EN119" i="6"/>
  <c r="EA119" i="6"/>
  <c r="EG119" i="6"/>
  <c r="FA119" i="6"/>
  <c r="FG119" i="6"/>
  <c r="FC119" i="6"/>
  <c r="EB119" i="6"/>
  <c r="FJ119" i="6"/>
  <c r="DM119" i="6"/>
  <c r="ER119" i="6"/>
  <c r="DP119" i="6"/>
  <c r="EW119" i="6"/>
  <c r="DU119" i="6"/>
  <c r="DT119" i="6"/>
  <c r="ED119" i="6"/>
  <c r="ES119" i="6"/>
  <c r="EZ119" i="6"/>
  <c r="EO117" i="6"/>
  <c r="FD117" i="6"/>
  <c r="FA117" i="6"/>
  <c r="DV117" i="6"/>
  <c r="FE117" i="6"/>
  <c r="FG117" i="6"/>
  <c r="FB117" i="6"/>
  <c r="EG117" i="6"/>
  <c r="EW117" i="6"/>
  <c r="EL117" i="6"/>
  <c r="DT117" i="6"/>
  <c r="EX117" i="6"/>
  <c r="DQ117" i="6"/>
  <c r="EE117" i="6"/>
  <c r="FJ117" i="6"/>
  <c r="EV117" i="6"/>
  <c r="ER117" i="6"/>
  <c r="DS117" i="6"/>
  <c r="EA117" i="6"/>
  <c r="EJ117" i="6"/>
  <c r="EN117" i="6"/>
  <c r="DR117" i="6"/>
  <c r="EU117" i="6"/>
  <c r="EM117" i="6"/>
  <c r="FI117" i="6"/>
  <c r="E129" i="13"/>
  <c r="F129" i="13" s="1"/>
  <c r="EK117" i="6"/>
  <c r="DU117" i="6"/>
  <c r="EH117" i="6"/>
  <c r="EP139" i="6"/>
  <c r="ES117" i="6"/>
  <c r="FC117" i="6"/>
  <c r="EG135" i="6"/>
  <c r="EP119" i="6"/>
  <c r="DW134" i="6"/>
  <c r="EL134" i="6"/>
  <c r="DM129" i="6"/>
  <c r="FG113" i="6"/>
  <c r="EC113" i="6"/>
  <c r="EN112" i="6"/>
  <c r="DT131" i="6"/>
  <c r="FJ131" i="6"/>
  <c r="FE115" i="6"/>
  <c r="EG130" i="6"/>
  <c r="DX125" i="6"/>
  <c r="FE125" i="6"/>
  <c r="DW127" i="6"/>
  <c r="EP120" i="6"/>
  <c r="ET121" i="6"/>
  <c r="FI121" i="6"/>
  <c r="DZ121" i="6"/>
  <c r="EO121" i="6"/>
  <c r="ED121" i="6"/>
  <c r="EG121" i="6"/>
  <c r="FH121" i="6"/>
  <c r="DY121" i="6"/>
  <c r="DN121" i="6"/>
  <c r="FC121" i="6"/>
  <c r="EM121" i="6"/>
  <c r="DT121" i="6"/>
  <c r="EC121" i="6"/>
  <c r="EX121" i="6"/>
  <c r="EU121" i="6"/>
  <c r="EY121" i="6"/>
  <c r="EH121" i="6"/>
  <c r="ES121" i="6"/>
  <c r="DU121" i="6"/>
  <c r="EA121" i="6"/>
  <c r="DW121" i="6"/>
  <c r="DR121" i="6"/>
  <c r="FF121" i="6"/>
  <c r="FE121" i="6"/>
  <c r="EQ121" i="6"/>
  <c r="ER121" i="6"/>
  <c r="DX121" i="6"/>
  <c r="EZ121" i="6"/>
  <c r="DM121" i="6"/>
  <c r="EV121" i="6"/>
  <c r="EP121" i="6"/>
  <c r="DQ121" i="6"/>
  <c r="EI138" i="6"/>
  <c r="EW138" i="6"/>
  <c r="EU138" i="6"/>
  <c r="EL138" i="6"/>
  <c r="DV138" i="6"/>
  <c r="EG138" i="6"/>
  <c r="FC138" i="6"/>
  <c r="FF138" i="6"/>
  <c r="EC138" i="6"/>
  <c r="EB138" i="6"/>
  <c r="ES138" i="6"/>
  <c r="DY138" i="6"/>
  <c r="FH138" i="6"/>
  <c r="DU138" i="6"/>
  <c r="DQ138" i="6"/>
  <c r="FJ138" i="6"/>
  <c r="ER138" i="6"/>
  <c r="DN138" i="6"/>
  <c r="FI138" i="6"/>
  <c r="EH138" i="6"/>
  <c r="DZ138" i="6"/>
  <c r="DP138" i="6"/>
  <c r="EE127" i="6"/>
  <c r="FG120" i="6"/>
  <c r="EL113" i="6"/>
  <c r="ET139" i="6"/>
  <c r="ER134" i="6"/>
  <c r="DW130" i="6"/>
  <c r="ED130" i="6"/>
  <c r="EU127" i="6"/>
  <c r="EG139" i="6"/>
  <c r="EP117" i="6"/>
  <c r="DT135" i="6"/>
  <c r="EX135" i="6"/>
  <c r="FI119" i="6"/>
  <c r="EP134" i="6"/>
  <c r="EE129" i="6"/>
  <c r="DX113" i="6"/>
  <c r="EO112" i="6"/>
  <c r="EM115" i="6"/>
  <c r="EU130" i="6"/>
  <c r="FB130" i="6"/>
  <c r="EM125" i="6"/>
  <c r="FI127" i="6"/>
  <c r="DY120" i="6"/>
  <c r="ED125" i="6"/>
  <c r="DR131" i="6"/>
  <c r="ET131" i="6"/>
  <c r="EV131" i="6"/>
  <c r="DW131" i="6"/>
  <c r="EM131" i="6"/>
  <c r="FE131" i="6"/>
  <c r="DY131" i="6"/>
  <c r="DN131" i="6"/>
  <c r="EY131" i="6"/>
  <c r="EI131" i="6"/>
  <c r="FA131" i="6"/>
  <c r="E145" i="13"/>
  <c r="F145" i="13" s="1"/>
  <c r="EL131" i="6"/>
  <c r="EQ131" i="6"/>
  <c r="FI131" i="6"/>
  <c r="DX131" i="6"/>
  <c r="FF131" i="6"/>
  <c r="DO131" i="6"/>
  <c r="EC131" i="6"/>
  <c r="EH131" i="6"/>
  <c r="EW131" i="6"/>
  <c r="FB131" i="6"/>
  <c r="DU131" i="6"/>
  <c r="EU131" i="6"/>
  <c r="ET113" i="6"/>
  <c r="DR125" i="6"/>
  <c r="ED139" i="6"/>
  <c r="FH139" i="6"/>
  <c r="DX139" i="6"/>
  <c r="DN139" i="6"/>
  <c r="DW139" i="6"/>
  <c r="FG139" i="6"/>
  <c r="FI139" i="6"/>
  <c r="DS139" i="6"/>
  <c r="ES139" i="6"/>
  <c r="EF139" i="6"/>
  <c r="EN139" i="6"/>
  <c r="EY139" i="6"/>
  <c r="EC139" i="6"/>
  <c r="FA139" i="6"/>
  <c r="ER139" i="6"/>
  <c r="DM139" i="6"/>
  <c r="DU139" i="6"/>
  <c r="EM139" i="6"/>
  <c r="EX139" i="6"/>
  <c r="EH139" i="6"/>
  <c r="EK139" i="6"/>
  <c r="DR139" i="6"/>
  <c r="E154" i="13"/>
  <c r="F154" i="13" s="1"/>
  <c r="EB129" i="6"/>
  <c r="EH125" i="6"/>
  <c r="EG127" i="6"/>
  <c r="EZ135" i="6"/>
  <c r="EQ113" i="6"/>
  <c r="EA139" i="6"/>
  <c r="FE139" i="6"/>
  <c r="FF117" i="6"/>
  <c r="EN135" i="6"/>
  <c r="DW135" i="6"/>
  <c r="FB119" i="6"/>
  <c r="EH134" i="6"/>
  <c r="EU129" i="6"/>
  <c r="EK113" i="6"/>
  <c r="EC112" i="6"/>
  <c r="EP131" i="6"/>
  <c r="FC115" i="6"/>
  <c r="EE130" i="6"/>
  <c r="ET130" i="6"/>
  <c r="DQ125" i="6"/>
  <c r="EM127" i="6"/>
  <c r="EO120" i="6"/>
  <c r="EO125" i="6"/>
  <c r="DQ139" i="6"/>
  <c r="EC130" i="6"/>
  <c r="DO135" i="6"/>
  <c r="EQ130" i="6"/>
  <c r="DO129" i="6"/>
  <c r="DZ131" i="6"/>
  <c r="EE139" i="6"/>
  <c r="EY117" i="6"/>
  <c r="EJ135" i="6"/>
  <c r="EC135" i="6"/>
  <c r="DO119" i="6"/>
  <c r="FF134" i="6"/>
  <c r="DN129" i="6"/>
  <c r="FA113" i="6"/>
  <c r="FI112" i="6"/>
  <c r="DV131" i="6"/>
  <c r="EL115" i="6"/>
  <c r="DO130" i="6"/>
  <c r="EO130" i="6"/>
  <c r="DZ125" i="6"/>
  <c r="DR127" i="6"/>
  <c r="FE120" i="6"/>
  <c r="DL107" i="6"/>
  <c r="DQ130" i="6"/>
  <c r="DW120" i="6"/>
  <c r="DO125" i="6"/>
  <c r="FD131" i="6"/>
  <c r="EG113" i="6"/>
  <c r="EB134" i="6"/>
  <c r="ES135" i="6"/>
  <c r="EM130" i="6"/>
  <c r="EU125" i="6"/>
  <c r="EL139" i="6"/>
  <c r="EC117" i="6"/>
  <c r="ER135" i="6"/>
  <c r="EH135" i="6"/>
  <c r="EK119" i="6"/>
  <c r="ED129" i="6"/>
  <c r="EN113" i="6"/>
  <c r="EL112" i="6"/>
  <c r="EX131" i="6"/>
  <c r="DQ115" i="6"/>
  <c r="FH130" i="6"/>
  <c r="EP125" i="6"/>
  <c r="DO127" i="6"/>
  <c r="FG121" i="6"/>
  <c r="FC120" i="6"/>
  <c r="E153" i="13"/>
  <c r="F153" i="13" s="1"/>
  <c r="DY127" i="6"/>
  <c r="EJ129" i="6"/>
  <c r="FI134" i="6"/>
  <c r="EF134" i="6"/>
  <c r="EE134" i="6"/>
  <c r="DX134" i="6"/>
  <c r="ET134" i="6"/>
  <c r="EV134" i="6"/>
  <c r="EI134" i="6"/>
  <c r="EQ134" i="6"/>
  <c r="EG134" i="6"/>
  <c r="EA134" i="6"/>
  <c r="FD134" i="6"/>
  <c r="DQ134" i="6"/>
  <c r="DN134" i="6"/>
  <c r="FE134" i="6"/>
  <c r="DT134" i="6"/>
  <c r="E148" i="13"/>
  <c r="F148" i="13" s="1"/>
  <c r="ES134" i="6"/>
  <c r="EJ134" i="6"/>
  <c r="EC134" i="6"/>
  <c r="EZ134" i="6"/>
  <c r="FA134" i="6"/>
  <c r="EO134" i="6"/>
  <c r="EN134" i="6"/>
  <c r="EI139" i="6"/>
  <c r="DR115" i="6"/>
  <c r="EX125" i="6"/>
  <c r="DV139" i="6"/>
  <c r="DN120" i="6"/>
  <c r="DN117" i="6"/>
  <c r="EB135" i="6"/>
  <c r="FI135" i="6"/>
  <c r="FF119" i="6"/>
  <c r="EX134" i="6"/>
  <c r="ET129" i="6"/>
  <c r="DQ113" i="6"/>
  <c r="DQ112" i="6"/>
  <c r="EE131" i="6"/>
  <c r="FA115" i="6"/>
  <c r="ER130" i="6"/>
  <c r="EX127" i="6"/>
  <c r="FA121" i="6"/>
  <c r="EY120" i="6"/>
  <c r="E142" i="13"/>
  <c r="F142" i="13" s="1"/>
  <c r="E137" i="13"/>
  <c r="F137" i="13" s="1"/>
  <c r="EJ125" i="6"/>
  <c r="DM125" i="6"/>
  <c r="ER125" i="6"/>
  <c r="EV125" i="6"/>
  <c r="DP125" i="6"/>
  <c r="EI125" i="6"/>
  <c r="ET125" i="6"/>
  <c r="FG125" i="6"/>
  <c r="FD125" i="6"/>
  <c r="EQ125" i="6"/>
  <c r="EG125" i="6"/>
  <c r="EN125" i="6"/>
  <c r="EA125" i="6"/>
  <c r="FC125" i="6"/>
  <c r="DV125" i="6"/>
  <c r="FI125" i="6"/>
  <c r="EK125" i="6"/>
  <c r="FB125" i="6"/>
  <c r="DU125" i="6"/>
  <c r="EL125" i="6"/>
  <c r="EF125" i="6"/>
  <c r="DS125" i="6"/>
  <c r="FJ125" i="6"/>
  <c r="EL129" i="6"/>
  <c r="FG130" i="6"/>
  <c r="FB127" i="6"/>
  <c r="DZ120" i="6"/>
  <c r="FC112" i="6"/>
  <c r="FA125" i="6"/>
  <c r="EN129" i="6"/>
  <c r="FH131" i="6"/>
  <c r="DY139" i="6"/>
  <c r="FB139" i="6"/>
  <c r="ED117" i="6"/>
  <c r="EV135" i="6"/>
  <c r="DR135" i="6"/>
  <c r="EC119" i="6"/>
  <c r="DR134" i="6"/>
  <c r="FJ129" i="6"/>
  <c r="EH113" i="6"/>
  <c r="EW112" i="6"/>
  <c r="FG131" i="6"/>
  <c r="EF115" i="6"/>
  <c r="EF130" i="6"/>
  <c r="EW125" i="6"/>
  <c r="EC127" i="6"/>
  <c r="DP121" i="6"/>
  <c r="ED120" i="6"/>
  <c r="E124" i="13"/>
  <c r="F124" i="13" s="1"/>
  <c r="EB131" i="6"/>
  <c r="DX112" i="6"/>
  <c r="EW113" i="6"/>
  <c r="ED112" i="6"/>
  <c r="EW139" i="6"/>
  <c r="FD139" i="6"/>
  <c r="ET117" i="6"/>
  <c r="EF135" i="6"/>
  <c r="EM135" i="6"/>
  <c r="EX119" i="6"/>
  <c r="ED134" i="6"/>
  <c r="EC129" i="6"/>
  <c r="DZ112" i="6"/>
  <c r="ED131" i="6"/>
  <c r="FD115" i="6"/>
  <c r="EB125" i="6"/>
  <c r="FG127" i="6"/>
  <c r="EJ121" i="6"/>
  <c r="DM120" i="6"/>
  <c r="E131" i="13"/>
  <c r="F131" i="13" s="1"/>
  <c r="ES130" i="6"/>
  <c r="EV130" i="6"/>
  <c r="EA130" i="6"/>
  <c r="DX130" i="6"/>
  <c r="FD130" i="6"/>
  <c r="EB130" i="6"/>
  <c r="FJ130" i="6"/>
  <c r="DS130" i="6"/>
  <c r="DR130" i="6"/>
  <c r="DU130" i="6"/>
  <c r="EI130" i="6"/>
  <c r="FI130" i="6"/>
  <c r="EY130" i="6"/>
  <c r="EH130" i="6"/>
  <c r="FE130" i="6"/>
  <c r="DT130" i="6"/>
  <c r="DM130" i="6"/>
  <c r="DY130" i="6"/>
  <c r="EJ130" i="6"/>
  <c r="DZ130" i="6"/>
  <c r="EZ130" i="6"/>
  <c r="FA130" i="6"/>
  <c r="EN130" i="6"/>
  <c r="FF130" i="6"/>
  <c r="ER113" i="6"/>
  <c r="EB113" i="6"/>
  <c r="DO113" i="6"/>
  <c r="DY113" i="6"/>
  <c r="EV113" i="6"/>
  <c r="EJ113" i="6"/>
  <c r="ES113" i="6"/>
  <c r="FE113" i="6"/>
  <c r="FD113" i="6"/>
  <c r="FH113" i="6"/>
  <c r="FI113" i="6"/>
  <c r="DS113" i="6"/>
  <c r="DU113" i="6"/>
  <c r="EZ113" i="6"/>
  <c r="DP113" i="6"/>
  <c r="DV113" i="6"/>
  <c r="FF113" i="6"/>
  <c r="EE113" i="6"/>
  <c r="EF113" i="6"/>
  <c r="DW113" i="6"/>
  <c r="DZ113" i="6"/>
  <c r="FB113" i="6"/>
  <c r="EX113" i="6"/>
  <c r="DT113" i="6"/>
  <c r="ED113" i="6"/>
  <c r="EU113" i="6"/>
  <c r="EO113" i="6"/>
  <c r="EA113" i="6"/>
  <c r="FC130" i="6"/>
  <c r="EE125" i="6"/>
  <c r="EN131" i="6"/>
  <c r="FJ139" i="6"/>
  <c r="EM112" i="6"/>
  <c r="DY125" i="6"/>
  <c r="DP134" i="6"/>
  <c r="DW115" i="6"/>
  <c r="DN130" i="6"/>
  <c r="FH125" i="6"/>
  <c r="DZ127" i="6"/>
  <c r="EJ139" i="6"/>
  <c r="FC139" i="6"/>
  <c r="EQ139" i="6"/>
  <c r="EB139" i="6"/>
  <c r="DP117" i="6"/>
  <c r="DP135" i="6"/>
  <c r="EV119" i="6"/>
  <c r="DQ119" i="6"/>
  <c r="FJ134" i="6"/>
  <c r="DX129" i="6"/>
  <c r="DU129" i="6"/>
  <c r="DM113" i="6"/>
  <c r="EZ112" i="6"/>
  <c r="DM112" i="6"/>
  <c r="EG131" i="6"/>
  <c r="EC115" i="6"/>
  <c r="EX130" i="6"/>
  <c r="EY125" i="6"/>
  <c r="EL127" i="6"/>
  <c r="EE121" i="6"/>
  <c r="EC120" i="6"/>
  <c r="EH122" i="6"/>
  <c r="EL122" i="6"/>
  <c r="ED122" i="6"/>
  <c r="FD132" i="6"/>
  <c r="FA132" i="6"/>
  <c r="ES116" i="6"/>
  <c r="EX116" i="6"/>
  <c r="FH116" i="6"/>
  <c r="EM140" i="6"/>
  <c r="DP140" i="6"/>
  <c r="FE140" i="6"/>
  <c r="DN124" i="6"/>
  <c r="DZ124" i="6"/>
  <c r="EV140" i="6"/>
  <c r="DM122" i="6"/>
  <c r="DN140" i="6"/>
  <c r="EA122" i="6"/>
  <c r="FI122" i="6"/>
  <c r="EK122" i="6"/>
  <c r="DV132" i="6"/>
  <c r="EZ132" i="6"/>
  <c r="FD116" i="6"/>
  <c r="EP116" i="6"/>
  <c r="DW116" i="6"/>
  <c r="EH140" i="6"/>
  <c r="EQ140" i="6"/>
  <c r="DY140" i="6"/>
  <c r="EO124" i="6"/>
  <c r="EZ124" i="6"/>
  <c r="DO111" i="6"/>
  <c r="EP111" i="6"/>
  <c r="FD122" i="6"/>
  <c r="DQ122" i="6"/>
  <c r="EC140" i="6"/>
  <c r="EQ122" i="6"/>
  <c r="EN122" i="6"/>
  <c r="DZ122" i="6"/>
  <c r="EL132" i="6"/>
  <c r="DT132" i="6"/>
  <c r="EJ116" i="6"/>
  <c r="ER116" i="6"/>
  <c r="DR116" i="6"/>
  <c r="EF140" i="6"/>
  <c r="FG140" i="6"/>
  <c r="EO140" i="6"/>
  <c r="FE124" i="6"/>
  <c r="DO124" i="6"/>
  <c r="EX111" i="6"/>
  <c r="DZ111" i="6"/>
  <c r="FG122" i="6"/>
  <c r="DR122" i="6"/>
  <c r="FF122" i="6"/>
  <c r="FB132" i="6"/>
  <c r="FG132" i="6"/>
  <c r="DT116" i="6"/>
  <c r="DV116" i="6"/>
  <c r="EH116" i="6"/>
  <c r="DW140" i="6"/>
  <c r="DZ140" i="6"/>
  <c r="EJ140" i="6"/>
  <c r="FH124" i="6"/>
  <c r="EQ124" i="6"/>
  <c r="EH111" i="6"/>
  <c r="FE111" i="6"/>
  <c r="E134" i="13"/>
  <c r="F134" i="13" s="1"/>
  <c r="FH122" i="6"/>
  <c r="EA140" i="6"/>
  <c r="DM116" i="6"/>
  <c r="EU140" i="6"/>
  <c r="EP140" i="6"/>
  <c r="DT140" i="6"/>
  <c r="EM124" i="6"/>
  <c r="EP124" i="6"/>
  <c r="FI140" i="6"/>
  <c r="EB122" i="6"/>
  <c r="EM122" i="6"/>
  <c r="FE122" i="6"/>
  <c r="EG132" i="6"/>
  <c r="EN132" i="6"/>
  <c r="EY116" i="6"/>
  <c r="DU116" i="6"/>
  <c r="FG116" i="6"/>
  <c r="DR140" i="6"/>
  <c r="FF140" i="6"/>
  <c r="DM140" i="6"/>
  <c r="DR124" i="6"/>
  <c r="EU124" i="6"/>
  <c r="DU122" i="6"/>
  <c r="DS140" i="6"/>
  <c r="EV122" i="6"/>
  <c r="DW122" i="6"/>
  <c r="EQ116" i="6"/>
  <c r="EX122" i="6"/>
  <c r="FC122" i="6"/>
  <c r="EY132" i="6"/>
  <c r="EW132" i="6"/>
  <c r="DN132" i="6"/>
  <c r="EF116" i="6"/>
  <c r="ED116" i="6"/>
  <c r="ET140" i="6"/>
  <c r="EL140" i="6"/>
  <c r="FH140" i="6"/>
  <c r="EY124" i="6"/>
  <c r="EF124" i="6"/>
  <c r="EB111" i="6"/>
  <c r="DY111" i="6"/>
  <c r="E123" i="13"/>
  <c r="F123" i="13" s="1"/>
  <c r="EW122" i="6"/>
  <c r="DP122" i="6"/>
  <c r="EW116" i="6"/>
  <c r="EC122" i="6"/>
  <c r="DY122" i="6"/>
  <c r="DS132" i="6"/>
  <c r="EU132" i="6"/>
  <c r="ED132" i="6"/>
  <c r="DP116" i="6"/>
  <c r="EL116" i="6"/>
  <c r="DX140" i="6"/>
  <c r="FB140" i="6"/>
  <c r="EX124" i="6"/>
  <c r="ED124" i="6"/>
  <c r="EE124" i="6"/>
  <c r="EZ111" i="6"/>
  <c r="FG111" i="6"/>
  <c r="EK111" i="6"/>
  <c r="J47" i="18"/>
  <c r="L304" i="6"/>
  <c r="DL102" i="6"/>
  <c r="DL103" i="6"/>
  <c r="DL106" i="6"/>
  <c r="DL108" i="6"/>
  <c r="DL104" i="6"/>
  <c r="DL105" i="6"/>
  <c r="E125" i="13"/>
  <c r="F125" i="13" s="1"/>
  <c r="E147" i="13"/>
  <c r="F147" i="13" s="1"/>
  <c r="E143" i="13"/>
  <c r="F143" i="13" s="1"/>
  <c r="E133" i="13"/>
  <c r="F133" i="13" s="1"/>
  <c r="DL109" i="6"/>
  <c r="E151" i="13"/>
  <c r="F151" i="13" s="1"/>
  <c r="E136" i="13"/>
  <c r="F136" i="13" s="1"/>
  <c r="E135" i="13"/>
  <c r="F135" i="13" s="1"/>
  <c r="E146" i="13"/>
  <c r="F146" i="13" s="1"/>
  <c r="E132" i="13"/>
  <c r="F132" i="13" s="1"/>
  <c r="E141" i="13"/>
  <c r="F141" i="13" s="1"/>
  <c r="E130" i="13"/>
  <c r="F130" i="13" s="1"/>
  <c r="I21" i="13"/>
  <c r="F21" i="13"/>
  <c r="H28" i="13"/>
  <c r="B28" i="13"/>
  <c r="G28" i="13"/>
  <c r="E28" i="13"/>
  <c r="B53" i="8"/>
  <c r="B51" i="10"/>
  <c r="O305" i="6"/>
  <c r="P305" i="6"/>
  <c r="L46" i="13"/>
  <c r="L72" i="13"/>
  <c r="L47" i="13"/>
  <c r="L73" i="13"/>
  <c r="J73" i="13" s="1"/>
  <c r="L38" i="13"/>
  <c r="L39" i="13"/>
  <c r="J45" i="13" s="1"/>
  <c r="L36" i="13"/>
  <c r="J41" i="13" s="1"/>
  <c r="L29" i="13"/>
  <c r="L22" i="13"/>
  <c r="J22" i="13" s="1"/>
  <c r="L23" i="13"/>
  <c r="P19" i="16"/>
  <c r="L27" i="13"/>
  <c r="J27" i="13" s="1"/>
  <c r="L19" i="13"/>
  <c r="J19" i="13" s="1"/>
  <c r="L25" i="13"/>
  <c r="L18" i="13"/>
  <c r="J18" i="13" s="1"/>
  <c r="DU142" i="6" l="1"/>
  <c r="EW144" i="6"/>
  <c r="FA144" i="6"/>
  <c r="DT144" i="6"/>
  <c r="EJ144" i="6"/>
  <c r="K306" i="6"/>
  <c r="DY149" i="6"/>
  <c r="DL136" i="6"/>
  <c r="DL135" i="6"/>
  <c r="DL115" i="6"/>
  <c r="DL131" i="6"/>
  <c r="DL117" i="6"/>
  <c r="DL128" i="6"/>
  <c r="E305" i="6"/>
  <c r="DL111" i="6"/>
  <c r="DL137" i="6"/>
  <c r="DL132" i="6"/>
  <c r="DL133" i="6"/>
  <c r="DL118" i="6"/>
  <c r="DL123" i="6"/>
  <c r="DL126" i="6"/>
  <c r="EO142" i="6"/>
  <c r="DL114" i="6"/>
  <c r="DL121" i="6"/>
  <c r="DL129" i="6"/>
  <c r="DL112" i="6"/>
  <c r="ED142" i="6"/>
  <c r="FG142" i="6"/>
  <c r="ED143" i="6"/>
  <c r="DL116" i="6"/>
  <c r="EY144" i="6"/>
  <c r="DR143" i="6"/>
  <c r="FJ142" i="6"/>
  <c r="DS143" i="6"/>
  <c r="EV143" i="6"/>
  <c r="EM142" i="6"/>
  <c r="DL113" i="6"/>
  <c r="EO143" i="6"/>
  <c r="EX143" i="6"/>
  <c r="DL122" i="6"/>
  <c r="EH143" i="6"/>
  <c r="FC144" i="6"/>
  <c r="DM143" i="6"/>
  <c r="ET144" i="6"/>
  <c r="DO144" i="6"/>
  <c r="DV144" i="6"/>
  <c r="EC143" i="6"/>
  <c r="EY143" i="6"/>
  <c r="DL127" i="6"/>
  <c r="EE144" i="6"/>
  <c r="DZ144" i="6"/>
  <c r="EL144" i="6"/>
  <c r="FB144" i="6"/>
  <c r="DX142" i="6"/>
  <c r="E160" i="13"/>
  <c r="F160" i="13" s="1"/>
  <c r="DL124" i="6"/>
  <c r="DL140" i="6"/>
  <c r="DL119" i="6"/>
  <c r="DL125" i="6"/>
  <c r="DL134" i="6"/>
  <c r="DL130" i="6"/>
  <c r="DL139" i="6"/>
  <c r="DL138" i="6"/>
  <c r="EV144" i="6"/>
  <c r="EG144" i="6"/>
  <c r="FI142" i="6"/>
  <c r="E158" i="13"/>
  <c r="F158" i="13" s="1"/>
  <c r="DL120" i="6"/>
  <c r="EA142" i="6"/>
  <c r="EJ142" i="6"/>
  <c r="EZ144" i="6"/>
  <c r="EV142" i="6"/>
  <c r="EK143" i="6"/>
  <c r="DS142" i="6"/>
  <c r="EZ142" i="6"/>
  <c r="EI144" i="6"/>
  <c r="FE142" i="6"/>
  <c r="EX144" i="6"/>
  <c r="EA143" i="6"/>
  <c r="EW142" i="6"/>
  <c r="DS144" i="6"/>
  <c r="EG142" i="6"/>
  <c r="DM144" i="6"/>
  <c r="FB143" i="6"/>
  <c r="DT142" i="6"/>
  <c r="FI144" i="6"/>
  <c r="FB142" i="6"/>
  <c r="DV142" i="6"/>
  <c r="J48" i="18"/>
  <c r="EF142" i="6"/>
  <c r="EC144" i="6"/>
  <c r="FA143" i="6"/>
  <c r="EK142" i="6"/>
  <c r="DU143" i="6"/>
  <c r="DM142" i="6"/>
  <c r="A49" i="18"/>
  <c r="A50" i="18" s="1"/>
  <c r="ET143" i="6"/>
  <c r="DP142" i="6"/>
  <c r="FE143" i="6"/>
  <c r="EL143" i="6"/>
  <c r="FA142" i="6"/>
  <c r="DQ142" i="6"/>
  <c r="EX142" i="6"/>
  <c r="EN143" i="6"/>
  <c r="FF144" i="6"/>
  <c r="EG143" i="6"/>
  <c r="EU142" i="6"/>
  <c r="DW142" i="6"/>
  <c r="DU144" i="6"/>
  <c r="EP143" i="6"/>
  <c r="FF143" i="6"/>
  <c r="FD143" i="6"/>
  <c r="EN144" i="6"/>
  <c r="DW143" i="6"/>
  <c r="EA144" i="6"/>
  <c r="EW143" i="6"/>
  <c r="DZ143" i="6"/>
  <c r="ER144" i="6"/>
  <c r="FH144" i="6"/>
  <c r="EY142" i="6"/>
  <c r="DV143" i="6"/>
  <c r="EB143" i="6"/>
  <c r="EU143" i="6"/>
  <c r="DX144" i="6"/>
  <c r="DN142" i="6"/>
  <c r="DP147" i="6"/>
  <c r="FG149" i="6"/>
  <c r="DR150" i="6"/>
  <c r="DX143" i="6"/>
  <c r="EQ144" i="6"/>
  <c r="EK144" i="6"/>
  <c r="EU144" i="6"/>
  <c r="FJ143" i="6"/>
  <c r="EB142" i="6"/>
  <c r="DR144" i="6"/>
  <c r="DY144" i="6"/>
  <c r="DO143" i="6"/>
  <c r="ES142" i="6"/>
  <c r="DO142" i="6"/>
  <c r="ET142" i="6"/>
  <c r="EP144" i="6"/>
  <c r="EZ143" i="6"/>
  <c r="EL142" i="6"/>
  <c r="FH142" i="6"/>
  <c r="DP143" i="6"/>
  <c r="ES143" i="6"/>
  <c r="FF142" i="6"/>
  <c r="FI143" i="6"/>
  <c r="DZ142" i="6"/>
  <c r="FG144" i="6"/>
  <c r="EM143" i="6"/>
  <c r="EE142" i="6"/>
  <c r="ED144" i="6"/>
  <c r="ER143" i="6"/>
  <c r="EF144" i="6"/>
  <c r="DN144" i="6"/>
  <c r="DQ144" i="6"/>
  <c r="FG143" i="6"/>
  <c r="FH143" i="6"/>
  <c r="EC142" i="6"/>
  <c r="EQ142" i="6"/>
  <c r="DR142" i="6"/>
  <c r="EH144" i="6"/>
  <c r="DQ143" i="6"/>
  <c r="ER142" i="6"/>
  <c r="EP142" i="6"/>
  <c r="FC142" i="6"/>
  <c r="EO144" i="6"/>
  <c r="FD144" i="6"/>
  <c r="EQ143" i="6"/>
  <c r="ES144" i="6"/>
  <c r="DN143" i="6"/>
  <c r="EE143" i="6"/>
  <c r="DY142" i="6"/>
  <c r="FJ144" i="6"/>
  <c r="DW144" i="6"/>
  <c r="EB144" i="6"/>
  <c r="DY143" i="6"/>
  <c r="DT143" i="6"/>
  <c r="EJ143" i="6"/>
  <c r="FD142" i="6"/>
  <c r="EI142" i="6"/>
  <c r="DP144" i="6"/>
  <c r="EM144" i="6"/>
  <c r="FE144" i="6"/>
  <c r="EI143" i="6"/>
  <c r="EF143" i="6"/>
  <c r="FC143" i="6"/>
  <c r="EN142" i="6"/>
  <c r="EH142" i="6"/>
  <c r="E159" i="13"/>
  <c r="F159" i="13" s="1"/>
  <c r="E173" i="13"/>
  <c r="F173" i="13" s="1"/>
  <c r="E171" i="13"/>
  <c r="F171" i="13" s="1"/>
  <c r="J26" i="13"/>
  <c r="J38" i="13"/>
  <c r="J53" i="13"/>
  <c r="J46" i="13"/>
  <c r="B31" i="13"/>
  <c r="H31" i="13"/>
  <c r="G31" i="13"/>
  <c r="E31" i="13"/>
  <c r="I28" i="13"/>
  <c r="F28" i="13"/>
  <c r="EK149" i="6"/>
  <c r="EO149" i="6"/>
  <c r="DX149" i="6"/>
  <c r="EB149" i="6"/>
  <c r="ER149" i="6"/>
  <c r="FH149" i="6"/>
  <c r="ED149" i="6"/>
  <c r="DR149" i="6"/>
  <c r="EQ149" i="6"/>
  <c r="FH150" i="6"/>
  <c r="EM150" i="6"/>
  <c r="ED150" i="6"/>
  <c r="DW150" i="6"/>
  <c r="DZ150" i="6"/>
  <c r="DS150" i="6"/>
  <c r="EW150" i="6"/>
  <c r="EG150" i="6"/>
  <c r="DQ150" i="6"/>
  <c r="EZ150" i="6"/>
  <c r="EI150" i="6"/>
  <c r="EP150" i="6"/>
  <c r="EU150" i="6"/>
  <c r="B54" i="8"/>
  <c r="B52" i="10"/>
  <c r="L306" i="6"/>
  <c r="P306" i="6"/>
  <c r="E306" i="6"/>
  <c r="O306" i="6"/>
  <c r="J47" i="13"/>
  <c r="J33" i="13"/>
  <c r="J67" i="13"/>
  <c r="J54" i="13"/>
  <c r="J30" i="13"/>
  <c r="J75" i="13"/>
  <c r="J59" i="13"/>
  <c r="J23" i="13"/>
  <c r="J83" i="13"/>
  <c r="J35" i="13"/>
  <c r="J52" i="13"/>
  <c r="J39" i="13"/>
  <c r="J48" i="13"/>
  <c r="J77" i="13"/>
  <c r="J72" i="13"/>
  <c r="J65" i="13"/>
  <c r="J58" i="13"/>
  <c r="DQ149" i="6" l="1"/>
  <c r="DU149" i="6"/>
  <c r="DX150" i="6"/>
  <c r="DU147" i="6"/>
  <c r="DY150" i="6"/>
  <c r="EO150" i="6"/>
  <c r="FE150" i="6"/>
  <c r="EL150" i="6"/>
  <c r="FF150" i="6"/>
  <c r="EX150" i="6"/>
  <c r="DN150" i="6"/>
  <c r="FB150" i="6"/>
  <c r="ES149" i="6"/>
  <c r="EA149" i="6"/>
  <c r="FB149" i="6"/>
  <c r="EN150" i="6"/>
  <c r="EG149" i="6"/>
  <c r="EZ149" i="6"/>
  <c r="EV150" i="6"/>
  <c r="DU150" i="6"/>
  <c r="DP149" i="6"/>
  <c r="EF150" i="6"/>
  <c r="FD150" i="6"/>
  <c r="EC150" i="6"/>
  <c r="EK150" i="6"/>
  <c r="EY149" i="6"/>
  <c r="DP150" i="6"/>
  <c r="EJ149" i="6"/>
  <c r="ES150" i="6"/>
  <c r="FA150" i="6"/>
  <c r="EI149" i="6"/>
  <c r="FI150" i="6"/>
  <c r="FJ150" i="6"/>
  <c r="DS149" i="6"/>
  <c r="FA149" i="6"/>
  <c r="EA150" i="6"/>
  <c r="DV150" i="6"/>
  <c r="FJ149" i="6"/>
  <c r="EH150" i="6"/>
  <c r="ER150" i="6"/>
  <c r="ET149" i="6"/>
  <c r="DM149" i="6"/>
  <c r="EV149" i="6"/>
  <c r="EL149" i="6"/>
  <c r="FC149" i="6"/>
  <c r="DO149" i="6"/>
  <c r="DZ149" i="6"/>
  <c r="DN149" i="6"/>
  <c r="DV149" i="6"/>
  <c r="FE149" i="6"/>
  <c r="EU149" i="6"/>
  <c r="DT149" i="6"/>
  <c r="EE149" i="6"/>
  <c r="EM149" i="6"/>
  <c r="FF149" i="6"/>
  <c r="EQ150" i="6"/>
  <c r="DW149" i="6"/>
  <c r="EP149" i="6"/>
  <c r="EY150" i="6"/>
  <c r="FG150" i="6"/>
  <c r="EX149" i="6"/>
  <c r="EJ150" i="6"/>
  <c r="EB150" i="6"/>
  <c r="EH149" i="6"/>
  <c r="FI149" i="6"/>
  <c r="J49" i="18"/>
  <c r="EI157" i="6"/>
  <c r="K307" i="6"/>
  <c r="L307" i="6" s="1"/>
  <c r="EE150" i="6"/>
  <c r="EN149" i="6"/>
  <c r="EF149" i="6"/>
  <c r="EP148" i="6"/>
  <c r="DZ148" i="6"/>
  <c r="EV146" i="6"/>
  <c r="EY146" i="6"/>
  <c r="FE148" i="6"/>
  <c r="DS148" i="6"/>
  <c r="EX148" i="6"/>
  <c r="EH148" i="6"/>
  <c r="FJ147" i="6"/>
  <c r="FH148" i="6"/>
  <c r="ER148" i="6"/>
  <c r="EB148" i="6"/>
  <c r="DM150" i="6"/>
  <c r="FC150" i="6"/>
  <c r="ET150" i="6"/>
  <c r="EK147" i="6"/>
  <c r="DL143" i="6"/>
  <c r="DL144" i="6"/>
  <c r="DL142" i="6"/>
  <c r="DT150" i="6"/>
  <c r="DO150" i="6"/>
  <c r="FD149" i="6"/>
  <c r="EW149" i="6"/>
  <c r="EC149" i="6"/>
  <c r="DS146" i="6"/>
  <c r="EG146" i="6"/>
  <c r="EW148" i="6"/>
  <c r="EE148" i="6"/>
  <c r="FF147" i="6"/>
  <c r="ES146" i="6"/>
  <c r="EZ147" i="6"/>
  <c r="EI148" i="6"/>
  <c r="EU147" i="6"/>
  <c r="DP146" i="6"/>
  <c r="EO148" i="6"/>
  <c r="EY148" i="6"/>
  <c r="DR147" i="6"/>
  <c r="FC147" i="6"/>
  <c r="E169" i="13"/>
  <c r="F169" i="13" s="1"/>
  <c r="EC146" i="6"/>
  <c r="EO146" i="6"/>
  <c r="DM146" i="6"/>
  <c r="FC146" i="6"/>
  <c r="DV148" i="6"/>
  <c r="DO148" i="6"/>
  <c r="DY147" i="6"/>
  <c r="DT147" i="6"/>
  <c r="EQ147" i="6"/>
  <c r="EP147" i="6"/>
  <c r="EU148" i="6"/>
  <c r="FF146" i="6"/>
  <c r="EL148" i="6"/>
  <c r="DU146" i="6"/>
  <c r="EL146" i="6"/>
  <c r="EM146" i="6"/>
  <c r="FA148" i="6"/>
  <c r="ET148" i="6"/>
  <c r="FH147" i="6"/>
  <c r="ET147" i="6"/>
  <c r="DW147" i="6"/>
  <c r="E165" i="13"/>
  <c r="F165" i="13" s="1"/>
  <c r="EN147" i="6"/>
  <c r="ER146" i="6"/>
  <c r="EW146" i="6"/>
  <c r="DW148" i="6"/>
  <c r="DO147" i="6"/>
  <c r="EF148" i="6"/>
  <c r="EZ146" i="6"/>
  <c r="FG146" i="6"/>
  <c r="DW146" i="6"/>
  <c r="EK148" i="6"/>
  <c r="ED148" i="6"/>
  <c r="ER147" i="6"/>
  <c r="DV147" i="6"/>
  <c r="EE147" i="6"/>
  <c r="E168" i="13"/>
  <c r="F168" i="13" s="1"/>
  <c r="EP146" i="6"/>
  <c r="EL147" i="6"/>
  <c r="FB146" i="6"/>
  <c r="ED147" i="6"/>
  <c r="DN146" i="6"/>
  <c r="EG147" i="6"/>
  <c r="EJ147" i="6"/>
  <c r="EJ146" i="6"/>
  <c r="EA146" i="6"/>
  <c r="EU146" i="6"/>
  <c r="DU148" i="6"/>
  <c r="DN148" i="6"/>
  <c r="EB147" i="6"/>
  <c r="ES147" i="6"/>
  <c r="EA147" i="6"/>
  <c r="EF146" i="6"/>
  <c r="DR148" i="6"/>
  <c r="DX148" i="6"/>
  <c r="EA148" i="6"/>
  <c r="DX146" i="6"/>
  <c r="DT146" i="6"/>
  <c r="EX146" i="6"/>
  <c r="EE146" i="6"/>
  <c r="EZ148" i="6"/>
  <c r="FI148" i="6"/>
  <c r="FB147" i="6"/>
  <c r="EC147" i="6"/>
  <c r="EI147" i="6"/>
  <c r="FD147" i="6"/>
  <c r="DX147" i="6"/>
  <c r="EM148" i="6"/>
  <c r="EM147" i="6"/>
  <c r="FE146" i="6"/>
  <c r="DR146" i="6"/>
  <c r="DO146" i="6"/>
  <c r="EJ148" i="6"/>
  <c r="ES148" i="6"/>
  <c r="EH147" i="6"/>
  <c r="DM147" i="6"/>
  <c r="DS147" i="6"/>
  <c r="FA146" i="6"/>
  <c r="DV146" i="6"/>
  <c r="DY146" i="6"/>
  <c r="FJ148" i="6"/>
  <c r="FD146" i="6"/>
  <c r="DZ146" i="6"/>
  <c r="FJ146" i="6"/>
  <c r="FH146" i="6"/>
  <c r="DT148" i="6"/>
  <c r="EC148" i="6"/>
  <c r="DN147" i="6"/>
  <c r="EV147" i="6"/>
  <c r="EY147" i="6"/>
  <c r="DY148" i="6"/>
  <c r="EQ146" i="6"/>
  <c r="FD148" i="6"/>
  <c r="EG148" i="6"/>
  <c r="FC148" i="6"/>
  <c r="EX147" i="6"/>
  <c r="EB146" i="6"/>
  <c r="EH146" i="6"/>
  <c r="EN148" i="6"/>
  <c r="DQ148" i="6"/>
  <c r="DZ147" i="6"/>
  <c r="ET146" i="6"/>
  <c r="EV148" i="6"/>
  <c r="EW147" i="6"/>
  <c r="FI146" i="6"/>
  <c r="EI146" i="6"/>
  <c r="DP148" i="6"/>
  <c r="DQ147" i="6"/>
  <c r="FG147" i="6"/>
  <c r="EN146" i="6"/>
  <c r="FB148" i="6"/>
  <c r="FG148" i="6"/>
  <c r="FE147" i="6"/>
  <c r="EO147" i="6"/>
  <c r="EK146" i="6"/>
  <c r="DQ146" i="6"/>
  <c r="ED146" i="6"/>
  <c r="FF148" i="6"/>
  <c r="EQ148" i="6"/>
  <c r="DM148" i="6"/>
  <c r="FA147" i="6"/>
  <c r="EF147" i="6"/>
  <c r="FI147" i="6"/>
  <c r="I31" i="13"/>
  <c r="F31" i="13"/>
  <c r="E57" i="13"/>
  <c r="B57" i="13"/>
  <c r="H57" i="13"/>
  <c r="G57" i="13"/>
  <c r="B53" i="10"/>
  <c r="P307" i="6"/>
  <c r="O307" i="6"/>
  <c r="K308" i="6"/>
  <c r="A51" i="18"/>
  <c r="J50" i="18"/>
  <c r="B55" i="8"/>
  <c r="EY157" i="6" l="1"/>
  <c r="EW157" i="6"/>
  <c r="EG157" i="6"/>
  <c r="FD157" i="6"/>
  <c r="DQ157" i="6"/>
  <c r="DR155" i="6"/>
  <c r="DW154" i="6"/>
  <c r="EH154" i="6"/>
  <c r="DR154" i="6"/>
  <c r="EC155" i="6"/>
  <c r="DP157" i="6"/>
  <c r="EJ153" i="6"/>
  <c r="DT153" i="6"/>
  <c r="EU153" i="6"/>
  <c r="EE153" i="6"/>
  <c r="FA154" i="6"/>
  <c r="EV154" i="6"/>
  <c r="E183" i="13"/>
  <c r="F183" i="13" s="1"/>
  <c r="EQ152" i="6"/>
  <c r="FJ156" i="6"/>
  <c r="EZ153" i="6"/>
  <c r="EN157" i="6"/>
  <c r="EQ154" i="6"/>
  <c r="E184" i="13"/>
  <c r="F184" i="13" s="1"/>
  <c r="E181" i="13"/>
  <c r="F181" i="13" s="1"/>
  <c r="E180" i="13"/>
  <c r="F180" i="13" s="1"/>
  <c r="E186" i="13"/>
  <c r="F186" i="13" s="1"/>
  <c r="FG157" i="6"/>
  <c r="ET153" i="6"/>
  <c r="ED153" i="6"/>
  <c r="DL149" i="6"/>
  <c r="DX157" i="6"/>
  <c r="FC153" i="6"/>
  <c r="FC154" i="6"/>
  <c r="EM154" i="6"/>
  <c r="EK153" i="6"/>
  <c r="E307" i="6"/>
  <c r="EK154" i="6"/>
  <c r="DU154" i="6"/>
  <c r="EP154" i="6"/>
  <c r="DL150" i="6"/>
  <c r="DZ154" i="6"/>
  <c r="EO156" i="6"/>
  <c r="EC154" i="6"/>
  <c r="ET156" i="6"/>
  <c r="DM154" i="6"/>
  <c r="EN154" i="6"/>
  <c r="DX154" i="6"/>
  <c r="EW154" i="6"/>
  <c r="ES154" i="6"/>
  <c r="FD154" i="6"/>
  <c r="FG154" i="6"/>
  <c r="FJ152" i="6"/>
  <c r="DW155" i="6"/>
  <c r="DV155" i="6"/>
  <c r="EA152" i="6"/>
  <c r="EE152" i="6"/>
  <c r="DS156" i="6"/>
  <c r="ED155" i="6"/>
  <c r="FI155" i="6"/>
  <c r="DP156" i="6"/>
  <c r="ET155" i="6"/>
  <c r="DO152" i="6"/>
  <c r="EI156" i="6"/>
  <c r="EX152" i="6"/>
  <c r="EY156" i="6"/>
  <c r="EF157" i="6"/>
  <c r="ES155" i="6"/>
  <c r="ED156" i="6"/>
  <c r="EQ156" i="6"/>
  <c r="EA156" i="6"/>
  <c r="DS157" i="6"/>
  <c r="EM153" i="6"/>
  <c r="FB157" i="6"/>
  <c r="DW153" i="6"/>
  <c r="EX154" i="6"/>
  <c r="EL157" i="6"/>
  <c r="FJ153" i="6"/>
  <c r="DO153" i="6"/>
  <c r="EH152" i="6"/>
  <c r="DV157" i="6"/>
  <c r="DM156" i="6"/>
  <c r="EO153" i="6"/>
  <c r="EK157" i="6"/>
  <c r="EA153" i="6"/>
  <c r="EV152" i="6"/>
  <c r="EX153" i="6"/>
  <c r="DR156" i="6"/>
  <c r="DR152" i="6"/>
  <c r="DN155" i="6"/>
  <c r="DN153" i="6"/>
  <c r="EV156" i="6"/>
  <c r="DX156" i="6"/>
  <c r="EQ157" i="6"/>
  <c r="FE153" i="6"/>
  <c r="DT157" i="6"/>
  <c r="FH155" i="6"/>
  <c r="EL153" i="6"/>
  <c r="FD156" i="6"/>
  <c r="FC157" i="6"/>
  <c r="ER155" i="6"/>
  <c r="DY153" i="6"/>
  <c r="ES156" i="6"/>
  <c r="DU156" i="6"/>
  <c r="EM157" i="6"/>
  <c r="ET157" i="6"/>
  <c r="EQ153" i="6"/>
  <c r="EG154" i="6"/>
  <c r="DP154" i="6"/>
  <c r="EZ157" i="6"/>
  <c r="EG153" i="6"/>
  <c r="DQ154" i="6"/>
  <c r="EL154" i="6"/>
  <c r="EY154" i="6"/>
  <c r="FF157" i="6"/>
  <c r="ER157" i="6"/>
  <c r="DN157" i="6"/>
  <c r="EI155" i="6"/>
  <c r="DX153" i="6"/>
  <c r="DQ153" i="6"/>
  <c r="EP156" i="6"/>
  <c r="FH154" i="6"/>
  <c r="DV154" i="6"/>
  <c r="EI154" i="6"/>
  <c r="EF152" i="6"/>
  <c r="EP157" i="6"/>
  <c r="EB157" i="6"/>
  <c r="FI157" i="6"/>
  <c r="EN155" i="6"/>
  <c r="EH153" i="6"/>
  <c r="EY153" i="6"/>
  <c r="DM153" i="6"/>
  <c r="FF156" i="6"/>
  <c r="EU156" i="6"/>
  <c r="ED152" i="6"/>
  <c r="DU155" i="6"/>
  <c r="EG152" i="6"/>
  <c r="DQ152" i="6"/>
  <c r="EY155" i="6"/>
  <c r="DZ156" i="6"/>
  <c r="FE154" i="6"/>
  <c r="EI153" i="6"/>
  <c r="DL146" i="6"/>
  <c r="FA155" i="6"/>
  <c r="EV153" i="6"/>
  <c r="FA157" i="6"/>
  <c r="EC156" i="6"/>
  <c r="DU157" i="6"/>
  <c r="DZ157" i="6"/>
  <c r="ES157" i="6"/>
  <c r="DR153" i="6"/>
  <c r="DW156" i="6"/>
  <c r="EY152" i="6"/>
  <c r="EE157" i="6"/>
  <c r="EC157" i="6"/>
  <c r="EU155" i="6"/>
  <c r="FI153" i="6"/>
  <c r="DS153" i="6"/>
  <c r="FH153" i="6"/>
  <c r="EM156" i="6"/>
  <c r="DL147" i="6"/>
  <c r="DM155" i="6"/>
  <c r="EO152" i="6"/>
  <c r="FB153" i="6"/>
  <c r="DZ152" i="6"/>
  <c r="EW152" i="6"/>
  <c r="EF154" i="6"/>
  <c r="DS154" i="6"/>
  <c r="EB154" i="6"/>
  <c r="FJ154" i="6"/>
  <c r="FE157" i="6"/>
  <c r="EU154" i="6"/>
  <c r="DY154" i="6"/>
  <c r="ET154" i="6"/>
  <c r="FH152" i="6"/>
  <c r="EO157" i="6"/>
  <c r="DO157" i="6"/>
  <c r="DM157" i="6"/>
  <c r="EE155" i="6"/>
  <c r="ES153" i="6"/>
  <c r="FF153" i="6"/>
  <c r="EB156" i="6"/>
  <c r="FC156" i="6"/>
  <c r="DL148" i="6"/>
  <c r="FG156" i="6"/>
  <c r="EK155" i="6"/>
  <c r="DP153" i="6"/>
  <c r="FG153" i="6"/>
  <c r="EA154" i="6"/>
  <c r="EB155" i="6"/>
  <c r="FD153" i="6"/>
  <c r="FI156" i="6"/>
  <c r="EK156" i="6"/>
  <c r="DP152" i="6"/>
  <c r="EU157" i="6"/>
  <c r="DX155" i="6"/>
  <c r="DU153" i="6"/>
  <c r="EZ154" i="6"/>
  <c r="EX157" i="6"/>
  <c r="FH157" i="6"/>
  <c r="DO155" i="6"/>
  <c r="EC153" i="6"/>
  <c r="EP153" i="6"/>
  <c r="ER156" i="6"/>
  <c r="EG156" i="6"/>
  <c r="FE152" i="6"/>
  <c r="EF156" i="6"/>
  <c r="FF152" i="6"/>
  <c r="FJ157" i="6"/>
  <c r="EW153" i="6"/>
  <c r="EO154" i="6"/>
  <c r="ED154" i="6"/>
  <c r="DY157" i="6"/>
  <c r="DO154" i="6"/>
  <c r="EJ154" i="6"/>
  <c r="DN154" i="6"/>
  <c r="EB152" i="6"/>
  <c r="EJ157" i="6"/>
  <c r="EH157" i="6"/>
  <c r="EX155" i="6"/>
  <c r="FB155" i="6"/>
  <c r="ER153" i="6"/>
  <c r="DZ153" i="6"/>
  <c r="FH156" i="6"/>
  <c r="EW156" i="6"/>
  <c r="ET152" i="6"/>
  <c r="DW152" i="6"/>
  <c r="EP152" i="6"/>
  <c r="EF153" i="6"/>
  <c r="EN156" i="6"/>
  <c r="EA157" i="6"/>
  <c r="DV153" i="6"/>
  <c r="FB154" i="6"/>
  <c r="DW157" i="6"/>
  <c r="ED157" i="6"/>
  <c r="EN153" i="6"/>
  <c r="FA156" i="6"/>
  <c r="ER154" i="6"/>
  <c r="EE154" i="6"/>
  <c r="ER152" i="6"/>
  <c r="FF154" i="6"/>
  <c r="DT154" i="6"/>
  <c r="FI154" i="6"/>
  <c r="EU152" i="6"/>
  <c r="EV157" i="6"/>
  <c r="DR157" i="6"/>
  <c r="EH155" i="6"/>
  <c r="EL155" i="6"/>
  <c r="EB153" i="6"/>
  <c r="FA153" i="6"/>
  <c r="DY156" i="6"/>
  <c r="DN156" i="6"/>
  <c r="E178" i="13"/>
  <c r="F178" i="13" s="1"/>
  <c r="FA152" i="6"/>
  <c r="DS152" i="6"/>
  <c r="FE155" i="6"/>
  <c r="EK152" i="6"/>
  <c r="FB152" i="6"/>
  <c r="EN152" i="6"/>
  <c r="EO155" i="6"/>
  <c r="FF155" i="6"/>
  <c r="EJ155" i="6"/>
  <c r="DX152" i="6"/>
  <c r="DY155" i="6"/>
  <c r="EV155" i="6"/>
  <c r="DZ155" i="6"/>
  <c r="FG155" i="6"/>
  <c r="EZ152" i="6"/>
  <c r="DV152" i="6"/>
  <c r="FG152" i="6"/>
  <c r="EJ152" i="6"/>
  <c r="FI152" i="6"/>
  <c r="EF155" i="6"/>
  <c r="EW155" i="6"/>
  <c r="EQ155" i="6"/>
  <c r="FE156" i="6"/>
  <c r="DT156" i="6"/>
  <c r="EH156" i="6"/>
  <c r="DY152" i="6"/>
  <c r="EZ155" i="6"/>
  <c r="EL152" i="6"/>
  <c r="DT155" i="6"/>
  <c r="DT152" i="6"/>
  <c r="ES152" i="6"/>
  <c r="DP155" i="6"/>
  <c r="EG155" i="6"/>
  <c r="EA155" i="6"/>
  <c r="DV156" i="6"/>
  <c r="EJ156" i="6"/>
  <c r="EX156" i="6"/>
  <c r="EI152" i="6"/>
  <c r="FC152" i="6"/>
  <c r="EC152" i="6"/>
  <c r="FC155" i="6"/>
  <c r="DQ155" i="6"/>
  <c r="FJ155" i="6"/>
  <c r="EL156" i="6"/>
  <c r="EZ156" i="6"/>
  <c r="DO156" i="6"/>
  <c r="DN152" i="6"/>
  <c r="FD152" i="6"/>
  <c r="DS155" i="6"/>
  <c r="DU152" i="6"/>
  <c r="EP155" i="6"/>
  <c r="EM152" i="6"/>
  <c r="DM152" i="6"/>
  <c r="EM155" i="6"/>
  <c r="FD155" i="6"/>
  <c r="FB156" i="6"/>
  <c r="DQ156" i="6"/>
  <c r="EE156" i="6"/>
  <c r="E190" i="13"/>
  <c r="F190" i="13" s="1"/>
  <c r="E189" i="13"/>
  <c r="F189" i="13" s="1"/>
  <c r="E193" i="13"/>
  <c r="F193" i="13" s="1"/>
  <c r="E188" i="13"/>
  <c r="F188" i="13" s="1"/>
  <c r="H84" i="13"/>
  <c r="G84" i="13"/>
  <c r="E84" i="13"/>
  <c r="B84" i="13"/>
  <c r="I57" i="13"/>
  <c r="F57" i="13"/>
  <c r="FH163" i="6"/>
  <c r="DM163" i="6"/>
  <c r="EC163" i="6"/>
  <c r="ES163" i="6"/>
  <c r="FI163" i="6"/>
  <c r="DZ163" i="6"/>
  <c r="EP163" i="6"/>
  <c r="FF163" i="6"/>
  <c r="DS163" i="6"/>
  <c r="EI163" i="6"/>
  <c r="EY163" i="6"/>
  <c r="DX163" i="6"/>
  <c r="EN163" i="6"/>
  <c r="FD163" i="6"/>
  <c r="FE163" i="6"/>
  <c r="DV163" i="6"/>
  <c r="EL163" i="6"/>
  <c r="FB163" i="6"/>
  <c r="DQ163" i="6"/>
  <c r="EG163" i="6"/>
  <c r="EW163" i="6"/>
  <c r="DN163" i="6"/>
  <c r="ED163" i="6"/>
  <c r="ET163" i="6"/>
  <c r="FJ163" i="6"/>
  <c r="DW163" i="6"/>
  <c r="EM163" i="6"/>
  <c r="FC163" i="6"/>
  <c r="EB163" i="6"/>
  <c r="ER163" i="6"/>
  <c r="EO163" i="6"/>
  <c r="DO163" i="6"/>
  <c r="EU163" i="6"/>
  <c r="DT163" i="6"/>
  <c r="EJ163" i="6"/>
  <c r="DU163" i="6"/>
  <c r="EK163" i="6"/>
  <c r="FA163" i="6"/>
  <c r="DR163" i="6"/>
  <c r="EH163" i="6"/>
  <c r="EX163" i="6"/>
  <c r="EA163" i="6"/>
  <c r="EQ163" i="6"/>
  <c r="FG163" i="6"/>
  <c r="DP163" i="6"/>
  <c r="EF163" i="6"/>
  <c r="EV163" i="6"/>
  <c r="DY163" i="6"/>
  <c r="EZ163" i="6"/>
  <c r="EE163" i="6"/>
  <c r="FG160" i="6"/>
  <c r="DX160" i="6"/>
  <c r="EN160" i="6"/>
  <c r="FD160" i="6"/>
  <c r="DY160" i="6"/>
  <c r="EO160" i="6"/>
  <c r="FE160" i="6"/>
  <c r="DV160" i="6"/>
  <c r="EL160" i="6"/>
  <c r="FB160" i="6"/>
  <c r="EA160" i="6"/>
  <c r="EQ160" i="6"/>
  <c r="FC160" i="6"/>
  <c r="EB160" i="6"/>
  <c r="ER160" i="6"/>
  <c r="FH160" i="6"/>
  <c r="DM160" i="6"/>
  <c r="EC160" i="6"/>
  <c r="ES160" i="6"/>
  <c r="FI160" i="6"/>
  <c r="DZ160" i="6"/>
  <c r="EP160" i="6"/>
  <c r="FF160" i="6"/>
  <c r="DO160" i="6"/>
  <c r="EE160" i="6"/>
  <c r="EU160" i="6"/>
  <c r="DW160" i="6"/>
  <c r="DP160" i="6"/>
  <c r="EF160" i="6"/>
  <c r="EV160" i="6"/>
  <c r="DQ160" i="6"/>
  <c r="EG160" i="6"/>
  <c r="EW160" i="6"/>
  <c r="DN160" i="6"/>
  <c r="ED160" i="6"/>
  <c r="ET160" i="6"/>
  <c r="FJ160" i="6"/>
  <c r="DS160" i="6"/>
  <c r="EI160" i="6"/>
  <c r="EY160" i="6"/>
  <c r="DT160" i="6"/>
  <c r="EJ160" i="6"/>
  <c r="EZ160" i="6"/>
  <c r="DU160" i="6"/>
  <c r="EK160" i="6"/>
  <c r="FA160" i="6"/>
  <c r="DR160" i="6"/>
  <c r="EH160" i="6"/>
  <c r="EX160" i="6"/>
  <c r="EM160" i="6"/>
  <c r="FH161" i="6"/>
  <c r="DU161" i="6"/>
  <c r="EK161" i="6"/>
  <c r="FA161" i="6"/>
  <c r="DV161" i="6"/>
  <c r="EL161" i="6"/>
  <c r="FB161" i="6"/>
  <c r="DS161" i="6"/>
  <c r="EI161" i="6"/>
  <c r="EY161" i="6"/>
  <c r="DP161" i="6"/>
  <c r="EF161" i="6"/>
  <c r="EV161" i="6"/>
  <c r="DY161" i="6"/>
  <c r="EO161" i="6"/>
  <c r="FE161" i="6"/>
  <c r="DZ161" i="6"/>
  <c r="EP161" i="6"/>
  <c r="FF161" i="6"/>
  <c r="DW161" i="6"/>
  <c r="EM161" i="6"/>
  <c r="FC161" i="6"/>
  <c r="DT161" i="6"/>
  <c r="EJ161" i="6"/>
  <c r="EZ161" i="6"/>
  <c r="ER161" i="6"/>
  <c r="DM161" i="6"/>
  <c r="EC161" i="6"/>
  <c r="ES161" i="6"/>
  <c r="FI161" i="6"/>
  <c r="DN161" i="6"/>
  <c r="ED161" i="6"/>
  <c r="ET161" i="6"/>
  <c r="FJ161" i="6"/>
  <c r="EA161" i="6"/>
  <c r="EQ161" i="6"/>
  <c r="FG161" i="6"/>
  <c r="DX161" i="6"/>
  <c r="EN161" i="6"/>
  <c r="FD161" i="6"/>
  <c r="EB161" i="6"/>
  <c r="DQ161" i="6"/>
  <c r="EG161" i="6"/>
  <c r="EW161" i="6"/>
  <c r="DR161" i="6"/>
  <c r="EH161" i="6"/>
  <c r="EX161" i="6"/>
  <c r="DO161" i="6"/>
  <c r="EE161" i="6"/>
  <c r="EU161" i="6"/>
  <c r="FJ159" i="6"/>
  <c r="DW159" i="6"/>
  <c r="EM159" i="6"/>
  <c r="FC159" i="6"/>
  <c r="EB159" i="6"/>
  <c r="ER159" i="6"/>
  <c r="FH159" i="6"/>
  <c r="DY159" i="6"/>
  <c r="EO159" i="6"/>
  <c r="FE159" i="6"/>
  <c r="DZ159" i="6"/>
  <c r="EP159" i="6"/>
  <c r="FF159" i="6"/>
  <c r="DV159" i="6"/>
  <c r="FB159" i="6"/>
  <c r="EA159" i="6"/>
  <c r="EQ159" i="6"/>
  <c r="FG159" i="6"/>
  <c r="DP159" i="6"/>
  <c r="EF159" i="6"/>
  <c r="EV159" i="6"/>
  <c r="DM159" i="6"/>
  <c r="EC159" i="6"/>
  <c r="ES159" i="6"/>
  <c r="FI159" i="6"/>
  <c r="DN159" i="6"/>
  <c r="ED159" i="6"/>
  <c r="ET159" i="6"/>
  <c r="DU159" i="6"/>
  <c r="DO159" i="6"/>
  <c r="EE159" i="6"/>
  <c r="EU159" i="6"/>
  <c r="DT159" i="6"/>
  <c r="EJ159" i="6"/>
  <c r="EZ159" i="6"/>
  <c r="DQ159" i="6"/>
  <c r="EG159" i="6"/>
  <c r="EW159" i="6"/>
  <c r="DR159" i="6"/>
  <c r="EH159" i="6"/>
  <c r="EX159" i="6"/>
  <c r="EL159" i="6"/>
  <c r="DS159" i="6"/>
  <c r="EI159" i="6"/>
  <c r="EY159" i="6"/>
  <c r="DX159" i="6"/>
  <c r="EN159" i="6"/>
  <c r="FD159" i="6"/>
  <c r="EK159" i="6"/>
  <c r="FA159" i="6"/>
  <c r="P308" i="6"/>
  <c r="E308" i="6"/>
  <c r="O308" i="6"/>
  <c r="L308" i="6"/>
  <c r="B56" i="8"/>
  <c r="B54" i="10"/>
  <c r="A52" i="18"/>
  <c r="J51" i="18"/>
  <c r="K309" i="6"/>
  <c r="DL157" i="6" l="1"/>
  <c r="DL153" i="6"/>
  <c r="DL154" i="6"/>
  <c r="DL152" i="6"/>
  <c r="DL155" i="6"/>
  <c r="DL156" i="6"/>
  <c r="E196" i="13"/>
  <c r="F196" i="13" s="1"/>
  <c r="F84" i="13"/>
  <c r="I84" i="13"/>
  <c r="E86" i="13"/>
  <c r="H86" i="13"/>
  <c r="B86" i="13"/>
  <c r="G86" i="13"/>
  <c r="DL160" i="6"/>
  <c r="FG166" i="6"/>
  <c r="DX166" i="6"/>
  <c r="EN166" i="6"/>
  <c r="FD166" i="6"/>
  <c r="DU166" i="6"/>
  <c r="EK166" i="6"/>
  <c r="FA166" i="6"/>
  <c r="DN166" i="6"/>
  <c r="ED166" i="6"/>
  <c r="ET166" i="6"/>
  <c r="FJ166" i="6"/>
  <c r="EA166" i="6"/>
  <c r="EQ166" i="6"/>
  <c r="EM166" i="6"/>
  <c r="EB166" i="6"/>
  <c r="ER166" i="6"/>
  <c r="FH166" i="6"/>
  <c r="DY166" i="6"/>
  <c r="EO166" i="6"/>
  <c r="FE166" i="6"/>
  <c r="DR166" i="6"/>
  <c r="EH166" i="6"/>
  <c r="EX166" i="6"/>
  <c r="DO166" i="6"/>
  <c r="EE166" i="6"/>
  <c r="EU166" i="6"/>
  <c r="EG166" i="6"/>
  <c r="DP166" i="6"/>
  <c r="EF166" i="6"/>
  <c r="EV166" i="6"/>
  <c r="DM166" i="6"/>
  <c r="EC166" i="6"/>
  <c r="ES166" i="6"/>
  <c r="FI166" i="6"/>
  <c r="DV166" i="6"/>
  <c r="EL166" i="6"/>
  <c r="FB166" i="6"/>
  <c r="DS166" i="6"/>
  <c r="EI166" i="6"/>
  <c r="EY166" i="6"/>
  <c r="DT166" i="6"/>
  <c r="EJ166" i="6"/>
  <c r="EZ166" i="6"/>
  <c r="DZ166" i="6"/>
  <c r="EP166" i="6"/>
  <c r="FF166" i="6"/>
  <c r="DQ166" i="6"/>
  <c r="EW166" i="6"/>
  <c r="DW166" i="6"/>
  <c r="FC166" i="6"/>
  <c r="DL159" i="6"/>
  <c r="DL161" i="6"/>
  <c r="DL163" i="6"/>
  <c r="K310" i="6"/>
  <c r="A53" i="18"/>
  <c r="J52" i="18"/>
  <c r="B57" i="8"/>
  <c r="O309" i="6"/>
  <c r="L309" i="6"/>
  <c r="P309" i="6"/>
  <c r="E309" i="6"/>
  <c r="B55" i="10"/>
  <c r="H29" i="13"/>
  <c r="G29" i="13"/>
  <c r="E29" i="13"/>
  <c r="B29" i="13"/>
  <c r="E91" i="13" l="1"/>
  <c r="B91" i="13"/>
  <c r="H91" i="13"/>
  <c r="G91" i="13"/>
  <c r="I86" i="13"/>
  <c r="F86" i="13"/>
  <c r="DL166" i="6"/>
  <c r="B58" i="8"/>
  <c r="A54" i="18"/>
  <c r="K311" i="6"/>
  <c r="J53" i="18"/>
  <c r="B56" i="10"/>
  <c r="L310" i="6"/>
  <c r="P310" i="6"/>
  <c r="E310" i="6"/>
  <c r="O310" i="6"/>
  <c r="I29" i="13"/>
  <c r="F29" i="13"/>
  <c r="E203" i="13" l="1"/>
  <c r="F203" i="13" s="1"/>
  <c r="E201" i="13"/>
  <c r="F201" i="13" s="1"/>
  <c r="E198" i="13"/>
  <c r="F198" i="13" s="1"/>
  <c r="E205" i="13"/>
  <c r="F205" i="13" s="1"/>
  <c r="E202" i="13"/>
  <c r="F202" i="13" s="1"/>
  <c r="F91" i="13"/>
  <c r="I91" i="13"/>
  <c r="G101" i="13"/>
  <c r="E101" i="13"/>
  <c r="B101" i="13"/>
  <c r="H101" i="13"/>
  <c r="FA176" i="6"/>
  <c r="EG176" i="6"/>
  <c r="DX176" i="6"/>
  <c r="EK176" i="6"/>
  <c r="DY176" i="6"/>
  <c r="DV176" i="6"/>
  <c r="FF176" i="6"/>
  <c r="FH176" i="6"/>
  <c r="FD176" i="6"/>
  <c r="DM176" i="6"/>
  <c r="EL176" i="6"/>
  <c r="FG176" i="6"/>
  <c r="DO176" i="6"/>
  <c r="EX176" i="6"/>
  <c r="EP176" i="6"/>
  <c r="DR176" i="6"/>
  <c r="ET176" i="6"/>
  <c r="EB176" i="6"/>
  <c r="EI176" i="6"/>
  <c r="DN176" i="6"/>
  <c r="DP176" i="6"/>
  <c r="DU176" i="6"/>
  <c r="EN176" i="6"/>
  <c r="EQ176" i="6"/>
  <c r="DT176" i="6"/>
  <c r="EH176" i="6"/>
  <c r="EC176" i="6"/>
  <c r="FE176" i="6"/>
  <c r="EM176" i="6"/>
  <c r="EJ176" i="6"/>
  <c r="EW176" i="6"/>
  <c r="EU176" i="6"/>
  <c r="EY176" i="6"/>
  <c r="EZ176" i="6"/>
  <c r="DQ176" i="6"/>
  <c r="ER176" i="6"/>
  <c r="EO176" i="6"/>
  <c r="EE176" i="6"/>
  <c r="DS176" i="6"/>
  <c r="FB176" i="6"/>
  <c r="ES176" i="6"/>
  <c r="FC176" i="6"/>
  <c r="FJ176" i="6"/>
  <c r="EV176" i="6"/>
  <c r="EA176" i="6"/>
  <c r="FI176" i="6"/>
  <c r="DZ176" i="6"/>
  <c r="EF176" i="6"/>
  <c r="ED176" i="6"/>
  <c r="DW176" i="6"/>
  <c r="FJ169" i="6"/>
  <c r="DW169" i="6"/>
  <c r="EM169" i="6"/>
  <c r="FC169" i="6"/>
  <c r="DP169" i="6"/>
  <c r="EF169" i="6"/>
  <c r="EV169" i="6"/>
  <c r="DU169" i="6"/>
  <c r="EK169" i="6"/>
  <c r="FA169" i="6"/>
  <c r="DZ169" i="6"/>
  <c r="EP169" i="6"/>
  <c r="FF169" i="6"/>
  <c r="EB169" i="6"/>
  <c r="ER169" i="6"/>
  <c r="FH169" i="6"/>
  <c r="EA169" i="6"/>
  <c r="EQ169" i="6"/>
  <c r="FG169" i="6"/>
  <c r="DT169" i="6"/>
  <c r="EJ169" i="6"/>
  <c r="EZ169" i="6"/>
  <c r="DY169" i="6"/>
  <c r="EO169" i="6"/>
  <c r="FE169" i="6"/>
  <c r="DN169" i="6"/>
  <c r="ED169" i="6"/>
  <c r="ET169" i="6"/>
  <c r="DQ169" i="6"/>
  <c r="EG169" i="6"/>
  <c r="EW169" i="6"/>
  <c r="DO169" i="6"/>
  <c r="EE169" i="6"/>
  <c r="EU169" i="6"/>
  <c r="DX169" i="6"/>
  <c r="EN169" i="6"/>
  <c r="FD169" i="6"/>
  <c r="DM169" i="6"/>
  <c r="EC169" i="6"/>
  <c r="ES169" i="6"/>
  <c r="FI169" i="6"/>
  <c r="DR169" i="6"/>
  <c r="EH169" i="6"/>
  <c r="EX169" i="6"/>
  <c r="DS169" i="6"/>
  <c r="EI169" i="6"/>
  <c r="EY169" i="6"/>
  <c r="DV169" i="6"/>
  <c r="EL169" i="6"/>
  <c r="FB169" i="6"/>
  <c r="FG170" i="6"/>
  <c r="DX170" i="6"/>
  <c r="EN170" i="6"/>
  <c r="FD170" i="6"/>
  <c r="DM170" i="6"/>
  <c r="EC170" i="6"/>
  <c r="ES170" i="6"/>
  <c r="FI170" i="6"/>
  <c r="DR170" i="6"/>
  <c r="EH170" i="6"/>
  <c r="EX170" i="6"/>
  <c r="EA170" i="6"/>
  <c r="EQ170" i="6"/>
  <c r="EZ170" i="6"/>
  <c r="DY170" i="6"/>
  <c r="EO170" i="6"/>
  <c r="FE170" i="6"/>
  <c r="EB170" i="6"/>
  <c r="ER170" i="6"/>
  <c r="FH170" i="6"/>
  <c r="DQ170" i="6"/>
  <c r="EG170" i="6"/>
  <c r="EW170" i="6"/>
  <c r="DV170" i="6"/>
  <c r="EL170" i="6"/>
  <c r="FB170" i="6"/>
  <c r="DO170" i="6"/>
  <c r="EE170" i="6"/>
  <c r="EU170" i="6"/>
  <c r="DN170" i="6"/>
  <c r="ED170" i="6"/>
  <c r="FJ170" i="6"/>
  <c r="DP170" i="6"/>
  <c r="EF170" i="6"/>
  <c r="EV170" i="6"/>
  <c r="DU170" i="6"/>
  <c r="EK170" i="6"/>
  <c r="FA170" i="6"/>
  <c r="DZ170" i="6"/>
  <c r="EP170" i="6"/>
  <c r="FF170" i="6"/>
  <c r="DS170" i="6"/>
  <c r="EI170" i="6"/>
  <c r="EY170" i="6"/>
  <c r="DT170" i="6"/>
  <c r="EJ170" i="6"/>
  <c r="DW170" i="6"/>
  <c r="ET170" i="6"/>
  <c r="EM170" i="6"/>
  <c r="FC170" i="6"/>
  <c r="FI172" i="6"/>
  <c r="DR172" i="6"/>
  <c r="EH172" i="6"/>
  <c r="EX172" i="6"/>
  <c r="DW172" i="6"/>
  <c r="EM172" i="6"/>
  <c r="FC172" i="6"/>
  <c r="DP172" i="6"/>
  <c r="EF172" i="6"/>
  <c r="EV172" i="6"/>
  <c r="DQ172" i="6"/>
  <c r="EG172" i="6"/>
  <c r="EW172" i="6"/>
  <c r="EC172" i="6"/>
  <c r="ES172" i="6"/>
  <c r="DV172" i="6"/>
  <c r="EL172" i="6"/>
  <c r="FB172" i="6"/>
  <c r="EA172" i="6"/>
  <c r="EQ172" i="6"/>
  <c r="FG172" i="6"/>
  <c r="DT172" i="6"/>
  <c r="EJ172" i="6"/>
  <c r="EZ172" i="6"/>
  <c r="DU172" i="6"/>
  <c r="EK172" i="6"/>
  <c r="FA172" i="6"/>
  <c r="DN172" i="6"/>
  <c r="ED172" i="6"/>
  <c r="ET172" i="6"/>
  <c r="FJ172" i="6"/>
  <c r="DM172" i="6"/>
  <c r="DZ172" i="6"/>
  <c r="EP172" i="6"/>
  <c r="FF172" i="6"/>
  <c r="DO172" i="6"/>
  <c r="EE172" i="6"/>
  <c r="EU172" i="6"/>
  <c r="DX172" i="6"/>
  <c r="EN172" i="6"/>
  <c r="FD172" i="6"/>
  <c r="DY172" i="6"/>
  <c r="EO172" i="6"/>
  <c r="FE172" i="6"/>
  <c r="EB172" i="6"/>
  <c r="ER172" i="6"/>
  <c r="FH172" i="6"/>
  <c r="DS172" i="6"/>
  <c r="EI172" i="6"/>
  <c r="EY172" i="6"/>
  <c r="DV174" i="6"/>
  <c r="EH174" i="6"/>
  <c r="ES174" i="6"/>
  <c r="DM174" i="6"/>
  <c r="EA174" i="6"/>
  <c r="DQ174" i="6"/>
  <c r="EZ174" i="6"/>
  <c r="EM174" i="6"/>
  <c r="FB174" i="6"/>
  <c r="EC174" i="6"/>
  <c r="EB174" i="6"/>
  <c r="EU174" i="6"/>
  <c r="ED174" i="6"/>
  <c r="FE174" i="6"/>
  <c r="DX174" i="6"/>
  <c r="DT174" i="6"/>
  <c r="FJ174" i="6"/>
  <c r="EI174" i="6"/>
  <c r="FA174" i="6"/>
  <c r="EN174" i="6"/>
  <c r="EW174" i="6"/>
  <c r="EP174" i="6"/>
  <c r="EG174" i="6"/>
  <c r="EK174" i="6"/>
  <c r="DW174" i="6"/>
  <c r="DP174" i="6"/>
  <c r="EY174" i="6"/>
  <c r="FI174" i="6"/>
  <c r="DO174" i="6"/>
  <c r="EV174" i="6"/>
  <c r="EJ174" i="6"/>
  <c r="DR174" i="6"/>
  <c r="ER174" i="6"/>
  <c r="FD174" i="6"/>
  <c r="FG174" i="6"/>
  <c r="DS174" i="6"/>
  <c r="DY174" i="6"/>
  <c r="EQ174" i="6"/>
  <c r="FF174" i="6"/>
  <c r="EE174" i="6"/>
  <c r="ET174" i="6"/>
  <c r="EL174" i="6"/>
  <c r="EO174" i="6"/>
  <c r="FC174" i="6"/>
  <c r="DZ174" i="6"/>
  <c r="DN174" i="6"/>
  <c r="FH174" i="6"/>
  <c r="EF174" i="6"/>
  <c r="DU174" i="6"/>
  <c r="EX174" i="6"/>
  <c r="B57" i="10"/>
  <c r="L311" i="6"/>
  <c r="P311" i="6"/>
  <c r="E311" i="6"/>
  <c r="O311" i="6"/>
  <c r="K312" i="6"/>
  <c r="A55" i="18"/>
  <c r="J54" i="18"/>
  <c r="B59" i="8"/>
  <c r="H34" i="13"/>
  <c r="G34" i="13"/>
  <c r="E34" i="13"/>
  <c r="B34" i="13"/>
  <c r="I101" i="13" l="1"/>
  <c r="F101" i="13"/>
  <c r="B103" i="13"/>
  <c r="H103" i="13"/>
  <c r="G103" i="13"/>
  <c r="E103" i="13"/>
  <c r="DL172" i="6"/>
  <c r="DL176" i="6"/>
  <c r="DL174" i="6"/>
  <c r="DL169" i="6"/>
  <c r="DL170" i="6"/>
  <c r="A56" i="18"/>
  <c r="J55" i="18"/>
  <c r="K313" i="6"/>
  <c r="B58" i="10"/>
  <c r="B60" i="8"/>
  <c r="P312" i="6"/>
  <c r="E312" i="6"/>
  <c r="O312" i="6"/>
  <c r="L312" i="6"/>
  <c r="I34" i="13"/>
  <c r="J34" i="13"/>
  <c r="F34" i="13"/>
  <c r="E37" i="13"/>
  <c r="B37" i="13"/>
  <c r="H37" i="13"/>
  <c r="G37" i="13"/>
  <c r="ED18" i="6"/>
  <c r="EO18" i="6"/>
  <c r="EL18" i="6"/>
  <c r="DO18" i="6"/>
  <c r="FC18" i="6"/>
  <c r="EN18" i="6"/>
  <c r="DV18" i="6"/>
  <c r="EU18" i="6"/>
  <c r="DS18" i="6"/>
  <c r="DN18" i="6"/>
  <c r="FA18" i="6"/>
  <c r="FB18" i="6"/>
  <c r="EB18" i="6"/>
  <c r="EW18" i="6"/>
  <c r="EY18" i="6"/>
  <c r="ER18" i="6"/>
  <c r="DZ18" i="6"/>
  <c r="DY18" i="6"/>
  <c r="FI18" i="6"/>
  <c r="EF18" i="6"/>
  <c r="EV18" i="6"/>
  <c r="EH18" i="6"/>
  <c r="EQ18" i="6"/>
  <c r="EJ18" i="6"/>
  <c r="FF18" i="6"/>
  <c r="DR18" i="6"/>
  <c r="EC18" i="6"/>
  <c r="DW18" i="6"/>
  <c r="DM18" i="6"/>
  <c r="DP18" i="6"/>
  <c r="EZ18" i="6"/>
  <c r="DQ18" i="6"/>
  <c r="EA18" i="6"/>
  <c r="EK18" i="6"/>
  <c r="EP18" i="6"/>
  <c r="EG18" i="6"/>
  <c r="DU18" i="6"/>
  <c r="ET18" i="6"/>
  <c r="FD18" i="6"/>
  <c r="EM18" i="6"/>
  <c r="EI18" i="6"/>
  <c r="EE18" i="6"/>
  <c r="FH18" i="6"/>
  <c r="ES18" i="6"/>
  <c r="FG18" i="6"/>
  <c r="FJ18" i="6"/>
  <c r="EX18" i="6"/>
  <c r="FE18" i="6"/>
  <c r="DT18" i="6"/>
  <c r="DX18" i="6"/>
  <c r="E207" i="13" l="1"/>
  <c r="F207" i="13" s="1"/>
  <c r="E209" i="13"/>
  <c r="F209" i="13" s="1"/>
  <c r="E208" i="13"/>
  <c r="F208" i="13" s="1"/>
  <c r="E107" i="13"/>
  <c r="H107" i="13"/>
  <c r="B107" i="13"/>
  <c r="G107" i="13"/>
  <c r="I103" i="13"/>
  <c r="F103" i="13"/>
  <c r="FC179" i="6"/>
  <c r="EN179" i="6"/>
  <c r="EU179" i="6"/>
  <c r="EV179" i="6"/>
  <c r="EP179" i="6"/>
  <c r="EY179" i="6"/>
  <c r="DY179" i="6"/>
  <c r="DW179" i="6"/>
  <c r="EA179" i="6"/>
  <c r="DP179" i="6"/>
  <c r="EL179" i="6"/>
  <c r="FJ179" i="6"/>
  <c r="DZ179" i="6"/>
  <c r="DV179" i="6"/>
  <c r="EF179" i="6"/>
  <c r="EX179" i="6"/>
  <c r="ES179" i="6"/>
  <c r="DN179" i="6"/>
  <c r="EI179" i="6"/>
  <c r="ET179" i="6"/>
  <c r="EC179" i="6"/>
  <c r="DO179" i="6"/>
  <c r="DT179" i="6"/>
  <c r="EQ179" i="6"/>
  <c r="DQ179" i="6"/>
  <c r="DS179" i="6"/>
  <c r="DU179" i="6"/>
  <c r="DM179" i="6"/>
  <c r="FA179" i="6"/>
  <c r="ED179" i="6"/>
  <c r="EB179" i="6"/>
  <c r="EH179" i="6"/>
  <c r="EW179" i="6"/>
  <c r="DX179" i="6"/>
  <c r="EG179" i="6"/>
  <c r="FF179" i="6"/>
  <c r="EE179" i="6"/>
  <c r="DR179" i="6"/>
  <c r="ER179" i="6"/>
  <c r="EK179" i="6"/>
  <c r="EJ179" i="6"/>
  <c r="FB179" i="6"/>
  <c r="FE179" i="6"/>
  <c r="FI179" i="6"/>
  <c r="FG179" i="6"/>
  <c r="FH179" i="6"/>
  <c r="FD179" i="6"/>
  <c r="EM179" i="6"/>
  <c r="EO179" i="6"/>
  <c r="EZ179" i="6"/>
  <c r="EV181" i="6"/>
  <c r="DW181" i="6"/>
  <c r="ER181" i="6"/>
  <c r="DN181" i="6"/>
  <c r="FJ181" i="6"/>
  <c r="EF181" i="6"/>
  <c r="FB181" i="6"/>
  <c r="DQ181" i="6"/>
  <c r="FF181" i="6"/>
  <c r="DR181" i="6"/>
  <c r="EH181" i="6"/>
  <c r="DP181" i="6"/>
  <c r="FE181" i="6"/>
  <c r="EB181" i="6"/>
  <c r="EU181" i="6"/>
  <c r="EQ181" i="6"/>
  <c r="EK181" i="6"/>
  <c r="EI181" i="6"/>
  <c r="FA181" i="6"/>
  <c r="FC181" i="6"/>
  <c r="DO181" i="6"/>
  <c r="EN181" i="6"/>
  <c r="DV181" i="6"/>
  <c r="EA181" i="6"/>
  <c r="EZ181" i="6"/>
  <c r="DT181" i="6"/>
  <c r="FD181" i="6"/>
  <c r="ES181" i="6"/>
  <c r="ET181" i="6"/>
  <c r="EC181" i="6"/>
  <c r="EY181" i="6"/>
  <c r="FH181" i="6"/>
  <c r="FI181" i="6"/>
  <c r="FG181" i="6"/>
  <c r="EL181" i="6"/>
  <c r="EP181" i="6"/>
  <c r="EG181" i="6"/>
  <c r="DY181" i="6"/>
  <c r="DZ181" i="6"/>
  <c r="EM181" i="6"/>
  <c r="EX181" i="6"/>
  <c r="DM181" i="6"/>
  <c r="EE181" i="6"/>
  <c r="EO181" i="6"/>
  <c r="DU181" i="6"/>
  <c r="ED181" i="6"/>
  <c r="EW181" i="6"/>
  <c r="DS181" i="6"/>
  <c r="DX181" i="6"/>
  <c r="EJ181" i="6"/>
  <c r="EY182" i="6"/>
  <c r="FC182" i="6"/>
  <c r="DM182" i="6"/>
  <c r="DT182" i="6"/>
  <c r="FI182" i="6"/>
  <c r="DW182" i="6"/>
  <c r="FJ182" i="6"/>
  <c r="EV182" i="6"/>
  <c r="EC182" i="6"/>
  <c r="FB182" i="6"/>
  <c r="EM182" i="6"/>
  <c r="EL182" i="6"/>
  <c r="ES182" i="6"/>
  <c r="DS182" i="6"/>
  <c r="EI182" i="6"/>
  <c r="EH182" i="6"/>
  <c r="FD182" i="6"/>
  <c r="EK182" i="6"/>
  <c r="DV182" i="6"/>
  <c r="DO182" i="6"/>
  <c r="DQ182" i="6"/>
  <c r="ET182" i="6"/>
  <c r="EO182" i="6"/>
  <c r="ER182" i="6"/>
  <c r="EB182" i="6"/>
  <c r="EA182" i="6"/>
  <c r="FE182" i="6"/>
  <c r="FF182" i="6"/>
  <c r="DU182" i="6"/>
  <c r="DZ182" i="6"/>
  <c r="FG182" i="6"/>
  <c r="DN182" i="6"/>
  <c r="EN182" i="6"/>
  <c r="EX182" i="6"/>
  <c r="EF182" i="6"/>
  <c r="EW182" i="6"/>
  <c r="EE182" i="6"/>
  <c r="EG182" i="6"/>
  <c r="DY182" i="6"/>
  <c r="DX182" i="6"/>
  <c r="ED182" i="6"/>
  <c r="EQ182" i="6"/>
  <c r="EJ182" i="6"/>
  <c r="EU182" i="6"/>
  <c r="FA182" i="6"/>
  <c r="DR182" i="6"/>
  <c r="EP182" i="6"/>
  <c r="EZ182" i="6"/>
  <c r="FH182" i="6"/>
  <c r="DP182" i="6"/>
  <c r="B61" i="8"/>
  <c r="O313" i="6"/>
  <c r="L313" i="6"/>
  <c r="P313" i="6"/>
  <c r="E313" i="6"/>
  <c r="B59" i="10"/>
  <c r="K314" i="6"/>
  <c r="A57" i="18"/>
  <c r="J56" i="18"/>
  <c r="J37" i="13"/>
  <c r="I37" i="13"/>
  <c r="F37" i="13"/>
  <c r="H55" i="13"/>
  <c r="G55" i="13"/>
  <c r="B55" i="13"/>
  <c r="I55" i="13" s="1"/>
  <c r="E55" i="13"/>
  <c r="DL18" i="6"/>
  <c r="E212" i="13" l="1"/>
  <c r="F212" i="13" s="1"/>
  <c r="ES185" i="6"/>
  <c r="EA185" i="6"/>
  <c r="DR185" i="6"/>
  <c r="EI185" i="6"/>
  <c r="FH185" i="6"/>
  <c r="EZ185" i="6"/>
  <c r="ER185" i="6"/>
  <c r="EW185" i="6"/>
  <c r="FF185" i="6"/>
  <c r="DV185" i="6"/>
  <c r="DP185" i="6"/>
  <c r="DM185" i="6"/>
  <c r="DY185" i="6"/>
  <c r="DQ185" i="6"/>
  <c r="FI185" i="6"/>
  <c r="EM185" i="6"/>
  <c r="FE185" i="6"/>
  <c r="EQ185" i="6"/>
  <c r="DX185" i="6"/>
  <c r="EV185" i="6"/>
  <c r="EF185" i="6"/>
  <c r="EG185" i="6"/>
  <c r="EY185" i="6"/>
  <c r="FC185" i="6"/>
  <c r="ET185" i="6"/>
  <c r="DN185" i="6"/>
  <c r="FA185" i="6"/>
  <c r="EE185" i="6"/>
  <c r="DS185" i="6"/>
  <c r="EO185" i="6"/>
  <c r="EB185" i="6"/>
  <c r="DT185" i="6"/>
  <c r="FD185" i="6"/>
  <c r="EP185" i="6"/>
  <c r="FB185" i="6"/>
  <c r="DZ185" i="6"/>
  <c r="EL185" i="6"/>
  <c r="DO185" i="6"/>
  <c r="EN185" i="6"/>
  <c r="DW185" i="6"/>
  <c r="EX185" i="6"/>
  <c r="EJ185" i="6"/>
  <c r="EU185" i="6"/>
  <c r="ED185" i="6"/>
  <c r="FJ185" i="6"/>
  <c r="EC185" i="6"/>
  <c r="EK185" i="6"/>
  <c r="EH185" i="6"/>
  <c r="FG185" i="6"/>
  <c r="DU185" i="6"/>
  <c r="E211" i="13"/>
  <c r="F211" i="13" s="1"/>
  <c r="FA184" i="6"/>
  <c r="EN184" i="6"/>
  <c r="EP184" i="6"/>
  <c r="ES184" i="6"/>
  <c r="EE184" i="6"/>
  <c r="ED184" i="6"/>
  <c r="FB184" i="6"/>
  <c r="DY184" i="6"/>
  <c r="EW184" i="6"/>
  <c r="EF184" i="6"/>
  <c r="EC184" i="6"/>
  <c r="DM184" i="6"/>
  <c r="FH184" i="6"/>
  <c r="FD184" i="6"/>
  <c r="EY184" i="6"/>
  <c r="DZ184" i="6"/>
  <c r="FE184" i="6"/>
  <c r="EO184" i="6"/>
  <c r="EM184" i="6"/>
  <c r="DO184" i="6"/>
  <c r="EI184" i="6"/>
  <c r="FI184" i="6"/>
  <c r="EK184" i="6"/>
  <c r="EQ184" i="6"/>
  <c r="EL184" i="6"/>
  <c r="FJ184" i="6"/>
  <c r="DV184" i="6"/>
  <c r="DN184" i="6"/>
  <c r="EU184" i="6"/>
  <c r="EG184" i="6"/>
  <c r="EH184" i="6"/>
  <c r="DP184" i="6"/>
  <c r="FC184" i="6"/>
  <c r="DT184" i="6"/>
  <c r="EX184" i="6"/>
  <c r="DQ184" i="6"/>
  <c r="EV184" i="6"/>
  <c r="DS184" i="6"/>
  <c r="EJ184" i="6"/>
  <c r="FG184" i="6"/>
  <c r="DX184" i="6"/>
  <c r="EA184" i="6"/>
  <c r="DR184" i="6"/>
  <c r="FF184" i="6"/>
  <c r="EZ184" i="6"/>
  <c r="DW184" i="6"/>
  <c r="EB184" i="6"/>
  <c r="DU184" i="6"/>
  <c r="ET184" i="6"/>
  <c r="ER184" i="6"/>
  <c r="L295" i="13"/>
  <c r="L294" i="13"/>
  <c r="L292" i="13"/>
  <c r="L291" i="13"/>
  <c r="L300" i="13"/>
  <c r="L297" i="13"/>
  <c r="L298" i="13"/>
  <c r="L293" i="13"/>
  <c r="L301" i="13"/>
  <c r="J301" i="13" s="1"/>
  <c r="I107" i="13"/>
  <c r="F107" i="13"/>
  <c r="G113" i="13"/>
  <c r="L302" i="13"/>
  <c r="J302" i="13" s="1"/>
  <c r="E113" i="13"/>
  <c r="B113" i="13"/>
  <c r="H113" i="13"/>
  <c r="L71" i="13"/>
  <c r="DL182" i="6"/>
  <c r="DL181" i="6"/>
  <c r="L74" i="13"/>
  <c r="J85" i="13" s="1"/>
  <c r="L32" i="13"/>
  <c r="J36" i="13" s="1"/>
  <c r="L75" i="13"/>
  <c r="DL179" i="6"/>
  <c r="A58" i="18"/>
  <c r="K315" i="6"/>
  <c r="J57" i="18"/>
  <c r="L314" i="6"/>
  <c r="P314" i="6"/>
  <c r="E314" i="6"/>
  <c r="O314" i="6"/>
  <c r="B60" i="10"/>
  <c r="B62" i="8"/>
  <c r="F55" i="13"/>
  <c r="J55" i="13"/>
  <c r="FJ192" i="6"/>
  <c r="ED192" i="6"/>
  <c r="EH192" i="6"/>
  <c r="FB192" i="6"/>
  <c r="EE192" i="6"/>
  <c r="EA192" i="6"/>
  <c r="FG192" i="6"/>
  <c r="EV192" i="6"/>
  <c r="EB192" i="6"/>
  <c r="FD192" i="6"/>
  <c r="DU192" i="6"/>
  <c r="EK192" i="6"/>
  <c r="FA192" i="6"/>
  <c r="FI192" i="6"/>
  <c r="EX192" i="6"/>
  <c r="DZ192" i="6"/>
  <c r="EM192" i="6"/>
  <c r="EI192" i="6"/>
  <c r="DX192" i="6"/>
  <c r="FH192" i="6"/>
  <c r="EJ192" i="6"/>
  <c r="DY192" i="6"/>
  <c r="EO192" i="6"/>
  <c r="FE192" i="6"/>
  <c r="DT192" i="6"/>
  <c r="EZ192" i="6"/>
  <c r="EW192" i="6"/>
  <c r="ET192" i="6"/>
  <c r="DV192" i="6"/>
  <c r="EP192" i="6"/>
  <c r="DO192" i="6"/>
  <c r="EU192" i="6"/>
  <c r="EQ192" i="6"/>
  <c r="EF192" i="6"/>
  <c r="DP192" i="6"/>
  <c r="ER192" i="6"/>
  <c r="DM192" i="6"/>
  <c r="EC192" i="6"/>
  <c r="ES192" i="6"/>
  <c r="DQ192" i="6"/>
  <c r="EG192" i="6"/>
  <c r="DR192" i="6"/>
  <c r="EL192" i="6"/>
  <c r="FF192" i="6"/>
  <c r="DW192" i="6"/>
  <c r="FC192" i="6"/>
  <c r="DS192" i="6"/>
  <c r="EY192" i="6"/>
  <c r="EN192" i="6"/>
  <c r="DN192" i="6"/>
  <c r="EX180" i="6"/>
  <c r="DR180" i="6"/>
  <c r="FI180" i="6"/>
  <c r="EP180" i="6"/>
  <c r="DZ180" i="6"/>
  <c r="EH180" i="6"/>
  <c r="FF180" i="6"/>
  <c r="DV180" i="6"/>
  <c r="ET180" i="6"/>
  <c r="DS180" i="6"/>
  <c r="EI180" i="6"/>
  <c r="EY180" i="6"/>
  <c r="EB180" i="6"/>
  <c r="FH180" i="6"/>
  <c r="ER180" i="6"/>
  <c r="DQ180" i="6"/>
  <c r="EG180" i="6"/>
  <c r="EW180" i="6"/>
  <c r="EL180" i="6"/>
  <c r="FJ180" i="6"/>
  <c r="DW180" i="6"/>
  <c r="EM180" i="6"/>
  <c r="FC180" i="6"/>
  <c r="DP180" i="6"/>
  <c r="EZ180" i="6"/>
  <c r="EK180" i="6"/>
  <c r="FB180" i="6"/>
  <c r="EQ180" i="6"/>
  <c r="FG180" i="6"/>
  <c r="DX180" i="6"/>
  <c r="FD180" i="6"/>
  <c r="EO180" i="6"/>
  <c r="FE180" i="6"/>
  <c r="ED180" i="6"/>
  <c r="DO180" i="6"/>
  <c r="EE180" i="6"/>
  <c r="EU180" i="6"/>
  <c r="DT180" i="6"/>
  <c r="EV180" i="6"/>
  <c r="EF180" i="6"/>
  <c r="DM180" i="6"/>
  <c r="EC180" i="6"/>
  <c r="ES180" i="6"/>
  <c r="EJ180" i="6"/>
  <c r="DU180" i="6"/>
  <c r="FA180" i="6"/>
  <c r="EA180" i="6"/>
  <c r="EN180" i="6"/>
  <c r="DY180" i="6"/>
  <c r="DN180" i="6"/>
  <c r="FB178" i="6"/>
  <c r="ED178" i="6"/>
  <c r="FD178" i="6"/>
  <c r="EM178" i="6"/>
  <c r="DY178" i="6"/>
  <c r="DT178" i="6"/>
  <c r="FC178" i="6"/>
  <c r="FG178" i="6"/>
  <c r="DS178" i="6"/>
  <c r="FI178" i="6"/>
  <c r="EE178" i="6"/>
  <c r="EI178" i="6"/>
  <c r="EF178" i="6"/>
  <c r="FA178" i="6"/>
  <c r="EP178" i="6"/>
  <c r="EV178" i="6"/>
  <c r="FH178" i="6"/>
  <c r="EL178" i="6"/>
  <c r="ES178" i="6"/>
  <c r="EZ178" i="6"/>
  <c r="EB178" i="6"/>
  <c r="ET178" i="6"/>
  <c r="FJ178" i="6"/>
  <c r="DV178" i="6"/>
  <c r="FE178" i="6"/>
  <c r="EK178" i="6"/>
  <c r="EN178" i="6"/>
  <c r="EQ178" i="6"/>
  <c r="EJ178" i="6"/>
  <c r="EW178" i="6"/>
  <c r="EC178" i="6"/>
  <c r="DW178" i="6"/>
  <c r="DM178" i="6"/>
  <c r="ER178" i="6"/>
  <c r="EA178" i="6"/>
  <c r="FF178" i="6"/>
  <c r="EX178" i="6"/>
  <c r="DX178" i="6"/>
  <c r="EO178" i="6"/>
  <c r="DU178" i="6"/>
  <c r="EH178" i="6"/>
  <c r="EU178" i="6"/>
  <c r="EY178" i="6"/>
  <c r="DZ178" i="6"/>
  <c r="EG178" i="6"/>
  <c r="DN178" i="6"/>
  <c r="DO178" i="6"/>
  <c r="DQ178" i="6"/>
  <c r="DR178" i="6"/>
  <c r="DP178" i="6"/>
  <c r="E217" i="13" l="1"/>
  <c r="F217" i="13" s="1"/>
  <c r="FG190" i="6"/>
  <c r="EW190" i="6"/>
  <c r="FI190" i="6"/>
  <c r="EC190" i="6"/>
  <c r="EU190" i="6"/>
  <c r="FJ190" i="6"/>
  <c r="DU190" i="6"/>
  <c r="DW190" i="6"/>
  <c r="EY190" i="6"/>
  <c r="EO190" i="6"/>
  <c r="FH190" i="6"/>
  <c r="FB190" i="6"/>
  <c r="DM190" i="6"/>
  <c r="EF190" i="6"/>
  <c r="EB190" i="6"/>
  <c r="EL190" i="6"/>
  <c r="EP190" i="6"/>
  <c r="EK190" i="6"/>
  <c r="EV190" i="6"/>
  <c r="ES190" i="6"/>
  <c r="EQ190" i="6"/>
  <c r="FD190" i="6"/>
  <c r="DR190" i="6"/>
  <c r="FA190" i="6"/>
  <c r="FE190" i="6"/>
  <c r="DN190" i="6"/>
  <c r="EG190" i="6"/>
  <c r="EZ190" i="6"/>
  <c r="FF190" i="6"/>
  <c r="DO190" i="6"/>
  <c r="DZ190" i="6"/>
  <c r="EJ190" i="6"/>
  <c r="ED190" i="6"/>
  <c r="DQ190" i="6"/>
  <c r="ER190" i="6"/>
  <c r="EI190" i="6"/>
  <c r="DV190" i="6"/>
  <c r="EH190" i="6"/>
  <c r="DP190" i="6"/>
  <c r="DY190" i="6"/>
  <c r="EN190" i="6"/>
  <c r="EE190" i="6"/>
  <c r="ET190" i="6"/>
  <c r="DT190" i="6"/>
  <c r="EX190" i="6"/>
  <c r="EA190" i="6"/>
  <c r="DX190" i="6"/>
  <c r="DS190" i="6"/>
  <c r="EM190" i="6"/>
  <c r="FC190" i="6"/>
  <c r="DL184" i="6"/>
  <c r="DL185" i="6"/>
  <c r="E216" i="13"/>
  <c r="F216" i="13" s="1"/>
  <c r="FG189" i="6"/>
  <c r="FC189" i="6"/>
  <c r="EY189" i="6"/>
  <c r="EJ189" i="6"/>
  <c r="DY189" i="6"/>
  <c r="EW189" i="6"/>
  <c r="EZ189" i="6"/>
  <c r="DM189" i="6"/>
  <c r="EO189" i="6"/>
  <c r="FA189" i="6"/>
  <c r="EL189" i="6"/>
  <c r="DV189" i="6"/>
  <c r="FF189" i="6"/>
  <c r="EA189" i="6"/>
  <c r="DO189" i="6"/>
  <c r="EQ189" i="6"/>
  <c r="EN189" i="6"/>
  <c r="FI189" i="6"/>
  <c r="DN189" i="6"/>
  <c r="EB189" i="6"/>
  <c r="ES189" i="6"/>
  <c r="DZ189" i="6"/>
  <c r="FE189" i="6"/>
  <c r="EP189" i="6"/>
  <c r="DT189" i="6"/>
  <c r="FJ189" i="6"/>
  <c r="EU189" i="6"/>
  <c r="DS189" i="6"/>
  <c r="DX189" i="6"/>
  <c r="EF189" i="6"/>
  <c r="ED189" i="6"/>
  <c r="EG189" i="6"/>
  <c r="DQ189" i="6"/>
  <c r="EX189" i="6"/>
  <c r="EH189" i="6"/>
  <c r="EV189" i="6"/>
  <c r="EC189" i="6"/>
  <c r="EM189" i="6"/>
  <c r="EE189" i="6"/>
  <c r="DW189" i="6"/>
  <c r="EI189" i="6"/>
  <c r="DP189" i="6"/>
  <c r="DU189" i="6"/>
  <c r="ET189" i="6"/>
  <c r="ER189" i="6"/>
  <c r="FH189" i="6"/>
  <c r="FD189" i="6"/>
  <c r="FB189" i="6"/>
  <c r="EK189" i="6"/>
  <c r="DR189" i="6"/>
  <c r="E214" i="13"/>
  <c r="F214" i="13" s="1"/>
  <c r="FH187" i="6"/>
  <c r="EC187" i="6"/>
  <c r="DM187" i="6"/>
  <c r="FG187" i="6"/>
  <c r="EI187" i="6"/>
  <c r="DR187" i="6"/>
  <c r="FB187" i="6"/>
  <c r="FD187" i="6"/>
  <c r="EH187" i="6"/>
  <c r="EB187" i="6"/>
  <c r="DV187" i="6"/>
  <c r="DT187" i="6"/>
  <c r="EU187" i="6"/>
  <c r="EQ187" i="6"/>
  <c r="EZ187" i="6"/>
  <c r="FC187" i="6"/>
  <c r="DZ187" i="6"/>
  <c r="EF187" i="6"/>
  <c r="DW187" i="6"/>
  <c r="FE187" i="6"/>
  <c r="EM187" i="6"/>
  <c r="DP187" i="6"/>
  <c r="DQ187" i="6"/>
  <c r="EG187" i="6"/>
  <c r="DO187" i="6"/>
  <c r="FI187" i="6"/>
  <c r="FF187" i="6"/>
  <c r="DS187" i="6"/>
  <c r="EJ187" i="6"/>
  <c r="FJ187" i="6"/>
  <c r="ED187" i="6"/>
  <c r="EE187" i="6"/>
  <c r="EX187" i="6"/>
  <c r="DU187" i="6"/>
  <c r="EK187" i="6"/>
  <c r="EW187" i="6"/>
  <c r="EL187" i="6"/>
  <c r="DX187" i="6"/>
  <c r="ET187" i="6"/>
  <c r="EV187" i="6"/>
  <c r="DY187" i="6"/>
  <c r="FA187" i="6"/>
  <c r="EN187" i="6"/>
  <c r="EO187" i="6"/>
  <c r="EP187" i="6"/>
  <c r="ES187" i="6"/>
  <c r="EA187" i="6"/>
  <c r="DN187" i="6"/>
  <c r="EY187" i="6"/>
  <c r="ER187" i="6"/>
  <c r="E215" i="13"/>
  <c r="F215" i="13" s="1"/>
  <c r="EA188" i="6"/>
  <c r="ER188" i="6"/>
  <c r="ED188" i="6"/>
  <c r="DP188" i="6"/>
  <c r="EX188" i="6"/>
  <c r="DS188" i="6"/>
  <c r="FD188" i="6"/>
  <c r="EG188" i="6"/>
  <c r="DW188" i="6"/>
  <c r="EJ188" i="6"/>
  <c r="EK188" i="6"/>
  <c r="DY188" i="6"/>
  <c r="DZ188" i="6"/>
  <c r="EN188" i="6"/>
  <c r="EU188" i="6"/>
  <c r="EZ188" i="6"/>
  <c r="DX188" i="6"/>
  <c r="FJ188" i="6"/>
  <c r="DM188" i="6"/>
  <c r="DR188" i="6"/>
  <c r="EQ188" i="6"/>
  <c r="EH188" i="6"/>
  <c r="DO188" i="6"/>
  <c r="EV188" i="6"/>
  <c r="EL188" i="6"/>
  <c r="EI188" i="6"/>
  <c r="EB188" i="6"/>
  <c r="EW188" i="6"/>
  <c r="EM188" i="6"/>
  <c r="EC188" i="6"/>
  <c r="FE188" i="6"/>
  <c r="ES188" i="6"/>
  <c r="FI188" i="6"/>
  <c r="FG188" i="6"/>
  <c r="DV188" i="6"/>
  <c r="EE188" i="6"/>
  <c r="DT188" i="6"/>
  <c r="FF188" i="6"/>
  <c r="EY188" i="6"/>
  <c r="FH188" i="6"/>
  <c r="FB188" i="6"/>
  <c r="FC188" i="6"/>
  <c r="FA188" i="6"/>
  <c r="DU188" i="6"/>
  <c r="DN188" i="6"/>
  <c r="EP188" i="6"/>
  <c r="ET188" i="6"/>
  <c r="DQ188" i="6"/>
  <c r="EF188" i="6"/>
  <c r="EO188" i="6"/>
  <c r="E218" i="13"/>
  <c r="F218" i="13" s="1"/>
  <c r="FB191" i="6"/>
  <c r="FE191" i="6"/>
  <c r="EA191" i="6"/>
  <c r="FC191" i="6"/>
  <c r="EY191" i="6"/>
  <c r="DO191" i="6"/>
  <c r="DS191" i="6"/>
  <c r="EP191" i="6"/>
  <c r="EX191" i="6"/>
  <c r="DT191" i="6"/>
  <c r="DX191" i="6"/>
  <c r="EF191" i="6"/>
  <c r="DV191" i="6"/>
  <c r="EQ191" i="6"/>
  <c r="EO191" i="6"/>
  <c r="EE191" i="6"/>
  <c r="DR191" i="6"/>
  <c r="EK191" i="6"/>
  <c r="FJ191" i="6"/>
  <c r="EC191" i="6"/>
  <c r="DU191" i="6"/>
  <c r="EJ191" i="6"/>
  <c r="ER191" i="6"/>
  <c r="EN191" i="6"/>
  <c r="ET191" i="6"/>
  <c r="FH191" i="6"/>
  <c r="DN191" i="6"/>
  <c r="DM191" i="6"/>
  <c r="FA191" i="6"/>
  <c r="EM191" i="6"/>
  <c r="FF191" i="6"/>
  <c r="DW191" i="6"/>
  <c r="EU191" i="6"/>
  <c r="FG191" i="6"/>
  <c r="EZ191" i="6"/>
  <c r="EB191" i="6"/>
  <c r="DP191" i="6"/>
  <c r="DY191" i="6"/>
  <c r="EI191" i="6"/>
  <c r="EG191" i="6"/>
  <c r="EH191" i="6"/>
  <c r="EL191" i="6"/>
  <c r="FI191" i="6"/>
  <c r="EW191" i="6"/>
  <c r="ES191" i="6"/>
  <c r="DQ191" i="6"/>
  <c r="DZ191" i="6"/>
  <c r="ED191" i="6"/>
  <c r="EV191" i="6"/>
  <c r="FD191" i="6"/>
  <c r="J291" i="13"/>
  <c r="J82" i="13"/>
  <c r="J71" i="13"/>
  <c r="J298" i="13"/>
  <c r="J300" i="13"/>
  <c r="J292" i="13"/>
  <c r="J294" i="13"/>
  <c r="J295" i="13"/>
  <c r="J293" i="13"/>
  <c r="J297" i="13"/>
  <c r="J32" i="13"/>
  <c r="F113" i="13"/>
  <c r="I113" i="13"/>
  <c r="H122" i="13"/>
  <c r="G122" i="13"/>
  <c r="E122" i="13"/>
  <c r="L303" i="13"/>
  <c r="J303" i="13" s="1"/>
  <c r="B122" i="13"/>
  <c r="B63" i="8"/>
  <c r="L315" i="6"/>
  <c r="P315" i="6"/>
  <c r="E315" i="6"/>
  <c r="O315" i="6"/>
  <c r="B61" i="10"/>
  <c r="K316" i="6"/>
  <c r="A59" i="18"/>
  <c r="J58" i="18"/>
  <c r="DL192" i="6"/>
  <c r="DL180" i="6"/>
  <c r="DL178" i="6"/>
  <c r="P18" i="16"/>
  <c r="DL189" i="6" l="1"/>
  <c r="E222" i="13"/>
  <c r="F222" i="13" s="1"/>
  <c r="EG195" i="6"/>
  <c r="FF195" i="6"/>
  <c r="DU195" i="6"/>
  <c r="DS195" i="6"/>
  <c r="DW195" i="6"/>
  <c r="EZ195" i="6"/>
  <c r="EU195" i="6"/>
  <c r="EL195" i="6"/>
  <c r="FB195" i="6"/>
  <c r="EP195" i="6"/>
  <c r="DZ195" i="6"/>
  <c r="FA195" i="6"/>
  <c r="EF195" i="6"/>
  <c r="FJ195" i="6"/>
  <c r="FI195" i="6"/>
  <c r="DO195" i="6"/>
  <c r="DY195" i="6"/>
  <c r="EH195" i="6"/>
  <c r="EM195" i="6"/>
  <c r="EY195" i="6"/>
  <c r="FD195" i="6"/>
  <c r="DM195" i="6"/>
  <c r="EA195" i="6"/>
  <c r="FC195" i="6"/>
  <c r="DT195" i="6"/>
  <c r="EJ195" i="6"/>
  <c r="DR195" i="6"/>
  <c r="EX195" i="6"/>
  <c r="DN195" i="6"/>
  <c r="EB195" i="6"/>
  <c r="EI195" i="6"/>
  <c r="FH195" i="6"/>
  <c r="ES195" i="6"/>
  <c r="EC195" i="6"/>
  <c r="ER195" i="6"/>
  <c r="FE195" i="6"/>
  <c r="EW195" i="6"/>
  <c r="EV195" i="6"/>
  <c r="ED195" i="6"/>
  <c r="FG195" i="6"/>
  <c r="DX195" i="6"/>
  <c r="DP195" i="6"/>
  <c r="DQ195" i="6"/>
  <c r="EE195" i="6"/>
  <c r="DV195" i="6"/>
  <c r="EN195" i="6"/>
  <c r="ET195" i="6"/>
  <c r="EO195" i="6"/>
  <c r="EK195" i="6"/>
  <c r="EQ195" i="6"/>
  <c r="DL187" i="6"/>
  <c r="DL190" i="6"/>
  <c r="E220" i="13"/>
  <c r="F220" i="13" s="1"/>
  <c r="EY193" i="6"/>
  <c r="FB193" i="6"/>
  <c r="FI193" i="6"/>
  <c r="EM193" i="6"/>
  <c r="EL193" i="6"/>
  <c r="DY193" i="6"/>
  <c r="FG193" i="6"/>
  <c r="DZ193" i="6"/>
  <c r="DT193" i="6"/>
  <c r="EA193" i="6"/>
  <c r="DR193" i="6"/>
  <c r="EZ193" i="6"/>
  <c r="FF193" i="6"/>
  <c r="DQ193" i="6"/>
  <c r="EX193" i="6"/>
  <c r="EU193" i="6"/>
  <c r="EO193" i="6"/>
  <c r="EJ193" i="6"/>
  <c r="DW193" i="6"/>
  <c r="FD193" i="6"/>
  <c r="ED193" i="6"/>
  <c r="EN193" i="6"/>
  <c r="EG193" i="6"/>
  <c r="EF193" i="6"/>
  <c r="FC193" i="6"/>
  <c r="EW193" i="6"/>
  <c r="DV193" i="6"/>
  <c r="DO193" i="6"/>
  <c r="EV193" i="6"/>
  <c r="EK193" i="6"/>
  <c r="EC193" i="6"/>
  <c r="FJ193" i="6"/>
  <c r="DS193" i="6"/>
  <c r="FE193" i="6"/>
  <c r="DX193" i="6"/>
  <c r="EQ193" i="6"/>
  <c r="DU193" i="6"/>
  <c r="EH193" i="6"/>
  <c r="EI193" i="6"/>
  <c r="EE193" i="6"/>
  <c r="ET193" i="6"/>
  <c r="ES193" i="6"/>
  <c r="DM193" i="6"/>
  <c r="FH193" i="6"/>
  <c r="DP193" i="6"/>
  <c r="DN193" i="6"/>
  <c r="EB193" i="6"/>
  <c r="FA193" i="6"/>
  <c r="ER193" i="6"/>
  <c r="EP193" i="6"/>
  <c r="DL191" i="6"/>
  <c r="E221" i="13"/>
  <c r="F221" i="13" s="1"/>
  <c r="EL194" i="6"/>
  <c r="DX194" i="6"/>
  <c r="EX194" i="6"/>
  <c r="EN194" i="6"/>
  <c r="FF194" i="6"/>
  <c r="EE194" i="6"/>
  <c r="ER194" i="6"/>
  <c r="EK194" i="6"/>
  <c r="EA194" i="6"/>
  <c r="FH194" i="6"/>
  <c r="EO194" i="6"/>
  <c r="DS194" i="6"/>
  <c r="EW194" i="6"/>
  <c r="FC194" i="6"/>
  <c r="DR194" i="6"/>
  <c r="FG194" i="6"/>
  <c r="FJ194" i="6"/>
  <c r="EH194" i="6"/>
  <c r="EU194" i="6"/>
  <c r="FE194" i="6"/>
  <c r="EF194" i="6"/>
  <c r="EY194" i="6"/>
  <c r="EC194" i="6"/>
  <c r="EJ194" i="6"/>
  <c r="ES194" i="6"/>
  <c r="FD194" i="6"/>
  <c r="DP194" i="6"/>
  <c r="EZ194" i="6"/>
  <c r="DM194" i="6"/>
  <c r="EP194" i="6"/>
  <c r="EQ194" i="6"/>
  <c r="EV194" i="6"/>
  <c r="DY194" i="6"/>
  <c r="DU194" i="6"/>
  <c r="EB194" i="6"/>
  <c r="DW194" i="6"/>
  <c r="DO194" i="6"/>
  <c r="FB194" i="6"/>
  <c r="DN194" i="6"/>
  <c r="DQ194" i="6"/>
  <c r="EG194" i="6"/>
  <c r="ED194" i="6"/>
  <c r="FA194" i="6"/>
  <c r="DZ194" i="6"/>
  <c r="DV194" i="6"/>
  <c r="ET194" i="6"/>
  <c r="EI194" i="6"/>
  <c r="FI194" i="6"/>
  <c r="DT194" i="6"/>
  <c r="EM194" i="6"/>
  <c r="DL188" i="6"/>
  <c r="E156" i="13"/>
  <c r="L304" i="13"/>
  <c r="J304" i="13" s="1"/>
  <c r="B156" i="13"/>
  <c r="H156" i="13"/>
  <c r="G156" i="13"/>
  <c r="I122" i="13"/>
  <c r="F122" i="13"/>
  <c r="P316" i="6"/>
  <c r="E316" i="6"/>
  <c r="O316" i="6"/>
  <c r="L316" i="6"/>
  <c r="B62" i="10"/>
  <c r="B64" i="8"/>
  <c r="A60" i="18"/>
  <c r="J59" i="18"/>
  <c r="K317" i="6"/>
  <c r="P14" i="16"/>
  <c r="DL193" i="6" l="1"/>
  <c r="E227" i="13"/>
  <c r="F227" i="13" s="1"/>
  <c r="EK199" i="6"/>
  <c r="DO199" i="6"/>
  <c r="EP199" i="6"/>
  <c r="FE199" i="6"/>
  <c r="EB199" i="6"/>
  <c r="EM199" i="6"/>
  <c r="ED199" i="6"/>
  <c r="EU199" i="6"/>
  <c r="FH199" i="6"/>
  <c r="EF199" i="6"/>
  <c r="EY199" i="6"/>
  <c r="DN199" i="6"/>
  <c r="FD199" i="6"/>
  <c r="FB199" i="6"/>
  <c r="EE199" i="6"/>
  <c r="DR199" i="6"/>
  <c r="EV199" i="6"/>
  <c r="DZ199" i="6"/>
  <c r="DY199" i="6"/>
  <c r="DX199" i="6"/>
  <c r="FJ199" i="6"/>
  <c r="DU199" i="6"/>
  <c r="FF199" i="6"/>
  <c r="ES199" i="6"/>
  <c r="FA199" i="6"/>
  <c r="EL199" i="6"/>
  <c r="DS199" i="6"/>
  <c r="FG199" i="6"/>
  <c r="EZ199" i="6"/>
  <c r="EI199" i="6"/>
  <c r="ER199" i="6"/>
  <c r="DV199" i="6"/>
  <c r="EW199" i="6"/>
  <c r="EX199" i="6"/>
  <c r="ET199" i="6"/>
  <c r="DP199" i="6"/>
  <c r="DW199" i="6"/>
  <c r="EN199" i="6"/>
  <c r="EJ199" i="6"/>
  <c r="FC199" i="6"/>
  <c r="EH199" i="6"/>
  <c r="EC199" i="6"/>
  <c r="EQ199" i="6"/>
  <c r="EO199" i="6"/>
  <c r="FI199" i="6"/>
  <c r="DT199" i="6"/>
  <c r="DM199" i="6"/>
  <c r="EA199" i="6"/>
  <c r="EG199" i="6"/>
  <c r="DQ199" i="6"/>
  <c r="DL194" i="6"/>
  <c r="E225" i="13"/>
  <c r="F225" i="13" s="1"/>
  <c r="EY197" i="6"/>
  <c r="EO197" i="6"/>
  <c r="FF197" i="6"/>
  <c r="EA197" i="6"/>
  <c r="EH197" i="6"/>
  <c r="ER197" i="6"/>
  <c r="ES197" i="6"/>
  <c r="ET197" i="6"/>
  <c r="EQ197" i="6"/>
  <c r="DQ197" i="6"/>
  <c r="ED197" i="6"/>
  <c r="EP197" i="6"/>
  <c r="EJ197" i="6"/>
  <c r="EL197" i="6"/>
  <c r="DU197" i="6"/>
  <c r="EM197" i="6"/>
  <c r="DZ197" i="6"/>
  <c r="EC197" i="6"/>
  <c r="EF197" i="6"/>
  <c r="FD197" i="6"/>
  <c r="FE197" i="6"/>
  <c r="FC197" i="6"/>
  <c r="DW197" i="6"/>
  <c r="FI197" i="6"/>
  <c r="EW197" i="6"/>
  <c r="DR197" i="6"/>
  <c r="EU197" i="6"/>
  <c r="EZ197" i="6"/>
  <c r="EV197" i="6"/>
  <c r="FG197" i="6"/>
  <c r="EK197" i="6"/>
  <c r="EX197" i="6"/>
  <c r="EI197" i="6"/>
  <c r="DV197" i="6"/>
  <c r="FA197" i="6"/>
  <c r="EB197" i="6"/>
  <c r="DT197" i="6"/>
  <c r="DP197" i="6"/>
  <c r="FH197" i="6"/>
  <c r="DN197" i="6"/>
  <c r="EN197" i="6"/>
  <c r="EE197" i="6"/>
  <c r="DO197" i="6"/>
  <c r="FB197" i="6"/>
  <c r="EG197" i="6"/>
  <c r="DY197" i="6"/>
  <c r="DX197" i="6"/>
  <c r="DM197" i="6"/>
  <c r="FJ197" i="6"/>
  <c r="DS197" i="6"/>
  <c r="DL195" i="6"/>
  <c r="E226" i="13"/>
  <c r="F226" i="13" s="1"/>
  <c r="FF198" i="6"/>
  <c r="EU198" i="6"/>
  <c r="EM198" i="6"/>
  <c r="DY198" i="6"/>
  <c r="FA198" i="6"/>
  <c r="EP198" i="6"/>
  <c r="EN198" i="6"/>
  <c r="DW198" i="6"/>
  <c r="ET198" i="6"/>
  <c r="DS198" i="6"/>
  <c r="FC198" i="6"/>
  <c r="DX198" i="6"/>
  <c r="EW198" i="6"/>
  <c r="EK198" i="6"/>
  <c r="FG198" i="6"/>
  <c r="ED198" i="6"/>
  <c r="EB198" i="6"/>
  <c r="DM198" i="6"/>
  <c r="FD198" i="6"/>
  <c r="FB198" i="6"/>
  <c r="DN198" i="6"/>
  <c r="EA198" i="6"/>
  <c r="ER198" i="6"/>
  <c r="EJ198" i="6"/>
  <c r="DO198" i="6"/>
  <c r="ES198" i="6"/>
  <c r="DV198" i="6"/>
  <c r="FH198" i="6"/>
  <c r="FI198" i="6"/>
  <c r="EV198" i="6"/>
  <c r="DP198" i="6"/>
  <c r="EZ198" i="6"/>
  <c r="EL198" i="6"/>
  <c r="EQ198" i="6"/>
  <c r="EO198" i="6"/>
  <c r="EG198" i="6"/>
  <c r="EC198" i="6"/>
  <c r="DQ198" i="6"/>
  <c r="FE198" i="6"/>
  <c r="EY198" i="6"/>
  <c r="DR198" i="6"/>
  <c r="FJ198" i="6"/>
  <c r="EI198" i="6"/>
  <c r="EF198" i="6"/>
  <c r="DZ198" i="6"/>
  <c r="DU198" i="6"/>
  <c r="EH198" i="6"/>
  <c r="EX198" i="6"/>
  <c r="DT198" i="6"/>
  <c r="EE198" i="6"/>
  <c r="F156" i="13"/>
  <c r="I156" i="13"/>
  <c r="G162" i="13"/>
  <c r="L305" i="13"/>
  <c r="J305" i="13" s="1"/>
  <c r="E162" i="13"/>
  <c r="H162" i="13"/>
  <c r="B162" i="13"/>
  <c r="O317" i="6"/>
  <c r="L317" i="6"/>
  <c r="P317" i="6"/>
  <c r="E317" i="6"/>
  <c r="K318" i="6"/>
  <c r="A61" i="18"/>
  <c r="J60" i="18"/>
  <c r="B65" i="8"/>
  <c r="B63" i="10"/>
  <c r="DL197" i="6" l="1"/>
  <c r="E237" i="13"/>
  <c r="F237" i="13" s="1"/>
  <c r="EO208" i="6"/>
  <c r="FI208" i="6"/>
  <c r="EX208" i="6"/>
  <c r="EH208" i="6"/>
  <c r="DT208" i="6"/>
  <c r="EV208" i="6"/>
  <c r="FH208" i="6"/>
  <c r="EU208" i="6"/>
  <c r="EW208" i="6"/>
  <c r="DQ208" i="6"/>
  <c r="DX208" i="6"/>
  <c r="DN208" i="6"/>
  <c r="EC208" i="6"/>
  <c r="DR208" i="6"/>
  <c r="ES208" i="6"/>
  <c r="DY208" i="6"/>
  <c r="EK208" i="6"/>
  <c r="EF208" i="6"/>
  <c r="ER208" i="6"/>
  <c r="FD208" i="6"/>
  <c r="EN208" i="6"/>
  <c r="FG208" i="6"/>
  <c r="EL208" i="6"/>
  <c r="DM208" i="6"/>
  <c r="FC208" i="6"/>
  <c r="FE208" i="6"/>
  <c r="DS208" i="6"/>
  <c r="DW208" i="6"/>
  <c r="EZ208" i="6"/>
  <c r="FF208" i="6"/>
  <c r="DU208" i="6"/>
  <c r="EB208" i="6"/>
  <c r="FA208" i="6"/>
  <c r="EG208" i="6"/>
  <c r="EE208" i="6"/>
  <c r="ED208" i="6"/>
  <c r="DP208" i="6"/>
  <c r="EI208" i="6"/>
  <c r="FJ208" i="6"/>
  <c r="EY208" i="6"/>
  <c r="EM208" i="6"/>
  <c r="EJ208" i="6"/>
  <c r="ET208" i="6"/>
  <c r="EP208" i="6"/>
  <c r="DZ208" i="6"/>
  <c r="EA208" i="6"/>
  <c r="FB208" i="6"/>
  <c r="DV208" i="6"/>
  <c r="EQ208" i="6"/>
  <c r="DO208" i="6"/>
  <c r="E239" i="13"/>
  <c r="F239" i="13" s="1"/>
  <c r="EF210" i="6"/>
  <c r="DW210" i="6"/>
  <c r="EK210" i="6"/>
  <c r="EM210" i="6"/>
  <c r="FJ210" i="6"/>
  <c r="EN210" i="6"/>
  <c r="DZ210" i="6"/>
  <c r="EI210" i="6"/>
  <c r="DV210" i="6"/>
  <c r="EX210" i="6"/>
  <c r="EL210" i="6"/>
  <c r="EC210" i="6"/>
  <c r="DO210" i="6"/>
  <c r="DU210" i="6"/>
  <c r="ER210" i="6"/>
  <c r="EH210" i="6"/>
  <c r="EU210" i="6"/>
  <c r="DM210" i="6"/>
  <c r="FH210" i="6"/>
  <c r="EA210" i="6"/>
  <c r="EQ210" i="6"/>
  <c r="EB210" i="6"/>
  <c r="ET210" i="6"/>
  <c r="FI210" i="6"/>
  <c r="DX210" i="6"/>
  <c r="DT210" i="6"/>
  <c r="EY210" i="6"/>
  <c r="FD210" i="6"/>
  <c r="FE210" i="6"/>
  <c r="DN210" i="6"/>
  <c r="EV210" i="6"/>
  <c r="DQ210" i="6"/>
  <c r="DS210" i="6"/>
  <c r="FB210" i="6"/>
  <c r="EJ210" i="6"/>
  <c r="FG210" i="6"/>
  <c r="FA210" i="6"/>
  <c r="EW210" i="6"/>
  <c r="FC210" i="6"/>
  <c r="ED210" i="6"/>
  <c r="FF210" i="6"/>
  <c r="ES210" i="6"/>
  <c r="EO210" i="6"/>
  <c r="DY210" i="6"/>
  <c r="EZ210" i="6"/>
  <c r="DR210" i="6"/>
  <c r="DP210" i="6"/>
  <c r="EG210" i="6"/>
  <c r="EP210" i="6"/>
  <c r="EE210" i="6"/>
  <c r="E241" i="13"/>
  <c r="F241" i="13" s="1"/>
  <c r="EQ212" i="6"/>
  <c r="EG212" i="6"/>
  <c r="FJ212" i="6"/>
  <c r="EY212" i="6"/>
  <c r="EW212" i="6"/>
  <c r="EI212" i="6"/>
  <c r="FF212" i="6"/>
  <c r="DP212" i="6"/>
  <c r="EJ212" i="6"/>
  <c r="EV212" i="6"/>
  <c r="EC212" i="6"/>
  <c r="EB212" i="6"/>
  <c r="DQ212" i="6"/>
  <c r="FA212" i="6"/>
  <c r="EP212" i="6"/>
  <c r="FI212" i="6"/>
  <c r="DO212" i="6"/>
  <c r="DZ212" i="6"/>
  <c r="EE212" i="6"/>
  <c r="FB212" i="6"/>
  <c r="FE212" i="6"/>
  <c r="DV212" i="6"/>
  <c r="DU212" i="6"/>
  <c r="EK212" i="6"/>
  <c r="EH212" i="6"/>
  <c r="DT212" i="6"/>
  <c r="DX212" i="6"/>
  <c r="FH212" i="6"/>
  <c r="DN212" i="6"/>
  <c r="FG212" i="6"/>
  <c r="DS212" i="6"/>
  <c r="DY212" i="6"/>
  <c r="EZ212" i="6"/>
  <c r="ES212" i="6"/>
  <c r="ET212" i="6"/>
  <c r="EO212" i="6"/>
  <c r="DR212" i="6"/>
  <c r="EA212" i="6"/>
  <c r="EU212" i="6"/>
  <c r="ED212" i="6"/>
  <c r="FD212" i="6"/>
  <c r="FC212" i="6"/>
  <c r="EM212" i="6"/>
  <c r="EX212" i="6"/>
  <c r="EF212" i="6"/>
  <c r="DM212" i="6"/>
  <c r="DW212" i="6"/>
  <c r="EL212" i="6"/>
  <c r="EN212" i="6"/>
  <c r="ER212" i="6"/>
  <c r="E243" i="13"/>
  <c r="F243" i="13" s="1"/>
  <c r="EK214" i="6"/>
  <c r="DN214" i="6"/>
  <c r="EB214" i="6"/>
  <c r="FF214" i="6"/>
  <c r="FJ214" i="6"/>
  <c r="EI214" i="6"/>
  <c r="EY214" i="6"/>
  <c r="EA214" i="6"/>
  <c r="DO214" i="6"/>
  <c r="FA214" i="6"/>
  <c r="EZ214" i="6"/>
  <c r="EC214" i="6"/>
  <c r="DX214" i="6"/>
  <c r="EQ214" i="6"/>
  <c r="DM214" i="6"/>
  <c r="DZ214" i="6"/>
  <c r="EG214" i="6"/>
  <c r="ET214" i="6"/>
  <c r="ED214" i="6"/>
  <c r="EW214" i="6"/>
  <c r="EP214" i="6"/>
  <c r="FG214" i="6"/>
  <c r="DR214" i="6"/>
  <c r="FC214" i="6"/>
  <c r="EX214" i="6"/>
  <c r="DS214" i="6"/>
  <c r="FE214" i="6"/>
  <c r="FD214" i="6"/>
  <c r="EU214" i="6"/>
  <c r="DV214" i="6"/>
  <c r="DW214" i="6"/>
  <c r="DQ214" i="6"/>
  <c r="EF214" i="6"/>
  <c r="EN214" i="6"/>
  <c r="EM214" i="6"/>
  <c r="DP214" i="6"/>
  <c r="FI214" i="6"/>
  <c r="EE214" i="6"/>
  <c r="EH214" i="6"/>
  <c r="EL214" i="6"/>
  <c r="EV214" i="6"/>
  <c r="DT214" i="6"/>
  <c r="ER214" i="6"/>
  <c r="ES214" i="6"/>
  <c r="FB214" i="6"/>
  <c r="EJ214" i="6"/>
  <c r="EO214" i="6"/>
  <c r="DY214" i="6"/>
  <c r="FH214" i="6"/>
  <c r="DU214" i="6"/>
  <c r="E242" i="13"/>
  <c r="F242" i="13" s="1"/>
  <c r="DU213" i="6"/>
  <c r="EP213" i="6"/>
  <c r="ES213" i="6"/>
  <c r="EN213" i="6"/>
  <c r="FI213" i="6"/>
  <c r="DX213" i="6"/>
  <c r="EJ213" i="6"/>
  <c r="EM213" i="6"/>
  <c r="DT213" i="6"/>
  <c r="FB213" i="6"/>
  <c r="EG213" i="6"/>
  <c r="DZ213" i="6"/>
  <c r="FE213" i="6"/>
  <c r="EE213" i="6"/>
  <c r="EW213" i="6"/>
  <c r="DO213" i="6"/>
  <c r="EV213" i="6"/>
  <c r="EX213" i="6"/>
  <c r="DS213" i="6"/>
  <c r="FA213" i="6"/>
  <c r="EC213" i="6"/>
  <c r="FG213" i="6"/>
  <c r="DR213" i="6"/>
  <c r="ED213" i="6"/>
  <c r="EH213" i="6"/>
  <c r="EF213" i="6"/>
  <c r="EQ213" i="6"/>
  <c r="DP213" i="6"/>
  <c r="EO213" i="6"/>
  <c r="EB213" i="6"/>
  <c r="DQ213" i="6"/>
  <c r="DN213" i="6"/>
  <c r="EA213" i="6"/>
  <c r="FJ213" i="6"/>
  <c r="ER213" i="6"/>
  <c r="EK213" i="6"/>
  <c r="EL213" i="6"/>
  <c r="FD213" i="6"/>
  <c r="FH213" i="6"/>
  <c r="FC213" i="6"/>
  <c r="ET213" i="6"/>
  <c r="FF213" i="6"/>
  <c r="EU213" i="6"/>
  <c r="EI213" i="6"/>
  <c r="DY213" i="6"/>
  <c r="EY213" i="6"/>
  <c r="DV213" i="6"/>
  <c r="EZ213" i="6"/>
  <c r="DW213" i="6"/>
  <c r="DM213" i="6"/>
  <c r="E267" i="13"/>
  <c r="F267" i="13" s="1"/>
  <c r="FE230" i="6"/>
  <c r="EW230" i="6"/>
  <c r="EO230" i="6"/>
  <c r="EG230" i="6"/>
  <c r="DY230" i="6"/>
  <c r="DQ230" i="6"/>
  <c r="FJ230" i="6"/>
  <c r="FB230" i="6"/>
  <c r="ET230" i="6"/>
  <c r="EL230" i="6"/>
  <c r="ED230" i="6"/>
  <c r="DV230" i="6"/>
  <c r="DN230" i="6"/>
  <c r="FF230" i="6"/>
  <c r="EP230" i="6"/>
  <c r="DZ230" i="6"/>
  <c r="EX230" i="6"/>
  <c r="ES230" i="6"/>
  <c r="FH230" i="6"/>
  <c r="FA230" i="6"/>
  <c r="EK230" i="6"/>
  <c r="DU230" i="6"/>
  <c r="EH230" i="6"/>
  <c r="DR230" i="6"/>
  <c r="FI230" i="6"/>
  <c r="EC230" i="6"/>
  <c r="DS230" i="6"/>
  <c r="EI230" i="6"/>
  <c r="EY230" i="6"/>
  <c r="DW230" i="6"/>
  <c r="EM230" i="6"/>
  <c r="FC230" i="6"/>
  <c r="EQ230" i="6"/>
  <c r="EB230" i="6"/>
  <c r="ER230" i="6"/>
  <c r="DO230" i="6"/>
  <c r="EU230" i="6"/>
  <c r="DP230" i="6"/>
  <c r="EF230" i="6"/>
  <c r="EV230" i="6"/>
  <c r="EA230" i="6"/>
  <c r="FG230" i="6"/>
  <c r="EN230" i="6"/>
  <c r="DT230" i="6"/>
  <c r="EZ230" i="6"/>
  <c r="EE230" i="6"/>
  <c r="DX230" i="6"/>
  <c r="FD230" i="6"/>
  <c r="EJ230" i="6"/>
  <c r="DM230" i="6"/>
  <c r="E244" i="13"/>
  <c r="F244" i="13" s="1"/>
  <c r="EH215" i="6"/>
  <c r="EA215" i="6"/>
  <c r="DP215" i="6"/>
  <c r="FA215" i="6"/>
  <c r="FF215" i="6"/>
  <c r="DO215" i="6"/>
  <c r="EP215" i="6"/>
  <c r="FI215" i="6"/>
  <c r="FB215" i="6"/>
  <c r="EC215" i="6"/>
  <c r="DU215" i="6"/>
  <c r="DS215" i="6"/>
  <c r="DT215" i="6"/>
  <c r="FE215" i="6"/>
  <c r="EI215" i="6"/>
  <c r="EJ215" i="6"/>
  <c r="DY215" i="6"/>
  <c r="DV215" i="6"/>
  <c r="DX215" i="6"/>
  <c r="DR215" i="6"/>
  <c r="EZ215" i="6"/>
  <c r="FD215" i="6"/>
  <c r="EM215" i="6"/>
  <c r="EY215" i="6"/>
  <c r="DM215" i="6"/>
  <c r="EO215" i="6"/>
  <c r="FH215" i="6"/>
  <c r="EX215" i="6"/>
  <c r="EG215" i="6"/>
  <c r="DN215" i="6"/>
  <c r="ES215" i="6"/>
  <c r="EU215" i="6"/>
  <c r="ER215" i="6"/>
  <c r="FJ215" i="6"/>
  <c r="EL215" i="6"/>
  <c r="EK215" i="6"/>
  <c r="EN215" i="6"/>
  <c r="DQ215" i="6"/>
  <c r="EW215" i="6"/>
  <c r="EE215" i="6"/>
  <c r="EV215" i="6"/>
  <c r="DW215" i="6"/>
  <c r="EF215" i="6"/>
  <c r="ED215" i="6"/>
  <c r="FC215" i="6"/>
  <c r="ET215" i="6"/>
  <c r="DZ215" i="6"/>
  <c r="EB215" i="6"/>
  <c r="FG215" i="6"/>
  <c r="EQ215" i="6"/>
  <c r="DL198" i="6"/>
  <c r="E246" i="13"/>
  <c r="F246" i="13" s="1"/>
  <c r="EG216" i="6"/>
  <c r="EA216" i="6"/>
  <c r="DN216" i="6"/>
  <c r="DP216" i="6"/>
  <c r="ES216" i="6"/>
  <c r="EU216" i="6"/>
  <c r="DT216" i="6"/>
  <c r="EW216" i="6"/>
  <c r="DR216" i="6"/>
  <c r="EO216" i="6"/>
  <c r="EN216" i="6"/>
  <c r="EM216" i="6"/>
  <c r="EB216" i="6"/>
  <c r="FF216" i="6"/>
  <c r="EE216" i="6"/>
  <c r="ED216" i="6"/>
  <c r="FE216" i="6"/>
  <c r="EC216" i="6"/>
  <c r="EJ216" i="6"/>
  <c r="EL216" i="6"/>
  <c r="DW216" i="6"/>
  <c r="FJ216" i="6"/>
  <c r="EZ216" i="6"/>
  <c r="FG216" i="6"/>
  <c r="FA216" i="6"/>
  <c r="DO216" i="6"/>
  <c r="EY216" i="6"/>
  <c r="EK216" i="6"/>
  <c r="DQ216" i="6"/>
  <c r="DY216" i="6"/>
  <c r="FB216" i="6"/>
  <c r="FC216" i="6"/>
  <c r="EV216" i="6"/>
  <c r="FH216" i="6"/>
  <c r="DX216" i="6"/>
  <c r="EH216" i="6"/>
  <c r="EX216" i="6"/>
  <c r="DM216" i="6"/>
  <c r="EQ216" i="6"/>
  <c r="EI216" i="6"/>
  <c r="EP216" i="6"/>
  <c r="ER216" i="6"/>
  <c r="DZ216" i="6"/>
  <c r="FI216" i="6"/>
  <c r="EF216" i="6"/>
  <c r="ET216" i="6"/>
  <c r="DU216" i="6"/>
  <c r="DV216" i="6"/>
  <c r="DS216" i="6"/>
  <c r="FD216" i="6"/>
  <c r="E249" i="13"/>
  <c r="F249" i="13" s="1"/>
  <c r="EF218" i="6"/>
  <c r="DQ218" i="6"/>
  <c r="DR218" i="6"/>
  <c r="EJ218" i="6"/>
  <c r="DP218" i="6"/>
  <c r="DN218" i="6"/>
  <c r="EO218" i="6"/>
  <c r="EA218" i="6"/>
  <c r="DM218" i="6"/>
  <c r="EU218" i="6"/>
  <c r="EV218" i="6"/>
  <c r="DS218" i="6"/>
  <c r="EZ218" i="6"/>
  <c r="EQ218" i="6"/>
  <c r="FC218" i="6"/>
  <c r="DZ218" i="6"/>
  <c r="EE218" i="6"/>
  <c r="DU218" i="6"/>
  <c r="DW218" i="6"/>
  <c r="DX218" i="6"/>
  <c r="FE218" i="6"/>
  <c r="FJ218" i="6"/>
  <c r="EC218" i="6"/>
  <c r="EM218" i="6"/>
  <c r="FF218" i="6"/>
  <c r="EI218" i="6"/>
  <c r="EB218" i="6"/>
  <c r="FB218" i="6"/>
  <c r="EN218" i="6"/>
  <c r="FH218" i="6"/>
  <c r="ED218" i="6"/>
  <c r="DY218" i="6"/>
  <c r="FA218" i="6"/>
  <c r="EX218" i="6"/>
  <c r="ES218" i="6"/>
  <c r="EW218" i="6"/>
  <c r="ET218" i="6"/>
  <c r="EY218" i="6"/>
  <c r="ER218" i="6"/>
  <c r="EP218" i="6"/>
  <c r="FD218" i="6"/>
  <c r="EG218" i="6"/>
  <c r="EL218" i="6"/>
  <c r="FI218" i="6"/>
  <c r="DO218" i="6"/>
  <c r="EK218" i="6"/>
  <c r="DV218" i="6"/>
  <c r="EH218" i="6"/>
  <c r="DT218" i="6"/>
  <c r="FG218" i="6"/>
  <c r="E251" i="13"/>
  <c r="F251" i="13" s="1"/>
  <c r="EA220" i="6"/>
  <c r="FB220" i="6"/>
  <c r="DX220" i="6"/>
  <c r="EO220" i="6"/>
  <c r="FG220" i="6"/>
  <c r="DQ220" i="6"/>
  <c r="EC220" i="6"/>
  <c r="DV220" i="6"/>
  <c r="DY220" i="6"/>
  <c r="DT220" i="6"/>
  <c r="EI220" i="6"/>
  <c r="ES220" i="6"/>
  <c r="EV220" i="6"/>
  <c r="FA220" i="6"/>
  <c r="FF220" i="6"/>
  <c r="DU220" i="6"/>
  <c r="EX220" i="6"/>
  <c r="FH220" i="6"/>
  <c r="ER220" i="6"/>
  <c r="DW220" i="6"/>
  <c r="DM220" i="6"/>
  <c r="EN220" i="6"/>
  <c r="DS220" i="6"/>
  <c r="EM220" i="6"/>
  <c r="EY220" i="6"/>
  <c r="EE220" i="6"/>
  <c r="EH220" i="6"/>
  <c r="EG220" i="6"/>
  <c r="FC220" i="6"/>
  <c r="EQ220" i="6"/>
  <c r="EL220" i="6"/>
  <c r="EB220" i="6"/>
  <c r="DN220" i="6"/>
  <c r="EK220" i="6"/>
  <c r="EJ220" i="6"/>
  <c r="EP220" i="6"/>
  <c r="ED220" i="6"/>
  <c r="DP220" i="6"/>
  <c r="EU220" i="6"/>
  <c r="DZ220" i="6"/>
  <c r="FD220" i="6"/>
  <c r="EW220" i="6"/>
  <c r="ET220" i="6"/>
  <c r="FJ220" i="6"/>
  <c r="FE220" i="6"/>
  <c r="EZ220" i="6"/>
  <c r="DR220" i="6"/>
  <c r="DO220" i="6"/>
  <c r="FI220" i="6"/>
  <c r="EF220" i="6"/>
  <c r="E253" i="13"/>
  <c r="F253" i="13" s="1"/>
  <c r="EU222" i="6"/>
  <c r="EL222" i="6"/>
  <c r="FJ222" i="6"/>
  <c r="EQ222" i="6"/>
  <c r="EB222" i="6"/>
  <c r="EX222" i="6"/>
  <c r="DO222" i="6"/>
  <c r="DM222" i="6"/>
  <c r="EH222" i="6"/>
  <c r="EF222" i="6"/>
  <c r="FF222" i="6"/>
  <c r="DN222" i="6"/>
  <c r="FD222" i="6"/>
  <c r="DZ222" i="6"/>
  <c r="ER222" i="6"/>
  <c r="DQ222" i="6"/>
  <c r="FH222" i="6"/>
  <c r="DY222" i="6"/>
  <c r="FI222" i="6"/>
  <c r="FA222" i="6"/>
  <c r="FE222" i="6"/>
  <c r="DV222" i="6"/>
  <c r="ED222" i="6"/>
  <c r="EJ222" i="6"/>
  <c r="EW222" i="6"/>
  <c r="DR222" i="6"/>
  <c r="EA222" i="6"/>
  <c r="EI222" i="6"/>
  <c r="DX222" i="6"/>
  <c r="EO222" i="6"/>
  <c r="ES222" i="6"/>
  <c r="DT222" i="6"/>
  <c r="EZ222" i="6"/>
  <c r="EP222" i="6"/>
  <c r="EY222" i="6"/>
  <c r="EV222" i="6"/>
  <c r="DW222" i="6"/>
  <c r="FC222" i="6"/>
  <c r="EK222" i="6"/>
  <c r="DP222" i="6"/>
  <c r="DS222" i="6"/>
  <c r="EC222" i="6"/>
  <c r="FG222" i="6"/>
  <c r="FB222" i="6"/>
  <c r="EG222" i="6"/>
  <c r="EM222" i="6"/>
  <c r="DU222" i="6"/>
  <c r="EN222" i="6"/>
  <c r="EE222" i="6"/>
  <c r="ET222" i="6"/>
  <c r="E247" i="13"/>
  <c r="F247" i="13" s="1"/>
  <c r="DT217" i="6"/>
  <c r="DX217" i="6"/>
  <c r="DS217" i="6"/>
  <c r="EP217" i="6"/>
  <c r="DM217" i="6"/>
  <c r="DV217" i="6"/>
  <c r="FJ217" i="6"/>
  <c r="EC217" i="6"/>
  <c r="FG217" i="6"/>
  <c r="FA217" i="6"/>
  <c r="ET217" i="6"/>
  <c r="EQ217" i="6"/>
  <c r="FF217" i="6"/>
  <c r="EJ217" i="6"/>
  <c r="EV217" i="6"/>
  <c r="DW217" i="6"/>
  <c r="FE217" i="6"/>
  <c r="EO217" i="6"/>
  <c r="EN217" i="6"/>
  <c r="EU217" i="6"/>
  <c r="FC217" i="6"/>
  <c r="DU217" i="6"/>
  <c r="DZ217" i="6"/>
  <c r="EX217" i="6"/>
  <c r="DY217" i="6"/>
  <c r="EW217" i="6"/>
  <c r="EF217" i="6"/>
  <c r="FB217" i="6"/>
  <c r="EM217" i="6"/>
  <c r="EH217" i="6"/>
  <c r="EB217" i="6"/>
  <c r="DP217" i="6"/>
  <c r="EL217" i="6"/>
  <c r="ED217" i="6"/>
  <c r="DO217" i="6"/>
  <c r="DQ217" i="6"/>
  <c r="DR217" i="6"/>
  <c r="EI217" i="6"/>
  <c r="EG217" i="6"/>
  <c r="FH217" i="6"/>
  <c r="DN217" i="6"/>
  <c r="EY217" i="6"/>
  <c r="ER217" i="6"/>
  <c r="FI217" i="6"/>
  <c r="EZ217" i="6"/>
  <c r="EE217" i="6"/>
  <c r="EK217" i="6"/>
  <c r="EA217" i="6"/>
  <c r="FD217" i="6"/>
  <c r="ES217" i="6"/>
  <c r="E232" i="13"/>
  <c r="F232" i="13" s="1"/>
  <c r="DY203" i="6"/>
  <c r="EQ203" i="6"/>
  <c r="DO203" i="6"/>
  <c r="DS203" i="6"/>
  <c r="FA203" i="6"/>
  <c r="ED203" i="6"/>
  <c r="EN203" i="6"/>
  <c r="EC203" i="6"/>
  <c r="EL203" i="6"/>
  <c r="DP203" i="6"/>
  <c r="ER203" i="6"/>
  <c r="FC203" i="6"/>
  <c r="EY203" i="6"/>
  <c r="DW203" i="6"/>
  <c r="EB203" i="6"/>
  <c r="DN203" i="6"/>
  <c r="FH203" i="6"/>
  <c r="FG203" i="6"/>
  <c r="FE203" i="6"/>
  <c r="DM203" i="6"/>
  <c r="EV203" i="6"/>
  <c r="EP203" i="6"/>
  <c r="DR203" i="6"/>
  <c r="FD203" i="6"/>
  <c r="DU203" i="6"/>
  <c r="EG203" i="6"/>
  <c r="FF203" i="6"/>
  <c r="EF203" i="6"/>
  <c r="DZ203" i="6"/>
  <c r="EI203" i="6"/>
  <c r="EK203" i="6"/>
  <c r="EW203" i="6"/>
  <c r="DV203" i="6"/>
  <c r="DQ203" i="6"/>
  <c r="EH203" i="6"/>
  <c r="ES203" i="6"/>
  <c r="EE203" i="6"/>
  <c r="EJ203" i="6"/>
  <c r="FI203" i="6"/>
  <c r="FJ203" i="6"/>
  <c r="DX203" i="6"/>
  <c r="FB203" i="6"/>
  <c r="EM203" i="6"/>
  <c r="EX203" i="6"/>
  <c r="EZ203" i="6"/>
  <c r="ET203" i="6"/>
  <c r="EU203" i="6"/>
  <c r="DT203" i="6"/>
  <c r="EA203" i="6"/>
  <c r="EO203" i="6"/>
  <c r="E250" i="13"/>
  <c r="F250" i="13" s="1"/>
  <c r="EZ219" i="6"/>
  <c r="EI219" i="6"/>
  <c r="EE219" i="6"/>
  <c r="FJ219" i="6"/>
  <c r="DV219" i="6"/>
  <c r="EQ219" i="6"/>
  <c r="EF219" i="6"/>
  <c r="FB219" i="6"/>
  <c r="DW219" i="6"/>
  <c r="DY219" i="6"/>
  <c r="FH219" i="6"/>
  <c r="FD219" i="6"/>
  <c r="DT219" i="6"/>
  <c r="DQ219" i="6"/>
  <c r="ED219" i="6"/>
  <c r="EU219" i="6"/>
  <c r="DS219" i="6"/>
  <c r="EN219" i="6"/>
  <c r="DN219" i="6"/>
  <c r="EP219" i="6"/>
  <c r="DR219" i="6"/>
  <c r="EL219" i="6"/>
  <c r="FA219" i="6"/>
  <c r="EY219" i="6"/>
  <c r="EA219" i="6"/>
  <c r="FE219" i="6"/>
  <c r="EG219" i="6"/>
  <c r="EB219" i="6"/>
  <c r="EO219" i="6"/>
  <c r="DX219" i="6"/>
  <c r="FI219" i="6"/>
  <c r="ER219" i="6"/>
  <c r="EK219" i="6"/>
  <c r="DM219" i="6"/>
  <c r="ET219" i="6"/>
  <c r="EJ219" i="6"/>
  <c r="FC219" i="6"/>
  <c r="DO219" i="6"/>
  <c r="DP219" i="6"/>
  <c r="EV219" i="6"/>
  <c r="EW219" i="6"/>
  <c r="FG219" i="6"/>
  <c r="EM219" i="6"/>
  <c r="FF219" i="6"/>
  <c r="EC219" i="6"/>
  <c r="EH219" i="6"/>
  <c r="DZ219" i="6"/>
  <c r="ES219" i="6"/>
  <c r="EX219" i="6"/>
  <c r="DU219" i="6"/>
  <c r="DL199" i="6"/>
  <c r="E257" i="13"/>
  <c r="F257" i="13" s="1"/>
  <c r="EV225" i="6"/>
  <c r="DP225" i="6"/>
  <c r="EJ225" i="6"/>
  <c r="EZ225" i="6"/>
  <c r="DT225" i="6"/>
  <c r="EF225" i="6"/>
  <c r="EY225" i="6"/>
  <c r="EI225" i="6"/>
  <c r="DS225" i="6"/>
  <c r="EK225" i="6"/>
  <c r="FF225" i="6"/>
  <c r="EP225" i="6"/>
  <c r="DZ225" i="6"/>
  <c r="FI225" i="6"/>
  <c r="DQ225" i="6"/>
  <c r="DX225" i="6"/>
  <c r="EB225" i="6"/>
  <c r="EU225" i="6"/>
  <c r="EE225" i="6"/>
  <c r="DO225" i="6"/>
  <c r="DY225" i="6"/>
  <c r="FB225" i="6"/>
  <c r="EL225" i="6"/>
  <c r="DV225" i="6"/>
  <c r="EW225" i="6"/>
  <c r="FA225" i="6"/>
  <c r="EN225" i="6"/>
  <c r="ER225" i="6"/>
  <c r="EM225" i="6"/>
  <c r="ES225" i="6"/>
  <c r="ET225" i="6"/>
  <c r="DN225" i="6"/>
  <c r="DU225" i="6"/>
  <c r="FG225" i="6"/>
  <c r="EA225" i="6"/>
  <c r="DM225" i="6"/>
  <c r="EH225" i="6"/>
  <c r="EO225" i="6"/>
  <c r="FC225" i="6"/>
  <c r="DW225" i="6"/>
  <c r="FJ225" i="6"/>
  <c r="ED225" i="6"/>
  <c r="EC225" i="6"/>
  <c r="FD225" i="6"/>
  <c r="DR225" i="6"/>
  <c r="EQ225" i="6"/>
  <c r="EG225" i="6"/>
  <c r="FE225" i="6"/>
  <c r="EX225" i="6"/>
  <c r="FH225" i="6"/>
  <c r="E262" i="13"/>
  <c r="F262" i="13" s="1"/>
  <c r="FI227" i="6"/>
  <c r="FC227" i="6"/>
  <c r="EX227" i="6"/>
  <c r="ES227" i="6"/>
  <c r="EM227" i="6"/>
  <c r="EH227" i="6"/>
  <c r="EC227" i="6"/>
  <c r="DW227" i="6"/>
  <c r="DR227" i="6"/>
  <c r="FH227" i="6"/>
  <c r="FG227" i="6"/>
  <c r="FB227" i="6"/>
  <c r="EW227" i="6"/>
  <c r="EQ227" i="6"/>
  <c r="EL227" i="6"/>
  <c r="EG227" i="6"/>
  <c r="EA227" i="6"/>
  <c r="DV227" i="6"/>
  <c r="DQ227" i="6"/>
  <c r="FJ227" i="6"/>
  <c r="EY227" i="6"/>
  <c r="EO227" i="6"/>
  <c r="ED227" i="6"/>
  <c r="DS227" i="6"/>
  <c r="ET227" i="6"/>
  <c r="DY227" i="6"/>
  <c r="EP227" i="6"/>
  <c r="EE227" i="6"/>
  <c r="FF227" i="6"/>
  <c r="EU227" i="6"/>
  <c r="EK227" i="6"/>
  <c r="DZ227" i="6"/>
  <c r="DO227" i="6"/>
  <c r="FE227" i="6"/>
  <c r="EI227" i="6"/>
  <c r="DN227" i="6"/>
  <c r="FA227" i="6"/>
  <c r="DU227" i="6"/>
  <c r="DX227" i="6"/>
  <c r="EN227" i="6"/>
  <c r="FD227" i="6"/>
  <c r="EB227" i="6"/>
  <c r="ER227" i="6"/>
  <c r="EF227" i="6"/>
  <c r="EJ227" i="6"/>
  <c r="DP227" i="6"/>
  <c r="EV227" i="6"/>
  <c r="DT227" i="6"/>
  <c r="EZ227" i="6"/>
  <c r="DM227" i="6"/>
  <c r="E266" i="13"/>
  <c r="F266" i="13" s="1"/>
  <c r="FG229" i="6"/>
  <c r="EB229" i="6"/>
  <c r="ER229" i="6"/>
  <c r="FH229" i="6"/>
  <c r="FA229" i="6"/>
  <c r="DQ229" i="6"/>
  <c r="DV229" i="6"/>
  <c r="EL229" i="6"/>
  <c r="FB229" i="6"/>
  <c r="DM229" i="6"/>
  <c r="FE229" i="6"/>
  <c r="DP229" i="6"/>
  <c r="EF229" i="6"/>
  <c r="EV229" i="6"/>
  <c r="EC229" i="6"/>
  <c r="DZ229" i="6"/>
  <c r="EP229" i="6"/>
  <c r="FF229" i="6"/>
  <c r="EJ229" i="6"/>
  <c r="DU229" i="6"/>
  <c r="EO229" i="6"/>
  <c r="ED229" i="6"/>
  <c r="FJ229" i="6"/>
  <c r="FI229" i="6"/>
  <c r="DW229" i="6"/>
  <c r="EM229" i="6"/>
  <c r="FC229" i="6"/>
  <c r="EN229" i="6"/>
  <c r="EK229" i="6"/>
  <c r="EW229" i="6"/>
  <c r="EH229" i="6"/>
  <c r="DY229" i="6"/>
  <c r="EA229" i="6"/>
  <c r="EQ229" i="6"/>
  <c r="DT229" i="6"/>
  <c r="EZ229" i="6"/>
  <c r="DN229" i="6"/>
  <c r="ET229" i="6"/>
  <c r="DR229" i="6"/>
  <c r="DS229" i="6"/>
  <c r="EY229" i="6"/>
  <c r="EX229" i="6"/>
  <c r="EE229" i="6"/>
  <c r="DX229" i="6"/>
  <c r="EG229" i="6"/>
  <c r="EI229" i="6"/>
  <c r="FD229" i="6"/>
  <c r="ES229" i="6"/>
  <c r="DO229" i="6"/>
  <c r="EU229" i="6"/>
  <c r="E234" i="13"/>
  <c r="F234" i="13" s="1"/>
  <c r="ER205" i="6"/>
  <c r="FA205" i="6"/>
  <c r="DY205" i="6"/>
  <c r="EE205" i="6"/>
  <c r="EN205" i="6"/>
  <c r="DT205" i="6"/>
  <c r="DW205" i="6"/>
  <c r="DU205" i="6"/>
  <c r="DZ205" i="6"/>
  <c r="FC205" i="6"/>
  <c r="EG205" i="6"/>
  <c r="EO205" i="6"/>
  <c r="EI205" i="6"/>
  <c r="DX205" i="6"/>
  <c r="ED205" i="6"/>
  <c r="DP205" i="6"/>
  <c r="FH205" i="6"/>
  <c r="EZ205" i="6"/>
  <c r="EL205" i="6"/>
  <c r="EF205" i="6"/>
  <c r="FE205" i="6"/>
  <c r="DO205" i="6"/>
  <c r="EB205" i="6"/>
  <c r="EK205" i="6"/>
  <c r="FF205" i="6"/>
  <c r="EU205" i="6"/>
  <c r="FI205" i="6"/>
  <c r="EX205" i="6"/>
  <c r="FJ205" i="6"/>
  <c r="FD205" i="6"/>
  <c r="ET205" i="6"/>
  <c r="EY205" i="6"/>
  <c r="EC205" i="6"/>
  <c r="DR205" i="6"/>
  <c r="DS205" i="6"/>
  <c r="EV205" i="6"/>
  <c r="DN205" i="6"/>
  <c r="DM205" i="6"/>
  <c r="FG205" i="6"/>
  <c r="EW205" i="6"/>
  <c r="EP205" i="6"/>
  <c r="EM205" i="6"/>
  <c r="EJ205" i="6"/>
  <c r="DV205" i="6"/>
  <c r="EA205" i="6"/>
  <c r="DQ205" i="6"/>
  <c r="FB205" i="6"/>
  <c r="EQ205" i="6"/>
  <c r="ES205" i="6"/>
  <c r="EH205" i="6"/>
  <c r="E252" i="13"/>
  <c r="F252" i="13" s="1"/>
  <c r="DR221" i="6"/>
  <c r="EK221" i="6"/>
  <c r="FJ221" i="6"/>
  <c r="FC221" i="6"/>
  <c r="DU221" i="6"/>
  <c r="FI221" i="6"/>
  <c r="DZ221" i="6"/>
  <c r="EE221" i="6"/>
  <c r="ES221" i="6"/>
  <c r="EX221" i="6"/>
  <c r="EZ221" i="6"/>
  <c r="ET221" i="6"/>
  <c r="EP221" i="6"/>
  <c r="DW221" i="6"/>
  <c r="EU221" i="6"/>
  <c r="EI221" i="6"/>
  <c r="EV221" i="6"/>
  <c r="EW221" i="6"/>
  <c r="DP221" i="6"/>
  <c r="ER221" i="6"/>
  <c r="EG221" i="6"/>
  <c r="DO221" i="6"/>
  <c r="EM221" i="6"/>
  <c r="ED221" i="6"/>
  <c r="EO221" i="6"/>
  <c r="FG221" i="6"/>
  <c r="FA221" i="6"/>
  <c r="DS221" i="6"/>
  <c r="EC221" i="6"/>
  <c r="EF221" i="6"/>
  <c r="DT221" i="6"/>
  <c r="EQ221" i="6"/>
  <c r="FF221" i="6"/>
  <c r="FD221" i="6"/>
  <c r="DV221" i="6"/>
  <c r="EL221" i="6"/>
  <c r="FE221" i="6"/>
  <c r="FB221" i="6"/>
  <c r="EJ221" i="6"/>
  <c r="DQ221" i="6"/>
  <c r="DN221" i="6"/>
  <c r="EA221" i="6"/>
  <c r="EY221" i="6"/>
  <c r="DX221" i="6"/>
  <c r="EB221" i="6"/>
  <c r="EN221" i="6"/>
  <c r="DY221" i="6"/>
  <c r="DM221" i="6"/>
  <c r="FH221" i="6"/>
  <c r="EH221" i="6"/>
  <c r="E236" i="13"/>
  <c r="F236" i="13" s="1"/>
  <c r="DV207" i="6"/>
  <c r="ED207" i="6"/>
  <c r="EM207" i="6"/>
  <c r="EX207" i="6"/>
  <c r="EJ207" i="6"/>
  <c r="EY207" i="6"/>
  <c r="FA207" i="6"/>
  <c r="ER207" i="6"/>
  <c r="DW207" i="6"/>
  <c r="EV207" i="6"/>
  <c r="DS207" i="6"/>
  <c r="EN207" i="6"/>
  <c r="EH207" i="6"/>
  <c r="FJ207" i="6"/>
  <c r="EE207" i="6"/>
  <c r="FC207" i="6"/>
  <c r="FF207" i="6"/>
  <c r="FD207" i="6"/>
  <c r="FI207" i="6"/>
  <c r="DZ207" i="6"/>
  <c r="EA207" i="6"/>
  <c r="FB207" i="6"/>
  <c r="DM207" i="6"/>
  <c r="EU207" i="6"/>
  <c r="EF207" i="6"/>
  <c r="FG207" i="6"/>
  <c r="EC207" i="6"/>
  <c r="FH207" i="6"/>
  <c r="ES207" i="6"/>
  <c r="DU207" i="6"/>
  <c r="DP207" i="6"/>
  <c r="EL207" i="6"/>
  <c r="EZ207" i="6"/>
  <c r="DY207" i="6"/>
  <c r="FE207" i="6"/>
  <c r="EQ207" i="6"/>
  <c r="EK207" i="6"/>
  <c r="DN207" i="6"/>
  <c r="ET207" i="6"/>
  <c r="EI207" i="6"/>
  <c r="EP207" i="6"/>
  <c r="EG207" i="6"/>
  <c r="DR207" i="6"/>
  <c r="DO207" i="6"/>
  <c r="DQ207" i="6"/>
  <c r="EB207" i="6"/>
  <c r="EO207" i="6"/>
  <c r="DX207" i="6"/>
  <c r="EW207" i="6"/>
  <c r="DT207" i="6"/>
  <c r="E254" i="13"/>
  <c r="F254" i="13" s="1"/>
  <c r="EK223" i="6"/>
  <c r="DU223" i="6"/>
  <c r="EY223" i="6"/>
  <c r="EI223" i="6"/>
  <c r="DS223" i="6"/>
  <c r="FB223" i="6"/>
  <c r="EL223" i="6"/>
  <c r="DV223" i="6"/>
  <c r="DX223" i="6"/>
  <c r="FD223" i="6"/>
  <c r="EO223" i="6"/>
  <c r="EJ223" i="6"/>
  <c r="FI223" i="6"/>
  <c r="EM223" i="6"/>
  <c r="FF223" i="6"/>
  <c r="DZ223" i="6"/>
  <c r="EV223" i="6"/>
  <c r="EG223" i="6"/>
  <c r="FH223" i="6"/>
  <c r="FA223" i="6"/>
  <c r="EU223" i="6"/>
  <c r="EE223" i="6"/>
  <c r="DO223" i="6"/>
  <c r="EX223" i="6"/>
  <c r="EH223" i="6"/>
  <c r="DR223" i="6"/>
  <c r="EF223" i="6"/>
  <c r="DQ223" i="6"/>
  <c r="EW223" i="6"/>
  <c r="ER223" i="6"/>
  <c r="DN223" i="6"/>
  <c r="DY223" i="6"/>
  <c r="DT223" i="6"/>
  <c r="FC223" i="6"/>
  <c r="DW223" i="6"/>
  <c r="EP223" i="6"/>
  <c r="DP223" i="6"/>
  <c r="EB223" i="6"/>
  <c r="ES223" i="6"/>
  <c r="EC223" i="6"/>
  <c r="FG223" i="6"/>
  <c r="EQ223" i="6"/>
  <c r="EA223" i="6"/>
  <c r="FJ223" i="6"/>
  <c r="ET223" i="6"/>
  <c r="ED223" i="6"/>
  <c r="EN223" i="6"/>
  <c r="FE223" i="6"/>
  <c r="EZ223" i="6"/>
  <c r="DM223" i="6"/>
  <c r="E229" i="13"/>
  <c r="F229" i="13" s="1"/>
  <c r="FE202" i="6"/>
  <c r="DQ202" i="6"/>
  <c r="EP202" i="6"/>
  <c r="EC202" i="6"/>
  <c r="EB202" i="6"/>
  <c r="FF202" i="6"/>
  <c r="EZ202" i="6"/>
  <c r="FJ202" i="6"/>
  <c r="ER202" i="6"/>
  <c r="FA202" i="6"/>
  <c r="EF202" i="6"/>
  <c r="DS202" i="6"/>
  <c r="DZ202" i="6"/>
  <c r="EJ202" i="6"/>
  <c r="EW202" i="6"/>
  <c r="FC202" i="6"/>
  <c r="EH202" i="6"/>
  <c r="FD202" i="6"/>
  <c r="EI202" i="6"/>
  <c r="DP202" i="6"/>
  <c r="DY202" i="6"/>
  <c r="DM202" i="6"/>
  <c r="FI202" i="6"/>
  <c r="EX202" i="6"/>
  <c r="EE202" i="6"/>
  <c r="EK202" i="6"/>
  <c r="EY202" i="6"/>
  <c r="EV202" i="6"/>
  <c r="EO202" i="6"/>
  <c r="EU202" i="6"/>
  <c r="EL202" i="6"/>
  <c r="DN202" i="6"/>
  <c r="EG202" i="6"/>
  <c r="DU202" i="6"/>
  <c r="DR202" i="6"/>
  <c r="ET202" i="6"/>
  <c r="DW202" i="6"/>
  <c r="DX202" i="6"/>
  <c r="EQ202" i="6"/>
  <c r="FB202" i="6"/>
  <c r="ED202" i="6"/>
  <c r="DT202" i="6"/>
  <c r="EA202" i="6"/>
  <c r="FH202" i="6"/>
  <c r="ES202" i="6"/>
  <c r="DV202" i="6"/>
  <c r="EM202" i="6"/>
  <c r="FG202" i="6"/>
  <c r="DO202" i="6"/>
  <c r="EN202" i="6"/>
  <c r="E233" i="13"/>
  <c r="F233" i="13" s="1"/>
  <c r="EP204" i="6"/>
  <c r="FG204" i="6"/>
  <c r="EJ204" i="6"/>
  <c r="DU204" i="6"/>
  <c r="EM204" i="6"/>
  <c r="EZ204" i="6"/>
  <c r="FA204" i="6"/>
  <c r="EI204" i="6"/>
  <c r="EV204" i="6"/>
  <c r="EO204" i="6"/>
  <c r="ED204" i="6"/>
  <c r="FH204" i="6"/>
  <c r="EK204" i="6"/>
  <c r="DN204" i="6"/>
  <c r="EU204" i="6"/>
  <c r="DM204" i="6"/>
  <c r="DZ204" i="6"/>
  <c r="EL204" i="6"/>
  <c r="EC204" i="6"/>
  <c r="EY204" i="6"/>
  <c r="EA204" i="6"/>
  <c r="EE204" i="6"/>
  <c r="FB204" i="6"/>
  <c r="DR204" i="6"/>
  <c r="DT204" i="6"/>
  <c r="FE204" i="6"/>
  <c r="FI204" i="6"/>
  <c r="DW204" i="6"/>
  <c r="DQ204" i="6"/>
  <c r="FJ204" i="6"/>
  <c r="EB204" i="6"/>
  <c r="EG204" i="6"/>
  <c r="DV204" i="6"/>
  <c r="EX204" i="6"/>
  <c r="ES204" i="6"/>
  <c r="EH204" i="6"/>
  <c r="DO204" i="6"/>
  <c r="EN204" i="6"/>
  <c r="EQ204" i="6"/>
  <c r="DP204" i="6"/>
  <c r="DY204" i="6"/>
  <c r="FF204" i="6"/>
  <c r="EF204" i="6"/>
  <c r="DX204" i="6"/>
  <c r="ET204" i="6"/>
  <c r="ER204" i="6"/>
  <c r="EW204" i="6"/>
  <c r="DS204" i="6"/>
  <c r="FC204" i="6"/>
  <c r="FD204" i="6"/>
  <c r="E235" i="13"/>
  <c r="F235" i="13" s="1"/>
  <c r="ES206" i="6"/>
  <c r="DU206" i="6"/>
  <c r="EM206" i="6"/>
  <c r="FD206" i="6"/>
  <c r="ET206" i="6"/>
  <c r="EI206" i="6"/>
  <c r="FE206" i="6"/>
  <c r="EW206" i="6"/>
  <c r="EG206" i="6"/>
  <c r="EZ206" i="6"/>
  <c r="FF206" i="6"/>
  <c r="EE206" i="6"/>
  <c r="EK206" i="6"/>
  <c r="EX206" i="6"/>
  <c r="DW206" i="6"/>
  <c r="FI206" i="6"/>
  <c r="FA206" i="6"/>
  <c r="FB206" i="6"/>
  <c r="DM206" i="6"/>
  <c r="FJ206" i="6"/>
  <c r="EY206" i="6"/>
  <c r="DX206" i="6"/>
  <c r="DN206" i="6"/>
  <c r="DV206" i="6"/>
  <c r="DY206" i="6"/>
  <c r="EF206" i="6"/>
  <c r="EU206" i="6"/>
  <c r="DT206" i="6"/>
  <c r="DZ206" i="6"/>
  <c r="DP206" i="6"/>
  <c r="FC206" i="6"/>
  <c r="EB206" i="6"/>
  <c r="DR206" i="6"/>
  <c r="EQ206" i="6"/>
  <c r="EC206" i="6"/>
  <c r="ER206" i="6"/>
  <c r="EL206" i="6"/>
  <c r="EN206" i="6"/>
  <c r="ED206" i="6"/>
  <c r="DS206" i="6"/>
  <c r="EO206" i="6"/>
  <c r="DQ206" i="6"/>
  <c r="EV206" i="6"/>
  <c r="EJ206" i="6"/>
  <c r="EP206" i="6"/>
  <c r="DO206" i="6"/>
  <c r="FG206" i="6"/>
  <c r="FH206" i="6"/>
  <c r="EH206" i="6"/>
  <c r="EA206" i="6"/>
  <c r="E238" i="13"/>
  <c r="F238" i="13" s="1"/>
  <c r="FH209" i="6"/>
  <c r="DR209" i="6"/>
  <c r="DV209" i="6"/>
  <c r="EV209" i="6"/>
  <c r="EW209" i="6"/>
  <c r="ET209" i="6"/>
  <c r="DM209" i="6"/>
  <c r="EX209" i="6"/>
  <c r="DN209" i="6"/>
  <c r="EP209" i="6"/>
  <c r="EU209" i="6"/>
  <c r="DO209" i="6"/>
  <c r="EN209" i="6"/>
  <c r="FB209" i="6"/>
  <c r="EH209" i="6"/>
  <c r="EB209" i="6"/>
  <c r="DW209" i="6"/>
  <c r="EG209" i="6"/>
  <c r="FI209" i="6"/>
  <c r="ED209" i="6"/>
  <c r="FE209" i="6"/>
  <c r="DS209" i="6"/>
  <c r="FA209" i="6"/>
  <c r="EK209" i="6"/>
  <c r="FF209" i="6"/>
  <c r="EE209" i="6"/>
  <c r="EL209" i="6"/>
  <c r="EA209" i="6"/>
  <c r="EQ209" i="6"/>
  <c r="FG209" i="6"/>
  <c r="DQ209" i="6"/>
  <c r="ES209" i="6"/>
  <c r="EY209" i="6"/>
  <c r="EO209" i="6"/>
  <c r="FJ209" i="6"/>
  <c r="EI209" i="6"/>
  <c r="EZ209" i="6"/>
  <c r="FD209" i="6"/>
  <c r="DP209" i="6"/>
  <c r="EF209" i="6"/>
  <c r="ER209" i="6"/>
  <c r="EM209" i="6"/>
  <c r="DX209" i="6"/>
  <c r="EC209" i="6"/>
  <c r="FC209" i="6"/>
  <c r="DY209" i="6"/>
  <c r="DT209" i="6"/>
  <c r="DZ209" i="6"/>
  <c r="DU209" i="6"/>
  <c r="EJ209" i="6"/>
  <c r="E258" i="13"/>
  <c r="F258" i="13" s="1"/>
  <c r="FI226" i="6"/>
  <c r="FA226" i="6"/>
  <c r="ES226" i="6"/>
  <c r="EK226" i="6"/>
  <c r="EC226" i="6"/>
  <c r="DU226" i="6"/>
  <c r="FH226" i="6"/>
  <c r="FF226" i="6"/>
  <c r="EX226" i="6"/>
  <c r="EP226" i="6"/>
  <c r="EH226" i="6"/>
  <c r="DZ226" i="6"/>
  <c r="DR226" i="6"/>
  <c r="EW226" i="6"/>
  <c r="EG226" i="6"/>
  <c r="DQ226" i="6"/>
  <c r="EO226" i="6"/>
  <c r="FB226" i="6"/>
  <c r="DV226" i="6"/>
  <c r="FJ226" i="6"/>
  <c r="ET226" i="6"/>
  <c r="ED226" i="6"/>
  <c r="DN226" i="6"/>
  <c r="FE226" i="6"/>
  <c r="DY226" i="6"/>
  <c r="EL226" i="6"/>
  <c r="DW226" i="6"/>
  <c r="EM226" i="6"/>
  <c r="FC226" i="6"/>
  <c r="EB226" i="6"/>
  <c r="ER226" i="6"/>
  <c r="EA226" i="6"/>
  <c r="EQ226" i="6"/>
  <c r="FG226" i="6"/>
  <c r="DO226" i="6"/>
  <c r="EU226" i="6"/>
  <c r="DP226" i="6"/>
  <c r="EJ226" i="6"/>
  <c r="FD226" i="6"/>
  <c r="DS226" i="6"/>
  <c r="EY226" i="6"/>
  <c r="DT226" i="6"/>
  <c r="EN226" i="6"/>
  <c r="EE226" i="6"/>
  <c r="EI226" i="6"/>
  <c r="EF226" i="6"/>
  <c r="EV226" i="6"/>
  <c r="EZ226" i="6"/>
  <c r="DX226" i="6"/>
  <c r="DM226" i="6"/>
  <c r="E240" i="13"/>
  <c r="F240" i="13" s="1"/>
  <c r="EO211" i="6"/>
  <c r="EU211" i="6"/>
  <c r="EP211" i="6"/>
  <c r="DO211" i="6"/>
  <c r="EF211" i="6"/>
  <c r="DR211" i="6"/>
  <c r="EC211" i="6"/>
  <c r="EK211" i="6"/>
  <c r="EY211" i="6"/>
  <c r="FD211" i="6"/>
  <c r="FA211" i="6"/>
  <c r="DS211" i="6"/>
  <c r="EH211" i="6"/>
  <c r="EV211" i="6"/>
  <c r="FH211" i="6"/>
  <c r="ES211" i="6"/>
  <c r="FJ211" i="6"/>
  <c r="EE211" i="6"/>
  <c r="EM211" i="6"/>
  <c r="DP211" i="6"/>
  <c r="ET211" i="6"/>
  <c r="EN211" i="6"/>
  <c r="DM211" i="6"/>
  <c r="FF211" i="6"/>
  <c r="FI211" i="6"/>
  <c r="DN211" i="6"/>
  <c r="DT211" i="6"/>
  <c r="DV211" i="6"/>
  <c r="FC211" i="6"/>
  <c r="EZ211" i="6"/>
  <c r="FG211" i="6"/>
  <c r="EG211" i="6"/>
  <c r="DZ211" i="6"/>
  <c r="DQ211" i="6"/>
  <c r="EB211" i="6"/>
  <c r="FE211" i="6"/>
  <c r="EL211" i="6"/>
  <c r="DX211" i="6"/>
  <c r="ED211" i="6"/>
  <c r="FB211" i="6"/>
  <c r="EI211" i="6"/>
  <c r="DU211" i="6"/>
  <c r="ER211" i="6"/>
  <c r="EW211" i="6"/>
  <c r="DY211" i="6"/>
  <c r="EQ211" i="6"/>
  <c r="EX211" i="6"/>
  <c r="EJ211" i="6"/>
  <c r="EA211" i="6"/>
  <c r="DW211" i="6"/>
  <c r="E264" i="13"/>
  <c r="F264" i="13" s="1"/>
  <c r="FG228" i="6"/>
  <c r="EQ228" i="6"/>
  <c r="EA228" i="6"/>
  <c r="FJ228" i="6"/>
  <c r="FC228" i="6"/>
  <c r="EM228" i="6"/>
  <c r="DW228" i="6"/>
  <c r="EY228" i="6"/>
  <c r="DS228" i="6"/>
  <c r="EI228" i="6"/>
  <c r="EE228" i="6"/>
  <c r="EU228" i="6"/>
  <c r="DO228" i="6"/>
  <c r="DT228" i="6"/>
  <c r="DX228" i="6"/>
  <c r="DY228" i="6"/>
  <c r="EO228" i="6"/>
  <c r="FE228" i="6"/>
  <c r="EJ228" i="6"/>
  <c r="DN228" i="6"/>
  <c r="ED228" i="6"/>
  <c r="ET228" i="6"/>
  <c r="EN228" i="6"/>
  <c r="EF228" i="6"/>
  <c r="DM228" i="6"/>
  <c r="EC228" i="6"/>
  <c r="ES228" i="6"/>
  <c r="FI228" i="6"/>
  <c r="DQ228" i="6"/>
  <c r="EW228" i="6"/>
  <c r="DP228" i="6"/>
  <c r="FH228" i="6"/>
  <c r="EH228" i="6"/>
  <c r="FB228" i="6"/>
  <c r="DU228" i="6"/>
  <c r="FA228" i="6"/>
  <c r="EB228" i="6"/>
  <c r="DR228" i="6"/>
  <c r="EL228" i="6"/>
  <c r="FF228" i="6"/>
  <c r="ER228" i="6"/>
  <c r="EG228" i="6"/>
  <c r="FD228" i="6"/>
  <c r="EV228" i="6"/>
  <c r="DZ228" i="6"/>
  <c r="EZ228" i="6"/>
  <c r="EP228" i="6"/>
  <c r="EX228" i="6"/>
  <c r="EK228" i="6"/>
  <c r="DV228" i="6"/>
  <c r="H175" i="13"/>
  <c r="G175" i="13"/>
  <c r="E175" i="13"/>
  <c r="B175" i="13"/>
  <c r="I162" i="13"/>
  <c r="F162" i="13"/>
  <c r="B64" i="10"/>
  <c r="A62" i="18"/>
  <c r="K319" i="6"/>
  <c r="J61" i="18"/>
  <c r="B66" i="8"/>
  <c r="L318" i="6"/>
  <c r="P318" i="6"/>
  <c r="E318" i="6"/>
  <c r="O318" i="6"/>
  <c r="DL204" i="6" l="1"/>
  <c r="DL221" i="6"/>
  <c r="DL225" i="6"/>
  <c r="E284" i="13"/>
  <c r="F284" i="13" s="1"/>
  <c r="FG243" i="6"/>
  <c r="FB243" i="6"/>
  <c r="EW243" i="6"/>
  <c r="EQ243" i="6"/>
  <c r="EL243" i="6"/>
  <c r="EG243" i="6"/>
  <c r="EA243" i="6"/>
  <c r="DV243" i="6"/>
  <c r="DQ243" i="6"/>
  <c r="FF243" i="6"/>
  <c r="FA243" i="6"/>
  <c r="EU243" i="6"/>
  <c r="EP243" i="6"/>
  <c r="EK243" i="6"/>
  <c r="EE243" i="6"/>
  <c r="DZ243" i="6"/>
  <c r="DU243" i="6"/>
  <c r="DO243" i="6"/>
  <c r="FE243" i="6"/>
  <c r="ET243" i="6"/>
  <c r="EI243" i="6"/>
  <c r="DY243" i="6"/>
  <c r="DN243" i="6"/>
  <c r="FJ243" i="6"/>
  <c r="EO243" i="6"/>
  <c r="DS243" i="6"/>
  <c r="FI243" i="6"/>
  <c r="EX243" i="6"/>
  <c r="EC243" i="6"/>
  <c r="FC243" i="6"/>
  <c r="ES243" i="6"/>
  <c r="EH243" i="6"/>
  <c r="DW243" i="6"/>
  <c r="FH243" i="6"/>
  <c r="ED243" i="6"/>
  <c r="EM243" i="6"/>
  <c r="DR243" i="6"/>
  <c r="EY243" i="6"/>
  <c r="DT243" i="6"/>
  <c r="EJ243" i="6"/>
  <c r="EZ243" i="6"/>
  <c r="EF243" i="6"/>
  <c r="FD243" i="6"/>
  <c r="DP243" i="6"/>
  <c r="EN243" i="6"/>
  <c r="DX243" i="6"/>
  <c r="ER243" i="6"/>
  <c r="EB243" i="6"/>
  <c r="EV243" i="6"/>
  <c r="DM243" i="6"/>
  <c r="E295" i="13"/>
  <c r="F295" i="13" s="1"/>
  <c r="FD255" i="6"/>
  <c r="DX255" i="6"/>
  <c r="EY255" i="6"/>
  <c r="EI255" i="6"/>
  <c r="DS255" i="6"/>
  <c r="EV255" i="6"/>
  <c r="DZ255" i="6"/>
  <c r="FE255" i="6"/>
  <c r="EJ255" i="6"/>
  <c r="DN255" i="6"/>
  <c r="EW255" i="6"/>
  <c r="DR255" i="6"/>
  <c r="FI255" i="6"/>
  <c r="EH255" i="6"/>
  <c r="EU255" i="6"/>
  <c r="EE255" i="6"/>
  <c r="DO255" i="6"/>
  <c r="EP255" i="6"/>
  <c r="DU255" i="6"/>
  <c r="EZ255" i="6"/>
  <c r="ED255" i="6"/>
  <c r="DQ255" i="6"/>
  <c r="FH255" i="6"/>
  <c r="EQ255" i="6"/>
  <c r="FF255" i="6"/>
  <c r="DP255" i="6"/>
  <c r="DY255" i="6"/>
  <c r="EC255" i="6"/>
  <c r="EM255" i="6"/>
  <c r="FA255" i="6"/>
  <c r="FJ255" i="6"/>
  <c r="DT255" i="6"/>
  <c r="EN255" i="6"/>
  <c r="ES255" i="6"/>
  <c r="FG255" i="6"/>
  <c r="EA255" i="6"/>
  <c r="EK255" i="6"/>
  <c r="ET255" i="6"/>
  <c r="EB255" i="6"/>
  <c r="EO255" i="6"/>
  <c r="FB255" i="6"/>
  <c r="FC255" i="6"/>
  <c r="EL255" i="6"/>
  <c r="DV255" i="6"/>
  <c r="DW255" i="6"/>
  <c r="EX255" i="6"/>
  <c r="EG255" i="6"/>
  <c r="EF255" i="6"/>
  <c r="ER255" i="6"/>
  <c r="DM255" i="6"/>
  <c r="E282" i="13"/>
  <c r="F282" i="13" s="1"/>
  <c r="FA241" i="6"/>
  <c r="EK241" i="6"/>
  <c r="DU241" i="6"/>
  <c r="EW241" i="6"/>
  <c r="EG241" i="6"/>
  <c r="DQ241" i="6"/>
  <c r="FI241" i="6"/>
  <c r="EC241" i="6"/>
  <c r="ES241" i="6"/>
  <c r="FG241" i="6"/>
  <c r="EO241" i="6"/>
  <c r="FE241" i="6"/>
  <c r="DY241" i="6"/>
  <c r="DT241" i="6"/>
  <c r="EJ241" i="6"/>
  <c r="EZ241" i="6"/>
  <c r="DV241" i="6"/>
  <c r="EL241" i="6"/>
  <c r="FB241" i="6"/>
  <c r="DX241" i="6"/>
  <c r="EN241" i="6"/>
  <c r="FD241" i="6"/>
  <c r="EF241" i="6"/>
  <c r="DZ241" i="6"/>
  <c r="ET241" i="6"/>
  <c r="ER241" i="6"/>
  <c r="ED241" i="6"/>
  <c r="EX241" i="6"/>
  <c r="DS241" i="6"/>
  <c r="EI241" i="6"/>
  <c r="EY241" i="6"/>
  <c r="DP241" i="6"/>
  <c r="EV241" i="6"/>
  <c r="DN241" i="6"/>
  <c r="EH241" i="6"/>
  <c r="FF241" i="6"/>
  <c r="EB241" i="6"/>
  <c r="EA241" i="6"/>
  <c r="EU241" i="6"/>
  <c r="FH241" i="6"/>
  <c r="DR241" i="6"/>
  <c r="EE241" i="6"/>
  <c r="FC241" i="6"/>
  <c r="EP241" i="6"/>
  <c r="DO241" i="6"/>
  <c r="EM241" i="6"/>
  <c r="FJ241" i="6"/>
  <c r="DW241" i="6"/>
  <c r="EQ241" i="6"/>
  <c r="DM241" i="6"/>
  <c r="E285" i="13"/>
  <c r="F285" i="13" s="1"/>
  <c r="FJ244" i="6"/>
  <c r="EA244" i="6"/>
  <c r="EQ244" i="6"/>
  <c r="FG244" i="6"/>
  <c r="DP244" i="6"/>
  <c r="EF244" i="6"/>
  <c r="EV244" i="6"/>
  <c r="DU244" i="6"/>
  <c r="EK244" i="6"/>
  <c r="FA244" i="6"/>
  <c r="DO244" i="6"/>
  <c r="EE244" i="6"/>
  <c r="EU244" i="6"/>
  <c r="DT244" i="6"/>
  <c r="EJ244" i="6"/>
  <c r="EZ244" i="6"/>
  <c r="EI244" i="6"/>
  <c r="ER244" i="6"/>
  <c r="EC244" i="6"/>
  <c r="EW244" i="6"/>
  <c r="EM244" i="6"/>
  <c r="DX244" i="6"/>
  <c r="FD244" i="6"/>
  <c r="EG244" i="6"/>
  <c r="FE244" i="6"/>
  <c r="DZ244" i="6"/>
  <c r="EP244" i="6"/>
  <c r="FF244" i="6"/>
  <c r="DS244" i="6"/>
  <c r="EY244" i="6"/>
  <c r="EB244" i="6"/>
  <c r="FH244" i="6"/>
  <c r="DQ244" i="6"/>
  <c r="EO244" i="6"/>
  <c r="FI244" i="6"/>
  <c r="DW244" i="6"/>
  <c r="DV244" i="6"/>
  <c r="ET244" i="6"/>
  <c r="FC244" i="6"/>
  <c r="DY244" i="6"/>
  <c r="ED244" i="6"/>
  <c r="EX244" i="6"/>
  <c r="EN244" i="6"/>
  <c r="ES244" i="6"/>
  <c r="DN244" i="6"/>
  <c r="EH244" i="6"/>
  <c r="FB244" i="6"/>
  <c r="DR244" i="6"/>
  <c r="EL244" i="6"/>
  <c r="DM244" i="6"/>
  <c r="E276" i="13"/>
  <c r="F276" i="13" s="1"/>
  <c r="FJ238" i="6"/>
  <c r="FB238" i="6"/>
  <c r="ET238" i="6"/>
  <c r="EL238" i="6"/>
  <c r="ED238" i="6"/>
  <c r="DV238" i="6"/>
  <c r="DN238" i="6"/>
  <c r="FI238" i="6"/>
  <c r="FA238" i="6"/>
  <c r="ES238" i="6"/>
  <c r="EK238" i="6"/>
  <c r="EC238" i="6"/>
  <c r="DU238" i="6"/>
  <c r="FH238" i="6"/>
  <c r="FE238" i="6"/>
  <c r="EO238" i="6"/>
  <c r="DY238" i="6"/>
  <c r="EW238" i="6"/>
  <c r="EG238" i="6"/>
  <c r="DQ238" i="6"/>
  <c r="FF238" i="6"/>
  <c r="EX238" i="6"/>
  <c r="EH238" i="6"/>
  <c r="DR238" i="6"/>
  <c r="EP238" i="6"/>
  <c r="DZ238" i="6"/>
  <c r="DW238" i="6"/>
  <c r="EM238" i="6"/>
  <c r="FC238" i="6"/>
  <c r="EA238" i="6"/>
  <c r="EQ238" i="6"/>
  <c r="FG238" i="6"/>
  <c r="DS238" i="6"/>
  <c r="EY238" i="6"/>
  <c r="EE238" i="6"/>
  <c r="DP238" i="6"/>
  <c r="EF238" i="6"/>
  <c r="EV238" i="6"/>
  <c r="EI238" i="6"/>
  <c r="DO238" i="6"/>
  <c r="EJ238" i="6"/>
  <c r="FD238" i="6"/>
  <c r="EU238" i="6"/>
  <c r="DT238" i="6"/>
  <c r="EN238" i="6"/>
  <c r="DX238" i="6"/>
  <c r="ER238" i="6"/>
  <c r="EB238" i="6"/>
  <c r="EZ238" i="6"/>
  <c r="DM238" i="6"/>
  <c r="DL203" i="6"/>
  <c r="DL222" i="6"/>
  <c r="DL208" i="6"/>
  <c r="DL211" i="6"/>
  <c r="DL209" i="6"/>
  <c r="DL206" i="6"/>
  <c r="DL202" i="6"/>
  <c r="DL207" i="6"/>
  <c r="E293" i="13"/>
  <c r="F293" i="13" s="1"/>
  <c r="FD253" i="6"/>
  <c r="EI253" i="6"/>
  <c r="FA253" i="6"/>
  <c r="EK253" i="6"/>
  <c r="DU253" i="6"/>
  <c r="FB253" i="6"/>
  <c r="EF253" i="6"/>
  <c r="DO253" i="6"/>
  <c r="ER253" i="6"/>
  <c r="DR253" i="6"/>
  <c r="ET253" i="6"/>
  <c r="DN253" i="6"/>
  <c r="EP253" i="6"/>
  <c r="EW253" i="6"/>
  <c r="EG253" i="6"/>
  <c r="DQ253" i="6"/>
  <c r="EV253" i="6"/>
  <c r="EA253" i="6"/>
  <c r="DW253" i="6"/>
  <c r="EY253" i="6"/>
  <c r="EX253" i="6"/>
  <c r="FI253" i="6"/>
  <c r="EC253" i="6"/>
  <c r="EQ253" i="6"/>
  <c r="ED253" i="6"/>
  <c r="EE253" i="6"/>
  <c r="FE253" i="6"/>
  <c r="DY253" i="6"/>
  <c r="EL253" i="6"/>
  <c r="EJ253" i="6"/>
  <c r="EM253" i="6"/>
  <c r="DT253" i="6"/>
  <c r="ES253" i="6"/>
  <c r="DM253" i="6"/>
  <c r="DV253" i="6"/>
  <c r="FF253" i="6"/>
  <c r="EZ253" i="6"/>
  <c r="EB253" i="6"/>
  <c r="FH253" i="6"/>
  <c r="EN253" i="6"/>
  <c r="EO253" i="6"/>
  <c r="DS253" i="6"/>
  <c r="EU253" i="6"/>
  <c r="FG253" i="6"/>
  <c r="DZ253" i="6"/>
  <c r="FC253" i="6"/>
  <c r="DP253" i="6"/>
  <c r="DX253" i="6"/>
  <c r="EH253" i="6"/>
  <c r="FJ253" i="6"/>
  <c r="E279" i="13"/>
  <c r="F279" i="13" s="1"/>
  <c r="FJ239" i="6"/>
  <c r="FE239" i="6"/>
  <c r="EY239" i="6"/>
  <c r="ET239" i="6"/>
  <c r="EO239" i="6"/>
  <c r="EI239" i="6"/>
  <c r="ED239" i="6"/>
  <c r="DY239" i="6"/>
  <c r="DS239" i="6"/>
  <c r="DN239" i="6"/>
  <c r="FI239" i="6"/>
  <c r="FC239" i="6"/>
  <c r="EX239" i="6"/>
  <c r="ES239" i="6"/>
  <c r="EM239" i="6"/>
  <c r="EH239" i="6"/>
  <c r="EC239" i="6"/>
  <c r="DW239" i="6"/>
  <c r="DR239" i="6"/>
  <c r="FH239" i="6"/>
  <c r="FF239" i="6"/>
  <c r="EU239" i="6"/>
  <c r="EK239" i="6"/>
  <c r="DZ239" i="6"/>
  <c r="DO239" i="6"/>
  <c r="EW239" i="6"/>
  <c r="EA239" i="6"/>
  <c r="FB239" i="6"/>
  <c r="EQ239" i="6"/>
  <c r="EG239" i="6"/>
  <c r="DV239" i="6"/>
  <c r="FA239" i="6"/>
  <c r="EP239" i="6"/>
  <c r="EE239" i="6"/>
  <c r="DU239" i="6"/>
  <c r="FG239" i="6"/>
  <c r="EL239" i="6"/>
  <c r="DQ239" i="6"/>
  <c r="DX239" i="6"/>
  <c r="EN239" i="6"/>
  <c r="FD239" i="6"/>
  <c r="EB239" i="6"/>
  <c r="ER239" i="6"/>
  <c r="EJ239" i="6"/>
  <c r="DP239" i="6"/>
  <c r="EV239" i="6"/>
  <c r="DT239" i="6"/>
  <c r="EZ239" i="6"/>
  <c r="EF239" i="6"/>
  <c r="DM239" i="6"/>
  <c r="E291" i="13"/>
  <c r="F291" i="13" s="1"/>
  <c r="EZ251" i="6"/>
  <c r="EL251" i="6"/>
  <c r="DX251" i="6"/>
  <c r="FI251" i="6"/>
  <c r="ET251" i="6"/>
  <c r="EG251" i="6"/>
  <c r="DR251" i="6"/>
  <c r="FB251" i="6"/>
  <c r="DY251" i="6"/>
  <c r="EN251" i="6"/>
  <c r="FJ251" i="6"/>
  <c r="ED251" i="6"/>
  <c r="ES251" i="6"/>
  <c r="DQ251" i="6"/>
  <c r="FH251" i="6"/>
  <c r="DM251" i="6"/>
  <c r="EO251" i="6"/>
  <c r="EW251" i="6"/>
  <c r="DT251" i="6"/>
  <c r="FD251" i="6"/>
  <c r="EB251" i="6"/>
  <c r="EU251" i="6"/>
  <c r="EE251" i="6"/>
  <c r="DO251" i="6"/>
  <c r="EP251" i="6"/>
  <c r="DU251" i="6"/>
  <c r="EC251" i="6"/>
  <c r="FE251" i="6"/>
  <c r="EH251" i="6"/>
  <c r="FG251" i="6"/>
  <c r="EQ251" i="6"/>
  <c r="EA251" i="6"/>
  <c r="FF251" i="6"/>
  <c r="EK251" i="6"/>
  <c r="DP251" i="6"/>
  <c r="EJ251" i="6"/>
  <c r="FC251" i="6"/>
  <c r="EM251" i="6"/>
  <c r="DW251" i="6"/>
  <c r="FA251" i="6"/>
  <c r="EF251" i="6"/>
  <c r="DN251" i="6"/>
  <c r="ER251" i="6"/>
  <c r="EY251" i="6"/>
  <c r="EI251" i="6"/>
  <c r="DS251" i="6"/>
  <c r="EV251" i="6"/>
  <c r="DZ251" i="6"/>
  <c r="DV251" i="6"/>
  <c r="EX251" i="6"/>
  <c r="E290" i="13"/>
  <c r="F290" i="13" s="1"/>
  <c r="FD250" i="6"/>
  <c r="EI250" i="6"/>
  <c r="EX250" i="6"/>
  <c r="EH250" i="6"/>
  <c r="DR250" i="6"/>
  <c r="EV250" i="6"/>
  <c r="EA250" i="6"/>
  <c r="DW250" i="6"/>
  <c r="EY250" i="6"/>
  <c r="DX250" i="6"/>
  <c r="EZ250" i="6"/>
  <c r="EO250" i="6"/>
  <c r="FJ250" i="6"/>
  <c r="ET250" i="6"/>
  <c r="ED250" i="6"/>
  <c r="DN250" i="6"/>
  <c r="EQ250" i="6"/>
  <c r="DU250" i="6"/>
  <c r="EC250" i="6"/>
  <c r="FE250" i="6"/>
  <c r="EP250" i="6"/>
  <c r="FG250" i="6"/>
  <c r="DP250" i="6"/>
  <c r="EM250" i="6"/>
  <c r="DT250" i="6"/>
  <c r="EL250" i="6"/>
  <c r="FA250" i="6"/>
  <c r="DO250" i="6"/>
  <c r="ES250" i="6"/>
  <c r="EB250" i="6"/>
  <c r="FF250" i="6"/>
  <c r="DZ250" i="6"/>
  <c r="EK250" i="6"/>
  <c r="EJ250" i="6"/>
  <c r="DQ250" i="6"/>
  <c r="FH250" i="6"/>
  <c r="ER250" i="6"/>
  <c r="EG250" i="6"/>
  <c r="FI250" i="6"/>
  <c r="EW250" i="6"/>
  <c r="FB250" i="6"/>
  <c r="EN250" i="6"/>
  <c r="DV250" i="6"/>
  <c r="EE250" i="6"/>
  <c r="DS250" i="6"/>
  <c r="EU250" i="6"/>
  <c r="EF250" i="6"/>
  <c r="DY250" i="6"/>
  <c r="FC250" i="6"/>
  <c r="DM250" i="6"/>
  <c r="E283" i="13"/>
  <c r="F283" i="13" s="1"/>
  <c r="FF242" i="6"/>
  <c r="EX242" i="6"/>
  <c r="EP242" i="6"/>
  <c r="EH242" i="6"/>
  <c r="DZ242" i="6"/>
  <c r="DR242" i="6"/>
  <c r="FE242" i="6"/>
  <c r="EW242" i="6"/>
  <c r="EO242" i="6"/>
  <c r="EG242" i="6"/>
  <c r="DY242" i="6"/>
  <c r="DQ242" i="6"/>
  <c r="FJ242" i="6"/>
  <c r="ET242" i="6"/>
  <c r="ED242" i="6"/>
  <c r="DN242" i="6"/>
  <c r="FB242" i="6"/>
  <c r="DV242" i="6"/>
  <c r="EK242" i="6"/>
  <c r="FI242" i="6"/>
  <c r="ES242" i="6"/>
  <c r="EC242" i="6"/>
  <c r="FH242" i="6"/>
  <c r="EL242" i="6"/>
  <c r="FA242" i="6"/>
  <c r="DU242" i="6"/>
  <c r="DS242" i="6"/>
  <c r="EI242" i="6"/>
  <c r="EY242" i="6"/>
  <c r="DO242" i="6"/>
  <c r="EM242" i="6"/>
  <c r="FG242" i="6"/>
  <c r="DW242" i="6"/>
  <c r="EQ242" i="6"/>
  <c r="DX242" i="6"/>
  <c r="EN242" i="6"/>
  <c r="FD242" i="6"/>
  <c r="EA242" i="6"/>
  <c r="EU242" i="6"/>
  <c r="EE242" i="6"/>
  <c r="EB242" i="6"/>
  <c r="EV242" i="6"/>
  <c r="FC242" i="6"/>
  <c r="EF242" i="6"/>
  <c r="EZ242" i="6"/>
  <c r="DP242" i="6"/>
  <c r="EJ242" i="6"/>
  <c r="DT242" i="6"/>
  <c r="ER242" i="6"/>
  <c r="DM242" i="6"/>
  <c r="DL214" i="6"/>
  <c r="DL226" i="6"/>
  <c r="DL223" i="6"/>
  <c r="DL205" i="6"/>
  <c r="DL229" i="6"/>
  <c r="DL227" i="6"/>
  <c r="E275" i="13"/>
  <c r="F275" i="13" s="1"/>
  <c r="FI237" i="6"/>
  <c r="ES237" i="6"/>
  <c r="EC237" i="6"/>
  <c r="FG237" i="6"/>
  <c r="FE237" i="6"/>
  <c r="EO237" i="6"/>
  <c r="DY237" i="6"/>
  <c r="EG237" i="6"/>
  <c r="DQ237" i="6"/>
  <c r="EK237" i="6"/>
  <c r="FA237" i="6"/>
  <c r="DU237" i="6"/>
  <c r="EW237" i="6"/>
  <c r="EB237" i="6"/>
  <c r="ER237" i="6"/>
  <c r="FH237" i="6"/>
  <c r="DZ237" i="6"/>
  <c r="EP237" i="6"/>
  <c r="FF237" i="6"/>
  <c r="DP237" i="6"/>
  <c r="EF237" i="6"/>
  <c r="EV237" i="6"/>
  <c r="DN237" i="6"/>
  <c r="ED237" i="6"/>
  <c r="ET237" i="6"/>
  <c r="FJ237" i="6"/>
  <c r="DT237" i="6"/>
  <c r="EZ237" i="6"/>
  <c r="EL237" i="6"/>
  <c r="DW237" i="6"/>
  <c r="EM237" i="6"/>
  <c r="FC237" i="6"/>
  <c r="DX237" i="6"/>
  <c r="FD237" i="6"/>
  <c r="DR237" i="6"/>
  <c r="EX237" i="6"/>
  <c r="EA237" i="6"/>
  <c r="EQ237" i="6"/>
  <c r="EJ237" i="6"/>
  <c r="DV237" i="6"/>
  <c r="FB237" i="6"/>
  <c r="EN237" i="6"/>
  <c r="DS237" i="6"/>
  <c r="EY237" i="6"/>
  <c r="EE237" i="6"/>
  <c r="EI237" i="6"/>
  <c r="EH237" i="6"/>
  <c r="DO237" i="6"/>
  <c r="EU237" i="6"/>
  <c r="DM237" i="6"/>
  <c r="E289" i="13"/>
  <c r="F289" i="13" s="1"/>
  <c r="FJ248" i="6"/>
  <c r="DS248" i="6"/>
  <c r="EI248" i="6"/>
  <c r="EY248" i="6"/>
  <c r="EB248" i="6"/>
  <c r="ER248" i="6"/>
  <c r="FH248" i="6"/>
  <c r="EC248" i="6"/>
  <c r="ES248" i="6"/>
  <c r="FI248" i="6"/>
  <c r="DW248" i="6"/>
  <c r="EM248" i="6"/>
  <c r="FC248" i="6"/>
  <c r="DP248" i="6"/>
  <c r="EF248" i="6"/>
  <c r="EV248" i="6"/>
  <c r="DO248" i="6"/>
  <c r="EU248" i="6"/>
  <c r="DT248" i="6"/>
  <c r="EZ248" i="6"/>
  <c r="DU248" i="6"/>
  <c r="EO248" i="6"/>
  <c r="EA248" i="6"/>
  <c r="FG248" i="6"/>
  <c r="DX248" i="6"/>
  <c r="FD248" i="6"/>
  <c r="DY248" i="6"/>
  <c r="EW248" i="6"/>
  <c r="DR248" i="6"/>
  <c r="EH248" i="6"/>
  <c r="EX248" i="6"/>
  <c r="EE248" i="6"/>
  <c r="EJ248" i="6"/>
  <c r="EG248" i="6"/>
  <c r="FA248" i="6"/>
  <c r="EN248" i="6"/>
  <c r="ED248" i="6"/>
  <c r="FB248" i="6"/>
  <c r="EQ248" i="6"/>
  <c r="DQ248" i="6"/>
  <c r="DN248" i="6"/>
  <c r="EL248" i="6"/>
  <c r="FF248" i="6"/>
  <c r="EK248" i="6"/>
  <c r="DV248" i="6"/>
  <c r="EP248" i="6"/>
  <c r="FE248" i="6"/>
  <c r="DZ248" i="6"/>
  <c r="ET248" i="6"/>
  <c r="DM248" i="6"/>
  <c r="E274" i="13"/>
  <c r="F274" i="13" s="1"/>
  <c r="FJ236" i="6"/>
  <c r="EA236" i="6"/>
  <c r="EQ236" i="6"/>
  <c r="FG236" i="6"/>
  <c r="DT236" i="6"/>
  <c r="EJ236" i="6"/>
  <c r="EZ236" i="6"/>
  <c r="EC236" i="6"/>
  <c r="ES236" i="6"/>
  <c r="FI236" i="6"/>
  <c r="DO236" i="6"/>
  <c r="EE236" i="6"/>
  <c r="EU236" i="6"/>
  <c r="DX236" i="6"/>
  <c r="EN236" i="6"/>
  <c r="FD236" i="6"/>
  <c r="DQ236" i="6"/>
  <c r="EG236" i="6"/>
  <c r="EW236" i="6"/>
  <c r="EI236" i="6"/>
  <c r="DP236" i="6"/>
  <c r="EV236" i="6"/>
  <c r="DY236" i="6"/>
  <c r="FE236" i="6"/>
  <c r="DV236" i="6"/>
  <c r="EL236" i="6"/>
  <c r="FB236" i="6"/>
  <c r="EM236" i="6"/>
  <c r="EB236" i="6"/>
  <c r="FH236" i="6"/>
  <c r="EK236" i="6"/>
  <c r="DZ236" i="6"/>
  <c r="EP236" i="6"/>
  <c r="FF236" i="6"/>
  <c r="DS236" i="6"/>
  <c r="EY236" i="6"/>
  <c r="EF236" i="6"/>
  <c r="EO236" i="6"/>
  <c r="EH236" i="6"/>
  <c r="DU236" i="6"/>
  <c r="DN236" i="6"/>
  <c r="ET236" i="6"/>
  <c r="DW236" i="6"/>
  <c r="FA236" i="6"/>
  <c r="DR236" i="6"/>
  <c r="EX236" i="6"/>
  <c r="FC236" i="6"/>
  <c r="ER236" i="6"/>
  <c r="ED236" i="6"/>
  <c r="DM236" i="6"/>
  <c r="E294" i="13"/>
  <c r="F294" i="13" s="1"/>
  <c r="FD254" i="6"/>
  <c r="DX254" i="6"/>
  <c r="EZ254" i="6"/>
  <c r="DY254" i="6"/>
  <c r="FC254" i="6"/>
  <c r="EI254" i="6"/>
  <c r="EE254" i="6"/>
  <c r="FH254" i="6"/>
  <c r="EG254" i="6"/>
  <c r="FI254" i="6"/>
  <c r="EN254" i="6"/>
  <c r="EB254" i="6"/>
  <c r="DQ254" i="6"/>
  <c r="EU254" i="6"/>
  <c r="EO254" i="6"/>
  <c r="EM254" i="6"/>
  <c r="DM254" i="6"/>
  <c r="DS254" i="6"/>
  <c r="EW254" i="6"/>
  <c r="FJ254" i="6"/>
  <c r="ET254" i="6"/>
  <c r="ED254" i="6"/>
  <c r="DN254" i="6"/>
  <c r="EQ254" i="6"/>
  <c r="DU254" i="6"/>
  <c r="EC254" i="6"/>
  <c r="FE254" i="6"/>
  <c r="ES254" i="6"/>
  <c r="FF254" i="6"/>
  <c r="EP254" i="6"/>
  <c r="DZ254" i="6"/>
  <c r="FG254" i="6"/>
  <c r="EK254" i="6"/>
  <c r="DP254" i="6"/>
  <c r="EJ254" i="6"/>
  <c r="FB254" i="6"/>
  <c r="EL254" i="6"/>
  <c r="DV254" i="6"/>
  <c r="FA254" i="6"/>
  <c r="EF254" i="6"/>
  <c r="DO254" i="6"/>
  <c r="ER254" i="6"/>
  <c r="DT254" i="6"/>
  <c r="EX254" i="6"/>
  <c r="EH254" i="6"/>
  <c r="DR254" i="6"/>
  <c r="EV254" i="6"/>
  <c r="EA254" i="6"/>
  <c r="DW254" i="6"/>
  <c r="EY254" i="6"/>
  <c r="E288" i="13"/>
  <c r="F288" i="13" s="1"/>
  <c r="FJ247" i="6"/>
  <c r="FB247" i="6"/>
  <c r="ET247" i="6"/>
  <c r="EL247" i="6"/>
  <c r="ED247" i="6"/>
  <c r="DW247" i="6"/>
  <c r="DR247" i="6"/>
  <c r="FI247" i="6"/>
  <c r="FG247" i="6"/>
  <c r="EY247" i="6"/>
  <c r="EQ247" i="6"/>
  <c r="EI247" i="6"/>
  <c r="EA247" i="6"/>
  <c r="DV247" i="6"/>
  <c r="DQ247" i="6"/>
  <c r="EX247" i="6"/>
  <c r="EH247" i="6"/>
  <c r="DU247" i="6"/>
  <c r="DO247" i="6"/>
  <c r="FC247" i="6"/>
  <c r="DY247" i="6"/>
  <c r="EU247" i="6"/>
  <c r="EE247" i="6"/>
  <c r="DS247" i="6"/>
  <c r="FF247" i="6"/>
  <c r="EP247" i="6"/>
  <c r="DZ247" i="6"/>
  <c r="EM247" i="6"/>
  <c r="DN247" i="6"/>
  <c r="DP247" i="6"/>
  <c r="EF247" i="6"/>
  <c r="EV247" i="6"/>
  <c r="EJ247" i="6"/>
  <c r="FD247" i="6"/>
  <c r="DT247" i="6"/>
  <c r="EN247" i="6"/>
  <c r="FH247" i="6"/>
  <c r="EG247" i="6"/>
  <c r="EW247" i="6"/>
  <c r="DX247" i="6"/>
  <c r="ER247" i="6"/>
  <c r="EK247" i="6"/>
  <c r="FE247" i="6"/>
  <c r="EO247" i="6"/>
  <c r="EB247" i="6"/>
  <c r="ES247" i="6"/>
  <c r="EZ247" i="6"/>
  <c r="EC247" i="6"/>
  <c r="FA247" i="6"/>
  <c r="DM247" i="6"/>
  <c r="DL219" i="6"/>
  <c r="DL216" i="6"/>
  <c r="DL230" i="6"/>
  <c r="DL213" i="6"/>
  <c r="DL212" i="6"/>
  <c r="DL210" i="6"/>
  <c r="DL228" i="6"/>
  <c r="E272" i="13"/>
  <c r="F272" i="13" s="1"/>
  <c r="FG235" i="6"/>
  <c r="FB235" i="6"/>
  <c r="EW235" i="6"/>
  <c r="EQ235" i="6"/>
  <c r="EL235" i="6"/>
  <c r="EG235" i="6"/>
  <c r="EA235" i="6"/>
  <c r="DV235" i="6"/>
  <c r="DQ235" i="6"/>
  <c r="FF235" i="6"/>
  <c r="FA235" i="6"/>
  <c r="EU235" i="6"/>
  <c r="EP235" i="6"/>
  <c r="EK235" i="6"/>
  <c r="EE235" i="6"/>
  <c r="DZ235" i="6"/>
  <c r="DU235" i="6"/>
  <c r="DO235" i="6"/>
  <c r="FJ235" i="6"/>
  <c r="EY235" i="6"/>
  <c r="EO235" i="6"/>
  <c r="ED235" i="6"/>
  <c r="DS235" i="6"/>
  <c r="FE235" i="6"/>
  <c r="EI235" i="6"/>
  <c r="DN235" i="6"/>
  <c r="FC235" i="6"/>
  <c r="DW235" i="6"/>
  <c r="FH235" i="6"/>
  <c r="FI235" i="6"/>
  <c r="EX235" i="6"/>
  <c r="EM235" i="6"/>
  <c r="EC235" i="6"/>
  <c r="DR235" i="6"/>
  <c r="ET235" i="6"/>
  <c r="DY235" i="6"/>
  <c r="ES235" i="6"/>
  <c r="EH235" i="6"/>
  <c r="EB235" i="6"/>
  <c r="ER235" i="6"/>
  <c r="DP235" i="6"/>
  <c r="EF235" i="6"/>
  <c r="EV235" i="6"/>
  <c r="DT235" i="6"/>
  <c r="EZ235" i="6"/>
  <c r="DX235" i="6"/>
  <c r="FD235" i="6"/>
  <c r="EJ235" i="6"/>
  <c r="EN235" i="6"/>
  <c r="DM235" i="6"/>
  <c r="E286" i="13"/>
  <c r="F286" i="13" s="1"/>
  <c r="FI245" i="6"/>
  <c r="ES245" i="6"/>
  <c r="EC245" i="6"/>
  <c r="FG245" i="6"/>
  <c r="FE245" i="6"/>
  <c r="EO245" i="6"/>
  <c r="DY245" i="6"/>
  <c r="EW245" i="6"/>
  <c r="DQ245" i="6"/>
  <c r="EG245" i="6"/>
  <c r="FA245" i="6"/>
  <c r="EK245" i="6"/>
  <c r="DU245" i="6"/>
  <c r="EB245" i="6"/>
  <c r="ER245" i="6"/>
  <c r="FH245" i="6"/>
  <c r="DR245" i="6"/>
  <c r="EH245" i="6"/>
  <c r="EX245" i="6"/>
  <c r="DP245" i="6"/>
  <c r="EF245" i="6"/>
  <c r="EV245" i="6"/>
  <c r="DT245" i="6"/>
  <c r="EZ245" i="6"/>
  <c r="DV245" i="6"/>
  <c r="EP245" i="6"/>
  <c r="FJ245" i="6"/>
  <c r="DX245" i="6"/>
  <c r="FD245" i="6"/>
  <c r="DZ245" i="6"/>
  <c r="ET245" i="6"/>
  <c r="EA245" i="6"/>
  <c r="EQ245" i="6"/>
  <c r="EJ245" i="6"/>
  <c r="ED245" i="6"/>
  <c r="FB245" i="6"/>
  <c r="EL245" i="6"/>
  <c r="DS245" i="6"/>
  <c r="EM245" i="6"/>
  <c r="FF245" i="6"/>
  <c r="DW245" i="6"/>
  <c r="EU245" i="6"/>
  <c r="EN245" i="6"/>
  <c r="EE245" i="6"/>
  <c r="EY245" i="6"/>
  <c r="DN245" i="6"/>
  <c r="DO245" i="6"/>
  <c r="EI245" i="6"/>
  <c r="FC245" i="6"/>
  <c r="DM245" i="6"/>
  <c r="E269" i="13"/>
  <c r="F269" i="13" s="1"/>
  <c r="FA233" i="6"/>
  <c r="EK233" i="6"/>
  <c r="DU233" i="6"/>
  <c r="EW233" i="6"/>
  <c r="EG233" i="6"/>
  <c r="DQ233" i="6"/>
  <c r="ES233" i="6"/>
  <c r="FG233" i="6"/>
  <c r="EC233" i="6"/>
  <c r="EO233" i="6"/>
  <c r="FI233" i="6"/>
  <c r="FE233" i="6"/>
  <c r="DY233" i="6"/>
  <c r="DT233" i="6"/>
  <c r="EJ233" i="6"/>
  <c r="EZ233" i="6"/>
  <c r="DN233" i="6"/>
  <c r="ED233" i="6"/>
  <c r="ET233" i="6"/>
  <c r="FJ233" i="6"/>
  <c r="DX233" i="6"/>
  <c r="EN233" i="6"/>
  <c r="FD233" i="6"/>
  <c r="DR233" i="6"/>
  <c r="EH233" i="6"/>
  <c r="EX233" i="6"/>
  <c r="EF233" i="6"/>
  <c r="DV233" i="6"/>
  <c r="FB233" i="6"/>
  <c r="DO233" i="6"/>
  <c r="EE233" i="6"/>
  <c r="EU233" i="6"/>
  <c r="ER233" i="6"/>
  <c r="DZ233" i="6"/>
  <c r="FF233" i="6"/>
  <c r="DS233" i="6"/>
  <c r="EI233" i="6"/>
  <c r="EY233" i="6"/>
  <c r="DP233" i="6"/>
  <c r="EV233" i="6"/>
  <c r="EL233" i="6"/>
  <c r="EP233" i="6"/>
  <c r="EA233" i="6"/>
  <c r="EM233" i="6"/>
  <c r="EB233" i="6"/>
  <c r="EQ233" i="6"/>
  <c r="FH233" i="6"/>
  <c r="DW233" i="6"/>
  <c r="FC233" i="6"/>
  <c r="DM233" i="6"/>
  <c r="E280" i="13"/>
  <c r="F280" i="13" s="1"/>
  <c r="FJ240" i="6"/>
  <c r="DS240" i="6"/>
  <c r="EI240" i="6"/>
  <c r="EY240" i="6"/>
  <c r="EB240" i="6"/>
  <c r="EF240" i="6"/>
  <c r="FD240" i="6"/>
  <c r="DY240" i="6"/>
  <c r="EO240" i="6"/>
  <c r="FE240" i="6"/>
  <c r="DW240" i="6"/>
  <c r="EM240" i="6"/>
  <c r="FC240" i="6"/>
  <c r="EN240" i="6"/>
  <c r="EJ240" i="6"/>
  <c r="FH240" i="6"/>
  <c r="EC240" i="6"/>
  <c r="ES240" i="6"/>
  <c r="FI240" i="6"/>
  <c r="DO240" i="6"/>
  <c r="EU240" i="6"/>
  <c r="DP240" i="6"/>
  <c r="DQ240" i="6"/>
  <c r="EW240" i="6"/>
  <c r="EA240" i="6"/>
  <c r="FG240" i="6"/>
  <c r="DX240" i="6"/>
  <c r="DU240" i="6"/>
  <c r="FA240" i="6"/>
  <c r="DR240" i="6"/>
  <c r="EH240" i="6"/>
  <c r="EX240" i="6"/>
  <c r="EE240" i="6"/>
  <c r="DT240" i="6"/>
  <c r="ER240" i="6"/>
  <c r="EG240" i="6"/>
  <c r="EV240" i="6"/>
  <c r="EK240" i="6"/>
  <c r="ED240" i="6"/>
  <c r="FB240" i="6"/>
  <c r="DN240" i="6"/>
  <c r="EL240" i="6"/>
  <c r="FF240" i="6"/>
  <c r="DV240" i="6"/>
  <c r="EP240" i="6"/>
  <c r="EQ240" i="6"/>
  <c r="EZ240" i="6"/>
  <c r="DZ240" i="6"/>
  <c r="ET240" i="6"/>
  <c r="DM240" i="6"/>
  <c r="E271" i="13"/>
  <c r="F271" i="13" s="1"/>
  <c r="FF234" i="6"/>
  <c r="EX234" i="6"/>
  <c r="EP234" i="6"/>
  <c r="EH234" i="6"/>
  <c r="DZ234" i="6"/>
  <c r="DR234" i="6"/>
  <c r="FE234" i="6"/>
  <c r="EW234" i="6"/>
  <c r="EO234" i="6"/>
  <c r="EG234" i="6"/>
  <c r="DY234" i="6"/>
  <c r="DQ234" i="6"/>
  <c r="FB234" i="6"/>
  <c r="EL234" i="6"/>
  <c r="DV234" i="6"/>
  <c r="FJ234" i="6"/>
  <c r="ED234" i="6"/>
  <c r="ES234" i="6"/>
  <c r="FH234" i="6"/>
  <c r="FA234" i="6"/>
  <c r="EK234" i="6"/>
  <c r="DU234" i="6"/>
  <c r="ET234" i="6"/>
  <c r="DN234" i="6"/>
  <c r="FI234" i="6"/>
  <c r="EC234" i="6"/>
  <c r="EA234" i="6"/>
  <c r="EQ234" i="6"/>
  <c r="FG234" i="6"/>
  <c r="DO234" i="6"/>
  <c r="EE234" i="6"/>
  <c r="EU234" i="6"/>
  <c r="EI234" i="6"/>
  <c r="DT234" i="6"/>
  <c r="EJ234" i="6"/>
  <c r="EZ234" i="6"/>
  <c r="EM234" i="6"/>
  <c r="DX234" i="6"/>
  <c r="EN234" i="6"/>
  <c r="FD234" i="6"/>
  <c r="DS234" i="6"/>
  <c r="EY234" i="6"/>
  <c r="DP234" i="6"/>
  <c r="EV234" i="6"/>
  <c r="DW234" i="6"/>
  <c r="EB234" i="6"/>
  <c r="FC234" i="6"/>
  <c r="EF234" i="6"/>
  <c r="ER234" i="6"/>
  <c r="DM234" i="6"/>
  <c r="E292" i="13"/>
  <c r="F292" i="13" s="1"/>
  <c r="FF252" i="6"/>
  <c r="FA252" i="6"/>
  <c r="EU252" i="6"/>
  <c r="EP252" i="6"/>
  <c r="EK252" i="6"/>
  <c r="EE252" i="6"/>
  <c r="DZ252" i="6"/>
  <c r="DU252" i="6"/>
  <c r="DO252" i="6"/>
  <c r="FJ252" i="6"/>
  <c r="FE252" i="6"/>
  <c r="EY252" i="6"/>
  <c r="ET252" i="6"/>
  <c r="EO252" i="6"/>
  <c r="EI252" i="6"/>
  <c r="ED252" i="6"/>
  <c r="DY252" i="6"/>
  <c r="DS252" i="6"/>
  <c r="DN252" i="6"/>
  <c r="FC252" i="6"/>
  <c r="ES252" i="6"/>
  <c r="EH252" i="6"/>
  <c r="DW252" i="6"/>
  <c r="FH252" i="6"/>
  <c r="FI252" i="6"/>
  <c r="EM252" i="6"/>
  <c r="DR252" i="6"/>
  <c r="FG252" i="6"/>
  <c r="EW252" i="6"/>
  <c r="EL252" i="6"/>
  <c r="DQ252" i="6"/>
  <c r="FB252" i="6"/>
  <c r="EQ252" i="6"/>
  <c r="EG252" i="6"/>
  <c r="DV252" i="6"/>
  <c r="EX252" i="6"/>
  <c r="EC252" i="6"/>
  <c r="EA252" i="6"/>
  <c r="EB252" i="6"/>
  <c r="ER252" i="6"/>
  <c r="DP252" i="6"/>
  <c r="EF252" i="6"/>
  <c r="EV252" i="6"/>
  <c r="EJ252" i="6"/>
  <c r="EZ252" i="6"/>
  <c r="EN252" i="6"/>
  <c r="DT252" i="6"/>
  <c r="DX252" i="6"/>
  <c r="FD252" i="6"/>
  <c r="DM252" i="6"/>
  <c r="DL217" i="6"/>
  <c r="DL220" i="6"/>
  <c r="DL218" i="6"/>
  <c r="DL215" i="6"/>
  <c r="I175" i="13"/>
  <c r="F175" i="13"/>
  <c r="L307" i="13"/>
  <c r="J307" i="13" s="1"/>
  <c r="B187" i="13"/>
  <c r="H187" i="13"/>
  <c r="G187" i="13"/>
  <c r="E187" i="13"/>
  <c r="K320" i="6"/>
  <c r="A63" i="18"/>
  <c r="J62" i="18"/>
  <c r="B67" i="8"/>
  <c r="L319" i="6"/>
  <c r="P319" i="6"/>
  <c r="E319" i="6"/>
  <c r="O319" i="6"/>
  <c r="B65" i="10"/>
  <c r="DL234" i="6" l="1"/>
  <c r="DL240" i="6"/>
  <c r="DL247" i="6"/>
  <c r="DL236" i="6"/>
  <c r="DL248" i="6"/>
  <c r="DL237" i="6"/>
  <c r="E298" i="13"/>
  <c r="F298" i="13" s="1"/>
  <c r="EY259" i="6"/>
  <c r="EI259" i="6"/>
  <c r="DS259" i="6"/>
  <c r="DX259" i="6"/>
  <c r="ES259" i="6"/>
  <c r="ED259" i="6"/>
  <c r="EZ259" i="6"/>
  <c r="EF259" i="6"/>
  <c r="FA259" i="6"/>
  <c r="EU259" i="6"/>
  <c r="EE259" i="6"/>
  <c r="DO259" i="6"/>
  <c r="EC259" i="6"/>
  <c r="EX259" i="6"/>
  <c r="DN259" i="6"/>
  <c r="EJ259" i="6"/>
  <c r="FE259" i="6"/>
  <c r="DP259" i="6"/>
  <c r="EK259" i="6"/>
  <c r="FF259" i="6"/>
  <c r="FG259" i="6"/>
  <c r="EQ259" i="6"/>
  <c r="EA259" i="6"/>
  <c r="DM259" i="6"/>
  <c r="EH259" i="6"/>
  <c r="FD259" i="6"/>
  <c r="DT259" i="6"/>
  <c r="EO259" i="6"/>
  <c r="FJ259" i="6"/>
  <c r="FC259" i="6"/>
  <c r="EM259" i="6"/>
  <c r="DW259" i="6"/>
  <c r="DR259" i="6"/>
  <c r="EN259" i="6"/>
  <c r="FI259" i="6"/>
  <c r="ET259" i="6"/>
  <c r="EP259" i="6"/>
  <c r="DQ259" i="6"/>
  <c r="EL259" i="6"/>
  <c r="FH259" i="6"/>
  <c r="EV259" i="6"/>
  <c r="DV259" i="6"/>
  <c r="ER259" i="6"/>
  <c r="DU259" i="6"/>
  <c r="EB259" i="6"/>
  <c r="EW259" i="6"/>
  <c r="DY259" i="6"/>
  <c r="DZ259" i="6"/>
  <c r="EG259" i="6"/>
  <c r="FB259" i="6"/>
  <c r="DL233" i="6"/>
  <c r="DL245" i="6"/>
  <c r="DL235" i="6"/>
  <c r="DL254" i="6"/>
  <c r="DL242" i="6"/>
  <c r="DL250" i="6"/>
  <c r="DL239" i="6"/>
  <c r="DL253" i="6"/>
  <c r="DL238" i="6"/>
  <c r="DL244" i="6"/>
  <c r="DL241" i="6"/>
  <c r="DL255" i="6"/>
  <c r="DL243" i="6"/>
  <c r="E297" i="13"/>
  <c r="F297" i="13" s="1"/>
  <c r="FF258" i="6"/>
  <c r="EP258" i="6"/>
  <c r="DZ258" i="6"/>
  <c r="DM258" i="6"/>
  <c r="EI258" i="6"/>
  <c r="FD258" i="6"/>
  <c r="DO258" i="6"/>
  <c r="EJ258" i="6"/>
  <c r="FE258" i="6"/>
  <c r="DU258" i="6"/>
  <c r="EQ258" i="6"/>
  <c r="EG258" i="6"/>
  <c r="FC258" i="6"/>
  <c r="FB258" i="6"/>
  <c r="EL258" i="6"/>
  <c r="DV258" i="6"/>
  <c r="DS258" i="6"/>
  <c r="EN258" i="6"/>
  <c r="FI258" i="6"/>
  <c r="DT258" i="6"/>
  <c r="EO258" i="6"/>
  <c r="EA258" i="6"/>
  <c r="EV258" i="6"/>
  <c r="EX258" i="6"/>
  <c r="EH258" i="6"/>
  <c r="DR258" i="6"/>
  <c r="DX258" i="6"/>
  <c r="ES258" i="6"/>
  <c r="DY258" i="6"/>
  <c r="EU258" i="6"/>
  <c r="FJ258" i="6"/>
  <c r="ET258" i="6"/>
  <c r="ED258" i="6"/>
  <c r="DN258" i="6"/>
  <c r="EC258" i="6"/>
  <c r="EY258" i="6"/>
  <c r="DP258" i="6"/>
  <c r="FG258" i="6"/>
  <c r="EM258" i="6"/>
  <c r="EE258" i="6"/>
  <c r="EF258" i="6"/>
  <c r="DQ258" i="6"/>
  <c r="ER258" i="6"/>
  <c r="EZ258" i="6"/>
  <c r="EK258" i="6"/>
  <c r="DW258" i="6"/>
  <c r="EW258" i="6"/>
  <c r="FA258" i="6"/>
  <c r="EB258" i="6"/>
  <c r="FH258" i="6"/>
  <c r="DL252" i="6"/>
  <c r="DL251" i="6"/>
  <c r="G192" i="13"/>
  <c r="E192" i="13"/>
  <c r="L308" i="13"/>
  <c r="J308" i="13" s="1"/>
  <c r="B192" i="13"/>
  <c r="H192" i="13"/>
  <c r="I187" i="13"/>
  <c r="F187" i="13"/>
  <c r="B66" i="10"/>
  <c r="B68" i="8"/>
  <c r="A64" i="18"/>
  <c r="J63" i="18"/>
  <c r="K321" i="6"/>
  <c r="P320" i="6"/>
  <c r="E320" i="6"/>
  <c r="O320" i="6"/>
  <c r="L320" i="6"/>
  <c r="E62" i="13"/>
  <c r="B62" i="13"/>
  <c r="G62" i="13"/>
  <c r="H62" i="13"/>
  <c r="E301" i="13" l="1"/>
  <c r="F301" i="13" s="1"/>
  <c r="FI265" i="6"/>
  <c r="ES265" i="6"/>
  <c r="EC265" i="6"/>
  <c r="DM265" i="6"/>
  <c r="EV265" i="6"/>
  <c r="ED265" i="6"/>
  <c r="FB265" i="6"/>
  <c r="DT265" i="6"/>
  <c r="EP265" i="6"/>
  <c r="EF265" i="6"/>
  <c r="FF265" i="6"/>
  <c r="FE265" i="6"/>
  <c r="EO265" i="6"/>
  <c r="DY265" i="6"/>
  <c r="FH265" i="6"/>
  <c r="DN265" i="6"/>
  <c r="EI265" i="6"/>
  <c r="FJ265" i="6"/>
  <c r="DZ265" i="6"/>
  <c r="EU265" i="6"/>
  <c r="DP265" i="6"/>
  <c r="EL265" i="6"/>
  <c r="FA265" i="6"/>
  <c r="EK265" i="6"/>
  <c r="DU265" i="6"/>
  <c r="FD265" i="6"/>
  <c r="DS265" i="6"/>
  <c r="EN265" i="6"/>
  <c r="EE265" i="6"/>
  <c r="FC265" i="6"/>
  <c r="EZ265" i="6"/>
  <c r="EX265" i="6"/>
  <c r="DR265" i="6"/>
  <c r="EM265" i="6"/>
  <c r="EW265" i="6"/>
  <c r="DX265" i="6"/>
  <c r="DO265" i="6"/>
  <c r="DV265" i="6"/>
  <c r="DW265" i="6"/>
  <c r="ER265" i="6"/>
  <c r="EG265" i="6"/>
  <c r="ET265" i="6"/>
  <c r="EJ265" i="6"/>
  <c r="EA265" i="6"/>
  <c r="EB265" i="6"/>
  <c r="EY265" i="6"/>
  <c r="DQ265" i="6"/>
  <c r="EQ265" i="6"/>
  <c r="EH265" i="6"/>
  <c r="FG265" i="6"/>
  <c r="E300" i="13"/>
  <c r="F300" i="13" s="1"/>
  <c r="EY263" i="6"/>
  <c r="EI263" i="6"/>
  <c r="DS263" i="6"/>
  <c r="DX263" i="6"/>
  <c r="ES263" i="6"/>
  <c r="ED263" i="6"/>
  <c r="EZ263" i="6"/>
  <c r="DU263" i="6"/>
  <c r="EP263" i="6"/>
  <c r="EU263" i="6"/>
  <c r="EE263" i="6"/>
  <c r="DO263" i="6"/>
  <c r="EC263" i="6"/>
  <c r="EX263" i="6"/>
  <c r="DN263" i="6"/>
  <c r="EJ263" i="6"/>
  <c r="FE263" i="6"/>
  <c r="DZ263" i="6"/>
  <c r="EV263" i="6"/>
  <c r="FG263" i="6"/>
  <c r="EQ263" i="6"/>
  <c r="EA263" i="6"/>
  <c r="DM263" i="6"/>
  <c r="EH263" i="6"/>
  <c r="FD263" i="6"/>
  <c r="DT263" i="6"/>
  <c r="EO263" i="6"/>
  <c r="FJ263" i="6"/>
  <c r="FC263" i="6"/>
  <c r="EM263" i="6"/>
  <c r="DW263" i="6"/>
  <c r="FI263" i="6"/>
  <c r="ET263" i="6"/>
  <c r="EF263" i="6"/>
  <c r="DV263" i="6"/>
  <c r="ER263" i="6"/>
  <c r="EK263" i="6"/>
  <c r="EB263" i="6"/>
  <c r="EW263" i="6"/>
  <c r="DR263" i="6"/>
  <c r="FA263" i="6"/>
  <c r="EG263" i="6"/>
  <c r="FB263" i="6"/>
  <c r="EN263" i="6"/>
  <c r="DY263" i="6"/>
  <c r="DP263" i="6"/>
  <c r="FF263" i="6"/>
  <c r="DQ263" i="6"/>
  <c r="EL263" i="6"/>
  <c r="FH263" i="6"/>
  <c r="FJ268" i="6"/>
  <c r="FC268" i="6"/>
  <c r="EW268" i="6"/>
  <c r="EQ268" i="6"/>
  <c r="EL268" i="6"/>
  <c r="EG268" i="6"/>
  <c r="EA268" i="6"/>
  <c r="DV268" i="6"/>
  <c r="DQ268" i="6"/>
  <c r="FH268" i="6"/>
  <c r="FB268" i="6"/>
  <c r="EU268" i="6"/>
  <c r="EP268" i="6"/>
  <c r="EK268" i="6"/>
  <c r="EE268" i="6"/>
  <c r="DZ268" i="6"/>
  <c r="DU268" i="6"/>
  <c r="DO268" i="6"/>
  <c r="FD268" i="6"/>
  <c r="ES268" i="6"/>
  <c r="EH268" i="6"/>
  <c r="DW268" i="6"/>
  <c r="ET268" i="6"/>
  <c r="DY268" i="6"/>
  <c r="EY268" i="6"/>
  <c r="EO268" i="6"/>
  <c r="ED268" i="6"/>
  <c r="DS268" i="6"/>
  <c r="EX268" i="6"/>
  <c r="EM268" i="6"/>
  <c r="EC268" i="6"/>
  <c r="DR268" i="6"/>
  <c r="FG268" i="6"/>
  <c r="EI268" i="6"/>
  <c r="DN268" i="6"/>
  <c r="DP268" i="6"/>
  <c r="EF268" i="6"/>
  <c r="EV268" i="6"/>
  <c r="FI268" i="6"/>
  <c r="DT268" i="6"/>
  <c r="EJ268" i="6"/>
  <c r="EZ268" i="6"/>
  <c r="EB268" i="6"/>
  <c r="ER268" i="6"/>
  <c r="DX268" i="6"/>
  <c r="FE268" i="6"/>
  <c r="EN268" i="6"/>
  <c r="FA268" i="6"/>
  <c r="FF268" i="6"/>
  <c r="E303" i="13"/>
  <c r="F303" i="13" s="1"/>
  <c r="DM268" i="6"/>
  <c r="FH269" i="6"/>
  <c r="EW269" i="6"/>
  <c r="EM269" i="6"/>
  <c r="EB269" i="6"/>
  <c r="DQ269" i="6"/>
  <c r="FG269" i="6"/>
  <c r="EV269" i="6"/>
  <c r="EK269" i="6"/>
  <c r="EA269" i="6"/>
  <c r="DP269" i="6"/>
  <c r="EQ269" i="6"/>
  <c r="DU269" i="6"/>
  <c r="FA269" i="6"/>
  <c r="ER269" i="6"/>
  <c r="FC269" i="6"/>
  <c r="EG269" i="6"/>
  <c r="EF269" i="6"/>
  <c r="DW269" i="6"/>
  <c r="FF269" i="6"/>
  <c r="EP269" i="6"/>
  <c r="DZ269" i="6"/>
  <c r="DM269" i="6"/>
  <c r="EI269" i="6"/>
  <c r="FD269" i="6"/>
  <c r="FB269" i="6"/>
  <c r="EL269" i="6"/>
  <c r="DV269" i="6"/>
  <c r="DS269" i="6"/>
  <c r="EN269" i="6"/>
  <c r="FI269" i="6"/>
  <c r="DT269" i="6"/>
  <c r="EO269" i="6"/>
  <c r="EX269" i="6"/>
  <c r="EH269" i="6"/>
  <c r="DR269" i="6"/>
  <c r="DX269" i="6"/>
  <c r="ES269" i="6"/>
  <c r="DY269" i="6"/>
  <c r="EU269" i="6"/>
  <c r="FJ269" i="6"/>
  <c r="ET269" i="6"/>
  <c r="ED269" i="6"/>
  <c r="DN269" i="6"/>
  <c r="EC269" i="6"/>
  <c r="EY269" i="6"/>
  <c r="DO269" i="6"/>
  <c r="FE269" i="6"/>
  <c r="EZ269" i="6"/>
  <c r="EE269" i="6"/>
  <c r="EJ269" i="6"/>
  <c r="E304" i="13"/>
  <c r="F304" i="13" s="1"/>
  <c r="DL259" i="6"/>
  <c r="DL258" i="6"/>
  <c r="FH270" i="6"/>
  <c r="EW270" i="6"/>
  <c r="FF270" i="6"/>
  <c r="FA270" i="6"/>
  <c r="EL270" i="6"/>
  <c r="EB270" i="6"/>
  <c r="DQ270" i="6"/>
  <c r="EV270" i="6"/>
  <c r="EK270" i="6"/>
  <c r="DZ270" i="6"/>
  <c r="DP270" i="6"/>
  <c r="FB270" i="6"/>
  <c r="EF270" i="6"/>
  <c r="EP270" i="6"/>
  <c r="EG270" i="6"/>
  <c r="ER270" i="6"/>
  <c r="DV270" i="6"/>
  <c r="DU270" i="6"/>
  <c r="EY270" i="6"/>
  <c r="EI270" i="6"/>
  <c r="DS270" i="6"/>
  <c r="DX270" i="6"/>
  <c r="ES270" i="6"/>
  <c r="EU270" i="6"/>
  <c r="EE270" i="6"/>
  <c r="DO270" i="6"/>
  <c r="EC270" i="6"/>
  <c r="EX270" i="6"/>
  <c r="DN270" i="6"/>
  <c r="EJ270" i="6"/>
  <c r="FE270" i="6"/>
  <c r="FG270" i="6"/>
  <c r="EQ270" i="6"/>
  <c r="EA270" i="6"/>
  <c r="DM270" i="6"/>
  <c r="EH270" i="6"/>
  <c r="FD270" i="6"/>
  <c r="DT270" i="6"/>
  <c r="EO270" i="6"/>
  <c r="FJ270" i="6"/>
  <c r="FC270" i="6"/>
  <c r="EM270" i="6"/>
  <c r="DW270" i="6"/>
  <c r="DR270" i="6"/>
  <c r="EN270" i="6"/>
  <c r="EZ270" i="6"/>
  <c r="ED270" i="6"/>
  <c r="ET270" i="6"/>
  <c r="FI270" i="6"/>
  <c r="DY270" i="6"/>
  <c r="E305" i="13"/>
  <c r="F305" i="13" s="1"/>
  <c r="EK267" i="6"/>
  <c r="FI267" i="6"/>
  <c r="EC267" i="6"/>
  <c r="DU267" i="6"/>
  <c r="FA267" i="6"/>
  <c r="ES267" i="6"/>
  <c r="E302" i="13"/>
  <c r="F302" i="13" s="1"/>
  <c r="EU267" i="6"/>
  <c r="EE267" i="6"/>
  <c r="DO267" i="6"/>
  <c r="EX267" i="6"/>
  <c r="EH267" i="6"/>
  <c r="DR267" i="6"/>
  <c r="EF267" i="6"/>
  <c r="DQ267" i="6"/>
  <c r="EW267" i="6"/>
  <c r="FG267" i="6"/>
  <c r="EQ267" i="6"/>
  <c r="EA267" i="6"/>
  <c r="FJ267" i="6"/>
  <c r="ET267" i="6"/>
  <c r="ED267" i="6"/>
  <c r="DN267" i="6"/>
  <c r="EN267" i="6"/>
  <c r="DY267" i="6"/>
  <c r="FE267" i="6"/>
  <c r="FC267" i="6"/>
  <c r="EM267" i="6"/>
  <c r="DW267" i="6"/>
  <c r="FF267" i="6"/>
  <c r="EP267" i="6"/>
  <c r="DZ267" i="6"/>
  <c r="DP267" i="6"/>
  <c r="EV267" i="6"/>
  <c r="FB267" i="6"/>
  <c r="FD267" i="6"/>
  <c r="EG267" i="6"/>
  <c r="DT267" i="6"/>
  <c r="EZ267" i="6"/>
  <c r="EY267" i="6"/>
  <c r="EL267" i="6"/>
  <c r="EO267" i="6"/>
  <c r="EB267" i="6"/>
  <c r="FH267" i="6"/>
  <c r="EI267" i="6"/>
  <c r="DV267" i="6"/>
  <c r="EJ267" i="6"/>
  <c r="DS267" i="6"/>
  <c r="DX267" i="6"/>
  <c r="ER267" i="6"/>
  <c r="DM267" i="6"/>
  <c r="I192" i="13"/>
  <c r="F192" i="13"/>
  <c r="H194" i="13"/>
  <c r="B194" i="13"/>
  <c r="G194" i="13"/>
  <c r="E194" i="13"/>
  <c r="K322" i="6"/>
  <c r="A65" i="18"/>
  <c r="J64" i="18"/>
  <c r="O321" i="6"/>
  <c r="L321" i="6"/>
  <c r="P321" i="6"/>
  <c r="E321" i="6"/>
  <c r="B67" i="10"/>
  <c r="I62" i="13"/>
  <c r="F62" i="13"/>
  <c r="DL268" i="6" l="1"/>
  <c r="DL267" i="6"/>
  <c r="DL270" i="6"/>
  <c r="FG273" i="6"/>
  <c r="EV273" i="6"/>
  <c r="EK273" i="6"/>
  <c r="EA273" i="6"/>
  <c r="DP273" i="6"/>
  <c r="FC273" i="6"/>
  <c r="ER273" i="6"/>
  <c r="EG273" i="6"/>
  <c r="DW273" i="6"/>
  <c r="FH273" i="6"/>
  <c r="EM273" i="6"/>
  <c r="DQ273" i="6"/>
  <c r="FA273" i="6"/>
  <c r="EF273" i="6"/>
  <c r="EB273" i="6"/>
  <c r="DU273" i="6"/>
  <c r="EW273" i="6"/>
  <c r="EQ273" i="6"/>
  <c r="FF273" i="6"/>
  <c r="EP273" i="6"/>
  <c r="FB273" i="6"/>
  <c r="EL273" i="6"/>
  <c r="DV273" i="6"/>
  <c r="DX273" i="6"/>
  <c r="ES273" i="6"/>
  <c r="DT273" i="6"/>
  <c r="EO273" i="6"/>
  <c r="EX273" i="6"/>
  <c r="EH273" i="6"/>
  <c r="DR273" i="6"/>
  <c r="EC273" i="6"/>
  <c r="EY273" i="6"/>
  <c r="DY273" i="6"/>
  <c r="EU273" i="6"/>
  <c r="ET273" i="6"/>
  <c r="DS273" i="6"/>
  <c r="FI273" i="6"/>
  <c r="EJ273" i="6"/>
  <c r="EN273" i="6"/>
  <c r="DO273" i="6"/>
  <c r="FJ273" i="6"/>
  <c r="FD273" i="6"/>
  <c r="ED273" i="6"/>
  <c r="EI273" i="6"/>
  <c r="EZ273" i="6"/>
  <c r="DZ273" i="6"/>
  <c r="FE273" i="6"/>
  <c r="DN273" i="6"/>
  <c r="EE273" i="6"/>
  <c r="DM273" i="6"/>
  <c r="E308" i="13"/>
  <c r="F308" i="13" s="1"/>
  <c r="DL265" i="6"/>
  <c r="DL269" i="6"/>
  <c r="FG272" i="6"/>
  <c r="EV272" i="6"/>
  <c r="EL272" i="6"/>
  <c r="EA272" i="6"/>
  <c r="DP272" i="6"/>
  <c r="FC272" i="6"/>
  <c r="ER272" i="6"/>
  <c r="EH272" i="6"/>
  <c r="DW272" i="6"/>
  <c r="FB272" i="6"/>
  <c r="EF272" i="6"/>
  <c r="EX272" i="6"/>
  <c r="EB272" i="6"/>
  <c r="FH272" i="6"/>
  <c r="DR272" i="6"/>
  <c r="EM272" i="6"/>
  <c r="EQ272" i="6"/>
  <c r="DV272" i="6"/>
  <c r="FI272" i="6"/>
  <c r="ES272" i="6"/>
  <c r="EC272" i="6"/>
  <c r="DM272" i="6"/>
  <c r="ED272" i="6"/>
  <c r="EY272" i="6"/>
  <c r="FE272" i="6"/>
  <c r="EO272" i="6"/>
  <c r="DY272" i="6"/>
  <c r="DN272" i="6"/>
  <c r="EI272" i="6"/>
  <c r="FD272" i="6"/>
  <c r="DZ272" i="6"/>
  <c r="EU272" i="6"/>
  <c r="FA272" i="6"/>
  <c r="EK272" i="6"/>
  <c r="DU272" i="6"/>
  <c r="DS272" i="6"/>
  <c r="EN272" i="6"/>
  <c r="FJ272" i="6"/>
  <c r="EE272" i="6"/>
  <c r="EZ272" i="6"/>
  <c r="DQ272" i="6"/>
  <c r="EP272" i="6"/>
  <c r="ET272" i="6"/>
  <c r="DX272" i="6"/>
  <c r="DO272" i="6"/>
  <c r="FF272" i="6"/>
  <c r="EW272" i="6"/>
  <c r="DT272" i="6"/>
  <c r="EG272" i="6"/>
  <c r="EJ272" i="6"/>
  <c r="E307" i="13"/>
  <c r="F307" i="13" s="1"/>
  <c r="DL263" i="6"/>
  <c r="B197" i="13"/>
  <c r="H197" i="13"/>
  <c r="G197" i="13"/>
  <c r="L310" i="13"/>
  <c r="J310" i="13" s="1"/>
  <c r="E197" i="13"/>
  <c r="I194" i="13"/>
  <c r="F194" i="13"/>
  <c r="B68" i="10"/>
  <c r="A66" i="18"/>
  <c r="K323" i="6"/>
  <c r="J65" i="18"/>
  <c r="L322" i="6"/>
  <c r="P322" i="6"/>
  <c r="E322" i="6"/>
  <c r="O322" i="6"/>
  <c r="H61" i="13"/>
  <c r="G61" i="13"/>
  <c r="E61" i="13"/>
  <c r="B61" i="13"/>
  <c r="DL272" i="6" l="1"/>
  <c r="FG276" i="6"/>
  <c r="EV276" i="6"/>
  <c r="EL276" i="6"/>
  <c r="EA276" i="6"/>
  <c r="DP276" i="6"/>
  <c r="FC276" i="6"/>
  <c r="ER276" i="6"/>
  <c r="EH276" i="6"/>
  <c r="DW276" i="6"/>
  <c r="FH276" i="6"/>
  <c r="EM276" i="6"/>
  <c r="DR276" i="6"/>
  <c r="FB276" i="6"/>
  <c r="EF276" i="6"/>
  <c r="DV276" i="6"/>
  <c r="EQ276" i="6"/>
  <c r="EX276" i="6"/>
  <c r="EB276" i="6"/>
  <c r="FA276" i="6"/>
  <c r="EK276" i="6"/>
  <c r="DU276" i="6"/>
  <c r="DS276" i="6"/>
  <c r="EN276" i="6"/>
  <c r="FJ276" i="6"/>
  <c r="DZ276" i="6"/>
  <c r="EU276" i="6"/>
  <c r="EW276" i="6"/>
  <c r="EG276" i="6"/>
  <c r="DQ276" i="6"/>
  <c r="DX276" i="6"/>
  <c r="ET276" i="6"/>
  <c r="EE276" i="6"/>
  <c r="EZ276" i="6"/>
  <c r="FE276" i="6"/>
  <c r="DY276" i="6"/>
  <c r="EI276" i="6"/>
  <c r="EP276" i="6"/>
  <c r="DN276" i="6"/>
  <c r="DT276" i="6"/>
  <c r="EC276" i="6"/>
  <c r="EJ276" i="6"/>
  <c r="ES276" i="6"/>
  <c r="DM276" i="6"/>
  <c r="EY276" i="6"/>
  <c r="DO276" i="6"/>
  <c r="FF276" i="6"/>
  <c r="EO276" i="6"/>
  <c r="FD276" i="6"/>
  <c r="FI276" i="6"/>
  <c r="ED276" i="6"/>
  <c r="E311" i="13"/>
  <c r="F311" i="13" s="1"/>
  <c r="DL273" i="6"/>
  <c r="FI275" i="6"/>
  <c r="FC275" i="6"/>
  <c r="EX275" i="6"/>
  <c r="ES275" i="6"/>
  <c r="EM275" i="6"/>
  <c r="EH275" i="6"/>
  <c r="EC275" i="6"/>
  <c r="DW275" i="6"/>
  <c r="DR275" i="6"/>
  <c r="FH275" i="6"/>
  <c r="FG275" i="6"/>
  <c r="FB275" i="6"/>
  <c r="EW275" i="6"/>
  <c r="EQ275" i="6"/>
  <c r="EL275" i="6"/>
  <c r="EG275" i="6"/>
  <c r="EA275" i="6"/>
  <c r="DV275" i="6"/>
  <c r="DQ275" i="6"/>
  <c r="FF275" i="6"/>
  <c r="EU275" i="6"/>
  <c r="EK275" i="6"/>
  <c r="DZ275" i="6"/>
  <c r="DO275" i="6"/>
  <c r="FE275" i="6"/>
  <c r="ET275" i="6"/>
  <c r="EI275" i="6"/>
  <c r="DY275" i="6"/>
  <c r="DN275" i="6"/>
  <c r="FA275" i="6"/>
  <c r="EE275" i="6"/>
  <c r="EP275" i="6"/>
  <c r="DU275" i="6"/>
  <c r="FJ275" i="6"/>
  <c r="DS275" i="6"/>
  <c r="EY275" i="6"/>
  <c r="ED275" i="6"/>
  <c r="EO275" i="6"/>
  <c r="DX275" i="6"/>
  <c r="EN275" i="6"/>
  <c r="FD275" i="6"/>
  <c r="EB275" i="6"/>
  <c r="ER275" i="6"/>
  <c r="EJ275" i="6"/>
  <c r="EZ275" i="6"/>
  <c r="DP275" i="6"/>
  <c r="EV275" i="6"/>
  <c r="DT275" i="6"/>
  <c r="EF275" i="6"/>
  <c r="DM275" i="6"/>
  <c r="E310" i="13"/>
  <c r="F310" i="13" s="1"/>
  <c r="FG277" i="6"/>
  <c r="EV277" i="6"/>
  <c r="EK277" i="6"/>
  <c r="EA277" i="6"/>
  <c r="DP277" i="6"/>
  <c r="FC277" i="6"/>
  <c r="ER277" i="6"/>
  <c r="EG277" i="6"/>
  <c r="DW277" i="6"/>
  <c r="EQ277" i="6"/>
  <c r="DU277" i="6"/>
  <c r="FH277" i="6"/>
  <c r="EM277" i="6"/>
  <c r="DQ277" i="6"/>
  <c r="EW277" i="6"/>
  <c r="EF277" i="6"/>
  <c r="EB277" i="6"/>
  <c r="FA277" i="6"/>
  <c r="EX277" i="6"/>
  <c r="EH277" i="6"/>
  <c r="DR277" i="6"/>
  <c r="DX277" i="6"/>
  <c r="ES277" i="6"/>
  <c r="DT277" i="6"/>
  <c r="EO277" i="6"/>
  <c r="FJ277" i="6"/>
  <c r="ET277" i="6"/>
  <c r="ED277" i="6"/>
  <c r="DN277" i="6"/>
  <c r="EC277" i="6"/>
  <c r="EY277" i="6"/>
  <c r="DY277" i="6"/>
  <c r="EU277" i="6"/>
  <c r="FB277" i="6"/>
  <c r="DV277" i="6"/>
  <c r="EN277" i="6"/>
  <c r="EJ277" i="6"/>
  <c r="EL277" i="6"/>
  <c r="DS277" i="6"/>
  <c r="DO277" i="6"/>
  <c r="FF277" i="6"/>
  <c r="EI277" i="6"/>
  <c r="EP277" i="6"/>
  <c r="DM277" i="6"/>
  <c r="FD277" i="6"/>
  <c r="EZ277" i="6"/>
  <c r="FI277" i="6"/>
  <c r="FE277" i="6"/>
  <c r="DZ277" i="6"/>
  <c r="EE277" i="6"/>
  <c r="E312" i="13"/>
  <c r="F312" i="13" s="1"/>
  <c r="F197" i="13"/>
  <c r="I197" i="13"/>
  <c r="E204" i="13"/>
  <c r="L311" i="13"/>
  <c r="J311" i="13" s="1"/>
  <c r="B204" i="13"/>
  <c r="H204" i="13"/>
  <c r="G204" i="13"/>
  <c r="L323" i="6"/>
  <c r="P323" i="6"/>
  <c r="E323" i="6"/>
  <c r="O323" i="6"/>
  <c r="K324" i="6"/>
  <c r="A67" i="18"/>
  <c r="J66" i="18"/>
  <c r="I61" i="13"/>
  <c r="F61" i="13"/>
  <c r="DL277" i="6" l="1"/>
  <c r="DL275" i="6"/>
  <c r="FC281" i="6"/>
  <c r="ER281" i="6"/>
  <c r="EG281" i="6"/>
  <c r="DW281" i="6"/>
  <c r="FA281" i="6"/>
  <c r="EQ281" i="6"/>
  <c r="EF281" i="6"/>
  <c r="DU281" i="6"/>
  <c r="FH281" i="6"/>
  <c r="EW281" i="6"/>
  <c r="EM281" i="6"/>
  <c r="EB281" i="6"/>
  <c r="DQ281" i="6"/>
  <c r="EK281" i="6"/>
  <c r="EA281" i="6"/>
  <c r="FG281" i="6"/>
  <c r="EV281" i="6"/>
  <c r="DP281" i="6"/>
  <c r="EX281" i="6"/>
  <c r="EH281" i="6"/>
  <c r="DR281" i="6"/>
  <c r="DX281" i="6"/>
  <c r="ES281" i="6"/>
  <c r="DT281" i="6"/>
  <c r="EO281" i="6"/>
  <c r="FJ281" i="6"/>
  <c r="ET281" i="6"/>
  <c r="ED281" i="6"/>
  <c r="DN281" i="6"/>
  <c r="EC281" i="6"/>
  <c r="EY281" i="6"/>
  <c r="DY281" i="6"/>
  <c r="EU281" i="6"/>
  <c r="EL281" i="6"/>
  <c r="DS281" i="6"/>
  <c r="FI281" i="6"/>
  <c r="EJ281" i="6"/>
  <c r="FB281" i="6"/>
  <c r="DV281" i="6"/>
  <c r="EN281" i="6"/>
  <c r="FE281" i="6"/>
  <c r="EP281" i="6"/>
  <c r="FD281" i="6"/>
  <c r="EE281" i="6"/>
  <c r="FF281" i="6"/>
  <c r="DZ281" i="6"/>
  <c r="EI281" i="6"/>
  <c r="EZ281" i="6"/>
  <c r="DO281" i="6"/>
  <c r="DM281" i="6"/>
  <c r="E315" i="13"/>
  <c r="F315" i="13" s="1"/>
  <c r="FC280" i="6"/>
  <c r="ER280" i="6"/>
  <c r="EH280" i="6"/>
  <c r="DW280" i="6"/>
  <c r="FB280" i="6"/>
  <c r="EQ280" i="6"/>
  <c r="EF280" i="6"/>
  <c r="DV280" i="6"/>
  <c r="FH280" i="6"/>
  <c r="EX280" i="6"/>
  <c r="EM280" i="6"/>
  <c r="EB280" i="6"/>
  <c r="DR280" i="6"/>
  <c r="EA280" i="6"/>
  <c r="FG280" i="6"/>
  <c r="DP280" i="6"/>
  <c r="EL280" i="6"/>
  <c r="EV280" i="6"/>
  <c r="FA280" i="6"/>
  <c r="EK280" i="6"/>
  <c r="DU280" i="6"/>
  <c r="DS280" i="6"/>
  <c r="EN280" i="6"/>
  <c r="FJ280" i="6"/>
  <c r="DZ280" i="6"/>
  <c r="EU280" i="6"/>
  <c r="EW280" i="6"/>
  <c r="EG280" i="6"/>
  <c r="DQ280" i="6"/>
  <c r="DX280" i="6"/>
  <c r="ET280" i="6"/>
  <c r="EE280" i="6"/>
  <c r="EZ280" i="6"/>
  <c r="EO280" i="6"/>
  <c r="DN280" i="6"/>
  <c r="FD280" i="6"/>
  <c r="EP280" i="6"/>
  <c r="FE280" i="6"/>
  <c r="DY280" i="6"/>
  <c r="EI280" i="6"/>
  <c r="DT280" i="6"/>
  <c r="ES280" i="6"/>
  <c r="FI280" i="6"/>
  <c r="EC280" i="6"/>
  <c r="ED280" i="6"/>
  <c r="DO280" i="6"/>
  <c r="FF280" i="6"/>
  <c r="DM280" i="6"/>
  <c r="EY280" i="6"/>
  <c r="EJ280" i="6"/>
  <c r="E314" i="13"/>
  <c r="F314" i="13" s="1"/>
  <c r="DL276" i="6"/>
  <c r="P16" i="16" s="1"/>
  <c r="H206" i="13"/>
  <c r="G206" i="13"/>
  <c r="E206" i="13"/>
  <c r="B206" i="13"/>
  <c r="L312" i="13"/>
  <c r="J312" i="13" s="1"/>
  <c r="I204" i="13"/>
  <c r="F204" i="13"/>
  <c r="A68" i="18"/>
  <c r="J67" i="18"/>
  <c r="K325" i="6"/>
  <c r="P324" i="6"/>
  <c r="E324" i="6"/>
  <c r="O324" i="6"/>
  <c r="L324" i="6"/>
  <c r="FJ287" i="6" l="1"/>
  <c r="FE287" i="6"/>
  <c r="EY287" i="6"/>
  <c r="ET287" i="6"/>
  <c r="EO287" i="6"/>
  <c r="EI287" i="6"/>
  <c r="ED287" i="6"/>
  <c r="DY287" i="6"/>
  <c r="DS287" i="6"/>
  <c r="DN287" i="6"/>
  <c r="FI287" i="6"/>
  <c r="FC287" i="6"/>
  <c r="EX287" i="6"/>
  <c r="ES287" i="6"/>
  <c r="EM287" i="6"/>
  <c r="EH287" i="6"/>
  <c r="EC287" i="6"/>
  <c r="DW287" i="6"/>
  <c r="DR287" i="6"/>
  <c r="FH287" i="6"/>
  <c r="FG287" i="6"/>
  <c r="FB287" i="6"/>
  <c r="EW287" i="6"/>
  <c r="EQ287" i="6"/>
  <c r="EL287" i="6"/>
  <c r="EG287" i="6"/>
  <c r="EA287" i="6"/>
  <c r="DV287" i="6"/>
  <c r="DQ287" i="6"/>
  <c r="EU287" i="6"/>
  <c r="DZ287" i="6"/>
  <c r="EK287" i="6"/>
  <c r="EP287" i="6"/>
  <c r="DU287" i="6"/>
  <c r="FF287" i="6"/>
  <c r="DO287" i="6"/>
  <c r="EE287" i="6"/>
  <c r="FA287" i="6"/>
  <c r="DT287" i="6"/>
  <c r="EJ287" i="6"/>
  <c r="EZ287" i="6"/>
  <c r="DX287" i="6"/>
  <c r="EN287" i="6"/>
  <c r="FD287" i="6"/>
  <c r="ER287" i="6"/>
  <c r="DP287" i="6"/>
  <c r="EV287" i="6"/>
  <c r="EB287" i="6"/>
  <c r="EF287" i="6"/>
  <c r="DM287" i="6"/>
  <c r="E321" i="13"/>
  <c r="F321" i="13" s="1"/>
  <c r="C67" i="8"/>
  <c r="FG283" i="6"/>
  <c r="FB283" i="6"/>
  <c r="EW283" i="6"/>
  <c r="EQ283" i="6"/>
  <c r="EL283" i="6"/>
  <c r="EG283" i="6"/>
  <c r="EA283" i="6"/>
  <c r="DV283" i="6"/>
  <c r="DQ283" i="6"/>
  <c r="FF283" i="6"/>
  <c r="FA283" i="6"/>
  <c r="EU283" i="6"/>
  <c r="EP283" i="6"/>
  <c r="EK283" i="6"/>
  <c r="EE283" i="6"/>
  <c r="DZ283" i="6"/>
  <c r="DU283" i="6"/>
  <c r="DO283" i="6"/>
  <c r="FJ283" i="6"/>
  <c r="FE283" i="6"/>
  <c r="EY283" i="6"/>
  <c r="ET283" i="6"/>
  <c r="EO283" i="6"/>
  <c r="EI283" i="6"/>
  <c r="ED283" i="6"/>
  <c r="DY283" i="6"/>
  <c r="DS283" i="6"/>
  <c r="DN283" i="6"/>
  <c r="EX283" i="6"/>
  <c r="EC283" i="6"/>
  <c r="FI283" i="6"/>
  <c r="DR283" i="6"/>
  <c r="ES283" i="6"/>
  <c r="DW283" i="6"/>
  <c r="EM283" i="6"/>
  <c r="FC283" i="6"/>
  <c r="EH283" i="6"/>
  <c r="FH283" i="6"/>
  <c r="DP283" i="6"/>
  <c r="EF283" i="6"/>
  <c r="EV283" i="6"/>
  <c r="DT283" i="6"/>
  <c r="EJ283" i="6"/>
  <c r="EZ283" i="6"/>
  <c r="EN283" i="6"/>
  <c r="ER283" i="6"/>
  <c r="FD283" i="6"/>
  <c r="DX283" i="6"/>
  <c r="EB283" i="6"/>
  <c r="DM283" i="6"/>
  <c r="E317" i="13"/>
  <c r="F317" i="13" s="1"/>
  <c r="EZ284" i="6"/>
  <c r="DW284" i="6"/>
  <c r="ER284" i="6"/>
  <c r="DT284" i="6"/>
  <c r="EJ284" i="6"/>
  <c r="DO284" i="6"/>
  <c r="FH284" i="6"/>
  <c r="EB284" i="6"/>
  <c r="FC284" i="6"/>
  <c r="EE284" i="6"/>
  <c r="EM284" i="6"/>
  <c r="FB284" i="6"/>
  <c r="EL284" i="6"/>
  <c r="DV284" i="6"/>
  <c r="FE284" i="6"/>
  <c r="EO284" i="6"/>
  <c r="DY284" i="6"/>
  <c r="DP284" i="6"/>
  <c r="EV284" i="6"/>
  <c r="EA284" i="6"/>
  <c r="FG284" i="6"/>
  <c r="EU284" i="6"/>
  <c r="EX284" i="6"/>
  <c r="EH284" i="6"/>
  <c r="DR284" i="6"/>
  <c r="FA284" i="6"/>
  <c r="EK284" i="6"/>
  <c r="DU284" i="6"/>
  <c r="DX284" i="6"/>
  <c r="FD284" i="6"/>
  <c r="EI284" i="6"/>
  <c r="FF284" i="6"/>
  <c r="DZ284" i="6"/>
  <c r="ES284" i="6"/>
  <c r="DM284" i="6"/>
  <c r="EY284" i="6"/>
  <c r="EP284" i="6"/>
  <c r="EC284" i="6"/>
  <c r="EN284" i="6"/>
  <c r="DS284" i="6"/>
  <c r="EQ284" i="6"/>
  <c r="ET284" i="6"/>
  <c r="DN284" i="6"/>
  <c r="EG284" i="6"/>
  <c r="EF284" i="6"/>
  <c r="FI284" i="6"/>
  <c r="FJ284" i="6"/>
  <c r="ED284" i="6"/>
  <c r="EW284" i="6"/>
  <c r="DQ284" i="6"/>
  <c r="E318" i="13"/>
  <c r="F318" i="13" s="1"/>
  <c r="DL280" i="6"/>
  <c r="FH285" i="6"/>
  <c r="EW285" i="6"/>
  <c r="EK285" i="6"/>
  <c r="EB285" i="6"/>
  <c r="DQ285" i="6"/>
  <c r="FE285" i="6"/>
  <c r="ES285" i="6"/>
  <c r="EJ285" i="6"/>
  <c r="DY285" i="6"/>
  <c r="FA285" i="6"/>
  <c r="ER285" i="6"/>
  <c r="EG285" i="6"/>
  <c r="DU285" i="6"/>
  <c r="EO285" i="6"/>
  <c r="DT285" i="6"/>
  <c r="EC285" i="6"/>
  <c r="FI285" i="6"/>
  <c r="EZ285" i="6"/>
  <c r="EU285" i="6"/>
  <c r="EE285" i="6"/>
  <c r="DO285" i="6"/>
  <c r="EX285" i="6"/>
  <c r="EH285" i="6"/>
  <c r="DR285" i="6"/>
  <c r="EF285" i="6"/>
  <c r="FG285" i="6"/>
  <c r="EQ285" i="6"/>
  <c r="EA285" i="6"/>
  <c r="FJ285" i="6"/>
  <c r="ET285" i="6"/>
  <c r="ED285" i="6"/>
  <c r="DN285" i="6"/>
  <c r="EN285" i="6"/>
  <c r="EI285" i="6"/>
  <c r="FB285" i="6"/>
  <c r="DV285" i="6"/>
  <c r="FD285" i="6"/>
  <c r="EY285" i="6"/>
  <c r="DS285" i="6"/>
  <c r="EL285" i="6"/>
  <c r="DX285" i="6"/>
  <c r="DZ285" i="6"/>
  <c r="FC285" i="6"/>
  <c r="DW285" i="6"/>
  <c r="EP285" i="6"/>
  <c r="DP285" i="6"/>
  <c r="EM285" i="6"/>
  <c r="FF285" i="6"/>
  <c r="EV285" i="6"/>
  <c r="DM285" i="6"/>
  <c r="E319" i="13"/>
  <c r="F319" i="13" s="1"/>
  <c r="FI286" i="6"/>
  <c r="ES286" i="6"/>
  <c r="EC286" i="6"/>
  <c r="FH286" i="6"/>
  <c r="FE286" i="6"/>
  <c r="EO286" i="6"/>
  <c r="DY286" i="6"/>
  <c r="FA286" i="6"/>
  <c r="EK286" i="6"/>
  <c r="DU286" i="6"/>
  <c r="EG286" i="6"/>
  <c r="EW286" i="6"/>
  <c r="DQ286" i="6"/>
  <c r="DV286" i="6"/>
  <c r="EL286" i="6"/>
  <c r="FB286" i="6"/>
  <c r="DS286" i="6"/>
  <c r="EI286" i="6"/>
  <c r="EY286" i="6"/>
  <c r="DT286" i="6"/>
  <c r="EJ286" i="6"/>
  <c r="EZ286" i="6"/>
  <c r="DZ286" i="6"/>
  <c r="EP286" i="6"/>
  <c r="FF286" i="6"/>
  <c r="DW286" i="6"/>
  <c r="EM286" i="6"/>
  <c r="FC286" i="6"/>
  <c r="DX286" i="6"/>
  <c r="EN286" i="6"/>
  <c r="FD286" i="6"/>
  <c r="DR286" i="6"/>
  <c r="EX286" i="6"/>
  <c r="EA286" i="6"/>
  <c r="FG286" i="6"/>
  <c r="ER286" i="6"/>
  <c r="EE286" i="6"/>
  <c r="EV286" i="6"/>
  <c r="EH286" i="6"/>
  <c r="EB286" i="6"/>
  <c r="ET286" i="6"/>
  <c r="DO286" i="6"/>
  <c r="ED286" i="6"/>
  <c r="FJ286" i="6"/>
  <c r="DP286" i="6"/>
  <c r="EQ286" i="6"/>
  <c r="DN286" i="6"/>
  <c r="EU286" i="6"/>
  <c r="EF286" i="6"/>
  <c r="DM286" i="6"/>
  <c r="E320" i="13"/>
  <c r="F320" i="13" s="1"/>
  <c r="DL281" i="6"/>
  <c r="F206" i="13"/>
  <c r="I206" i="13"/>
  <c r="E210" i="13"/>
  <c r="H210" i="13"/>
  <c r="B210" i="13"/>
  <c r="G210" i="13"/>
  <c r="C65" i="8"/>
  <c r="C63" i="8"/>
  <c r="C67" i="10"/>
  <c r="C65" i="10"/>
  <c r="O325" i="6"/>
  <c r="L325" i="6"/>
  <c r="E325" i="6"/>
  <c r="P325" i="6"/>
  <c r="J68" i="18"/>
  <c r="C46" i="8"/>
  <c r="K326" i="6"/>
  <c r="C47" i="8"/>
  <c r="C46" i="10"/>
  <c r="C48" i="8"/>
  <c r="C47" i="10"/>
  <c r="C49" i="8"/>
  <c r="C36" i="10"/>
  <c r="C50" i="8"/>
  <c r="C48" i="10"/>
  <c r="C49" i="10"/>
  <c r="C41" i="8"/>
  <c r="C40" i="10"/>
  <c r="C39" i="10"/>
  <c r="C45" i="10"/>
  <c r="C43" i="8"/>
  <c r="C43" i="10"/>
  <c r="C41" i="10"/>
  <c r="C37" i="10"/>
  <c r="C44" i="8"/>
  <c r="C40" i="8"/>
  <c r="C51" i="8"/>
  <c r="C42" i="8"/>
  <c r="C37" i="8"/>
  <c r="C45" i="8"/>
  <c r="C36" i="8"/>
  <c r="C39" i="8"/>
  <c r="C42" i="10"/>
  <c r="C44" i="10"/>
  <c r="C52" i="8"/>
  <c r="C50" i="10"/>
  <c r="C53" i="8"/>
  <c r="C52" i="10"/>
  <c r="C1" i="8"/>
  <c r="C35" i="10"/>
  <c r="C51" i="10"/>
  <c r="C38" i="10"/>
  <c r="C1" i="10"/>
  <c r="C53" i="10"/>
  <c r="C55" i="8"/>
  <c r="C38" i="8"/>
  <c r="C35" i="8"/>
  <c r="C34" i="8"/>
  <c r="C54" i="8"/>
  <c r="C34" i="10"/>
  <c r="C56" i="8"/>
  <c r="C54" i="10"/>
  <c r="C57" i="8"/>
  <c r="C55" i="10"/>
  <c r="C56" i="10"/>
  <c r="C62" i="8"/>
  <c r="C57" i="10"/>
  <c r="C60" i="8"/>
  <c r="C60" i="10"/>
  <c r="C58" i="8"/>
  <c r="C58" i="10"/>
  <c r="C59" i="8"/>
  <c r="C59" i="10"/>
  <c r="C61" i="8"/>
  <c r="C63" i="10"/>
  <c r="C64" i="10"/>
  <c r="C66" i="8"/>
  <c r="C62" i="10"/>
  <c r="C68" i="8"/>
  <c r="C64" i="8"/>
  <c r="C66" i="10"/>
  <c r="C61" i="10"/>
  <c r="C68" i="10"/>
  <c r="N325" i="6" l="1"/>
  <c r="I325" i="6" s="1"/>
  <c r="DL287" i="6"/>
  <c r="FF289" i="6"/>
  <c r="EZ289" i="6"/>
  <c r="ER289" i="6"/>
  <c r="EK289" i="6"/>
  <c r="ED289" i="6"/>
  <c r="DV289" i="6"/>
  <c r="DP289" i="6"/>
  <c r="FE289" i="6"/>
  <c r="EW289" i="6"/>
  <c r="EP289" i="6"/>
  <c r="EJ289" i="6"/>
  <c r="EB289" i="6"/>
  <c r="DU289" i="6"/>
  <c r="DN289" i="6"/>
  <c r="FJ289" i="6"/>
  <c r="FB289" i="6"/>
  <c r="EV289" i="6"/>
  <c r="EO289" i="6"/>
  <c r="EG289" i="6"/>
  <c r="DZ289" i="6"/>
  <c r="DT289" i="6"/>
  <c r="EL289" i="6"/>
  <c r="FA289" i="6"/>
  <c r="FH289" i="6"/>
  <c r="EF289" i="6"/>
  <c r="DY289" i="6"/>
  <c r="DQ289" i="6"/>
  <c r="ET289" i="6"/>
  <c r="EY289" i="6"/>
  <c r="EI289" i="6"/>
  <c r="DS289" i="6"/>
  <c r="DX289" i="6"/>
  <c r="ES289" i="6"/>
  <c r="EU289" i="6"/>
  <c r="EE289" i="6"/>
  <c r="DO289" i="6"/>
  <c r="EC289" i="6"/>
  <c r="EX289" i="6"/>
  <c r="EQ289" i="6"/>
  <c r="DM289" i="6"/>
  <c r="FD289" i="6"/>
  <c r="EM289" i="6"/>
  <c r="FI289" i="6"/>
  <c r="DW289" i="6"/>
  <c r="DR289" i="6"/>
  <c r="FG289" i="6"/>
  <c r="EA289" i="6"/>
  <c r="EH289" i="6"/>
  <c r="FC289" i="6"/>
  <c r="EN289" i="6"/>
  <c r="E323" i="13"/>
  <c r="F323" i="13" s="1"/>
  <c r="N320" i="6"/>
  <c r="N316" i="6"/>
  <c r="DL285" i="6"/>
  <c r="DL284" i="6"/>
  <c r="N319" i="6"/>
  <c r="N323" i="6"/>
  <c r="FG290" i="6"/>
  <c r="FB290" i="6"/>
  <c r="EW290" i="6"/>
  <c r="EQ290" i="6"/>
  <c r="EL290" i="6"/>
  <c r="EG290" i="6"/>
  <c r="EA290" i="6"/>
  <c r="DV290" i="6"/>
  <c r="DQ290" i="6"/>
  <c r="FF290" i="6"/>
  <c r="FA290" i="6"/>
  <c r="EU290" i="6"/>
  <c r="EP290" i="6"/>
  <c r="EK290" i="6"/>
  <c r="EE290" i="6"/>
  <c r="DZ290" i="6"/>
  <c r="DU290" i="6"/>
  <c r="DO290" i="6"/>
  <c r="FJ290" i="6"/>
  <c r="FE290" i="6"/>
  <c r="EY290" i="6"/>
  <c r="ET290" i="6"/>
  <c r="EO290" i="6"/>
  <c r="EI290" i="6"/>
  <c r="ED290" i="6"/>
  <c r="DY290" i="6"/>
  <c r="DS290" i="6"/>
  <c r="DN290" i="6"/>
  <c r="ES290" i="6"/>
  <c r="DW290" i="6"/>
  <c r="EH290" i="6"/>
  <c r="FI290" i="6"/>
  <c r="EM290" i="6"/>
  <c r="DR290" i="6"/>
  <c r="FC290" i="6"/>
  <c r="FH290" i="6"/>
  <c r="EC290" i="6"/>
  <c r="EX290" i="6"/>
  <c r="DX290" i="6"/>
  <c r="EN290" i="6"/>
  <c r="FD290" i="6"/>
  <c r="EB290" i="6"/>
  <c r="ER290" i="6"/>
  <c r="EF290" i="6"/>
  <c r="EV290" i="6"/>
  <c r="EZ290" i="6"/>
  <c r="EJ290" i="6"/>
  <c r="DP290" i="6"/>
  <c r="DT290" i="6"/>
  <c r="DM290" i="6"/>
  <c r="E324" i="13"/>
  <c r="F324" i="13" s="1"/>
  <c r="N322" i="6"/>
  <c r="N321" i="6"/>
  <c r="DL286" i="6"/>
  <c r="N324" i="6"/>
  <c r="DL283" i="6"/>
  <c r="FC291" i="6"/>
  <c r="EV291" i="6"/>
  <c r="EP291" i="6"/>
  <c r="EH291" i="6"/>
  <c r="EA291" i="6"/>
  <c r="DT291" i="6"/>
  <c r="FH291" i="6"/>
  <c r="FB291" i="6"/>
  <c r="EU291" i="6"/>
  <c r="EM291" i="6"/>
  <c r="EF291" i="6"/>
  <c r="DZ291" i="6"/>
  <c r="DR291" i="6"/>
  <c r="FG291" i="6"/>
  <c r="EZ291" i="6"/>
  <c r="ER291" i="6"/>
  <c r="EL291" i="6"/>
  <c r="EE291" i="6"/>
  <c r="DW291" i="6"/>
  <c r="DP291" i="6"/>
  <c r="FF291" i="6"/>
  <c r="EB291" i="6"/>
  <c r="EX291" i="6"/>
  <c r="DV291" i="6"/>
  <c r="EQ291" i="6"/>
  <c r="DO291" i="6"/>
  <c r="EJ291" i="6"/>
  <c r="FI291" i="6"/>
  <c r="ES291" i="6"/>
  <c r="EC291" i="6"/>
  <c r="DM291" i="6"/>
  <c r="ED291" i="6"/>
  <c r="EY291" i="6"/>
  <c r="FE291" i="6"/>
  <c r="EO291" i="6"/>
  <c r="DY291" i="6"/>
  <c r="DN291" i="6"/>
  <c r="EI291" i="6"/>
  <c r="FD291" i="6"/>
  <c r="EK291" i="6"/>
  <c r="DS291" i="6"/>
  <c r="FJ291" i="6"/>
  <c r="DX291" i="6"/>
  <c r="EW291" i="6"/>
  <c r="ET291" i="6"/>
  <c r="EG291" i="6"/>
  <c r="FA291" i="6"/>
  <c r="DU291" i="6"/>
  <c r="EN291" i="6"/>
  <c r="DQ291" i="6"/>
  <c r="E325" i="13"/>
  <c r="F325" i="13" s="1"/>
  <c r="N295" i="6"/>
  <c r="N294" i="6"/>
  <c r="N308" i="6"/>
  <c r="N298" i="6"/>
  <c r="N310" i="6"/>
  <c r="N309" i="6"/>
  <c r="N315" i="6"/>
  <c r="B16" i="6"/>
  <c r="N314" i="6"/>
  <c r="N3" i="6"/>
  <c r="I3" i="6" s="1"/>
  <c r="N301" i="6"/>
  <c r="L103" i="13" s="1"/>
  <c r="N313" i="6"/>
  <c r="N305" i="6"/>
  <c r="N292" i="6"/>
  <c r="N303" i="6"/>
  <c r="N302" i="6"/>
  <c r="N296" i="6"/>
  <c r="N311" i="6"/>
  <c r="N306" i="6"/>
  <c r="N293" i="6"/>
  <c r="N312" i="6"/>
  <c r="N299" i="6"/>
  <c r="N304" i="6"/>
  <c r="N307" i="6"/>
  <c r="N300" i="6"/>
  <c r="L101" i="13" s="1"/>
  <c r="N297" i="6"/>
  <c r="N317" i="6"/>
  <c r="N318" i="6"/>
  <c r="L314" i="13"/>
  <c r="J314" i="13" s="1"/>
  <c r="E213" i="13"/>
  <c r="B213" i="13"/>
  <c r="H213" i="13"/>
  <c r="G213" i="13"/>
  <c r="I210" i="13"/>
  <c r="F210" i="13"/>
  <c r="E326" i="6"/>
  <c r="H76" i="13" s="1"/>
  <c r="L326" i="6"/>
  <c r="O326" i="6"/>
  <c r="M57" i="13" s="1"/>
  <c r="P326" i="6"/>
  <c r="N326" i="6"/>
  <c r="DL290" i="6" l="1"/>
  <c r="L86" i="13"/>
  <c r="J86" i="13" s="1"/>
  <c r="I298" i="6"/>
  <c r="DL291" i="6"/>
  <c r="P15" i="16" s="1"/>
  <c r="I307" i="6"/>
  <c r="L175" i="13"/>
  <c r="J175" i="13" s="1"/>
  <c r="I302" i="6"/>
  <c r="L107" i="13"/>
  <c r="J107" i="13" s="1"/>
  <c r="L224" i="13"/>
  <c r="I317" i="6"/>
  <c r="I304" i="6"/>
  <c r="L122" i="13"/>
  <c r="J122" i="13" s="1"/>
  <c r="I306" i="6"/>
  <c r="L162" i="13"/>
  <c r="J162" i="13" s="1"/>
  <c r="I303" i="6"/>
  <c r="L113" i="13"/>
  <c r="J113" i="13" s="1"/>
  <c r="L104" i="13"/>
  <c r="I301" i="6"/>
  <c r="L213" i="13"/>
  <c r="J213" i="13" s="1"/>
  <c r="I315" i="6"/>
  <c r="I308" i="6"/>
  <c r="L187" i="13"/>
  <c r="J187" i="13" s="1"/>
  <c r="L313" i="13"/>
  <c r="I324" i="6"/>
  <c r="L306" i="13"/>
  <c r="I322" i="6"/>
  <c r="L228" i="13"/>
  <c r="I318" i="6"/>
  <c r="I293" i="6"/>
  <c r="L21" i="13"/>
  <c r="L206" i="13"/>
  <c r="J206" i="13" s="1"/>
  <c r="I313" i="6"/>
  <c r="L84" i="13"/>
  <c r="I297" i="6"/>
  <c r="L91" i="13"/>
  <c r="J91" i="13" s="1"/>
  <c r="I299" i="6"/>
  <c r="I311" i="6"/>
  <c r="L197" i="13"/>
  <c r="J197" i="13" s="1"/>
  <c r="L20" i="13"/>
  <c r="I292" i="6"/>
  <c r="I309" i="6"/>
  <c r="L192" i="13"/>
  <c r="J192" i="13" s="1"/>
  <c r="L28" i="13"/>
  <c r="J28" i="13" s="1"/>
  <c r="I294" i="6"/>
  <c r="L309" i="13"/>
  <c r="I323" i="6"/>
  <c r="L219" i="13"/>
  <c r="I316" i="6"/>
  <c r="L102" i="13"/>
  <c r="J102" i="13" s="1"/>
  <c r="I300" i="6"/>
  <c r="L204" i="13"/>
  <c r="J204" i="13" s="1"/>
  <c r="I312" i="6"/>
  <c r="I296" i="6"/>
  <c r="L57" i="13"/>
  <c r="J57" i="13" s="1"/>
  <c r="I305" i="6"/>
  <c r="L156" i="13"/>
  <c r="J156" i="13" s="1"/>
  <c r="L210" i="13"/>
  <c r="J210" i="13" s="1"/>
  <c r="I314" i="6"/>
  <c r="I310" i="6"/>
  <c r="L194" i="13"/>
  <c r="J194" i="13" s="1"/>
  <c r="L31" i="13"/>
  <c r="J31" i="13" s="1"/>
  <c r="I295" i="6"/>
  <c r="L299" i="13"/>
  <c r="I321" i="6"/>
  <c r="L268" i="13"/>
  <c r="I319" i="6"/>
  <c r="L296" i="13"/>
  <c r="I320" i="6"/>
  <c r="DL289" i="6"/>
  <c r="P17" i="16" s="1"/>
  <c r="J63" i="13"/>
  <c r="I213" i="13"/>
  <c r="F213" i="13"/>
  <c r="G219" i="13"/>
  <c r="E219" i="13"/>
  <c r="L315" i="13"/>
  <c r="J315" i="13" s="1"/>
  <c r="B219" i="13"/>
  <c r="H219" i="13"/>
  <c r="L76" i="13"/>
  <c r="J76" i="13" s="1"/>
  <c r="I326" i="6"/>
  <c r="J103" i="13" l="1"/>
  <c r="J104" i="13"/>
  <c r="G74" i="10"/>
  <c r="E14" i="16" s="1"/>
  <c r="F14" i="16" s="1"/>
  <c r="J84" i="13"/>
  <c r="J101" i="13"/>
  <c r="J24" i="13"/>
  <c r="J20" i="13"/>
  <c r="J25" i="13"/>
  <c r="J21" i="13"/>
  <c r="I219" i="13"/>
  <c r="F219" i="13"/>
  <c r="J219" i="13"/>
  <c r="L316" i="13"/>
  <c r="B224" i="13"/>
  <c r="H224" i="13"/>
  <c r="G224" i="13"/>
  <c r="E224" i="13"/>
  <c r="K74" i="10"/>
  <c r="E15" i="16" s="1"/>
  <c r="AI74" i="10"/>
  <c r="E21" i="16" s="1"/>
  <c r="G72" i="8"/>
  <c r="G71" i="8" s="1"/>
  <c r="F14" i="19" s="1"/>
  <c r="G14" i="19" s="1"/>
  <c r="M10" i="16"/>
  <c r="S74" i="10"/>
  <c r="S73" i="10" s="1"/>
  <c r="G17" i="16" s="1"/>
  <c r="G74" i="8"/>
  <c r="G73" i="8" s="1"/>
  <c r="S72" i="8"/>
  <c r="S71" i="8" s="1"/>
  <c r="F17" i="19" s="1"/>
  <c r="AY74" i="10"/>
  <c r="AY73" i="10" s="1"/>
  <c r="G25" i="16" s="1"/>
  <c r="AU72" i="8"/>
  <c r="O72" i="8"/>
  <c r="O71" i="8" s="1"/>
  <c r="F16" i="19" s="1"/>
  <c r="AQ74" i="10"/>
  <c r="AQ73" i="10" s="1"/>
  <c r="G23" i="16" s="1"/>
  <c r="O74" i="10"/>
  <c r="AQ72" i="8"/>
  <c r="AQ71" i="8" s="1"/>
  <c r="F23" i="19" s="1"/>
  <c r="AI72" i="8"/>
  <c r="AY72" i="8"/>
  <c r="AA72" i="8"/>
  <c r="AA71" i="8" s="1"/>
  <c r="F19" i="19" s="1"/>
  <c r="AM74" i="10"/>
  <c r="AM73" i="10" s="1"/>
  <c r="G22" i="16" s="1"/>
  <c r="AE74" i="10"/>
  <c r="AE73" i="10" s="1"/>
  <c r="G20" i="16" s="1"/>
  <c r="AU74" i="10"/>
  <c r="AU73" i="10" s="1"/>
  <c r="G24" i="16" s="1"/>
  <c r="W74" i="10"/>
  <c r="W73" i="10" s="1"/>
  <c r="G18" i="16" s="1"/>
  <c r="G76" i="10"/>
  <c r="G75" i="10" s="1"/>
  <c r="K72" i="8"/>
  <c r="AE72" i="8"/>
  <c r="AM72" i="8"/>
  <c r="AM71" i="8" s="1"/>
  <c r="F22" i="19" s="1"/>
  <c r="AA74" i="10"/>
  <c r="AA73" i="10" s="1"/>
  <c r="G19" i="16" s="1"/>
  <c r="W72" i="8"/>
  <c r="W71" i="8" s="1"/>
  <c r="F18" i="19" s="1"/>
  <c r="I22" i="16" l="1"/>
  <c r="I16" i="16"/>
  <c r="I25" i="16"/>
  <c r="G73" i="10"/>
  <c r="G14" i="16" s="1"/>
  <c r="H14" i="16" s="1"/>
  <c r="F15" i="16"/>
  <c r="K73" i="10"/>
  <c r="G15" i="16" s="1"/>
  <c r="AI73" i="10"/>
  <c r="G21" i="16" s="1"/>
  <c r="I23" i="16"/>
  <c r="I17" i="16"/>
  <c r="I20" i="16"/>
  <c r="I30" i="16"/>
  <c r="I37" i="16"/>
  <c r="I36" i="16"/>
  <c r="I31" i="16"/>
  <c r="I33" i="16"/>
  <c r="I27" i="16"/>
  <c r="I21" i="16"/>
  <c r="I26" i="16"/>
  <c r="I24" i="16"/>
  <c r="I29" i="16"/>
  <c r="I1" i="16"/>
  <c r="I18" i="16"/>
  <c r="I28" i="16"/>
  <c r="I32" i="16"/>
  <c r="I19" i="16"/>
  <c r="I34" i="16"/>
  <c r="I35" i="16"/>
  <c r="L317" i="13"/>
  <c r="J317" i="13" s="1"/>
  <c r="E228" i="13"/>
  <c r="H228" i="13"/>
  <c r="B228" i="13"/>
  <c r="G228" i="13"/>
  <c r="J224" i="13"/>
  <c r="I224" i="13"/>
  <c r="F224" i="13"/>
  <c r="K74" i="8"/>
  <c r="K73" i="8" s="1"/>
  <c r="K71" i="8"/>
  <c r="F15" i="19" s="1"/>
  <c r="G15" i="19" s="1"/>
  <c r="G16" i="19" s="1"/>
  <c r="E19" i="16"/>
  <c r="E22" i="16"/>
  <c r="O73" i="10"/>
  <c r="G16" i="16" s="1"/>
  <c r="E16" i="16"/>
  <c r="E18" i="16"/>
  <c r="AY71" i="8"/>
  <c r="F25" i="19" s="1"/>
  <c r="E23" i="16"/>
  <c r="AE71" i="8"/>
  <c r="E24" i="16"/>
  <c r="AI71" i="8"/>
  <c r="F21" i="19" s="1"/>
  <c r="AU71" i="8"/>
  <c r="F24" i="19" s="1"/>
  <c r="E17" i="16"/>
  <c r="E20" i="16"/>
  <c r="K76" i="10"/>
  <c r="K75" i="10" s="1"/>
  <c r="E25" i="16"/>
  <c r="J74" i="13"/>
  <c r="F16" i="16" l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H15" i="16"/>
  <c r="H16" i="16" s="1"/>
  <c r="H17" i="16" s="1"/>
  <c r="H18" i="16" s="1"/>
  <c r="J228" i="13"/>
  <c r="I228" i="13"/>
  <c r="F228" i="13"/>
  <c r="H268" i="13"/>
  <c r="L318" i="13"/>
  <c r="J318" i="13" s="1"/>
  <c r="G268" i="13"/>
  <c r="E268" i="13"/>
  <c r="B268" i="13"/>
  <c r="O74" i="8"/>
  <c r="S74" i="8" s="1"/>
  <c r="O76" i="10"/>
  <c r="G17" i="19"/>
  <c r="I14" i="16" s="1"/>
  <c r="F8" i="19"/>
  <c r="G8" i="19" s="1"/>
  <c r="F20" i="19"/>
  <c r="J29" i="13"/>
  <c r="F39" i="16" l="1"/>
  <c r="J268" i="13"/>
  <c r="I268" i="13"/>
  <c r="F268" i="13"/>
  <c r="H296" i="13"/>
  <c r="G296" i="13"/>
  <c r="E296" i="13"/>
  <c r="L319" i="13"/>
  <c r="J319" i="13" s="1"/>
  <c r="B296" i="13"/>
  <c r="O73" i="8"/>
  <c r="S76" i="10"/>
  <c r="O75" i="10"/>
  <c r="S73" i="8"/>
  <c r="W74" i="8"/>
  <c r="G18" i="19"/>
  <c r="H19" i="16"/>
  <c r="B60" i="13"/>
  <c r="H60" i="13"/>
  <c r="G60" i="13"/>
  <c r="E60" i="13"/>
  <c r="G299" i="13" l="1"/>
  <c r="E299" i="13"/>
  <c r="L320" i="13"/>
  <c r="J320" i="13" s="1"/>
  <c r="H299" i="13"/>
  <c r="B299" i="13"/>
  <c r="I296" i="13"/>
  <c r="J296" i="13"/>
  <c r="F296" i="13"/>
  <c r="W76" i="10"/>
  <c r="S75" i="10"/>
  <c r="AA74" i="8"/>
  <c r="W73" i="8"/>
  <c r="H20" i="16"/>
  <c r="G19" i="19"/>
  <c r="I60" i="13"/>
  <c r="F60" i="13"/>
  <c r="J299" i="13" l="1"/>
  <c r="F299" i="13"/>
  <c r="I299" i="13"/>
  <c r="H306" i="13"/>
  <c r="B306" i="13"/>
  <c r="G306" i="13"/>
  <c r="L321" i="13"/>
  <c r="E306" i="13"/>
  <c r="AE74" i="8"/>
  <c r="AA73" i="8"/>
  <c r="AA76" i="10"/>
  <c r="W75" i="10"/>
  <c r="G20" i="19"/>
  <c r="I15" i="16" s="1"/>
  <c r="H21" i="16"/>
  <c r="H39" i="16" s="1"/>
  <c r="J44" i="13"/>
  <c r="J62" i="13"/>
  <c r="J306" i="13" l="1"/>
  <c r="J321" i="13"/>
  <c r="E309" i="13"/>
  <c r="H309" i="13"/>
  <c r="B309" i="13"/>
  <c r="L322" i="13"/>
  <c r="G309" i="13"/>
  <c r="I306" i="13"/>
  <c r="F306" i="13"/>
  <c r="AE76" i="10"/>
  <c r="AA75" i="10"/>
  <c r="AI74" i="8"/>
  <c r="AE73" i="8"/>
  <c r="H22" i="16"/>
  <c r="G21" i="19"/>
  <c r="J61" i="13"/>
  <c r="I309" i="13" l="1"/>
  <c r="J309" i="13"/>
  <c r="F309" i="13"/>
  <c r="L323" i="13"/>
  <c r="J323" i="13" s="1"/>
  <c r="B313" i="13"/>
  <c r="H313" i="13"/>
  <c r="G313" i="13"/>
  <c r="E313" i="13"/>
  <c r="AM74" i="8"/>
  <c r="AI73" i="8"/>
  <c r="AI76" i="10"/>
  <c r="AE75" i="10"/>
  <c r="G22" i="19"/>
  <c r="H23" i="16"/>
  <c r="J60" i="13"/>
  <c r="G316" i="13" l="1"/>
  <c r="E316" i="13"/>
  <c r="L324" i="13"/>
  <c r="J324" i="13" s="1"/>
  <c r="B316" i="13"/>
  <c r="H316" i="13"/>
  <c r="I313" i="13"/>
  <c r="F313" i="13"/>
  <c r="J313" i="13"/>
  <c r="AM76" i="10"/>
  <c r="AI75" i="10"/>
  <c r="AA28" i="10" s="1"/>
  <c r="AQ74" i="8"/>
  <c r="AM73" i="8"/>
  <c r="H24" i="16"/>
  <c r="G23" i="19"/>
  <c r="E40" i="13"/>
  <c r="B40" i="13"/>
  <c r="H40" i="13"/>
  <c r="G40" i="13"/>
  <c r="J316" i="13" l="1"/>
  <c r="I316" i="13"/>
  <c r="F316" i="13"/>
  <c r="G322" i="13"/>
  <c r="E322" i="13"/>
  <c r="H322" i="13"/>
  <c r="B322" i="13"/>
  <c r="L325" i="13"/>
  <c r="AU74" i="8"/>
  <c r="AQ73" i="8"/>
  <c r="AQ76" i="10"/>
  <c r="AM75" i="10"/>
  <c r="G24" i="19"/>
  <c r="H25" i="16"/>
  <c r="I40" i="13"/>
  <c r="F40" i="13"/>
  <c r="J40" i="13"/>
  <c r="J322" i="13" l="1"/>
  <c r="J325" i="13"/>
  <c r="I322" i="13"/>
  <c r="F322" i="13"/>
  <c r="AU76" i="10"/>
  <c r="AQ75" i="10"/>
  <c r="AY74" i="8"/>
  <c r="AY73" i="8" s="1"/>
  <c r="AU73" i="8"/>
  <c r="H26" i="16"/>
  <c r="G25" i="19"/>
  <c r="K25" i="16" s="1"/>
  <c r="L25" i="16" s="1"/>
  <c r="M25" i="16" s="1"/>
  <c r="E14" i="13"/>
  <c r="K17" i="16" l="1"/>
  <c r="L17" i="16" s="1"/>
  <c r="M17" i="16" s="1"/>
  <c r="K19" i="16"/>
  <c r="L19" i="16" s="1"/>
  <c r="M19" i="16" s="1"/>
  <c r="K21" i="16"/>
  <c r="L21" i="16" s="1"/>
  <c r="M21" i="16" s="1"/>
  <c r="AY76" i="10"/>
  <c r="AY75" i="10" s="1"/>
  <c r="AU75" i="10"/>
  <c r="K23" i="16"/>
  <c r="L23" i="16" s="1"/>
  <c r="M23" i="16" s="1"/>
  <c r="K15" i="16"/>
  <c r="L15" i="16" s="1"/>
  <c r="M15" i="16" s="1"/>
  <c r="K1" i="16"/>
  <c r="L1" i="16" s="1"/>
  <c r="M1" i="16" s="1"/>
  <c r="K16" i="16"/>
  <c r="L16" i="16" s="1"/>
  <c r="K18" i="16"/>
  <c r="L18" i="16" s="1"/>
  <c r="M18" i="16" s="1"/>
  <c r="K24" i="16"/>
  <c r="L24" i="16" s="1"/>
  <c r="M24" i="16" s="1"/>
  <c r="K20" i="16"/>
  <c r="L20" i="16" s="1"/>
  <c r="M20" i="16" s="1"/>
  <c r="K14" i="16"/>
  <c r="L14" i="16" s="1"/>
  <c r="M14" i="16" s="1"/>
  <c r="K22" i="16"/>
  <c r="L22" i="16" s="1"/>
  <c r="M22" i="16" s="1"/>
  <c r="K26" i="16"/>
  <c r="L26" i="16" s="1"/>
  <c r="M26" i="16" s="1"/>
  <c r="H27" i="16"/>
  <c r="M16" i="16" l="1"/>
  <c r="M39" i="16" s="1"/>
  <c r="L39" i="16"/>
  <c r="H28" i="16"/>
  <c r="K27" i="16"/>
  <c r="L27" i="16" s="1"/>
  <c r="M27" i="16" s="1"/>
  <c r="K28" i="16" l="1"/>
  <c r="L28" i="16" s="1"/>
  <c r="M28" i="16" s="1"/>
  <c r="H29" i="16"/>
  <c r="K29" i="16" l="1"/>
  <c r="L29" i="16" s="1"/>
  <c r="M29" i="16" s="1"/>
  <c r="H30" i="16"/>
  <c r="K30" i="16" l="1"/>
  <c r="L30" i="16" s="1"/>
  <c r="M30" i="16" s="1"/>
  <c r="H31" i="16"/>
  <c r="H32" i="16" l="1"/>
  <c r="K31" i="16"/>
  <c r="L31" i="16" s="1"/>
  <c r="M31" i="16" s="1"/>
  <c r="H33" i="16" l="1"/>
  <c r="K32" i="16"/>
  <c r="L32" i="16" s="1"/>
  <c r="M32" i="16" s="1"/>
  <c r="K33" i="16" l="1"/>
  <c r="L33" i="16" s="1"/>
  <c r="M33" i="16" s="1"/>
  <c r="H34" i="16"/>
  <c r="H35" i="16" l="1"/>
  <c r="K34" i="16"/>
  <c r="L34" i="16" s="1"/>
  <c r="M34" i="16" s="1"/>
  <c r="K35" i="16" l="1"/>
  <c r="L35" i="16" s="1"/>
  <c r="M35" i="16" s="1"/>
  <c r="H36" i="16"/>
  <c r="K36" i="16" l="1"/>
  <c r="L36" i="16" s="1"/>
  <c r="M36" i="16" s="1"/>
  <c r="H37" i="16"/>
  <c r="K37" i="16" s="1"/>
  <c r="L37" i="16" s="1"/>
  <c r="M37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 Lenz Leite</author>
  </authors>
  <commentList>
    <comment ref="B34" authorId="0" shapeId="0" xr:uid="{00000000-0006-0000-0000-000001000000}">
      <text>
        <r>
          <rPr>
            <sz val="9"/>
            <color indexed="81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sharedStrings.xml><?xml version="1.0" encoding="utf-8"?>
<sst xmlns="http://schemas.openxmlformats.org/spreadsheetml/2006/main" count="1430" uniqueCount="746">
  <si>
    <t>Descrição</t>
  </si>
  <si>
    <t>Item</t>
  </si>
  <si>
    <t>Evento</t>
  </si>
  <si>
    <t>Unid.</t>
  </si>
  <si>
    <t>Qtde.</t>
  </si>
  <si>
    <t>Item Orç</t>
  </si>
  <si>
    <t>Linha Orç</t>
  </si>
  <si>
    <t>Nível</t>
  </si>
  <si>
    <t>Período</t>
  </si>
  <si>
    <t>Acumulado</t>
  </si>
  <si>
    <t>%</t>
  </si>
  <si>
    <t>R$</t>
  </si>
  <si>
    <t>Cronograma</t>
  </si>
  <si>
    <t>N.º do Período</t>
  </si>
  <si>
    <t>Data Base</t>
  </si>
  <si>
    <t>No mês</t>
  </si>
  <si>
    <t>% Global Previsto</t>
  </si>
  <si>
    <t>PREVISTO</t>
  </si>
  <si>
    <t>ACOMPANHAMENTO</t>
  </si>
  <si>
    <t>Equivalente dias-obra</t>
  </si>
  <si>
    <t>Data da medição</t>
  </si>
  <si>
    <t>N.º da Medição</t>
  </si>
  <si>
    <t>% Atraso
/ Adiant.</t>
  </si>
  <si>
    <t>Total por Frente (R$):</t>
  </si>
  <si>
    <t>Preço Total (R$)</t>
  </si>
  <si>
    <t>Preço Unit. (R$)</t>
  </si>
  <si>
    <t>Prazo Decorrido (dias)</t>
  </si>
  <si>
    <t>Dias Adiant. / Atraso:</t>
  </si>
  <si>
    <t>Frentes de Obra:</t>
  </si>
  <si>
    <t>GIGOV</t>
  </si>
  <si>
    <t>GESTOR</t>
  </si>
  <si>
    <t>PROGRAMA</t>
  </si>
  <si>
    <t>AÇÃO / MODALIDADE</t>
  </si>
  <si>
    <t>PROPONENTE / TOMADOR</t>
  </si>
  <si>
    <t>MUNICÍPIO / UF</t>
  </si>
  <si>
    <t>LOCALIDADE / ENDEREÇO</t>
  </si>
  <si>
    <t>OBJETO</t>
  </si>
  <si>
    <t>VR - VOLTA REDONDA</t>
  </si>
  <si>
    <t>VT - VITORIA</t>
  </si>
  <si>
    <t>Frente de Obra:</t>
  </si>
  <si>
    <t>PLE - Planilha de Levantamento de Eventos</t>
  </si>
  <si>
    <t>Responsável Técnico:</t>
  </si>
  <si>
    <t>CREA / CAU:</t>
  </si>
  <si>
    <t>Local e Data</t>
  </si>
  <si>
    <t>ART:</t>
  </si>
  <si>
    <t>Nome</t>
  </si>
  <si>
    <t>Cargo</t>
  </si>
  <si>
    <r>
      <t xml:space="preserve">Grau de Sigilo
</t>
    </r>
    <r>
      <rPr>
        <b/>
        <sz val="9"/>
        <color indexed="8"/>
        <rFont val="Arial"/>
        <family val="2"/>
      </rPr>
      <t>#PUBLICO</t>
    </r>
  </si>
  <si>
    <r>
      <rPr>
        <b/>
        <sz val="9"/>
        <color indexed="8"/>
        <rFont val="Arial"/>
        <family val="2"/>
      </rPr>
      <t xml:space="preserve">                 PLE - Planilha de Levantamento de Eventos</t>
    </r>
    <r>
      <rPr>
        <sz val="9"/>
        <color indexed="8"/>
        <rFont val="Arial"/>
        <family val="2"/>
      </rPr>
      <t xml:space="preserve">
                 Detalhamento de Eventos                          </t>
    </r>
  </si>
  <si>
    <r>
      <t xml:space="preserve">                          </t>
    </r>
    <r>
      <rPr>
        <b/>
        <sz val="9"/>
        <color indexed="8"/>
        <rFont val="Arial"/>
        <family val="2"/>
      </rPr>
      <t>PLE - Planilha de Levantamento de Eventos</t>
    </r>
    <r>
      <rPr>
        <sz val="9"/>
        <color indexed="8"/>
        <rFont val="Arial"/>
        <family val="2"/>
      </rPr>
      <t xml:space="preserve">
                          Eventograma e Quantitativos</t>
    </r>
  </si>
  <si>
    <t>DATA ASSINATURA</t>
  </si>
  <si>
    <t>Informe abaixo o NÚMERO DO PERÍODO em que os eventos serão concluídos (medição por eventos)</t>
  </si>
  <si>
    <t>Resp. Tec. Fiscal.:</t>
  </si>
  <si>
    <t>Elaboração do documento</t>
  </si>
  <si>
    <t>Fiscalização</t>
  </si>
  <si>
    <t>Execução</t>
  </si>
  <si>
    <t>CREA/CAU</t>
  </si>
  <si>
    <t>ART/RRT</t>
  </si>
  <si>
    <t>RESPONSÁVEIS TÉCNICOS:</t>
  </si>
  <si>
    <t>REPRESENTANTE TOMADOR / AG. PROMOTOR / TOMADOR</t>
  </si>
  <si>
    <t>INSTRUÇÕES DE USO E PREENCHIMENTO</t>
  </si>
  <si>
    <t>Informações gerais:</t>
  </si>
  <si>
    <t>Instruções de preenchimento:</t>
  </si>
  <si>
    <t>Orientações ao Tomador/Construtora: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</si>
  <si>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Este documento somente pode ser utilizado nas versões do Excel 2003 ou superior. Não devem ser utilizadas versões do BROffice.</t>
    </r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</si>
  <si>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Para funcionamento pleno desse arquivo, a Segurança de Macros do Excel deve ser habilitada.</t>
    </r>
  </si>
  <si>
    <r>
      <t>a.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2003, selecione na Faixa de Opções: Ferramentas --&gt; Macro --&gt; Segurança --&gt; Na aba Nível de Segurança selecione a Opção "Baixo" --&gt; Clique em OK --&gt; Feche e abra o Excel novamente para utilizar a Planilha.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</si>
  <si>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 Preenchimento deve ser feito somente nas células em amarelo. As demais células são de preenchimento Automático e estão bloqueadas para edição.</t>
    </r>
  </si>
  <si>
    <r>
      <t xml:space="preserve">Aba </t>
    </r>
    <r>
      <rPr>
        <b/>
        <sz val="10"/>
        <color indexed="8"/>
        <rFont val="Arial"/>
        <family val="2"/>
      </rPr>
      <t>DADOS</t>
    </r>
  </si>
  <si>
    <r>
      <t>1º passo:</t>
    </r>
    <r>
      <rPr>
        <sz val="10"/>
        <color indexed="8"/>
        <rFont val="Arial"/>
        <family val="2"/>
      </rPr>
      <t xml:space="preserve"> Na aba Dados, preencher os dados do contrato e identificação dos responsáveis;</t>
    </r>
  </si>
  <si>
    <r>
      <t xml:space="preserve">Aba </t>
    </r>
    <r>
      <rPr>
        <b/>
        <sz val="10"/>
        <color indexed="8"/>
        <rFont val="Arial"/>
        <family val="2"/>
      </rPr>
      <t>EVENTOGRAMA E QUANTITATIVOS</t>
    </r>
  </si>
  <si>
    <r>
      <t>7º passo:</t>
    </r>
    <r>
      <rPr>
        <sz val="10"/>
        <color indexed="8"/>
        <rFont val="Arial"/>
        <family val="2"/>
      </rPr>
      <t xml:space="preserve"> Informar as quantidades de cada serviço por frente de obra;</t>
    </r>
  </si>
  <si>
    <r>
      <t xml:space="preserve">Aba </t>
    </r>
    <r>
      <rPr>
        <b/>
        <sz val="10"/>
        <color indexed="8"/>
        <rFont val="Arial"/>
        <family val="2"/>
      </rPr>
      <t>DETALHAMENTO DE EVENTOS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</si>
  <si>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serviços que compõem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</si>
  <si>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quantitativos de cada serviço por frente de obra e por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</si>
  <si>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</si>
  <si>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frente de obra.</t>
    </r>
  </si>
  <si>
    <r>
      <t xml:space="preserve">Aba </t>
    </r>
    <r>
      <rPr>
        <b/>
        <sz val="10"/>
        <color indexed="8"/>
        <rFont val="Arial"/>
        <family val="2"/>
      </rPr>
      <t>CRONOGRAMA</t>
    </r>
  </si>
  <si>
    <r>
      <t xml:space="preserve">Aba </t>
    </r>
    <r>
      <rPr>
        <b/>
        <sz val="10"/>
        <color indexed="8"/>
        <rFont val="Arial"/>
        <family val="2"/>
      </rPr>
      <t>RESUMO DE ACOMPANHAMENTO</t>
    </r>
  </si>
  <si>
    <r>
      <t xml:space="preserve">Aba </t>
    </r>
    <r>
      <rPr>
        <b/>
        <sz val="10"/>
        <color indexed="8"/>
        <rFont val="Arial"/>
        <family val="2"/>
      </rPr>
      <t>PLE</t>
    </r>
  </si>
  <si>
    <r>
      <t>Obs.1:</t>
    </r>
    <r>
      <rPr>
        <sz val="10"/>
        <color indexed="8"/>
        <rFont val="Arial"/>
        <family val="2"/>
      </rPr>
      <t xml:space="preserve"> Apenas preencher os eventos concluídos em sua totalidade. Não são considerados para fins de desembolso eventos parcialmente concluídos.</t>
    </r>
  </si>
  <si>
    <r>
      <t>Obs.2:</t>
    </r>
    <r>
      <rPr>
        <sz val="10"/>
        <color indexed="8"/>
        <rFont val="Arial"/>
        <family val="2"/>
      </rPr>
      <t xml:space="preserve"> Não devem ser alterados os eventos já preenchidos em medições anteriores.</t>
    </r>
  </si>
  <si>
    <r>
      <t xml:space="preserve">                   b.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2007 ou superior, selecione na Faixa de Opções: Arquivo --&gt; Opções --&gt; Central de Confiabilidade --&gt; Configurações da Central de Confiabilidade --&gt; Configurações de Macro --&gt; Habilitar todas as Macros --&gt; Clique em OK --&gt; Feche e abra o excel novamente para utilizar a Planilha.</t>
    </r>
  </si>
  <si>
    <t>-</t>
  </si>
  <si>
    <t>Informe abaixo o NÚMERO DA MEDIÇÃO em que os eventos foram concluídos (medição por eventos)</t>
  </si>
  <si>
    <t>METAS</t>
  </si>
  <si>
    <t>#
Meta</t>
  </si>
  <si>
    <t>Dias
Atraso (-)
Adiant. (+)</t>
  </si>
  <si>
    <t>Medição:</t>
  </si>
  <si>
    <t>Nº CTEF</t>
  </si>
  <si>
    <t>EMPRESA EXECUTORA</t>
  </si>
  <si>
    <t>CNPJ</t>
  </si>
  <si>
    <t>INÍCIO DA OBRA</t>
  </si>
  <si>
    <t>OBJETO DO CTEF</t>
  </si>
  <si>
    <t>Núm. Evento</t>
  </si>
  <si>
    <t>Nº do Evento</t>
  </si>
  <si>
    <t>Título dos Eventos</t>
  </si>
  <si>
    <t>Título dos Eventos / Descrição Serviço</t>
  </si>
  <si>
    <r>
      <t>Obs.2</t>
    </r>
    <r>
      <rPr>
        <sz val="10"/>
        <color indexed="8"/>
        <rFont val="Arial"/>
        <family val="2"/>
      </rPr>
      <t>: Deve ser atribuído um número de evento para tod</t>
    </r>
    <r>
      <rPr>
        <sz val="10"/>
        <rFont val="Arial"/>
        <family val="2"/>
      </rPr>
      <t xml:space="preserve">os os </t>
    </r>
    <r>
      <rPr>
        <i/>
        <sz val="10"/>
        <rFont val="Arial"/>
        <family val="2"/>
      </rPr>
      <t>serviços</t>
    </r>
    <r>
      <rPr>
        <sz val="10"/>
        <rFont val="Arial"/>
        <family val="2"/>
      </rPr>
      <t xml:space="preserve"> da p</t>
    </r>
    <r>
      <rPr>
        <sz val="10"/>
        <color indexed="8"/>
        <rFont val="Arial"/>
        <family val="2"/>
      </rPr>
      <t>lanilha orçamentária.</t>
    </r>
  </si>
  <si>
    <r>
      <t>Obs.3:</t>
    </r>
    <r>
      <rPr>
        <sz val="10"/>
        <color indexed="8"/>
        <rFont val="Arial"/>
        <family val="2"/>
      </rPr>
      <t xml:space="preserve"> Não deve ser preenchido número de evento para </t>
    </r>
    <r>
      <rPr>
        <i/>
        <sz val="10"/>
        <color indexed="8"/>
        <rFont val="Arial"/>
        <family val="2"/>
      </rPr>
      <t>metas</t>
    </r>
    <r>
      <rPr>
        <sz val="10"/>
        <color indexed="8"/>
        <rFont val="Arial"/>
        <family val="2"/>
      </rPr>
      <t xml:space="preserve"> e </t>
    </r>
    <r>
      <rPr>
        <i/>
        <sz val="10"/>
        <color indexed="8"/>
        <rFont val="Arial"/>
        <family val="2"/>
      </rPr>
      <t>níveis</t>
    </r>
    <r>
      <rPr>
        <sz val="10"/>
        <color indexed="8"/>
        <rFont val="Arial"/>
        <family val="2"/>
      </rPr>
      <t>.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</si>
  <si>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agrupador;</t>
    </r>
  </si>
  <si>
    <t>meta</t>
  </si>
  <si>
    <t>Preço do Serviço por frente</t>
  </si>
  <si>
    <t>Preço dos Serviços executados</t>
  </si>
  <si>
    <t>% Global</t>
  </si>
  <si>
    <t>Parcela</t>
  </si>
  <si>
    <r>
      <t xml:space="preserve">Grau de Sigilo
</t>
    </r>
    <r>
      <rPr>
        <b/>
        <sz val="11"/>
        <color indexed="8"/>
        <rFont val="Arial"/>
        <family val="2"/>
      </rPr>
      <t>#PUBLICO</t>
    </r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</si>
  <si>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Cronograma</t>
    </r>
  </si>
  <si>
    <t>Medições</t>
  </si>
  <si>
    <t>Datas das medições</t>
  </si>
  <si>
    <t>% Realizado Acum.:</t>
  </si>
  <si>
    <t>Período:</t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</si>
  <si>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Planilha de Levantamento de Eventos</t>
    </r>
  </si>
  <si>
    <t>Valores Medidos Acum. (R$)</t>
  </si>
  <si>
    <t>No Período</t>
  </si>
  <si>
    <t>Valores Medidos (R$)</t>
  </si>
  <si>
    <r>
      <t xml:space="preserve">     </t>
    </r>
    <r>
      <rPr>
        <b/>
        <sz val="8"/>
        <color indexed="8"/>
        <rFont val="Arial"/>
        <family val="2"/>
      </rPr>
      <t>PLE - Planilha de Levantamento de Eventos</t>
    </r>
    <r>
      <rPr>
        <sz val="8"/>
        <color indexed="8"/>
        <rFont val="Arial"/>
        <family val="2"/>
      </rPr>
      <t xml:space="preserve">
     Resumo de Acompanhamento</t>
    </r>
  </si>
  <si>
    <r>
      <t xml:space="preserve">Grau de Sigilo
</t>
    </r>
    <r>
      <rPr>
        <b/>
        <sz val="8"/>
        <color indexed="8"/>
        <rFont val="Arial"/>
        <family val="2"/>
      </rPr>
      <t>#PUBLICO</t>
    </r>
  </si>
  <si>
    <t>Total Medido Acumulado</t>
  </si>
  <si>
    <t>Todos</t>
  </si>
  <si>
    <t>Executados</t>
  </si>
  <si>
    <t>A Executar</t>
  </si>
  <si>
    <t>Eventos</t>
  </si>
  <si>
    <t>Orçamento</t>
  </si>
  <si>
    <t>EVENTOS</t>
  </si>
  <si>
    <t>Núm do Evento</t>
  </si>
  <si>
    <r>
      <t>2º passo:</t>
    </r>
    <r>
      <rPr>
        <sz val="10"/>
        <color indexed="8"/>
        <rFont val="Arial"/>
        <family val="2"/>
      </rPr>
      <t xml:space="preserve"> Incluir e nomear os eventos (pode ser alterado posteriormente também);</t>
    </r>
  </si>
  <si>
    <r>
      <t>3º passo</t>
    </r>
    <r>
      <rPr>
        <sz val="10"/>
        <color indexed="8"/>
        <rFont val="Arial"/>
        <family val="2"/>
      </rPr>
      <t>: Na aba Eventograma e Quantitativos, preencher os campos item, descrição e unidade a partir da planilha orçamentária da empresa vencedora da licitação;</t>
    </r>
  </si>
  <si>
    <r>
      <t>4º passo:</t>
    </r>
    <r>
      <rPr>
        <sz val="10"/>
        <color indexed="8"/>
        <rFont val="Arial"/>
        <family val="2"/>
      </rPr>
      <t xml:space="preserve"> Em seguida, preencher as células da coluna Preço Total habilitadas na cor amarela somente para os ite</t>
    </r>
    <r>
      <rPr>
        <sz val="10"/>
        <rFont val="Arial"/>
        <family val="2"/>
      </rPr>
      <t xml:space="preserve">ns de </t>
    </r>
    <r>
      <rPr>
        <i/>
        <sz val="10"/>
        <rFont val="Arial"/>
        <family val="2"/>
      </rPr>
      <t>serviço;</t>
    </r>
  </si>
  <si>
    <r>
      <t>5º passo:</t>
    </r>
    <r>
      <rPr>
        <sz val="10"/>
        <color indexed="8"/>
        <rFont val="Arial"/>
        <family val="2"/>
      </rPr>
      <t xml:space="preserve"> Preencher as frentes de obra;</t>
    </r>
  </si>
  <si>
    <r>
      <t>6º passo:</t>
    </r>
    <r>
      <rPr>
        <sz val="10"/>
        <color indexed="8"/>
        <rFont val="Arial"/>
        <family val="2"/>
      </rPr>
      <t xml:space="preserve"> Agrupar os eventos a partir do preenchimento de números inteiros sequenciais para cada serviço na coluna Núm. Evento;</t>
    </r>
  </si>
  <si>
    <r>
      <rPr>
        <sz val="10"/>
        <color indexed="8"/>
        <rFont val="Arial"/>
        <family val="2"/>
      </rPr>
      <t xml:space="preserve">Planilha gerada de forma automática a partir dos dados informados na aba </t>
    </r>
    <r>
      <rPr>
        <i/>
        <sz val="10"/>
        <color indexed="8"/>
        <rFont val="Arial"/>
        <family val="2"/>
      </rPr>
      <t>Eventograma e Quantitativos</t>
    </r>
    <r>
      <rPr>
        <sz val="10"/>
        <color indexed="8"/>
        <rFont val="Arial"/>
        <family val="2"/>
      </rPr>
      <t xml:space="preserve"> e tem por objetivo discriminar:</t>
    </r>
  </si>
  <si>
    <r>
      <t>9º passo:</t>
    </r>
    <r>
      <rPr>
        <sz val="10"/>
        <color indexed="8"/>
        <rFont val="Arial"/>
        <family val="2"/>
      </rPr>
      <t xml:space="preserve"> Informar nos campos em amarelo o número do período em que o evento será concluído. Se necessário, poderão ser usados os botões "Adicionar Ano" e "Excluir Ano" pra compatibilizar o cronograma mostrado abaixo com a necessidade do empreendimento.</t>
    </r>
  </si>
  <si>
    <r>
      <t>10º passo:</t>
    </r>
    <r>
      <rPr>
        <sz val="10"/>
        <color indexed="8"/>
        <rFont val="Arial"/>
        <family val="2"/>
      </rPr>
      <t xml:space="preserve"> Selecionar o número da medição a ser feita.</t>
    </r>
  </si>
  <si>
    <r>
      <t>11º passo:</t>
    </r>
    <r>
      <rPr>
        <sz val="10"/>
        <color indexed="8"/>
        <rFont val="Arial"/>
        <family val="2"/>
      </rPr>
      <t xml:space="preserve"> Digitar a data da medição no quadro abaixo.</t>
    </r>
  </si>
  <si>
    <r>
      <t>12º passo:</t>
    </r>
    <r>
      <rPr>
        <sz val="10"/>
        <color indexed="8"/>
        <rFont val="Arial"/>
        <family val="2"/>
      </rPr>
      <t xml:space="preserve"> Preencher os campos em amarelo com o um número inteiro referente à medição em questão (período em que os eventos foram executados).</t>
    </r>
  </si>
  <si>
    <t>Planilha gerada automaticamente com o resumo do acompanhamento, inclusive o total por meta (para preenchimento do RRE) e comparação do cronograma previsto com o cronograma realizado.</t>
  </si>
  <si>
    <r>
      <t xml:space="preserve">                    Obs.1:</t>
    </r>
    <r>
      <rPr>
        <sz val="10"/>
        <color indexed="8"/>
        <rFont val="Arial"/>
        <family val="2"/>
      </rPr>
      <t xml:space="preserve"> Serviços com mesmo número pertencerão ao mesmo agrupador de eventos.</t>
    </r>
  </si>
  <si>
    <r>
      <t>8º passo:</t>
    </r>
    <r>
      <rPr>
        <sz val="10"/>
        <color indexed="8"/>
        <rFont val="Arial"/>
        <family val="2"/>
      </rPr>
      <t xml:space="preserve"> Verificar se os preços totais dos serviços e o valor total do orçamento estão iguais aos da planilha orçamentária proposta pela empresa vencedora da licitação.</t>
    </r>
  </si>
  <si>
    <r>
      <t>Obs.4:</t>
    </r>
    <r>
      <rPr>
        <sz val="10"/>
        <color indexed="8"/>
        <rFont val="Arial"/>
        <family val="2"/>
      </rPr>
      <t xml:space="preserve"> Todos os serviços do orçamento precisam estar com Evento definido para acessar as abas Detalhamento, Cronograma, PLE e Resumo de Acompanhamento.</t>
    </r>
  </si>
  <si>
    <t>Título do Evento</t>
  </si>
  <si>
    <r>
      <t xml:space="preserve">                    Obs.1:</t>
    </r>
    <r>
      <rPr>
        <sz val="10"/>
        <color indexed="8"/>
        <rFont val="Arial"/>
        <family val="2"/>
      </rPr>
      <t xml:space="preserve"> A planilha considera como itens de serviço aqueles que possuem os campos unidade e preço total preenchidos. Caso esses campos não sejam preenchidos, a planilha considera o item como um totalizador, preenchendo-o de cinza.</t>
    </r>
  </si>
  <si>
    <t>É possível visualizar os valores/quantidades no modo Eventos ou modo Orçamento, e visualizar os valores/quantidades em sua Totalidade, ou somente os Executados, ou somente os A Executar.</t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</si>
  <si>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dados preenchidos na aba Eventograma e Quantitativos não devem ser alterados ao longo do acompanhamento da obra, apenas no caso de reprogramação, quando deverá ser submetido a reanálise e aceite pela CAIXA.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</si>
  <si>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A cada solicitação de recursos, a Planilha de Levantamento de Eventos (PLE) deverá ser preenchida pelo Tomador e encaminhada à CAIXA em conjunto com a planilha Resumo de Acompanhamento.</t>
    </r>
  </si>
  <si>
    <t xml:space="preserve"> </t>
  </si>
  <si>
    <t>Nº OPERAÇÃO</t>
  </si>
  <si>
    <t>Nº SICONV</t>
  </si>
  <si>
    <t>Administração Local</t>
  </si>
  <si>
    <t>v006</t>
  </si>
  <si>
    <t>A administração local será proporcional a execução dos demais eventos, independente de frentes de obra.</t>
  </si>
  <si>
    <t>A administração local será proporcional a execução dos demais eventos, indenpendente de frentes de obra.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</si>
  <si>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formulários Eventograma e Quantitativos, Detalhamento de Eventos e Cronograma devem ser encaminhados para verificação e aceite pela CAIXA, na fase de análise de engenharia</t>
    </r>
  </si>
  <si>
    <t>e posteriormente na verificação do processo licitatório atualizada com os preços da proposta vencedora da licitação.</t>
  </si>
  <si>
    <t>Agrupador de Eventos</t>
  </si>
  <si>
    <t>João Pessoa /PB</t>
  </si>
  <si>
    <t>Apoio a Política Nacional do Desenvolvimento Urbano</t>
  </si>
  <si>
    <t>PAVIMENTAÇÃO</t>
  </si>
  <si>
    <t>SERVIÇOS PRELIMINARES</t>
  </si>
  <si>
    <t>MOVIMENTO DE TERRA</t>
  </si>
  <si>
    <t>Quad. - Serviços Preliminares</t>
  </si>
  <si>
    <t>Quad. - Movimento De Terra</t>
  </si>
  <si>
    <t>Quad. - Infra-Estrutura: Fundações (Toda A Quadra)</t>
  </si>
  <si>
    <t>Quad. - Superestrutura (Pilares, Vigas E Lajes) - Toda A Quadra</t>
  </si>
  <si>
    <t>Quad. - ELEVAÇÃO (Murada)</t>
  </si>
  <si>
    <t>Quad. - Esquadrias</t>
  </si>
  <si>
    <t>Quad. - Cobertura</t>
  </si>
  <si>
    <t>Quad. - Impermeabilização</t>
  </si>
  <si>
    <t>Quad. - Revestimento De Paredes</t>
  </si>
  <si>
    <t>Quad. - Pavimentação</t>
  </si>
  <si>
    <t>Quad. - Pintura</t>
  </si>
  <si>
    <t>Quad. - Instalação Elétrica (Referente À Toda Quadra)</t>
  </si>
  <si>
    <t>Quad. - Rampas</t>
  </si>
  <si>
    <t>Quad. - Combate A Incêndio</t>
  </si>
  <si>
    <t>Quad. - Spda - Sistema Proteção Descarga Atmosférica</t>
  </si>
  <si>
    <t>Quad. - Equipamentos</t>
  </si>
  <si>
    <t>Quad. - Serviços Finais</t>
  </si>
  <si>
    <t>Ban/Vest - MOVIMENTO DE TERRA</t>
  </si>
  <si>
    <t>Ban/Vest - INFRA-ESTRUTURA: FUNDAÇÕES</t>
  </si>
  <si>
    <t>Ban/Vest - ELEVAÇÃO</t>
  </si>
  <si>
    <t>Ban/Vest - ESQUADRIAS</t>
  </si>
  <si>
    <t>Ban/Vest - COBERTURA</t>
  </si>
  <si>
    <t>Ban/Vest - REVESTIMENTO DE PAREDES/TETOS</t>
  </si>
  <si>
    <t>Ban/Vest - PAVIMENTAÇÃO</t>
  </si>
  <si>
    <t>Ban/Vest - PINTURA</t>
  </si>
  <si>
    <t>Ban/Vest - INSTALAÇÃO HIDRÁULICA</t>
  </si>
  <si>
    <t>Ban/Vest - INSTALAÇÃO SANITÁRIA</t>
  </si>
  <si>
    <t>Ban/Vest - LOUÇAS E METAIS</t>
  </si>
  <si>
    <t>Arq - INFRA-ESTRUTURA: EMBASAMENTO</t>
  </si>
  <si>
    <t>Arq - REVESTIMENTO</t>
  </si>
  <si>
    <t>Arq - PINTURA</t>
  </si>
  <si>
    <t>Letreiro - BASE DO LETREIRO</t>
  </si>
  <si>
    <t>Letreiro - LETRAS EM CONCRETO</t>
  </si>
  <si>
    <t>Letreiro - PAISAGISMO</t>
  </si>
  <si>
    <t>0.0</t>
  </si>
  <si>
    <t>Construção de Ginásio Poliesportivo no Município de Sousa/PB</t>
  </si>
  <si>
    <t>1.0</t>
  </si>
  <si>
    <t>QUADRA</t>
  </si>
  <si>
    <t>1.1</t>
  </si>
  <si>
    <t>1.1.1</t>
  </si>
  <si>
    <t>PLACA DE OBRA EM CHAPA DE ACO GALVANIZADO [ADAPTADO SINAPI 74209/01]</t>
  </si>
  <si>
    <t>M2</t>
  </si>
  <si>
    <t>1.1.2</t>
  </si>
  <si>
    <t>LOCACAO CONVENCIONAL DE OBRA, UTILIZANDO GABARITO DE TÁBUAS CORRIDAS PONTALETADAS A CADA 2,00M -  2 UTILIZAÇÕES. AF_10/2018</t>
  </si>
  <si>
    <t>M</t>
  </si>
  <si>
    <t>1.2</t>
  </si>
  <si>
    <t>1.2.1</t>
  </si>
  <si>
    <t>TERRAPLENAGEM</t>
  </si>
  <si>
    <t>1.2.1.1</t>
  </si>
  <si>
    <t>ESCAVAÇÃO VERTICAL A CÉU ABERTO, EM OBRAS DE EDIFICAÇÃO, INCLUINDO CARGA, DESCARGA E TRANSPORTE, EM SOLO DE 1ª CATEGORIA COM ESCAVADEIRA HIDRÁULICA (CAÇAMBA: 0,8 M³ / 111 HP), FROTA DE 3 CAMINHÕES BASCULANTES DE 14 M³, DMT ATÉ 1 KM E VELOCIDADE MÉDIA 14KM/H. AF_05/2020</t>
  </si>
  <si>
    <t>M3</t>
  </si>
  <si>
    <t>1.2.1.2</t>
  </si>
  <si>
    <t>REGULARIZAÇÃO E COMPACTAÇÃO DE SUBLEITO DE SOLO  PREDOMINANTEMENTE ARGILOSO. AF_11/2019</t>
  </si>
  <si>
    <t>1.3</t>
  </si>
  <si>
    <t>INFRA-ESTRUTURA: FUNDAÇÕES (TODA A QUADRA)</t>
  </si>
  <si>
    <t>1.3.1</t>
  </si>
  <si>
    <t>SAPATAS ISOLADAS/ARRANQUE DOS PILARES</t>
  </si>
  <si>
    <t>1.3.1.1</t>
  </si>
  <si>
    <t>ESCAVAÇÃO MANUAL DE VALA COM PROFUNDIDADE MENOR OU IGUAL A 1,30 M. AF_02/2021</t>
  </si>
  <si>
    <t>1.3.1.2</t>
  </si>
  <si>
    <t>PREPARO DE FUNDO DE VALA COM LARGURA MENOR QUE 1,5 M (ACERTO DO SOLO NATURAL). AF_08/2020</t>
  </si>
  <si>
    <t>1.3.1.3</t>
  </si>
  <si>
    <t>LASTRO DE CONCRETO MAGRO, APLICADO EM PISOS, LAJES SOBRE SOLO OU RADIERS. AF_08/2017</t>
  </si>
  <si>
    <t>1.3.1.4</t>
  </si>
  <si>
    <t>FABRICAÇÃO, MONTAGEM E DESMONTAGEM DE FÔRMA PARA SAPATA, EM MADEIRA SERRADA, E=25 MM, 4 UTILIZAÇÕES. AF_06/2017</t>
  </si>
  <si>
    <t>1.3.1.5</t>
  </si>
  <si>
    <t>ARMAÇÃO DE BLOCO, VIGA BALDRAME E SAPATA UTILIZANDO AÇO CA-60 DE 5 MM - MONTAGEM. AF_06/2017</t>
  </si>
  <si>
    <t>KG</t>
  </si>
  <si>
    <t>1.3.1.6</t>
  </si>
  <si>
    <t>ARMAÇÃO DE BLOCO, VIGA BALDRAME OU SAPATA UTILIZANDO AÇO CA-50 DE 16 MM - MONTAGEM. AF_06/2017</t>
  </si>
  <si>
    <t>1.3.1.7</t>
  </si>
  <si>
    <t>ARMAÇÃO DE BLOCO, VIGA BALDRAME OU SAPATA UTILIZANDO AÇO CA-50 DE 12,5 MM - MONTAGEM. AF_06/2017</t>
  </si>
  <si>
    <t>1.3.1.8</t>
  </si>
  <si>
    <t>ARMAÇÃO DE BLOCO, VIGA BALDRAME OU SAPATA UTILIZANDO AÇO CA-50 DE 10 MM - MONTAGEM. AF_06/2017</t>
  </si>
  <si>
    <t>1.3.1.9</t>
  </si>
  <si>
    <t>ARMAÇÃO DE BLOCO, VIGA BALDRAME OU SAPATA UTILIZANDO AÇO CA-50 DE 6,3 MM - MONTAGEM. AF_06/2017</t>
  </si>
  <si>
    <t>1.3.1.10</t>
  </si>
  <si>
    <t>CONCRETO FCK = 25MPA, TRAÇO 1:2,3:2,7 (CIMENTO/ AREIA MÉDIA/ BRITA 1)  - PREPARO MECÂNICO COM BETONEIRA 400 L. AF_07/2016</t>
  </si>
  <si>
    <t>1.3.1.11</t>
  </si>
  <si>
    <t>LANÇAMENTO COM USO DE BALDES, ADENSAMENTO E ACABAMENTO DE CONCRETO EM ESTRUTURAS. AF_12/2015</t>
  </si>
  <si>
    <t>1.3.1.12</t>
  </si>
  <si>
    <t>REATERRO MANUAL APILOADO COM SOQUETE. AF_10/2017</t>
  </si>
  <si>
    <t>1.3.2</t>
  </si>
  <si>
    <t>ALVENARIA DE PEDRA ARGAMASSADA</t>
  </si>
  <si>
    <t>1.3.2.1</t>
  </si>
  <si>
    <t>1.3.2.2</t>
  </si>
  <si>
    <t>EMBASAMENTO C/PEDRA ARGAMASSADA UTILIZANDO ARG.CIM/AREIA 1:4 (ADAPTADO DE SINAPI 95467)</t>
  </si>
  <si>
    <t>1.3.3</t>
  </si>
  <si>
    <t>VIGAS BALDRAME (CINTAMENTO)</t>
  </si>
  <si>
    <t>1.3.3.1</t>
  </si>
  <si>
    <t>FABRICAÇÃO, MONTAGEM E DESMONTAGEM DE FÔRMA PARA VIGA BALDRAME, EM MADEIRA SERRADA, E=25 MM, 1 UTILIZAÇÃO. AF_06/2017</t>
  </si>
  <si>
    <t>1.3.3.2</t>
  </si>
  <si>
    <t>1.3.3.3</t>
  </si>
  <si>
    <t>1.3.3.4</t>
  </si>
  <si>
    <t>1.3.3.5</t>
  </si>
  <si>
    <t>1.3.4</t>
  </si>
  <si>
    <t>ALVENARIA DE EMBASAMENTO</t>
  </si>
  <si>
    <t>1.3.4.1</t>
  </si>
  <si>
    <t>ALVENARIA DE VEDAÇÃO DE BLOCOS CERÂMICOS FURADOS NA HORIZONTAL DE 14X9X19CM (ESPESSURA 14CM, BLOCO DEITADO) DE PAREDES COM ÁREA LÍQUIDA MAIOR OU IGUAL A 6M² SEM VÃOS E ARGAMASSA DE ASSENTAMENTO COM PREPARO EM BETONEIRA. AF_06/2014</t>
  </si>
  <si>
    <t>1.4</t>
  </si>
  <si>
    <t>SUPERESTRUTURA (PILARES, VIGAS E LAJES) - TODA A QUADRA</t>
  </si>
  <si>
    <t>1.4.1</t>
  </si>
  <si>
    <t>CONCRETO ARMADO PARA PILARES DA EDIFICAÇÃO</t>
  </si>
  <si>
    <t>1.4.1.1</t>
  </si>
  <si>
    <t>MONTAGEM E DESMONTAGEM DE FÔRMA DE PILARES RETANGULARES E ESTRUTURAS SIMILARES, PÉ-DIREITO SIMPLES, EM MADEIRA SERRADA, 4 UTILIZAÇÕES. AF_09/2020</t>
  </si>
  <si>
    <t>1.4.1.2</t>
  </si>
  <si>
    <t>ARMAÇÃO DE PILAR OU VIGA DE UMA ESTRUTURA CONVENCIONAL DE CONCRETO ARMADO EM UMA EDIFICAÇÃO TÉRREA OU SOBRADO UTILIZANDO AÇO CA-60 DE 5,0 MM - MONTAGEM. AF_12/2015</t>
  </si>
  <si>
    <t>1.4.1.3</t>
  </si>
  <si>
    <t>ARMAÇÃO DE PILAR OU VIGA DE UMA ESTRUTURA CONVENCIONAL DE CONCRETO ARMADO EM UMA EDIFICAÇÃO TÉRREA OU SOBRADO UTILIZANDO AÇO CA-50 DE 10,0 MM - MONTAGEM. AF_12/2015</t>
  </si>
  <si>
    <t>1.4.1.4</t>
  </si>
  <si>
    <t>ARMAÇÃO DE PILAR OU VIGA DE UMA ESTRUTURA CONVENCIONAL DE CONCRETO ARMADO EM UMA EDIFICAÇÃO TÉRREA OU SOBRADO UTILIZANDO AÇO CA-50 DE 12,5 MM - MONTAGEM. AF_12/2015</t>
  </si>
  <si>
    <t>1.4.1.5</t>
  </si>
  <si>
    <t>ARMAÇÃO DE PILAR OU VIGA DE UMA ESTRUTURA CONVENCIONAL DE CONCRETO ARMADO EM UMA EDIFICAÇÃO TÉRREA OU SOBRADO UTILIZANDO AÇO CA-50 DE 16,0 MM - MONTAGEM. AF_12/2015</t>
  </si>
  <si>
    <t>1.4.1.6</t>
  </si>
  <si>
    <t>1.4.1.7</t>
  </si>
  <si>
    <t>1.4.2</t>
  </si>
  <si>
    <t>CONCRETO ARMADO PARA VIGAS DA EDIFICAÇÃO</t>
  </si>
  <si>
    <t>1.4.2.1</t>
  </si>
  <si>
    <t>1.4.2.2</t>
  </si>
  <si>
    <t>1.4.2.3</t>
  </si>
  <si>
    <t>ARMAÇÃO DE PILAR OU VIGA DE UMA ESTRUTURA CONVENCIONAL DE CONCRETO ARMADO EM UMA EDIFICAÇÃO TÉRREA OU SOBRADO UTILIZANDO AÇO CA-50 DE 6,3 MM - MONTAGEM. AF_12/2015</t>
  </si>
  <si>
    <t>1.4.2.4</t>
  </si>
  <si>
    <t>1.4.2.5</t>
  </si>
  <si>
    <t>1.4.2.6</t>
  </si>
  <si>
    <t>1.4.2.7</t>
  </si>
  <si>
    <t>1.4.3</t>
  </si>
  <si>
    <t>CINTAMENTO (BLOCOS DE CANALETA)</t>
  </si>
  <si>
    <t>1.4.3.1</t>
  </si>
  <si>
    <t>CINTA DE AMARRAÇÃO DE ALVENARIA MOLDADA IN LOCO COM UTILIZAÇÃO DE BLOCOS CANALETA. AF_03/2016</t>
  </si>
  <si>
    <t>1.4.4</t>
  </si>
  <si>
    <t>CONCRETO ARMADO PARA VERGAS E CONTRAVERGAS</t>
  </si>
  <si>
    <t>1.4.4.1</t>
  </si>
  <si>
    <t>VERGA PRÉ-MOLDADA PARA PORTAS COM ATÉ 1,5 M DE VÃO. AF_03/2016</t>
  </si>
  <si>
    <t>1.4.4.2</t>
  </si>
  <si>
    <t>VERGA PRÉ-MOLDADA PARA PORTAS COM MAIS DE 1,5 M DE VÃO. AF_03/2016</t>
  </si>
  <si>
    <t>1.5</t>
  </si>
  <si>
    <t>ELEVAÇÃO (murada)</t>
  </si>
  <si>
    <t>1.5.1</t>
  </si>
  <si>
    <t>ALVENARIA DE VEDAÇÃO DE BLOCOS CERÂMICOS FURADOS NA HORIZONTAL DE 9X19X19CM (ESPESSURA 9CM) DE PAREDES COM ÁREA LÍQUIDA MAIOR OU IGUAL A 6M² SEM VÃOS E ARGAMASSA DE ASSENTAMENTO COM PREPARO EM BETONEIRA. AF_06/2014</t>
  </si>
  <si>
    <t>1.6</t>
  </si>
  <si>
    <t>ESQUADRIAS</t>
  </si>
  <si>
    <t>1.6.1</t>
  </si>
  <si>
    <t>PORTÃO DE FERRO</t>
  </si>
  <si>
    <t>1.6.1.1</t>
  </si>
  <si>
    <t>PORTAO DE FERRO EM CHAPA GALVANIZADA PLANA 14 GSG (ADAPTADO DE SINAPI 68054)</t>
  </si>
  <si>
    <t>1.6.2</t>
  </si>
  <si>
    <t>ELEMENTO VAZADO</t>
  </si>
  <si>
    <t>1.6.2.1</t>
  </si>
  <si>
    <t>ALVENARIA DE VEDAÇÃO COM ELEMENTO VAZADO DE CERÂMICA (COBOGÓ) DE 7X20X20CM E ARGAMASSA DE ASSENTAMENTO COM PREPARO EM BETONEIRA. AF_05/2020</t>
  </si>
  <si>
    <t>1.7</t>
  </si>
  <si>
    <t>COBERTURA</t>
  </si>
  <si>
    <t>1.7.1</t>
  </si>
  <si>
    <t>ESTRUTRA METÁLICA DE COBERTURA E FECHAMENTO</t>
  </si>
  <si>
    <t>1.7.1.1</t>
  </si>
  <si>
    <t>ESTRUTURA TRELIÇADA DE COBERTURA, TIPO ARCO, COM LIGAÇÕES SOLDADAS, INCLUSOS PERFIS METÁLICOS, CHAPAS METÁLICAS, MÃO DE OBRA E TRANSPORTE COM GUINDASTE - FORNECIMENTO E INSTALAÇÃO. AF_01/2020_P</t>
  </si>
  <si>
    <t>1.7.1.2</t>
  </si>
  <si>
    <t>TELHAMENTO COM TELHA DE AÇO/ALUMÍNIO E = 0,5 MM, COM ATÉ 2 ÁGUAS, INCLUSO IÇAMENTO. AF_07/2019</t>
  </si>
  <si>
    <t>1.7.1.3</t>
  </si>
  <si>
    <t>CALHA EM CHAPA DE AÇO GALVANIZADO NÚMERO 24, DESENVOLVIMENTO DE 100 CM, INCLUSO TRANSPORTE VERTICAL. AF_07/2019</t>
  </si>
  <si>
    <t>1.7.1.4</t>
  </si>
  <si>
    <t>TRELIÇA METÁLICA PRATT, EM PERFIS UDC75X40 e=2,65 MM, DIAGONAIS TRACIONADAS, P/ TELHADOS EM DUAS ÁGUAS SEM LANTERNIN, VÃOS 6,00 A 10,00M, PINTURA 01 DEMÃO EPOXI FUNDO TIPO ZARCÃO + 02 DEMÃOS ESMALTE  - EXECUTADA (ADAPTADO DE ORSE 12384)</t>
  </si>
  <si>
    <t>1.7.1.5</t>
  </si>
  <si>
    <t>ESTRUTURA METÁLICA REVESTIDA POR PLACAS DE ACM (ALUMÍNIO COMPOSTO) RECORTADO, ESPESSURA 4 MM, COLORIDO, FIXAÇÃO DA ESTRUTURA METÁLICA SEM AVANÇO NA ESTRUTURA METÁLICA EXISTENTE NO LOCAL - FORNECIMENTO E MONTAGEM</t>
  </si>
  <si>
    <t>1.7.2</t>
  </si>
  <si>
    <t>DRENAGEM PLUVIAL</t>
  </si>
  <si>
    <t>1.7.2.1</t>
  </si>
  <si>
    <t>TUBO PVC, SÉRIE R, ÁGUA PLUVIAL, DN 100 MM, FORNECIDO E INSTALADO EM CONDUTORES VERTICAIS DE ÁGUAS PLUVIAIS. AF_12/2014</t>
  </si>
  <si>
    <t>1.7.2.2</t>
  </si>
  <si>
    <t>JOELHO 90 GRAUS, PVC, SERIE R, ÁGUA PLUVIAL, DN 100 MM, JUNTA ELÁSTICA, FORNECIDO E INSTALADO EM RAMAL DE ENCAMINHAMENTO. AF_12/2014</t>
  </si>
  <si>
    <t>UN</t>
  </si>
  <si>
    <t>1.8</t>
  </si>
  <si>
    <t>IMPERMEABILIZAÇÃO</t>
  </si>
  <si>
    <t>1.8.1</t>
  </si>
  <si>
    <t>IMPERMEABILIZACAO DE ESTRUTURAS ENTERRADAS, COM TINTA ASFALTICA, DUAS DEMAOS. (ADAPTADO DE SINAPI 74106/1)</t>
  </si>
  <si>
    <t>1.9</t>
  </si>
  <si>
    <t>REVESTIMENTO DE PAREDES</t>
  </si>
  <si>
    <t>1.9.1</t>
  </si>
  <si>
    <t>CHAPISCO APLICADO EM ALVENARIAS E ESTRUTURAS DE CONCRETO INTERNAS, COM COLHER DE PEDREIRO.  ARGAMASSA TRAÇO 1:3 COM PREPARO EM BETONEIRA 400L. AF_06/2014</t>
  </si>
  <si>
    <t>1.9.2</t>
  </si>
  <si>
    <t>MASSA ÚNICA, PARA RECEBIMENTO DE PINTURA, EM ARGAMASSA TRAÇO 1:2:8, PREPARO MECÂNICO COM BETONEIRA 400L, APLICADA MANUALMENTE EM FACES INTERNAS DE PAREDES, ESPESSURA DE 20MM, COM EXECUÇÃO DE TALISCAS. AF_06/2014</t>
  </si>
  <si>
    <t>1.10</t>
  </si>
  <si>
    <t>1.10.1</t>
  </si>
  <si>
    <t>EXECUÇÃO DE PISO DE CONCRETO COM CONCRETO MOLDADO IN LOCO, USINADO FCK 30 MPA,  ACABAMENTO POLIDO MECANIZADO, ESPESSURA 12 CM, ARMADO. AF_07/2016 [ADAPTADO SINAPI 94999]</t>
  </si>
  <si>
    <t>1.10.2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</si>
  <si>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</si>
  <si>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1.10.3</t>
  </si>
  <si>
    <t>EXECUÇÃO DE PASSEIO (CALÇADA) OU PISO DE CONCRETO COM CONCRETO MOLDADO IN LOCO, FEITO EM OBRA, ACABAMENTO CONVENCIONAL, NÃO ARMADO. AF_07/2016</t>
  </si>
  <si>
    <t>1.10.4</t>
  </si>
  <si>
    <t>PISO TÁTIL DIRECIONAL E/OU ALERTA, DE CONCRETO, NA COR NATURAL, P/DEFICIENTES VISUAIS, DIMENSÕES 25X25CM, APLICADO COM ARGAMASSA INDUSTRIALIZADA AC-II, REJUNTADO, EXCLUSIVE REGULARIZAÇÃO DE BASE (ADAPTADO DE 09418/ORSE)</t>
  </si>
  <si>
    <t>1.11</t>
  </si>
  <si>
    <t>PINTURA</t>
  </si>
  <si>
    <t>1.11.1</t>
  </si>
  <si>
    <t>APLICAÇÃO DE FUNDO SELADOR ACRÍLICO EM PAREDES, UMA DEMÃO. AF_06/2014</t>
  </si>
  <si>
    <t>1.11.2</t>
  </si>
  <si>
    <t>APLICAÇÃO E LIXAMENTO DE MASSA LÁTEX EM PAREDES, UMA DEMÃO. AF_06/2014</t>
  </si>
  <si>
    <t>1.11.3</t>
  </si>
  <si>
    <t>APLICAÇÃO MANUAL DE PINTURA COM TINTA LÁTEX ACRÍLICA EM PAREDES, DUAS DEMÃOS. AF_06/2014</t>
  </si>
  <si>
    <t>1.11.4</t>
  </si>
  <si>
    <t>PINTURA ACRILICA DE FAIXAS DE DEMARCACAO EM QUADRA POLIESPORTIVA, 5 CM DE LARGURA</t>
  </si>
  <si>
    <t>1.11.5</t>
  </si>
  <si>
    <t>PINTURA COM TINTA PROTETORA ACABAMENTO GRAFITE ESMALTE SOBRE SUPERFICIE METALICA, 2 DEMAOS (ADAPTADO DE SINAPI 73794/1)</t>
  </si>
  <si>
    <t>1.11.6</t>
  </si>
  <si>
    <t>FUNDO PREPARADOR PRIMER A BASE DE EPOXI, PARA ESTRUTURA METALICA, UMA DEMAO, ESPESSURA DE 25 MICRA (ADAPTADO DE SINAPI 73865/1)</t>
  </si>
  <si>
    <t>1.11.7</t>
  </si>
  <si>
    <t>PINTURA ESMALTE FOSCO, DUAS DEMAOS, SOBRE SUPERFICIE METALICA, INCLUSO UMA DEMAO DE FUNDO ANTICORROSIVO. UTILIZACAO DE REVOLVER ( AR-COMPRIMIDO) (ADAPTADO DE SINAPI 74145/1)</t>
  </si>
  <si>
    <t>1.11.8</t>
  </si>
  <si>
    <t>APLICACAO DE TINTA A BASE DE EPOXI SOBRE PISO</t>
  </si>
  <si>
    <t>1.12</t>
  </si>
  <si>
    <t>INSTALAÇÃO ELÉTRICA (REFERENTE À TODA QUADRA)</t>
  </si>
  <si>
    <t>1.12.1</t>
  </si>
  <si>
    <t>INTERRUPTOR SIMPLES (1 MÓDULO), 10A/250V, INCLUINDO SUPORTE E PLACA - FORNECIMENTO E INSTALAÇÃO. AF_12/2015</t>
  </si>
  <si>
    <t>1.12.2</t>
  </si>
  <si>
    <t>INTERRUPTOR SIMPLES (1 MÓDULO) COM 1 TOMADA DE EMBUTIR 2P+T 10 A,  INCLUINDO SUPORTE E PLACA - FORNECIMENTO E INSTALAÇÃO. AF_12/2015</t>
  </si>
  <si>
    <t>1.12.3</t>
  </si>
  <si>
    <t>TOMADA BAIXA DE EMBUTIR (1 MÓDULO), 2P+T 10 A, INCLUINDO SUPORTE E PLACA - FORNECIMENTO E INSTALAÇÃO. AF_12/2015</t>
  </si>
  <si>
    <t>1.12.4</t>
  </si>
  <si>
    <t>DISJUNTOR MONOPOLAR TIPO DIN, CORRENTE NOMINAL DE 10A - FORNECIMENTO E INSTALAÇÃO. AF_10/2020</t>
  </si>
  <si>
    <t>1.12.5</t>
  </si>
  <si>
    <t>DISJUNTOR MONOPOLAR TIPO DIN, CORRENTE NOMINAL DE 16A - FORNECIMENTO E INSTALAÇÃO. AF_10/2020</t>
  </si>
  <si>
    <t>1.12.6</t>
  </si>
  <si>
    <t>DISJUNTOR MONOPOLAR TIPO DIN, CORRENTE NOMINAL DE 40A - FORNECIMENTO E INSTALAÇÃO. AF_10/2020</t>
  </si>
  <si>
    <t>1.12.7</t>
  </si>
  <si>
    <t>CABO DE COBRE FLEXÍVEL ISOLADO, 1,5 MM², ANTI-CHAMA 450/750 V, PARA CIRCUITOS TERMINAIS - FORNECIMENTO E INSTALAÇÃO. AF_12/2015</t>
  </si>
  <si>
    <t>1.12.8</t>
  </si>
  <si>
    <t>CABO DE COBRE FLEXÍVEL ISOLADO, 2,5 MM², ANTI-CHAMA 450/750 V, PARA CIRCUITOS TERMINAIS - FORNECIMENTO E INSTALAÇÃO. AF_12/2015</t>
  </si>
  <si>
    <t>1.12.9</t>
  </si>
  <si>
    <t>CABO DE COBRE FLEXÍVEL ISOLADO, 4 MM², ANTI-CHAMA 450/750 V, PARA CIRCUITOS TERMINAIS - FORNECIMENTO E INSTALAÇÃO. AF_12/2015</t>
  </si>
  <si>
    <t>1.12.10</t>
  </si>
  <si>
    <t>CABO DE COBRE FLEXÍVEL ISOLADO, 10 MM², ANTI-CHAMA 0,6/1,0 KV, PARA CIRCUITOS TERMINAIS - FORNECIMENTO E INSTALAÇÃO. AF_12/2015</t>
  </si>
  <si>
    <t>1.12.11</t>
  </si>
  <si>
    <t>ELETRODUTO FLEXÍVEL CORRUGADO, PVC, DN 25 MM (3/4"), PARA CIRCUITOS TERMINAIS, INSTALADO EM PAREDE - FORNECIMENTO E INSTALAÇÃO. AF_12/2015</t>
  </si>
  <si>
    <t>1.12.12</t>
  </si>
  <si>
    <t>ABRACADEIRA EM ACO PARA AMARRACAO DE ELETRODUTOS, TIPO D, COM 3/4" E CUNHA DE FIXACAO</t>
  </si>
  <si>
    <t xml:space="preserve">UN    </t>
  </si>
  <si>
    <t>1.12.13</t>
  </si>
  <si>
    <t>ABRACADEIRA EM ACO PARA AMARRACAO DE ELETRODUTOS, TIPO D, COM 1" E CUNHA DE FIXACAO</t>
  </si>
  <si>
    <t>1.12.14</t>
  </si>
  <si>
    <t>ABRACADEIRA EM ACO PARA AMARRACAO DE ELETRODUTOS, TIPO D, COM 1 1/4" E CUNHA DE FIXACAO</t>
  </si>
  <si>
    <t>1.12.15</t>
  </si>
  <si>
    <t>ABRACADEIRA EM ACO PARA AMARRACAO DE ELETRODUTOS, TIPO D, COM 1 1/2" E CUNHA DE FIXACAO</t>
  </si>
  <si>
    <t>1.12.16</t>
  </si>
  <si>
    <t>ELETRODUTO RÍGIDO ROSCÁVEL, PVC, DN 25 MM (3/4"), PARA CIRCUITOS TERMINAIS, INSTALADO EM LAJE - FORNECIMENTO E INSTALAÇÃO. AF_12/2015</t>
  </si>
  <si>
    <t>1.12.17</t>
  </si>
  <si>
    <t>ELETRODUTO RÍGIDO ROSCÁVEL, PVC, DN 32 MM (1"), PARA CIRCUITOS TERMINAIS, INSTALADO EM LAJE - FORNECIMENTO E INSTALAÇÃO. AF_12/2015</t>
  </si>
  <si>
    <t>1.12.18</t>
  </si>
  <si>
    <t>ELETRODUTO RÍGIDO ROSCÁVEL, PVC, DN 40 MM (1 1/4"), PARA CIRCUITOS TERMINAIS, INSTALADO EM LAJE - FORNECIMENTO E INSTALAÇÃO. AF_12/2015</t>
  </si>
  <si>
    <t>1.12.19</t>
  </si>
  <si>
    <t>ELETRODUTO RÍGIDO ROSCÁVEL, PVC, DN 50 MM (1 1/2") - FORNECIMENTO E INSTALAÇÃO. AF_12/2015</t>
  </si>
  <si>
    <t>1.12.20</t>
  </si>
  <si>
    <t>LUVA PARA ELETRODUTO, PVC, ROSCÁVEL, DN 25 MM (3/4"), PARA CIRCUITOS TERMINAIS, INSTALADA EM FORRO - FORNECIMENTO E INSTALAÇÃO. AF_12/2015</t>
  </si>
  <si>
    <t>1.12.21</t>
  </si>
  <si>
    <t>LUVA PARA ELETRODUTO, PVC, ROSCÁVEL, DN 32 MM (1"), PARA CIRCUITOS TERMINAIS, INSTALADA EM FORRO - FORNECIMENTO E INSTALAÇÃO. AF_12/2015</t>
  </si>
  <si>
    <t>1.12.22</t>
  </si>
  <si>
    <t>LUVA PARA ELETRODUTO, PVC, ROSCÁVEL, DN 40 MM (1 1/4"), PARA CIRCUITOS TERMINAIS, INSTALADA EM FORRO - FORNECIMENTO E INSTALAÇÃO. AF_12/2015</t>
  </si>
  <si>
    <t>1.12.23</t>
  </si>
  <si>
    <t>LUVA PARA ELETRODUTO, PVC, ROSCÁVEL, DN 50 MM (1 1/2") - FORNECIMENTO E INSTALAÇÃO. AF_12/2015</t>
  </si>
  <si>
    <t>1.12.24</t>
  </si>
  <si>
    <t>LUMINÁRIA TIPO CALHA, DE SOBREPOR, COM 2 LÂMPADAS TUBULARES FLUORESCENTES DE 36 W, COM REATOR DE PARTIDA RÁPIDA - FORNECIMENTO E INSTALAÇÃO. AF_02/2020</t>
  </si>
  <si>
    <t>1.12.25</t>
  </si>
  <si>
    <t>REFLETOR RETANGULAR FECHADO, COM LÂMPADA VAPOR METÁLICO 400 W - FORNECIMENTO E INSTALAÇÃO. AF_08/2020</t>
  </si>
  <si>
    <t>1.12.26</t>
  </si>
  <si>
    <t>CAIXA OCTOGONAL 3" X 3", PVC, INSTALADA EM LAJE - FORNECIMENTO E INSTALAÇÃO. AF_12/2015</t>
  </si>
  <si>
    <t>1.12.27</t>
  </si>
  <si>
    <t>CAIXA RETANGULAR 4" X 2" BAIXA (0,30 M DO PISO), PVC, INSTALADA EM PAREDE - FORNECIMENTO E INSTALAÇÃO. AF_12/2015</t>
  </si>
  <si>
    <t>1.12.28</t>
  </si>
  <si>
    <t>ENTRADA DE ENERGIA ELÉTRICA AÉREA MONOFÁSICA 50A COM POSTE DE CONCRETO, INCLUSIVE CABEAMENTO, CAIXA DE PROTEÇÃO PARA MEDIDOR E ATERRAMENTO (ADAPTADO DE SINAPI 9540)</t>
  </si>
  <si>
    <t>1.12.29</t>
  </si>
  <si>
    <t>QUADRO DE DISTRIBUIÇÃO DE ENERGIA EM CHAPA DE AÇO GALVANIZADO, DE EMBUTIR, COM BARRAMENTO TRIFÁSICO, PARA 12 DISJUNTORES DIN 100A - FORNECIMENTO E INSTALAÇÃO. AF_10/2020</t>
  </si>
  <si>
    <t>1.12.30</t>
  </si>
  <si>
    <t>QUADRO DE MEDIÇÃO TRIFÁSICA [ADAPTADO SINAPI 73838/001]</t>
  </si>
  <si>
    <t>1.13</t>
  </si>
  <si>
    <t>RAMPAS</t>
  </si>
  <si>
    <t>1.13.1</t>
  </si>
  <si>
    <t>CONCRETO FCK = 15MPA, TRAÇO 1:3,4:3,5 (CIMENTO/ AREIA MÉDIA/ BRITA 1)  - PREPARO MECÂNICO COM BETONEIRA 400 L. AF_07/2016</t>
  </si>
  <si>
    <t>1.13.2</t>
  </si>
  <si>
    <t>1.13.3</t>
  </si>
  <si>
    <t>1.14</t>
  </si>
  <si>
    <t>COMBATE A INCÊNDIO</t>
  </si>
  <si>
    <t>1.14.1</t>
  </si>
  <si>
    <t>EXTINTOR DE INCÊNDIO PORTÁTIL COM CARGA DE ÁGUA PRESSURIZADA DE 10 L, CLASSE A - FORNECIMENTO E INSTALAÇÃO. AF_10/2020_P</t>
  </si>
  <si>
    <t>1.14.2</t>
  </si>
  <si>
    <t>EXTINTOR DE INCÊNDIO PORTÁTIL COM CARGA DE PQS DE 6 KG, CLASSE BC - FORNECIMENTO E INSTALAÇÃO. AF_10/2020_P</t>
  </si>
  <si>
    <t>1.14.3</t>
  </si>
  <si>
    <t>LUMINÁRIA DE EMERGÊNCIA, COM 30 LÂMPADAS LED DE 2 W, SEM REATOR - FORNECIMENTO E INSTALAÇÃO. AF_02/2020</t>
  </si>
  <si>
    <t>1.14.4</t>
  </si>
  <si>
    <t>PLACAS DE SINALIZAÇÃO DE ORIENTAÇÃO E SALVAMENTO (SAIDAS DE EMERGENCIA/ROTAS DE FUGA) - PLACA IDENTIFICAÇÃO ACRÍLICO 20X40CM - FORNECIMENTO E COLOCACAO (ADAPTADO SINAPI 84121)</t>
  </si>
  <si>
    <t>1.14.5</t>
  </si>
  <si>
    <t>PLACA FOTOLUMINESCENTE PARA SINALIZAÇÃO EXTINTOR 30X30CM - FORNECIMENTO E COLOCAÇÃO - FORNECIMENTO E COLOCACAO (ADAPTADO SINAPI 84121)</t>
  </si>
  <si>
    <t>1.15</t>
  </si>
  <si>
    <t>SPDA - SISTEMA PROTEÇÃO DESCARGA ATMOSFÉRICA</t>
  </si>
  <si>
    <t>1.15.1</t>
  </si>
  <si>
    <t>!EM PROCESSO DE DESATIVACAO! HASTE DE ATERRAMENTO EM ACO COM 3,00 M DE COMPRIMENTO E DN = 5/8", REVESTIDA COM BAIXA CAMADA DE COBRE, COM CONECTOR TIPO GRAMPO</t>
  </si>
  <si>
    <t>1.15.2</t>
  </si>
  <si>
    <t>CAIXA ENTERRADA ELÉTRICA RETANGULAR, EM CONCRETO PRÉ-MOLDADO, FUNDO COM BRITA, DIMENSÕES INTERNAS: 0,4X0,4X0,4 M. AF_12/2020</t>
  </si>
  <si>
    <t>1.15.3</t>
  </si>
  <si>
    <t>CORDOALHA DE COBRE NU 35 MM², NÃO ENTERRADA, COM ISOLADOR - FORNECIMENTO E INSTALAÇÃO. AF_12/2017</t>
  </si>
  <si>
    <t>1.15.4</t>
  </si>
  <si>
    <t>CORDOALHA DE COBRE NU 50 MM², NÃO ENTERRADA, COM ISOLADOR - FORNECIMENTO E INSTALAÇÃO. AF_12/2017</t>
  </si>
  <si>
    <t>1.15.5</t>
  </si>
  <si>
    <t>ELETRODUTO PVC 40MM (1 ¼ ) PARA SPDA - FORNECIMENTO E INSTALAÇÃO. AF_12/2017</t>
  </si>
  <si>
    <t>1.15.6</t>
  </si>
  <si>
    <t>TERMINAL A COMPRESSAO EM COBRE ESTANHADO PARA CABO 50 MM2, 1 FURO E 1 COMPRESSAO, PARA PARAFUSO DE FIXACAO M8</t>
  </si>
  <si>
    <t>1.16</t>
  </si>
  <si>
    <t>EQUIPAMENTOS</t>
  </si>
  <si>
    <t>1.16.1</t>
  </si>
  <si>
    <t>1.16.2</t>
  </si>
  <si>
    <t>1.16.3</t>
  </si>
  <si>
    <t>1.17</t>
  </si>
  <si>
    <t>SERVIÇOS FINAIS</t>
  </si>
  <si>
    <t>1.17.1</t>
  </si>
  <si>
    <t>LIMPEZA FINAL DA OBRA (ADAPTADO DE SINAPI 9537)</t>
  </si>
  <si>
    <t>2.0</t>
  </si>
  <si>
    <t>BANHEIROS E VESTIÁRIOS</t>
  </si>
  <si>
    <t>2.1</t>
  </si>
  <si>
    <t>2.1.1</t>
  </si>
  <si>
    <t>2.2</t>
  </si>
  <si>
    <t>INFRA-ESTRUTURA: FUNDAÇÕES</t>
  </si>
  <si>
    <t>2.2.1</t>
  </si>
  <si>
    <t>2.2.1.1</t>
  </si>
  <si>
    <t>2.2.1.2</t>
  </si>
  <si>
    <t>2.2.2</t>
  </si>
  <si>
    <t>LAJE PRÉ-MOLDADA (EDIFICAÇÃO)</t>
  </si>
  <si>
    <t>2.2.2.1</t>
  </si>
  <si>
    <t>LAJE PRÉ-MOLDADA UNIDIRECIONAL, BIAPOIADA, PARA FORRO, ENCHIMENTO EM CERÂMICA, VIGOTA CONVENCIONAL, ALTURA TOTAL DA LAJE (ENCHIMENTO+CAPA) = (8+3). AF_11/2020</t>
  </si>
  <si>
    <t>2.2.3</t>
  </si>
  <si>
    <t>2.2.3.1</t>
  </si>
  <si>
    <t>2.3</t>
  </si>
  <si>
    <t>ELEVAÇÃO</t>
  </si>
  <si>
    <t>2.3.1</t>
  </si>
  <si>
    <t>2.4</t>
  </si>
  <si>
    <t>2.4.1</t>
  </si>
  <si>
    <t>PORTAS DE ALUMÍNIO</t>
  </si>
  <si>
    <t>2.4.1.1</t>
  </si>
  <si>
    <t>PORTA EM ALUMÍNIO DE ABRIR TIPO VENEZIANA COM GUARNIÇÃO, FIXAÇÃO COM PARAFUSOS - FORNECIMENTO E INSTALAÇÃO. AF_12/2019</t>
  </si>
  <si>
    <t>2.4.2</t>
  </si>
  <si>
    <t>2.4.2.1</t>
  </si>
  <si>
    <t>2.4.2.2</t>
  </si>
  <si>
    <t>JANELA DE ALUMÍNIO TIPO MAXIM-AR, COM VIDROS, BATENTE E FERRAGENS. EXCLUSIVE ALIZAR, ACABAMENTO E CONTRAMARCO. FORNECIMENTO E INSTALAÇÃO. AF_12/2019</t>
  </si>
  <si>
    <t>2.5</t>
  </si>
  <si>
    <t>2.5.1</t>
  </si>
  <si>
    <t>FORRO EM PLACAS DE GESSO, PARA AMBIENTES COMERCIAIS. AF_05/2017_P</t>
  </si>
  <si>
    <t>2.5.2</t>
  </si>
  <si>
    <t>CONTRAPISO EM ARGAMASSA PRONTA, PREPARO MANUAL, APLICADO EM ÁREAS SECAS SOBRE LAJE, ADERIDO, ESPESSURA 3CM. AF_06/2014</t>
  </si>
  <si>
    <t>2.6</t>
  </si>
  <si>
    <t>REVESTIMENTO DE PAREDES/TETOS</t>
  </si>
  <si>
    <t>2.6.1</t>
  </si>
  <si>
    <t>2.6.2</t>
  </si>
  <si>
    <t>2.6.3</t>
  </si>
  <si>
    <t>EMBOÇO, PARA RECEBIMENTO DE CERÂMICA, EM ARGAMASSA TRAÇO 1:2:8, PREPARO MECÂNICO COM BETONEIRA 400L, APLICADO MANUALMENTE EM FACES INTERNAS DE PAREDES, PARA AMBIENTE COM ÁREA  MAIOR QUE 10M2, ESPESSURA DE 20MM, COM EXECUÇÃO DE TALISCAS. AF_06/2014</t>
  </si>
  <si>
    <t>2.6.4</t>
  </si>
  <si>
    <t>REVESTIMENTO CERÂMICO PARA PAREDES INTERNAS COM PLACAS TIPO ESMALTADA EXTRA DE DIMENSÕES 20X20 CM APLICADAS EM AMBIENTES DE ÁREA MAIOR QUE 5 M² NA ALTURA INTEIRA DAS PAREDES. AF_06/2014</t>
  </si>
  <si>
    <t>2.6.5</t>
  </si>
  <si>
    <t>CONTRAPISO AUTONIVELANTE, APLICADO SOBRE LAJE, ADERIDO, ESPESSURA 3CM. AF_06/2014</t>
  </si>
  <si>
    <t>2.7</t>
  </si>
  <si>
    <t>2.7.1</t>
  </si>
  <si>
    <t>LASTRO DE CONCRETO MAGRO, APLICADO EM PISOS, LAJES SOBRE SOLO OU RADIERS, ESPESSURA DE 5 CM. AF_07/2016</t>
  </si>
  <si>
    <t>2.7.2</t>
  </si>
  <si>
    <t>CONTRAPISO EM ARGAMASSA PRONTA, PREPARO MANUAL, APLICADO EM ÁREAS MOLHADAS SOBRE IMPERMEABILIZAÇÃO, ESPESSURA 4CM. AF_06/2014</t>
  </si>
  <si>
    <t>2.7.3</t>
  </si>
  <si>
    <t>REVESTIMENTO CERÂMICO PARA PISO COM PLACAS TIPO ESMALTADA EXTRA DE DIMENSÕES 35X35 CM APLICADA EM AMBIENTES DE ÁREA MAIOR QUE 10 M2. AF_06/2014</t>
  </si>
  <si>
    <t>2.8</t>
  </si>
  <si>
    <t>2.8.1</t>
  </si>
  <si>
    <t>2.8.2</t>
  </si>
  <si>
    <t>2.8.3</t>
  </si>
  <si>
    <t>2.9</t>
  </si>
  <si>
    <t>INSTALAÇÃO HIDRÁULICA</t>
  </si>
  <si>
    <t>2.9.1</t>
  </si>
  <si>
    <t>TUBULAÇÕES E CONEXÕES EM PVC</t>
  </si>
  <si>
    <t>2.9.1.1</t>
  </si>
  <si>
    <t>BUCHA DE REDUCAO DE PVC, SOLDAVEL, LONGA, COM 50 X 32 MM, PARA AGUA FRIA PREDIAL</t>
  </si>
  <si>
    <t>2.9.1.2</t>
  </si>
  <si>
    <t>JOELHO 90 GRAUS, PVC, SOLDÁVEL, DN 25MM, INSTALADO EM RAMAL OU SUB-RAMAL DE ÁGUA - FORNECIMENTO E INSTALAÇÃO. AF_12/2014</t>
  </si>
  <si>
    <t>2.9.1.3</t>
  </si>
  <si>
    <t>JOELHO 90 GRAUS, PVC, SOLDÁVEL, DN 32MM, INSTALADO EM RAMAL OU SUB-RAMAL DE ÁGUA - FORNECIMENTO E INSTALAÇÃO. AF_12/2014</t>
  </si>
  <si>
    <t>2.9.1.4</t>
  </si>
  <si>
    <t>JOELHO 90 GRAUS, PVC, SOLDÁVEL, DN 40MM, INSTALADO EM PRUMADA DE ÁGUA - FORNECIMENTO E INSTALAÇÃO. AF_12/2014</t>
  </si>
  <si>
    <t>2.9.1.5</t>
  </si>
  <si>
    <t>JOELHO DE REDUCAO, PVC SOLDAVEL, 90 GRAUS,  32 MM X 25 MM, PARA AGUA FRIA PREDIAL</t>
  </si>
  <si>
    <t>2.9.1.6</t>
  </si>
  <si>
    <t>LUVA DE REDUÇÃO, PVC, SOLDÁVEL, DN 40MM X 32MM, INSTALADO EM RAMAL OU SUB-RAMAL DE ÁGUA - FORNECIMENTO E INSTALAÇÃO. AF_12/2014</t>
  </si>
  <si>
    <t>2.9.1.7</t>
  </si>
  <si>
    <t>2.9.1.8</t>
  </si>
  <si>
    <t>TUBO, PVC, SOLDÁVEL, DN 20MM, INSTALADO EM RAMAL OU SUB-RAMAL DE ÁGUA - FORNECIMENTO E INSTALAÇÃO. AF_12/2014</t>
  </si>
  <si>
    <t>2.9.1.9</t>
  </si>
  <si>
    <t>TUBO, PVC, SOLDÁVEL, DN 25MM, INSTALADO EM RAMAL OU SUB-RAMAL DE ÁGUA - FORNECIMENTO E INSTALAÇÃO. AF_12/2014</t>
  </si>
  <si>
    <t>2.9.1.10</t>
  </si>
  <si>
    <t>TUBO, PVC, SOLDÁVEL, DN 32MM, INSTALADO EM RAMAL OU SUB-RAMAL DE ÁGUA - FORNECIMENTO E INSTALAÇÃO. AF_12/2014</t>
  </si>
  <si>
    <t>2.9.1.11</t>
  </si>
  <si>
    <t>TUBO, PVC, SOLDÁVEL, DN 40MM, INSTALADO EM PRUMADA DE ÁGUA - FORNECIMENTO E INSTALAÇÃO. AF_12/2014</t>
  </si>
  <si>
    <t>2.9.1.12</t>
  </si>
  <si>
    <t>TUBO, PVC, SOLDÁVEL, DN 50MM, INSTALADO EM PRUMADA DE ÁGUA - FORNECIMENTO E INSTALAÇÃO. AF_12/2014</t>
  </si>
  <si>
    <t>2.9.1.13</t>
  </si>
  <si>
    <t>2.9.1.14</t>
  </si>
  <si>
    <t>ADAPTADOR COM FLANGES LIVRES, PVC, SOLDÁVEL, DN 50 MM X 1 1/2 , INSTALADO EM RESERVAÇÃO DE ÁGUA DE EDIFICAÇÃO QUE POSSUA RESERVATÓRIO DE FIBRA/FIBROCIMENTO   FORNECIMENTO E INSTALAÇÃO. AF_06/2016</t>
  </si>
  <si>
    <t>2.9.1.15</t>
  </si>
  <si>
    <t>2.9.1.16</t>
  </si>
  <si>
    <t>2.9.1.17</t>
  </si>
  <si>
    <t>JOELHO PVC,  SOLDAVEL COM ROSCA, 90 GRAUS, 20 MM X 1/2", PARA AGUA FRIA PREDIAL</t>
  </si>
  <si>
    <t>2.9.1.18</t>
  </si>
  <si>
    <t>JOELHO PVC,  SOLDAVEL COM ROSCA, 90 GRAUS, 25 MM X 1/2", PARA AGUA FRIA PREDIAL</t>
  </si>
  <si>
    <t>2.9.1.19</t>
  </si>
  <si>
    <t>TE, PVC, SOLDÁVEL, DN 25MM, INSTALADO EM RAMAL OU SUB-RAMAL DE ÁGUA - FORNECIMENTO E INSTALAÇÃO. AF_12/2014</t>
  </si>
  <si>
    <t>2.9.1.20</t>
  </si>
  <si>
    <t>2.9.1.21</t>
  </si>
  <si>
    <t>TÊ DE REDUÇÃO, PVC, SOLDÁVEL, DN 50MM X 40MM, INSTALADO EM PRUMADA DE ÁGUA - FORNECIMENTO E INSTALAÇÃO. AF_12/2014</t>
  </si>
  <si>
    <t>2.9.1.22</t>
  </si>
  <si>
    <t>TÊ DE REDUÇÃO, PVC, SOLDÁVEL, DN 50MM X 25MM, INSTALADO EM PRUMADA DE ÁGUA - FORNECIMENTO E INSTALAÇÃO. AF_12/2014</t>
  </si>
  <si>
    <t>2.9.2</t>
  </si>
  <si>
    <t>ACESSÓRIOS E COMPLEMENTOS</t>
  </si>
  <si>
    <t>2.9.2.1</t>
  </si>
  <si>
    <t>REGISTRO DE GAVETA BRUTO, LATÃO, ROSCÁVEL, 3/4", COM ACABAMENTO E CANOPLA CROMADOS. FORNECIDO E INSTALADO EM RAMAL DE ÁGUA. AF_12/2014</t>
  </si>
  <si>
    <t>2.9.2.2</t>
  </si>
  <si>
    <t>2.9.2.3</t>
  </si>
  <si>
    <t>REGISTRO DE PRESSÃO BRUTO, LATÃO, ROSCÁVEL, 3/4", COM ACABAMENTO E CANOPLA CROMADOS. FORNECIDO E INSTALADO EM RAMAL DE ÁGUA. AF_12/2014</t>
  </si>
  <si>
    <t>2.9.2.4</t>
  </si>
  <si>
    <t>BOLSA DE LIGACAO EM PVC FLEXIVEL PARA VASO SANITARIO 1.1/2 " (40 MM)</t>
  </si>
  <si>
    <t>2.9.2.5</t>
  </si>
  <si>
    <t>CHUVEIRO PLASTICO BRANCO SIMPLES 5 '' PARA ACOPLAR EM HASTE 1/2 ", AGUA FRIA</t>
  </si>
  <si>
    <t>2.9.2.6</t>
  </si>
  <si>
    <t>CAIXA D´ÁGUA EM POLIETILENO, 1000 LITROS, COM ACESSÓRIOS</t>
  </si>
  <si>
    <t>2.10</t>
  </si>
  <si>
    <t>INSTALAÇÃO SANITÁRIA</t>
  </si>
  <si>
    <t>2.10.1</t>
  </si>
  <si>
    <t>TUBULAÇÕES E CONEXÕES DE PVC</t>
  </si>
  <si>
    <t>2.10.1.1</t>
  </si>
  <si>
    <t>CURVA CURTA 90 GRAUS, PVC, SERIE NORMAL, ESGOTO PREDIAL, DN 40 MM, JUNTA SOLDÁVEL, FORNECIDO E INSTALADO EM RAMAL DE DESCARGA OU RAMAL DE ESGOTO SANITÁRIO. AF_12/2014</t>
  </si>
  <si>
    <t>2.10.1.2</t>
  </si>
  <si>
    <t>TUBO PVC, SERIE NORMAL, ESGOTO PREDIAL, DN 50 MM, FORNECIDO E INSTALADO EM PRUMADA DE ESGOTO SANITÁRIO OU VENTILAÇÃO. AF_12/2014</t>
  </si>
  <si>
    <t>2.10.1.3</t>
  </si>
  <si>
    <t>JOELHO 45 GRAUS, PVC, SERIE NORMAL, ESGOTO PREDIAL, DN 40 MM, JUNTA SOLDÁVEL, FORNECIDO E INSTALADO EM RAMAL DE DESCARGA OU RAMAL DE ESGOTO SANITÁRIO. AF_12/2014</t>
  </si>
  <si>
    <t>2.10.1.4</t>
  </si>
  <si>
    <t>JOELHO 45 GRAUS, PVC, SERIE NORMAL, ESGOTO PREDIAL, DN 50 MM, JUNTA ELÁSTICA, FORNECIDO E INSTALADO EM RAMAL DE DESCARGA OU RAMAL DE ESGOTO SANITÁRIO. AF_12/2014</t>
  </si>
  <si>
    <t>2.10.1.5</t>
  </si>
  <si>
    <t>JOELHO 45 GRAUS, PVC, SERIE NORMAL, ESGOTO PREDIAL, DN 100 MM, JUNTA ELÁSTICA, FORNECIDO E INSTALADO EM RAMAL DE DESCARGA OU RAMAL DE ESGOTO SANITÁRIO. AF_12/2014</t>
  </si>
  <si>
    <t>2.10.1.6</t>
  </si>
  <si>
    <t>JOELHO 90 GRAUS, PVC, SERIE NORMAL, ESGOTO PREDIAL, DN 100 MM, JUNTA ELÁSTICA, FORNECIDO E INSTALADO EM RAMAL DE DESCARGA OU RAMAL DE ESGOTO SANITÁRIO. AF_12/2014</t>
  </si>
  <si>
    <t>2.10.1.7</t>
  </si>
  <si>
    <t>JOELHO DE 90° EM PVC RÍGIDO C/ ANÉIS, PARA ESGOTO SECUNDÁRIO, DIÂM = 40MM (ADAPTADO DE ORSE 1671)</t>
  </si>
  <si>
    <t>2.10.1.8</t>
  </si>
  <si>
    <t>JUNÇÃO SIMPLES, PVC, SERIE NORMAL, ESGOTO PREDIAL, DN 100 X 100 MM, JUNTA ELÁSTICA, FORNECIDO E INSTALADO EM RAMAL DE DESCARGA OU RAMAL DE ESGOTO SANITÁRIO. AF_12/2014</t>
  </si>
  <si>
    <t>2.10.1.9</t>
  </si>
  <si>
    <t>JUNÇÃO SIMPLES, PVC, SERIE NORMAL, ESGOTO PREDIAL, DN 50 X 50 MM, JUNTA ELÁSTICA, FORNECIDO E INSTALADO EM RAMAL DE DESCARGA OU RAMAL DE ESGOTO SANITÁRIO. AF_12/2014</t>
  </si>
  <si>
    <t>2.10.1.10</t>
  </si>
  <si>
    <t>JUNCAO SIMPLES, PVC, DN 100 X 50 MM, SERIE NORMAL PARA ESGOTO PREDIAL</t>
  </si>
  <si>
    <t>2.10.1.11</t>
  </si>
  <si>
    <t>TUBO PVC, SERIE NORMAL, ESGOTO PREDIAL, DN 40 MM, FORNECIDO E INSTALADO EM RAMAL DE DESCARGA OU RAMAL DE ESGOTO SANITÁRIO. AF_12/2014</t>
  </si>
  <si>
    <t>2.10.1.12</t>
  </si>
  <si>
    <t>TUBO PVC, SERIE NORMAL, ESGOTO PREDIAL, DN 50 MM, FORNECIDO E INSTALADO EM RAMAL DE DESCARGA OU RAMAL DE ESGOTO SANITÁRIO. AF_12/2014</t>
  </si>
  <si>
    <t>2.10.1.13</t>
  </si>
  <si>
    <t>TUBO PVC, SERIE NORMAL, ESGOTO PREDIAL, DN 100 MM, FORNECIDO E INSTALADO EM RAMAL DE DESCARGA OU RAMAL DE ESGOTO SANITÁRIO. AF_12/2014</t>
  </si>
  <si>
    <t>2.10.2</t>
  </si>
  <si>
    <t>2.10.2.1</t>
  </si>
  <si>
    <t>CAIXA SIFONADA, PVC, DN 100 X 100 X 50 MM, JUNTA ELÁSTICA, FORNECIDA E INSTALADA EM RAMAL DE DESCARGA OU EM RAMAL DE ESGOTO SANITÁRIO. AF_12/2014</t>
  </si>
  <si>
    <t>2.10.2.2</t>
  </si>
  <si>
    <t>CAIXA SIFONADA, PVC, DN 150 X 185 X 75 MM, JUNTA ELÁSTICA, FORNECIDA E INSTALADA EM RAMAL DE DESCARGA OU EM RAMAL DE ESGOTO SANITÁRIO. AF_12/2014</t>
  </si>
  <si>
    <t>2.10.3</t>
  </si>
  <si>
    <t>SISTEMA DE VENTILAÇÃO</t>
  </si>
  <si>
    <t>2.10.3.1</t>
  </si>
  <si>
    <t>2.10.3.2</t>
  </si>
  <si>
    <t>2.10.3.3</t>
  </si>
  <si>
    <t>LASTRO COM MATERIAL GRANULAR (AREIA MÉDIA), APLICADO EM PISOS OU LAJES SOBRE SOLO, ESPESSURA DE *10 CM*. AF_07/2019</t>
  </si>
  <si>
    <t>2.10.3.4</t>
  </si>
  <si>
    <t>2.10.3.5</t>
  </si>
  <si>
    <t>REATERRO MANUAL DE VALAS COM COMPACTAÇÃO MECANIZADA. AF_04/2016</t>
  </si>
  <si>
    <t>2.10.3.6</t>
  </si>
  <si>
    <t>CAIXA DE INSPEÇÃO EM ALVENARIA DE TIJOLO MACIÇO 60X60X60CM, REVESTIDA INTERNAMENTO COM BARRA LISA (CIMENTO E AREIA, TRAÇO 1:4) E=2,0CM, COM TAMPA PRÉ-MOLDADA DE CONCRETO E FUNDO DE CONCRETO 15MPA TIPO C - ESCAVAÇÃO E CONFECÇÃO (ADAPTADO DE SINAPI 74104/1)</t>
  </si>
  <si>
    <t>2.11</t>
  </si>
  <si>
    <t>LOUÇAS E METAIS</t>
  </si>
  <si>
    <t>2.11.1</t>
  </si>
  <si>
    <t>LOUÇAS</t>
  </si>
  <si>
    <t>2.11.1.1</t>
  </si>
  <si>
    <t>VASO SANITÁRIO SIFONADO COM CAIXA ACOPLADA LOUÇA BRANCA - PADRÃO MÉDIO, INCLUSO ENGATE FLEXÍVEL EM METAL CROMADO, 1/2  X 40CM - FORNECIMENTO E INSTALAÇÃO. AF_01/2020</t>
  </si>
  <si>
    <t>2.11.1.2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</si>
  <si>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</si>
  <si>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>3.0</t>
  </si>
  <si>
    <t>ARQUIBANCADA</t>
  </si>
  <si>
    <t>3.1</t>
  </si>
  <si>
    <t>INFRA-ESTRUTURA: EMBASAMENTO</t>
  </si>
  <si>
    <t>3.1.1</t>
  </si>
  <si>
    <t>3.1.1.1</t>
  </si>
  <si>
    <t>3.1.2</t>
  </si>
  <si>
    <t>3.1.2.1</t>
  </si>
  <si>
    <t>ALVENARIA DE VEDAÇÃO DE BLOCOS CERÂMICOS FURADOS NA VERTICAL DE 19X19X39CM (ESPESSURA 19CM) DE PAREDES COM ÁREA LÍQUIDA MAIOR OU IGUAL A 6M² SEM VÃOS E ARGAMASSA DE ASSENTAMENTO COM PREPARO EM BETONEIRA. AF_06/2014</t>
  </si>
  <si>
    <t>3.1.3</t>
  </si>
  <si>
    <t>CONCRETO ARMADO PARA ARQUIBANCADA</t>
  </si>
  <si>
    <t>3.1.3.1</t>
  </si>
  <si>
    <t>MONTAGEM E DESMONTAGEM DE FÔRMA DE PILARES RETANGULARES E ESTRUTURAS SIMILARES, PÉ-DIREITO SIMPLES, EM CHAPA DE MADEIRA COMPENSADA PLASTIFICADA, 10 UTILIZAÇÕES. AF_09/2020</t>
  </si>
  <si>
    <t>3.1.3.2</t>
  </si>
  <si>
    <t>ARMAÇÃO DO SISTEMA DE PAREDES DE CONCRETO, EXECUTADA EM PAREDES DE EDIFICAÇÕES TÉRREAS OU DE MÚLTIPLOS PAVIMENTOS, TELA Q-92. AF_06/2019</t>
  </si>
  <si>
    <t>3.1.3.3</t>
  </si>
  <si>
    <t>3.1.3.4</t>
  </si>
  <si>
    <t>3.2</t>
  </si>
  <si>
    <t>REVESTIMENTO</t>
  </si>
  <si>
    <t>3.2.1</t>
  </si>
  <si>
    <t>3.2.2</t>
  </si>
  <si>
    <t>3.3</t>
  </si>
  <si>
    <t>3.3.1</t>
  </si>
  <si>
    <t>3.3.2</t>
  </si>
  <si>
    <t>3.3.3</t>
  </si>
  <si>
    <t>4.0</t>
  </si>
  <si>
    <t>LETREIRO E PAISAGISMO</t>
  </si>
  <si>
    <t>4.1</t>
  </si>
  <si>
    <t>BASE DO LETREIRO</t>
  </si>
  <si>
    <t>4.1.1</t>
  </si>
  <si>
    <t>ESCAVAÇÃO MANUAL PARA BLOCO DE COROAMENTO OU SAPATA, SEM PREVISÃO DE FÔRMA. AF_06/2017</t>
  </si>
  <si>
    <t>4.1.2</t>
  </si>
  <si>
    <t>CONCRETO CICLOPICO FCK=10MPA 30% PEDRA DE MAO INCLUSIVE LANCAMENTO</t>
  </si>
  <si>
    <t>4.2</t>
  </si>
  <si>
    <t>LETRAS EM CONCRETO</t>
  </si>
  <si>
    <t>4.2.1</t>
  </si>
  <si>
    <t>CONCRETO ARMADO, FCK=15 MPA COM BETONEIRA, INCLUSIVE FÔRMA EM CHAPA COMPENSADA RESINADA 14MM E LANÇAMENTO_11/2017 [ADAPTADO CAERN 1040044]</t>
  </si>
  <si>
    <t>4.2.2</t>
  </si>
  <si>
    <t>CHAPISCO APLICADO EM ALVENARIA (SEM PRESENÇA DE VÃOS) E ESTRUTURAS DE CONCRETO DE FACHADA, COM COLHER DE PEDREIRO.  ARGAMASSA TRAÇO 1:3 COM PREPARO MANUAL. AF_06/2014</t>
  </si>
  <si>
    <t>4.2.3</t>
  </si>
  <si>
    <t>EMBOÇO, PARA RECEBIMENTO DE CERÂMICA, EM ARGAMASSA TRAÇO 1:2:8, PREPARO MANUAL, APLICADO MANUALMENTE EM FACES INTERNAS DE PAREDES, PARA AMBIENTE COM ÁREA MENOR QUE 5M2, ESPESSURA DE 20MM, COM EXECUÇÃO DE TALISCAS. AF_06/2014</t>
  </si>
  <si>
    <t>4.2.4</t>
  </si>
  <si>
    <t>APLICAÇÃO MANUAL DE FUNDO SELADOR ACRÍLICO EM PAREDES EXTERNAS DE CASAS. AF_06/2014</t>
  </si>
  <si>
    <t>4.2.5</t>
  </si>
  <si>
    <t>TEXTURA ACRÍLICA, APLICAÇÃO MANUAL EM PAREDE, UMA DEMÃO. AF_09/2016</t>
  </si>
  <si>
    <t>4.3</t>
  </si>
  <si>
    <t>PAISAGISMO</t>
  </si>
  <si>
    <t>4.3.1</t>
  </si>
  <si>
    <t>PLANTIO DE PALMEIRA IMPERIAL, ALTURA DE TRONCO MAIOR QUE 5,00M (ADAPTADO DE SINAPI 73967/002)</t>
  </si>
  <si>
    <t>4.3.2</t>
  </si>
  <si>
    <t>ASSENTAMENTO DE GUIA (MEIO-FIO) EM TRECHO RETO, CONFECCIONADA EM CONCRETO PRÉ-FABRICADO, DIMENSÕES 100X15X13X30 CM (COMPRIMENTO X BASE INFERIOR X BASE SUPERIOR X ALTURA), PARA VIAS URBANAS (USO VIÁRIO). AF_06/2016</t>
  </si>
  <si>
    <t>4.3.3</t>
  </si>
  <si>
    <t>PLANTIO DE GRAMA EM PLACAS. AF_05/2018</t>
  </si>
  <si>
    <t>886795</t>
  </si>
  <si>
    <t>MUNICÍPIO DE SOUSA - PB</t>
  </si>
  <si>
    <t>SOUSA - PB</t>
  </si>
  <si>
    <t>CONSTRUÇÃO DE GINÁSIO POLIESPORTIVO NO MUNICÍPIO DE SOUSA - PB</t>
  </si>
  <si>
    <t xml:space="preserve">Ministério da Cidadania </t>
  </si>
  <si>
    <t>ESPORTE, CIDADANIA E DESENVOLVIMENTO</t>
  </si>
  <si>
    <t>CONJUNTO PARA FUTSAL COM TRAVES OFICIAIS DE 3,00 X 2,00 M EM TUBO DE ACO GALVANIZADO 3" COM REQUADRO EM TUBO DE 1", PINTURA EM PRIMER COM TINTA ESMALTE SINTETICO E REDES DE POLIETILENO FIO 4 MM [Aplicado BDI diferenciado de fornecimento]</t>
  </si>
  <si>
    <t>ESTRUTURA METÁLICA MÓVEL PARA TABELA EM AÇO COM ARO PARA BASQUETE, PADRÃO OFICIAL, EM TUBO GALVANIZADO D=5" - INSTALADA (ADAPTADO DE ORSE 2419)") [Aplicado BDI diferenciado de fornecimento]</t>
  </si>
  <si>
    <t>CONJUNTO PARA QUADRA DE  VOLEI COM POSTES EM TUBO DE ACO GALVANIZADO 3", H = *255* CM, PINTURA EM TINTA ESMALTE SINTETICO, REDE DE NYLON COM 2 MM, MALHA 10 X 10 CM E ANTENAS OFICIAIS EM FIBRA DE VIDRO [Aplicado BDI diferenciado de fornecimento]</t>
  </si>
  <si>
    <t>JOELHO 90 GRAUS COM BUCHA DE LATÃO, PVC, SOLDÁVEL, DN 25MM, X 3/4 INSTALADO EM RAMAL OU SUB-RAMAL DE ÁGUA - FORNECIMENTO E INSTALAÇÃO. AF_12/2014</t>
  </si>
  <si>
    <t>TÊ COM BUCHA DE LATÃO NA BOLSA CENTRAL, PVC, SOLDÁVEL, DN 25MM X 1/2, INSTALADO EM RAMAL OU SUB-RAMAL DE ÁGUA - FORNECIMENTO E INSTALAÇÃO. AF_12/2014</t>
  </si>
  <si>
    <t>ADAPTADOR CURTO COM BOLSA E ROSCA PARA REGISTRO, PVC, SOLDÁVEL, DN 25MM X 3/4, INSTALADO EM RAMAL OU SUB-RAMAL DE ÁGUA - FORNECIMENTO E INSTALAÇÃO. AF_12/2014</t>
  </si>
  <si>
    <t>LUVA SOLDÁVEL E COM ROSCA, PVC, SOLDÁVEL, DN 25MM X 3/4,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</si>
  <si>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</si>
  <si>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REGISTRO DE GAVETA BRUTO, LATÃO, ROSCÁVEL, 1 1/4, INSTALADO EM RESERVAÇÃO DE ÁGUA DE EDIFICAÇÃO QUE POSSUA RESERVATÓRIO DE FIBRA/FIBROCIMENTO  FORNECIMENTO E INSTALAÇÃO. AF_06/2016</t>
  </si>
  <si>
    <t>2-Quad. - Serviços Preliminares</t>
  </si>
  <si>
    <t>3-Quad. - Movimento De Terra</t>
  </si>
  <si>
    <t>4-Quad. - Infra-Estrutura: Fundações (Toda A Quadra)</t>
  </si>
  <si>
    <t>5-Quad. - Superestrutura (Pilares, Vigas E Lajes) - Toda A Quadra</t>
  </si>
  <si>
    <t>6-Quad. - ELEVAÇÃO (Murada)</t>
  </si>
  <si>
    <t>7-Quad. - Esquadrias</t>
  </si>
  <si>
    <t>8-Quad. - Cobertura</t>
  </si>
  <si>
    <t>9-Quad. - Impermeabilização</t>
  </si>
  <si>
    <t>10-Quad. - Revestimento De Paredes</t>
  </si>
  <si>
    <t>11-Quad. - Pavimentação</t>
  </si>
  <si>
    <t>12-Quad. - Pintura</t>
  </si>
  <si>
    <t>13-Quad. - Instalação Elétrica (Referente À Toda Quadra)</t>
  </si>
  <si>
    <t>14-Quad. - Rampas</t>
  </si>
  <si>
    <t>15-Quad. - Combate A Incêndio</t>
  </si>
  <si>
    <t>16-Quad. - Spda - Sistema Proteção Descarga Atmosférica</t>
  </si>
  <si>
    <t>17-Quad. - Equipamentos</t>
  </si>
  <si>
    <t>18-Quad. - Serviços Finais</t>
  </si>
  <si>
    <t>19-Ban/Vest - MOVIMENTO DE TERRA</t>
  </si>
  <si>
    <t>20-Ban/Vest - INFRA-ESTRUTURA: FUNDAÇÕES</t>
  </si>
  <si>
    <t>21-Ban/Vest - ELEVAÇÃO</t>
  </si>
  <si>
    <t>22-Ban/Vest - ESQUADRIAS</t>
  </si>
  <si>
    <t>23-Ban/Vest - COBERTURA</t>
  </si>
  <si>
    <t>24-Ban/Vest - REVESTIMENTO DE PAREDES/TETOS</t>
  </si>
  <si>
    <t>25-Ban/Vest - PAVIMENTAÇÃO</t>
  </si>
  <si>
    <t>26-Ban/Vest - PINTURA</t>
  </si>
  <si>
    <t>27-Ban/Vest - INSTALAÇÃO HIDRÁULICA</t>
  </si>
  <si>
    <t>28-Ban/Vest - INSTALAÇÃO SANITÁRIA</t>
  </si>
  <si>
    <t>29-Ban/Vest - LOUÇAS E METAIS</t>
  </si>
  <si>
    <t>30-Arq - INFRA-ESTRUTURA: EMBASAMENTO</t>
  </si>
  <si>
    <t>31-Arq - REVESTIMENTO</t>
  </si>
  <si>
    <t>32-Arq - PINTURA</t>
  </si>
  <si>
    <t>33-Letreiro - BASE DO LETREIRO</t>
  </si>
  <si>
    <t>34-Letreiro - LETRAS EM CONCRETO</t>
  </si>
  <si>
    <t>35-Letreiro - PAISAGISMO</t>
  </si>
  <si>
    <t>685/2021</t>
  </si>
  <si>
    <t>GERPLAN ENGENHARIA LTDA</t>
  </si>
  <si>
    <t>36.240.305/0001-18</t>
  </si>
  <si>
    <t>Contratação de empresa especializada, cujo critério de seleção da proposta mais vantajosa será a de menor preço global, para Construção de um Ginásio Poliesportivo, no entorno do Estádio o Marizão, (Av Floriano Peixoto Bairro das Areias), por meio do contrato de Repasse MTUR 886795 - Operação 10633558-09, no Município de Sousa/PB</t>
  </si>
  <si>
    <t>Ranieri Abrantes Sarmento</t>
  </si>
  <si>
    <t>PB20210411399</t>
  </si>
  <si>
    <t>161278642-1</t>
  </si>
  <si>
    <t>161911212-4</t>
  </si>
  <si>
    <t>Anderson S. Sousa</t>
  </si>
  <si>
    <t>1063358-09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</si>
</sst>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"/>
    <numFmt numFmtId="165" formatCode="&quot;Mês &quot;00"/>
    <numFmt numFmtId="166" formatCode="##&quot;.&quot;###&quot;.&quot;###&quot;/&quot;000#&quot;-&quot;##"/>
    <numFmt numFmtId="167" formatCode="_-#,##0.00_-;\-#,##0.00_-;_-&quot;-&quot;??_-;_-@_-"/>
    <numFmt numFmtId="168" formatCode="&quot;Medição &quot;00"/>
    <numFmt numFmtId="169" formatCode="dd/mm/yy;@"/>
    <numFmt numFmtId="170" formatCode="_-&quot;R$&quot;\ #,##0.00_-;\-&quot;R$&quot;\ #,##0.00_-;_-&quot;R$&quot;\ &quot;-&quot;??_-;_-@_-"/>
    <numFmt numFmtId="171" formatCode="_-#,##0.00_-;\-#,##0.00_-;_-&quot;-&quot;_-;_-@_-"/>
    <numFmt numFmtId="172" formatCode="General;General;"/>
    <numFmt numFmtId="173" formatCode="_(* #,##0.00_);_(* \(#,##0.00\);_(* &quot;-&quot;??_);_(@_)"/>
    <numFmt numFmtId="174" formatCode="0.00;;"/>
  </numFmts>
  <fonts count="5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9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8"/>
      <color indexed="22"/>
      <name val="Arial"/>
      <family val="2"/>
    </font>
    <font>
      <sz val="9"/>
      <color indexed="8"/>
      <name val="Calibri"/>
      <family val="2"/>
    </font>
    <font>
      <sz val="8"/>
      <color indexed="23"/>
      <name val="Arial"/>
      <family val="2"/>
    </font>
    <font>
      <sz val="9"/>
      <color indexed="23"/>
      <name val="Arial"/>
      <family val="2"/>
    </font>
    <font>
      <b/>
      <sz val="8"/>
      <color indexed="23"/>
      <name val="Arial"/>
      <family val="2"/>
    </font>
    <font>
      <b/>
      <u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Calibri"/>
      <family val="2"/>
    </font>
    <font>
      <sz val="8"/>
      <color indexed="22"/>
      <name val="Arial"/>
      <family val="2"/>
    </font>
    <font>
      <sz val="11"/>
      <color indexed="8"/>
      <name val="Arial"/>
      <family val="2"/>
    </font>
    <font>
      <sz val="9"/>
      <color indexed="9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12"/>
      <name val="Arial"/>
      <family val="2"/>
    </font>
    <font>
      <sz val="9"/>
      <color indexed="8"/>
      <name val="Arial Narrow"/>
      <family val="2"/>
    </font>
    <font>
      <sz val="1"/>
      <color indexed="8"/>
      <name val="Arial"/>
      <family val="2"/>
    </font>
    <font>
      <sz val="9"/>
      <color indexed="81"/>
      <name val="Segoe UI"/>
      <family val="2"/>
    </font>
    <font>
      <sz val="8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23"/>
      </left>
      <right style="hair">
        <color indexed="23"/>
      </right>
      <top/>
      <bottom/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hair">
        <color indexed="64"/>
      </top>
      <bottom style="thin">
        <color indexed="23"/>
      </bottom>
      <diagonal/>
    </border>
    <border>
      <left/>
      <right/>
      <top style="hair">
        <color indexed="64"/>
      </top>
      <bottom style="thin">
        <color indexed="23"/>
      </bottom>
      <diagonal/>
    </border>
    <border>
      <left/>
      <right style="thin">
        <color indexed="23"/>
      </right>
      <top style="hair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64"/>
      </bottom>
      <diagonal/>
    </border>
    <border>
      <left/>
      <right/>
      <top style="thin">
        <color indexed="23"/>
      </top>
      <bottom style="hair">
        <color indexed="64"/>
      </bottom>
      <diagonal/>
    </border>
    <border>
      <left/>
      <right style="thin">
        <color indexed="23"/>
      </right>
      <top style="thin">
        <color indexed="23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23"/>
      </bottom>
      <diagonal/>
    </border>
    <border>
      <left/>
      <right style="thin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hair">
        <color indexed="23"/>
      </top>
      <bottom style="thin">
        <color indexed="23"/>
      </bottom>
      <diagonal/>
    </border>
    <border>
      <left/>
      <right style="thin">
        <color indexed="23"/>
      </right>
      <top style="hair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hair">
        <color indexed="23"/>
      </bottom>
      <diagonal/>
    </border>
    <border>
      <left/>
      <right style="thin">
        <color indexed="23"/>
      </right>
      <top/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6">
    <xf numFmtId="0" fontId="0" fillId="0" borderId="0"/>
    <xf numFmtId="44" fontId="22" fillId="0" borderId="0" applyFont="0" applyFill="0" applyBorder="0" applyAlignment="0" applyProtection="0"/>
    <xf numFmtId="0" fontId="9" fillId="0" borderId="0"/>
    <xf numFmtId="0" fontId="6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280">
    <xf numFmtId="0" fontId="0" fillId="0" borderId="0" xfId="0"/>
    <xf numFmtId="0" fontId="7" fillId="0" borderId="2" xfId="3" applyFont="1" applyBorder="1" applyAlignment="1">
      <alignment vertical="top"/>
    </xf>
    <xf numFmtId="0" fontId="9" fillId="0" borderId="0" xfId="2"/>
    <xf numFmtId="0" fontId="2" fillId="0" borderId="0" xfId="2" applyFont="1" applyAlignment="1">
      <alignment horizontal="center"/>
    </xf>
    <xf numFmtId="0" fontId="9" fillId="0" borderId="0" xfId="2" applyAlignment="1">
      <alignment horizontal="left"/>
    </xf>
    <xf numFmtId="0" fontId="9" fillId="0" borderId="0" xfId="2" applyAlignment="1">
      <alignment horizontal="left" wrapText="1"/>
    </xf>
    <xf numFmtId="0" fontId="7" fillId="0" borderId="3" xfId="2" applyFont="1" applyBorder="1"/>
    <xf numFmtId="0" fontId="7" fillId="0" borderId="4" xfId="2" applyFont="1" applyBorder="1"/>
    <xf numFmtId="0" fontId="7" fillId="0" borderId="2" xfId="2" applyFont="1" applyBorder="1"/>
    <xf numFmtId="0" fontId="9" fillId="0" borderId="5" xfId="2" applyBorder="1" applyAlignment="1">
      <alignment horizontal="left"/>
    </xf>
    <xf numFmtId="0" fontId="2" fillId="0" borderId="5" xfId="2" applyFont="1" applyBorder="1" applyAlignment="1">
      <alignment horizontal="left"/>
    </xf>
    <xf numFmtId="0" fontId="7" fillId="0" borderId="3" xfId="2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23" fillId="0" borderId="0" xfId="0" applyFont="1"/>
    <xf numFmtId="0" fontId="23" fillId="0" borderId="4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4" fillId="0" borderId="0" xfId="2" applyFont="1" applyAlignment="1">
      <alignment horizontal="left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/>
    <xf numFmtId="0" fontId="3" fillId="0" borderId="0" xfId="0" applyFont="1"/>
    <xf numFmtId="0" fontId="28" fillId="0" borderId="0" xfId="0" applyFont="1"/>
    <xf numFmtId="0" fontId="27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10" fontId="25" fillId="0" borderId="6" xfId="4" applyNumberFormat="1" applyFont="1" applyBorder="1" applyAlignment="1" applyProtection="1">
      <alignment horizontal="center"/>
    </xf>
    <xf numFmtId="43" fontId="25" fillId="0" borderId="0" xfId="5" applyFont="1" applyAlignment="1" applyProtection="1">
      <alignment horizontal="left"/>
    </xf>
    <xf numFmtId="0" fontId="25" fillId="0" borderId="7" xfId="0" applyFont="1" applyBorder="1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14" fontId="25" fillId="0" borderId="6" xfId="0" applyNumberFormat="1" applyFont="1" applyBorder="1" applyAlignment="1">
      <alignment horizontal="center"/>
    </xf>
    <xf numFmtId="10" fontId="25" fillId="0" borderId="6" xfId="0" applyNumberFormat="1" applyFont="1" applyBorder="1" applyAlignment="1">
      <alignment horizontal="center"/>
    </xf>
    <xf numFmtId="0" fontId="27" fillId="2" borderId="8" xfId="0" applyFont="1" applyFill="1" applyBorder="1"/>
    <xf numFmtId="0" fontId="25" fillId="2" borderId="9" xfId="0" applyFont="1" applyFill="1" applyBorder="1"/>
    <xf numFmtId="0" fontId="30" fillId="2" borderId="9" xfId="0" applyFont="1" applyFill="1" applyBorder="1"/>
    <xf numFmtId="10" fontId="27" fillId="2" borderId="9" xfId="0" applyNumberFormat="1" applyFont="1" applyFill="1" applyBorder="1"/>
    <xf numFmtId="0" fontId="27" fillId="2" borderId="9" xfId="0" applyFont="1" applyFill="1" applyBorder="1" applyAlignment="1">
      <alignment horizontal="right"/>
    </xf>
    <xf numFmtId="10" fontId="25" fillId="2" borderId="10" xfId="4" applyNumberFormat="1" applyFont="1" applyFill="1" applyBorder="1" applyProtection="1"/>
    <xf numFmtId="0" fontId="27" fillId="0" borderId="0" xfId="0" applyFont="1" applyAlignment="1">
      <alignment horizontal="right"/>
    </xf>
    <xf numFmtId="0" fontId="25" fillId="0" borderId="11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" fillId="0" borderId="0" xfId="0" applyFont="1"/>
    <xf numFmtId="0" fontId="1" fillId="0" borderId="7" xfId="0" applyFont="1" applyBorder="1"/>
    <xf numFmtId="0" fontId="1" fillId="0" borderId="0" xfId="0" applyFont="1" applyAlignment="1">
      <alignment horizontal="right"/>
    </xf>
    <xf numFmtId="0" fontId="26" fillId="0" borderId="4" xfId="0" applyFont="1" applyBorder="1" applyAlignment="1">
      <alignment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5" fillId="2" borderId="1" xfId="0" applyFont="1" applyFill="1" applyBorder="1" applyAlignment="1">
      <alignment horizontal="center" textRotation="90" wrapText="1"/>
    </xf>
    <xf numFmtId="0" fontId="27" fillId="2" borderId="1" xfId="0" applyFont="1" applyFill="1" applyBorder="1" applyAlignment="1">
      <alignment horizontal="left"/>
    </xf>
    <xf numFmtId="0" fontId="27" fillId="2" borderId="1" xfId="0" applyFont="1" applyFill="1" applyBorder="1" applyAlignment="1">
      <alignment horizontal="center"/>
    </xf>
    <xf numFmtId="43" fontId="25" fillId="0" borderId="0" xfId="5" applyFont="1" applyProtection="1"/>
    <xf numFmtId="0" fontId="32" fillId="0" borderId="0" xfId="0" applyFont="1"/>
    <xf numFmtId="0" fontId="33" fillId="0" borderId="0" xfId="0" applyFont="1" applyAlignment="1">
      <alignment vertical="center"/>
    </xf>
    <xf numFmtId="0" fontId="32" fillId="0" borderId="0" xfId="0" applyFont="1" applyAlignment="1">
      <alignment horizontal="center" textRotation="90"/>
    </xf>
    <xf numFmtId="43" fontId="1" fillId="0" borderId="0" xfId="5" applyFont="1" applyAlignment="1" applyProtection="1">
      <alignment horizontal="center"/>
    </xf>
    <xf numFmtId="0" fontId="25" fillId="0" borderId="1" xfId="0" applyFont="1" applyBorder="1" applyAlignment="1" applyProtection="1">
      <alignment horizontal="center" textRotation="90" wrapText="1"/>
      <protection locked="0"/>
    </xf>
    <xf numFmtId="0" fontId="25" fillId="0" borderId="0" xfId="0" applyFont="1" applyAlignment="1">
      <alignment horizontal="center" textRotation="90"/>
    </xf>
    <xf numFmtId="10" fontId="34" fillId="0" borderId="0" xfId="0" applyNumberFormat="1" applyFont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3" fontId="4" fillId="0" borderId="1" xfId="5" applyFont="1" applyBorder="1" applyAlignment="1" applyProtection="1">
      <alignment horizontal="center" vertical="center" wrapText="1"/>
    </xf>
    <xf numFmtId="43" fontId="27" fillId="0" borderId="1" xfId="5" applyFont="1" applyBorder="1" applyAlignment="1" applyProtection="1">
      <alignment horizontal="center" vertical="center" wrapText="1"/>
    </xf>
    <xf numFmtId="0" fontId="27" fillId="0" borderId="0" xfId="0" applyFont="1" applyAlignment="1">
      <alignment wrapText="1"/>
    </xf>
    <xf numFmtId="0" fontId="34" fillId="0" borderId="0" xfId="0" applyFont="1" applyAlignment="1">
      <alignment horizontal="center"/>
    </xf>
    <xf numFmtId="43" fontId="4" fillId="0" borderId="0" xfId="5" applyFont="1" applyAlignment="1" applyProtection="1">
      <alignment horizontal="center" wrapText="1"/>
    </xf>
    <xf numFmtId="43" fontId="27" fillId="0" borderId="0" xfId="5" applyFont="1" applyAlignment="1" applyProtection="1">
      <alignment wrapText="1"/>
    </xf>
    <xf numFmtId="10" fontId="25" fillId="0" borderId="6" xfId="4" applyNumberFormat="1" applyFont="1" applyBorder="1" applyAlignment="1" applyProtection="1">
      <alignment horizontal="left" vertical="center" shrinkToFit="1"/>
    </xf>
    <xf numFmtId="43" fontId="1" fillId="0" borderId="6" xfId="5" applyFont="1" applyBorder="1" applyAlignment="1" applyProtection="1">
      <alignment horizontal="center" vertical="center"/>
    </xf>
    <xf numFmtId="43" fontId="25" fillId="0" borderId="6" xfId="5" applyFont="1" applyBorder="1" applyAlignment="1" applyProtection="1">
      <alignment vertical="center"/>
    </xf>
    <xf numFmtId="43" fontId="25" fillId="0" borderId="13" xfId="5" applyFont="1" applyBorder="1" applyAlignment="1" applyProtection="1">
      <alignment vertical="center"/>
    </xf>
    <xf numFmtId="0" fontId="25" fillId="0" borderId="13" xfId="0" applyFont="1" applyBorder="1" applyAlignment="1">
      <alignment vertical="center" wrapText="1"/>
    </xf>
    <xf numFmtId="10" fontId="25" fillId="0" borderId="0" xfId="4" applyNumberFormat="1" applyFont="1" applyAlignment="1" applyProtection="1">
      <alignment horizontal="center" vertical="center"/>
    </xf>
    <xf numFmtId="0" fontId="26" fillId="0" borderId="0" xfId="0" applyFont="1"/>
    <xf numFmtId="0" fontId="1" fillId="0" borderId="5" xfId="0" applyFont="1" applyBorder="1" applyAlignment="1">
      <alignment horizontal="right"/>
    </xf>
    <xf numFmtId="0" fontId="2" fillId="0" borderId="0" xfId="2" applyFont="1"/>
    <xf numFmtId="49" fontId="2" fillId="0" borderId="0" xfId="2" applyNumberFormat="1" applyFont="1" applyAlignment="1" applyProtection="1">
      <alignment horizontal="left"/>
      <protection locked="0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left" vertical="center" indent="2"/>
    </xf>
    <xf numFmtId="0" fontId="36" fillId="0" borderId="0" xfId="0" applyFont="1" applyAlignment="1">
      <alignment horizontal="left" vertical="center" indent="7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left" vertical="center" indent="9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29" fillId="0" borderId="0" xfId="0" applyFont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3" fontId="39" fillId="0" borderId="14" xfId="5" applyFont="1" applyBorder="1" applyAlignment="1" applyProtection="1"/>
    <xf numFmtId="0" fontId="7" fillId="0" borderId="2" xfId="3" applyFont="1" applyBorder="1" applyAlignment="1">
      <alignment horizontal="left" vertical="top"/>
    </xf>
    <xf numFmtId="0" fontId="16" fillId="0" borderId="2" xfId="0" applyFont="1" applyBorder="1"/>
    <xf numFmtId="0" fontId="7" fillId="0" borderId="2" xfId="0" applyFont="1" applyBorder="1"/>
    <xf numFmtId="0" fontId="16" fillId="0" borderId="2" xfId="0" applyFont="1" applyBorder="1" applyAlignment="1">
      <alignment horizontal="center"/>
    </xf>
    <xf numFmtId="0" fontId="8" fillId="0" borderId="2" xfId="3" applyFont="1" applyBorder="1" applyAlignment="1">
      <alignment horizontal="center" vertical="top"/>
    </xf>
    <xf numFmtId="166" fontId="2" fillId="3" borderId="12" xfId="0" applyNumberFormat="1" applyFont="1" applyFill="1" applyBorder="1" applyAlignment="1" applyProtection="1">
      <alignment horizontal="left" vertical="top" wrapText="1"/>
      <protection locked="0"/>
    </xf>
    <xf numFmtId="14" fontId="36" fillId="3" borderId="12" xfId="0" applyNumberFormat="1" applyFont="1" applyFill="1" applyBorder="1" applyAlignment="1" applyProtection="1">
      <alignment horizontal="center"/>
      <protection locked="0"/>
    </xf>
    <xf numFmtId="49" fontId="2" fillId="3" borderId="12" xfId="2" applyNumberFormat="1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49" fontId="2" fillId="3" borderId="12" xfId="0" applyNumberFormat="1" applyFont="1" applyFill="1" applyBorder="1" applyAlignment="1" applyProtection="1">
      <alignment horizontal="left" vertical="top" wrapText="1"/>
      <protection locked="0"/>
    </xf>
    <xf numFmtId="0" fontId="37" fillId="0" borderId="0" xfId="0" applyFont="1" applyAlignment="1">
      <alignment horizontal="left" vertical="center"/>
    </xf>
    <xf numFmtId="0" fontId="25" fillId="0" borderId="6" xfId="0" applyFont="1" applyBorder="1" applyAlignment="1" applyProtection="1">
      <alignment vertical="center" wrapText="1"/>
      <protection hidden="1"/>
    </xf>
    <xf numFmtId="1" fontId="40" fillId="0" borderId="0" xfId="4" applyNumberFormat="1" applyFont="1" applyAlignment="1" applyProtection="1">
      <alignment horizontal="center" vertical="center"/>
    </xf>
    <xf numFmtId="43" fontId="1" fillId="0" borderId="6" xfId="5" applyFont="1" applyFill="1" applyBorder="1" applyAlignment="1" applyProtection="1">
      <alignment horizontal="center" vertical="center" shrinkToFit="1"/>
    </xf>
    <xf numFmtId="0" fontId="25" fillId="0" borderId="6" xfId="0" quotePrefix="1" applyFont="1" applyBorder="1" applyAlignment="1">
      <alignment horizontal="left" vertical="center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1" fontId="25" fillId="0" borderId="0" xfId="4" applyNumberFormat="1" applyFont="1" applyAlignment="1" applyProtection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6" fillId="0" borderId="6" xfId="0" applyFont="1" applyBorder="1" applyAlignment="1">
      <alignment horizontal="center"/>
    </xf>
    <xf numFmtId="0" fontId="36" fillId="3" borderId="6" xfId="5" applyNumberFormat="1" applyFont="1" applyFill="1" applyBorder="1" applyAlignment="1" applyProtection="1">
      <alignment horizontal="center"/>
      <protection locked="0"/>
    </xf>
    <xf numFmtId="0" fontId="38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169" fontId="7" fillId="0" borderId="0" xfId="0" applyNumberFormat="1" applyFont="1" applyAlignment="1">
      <alignment horizontal="right"/>
    </xf>
    <xf numFmtId="0" fontId="41" fillId="0" borderId="0" xfId="0" applyFont="1" applyAlignment="1">
      <alignment horizontal="left" vertical="center"/>
    </xf>
    <xf numFmtId="10" fontId="25" fillId="2" borderId="9" xfId="0" applyNumberFormat="1" applyFont="1" applyFill="1" applyBorder="1"/>
    <xf numFmtId="0" fontId="25" fillId="0" borderId="12" xfId="0" applyFont="1" applyBorder="1" applyAlignment="1">
      <alignment horizontal="center" vertical="center" wrapText="1"/>
    </xf>
    <xf numFmtId="1" fontId="25" fillId="0" borderId="6" xfId="0" applyNumberFormat="1" applyFont="1" applyBorder="1" applyAlignment="1">
      <alignment horizontal="center"/>
    </xf>
    <xf numFmtId="0" fontId="25" fillId="3" borderId="6" xfId="0" applyFont="1" applyFill="1" applyBorder="1" applyAlignment="1" applyProtection="1">
      <alignment horizontal="center" vertical="center"/>
      <protection locked="0"/>
    </xf>
    <xf numFmtId="0" fontId="25" fillId="3" borderId="6" xfId="0" applyFont="1" applyFill="1" applyBorder="1" applyAlignment="1" applyProtection="1">
      <alignment horizontal="left" vertical="center"/>
      <protection locked="0"/>
    </xf>
    <xf numFmtId="0" fontId="25" fillId="3" borderId="6" xfId="0" applyFont="1" applyFill="1" applyBorder="1" applyAlignment="1" applyProtection="1">
      <alignment vertical="center" wrapText="1"/>
      <protection locked="0"/>
    </xf>
    <xf numFmtId="0" fontId="1" fillId="2" borderId="9" xfId="4" applyNumberFormat="1" applyFont="1" applyFill="1" applyBorder="1" applyAlignment="1" applyProtection="1">
      <alignment horizontal="center"/>
    </xf>
    <xf numFmtId="170" fontId="25" fillId="2" borderId="9" xfId="1" applyNumberFormat="1" applyFont="1" applyFill="1" applyBorder="1" applyAlignment="1" applyProtection="1">
      <alignment shrinkToFit="1"/>
    </xf>
    <xf numFmtId="43" fontId="25" fillId="0" borderId="0" xfId="5" applyFont="1" applyFill="1" applyProtection="1"/>
    <xf numFmtId="171" fontId="27" fillId="2" borderId="1" xfId="5" applyNumberFormat="1" applyFont="1" applyFill="1" applyBorder="1" applyAlignment="1" applyProtection="1">
      <alignment horizontal="center" shrinkToFit="1"/>
    </xf>
    <xf numFmtId="171" fontId="25" fillId="0" borderId="6" xfId="5" applyNumberFormat="1" applyFont="1" applyBorder="1" applyAlignment="1" applyProtection="1">
      <alignment horizontal="center" shrinkToFit="1"/>
    </xf>
    <xf numFmtId="0" fontId="23" fillId="0" borderId="15" xfId="0" applyFont="1" applyBorder="1"/>
    <xf numFmtId="0" fontId="10" fillId="2" borderId="16" xfId="2" applyFont="1" applyFill="1" applyBorder="1" applyAlignment="1">
      <alignment vertical="center" wrapText="1"/>
    </xf>
    <xf numFmtId="0" fontId="10" fillId="2" borderId="17" xfId="2" applyFont="1" applyFill="1" applyBorder="1" applyAlignment="1">
      <alignment vertical="center" wrapText="1"/>
    </xf>
    <xf numFmtId="0" fontId="42" fillId="0" borderId="0" xfId="0" applyFont="1" applyAlignment="1">
      <alignment vertical="center"/>
    </xf>
    <xf numFmtId="0" fontId="36" fillId="0" borderId="15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6" fillId="0" borderId="0" xfId="0" applyFont="1" applyProtection="1">
      <protection locked="0"/>
    </xf>
    <xf numFmtId="0" fontId="25" fillId="0" borderId="0" xfId="0" applyFont="1" applyProtection="1">
      <protection locked="0"/>
    </xf>
    <xf numFmtId="172" fontId="25" fillId="0" borderId="6" xfId="0" applyNumberFormat="1" applyFont="1" applyBorder="1" applyAlignment="1">
      <alignment horizontal="left"/>
    </xf>
    <xf numFmtId="172" fontId="25" fillId="0" borderId="6" xfId="0" applyNumberFormat="1" applyFont="1" applyBorder="1" applyAlignment="1">
      <alignment horizontal="center"/>
    </xf>
    <xf numFmtId="1" fontId="25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0" fontId="45" fillId="2" borderId="18" xfId="2" applyFont="1" applyFill="1" applyBorder="1" applyAlignment="1">
      <alignment vertical="center" wrapText="1"/>
    </xf>
    <xf numFmtId="3" fontId="45" fillId="2" borderId="19" xfId="2" applyNumberFormat="1" applyFont="1" applyFill="1" applyBorder="1" applyAlignment="1">
      <alignment horizontal="left" vertical="center" wrapText="1"/>
    </xf>
    <xf numFmtId="0" fontId="25" fillId="4" borderId="1" xfId="0" applyFont="1" applyFill="1" applyBorder="1" applyAlignment="1" applyProtection="1">
      <alignment horizontal="center" textRotation="90" wrapText="1"/>
      <protection locked="0"/>
    </xf>
    <xf numFmtId="0" fontId="21" fillId="4" borderId="1" xfId="0" applyFont="1" applyFill="1" applyBorder="1" applyAlignment="1" applyProtection="1">
      <alignment horizontal="center" textRotation="90" wrapText="1"/>
      <protection locked="0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 indent="2"/>
    </xf>
    <xf numFmtId="0" fontId="46" fillId="0" borderId="6" xfId="0" applyFont="1" applyBorder="1" applyAlignment="1">
      <alignment horizontal="left"/>
    </xf>
    <xf numFmtId="0" fontId="46" fillId="2" borderId="1" xfId="0" applyFont="1" applyFill="1" applyBorder="1" applyAlignment="1">
      <alignment horizontal="center" textRotation="90"/>
    </xf>
    <xf numFmtId="43" fontId="47" fillId="0" borderId="0" xfId="5" applyFont="1" applyFill="1" applyAlignment="1" applyProtection="1">
      <alignment horizontal="left"/>
    </xf>
    <xf numFmtId="0" fontId="25" fillId="6" borderId="6" xfId="0" applyFont="1" applyFill="1" applyBorder="1" applyAlignment="1" applyProtection="1">
      <alignment vertical="center" wrapText="1"/>
      <protection locked="0" hidden="1"/>
    </xf>
    <xf numFmtId="0" fontId="25" fillId="0" borderId="6" xfId="0" applyFont="1" applyBorder="1" applyAlignment="1" applyProtection="1">
      <alignment horizontal="center" vertical="center"/>
      <protection locked="0"/>
    </xf>
    <xf numFmtId="0" fontId="21" fillId="3" borderId="6" xfId="0" applyFont="1" applyFill="1" applyBorder="1" applyAlignment="1" applyProtection="1">
      <alignment horizontal="left" vertical="center"/>
      <protection locked="0"/>
    </xf>
    <xf numFmtId="0" fontId="21" fillId="3" borderId="6" xfId="0" applyFont="1" applyFill="1" applyBorder="1" applyAlignment="1" applyProtection="1">
      <alignment vertical="center" wrapText="1"/>
      <protection locked="0"/>
    </xf>
    <xf numFmtId="49" fontId="13" fillId="3" borderId="12" xfId="0" applyNumberFormat="1" applyFont="1" applyFill="1" applyBorder="1" applyAlignment="1" applyProtection="1">
      <alignment horizontal="left" vertical="top" wrapText="1"/>
      <protection locked="0"/>
    </xf>
    <xf numFmtId="0" fontId="13" fillId="3" borderId="12" xfId="0" applyFont="1" applyFill="1" applyBorder="1" applyAlignment="1" applyProtection="1">
      <alignment vertical="top" wrapText="1"/>
      <protection locked="0"/>
    </xf>
    <xf numFmtId="14" fontId="13" fillId="3" borderId="12" xfId="0" applyNumberFormat="1" applyFont="1" applyFill="1" applyBorder="1" applyAlignment="1" applyProtection="1">
      <alignment horizontal="center" vertical="top" wrapText="1"/>
      <protection locked="0"/>
    </xf>
    <xf numFmtId="43" fontId="1" fillId="0" borderId="6" xfId="5" applyFont="1" applyBorder="1" applyAlignment="1" applyProtection="1">
      <alignment horizontal="center" vertical="center" shrinkToFit="1"/>
    </xf>
    <xf numFmtId="43" fontId="25" fillId="0" borderId="6" xfId="5" applyFont="1" applyBorder="1" applyAlignment="1" applyProtection="1">
      <alignment vertical="center" shrinkToFit="1"/>
    </xf>
    <xf numFmtId="43" fontId="25" fillId="3" borderId="6" xfId="5" applyFont="1" applyFill="1" applyBorder="1" applyAlignment="1" applyProtection="1">
      <alignment vertical="center" shrinkToFit="1"/>
      <protection locked="0"/>
    </xf>
    <xf numFmtId="0" fontId="13" fillId="7" borderId="11" xfId="5" applyNumberFormat="1" applyFont="1" applyFill="1" applyBorder="1" applyAlignment="1" applyProtection="1">
      <alignment horizontal="left"/>
    </xf>
    <xf numFmtId="0" fontId="36" fillId="7" borderId="20" xfId="5" applyNumberFormat="1" applyFont="1" applyFill="1" applyBorder="1" applyAlignment="1" applyProtection="1">
      <alignment horizontal="center"/>
    </xf>
    <xf numFmtId="0" fontId="36" fillId="7" borderId="14" xfId="5" applyNumberFormat="1" applyFont="1" applyFill="1" applyBorder="1" applyAlignment="1" applyProtection="1">
      <alignment horizontal="center"/>
    </xf>
    <xf numFmtId="43" fontId="25" fillId="0" borderId="6" xfId="5" applyFont="1" applyBorder="1" applyAlignment="1" applyProtection="1">
      <alignment shrinkToFit="1"/>
    </xf>
    <xf numFmtId="173" fontId="25" fillId="3" borderId="6" xfId="5" applyNumberFormat="1" applyFont="1" applyFill="1" applyBorder="1" applyAlignment="1" applyProtection="1">
      <alignment horizontal="center" vertical="center" shrinkToFit="1"/>
      <protection locked="0"/>
    </xf>
    <xf numFmtId="174" fontId="25" fillId="0" borderId="6" xfId="0" applyNumberFormat="1" applyFont="1" applyBorder="1" applyAlignment="1">
      <alignment horizontal="left" wrapText="1"/>
    </xf>
    <xf numFmtId="0" fontId="20" fillId="0" borderId="1" xfId="0" applyFont="1" applyBorder="1" applyAlignment="1">
      <alignment horizontal="center" vertical="center" wrapText="1"/>
    </xf>
    <xf numFmtId="0" fontId="13" fillId="3" borderId="12" xfId="0" applyFont="1" applyFill="1" applyBorder="1" applyAlignment="1" applyProtection="1">
      <alignment horizontal="left" vertical="top" wrapText="1"/>
      <protection locked="0"/>
    </xf>
    <xf numFmtId="49" fontId="13" fillId="3" borderId="12" xfId="0" applyNumberFormat="1" applyFont="1" applyFill="1" applyBorder="1" applyProtection="1">
      <protection locked="0"/>
    </xf>
    <xf numFmtId="0" fontId="36" fillId="3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left" vertical="center" wrapText="1"/>
    </xf>
    <xf numFmtId="0" fontId="7" fillId="0" borderId="3" xfId="3" applyFont="1" applyBorder="1" applyAlignment="1">
      <alignment horizontal="left" vertical="top"/>
    </xf>
    <xf numFmtId="0" fontId="7" fillId="0" borderId="0" xfId="3" applyFont="1" applyAlignment="1">
      <alignment horizontal="left" vertical="top"/>
    </xf>
    <xf numFmtId="0" fontId="7" fillId="0" borderId="4" xfId="3" applyFont="1" applyBorder="1" applyAlignment="1">
      <alignment horizontal="left" vertical="top"/>
    </xf>
    <xf numFmtId="49" fontId="13" fillId="3" borderId="18" xfId="0" applyNumberFormat="1" applyFont="1" applyFill="1" applyBorder="1" applyAlignment="1" applyProtection="1">
      <alignment horizontal="left" vertical="top" wrapText="1"/>
      <protection locked="0"/>
    </xf>
    <xf numFmtId="49" fontId="13" fillId="3" borderId="7" xfId="0" applyNumberFormat="1" applyFont="1" applyFill="1" applyBorder="1" applyAlignment="1" applyProtection="1">
      <alignment horizontal="left" vertical="top" wrapText="1"/>
      <protection locked="0"/>
    </xf>
    <xf numFmtId="49" fontId="13" fillId="3" borderId="17" xfId="0" applyNumberFormat="1" applyFont="1" applyFill="1" applyBorder="1" applyAlignment="1" applyProtection="1">
      <alignment horizontal="left" vertical="top" wrapText="1"/>
      <protection locked="0"/>
    </xf>
    <xf numFmtId="0" fontId="16" fillId="0" borderId="3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43" fillId="4" borderId="21" xfId="0" applyFont="1" applyFill="1" applyBorder="1" applyAlignment="1">
      <alignment horizontal="center" vertical="center"/>
    </xf>
    <xf numFmtId="0" fontId="43" fillId="4" borderId="22" xfId="0" applyFont="1" applyFill="1" applyBorder="1" applyAlignment="1">
      <alignment horizontal="center" vertical="center"/>
    </xf>
    <xf numFmtId="0" fontId="13" fillId="3" borderId="18" xfId="0" applyFont="1" applyFill="1" applyBorder="1" applyAlignment="1" applyProtection="1">
      <alignment horizontal="left" vertical="top" wrapText="1"/>
      <protection locked="0"/>
    </xf>
    <xf numFmtId="0" fontId="36" fillId="3" borderId="7" xfId="0" applyFont="1" applyFill="1" applyBorder="1" applyAlignment="1" applyProtection="1">
      <alignment horizontal="left" vertical="top" wrapText="1"/>
      <protection locked="0"/>
    </xf>
    <xf numFmtId="0" fontId="2" fillId="3" borderId="18" xfId="2" applyFont="1" applyFill="1" applyBorder="1" applyAlignment="1" applyProtection="1">
      <alignment horizontal="left"/>
      <protection locked="0"/>
    </xf>
    <xf numFmtId="0" fontId="2" fillId="3" borderId="17" xfId="2" applyFont="1" applyFill="1" applyBorder="1" applyAlignment="1" applyProtection="1">
      <alignment horizontal="left"/>
      <protection locked="0"/>
    </xf>
    <xf numFmtId="0" fontId="13" fillId="3" borderId="18" xfId="0" applyFont="1" applyFill="1" applyBorder="1" applyAlignment="1" applyProtection="1">
      <alignment horizontal="left"/>
      <protection locked="0"/>
    </xf>
    <xf numFmtId="0" fontId="36" fillId="3" borderId="7" xfId="0" applyFont="1" applyFill="1" applyBorder="1" applyAlignment="1" applyProtection="1">
      <alignment horizontal="left"/>
      <protection locked="0"/>
    </xf>
    <xf numFmtId="0" fontId="10" fillId="2" borderId="5" xfId="2" applyFont="1" applyFill="1" applyBorder="1" applyAlignment="1">
      <alignment horizontal="center" vertical="center" wrapText="1"/>
    </xf>
    <xf numFmtId="0" fontId="10" fillId="2" borderId="7" xfId="2" applyFont="1" applyFill="1" applyBorder="1" applyAlignment="1">
      <alignment horizontal="center" vertical="center" wrapText="1"/>
    </xf>
    <xf numFmtId="0" fontId="13" fillId="3" borderId="7" xfId="0" applyFont="1" applyFill="1" applyBorder="1" applyAlignment="1" applyProtection="1">
      <alignment horizontal="left" vertical="top" wrapText="1"/>
      <protection locked="0"/>
    </xf>
    <xf numFmtId="0" fontId="13" fillId="3" borderId="17" xfId="0" applyFont="1" applyFill="1" applyBorder="1" applyAlignment="1" applyProtection="1">
      <alignment horizontal="left" vertical="top" wrapText="1"/>
      <protection locked="0"/>
    </xf>
    <xf numFmtId="0" fontId="13" fillId="0" borderId="15" xfId="0" applyFont="1" applyBorder="1" applyAlignment="1">
      <alignment horizontal="left" vertical="center"/>
    </xf>
    <xf numFmtId="0" fontId="36" fillId="0" borderId="15" xfId="0" applyFont="1" applyBorder="1" applyAlignment="1">
      <alignment horizontal="left" vertical="center"/>
    </xf>
    <xf numFmtId="0" fontId="23" fillId="0" borderId="21" xfId="0" applyFont="1" applyBorder="1"/>
    <xf numFmtId="0" fontId="23" fillId="0" borderId="23" xfId="0" applyFont="1" applyBorder="1"/>
    <xf numFmtId="0" fontId="0" fillId="3" borderId="18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25" fillId="0" borderId="5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6" fillId="0" borderId="18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Alignment="1">
      <alignment horizontal="left"/>
    </xf>
    <xf numFmtId="167" fontId="36" fillId="0" borderId="24" xfId="5" applyNumberFormat="1" applyFont="1" applyBorder="1" applyAlignment="1" applyProtection="1">
      <alignment horizontal="center" shrinkToFit="1"/>
    </xf>
    <xf numFmtId="167" fontId="36" fillId="0" borderId="25" xfId="5" applyNumberFormat="1" applyFont="1" applyBorder="1" applyAlignment="1" applyProtection="1">
      <alignment horizontal="center" shrinkToFit="1"/>
    </xf>
    <xf numFmtId="167" fontId="36" fillId="0" borderId="26" xfId="5" applyNumberFormat="1" applyFont="1" applyBorder="1" applyAlignment="1" applyProtection="1">
      <alignment horizontal="center" shrinkToFit="1"/>
    </xf>
    <xf numFmtId="10" fontId="36" fillId="0" borderId="27" xfId="4" applyNumberFormat="1" applyFont="1" applyBorder="1" applyAlignment="1" applyProtection="1">
      <alignment horizontal="center"/>
    </xf>
    <xf numFmtId="10" fontId="36" fillId="0" borderId="28" xfId="4" applyNumberFormat="1" applyFont="1" applyBorder="1" applyAlignment="1" applyProtection="1">
      <alignment horizontal="center"/>
    </xf>
    <xf numFmtId="10" fontId="36" fillId="0" borderId="29" xfId="4" applyNumberFormat="1" applyFont="1" applyBorder="1" applyAlignment="1" applyProtection="1">
      <alignment horizontal="center"/>
    </xf>
    <xf numFmtId="0" fontId="38" fillId="0" borderId="40" xfId="0" applyFont="1" applyBorder="1" applyAlignment="1">
      <alignment horizontal="center"/>
    </xf>
    <xf numFmtId="0" fontId="38" fillId="0" borderId="41" xfId="0" applyFont="1" applyBorder="1" applyAlignment="1">
      <alignment horizontal="center"/>
    </xf>
    <xf numFmtId="0" fontId="23" fillId="0" borderId="36" xfId="0" applyFont="1" applyBorder="1" applyAlignment="1">
      <alignment horizontal="right" vertical="center"/>
    </xf>
    <xf numFmtId="0" fontId="23" fillId="0" borderId="37" xfId="0" applyFont="1" applyBorder="1" applyAlignment="1">
      <alignment horizontal="right" vertical="center"/>
    </xf>
    <xf numFmtId="0" fontId="23" fillId="0" borderId="38" xfId="0" applyFont="1" applyBorder="1" applyAlignment="1">
      <alignment horizontal="right" vertical="center"/>
    </xf>
    <xf numFmtId="0" fontId="23" fillId="0" borderId="39" xfId="0" applyFont="1" applyBorder="1" applyAlignment="1">
      <alignment horizontal="right" vertical="center"/>
    </xf>
    <xf numFmtId="0" fontId="38" fillId="0" borderId="42" xfId="0" applyFont="1" applyBorder="1" applyAlignment="1">
      <alignment horizontal="center"/>
    </xf>
    <xf numFmtId="0" fontId="38" fillId="0" borderId="43" xfId="0" applyFont="1" applyBorder="1" applyAlignment="1">
      <alignment horizontal="center"/>
    </xf>
    <xf numFmtId="0" fontId="27" fillId="2" borderId="30" xfId="0" applyFont="1" applyFill="1" applyBorder="1" applyAlignment="1">
      <alignment horizontal="center"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38" fillId="2" borderId="30" xfId="0" applyFont="1" applyFill="1" applyBorder="1" applyAlignment="1">
      <alignment horizontal="center" vertical="center"/>
    </xf>
    <xf numFmtId="0" fontId="38" fillId="2" borderId="31" xfId="0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/>
    </xf>
    <xf numFmtId="0" fontId="23" fillId="2" borderId="33" xfId="0" applyFont="1" applyFill="1" applyBorder="1" applyAlignment="1">
      <alignment horizontal="center"/>
    </xf>
    <xf numFmtId="0" fontId="38" fillId="0" borderId="34" xfId="0" applyFont="1" applyBorder="1" applyAlignment="1">
      <alignment horizontal="center"/>
    </xf>
    <xf numFmtId="0" fontId="38" fillId="0" borderId="35" xfId="0" applyFont="1" applyBorder="1" applyAlignment="1">
      <alignment horizontal="center"/>
    </xf>
    <xf numFmtId="0" fontId="41" fillId="0" borderId="18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165" fontId="38" fillId="2" borderId="8" xfId="4" applyNumberFormat="1" applyFont="1" applyFill="1" applyBorder="1" applyAlignment="1" applyProtection="1">
      <alignment horizontal="center"/>
    </xf>
    <xf numFmtId="165" fontId="38" fillId="2" borderId="9" xfId="4" applyNumberFormat="1" applyFont="1" applyFill="1" applyBorder="1" applyAlignment="1" applyProtection="1">
      <alignment horizontal="center"/>
    </xf>
    <xf numFmtId="165" fontId="38" fillId="2" borderId="10" xfId="4" applyNumberFormat="1" applyFont="1" applyFill="1" applyBorder="1" applyAlignment="1" applyProtection="1">
      <alignment horizontal="center"/>
    </xf>
    <xf numFmtId="10" fontId="36" fillId="0" borderId="27" xfId="4" applyNumberFormat="1" applyFont="1" applyBorder="1" applyAlignment="1" applyProtection="1">
      <alignment horizontal="center" shrinkToFit="1"/>
    </xf>
    <xf numFmtId="10" fontId="36" fillId="0" borderId="28" xfId="4" applyNumberFormat="1" applyFont="1" applyBorder="1" applyAlignment="1" applyProtection="1">
      <alignment horizontal="center" shrinkToFit="1"/>
    </xf>
    <xf numFmtId="10" fontId="36" fillId="0" borderId="29" xfId="4" applyNumberFormat="1" applyFont="1" applyBorder="1" applyAlignment="1" applyProtection="1">
      <alignment horizontal="center" shrinkToFit="1"/>
    </xf>
    <xf numFmtId="168" fontId="44" fillId="2" borderId="8" xfId="4" applyNumberFormat="1" applyFont="1" applyFill="1" applyBorder="1" applyAlignment="1" applyProtection="1">
      <alignment horizontal="center"/>
    </xf>
    <xf numFmtId="168" fontId="44" fillId="2" borderId="9" xfId="4" applyNumberFormat="1" applyFont="1" applyFill="1" applyBorder="1" applyAlignment="1" applyProtection="1">
      <alignment horizontal="center"/>
    </xf>
    <xf numFmtId="168" fontId="44" fillId="2" borderId="10" xfId="4" applyNumberFormat="1" applyFont="1" applyFill="1" applyBorder="1" applyAlignment="1" applyProtection="1">
      <alignment horizontal="center"/>
    </xf>
    <xf numFmtId="0" fontId="26" fillId="0" borderId="0" xfId="0" applyFont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164" fontId="10" fillId="5" borderId="18" xfId="0" applyNumberFormat="1" applyFont="1" applyFill="1" applyBorder="1" applyAlignment="1" applyProtection="1">
      <alignment horizontal="center" wrapText="1"/>
      <protection locked="0"/>
    </xf>
    <xf numFmtId="164" fontId="10" fillId="5" borderId="7" xfId="0" applyNumberFormat="1" applyFont="1" applyFill="1" applyBorder="1" applyAlignment="1" applyProtection="1">
      <alignment horizontal="center" wrapText="1"/>
      <protection locked="0"/>
    </xf>
    <xf numFmtId="164" fontId="10" fillId="5" borderId="17" xfId="0" applyNumberFormat="1" applyFont="1" applyFill="1" applyBorder="1" applyAlignment="1" applyProtection="1">
      <alignment horizontal="center" wrapText="1"/>
      <protection locked="0"/>
    </xf>
    <xf numFmtId="14" fontId="10" fillId="0" borderId="18" xfId="0" applyNumberFormat="1" applyFont="1" applyBorder="1" applyAlignment="1" applyProtection="1">
      <alignment horizontal="center" shrinkToFit="1"/>
      <protection hidden="1"/>
    </xf>
    <xf numFmtId="14" fontId="10" fillId="0" borderId="7" xfId="0" applyNumberFormat="1" applyFont="1" applyBorder="1" applyAlignment="1" applyProtection="1">
      <alignment horizontal="center" shrinkToFit="1"/>
      <protection hidden="1"/>
    </xf>
    <xf numFmtId="14" fontId="10" fillId="0" borderId="17" xfId="0" applyNumberFormat="1" applyFont="1" applyBorder="1" applyAlignment="1" applyProtection="1">
      <alignment horizontal="center" shrinkToFit="1"/>
      <protection hidden="1"/>
    </xf>
    <xf numFmtId="14" fontId="36" fillId="3" borderId="8" xfId="4" applyNumberFormat="1" applyFont="1" applyFill="1" applyBorder="1" applyAlignment="1" applyProtection="1">
      <alignment horizontal="center"/>
      <protection locked="0"/>
    </xf>
    <xf numFmtId="14" fontId="36" fillId="3" borderId="9" xfId="4" applyNumberFormat="1" applyFont="1" applyFill="1" applyBorder="1" applyAlignment="1" applyProtection="1">
      <alignment horizontal="center"/>
      <protection locked="0"/>
    </xf>
    <xf numFmtId="14" fontId="36" fillId="3" borderId="10" xfId="4" applyNumberFormat="1" applyFont="1" applyFill="1" applyBorder="1" applyAlignment="1" applyProtection="1">
      <alignment horizontal="center"/>
      <protection locked="0"/>
    </xf>
    <xf numFmtId="10" fontId="10" fillId="0" borderId="18" xfId="4" applyNumberFormat="1" applyFont="1" applyFill="1" applyBorder="1" applyAlignment="1" applyProtection="1">
      <alignment horizontal="center" wrapText="1"/>
    </xf>
    <xf numFmtId="10" fontId="10" fillId="0" borderId="7" xfId="4" applyNumberFormat="1" applyFont="1" applyFill="1" applyBorder="1" applyAlignment="1" applyProtection="1">
      <alignment horizontal="center" wrapText="1"/>
    </xf>
    <xf numFmtId="10" fontId="10" fillId="0" borderId="17" xfId="4" applyNumberFormat="1" applyFont="1" applyFill="1" applyBorder="1" applyAlignment="1" applyProtection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44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/>
    </xf>
  </cellXfs>
  <cellStyles count="6">
    <cellStyle name="Moeda" xfId="1" builtinId="4"/>
    <cellStyle name="Normal" xfId="0" builtinId="0"/>
    <cellStyle name="Normal 2" xfId="2" xr:uid="{00000000-0005-0000-0000-000002000000}"/>
    <cellStyle name="Normal_FICHA DE VERIFICAÇÃO PRELIMINAR - Plano R" xfId="3" xr:uid="{00000000-0005-0000-0000-000003000000}"/>
    <cellStyle name="Porcentagem" xfId="4" builtinId="5"/>
    <cellStyle name="Vírgula" xfId="5" builtinId="3"/>
  </cellStyles>
  <dxfs count="106">
    <dxf>
      <font>
        <color theme="0"/>
      </font>
      <border>
        <left/>
        <right/>
        <bottom/>
      </border>
    </dxf>
    <dxf>
      <font>
        <color theme="0"/>
      </font>
      <border>
        <left/>
        <right/>
        <bottom/>
      </border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$B$12" fmlaRange="Detalhamento.OpçõesServiços" noThreeD="1" sel="1" val="0"/>
</file>

<file path=xl/ctrlProps/ctrlProp2.xml><?xml version="1.0" encoding="utf-8"?>
<formControlPr xmlns="http://schemas.microsoft.com/office/spreadsheetml/2009/9/main" objectType="Drop" dropStyle="combo" dx="16" fmlaLink="$B$8" fmlaRange="Detalhamento.OpçõesExibição" noThreeD="1" sel="1" val="0"/>
</file>

<file path=xl/ctrlProps/ctrlProp3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Label" lockText="1"/>
</file>

<file path=xl/ctrlProps/ctrlProp5.xml><?xml version="1.0" encoding="utf-8"?>
<formControlPr xmlns="http://schemas.microsoft.com/office/spreadsheetml/2009/9/main" objectType="Spin" dx="22" fmlaLink="$AX$28" max="99" min="1" page="10" val="4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4.emf"/><Relationship Id="rId1" Type="http://schemas.openxmlformats.org/officeDocument/2006/relationships/image" Target="../media/image1.emf"/><Relationship Id="rId6" Type="http://schemas.openxmlformats.org/officeDocument/2006/relationships/image" Target="../media/image5.emf"/><Relationship Id="rId5" Type="http://schemas.openxmlformats.org/officeDocument/2006/relationships/image" Target="../media/image10.emf"/><Relationship Id="rId4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4" Type="http://schemas.openxmlformats.org/officeDocument/2006/relationships/image" Target="../media/image9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8.emf"/><Relationship Id="rId5" Type="http://schemas.openxmlformats.org/officeDocument/2006/relationships/image" Target="../media/image9.emf"/><Relationship Id="rId4" Type="http://schemas.openxmlformats.org/officeDocument/2006/relationships/image" Target="../media/image1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1304926</xdr:colOff>
      <xdr:row>19</xdr:row>
      <xdr:rowOff>152400</xdr:rowOff>
    </xdr:from>
    <xdr:to>
      <xdr:col>4</xdr:col>
      <xdr:colOff>2554942</xdr:colOff>
      <xdr:row>22</xdr:row>
      <xdr:rowOff>103093</xdr:rowOff>
    </xdr:to>
    <xdr:sp macro="[0]!Importar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81926" y="2644588"/>
          <a:ext cx="1250016" cy="45944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Importar PO</a:t>
          </a:r>
        </a:p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(MO 27476)</a:t>
          </a:r>
        </a:p>
      </xdr:txBody>
    </xdr:sp>
    <xdr:clientData fPrintsWithSheet="0"/>
  </xdr:twoCellAnchor>
  <xdr:twoCellAnchor editAs="absolute">
    <xdr:from>
      <xdr:col>3</xdr:col>
      <xdr:colOff>257736</xdr:colOff>
      <xdr:row>31</xdr:row>
      <xdr:rowOff>179295</xdr:rowOff>
    </xdr:from>
    <xdr:to>
      <xdr:col>3</xdr:col>
      <xdr:colOff>1501589</xdr:colOff>
      <xdr:row>34</xdr:row>
      <xdr:rowOff>13447</xdr:rowOff>
    </xdr:to>
    <xdr:sp macro="[0]!EditarPlan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661648" y="3720353"/>
          <a:ext cx="1243853" cy="425823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Editar Eventos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4</xdr:col>
      <xdr:colOff>142875</xdr:colOff>
      <xdr:row>3</xdr:row>
      <xdr:rowOff>285750</xdr:rowOff>
    </xdr:to>
    <xdr:pic>
      <xdr:nvPicPr>
        <xdr:cNvPr id="91725" name="Picture 1">
          <a:extLst>
            <a:ext uri="{FF2B5EF4-FFF2-40B4-BE49-F238E27FC236}">
              <a16:creationId xmlns:a16="http://schemas.microsoft.com/office/drawing/2014/main" id="{00000000-0008-0000-0100-00004D66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1715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126626</xdr:colOff>
      <xdr:row>14</xdr:row>
      <xdr:rowOff>498662</xdr:rowOff>
    </xdr:from>
    <xdr:to>
      <xdr:col>8</xdr:col>
      <xdr:colOff>605118</xdr:colOff>
      <xdr:row>14</xdr:row>
      <xdr:rowOff>818030</xdr:rowOff>
    </xdr:to>
    <xdr:sp macro="[0]!EditarPlan" textlink="">
      <xdr:nvSpPr>
        <xdr:cNvPr id="14" name="Retângul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561479" y="2179544"/>
          <a:ext cx="1117227" cy="31936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Editar Planilha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19</xdr:col>
          <xdr:colOff>0</xdr:colOff>
          <xdr:row>13</xdr:row>
          <xdr:rowOff>85725</xdr:rowOff>
        </xdr:to>
        <xdr:pic>
          <xdr:nvPicPr>
            <xdr:cNvPr id="91727" name="Imagem 2">
              <a:extLst>
                <a:ext uri="{FF2B5EF4-FFF2-40B4-BE49-F238E27FC236}">
                  <a16:creationId xmlns:a16="http://schemas.microsoft.com/office/drawing/2014/main" id="{00000000-0008-0000-0100-00004F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92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52400" y="609600"/>
              <a:ext cx="119443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561975</xdr:colOff>
          <xdr:row>5</xdr:row>
          <xdr:rowOff>0</xdr:rowOff>
        </xdr:from>
        <xdr:to>
          <xdr:col>24</xdr:col>
          <xdr:colOff>561975</xdr:colOff>
          <xdr:row>13</xdr:row>
          <xdr:rowOff>85725</xdr:rowOff>
        </xdr:to>
        <xdr:pic>
          <xdr:nvPicPr>
            <xdr:cNvPr id="91728" name="Imagem 4">
              <a:extLst>
                <a:ext uri="{FF2B5EF4-FFF2-40B4-BE49-F238E27FC236}">
                  <a16:creationId xmlns:a16="http://schemas.microsoft.com/office/drawing/2014/main" id="{00000000-0008-0000-0100-000050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925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120967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5</xdr:row>
          <xdr:rowOff>0</xdr:rowOff>
        </xdr:from>
        <xdr:to>
          <xdr:col>30</xdr:col>
          <xdr:colOff>561975</xdr:colOff>
          <xdr:row>13</xdr:row>
          <xdr:rowOff>85725</xdr:rowOff>
        </xdr:to>
        <xdr:pic>
          <xdr:nvPicPr>
            <xdr:cNvPr id="91729" name="Imagem 5">
              <a:extLst>
                <a:ext uri="{FF2B5EF4-FFF2-40B4-BE49-F238E27FC236}">
                  <a16:creationId xmlns:a16="http://schemas.microsoft.com/office/drawing/2014/main" id="{00000000-0008-0000-0100-000051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926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154686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5</xdr:row>
          <xdr:rowOff>0</xdr:rowOff>
        </xdr:from>
        <xdr:to>
          <xdr:col>36</xdr:col>
          <xdr:colOff>561975</xdr:colOff>
          <xdr:row>13</xdr:row>
          <xdr:rowOff>85725</xdr:rowOff>
        </xdr:to>
        <xdr:pic>
          <xdr:nvPicPr>
            <xdr:cNvPr id="91730" name="Imagem 6">
              <a:extLst>
                <a:ext uri="{FF2B5EF4-FFF2-40B4-BE49-F238E27FC236}">
                  <a16:creationId xmlns:a16="http://schemas.microsoft.com/office/drawing/2014/main" id="{00000000-0008-0000-0100-000052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927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188404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0</xdr:colOff>
          <xdr:row>5</xdr:row>
          <xdr:rowOff>0</xdr:rowOff>
        </xdr:from>
        <xdr:to>
          <xdr:col>42</xdr:col>
          <xdr:colOff>561975</xdr:colOff>
          <xdr:row>13</xdr:row>
          <xdr:rowOff>85725</xdr:rowOff>
        </xdr:to>
        <xdr:pic>
          <xdr:nvPicPr>
            <xdr:cNvPr id="91731" name="Imagem 7">
              <a:extLst>
                <a:ext uri="{FF2B5EF4-FFF2-40B4-BE49-F238E27FC236}">
                  <a16:creationId xmlns:a16="http://schemas.microsoft.com/office/drawing/2014/main" id="{00000000-0008-0000-0100-000053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928"/>
                </a:ext>
              </a:extLst>
            </xdr:cNvPicPr>
          </xdr:nvPicPr>
          <xdr:blipFill>
            <a:blip xmlns:r="http://schemas.openxmlformats.org/officeDocument/2006/relationships" r:embed="rId5"/>
            <a:srcRect l="71931" r="2"/>
            <a:stretch>
              <a:fillRect/>
            </a:stretch>
          </xdr:blipFill>
          <xdr:spPr bwMode="auto">
            <a:xfrm>
              <a:off x="222123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0</xdr:colOff>
          <xdr:row>5</xdr:row>
          <xdr:rowOff>0</xdr:rowOff>
        </xdr:from>
        <xdr:to>
          <xdr:col>48</xdr:col>
          <xdr:colOff>561975</xdr:colOff>
          <xdr:row>13</xdr:row>
          <xdr:rowOff>85725</xdr:rowOff>
        </xdr:to>
        <xdr:pic>
          <xdr:nvPicPr>
            <xdr:cNvPr id="91732" name="Imagem 8">
              <a:extLst>
                <a:ext uri="{FF2B5EF4-FFF2-40B4-BE49-F238E27FC236}">
                  <a16:creationId xmlns:a16="http://schemas.microsoft.com/office/drawing/2014/main" id="{00000000-0008-0000-0100-000054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929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255841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5</xdr:row>
          <xdr:rowOff>0</xdr:rowOff>
        </xdr:from>
        <xdr:to>
          <xdr:col>54</xdr:col>
          <xdr:colOff>561975</xdr:colOff>
          <xdr:row>13</xdr:row>
          <xdr:rowOff>85725</xdr:rowOff>
        </xdr:to>
        <xdr:pic>
          <xdr:nvPicPr>
            <xdr:cNvPr id="91733" name="Imagem 9">
              <a:extLst>
                <a:ext uri="{FF2B5EF4-FFF2-40B4-BE49-F238E27FC236}">
                  <a16:creationId xmlns:a16="http://schemas.microsoft.com/office/drawing/2014/main" id="{00000000-0008-0000-0100-000055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930"/>
                </a:ext>
              </a:extLst>
            </xdr:cNvPicPr>
          </xdr:nvPicPr>
          <xdr:blipFill>
            <a:blip xmlns:r="http://schemas.openxmlformats.org/officeDocument/2006/relationships" r:embed="rId2"/>
            <a:srcRect l="71931" r="2"/>
            <a:stretch>
              <a:fillRect/>
            </a:stretch>
          </xdr:blipFill>
          <xdr:spPr bwMode="auto">
            <a:xfrm>
              <a:off x="289560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55</xdr:col>
          <xdr:colOff>0</xdr:colOff>
          <xdr:row>5</xdr:row>
          <xdr:rowOff>0</xdr:rowOff>
        </xdr:from>
        <xdr:to>
          <xdr:col>60</xdr:col>
          <xdr:colOff>561975</xdr:colOff>
          <xdr:row>13</xdr:row>
          <xdr:rowOff>85725</xdr:rowOff>
        </xdr:to>
        <xdr:pic>
          <xdr:nvPicPr>
            <xdr:cNvPr id="91734" name="Imagem 10">
              <a:extLst>
                <a:ext uri="{FF2B5EF4-FFF2-40B4-BE49-F238E27FC236}">
                  <a16:creationId xmlns:a16="http://schemas.microsoft.com/office/drawing/2014/main" id="{00000000-0008-0000-0100-000056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931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323278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85725</xdr:colOff>
      <xdr:row>14</xdr:row>
      <xdr:rowOff>85725</xdr:rowOff>
    </xdr:from>
    <xdr:to>
      <xdr:col>4</xdr:col>
      <xdr:colOff>390525</xdr:colOff>
      <xdr:row>14</xdr:row>
      <xdr:rowOff>405093</xdr:rowOff>
    </xdr:to>
    <xdr:sp macro="[0]!escondeCabecalhos" textlink="">
      <xdr:nvSpPr>
        <xdr:cNvPr id="12" name="Retângul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3812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Ocultar Cabeçalhos</a:t>
          </a:r>
        </a:p>
      </xdr:txBody>
    </xdr:sp>
    <xdr:clientData fPrintsWithSheet="0"/>
  </xdr:twoCellAnchor>
  <xdr:twoCellAnchor>
    <xdr:from>
      <xdr:col>4</xdr:col>
      <xdr:colOff>485775</xdr:colOff>
      <xdr:row>14</xdr:row>
      <xdr:rowOff>85725</xdr:rowOff>
    </xdr:from>
    <xdr:to>
      <xdr:col>4</xdr:col>
      <xdr:colOff>1819275</xdr:colOff>
      <xdr:row>14</xdr:row>
      <xdr:rowOff>405093</xdr:rowOff>
    </xdr:to>
    <xdr:sp macro="[0]!reexibeCabecalhos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66687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Reexibir Cabeçalhos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7</xdr:col>
      <xdr:colOff>76200</xdr:colOff>
      <xdr:row>1</xdr:row>
      <xdr:rowOff>285750</xdr:rowOff>
    </xdr:to>
    <xdr:pic>
      <xdr:nvPicPr>
        <xdr:cNvPr id="85788" name="Picture 1">
          <a:extLst>
            <a:ext uri="{FF2B5EF4-FFF2-40B4-BE49-F238E27FC236}">
              <a16:creationId xmlns:a16="http://schemas.microsoft.com/office/drawing/2014/main" id="{00000000-0008-0000-0200-00001C4F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317500</xdr:colOff>
          <xdr:row>10</xdr:row>
          <xdr:rowOff>127000</xdr:rowOff>
        </xdr:from>
        <xdr:to>
          <xdr:col>7</xdr:col>
          <xdr:colOff>838200</xdr:colOff>
          <xdr:row>12</xdr:row>
          <xdr:rowOff>0</xdr:rowOff>
        </xdr:to>
        <xdr:sp macro="" textlink="">
          <xdr:nvSpPr>
            <xdr:cNvPr id="62881" name="Drop Down 2465" hidden="1">
              <a:extLst>
                <a:ext uri="{63B3BB69-23CF-44E3-9099-C40C66FF867C}">
                  <a14:compatExt spid="_x0000_s62881"/>
                </a:ext>
                <a:ext uri="{FF2B5EF4-FFF2-40B4-BE49-F238E27FC236}">
                  <a16:creationId xmlns:a16="http://schemas.microsoft.com/office/drawing/2014/main" id="{00000000-0008-0000-0200-0000A1F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317500</xdr:colOff>
          <xdr:row>12</xdr:row>
          <xdr:rowOff>69850</xdr:rowOff>
        </xdr:from>
        <xdr:to>
          <xdr:col>7</xdr:col>
          <xdr:colOff>838200</xdr:colOff>
          <xdr:row>12</xdr:row>
          <xdr:rowOff>228600</xdr:rowOff>
        </xdr:to>
        <xdr:sp macro="" textlink="">
          <xdr:nvSpPr>
            <xdr:cNvPr id="63010" name="SelecionaExibição" hidden="1">
              <a:extLst>
                <a:ext uri="{63B3BB69-23CF-44E3-9099-C40C66FF867C}">
                  <a14:compatExt spid="_x0000_s63010"/>
                </a:ext>
                <a:ext uri="{FF2B5EF4-FFF2-40B4-BE49-F238E27FC236}">
                  <a16:creationId xmlns:a16="http://schemas.microsoft.com/office/drawing/2014/main" id="{00000000-0008-0000-0200-000022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412750</xdr:colOff>
          <xdr:row>10</xdr:row>
          <xdr:rowOff>127000</xdr:rowOff>
        </xdr:from>
        <xdr:to>
          <xdr:col>6</xdr:col>
          <xdr:colOff>298450</xdr:colOff>
          <xdr:row>12</xdr:row>
          <xdr:rowOff>12700</xdr:rowOff>
        </xdr:to>
        <xdr:sp macro="" textlink="">
          <xdr:nvSpPr>
            <xdr:cNvPr id="63019" name="Label 2603" hidden="1">
              <a:extLst>
                <a:ext uri="{63B3BB69-23CF-44E3-9099-C40C66FF867C}">
                  <a14:compatExt spid="_x0000_s63019"/>
                </a:ext>
                <a:ext uri="{FF2B5EF4-FFF2-40B4-BE49-F238E27FC236}">
                  <a16:creationId xmlns:a16="http://schemas.microsoft.com/office/drawing/2014/main" id="{00000000-0008-0000-0200-00002B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Serviços: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12</xdr:row>
          <xdr:rowOff>57150</xdr:rowOff>
        </xdr:from>
        <xdr:to>
          <xdr:col>6</xdr:col>
          <xdr:colOff>285750</xdr:colOff>
          <xdr:row>12</xdr:row>
          <xdr:rowOff>260350</xdr:rowOff>
        </xdr:to>
        <xdr:sp macro="" textlink="">
          <xdr:nvSpPr>
            <xdr:cNvPr id="63020" name="Label 2604" hidden="1">
              <a:extLst>
                <a:ext uri="{63B3BB69-23CF-44E3-9099-C40C66FF867C}">
                  <a14:compatExt spid="_x0000_s63020"/>
                </a:ext>
                <a:ext uri="{FF2B5EF4-FFF2-40B4-BE49-F238E27FC236}">
                  <a16:creationId xmlns:a16="http://schemas.microsoft.com/office/drawing/2014/main" id="{00000000-0008-0000-0200-00002C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Modo de Exibição: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142875</xdr:rowOff>
        </xdr:from>
        <xdr:to>
          <xdr:col>17</xdr:col>
          <xdr:colOff>19050</xdr:colOff>
          <xdr:row>10</xdr:row>
          <xdr:rowOff>114300</xdr:rowOff>
        </xdr:to>
        <xdr:pic>
          <xdr:nvPicPr>
            <xdr:cNvPr id="85789" name="Imagem 2">
              <a:extLst>
                <a:ext uri="{FF2B5EF4-FFF2-40B4-BE49-F238E27FC236}">
                  <a16:creationId xmlns:a16="http://schemas.microsoft.com/office/drawing/2014/main" id="{00000000-0008-0000-0200-00001D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96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447675"/>
              <a:ext cx="10839450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</xdr:colOff>
          <xdr:row>2</xdr:row>
          <xdr:rowOff>142875</xdr:rowOff>
        </xdr:from>
        <xdr:to>
          <xdr:col>22</xdr:col>
          <xdr:colOff>809625</xdr:colOff>
          <xdr:row>10</xdr:row>
          <xdr:rowOff>114300</xdr:rowOff>
        </xdr:to>
        <xdr:pic>
          <xdr:nvPicPr>
            <xdr:cNvPr id="85790" name="Imagem 3">
              <a:extLst>
                <a:ext uri="{FF2B5EF4-FFF2-40B4-BE49-F238E27FC236}">
                  <a16:creationId xmlns:a16="http://schemas.microsoft.com/office/drawing/2014/main" id="{00000000-0008-0000-0200-00001E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966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10829925" y="447675"/>
              <a:ext cx="4848225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</xdr:colOff>
          <xdr:row>2</xdr:row>
          <xdr:rowOff>142875</xdr:rowOff>
        </xdr:from>
        <xdr:to>
          <xdr:col>28</xdr:col>
          <xdr:colOff>809625</xdr:colOff>
          <xdr:row>10</xdr:row>
          <xdr:rowOff>123825</xdr:rowOff>
        </xdr:to>
        <xdr:pic>
          <xdr:nvPicPr>
            <xdr:cNvPr id="85791" name="Imagem 4">
              <a:extLst>
                <a:ext uri="{FF2B5EF4-FFF2-40B4-BE49-F238E27FC236}">
                  <a16:creationId xmlns:a16="http://schemas.microsoft.com/office/drawing/2014/main" id="{00000000-0008-0000-0200-00001F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967"/>
                </a:ext>
              </a:extLst>
            </xdr:cNvPicPr>
          </xdr:nvPicPr>
          <xdr:blipFill>
            <a:blip xmlns:r="http://schemas.openxmlformats.org/officeDocument/2006/relationships" r:embed="rId4"/>
            <a:srcRect l="55278"/>
            <a:stretch>
              <a:fillRect/>
            </a:stretch>
          </xdr:blipFill>
          <xdr:spPr bwMode="auto">
            <a:xfrm>
              <a:off x="15687675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</xdr:row>
          <xdr:rowOff>0</xdr:rowOff>
        </xdr:from>
        <xdr:to>
          <xdr:col>34</xdr:col>
          <xdr:colOff>800100</xdr:colOff>
          <xdr:row>10</xdr:row>
          <xdr:rowOff>123825</xdr:rowOff>
        </xdr:to>
        <xdr:pic>
          <xdr:nvPicPr>
            <xdr:cNvPr id="85792" name="Imagem 5">
              <a:extLst>
                <a:ext uri="{FF2B5EF4-FFF2-40B4-BE49-F238E27FC236}">
                  <a16:creationId xmlns:a16="http://schemas.microsoft.com/office/drawing/2014/main" id="{00000000-0008-0000-0200-000020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968"/>
                </a:ext>
              </a:extLst>
            </xdr:cNvPicPr>
          </xdr:nvPicPr>
          <xdr:blipFill>
            <a:blip xmlns:r="http://schemas.openxmlformats.org/officeDocument/2006/relationships" r:embed="rId2"/>
            <a:srcRect l="55278"/>
            <a:stretch>
              <a:fillRect/>
            </a:stretch>
          </xdr:blipFill>
          <xdr:spPr bwMode="auto">
            <a:xfrm>
              <a:off x="20535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3</xdr:row>
          <xdr:rowOff>0</xdr:rowOff>
        </xdr:from>
        <xdr:to>
          <xdr:col>40</xdr:col>
          <xdr:colOff>800100</xdr:colOff>
          <xdr:row>10</xdr:row>
          <xdr:rowOff>123825</xdr:rowOff>
        </xdr:to>
        <xdr:pic>
          <xdr:nvPicPr>
            <xdr:cNvPr id="85793" name="Imagem 6">
              <a:extLst>
                <a:ext uri="{FF2B5EF4-FFF2-40B4-BE49-F238E27FC236}">
                  <a16:creationId xmlns:a16="http://schemas.microsoft.com/office/drawing/2014/main" id="{00000000-0008-0000-0200-000021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969"/>
                </a:ext>
              </a:extLst>
            </xdr:cNvPicPr>
          </xdr:nvPicPr>
          <xdr:blipFill>
            <a:blip xmlns:r="http://schemas.openxmlformats.org/officeDocument/2006/relationships" r:embed="rId4"/>
            <a:srcRect l="55278"/>
            <a:stretch>
              <a:fillRect/>
            </a:stretch>
          </xdr:blipFill>
          <xdr:spPr bwMode="auto">
            <a:xfrm>
              <a:off x="253936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3</xdr:row>
          <xdr:rowOff>0</xdr:rowOff>
        </xdr:from>
        <xdr:to>
          <xdr:col>46</xdr:col>
          <xdr:colOff>800100</xdr:colOff>
          <xdr:row>10</xdr:row>
          <xdr:rowOff>123825</xdr:rowOff>
        </xdr:to>
        <xdr:pic>
          <xdr:nvPicPr>
            <xdr:cNvPr id="85794" name="Imagem 7">
              <a:extLst>
                <a:ext uri="{FF2B5EF4-FFF2-40B4-BE49-F238E27FC236}">
                  <a16:creationId xmlns:a16="http://schemas.microsoft.com/office/drawing/2014/main" id="{00000000-0008-0000-0200-000022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970"/>
                </a:ext>
              </a:extLst>
            </xdr:cNvPicPr>
          </xdr:nvPicPr>
          <xdr:blipFill>
            <a:blip xmlns:r="http://schemas.openxmlformats.org/officeDocument/2006/relationships" r:embed="rId5"/>
            <a:srcRect l="55278"/>
            <a:stretch>
              <a:fillRect/>
            </a:stretch>
          </xdr:blipFill>
          <xdr:spPr bwMode="auto">
            <a:xfrm>
              <a:off x="302514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47</xdr:col>
          <xdr:colOff>0</xdr:colOff>
          <xdr:row>3</xdr:row>
          <xdr:rowOff>0</xdr:rowOff>
        </xdr:from>
        <xdr:to>
          <xdr:col>52</xdr:col>
          <xdr:colOff>800100</xdr:colOff>
          <xdr:row>10</xdr:row>
          <xdr:rowOff>123825</xdr:rowOff>
        </xdr:to>
        <xdr:pic>
          <xdr:nvPicPr>
            <xdr:cNvPr id="85795" name="Imagem 8">
              <a:extLst>
                <a:ext uri="{FF2B5EF4-FFF2-40B4-BE49-F238E27FC236}">
                  <a16:creationId xmlns:a16="http://schemas.microsoft.com/office/drawing/2014/main" id="{00000000-0008-0000-0200-000023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971"/>
                </a:ext>
              </a:extLst>
            </xdr:cNvPicPr>
          </xdr:nvPicPr>
          <xdr:blipFill>
            <a:blip xmlns:r="http://schemas.openxmlformats.org/officeDocument/2006/relationships" r:embed="rId4"/>
            <a:srcRect l="55278"/>
            <a:stretch>
              <a:fillRect/>
            </a:stretch>
          </xdr:blipFill>
          <xdr:spPr bwMode="auto">
            <a:xfrm>
              <a:off x="351091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809625</xdr:colOff>
          <xdr:row>3</xdr:row>
          <xdr:rowOff>0</xdr:rowOff>
        </xdr:from>
        <xdr:to>
          <xdr:col>58</xdr:col>
          <xdr:colOff>800100</xdr:colOff>
          <xdr:row>10</xdr:row>
          <xdr:rowOff>123825</xdr:rowOff>
        </xdr:to>
        <xdr:pic>
          <xdr:nvPicPr>
            <xdr:cNvPr id="85796" name="Imagem 9">
              <a:extLst>
                <a:ext uri="{FF2B5EF4-FFF2-40B4-BE49-F238E27FC236}">
                  <a16:creationId xmlns:a16="http://schemas.microsoft.com/office/drawing/2014/main" id="{00000000-0008-0000-0200-000024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972"/>
                </a:ext>
              </a:extLst>
            </xdr:cNvPicPr>
          </xdr:nvPicPr>
          <xdr:blipFill>
            <a:blip xmlns:r="http://schemas.openxmlformats.org/officeDocument/2006/relationships" r:embed="rId6"/>
            <a:srcRect l="55278"/>
            <a:stretch>
              <a:fillRect/>
            </a:stretch>
          </xdr:blipFill>
          <xdr:spPr bwMode="auto">
            <a:xfrm>
              <a:off x="39966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1181100</xdr:colOff>
      <xdr:row>19</xdr:row>
      <xdr:rowOff>381000</xdr:rowOff>
    </xdr:to>
    <xdr:pic>
      <xdr:nvPicPr>
        <xdr:cNvPr id="90363" name="Picture 1">
          <a:extLst>
            <a:ext uri="{FF2B5EF4-FFF2-40B4-BE49-F238E27FC236}">
              <a16:creationId xmlns:a16="http://schemas.microsoft.com/office/drawing/2014/main" id="{00000000-0008-0000-0300-0000FB6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5525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25</xdr:col>
      <xdr:colOff>38100</xdr:colOff>
      <xdr:row>18</xdr:row>
      <xdr:rowOff>95250</xdr:rowOff>
    </xdr:from>
    <xdr:to>
      <xdr:col>30</xdr:col>
      <xdr:colOff>9525</xdr:colOff>
      <xdr:row>19</xdr:row>
      <xdr:rowOff>180975</xdr:rowOff>
    </xdr:to>
    <xdr:sp macro="[0]!AdicionarAno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76275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Ano</a:t>
          </a:r>
        </a:p>
      </xdr:txBody>
    </xdr:sp>
    <xdr:clientData fPrintsWithSheet="0"/>
  </xdr:twoCellAnchor>
  <xdr:twoCellAnchor editAs="absolute">
    <xdr:from>
      <xdr:col>30</xdr:col>
      <xdr:colOff>133350</xdr:colOff>
      <xdr:row>18</xdr:row>
      <xdr:rowOff>95250</xdr:rowOff>
    </xdr:from>
    <xdr:to>
      <xdr:col>35</xdr:col>
      <xdr:colOff>104775</xdr:colOff>
      <xdr:row>19</xdr:row>
      <xdr:rowOff>180975</xdr:rowOff>
    </xdr:to>
    <xdr:sp macro="[0]!ExcluirAno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800100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Ano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85725</xdr:rowOff>
        </xdr:from>
        <xdr:to>
          <xdr:col>54</xdr:col>
          <xdr:colOff>0</xdr:colOff>
          <xdr:row>27</xdr:row>
          <xdr:rowOff>95250</xdr:rowOff>
        </xdr:to>
        <xdr:pic>
          <xdr:nvPicPr>
            <xdr:cNvPr id="90366" name="Imagem 1">
              <a:extLst>
                <a:ext uri="{FF2B5EF4-FFF2-40B4-BE49-F238E27FC236}">
                  <a16:creationId xmlns:a16="http://schemas.microsoft.com/office/drawing/2014/main" id="{00000000-0008-0000-0300-0000FE60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9057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752475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18</xdr:row>
      <xdr:rowOff>161925</xdr:rowOff>
    </xdr:from>
    <xdr:to>
      <xdr:col>2</xdr:col>
      <xdr:colOff>1228725</xdr:colOff>
      <xdr:row>20</xdr:row>
      <xdr:rowOff>0</xdr:rowOff>
    </xdr:to>
    <xdr:pic>
      <xdr:nvPicPr>
        <xdr:cNvPr id="89363" name="Picture 1">
          <a:extLst>
            <a:ext uri="{FF2B5EF4-FFF2-40B4-BE49-F238E27FC236}">
              <a16:creationId xmlns:a16="http://schemas.microsoft.com/office/drawing/2014/main" id="{00000000-0008-0000-0400-0000135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15906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26</xdr:col>
      <xdr:colOff>201706</xdr:colOff>
      <xdr:row>19</xdr:row>
      <xdr:rowOff>44823</xdr:rowOff>
    </xdr:from>
    <xdr:to>
      <xdr:col>31</xdr:col>
      <xdr:colOff>195543</xdr:colOff>
      <xdr:row>20</xdr:row>
      <xdr:rowOff>56028</xdr:rowOff>
    </xdr:to>
    <xdr:sp macro="[0]!AdicionarMedições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704850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12 medições</a:t>
          </a:r>
        </a:p>
      </xdr:txBody>
    </xdr:sp>
    <xdr:clientData fPrintsWithSheet="0"/>
  </xdr:twoCellAnchor>
  <xdr:twoCellAnchor editAs="absolute">
    <xdr:from>
      <xdr:col>32</xdr:col>
      <xdr:colOff>95250</xdr:colOff>
      <xdr:row>19</xdr:row>
      <xdr:rowOff>44823</xdr:rowOff>
    </xdr:from>
    <xdr:to>
      <xdr:col>37</xdr:col>
      <xdr:colOff>89087</xdr:colOff>
      <xdr:row>20</xdr:row>
      <xdr:rowOff>56028</xdr:rowOff>
    </xdr:to>
    <xdr:sp macro="[0]!ExcluirMedições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828675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12 Medições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38100</xdr:colOff>
          <xdr:row>25</xdr:row>
          <xdr:rowOff>50800</xdr:rowOff>
        </xdr:from>
        <xdr:to>
          <xdr:col>31</xdr:col>
          <xdr:colOff>184150</xdr:colOff>
          <xdr:row>25</xdr:row>
          <xdr:rowOff>171450</xdr:rowOff>
        </xdr:to>
        <xdr:sp macro="" textlink="">
          <xdr:nvSpPr>
            <xdr:cNvPr id="19021" name="Spinner 1613" hidden="1">
              <a:extLst>
                <a:ext uri="{63B3BB69-23CF-44E3-9099-C40C66FF867C}">
                  <a14:compatExt spid="_x0000_s19021"/>
                </a:ext>
                <a:ext uri="{FF2B5EF4-FFF2-40B4-BE49-F238E27FC236}">
                  <a16:creationId xmlns:a16="http://schemas.microsoft.com/office/drawing/2014/main" id="{00000000-0008-0000-0400-00004D4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76200</xdr:rowOff>
        </xdr:from>
        <xdr:to>
          <xdr:col>54</xdr:col>
          <xdr:colOff>9525</xdr:colOff>
          <xdr:row>26</xdr:row>
          <xdr:rowOff>47625</xdr:rowOff>
        </xdr:to>
        <xdr:pic>
          <xdr:nvPicPr>
            <xdr:cNvPr id="89366" name="Imagem 1">
              <a:extLst>
                <a:ext uri="{FF2B5EF4-FFF2-40B4-BE49-F238E27FC236}">
                  <a16:creationId xmlns:a16="http://schemas.microsoft.com/office/drawing/2014/main" id="{00000000-0008-0000-0400-0000165D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8957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552450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3</xdr:col>
      <xdr:colOff>647700</xdr:colOff>
      <xdr:row>2</xdr:row>
      <xdr:rowOff>9525</xdr:rowOff>
    </xdr:to>
    <xdr:pic>
      <xdr:nvPicPr>
        <xdr:cNvPr id="35427" name="Picture 1">
          <a:extLst>
            <a:ext uri="{FF2B5EF4-FFF2-40B4-BE49-F238E27FC236}">
              <a16:creationId xmlns:a16="http://schemas.microsoft.com/office/drawing/2014/main" id="{00000000-0008-0000-0500-0000638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095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85725</xdr:rowOff>
        </xdr:from>
        <xdr:to>
          <xdr:col>15</xdr:col>
          <xdr:colOff>942975</xdr:colOff>
          <xdr:row>9</xdr:row>
          <xdr:rowOff>0</xdr:rowOff>
        </xdr:to>
        <xdr:pic>
          <xdr:nvPicPr>
            <xdr:cNvPr id="35428" name="Imagem 2">
              <a:extLst>
                <a:ext uri="{FF2B5EF4-FFF2-40B4-BE49-F238E27FC236}">
                  <a16:creationId xmlns:a16="http://schemas.microsoft.com/office/drawing/2014/main" id="{00000000-0008-0000-0500-0000648A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4" spid="_x0000_s3563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4775" y="352425"/>
              <a:ext cx="8429625" cy="762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9"/>
  <dimension ref="A1:IU156"/>
  <sheetViews>
    <sheetView showGridLines="0" view="pageBreakPreview" topLeftCell="A2" zoomScale="110" zoomScaleNormal="100" zoomScaleSheetLayoutView="110" workbookViewId="0">
      <selection activeCell="A10" sqref="A10:C10"/>
    </sheetView>
  </sheetViews>
  <sheetFormatPr defaultColWidth="0" defaultRowHeight="12.5" x14ac:dyDescent="0.25"/>
  <cols>
    <col min="1" max="1" width="16.7265625" style="4" customWidth="1"/>
    <col min="2" max="2" width="16.7265625" style="2" customWidth="1"/>
    <col min="3" max="3" width="32.7265625" style="2" customWidth="1"/>
    <col min="4" max="4" width="31.1796875" style="3" customWidth="1"/>
    <col min="5" max="5" width="40.7265625" style="2" customWidth="1"/>
    <col min="6" max="6" width="42.81640625" style="2" customWidth="1"/>
    <col min="7" max="7" width="12.81640625" style="2" customWidth="1"/>
    <col min="8" max="8" width="16.7265625" style="2" customWidth="1"/>
    <col min="9" max="9" width="3.7265625" style="2" customWidth="1"/>
    <col min="10" max="250" width="9.1796875" style="2" hidden="1" customWidth="1"/>
    <col min="251" max="252" width="16.7265625" style="2" hidden="1" customWidth="1"/>
    <col min="253" max="253" width="32.7265625" style="2" hidden="1" customWidth="1"/>
    <col min="254" max="254" width="31.1796875" style="2" hidden="1" customWidth="1"/>
    <col min="255" max="255" width="40.7265625" style="2" hidden="1" customWidth="1"/>
    <col min="256" max="16384" width="55.7265625" style="2" hidden="1"/>
  </cols>
  <sheetData>
    <row r="1" spans="1:10" ht="16.5" hidden="1" customHeight="1" x14ac:dyDescent="0.25">
      <c r="A1" s="149" t="e">
        <f ca="1">OFFSET(A1,-1,0)+1</f>
        <v>#REF!</v>
      </c>
      <c r="B1" s="186"/>
      <c r="C1" s="186"/>
      <c r="J1" s="2" t="e">
        <f ca="1">CONCATENATE(A1,"-",B1)</f>
        <v>#REF!</v>
      </c>
    </row>
    <row r="2" spans="1:10" ht="12.75" customHeight="1" x14ac:dyDescent="0.25">
      <c r="A2" s="158">
        <v>27477</v>
      </c>
      <c r="B2" s="204" t="s">
        <v>40</v>
      </c>
      <c r="C2" s="204"/>
      <c r="D2" s="204"/>
      <c r="E2" s="204"/>
      <c r="F2" s="204"/>
      <c r="G2" s="204"/>
      <c r="H2" s="146"/>
    </row>
    <row r="3" spans="1:10" ht="13.5" customHeight="1" x14ac:dyDescent="0.25">
      <c r="A3" s="157" t="s">
        <v>149</v>
      </c>
      <c r="B3" s="205"/>
      <c r="C3" s="205"/>
      <c r="D3" s="205"/>
      <c r="E3" s="205"/>
      <c r="F3" s="205"/>
      <c r="G3" s="205"/>
      <c r="H3" s="147"/>
    </row>
    <row r="4" spans="1:10" ht="12.75" customHeight="1" x14ac:dyDescent="0.35">
      <c r="A4"/>
      <c r="B4"/>
      <c r="C4"/>
      <c r="D4"/>
      <c r="E4"/>
      <c r="F4"/>
      <c r="G4"/>
      <c r="H4"/>
      <c r="I4"/>
    </row>
    <row r="5" spans="1:10" x14ac:dyDescent="0.25">
      <c r="A5" s="5"/>
    </row>
    <row r="6" spans="1:10" s="91" customFormat="1" ht="12.75" customHeight="1" x14ac:dyDescent="0.25">
      <c r="A6" s="1" t="s">
        <v>146</v>
      </c>
      <c r="B6" s="106" t="s">
        <v>147</v>
      </c>
      <c r="C6" s="1" t="s">
        <v>29</v>
      </c>
      <c r="D6" s="1" t="s">
        <v>30</v>
      </c>
      <c r="E6" s="1" t="s">
        <v>31</v>
      </c>
      <c r="F6" s="188" t="s">
        <v>32</v>
      </c>
      <c r="G6" s="189"/>
      <c r="H6" s="110" t="s">
        <v>50</v>
      </c>
    </row>
    <row r="7" spans="1:10" s="91" customFormat="1" ht="12.75" customHeight="1" x14ac:dyDescent="0.25">
      <c r="A7" s="115" t="s">
        <v>745</v>
      </c>
      <c r="B7" s="171" t="s">
        <v>687</v>
      </c>
      <c r="C7" s="172" t="s">
        <v>155</v>
      </c>
      <c r="D7" s="184" t="s">
        <v>691</v>
      </c>
      <c r="E7" s="184" t="s">
        <v>692</v>
      </c>
      <c r="F7" s="198" t="s">
        <v>156</v>
      </c>
      <c r="G7" s="206"/>
      <c r="H7" s="173">
        <v>43818</v>
      </c>
    </row>
    <row r="8" spans="1:10" s="91" customFormat="1" ht="12.75" customHeight="1" x14ac:dyDescent="0.25"/>
    <row r="9" spans="1:10" s="91" customFormat="1" ht="12.75" customHeight="1" x14ac:dyDescent="0.25">
      <c r="A9" s="188" t="s">
        <v>33</v>
      </c>
      <c r="B9" s="189"/>
      <c r="C9" s="190"/>
      <c r="D9" s="1" t="s">
        <v>34</v>
      </c>
      <c r="E9" s="1" t="s">
        <v>35</v>
      </c>
      <c r="F9" s="188" t="s">
        <v>36</v>
      </c>
      <c r="G9" s="189"/>
      <c r="H9" s="190"/>
    </row>
    <row r="10" spans="1:10" s="91" customFormat="1" ht="12.75" customHeight="1" x14ac:dyDescent="0.25">
      <c r="A10" s="191" t="s">
        <v>688</v>
      </c>
      <c r="B10" s="192"/>
      <c r="C10" s="193"/>
      <c r="D10" s="184" t="s">
        <v>689</v>
      </c>
      <c r="E10" s="172" t="s">
        <v>689</v>
      </c>
      <c r="F10" s="198" t="s">
        <v>690</v>
      </c>
      <c r="G10" s="206"/>
      <c r="H10" s="207"/>
    </row>
    <row r="11" spans="1:10" s="91" customFormat="1" ht="6" customHeight="1" x14ac:dyDescent="0.25"/>
    <row r="12" spans="1:10" s="91" customFormat="1" ht="13" x14ac:dyDescent="0.3">
      <c r="A12" s="107" t="s">
        <v>89</v>
      </c>
      <c r="B12" s="194" t="s">
        <v>90</v>
      </c>
      <c r="C12" s="195"/>
      <c r="D12" s="108" t="s">
        <v>91</v>
      </c>
      <c r="E12" s="188" t="s">
        <v>93</v>
      </c>
      <c r="F12" s="189"/>
      <c r="G12" s="189"/>
      <c r="H12" s="109" t="s">
        <v>92</v>
      </c>
    </row>
    <row r="13" spans="1:10" s="91" customFormat="1" x14ac:dyDescent="0.25">
      <c r="A13" s="185" t="s">
        <v>736</v>
      </c>
      <c r="B13" s="202" t="s">
        <v>737</v>
      </c>
      <c r="C13" s="203"/>
      <c r="D13" s="111" t="s">
        <v>738</v>
      </c>
      <c r="E13" s="198" t="s">
        <v>739</v>
      </c>
      <c r="F13" s="199"/>
      <c r="G13" s="199"/>
      <c r="H13" s="112">
        <v>44721</v>
      </c>
    </row>
    <row r="14" spans="1:10" ht="6" customHeight="1" x14ac:dyDescent="0.25">
      <c r="A14" s="2"/>
      <c r="D14" s="2"/>
    </row>
    <row r="15" spans="1:10" ht="5.25" customHeight="1" x14ac:dyDescent="0.35">
      <c r="A15"/>
      <c r="B15"/>
      <c r="C15"/>
      <c r="D15"/>
      <c r="E15"/>
      <c r="F15"/>
      <c r="G15"/>
      <c r="H15"/>
    </row>
    <row r="16" spans="1:10" ht="4.5" customHeight="1" x14ac:dyDescent="0.35">
      <c r="A16"/>
      <c r="B16"/>
      <c r="C16"/>
      <c r="D16"/>
      <c r="E16"/>
      <c r="F16"/>
      <c r="G16"/>
      <c r="H16"/>
    </row>
    <row r="18" spans="1:8" ht="12.75" customHeight="1" x14ac:dyDescent="0.3">
      <c r="A18" s="14" t="s">
        <v>58</v>
      </c>
    </row>
    <row r="19" spans="1:8" ht="12.75" customHeight="1" x14ac:dyDescent="0.35">
      <c r="A19" s="6" t="s">
        <v>53</v>
      </c>
      <c r="B19" s="7"/>
      <c r="C19" s="8" t="s">
        <v>56</v>
      </c>
      <c r="D19" s="91"/>
      <c r="G19"/>
      <c r="H19"/>
    </row>
    <row r="20" spans="1:8" ht="12.75" customHeight="1" x14ac:dyDescent="0.35">
      <c r="A20" s="200" t="s">
        <v>744</v>
      </c>
      <c r="B20" s="201"/>
      <c r="C20" s="113" t="s">
        <v>743</v>
      </c>
      <c r="D20" s="92"/>
      <c r="G20"/>
      <c r="H20"/>
    </row>
    <row r="21" spans="1:8" ht="12.75" customHeight="1" x14ac:dyDescent="0.35">
      <c r="G21"/>
      <c r="H21"/>
    </row>
    <row r="22" spans="1:8" ht="14.5" x14ac:dyDescent="0.35">
      <c r="A22" s="6" t="s">
        <v>54</v>
      </c>
      <c r="B22" s="7"/>
      <c r="C22" s="8" t="s">
        <v>56</v>
      </c>
      <c r="D22" s="8" t="s">
        <v>57</v>
      </c>
      <c r="G22"/>
      <c r="H22"/>
    </row>
    <row r="23" spans="1:8" ht="14.5" x14ac:dyDescent="0.35">
      <c r="A23" s="200" t="s">
        <v>740</v>
      </c>
      <c r="B23" s="201"/>
      <c r="C23" s="113" t="s">
        <v>742</v>
      </c>
      <c r="D23" s="113" t="s">
        <v>741</v>
      </c>
      <c r="G23"/>
      <c r="H23"/>
    </row>
    <row r="24" spans="1:8" x14ac:dyDescent="0.25">
      <c r="A24" s="9"/>
      <c r="B24" s="9"/>
      <c r="C24" s="9"/>
      <c r="D24" s="10"/>
    </row>
    <row r="25" spans="1:8" ht="12.75" hidden="1" customHeight="1" x14ac:dyDescent="0.3">
      <c r="A25" s="11" t="s">
        <v>55</v>
      </c>
      <c r="B25" s="12"/>
      <c r="C25" s="13" t="s">
        <v>56</v>
      </c>
      <c r="D25" s="13" t="s">
        <v>57</v>
      </c>
    </row>
    <row r="26" spans="1:8" hidden="1" x14ac:dyDescent="0.25">
      <c r="A26" s="200"/>
      <c r="B26" s="201"/>
      <c r="C26" s="113"/>
      <c r="D26" s="113"/>
    </row>
    <row r="27" spans="1:8" ht="14.5" hidden="1" x14ac:dyDescent="0.35">
      <c r="A27"/>
      <c r="B27"/>
      <c r="C27"/>
      <c r="D27"/>
      <c r="E27"/>
      <c r="F27"/>
      <c r="G27"/>
      <c r="H27"/>
    </row>
    <row r="28" spans="1:8" ht="14.5" hidden="1" x14ac:dyDescent="0.35">
      <c r="A28" s="14" t="s">
        <v>59</v>
      </c>
      <c r="B28" s="15"/>
      <c r="C28" s="15"/>
      <c r="D28"/>
      <c r="E28"/>
      <c r="F28"/>
      <c r="G28"/>
      <c r="H28"/>
    </row>
    <row r="29" spans="1:8" ht="14.5" hidden="1" x14ac:dyDescent="0.35">
      <c r="A29" s="11" t="s">
        <v>45</v>
      </c>
      <c r="B29" s="16"/>
      <c r="C29" s="17" t="s">
        <v>46</v>
      </c>
      <c r="D29"/>
      <c r="E29"/>
      <c r="F29"/>
      <c r="G29"/>
      <c r="H29"/>
    </row>
    <row r="30" spans="1:8" ht="14.5" hidden="1" x14ac:dyDescent="0.35">
      <c r="A30" s="212"/>
      <c r="B30" s="213"/>
      <c r="C30" s="114"/>
      <c r="D30"/>
      <c r="E30"/>
      <c r="F30"/>
      <c r="G30"/>
      <c r="H30"/>
    </row>
    <row r="31" spans="1:8" ht="14.5" x14ac:dyDescent="0.35">
      <c r="A31"/>
      <c r="B31"/>
      <c r="C31"/>
      <c r="D31"/>
      <c r="E31"/>
      <c r="F31"/>
      <c r="G31"/>
      <c r="H31"/>
    </row>
    <row r="32" spans="1:8" ht="14.5" x14ac:dyDescent="0.35">
      <c r="A32" s="14" t="s">
        <v>124</v>
      </c>
      <c r="B32"/>
      <c r="C32"/>
      <c r="D32"/>
      <c r="E32"/>
      <c r="F32"/>
      <c r="G32"/>
      <c r="H32"/>
    </row>
    <row r="33" spans="1:10" ht="15.75" customHeight="1" x14ac:dyDescent="0.35">
      <c r="A33" s="145" t="s">
        <v>125</v>
      </c>
      <c r="B33" s="210" t="s">
        <v>140</v>
      </c>
      <c r="C33" s="211"/>
      <c r="D33"/>
      <c r="E33"/>
      <c r="F33"/>
      <c r="G33"/>
      <c r="H33"/>
    </row>
    <row r="34" spans="1:10" ht="15.75" customHeight="1" x14ac:dyDescent="0.35">
      <c r="A34" s="149">
        <v>1</v>
      </c>
      <c r="B34" s="208" t="s">
        <v>148</v>
      </c>
      <c r="C34" s="209"/>
      <c r="D34"/>
      <c r="E34"/>
      <c r="F34"/>
      <c r="G34"/>
      <c r="H34"/>
      <c r="J34" s="2" t="str">
        <f>CONCATENATE(A34,"-",B34)</f>
        <v>1-Administração Local</v>
      </c>
    </row>
    <row r="35" spans="1:10" ht="15.75" customHeight="1" x14ac:dyDescent="0.35">
      <c r="A35" s="149">
        <f ca="1">OFFSET(A35,-1,0)+1</f>
        <v>2</v>
      </c>
      <c r="B35" s="186" t="s">
        <v>160</v>
      </c>
      <c r="C35" s="186"/>
      <c r="D35"/>
      <c r="E35"/>
      <c r="F35"/>
      <c r="G35"/>
      <c r="H35"/>
      <c r="J35" s="2" t="str">
        <f ca="1">CONCATENATE(A35,"-",B35)</f>
        <v>2-Quad. - Serviços Preliminares</v>
      </c>
    </row>
    <row r="36" spans="1:10" ht="16.5" customHeight="1" x14ac:dyDescent="0.25">
      <c r="A36" s="149">
        <f t="shared" ref="A36:A37" ca="1" si="0">OFFSET(A36,-1,0)+1</f>
        <v>3</v>
      </c>
      <c r="B36" s="186" t="s">
        <v>161</v>
      </c>
      <c r="C36" s="186"/>
      <c r="J36" s="2" t="str">
        <f t="shared" ref="J36:J37" ca="1" si="1">CONCATENATE(A36,"-",B36)</f>
        <v>3-Quad. - Movimento De Terra</v>
      </c>
    </row>
    <row r="37" spans="1:10" ht="16.5" customHeight="1" x14ac:dyDescent="0.25">
      <c r="A37" s="149">
        <f t="shared" ca="1" si="0"/>
        <v>4</v>
      </c>
      <c r="B37" s="186" t="s">
        <v>162</v>
      </c>
      <c r="C37" s="186"/>
      <c r="J37" s="2" t="str">
        <f t="shared" ca="1" si="1"/>
        <v>4-Quad. - Infra-Estrutura: Fundações (Toda A Quadra)</v>
      </c>
    </row>
    <row r="38" spans="1:10" ht="15.75" customHeight="1" x14ac:dyDescent="0.35">
      <c r="A38" s="149">
        <f ca="1">OFFSET(A38,-1,0)+1</f>
        <v>5</v>
      </c>
      <c r="B38" s="186" t="s">
        <v>163</v>
      </c>
      <c r="C38" s="186"/>
      <c r="D38"/>
      <c r="E38"/>
      <c r="F38"/>
      <c r="G38"/>
      <c r="H38"/>
      <c r="J38" s="2" t="str">
        <f ca="1">CONCATENATE(A38,"-",B38)</f>
        <v>5-Quad. - Superestrutura (Pilares, Vigas E Lajes) - Toda A Quadra</v>
      </c>
    </row>
    <row r="39" spans="1:10" ht="16.5" customHeight="1" x14ac:dyDescent="0.25">
      <c r="A39" s="149">
        <f ca="1">OFFSET(A39,-1,0)+1</f>
        <v>6</v>
      </c>
      <c r="B39" s="186" t="s">
        <v>164</v>
      </c>
      <c r="C39" s="186"/>
      <c r="J39" s="2" t="str">
        <f ca="1">CONCATENATE(A39,"-",B39)</f>
        <v>6-Quad. - ELEVAÇÃO (Murada)</v>
      </c>
    </row>
    <row r="40" spans="1:10" ht="16.5" customHeight="1" x14ac:dyDescent="0.25">
      <c r="A40" s="149">
        <f t="shared" ref="A40:A68" ca="1" si="2">OFFSET(A40,-1,0)+1</f>
        <v>7</v>
      </c>
      <c r="B40" s="186" t="s">
        <v>165</v>
      </c>
      <c r="C40" s="186"/>
      <c r="J40" s="2" t="str">
        <f t="shared" ref="J40:J68" ca="1" si="3">CONCATENATE(A40,"-",B40)</f>
        <v>7-Quad. - Esquadrias</v>
      </c>
    </row>
    <row r="41" spans="1:10" ht="16.5" customHeight="1" x14ac:dyDescent="0.25">
      <c r="A41" s="149">
        <f t="shared" ca="1" si="2"/>
        <v>8</v>
      </c>
      <c r="B41" s="186" t="s">
        <v>166</v>
      </c>
      <c r="C41" s="186"/>
      <c r="J41" s="2" t="str">
        <f t="shared" ca="1" si="3"/>
        <v>8-Quad. - Cobertura</v>
      </c>
    </row>
    <row r="42" spans="1:10" ht="16.5" customHeight="1" x14ac:dyDescent="0.25">
      <c r="A42" s="149">
        <f t="shared" ca="1" si="2"/>
        <v>9</v>
      </c>
      <c r="B42" s="186" t="s">
        <v>167</v>
      </c>
      <c r="C42" s="186"/>
      <c r="J42" s="2" t="str">
        <f t="shared" ca="1" si="3"/>
        <v>9-Quad. - Impermeabilização</v>
      </c>
    </row>
    <row r="43" spans="1:10" ht="16.5" customHeight="1" x14ac:dyDescent="0.25">
      <c r="A43" s="149">
        <f t="shared" ca="1" si="2"/>
        <v>10</v>
      </c>
      <c r="B43" s="186" t="s">
        <v>168</v>
      </c>
      <c r="C43" s="186"/>
      <c r="J43" s="2" t="str">
        <f t="shared" ca="1" si="3"/>
        <v>10-Quad. - Revestimento De Paredes</v>
      </c>
    </row>
    <row r="44" spans="1:10" ht="16.5" customHeight="1" x14ac:dyDescent="0.25">
      <c r="A44" s="149">
        <f t="shared" ca="1" si="2"/>
        <v>11</v>
      </c>
      <c r="B44" s="186" t="s">
        <v>169</v>
      </c>
      <c r="C44" s="186"/>
      <c r="J44" s="2" t="str">
        <f t="shared" ca="1" si="3"/>
        <v>11-Quad. - Pavimentação</v>
      </c>
    </row>
    <row r="45" spans="1:10" ht="16.5" customHeight="1" x14ac:dyDescent="0.25">
      <c r="A45" s="149">
        <f t="shared" ca="1" si="2"/>
        <v>12</v>
      </c>
      <c r="B45" s="186" t="s">
        <v>170</v>
      </c>
      <c r="C45" s="186"/>
      <c r="J45" s="2" t="str">
        <f t="shared" ca="1" si="3"/>
        <v>12-Quad. - Pintura</v>
      </c>
    </row>
    <row r="46" spans="1:10" ht="16.5" customHeight="1" x14ac:dyDescent="0.25">
      <c r="A46" s="149">
        <f t="shared" ca="1" si="2"/>
        <v>13</v>
      </c>
      <c r="B46" s="186" t="s">
        <v>171</v>
      </c>
      <c r="C46" s="186"/>
      <c r="J46" s="2" t="str">
        <f t="shared" ca="1" si="3"/>
        <v>13-Quad. - Instalação Elétrica (Referente À Toda Quadra)</v>
      </c>
    </row>
    <row r="47" spans="1:10" ht="16.5" customHeight="1" x14ac:dyDescent="0.25">
      <c r="A47" s="149">
        <f t="shared" ca="1" si="2"/>
        <v>14</v>
      </c>
      <c r="B47" s="186" t="s">
        <v>172</v>
      </c>
      <c r="C47" s="186"/>
      <c r="J47" s="2" t="str">
        <f t="shared" ca="1" si="3"/>
        <v>14-Quad. - Rampas</v>
      </c>
    </row>
    <row r="48" spans="1:10" ht="16.5" customHeight="1" x14ac:dyDescent="0.25">
      <c r="A48" s="149">
        <f t="shared" ca="1" si="2"/>
        <v>15</v>
      </c>
      <c r="B48" s="186" t="s">
        <v>173</v>
      </c>
      <c r="C48" s="186"/>
      <c r="J48" s="2" t="str">
        <f t="shared" ca="1" si="3"/>
        <v>15-Quad. - Combate A Incêndio</v>
      </c>
    </row>
    <row r="49" spans="1:10" ht="16.5" customHeight="1" x14ac:dyDescent="0.25">
      <c r="A49" s="149">
        <f t="shared" ca="1" si="2"/>
        <v>16</v>
      </c>
      <c r="B49" s="186" t="s">
        <v>174</v>
      </c>
      <c r="C49" s="186"/>
      <c r="J49" s="2" t="str">
        <f t="shared" ca="1" si="3"/>
        <v>16-Quad. - Spda - Sistema Proteção Descarga Atmosférica</v>
      </c>
    </row>
    <row r="50" spans="1:10" ht="16.5" customHeight="1" x14ac:dyDescent="0.25">
      <c r="A50" s="149">
        <f t="shared" ca="1" si="2"/>
        <v>17</v>
      </c>
      <c r="B50" s="186" t="s">
        <v>175</v>
      </c>
      <c r="C50" s="186"/>
      <c r="J50" s="2" t="str">
        <f t="shared" ca="1" si="3"/>
        <v>17-Quad. - Equipamentos</v>
      </c>
    </row>
    <row r="51" spans="1:10" ht="16.5" customHeight="1" x14ac:dyDescent="0.25">
      <c r="A51" s="149">
        <f t="shared" ca="1" si="2"/>
        <v>18</v>
      </c>
      <c r="B51" s="186" t="s">
        <v>176</v>
      </c>
      <c r="C51" s="186"/>
      <c r="J51" s="2" t="str">
        <f t="shared" ca="1" si="3"/>
        <v>18-Quad. - Serviços Finais</v>
      </c>
    </row>
    <row r="52" spans="1:10" ht="16.5" customHeight="1" x14ac:dyDescent="0.25">
      <c r="A52" s="149">
        <f t="shared" ca="1" si="2"/>
        <v>19</v>
      </c>
      <c r="B52" s="186" t="s">
        <v>177</v>
      </c>
      <c r="C52" s="186"/>
      <c r="J52" s="2" t="str">
        <f t="shared" ca="1" si="3"/>
        <v>19-Ban/Vest - MOVIMENTO DE TERRA</v>
      </c>
    </row>
    <row r="53" spans="1:10" ht="16.5" customHeight="1" x14ac:dyDescent="0.25">
      <c r="A53" s="149">
        <f t="shared" ca="1" si="2"/>
        <v>20</v>
      </c>
      <c r="B53" s="186" t="s">
        <v>178</v>
      </c>
      <c r="C53" s="186"/>
      <c r="J53" s="2" t="str">
        <f t="shared" ca="1" si="3"/>
        <v>20-Ban/Vest - INFRA-ESTRUTURA: FUNDAÇÕES</v>
      </c>
    </row>
    <row r="54" spans="1:10" ht="16.5" customHeight="1" x14ac:dyDescent="0.25">
      <c r="A54" s="149">
        <f t="shared" ca="1" si="2"/>
        <v>21</v>
      </c>
      <c r="B54" s="186" t="s">
        <v>179</v>
      </c>
      <c r="C54" s="186"/>
      <c r="J54" s="2" t="str">
        <f t="shared" ca="1" si="3"/>
        <v>21-Ban/Vest - ELEVAÇÃO</v>
      </c>
    </row>
    <row r="55" spans="1:10" ht="16.5" customHeight="1" x14ac:dyDescent="0.25">
      <c r="A55" s="149">
        <f t="shared" ca="1" si="2"/>
        <v>22</v>
      </c>
      <c r="B55" s="186" t="s">
        <v>180</v>
      </c>
      <c r="C55" s="186"/>
      <c r="J55" s="2" t="str">
        <f t="shared" ca="1" si="3"/>
        <v>22-Ban/Vest - ESQUADRIAS</v>
      </c>
    </row>
    <row r="56" spans="1:10" ht="16.5" customHeight="1" x14ac:dyDescent="0.25">
      <c r="A56" s="149">
        <f t="shared" ca="1" si="2"/>
        <v>23</v>
      </c>
      <c r="B56" s="186" t="s">
        <v>181</v>
      </c>
      <c r="C56" s="186"/>
      <c r="J56" s="2" t="str">
        <f t="shared" ca="1" si="3"/>
        <v>23-Ban/Vest - COBERTURA</v>
      </c>
    </row>
    <row r="57" spans="1:10" ht="16.5" customHeight="1" x14ac:dyDescent="0.25">
      <c r="A57" s="149">
        <f t="shared" ca="1" si="2"/>
        <v>24</v>
      </c>
      <c r="B57" s="186" t="s">
        <v>182</v>
      </c>
      <c r="C57" s="186"/>
      <c r="J57" s="2" t="str">
        <f t="shared" ca="1" si="3"/>
        <v>24-Ban/Vest - REVESTIMENTO DE PAREDES/TETOS</v>
      </c>
    </row>
    <row r="58" spans="1:10" ht="16.5" customHeight="1" x14ac:dyDescent="0.25">
      <c r="A58" s="149">
        <f t="shared" ca="1" si="2"/>
        <v>25</v>
      </c>
      <c r="B58" s="186" t="s">
        <v>183</v>
      </c>
      <c r="C58" s="186"/>
      <c r="J58" s="2" t="str">
        <f t="shared" ca="1" si="3"/>
        <v>25-Ban/Vest - PAVIMENTAÇÃO</v>
      </c>
    </row>
    <row r="59" spans="1:10" ht="16.5" customHeight="1" x14ac:dyDescent="0.25">
      <c r="A59" s="149">
        <f t="shared" ca="1" si="2"/>
        <v>26</v>
      </c>
      <c r="B59" s="186" t="s">
        <v>184</v>
      </c>
      <c r="C59" s="186"/>
      <c r="J59" s="2" t="str">
        <f t="shared" ca="1" si="3"/>
        <v>26-Ban/Vest - PINTURA</v>
      </c>
    </row>
    <row r="60" spans="1:10" ht="16.5" customHeight="1" x14ac:dyDescent="0.25">
      <c r="A60" s="149">
        <f t="shared" ca="1" si="2"/>
        <v>27</v>
      </c>
      <c r="B60" s="186" t="s">
        <v>185</v>
      </c>
      <c r="C60" s="186"/>
      <c r="J60" s="2" t="str">
        <f t="shared" ca="1" si="3"/>
        <v>27-Ban/Vest - INSTALAÇÃO HIDRÁULICA</v>
      </c>
    </row>
    <row r="61" spans="1:10" ht="16.5" customHeight="1" x14ac:dyDescent="0.25">
      <c r="A61" s="149">
        <f t="shared" ca="1" si="2"/>
        <v>28</v>
      </c>
      <c r="B61" s="186" t="s">
        <v>186</v>
      </c>
      <c r="C61" s="186"/>
      <c r="J61" s="2" t="str">
        <f t="shared" ca="1" si="3"/>
        <v>28-Ban/Vest - INSTALAÇÃO SANITÁRIA</v>
      </c>
    </row>
    <row r="62" spans="1:10" ht="16.5" customHeight="1" x14ac:dyDescent="0.25">
      <c r="A62" s="149">
        <f t="shared" ca="1" si="2"/>
        <v>29</v>
      </c>
      <c r="B62" s="186" t="s">
        <v>187</v>
      </c>
      <c r="C62" s="186"/>
      <c r="J62" s="2" t="str">
        <f t="shared" ca="1" si="3"/>
        <v>29-Ban/Vest - LOUÇAS E METAIS</v>
      </c>
    </row>
    <row r="63" spans="1:10" ht="16.5" customHeight="1" x14ac:dyDescent="0.25">
      <c r="A63" s="149">
        <f t="shared" ca="1" si="2"/>
        <v>30</v>
      </c>
      <c r="B63" s="186" t="s">
        <v>188</v>
      </c>
      <c r="C63" s="186"/>
      <c r="J63" s="2" t="str">
        <f t="shared" ca="1" si="3"/>
        <v>30-Arq - INFRA-ESTRUTURA: EMBASAMENTO</v>
      </c>
    </row>
    <row r="64" spans="1:10" ht="16.5" customHeight="1" x14ac:dyDescent="0.25">
      <c r="A64" s="149">
        <f t="shared" ca="1" si="2"/>
        <v>31</v>
      </c>
      <c r="B64" s="186" t="s">
        <v>189</v>
      </c>
      <c r="C64" s="186"/>
      <c r="J64" s="2" t="str">
        <f t="shared" ca="1" si="3"/>
        <v>31-Arq - REVESTIMENTO</v>
      </c>
    </row>
    <row r="65" spans="1:10" ht="16.5" customHeight="1" x14ac:dyDescent="0.25">
      <c r="A65" s="149">
        <f t="shared" ca="1" si="2"/>
        <v>32</v>
      </c>
      <c r="B65" s="186" t="s">
        <v>190</v>
      </c>
      <c r="C65" s="186"/>
      <c r="J65" s="2" t="str">
        <f t="shared" ca="1" si="3"/>
        <v>32-Arq - PINTURA</v>
      </c>
    </row>
    <row r="66" spans="1:10" ht="16.5" customHeight="1" x14ac:dyDescent="0.25">
      <c r="A66" s="149">
        <f t="shared" ca="1" si="2"/>
        <v>33</v>
      </c>
      <c r="B66" s="186" t="s">
        <v>191</v>
      </c>
      <c r="C66" s="186"/>
      <c r="J66" s="2" t="str">
        <f t="shared" ca="1" si="3"/>
        <v>33-Letreiro - BASE DO LETREIRO</v>
      </c>
    </row>
    <row r="67" spans="1:10" ht="16.5" customHeight="1" x14ac:dyDescent="0.25">
      <c r="A67" s="149">
        <f t="shared" ca="1" si="2"/>
        <v>34</v>
      </c>
      <c r="B67" s="186" t="s">
        <v>192</v>
      </c>
      <c r="C67" s="186"/>
      <c r="J67" s="2" t="str">
        <f t="shared" ca="1" si="3"/>
        <v>34-Letreiro - LETRAS EM CONCRETO</v>
      </c>
    </row>
    <row r="68" spans="1:10" ht="16.5" customHeight="1" x14ac:dyDescent="0.25">
      <c r="A68" s="149">
        <f t="shared" ca="1" si="2"/>
        <v>35</v>
      </c>
      <c r="B68" s="186" t="s">
        <v>193</v>
      </c>
      <c r="C68" s="186"/>
      <c r="J68" s="2" t="str">
        <f t="shared" ca="1" si="3"/>
        <v>35-Letreiro - PAISAGISMO</v>
      </c>
    </row>
    <row r="69" spans="1:10" ht="14.5" x14ac:dyDescent="0.35">
      <c r="A69" s="156"/>
      <c r="B69"/>
      <c r="C69"/>
      <c r="D69"/>
      <c r="E69"/>
      <c r="F69"/>
      <c r="G69"/>
      <c r="H69"/>
    </row>
    <row r="70" spans="1:10" ht="14.5" x14ac:dyDescent="0.35">
      <c r="A70"/>
      <c r="B70"/>
      <c r="C70"/>
      <c r="D70"/>
      <c r="E70"/>
      <c r="F70"/>
      <c r="G70"/>
      <c r="H70"/>
    </row>
    <row r="71" spans="1:10" s="197" customFormat="1" ht="25.5" customHeight="1" x14ac:dyDescent="0.35">
      <c r="A71" s="196" t="s">
        <v>60</v>
      </c>
    </row>
    <row r="72" spans="1:10" ht="14.5" x14ac:dyDescent="0.35">
      <c r="A72"/>
      <c r="B72"/>
      <c r="C72"/>
      <c r="D72"/>
      <c r="E72"/>
      <c r="F72"/>
      <c r="G72"/>
      <c r="H72"/>
    </row>
    <row r="73" spans="1:10" ht="14.5" x14ac:dyDescent="0.35">
      <c r="A73" s="93" t="s">
        <v>61</v>
      </c>
      <c r="B73"/>
      <c r="C73"/>
      <c r="D73"/>
      <c r="E73"/>
      <c r="F73"/>
      <c r="G73"/>
      <c r="H73"/>
    </row>
    <row r="74" spans="1:10" ht="14.5" x14ac:dyDescent="0.35">
      <c r="A74" s="94"/>
      <c r="B74"/>
      <c r="C74"/>
      <c r="D74"/>
      <c r="E74"/>
      <c r="F74"/>
      <c r="G74"/>
      <c r="H74"/>
    </row>
    <row r="75" spans="1:10" ht="14.5" x14ac:dyDescent="0.35">
      <c r="A75" s="95" t="s">
        <v>64</v>
      </c>
      <c r="B75"/>
      <c r="C75"/>
      <c r="D75"/>
      <c r="E75"/>
      <c r="F75"/>
      <c r="G75"/>
      <c r="H75"/>
    </row>
    <row r="76" spans="1:10" ht="14.5" x14ac:dyDescent="0.35">
      <c r="A76" s="95"/>
      <c r="B76"/>
      <c r="C76"/>
      <c r="D76"/>
      <c r="E76"/>
      <c r="F76"/>
      <c r="G76"/>
      <c r="H76"/>
    </row>
    <row r="77" spans="1:10" ht="14.5" x14ac:dyDescent="0.35">
      <c r="A77" s="95" t="s">
        <v>65</v>
      </c>
      <c r="B77"/>
      <c r="C77"/>
      <c r="D77"/>
      <c r="E77"/>
      <c r="F77"/>
      <c r="G77"/>
      <c r="H77"/>
    </row>
    <row r="78" spans="1:10" ht="14.5" x14ac:dyDescent="0.35">
      <c r="A78" s="94"/>
      <c r="B78"/>
      <c r="C78"/>
      <c r="D78"/>
      <c r="E78"/>
      <c r="F78"/>
      <c r="G78"/>
      <c r="H78"/>
    </row>
    <row r="79" spans="1:10" ht="14.5" x14ac:dyDescent="0.35">
      <c r="A79" s="96" t="s">
        <v>66</v>
      </c>
      <c r="B79"/>
      <c r="C79"/>
      <c r="D79"/>
      <c r="E79"/>
      <c r="F79"/>
      <c r="G79"/>
      <c r="H79"/>
    </row>
    <row r="80" spans="1:10" ht="29.25" customHeight="1" x14ac:dyDescent="0.25">
      <c r="A80" s="187" t="s">
        <v>82</v>
      </c>
      <c r="B80" s="187"/>
      <c r="C80" s="187"/>
      <c r="D80" s="187"/>
      <c r="E80" s="187"/>
      <c r="F80" s="187"/>
      <c r="G80" s="187"/>
      <c r="H80" s="187"/>
      <c r="I80" s="187"/>
    </row>
    <row r="81" spans="1:8" ht="14.5" x14ac:dyDescent="0.35">
      <c r="A81" s="94"/>
      <c r="B81"/>
      <c r="C81"/>
      <c r="D81"/>
      <c r="E81"/>
      <c r="F81"/>
      <c r="G81"/>
      <c r="H81"/>
    </row>
    <row r="82" spans="1:8" ht="14.5" x14ac:dyDescent="0.35">
      <c r="A82" s="95" t="s">
        <v>67</v>
      </c>
      <c r="B82"/>
      <c r="C82"/>
      <c r="D82"/>
      <c r="E82"/>
      <c r="F82"/>
      <c r="G82"/>
      <c r="H82"/>
    </row>
    <row r="83" spans="1:8" ht="14.5" x14ac:dyDescent="0.35">
      <c r="A83" s="94"/>
      <c r="B83"/>
      <c r="C83"/>
      <c r="D83"/>
      <c r="E83"/>
      <c r="F83"/>
      <c r="G83"/>
      <c r="H83"/>
    </row>
    <row r="84" spans="1:8" ht="14.5" x14ac:dyDescent="0.35">
      <c r="A84" s="93" t="s">
        <v>62</v>
      </c>
      <c r="B84"/>
      <c r="C84"/>
      <c r="D84"/>
      <c r="E84"/>
      <c r="F84"/>
      <c r="G84"/>
      <c r="H84"/>
    </row>
    <row r="85" spans="1:8" ht="14.5" x14ac:dyDescent="0.35">
      <c r="A85" s="94"/>
      <c r="B85"/>
      <c r="C85"/>
      <c r="D85"/>
      <c r="E85"/>
      <c r="F85"/>
      <c r="G85"/>
      <c r="H85"/>
    </row>
    <row r="86" spans="1:8" ht="14.5" x14ac:dyDescent="0.35">
      <c r="A86" s="94" t="s">
        <v>68</v>
      </c>
      <c r="B86"/>
      <c r="C86"/>
      <c r="D86"/>
      <c r="E86"/>
      <c r="F86"/>
      <c r="G86"/>
      <c r="H86"/>
    </row>
    <row r="87" spans="1:8" ht="14.5" x14ac:dyDescent="0.35">
      <c r="A87" s="94"/>
      <c r="B87"/>
      <c r="C87"/>
      <c r="D87"/>
      <c r="E87"/>
      <c r="F87"/>
      <c r="G87"/>
      <c r="H87"/>
    </row>
    <row r="88" spans="1:8" ht="14.5" x14ac:dyDescent="0.35">
      <c r="A88" s="97" t="s">
        <v>69</v>
      </c>
      <c r="B88"/>
      <c r="C88"/>
      <c r="D88"/>
      <c r="E88"/>
      <c r="F88"/>
      <c r="G88"/>
      <c r="H88"/>
    </row>
    <row r="89" spans="1:8" ht="14.5" x14ac:dyDescent="0.35">
      <c r="A89" s="94"/>
      <c r="B89"/>
      <c r="C89"/>
      <c r="D89"/>
      <c r="E89"/>
      <c r="F89"/>
      <c r="G89"/>
      <c r="H89"/>
    </row>
    <row r="90" spans="1:8" ht="14.5" x14ac:dyDescent="0.35">
      <c r="A90" s="97" t="s">
        <v>126</v>
      </c>
      <c r="B90"/>
      <c r="C90"/>
      <c r="D90"/>
      <c r="E90"/>
      <c r="F90"/>
      <c r="G90"/>
      <c r="H90"/>
    </row>
    <row r="91" spans="1:8" ht="14.5" x14ac:dyDescent="0.35">
      <c r="A91" s="94"/>
      <c r="B91"/>
      <c r="C91"/>
      <c r="D91"/>
      <c r="E91"/>
      <c r="F91"/>
      <c r="G91"/>
      <c r="H91"/>
    </row>
    <row r="92" spans="1:8" ht="14.5" x14ac:dyDescent="0.35">
      <c r="A92" s="94" t="s">
        <v>70</v>
      </c>
      <c r="B92"/>
      <c r="C92"/>
      <c r="D92"/>
      <c r="E92"/>
      <c r="F92"/>
      <c r="G92"/>
      <c r="H92"/>
    </row>
    <row r="93" spans="1:8" ht="14.5" x14ac:dyDescent="0.35">
      <c r="A93" s="94"/>
      <c r="B93"/>
      <c r="C93"/>
      <c r="D93"/>
      <c r="E93"/>
      <c r="F93"/>
      <c r="G93"/>
      <c r="H93"/>
    </row>
    <row r="94" spans="1:8" ht="14.5" x14ac:dyDescent="0.35">
      <c r="A94" s="97" t="s">
        <v>127</v>
      </c>
      <c r="B94"/>
      <c r="C94"/>
      <c r="D94"/>
      <c r="E94"/>
      <c r="F94"/>
      <c r="G94"/>
      <c r="H94"/>
    </row>
    <row r="95" spans="1:8" ht="14.5" x14ac:dyDescent="0.35">
      <c r="A95" s="94"/>
      <c r="B95"/>
      <c r="C95"/>
      <c r="D95"/>
      <c r="E95"/>
      <c r="F95"/>
      <c r="G95"/>
      <c r="H95"/>
    </row>
    <row r="96" spans="1:8" ht="14.5" x14ac:dyDescent="0.35">
      <c r="A96" s="97" t="s">
        <v>128</v>
      </c>
      <c r="B96"/>
      <c r="C96"/>
      <c r="D96"/>
      <c r="E96"/>
      <c r="F96"/>
      <c r="G96"/>
      <c r="H96"/>
    </row>
    <row r="97" spans="1:8" ht="14.5" x14ac:dyDescent="0.35">
      <c r="A97" s="97"/>
      <c r="B97"/>
      <c r="C97"/>
      <c r="D97"/>
      <c r="E97"/>
      <c r="F97"/>
      <c r="G97"/>
      <c r="H97"/>
    </row>
    <row r="98" spans="1:8" ht="14.5" x14ac:dyDescent="0.35">
      <c r="A98" s="116" t="s">
        <v>141</v>
      </c>
      <c r="B98"/>
      <c r="C98"/>
      <c r="D98"/>
      <c r="E98"/>
      <c r="F98"/>
      <c r="G98"/>
      <c r="H98"/>
    </row>
    <row r="99" spans="1:8" ht="14.5" x14ac:dyDescent="0.35">
      <c r="A99" s="97"/>
      <c r="B99"/>
      <c r="C99"/>
      <c r="D99"/>
      <c r="E99"/>
      <c r="F99"/>
      <c r="G99"/>
      <c r="H99"/>
    </row>
    <row r="100" spans="1:8" ht="14.5" x14ac:dyDescent="0.35">
      <c r="A100" s="97" t="s">
        <v>129</v>
      </c>
      <c r="B100"/>
      <c r="C100"/>
      <c r="D100"/>
      <c r="E100"/>
      <c r="F100"/>
      <c r="G100"/>
      <c r="H100"/>
    </row>
    <row r="101" spans="1:8" ht="14.5" x14ac:dyDescent="0.35">
      <c r="A101" s="94"/>
      <c r="B101"/>
      <c r="C101"/>
      <c r="D101"/>
      <c r="E101"/>
      <c r="F101"/>
      <c r="G101"/>
      <c r="H101"/>
    </row>
    <row r="102" spans="1:8" ht="14.5" x14ac:dyDescent="0.35">
      <c r="A102" s="97" t="s">
        <v>130</v>
      </c>
      <c r="B102"/>
      <c r="C102"/>
      <c r="D102"/>
      <c r="E102"/>
      <c r="F102"/>
      <c r="G102"/>
      <c r="H102"/>
    </row>
    <row r="103" spans="1:8" ht="14.5" x14ac:dyDescent="0.35">
      <c r="A103" s="94"/>
      <c r="B103"/>
      <c r="C103"/>
      <c r="D103"/>
      <c r="E103"/>
      <c r="F103"/>
      <c r="G103"/>
      <c r="H103"/>
    </row>
    <row r="104" spans="1:8" ht="14.5" x14ac:dyDescent="0.35">
      <c r="A104" s="116" t="s">
        <v>137</v>
      </c>
      <c r="B104"/>
      <c r="C104"/>
      <c r="D104"/>
      <c r="E104"/>
      <c r="F104"/>
      <c r="G104"/>
      <c r="H104"/>
    </row>
    <row r="105" spans="1:8" ht="14.5" x14ac:dyDescent="0.35">
      <c r="A105" s="98" t="s">
        <v>98</v>
      </c>
      <c r="B105"/>
      <c r="C105"/>
      <c r="D105"/>
      <c r="E105"/>
      <c r="F105"/>
      <c r="G105"/>
      <c r="H105"/>
    </row>
    <row r="106" spans="1:8" ht="14.5" x14ac:dyDescent="0.35">
      <c r="A106" s="98" t="s">
        <v>99</v>
      </c>
      <c r="B106"/>
      <c r="C106"/>
      <c r="D106"/>
      <c r="E106"/>
      <c r="F106"/>
      <c r="G106"/>
      <c r="H106"/>
    </row>
    <row r="107" spans="1:8" ht="14.5" x14ac:dyDescent="0.35">
      <c r="A107" s="98" t="s">
        <v>139</v>
      </c>
      <c r="B107"/>
      <c r="C107"/>
      <c r="D107"/>
      <c r="E107"/>
      <c r="F107"/>
      <c r="G107"/>
      <c r="H107"/>
    </row>
    <row r="108" spans="1:8" ht="14.5" x14ac:dyDescent="0.35">
      <c r="A108" s="94"/>
      <c r="B108"/>
      <c r="C108"/>
      <c r="D108"/>
      <c r="E108"/>
      <c r="F108"/>
      <c r="G108"/>
      <c r="H108"/>
    </row>
    <row r="109" spans="1:8" ht="14.5" x14ac:dyDescent="0.35">
      <c r="A109" s="97" t="s">
        <v>71</v>
      </c>
      <c r="B109"/>
      <c r="C109"/>
      <c r="D109"/>
      <c r="E109"/>
      <c r="F109"/>
      <c r="G109"/>
      <c r="H109"/>
    </row>
    <row r="110" spans="1:8" ht="14.5" x14ac:dyDescent="0.35">
      <c r="A110" s="94"/>
      <c r="B110"/>
      <c r="C110"/>
      <c r="D110"/>
      <c r="E110"/>
      <c r="F110"/>
      <c r="G110"/>
      <c r="H110"/>
    </row>
    <row r="111" spans="1:8" ht="14.5" x14ac:dyDescent="0.35">
      <c r="A111" s="97" t="s">
        <v>138</v>
      </c>
      <c r="B111"/>
      <c r="C111"/>
      <c r="D111"/>
      <c r="E111"/>
      <c r="F111"/>
      <c r="G111"/>
      <c r="H111"/>
    </row>
    <row r="112" spans="1:8" ht="14.5" x14ac:dyDescent="0.35">
      <c r="A112" s="94"/>
      <c r="B112"/>
      <c r="C112"/>
      <c r="D112"/>
      <c r="E112"/>
      <c r="F112"/>
      <c r="G112"/>
      <c r="H112"/>
    </row>
    <row r="113" spans="1:8" ht="14.5" x14ac:dyDescent="0.35">
      <c r="A113" s="94" t="s">
        <v>72</v>
      </c>
      <c r="B113"/>
      <c r="C113"/>
      <c r="D113"/>
      <c r="E113"/>
      <c r="F113"/>
      <c r="G113"/>
      <c r="H113"/>
    </row>
    <row r="114" spans="1:8" ht="14.5" x14ac:dyDescent="0.35">
      <c r="A114" s="94"/>
      <c r="B114"/>
      <c r="C114"/>
      <c r="D114"/>
      <c r="E114"/>
      <c r="F114"/>
      <c r="G114"/>
      <c r="H114"/>
    </row>
    <row r="115" spans="1:8" ht="14.5" x14ac:dyDescent="0.35">
      <c r="A115" s="161" t="s">
        <v>131</v>
      </c>
      <c r="B115"/>
      <c r="C115"/>
      <c r="D115"/>
      <c r="E115"/>
      <c r="F115"/>
      <c r="G115"/>
      <c r="H115"/>
    </row>
    <row r="116" spans="1:8" ht="14.5" x14ac:dyDescent="0.35">
      <c r="A116" s="94" t="s">
        <v>73</v>
      </c>
      <c r="B116"/>
      <c r="C116"/>
      <c r="D116"/>
      <c r="E116"/>
      <c r="F116"/>
      <c r="G116"/>
      <c r="H116"/>
    </row>
    <row r="117" spans="1:8" ht="14.5" x14ac:dyDescent="0.35">
      <c r="A117" s="94" t="s">
        <v>74</v>
      </c>
      <c r="B117"/>
      <c r="C117"/>
      <c r="D117"/>
      <c r="E117"/>
      <c r="F117"/>
      <c r="G117"/>
      <c r="H117"/>
    </row>
    <row r="118" spans="1:8" ht="14.5" x14ac:dyDescent="0.35">
      <c r="A118" s="94" t="s">
        <v>75</v>
      </c>
      <c r="B118"/>
      <c r="C118"/>
      <c r="D118"/>
      <c r="E118"/>
      <c r="F118"/>
      <c r="G118"/>
      <c r="H118"/>
    </row>
    <row r="119" spans="1:8" ht="14.5" x14ac:dyDescent="0.35">
      <c r="A119" s="94" t="s">
        <v>100</v>
      </c>
      <c r="B119"/>
      <c r="C119"/>
      <c r="D119"/>
      <c r="E119"/>
      <c r="F119"/>
      <c r="G119"/>
      <c r="H119"/>
    </row>
    <row r="120" spans="1:8" ht="14.5" x14ac:dyDescent="0.35">
      <c r="A120" s="94" t="s">
        <v>76</v>
      </c>
      <c r="B120"/>
      <c r="C120"/>
      <c r="D120"/>
      <c r="E120"/>
      <c r="F120"/>
      <c r="G120"/>
      <c r="H120"/>
    </row>
    <row r="121" spans="1:8" ht="14.5" x14ac:dyDescent="0.35">
      <c r="A121" s="94"/>
      <c r="B121"/>
      <c r="C121"/>
      <c r="D121"/>
      <c r="E121"/>
      <c r="F121"/>
      <c r="G121"/>
      <c r="H121"/>
    </row>
    <row r="122" spans="1:8" ht="14.5" x14ac:dyDescent="0.35">
      <c r="A122" s="161" t="s">
        <v>142</v>
      </c>
      <c r="B122"/>
      <c r="C122"/>
      <c r="D122"/>
      <c r="E122"/>
      <c r="F122"/>
      <c r="G122"/>
      <c r="H122"/>
    </row>
    <row r="123" spans="1:8" ht="14.5" x14ac:dyDescent="0.35">
      <c r="A123" s="94"/>
      <c r="B123"/>
      <c r="C123"/>
      <c r="D123"/>
      <c r="E123"/>
      <c r="F123"/>
      <c r="G123"/>
      <c r="H123"/>
    </row>
    <row r="124" spans="1:8" ht="14.5" x14ac:dyDescent="0.35">
      <c r="A124" s="94" t="s">
        <v>77</v>
      </c>
      <c r="B124"/>
      <c r="C124"/>
      <c r="D124"/>
      <c r="E124"/>
      <c r="F124"/>
      <c r="G124"/>
      <c r="H124"/>
    </row>
    <row r="125" spans="1:8" ht="14.5" x14ac:dyDescent="0.35">
      <c r="A125" s="94"/>
      <c r="B125"/>
      <c r="C125"/>
      <c r="D125"/>
      <c r="E125"/>
      <c r="F125"/>
      <c r="G125"/>
      <c r="H125"/>
    </row>
    <row r="126" spans="1:8" ht="14.5" x14ac:dyDescent="0.35">
      <c r="A126" s="162" t="s">
        <v>132</v>
      </c>
      <c r="B126"/>
      <c r="C126"/>
      <c r="D126"/>
      <c r="E126"/>
      <c r="F126"/>
      <c r="G126"/>
      <c r="H126"/>
    </row>
    <row r="127" spans="1:8" ht="14.5" x14ac:dyDescent="0.35">
      <c r="A127" s="94"/>
      <c r="B127"/>
      <c r="C127"/>
      <c r="D127"/>
      <c r="E127"/>
      <c r="F127"/>
      <c r="G127"/>
      <c r="H127"/>
    </row>
    <row r="128" spans="1:8" ht="14.5" x14ac:dyDescent="0.35">
      <c r="A128" s="94" t="s">
        <v>79</v>
      </c>
      <c r="B128"/>
      <c r="C128"/>
      <c r="D128"/>
      <c r="E128"/>
      <c r="F128"/>
      <c r="G128"/>
      <c r="H128"/>
    </row>
    <row r="129" spans="1:8" ht="14.5" x14ac:dyDescent="0.35">
      <c r="A129" s="94"/>
      <c r="B129"/>
      <c r="C129"/>
      <c r="D129"/>
      <c r="E129"/>
      <c r="F129"/>
      <c r="G129"/>
      <c r="H129"/>
    </row>
    <row r="130" spans="1:8" ht="14.5" x14ac:dyDescent="0.35">
      <c r="A130" s="97" t="s">
        <v>133</v>
      </c>
      <c r="B130"/>
      <c r="C130"/>
      <c r="D130"/>
      <c r="E130"/>
      <c r="F130"/>
      <c r="G130"/>
      <c r="H130"/>
    </row>
    <row r="131" spans="1:8" ht="14.5" x14ac:dyDescent="0.35">
      <c r="A131" s="94"/>
      <c r="B131"/>
      <c r="C131"/>
      <c r="D131"/>
      <c r="E131"/>
      <c r="F131"/>
      <c r="G131"/>
      <c r="H131"/>
    </row>
    <row r="132" spans="1:8" ht="14.5" x14ac:dyDescent="0.35">
      <c r="A132" s="97" t="s">
        <v>134</v>
      </c>
      <c r="B132"/>
      <c r="C132"/>
      <c r="D132"/>
      <c r="E132"/>
      <c r="F132"/>
      <c r="G132"/>
      <c r="H132"/>
    </row>
    <row r="133" spans="1:8" ht="14.5" x14ac:dyDescent="0.35">
      <c r="A133" s="94"/>
      <c r="B133"/>
      <c r="C133"/>
      <c r="D133"/>
      <c r="E133"/>
      <c r="F133"/>
      <c r="G133"/>
      <c r="H133"/>
    </row>
    <row r="134" spans="1:8" ht="14.5" x14ac:dyDescent="0.35">
      <c r="A134" s="97" t="s">
        <v>135</v>
      </c>
      <c r="B134"/>
      <c r="C134"/>
      <c r="D134"/>
      <c r="E134"/>
      <c r="F134"/>
      <c r="G134"/>
      <c r="H134"/>
    </row>
    <row r="135" spans="1:8" ht="14.5" x14ac:dyDescent="0.35">
      <c r="A135" s="94"/>
      <c r="B135"/>
      <c r="C135"/>
      <c r="D135"/>
      <c r="E135"/>
      <c r="F135"/>
      <c r="G135"/>
      <c r="H135"/>
    </row>
    <row r="136" spans="1:8" ht="14.5" x14ac:dyDescent="0.35">
      <c r="A136" s="98" t="s">
        <v>80</v>
      </c>
      <c r="B136"/>
      <c r="C136"/>
      <c r="D136"/>
      <c r="E136"/>
      <c r="F136"/>
      <c r="G136"/>
      <c r="H136"/>
    </row>
    <row r="137" spans="1:8" ht="14.5" x14ac:dyDescent="0.35">
      <c r="A137" s="98" t="s">
        <v>81</v>
      </c>
      <c r="C137"/>
      <c r="D137"/>
      <c r="E137"/>
      <c r="F137"/>
      <c r="G137"/>
      <c r="H137"/>
    </row>
    <row r="138" spans="1:8" ht="14.5" x14ac:dyDescent="0.35">
      <c r="A138" s="94"/>
      <c r="B138"/>
      <c r="C138"/>
      <c r="D138"/>
      <c r="E138"/>
      <c r="F138"/>
      <c r="G138"/>
      <c r="H138"/>
    </row>
    <row r="139" spans="1:8" ht="14.5" x14ac:dyDescent="0.35">
      <c r="A139" s="94" t="s">
        <v>78</v>
      </c>
      <c r="B139"/>
      <c r="C139"/>
      <c r="D139"/>
      <c r="E139"/>
      <c r="F139"/>
      <c r="G139"/>
      <c r="H139"/>
    </row>
    <row r="140" spans="1:8" ht="14.5" x14ac:dyDescent="0.35">
      <c r="A140" s="94"/>
      <c r="B140"/>
      <c r="C140"/>
      <c r="D140"/>
      <c r="E140"/>
      <c r="F140"/>
      <c r="G140"/>
      <c r="H140"/>
    </row>
    <row r="141" spans="1:8" ht="14.5" x14ac:dyDescent="0.35">
      <c r="A141" s="161" t="s">
        <v>136</v>
      </c>
      <c r="B141"/>
      <c r="C141"/>
      <c r="D141"/>
      <c r="E141"/>
      <c r="F141"/>
      <c r="G141"/>
      <c r="H141"/>
    </row>
    <row r="142" spans="1:8" ht="14.5" x14ac:dyDescent="0.35">
      <c r="A142" s="94"/>
      <c r="B142"/>
      <c r="C142"/>
      <c r="D142"/>
      <c r="E142"/>
      <c r="F142"/>
      <c r="G142"/>
      <c r="H142"/>
    </row>
    <row r="143" spans="1:8" ht="14.5" x14ac:dyDescent="0.35">
      <c r="A143" s="94"/>
      <c r="B143"/>
      <c r="C143"/>
      <c r="D143"/>
      <c r="E143"/>
      <c r="F143"/>
      <c r="G143"/>
      <c r="H143"/>
    </row>
    <row r="144" spans="1:8" ht="14.5" x14ac:dyDescent="0.35">
      <c r="A144" s="94"/>
      <c r="B144"/>
      <c r="C144"/>
      <c r="D144"/>
      <c r="E144"/>
      <c r="F144"/>
      <c r="G144"/>
      <c r="H144"/>
    </row>
    <row r="145" spans="1:8" ht="14.5" x14ac:dyDescent="0.35">
      <c r="A145" s="94"/>
      <c r="B145"/>
      <c r="C145"/>
      <c r="D145"/>
      <c r="E145"/>
      <c r="F145"/>
      <c r="G145"/>
      <c r="H145"/>
    </row>
    <row r="146" spans="1:8" ht="14.5" x14ac:dyDescent="0.35">
      <c r="A146" s="93" t="s">
        <v>63</v>
      </c>
      <c r="B146"/>
      <c r="C146"/>
      <c r="D146"/>
      <c r="E146"/>
      <c r="F146"/>
      <c r="G146"/>
      <c r="H146"/>
    </row>
    <row r="147" spans="1:8" ht="14.5" x14ac:dyDescent="0.35">
      <c r="A147" s="94"/>
      <c r="B147"/>
      <c r="C147"/>
      <c r="D147"/>
      <c r="E147"/>
      <c r="F147"/>
      <c r="G147"/>
      <c r="H147"/>
    </row>
    <row r="148" spans="1:8" ht="14.5" x14ac:dyDescent="0.35">
      <c r="A148" s="94"/>
      <c r="B148"/>
      <c r="C148"/>
      <c r="D148"/>
      <c r="E148"/>
      <c r="F148"/>
      <c r="G148"/>
      <c r="H148"/>
    </row>
    <row r="149" spans="1:8" ht="15" customHeight="1" x14ac:dyDescent="0.35">
      <c r="A149" s="163" t="s">
        <v>152</v>
      </c>
      <c r="B149"/>
      <c r="C149"/>
      <c r="D149"/>
      <c r="E149"/>
      <c r="F149"/>
      <c r="G149"/>
      <c r="H149"/>
    </row>
    <row r="150" spans="1:8" ht="15" customHeight="1" x14ac:dyDescent="0.35">
      <c r="A150" s="163" t="s">
        <v>153</v>
      </c>
      <c r="B150"/>
      <c r="C150"/>
      <c r="D150"/>
      <c r="E150"/>
      <c r="F150"/>
      <c r="G150"/>
      <c r="H150"/>
    </row>
    <row r="151" spans="1:8" ht="14.5" x14ac:dyDescent="0.35">
      <c r="A151" s="94"/>
      <c r="B151"/>
      <c r="C151"/>
      <c r="D151"/>
      <c r="E151"/>
      <c r="F151"/>
      <c r="G151"/>
      <c r="H151"/>
    </row>
    <row r="152" spans="1:8" ht="14.5" x14ac:dyDescent="0.35">
      <c r="A152" s="163" t="s">
        <v>143</v>
      </c>
      <c r="B152"/>
      <c r="C152"/>
      <c r="D152"/>
      <c r="E152"/>
      <c r="F152"/>
      <c r="G152"/>
      <c r="H152"/>
    </row>
    <row r="153" spans="1:8" ht="14.5" x14ac:dyDescent="0.35">
      <c r="A153" s="94"/>
      <c r="B153"/>
      <c r="C153"/>
      <c r="D153"/>
      <c r="E153"/>
      <c r="F153"/>
      <c r="G153"/>
      <c r="H153"/>
    </row>
    <row r="154" spans="1:8" ht="14.5" x14ac:dyDescent="0.35">
      <c r="A154" s="163" t="s">
        <v>144</v>
      </c>
      <c r="B154"/>
      <c r="C154"/>
      <c r="D154"/>
      <c r="E154"/>
      <c r="F154"/>
      <c r="G154"/>
      <c r="H154"/>
    </row>
    <row r="155" spans="1:8" x14ac:dyDescent="0.25">
      <c r="A155" s="18" t="s">
        <v>37</v>
      </c>
    </row>
    <row r="156" spans="1:8" x14ac:dyDescent="0.25">
      <c r="A156" s="18" t="s">
        <v>38</v>
      </c>
    </row>
  </sheetData>
  <sheetProtection password="8574" sheet="1" objects="1" scenarios="1"/>
  <mergeCells count="54">
    <mergeCell ref="B45:C45"/>
    <mergeCell ref="B1:C1"/>
    <mergeCell ref="A23:B23"/>
    <mergeCell ref="A20:B20"/>
    <mergeCell ref="B13:C13"/>
    <mergeCell ref="B35:C35"/>
    <mergeCell ref="B2:G3"/>
    <mergeCell ref="F6:G6"/>
    <mergeCell ref="F7:G7"/>
    <mergeCell ref="E12:G12"/>
    <mergeCell ref="F10:H10"/>
    <mergeCell ref="B34:C34"/>
    <mergeCell ref="A26:B26"/>
    <mergeCell ref="B33:C33"/>
    <mergeCell ref="A30:B30"/>
    <mergeCell ref="A80:I80"/>
    <mergeCell ref="A9:C9"/>
    <mergeCell ref="A10:C10"/>
    <mergeCell ref="F9:H9"/>
    <mergeCell ref="B12:C12"/>
    <mergeCell ref="A71:XFD71"/>
    <mergeCell ref="B38:C38"/>
    <mergeCell ref="E13:G13"/>
    <mergeCell ref="B36:C36"/>
    <mergeCell ref="B37:C37"/>
    <mergeCell ref="B39:C39"/>
    <mergeCell ref="B40:C40"/>
    <mergeCell ref="B41:C41"/>
    <mergeCell ref="B42:C42"/>
    <mergeCell ref="B43:C43"/>
    <mergeCell ref="B44:C44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6:C66"/>
    <mergeCell ref="B67:C67"/>
    <mergeCell ref="B68:C68"/>
    <mergeCell ref="B61:C61"/>
    <mergeCell ref="B62:C62"/>
    <mergeCell ref="B63:C63"/>
    <mergeCell ref="B64:C64"/>
    <mergeCell ref="B65:C65"/>
  </mergeCells>
  <phoneticPr fontId="0" type="noConversion"/>
  <pageMargins left="0.35433070866141736" right="0.35433070866141736" top="0.19685039370078741" bottom="0.39370078740157483" header="0.51181102362204722" footer="0.11811023622047245"/>
  <pageSetup paperSize="9" scale="64" fitToHeight="2" orientation="landscape" horizontalDpi="4294967295" verticalDpi="4294967295" r:id="rId1"/>
  <headerFooter alignWithMargins="0">
    <oddFooter>&amp;L27.477 v006   micro</oddFooter>
  </headerFooter>
  <rowBreaks count="1" manualBreakCount="1">
    <brk id="68" max="7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4"/>
  <dimension ref="B1:FJ335"/>
  <sheetViews>
    <sheetView showGridLines="0" view="pageBreakPreview" topLeftCell="A14" zoomScale="130" zoomScaleNormal="115" zoomScaleSheetLayoutView="130" workbookViewId="0">
      <pane xSplit="12" ySplit="3" topLeftCell="M103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L87" sqref="L87"/>
    </sheetView>
  </sheetViews>
  <sheetFormatPr defaultColWidth="7.81640625" defaultRowHeight="10" x14ac:dyDescent="0.2"/>
  <cols>
    <col min="1" max="1" width="2.26953125" style="21" customWidth="1"/>
    <col min="2" max="2" width="11.453125" style="68" hidden="1" customWidth="1"/>
    <col min="3" max="3" width="7.81640625" style="21" customWidth="1"/>
    <col min="4" max="4" width="7.54296875" style="21" customWidth="1"/>
    <col min="5" max="5" width="44" style="21" customWidth="1"/>
    <col min="6" max="6" width="9.1796875" style="21" customWidth="1"/>
    <col min="7" max="7" width="10.54296875" style="57" bestFit="1" customWidth="1"/>
    <col min="8" max="8" width="9.54296875" style="21" customWidth="1"/>
    <col min="9" max="9" width="11" style="21" customWidth="1"/>
    <col min="10" max="10" width="0.81640625" style="21" customWidth="1"/>
    <col min="11" max="11" width="9.1796875" style="21" hidden="1" customWidth="1"/>
    <col min="12" max="12" width="27.1796875" style="21" customWidth="1"/>
    <col min="13" max="13" width="0.81640625" style="21" customWidth="1"/>
    <col min="14" max="63" width="8.453125" style="21" customWidth="1"/>
    <col min="64" max="64" width="1.453125" style="21" customWidth="1"/>
    <col min="65" max="166" width="7.81640625" style="21" hidden="1" customWidth="1"/>
    <col min="167" max="167" width="7.81640625" style="21" customWidth="1"/>
    <col min="168" max="16384" width="7.81640625" style="21"/>
  </cols>
  <sheetData>
    <row r="1" spans="2:166" s="88" customFormat="1" hidden="1" x14ac:dyDescent="0.35">
      <c r="B1" s="118">
        <f ca="1">ROW(Nível)-ROW(LIorçamento)+1</f>
        <v>-16</v>
      </c>
      <c r="C1" s="83" t="str">
        <f>IF(D1="","",IF(ISNUMBER(VALUE(D1)),"Meta",IF(AND(F1&lt;&gt;"",I1&lt;&gt;""),"Serviço","Nível")))</f>
        <v/>
      </c>
      <c r="D1" s="138"/>
      <c r="E1" s="139"/>
      <c r="F1" s="137"/>
      <c r="G1" s="174" t="str">
        <f>IF(Nível="Serviço",SUMIF($N$15:$BK$15,"&lt;&gt;"&amp;"",N1:BK1),"")</f>
        <v/>
      </c>
      <c r="H1" s="175" t="str">
        <f>IF(AND(ISNUMBER(G1),G1&lt;&gt;0),I1/G1,IF(G1=0,0,""))</f>
        <v/>
      </c>
      <c r="I1" s="176"/>
      <c r="J1" s="86"/>
      <c r="K1" s="168" t="str">
        <f>IF(L1="","",VALUE(LEFT(L1,(FIND("-",L1,1))-1)))</f>
        <v/>
      </c>
      <c r="L1" s="167"/>
      <c r="M1" s="87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M1" s="119">
        <f t="shared" ref="BM1:CR1" si="0">IF(N$15="",0,IF(ISNUMBER(PreçoUnit),PreçoUnit*INDEX(Import.PLQ,$B1,BM$16),0))</f>
        <v>0</v>
      </c>
      <c r="BN1" s="119">
        <f t="shared" si="0"/>
        <v>0</v>
      </c>
      <c r="BO1" s="119">
        <f t="shared" si="0"/>
        <v>0</v>
      </c>
      <c r="BP1" s="119">
        <f t="shared" si="0"/>
        <v>0</v>
      </c>
      <c r="BQ1" s="119">
        <f t="shared" si="0"/>
        <v>0</v>
      </c>
      <c r="BR1" s="119">
        <f t="shared" si="0"/>
        <v>0</v>
      </c>
      <c r="BS1" s="119">
        <f t="shared" si="0"/>
        <v>0</v>
      </c>
      <c r="BT1" s="119">
        <f t="shared" si="0"/>
        <v>0</v>
      </c>
      <c r="BU1" s="119">
        <f t="shared" si="0"/>
        <v>0</v>
      </c>
      <c r="BV1" s="119">
        <f t="shared" si="0"/>
        <v>0</v>
      </c>
      <c r="BW1" s="119">
        <f t="shared" si="0"/>
        <v>0</v>
      </c>
      <c r="BX1" s="119">
        <f t="shared" si="0"/>
        <v>0</v>
      </c>
      <c r="BY1" s="119">
        <f t="shared" si="0"/>
        <v>0</v>
      </c>
      <c r="BZ1" s="119">
        <f t="shared" si="0"/>
        <v>0</v>
      </c>
      <c r="CA1" s="119">
        <f t="shared" si="0"/>
        <v>0</v>
      </c>
      <c r="CB1" s="119">
        <f t="shared" si="0"/>
        <v>0</v>
      </c>
      <c r="CC1" s="119">
        <f t="shared" si="0"/>
        <v>0</v>
      </c>
      <c r="CD1" s="119">
        <f t="shared" si="0"/>
        <v>0</v>
      </c>
      <c r="CE1" s="119">
        <f t="shared" si="0"/>
        <v>0</v>
      </c>
      <c r="CF1" s="119">
        <f t="shared" si="0"/>
        <v>0</v>
      </c>
      <c r="CG1" s="119">
        <f t="shared" si="0"/>
        <v>0</v>
      </c>
      <c r="CH1" s="119">
        <f t="shared" si="0"/>
        <v>0</v>
      </c>
      <c r="CI1" s="119">
        <f t="shared" si="0"/>
        <v>0</v>
      </c>
      <c r="CJ1" s="119">
        <f t="shared" si="0"/>
        <v>0</v>
      </c>
      <c r="CK1" s="119">
        <f t="shared" si="0"/>
        <v>0</v>
      </c>
      <c r="CL1" s="119">
        <f t="shared" si="0"/>
        <v>0</v>
      </c>
      <c r="CM1" s="119">
        <f t="shared" si="0"/>
        <v>0</v>
      </c>
      <c r="CN1" s="119">
        <f t="shared" si="0"/>
        <v>0</v>
      </c>
      <c r="CO1" s="119">
        <f t="shared" si="0"/>
        <v>0</v>
      </c>
      <c r="CP1" s="119">
        <f t="shared" si="0"/>
        <v>0</v>
      </c>
      <c r="CQ1" s="119">
        <f t="shared" si="0"/>
        <v>0</v>
      </c>
      <c r="CR1" s="119">
        <f t="shared" si="0"/>
        <v>0</v>
      </c>
      <c r="CS1" s="119">
        <f t="shared" ref="CS1:DJ1" si="1">IF(AT$15="",0,IF(ISNUMBER(PreçoUnit),PreçoUnit*INDEX(Import.PLQ,$B1,CS$16),0))</f>
        <v>0</v>
      </c>
      <c r="CT1" s="119">
        <f t="shared" si="1"/>
        <v>0</v>
      </c>
      <c r="CU1" s="119">
        <f t="shared" si="1"/>
        <v>0</v>
      </c>
      <c r="CV1" s="119">
        <f t="shared" si="1"/>
        <v>0</v>
      </c>
      <c r="CW1" s="119">
        <f t="shared" si="1"/>
        <v>0</v>
      </c>
      <c r="CX1" s="119">
        <f t="shared" si="1"/>
        <v>0</v>
      </c>
      <c r="CY1" s="119">
        <f t="shared" si="1"/>
        <v>0</v>
      </c>
      <c r="CZ1" s="119">
        <f t="shared" si="1"/>
        <v>0</v>
      </c>
      <c r="DA1" s="119">
        <f t="shared" si="1"/>
        <v>0</v>
      </c>
      <c r="DB1" s="119">
        <f t="shared" si="1"/>
        <v>0</v>
      </c>
      <c r="DC1" s="119">
        <f t="shared" si="1"/>
        <v>0</v>
      </c>
      <c r="DD1" s="119">
        <f t="shared" si="1"/>
        <v>0</v>
      </c>
      <c r="DE1" s="119">
        <f t="shared" si="1"/>
        <v>0</v>
      </c>
      <c r="DF1" s="119">
        <f t="shared" si="1"/>
        <v>0</v>
      </c>
      <c r="DG1" s="119">
        <f t="shared" si="1"/>
        <v>0</v>
      </c>
      <c r="DH1" s="119">
        <f t="shared" si="1"/>
        <v>0</v>
      </c>
      <c r="DI1" s="119">
        <f t="shared" si="1"/>
        <v>0</v>
      </c>
      <c r="DJ1" s="119">
        <f t="shared" si="1"/>
        <v>0</v>
      </c>
      <c r="DK1" s="126">
        <f>IF(D1="",0,IF(ISNUMBER(VALUE(D1)),VALUE(D1),LEFT(D1,FIND(".",D1)-1)))</f>
        <v>0</v>
      </c>
      <c r="DL1" s="126">
        <f ca="1">SUM(DM1:FJ1)</f>
        <v>0</v>
      </c>
      <c r="DM1" s="119">
        <f ca="1">IF($K1&lt;&gt;1,IF(ISNUMBER(INDEX(Import.PLE,$K1,DM$16)),IF(INDEX(Import.PLE,$K1,DM$16)&lt;=mediçao,BM1,0),0),PLE!$AA$28*BM1)</f>
        <v>0</v>
      </c>
      <c r="DN1" s="119">
        <f ca="1">IF($K1&lt;&gt;1,IF(ISNUMBER(INDEX(Import.PLE,$K1,DN$16)),IF(INDEX(Import.PLE,$K1,DN$16)&lt;=mediçao,BN1,0),0),PLE!$AA$28*BN1)</f>
        <v>0</v>
      </c>
      <c r="DO1" s="119">
        <f ca="1">IF($K1&lt;&gt;1,IF(ISNUMBER(INDEX(Import.PLE,$K1,DO$16)),IF(INDEX(Import.PLE,$K1,DO$16)&lt;=mediçao,BO1,0),0),PLE!$AA$28*BO1)</f>
        <v>0</v>
      </c>
      <c r="DP1" s="119">
        <f ca="1">IF($K1&lt;&gt;1,IF(ISNUMBER(INDEX(Import.PLE,$K1,DP$16)),IF(INDEX(Import.PLE,$K1,DP$16)&lt;=mediçao,BP1,0),0),PLE!$AA$28*BP1)</f>
        <v>0</v>
      </c>
      <c r="DQ1" s="119">
        <f ca="1">IF($K1&lt;&gt;1,IF(ISNUMBER(INDEX(Import.PLE,$K1,DQ$16)),IF(INDEX(Import.PLE,$K1,DQ$16)&lt;=mediçao,BQ1,0),0),PLE!$AA$28*BQ1)</f>
        <v>0</v>
      </c>
      <c r="DR1" s="119">
        <f ca="1">IF($K1&lt;&gt;1,IF(ISNUMBER(INDEX(Import.PLE,$K1,DR$16)),IF(INDEX(Import.PLE,$K1,DR$16)&lt;=mediçao,BR1,0),0),PLE!$AA$28*BR1)</f>
        <v>0</v>
      </c>
      <c r="DS1" s="119">
        <f ca="1">IF($K1&lt;&gt;1,IF(ISNUMBER(INDEX(Import.PLE,$K1,DS$16)),IF(INDEX(Import.PLE,$K1,DS$16)&lt;=mediçao,BS1,0),0),PLE!$AA$28*BS1)</f>
        <v>0</v>
      </c>
      <c r="DT1" s="119">
        <f ca="1">IF($K1&lt;&gt;1,IF(ISNUMBER(INDEX(Import.PLE,$K1,DT$16)),IF(INDEX(Import.PLE,$K1,DT$16)&lt;=mediçao,BT1,0),0),PLE!$AA$28*BT1)</f>
        <v>0</v>
      </c>
      <c r="DU1" s="119">
        <f ca="1">IF($K1&lt;&gt;1,IF(ISNUMBER(INDEX(Import.PLE,$K1,DU$16)),IF(INDEX(Import.PLE,$K1,DU$16)&lt;=mediçao,BU1,0),0),PLE!$AA$28*BU1)</f>
        <v>0</v>
      </c>
      <c r="DV1" s="119">
        <f ca="1">IF($K1&lt;&gt;1,IF(ISNUMBER(INDEX(Import.PLE,$K1,DV$16)),IF(INDEX(Import.PLE,$K1,DV$16)&lt;=mediçao,BV1,0),0),PLE!$AA$28*BV1)</f>
        <v>0</v>
      </c>
      <c r="DW1" s="119">
        <f ca="1">IF($K1&lt;&gt;1,IF(ISNUMBER(INDEX(Import.PLE,$K1,DW$16)),IF(INDEX(Import.PLE,$K1,DW$16)&lt;=mediçao,BW1,0),0),PLE!$AA$28*BW1)</f>
        <v>0</v>
      </c>
      <c r="DX1" s="119">
        <f ca="1">IF($K1&lt;&gt;1,IF(ISNUMBER(INDEX(Import.PLE,$K1,DX$16)),IF(INDEX(Import.PLE,$K1,DX$16)&lt;=mediçao,BX1,0),0),PLE!$AA$28*BX1)</f>
        <v>0</v>
      </c>
      <c r="DY1" s="119">
        <f ca="1">IF($K1&lt;&gt;1,IF(ISNUMBER(INDEX(Import.PLE,$K1,DY$16)),IF(INDEX(Import.PLE,$K1,DY$16)&lt;=mediçao,BY1,0),0),PLE!$AA$28*BY1)</f>
        <v>0</v>
      </c>
      <c r="DZ1" s="119">
        <f ca="1">IF($K1&lt;&gt;1,IF(ISNUMBER(INDEX(Import.PLE,$K1,DZ$16)),IF(INDEX(Import.PLE,$K1,DZ$16)&lt;=mediçao,BZ1,0),0),PLE!$AA$28*BZ1)</f>
        <v>0</v>
      </c>
      <c r="EA1" s="119">
        <f ca="1">IF($K1&lt;&gt;1,IF(ISNUMBER(INDEX(Import.PLE,$K1,EA$16)),IF(INDEX(Import.PLE,$K1,EA$16)&lt;=mediçao,CA1,0),0),PLE!$AA$28*CA1)</f>
        <v>0</v>
      </c>
      <c r="EB1" s="119">
        <f ca="1">IF($K1&lt;&gt;1,IF(ISNUMBER(INDEX(Import.PLE,$K1,EB$16)),IF(INDEX(Import.PLE,$K1,EB$16)&lt;=mediçao,CB1,0),0),PLE!$AA$28*CB1)</f>
        <v>0</v>
      </c>
      <c r="EC1" s="119">
        <f ca="1">IF($K1&lt;&gt;1,IF(ISNUMBER(INDEX(Import.PLE,$K1,EC$16)),IF(INDEX(Import.PLE,$K1,EC$16)&lt;=mediçao,CC1,0),0),PLE!$AA$28*CC1)</f>
        <v>0</v>
      </c>
      <c r="ED1" s="119">
        <f ca="1">IF($K1&lt;&gt;1,IF(ISNUMBER(INDEX(Import.PLE,$K1,ED$16)),IF(INDEX(Import.PLE,$K1,ED$16)&lt;=mediçao,CD1,0),0),PLE!$AA$28*CD1)</f>
        <v>0</v>
      </c>
      <c r="EE1" s="119">
        <f ca="1">IF($K1&lt;&gt;1,IF(ISNUMBER(INDEX(Import.PLE,$K1,EE$16)),IF(INDEX(Import.PLE,$K1,EE$16)&lt;=mediçao,CE1,0),0),PLE!$AA$28*CE1)</f>
        <v>0</v>
      </c>
      <c r="EF1" s="119">
        <f ca="1">IF($K1&lt;&gt;1,IF(ISNUMBER(INDEX(Import.PLE,$K1,EF$16)),IF(INDEX(Import.PLE,$K1,EF$16)&lt;=mediçao,CF1,0),0),PLE!$AA$28*CF1)</f>
        <v>0</v>
      </c>
      <c r="EG1" s="119">
        <f ca="1">IF($K1&lt;&gt;1,IF(ISNUMBER(INDEX(Import.PLE,$K1,EG$16)),IF(INDEX(Import.PLE,$K1,EG$16)&lt;=mediçao,CG1,0),0),PLE!$AA$28*CG1)</f>
        <v>0</v>
      </c>
      <c r="EH1" s="119">
        <f ca="1">IF($K1&lt;&gt;1,IF(ISNUMBER(INDEX(Import.PLE,$K1,EH$16)),IF(INDEX(Import.PLE,$K1,EH$16)&lt;=mediçao,CH1,0),0),PLE!$AA$28*CH1)</f>
        <v>0</v>
      </c>
      <c r="EI1" s="119">
        <f ca="1">IF($K1&lt;&gt;1,IF(ISNUMBER(INDEX(Import.PLE,$K1,EI$16)),IF(INDEX(Import.PLE,$K1,EI$16)&lt;=mediçao,CI1,0),0),PLE!$AA$28*CI1)</f>
        <v>0</v>
      </c>
      <c r="EJ1" s="119">
        <f ca="1">IF($K1&lt;&gt;1,IF(ISNUMBER(INDEX(Import.PLE,$K1,EJ$16)),IF(INDEX(Import.PLE,$K1,EJ$16)&lt;=mediçao,CJ1,0),0),PLE!$AA$28*CJ1)</f>
        <v>0</v>
      </c>
      <c r="EK1" s="119">
        <f ca="1">IF($K1&lt;&gt;1,IF(ISNUMBER(INDEX(Import.PLE,$K1,EK$16)),IF(INDEX(Import.PLE,$K1,EK$16)&lt;=mediçao,CK1,0),0),PLE!$AA$28*CK1)</f>
        <v>0</v>
      </c>
      <c r="EL1" s="119">
        <f ca="1">IF($K1&lt;&gt;1,IF(ISNUMBER(INDEX(Import.PLE,$K1,EL$16)),IF(INDEX(Import.PLE,$K1,EL$16)&lt;=mediçao,CL1,0),0),PLE!$AA$28*CL1)</f>
        <v>0</v>
      </c>
      <c r="EM1" s="119">
        <f ca="1">IF($K1&lt;&gt;1,IF(ISNUMBER(INDEX(Import.PLE,$K1,EM$16)),IF(INDEX(Import.PLE,$K1,EM$16)&lt;=mediçao,CM1,0),0),PLE!$AA$28*CM1)</f>
        <v>0</v>
      </c>
      <c r="EN1" s="119">
        <f ca="1">IF($K1&lt;&gt;1,IF(ISNUMBER(INDEX(Import.PLE,$K1,EN$16)),IF(INDEX(Import.PLE,$K1,EN$16)&lt;=mediçao,CN1,0),0),PLE!$AA$28*CN1)</f>
        <v>0</v>
      </c>
      <c r="EO1" s="119">
        <f ca="1">IF($K1&lt;&gt;1,IF(ISNUMBER(INDEX(Import.PLE,$K1,EO$16)),IF(INDEX(Import.PLE,$K1,EO$16)&lt;=mediçao,CO1,0),0),PLE!$AA$28*CO1)</f>
        <v>0</v>
      </c>
      <c r="EP1" s="119">
        <f ca="1">IF($K1&lt;&gt;1,IF(ISNUMBER(INDEX(Import.PLE,$K1,EP$16)),IF(INDEX(Import.PLE,$K1,EP$16)&lt;=mediçao,CP1,0),0),PLE!$AA$28*CP1)</f>
        <v>0</v>
      </c>
      <c r="EQ1" s="119">
        <f ca="1">IF($K1&lt;&gt;1,IF(ISNUMBER(INDEX(Import.PLE,$K1,EQ$16)),IF(INDEX(Import.PLE,$K1,EQ$16)&lt;=mediçao,CQ1,0),0),PLE!$AA$28*CQ1)</f>
        <v>0</v>
      </c>
      <c r="ER1" s="119">
        <f ca="1">IF($K1&lt;&gt;1,IF(ISNUMBER(INDEX(Import.PLE,$K1,ER$16)),IF(INDEX(Import.PLE,$K1,ER$16)&lt;=mediçao,CR1,0),0),PLE!$AA$28*CR1)</f>
        <v>0</v>
      </c>
      <c r="ES1" s="119">
        <f ca="1">IF($K1&lt;&gt;1,IF(ISNUMBER(INDEX(Import.PLE,$K1,ES$16)),IF(INDEX(Import.PLE,$K1,ES$16)&lt;=mediçao,CS1,0),0),PLE!$AA$28*CS1)</f>
        <v>0</v>
      </c>
      <c r="ET1" s="119">
        <f ca="1">IF($K1&lt;&gt;1,IF(ISNUMBER(INDEX(Import.PLE,$K1,ET$16)),IF(INDEX(Import.PLE,$K1,ET$16)&lt;=mediçao,CT1,0),0),PLE!$AA$28*CT1)</f>
        <v>0</v>
      </c>
      <c r="EU1" s="119">
        <f ca="1">IF($K1&lt;&gt;1,IF(ISNUMBER(INDEX(Import.PLE,$K1,EU$16)),IF(INDEX(Import.PLE,$K1,EU$16)&lt;=mediçao,CU1,0),0),PLE!$AA$28*CU1)</f>
        <v>0</v>
      </c>
      <c r="EV1" s="119">
        <f ca="1">IF($K1&lt;&gt;1,IF(ISNUMBER(INDEX(Import.PLE,$K1,EV$16)),IF(INDEX(Import.PLE,$K1,EV$16)&lt;=mediçao,CV1,0),0),PLE!$AA$28*CV1)</f>
        <v>0</v>
      </c>
      <c r="EW1" s="119">
        <f ca="1">IF($K1&lt;&gt;1,IF(ISNUMBER(INDEX(Import.PLE,$K1,EW$16)),IF(INDEX(Import.PLE,$K1,EW$16)&lt;=mediçao,CW1,0),0),PLE!$AA$28*CW1)</f>
        <v>0</v>
      </c>
      <c r="EX1" s="119">
        <f ca="1">IF($K1&lt;&gt;1,IF(ISNUMBER(INDEX(Import.PLE,$K1,EX$16)),IF(INDEX(Import.PLE,$K1,EX$16)&lt;=mediçao,CX1,0),0),PLE!$AA$28*CX1)</f>
        <v>0</v>
      </c>
      <c r="EY1" s="119">
        <f ca="1">IF($K1&lt;&gt;1,IF(ISNUMBER(INDEX(Import.PLE,$K1,EY$16)),IF(INDEX(Import.PLE,$K1,EY$16)&lt;=mediçao,CY1,0),0),PLE!$AA$28*CY1)</f>
        <v>0</v>
      </c>
      <c r="EZ1" s="119">
        <f ca="1">IF($K1&lt;&gt;1,IF(ISNUMBER(INDEX(Import.PLE,$K1,EZ$16)),IF(INDEX(Import.PLE,$K1,EZ$16)&lt;=mediçao,CZ1,0),0),PLE!$AA$28*CZ1)</f>
        <v>0</v>
      </c>
      <c r="FA1" s="119">
        <f ca="1">IF($K1&lt;&gt;1,IF(ISNUMBER(INDEX(Import.PLE,$K1,FA$16)),IF(INDEX(Import.PLE,$K1,FA$16)&lt;=mediçao,DA1,0),0),PLE!$AA$28*DA1)</f>
        <v>0</v>
      </c>
      <c r="FB1" s="119">
        <f ca="1">IF($K1&lt;&gt;1,IF(ISNUMBER(INDEX(Import.PLE,$K1,FB$16)),IF(INDEX(Import.PLE,$K1,FB$16)&lt;=mediçao,DB1,0),0),PLE!$AA$28*DB1)</f>
        <v>0</v>
      </c>
      <c r="FC1" s="119">
        <f ca="1">IF($K1&lt;&gt;1,IF(ISNUMBER(INDEX(Import.PLE,$K1,FC$16)),IF(INDEX(Import.PLE,$K1,FC$16)&lt;=mediçao,DC1,0),0),PLE!$AA$28*DC1)</f>
        <v>0</v>
      </c>
      <c r="FD1" s="119">
        <f ca="1">IF($K1&lt;&gt;1,IF(ISNUMBER(INDEX(Import.PLE,$K1,FD$16)),IF(INDEX(Import.PLE,$K1,FD$16)&lt;=mediçao,DD1,0),0),PLE!$AA$28*DD1)</f>
        <v>0</v>
      </c>
      <c r="FE1" s="119">
        <f ca="1">IF($K1&lt;&gt;1,IF(ISNUMBER(INDEX(Import.PLE,$K1,FE$16)),IF(INDEX(Import.PLE,$K1,FE$16)&lt;=mediçao,DE1,0),0),PLE!$AA$28*DE1)</f>
        <v>0</v>
      </c>
      <c r="FF1" s="119">
        <f ca="1">IF($K1&lt;&gt;1,IF(ISNUMBER(INDEX(Import.PLE,$K1,FF$16)),IF(INDEX(Import.PLE,$K1,FF$16)&lt;=mediçao,DF1,0),0),PLE!$AA$28*DF1)</f>
        <v>0</v>
      </c>
      <c r="FG1" s="119">
        <f ca="1">IF($K1&lt;&gt;1,IF(ISNUMBER(INDEX(Import.PLE,$K1,FG$16)),IF(INDEX(Import.PLE,$K1,FG$16)&lt;=mediçao,DG1,0),0),PLE!$AA$28*DG1)</f>
        <v>0</v>
      </c>
      <c r="FH1" s="119">
        <f ca="1">IF($K1&lt;&gt;1,IF(ISNUMBER(INDEX(Import.PLE,$K1,FH$16)),IF(INDEX(Import.PLE,$K1,FH$16)&lt;=mediçao,DH1,0),0),PLE!$AA$28*DH1)</f>
        <v>0</v>
      </c>
      <c r="FI1" s="119">
        <f ca="1">IF($K1&lt;&gt;1,IF(ISNUMBER(INDEX(Import.PLE,$K1,FI$16)),IF(INDEX(Import.PLE,$K1,FI$16)&lt;=mediçao,DI1,0),0),PLE!$AA$28*DI1)</f>
        <v>0</v>
      </c>
      <c r="FJ1" s="119">
        <f ca="1">IF($K1&lt;&gt;1,IF(ISNUMBER(INDEX(Import.PLE,$K1,FJ$16)),IF(INDEX(Import.PLE,$K1,FJ$16)&lt;=mediçao,DJ1,0),0),PLE!$AA$28*DJ1)</f>
        <v>0</v>
      </c>
    </row>
    <row r="2" spans="2:166" customFormat="1" ht="14.5" x14ac:dyDescent="0.35"/>
    <row r="3" spans="2:166" s="88" customFormat="1" ht="14.5" hidden="1" x14ac:dyDescent="0.35">
      <c r="B3" s="118">
        <f ca="1">ROW(Nível)-ROW(LIorçamento)+1</f>
        <v>-14</v>
      </c>
      <c r="C3" s="83" t="s">
        <v>2</v>
      </c>
      <c r="D3" s="120" t="s">
        <v>2</v>
      </c>
      <c r="E3" s="121" t="e">
        <f ca="1">INDEX(Eventos,K3,2)</f>
        <v>#VALUE!</v>
      </c>
      <c r="F3" s="122" t="s">
        <v>11</v>
      </c>
      <c r="G3" s="84" t="str">
        <f>IF(Nível="Serviço",SUMIF($N$15:$BK$15,"&lt;&gt;"&amp;"",N3:BK3),"")</f>
        <v/>
      </c>
      <c r="H3" s="85" t="str">
        <f>IF(AND(ISNUMBER(G3),G3&lt;&gt;0),I3/G3,IF(G3=0,0,""))</f>
        <v/>
      </c>
      <c r="I3" s="85">
        <f ca="1">SUM(N3:BK3)</f>
        <v>0</v>
      </c>
      <c r="J3" s="86"/>
      <c r="K3" s="122" t="e">
        <f ca="1">INDEX(Eventos,ROW(Nível)-ROW(LForçamento),1)</f>
        <v>#VALUE!</v>
      </c>
      <c r="L3" s="117" t="e">
        <f ca="1">IF(AND(NumEvento&lt;&gt;"",Nível="Serviço"),INDEX(Eventos,NumEvento,2),"")</f>
        <v>#VALUE!</v>
      </c>
      <c r="M3" s="87"/>
      <c r="N3" s="119">
        <f t="shared" ref="N3:BK3" ca="1" si="2">IF(N$15="",0,SUMIF(Import.numEventos,$K3,OFFSET(PreçoServiçoPorFrente,0,N$16-1,,1)))</f>
        <v>0</v>
      </c>
      <c r="O3" s="119">
        <f t="shared" ca="1" si="2"/>
        <v>0</v>
      </c>
      <c r="P3" s="119">
        <f t="shared" ca="1" si="2"/>
        <v>0</v>
      </c>
      <c r="Q3" s="119">
        <f t="shared" ca="1" si="2"/>
        <v>0</v>
      </c>
      <c r="R3" s="119">
        <f t="shared" ca="1" si="2"/>
        <v>0</v>
      </c>
      <c r="S3" s="119">
        <f t="shared" ca="1" si="2"/>
        <v>0</v>
      </c>
      <c r="T3" s="119">
        <f t="shared" ca="1" si="2"/>
        <v>0</v>
      </c>
      <c r="U3" s="119">
        <f t="shared" ca="1" si="2"/>
        <v>0</v>
      </c>
      <c r="V3" s="119">
        <f t="shared" ca="1" si="2"/>
        <v>0</v>
      </c>
      <c r="W3" s="119">
        <f t="shared" ca="1" si="2"/>
        <v>0</v>
      </c>
      <c r="X3" s="119">
        <f t="shared" ca="1" si="2"/>
        <v>0</v>
      </c>
      <c r="Y3" s="119">
        <f t="shared" ca="1" si="2"/>
        <v>0</v>
      </c>
      <c r="Z3" s="119">
        <f t="shared" ca="1" si="2"/>
        <v>0</v>
      </c>
      <c r="AA3" s="119">
        <f t="shared" ca="1" si="2"/>
        <v>0</v>
      </c>
      <c r="AB3" s="119">
        <f t="shared" ca="1" si="2"/>
        <v>0</v>
      </c>
      <c r="AC3" s="119">
        <f t="shared" ca="1" si="2"/>
        <v>0</v>
      </c>
      <c r="AD3" s="119">
        <f t="shared" ca="1" si="2"/>
        <v>0</v>
      </c>
      <c r="AE3" s="119">
        <f t="shared" ca="1" si="2"/>
        <v>0</v>
      </c>
      <c r="AF3" s="119">
        <f t="shared" ca="1" si="2"/>
        <v>0</v>
      </c>
      <c r="AG3" s="119">
        <f t="shared" ca="1" si="2"/>
        <v>0</v>
      </c>
      <c r="AH3" s="119">
        <f t="shared" ca="1" si="2"/>
        <v>0</v>
      </c>
      <c r="AI3" s="119">
        <f t="shared" ca="1" si="2"/>
        <v>0</v>
      </c>
      <c r="AJ3" s="119">
        <f t="shared" ca="1" si="2"/>
        <v>0</v>
      </c>
      <c r="AK3" s="119">
        <f t="shared" ca="1" si="2"/>
        <v>0</v>
      </c>
      <c r="AL3" s="119">
        <f t="shared" ca="1" si="2"/>
        <v>0</v>
      </c>
      <c r="AM3" s="119">
        <f t="shared" ca="1" si="2"/>
        <v>0</v>
      </c>
      <c r="AN3" s="119">
        <f t="shared" ca="1" si="2"/>
        <v>0</v>
      </c>
      <c r="AO3" s="119">
        <f t="shared" ca="1" si="2"/>
        <v>0</v>
      </c>
      <c r="AP3" s="119">
        <f t="shared" ca="1" si="2"/>
        <v>0</v>
      </c>
      <c r="AQ3" s="119">
        <f t="shared" ca="1" si="2"/>
        <v>0</v>
      </c>
      <c r="AR3" s="119">
        <f t="shared" ca="1" si="2"/>
        <v>0</v>
      </c>
      <c r="AS3" s="119">
        <f t="shared" ca="1" si="2"/>
        <v>0</v>
      </c>
      <c r="AT3" s="119">
        <f t="shared" ca="1" si="2"/>
        <v>0</v>
      </c>
      <c r="AU3" s="119">
        <f t="shared" ca="1" si="2"/>
        <v>0</v>
      </c>
      <c r="AV3" s="119">
        <f t="shared" ca="1" si="2"/>
        <v>0</v>
      </c>
      <c r="AW3" s="119">
        <f t="shared" ca="1" si="2"/>
        <v>0</v>
      </c>
      <c r="AX3" s="119">
        <f t="shared" ca="1" si="2"/>
        <v>0</v>
      </c>
      <c r="AY3" s="119">
        <f t="shared" ca="1" si="2"/>
        <v>0</v>
      </c>
      <c r="AZ3" s="119">
        <f t="shared" ca="1" si="2"/>
        <v>0</v>
      </c>
      <c r="BA3" s="119">
        <f t="shared" ca="1" si="2"/>
        <v>0</v>
      </c>
      <c r="BB3" s="119">
        <f t="shared" ca="1" si="2"/>
        <v>0</v>
      </c>
      <c r="BC3" s="119">
        <f t="shared" ca="1" si="2"/>
        <v>0</v>
      </c>
      <c r="BD3" s="119">
        <f t="shared" ca="1" si="2"/>
        <v>0</v>
      </c>
      <c r="BE3" s="119">
        <f t="shared" ca="1" si="2"/>
        <v>0</v>
      </c>
      <c r="BF3" s="119">
        <f t="shared" ca="1" si="2"/>
        <v>0</v>
      </c>
      <c r="BG3" s="119">
        <f t="shared" ca="1" si="2"/>
        <v>0</v>
      </c>
      <c r="BH3" s="119">
        <f t="shared" ca="1" si="2"/>
        <v>0</v>
      </c>
      <c r="BI3" s="119">
        <f t="shared" ca="1" si="2"/>
        <v>0</v>
      </c>
      <c r="BJ3" s="119">
        <f t="shared" ca="1" si="2"/>
        <v>0</v>
      </c>
      <c r="BK3" s="119">
        <f t="shared" ca="1" si="2"/>
        <v>0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2:166" s="26" customFormat="1" ht="24.75" customHeight="1" x14ac:dyDescent="0.35">
      <c r="B4" s="69"/>
      <c r="E4" s="218" t="s">
        <v>49</v>
      </c>
      <c r="F4" s="218"/>
      <c r="G4" s="218"/>
      <c r="H4" s="218"/>
      <c r="I4" s="218"/>
      <c r="J4" s="218"/>
      <c r="K4" s="218"/>
      <c r="L4" s="218"/>
      <c r="R4" s="216" t="s">
        <v>47</v>
      </c>
      <c r="S4" s="217"/>
      <c r="X4" s="216" t="s">
        <v>47</v>
      </c>
      <c r="Y4" s="217"/>
      <c r="AD4" s="216" t="s">
        <v>47</v>
      </c>
      <c r="AE4" s="217"/>
      <c r="AJ4" s="216" t="s">
        <v>47</v>
      </c>
      <c r="AK4" s="217"/>
      <c r="AP4" s="216" t="s">
        <v>47</v>
      </c>
      <c r="AQ4" s="217"/>
      <c r="AV4" s="216" t="s">
        <v>47</v>
      </c>
      <c r="AW4" s="217"/>
      <c r="BB4" s="216" t="s">
        <v>47</v>
      </c>
      <c r="BC4" s="217"/>
      <c r="BH4" s="216" t="s">
        <v>47</v>
      </c>
      <c r="BI4" s="217"/>
    </row>
    <row r="5" spans="2:166" ht="8.25" customHeight="1" x14ac:dyDescent="0.2">
      <c r="E5" s="44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44"/>
      <c r="S5" s="19"/>
    </row>
    <row r="13" spans="2:166" ht="8.25" customHeight="1" x14ac:dyDescent="0.2"/>
    <row r="14" spans="2:166" ht="11.25" customHeight="1" x14ac:dyDescent="0.2">
      <c r="BM14" s="21" t="s">
        <v>102</v>
      </c>
      <c r="DM14" s="21" t="s">
        <v>103</v>
      </c>
    </row>
    <row r="15" spans="2:166" s="73" customFormat="1" ht="90.75" customHeight="1" x14ac:dyDescent="0.25">
      <c r="B15" s="70"/>
      <c r="C15" s="20" t="str">
        <f>"Valor Total do Orçamento: R$ "&amp;TEXT(SUMIF(C18:C326,"Serviço",I18:I326),"#.#0,00")</f>
        <v>Valor Total do Orçamento: R$ 815.032,46</v>
      </c>
      <c r="D15" s="30"/>
      <c r="E15" s="30"/>
      <c r="F15" s="19"/>
      <c r="G15" s="71"/>
      <c r="H15" s="67"/>
      <c r="I15" s="41"/>
      <c r="J15" s="21"/>
      <c r="K15" s="19"/>
      <c r="L15" s="63" t="s">
        <v>28</v>
      </c>
      <c r="M15" s="53"/>
      <c r="N15" s="160" t="s">
        <v>195</v>
      </c>
      <c r="O15" s="160"/>
      <c r="P15" s="160"/>
      <c r="Q15" s="160"/>
      <c r="R15" s="160"/>
      <c r="S15" s="160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</row>
    <row r="16" spans="2:166" s="36" customFormat="1" ht="35.25" customHeight="1" x14ac:dyDescent="0.25">
      <c r="B16" s="74" t="b">
        <f ca="1">COUNTA(OFFSET(Eventograma_e_Quantitativos!$K$17,1,0):OFFSET(Eventograma_e_Quantitativos!$K$292,-1,0))-COUNTBLANK(OFFSET(Eventograma_e_Quantitativos!$L$17,1,0):OFFSET(Eventograma_e_Quantitativos!$L$292,-1,0))&lt;COUNTIF(OFFSET(Eventograma_e_Quantitativos!$C$17,1,0):OFFSET(Eventograma_e_Quantitativos!$C$292,-1,0),"Serviço")</f>
        <v>0</v>
      </c>
      <c r="C16" s="75" t="s">
        <v>7</v>
      </c>
      <c r="D16" s="75" t="s">
        <v>1</v>
      </c>
      <c r="E16" s="76" t="s">
        <v>0</v>
      </c>
      <c r="F16" s="76" t="s">
        <v>3</v>
      </c>
      <c r="G16" s="77" t="s">
        <v>4</v>
      </c>
      <c r="H16" s="78" t="s">
        <v>25</v>
      </c>
      <c r="I16" s="78" t="s">
        <v>24</v>
      </c>
      <c r="J16" s="79"/>
      <c r="K16" s="76" t="s">
        <v>94</v>
      </c>
      <c r="L16" s="183" t="s">
        <v>154</v>
      </c>
      <c r="M16" s="79"/>
      <c r="N16" s="75">
        <v>1</v>
      </c>
      <c r="O16" s="75">
        <v>2</v>
      </c>
      <c r="P16" s="75">
        <v>3</v>
      </c>
      <c r="Q16" s="75">
        <v>4</v>
      </c>
      <c r="R16" s="75">
        <v>5</v>
      </c>
      <c r="S16" s="75">
        <v>6</v>
      </c>
      <c r="T16" s="75">
        <v>7</v>
      </c>
      <c r="U16" s="75">
        <v>8</v>
      </c>
      <c r="V16" s="75">
        <v>9</v>
      </c>
      <c r="W16" s="75">
        <v>10</v>
      </c>
      <c r="X16" s="75">
        <v>11</v>
      </c>
      <c r="Y16" s="75">
        <v>12</v>
      </c>
      <c r="Z16" s="75">
        <v>13</v>
      </c>
      <c r="AA16" s="75">
        <v>14</v>
      </c>
      <c r="AB16" s="75">
        <v>15</v>
      </c>
      <c r="AC16" s="75">
        <v>16</v>
      </c>
      <c r="AD16" s="75">
        <v>17</v>
      </c>
      <c r="AE16" s="75">
        <v>18</v>
      </c>
      <c r="AF16" s="75">
        <v>19</v>
      </c>
      <c r="AG16" s="75">
        <v>20</v>
      </c>
      <c r="AH16" s="75">
        <v>21</v>
      </c>
      <c r="AI16" s="75">
        <v>22</v>
      </c>
      <c r="AJ16" s="75">
        <v>23</v>
      </c>
      <c r="AK16" s="75">
        <v>24</v>
      </c>
      <c r="AL16" s="75">
        <v>25</v>
      </c>
      <c r="AM16" s="75">
        <v>26</v>
      </c>
      <c r="AN16" s="75">
        <v>27</v>
      </c>
      <c r="AO16" s="75">
        <v>28</v>
      </c>
      <c r="AP16" s="75">
        <v>29</v>
      </c>
      <c r="AQ16" s="75">
        <v>30</v>
      </c>
      <c r="AR16" s="75">
        <v>31</v>
      </c>
      <c r="AS16" s="75">
        <v>32</v>
      </c>
      <c r="AT16" s="75">
        <v>33</v>
      </c>
      <c r="AU16" s="75">
        <v>34</v>
      </c>
      <c r="AV16" s="75">
        <v>35</v>
      </c>
      <c r="AW16" s="75">
        <v>36</v>
      </c>
      <c r="AX16" s="75">
        <v>37</v>
      </c>
      <c r="AY16" s="75">
        <v>38</v>
      </c>
      <c r="AZ16" s="75">
        <v>39</v>
      </c>
      <c r="BA16" s="75">
        <v>40</v>
      </c>
      <c r="BB16" s="75">
        <v>41</v>
      </c>
      <c r="BC16" s="75">
        <v>42</v>
      </c>
      <c r="BD16" s="75">
        <v>43</v>
      </c>
      <c r="BE16" s="75">
        <v>44</v>
      </c>
      <c r="BF16" s="75">
        <v>45</v>
      </c>
      <c r="BG16" s="75">
        <v>46</v>
      </c>
      <c r="BH16" s="75">
        <v>47</v>
      </c>
      <c r="BI16" s="75">
        <v>48</v>
      </c>
      <c r="BJ16" s="75">
        <v>49</v>
      </c>
      <c r="BK16" s="75">
        <v>50</v>
      </c>
      <c r="BM16" s="75">
        <v>1</v>
      </c>
      <c r="BN16" s="75">
        <v>2</v>
      </c>
      <c r="BO16" s="75">
        <v>3</v>
      </c>
      <c r="BP16" s="75">
        <v>4</v>
      </c>
      <c r="BQ16" s="75">
        <v>5</v>
      </c>
      <c r="BR16" s="75">
        <v>6</v>
      </c>
      <c r="BS16" s="75">
        <v>7</v>
      </c>
      <c r="BT16" s="75">
        <v>8</v>
      </c>
      <c r="BU16" s="75">
        <v>9</v>
      </c>
      <c r="BV16" s="75">
        <v>10</v>
      </c>
      <c r="BW16" s="75">
        <v>11</v>
      </c>
      <c r="BX16" s="75">
        <v>12</v>
      </c>
      <c r="BY16" s="75">
        <v>13</v>
      </c>
      <c r="BZ16" s="75">
        <v>14</v>
      </c>
      <c r="CA16" s="75">
        <v>15</v>
      </c>
      <c r="CB16" s="75">
        <v>16</v>
      </c>
      <c r="CC16" s="75">
        <v>17</v>
      </c>
      <c r="CD16" s="75">
        <v>18</v>
      </c>
      <c r="CE16" s="75">
        <v>19</v>
      </c>
      <c r="CF16" s="75">
        <v>20</v>
      </c>
      <c r="CG16" s="75">
        <v>21</v>
      </c>
      <c r="CH16" s="75">
        <v>22</v>
      </c>
      <c r="CI16" s="75">
        <v>23</v>
      </c>
      <c r="CJ16" s="75">
        <v>24</v>
      </c>
      <c r="CK16" s="75">
        <v>25</v>
      </c>
      <c r="CL16" s="75">
        <v>26</v>
      </c>
      <c r="CM16" s="75">
        <v>27</v>
      </c>
      <c r="CN16" s="75">
        <v>28</v>
      </c>
      <c r="CO16" s="75">
        <v>29</v>
      </c>
      <c r="CP16" s="75">
        <v>30</v>
      </c>
      <c r="CQ16" s="75">
        <v>31</v>
      </c>
      <c r="CR16" s="75">
        <v>32</v>
      </c>
      <c r="CS16" s="75">
        <v>33</v>
      </c>
      <c r="CT16" s="75">
        <v>34</v>
      </c>
      <c r="CU16" s="75">
        <v>35</v>
      </c>
      <c r="CV16" s="75">
        <v>36</v>
      </c>
      <c r="CW16" s="75">
        <v>37</v>
      </c>
      <c r="CX16" s="75">
        <v>38</v>
      </c>
      <c r="CY16" s="75">
        <v>39</v>
      </c>
      <c r="CZ16" s="75">
        <v>40</v>
      </c>
      <c r="DA16" s="75">
        <v>41</v>
      </c>
      <c r="DB16" s="75">
        <v>42</v>
      </c>
      <c r="DC16" s="75">
        <v>43</v>
      </c>
      <c r="DD16" s="75">
        <v>44</v>
      </c>
      <c r="DE16" s="75">
        <v>45</v>
      </c>
      <c r="DF16" s="75">
        <v>46</v>
      </c>
      <c r="DG16" s="75">
        <v>47</v>
      </c>
      <c r="DH16" s="75">
        <v>48</v>
      </c>
      <c r="DI16" s="75">
        <v>49</v>
      </c>
      <c r="DJ16" s="75">
        <v>50</v>
      </c>
      <c r="DK16" s="36" t="s">
        <v>101</v>
      </c>
      <c r="DM16" s="75">
        <v>1</v>
      </c>
      <c r="DN16" s="75">
        <v>2</v>
      </c>
      <c r="DO16" s="75">
        <v>3</v>
      </c>
      <c r="DP16" s="75">
        <v>4</v>
      </c>
      <c r="DQ16" s="75">
        <v>5</v>
      </c>
      <c r="DR16" s="75">
        <v>6</v>
      </c>
      <c r="DS16" s="75">
        <v>7</v>
      </c>
      <c r="DT16" s="75">
        <v>8</v>
      </c>
      <c r="DU16" s="75">
        <v>9</v>
      </c>
      <c r="DV16" s="75">
        <v>10</v>
      </c>
      <c r="DW16" s="75">
        <v>11</v>
      </c>
      <c r="DX16" s="75">
        <v>12</v>
      </c>
      <c r="DY16" s="75">
        <v>13</v>
      </c>
      <c r="DZ16" s="75">
        <v>14</v>
      </c>
      <c r="EA16" s="75">
        <v>15</v>
      </c>
      <c r="EB16" s="75">
        <v>16</v>
      </c>
      <c r="EC16" s="75">
        <v>17</v>
      </c>
      <c r="ED16" s="75">
        <v>18</v>
      </c>
      <c r="EE16" s="75">
        <v>19</v>
      </c>
      <c r="EF16" s="75">
        <v>20</v>
      </c>
      <c r="EG16" s="75">
        <v>21</v>
      </c>
      <c r="EH16" s="75">
        <v>22</v>
      </c>
      <c r="EI16" s="75">
        <v>23</v>
      </c>
      <c r="EJ16" s="75">
        <v>24</v>
      </c>
      <c r="EK16" s="75">
        <v>25</v>
      </c>
      <c r="EL16" s="75">
        <v>26</v>
      </c>
      <c r="EM16" s="75">
        <v>27</v>
      </c>
      <c r="EN16" s="75">
        <v>28</v>
      </c>
      <c r="EO16" s="75">
        <v>29</v>
      </c>
      <c r="EP16" s="75">
        <v>30</v>
      </c>
      <c r="EQ16" s="75">
        <v>31</v>
      </c>
      <c r="ER16" s="75">
        <v>32</v>
      </c>
      <c r="ES16" s="75">
        <v>33</v>
      </c>
      <c r="ET16" s="75">
        <v>34</v>
      </c>
      <c r="EU16" s="75">
        <v>35</v>
      </c>
      <c r="EV16" s="75">
        <v>36</v>
      </c>
      <c r="EW16" s="75">
        <v>37</v>
      </c>
      <c r="EX16" s="75">
        <v>38</v>
      </c>
      <c r="EY16" s="75">
        <v>39</v>
      </c>
      <c r="EZ16" s="75">
        <v>40</v>
      </c>
      <c r="FA16" s="75">
        <v>41</v>
      </c>
      <c r="FB16" s="75">
        <v>42</v>
      </c>
      <c r="FC16" s="75">
        <v>43</v>
      </c>
      <c r="FD16" s="75">
        <v>44</v>
      </c>
      <c r="FE16" s="75">
        <v>45</v>
      </c>
      <c r="FF16" s="75">
        <v>46</v>
      </c>
      <c r="FG16" s="75">
        <v>47</v>
      </c>
      <c r="FH16" s="75">
        <v>48</v>
      </c>
      <c r="FI16" s="75">
        <v>49</v>
      </c>
      <c r="FJ16" s="75">
        <v>50</v>
      </c>
    </row>
    <row r="17" spans="2:166" s="36" customFormat="1" ht="4.5" customHeight="1" x14ac:dyDescent="0.25">
      <c r="B17" s="80"/>
      <c r="D17" s="35"/>
      <c r="E17" s="79"/>
      <c r="F17" s="34"/>
      <c r="G17" s="81"/>
      <c r="H17" s="82"/>
      <c r="I17" s="79"/>
      <c r="J17" s="79"/>
      <c r="K17" s="34"/>
      <c r="L17" s="79"/>
      <c r="M17" s="79"/>
    </row>
    <row r="18" spans="2:166" s="88" customFormat="1" ht="21" x14ac:dyDescent="0.35">
      <c r="B18" s="118">
        <f t="shared" ref="B18:B326" ca="1" si="3">ROW(Nível)-ROW(LIorçamento)+1</f>
        <v>1</v>
      </c>
      <c r="C18" s="83" t="str">
        <f t="shared" ref="C18:C231" si="4">IF(D18="","",IF(ISNUMBER(VALUE(D18)),"Meta",IF(AND(F18&lt;&gt;"",I18&lt;&gt;""),"Serviço","Nível")))</f>
        <v>Nível</v>
      </c>
      <c r="D18" s="138" t="s">
        <v>194</v>
      </c>
      <c r="E18" s="139" t="s">
        <v>195</v>
      </c>
      <c r="F18" s="137"/>
      <c r="G18" s="174" t="str">
        <f t="shared" ref="G18:G231" si="5">IF(Nível="Serviço",SUMIF($N$15:$BK$15,"&lt;&gt;"&amp;"",N18:BK18),"")</f>
        <v/>
      </c>
      <c r="H18" s="175" t="str">
        <f t="shared" ref="H18:H231" si="6">IF(AND(ISNUMBER(G18),G18&lt;&gt;0),I18/G18,IF(G18=0,0,""))</f>
        <v/>
      </c>
      <c r="I18" s="176">
        <v>993997.93</v>
      </c>
      <c r="J18" s="86"/>
      <c r="K18" s="168" t="str">
        <f>deactivatedados.form1</f>
        <v/>
      </c>
      <c r="L18" s="167"/>
      <c r="M18" s="87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M18" s="119">
        <f t="shared" ref="BM18:BM231" si="7">IF(N$15="",0,IF(ISNUMBER(PreçoUnit),PreçoUnit*INDEX(Import.PLQ,$B18,BM$16),0))</f>
        <v>0</v>
      </c>
      <c r="BN18" s="119">
        <f t="shared" ref="BN18:BN231" si="8">IF(O$15="",0,IF(ISNUMBER(PreçoUnit),PreçoUnit*INDEX(Import.PLQ,$B18,BN$16),0))</f>
        <v>0</v>
      </c>
      <c r="BO18" s="119">
        <f t="shared" ref="BO18:BO231" si="9">IF(P$15="",0,IF(ISNUMBER(PreçoUnit),PreçoUnit*INDEX(Import.PLQ,$B18,BO$16),0))</f>
        <v>0</v>
      </c>
      <c r="BP18" s="119">
        <f t="shared" ref="BP18:BP231" si="10">IF(Q$15="",0,IF(ISNUMBER(PreçoUnit),PreçoUnit*INDEX(Import.PLQ,$B18,BP$16),0))</f>
        <v>0</v>
      </c>
      <c r="BQ18" s="119">
        <f t="shared" ref="BQ18:BQ231" si="11">IF(R$15="",0,IF(ISNUMBER(PreçoUnit),PreçoUnit*INDEX(Import.PLQ,$B18,BQ$16),0))</f>
        <v>0</v>
      </c>
      <c r="BR18" s="119">
        <f t="shared" ref="BR18:BR231" si="12">IF(S$15="",0,IF(ISNUMBER(PreçoUnit),PreçoUnit*INDEX(Import.PLQ,$B18,BR$16),0))</f>
        <v>0</v>
      </c>
      <c r="BS18" s="119">
        <f t="shared" ref="BS18:BS231" si="13">IF(T$15="",0,IF(ISNUMBER(PreçoUnit),PreçoUnit*INDEX(Import.PLQ,$B18,BS$16),0))</f>
        <v>0</v>
      </c>
      <c r="BT18" s="119">
        <f t="shared" ref="BT18:BT231" si="14">IF(U$15="",0,IF(ISNUMBER(PreçoUnit),PreçoUnit*INDEX(Import.PLQ,$B18,BT$16),0))</f>
        <v>0</v>
      </c>
      <c r="BU18" s="119">
        <f t="shared" ref="BU18:BU231" si="15">IF(V$15="",0,IF(ISNUMBER(PreçoUnit),PreçoUnit*INDEX(Import.PLQ,$B18,BU$16),0))</f>
        <v>0</v>
      </c>
      <c r="BV18" s="119">
        <f t="shared" ref="BV18:BV231" si="16">IF(W$15="",0,IF(ISNUMBER(PreçoUnit),PreçoUnit*INDEX(Import.PLQ,$B18,BV$16),0))</f>
        <v>0</v>
      </c>
      <c r="BW18" s="119">
        <f t="shared" ref="BW18:BW231" si="17">IF(X$15="",0,IF(ISNUMBER(PreçoUnit),PreçoUnit*INDEX(Import.PLQ,$B18,BW$16),0))</f>
        <v>0</v>
      </c>
      <c r="BX18" s="119">
        <f t="shared" ref="BX18:BX231" si="18">IF(Y$15="",0,IF(ISNUMBER(PreçoUnit),PreçoUnit*INDEX(Import.PLQ,$B18,BX$16),0))</f>
        <v>0</v>
      </c>
      <c r="BY18" s="119">
        <f t="shared" ref="BY18:BY231" si="19">IF(Z$15="",0,IF(ISNUMBER(PreçoUnit),PreçoUnit*INDEX(Import.PLQ,$B18,BY$16),0))</f>
        <v>0</v>
      </c>
      <c r="BZ18" s="119">
        <f t="shared" ref="BZ18:BZ231" si="20">IF(AA$15="",0,IF(ISNUMBER(PreçoUnit),PreçoUnit*INDEX(Import.PLQ,$B18,BZ$16),0))</f>
        <v>0</v>
      </c>
      <c r="CA18" s="119">
        <f t="shared" ref="CA18:CA231" si="21">IF(AB$15="",0,IF(ISNUMBER(PreçoUnit),PreçoUnit*INDEX(Import.PLQ,$B18,CA$16),0))</f>
        <v>0</v>
      </c>
      <c r="CB18" s="119">
        <f t="shared" ref="CB18:CB231" si="22">IF(AC$15="",0,IF(ISNUMBER(PreçoUnit),PreçoUnit*INDEX(Import.PLQ,$B18,CB$16),0))</f>
        <v>0</v>
      </c>
      <c r="CC18" s="119">
        <f t="shared" ref="CC18:CC231" si="23">IF(AD$15="",0,IF(ISNUMBER(PreçoUnit),PreçoUnit*INDEX(Import.PLQ,$B18,CC$16),0))</f>
        <v>0</v>
      </c>
      <c r="CD18" s="119">
        <f t="shared" ref="CD18:CD231" si="24">IF(AE$15="",0,IF(ISNUMBER(PreçoUnit),PreçoUnit*INDEX(Import.PLQ,$B18,CD$16),0))</f>
        <v>0</v>
      </c>
      <c r="CE18" s="119">
        <f t="shared" ref="CE18:CE231" si="25">IF(AF$15="",0,IF(ISNUMBER(PreçoUnit),PreçoUnit*INDEX(Import.PLQ,$B18,CE$16),0))</f>
        <v>0</v>
      </c>
      <c r="CF18" s="119">
        <f t="shared" ref="CF18:CF231" si="26">IF(AG$15="",0,IF(ISNUMBER(PreçoUnit),PreçoUnit*INDEX(Import.PLQ,$B18,CF$16),0))</f>
        <v>0</v>
      </c>
      <c r="CG18" s="119">
        <f t="shared" ref="CG18:CG231" si="27">IF(AH$15="",0,IF(ISNUMBER(PreçoUnit),PreçoUnit*INDEX(Import.PLQ,$B18,CG$16),0))</f>
        <v>0</v>
      </c>
      <c r="CH18" s="119">
        <f t="shared" ref="CH18:CH231" si="28">IF(AI$15="",0,IF(ISNUMBER(PreçoUnit),PreçoUnit*INDEX(Import.PLQ,$B18,CH$16),0))</f>
        <v>0</v>
      </c>
      <c r="CI18" s="119">
        <f t="shared" ref="CI18:CI231" si="29">IF(AJ$15="",0,IF(ISNUMBER(PreçoUnit),PreçoUnit*INDEX(Import.PLQ,$B18,CI$16),0))</f>
        <v>0</v>
      </c>
      <c r="CJ18" s="119">
        <f t="shared" ref="CJ18:CJ231" si="30">IF(AK$15="",0,IF(ISNUMBER(PreçoUnit),PreçoUnit*INDEX(Import.PLQ,$B18,CJ$16),0))</f>
        <v>0</v>
      </c>
      <c r="CK18" s="119">
        <f t="shared" ref="CK18:CK231" si="31">IF(AL$15="",0,IF(ISNUMBER(PreçoUnit),PreçoUnit*INDEX(Import.PLQ,$B18,CK$16),0))</f>
        <v>0</v>
      </c>
      <c r="CL18" s="119">
        <f t="shared" ref="CL18:CL231" si="32">IF(AM$15="",0,IF(ISNUMBER(PreçoUnit),PreçoUnit*INDEX(Import.PLQ,$B18,CL$16),0))</f>
        <v>0</v>
      </c>
      <c r="CM18" s="119">
        <f t="shared" ref="CM18:CM231" si="33">IF(AN$15="",0,IF(ISNUMBER(PreçoUnit),PreçoUnit*INDEX(Import.PLQ,$B18,CM$16),0))</f>
        <v>0</v>
      </c>
      <c r="CN18" s="119">
        <f t="shared" ref="CN18:CN231" si="34">IF(AO$15="",0,IF(ISNUMBER(PreçoUnit),PreçoUnit*INDEX(Import.PLQ,$B18,CN$16),0))</f>
        <v>0</v>
      </c>
      <c r="CO18" s="119">
        <f t="shared" ref="CO18:CO231" si="35">IF(AP$15="",0,IF(ISNUMBER(PreçoUnit),PreçoUnit*INDEX(Import.PLQ,$B18,CO$16),0))</f>
        <v>0</v>
      </c>
      <c r="CP18" s="119">
        <f t="shared" ref="CP18:CP231" si="36">IF(AQ$15="",0,IF(ISNUMBER(PreçoUnit),PreçoUnit*INDEX(Import.PLQ,$B18,CP$16),0))</f>
        <v>0</v>
      </c>
      <c r="CQ18" s="119">
        <f t="shared" ref="CQ18:CQ231" si="37">IF(AR$15="",0,IF(ISNUMBER(PreçoUnit),PreçoUnit*INDEX(Import.PLQ,$B18,CQ$16),0))</f>
        <v>0</v>
      </c>
      <c r="CR18" s="119">
        <f t="shared" ref="CR18:CR231" si="38">IF(AS$15="",0,IF(ISNUMBER(PreçoUnit),PreçoUnit*INDEX(Import.PLQ,$B18,CR$16),0))</f>
        <v>0</v>
      </c>
      <c r="CS18" s="119">
        <f t="shared" ref="CS18:CS231" si="39">IF(AT$15="",0,IF(ISNUMBER(PreçoUnit),PreçoUnit*INDEX(Import.PLQ,$B18,CS$16),0))</f>
        <v>0</v>
      </c>
      <c r="CT18" s="119">
        <f t="shared" ref="CT18:CT231" si="40">IF(AU$15="",0,IF(ISNUMBER(PreçoUnit),PreçoUnit*INDEX(Import.PLQ,$B18,CT$16),0))</f>
        <v>0</v>
      </c>
      <c r="CU18" s="119">
        <f t="shared" ref="CU18:CU231" si="41">IF(AV$15="",0,IF(ISNUMBER(PreçoUnit),PreçoUnit*INDEX(Import.PLQ,$B18,CU$16),0))</f>
        <v>0</v>
      </c>
      <c r="CV18" s="119">
        <f t="shared" ref="CV18:CV231" si="42">IF(AW$15="",0,IF(ISNUMBER(PreçoUnit),PreçoUnit*INDEX(Import.PLQ,$B18,CV$16),0))</f>
        <v>0</v>
      </c>
      <c r="CW18" s="119">
        <f t="shared" ref="CW18:CW231" si="43">IF(AX$15="",0,IF(ISNUMBER(PreçoUnit),PreçoUnit*INDEX(Import.PLQ,$B18,CW$16),0))</f>
        <v>0</v>
      </c>
      <c r="CX18" s="119">
        <f t="shared" ref="CX18:CX231" si="44">IF(AY$15="",0,IF(ISNUMBER(PreçoUnit),PreçoUnit*INDEX(Import.PLQ,$B18,CX$16),0))</f>
        <v>0</v>
      </c>
      <c r="CY18" s="119">
        <f t="shared" ref="CY18:CY231" si="45">IF(AZ$15="",0,IF(ISNUMBER(PreçoUnit),PreçoUnit*INDEX(Import.PLQ,$B18,CY$16),0))</f>
        <v>0</v>
      </c>
      <c r="CZ18" s="119">
        <f t="shared" ref="CZ18:CZ231" si="46">IF(BA$15="",0,IF(ISNUMBER(PreçoUnit),PreçoUnit*INDEX(Import.PLQ,$B18,CZ$16),0))</f>
        <v>0</v>
      </c>
      <c r="DA18" s="119">
        <f t="shared" ref="DA18:DA231" si="47">IF(BB$15="",0,IF(ISNUMBER(PreçoUnit),PreçoUnit*INDEX(Import.PLQ,$B18,DA$16),0))</f>
        <v>0</v>
      </c>
      <c r="DB18" s="119">
        <f t="shared" ref="DB18:DB231" si="48">IF(BC$15="",0,IF(ISNUMBER(PreçoUnit),PreçoUnit*INDEX(Import.PLQ,$B18,DB$16),0))</f>
        <v>0</v>
      </c>
      <c r="DC18" s="119">
        <f t="shared" ref="DC18:DC231" si="49">IF(BD$15="",0,IF(ISNUMBER(PreçoUnit),PreçoUnit*INDEX(Import.PLQ,$B18,DC$16),0))</f>
        <v>0</v>
      </c>
      <c r="DD18" s="119">
        <f t="shared" ref="DD18:DD231" si="50">IF(BE$15="",0,IF(ISNUMBER(PreçoUnit),PreçoUnit*INDEX(Import.PLQ,$B18,DD$16),0))</f>
        <v>0</v>
      </c>
      <c r="DE18" s="119">
        <f t="shared" ref="DE18:DE231" si="51">IF(BF$15="",0,IF(ISNUMBER(PreçoUnit),PreçoUnit*INDEX(Import.PLQ,$B18,DE$16),0))</f>
        <v>0</v>
      </c>
      <c r="DF18" s="119">
        <f t="shared" ref="DF18:DF231" si="52">IF(BG$15="",0,IF(ISNUMBER(PreçoUnit),PreçoUnit*INDEX(Import.PLQ,$B18,DF$16),0))</f>
        <v>0</v>
      </c>
      <c r="DG18" s="119">
        <f t="shared" ref="DG18:DG231" si="53">IF(BH$15="",0,IF(ISNUMBER(PreçoUnit),PreçoUnit*INDEX(Import.PLQ,$B18,DG$16),0))</f>
        <v>0</v>
      </c>
      <c r="DH18" s="119">
        <f t="shared" ref="DH18:DH231" si="54">IF(BI$15="",0,IF(ISNUMBER(PreçoUnit),PreçoUnit*INDEX(Import.PLQ,$B18,DH$16),0))</f>
        <v>0</v>
      </c>
      <c r="DI18" s="119">
        <f t="shared" ref="DI18:DI231" si="55">IF(BJ$15="",0,IF(ISNUMBER(PreçoUnit),PreçoUnit*INDEX(Import.PLQ,$B18,DI$16),0))</f>
        <v>0</v>
      </c>
      <c r="DJ18" s="119">
        <f t="shared" ref="DJ18:DJ231" si="56">IF(BK$15="",0,IF(ISNUMBER(PreçoUnit),PreçoUnit*INDEX(Import.PLQ,$B18,DJ$16),0))</f>
        <v>0</v>
      </c>
      <c r="DK18" s="126" t="str">
        <f t="shared" ref="DK18:DK231" si="57">IF(D18="",0,IF(ISNUMBER(VALUE(D18)),VALUE(D18),LEFT(D18,FIND(".",D18)-1)))</f>
        <v>0</v>
      </c>
      <c r="DL18" s="126">
        <f t="shared" ref="DL18:DL231" ca="1" si="58">SUM(DM18:FJ18)</f>
        <v>0</v>
      </c>
      <c r="DM18" s="119">
        <f ca="1">IF($K18&lt;&gt;1,IF(ISNUMBER(INDEX(Import.PLE,$K18,DM$16)),IF(INDEX(Import.PLE,$K18,DM$16)&lt;=mediçao,BM18,0),0),PLE!$AA$28*BM18)</f>
        <v>0</v>
      </c>
      <c r="DN18" s="119">
        <f ca="1">IF($K18&lt;&gt;1,IF(ISNUMBER(INDEX(Import.PLE,$K18,DN$16)),IF(INDEX(Import.PLE,$K18,DN$16)&lt;=mediçao,BN18,0),0),PLE!$AA$28*BN18)</f>
        <v>0</v>
      </c>
      <c r="DO18" s="119">
        <f ca="1">IF($K18&lt;&gt;1,IF(ISNUMBER(INDEX(Import.PLE,$K18,DO$16)),IF(INDEX(Import.PLE,$K18,DO$16)&lt;=mediçao,BO18,0),0),PLE!$AA$28*BO18)</f>
        <v>0</v>
      </c>
      <c r="DP18" s="119">
        <f ca="1">IF($K18&lt;&gt;1,IF(ISNUMBER(INDEX(Import.PLE,$K18,DP$16)),IF(INDEX(Import.PLE,$K18,DP$16)&lt;=mediçao,BP18,0),0),PLE!$AA$28*BP18)</f>
        <v>0</v>
      </c>
      <c r="DQ18" s="119">
        <f ca="1">IF($K18&lt;&gt;1,IF(ISNUMBER(INDEX(Import.PLE,$K18,DQ$16)),IF(INDEX(Import.PLE,$K18,DQ$16)&lt;=mediçao,BQ18,0),0),PLE!$AA$28*BQ18)</f>
        <v>0</v>
      </c>
      <c r="DR18" s="119">
        <f ca="1">IF($K18&lt;&gt;1,IF(ISNUMBER(INDEX(Import.PLE,$K18,DR$16)),IF(INDEX(Import.PLE,$K18,DR$16)&lt;=mediçao,BR18,0),0),PLE!$AA$28*BR18)</f>
        <v>0</v>
      </c>
      <c r="DS18" s="119">
        <f ca="1">IF($K18&lt;&gt;1,IF(ISNUMBER(INDEX(Import.PLE,$K18,DS$16)),IF(INDEX(Import.PLE,$K18,DS$16)&lt;=mediçao,BS18,0),0),PLE!$AA$28*BS18)</f>
        <v>0</v>
      </c>
      <c r="DT18" s="119">
        <f ca="1">IF($K18&lt;&gt;1,IF(ISNUMBER(INDEX(Import.PLE,$K18,DT$16)),IF(INDEX(Import.PLE,$K18,DT$16)&lt;=mediçao,BT18,0),0),PLE!$AA$28*BT18)</f>
        <v>0</v>
      </c>
      <c r="DU18" s="119">
        <f ca="1">IF($K18&lt;&gt;1,IF(ISNUMBER(INDEX(Import.PLE,$K18,DU$16)),IF(INDEX(Import.PLE,$K18,DU$16)&lt;=mediçao,BU18,0),0),PLE!$AA$28*BU18)</f>
        <v>0</v>
      </c>
      <c r="DV18" s="119">
        <f ca="1">IF($K18&lt;&gt;1,IF(ISNUMBER(INDEX(Import.PLE,$K18,DV$16)),IF(INDEX(Import.PLE,$K18,DV$16)&lt;=mediçao,BV18,0),0),PLE!$AA$28*BV18)</f>
        <v>0</v>
      </c>
      <c r="DW18" s="119">
        <f ca="1">IF($K18&lt;&gt;1,IF(ISNUMBER(INDEX(Import.PLE,$K18,DW$16)),IF(INDEX(Import.PLE,$K18,DW$16)&lt;=mediçao,BW18,0),0),PLE!$AA$28*BW18)</f>
        <v>0</v>
      </c>
      <c r="DX18" s="119">
        <f ca="1">IF($K18&lt;&gt;1,IF(ISNUMBER(INDEX(Import.PLE,$K18,DX$16)),IF(INDEX(Import.PLE,$K18,DX$16)&lt;=mediçao,BX18,0),0),PLE!$AA$28*BX18)</f>
        <v>0</v>
      </c>
      <c r="DY18" s="119">
        <f ca="1">IF($K18&lt;&gt;1,IF(ISNUMBER(INDEX(Import.PLE,$K18,DY$16)),IF(INDEX(Import.PLE,$K18,DY$16)&lt;=mediçao,BY18,0),0),PLE!$AA$28*BY18)</f>
        <v>0</v>
      </c>
      <c r="DZ18" s="119">
        <f ca="1">IF($K18&lt;&gt;1,IF(ISNUMBER(INDEX(Import.PLE,$K18,DZ$16)),IF(INDEX(Import.PLE,$K18,DZ$16)&lt;=mediçao,BZ18,0),0),PLE!$AA$28*BZ18)</f>
        <v>0</v>
      </c>
      <c r="EA18" s="119">
        <f ca="1">IF($K18&lt;&gt;1,IF(ISNUMBER(INDEX(Import.PLE,$K18,EA$16)),IF(INDEX(Import.PLE,$K18,EA$16)&lt;=mediçao,CA18,0),0),PLE!$AA$28*CA18)</f>
        <v>0</v>
      </c>
      <c r="EB18" s="119">
        <f ca="1">IF($K18&lt;&gt;1,IF(ISNUMBER(INDEX(Import.PLE,$K18,EB$16)),IF(INDEX(Import.PLE,$K18,EB$16)&lt;=mediçao,CB18,0),0),PLE!$AA$28*CB18)</f>
        <v>0</v>
      </c>
      <c r="EC18" s="119">
        <f ca="1">IF($K18&lt;&gt;1,IF(ISNUMBER(INDEX(Import.PLE,$K18,EC$16)),IF(INDEX(Import.PLE,$K18,EC$16)&lt;=mediçao,CC18,0),0),PLE!$AA$28*CC18)</f>
        <v>0</v>
      </c>
      <c r="ED18" s="119">
        <f ca="1">IF($K18&lt;&gt;1,IF(ISNUMBER(INDEX(Import.PLE,$K18,ED$16)),IF(INDEX(Import.PLE,$K18,ED$16)&lt;=mediçao,CD18,0),0),PLE!$AA$28*CD18)</f>
        <v>0</v>
      </c>
      <c r="EE18" s="119">
        <f ca="1">IF($K18&lt;&gt;1,IF(ISNUMBER(INDEX(Import.PLE,$K18,EE$16)),IF(INDEX(Import.PLE,$K18,EE$16)&lt;=mediçao,CE18,0),0),PLE!$AA$28*CE18)</f>
        <v>0</v>
      </c>
      <c r="EF18" s="119">
        <f ca="1">IF($K18&lt;&gt;1,IF(ISNUMBER(INDEX(Import.PLE,$K18,EF$16)),IF(INDEX(Import.PLE,$K18,EF$16)&lt;=mediçao,CF18,0),0),PLE!$AA$28*CF18)</f>
        <v>0</v>
      </c>
      <c r="EG18" s="119">
        <f ca="1">IF($K18&lt;&gt;1,IF(ISNUMBER(INDEX(Import.PLE,$K18,EG$16)),IF(INDEX(Import.PLE,$K18,EG$16)&lt;=mediçao,CG18,0),0),PLE!$AA$28*CG18)</f>
        <v>0</v>
      </c>
      <c r="EH18" s="119">
        <f ca="1">IF($K18&lt;&gt;1,IF(ISNUMBER(INDEX(Import.PLE,$K18,EH$16)),IF(INDEX(Import.PLE,$K18,EH$16)&lt;=mediçao,CH18,0),0),PLE!$AA$28*CH18)</f>
        <v>0</v>
      </c>
      <c r="EI18" s="119">
        <f ca="1">IF($K18&lt;&gt;1,IF(ISNUMBER(INDEX(Import.PLE,$K18,EI$16)),IF(INDEX(Import.PLE,$K18,EI$16)&lt;=mediçao,CI18,0),0),PLE!$AA$28*CI18)</f>
        <v>0</v>
      </c>
      <c r="EJ18" s="119">
        <f ca="1">IF($K18&lt;&gt;1,IF(ISNUMBER(INDEX(Import.PLE,$K18,EJ$16)),IF(INDEX(Import.PLE,$K18,EJ$16)&lt;=mediçao,CJ18,0),0),PLE!$AA$28*CJ18)</f>
        <v>0</v>
      </c>
      <c r="EK18" s="119">
        <f ca="1">IF($K18&lt;&gt;1,IF(ISNUMBER(INDEX(Import.PLE,$K18,EK$16)),IF(INDEX(Import.PLE,$K18,EK$16)&lt;=mediçao,CK18,0),0),PLE!$AA$28*CK18)</f>
        <v>0</v>
      </c>
      <c r="EL18" s="119">
        <f ca="1">IF($K18&lt;&gt;1,IF(ISNUMBER(INDEX(Import.PLE,$K18,EL$16)),IF(INDEX(Import.PLE,$K18,EL$16)&lt;=mediçao,CL18,0),0),PLE!$AA$28*CL18)</f>
        <v>0</v>
      </c>
      <c r="EM18" s="119">
        <f ca="1">IF($K18&lt;&gt;1,IF(ISNUMBER(INDEX(Import.PLE,$K18,EM$16)),IF(INDEX(Import.PLE,$K18,EM$16)&lt;=mediçao,CM18,0),0),PLE!$AA$28*CM18)</f>
        <v>0</v>
      </c>
      <c r="EN18" s="119">
        <f ca="1">IF($K18&lt;&gt;1,IF(ISNUMBER(INDEX(Import.PLE,$K18,EN$16)),IF(INDEX(Import.PLE,$K18,EN$16)&lt;=mediçao,CN18,0),0),PLE!$AA$28*CN18)</f>
        <v>0</v>
      </c>
      <c r="EO18" s="119">
        <f ca="1">IF($K18&lt;&gt;1,IF(ISNUMBER(INDEX(Import.PLE,$K18,EO$16)),IF(INDEX(Import.PLE,$K18,EO$16)&lt;=mediçao,CO18,0),0),PLE!$AA$28*CO18)</f>
        <v>0</v>
      </c>
      <c r="EP18" s="119">
        <f ca="1">IF($K18&lt;&gt;1,IF(ISNUMBER(INDEX(Import.PLE,$K18,EP$16)),IF(INDEX(Import.PLE,$K18,EP$16)&lt;=mediçao,CP18,0),0),PLE!$AA$28*CP18)</f>
        <v>0</v>
      </c>
      <c r="EQ18" s="119">
        <f ca="1">IF($K18&lt;&gt;1,IF(ISNUMBER(INDEX(Import.PLE,$K18,EQ$16)),IF(INDEX(Import.PLE,$K18,EQ$16)&lt;=mediçao,CQ18,0),0),PLE!$AA$28*CQ18)</f>
        <v>0</v>
      </c>
      <c r="ER18" s="119">
        <f ca="1">IF($K18&lt;&gt;1,IF(ISNUMBER(INDEX(Import.PLE,$K18,ER$16)),IF(INDEX(Import.PLE,$K18,ER$16)&lt;=mediçao,CR18,0),0),PLE!$AA$28*CR18)</f>
        <v>0</v>
      </c>
      <c r="ES18" s="119">
        <f ca="1">IF($K18&lt;&gt;1,IF(ISNUMBER(INDEX(Import.PLE,$K18,ES$16)),IF(INDEX(Import.PLE,$K18,ES$16)&lt;=mediçao,CS18,0),0),PLE!$AA$28*CS18)</f>
        <v>0</v>
      </c>
      <c r="ET18" s="119">
        <f ca="1">IF($K18&lt;&gt;1,IF(ISNUMBER(INDEX(Import.PLE,$K18,ET$16)),IF(INDEX(Import.PLE,$K18,ET$16)&lt;=mediçao,CT18,0),0),PLE!$AA$28*CT18)</f>
        <v>0</v>
      </c>
      <c r="EU18" s="119">
        <f ca="1">IF($K18&lt;&gt;1,IF(ISNUMBER(INDEX(Import.PLE,$K18,EU$16)),IF(INDEX(Import.PLE,$K18,EU$16)&lt;=mediçao,CU18,0),0),PLE!$AA$28*CU18)</f>
        <v>0</v>
      </c>
      <c r="EV18" s="119">
        <f ca="1">IF($K18&lt;&gt;1,IF(ISNUMBER(INDEX(Import.PLE,$K18,EV$16)),IF(INDEX(Import.PLE,$K18,EV$16)&lt;=mediçao,CV18,0),0),PLE!$AA$28*CV18)</f>
        <v>0</v>
      </c>
      <c r="EW18" s="119">
        <f ca="1">IF($K18&lt;&gt;1,IF(ISNUMBER(INDEX(Import.PLE,$K18,EW$16)),IF(INDEX(Import.PLE,$K18,EW$16)&lt;=mediçao,CW18,0),0),PLE!$AA$28*CW18)</f>
        <v>0</v>
      </c>
      <c r="EX18" s="119">
        <f ca="1">IF($K18&lt;&gt;1,IF(ISNUMBER(INDEX(Import.PLE,$K18,EX$16)),IF(INDEX(Import.PLE,$K18,EX$16)&lt;=mediçao,CX18,0),0),PLE!$AA$28*CX18)</f>
        <v>0</v>
      </c>
      <c r="EY18" s="119">
        <f ca="1">IF($K18&lt;&gt;1,IF(ISNUMBER(INDEX(Import.PLE,$K18,EY$16)),IF(INDEX(Import.PLE,$K18,EY$16)&lt;=mediçao,CY18,0),0),PLE!$AA$28*CY18)</f>
        <v>0</v>
      </c>
      <c r="EZ18" s="119">
        <f ca="1">IF($K18&lt;&gt;1,IF(ISNUMBER(INDEX(Import.PLE,$K18,EZ$16)),IF(INDEX(Import.PLE,$K18,EZ$16)&lt;=mediçao,CZ18,0),0),PLE!$AA$28*CZ18)</f>
        <v>0</v>
      </c>
      <c r="FA18" s="119">
        <f ca="1">IF($K18&lt;&gt;1,IF(ISNUMBER(INDEX(Import.PLE,$K18,FA$16)),IF(INDEX(Import.PLE,$K18,FA$16)&lt;=mediçao,DA18,0),0),PLE!$AA$28*DA18)</f>
        <v>0</v>
      </c>
      <c r="FB18" s="119">
        <f ca="1">IF($K18&lt;&gt;1,IF(ISNUMBER(INDEX(Import.PLE,$K18,FB$16)),IF(INDEX(Import.PLE,$K18,FB$16)&lt;=mediçao,DB18,0),0),PLE!$AA$28*DB18)</f>
        <v>0</v>
      </c>
      <c r="FC18" s="119">
        <f ca="1">IF($K18&lt;&gt;1,IF(ISNUMBER(INDEX(Import.PLE,$K18,FC$16)),IF(INDEX(Import.PLE,$K18,FC$16)&lt;=mediçao,DC18,0),0),PLE!$AA$28*DC18)</f>
        <v>0</v>
      </c>
      <c r="FD18" s="119">
        <f ca="1">IF($K18&lt;&gt;1,IF(ISNUMBER(INDEX(Import.PLE,$K18,FD$16)),IF(INDEX(Import.PLE,$K18,FD$16)&lt;=mediçao,DD18,0),0),PLE!$AA$28*DD18)</f>
        <v>0</v>
      </c>
      <c r="FE18" s="119">
        <f ca="1">IF($K18&lt;&gt;1,IF(ISNUMBER(INDEX(Import.PLE,$K18,FE$16)),IF(INDEX(Import.PLE,$K18,FE$16)&lt;=mediçao,DE18,0),0),PLE!$AA$28*DE18)</f>
        <v>0</v>
      </c>
      <c r="FF18" s="119">
        <f ca="1">IF($K18&lt;&gt;1,IF(ISNUMBER(INDEX(Import.PLE,$K18,FF$16)),IF(INDEX(Import.PLE,$K18,FF$16)&lt;=mediçao,DF18,0),0),PLE!$AA$28*DF18)</f>
        <v>0</v>
      </c>
      <c r="FG18" s="119">
        <f ca="1">IF($K18&lt;&gt;1,IF(ISNUMBER(INDEX(Import.PLE,$K18,FG$16)),IF(INDEX(Import.PLE,$K18,FG$16)&lt;=mediçao,DG18,0),0),PLE!$AA$28*DG18)</f>
        <v>0</v>
      </c>
      <c r="FH18" s="119">
        <f ca="1">IF($K18&lt;&gt;1,IF(ISNUMBER(INDEX(Import.PLE,$K18,FH$16)),IF(INDEX(Import.PLE,$K18,FH$16)&lt;=mediçao,DH18,0),0),PLE!$AA$28*DH18)</f>
        <v>0</v>
      </c>
      <c r="FI18" s="119">
        <f ca="1">IF($K18&lt;&gt;1,IF(ISNUMBER(INDEX(Import.PLE,$K18,FI$16)),IF(INDEX(Import.PLE,$K18,FI$16)&lt;=mediçao,DI18,0),0),PLE!$AA$28*DI18)</f>
        <v>0</v>
      </c>
      <c r="FJ18" s="119">
        <f ca="1">IF($K18&lt;&gt;1,IF(ISNUMBER(INDEX(Import.PLE,$K18,FJ$16)),IF(INDEX(Import.PLE,$K18,FJ$16)&lt;=mediçao,DJ18,0),0),PLE!$AA$28*DJ18)</f>
        <v>0</v>
      </c>
    </row>
    <row r="19" spans="2:166" s="88" customFormat="1" ht="10.5" x14ac:dyDescent="0.35">
      <c r="B19" s="118">
        <f t="shared" ca="1" si="3"/>
        <v>2</v>
      </c>
      <c r="C19" s="83" t="str">
        <f t="shared" si="4"/>
        <v>Nível</v>
      </c>
      <c r="D19" s="169" t="s">
        <v>196</v>
      </c>
      <c r="E19" s="170" t="s">
        <v>197</v>
      </c>
      <c r="F19" s="137"/>
      <c r="G19" s="174" t="str">
        <f t="shared" si="5"/>
        <v/>
      </c>
      <c r="H19" s="175" t="str">
        <f t="shared" si="6"/>
        <v/>
      </c>
      <c r="I19" s="176">
        <v>831902.36</v>
      </c>
      <c r="J19" s="86"/>
      <c r="K19" s="168" t="str">
        <f>deactivatedados.form1</f>
        <v/>
      </c>
      <c r="L19" s="167"/>
      <c r="M19" s="87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M19" s="119">
        <f t="shared" si="7"/>
        <v>0</v>
      </c>
      <c r="BN19" s="119">
        <f t="shared" si="8"/>
        <v>0</v>
      </c>
      <c r="BO19" s="119">
        <f t="shared" si="9"/>
        <v>0</v>
      </c>
      <c r="BP19" s="119">
        <f t="shared" si="10"/>
        <v>0</v>
      </c>
      <c r="BQ19" s="119">
        <f t="shared" si="11"/>
        <v>0</v>
      </c>
      <c r="BR19" s="119">
        <f t="shared" si="12"/>
        <v>0</v>
      </c>
      <c r="BS19" s="119">
        <f t="shared" si="13"/>
        <v>0</v>
      </c>
      <c r="BT19" s="119">
        <f t="shared" si="14"/>
        <v>0</v>
      </c>
      <c r="BU19" s="119">
        <f t="shared" si="15"/>
        <v>0</v>
      </c>
      <c r="BV19" s="119">
        <f t="shared" si="16"/>
        <v>0</v>
      </c>
      <c r="BW19" s="119">
        <f t="shared" si="17"/>
        <v>0</v>
      </c>
      <c r="BX19" s="119">
        <f t="shared" si="18"/>
        <v>0</v>
      </c>
      <c r="BY19" s="119">
        <f t="shared" si="19"/>
        <v>0</v>
      </c>
      <c r="BZ19" s="119">
        <f t="shared" si="20"/>
        <v>0</v>
      </c>
      <c r="CA19" s="119">
        <f t="shared" si="21"/>
        <v>0</v>
      </c>
      <c r="CB19" s="119">
        <f t="shared" si="22"/>
        <v>0</v>
      </c>
      <c r="CC19" s="119">
        <f t="shared" si="23"/>
        <v>0</v>
      </c>
      <c r="CD19" s="119">
        <f t="shared" si="24"/>
        <v>0</v>
      </c>
      <c r="CE19" s="119">
        <f t="shared" si="25"/>
        <v>0</v>
      </c>
      <c r="CF19" s="119">
        <f t="shared" si="26"/>
        <v>0</v>
      </c>
      <c r="CG19" s="119">
        <f t="shared" si="27"/>
        <v>0</v>
      </c>
      <c r="CH19" s="119">
        <f t="shared" si="28"/>
        <v>0</v>
      </c>
      <c r="CI19" s="119">
        <f t="shared" si="29"/>
        <v>0</v>
      </c>
      <c r="CJ19" s="119">
        <f t="shared" si="30"/>
        <v>0</v>
      </c>
      <c r="CK19" s="119">
        <f t="shared" si="31"/>
        <v>0</v>
      </c>
      <c r="CL19" s="119">
        <f t="shared" si="32"/>
        <v>0</v>
      </c>
      <c r="CM19" s="119">
        <f t="shared" si="33"/>
        <v>0</v>
      </c>
      <c r="CN19" s="119">
        <f t="shared" si="34"/>
        <v>0</v>
      </c>
      <c r="CO19" s="119">
        <f t="shared" si="35"/>
        <v>0</v>
      </c>
      <c r="CP19" s="119">
        <f t="shared" si="36"/>
        <v>0</v>
      </c>
      <c r="CQ19" s="119">
        <f t="shared" si="37"/>
        <v>0</v>
      </c>
      <c r="CR19" s="119">
        <f t="shared" si="38"/>
        <v>0</v>
      </c>
      <c r="CS19" s="119">
        <f t="shared" si="39"/>
        <v>0</v>
      </c>
      <c r="CT19" s="119">
        <f t="shared" si="40"/>
        <v>0</v>
      </c>
      <c r="CU19" s="119">
        <f t="shared" si="41"/>
        <v>0</v>
      </c>
      <c r="CV19" s="119">
        <f t="shared" si="42"/>
        <v>0</v>
      </c>
      <c r="CW19" s="119">
        <f t="shared" si="43"/>
        <v>0</v>
      </c>
      <c r="CX19" s="119">
        <f t="shared" si="44"/>
        <v>0</v>
      </c>
      <c r="CY19" s="119">
        <f t="shared" si="45"/>
        <v>0</v>
      </c>
      <c r="CZ19" s="119">
        <f t="shared" si="46"/>
        <v>0</v>
      </c>
      <c r="DA19" s="119">
        <f t="shared" si="47"/>
        <v>0</v>
      </c>
      <c r="DB19" s="119">
        <f t="shared" si="48"/>
        <v>0</v>
      </c>
      <c r="DC19" s="119">
        <f t="shared" si="49"/>
        <v>0</v>
      </c>
      <c r="DD19" s="119">
        <f t="shared" si="50"/>
        <v>0</v>
      </c>
      <c r="DE19" s="119">
        <f t="shared" si="51"/>
        <v>0</v>
      </c>
      <c r="DF19" s="119">
        <f t="shared" si="52"/>
        <v>0</v>
      </c>
      <c r="DG19" s="119">
        <f t="shared" si="53"/>
        <v>0</v>
      </c>
      <c r="DH19" s="119">
        <f t="shared" si="54"/>
        <v>0</v>
      </c>
      <c r="DI19" s="119">
        <f t="shared" si="55"/>
        <v>0</v>
      </c>
      <c r="DJ19" s="119">
        <f t="shared" si="56"/>
        <v>0</v>
      </c>
      <c r="DK19" s="126" t="str">
        <f t="shared" si="57"/>
        <v>1</v>
      </c>
      <c r="DL19" s="126">
        <f t="shared" ca="1" si="58"/>
        <v>0</v>
      </c>
      <c r="DM19" s="119">
        <f ca="1">IF($K19&lt;&gt;1,IF(ISNUMBER(INDEX(Import.PLE,$K19,DM$16)),IF(INDEX(Import.PLE,$K19,DM$16)&lt;=mediçao,BM19,0),0),PLE!$AA$28*BM19)</f>
        <v>0</v>
      </c>
      <c r="DN19" s="119">
        <f ca="1">IF($K19&lt;&gt;1,IF(ISNUMBER(INDEX(Import.PLE,$K19,DN$16)),IF(INDEX(Import.PLE,$K19,DN$16)&lt;=mediçao,BN19,0),0),PLE!$AA$28*BN19)</f>
        <v>0</v>
      </c>
      <c r="DO19" s="119">
        <f ca="1">IF($K19&lt;&gt;1,IF(ISNUMBER(INDEX(Import.PLE,$K19,DO$16)),IF(INDEX(Import.PLE,$K19,DO$16)&lt;=mediçao,BO19,0),0),PLE!$AA$28*BO19)</f>
        <v>0</v>
      </c>
      <c r="DP19" s="119">
        <f ca="1">IF($K19&lt;&gt;1,IF(ISNUMBER(INDEX(Import.PLE,$K19,DP$16)),IF(INDEX(Import.PLE,$K19,DP$16)&lt;=mediçao,BP19,0),0),PLE!$AA$28*BP19)</f>
        <v>0</v>
      </c>
      <c r="DQ19" s="119">
        <f ca="1">IF($K19&lt;&gt;1,IF(ISNUMBER(INDEX(Import.PLE,$K19,DQ$16)),IF(INDEX(Import.PLE,$K19,DQ$16)&lt;=mediçao,BQ19,0),0),PLE!$AA$28*BQ19)</f>
        <v>0</v>
      </c>
      <c r="DR19" s="119">
        <f ca="1">IF($K19&lt;&gt;1,IF(ISNUMBER(INDEX(Import.PLE,$K19,DR$16)),IF(INDEX(Import.PLE,$K19,DR$16)&lt;=mediçao,BR19,0),0),PLE!$AA$28*BR19)</f>
        <v>0</v>
      </c>
      <c r="DS19" s="119">
        <f ca="1">IF($K19&lt;&gt;1,IF(ISNUMBER(INDEX(Import.PLE,$K19,DS$16)),IF(INDEX(Import.PLE,$K19,DS$16)&lt;=mediçao,BS19,0),0),PLE!$AA$28*BS19)</f>
        <v>0</v>
      </c>
      <c r="DT19" s="119">
        <f ca="1">IF($K19&lt;&gt;1,IF(ISNUMBER(INDEX(Import.PLE,$K19,DT$16)),IF(INDEX(Import.PLE,$K19,DT$16)&lt;=mediçao,BT19,0),0),PLE!$AA$28*BT19)</f>
        <v>0</v>
      </c>
      <c r="DU19" s="119">
        <f ca="1">IF($K19&lt;&gt;1,IF(ISNUMBER(INDEX(Import.PLE,$K19,DU$16)),IF(INDEX(Import.PLE,$K19,DU$16)&lt;=mediçao,BU19,0),0),PLE!$AA$28*BU19)</f>
        <v>0</v>
      </c>
      <c r="DV19" s="119">
        <f ca="1">IF($K19&lt;&gt;1,IF(ISNUMBER(INDEX(Import.PLE,$K19,DV$16)),IF(INDEX(Import.PLE,$K19,DV$16)&lt;=mediçao,BV19,0),0),PLE!$AA$28*BV19)</f>
        <v>0</v>
      </c>
      <c r="DW19" s="119">
        <f ca="1">IF($K19&lt;&gt;1,IF(ISNUMBER(INDEX(Import.PLE,$K19,DW$16)),IF(INDEX(Import.PLE,$K19,DW$16)&lt;=mediçao,BW19,0),0),PLE!$AA$28*BW19)</f>
        <v>0</v>
      </c>
      <c r="DX19" s="119">
        <f ca="1">IF($K19&lt;&gt;1,IF(ISNUMBER(INDEX(Import.PLE,$K19,DX$16)),IF(INDEX(Import.PLE,$K19,DX$16)&lt;=mediçao,BX19,0),0),PLE!$AA$28*BX19)</f>
        <v>0</v>
      </c>
      <c r="DY19" s="119">
        <f ca="1">IF($K19&lt;&gt;1,IF(ISNUMBER(INDEX(Import.PLE,$K19,DY$16)),IF(INDEX(Import.PLE,$K19,DY$16)&lt;=mediçao,BY19,0),0),PLE!$AA$28*BY19)</f>
        <v>0</v>
      </c>
      <c r="DZ19" s="119">
        <f ca="1">IF($K19&lt;&gt;1,IF(ISNUMBER(INDEX(Import.PLE,$K19,DZ$16)),IF(INDEX(Import.PLE,$K19,DZ$16)&lt;=mediçao,BZ19,0),0),PLE!$AA$28*BZ19)</f>
        <v>0</v>
      </c>
      <c r="EA19" s="119">
        <f ca="1">IF($K19&lt;&gt;1,IF(ISNUMBER(INDEX(Import.PLE,$K19,EA$16)),IF(INDEX(Import.PLE,$K19,EA$16)&lt;=mediçao,CA19,0),0),PLE!$AA$28*CA19)</f>
        <v>0</v>
      </c>
      <c r="EB19" s="119">
        <f ca="1">IF($K19&lt;&gt;1,IF(ISNUMBER(INDEX(Import.PLE,$K19,EB$16)),IF(INDEX(Import.PLE,$K19,EB$16)&lt;=mediçao,CB19,0),0),PLE!$AA$28*CB19)</f>
        <v>0</v>
      </c>
      <c r="EC19" s="119">
        <f ca="1">IF($K19&lt;&gt;1,IF(ISNUMBER(INDEX(Import.PLE,$K19,EC$16)),IF(INDEX(Import.PLE,$K19,EC$16)&lt;=mediçao,CC19,0),0),PLE!$AA$28*CC19)</f>
        <v>0</v>
      </c>
      <c r="ED19" s="119">
        <f ca="1">IF($K19&lt;&gt;1,IF(ISNUMBER(INDEX(Import.PLE,$K19,ED$16)),IF(INDEX(Import.PLE,$K19,ED$16)&lt;=mediçao,CD19,0),0),PLE!$AA$28*CD19)</f>
        <v>0</v>
      </c>
      <c r="EE19" s="119">
        <f ca="1">IF($K19&lt;&gt;1,IF(ISNUMBER(INDEX(Import.PLE,$K19,EE$16)),IF(INDEX(Import.PLE,$K19,EE$16)&lt;=mediçao,CE19,0),0),PLE!$AA$28*CE19)</f>
        <v>0</v>
      </c>
      <c r="EF19" s="119">
        <f ca="1">IF($K19&lt;&gt;1,IF(ISNUMBER(INDEX(Import.PLE,$K19,EF$16)),IF(INDEX(Import.PLE,$K19,EF$16)&lt;=mediçao,CF19,0),0),PLE!$AA$28*CF19)</f>
        <v>0</v>
      </c>
      <c r="EG19" s="119">
        <f ca="1">IF($K19&lt;&gt;1,IF(ISNUMBER(INDEX(Import.PLE,$K19,EG$16)),IF(INDEX(Import.PLE,$K19,EG$16)&lt;=mediçao,CG19,0),0),PLE!$AA$28*CG19)</f>
        <v>0</v>
      </c>
      <c r="EH19" s="119">
        <f ca="1">IF($K19&lt;&gt;1,IF(ISNUMBER(INDEX(Import.PLE,$K19,EH$16)),IF(INDEX(Import.PLE,$K19,EH$16)&lt;=mediçao,CH19,0),0),PLE!$AA$28*CH19)</f>
        <v>0</v>
      </c>
      <c r="EI19" s="119">
        <f ca="1">IF($K19&lt;&gt;1,IF(ISNUMBER(INDEX(Import.PLE,$K19,EI$16)),IF(INDEX(Import.PLE,$K19,EI$16)&lt;=mediçao,CI19,0),0),PLE!$AA$28*CI19)</f>
        <v>0</v>
      </c>
      <c r="EJ19" s="119">
        <f ca="1">IF($K19&lt;&gt;1,IF(ISNUMBER(INDEX(Import.PLE,$K19,EJ$16)),IF(INDEX(Import.PLE,$K19,EJ$16)&lt;=mediçao,CJ19,0),0),PLE!$AA$28*CJ19)</f>
        <v>0</v>
      </c>
      <c r="EK19" s="119">
        <f ca="1">IF($K19&lt;&gt;1,IF(ISNUMBER(INDEX(Import.PLE,$K19,EK$16)),IF(INDEX(Import.PLE,$K19,EK$16)&lt;=mediçao,CK19,0),0),PLE!$AA$28*CK19)</f>
        <v>0</v>
      </c>
      <c r="EL19" s="119">
        <f ca="1">IF($K19&lt;&gt;1,IF(ISNUMBER(INDEX(Import.PLE,$K19,EL$16)),IF(INDEX(Import.PLE,$K19,EL$16)&lt;=mediçao,CL19,0),0),PLE!$AA$28*CL19)</f>
        <v>0</v>
      </c>
      <c r="EM19" s="119">
        <f ca="1">IF($K19&lt;&gt;1,IF(ISNUMBER(INDEX(Import.PLE,$K19,EM$16)),IF(INDEX(Import.PLE,$K19,EM$16)&lt;=mediçao,CM19,0),0),PLE!$AA$28*CM19)</f>
        <v>0</v>
      </c>
      <c r="EN19" s="119">
        <f ca="1">IF($K19&lt;&gt;1,IF(ISNUMBER(INDEX(Import.PLE,$K19,EN$16)),IF(INDEX(Import.PLE,$K19,EN$16)&lt;=mediçao,CN19,0),0),PLE!$AA$28*CN19)</f>
        <v>0</v>
      </c>
      <c r="EO19" s="119">
        <f ca="1">IF($K19&lt;&gt;1,IF(ISNUMBER(INDEX(Import.PLE,$K19,EO$16)),IF(INDEX(Import.PLE,$K19,EO$16)&lt;=mediçao,CO19,0),0),PLE!$AA$28*CO19)</f>
        <v>0</v>
      </c>
      <c r="EP19" s="119">
        <f ca="1">IF($K19&lt;&gt;1,IF(ISNUMBER(INDEX(Import.PLE,$K19,EP$16)),IF(INDEX(Import.PLE,$K19,EP$16)&lt;=mediçao,CP19,0),0),PLE!$AA$28*CP19)</f>
        <v>0</v>
      </c>
      <c r="EQ19" s="119">
        <f ca="1">IF($K19&lt;&gt;1,IF(ISNUMBER(INDEX(Import.PLE,$K19,EQ$16)),IF(INDEX(Import.PLE,$K19,EQ$16)&lt;=mediçao,CQ19,0),0),PLE!$AA$28*CQ19)</f>
        <v>0</v>
      </c>
      <c r="ER19" s="119">
        <f ca="1">IF($K19&lt;&gt;1,IF(ISNUMBER(INDEX(Import.PLE,$K19,ER$16)),IF(INDEX(Import.PLE,$K19,ER$16)&lt;=mediçao,CR19,0),0),PLE!$AA$28*CR19)</f>
        <v>0</v>
      </c>
      <c r="ES19" s="119">
        <f ca="1">IF($K19&lt;&gt;1,IF(ISNUMBER(INDEX(Import.PLE,$K19,ES$16)),IF(INDEX(Import.PLE,$K19,ES$16)&lt;=mediçao,CS19,0),0),PLE!$AA$28*CS19)</f>
        <v>0</v>
      </c>
      <c r="ET19" s="119">
        <f ca="1">IF($K19&lt;&gt;1,IF(ISNUMBER(INDEX(Import.PLE,$K19,ET$16)),IF(INDEX(Import.PLE,$K19,ET$16)&lt;=mediçao,CT19,0),0),PLE!$AA$28*CT19)</f>
        <v>0</v>
      </c>
      <c r="EU19" s="119">
        <f ca="1">IF($K19&lt;&gt;1,IF(ISNUMBER(INDEX(Import.PLE,$K19,EU$16)),IF(INDEX(Import.PLE,$K19,EU$16)&lt;=mediçao,CU19,0),0),PLE!$AA$28*CU19)</f>
        <v>0</v>
      </c>
      <c r="EV19" s="119">
        <f ca="1">IF($K19&lt;&gt;1,IF(ISNUMBER(INDEX(Import.PLE,$K19,EV$16)),IF(INDEX(Import.PLE,$K19,EV$16)&lt;=mediçao,CV19,0),0),PLE!$AA$28*CV19)</f>
        <v>0</v>
      </c>
      <c r="EW19" s="119">
        <f ca="1">IF($K19&lt;&gt;1,IF(ISNUMBER(INDEX(Import.PLE,$K19,EW$16)),IF(INDEX(Import.PLE,$K19,EW$16)&lt;=mediçao,CW19,0),0),PLE!$AA$28*CW19)</f>
        <v>0</v>
      </c>
      <c r="EX19" s="119">
        <f ca="1">IF($K19&lt;&gt;1,IF(ISNUMBER(INDEX(Import.PLE,$K19,EX$16)),IF(INDEX(Import.PLE,$K19,EX$16)&lt;=mediçao,CX19,0),0),PLE!$AA$28*CX19)</f>
        <v>0</v>
      </c>
      <c r="EY19" s="119">
        <f ca="1">IF($K19&lt;&gt;1,IF(ISNUMBER(INDEX(Import.PLE,$K19,EY$16)),IF(INDEX(Import.PLE,$K19,EY$16)&lt;=mediçao,CY19,0),0),PLE!$AA$28*CY19)</f>
        <v>0</v>
      </c>
      <c r="EZ19" s="119">
        <f ca="1">IF($K19&lt;&gt;1,IF(ISNUMBER(INDEX(Import.PLE,$K19,EZ$16)),IF(INDEX(Import.PLE,$K19,EZ$16)&lt;=mediçao,CZ19,0),0),PLE!$AA$28*CZ19)</f>
        <v>0</v>
      </c>
      <c r="FA19" s="119">
        <f ca="1">IF($K19&lt;&gt;1,IF(ISNUMBER(INDEX(Import.PLE,$K19,FA$16)),IF(INDEX(Import.PLE,$K19,FA$16)&lt;=mediçao,DA19,0),0),PLE!$AA$28*DA19)</f>
        <v>0</v>
      </c>
      <c r="FB19" s="119">
        <f ca="1">IF($K19&lt;&gt;1,IF(ISNUMBER(INDEX(Import.PLE,$K19,FB$16)),IF(INDEX(Import.PLE,$K19,FB$16)&lt;=mediçao,DB19,0),0),PLE!$AA$28*DB19)</f>
        <v>0</v>
      </c>
      <c r="FC19" s="119">
        <f ca="1">IF($K19&lt;&gt;1,IF(ISNUMBER(INDEX(Import.PLE,$K19,FC$16)),IF(INDEX(Import.PLE,$K19,FC$16)&lt;=mediçao,DC19,0),0),PLE!$AA$28*DC19)</f>
        <v>0</v>
      </c>
      <c r="FD19" s="119">
        <f ca="1">IF($K19&lt;&gt;1,IF(ISNUMBER(INDEX(Import.PLE,$K19,FD$16)),IF(INDEX(Import.PLE,$K19,FD$16)&lt;=mediçao,DD19,0),0),PLE!$AA$28*DD19)</f>
        <v>0</v>
      </c>
      <c r="FE19" s="119">
        <f ca="1">IF($K19&lt;&gt;1,IF(ISNUMBER(INDEX(Import.PLE,$K19,FE$16)),IF(INDEX(Import.PLE,$K19,FE$16)&lt;=mediçao,DE19,0),0),PLE!$AA$28*DE19)</f>
        <v>0</v>
      </c>
      <c r="FF19" s="119">
        <f ca="1">IF($K19&lt;&gt;1,IF(ISNUMBER(INDEX(Import.PLE,$K19,FF$16)),IF(INDEX(Import.PLE,$K19,FF$16)&lt;=mediçao,DF19,0),0),PLE!$AA$28*DF19)</f>
        <v>0</v>
      </c>
      <c r="FG19" s="119">
        <f ca="1">IF($K19&lt;&gt;1,IF(ISNUMBER(INDEX(Import.PLE,$K19,FG$16)),IF(INDEX(Import.PLE,$K19,FG$16)&lt;=mediçao,DG19,0),0),PLE!$AA$28*DG19)</f>
        <v>0</v>
      </c>
      <c r="FH19" s="119">
        <f ca="1">IF($K19&lt;&gt;1,IF(ISNUMBER(INDEX(Import.PLE,$K19,FH$16)),IF(INDEX(Import.PLE,$K19,FH$16)&lt;=mediçao,DH19,0),0),PLE!$AA$28*DH19)</f>
        <v>0</v>
      </c>
      <c r="FI19" s="119">
        <f ca="1">IF($K19&lt;&gt;1,IF(ISNUMBER(INDEX(Import.PLE,$K19,FI$16)),IF(INDEX(Import.PLE,$K19,FI$16)&lt;=mediçao,DI19,0),0),PLE!$AA$28*DI19)</f>
        <v>0</v>
      </c>
      <c r="FJ19" s="119">
        <f ca="1">IF($K19&lt;&gt;1,IF(ISNUMBER(INDEX(Import.PLE,$K19,FJ$16)),IF(INDEX(Import.PLE,$K19,FJ$16)&lt;=mediçao,DJ19,0),0),PLE!$AA$28*DJ19)</f>
        <v>0</v>
      </c>
    </row>
    <row r="20" spans="2:166" s="88" customFormat="1" ht="10.5" x14ac:dyDescent="0.35">
      <c r="B20" s="118">
        <f t="shared" ca="1" si="3"/>
        <v>3</v>
      </c>
      <c r="C20" s="83" t="str">
        <f t="shared" si="4"/>
        <v>Nível</v>
      </c>
      <c r="D20" s="138" t="s">
        <v>198</v>
      </c>
      <c r="E20" s="139" t="s">
        <v>158</v>
      </c>
      <c r="F20" s="137"/>
      <c r="G20" s="174" t="str">
        <f t="shared" si="5"/>
        <v/>
      </c>
      <c r="H20" s="175" t="str">
        <f t="shared" si="6"/>
        <v/>
      </c>
      <c r="I20" s="176">
        <v>10299.4</v>
      </c>
      <c r="J20" s="86"/>
      <c r="K20" s="168" t="str">
        <f>deactivatedados.form1</f>
        <v/>
      </c>
      <c r="L20" s="167"/>
      <c r="M20" s="87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M20" s="119">
        <f t="shared" si="7"/>
        <v>0</v>
      </c>
      <c r="BN20" s="119">
        <f t="shared" si="8"/>
        <v>0</v>
      </c>
      <c r="BO20" s="119">
        <f t="shared" si="9"/>
        <v>0</v>
      </c>
      <c r="BP20" s="119">
        <f t="shared" si="10"/>
        <v>0</v>
      </c>
      <c r="BQ20" s="119">
        <f t="shared" si="11"/>
        <v>0</v>
      </c>
      <c r="BR20" s="119">
        <f t="shared" si="12"/>
        <v>0</v>
      </c>
      <c r="BS20" s="119">
        <f t="shared" si="13"/>
        <v>0</v>
      </c>
      <c r="BT20" s="119">
        <f t="shared" si="14"/>
        <v>0</v>
      </c>
      <c r="BU20" s="119">
        <f t="shared" si="15"/>
        <v>0</v>
      </c>
      <c r="BV20" s="119">
        <f t="shared" si="16"/>
        <v>0</v>
      </c>
      <c r="BW20" s="119">
        <f t="shared" si="17"/>
        <v>0</v>
      </c>
      <c r="BX20" s="119">
        <f t="shared" si="18"/>
        <v>0</v>
      </c>
      <c r="BY20" s="119">
        <f t="shared" si="19"/>
        <v>0</v>
      </c>
      <c r="BZ20" s="119">
        <f t="shared" si="20"/>
        <v>0</v>
      </c>
      <c r="CA20" s="119">
        <f t="shared" si="21"/>
        <v>0</v>
      </c>
      <c r="CB20" s="119">
        <f t="shared" si="22"/>
        <v>0</v>
      </c>
      <c r="CC20" s="119">
        <f t="shared" si="23"/>
        <v>0</v>
      </c>
      <c r="CD20" s="119">
        <f t="shared" si="24"/>
        <v>0</v>
      </c>
      <c r="CE20" s="119">
        <f t="shared" si="25"/>
        <v>0</v>
      </c>
      <c r="CF20" s="119">
        <f t="shared" si="26"/>
        <v>0</v>
      </c>
      <c r="CG20" s="119">
        <f t="shared" si="27"/>
        <v>0</v>
      </c>
      <c r="CH20" s="119">
        <f t="shared" si="28"/>
        <v>0</v>
      </c>
      <c r="CI20" s="119">
        <f t="shared" si="29"/>
        <v>0</v>
      </c>
      <c r="CJ20" s="119">
        <f t="shared" si="30"/>
        <v>0</v>
      </c>
      <c r="CK20" s="119">
        <f t="shared" si="31"/>
        <v>0</v>
      </c>
      <c r="CL20" s="119">
        <f t="shared" si="32"/>
        <v>0</v>
      </c>
      <c r="CM20" s="119">
        <f t="shared" si="33"/>
        <v>0</v>
      </c>
      <c r="CN20" s="119">
        <f t="shared" si="34"/>
        <v>0</v>
      </c>
      <c r="CO20" s="119">
        <f t="shared" si="35"/>
        <v>0</v>
      </c>
      <c r="CP20" s="119">
        <f t="shared" si="36"/>
        <v>0</v>
      </c>
      <c r="CQ20" s="119">
        <f t="shared" si="37"/>
        <v>0</v>
      </c>
      <c r="CR20" s="119">
        <f t="shared" si="38"/>
        <v>0</v>
      </c>
      <c r="CS20" s="119">
        <f t="shared" si="39"/>
        <v>0</v>
      </c>
      <c r="CT20" s="119">
        <f t="shared" si="40"/>
        <v>0</v>
      </c>
      <c r="CU20" s="119">
        <f t="shared" si="41"/>
        <v>0</v>
      </c>
      <c r="CV20" s="119">
        <f t="shared" si="42"/>
        <v>0</v>
      </c>
      <c r="CW20" s="119">
        <f t="shared" si="43"/>
        <v>0</v>
      </c>
      <c r="CX20" s="119">
        <f t="shared" si="44"/>
        <v>0</v>
      </c>
      <c r="CY20" s="119">
        <f t="shared" si="45"/>
        <v>0</v>
      </c>
      <c r="CZ20" s="119">
        <f t="shared" si="46"/>
        <v>0</v>
      </c>
      <c r="DA20" s="119">
        <f t="shared" si="47"/>
        <v>0</v>
      </c>
      <c r="DB20" s="119">
        <f t="shared" si="48"/>
        <v>0</v>
      </c>
      <c r="DC20" s="119">
        <f t="shared" si="49"/>
        <v>0</v>
      </c>
      <c r="DD20" s="119">
        <f t="shared" si="50"/>
        <v>0</v>
      </c>
      <c r="DE20" s="119">
        <f t="shared" si="51"/>
        <v>0</v>
      </c>
      <c r="DF20" s="119">
        <f t="shared" si="52"/>
        <v>0</v>
      </c>
      <c r="DG20" s="119">
        <f t="shared" si="53"/>
        <v>0</v>
      </c>
      <c r="DH20" s="119">
        <f t="shared" si="54"/>
        <v>0</v>
      </c>
      <c r="DI20" s="119">
        <f t="shared" si="55"/>
        <v>0</v>
      </c>
      <c r="DJ20" s="119">
        <f t="shared" si="56"/>
        <v>0</v>
      </c>
      <c r="DK20" s="126" t="str">
        <f t="shared" si="57"/>
        <v>1</v>
      </c>
      <c r="DL20" s="126">
        <f t="shared" ca="1" si="58"/>
        <v>0</v>
      </c>
      <c r="DM20" s="119">
        <f ca="1">IF($K20&lt;&gt;1,IF(ISNUMBER(INDEX(Import.PLE,$K20,DM$16)),IF(INDEX(Import.PLE,$K20,DM$16)&lt;=mediçao,BM20,0),0),PLE!$AA$28*BM20)</f>
        <v>0</v>
      </c>
      <c r="DN20" s="119">
        <f ca="1">IF($K20&lt;&gt;1,IF(ISNUMBER(INDEX(Import.PLE,$K20,DN$16)),IF(INDEX(Import.PLE,$K20,DN$16)&lt;=mediçao,BN20,0),0),PLE!$AA$28*BN20)</f>
        <v>0</v>
      </c>
      <c r="DO20" s="119">
        <f ca="1">IF($K20&lt;&gt;1,IF(ISNUMBER(INDEX(Import.PLE,$K20,DO$16)),IF(INDEX(Import.PLE,$K20,DO$16)&lt;=mediçao,BO20,0),0),PLE!$AA$28*BO20)</f>
        <v>0</v>
      </c>
      <c r="DP20" s="119">
        <f ca="1">IF($K20&lt;&gt;1,IF(ISNUMBER(INDEX(Import.PLE,$K20,DP$16)),IF(INDEX(Import.PLE,$K20,DP$16)&lt;=mediçao,BP20,0),0),PLE!$AA$28*BP20)</f>
        <v>0</v>
      </c>
      <c r="DQ20" s="119">
        <f ca="1">IF($K20&lt;&gt;1,IF(ISNUMBER(INDEX(Import.PLE,$K20,DQ$16)),IF(INDEX(Import.PLE,$K20,DQ$16)&lt;=mediçao,BQ20,0),0),PLE!$AA$28*BQ20)</f>
        <v>0</v>
      </c>
      <c r="DR20" s="119">
        <f ca="1">IF($K20&lt;&gt;1,IF(ISNUMBER(INDEX(Import.PLE,$K20,DR$16)),IF(INDEX(Import.PLE,$K20,DR$16)&lt;=mediçao,BR20,0),0),PLE!$AA$28*BR20)</f>
        <v>0</v>
      </c>
      <c r="DS20" s="119">
        <f ca="1">IF($K20&lt;&gt;1,IF(ISNUMBER(INDEX(Import.PLE,$K20,DS$16)),IF(INDEX(Import.PLE,$K20,DS$16)&lt;=mediçao,BS20,0),0),PLE!$AA$28*BS20)</f>
        <v>0</v>
      </c>
      <c r="DT20" s="119">
        <f ca="1">IF($K20&lt;&gt;1,IF(ISNUMBER(INDEX(Import.PLE,$K20,DT$16)),IF(INDEX(Import.PLE,$K20,DT$16)&lt;=mediçao,BT20,0),0),PLE!$AA$28*BT20)</f>
        <v>0</v>
      </c>
      <c r="DU20" s="119">
        <f ca="1">IF($K20&lt;&gt;1,IF(ISNUMBER(INDEX(Import.PLE,$K20,DU$16)),IF(INDEX(Import.PLE,$K20,DU$16)&lt;=mediçao,BU20,0),0),PLE!$AA$28*BU20)</f>
        <v>0</v>
      </c>
      <c r="DV20" s="119">
        <f ca="1">IF($K20&lt;&gt;1,IF(ISNUMBER(INDEX(Import.PLE,$K20,DV$16)),IF(INDEX(Import.PLE,$K20,DV$16)&lt;=mediçao,BV20,0),0),PLE!$AA$28*BV20)</f>
        <v>0</v>
      </c>
      <c r="DW20" s="119">
        <f ca="1">IF($K20&lt;&gt;1,IF(ISNUMBER(INDEX(Import.PLE,$K20,DW$16)),IF(INDEX(Import.PLE,$K20,DW$16)&lt;=mediçao,BW20,0),0),PLE!$AA$28*BW20)</f>
        <v>0</v>
      </c>
      <c r="DX20" s="119">
        <f ca="1">IF($K20&lt;&gt;1,IF(ISNUMBER(INDEX(Import.PLE,$K20,DX$16)),IF(INDEX(Import.PLE,$K20,DX$16)&lt;=mediçao,BX20,0),0),PLE!$AA$28*BX20)</f>
        <v>0</v>
      </c>
      <c r="DY20" s="119">
        <f ca="1">IF($K20&lt;&gt;1,IF(ISNUMBER(INDEX(Import.PLE,$K20,DY$16)),IF(INDEX(Import.PLE,$K20,DY$16)&lt;=mediçao,BY20,0),0),PLE!$AA$28*BY20)</f>
        <v>0</v>
      </c>
      <c r="DZ20" s="119">
        <f ca="1">IF($K20&lt;&gt;1,IF(ISNUMBER(INDEX(Import.PLE,$K20,DZ$16)),IF(INDEX(Import.PLE,$K20,DZ$16)&lt;=mediçao,BZ20,0),0),PLE!$AA$28*BZ20)</f>
        <v>0</v>
      </c>
      <c r="EA20" s="119">
        <f ca="1">IF($K20&lt;&gt;1,IF(ISNUMBER(INDEX(Import.PLE,$K20,EA$16)),IF(INDEX(Import.PLE,$K20,EA$16)&lt;=mediçao,CA20,0),0),PLE!$AA$28*CA20)</f>
        <v>0</v>
      </c>
      <c r="EB20" s="119">
        <f ca="1">IF($K20&lt;&gt;1,IF(ISNUMBER(INDEX(Import.PLE,$K20,EB$16)),IF(INDEX(Import.PLE,$K20,EB$16)&lt;=mediçao,CB20,0),0),PLE!$AA$28*CB20)</f>
        <v>0</v>
      </c>
      <c r="EC20" s="119">
        <f ca="1">IF($K20&lt;&gt;1,IF(ISNUMBER(INDEX(Import.PLE,$K20,EC$16)),IF(INDEX(Import.PLE,$K20,EC$16)&lt;=mediçao,CC20,0),0),PLE!$AA$28*CC20)</f>
        <v>0</v>
      </c>
      <c r="ED20" s="119">
        <f ca="1">IF($K20&lt;&gt;1,IF(ISNUMBER(INDEX(Import.PLE,$K20,ED$16)),IF(INDEX(Import.PLE,$K20,ED$16)&lt;=mediçao,CD20,0),0),PLE!$AA$28*CD20)</f>
        <v>0</v>
      </c>
      <c r="EE20" s="119">
        <f ca="1">IF($K20&lt;&gt;1,IF(ISNUMBER(INDEX(Import.PLE,$K20,EE$16)),IF(INDEX(Import.PLE,$K20,EE$16)&lt;=mediçao,CE20,0),0),PLE!$AA$28*CE20)</f>
        <v>0</v>
      </c>
      <c r="EF20" s="119">
        <f ca="1">IF($K20&lt;&gt;1,IF(ISNUMBER(INDEX(Import.PLE,$K20,EF$16)),IF(INDEX(Import.PLE,$K20,EF$16)&lt;=mediçao,CF20,0),0),PLE!$AA$28*CF20)</f>
        <v>0</v>
      </c>
      <c r="EG20" s="119">
        <f ca="1">IF($K20&lt;&gt;1,IF(ISNUMBER(INDEX(Import.PLE,$K20,EG$16)),IF(INDEX(Import.PLE,$K20,EG$16)&lt;=mediçao,CG20,0),0),PLE!$AA$28*CG20)</f>
        <v>0</v>
      </c>
      <c r="EH20" s="119">
        <f ca="1">IF($K20&lt;&gt;1,IF(ISNUMBER(INDEX(Import.PLE,$K20,EH$16)),IF(INDEX(Import.PLE,$K20,EH$16)&lt;=mediçao,CH20,0),0),PLE!$AA$28*CH20)</f>
        <v>0</v>
      </c>
      <c r="EI20" s="119">
        <f ca="1">IF($K20&lt;&gt;1,IF(ISNUMBER(INDEX(Import.PLE,$K20,EI$16)),IF(INDEX(Import.PLE,$K20,EI$16)&lt;=mediçao,CI20,0),0),PLE!$AA$28*CI20)</f>
        <v>0</v>
      </c>
      <c r="EJ20" s="119">
        <f ca="1">IF($K20&lt;&gt;1,IF(ISNUMBER(INDEX(Import.PLE,$K20,EJ$16)),IF(INDEX(Import.PLE,$K20,EJ$16)&lt;=mediçao,CJ20,0),0),PLE!$AA$28*CJ20)</f>
        <v>0</v>
      </c>
      <c r="EK20" s="119">
        <f ca="1">IF($K20&lt;&gt;1,IF(ISNUMBER(INDEX(Import.PLE,$K20,EK$16)),IF(INDEX(Import.PLE,$K20,EK$16)&lt;=mediçao,CK20,0),0),PLE!$AA$28*CK20)</f>
        <v>0</v>
      </c>
      <c r="EL20" s="119">
        <f ca="1">IF($K20&lt;&gt;1,IF(ISNUMBER(INDEX(Import.PLE,$K20,EL$16)),IF(INDEX(Import.PLE,$K20,EL$16)&lt;=mediçao,CL20,0),0),PLE!$AA$28*CL20)</f>
        <v>0</v>
      </c>
      <c r="EM20" s="119">
        <f ca="1">IF($K20&lt;&gt;1,IF(ISNUMBER(INDEX(Import.PLE,$K20,EM$16)),IF(INDEX(Import.PLE,$K20,EM$16)&lt;=mediçao,CM20,0),0),PLE!$AA$28*CM20)</f>
        <v>0</v>
      </c>
      <c r="EN20" s="119">
        <f ca="1">IF($K20&lt;&gt;1,IF(ISNUMBER(INDEX(Import.PLE,$K20,EN$16)),IF(INDEX(Import.PLE,$K20,EN$16)&lt;=mediçao,CN20,0),0),PLE!$AA$28*CN20)</f>
        <v>0</v>
      </c>
      <c r="EO20" s="119">
        <f ca="1">IF($K20&lt;&gt;1,IF(ISNUMBER(INDEX(Import.PLE,$K20,EO$16)),IF(INDEX(Import.PLE,$K20,EO$16)&lt;=mediçao,CO20,0),0),PLE!$AA$28*CO20)</f>
        <v>0</v>
      </c>
      <c r="EP20" s="119">
        <f ca="1">IF($K20&lt;&gt;1,IF(ISNUMBER(INDEX(Import.PLE,$K20,EP$16)),IF(INDEX(Import.PLE,$K20,EP$16)&lt;=mediçao,CP20,0),0),PLE!$AA$28*CP20)</f>
        <v>0</v>
      </c>
      <c r="EQ20" s="119">
        <f ca="1">IF($K20&lt;&gt;1,IF(ISNUMBER(INDEX(Import.PLE,$K20,EQ$16)),IF(INDEX(Import.PLE,$K20,EQ$16)&lt;=mediçao,CQ20,0),0),PLE!$AA$28*CQ20)</f>
        <v>0</v>
      </c>
      <c r="ER20" s="119">
        <f ca="1">IF($K20&lt;&gt;1,IF(ISNUMBER(INDEX(Import.PLE,$K20,ER$16)),IF(INDEX(Import.PLE,$K20,ER$16)&lt;=mediçao,CR20,0),0),PLE!$AA$28*CR20)</f>
        <v>0</v>
      </c>
      <c r="ES20" s="119">
        <f ca="1">IF($K20&lt;&gt;1,IF(ISNUMBER(INDEX(Import.PLE,$K20,ES$16)),IF(INDEX(Import.PLE,$K20,ES$16)&lt;=mediçao,CS20,0),0),PLE!$AA$28*CS20)</f>
        <v>0</v>
      </c>
      <c r="ET20" s="119">
        <f ca="1">IF($K20&lt;&gt;1,IF(ISNUMBER(INDEX(Import.PLE,$K20,ET$16)),IF(INDEX(Import.PLE,$K20,ET$16)&lt;=mediçao,CT20,0),0),PLE!$AA$28*CT20)</f>
        <v>0</v>
      </c>
      <c r="EU20" s="119">
        <f ca="1">IF($K20&lt;&gt;1,IF(ISNUMBER(INDEX(Import.PLE,$K20,EU$16)),IF(INDEX(Import.PLE,$K20,EU$16)&lt;=mediçao,CU20,0),0),PLE!$AA$28*CU20)</f>
        <v>0</v>
      </c>
      <c r="EV20" s="119">
        <f ca="1">IF($K20&lt;&gt;1,IF(ISNUMBER(INDEX(Import.PLE,$K20,EV$16)),IF(INDEX(Import.PLE,$K20,EV$16)&lt;=mediçao,CV20,0),0),PLE!$AA$28*CV20)</f>
        <v>0</v>
      </c>
      <c r="EW20" s="119">
        <f ca="1">IF($K20&lt;&gt;1,IF(ISNUMBER(INDEX(Import.PLE,$K20,EW$16)),IF(INDEX(Import.PLE,$K20,EW$16)&lt;=mediçao,CW20,0),0),PLE!$AA$28*CW20)</f>
        <v>0</v>
      </c>
      <c r="EX20" s="119">
        <f ca="1">IF($K20&lt;&gt;1,IF(ISNUMBER(INDEX(Import.PLE,$K20,EX$16)),IF(INDEX(Import.PLE,$K20,EX$16)&lt;=mediçao,CX20,0),0),PLE!$AA$28*CX20)</f>
        <v>0</v>
      </c>
      <c r="EY20" s="119">
        <f ca="1">IF($K20&lt;&gt;1,IF(ISNUMBER(INDEX(Import.PLE,$K20,EY$16)),IF(INDEX(Import.PLE,$K20,EY$16)&lt;=mediçao,CY20,0),0),PLE!$AA$28*CY20)</f>
        <v>0</v>
      </c>
      <c r="EZ20" s="119">
        <f ca="1">IF($K20&lt;&gt;1,IF(ISNUMBER(INDEX(Import.PLE,$K20,EZ$16)),IF(INDEX(Import.PLE,$K20,EZ$16)&lt;=mediçao,CZ20,0),0),PLE!$AA$28*CZ20)</f>
        <v>0</v>
      </c>
      <c r="FA20" s="119">
        <f ca="1">IF($K20&lt;&gt;1,IF(ISNUMBER(INDEX(Import.PLE,$K20,FA$16)),IF(INDEX(Import.PLE,$K20,FA$16)&lt;=mediçao,DA20,0),0),PLE!$AA$28*DA20)</f>
        <v>0</v>
      </c>
      <c r="FB20" s="119">
        <f ca="1">IF($K20&lt;&gt;1,IF(ISNUMBER(INDEX(Import.PLE,$K20,FB$16)),IF(INDEX(Import.PLE,$K20,FB$16)&lt;=mediçao,DB20,0),0),PLE!$AA$28*DB20)</f>
        <v>0</v>
      </c>
      <c r="FC20" s="119">
        <f ca="1">IF($K20&lt;&gt;1,IF(ISNUMBER(INDEX(Import.PLE,$K20,FC$16)),IF(INDEX(Import.PLE,$K20,FC$16)&lt;=mediçao,DC20,0),0),PLE!$AA$28*DC20)</f>
        <v>0</v>
      </c>
      <c r="FD20" s="119">
        <f ca="1">IF($K20&lt;&gt;1,IF(ISNUMBER(INDEX(Import.PLE,$K20,FD$16)),IF(INDEX(Import.PLE,$K20,FD$16)&lt;=mediçao,DD20,0),0),PLE!$AA$28*DD20)</f>
        <v>0</v>
      </c>
      <c r="FE20" s="119">
        <f ca="1">IF($K20&lt;&gt;1,IF(ISNUMBER(INDEX(Import.PLE,$K20,FE$16)),IF(INDEX(Import.PLE,$K20,FE$16)&lt;=mediçao,DE20,0),0),PLE!$AA$28*DE20)</f>
        <v>0</v>
      </c>
      <c r="FF20" s="119">
        <f ca="1">IF($K20&lt;&gt;1,IF(ISNUMBER(INDEX(Import.PLE,$K20,FF$16)),IF(INDEX(Import.PLE,$K20,FF$16)&lt;=mediçao,DF20,0),0),PLE!$AA$28*DF20)</f>
        <v>0</v>
      </c>
      <c r="FG20" s="119">
        <f ca="1">IF($K20&lt;&gt;1,IF(ISNUMBER(INDEX(Import.PLE,$K20,FG$16)),IF(INDEX(Import.PLE,$K20,FG$16)&lt;=mediçao,DG20,0),0),PLE!$AA$28*DG20)</f>
        <v>0</v>
      </c>
      <c r="FH20" s="119">
        <f ca="1">IF($K20&lt;&gt;1,IF(ISNUMBER(INDEX(Import.PLE,$K20,FH$16)),IF(INDEX(Import.PLE,$K20,FH$16)&lt;=mediçao,DH20,0),0),PLE!$AA$28*DH20)</f>
        <v>0</v>
      </c>
      <c r="FI20" s="119">
        <f ca="1">IF($K20&lt;&gt;1,IF(ISNUMBER(INDEX(Import.PLE,$K20,FI$16)),IF(INDEX(Import.PLE,$K20,FI$16)&lt;=mediçao,DI20,0),0),PLE!$AA$28*DI20)</f>
        <v>0</v>
      </c>
      <c r="FJ20" s="119">
        <f ca="1">IF($K20&lt;&gt;1,IF(ISNUMBER(INDEX(Import.PLE,$K20,FJ$16)),IF(INDEX(Import.PLE,$K20,FJ$16)&lt;=mediçao,DJ20,0),0),PLE!$AA$28*DJ20)</f>
        <v>0</v>
      </c>
    </row>
    <row r="21" spans="2:166" s="88" customFormat="1" ht="11.25" customHeight="1" x14ac:dyDescent="0.35">
      <c r="B21" s="118">
        <f t="shared" ca="1" si="3"/>
        <v>4</v>
      </c>
      <c r="C21" s="83" t="str">
        <f t="shared" si="4"/>
        <v>Serviço</v>
      </c>
      <c r="D21" s="138" t="s">
        <v>199</v>
      </c>
      <c r="E21" s="139" t="s">
        <v>200</v>
      </c>
      <c r="F21" s="137" t="s">
        <v>201</v>
      </c>
      <c r="G21" s="174">
        <f t="shared" si="5"/>
        <v>8</v>
      </c>
      <c r="H21" s="175">
        <f t="shared" si="6"/>
        <v>348.16</v>
      </c>
      <c r="I21" s="176">
        <v>2785.28</v>
      </c>
      <c r="J21" s="86"/>
      <c r="K21" s="168">
        <f>deactivatedados.form1</f>
        <v>2</v>
      </c>
      <c r="L21" s="167" t="s">
        <v>702</v>
      </c>
      <c r="M21" s="87"/>
      <c r="N21" s="181">
        <v>8</v>
      </c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  <c r="BJ21" s="181"/>
      <c r="BK21" s="181"/>
      <c r="BM21" s="119">
        <f t="shared" ca="1" si="7"/>
        <v>2785.28</v>
      </c>
      <c r="BN21" s="119">
        <f t="shared" si="8"/>
        <v>0</v>
      </c>
      <c r="BO21" s="119">
        <f t="shared" si="9"/>
        <v>0</v>
      </c>
      <c r="BP21" s="119">
        <f t="shared" si="10"/>
        <v>0</v>
      </c>
      <c r="BQ21" s="119">
        <f t="shared" si="11"/>
        <v>0</v>
      </c>
      <c r="BR21" s="119">
        <f t="shared" si="12"/>
        <v>0</v>
      </c>
      <c r="BS21" s="119">
        <f t="shared" si="13"/>
        <v>0</v>
      </c>
      <c r="BT21" s="119">
        <f t="shared" si="14"/>
        <v>0</v>
      </c>
      <c r="BU21" s="119">
        <f t="shared" si="15"/>
        <v>0</v>
      </c>
      <c r="BV21" s="119">
        <f t="shared" si="16"/>
        <v>0</v>
      </c>
      <c r="BW21" s="119">
        <f t="shared" si="17"/>
        <v>0</v>
      </c>
      <c r="BX21" s="119">
        <f t="shared" si="18"/>
        <v>0</v>
      </c>
      <c r="BY21" s="119">
        <f t="shared" si="19"/>
        <v>0</v>
      </c>
      <c r="BZ21" s="119">
        <f t="shared" si="20"/>
        <v>0</v>
      </c>
      <c r="CA21" s="119">
        <f t="shared" si="21"/>
        <v>0</v>
      </c>
      <c r="CB21" s="119">
        <f t="shared" si="22"/>
        <v>0</v>
      </c>
      <c r="CC21" s="119">
        <f t="shared" si="23"/>
        <v>0</v>
      </c>
      <c r="CD21" s="119">
        <f t="shared" si="24"/>
        <v>0</v>
      </c>
      <c r="CE21" s="119">
        <f t="shared" si="25"/>
        <v>0</v>
      </c>
      <c r="CF21" s="119">
        <f t="shared" si="26"/>
        <v>0</v>
      </c>
      <c r="CG21" s="119">
        <f t="shared" si="27"/>
        <v>0</v>
      </c>
      <c r="CH21" s="119">
        <f t="shared" si="28"/>
        <v>0</v>
      </c>
      <c r="CI21" s="119">
        <f t="shared" si="29"/>
        <v>0</v>
      </c>
      <c r="CJ21" s="119">
        <f t="shared" si="30"/>
        <v>0</v>
      </c>
      <c r="CK21" s="119">
        <f t="shared" si="31"/>
        <v>0</v>
      </c>
      <c r="CL21" s="119">
        <f t="shared" si="32"/>
        <v>0</v>
      </c>
      <c r="CM21" s="119">
        <f t="shared" si="33"/>
        <v>0</v>
      </c>
      <c r="CN21" s="119">
        <f t="shared" si="34"/>
        <v>0</v>
      </c>
      <c r="CO21" s="119">
        <f t="shared" si="35"/>
        <v>0</v>
      </c>
      <c r="CP21" s="119">
        <f t="shared" si="36"/>
        <v>0</v>
      </c>
      <c r="CQ21" s="119">
        <f t="shared" si="37"/>
        <v>0</v>
      </c>
      <c r="CR21" s="119">
        <f t="shared" si="38"/>
        <v>0</v>
      </c>
      <c r="CS21" s="119">
        <f t="shared" si="39"/>
        <v>0</v>
      </c>
      <c r="CT21" s="119">
        <f t="shared" si="40"/>
        <v>0</v>
      </c>
      <c r="CU21" s="119">
        <f t="shared" si="41"/>
        <v>0</v>
      </c>
      <c r="CV21" s="119">
        <f t="shared" si="42"/>
        <v>0</v>
      </c>
      <c r="CW21" s="119">
        <f t="shared" si="43"/>
        <v>0</v>
      </c>
      <c r="CX21" s="119">
        <f t="shared" si="44"/>
        <v>0</v>
      </c>
      <c r="CY21" s="119">
        <f t="shared" si="45"/>
        <v>0</v>
      </c>
      <c r="CZ21" s="119">
        <f t="shared" si="46"/>
        <v>0</v>
      </c>
      <c r="DA21" s="119">
        <f t="shared" si="47"/>
        <v>0</v>
      </c>
      <c r="DB21" s="119">
        <f t="shared" si="48"/>
        <v>0</v>
      </c>
      <c r="DC21" s="119">
        <f t="shared" si="49"/>
        <v>0</v>
      </c>
      <c r="DD21" s="119">
        <f t="shared" si="50"/>
        <v>0</v>
      </c>
      <c r="DE21" s="119">
        <f t="shared" si="51"/>
        <v>0</v>
      </c>
      <c r="DF21" s="119">
        <f t="shared" si="52"/>
        <v>0</v>
      </c>
      <c r="DG21" s="119">
        <f t="shared" si="53"/>
        <v>0</v>
      </c>
      <c r="DH21" s="119">
        <f t="shared" si="54"/>
        <v>0</v>
      </c>
      <c r="DI21" s="119">
        <f t="shared" si="55"/>
        <v>0</v>
      </c>
      <c r="DJ21" s="119">
        <f t="shared" si="56"/>
        <v>0</v>
      </c>
      <c r="DK21" s="126" t="str">
        <f t="shared" si="57"/>
        <v>1</v>
      </c>
      <c r="DL21" s="126">
        <f t="shared" ca="1" si="58"/>
        <v>2785.28</v>
      </c>
      <c r="DM21" s="119">
        <f ca="1">IF($K21&lt;&gt;1,IF(ISNUMBER(INDEX(Import.PLE,$K21,DM$16)),IF(INDEX(Import.PLE,$K21,DM$16)&lt;=mediçao,BM21,0),0),PLE!$AA$28*BM21)</f>
        <v>2785.28</v>
      </c>
      <c r="DN21" s="119">
        <f ca="1">IF($K21&lt;&gt;1,IF(ISNUMBER(INDEX(Import.PLE,$K21,DN$16)),IF(INDEX(Import.PLE,$K21,DN$16)&lt;=mediçao,BN21,0),0),PLE!$AA$28*BN21)</f>
        <v>0</v>
      </c>
      <c r="DO21" s="119">
        <f ca="1">IF($K21&lt;&gt;1,IF(ISNUMBER(INDEX(Import.PLE,$K21,DO$16)),IF(INDEX(Import.PLE,$K21,DO$16)&lt;=mediçao,BO21,0),0),PLE!$AA$28*BO21)</f>
        <v>0</v>
      </c>
      <c r="DP21" s="119">
        <f ca="1">IF($K21&lt;&gt;1,IF(ISNUMBER(INDEX(Import.PLE,$K21,DP$16)),IF(INDEX(Import.PLE,$K21,DP$16)&lt;=mediçao,BP21,0),0),PLE!$AA$28*BP21)</f>
        <v>0</v>
      </c>
      <c r="DQ21" s="119">
        <f ca="1">IF($K21&lt;&gt;1,IF(ISNUMBER(INDEX(Import.PLE,$K21,DQ$16)),IF(INDEX(Import.PLE,$K21,DQ$16)&lt;=mediçao,BQ21,0),0),PLE!$AA$28*BQ21)</f>
        <v>0</v>
      </c>
      <c r="DR21" s="119">
        <f ca="1">IF($K21&lt;&gt;1,IF(ISNUMBER(INDEX(Import.PLE,$K21,DR$16)),IF(INDEX(Import.PLE,$K21,DR$16)&lt;=mediçao,BR21,0),0),PLE!$AA$28*BR21)</f>
        <v>0</v>
      </c>
      <c r="DS21" s="119">
        <f ca="1">IF($K21&lt;&gt;1,IF(ISNUMBER(INDEX(Import.PLE,$K21,DS$16)),IF(INDEX(Import.PLE,$K21,DS$16)&lt;=mediçao,BS21,0),0),PLE!$AA$28*BS21)</f>
        <v>0</v>
      </c>
      <c r="DT21" s="119">
        <f ca="1">IF($K21&lt;&gt;1,IF(ISNUMBER(INDEX(Import.PLE,$K21,DT$16)),IF(INDEX(Import.PLE,$K21,DT$16)&lt;=mediçao,BT21,0),0),PLE!$AA$28*BT21)</f>
        <v>0</v>
      </c>
      <c r="DU21" s="119">
        <f ca="1">IF($K21&lt;&gt;1,IF(ISNUMBER(INDEX(Import.PLE,$K21,DU$16)),IF(INDEX(Import.PLE,$K21,DU$16)&lt;=mediçao,BU21,0),0),PLE!$AA$28*BU21)</f>
        <v>0</v>
      </c>
      <c r="DV21" s="119">
        <f ca="1">IF($K21&lt;&gt;1,IF(ISNUMBER(INDEX(Import.PLE,$K21,DV$16)),IF(INDEX(Import.PLE,$K21,DV$16)&lt;=mediçao,BV21,0),0),PLE!$AA$28*BV21)</f>
        <v>0</v>
      </c>
      <c r="DW21" s="119">
        <f ca="1">IF($K21&lt;&gt;1,IF(ISNUMBER(INDEX(Import.PLE,$K21,DW$16)),IF(INDEX(Import.PLE,$K21,DW$16)&lt;=mediçao,BW21,0),0),PLE!$AA$28*BW21)</f>
        <v>0</v>
      </c>
      <c r="DX21" s="119">
        <f ca="1">IF($K21&lt;&gt;1,IF(ISNUMBER(INDEX(Import.PLE,$K21,DX$16)),IF(INDEX(Import.PLE,$K21,DX$16)&lt;=mediçao,BX21,0),0),PLE!$AA$28*BX21)</f>
        <v>0</v>
      </c>
      <c r="DY21" s="119">
        <f ca="1">IF($K21&lt;&gt;1,IF(ISNUMBER(INDEX(Import.PLE,$K21,DY$16)),IF(INDEX(Import.PLE,$K21,DY$16)&lt;=mediçao,BY21,0),0),PLE!$AA$28*BY21)</f>
        <v>0</v>
      </c>
      <c r="DZ21" s="119">
        <f ca="1">IF($K21&lt;&gt;1,IF(ISNUMBER(INDEX(Import.PLE,$K21,DZ$16)),IF(INDEX(Import.PLE,$K21,DZ$16)&lt;=mediçao,BZ21,0),0),PLE!$AA$28*BZ21)</f>
        <v>0</v>
      </c>
      <c r="EA21" s="119">
        <f ca="1">IF($K21&lt;&gt;1,IF(ISNUMBER(INDEX(Import.PLE,$K21,EA$16)),IF(INDEX(Import.PLE,$K21,EA$16)&lt;=mediçao,CA21,0),0),PLE!$AA$28*CA21)</f>
        <v>0</v>
      </c>
      <c r="EB21" s="119">
        <f ca="1">IF($K21&lt;&gt;1,IF(ISNUMBER(INDEX(Import.PLE,$K21,EB$16)),IF(INDEX(Import.PLE,$K21,EB$16)&lt;=mediçao,CB21,0),0),PLE!$AA$28*CB21)</f>
        <v>0</v>
      </c>
      <c r="EC21" s="119">
        <f ca="1">IF($K21&lt;&gt;1,IF(ISNUMBER(INDEX(Import.PLE,$K21,EC$16)),IF(INDEX(Import.PLE,$K21,EC$16)&lt;=mediçao,CC21,0),0),PLE!$AA$28*CC21)</f>
        <v>0</v>
      </c>
      <c r="ED21" s="119">
        <f ca="1">IF($K21&lt;&gt;1,IF(ISNUMBER(INDEX(Import.PLE,$K21,ED$16)),IF(INDEX(Import.PLE,$K21,ED$16)&lt;=mediçao,CD21,0),0),PLE!$AA$28*CD21)</f>
        <v>0</v>
      </c>
      <c r="EE21" s="119">
        <f ca="1">IF($K21&lt;&gt;1,IF(ISNUMBER(INDEX(Import.PLE,$K21,EE$16)),IF(INDEX(Import.PLE,$K21,EE$16)&lt;=mediçao,CE21,0),0),PLE!$AA$28*CE21)</f>
        <v>0</v>
      </c>
      <c r="EF21" s="119">
        <f ca="1">IF($K21&lt;&gt;1,IF(ISNUMBER(INDEX(Import.PLE,$K21,EF$16)),IF(INDEX(Import.PLE,$K21,EF$16)&lt;=mediçao,CF21,0),0),PLE!$AA$28*CF21)</f>
        <v>0</v>
      </c>
      <c r="EG21" s="119">
        <f ca="1">IF($K21&lt;&gt;1,IF(ISNUMBER(INDEX(Import.PLE,$K21,EG$16)),IF(INDEX(Import.PLE,$K21,EG$16)&lt;=mediçao,CG21,0),0),PLE!$AA$28*CG21)</f>
        <v>0</v>
      </c>
      <c r="EH21" s="119">
        <f ca="1">IF($K21&lt;&gt;1,IF(ISNUMBER(INDEX(Import.PLE,$K21,EH$16)),IF(INDEX(Import.PLE,$K21,EH$16)&lt;=mediçao,CH21,0),0),PLE!$AA$28*CH21)</f>
        <v>0</v>
      </c>
      <c r="EI21" s="119">
        <f ca="1">IF($K21&lt;&gt;1,IF(ISNUMBER(INDEX(Import.PLE,$K21,EI$16)),IF(INDEX(Import.PLE,$K21,EI$16)&lt;=mediçao,CI21,0),0),PLE!$AA$28*CI21)</f>
        <v>0</v>
      </c>
      <c r="EJ21" s="119">
        <f ca="1">IF($K21&lt;&gt;1,IF(ISNUMBER(INDEX(Import.PLE,$K21,EJ$16)),IF(INDEX(Import.PLE,$K21,EJ$16)&lt;=mediçao,CJ21,0),0),PLE!$AA$28*CJ21)</f>
        <v>0</v>
      </c>
      <c r="EK21" s="119">
        <f ca="1">IF($K21&lt;&gt;1,IF(ISNUMBER(INDEX(Import.PLE,$K21,EK$16)),IF(INDEX(Import.PLE,$K21,EK$16)&lt;=mediçao,CK21,0),0),PLE!$AA$28*CK21)</f>
        <v>0</v>
      </c>
      <c r="EL21" s="119">
        <f ca="1">IF($K21&lt;&gt;1,IF(ISNUMBER(INDEX(Import.PLE,$K21,EL$16)),IF(INDEX(Import.PLE,$K21,EL$16)&lt;=mediçao,CL21,0),0),PLE!$AA$28*CL21)</f>
        <v>0</v>
      </c>
      <c r="EM21" s="119">
        <f ca="1">IF($K21&lt;&gt;1,IF(ISNUMBER(INDEX(Import.PLE,$K21,EM$16)),IF(INDEX(Import.PLE,$K21,EM$16)&lt;=mediçao,CM21,0),0),PLE!$AA$28*CM21)</f>
        <v>0</v>
      </c>
      <c r="EN21" s="119">
        <f ca="1">IF($K21&lt;&gt;1,IF(ISNUMBER(INDEX(Import.PLE,$K21,EN$16)),IF(INDEX(Import.PLE,$K21,EN$16)&lt;=mediçao,CN21,0),0),PLE!$AA$28*CN21)</f>
        <v>0</v>
      </c>
      <c r="EO21" s="119">
        <f ca="1">IF($K21&lt;&gt;1,IF(ISNUMBER(INDEX(Import.PLE,$K21,EO$16)),IF(INDEX(Import.PLE,$K21,EO$16)&lt;=mediçao,CO21,0),0),PLE!$AA$28*CO21)</f>
        <v>0</v>
      </c>
      <c r="EP21" s="119">
        <f ca="1">IF($K21&lt;&gt;1,IF(ISNUMBER(INDEX(Import.PLE,$K21,EP$16)),IF(INDEX(Import.PLE,$K21,EP$16)&lt;=mediçao,CP21,0),0),PLE!$AA$28*CP21)</f>
        <v>0</v>
      </c>
      <c r="EQ21" s="119">
        <f ca="1">IF($K21&lt;&gt;1,IF(ISNUMBER(INDEX(Import.PLE,$K21,EQ$16)),IF(INDEX(Import.PLE,$K21,EQ$16)&lt;=mediçao,CQ21,0),0),PLE!$AA$28*CQ21)</f>
        <v>0</v>
      </c>
      <c r="ER21" s="119">
        <f ca="1">IF($K21&lt;&gt;1,IF(ISNUMBER(INDEX(Import.PLE,$K21,ER$16)),IF(INDEX(Import.PLE,$K21,ER$16)&lt;=mediçao,CR21,0),0),PLE!$AA$28*CR21)</f>
        <v>0</v>
      </c>
      <c r="ES21" s="119">
        <f ca="1">IF($K21&lt;&gt;1,IF(ISNUMBER(INDEX(Import.PLE,$K21,ES$16)),IF(INDEX(Import.PLE,$K21,ES$16)&lt;=mediçao,CS21,0),0),PLE!$AA$28*CS21)</f>
        <v>0</v>
      </c>
      <c r="ET21" s="119">
        <f ca="1">IF($K21&lt;&gt;1,IF(ISNUMBER(INDEX(Import.PLE,$K21,ET$16)),IF(INDEX(Import.PLE,$K21,ET$16)&lt;=mediçao,CT21,0),0),PLE!$AA$28*CT21)</f>
        <v>0</v>
      </c>
      <c r="EU21" s="119">
        <f ca="1">IF($K21&lt;&gt;1,IF(ISNUMBER(INDEX(Import.PLE,$K21,EU$16)),IF(INDEX(Import.PLE,$K21,EU$16)&lt;=mediçao,CU21,0),0),PLE!$AA$28*CU21)</f>
        <v>0</v>
      </c>
      <c r="EV21" s="119">
        <f ca="1">IF($K21&lt;&gt;1,IF(ISNUMBER(INDEX(Import.PLE,$K21,EV$16)),IF(INDEX(Import.PLE,$K21,EV$16)&lt;=mediçao,CV21,0),0),PLE!$AA$28*CV21)</f>
        <v>0</v>
      </c>
      <c r="EW21" s="119">
        <f ca="1">IF($K21&lt;&gt;1,IF(ISNUMBER(INDEX(Import.PLE,$K21,EW$16)),IF(INDEX(Import.PLE,$K21,EW$16)&lt;=mediçao,CW21,0),0),PLE!$AA$28*CW21)</f>
        <v>0</v>
      </c>
      <c r="EX21" s="119">
        <f ca="1">IF($K21&lt;&gt;1,IF(ISNUMBER(INDEX(Import.PLE,$K21,EX$16)),IF(INDEX(Import.PLE,$K21,EX$16)&lt;=mediçao,CX21,0),0),PLE!$AA$28*CX21)</f>
        <v>0</v>
      </c>
      <c r="EY21" s="119">
        <f ca="1">IF($K21&lt;&gt;1,IF(ISNUMBER(INDEX(Import.PLE,$K21,EY$16)),IF(INDEX(Import.PLE,$K21,EY$16)&lt;=mediçao,CY21,0),0),PLE!$AA$28*CY21)</f>
        <v>0</v>
      </c>
      <c r="EZ21" s="119">
        <f ca="1">IF($K21&lt;&gt;1,IF(ISNUMBER(INDEX(Import.PLE,$K21,EZ$16)),IF(INDEX(Import.PLE,$K21,EZ$16)&lt;=mediçao,CZ21,0),0),PLE!$AA$28*CZ21)</f>
        <v>0</v>
      </c>
      <c r="FA21" s="119">
        <f ca="1">IF($K21&lt;&gt;1,IF(ISNUMBER(INDEX(Import.PLE,$K21,FA$16)),IF(INDEX(Import.PLE,$K21,FA$16)&lt;=mediçao,DA21,0),0),PLE!$AA$28*DA21)</f>
        <v>0</v>
      </c>
      <c r="FB21" s="119">
        <f ca="1">IF($K21&lt;&gt;1,IF(ISNUMBER(INDEX(Import.PLE,$K21,FB$16)),IF(INDEX(Import.PLE,$K21,FB$16)&lt;=mediçao,DB21,0),0),PLE!$AA$28*DB21)</f>
        <v>0</v>
      </c>
      <c r="FC21" s="119">
        <f ca="1">IF($K21&lt;&gt;1,IF(ISNUMBER(INDEX(Import.PLE,$K21,FC$16)),IF(INDEX(Import.PLE,$K21,FC$16)&lt;=mediçao,DC21,0),0),PLE!$AA$28*DC21)</f>
        <v>0</v>
      </c>
      <c r="FD21" s="119">
        <f ca="1">IF($K21&lt;&gt;1,IF(ISNUMBER(INDEX(Import.PLE,$K21,FD$16)),IF(INDEX(Import.PLE,$K21,FD$16)&lt;=mediçao,DD21,0),0),PLE!$AA$28*DD21)</f>
        <v>0</v>
      </c>
      <c r="FE21" s="119">
        <f ca="1">IF($K21&lt;&gt;1,IF(ISNUMBER(INDEX(Import.PLE,$K21,FE$16)),IF(INDEX(Import.PLE,$K21,FE$16)&lt;=mediçao,DE21,0),0),PLE!$AA$28*DE21)</f>
        <v>0</v>
      </c>
      <c r="FF21" s="119">
        <f ca="1">IF($K21&lt;&gt;1,IF(ISNUMBER(INDEX(Import.PLE,$K21,FF$16)),IF(INDEX(Import.PLE,$K21,FF$16)&lt;=mediçao,DF21,0),0),PLE!$AA$28*DF21)</f>
        <v>0</v>
      </c>
      <c r="FG21" s="119">
        <f ca="1">IF($K21&lt;&gt;1,IF(ISNUMBER(INDEX(Import.PLE,$K21,FG$16)),IF(INDEX(Import.PLE,$K21,FG$16)&lt;=mediçao,DG21,0),0),PLE!$AA$28*DG21)</f>
        <v>0</v>
      </c>
      <c r="FH21" s="119">
        <f ca="1">IF($K21&lt;&gt;1,IF(ISNUMBER(INDEX(Import.PLE,$K21,FH$16)),IF(INDEX(Import.PLE,$K21,FH$16)&lt;=mediçao,DH21,0),0),PLE!$AA$28*DH21)</f>
        <v>0</v>
      </c>
      <c r="FI21" s="119">
        <f ca="1">IF($K21&lt;&gt;1,IF(ISNUMBER(INDEX(Import.PLE,$K21,FI$16)),IF(INDEX(Import.PLE,$K21,FI$16)&lt;=mediçao,DI21,0),0),PLE!$AA$28*DI21)</f>
        <v>0</v>
      </c>
      <c r="FJ21" s="119">
        <f ca="1">IF($K21&lt;&gt;1,IF(ISNUMBER(INDEX(Import.PLE,$K21,FJ$16)),IF(INDEX(Import.PLE,$K21,FJ$16)&lt;=mediçao,DJ21,0),0),PLE!$AA$28*DJ21)</f>
        <v>0</v>
      </c>
    </row>
    <row r="22" spans="2:166" s="88" customFormat="1" ht="11.25" customHeight="1" x14ac:dyDescent="0.35">
      <c r="B22" s="118">
        <f t="shared" ca="1" si="3"/>
        <v>5</v>
      </c>
      <c r="C22" s="83" t="str">
        <f t="shared" si="4"/>
        <v>Serviço</v>
      </c>
      <c r="D22" s="138" t="s">
        <v>202</v>
      </c>
      <c r="E22" s="139" t="s">
        <v>203</v>
      </c>
      <c r="F22" s="137" t="s">
        <v>204</v>
      </c>
      <c r="G22" s="174">
        <f t="shared" si="5"/>
        <v>122</v>
      </c>
      <c r="H22" s="175">
        <f t="shared" si="6"/>
        <v>46.4</v>
      </c>
      <c r="I22" s="176">
        <v>5660.8</v>
      </c>
      <c r="J22" s="86"/>
      <c r="K22" s="168">
        <f>deactivatedados.form1</f>
        <v>2</v>
      </c>
      <c r="L22" s="167" t="s">
        <v>702</v>
      </c>
      <c r="M22" s="87"/>
      <c r="N22" s="181">
        <v>122</v>
      </c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M22" s="119">
        <f t="shared" ca="1" si="7"/>
        <v>5660.8</v>
      </c>
      <c r="BN22" s="119">
        <f t="shared" si="8"/>
        <v>0</v>
      </c>
      <c r="BO22" s="119">
        <f t="shared" si="9"/>
        <v>0</v>
      </c>
      <c r="BP22" s="119">
        <f t="shared" si="10"/>
        <v>0</v>
      </c>
      <c r="BQ22" s="119">
        <f t="shared" si="11"/>
        <v>0</v>
      </c>
      <c r="BR22" s="119">
        <f t="shared" si="12"/>
        <v>0</v>
      </c>
      <c r="BS22" s="119">
        <f t="shared" si="13"/>
        <v>0</v>
      </c>
      <c r="BT22" s="119">
        <f t="shared" si="14"/>
        <v>0</v>
      </c>
      <c r="BU22" s="119">
        <f t="shared" si="15"/>
        <v>0</v>
      </c>
      <c r="BV22" s="119">
        <f t="shared" si="16"/>
        <v>0</v>
      </c>
      <c r="BW22" s="119">
        <f t="shared" si="17"/>
        <v>0</v>
      </c>
      <c r="BX22" s="119">
        <f t="shared" si="18"/>
        <v>0</v>
      </c>
      <c r="BY22" s="119">
        <f t="shared" si="19"/>
        <v>0</v>
      </c>
      <c r="BZ22" s="119">
        <f t="shared" si="20"/>
        <v>0</v>
      </c>
      <c r="CA22" s="119">
        <f t="shared" si="21"/>
        <v>0</v>
      </c>
      <c r="CB22" s="119">
        <f t="shared" si="22"/>
        <v>0</v>
      </c>
      <c r="CC22" s="119">
        <f t="shared" si="23"/>
        <v>0</v>
      </c>
      <c r="CD22" s="119">
        <f t="shared" si="24"/>
        <v>0</v>
      </c>
      <c r="CE22" s="119">
        <f t="shared" si="25"/>
        <v>0</v>
      </c>
      <c r="CF22" s="119">
        <f t="shared" si="26"/>
        <v>0</v>
      </c>
      <c r="CG22" s="119">
        <f t="shared" si="27"/>
        <v>0</v>
      </c>
      <c r="CH22" s="119">
        <f t="shared" si="28"/>
        <v>0</v>
      </c>
      <c r="CI22" s="119">
        <f t="shared" si="29"/>
        <v>0</v>
      </c>
      <c r="CJ22" s="119">
        <f t="shared" si="30"/>
        <v>0</v>
      </c>
      <c r="CK22" s="119">
        <f t="shared" si="31"/>
        <v>0</v>
      </c>
      <c r="CL22" s="119">
        <f t="shared" si="32"/>
        <v>0</v>
      </c>
      <c r="CM22" s="119">
        <f t="shared" si="33"/>
        <v>0</v>
      </c>
      <c r="CN22" s="119">
        <f t="shared" si="34"/>
        <v>0</v>
      </c>
      <c r="CO22" s="119">
        <f t="shared" si="35"/>
        <v>0</v>
      </c>
      <c r="CP22" s="119">
        <f t="shared" si="36"/>
        <v>0</v>
      </c>
      <c r="CQ22" s="119">
        <f t="shared" si="37"/>
        <v>0</v>
      </c>
      <c r="CR22" s="119">
        <f t="shared" si="38"/>
        <v>0</v>
      </c>
      <c r="CS22" s="119">
        <f t="shared" si="39"/>
        <v>0</v>
      </c>
      <c r="CT22" s="119">
        <f t="shared" si="40"/>
        <v>0</v>
      </c>
      <c r="CU22" s="119">
        <f t="shared" si="41"/>
        <v>0</v>
      </c>
      <c r="CV22" s="119">
        <f t="shared" si="42"/>
        <v>0</v>
      </c>
      <c r="CW22" s="119">
        <f t="shared" si="43"/>
        <v>0</v>
      </c>
      <c r="CX22" s="119">
        <f t="shared" si="44"/>
        <v>0</v>
      </c>
      <c r="CY22" s="119">
        <f t="shared" si="45"/>
        <v>0</v>
      </c>
      <c r="CZ22" s="119">
        <f t="shared" si="46"/>
        <v>0</v>
      </c>
      <c r="DA22" s="119">
        <f t="shared" si="47"/>
        <v>0</v>
      </c>
      <c r="DB22" s="119">
        <f t="shared" si="48"/>
        <v>0</v>
      </c>
      <c r="DC22" s="119">
        <f t="shared" si="49"/>
        <v>0</v>
      </c>
      <c r="DD22" s="119">
        <f t="shared" si="50"/>
        <v>0</v>
      </c>
      <c r="DE22" s="119">
        <f t="shared" si="51"/>
        <v>0</v>
      </c>
      <c r="DF22" s="119">
        <f t="shared" si="52"/>
        <v>0</v>
      </c>
      <c r="DG22" s="119">
        <f t="shared" si="53"/>
        <v>0</v>
      </c>
      <c r="DH22" s="119">
        <f t="shared" si="54"/>
        <v>0</v>
      </c>
      <c r="DI22" s="119">
        <f t="shared" si="55"/>
        <v>0</v>
      </c>
      <c r="DJ22" s="119">
        <f t="shared" si="56"/>
        <v>0</v>
      </c>
      <c r="DK22" s="126" t="str">
        <f t="shared" si="57"/>
        <v>1</v>
      </c>
      <c r="DL22" s="126">
        <f t="shared" ca="1" si="58"/>
        <v>5660.8</v>
      </c>
      <c r="DM22" s="119">
        <f ca="1">IF($K22&lt;&gt;1,IF(ISNUMBER(INDEX(Import.PLE,$K22,DM$16)),IF(INDEX(Import.PLE,$K22,DM$16)&lt;=mediçao,BM22,0),0),PLE!$AA$28*BM22)</f>
        <v>5660.8</v>
      </c>
      <c r="DN22" s="119">
        <f ca="1">IF($K22&lt;&gt;1,IF(ISNUMBER(INDEX(Import.PLE,$K22,DN$16)),IF(INDEX(Import.PLE,$K22,DN$16)&lt;=mediçao,BN22,0),0),PLE!$AA$28*BN22)</f>
        <v>0</v>
      </c>
      <c r="DO22" s="119">
        <f ca="1">IF($K22&lt;&gt;1,IF(ISNUMBER(INDEX(Import.PLE,$K22,DO$16)),IF(INDEX(Import.PLE,$K22,DO$16)&lt;=mediçao,BO22,0),0),PLE!$AA$28*BO22)</f>
        <v>0</v>
      </c>
      <c r="DP22" s="119">
        <f ca="1">IF($K22&lt;&gt;1,IF(ISNUMBER(INDEX(Import.PLE,$K22,DP$16)),IF(INDEX(Import.PLE,$K22,DP$16)&lt;=mediçao,BP22,0),0),PLE!$AA$28*BP22)</f>
        <v>0</v>
      </c>
      <c r="DQ22" s="119">
        <f ca="1">IF($K22&lt;&gt;1,IF(ISNUMBER(INDEX(Import.PLE,$K22,DQ$16)),IF(INDEX(Import.PLE,$K22,DQ$16)&lt;=mediçao,BQ22,0),0),PLE!$AA$28*BQ22)</f>
        <v>0</v>
      </c>
      <c r="DR22" s="119">
        <f ca="1">IF($K22&lt;&gt;1,IF(ISNUMBER(INDEX(Import.PLE,$K22,DR$16)),IF(INDEX(Import.PLE,$K22,DR$16)&lt;=mediçao,BR22,0),0),PLE!$AA$28*BR22)</f>
        <v>0</v>
      </c>
      <c r="DS22" s="119">
        <f ca="1">IF($K22&lt;&gt;1,IF(ISNUMBER(INDEX(Import.PLE,$K22,DS$16)),IF(INDEX(Import.PLE,$K22,DS$16)&lt;=mediçao,BS22,0),0),PLE!$AA$28*BS22)</f>
        <v>0</v>
      </c>
      <c r="DT22" s="119">
        <f ca="1">IF($K22&lt;&gt;1,IF(ISNUMBER(INDEX(Import.PLE,$K22,DT$16)),IF(INDEX(Import.PLE,$K22,DT$16)&lt;=mediçao,BT22,0),0),PLE!$AA$28*BT22)</f>
        <v>0</v>
      </c>
      <c r="DU22" s="119">
        <f ca="1">IF($K22&lt;&gt;1,IF(ISNUMBER(INDEX(Import.PLE,$K22,DU$16)),IF(INDEX(Import.PLE,$K22,DU$16)&lt;=mediçao,BU22,0),0),PLE!$AA$28*BU22)</f>
        <v>0</v>
      </c>
      <c r="DV22" s="119">
        <f ca="1">IF($K22&lt;&gt;1,IF(ISNUMBER(INDEX(Import.PLE,$K22,DV$16)),IF(INDEX(Import.PLE,$K22,DV$16)&lt;=mediçao,BV22,0),0),PLE!$AA$28*BV22)</f>
        <v>0</v>
      </c>
      <c r="DW22" s="119">
        <f ca="1">IF($K22&lt;&gt;1,IF(ISNUMBER(INDEX(Import.PLE,$K22,DW$16)),IF(INDEX(Import.PLE,$K22,DW$16)&lt;=mediçao,BW22,0),0),PLE!$AA$28*BW22)</f>
        <v>0</v>
      </c>
      <c r="DX22" s="119">
        <f ca="1">IF($K22&lt;&gt;1,IF(ISNUMBER(INDEX(Import.PLE,$K22,DX$16)),IF(INDEX(Import.PLE,$K22,DX$16)&lt;=mediçao,BX22,0),0),PLE!$AA$28*BX22)</f>
        <v>0</v>
      </c>
      <c r="DY22" s="119">
        <f ca="1">IF($K22&lt;&gt;1,IF(ISNUMBER(INDEX(Import.PLE,$K22,DY$16)),IF(INDEX(Import.PLE,$K22,DY$16)&lt;=mediçao,BY22,0),0),PLE!$AA$28*BY22)</f>
        <v>0</v>
      </c>
      <c r="DZ22" s="119">
        <f ca="1">IF($K22&lt;&gt;1,IF(ISNUMBER(INDEX(Import.PLE,$K22,DZ$16)),IF(INDEX(Import.PLE,$K22,DZ$16)&lt;=mediçao,BZ22,0),0),PLE!$AA$28*BZ22)</f>
        <v>0</v>
      </c>
      <c r="EA22" s="119">
        <f ca="1">IF($K22&lt;&gt;1,IF(ISNUMBER(INDEX(Import.PLE,$K22,EA$16)),IF(INDEX(Import.PLE,$K22,EA$16)&lt;=mediçao,CA22,0),0),PLE!$AA$28*CA22)</f>
        <v>0</v>
      </c>
      <c r="EB22" s="119">
        <f ca="1">IF($K22&lt;&gt;1,IF(ISNUMBER(INDEX(Import.PLE,$K22,EB$16)),IF(INDEX(Import.PLE,$K22,EB$16)&lt;=mediçao,CB22,0),0),PLE!$AA$28*CB22)</f>
        <v>0</v>
      </c>
      <c r="EC22" s="119">
        <f ca="1">IF($K22&lt;&gt;1,IF(ISNUMBER(INDEX(Import.PLE,$K22,EC$16)),IF(INDEX(Import.PLE,$K22,EC$16)&lt;=mediçao,CC22,0),0),PLE!$AA$28*CC22)</f>
        <v>0</v>
      </c>
      <c r="ED22" s="119">
        <f ca="1">IF($K22&lt;&gt;1,IF(ISNUMBER(INDEX(Import.PLE,$K22,ED$16)),IF(INDEX(Import.PLE,$K22,ED$16)&lt;=mediçao,CD22,0),0),PLE!$AA$28*CD22)</f>
        <v>0</v>
      </c>
      <c r="EE22" s="119">
        <f ca="1">IF($K22&lt;&gt;1,IF(ISNUMBER(INDEX(Import.PLE,$K22,EE$16)),IF(INDEX(Import.PLE,$K22,EE$16)&lt;=mediçao,CE22,0),0),PLE!$AA$28*CE22)</f>
        <v>0</v>
      </c>
      <c r="EF22" s="119">
        <f ca="1">IF($K22&lt;&gt;1,IF(ISNUMBER(INDEX(Import.PLE,$K22,EF$16)),IF(INDEX(Import.PLE,$K22,EF$16)&lt;=mediçao,CF22,0),0),PLE!$AA$28*CF22)</f>
        <v>0</v>
      </c>
      <c r="EG22" s="119">
        <f ca="1">IF($K22&lt;&gt;1,IF(ISNUMBER(INDEX(Import.PLE,$K22,EG$16)),IF(INDEX(Import.PLE,$K22,EG$16)&lt;=mediçao,CG22,0),0),PLE!$AA$28*CG22)</f>
        <v>0</v>
      </c>
      <c r="EH22" s="119">
        <f ca="1">IF($K22&lt;&gt;1,IF(ISNUMBER(INDEX(Import.PLE,$K22,EH$16)),IF(INDEX(Import.PLE,$K22,EH$16)&lt;=mediçao,CH22,0),0),PLE!$AA$28*CH22)</f>
        <v>0</v>
      </c>
      <c r="EI22" s="119">
        <f ca="1">IF($K22&lt;&gt;1,IF(ISNUMBER(INDEX(Import.PLE,$K22,EI$16)),IF(INDEX(Import.PLE,$K22,EI$16)&lt;=mediçao,CI22,0),0),PLE!$AA$28*CI22)</f>
        <v>0</v>
      </c>
      <c r="EJ22" s="119">
        <f ca="1">IF($K22&lt;&gt;1,IF(ISNUMBER(INDEX(Import.PLE,$K22,EJ$16)),IF(INDEX(Import.PLE,$K22,EJ$16)&lt;=mediçao,CJ22,0),0),PLE!$AA$28*CJ22)</f>
        <v>0</v>
      </c>
      <c r="EK22" s="119">
        <f ca="1">IF($K22&lt;&gt;1,IF(ISNUMBER(INDEX(Import.PLE,$K22,EK$16)),IF(INDEX(Import.PLE,$K22,EK$16)&lt;=mediçao,CK22,0),0),PLE!$AA$28*CK22)</f>
        <v>0</v>
      </c>
      <c r="EL22" s="119">
        <f ca="1">IF($K22&lt;&gt;1,IF(ISNUMBER(INDEX(Import.PLE,$K22,EL$16)),IF(INDEX(Import.PLE,$K22,EL$16)&lt;=mediçao,CL22,0),0),PLE!$AA$28*CL22)</f>
        <v>0</v>
      </c>
      <c r="EM22" s="119">
        <f ca="1">IF($K22&lt;&gt;1,IF(ISNUMBER(INDEX(Import.PLE,$K22,EM$16)),IF(INDEX(Import.PLE,$K22,EM$16)&lt;=mediçao,CM22,0),0),PLE!$AA$28*CM22)</f>
        <v>0</v>
      </c>
      <c r="EN22" s="119">
        <f ca="1">IF($K22&lt;&gt;1,IF(ISNUMBER(INDEX(Import.PLE,$K22,EN$16)),IF(INDEX(Import.PLE,$K22,EN$16)&lt;=mediçao,CN22,0),0),PLE!$AA$28*CN22)</f>
        <v>0</v>
      </c>
      <c r="EO22" s="119">
        <f ca="1">IF($K22&lt;&gt;1,IF(ISNUMBER(INDEX(Import.PLE,$K22,EO$16)),IF(INDEX(Import.PLE,$K22,EO$16)&lt;=mediçao,CO22,0),0),PLE!$AA$28*CO22)</f>
        <v>0</v>
      </c>
      <c r="EP22" s="119">
        <f ca="1">IF($K22&lt;&gt;1,IF(ISNUMBER(INDEX(Import.PLE,$K22,EP$16)),IF(INDEX(Import.PLE,$K22,EP$16)&lt;=mediçao,CP22,0),0),PLE!$AA$28*CP22)</f>
        <v>0</v>
      </c>
      <c r="EQ22" s="119">
        <f ca="1">IF($K22&lt;&gt;1,IF(ISNUMBER(INDEX(Import.PLE,$K22,EQ$16)),IF(INDEX(Import.PLE,$K22,EQ$16)&lt;=mediçao,CQ22,0),0),PLE!$AA$28*CQ22)</f>
        <v>0</v>
      </c>
      <c r="ER22" s="119">
        <f ca="1">IF($K22&lt;&gt;1,IF(ISNUMBER(INDEX(Import.PLE,$K22,ER$16)),IF(INDEX(Import.PLE,$K22,ER$16)&lt;=mediçao,CR22,0),0),PLE!$AA$28*CR22)</f>
        <v>0</v>
      </c>
      <c r="ES22" s="119">
        <f ca="1">IF($K22&lt;&gt;1,IF(ISNUMBER(INDEX(Import.PLE,$K22,ES$16)),IF(INDEX(Import.PLE,$K22,ES$16)&lt;=mediçao,CS22,0),0),PLE!$AA$28*CS22)</f>
        <v>0</v>
      </c>
      <c r="ET22" s="119">
        <f ca="1">IF($K22&lt;&gt;1,IF(ISNUMBER(INDEX(Import.PLE,$K22,ET$16)),IF(INDEX(Import.PLE,$K22,ET$16)&lt;=mediçao,CT22,0),0),PLE!$AA$28*CT22)</f>
        <v>0</v>
      </c>
      <c r="EU22" s="119">
        <f ca="1">IF($K22&lt;&gt;1,IF(ISNUMBER(INDEX(Import.PLE,$K22,EU$16)),IF(INDEX(Import.PLE,$K22,EU$16)&lt;=mediçao,CU22,0),0),PLE!$AA$28*CU22)</f>
        <v>0</v>
      </c>
      <c r="EV22" s="119">
        <f ca="1">IF($K22&lt;&gt;1,IF(ISNUMBER(INDEX(Import.PLE,$K22,EV$16)),IF(INDEX(Import.PLE,$K22,EV$16)&lt;=mediçao,CV22,0),0),PLE!$AA$28*CV22)</f>
        <v>0</v>
      </c>
      <c r="EW22" s="119">
        <f ca="1">IF($K22&lt;&gt;1,IF(ISNUMBER(INDEX(Import.PLE,$K22,EW$16)),IF(INDEX(Import.PLE,$K22,EW$16)&lt;=mediçao,CW22,0),0),PLE!$AA$28*CW22)</f>
        <v>0</v>
      </c>
      <c r="EX22" s="119">
        <f ca="1">IF($K22&lt;&gt;1,IF(ISNUMBER(INDEX(Import.PLE,$K22,EX$16)),IF(INDEX(Import.PLE,$K22,EX$16)&lt;=mediçao,CX22,0),0),PLE!$AA$28*CX22)</f>
        <v>0</v>
      </c>
      <c r="EY22" s="119">
        <f ca="1">IF($K22&lt;&gt;1,IF(ISNUMBER(INDEX(Import.PLE,$K22,EY$16)),IF(INDEX(Import.PLE,$K22,EY$16)&lt;=mediçao,CY22,0),0),PLE!$AA$28*CY22)</f>
        <v>0</v>
      </c>
      <c r="EZ22" s="119">
        <f ca="1">IF($K22&lt;&gt;1,IF(ISNUMBER(INDEX(Import.PLE,$K22,EZ$16)),IF(INDEX(Import.PLE,$K22,EZ$16)&lt;=mediçao,CZ22,0),0),PLE!$AA$28*CZ22)</f>
        <v>0</v>
      </c>
      <c r="FA22" s="119">
        <f ca="1">IF($K22&lt;&gt;1,IF(ISNUMBER(INDEX(Import.PLE,$K22,FA$16)),IF(INDEX(Import.PLE,$K22,FA$16)&lt;=mediçao,DA22,0),0),PLE!$AA$28*DA22)</f>
        <v>0</v>
      </c>
      <c r="FB22" s="119">
        <f ca="1">IF($K22&lt;&gt;1,IF(ISNUMBER(INDEX(Import.PLE,$K22,FB$16)),IF(INDEX(Import.PLE,$K22,FB$16)&lt;=mediçao,DB22,0),0),PLE!$AA$28*DB22)</f>
        <v>0</v>
      </c>
      <c r="FC22" s="119">
        <f ca="1">IF($K22&lt;&gt;1,IF(ISNUMBER(INDEX(Import.PLE,$K22,FC$16)),IF(INDEX(Import.PLE,$K22,FC$16)&lt;=mediçao,DC22,0),0),PLE!$AA$28*DC22)</f>
        <v>0</v>
      </c>
      <c r="FD22" s="119">
        <f ca="1">IF($K22&lt;&gt;1,IF(ISNUMBER(INDEX(Import.PLE,$K22,FD$16)),IF(INDEX(Import.PLE,$K22,FD$16)&lt;=mediçao,DD22,0),0),PLE!$AA$28*DD22)</f>
        <v>0</v>
      </c>
      <c r="FE22" s="119">
        <f ca="1">IF($K22&lt;&gt;1,IF(ISNUMBER(INDEX(Import.PLE,$K22,FE$16)),IF(INDEX(Import.PLE,$K22,FE$16)&lt;=mediçao,DE22,0),0),PLE!$AA$28*DE22)</f>
        <v>0</v>
      </c>
      <c r="FF22" s="119">
        <f ca="1">IF($K22&lt;&gt;1,IF(ISNUMBER(INDEX(Import.PLE,$K22,FF$16)),IF(INDEX(Import.PLE,$K22,FF$16)&lt;=mediçao,DF22,0),0),PLE!$AA$28*DF22)</f>
        <v>0</v>
      </c>
      <c r="FG22" s="119">
        <f ca="1">IF($K22&lt;&gt;1,IF(ISNUMBER(INDEX(Import.PLE,$K22,FG$16)),IF(INDEX(Import.PLE,$K22,FG$16)&lt;=mediçao,DG22,0),0),PLE!$AA$28*DG22)</f>
        <v>0</v>
      </c>
      <c r="FH22" s="119">
        <f ca="1">IF($K22&lt;&gt;1,IF(ISNUMBER(INDEX(Import.PLE,$K22,FH$16)),IF(INDEX(Import.PLE,$K22,FH$16)&lt;=mediçao,DH22,0),0),PLE!$AA$28*DH22)</f>
        <v>0</v>
      </c>
      <c r="FI22" s="119">
        <f ca="1">IF($K22&lt;&gt;1,IF(ISNUMBER(INDEX(Import.PLE,$K22,FI$16)),IF(INDEX(Import.PLE,$K22,FI$16)&lt;=mediçao,DI22,0),0),PLE!$AA$28*DI22)</f>
        <v>0</v>
      </c>
      <c r="FJ22" s="119">
        <f ca="1">IF($K22&lt;&gt;1,IF(ISNUMBER(INDEX(Import.PLE,$K22,FJ$16)),IF(INDEX(Import.PLE,$K22,FJ$16)&lt;=mediçao,DJ22,0),0),PLE!$AA$28*DJ22)</f>
        <v>0</v>
      </c>
    </row>
    <row r="23" spans="2:166" s="88" customFormat="1" ht="10.5" x14ac:dyDescent="0.35">
      <c r="B23" s="118">
        <f t="shared" ca="1" si="3"/>
        <v>6</v>
      </c>
      <c r="C23" s="83" t="str">
        <f t="shared" si="4"/>
        <v>Nível</v>
      </c>
      <c r="D23" s="138" t="s">
        <v>205</v>
      </c>
      <c r="E23" s="139" t="s">
        <v>159</v>
      </c>
      <c r="F23" s="137"/>
      <c r="G23" s="174" t="str">
        <f t="shared" si="5"/>
        <v/>
      </c>
      <c r="H23" s="175" t="str">
        <f t="shared" si="6"/>
        <v/>
      </c>
      <c r="I23" s="176">
        <v>11877.62</v>
      </c>
      <c r="J23" s="86"/>
      <c r="K23" s="168" t="str">
        <f>deactivatedados.form1</f>
        <v/>
      </c>
      <c r="L23" s="167"/>
      <c r="M23" s="87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1"/>
      <c r="AX23" s="181"/>
      <c r="AY23" s="181"/>
      <c r="AZ23" s="181"/>
      <c r="BA23" s="181"/>
      <c r="BB23" s="181"/>
      <c r="BC23" s="181"/>
      <c r="BD23" s="181"/>
      <c r="BE23" s="181"/>
      <c r="BF23" s="181"/>
      <c r="BG23" s="181"/>
      <c r="BH23" s="181"/>
      <c r="BI23" s="181"/>
      <c r="BJ23" s="181"/>
      <c r="BK23" s="181"/>
      <c r="BM23" s="119">
        <f t="shared" si="7"/>
        <v>0</v>
      </c>
      <c r="BN23" s="119">
        <f t="shared" si="8"/>
        <v>0</v>
      </c>
      <c r="BO23" s="119">
        <f t="shared" si="9"/>
        <v>0</v>
      </c>
      <c r="BP23" s="119">
        <f t="shared" si="10"/>
        <v>0</v>
      </c>
      <c r="BQ23" s="119">
        <f t="shared" si="11"/>
        <v>0</v>
      </c>
      <c r="BR23" s="119">
        <f t="shared" si="12"/>
        <v>0</v>
      </c>
      <c r="BS23" s="119">
        <f t="shared" si="13"/>
        <v>0</v>
      </c>
      <c r="BT23" s="119">
        <f t="shared" si="14"/>
        <v>0</v>
      </c>
      <c r="BU23" s="119">
        <f t="shared" si="15"/>
        <v>0</v>
      </c>
      <c r="BV23" s="119">
        <f t="shared" si="16"/>
        <v>0</v>
      </c>
      <c r="BW23" s="119">
        <f t="shared" si="17"/>
        <v>0</v>
      </c>
      <c r="BX23" s="119">
        <f t="shared" si="18"/>
        <v>0</v>
      </c>
      <c r="BY23" s="119">
        <f t="shared" si="19"/>
        <v>0</v>
      </c>
      <c r="BZ23" s="119">
        <f t="shared" si="20"/>
        <v>0</v>
      </c>
      <c r="CA23" s="119">
        <f t="shared" si="21"/>
        <v>0</v>
      </c>
      <c r="CB23" s="119">
        <f t="shared" si="22"/>
        <v>0</v>
      </c>
      <c r="CC23" s="119">
        <f t="shared" si="23"/>
        <v>0</v>
      </c>
      <c r="CD23" s="119">
        <f t="shared" si="24"/>
        <v>0</v>
      </c>
      <c r="CE23" s="119">
        <f t="shared" si="25"/>
        <v>0</v>
      </c>
      <c r="CF23" s="119">
        <f t="shared" si="26"/>
        <v>0</v>
      </c>
      <c r="CG23" s="119">
        <f t="shared" si="27"/>
        <v>0</v>
      </c>
      <c r="CH23" s="119">
        <f t="shared" si="28"/>
        <v>0</v>
      </c>
      <c r="CI23" s="119">
        <f t="shared" si="29"/>
        <v>0</v>
      </c>
      <c r="CJ23" s="119">
        <f t="shared" si="30"/>
        <v>0</v>
      </c>
      <c r="CK23" s="119">
        <f t="shared" si="31"/>
        <v>0</v>
      </c>
      <c r="CL23" s="119">
        <f t="shared" si="32"/>
        <v>0</v>
      </c>
      <c r="CM23" s="119">
        <f t="shared" si="33"/>
        <v>0</v>
      </c>
      <c r="CN23" s="119">
        <f t="shared" si="34"/>
        <v>0</v>
      </c>
      <c r="CO23" s="119">
        <f t="shared" si="35"/>
        <v>0</v>
      </c>
      <c r="CP23" s="119">
        <f t="shared" si="36"/>
        <v>0</v>
      </c>
      <c r="CQ23" s="119">
        <f t="shared" si="37"/>
        <v>0</v>
      </c>
      <c r="CR23" s="119">
        <f t="shared" si="38"/>
        <v>0</v>
      </c>
      <c r="CS23" s="119">
        <f t="shared" si="39"/>
        <v>0</v>
      </c>
      <c r="CT23" s="119">
        <f t="shared" si="40"/>
        <v>0</v>
      </c>
      <c r="CU23" s="119">
        <f t="shared" si="41"/>
        <v>0</v>
      </c>
      <c r="CV23" s="119">
        <f t="shared" si="42"/>
        <v>0</v>
      </c>
      <c r="CW23" s="119">
        <f t="shared" si="43"/>
        <v>0</v>
      </c>
      <c r="CX23" s="119">
        <f t="shared" si="44"/>
        <v>0</v>
      </c>
      <c r="CY23" s="119">
        <f t="shared" si="45"/>
        <v>0</v>
      </c>
      <c r="CZ23" s="119">
        <f t="shared" si="46"/>
        <v>0</v>
      </c>
      <c r="DA23" s="119">
        <f t="shared" si="47"/>
        <v>0</v>
      </c>
      <c r="DB23" s="119">
        <f t="shared" si="48"/>
        <v>0</v>
      </c>
      <c r="DC23" s="119">
        <f t="shared" si="49"/>
        <v>0</v>
      </c>
      <c r="DD23" s="119">
        <f t="shared" si="50"/>
        <v>0</v>
      </c>
      <c r="DE23" s="119">
        <f t="shared" si="51"/>
        <v>0</v>
      </c>
      <c r="DF23" s="119">
        <f t="shared" si="52"/>
        <v>0</v>
      </c>
      <c r="DG23" s="119">
        <f t="shared" si="53"/>
        <v>0</v>
      </c>
      <c r="DH23" s="119">
        <f t="shared" si="54"/>
        <v>0</v>
      </c>
      <c r="DI23" s="119">
        <f t="shared" si="55"/>
        <v>0</v>
      </c>
      <c r="DJ23" s="119">
        <f t="shared" si="56"/>
        <v>0</v>
      </c>
      <c r="DK23" s="126" t="str">
        <f t="shared" si="57"/>
        <v>1</v>
      </c>
      <c r="DL23" s="126">
        <f t="shared" ca="1" si="58"/>
        <v>0</v>
      </c>
      <c r="DM23" s="119">
        <f ca="1">IF($K23&lt;&gt;1,IF(ISNUMBER(INDEX(Import.PLE,$K23,DM$16)),IF(INDEX(Import.PLE,$K23,DM$16)&lt;=mediçao,BM23,0),0),PLE!$AA$28*BM23)</f>
        <v>0</v>
      </c>
      <c r="DN23" s="119">
        <f ca="1">IF($K23&lt;&gt;1,IF(ISNUMBER(INDEX(Import.PLE,$K23,DN$16)),IF(INDEX(Import.PLE,$K23,DN$16)&lt;=mediçao,BN23,0),0),PLE!$AA$28*BN23)</f>
        <v>0</v>
      </c>
      <c r="DO23" s="119">
        <f ca="1">IF($K23&lt;&gt;1,IF(ISNUMBER(INDEX(Import.PLE,$K23,DO$16)),IF(INDEX(Import.PLE,$K23,DO$16)&lt;=mediçao,BO23,0),0),PLE!$AA$28*BO23)</f>
        <v>0</v>
      </c>
      <c r="DP23" s="119">
        <f ca="1">IF($K23&lt;&gt;1,IF(ISNUMBER(INDEX(Import.PLE,$K23,DP$16)),IF(INDEX(Import.PLE,$K23,DP$16)&lt;=mediçao,BP23,0),0),PLE!$AA$28*BP23)</f>
        <v>0</v>
      </c>
      <c r="DQ23" s="119">
        <f ca="1">IF($K23&lt;&gt;1,IF(ISNUMBER(INDEX(Import.PLE,$K23,DQ$16)),IF(INDEX(Import.PLE,$K23,DQ$16)&lt;=mediçao,BQ23,0),0),PLE!$AA$28*BQ23)</f>
        <v>0</v>
      </c>
      <c r="DR23" s="119">
        <f ca="1">IF($K23&lt;&gt;1,IF(ISNUMBER(INDEX(Import.PLE,$K23,DR$16)),IF(INDEX(Import.PLE,$K23,DR$16)&lt;=mediçao,BR23,0),0),PLE!$AA$28*BR23)</f>
        <v>0</v>
      </c>
      <c r="DS23" s="119">
        <f ca="1">IF($K23&lt;&gt;1,IF(ISNUMBER(INDEX(Import.PLE,$K23,DS$16)),IF(INDEX(Import.PLE,$K23,DS$16)&lt;=mediçao,BS23,0),0),PLE!$AA$28*BS23)</f>
        <v>0</v>
      </c>
      <c r="DT23" s="119">
        <f ca="1">IF($K23&lt;&gt;1,IF(ISNUMBER(INDEX(Import.PLE,$K23,DT$16)),IF(INDEX(Import.PLE,$K23,DT$16)&lt;=mediçao,BT23,0),0),PLE!$AA$28*BT23)</f>
        <v>0</v>
      </c>
      <c r="DU23" s="119">
        <f ca="1">IF($K23&lt;&gt;1,IF(ISNUMBER(INDEX(Import.PLE,$K23,DU$16)),IF(INDEX(Import.PLE,$K23,DU$16)&lt;=mediçao,BU23,0),0),PLE!$AA$28*BU23)</f>
        <v>0</v>
      </c>
      <c r="DV23" s="119">
        <f ca="1">IF($K23&lt;&gt;1,IF(ISNUMBER(INDEX(Import.PLE,$K23,DV$16)),IF(INDEX(Import.PLE,$K23,DV$16)&lt;=mediçao,BV23,0),0),PLE!$AA$28*BV23)</f>
        <v>0</v>
      </c>
      <c r="DW23" s="119">
        <f ca="1">IF($K23&lt;&gt;1,IF(ISNUMBER(INDEX(Import.PLE,$K23,DW$16)),IF(INDEX(Import.PLE,$K23,DW$16)&lt;=mediçao,BW23,0),0),PLE!$AA$28*BW23)</f>
        <v>0</v>
      </c>
      <c r="DX23" s="119">
        <f ca="1">IF($K23&lt;&gt;1,IF(ISNUMBER(INDEX(Import.PLE,$K23,DX$16)),IF(INDEX(Import.PLE,$K23,DX$16)&lt;=mediçao,BX23,0),0),PLE!$AA$28*BX23)</f>
        <v>0</v>
      </c>
      <c r="DY23" s="119">
        <f ca="1">IF($K23&lt;&gt;1,IF(ISNUMBER(INDEX(Import.PLE,$K23,DY$16)),IF(INDEX(Import.PLE,$K23,DY$16)&lt;=mediçao,BY23,0),0),PLE!$AA$28*BY23)</f>
        <v>0</v>
      </c>
      <c r="DZ23" s="119">
        <f ca="1">IF($K23&lt;&gt;1,IF(ISNUMBER(INDEX(Import.PLE,$K23,DZ$16)),IF(INDEX(Import.PLE,$K23,DZ$16)&lt;=mediçao,BZ23,0),0),PLE!$AA$28*BZ23)</f>
        <v>0</v>
      </c>
      <c r="EA23" s="119">
        <f ca="1">IF($K23&lt;&gt;1,IF(ISNUMBER(INDEX(Import.PLE,$K23,EA$16)),IF(INDEX(Import.PLE,$K23,EA$16)&lt;=mediçao,CA23,0),0),PLE!$AA$28*CA23)</f>
        <v>0</v>
      </c>
      <c r="EB23" s="119">
        <f ca="1">IF($K23&lt;&gt;1,IF(ISNUMBER(INDEX(Import.PLE,$K23,EB$16)),IF(INDEX(Import.PLE,$K23,EB$16)&lt;=mediçao,CB23,0),0),PLE!$AA$28*CB23)</f>
        <v>0</v>
      </c>
      <c r="EC23" s="119">
        <f ca="1">IF($K23&lt;&gt;1,IF(ISNUMBER(INDEX(Import.PLE,$K23,EC$16)),IF(INDEX(Import.PLE,$K23,EC$16)&lt;=mediçao,CC23,0),0),PLE!$AA$28*CC23)</f>
        <v>0</v>
      </c>
      <c r="ED23" s="119">
        <f ca="1">IF($K23&lt;&gt;1,IF(ISNUMBER(INDEX(Import.PLE,$K23,ED$16)),IF(INDEX(Import.PLE,$K23,ED$16)&lt;=mediçao,CD23,0),0),PLE!$AA$28*CD23)</f>
        <v>0</v>
      </c>
      <c r="EE23" s="119">
        <f ca="1">IF($K23&lt;&gt;1,IF(ISNUMBER(INDEX(Import.PLE,$K23,EE$16)),IF(INDEX(Import.PLE,$K23,EE$16)&lt;=mediçao,CE23,0),0),PLE!$AA$28*CE23)</f>
        <v>0</v>
      </c>
      <c r="EF23" s="119">
        <f ca="1">IF($K23&lt;&gt;1,IF(ISNUMBER(INDEX(Import.PLE,$K23,EF$16)),IF(INDEX(Import.PLE,$K23,EF$16)&lt;=mediçao,CF23,0),0),PLE!$AA$28*CF23)</f>
        <v>0</v>
      </c>
      <c r="EG23" s="119">
        <f ca="1">IF($K23&lt;&gt;1,IF(ISNUMBER(INDEX(Import.PLE,$K23,EG$16)),IF(INDEX(Import.PLE,$K23,EG$16)&lt;=mediçao,CG23,0),0),PLE!$AA$28*CG23)</f>
        <v>0</v>
      </c>
      <c r="EH23" s="119">
        <f ca="1">IF($K23&lt;&gt;1,IF(ISNUMBER(INDEX(Import.PLE,$K23,EH$16)),IF(INDEX(Import.PLE,$K23,EH$16)&lt;=mediçao,CH23,0),0),PLE!$AA$28*CH23)</f>
        <v>0</v>
      </c>
      <c r="EI23" s="119">
        <f ca="1">IF($K23&lt;&gt;1,IF(ISNUMBER(INDEX(Import.PLE,$K23,EI$16)),IF(INDEX(Import.PLE,$K23,EI$16)&lt;=mediçao,CI23,0),0),PLE!$AA$28*CI23)</f>
        <v>0</v>
      </c>
      <c r="EJ23" s="119">
        <f ca="1">IF($K23&lt;&gt;1,IF(ISNUMBER(INDEX(Import.PLE,$K23,EJ$16)),IF(INDEX(Import.PLE,$K23,EJ$16)&lt;=mediçao,CJ23,0),0),PLE!$AA$28*CJ23)</f>
        <v>0</v>
      </c>
      <c r="EK23" s="119">
        <f ca="1">IF($K23&lt;&gt;1,IF(ISNUMBER(INDEX(Import.PLE,$K23,EK$16)),IF(INDEX(Import.PLE,$K23,EK$16)&lt;=mediçao,CK23,0),0),PLE!$AA$28*CK23)</f>
        <v>0</v>
      </c>
      <c r="EL23" s="119">
        <f ca="1">IF($K23&lt;&gt;1,IF(ISNUMBER(INDEX(Import.PLE,$K23,EL$16)),IF(INDEX(Import.PLE,$K23,EL$16)&lt;=mediçao,CL23,0),0),PLE!$AA$28*CL23)</f>
        <v>0</v>
      </c>
      <c r="EM23" s="119">
        <f ca="1">IF($K23&lt;&gt;1,IF(ISNUMBER(INDEX(Import.PLE,$K23,EM$16)),IF(INDEX(Import.PLE,$K23,EM$16)&lt;=mediçao,CM23,0),0),PLE!$AA$28*CM23)</f>
        <v>0</v>
      </c>
      <c r="EN23" s="119">
        <f ca="1">IF($K23&lt;&gt;1,IF(ISNUMBER(INDEX(Import.PLE,$K23,EN$16)),IF(INDEX(Import.PLE,$K23,EN$16)&lt;=mediçao,CN23,0),0),PLE!$AA$28*CN23)</f>
        <v>0</v>
      </c>
      <c r="EO23" s="119">
        <f ca="1">IF($K23&lt;&gt;1,IF(ISNUMBER(INDEX(Import.PLE,$K23,EO$16)),IF(INDEX(Import.PLE,$K23,EO$16)&lt;=mediçao,CO23,0),0),PLE!$AA$28*CO23)</f>
        <v>0</v>
      </c>
      <c r="EP23" s="119">
        <f ca="1">IF($K23&lt;&gt;1,IF(ISNUMBER(INDEX(Import.PLE,$K23,EP$16)),IF(INDEX(Import.PLE,$K23,EP$16)&lt;=mediçao,CP23,0),0),PLE!$AA$28*CP23)</f>
        <v>0</v>
      </c>
      <c r="EQ23" s="119">
        <f ca="1">IF($K23&lt;&gt;1,IF(ISNUMBER(INDEX(Import.PLE,$K23,EQ$16)),IF(INDEX(Import.PLE,$K23,EQ$16)&lt;=mediçao,CQ23,0),0),PLE!$AA$28*CQ23)</f>
        <v>0</v>
      </c>
      <c r="ER23" s="119">
        <f ca="1">IF($K23&lt;&gt;1,IF(ISNUMBER(INDEX(Import.PLE,$K23,ER$16)),IF(INDEX(Import.PLE,$K23,ER$16)&lt;=mediçao,CR23,0),0),PLE!$AA$28*CR23)</f>
        <v>0</v>
      </c>
      <c r="ES23" s="119">
        <f ca="1">IF($K23&lt;&gt;1,IF(ISNUMBER(INDEX(Import.PLE,$K23,ES$16)),IF(INDEX(Import.PLE,$K23,ES$16)&lt;=mediçao,CS23,0),0),PLE!$AA$28*CS23)</f>
        <v>0</v>
      </c>
      <c r="ET23" s="119">
        <f ca="1">IF($K23&lt;&gt;1,IF(ISNUMBER(INDEX(Import.PLE,$K23,ET$16)),IF(INDEX(Import.PLE,$K23,ET$16)&lt;=mediçao,CT23,0),0),PLE!$AA$28*CT23)</f>
        <v>0</v>
      </c>
      <c r="EU23" s="119">
        <f ca="1">IF($K23&lt;&gt;1,IF(ISNUMBER(INDEX(Import.PLE,$K23,EU$16)),IF(INDEX(Import.PLE,$K23,EU$16)&lt;=mediçao,CU23,0),0),PLE!$AA$28*CU23)</f>
        <v>0</v>
      </c>
      <c r="EV23" s="119">
        <f ca="1">IF($K23&lt;&gt;1,IF(ISNUMBER(INDEX(Import.PLE,$K23,EV$16)),IF(INDEX(Import.PLE,$K23,EV$16)&lt;=mediçao,CV23,0),0),PLE!$AA$28*CV23)</f>
        <v>0</v>
      </c>
      <c r="EW23" s="119">
        <f ca="1">IF($K23&lt;&gt;1,IF(ISNUMBER(INDEX(Import.PLE,$K23,EW$16)),IF(INDEX(Import.PLE,$K23,EW$16)&lt;=mediçao,CW23,0),0),PLE!$AA$28*CW23)</f>
        <v>0</v>
      </c>
      <c r="EX23" s="119">
        <f ca="1">IF($K23&lt;&gt;1,IF(ISNUMBER(INDEX(Import.PLE,$K23,EX$16)),IF(INDEX(Import.PLE,$K23,EX$16)&lt;=mediçao,CX23,0),0),PLE!$AA$28*CX23)</f>
        <v>0</v>
      </c>
      <c r="EY23" s="119">
        <f ca="1">IF($K23&lt;&gt;1,IF(ISNUMBER(INDEX(Import.PLE,$K23,EY$16)),IF(INDEX(Import.PLE,$K23,EY$16)&lt;=mediçao,CY23,0),0),PLE!$AA$28*CY23)</f>
        <v>0</v>
      </c>
      <c r="EZ23" s="119">
        <f ca="1">IF($K23&lt;&gt;1,IF(ISNUMBER(INDEX(Import.PLE,$K23,EZ$16)),IF(INDEX(Import.PLE,$K23,EZ$16)&lt;=mediçao,CZ23,0),0),PLE!$AA$28*CZ23)</f>
        <v>0</v>
      </c>
      <c r="FA23" s="119">
        <f ca="1">IF($K23&lt;&gt;1,IF(ISNUMBER(INDEX(Import.PLE,$K23,FA$16)),IF(INDEX(Import.PLE,$K23,FA$16)&lt;=mediçao,DA23,0),0),PLE!$AA$28*DA23)</f>
        <v>0</v>
      </c>
      <c r="FB23" s="119">
        <f ca="1">IF($K23&lt;&gt;1,IF(ISNUMBER(INDEX(Import.PLE,$K23,FB$16)),IF(INDEX(Import.PLE,$K23,FB$16)&lt;=mediçao,DB23,0),0),PLE!$AA$28*DB23)</f>
        <v>0</v>
      </c>
      <c r="FC23" s="119">
        <f ca="1">IF($K23&lt;&gt;1,IF(ISNUMBER(INDEX(Import.PLE,$K23,FC$16)),IF(INDEX(Import.PLE,$K23,FC$16)&lt;=mediçao,DC23,0),0),PLE!$AA$28*DC23)</f>
        <v>0</v>
      </c>
      <c r="FD23" s="119">
        <f ca="1">IF($K23&lt;&gt;1,IF(ISNUMBER(INDEX(Import.PLE,$K23,FD$16)),IF(INDEX(Import.PLE,$K23,FD$16)&lt;=mediçao,DD23,0),0),PLE!$AA$28*DD23)</f>
        <v>0</v>
      </c>
      <c r="FE23" s="119">
        <f ca="1">IF($K23&lt;&gt;1,IF(ISNUMBER(INDEX(Import.PLE,$K23,FE$16)),IF(INDEX(Import.PLE,$K23,FE$16)&lt;=mediçao,DE23,0),0),PLE!$AA$28*DE23)</f>
        <v>0</v>
      </c>
      <c r="FF23" s="119">
        <f ca="1">IF($K23&lt;&gt;1,IF(ISNUMBER(INDEX(Import.PLE,$K23,FF$16)),IF(INDEX(Import.PLE,$K23,FF$16)&lt;=mediçao,DF23,0),0),PLE!$AA$28*DF23)</f>
        <v>0</v>
      </c>
      <c r="FG23" s="119">
        <f ca="1">IF($K23&lt;&gt;1,IF(ISNUMBER(INDEX(Import.PLE,$K23,FG$16)),IF(INDEX(Import.PLE,$K23,FG$16)&lt;=mediçao,DG23,0),0),PLE!$AA$28*DG23)</f>
        <v>0</v>
      </c>
      <c r="FH23" s="119">
        <f ca="1">IF($K23&lt;&gt;1,IF(ISNUMBER(INDEX(Import.PLE,$K23,FH$16)),IF(INDEX(Import.PLE,$K23,FH$16)&lt;=mediçao,DH23,0),0),PLE!$AA$28*DH23)</f>
        <v>0</v>
      </c>
      <c r="FI23" s="119">
        <f ca="1">IF($K23&lt;&gt;1,IF(ISNUMBER(INDEX(Import.PLE,$K23,FI$16)),IF(INDEX(Import.PLE,$K23,FI$16)&lt;=mediçao,DI23,0),0),PLE!$AA$28*DI23)</f>
        <v>0</v>
      </c>
      <c r="FJ23" s="119">
        <f ca="1">IF($K23&lt;&gt;1,IF(ISNUMBER(INDEX(Import.PLE,$K23,FJ$16)),IF(INDEX(Import.PLE,$K23,FJ$16)&lt;=mediçao,DJ23,0),0),PLE!$AA$28*DJ23)</f>
        <v>0</v>
      </c>
    </row>
    <row r="24" spans="2:166" s="88" customFormat="1" ht="10.5" x14ac:dyDescent="0.35">
      <c r="B24" s="118">
        <f t="shared" ca="1" si="3"/>
        <v>7</v>
      </c>
      <c r="C24" s="83" t="str">
        <f t="shared" si="4"/>
        <v>Nível</v>
      </c>
      <c r="D24" s="138" t="s">
        <v>206</v>
      </c>
      <c r="E24" s="139" t="s">
        <v>207</v>
      </c>
      <c r="F24" s="137"/>
      <c r="G24" s="174" t="str">
        <f t="shared" si="5"/>
        <v/>
      </c>
      <c r="H24" s="175" t="str">
        <f t="shared" si="6"/>
        <v/>
      </c>
      <c r="I24" s="176">
        <v>11877.62</v>
      </c>
      <c r="J24" s="86"/>
      <c r="K24" s="168" t="str">
        <f>deactivatedados.form1</f>
        <v/>
      </c>
      <c r="L24" s="167"/>
      <c r="M24" s="87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M24" s="119">
        <f t="shared" si="7"/>
        <v>0</v>
      </c>
      <c r="BN24" s="119">
        <f t="shared" si="8"/>
        <v>0</v>
      </c>
      <c r="BO24" s="119">
        <f t="shared" si="9"/>
        <v>0</v>
      </c>
      <c r="BP24" s="119">
        <f t="shared" si="10"/>
        <v>0</v>
      </c>
      <c r="BQ24" s="119">
        <f t="shared" si="11"/>
        <v>0</v>
      </c>
      <c r="BR24" s="119">
        <f t="shared" si="12"/>
        <v>0</v>
      </c>
      <c r="BS24" s="119">
        <f t="shared" si="13"/>
        <v>0</v>
      </c>
      <c r="BT24" s="119">
        <f t="shared" si="14"/>
        <v>0</v>
      </c>
      <c r="BU24" s="119">
        <f t="shared" si="15"/>
        <v>0</v>
      </c>
      <c r="BV24" s="119">
        <f t="shared" si="16"/>
        <v>0</v>
      </c>
      <c r="BW24" s="119">
        <f t="shared" si="17"/>
        <v>0</v>
      </c>
      <c r="BX24" s="119">
        <f t="shared" si="18"/>
        <v>0</v>
      </c>
      <c r="BY24" s="119">
        <f t="shared" si="19"/>
        <v>0</v>
      </c>
      <c r="BZ24" s="119">
        <f t="shared" si="20"/>
        <v>0</v>
      </c>
      <c r="CA24" s="119">
        <f t="shared" si="21"/>
        <v>0</v>
      </c>
      <c r="CB24" s="119">
        <f t="shared" si="22"/>
        <v>0</v>
      </c>
      <c r="CC24" s="119">
        <f t="shared" si="23"/>
        <v>0</v>
      </c>
      <c r="CD24" s="119">
        <f t="shared" si="24"/>
        <v>0</v>
      </c>
      <c r="CE24" s="119">
        <f t="shared" si="25"/>
        <v>0</v>
      </c>
      <c r="CF24" s="119">
        <f t="shared" si="26"/>
        <v>0</v>
      </c>
      <c r="CG24" s="119">
        <f t="shared" si="27"/>
        <v>0</v>
      </c>
      <c r="CH24" s="119">
        <f t="shared" si="28"/>
        <v>0</v>
      </c>
      <c r="CI24" s="119">
        <f t="shared" si="29"/>
        <v>0</v>
      </c>
      <c r="CJ24" s="119">
        <f t="shared" si="30"/>
        <v>0</v>
      </c>
      <c r="CK24" s="119">
        <f t="shared" si="31"/>
        <v>0</v>
      </c>
      <c r="CL24" s="119">
        <f t="shared" si="32"/>
        <v>0</v>
      </c>
      <c r="CM24" s="119">
        <f t="shared" si="33"/>
        <v>0</v>
      </c>
      <c r="CN24" s="119">
        <f t="shared" si="34"/>
        <v>0</v>
      </c>
      <c r="CO24" s="119">
        <f t="shared" si="35"/>
        <v>0</v>
      </c>
      <c r="CP24" s="119">
        <f t="shared" si="36"/>
        <v>0</v>
      </c>
      <c r="CQ24" s="119">
        <f t="shared" si="37"/>
        <v>0</v>
      </c>
      <c r="CR24" s="119">
        <f t="shared" si="38"/>
        <v>0</v>
      </c>
      <c r="CS24" s="119">
        <f t="shared" si="39"/>
        <v>0</v>
      </c>
      <c r="CT24" s="119">
        <f t="shared" si="40"/>
        <v>0</v>
      </c>
      <c r="CU24" s="119">
        <f t="shared" si="41"/>
        <v>0</v>
      </c>
      <c r="CV24" s="119">
        <f t="shared" si="42"/>
        <v>0</v>
      </c>
      <c r="CW24" s="119">
        <f t="shared" si="43"/>
        <v>0</v>
      </c>
      <c r="CX24" s="119">
        <f t="shared" si="44"/>
        <v>0</v>
      </c>
      <c r="CY24" s="119">
        <f t="shared" si="45"/>
        <v>0</v>
      </c>
      <c r="CZ24" s="119">
        <f t="shared" si="46"/>
        <v>0</v>
      </c>
      <c r="DA24" s="119">
        <f t="shared" si="47"/>
        <v>0</v>
      </c>
      <c r="DB24" s="119">
        <f t="shared" si="48"/>
        <v>0</v>
      </c>
      <c r="DC24" s="119">
        <f t="shared" si="49"/>
        <v>0</v>
      </c>
      <c r="DD24" s="119">
        <f t="shared" si="50"/>
        <v>0</v>
      </c>
      <c r="DE24" s="119">
        <f t="shared" si="51"/>
        <v>0</v>
      </c>
      <c r="DF24" s="119">
        <f t="shared" si="52"/>
        <v>0</v>
      </c>
      <c r="DG24" s="119">
        <f t="shared" si="53"/>
        <v>0</v>
      </c>
      <c r="DH24" s="119">
        <f t="shared" si="54"/>
        <v>0</v>
      </c>
      <c r="DI24" s="119">
        <f t="shared" si="55"/>
        <v>0</v>
      </c>
      <c r="DJ24" s="119">
        <f t="shared" si="56"/>
        <v>0</v>
      </c>
      <c r="DK24" s="126" t="str">
        <f t="shared" si="57"/>
        <v>1</v>
      </c>
      <c r="DL24" s="126">
        <f t="shared" ca="1" si="58"/>
        <v>0</v>
      </c>
      <c r="DM24" s="119">
        <f ca="1">IF($K24&lt;&gt;1,IF(ISNUMBER(INDEX(Import.PLE,$K24,DM$16)),IF(INDEX(Import.PLE,$K24,DM$16)&lt;=mediçao,BM24,0),0),PLE!$AA$28*BM24)</f>
        <v>0</v>
      </c>
      <c r="DN24" s="119">
        <f ca="1">IF($K24&lt;&gt;1,IF(ISNUMBER(INDEX(Import.PLE,$K24,DN$16)),IF(INDEX(Import.PLE,$K24,DN$16)&lt;=mediçao,BN24,0),0),PLE!$AA$28*BN24)</f>
        <v>0</v>
      </c>
      <c r="DO24" s="119">
        <f ca="1">IF($K24&lt;&gt;1,IF(ISNUMBER(INDEX(Import.PLE,$K24,DO$16)),IF(INDEX(Import.PLE,$K24,DO$16)&lt;=mediçao,BO24,0),0),PLE!$AA$28*BO24)</f>
        <v>0</v>
      </c>
      <c r="DP24" s="119">
        <f ca="1">IF($K24&lt;&gt;1,IF(ISNUMBER(INDEX(Import.PLE,$K24,DP$16)),IF(INDEX(Import.PLE,$K24,DP$16)&lt;=mediçao,BP24,0),0),PLE!$AA$28*BP24)</f>
        <v>0</v>
      </c>
      <c r="DQ24" s="119">
        <f ca="1">IF($K24&lt;&gt;1,IF(ISNUMBER(INDEX(Import.PLE,$K24,DQ$16)),IF(INDEX(Import.PLE,$K24,DQ$16)&lt;=mediçao,BQ24,0),0),PLE!$AA$28*BQ24)</f>
        <v>0</v>
      </c>
      <c r="DR24" s="119">
        <f ca="1">IF($K24&lt;&gt;1,IF(ISNUMBER(INDEX(Import.PLE,$K24,DR$16)),IF(INDEX(Import.PLE,$K24,DR$16)&lt;=mediçao,BR24,0),0),PLE!$AA$28*BR24)</f>
        <v>0</v>
      </c>
      <c r="DS24" s="119">
        <f ca="1">IF($K24&lt;&gt;1,IF(ISNUMBER(INDEX(Import.PLE,$K24,DS$16)),IF(INDEX(Import.PLE,$K24,DS$16)&lt;=mediçao,BS24,0),0),PLE!$AA$28*BS24)</f>
        <v>0</v>
      </c>
      <c r="DT24" s="119">
        <f ca="1">IF($K24&lt;&gt;1,IF(ISNUMBER(INDEX(Import.PLE,$K24,DT$16)),IF(INDEX(Import.PLE,$K24,DT$16)&lt;=mediçao,BT24,0),0),PLE!$AA$28*BT24)</f>
        <v>0</v>
      </c>
      <c r="DU24" s="119">
        <f ca="1">IF($K24&lt;&gt;1,IF(ISNUMBER(INDEX(Import.PLE,$K24,DU$16)),IF(INDEX(Import.PLE,$K24,DU$16)&lt;=mediçao,BU24,0),0),PLE!$AA$28*BU24)</f>
        <v>0</v>
      </c>
      <c r="DV24" s="119">
        <f ca="1">IF($K24&lt;&gt;1,IF(ISNUMBER(INDEX(Import.PLE,$K24,DV$16)),IF(INDEX(Import.PLE,$K24,DV$16)&lt;=mediçao,BV24,0),0),PLE!$AA$28*BV24)</f>
        <v>0</v>
      </c>
      <c r="DW24" s="119">
        <f ca="1">IF($K24&lt;&gt;1,IF(ISNUMBER(INDEX(Import.PLE,$K24,DW$16)),IF(INDEX(Import.PLE,$K24,DW$16)&lt;=mediçao,BW24,0),0),PLE!$AA$28*BW24)</f>
        <v>0</v>
      </c>
      <c r="DX24" s="119">
        <f ca="1">IF($K24&lt;&gt;1,IF(ISNUMBER(INDEX(Import.PLE,$K24,DX$16)),IF(INDEX(Import.PLE,$K24,DX$16)&lt;=mediçao,BX24,0),0),PLE!$AA$28*BX24)</f>
        <v>0</v>
      </c>
      <c r="DY24" s="119">
        <f ca="1">IF($K24&lt;&gt;1,IF(ISNUMBER(INDEX(Import.PLE,$K24,DY$16)),IF(INDEX(Import.PLE,$K24,DY$16)&lt;=mediçao,BY24,0),0),PLE!$AA$28*BY24)</f>
        <v>0</v>
      </c>
      <c r="DZ24" s="119">
        <f ca="1">IF($K24&lt;&gt;1,IF(ISNUMBER(INDEX(Import.PLE,$K24,DZ$16)),IF(INDEX(Import.PLE,$K24,DZ$16)&lt;=mediçao,BZ24,0),0),PLE!$AA$28*BZ24)</f>
        <v>0</v>
      </c>
      <c r="EA24" s="119">
        <f ca="1">IF($K24&lt;&gt;1,IF(ISNUMBER(INDEX(Import.PLE,$K24,EA$16)),IF(INDEX(Import.PLE,$K24,EA$16)&lt;=mediçao,CA24,0),0),PLE!$AA$28*CA24)</f>
        <v>0</v>
      </c>
      <c r="EB24" s="119">
        <f ca="1">IF($K24&lt;&gt;1,IF(ISNUMBER(INDEX(Import.PLE,$K24,EB$16)),IF(INDEX(Import.PLE,$K24,EB$16)&lt;=mediçao,CB24,0),0),PLE!$AA$28*CB24)</f>
        <v>0</v>
      </c>
      <c r="EC24" s="119">
        <f ca="1">IF($K24&lt;&gt;1,IF(ISNUMBER(INDEX(Import.PLE,$K24,EC$16)),IF(INDEX(Import.PLE,$K24,EC$16)&lt;=mediçao,CC24,0),0),PLE!$AA$28*CC24)</f>
        <v>0</v>
      </c>
      <c r="ED24" s="119">
        <f ca="1">IF($K24&lt;&gt;1,IF(ISNUMBER(INDEX(Import.PLE,$K24,ED$16)),IF(INDEX(Import.PLE,$K24,ED$16)&lt;=mediçao,CD24,0),0),PLE!$AA$28*CD24)</f>
        <v>0</v>
      </c>
      <c r="EE24" s="119">
        <f ca="1">IF($K24&lt;&gt;1,IF(ISNUMBER(INDEX(Import.PLE,$K24,EE$16)),IF(INDEX(Import.PLE,$K24,EE$16)&lt;=mediçao,CE24,0),0),PLE!$AA$28*CE24)</f>
        <v>0</v>
      </c>
      <c r="EF24" s="119">
        <f ca="1">IF($K24&lt;&gt;1,IF(ISNUMBER(INDEX(Import.PLE,$K24,EF$16)),IF(INDEX(Import.PLE,$K24,EF$16)&lt;=mediçao,CF24,0),0),PLE!$AA$28*CF24)</f>
        <v>0</v>
      </c>
      <c r="EG24" s="119">
        <f ca="1">IF($K24&lt;&gt;1,IF(ISNUMBER(INDEX(Import.PLE,$K24,EG$16)),IF(INDEX(Import.PLE,$K24,EG$16)&lt;=mediçao,CG24,0),0),PLE!$AA$28*CG24)</f>
        <v>0</v>
      </c>
      <c r="EH24" s="119">
        <f ca="1">IF($K24&lt;&gt;1,IF(ISNUMBER(INDEX(Import.PLE,$K24,EH$16)),IF(INDEX(Import.PLE,$K24,EH$16)&lt;=mediçao,CH24,0),0),PLE!$AA$28*CH24)</f>
        <v>0</v>
      </c>
      <c r="EI24" s="119">
        <f ca="1">IF($K24&lt;&gt;1,IF(ISNUMBER(INDEX(Import.PLE,$K24,EI$16)),IF(INDEX(Import.PLE,$K24,EI$16)&lt;=mediçao,CI24,0),0),PLE!$AA$28*CI24)</f>
        <v>0</v>
      </c>
      <c r="EJ24" s="119">
        <f ca="1">IF($K24&lt;&gt;1,IF(ISNUMBER(INDEX(Import.PLE,$K24,EJ$16)),IF(INDEX(Import.PLE,$K24,EJ$16)&lt;=mediçao,CJ24,0),0),PLE!$AA$28*CJ24)</f>
        <v>0</v>
      </c>
      <c r="EK24" s="119">
        <f ca="1">IF($K24&lt;&gt;1,IF(ISNUMBER(INDEX(Import.PLE,$K24,EK$16)),IF(INDEX(Import.PLE,$K24,EK$16)&lt;=mediçao,CK24,0),0),PLE!$AA$28*CK24)</f>
        <v>0</v>
      </c>
      <c r="EL24" s="119">
        <f ca="1">IF($K24&lt;&gt;1,IF(ISNUMBER(INDEX(Import.PLE,$K24,EL$16)),IF(INDEX(Import.PLE,$K24,EL$16)&lt;=mediçao,CL24,0),0),PLE!$AA$28*CL24)</f>
        <v>0</v>
      </c>
      <c r="EM24" s="119">
        <f ca="1">IF($K24&lt;&gt;1,IF(ISNUMBER(INDEX(Import.PLE,$K24,EM$16)),IF(INDEX(Import.PLE,$K24,EM$16)&lt;=mediçao,CM24,0),0),PLE!$AA$28*CM24)</f>
        <v>0</v>
      </c>
      <c r="EN24" s="119">
        <f ca="1">IF($K24&lt;&gt;1,IF(ISNUMBER(INDEX(Import.PLE,$K24,EN$16)),IF(INDEX(Import.PLE,$K24,EN$16)&lt;=mediçao,CN24,0),0),PLE!$AA$28*CN24)</f>
        <v>0</v>
      </c>
      <c r="EO24" s="119">
        <f ca="1">IF($K24&lt;&gt;1,IF(ISNUMBER(INDEX(Import.PLE,$K24,EO$16)),IF(INDEX(Import.PLE,$K24,EO$16)&lt;=mediçao,CO24,0),0),PLE!$AA$28*CO24)</f>
        <v>0</v>
      </c>
      <c r="EP24" s="119">
        <f ca="1">IF($K24&lt;&gt;1,IF(ISNUMBER(INDEX(Import.PLE,$K24,EP$16)),IF(INDEX(Import.PLE,$K24,EP$16)&lt;=mediçao,CP24,0),0),PLE!$AA$28*CP24)</f>
        <v>0</v>
      </c>
      <c r="EQ24" s="119">
        <f ca="1">IF($K24&lt;&gt;1,IF(ISNUMBER(INDEX(Import.PLE,$K24,EQ$16)),IF(INDEX(Import.PLE,$K24,EQ$16)&lt;=mediçao,CQ24,0),0),PLE!$AA$28*CQ24)</f>
        <v>0</v>
      </c>
      <c r="ER24" s="119">
        <f ca="1">IF($K24&lt;&gt;1,IF(ISNUMBER(INDEX(Import.PLE,$K24,ER$16)),IF(INDEX(Import.PLE,$K24,ER$16)&lt;=mediçao,CR24,0),0),PLE!$AA$28*CR24)</f>
        <v>0</v>
      </c>
      <c r="ES24" s="119">
        <f ca="1">IF($K24&lt;&gt;1,IF(ISNUMBER(INDEX(Import.PLE,$K24,ES$16)),IF(INDEX(Import.PLE,$K24,ES$16)&lt;=mediçao,CS24,0),0),PLE!$AA$28*CS24)</f>
        <v>0</v>
      </c>
      <c r="ET24" s="119">
        <f ca="1">IF($K24&lt;&gt;1,IF(ISNUMBER(INDEX(Import.PLE,$K24,ET$16)),IF(INDEX(Import.PLE,$K24,ET$16)&lt;=mediçao,CT24,0),0),PLE!$AA$28*CT24)</f>
        <v>0</v>
      </c>
      <c r="EU24" s="119">
        <f ca="1">IF($K24&lt;&gt;1,IF(ISNUMBER(INDEX(Import.PLE,$K24,EU$16)),IF(INDEX(Import.PLE,$K24,EU$16)&lt;=mediçao,CU24,0),0),PLE!$AA$28*CU24)</f>
        <v>0</v>
      </c>
      <c r="EV24" s="119">
        <f ca="1">IF($K24&lt;&gt;1,IF(ISNUMBER(INDEX(Import.PLE,$K24,EV$16)),IF(INDEX(Import.PLE,$K24,EV$16)&lt;=mediçao,CV24,0),0),PLE!$AA$28*CV24)</f>
        <v>0</v>
      </c>
      <c r="EW24" s="119">
        <f ca="1">IF($K24&lt;&gt;1,IF(ISNUMBER(INDEX(Import.PLE,$K24,EW$16)),IF(INDEX(Import.PLE,$K24,EW$16)&lt;=mediçao,CW24,0),0),PLE!$AA$28*CW24)</f>
        <v>0</v>
      </c>
      <c r="EX24" s="119">
        <f ca="1">IF($K24&lt;&gt;1,IF(ISNUMBER(INDEX(Import.PLE,$K24,EX$16)),IF(INDEX(Import.PLE,$K24,EX$16)&lt;=mediçao,CX24,0),0),PLE!$AA$28*CX24)</f>
        <v>0</v>
      </c>
      <c r="EY24" s="119">
        <f ca="1">IF($K24&lt;&gt;1,IF(ISNUMBER(INDEX(Import.PLE,$K24,EY$16)),IF(INDEX(Import.PLE,$K24,EY$16)&lt;=mediçao,CY24,0),0),PLE!$AA$28*CY24)</f>
        <v>0</v>
      </c>
      <c r="EZ24" s="119">
        <f ca="1">IF($K24&lt;&gt;1,IF(ISNUMBER(INDEX(Import.PLE,$K24,EZ$16)),IF(INDEX(Import.PLE,$K24,EZ$16)&lt;=mediçao,CZ24,0),0),PLE!$AA$28*CZ24)</f>
        <v>0</v>
      </c>
      <c r="FA24" s="119">
        <f ca="1">IF($K24&lt;&gt;1,IF(ISNUMBER(INDEX(Import.PLE,$K24,FA$16)),IF(INDEX(Import.PLE,$K24,FA$16)&lt;=mediçao,DA24,0),0),PLE!$AA$28*DA24)</f>
        <v>0</v>
      </c>
      <c r="FB24" s="119">
        <f ca="1">IF($K24&lt;&gt;1,IF(ISNUMBER(INDEX(Import.PLE,$K24,FB$16)),IF(INDEX(Import.PLE,$K24,FB$16)&lt;=mediçao,DB24,0),0),PLE!$AA$28*DB24)</f>
        <v>0</v>
      </c>
      <c r="FC24" s="119">
        <f ca="1">IF($K24&lt;&gt;1,IF(ISNUMBER(INDEX(Import.PLE,$K24,FC$16)),IF(INDEX(Import.PLE,$K24,FC$16)&lt;=mediçao,DC24,0),0),PLE!$AA$28*DC24)</f>
        <v>0</v>
      </c>
      <c r="FD24" s="119">
        <f ca="1">IF($K24&lt;&gt;1,IF(ISNUMBER(INDEX(Import.PLE,$K24,FD$16)),IF(INDEX(Import.PLE,$K24,FD$16)&lt;=mediçao,DD24,0),0),PLE!$AA$28*DD24)</f>
        <v>0</v>
      </c>
      <c r="FE24" s="119">
        <f ca="1">IF($K24&lt;&gt;1,IF(ISNUMBER(INDEX(Import.PLE,$K24,FE$16)),IF(INDEX(Import.PLE,$K24,FE$16)&lt;=mediçao,DE24,0),0),PLE!$AA$28*DE24)</f>
        <v>0</v>
      </c>
      <c r="FF24" s="119">
        <f ca="1">IF($K24&lt;&gt;1,IF(ISNUMBER(INDEX(Import.PLE,$K24,FF$16)),IF(INDEX(Import.PLE,$K24,FF$16)&lt;=mediçao,DF24,0),0),PLE!$AA$28*DF24)</f>
        <v>0</v>
      </c>
      <c r="FG24" s="119">
        <f ca="1">IF($K24&lt;&gt;1,IF(ISNUMBER(INDEX(Import.PLE,$K24,FG$16)),IF(INDEX(Import.PLE,$K24,FG$16)&lt;=mediçao,DG24,0),0),PLE!$AA$28*DG24)</f>
        <v>0</v>
      </c>
      <c r="FH24" s="119">
        <f ca="1">IF($K24&lt;&gt;1,IF(ISNUMBER(INDEX(Import.PLE,$K24,FH$16)),IF(INDEX(Import.PLE,$K24,FH$16)&lt;=mediçao,DH24,0),0),PLE!$AA$28*DH24)</f>
        <v>0</v>
      </c>
      <c r="FI24" s="119">
        <f ca="1">IF($K24&lt;&gt;1,IF(ISNUMBER(INDEX(Import.PLE,$K24,FI$16)),IF(INDEX(Import.PLE,$K24,FI$16)&lt;=mediçao,DI24,0),0),PLE!$AA$28*DI24)</f>
        <v>0</v>
      </c>
      <c r="FJ24" s="119">
        <f ca="1">IF($K24&lt;&gt;1,IF(ISNUMBER(INDEX(Import.PLE,$K24,FJ$16)),IF(INDEX(Import.PLE,$K24,FJ$16)&lt;=mediçao,DJ24,0),0),PLE!$AA$28*DJ24)</f>
        <v>0</v>
      </c>
    </row>
    <row r="25" spans="2:166" s="88" customFormat="1" ht="11.25" customHeight="1" x14ac:dyDescent="0.35">
      <c r="B25" s="118">
        <f t="shared" ca="1" si="3"/>
        <v>8</v>
      </c>
      <c r="C25" s="83" t="str">
        <f t="shared" si="4"/>
        <v>Serviço</v>
      </c>
      <c r="D25" s="138" t="s">
        <v>208</v>
      </c>
      <c r="E25" s="139" t="s">
        <v>209</v>
      </c>
      <c r="F25" s="137" t="s">
        <v>210</v>
      </c>
      <c r="G25" s="174">
        <f t="shared" si="5"/>
        <v>950.4</v>
      </c>
      <c r="H25" s="175">
        <f t="shared" si="6"/>
        <v>8.3299978956228955</v>
      </c>
      <c r="I25" s="176">
        <v>7916.83</v>
      </c>
      <c r="J25" s="86"/>
      <c r="K25" s="168">
        <f>deactivatedados.form1</f>
        <v>3</v>
      </c>
      <c r="L25" s="167" t="s">
        <v>703</v>
      </c>
      <c r="M25" s="87"/>
      <c r="N25" s="181">
        <v>950.4</v>
      </c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M25" s="119">
        <f t="shared" ca="1" si="7"/>
        <v>7916.83</v>
      </c>
      <c r="BN25" s="119">
        <f t="shared" si="8"/>
        <v>0</v>
      </c>
      <c r="BO25" s="119">
        <f t="shared" si="9"/>
        <v>0</v>
      </c>
      <c r="BP25" s="119">
        <f t="shared" si="10"/>
        <v>0</v>
      </c>
      <c r="BQ25" s="119">
        <f t="shared" si="11"/>
        <v>0</v>
      </c>
      <c r="BR25" s="119">
        <f t="shared" si="12"/>
        <v>0</v>
      </c>
      <c r="BS25" s="119">
        <f t="shared" si="13"/>
        <v>0</v>
      </c>
      <c r="BT25" s="119">
        <f t="shared" si="14"/>
        <v>0</v>
      </c>
      <c r="BU25" s="119">
        <f t="shared" si="15"/>
        <v>0</v>
      </c>
      <c r="BV25" s="119">
        <f t="shared" si="16"/>
        <v>0</v>
      </c>
      <c r="BW25" s="119">
        <f t="shared" si="17"/>
        <v>0</v>
      </c>
      <c r="BX25" s="119">
        <f t="shared" si="18"/>
        <v>0</v>
      </c>
      <c r="BY25" s="119">
        <f t="shared" si="19"/>
        <v>0</v>
      </c>
      <c r="BZ25" s="119">
        <f t="shared" si="20"/>
        <v>0</v>
      </c>
      <c r="CA25" s="119">
        <f t="shared" si="21"/>
        <v>0</v>
      </c>
      <c r="CB25" s="119">
        <f t="shared" si="22"/>
        <v>0</v>
      </c>
      <c r="CC25" s="119">
        <f t="shared" si="23"/>
        <v>0</v>
      </c>
      <c r="CD25" s="119">
        <f t="shared" si="24"/>
        <v>0</v>
      </c>
      <c r="CE25" s="119">
        <f t="shared" si="25"/>
        <v>0</v>
      </c>
      <c r="CF25" s="119">
        <f t="shared" si="26"/>
        <v>0</v>
      </c>
      <c r="CG25" s="119">
        <f t="shared" si="27"/>
        <v>0</v>
      </c>
      <c r="CH25" s="119">
        <f t="shared" si="28"/>
        <v>0</v>
      </c>
      <c r="CI25" s="119">
        <f t="shared" si="29"/>
        <v>0</v>
      </c>
      <c r="CJ25" s="119">
        <f t="shared" si="30"/>
        <v>0</v>
      </c>
      <c r="CK25" s="119">
        <f t="shared" si="31"/>
        <v>0</v>
      </c>
      <c r="CL25" s="119">
        <f t="shared" si="32"/>
        <v>0</v>
      </c>
      <c r="CM25" s="119">
        <f t="shared" si="33"/>
        <v>0</v>
      </c>
      <c r="CN25" s="119">
        <f t="shared" si="34"/>
        <v>0</v>
      </c>
      <c r="CO25" s="119">
        <f t="shared" si="35"/>
        <v>0</v>
      </c>
      <c r="CP25" s="119">
        <f t="shared" si="36"/>
        <v>0</v>
      </c>
      <c r="CQ25" s="119">
        <f t="shared" si="37"/>
        <v>0</v>
      </c>
      <c r="CR25" s="119">
        <f t="shared" si="38"/>
        <v>0</v>
      </c>
      <c r="CS25" s="119">
        <f t="shared" si="39"/>
        <v>0</v>
      </c>
      <c r="CT25" s="119">
        <f t="shared" si="40"/>
        <v>0</v>
      </c>
      <c r="CU25" s="119">
        <f t="shared" si="41"/>
        <v>0</v>
      </c>
      <c r="CV25" s="119">
        <f t="shared" si="42"/>
        <v>0</v>
      </c>
      <c r="CW25" s="119">
        <f t="shared" si="43"/>
        <v>0</v>
      </c>
      <c r="CX25" s="119">
        <f t="shared" si="44"/>
        <v>0</v>
      </c>
      <c r="CY25" s="119">
        <f t="shared" si="45"/>
        <v>0</v>
      </c>
      <c r="CZ25" s="119">
        <f t="shared" si="46"/>
        <v>0</v>
      </c>
      <c r="DA25" s="119">
        <f t="shared" si="47"/>
        <v>0</v>
      </c>
      <c r="DB25" s="119">
        <f t="shared" si="48"/>
        <v>0</v>
      </c>
      <c r="DC25" s="119">
        <f t="shared" si="49"/>
        <v>0</v>
      </c>
      <c r="DD25" s="119">
        <f t="shared" si="50"/>
        <v>0</v>
      </c>
      <c r="DE25" s="119">
        <f t="shared" si="51"/>
        <v>0</v>
      </c>
      <c r="DF25" s="119">
        <f t="shared" si="52"/>
        <v>0</v>
      </c>
      <c r="DG25" s="119">
        <f t="shared" si="53"/>
        <v>0</v>
      </c>
      <c r="DH25" s="119">
        <f t="shared" si="54"/>
        <v>0</v>
      </c>
      <c r="DI25" s="119">
        <f t="shared" si="55"/>
        <v>0</v>
      </c>
      <c r="DJ25" s="119">
        <f t="shared" si="56"/>
        <v>0</v>
      </c>
      <c r="DK25" s="126" t="str">
        <f t="shared" si="57"/>
        <v>1</v>
      </c>
      <c r="DL25" s="126">
        <f t="shared" ca="1" si="58"/>
        <v>7916.83</v>
      </c>
      <c r="DM25" s="119">
        <f ca="1">IF($K25&lt;&gt;1,IF(ISNUMBER(INDEX(Import.PLE,$K25,DM$16)),IF(INDEX(Import.PLE,$K25,DM$16)&lt;=mediçao,BM25,0),0),PLE!$AA$28*BM25)</f>
        <v>7916.83</v>
      </c>
      <c r="DN25" s="119">
        <f ca="1">IF($K25&lt;&gt;1,IF(ISNUMBER(INDEX(Import.PLE,$K25,DN$16)),IF(INDEX(Import.PLE,$K25,DN$16)&lt;=mediçao,BN25,0),0),PLE!$AA$28*BN25)</f>
        <v>0</v>
      </c>
      <c r="DO25" s="119">
        <f ca="1">IF($K25&lt;&gt;1,IF(ISNUMBER(INDEX(Import.PLE,$K25,DO$16)),IF(INDEX(Import.PLE,$K25,DO$16)&lt;=mediçao,BO25,0),0),PLE!$AA$28*BO25)</f>
        <v>0</v>
      </c>
      <c r="DP25" s="119">
        <f ca="1">IF($K25&lt;&gt;1,IF(ISNUMBER(INDEX(Import.PLE,$K25,DP$16)),IF(INDEX(Import.PLE,$K25,DP$16)&lt;=mediçao,BP25,0),0),PLE!$AA$28*BP25)</f>
        <v>0</v>
      </c>
      <c r="DQ25" s="119">
        <f ca="1">IF($K25&lt;&gt;1,IF(ISNUMBER(INDEX(Import.PLE,$K25,DQ$16)),IF(INDEX(Import.PLE,$K25,DQ$16)&lt;=mediçao,BQ25,0),0),PLE!$AA$28*BQ25)</f>
        <v>0</v>
      </c>
      <c r="DR25" s="119">
        <f ca="1">IF($K25&lt;&gt;1,IF(ISNUMBER(INDEX(Import.PLE,$K25,DR$16)),IF(INDEX(Import.PLE,$K25,DR$16)&lt;=mediçao,BR25,0),0),PLE!$AA$28*BR25)</f>
        <v>0</v>
      </c>
      <c r="DS25" s="119">
        <f ca="1">IF($K25&lt;&gt;1,IF(ISNUMBER(INDEX(Import.PLE,$K25,DS$16)),IF(INDEX(Import.PLE,$K25,DS$16)&lt;=mediçao,BS25,0),0),PLE!$AA$28*BS25)</f>
        <v>0</v>
      </c>
      <c r="DT25" s="119">
        <f ca="1">IF($K25&lt;&gt;1,IF(ISNUMBER(INDEX(Import.PLE,$K25,DT$16)),IF(INDEX(Import.PLE,$K25,DT$16)&lt;=mediçao,BT25,0),0),PLE!$AA$28*BT25)</f>
        <v>0</v>
      </c>
      <c r="DU25" s="119">
        <f ca="1">IF($K25&lt;&gt;1,IF(ISNUMBER(INDEX(Import.PLE,$K25,DU$16)),IF(INDEX(Import.PLE,$K25,DU$16)&lt;=mediçao,BU25,0),0),PLE!$AA$28*BU25)</f>
        <v>0</v>
      </c>
      <c r="DV25" s="119">
        <f ca="1">IF($K25&lt;&gt;1,IF(ISNUMBER(INDEX(Import.PLE,$K25,DV$16)),IF(INDEX(Import.PLE,$K25,DV$16)&lt;=mediçao,BV25,0),0),PLE!$AA$28*BV25)</f>
        <v>0</v>
      </c>
      <c r="DW25" s="119">
        <f ca="1">IF($K25&lt;&gt;1,IF(ISNUMBER(INDEX(Import.PLE,$K25,DW$16)),IF(INDEX(Import.PLE,$K25,DW$16)&lt;=mediçao,BW25,0),0),PLE!$AA$28*BW25)</f>
        <v>0</v>
      </c>
      <c r="DX25" s="119">
        <f ca="1">IF($K25&lt;&gt;1,IF(ISNUMBER(INDEX(Import.PLE,$K25,DX$16)),IF(INDEX(Import.PLE,$K25,DX$16)&lt;=mediçao,BX25,0),0),PLE!$AA$28*BX25)</f>
        <v>0</v>
      </c>
      <c r="DY25" s="119">
        <f ca="1">IF($K25&lt;&gt;1,IF(ISNUMBER(INDEX(Import.PLE,$K25,DY$16)),IF(INDEX(Import.PLE,$K25,DY$16)&lt;=mediçao,BY25,0),0),PLE!$AA$28*BY25)</f>
        <v>0</v>
      </c>
      <c r="DZ25" s="119">
        <f ca="1">IF($K25&lt;&gt;1,IF(ISNUMBER(INDEX(Import.PLE,$K25,DZ$16)),IF(INDEX(Import.PLE,$K25,DZ$16)&lt;=mediçao,BZ25,0),0),PLE!$AA$28*BZ25)</f>
        <v>0</v>
      </c>
      <c r="EA25" s="119">
        <f ca="1">IF($K25&lt;&gt;1,IF(ISNUMBER(INDEX(Import.PLE,$K25,EA$16)),IF(INDEX(Import.PLE,$K25,EA$16)&lt;=mediçao,CA25,0),0),PLE!$AA$28*CA25)</f>
        <v>0</v>
      </c>
      <c r="EB25" s="119">
        <f ca="1">IF($K25&lt;&gt;1,IF(ISNUMBER(INDEX(Import.PLE,$K25,EB$16)),IF(INDEX(Import.PLE,$K25,EB$16)&lt;=mediçao,CB25,0),0),PLE!$AA$28*CB25)</f>
        <v>0</v>
      </c>
      <c r="EC25" s="119">
        <f ca="1">IF($K25&lt;&gt;1,IF(ISNUMBER(INDEX(Import.PLE,$K25,EC$16)),IF(INDEX(Import.PLE,$K25,EC$16)&lt;=mediçao,CC25,0),0),PLE!$AA$28*CC25)</f>
        <v>0</v>
      </c>
      <c r="ED25" s="119">
        <f ca="1">IF($K25&lt;&gt;1,IF(ISNUMBER(INDEX(Import.PLE,$K25,ED$16)),IF(INDEX(Import.PLE,$K25,ED$16)&lt;=mediçao,CD25,0),0),PLE!$AA$28*CD25)</f>
        <v>0</v>
      </c>
      <c r="EE25" s="119">
        <f ca="1">IF($K25&lt;&gt;1,IF(ISNUMBER(INDEX(Import.PLE,$K25,EE$16)),IF(INDEX(Import.PLE,$K25,EE$16)&lt;=mediçao,CE25,0),0),PLE!$AA$28*CE25)</f>
        <v>0</v>
      </c>
      <c r="EF25" s="119">
        <f ca="1">IF($K25&lt;&gt;1,IF(ISNUMBER(INDEX(Import.PLE,$K25,EF$16)),IF(INDEX(Import.PLE,$K25,EF$16)&lt;=mediçao,CF25,0),0),PLE!$AA$28*CF25)</f>
        <v>0</v>
      </c>
      <c r="EG25" s="119">
        <f ca="1">IF($K25&lt;&gt;1,IF(ISNUMBER(INDEX(Import.PLE,$K25,EG$16)),IF(INDEX(Import.PLE,$K25,EG$16)&lt;=mediçao,CG25,0),0),PLE!$AA$28*CG25)</f>
        <v>0</v>
      </c>
      <c r="EH25" s="119">
        <f ca="1">IF($K25&lt;&gt;1,IF(ISNUMBER(INDEX(Import.PLE,$K25,EH$16)),IF(INDEX(Import.PLE,$K25,EH$16)&lt;=mediçao,CH25,0),0),PLE!$AA$28*CH25)</f>
        <v>0</v>
      </c>
      <c r="EI25" s="119">
        <f ca="1">IF($K25&lt;&gt;1,IF(ISNUMBER(INDEX(Import.PLE,$K25,EI$16)),IF(INDEX(Import.PLE,$K25,EI$16)&lt;=mediçao,CI25,0),0),PLE!$AA$28*CI25)</f>
        <v>0</v>
      </c>
      <c r="EJ25" s="119">
        <f ca="1">IF($K25&lt;&gt;1,IF(ISNUMBER(INDEX(Import.PLE,$K25,EJ$16)),IF(INDEX(Import.PLE,$K25,EJ$16)&lt;=mediçao,CJ25,0),0),PLE!$AA$28*CJ25)</f>
        <v>0</v>
      </c>
      <c r="EK25" s="119">
        <f ca="1">IF($K25&lt;&gt;1,IF(ISNUMBER(INDEX(Import.PLE,$K25,EK$16)),IF(INDEX(Import.PLE,$K25,EK$16)&lt;=mediçao,CK25,0),0),PLE!$AA$28*CK25)</f>
        <v>0</v>
      </c>
      <c r="EL25" s="119">
        <f ca="1">IF($K25&lt;&gt;1,IF(ISNUMBER(INDEX(Import.PLE,$K25,EL$16)),IF(INDEX(Import.PLE,$K25,EL$16)&lt;=mediçao,CL25,0),0),PLE!$AA$28*CL25)</f>
        <v>0</v>
      </c>
      <c r="EM25" s="119">
        <f ca="1">IF($K25&lt;&gt;1,IF(ISNUMBER(INDEX(Import.PLE,$K25,EM$16)),IF(INDEX(Import.PLE,$K25,EM$16)&lt;=mediçao,CM25,0),0),PLE!$AA$28*CM25)</f>
        <v>0</v>
      </c>
      <c r="EN25" s="119">
        <f ca="1">IF($K25&lt;&gt;1,IF(ISNUMBER(INDEX(Import.PLE,$K25,EN$16)),IF(INDEX(Import.PLE,$K25,EN$16)&lt;=mediçao,CN25,0),0),PLE!$AA$28*CN25)</f>
        <v>0</v>
      </c>
      <c r="EO25" s="119">
        <f ca="1">IF($K25&lt;&gt;1,IF(ISNUMBER(INDEX(Import.PLE,$K25,EO$16)),IF(INDEX(Import.PLE,$K25,EO$16)&lt;=mediçao,CO25,0),0),PLE!$AA$28*CO25)</f>
        <v>0</v>
      </c>
      <c r="EP25" s="119">
        <f ca="1">IF($K25&lt;&gt;1,IF(ISNUMBER(INDEX(Import.PLE,$K25,EP$16)),IF(INDEX(Import.PLE,$K25,EP$16)&lt;=mediçao,CP25,0),0),PLE!$AA$28*CP25)</f>
        <v>0</v>
      </c>
      <c r="EQ25" s="119">
        <f ca="1">IF($K25&lt;&gt;1,IF(ISNUMBER(INDEX(Import.PLE,$K25,EQ$16)),IF(INDEX(Import.PLE,$K25,EQ$16)&lt;=mediçao,CQ25,0),0),PLE!$AA$28*CQ25)</f>
        <v>0</v>
      </c>
      <c r="ER25" s="119">
        <f ca="1">IF($K25&lt;&gt;1,IF(ISNUMBER(INDEX(Import.PLE,$K25,ER$16)),IF(INDEX(Import.PLE,$K25,ER$16)&lt;=mediçao,CR25,0),0),PLE!$AA$28*CR25)</f>
        <v>0</v>
      </c>
      <c r="ES25" s="119">
        <f ca="1">IF($K25&lt;&gt;1,IF(ISNUMBER(INDEX(Import.PLE,$K25,ES$16)),IF(INDEX(Import.PLE,$K25,ES$16)&lt;=mediçao,CS25,0),0),PLE!$AA$28*CS25)</f>
        <v>0</v>
      </c>
      <c r="ET25" s="119">
        <f ca="1">IF($K25&lt;&gt;1,IF(ISNUMBER(INDEX(Import.PLE,$K25,ET$16)),IF(INDEX(Import.PLE,$K25,ET$16)&lt;=mediçao,CT25,0),0),PLE!$AA$28*CT25)</f>
        <v>0</v>
      </c>
      <c r="EU25" s="119">
        <f ca="1">IF($K25&lt;&gt;1,IF(ISNUMBER(INDEX(Import.PLE,$K25,EU$16)),IF(INDEX(Import.PLE,$K25,EU$16)&lt;=mediçao,CU25,0),0),PLE!$AA$28*CU25)</f>
        <v>0</v>
      </c>
      <c r="EV25" s="119">
        <f ca="1">IF($K25&lt;&gt;1,IF(ISNUMBER(INDEX(Import.PLE,$K25,EV$16)),IF(INDEX(Import.PLE,$K25,EV$16)&lt;=mediçao,CV25,0),0),PLE!$AA$28*CV25)</f>
        <v>0</v>
      </c>
      <c r="EW25" s="119">
        <f ca="1">IF($K25&lt;&gt;1,IF(ISNUMBER(INDEX(Import.PLE,$K25,EW$16)),IF(INDEX(Import.PLE,$K25,EW$16)&lt;=mediçao,CW25,0),0),PLE!$AA$28*CW25)</f>
        <v>0</v>
      </c>
      <c r="EX25" s="119">
        <f ca="1">IF($K25&lt;&gt;1,IF(ISNUMBER(INDEX(Import.PLE,$K25,EX$16)),IF(INDEX(Import.PLE,$K25,EX$16)&lt;=mediçao,CX25,0),0),PLE!$AA$28*CX25)</f>
        <v>0</v>
      </c>
      <c r="EY25" s="119">
        <f ca="1">IF($K25&lt;&gt;1,IF(ISNUMBER(INDEX(Import.PLE,$K25,EY$16)),IF(INDEX(Import.PLE,$K25,EY$16)&lt;=mediçao,CY25,0),0),PLE!$AA$28*CY25)</f>
        <v>0</v>
      </c>
      <c r="EZ25" s="119">
        <f ca="1">IF($K25&lt;&gt;1,IF(ISNUMBER(INDEX(Import.PLE,$K25,EZ$16)),IF(INDEX(Import.PLE,$K25,EZ$16)&lt;=mediçao,CZ25,0),0),PLE!$AA$28*CZ25)</f>
        <v>0</v>
      </c>
      <c r="FA25" s="119">
        <f ca="1">IF($K25&lt;&gt;1,IF(ISNUMBER(INDEX(Import.PLE,$K25,FA$16)),IF(INDEX(Import.PLE,$K25,FA$16)&lt;=mediçao,DA25,0),0),PLE!$AA$28*DA25)</f>
        <v>0</v>
      </c>
      <c r="FB25" s="119">
        <f ca="1">IF($K25&lt;&gt;1,IF(ISNUMBER(INDEX(Import.PLE,$K25,FB$16)),IF(INDEX(Import.PLE,$K25,FB$16)&lt;=mediçao,DB25,0),0),PLE!$AA$28*DB25)</f>
        <v>0</v>
      </c>
      <c r="FC25" s="119">
        <f ca="1">IF($K25&lt;&gt;1,IF(ISNUMBER(INDEX(Import.PLE,$K25,FC$16)),IF(INDEX(Import.PLE,$K25,FC$16)&lt;=mediçao,DC25,0),0),PLE!$AA$28*DC25)</f>
        <v>0</v>
      </c>
      <c r="FD25" s="119">
        <f ca="1">IF($K25&lt;&gt;1,IF(ISNUMBER(INDEX(Import.PLE,$K25,FD$16)),IF(INDEX(Import.PLE,$K25,FD$16)&lt;=mediçao,DD25,0),0),PLE!$AA$28*DD25)</f>
        <v>0</v>
      </c>
      <c r="FE25" s="119">
        <f ca="1">IF($K25&lt;&gt;1,IF(ISNUMBER(INDEX(Import.PLE,$K25,FE$16)),IF(INDEX(Import.PLE,$K25,FE$16)&lt;=mediçao,DE25,0),0),PLE!$AA$28*DE25)</f>
        <v>0</v>
      </c>
      <c r="FF25" s="119">
        <f ca="1">IF($K25&lt;&gt;1,IF(ISNUMBER(INDEX(Import.PLE,$K25,FF$16)),IF(INDEX(Import.PLE,$K25,FF$16)&lt;=mediçao,DF25,0),0),PLE!$AA$28*DF25)</f>
        <v>0</v>
      </c>
      <c r="FG25" s="119">
        <f ca="1">IF($K25&lt;&gt;1,IF(ISNUMBER(INDEX(Import.PLE,$K25,FG$16)),IF(INDEX(Import.PLE,$K25,FG$16)&lt;=mediçao,DG25,0),0),PLE!$AA$28*DG25)</f>
        <v>0</v>
      </c>
      <c r="FH25" s="119">
        <f ca="1">IF($K25&lt;&gt;1,IF(ISNUMBER(INDEX(Import.PLE,$K25,FH$16)),IF(INDEX(Import.PLE,$K25,FH$16)&lt;=mediçao,DH25,0),0),PLE!$AA$28*DH25)</f>
        <v>0</v>
      </c>
      <c r="FI25" s="119">
        <f ca="1">IF($K25&lt;&gt;1,IF(ISNUMBER(INDEX(Import.PLE,$K25,FI$16)),IF(INDEX(Import.PLE,$K25,FI$16)&lt;=mediçao,DI25,0),0),PLE!$AA$28*DI25)</f>
        <v>0</v>
      </c>
      <c r="FJ25" s="119">
        <f ca="1">IF($K25&lt;&gt;1,IF(ISNUMBER(INDEX(Import.PLE,$K25,FJ$16)),IF(INDEX(Import.PLE,$K25,FJ$16)&lt;=mediçao,DJ25,0),0),PLE!$AA$28*DJ25)</f>
        <v>0</v>
      </c>
    </row>
    <row r="26" spans="2:166" s="88" customFormat="1" ht="11.25" customHeight="1" x14ac:dyDescent="0.35">
      <c r="B26" s="118">
        <f t="shared" ca="1" si="3"/>
        <v>9</v>
      </c>
      <c r="C26" s="83" t="str">
        <f t="shared" si="4"/>
        <v>Serviço</v>
      </c>
      <c r="D26" s="138" t="s">
        <v>211</v>
      </c>
      <c r="E26" s="139" t="s">
        <v>212</v>
      </c>
      <c r="F26" s="137" t="s">
        <v>201</v>
      </c>
      <c r="G26" s="174">
        <f t="shared" si="5"/>
        <v>1188</v>
      </c>
      <c r="H26" s="175">
        <f t="shared" si="6"/>
        <v>1.53</v>
      </c>
      <c r="I26" s="176">
        <v>1817.64</v>
      </c>
      <c r="J26" s="86"/>
      <c r="K26" s="168">
        <f>deactivatedados.form1</f>
        <v>3</v>
      </c>
      <c r="L26" s="167" t="s">
        <v>703</v>
      </c>
      <c r="M26" s="87"/>
      <c r="N26" s="181">
        <v>1188</v>
      </c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M26" s="119">
        <f t="shared" ca="1" si="7"/>
        <v>1817.64</v>
      </c>
      <c r="BN26" s="119">
        <f t="shared" si="8"/>
        <v>0</v>
      </c>
      <c r="BO26" s="119">
        <f t="shared" si="9"/>
        <v>0</v>
      </c>
      <c r="BP26" s="119">
        <f t="shared" si="10"/>
        <v>0</v>
      </c>
      <c r="BQ26" s="119">
        <f t="shared" si="11"/>
        <v>0</v>
      </c>
      <c r="BR26" s="119">
        <f t="shared" si="12"/>
        <v>0</v>
      </c>
      <c r="BS26" s="119">
        <f t="shared" si="13"/>
        <v>0</v>
      </c>
      <c r="BT26" s="119">
        <f t="shared" si="14"/>
        <v>0</v>
      </c>
      <c r="BU26" s="119">
        <f t="shared" si="15"/>
        <v>0</v>
      </c>
      <c r="BV26" s="119">
        <f t="shared" si="16"/>
        <v>0</v>
      </c>
      <c r="BW26" s="119">
        <f t="shared" si="17"/>
        <v>0</v>
      </c>
      <c r="BX26" s="119">
        <f t="shared" si="18"/>
        <v>0</v>
      </c>
      <c r="BY26" s="119">
        <f t="shared" si="19"/>
        <v>0</v>
      </c>
      <c r="BZ26" s="119">
        <f t="shared" si="20"/>
        <v>0</v>
      </c>
      <c r="CA26" s="119">
        <f t="shared" si="21"/>
        <v>0</v>
      </c>
      <c r="CB26" s="119">
        <f t="shared" si="22"/>
        <v>0</v>
      </c>
      <c r="CC26" s="119">
        <f t="shared" si="23"/>
        <v>0</v>
      </c>
      <c r="CD26" s="119">
        <f t="shared" si="24"/>
        <v>0</v>
      </c>
      <c r="CE26" s="119">
        <f t="shared" si="25"/>
        <v>0</v>
      </c>
      <c r="CF26" s="119">
        <f t="shared" si="26"/>
        <v>0</v>
      </c>
      <c r="CG26" s="119">
        <f t="shared" si="27"/>
        <v>0</v>
      </c>
      <c r="CH26" s="119">
        <f t="shared" si="28"/>
        <v>0</v>
      </c>
      <c r="CI26" s="119">
        <f t="shared" si="29"/>
        <v>0</v>
      </c>
      <c r="CJ26" s="119">
        <f t="shared" si="30"/>
        <v>0</v>
      </c>
      <c r="CK26" s="119">
        <f t="shared" si="31"/>
        <v>0</v>
      </c>
      <c r="CL26" s="119">
        <f t="shared" si="32"/>
        <v>0</v>
      </c>
      <c r="CM26" s="119">
        <f t="shared" si="33"/>
        <v>0</v>
      </c>
      <c r="CN26" s="119">
        <f t="shared" si="34"/>
        <v>0</v>
      </c>
      <c r="CO26" s="119">
        <f t="shared" si="35"/>
        <v>0</v>
      </c>
      <c r="CP26" s="119">
        <f t="shared" si="36"/>
        <v>0</v>
      </c>
      <c r="CQ26" s="119">
        <f t="shared" si="37"/>
        <v>0</v>
      </c>
      <c r="CR26" s="119">
        <f t="shared" si="38"/>
        <v>0</v>
      </c>
      <c r="CS26" s="119">
        <f t="shared" si="39"/>
        <v>0</v>
      </c>
      <c r="CT26" s="119">
        <f t="shared" si="40"/>
        <v>0</v>
      </c>
      <c r="CU26" s="119">
        <f t="shared" si="41"/>
        <v>0</v>
      </c>
      <c r="CV26" s="119">
        <f t="shared" si="42"/>
        <v>0</v>
      </c>
      <c r="CW26" s="119">
        <f t="shared" si="43"/>
        <v>0</v>
      </c>
      <c r="CX26" s="119">
        <f t="shared" si="44"/>
        <v>0</v>
      </c>
      <c r="CY26" s="119">
        <f t="shared" si="45"/>
        <v>0</v>
      </c>
      <c r="CZ26" s="119">
        <f t="shared" si="46"/>
        <v>0</v>
      </c>
      <c r="DA26" s="119">
        <f t="shared" si="47"/>
        <v>0</v>
      </c>
      <c r="DB26" s="119">
        <f t="shared" si="48"/>
        <v>0</v>
      </c>
      <c r="DC26" s="119">
        <f t="shared" si="49"/>
        <v>0</v>
      </c>
      <c r="DD26" s="119">
        <f t="shared" si="50"/>
        <v>0</v>
      </c>
      <c r="DE26" s="119">
        <f t="shared" si="51"/>
        <v>0</v>
      </c>
      <c r="DF26" s="119">
        <f t="shared" si="52"/>
        <v>0</v>
      </c>
      <c r="DG26" s="119">
        <f t="shared" si="53"/>
        <v>0</v>
      </c>
      <c r="DH26" s="119">
        <f t="shared" si="54"/>
        <v>0</v>
      </c>
      <c r="DI26" s="119">
        <f t="shared" si="55"/>
        <v>0</v>
      </c>
      <c r="DJ26" s="119">
        <f t="shared" si="56"/>
        <v>0</v>
      </c>
      <c r="DK26" s="126" t="str">
        <f t="shared" si="57"/>
        <v>1</v>
      </c>
      <c r="DL26" s="126">
        <f t="shared" ca="1" si="58"/>
        <v>1817.64</v>
      </c>
      <c r="DM26" s="119">
        <f ca="1">IF($K26&lt;&gt;1,IF(ISNUMBER(INDEX(Import.PLE,$K26,DM$16)),IF(INDEX(Import.PLE,$K26,DM$16)&lt;=mediçao,BM26,0),0),PLE!$AA$28*BM26)</f>
        <v>1817.64</v>
      </c>
      <c r="DN26" s="119">
        <f ca="1">IF($K26&lt;&gt;1,IF(ISNUMBER(INDEX(Import.PLE,$K26,DN$16)),IF(INDEX(Import.PLE,$K26,DN$16)&lt;=mediçao,BN26,0),0),PLE!$AA$28*BN26)</f>
        <v>0</v>
      </c>
      <c r="DO26" s="119">
        <f ca="1">IF($K26&lt;&gt;1,IF(ISNUMBER(INDEX(Import.PLE,$K26,DO$16)),IF(INDEX(Import.PLE,$K26,DO$16)&lt;=mediçao,BO26,0),0),PLE!$AA$28*BO26)</f>
        <v>0</v>
      </c>
      <c r="DP26" s="119">
        <f ca="1">IF($K26&lt;&gt;1,IF(ISNUMBER(INDEX(Import.PLE,$K26,DP$16)),IF(INDEX(Import.PLE,$K26,DP$16)&lt;=mediçao,BP26,0),0),PLE!$AA$28*BP26)</f>
        <v>0</v>
      </c>
      <c r="DQ26" s="119">
        <f ca="1">IF($K26&lt;&gt;1,IF(ISNUMBER(INDEX(Import.PLE,$K26,DQ$16)),IF(INDEX(Import.PLE,$K26,DQ$16)&lt;=mediçao,BQ26,0),0),PLE!$AA$28*BQ26)</f>
        <v>0</v>
      </c>
      <c r="DR26" s="119">
        <f ca="1">IF($K26&lt;&gt;1,IF(ISNUMBER(INDEX(Import.PLE,$K26,DR$16)),IF(INDEX(Import.PLE,$K26,DR$16)&lt;=mediçao,BR26,0),0),PLE!$AA$28*BR26)</f>
        <v>0</v>
      </c>
      <c r="DS26" s="119">
        <f ca="1">IF($K26&lt;&gt;1,IF(ISNUMBER(INDEX(Import.PLE,$K26,DS$16)),IF(INDEX(Import.PLE,$K26,DS$16)&lt;=mediçao,BS26,0),0),PLE!$AA$28*BS26)</f>
        <v>0</v>
      </c>
      <c r="DT26" s="119">
        <f ca="1">IF($K26&lt;&gt;1,IF(ISNUMBER(INDEX(Import.PLE,$K26,DT$16)),IF(INDEX(Import.PLE,$K26,DT$16)&lt;=mediçao,BT26,0),0),PLE!$AA$28*BT26)</f>
        <v>0</v>
      </c>
      <c r="DU26" s="119">
        <f ca="1">IF($K26&lt;&gt;1,IF(ISNUMBER(INDEX(Import.PLE,$K26,DU$16)),IF(INDEX(Import.PLE,$K26,DU$16)&lt;=mediçao,BU26,0),0),PLE!$AA$28*BU26)</f>
        <v>0</v>
      </c>
      <c r="DV26" s="119">
        <f ca="1">IF($K26&lt;&gt;1,IF(ISNUMBER(INDEX(Import.PLE,$K26,DV$16)),IF(INDEX(Import.PLE,$K26,DV$16)&lt;=mediçao,BV26,0),0),PLE!$AA$28*BV26)</f>
        <v>0</v>
      </c>
      <c r="DW26" s="119">
        <f ca="1">IF($K26&lt;&gt;1,IF(ISNUMBER(INDEX(Import.PLE,$K26,DW$16)),IF(INDEX(Import.PLE,$K26,DW$16)&lt;=mediçao,BW26,0),0),PLE!$AA$28*BW26)</f>
        <v>0</v>
      </c>
      <c r="DX26" s="119">
        <f ca="1">IF($K26&lt;&gt;1,IF(ISNUMBER(INDEX(Import.PLE,$K26,DX$16)),IF(INDEX(Import.PLE,$K26,DX$16)&lt;=mediçao,BX26,0),0),PLE!$AA$28*BX26)</f>
        <v>0</v>
      </c>
      <c r="DY26" s="119">
        <f ca="1">IF($K26&lt;&gt;1,IF(ISNUMBER(INDEX(Import.PLE,$K26,DY$16)),IF(INDEX(Import.PLE,$K26,DY$16)&lt;=mediçao,BY26,0),0),PLE!$AA$28*BY26)</f>
        <v>0</v>
      </c>
      <c r="DZ26" s="119">
        <f ca="1">IF($K26&lt;&gt;1,IF(ISNUMBER(INDEX(Import.PLE,$K26,DZ$16)),IF(INDEX(Import.PLE,$K26,DZ$16)&lt;=mediçao,BZ26,0),0),PLE!$AA$28*BZ26)</f>
        <v>0</v>
      </c>
      <c r="EA26" s="119">
        <f ca="1">IF($K26&lt;&gt;1,IF(ISNUMBER(INDEX(Import.PLE,$K26,EA$16)),IF(INDEX(Import.PLE,$K26,EA$16)&lt;=mediçao,CA26,0),0),PLE!$AA$28*CA26)</f>
        <v>0</v>
      </c>
      <c r="EB26" s="119">
        <f ca="1">IF($K26&lt;&gt;1,IF(ISNUMBER(INDEX(Import.PLE,$K26,EB$16)),IF(INDEX(Import.PLE,$K26,EB$16)&lt;=mediçao,CB26,0),0),PLE!$AA$28*CB26)</f>
        <v>0</v>
      </c>
      <c r="EC26" s="119">
        <f ca="1">IF($K26&lt;&gt;1,IF(ISNUMBER(INDEX(Import.PLE,$K26,EC$16)),IF(INDEX(Import.PLE,$K26,EC$16)&lt;=mediçao,CC26,0),0),PLE!$AA$28*CC26)</f>
        <v>0</v>
      </c>
      <c r="ED26" s="119">
        <f ca="1">IF($K26&lt;&gt;1,IF(ISNUMBER(INDEX(Import.PLE,$K26,ED$16)),IF(INDEX(Import.PLE,$K26,ED$16)&lt;=mediçao,CD26,0),0),PLE!$AA$28*CD26)</f>
        <v>0</v>
      </c>
      <c r="EE26" s="119">
        <f ca="1">IF($K26&lt;&gt;1,IF(ISNUMBER(INDEX(Import.PLE,$K26,EE$16)),IF(INDEX(Import.PLE,$K26,EE$16)&lt;=mediçao,CE26,0),0),PLE!$AA$28*CE26)</f>
        <v>0</v>
      </c>
      <c r="EF26" s="119">
        <f ca="1">IF($K26&lt;&gt;1,IF(ISNUMBER(INDEX(Import.PLE,$K26,EF$16)),IF(INDEX(Import.PLE,$K26,EF$16)&lt;=mediçao,CF26,0),0),PLE!$AA$28*CF26)</f>
        <v>0</v>
      </c>
      <c r="EG26" s="119">
        <f ca="1">IF($K26&lt;&gt;1,IF(ISNUMBER(INDEX(Import.PLE,$K26,EG$16)),IF(INDEX(Import.PLE,$K26,EG$16)&lt;=mediçao,CG26,0),0),PLE!$AA$28*CG26)</f>
        <v>0</v>
      </c>
      <c r="EH26" s="119">
        <f ca="1">IF($K26&lt;&gt;1,IF(ISNUMBER(INDEX(Import.PLE,$K26,EH$16)),IF(INDEX(Import.PLE,$K26,EH$16)&lt;=mediçao,CH26,0),0),PLE!$AA$28*CH26)</f>
        <v>0</v>
      </c>
      <c r="EI26" s="119">
        <f ca="1">IF($K26&lt;&gt;1,IF(ISNUMBER(INDEX(Import.PLE,$K26,EI$16)),IF(INDEX(Import.PLE,$K26,EI$16)&lt;=mediçao,CI26,0),0),PLE!$AA$28*CI26)</f>
        <v>0</v>
      </c>
      <c r="EJ26" s="119">
        <f ca="1">IF($K26&lt;&gt;1,IF(ISNUMBER(INDEX(Import.PLE,$K26,EJ$16)),IF(INDEX(Import.PLE,$K26,EJ$16)&lt;=mediçao,CJ26,0),0),PLE!$AA$28*CJ26)</f>
        <v>0</v>
      </c>
      <c r="EK26" s="119">
        <f ca="1">IF($K26&lt;&gt;1,IF(ISNUMBER(INDEX(Import.PLE,$K26,EK$16)),IF(INDEX(Import.PLE,$K26,EK$16)&lt;=mediçao,CK26,0),0),PLE!$AA$28*CK26)</f>
        <v>0</v>
      </c>
      <c r="EL26" s="119">
        <f ca="1">IF($K26&lt;&gt;1,IF(ISNUMBER(INDEX(Import.PLE,$K26,EL$16)),IF(INDEX(Import.PLE,$K26,EL$16)&lt;=mediçao,CL26,0),0),PLE!$AA$28*CL26)</f>
        <v>0</v>
      </c>
      <c r="EM26" s="119">
        <f ca="1">IF($K26&lt;&gt;1,IF(ISNUMBER(INDEX(Import.PLE,$K26,EM$16)),IF(INDEX(Import.PLE,$K26,EM$16)&lt;=mediçao,CM26,0),0),PLE!$AA$28*CM26)</f>
        <v>0</v>
      </c>
      <c r="EN26" s="119">
        <f ca="1">IF($K26&lt;&gt;1,IF(ISNUMBER(INDEX(Import.PLE,$K26,EN$16)),IF(INDEX(Import.PLE,$K26,EN$16)&lt;=mediçao,CN26,0),0),PLE!$AA$28*CN26)</f>
        <v>0</v>
      </c>
      <c r="EO26" s="119">
        <f ca="1">IF($K26&lt;&gt;1,IF(ISNUMBER(INDEX(Import.PLE,$K26,EO$16)),IF(INDEX(Import.PLE,$K26,EO$16)&lt;=mediçao,CO26,0),0),PLE!$AA$28*CO26)</f>
        <v>0</v>
      </c>
      <c r="EP26" s="119">
        <f ca="1">IF($K26&lt;&gt;1,IF(ISNUMBER(INDEX(Import.PLE,$K26,EP$16)),IF(INDEX(Import.PLE,$K26,EP$16)&lt;=mediçao,CP26,0),0),PLE!$AA$28*CP26)</f>
        <v>0</v>
      </c>
      <c r="EQ26" s="119">
        <f ca="1">IF($K26&lt;&gt;1,IF(ISNUMBER(INDEX(Import.PLE,$K26,EQ$16)),IF(INDEX(Import.PLE,$K26,EQ$16)&lt;=mediçao,CQ26,0),0),PLE!$AA$28*CQ26)</f>
        <v>0</v>
      </c>
      <c r="ER26" s="119">
        <f ca="1">IF($K26&lt;&gt;1,IF(ISNUMBER(INDEX(Import.PLE,$K26,ER$16)),IF(INDEX(Import.PLE,$K26,ER$16)&lt;=mediçao,CR26,0),0),PLE!$AA$28*CR26)</f>
        <v>0</v>
      </c>
      <c r="ES26" s="119">
        <f ca="1">IF($K26&lt;&gt;1,IF(ISNUMBER(INDEX(Import.PLE,$K26,ES$16)),IF(INDEX(Import.PLE,$K26,ES$16)&lt;=mediçao,CS26,0),0),PLE!$AA$28*CS26)</f>
        <v>0</v>
      </c>
      <c r="ET26" s="119">
        <f ca="1">IF($K26&lt;&gt;1,IF(ISNUMBER(INDEX(Import.PLE,$K26,ET$16)),IF(INDEX(Import.PLE,$K26,ET$16)&lt;=mediçao,CT26,0),0),PLE!$AA$28*CT26)</f>
        <v>0</v>
      </c>
      <c r="EU26" s="119">
        <f ca="1">IF($K26&lt;&gt;1,IF(ISNUMBER(INDEX(Import.PLE,$K26,EU$16)),IF(INDEX(Import.PLE,$K26,EU$16)&lt;=mediçao,CU26,0),0),PLE!$AA$28*CU26)</f>
        <v>0</v>
      </c>
      <c r="EV26" s="119">
        <f ca="1">IF($K26&lt;&gt;1,IF(ISNUMBER(INDEX(Import.PLE,$K26,EV$16)),IF(INDEX(Import.PLE,$K26,EV$16)&lt;=mediçao,CV26,0),0),PLE!$AA$28*CV26)</f>
        <v>0</v>
      </c>
      <c r="EW26" s="119">
        <f ca="1">IF($K26&lt;&gt;1,IF(ISNUMBER(INDEX(Import.PLE,$K26,EW$16)),IF(INDEX(Import.PLE,$K26,EW$16)&lt;=mediçao,CW26,0),0),PLE!$AA$28*CW26)</f>
        <v>0</v>
      </c>
      <c r="EX26" s="119">
        <f ca="1">IF($K26&lt;&gt;1,IF(ISNUMBER(INDEX(Import.PLE,$K26,EX$16)),IF(INDEX(Import.PLE,$K26,EX$16)&lt;=mediçao,CX26,0),0),PLE!$AA$28*CX26)</f>
        <v>0</v>
      </c>
      <c r="EY26" s="119">
        <f ca="1">IF($K26&lt;&gt;1,IF(ISNUMBER(INDEX(Import.PLE,$K26,EY$16)),IF(INDEX(Import.PLE,$K26,EY$16)&lt;=mediçao,CY26,0),0),PLE!$AA$28*CY26)</f>
        <v>0</v>
      </c>
      <c r="EZ26" s="119">
        <f ca="1">IF($K26&lt;&gt;1,IF(ISNUMBER(INDEX(Import.PLE,$K26,EZ$16)),IF(INDEX(Import.PLE,$K26,EZ$16)&lt;=mediçao,CZ26,0),0),PLE!$AA$28*CZ26)</f>
        <v>0</v>
      </c>
      <c r="FA26" s="119">
        <f ca="1">IF($K26&lt;&gt;1,IF(ISNUMBER(INDEX(Import.PLE,$K26,FA$16)),IF(INDEX(Import.PLE,$K26,FA$16)&lt;=mediçao,DA26,0),0),PLE!$AA$28*DA26)</f>
        <v>0</v>
      </c>
      <c r="FB26" s="119">
        <f ca="1">IF($K26&lt;&gt;1,IF(ISNUMBER(INDEX(Import.PLE,$K26,FB$16)),IF(INDEX(Import.PLE,$K26,FB$16)&lt;=mediçao,DB26,0),0),PLE!$AA$28*DB26)</f>
        <v>0</v>
      </c>
      <c r="FC26" s="119">
        <f ca="1">IF($K26&lt;&gt;1,IF(ISNUMBER(INDEX(Import.PLE,$K26,FC$16)),IF(INDEX(Import.PLE,$K26,FC$16)&lt;=mediçao,DC26,0),0),PLE!$AA$28*DC26)</f>
        <v>0</v>
      </c>
      <c r="FD26" s="119">
        <f ca="1">IF($K26&lt;&gt;1,IF(ISNUMBER(INDEX(Import.PLE,$K26,FD$16)),IF(INDEX(Import.PLE,$K26,FD$16)&lt;=mediçao,DD26,0),0),PLE!$AA$28*DD26)</f>
        <v>0</v>
      </c>
      <c r="FE26" s="119">
        <f ca="1">IF($K26&lt;&gt;1,IF(ISNUMBER(INDEX(Import.PLE,$K26,FE$16)),IF(INDEX(Import.PLE,$K26,FE$16)&lt;=mediçao,DE26,0),0),PLE!$AA$28*DE26)</f>
        <v>0</v>
      </c>
      <c r="FF26" s="119">
        <f ca="1">IF($K26&lt;&gt;1,IF(ISNUMBER(INDEX(Import.PLE,$K26,FF$16)),IF(INDEX(Import.PLE,$K26,FF$16)&lt;=mediçao,DF26,0),0),PLE!$AA$28*DF26)</f>
        <v>0</v>
      </c>
      <c r="FG26" s="119">
        <f ca="1">IF($K26&lt;&gt;1,IF(ISNUMBER(INDEX(Import.PLE,$K26,FG$16)),IF(INDEX(Import.PLE,$K26,FG$16)&lt;=mediçao,DG26,0),0),PLE!$AA$28*DG26)</f>
        <v>0</v>
      </c>
      <c r="FH26" s="119">
        <f ca="1">IF($K26&lt;&gt;1,IF(ISNUMBER(INDEX(Import.PLE,$K26,FH$16)),IF(INDEX(Import.PLE,$K26,FH$16)&lt;=mediçao,DH26,0),0),PLE!$AA$28*DH26)</f>
        <v>0</v>
      </c>
      <c r="FI26" s="119">
        <f ca="1">IF($K26&lt;&gt;1,IF(ISNUMBER(INDEX(Import.PLE,$K26,FI$16)),IF(INDEX(Import.PLE,$K26,FI$16)&lt;=mediçao,DI26,0),0),PLE!$AA$28*DI26)</f>
        <v>0</v>
      </c>
      <c r="FJ26" s="119">
        <f ca="1">IF($K26&lt;&gt;1,IF(ISNUMBER(INDEX(Import.PLE,$K26,FJ$16)),IF(INDEX(Import.PLE,$K26,FJ$16)&lt;=mediçao,DJ26,0),0),PLE!$AA$28*DJ26)</f>
        <v>0</v>
      </c>
    </row>
    <row r="27" spans="2:166" s="88" customFormat="1" ht="10.5" x14ac:dyDescent="0.35">
      <c r="B27" s="118">
        <f t="shared" ca="1" si="3"/>
        <v>10</v>
      </c>
      <c r="C27" s="83" t="str">
        <f t="shared" si="4"/>
        <v>Nível</v>
      </c>
      <c r="D27" s="138" t="s">
        <v>213</v>
      </c>
      <c r="E27" s="139" t="s">
        <v>214</v>
      </c>
      <c r="F27" s="137"/>
      <c r="G27" s="174" t="str">
        <f t="shared" si="5"/>
        <v/>
      </c>
      <c r="H27" s="175" t="str">
        <f t="shared" si="6"/>
        <v/>
      </c>
      <c r="I27" s="176">
        <v>77013.119999999995</v>
      </c>
      <c r="J27" s="86"/>
      <c r="K27" s="168" t="str">
        <f>deactivatedados.form1</f>
        <v/>
      </c>
      <c r="L27" s="167"/>
      <c r="M27" s="87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M27" s="119">
        <f t="shared" si="7"/>
        <v>0</v>
      </c>
      <c r="BN27" s="119">
        <f t="shared" si="8"/>
        <v>0</v>
      </c>
      <c r="BO27" s="119">
        <f t="shared" si="9"/>
        <v>0</v>
      </c>
      <c r="BP27" s="119">
        <f t="shared" si="10"/>
        <v>0</v>
      </c>
      <c r="BQ27" s="119">
        <f t="shared" si="11"/>
        <v>0</v>
      </c>
      <c r="BR27" s="119">
        <f t="shared" si="12"/>
        <v>0</v>
      </c>
      <c r="BS27" s="119">
        <f t="shared" si="13"/>
        <v>0</v>
      </c>
      <c r="BT27" s="119">
        <f t="shared" si="14"/>
        <v>0</v>
      </c>
      <c r="BU27" s="119">
        <f t="shared" si="15"/>
        <v>0</v>
      </c>
      <c r="BV27" s="119">
        <f t="shared" si="16"/>
        <v>0</v>
      </c>
      <c r="BW27" s="119">
        <f t="shared" si="17"/>
        <v>0</v>
      </c>
      <c r="BX27" s="119">
        <f t="shared" si="18"/>
        <v>0</v>
      </c>
      <c r="BY27" s="119">
        <f t="shared" si="19"/>
        <v>0</v>
      </c>
      <c r="BZ27" s="119">
        <f t="shared" si="20"/>
        <v>0</v>
      </c>
      <c r="CA27" s="119">
        <f t="shared" si="21"/>
        <v>0</v>
      </c>
      <c r="CB27" s="119">
        <f t="shared" si="22"/>
        <v>0</v>
      </c>
      <c r="CC27" s="119">
        <f t="shared" si="23"/>
        <v>0</v>
      </c>
      <c r="CD27" s="119">
        <f t="shared" si="24"/>
        <v>0</v>
      </c>
      <c r="CE27" s="119">
        <f t="shared" si="25"/>
        <v>0</v>
      </c>
      <c r="CF27" s="119">
        <f t="shared" si="26"/>
        <v>0</v>
      </c>
      <c r="CG27" s="119">
        <f t="shared" si="27"/>
        <v>0</v>
      </c>
      <c r="CH27" s="119">
        <f t="shared" si="28"/>
        <v>0</v>
      </c>
      <c r="CI27" s="119">
        <f t="shared" si="29"/>
        <v>0</v>
      </c>
      <c r="CJ27" s="119">
        <f t="shared" si="30"/>
        <v>0</v>
      </c>
      <c r="CK27" s="119">
        <f t="shared" si="31"/>
        <v>0</v>
      </c>
      <c r="CL27" s="119">
        <f t="shared" si="32"/>
        <v>0</v>
      </c>
      <c r="CM27" s="119">
        <f t="shared" si="33"/>
        <v>0</v>
      </c>
      <c r="CN27" s="119">
        <f t="shared" si="34"/>
        <v>0</v>
      </c>
      <c r="CO27" s="119">
        <f t="shared" si="35"/>
        <v>0</v>
      </c>
      <c r="CP27" s="119">
        <f t="shared" si="36"/>
        <v>0</v>
      </c>
      <c r="CQ27" s="119">
        <f t="shared" si="37"/>
        <v>0</v>
      </c>
      <c r="CR27" s="119">
        <f t="shared" si="38"/>
        <v>0</v>
      </c>
      <c r="CS27" s="119">
        <f t="shared" si="39"/>
        <v>0</v>
      </c>
      <c r="CT27" s="119">
        <f t="shared" si="40"/>
        <v>0</v>
      </c>
      <c r="CU27" s="119">
        <f t="shared" si="41"/>
        <v>0</v>
      </c>
      <c r="CV27" s="119">
        <f t="shared" si="42"/>
        <v>0</v>
      </c>
      <c r="CW27" s="119">
        <f t="shared" si="43"/>
        <v>0</v>
      </c>
      <c r="CX27" s="119">
        <f t="shared" si="44"/>
        <v>0</v>
      </c>
      <c r="CY27" s="119">
        <f t="shared" si="45"/>
        <v>0</v>
      </c>
      <c r="CZ27" s="119">
        <f t="shared" si="46"/>
        <v>0</v>
      </c>
      <c r="DA27" s="119">
        <f t="shared" si="47"/>
        <v>0</v>
      </c>
      <c r="DB27" s="119">
        <f t="shared" si="48"/>
        <v>0</v>
      </c>
      <c r="DC27" s="119">
        <f t="shared" si="49"/>
        <v>0</v>
      </c>
      <c r="DD27" s="119">
        <f t="shared" si="50"/>
        <v>0</v>
      </c>
      <c r="DE27" s="119">
        <f t="shared" si="51"/>
        <v>0</v>
      </c>
      <c r="DF27" s="119">
        <f t="shared" si="52"/>
        <v>0</v>
      </c>
      <c r="DG27" s="119">
        <f t="shared" si="53"/>
        <v>0</v>
      </c>
      <c r="DH27" s="119">
        <f t="shared" si="54"/>
        <v>0</v>
      </c>
      <c r="DI27" s="119">
        <f t="shared" si="55"/>
        <v>0</v>
      </c>
      <c r="DJ27" s="119">
        <f t="shared" si="56"/>
        <v>0</v>
      </c>
      <c r="DK27" s="126" t="str">
        <f t="shared" si="57"/>
        <v>1</v>
      </c>
      <c r="DL27" s="126">
        <f t="shared" ca="1" si="58"/>
        <v>0</v>
      </c>
      <c r="DM27" s="119">
        <f ca="1">IF($K27&lt;&gt;1,IF(ISNUMBER(INDEX(Import.PLE,$K27,DM$16)),IF(INDEX(Import.PLE,$K27,DM$16)&lt;=mediçao,BM27,0),0),PLE!$AA$28*BM27)</f>
        <v>0</v>
      </c>
      <c r="DN27" s="119">
        <f ca="1">IF($K27&lt;&gt;1,IF(ISNUMBER(INDEX(Import.PLE,$K27,DN$16)),IF(INDEX(Import.PLE,$K27,DN$16)&lt;=mediçao,BN27,0),0),PLE!$AA$28*BN27)</f>
        <v>0</v>
      </c>
      <c r="DO27" s="119">
        <f ca="1">IF($K27&lt;&gt;1,IF(ISNUMBER(INDEX(Import.PLE,$K27,DO$16)),IF(INDEX(Import.PLE,$K27,DO$16)&lt;=mediçao,BO27,0),0),PLE!$AA$28*BO27)</f>
        <v>0</v>
      </c>
      <c r="DP27" s="119">
        <f ca="1">IF($K27&lt;&gt;1,IF(ISNUMBER(INDEX(Import.PLE,$K27,DP$16)),IF(INDEX(Import.PLE,$K27,DP$16)&lt;=mediçao,BP27,0),0),PLE!$AA$28*BP27)</f>
        <v>0</v>
      </c>
      <c r="DQ27" s="119">
        <f ca="1">IF($K27&lt;&gt;1,IF(ISNUMBER(INDEX(Import.PLE,$K27,DQ$16)),IF(INDEX(Import.PLE,$K27,DQ$16)&lt;=mediçao,BQ27,0),0),PLE!$AA$28*BQ27)</f>
        <v>0</v>
      </c>
      <c r="DR27" s="119">
        <f ca="1">IF($K27&lt;&gt;1,IF(ISNUMBER(INDEX(Import.PLE,$K27,DR$16)),IF(INDEX(Import.PLE,$K27,DR$16)&lt;=mediçao,BR27,0),0),PLE!$AA$28*BR27)</f>
        <v>0</v>
      </c>
      <c r="DS27" s="119">
        <f ca="1">IF($K27&lt;&gt;1,IF(ISNUMBER(INDEX(Import.PLE,$K27,DS$16)),IF(INDEX(Import.PLE,$K27,DS$16)&lt;=mediçao,BS27,0),0),PLE!$AA$28*BS27)</f>
        <v>0</v>
      </c>
      <c r="DT27" s="119">
        <f ca="1">IF($K27&lt;&gt;1,IF(ISNUMBER(INDEX(Import.PLE,$K27,DT$16)),IF(INDEX(Import.PLE,$K27,DT$16)&lt;=mediçao,BT27,0),0),PLE!$AA$28*BT27)</f>
        <v>0</v>
      </c>
      <c r="DU27" s="119">
        <f ca="1">IF($K27&lt;&gt;1,IF(ISNUMBER(INDEX(Import.PLE,$K27,DU$16)),IF(INDEX(Import.PLE,$K27,DU$16)&lt;=mediçao,BU27,0),0),PLE!$AA$28*BU27)</f>
        <v>0</v>
      </c>
      <c r="DV27" s="119">
        <f ca="1">IF($K27&lt;&gt;1,IF(ISNUMBER(INDEX(Import.PLE,$K27,DV$16)),IF(INDEX(Import.PLE,$K27,DV$16)&lt;=mediçao,BV27,0),0),PLE!$AA$28*BV27)</f>
        <v>0</v>
      </c>
      <c r="DW27" s="119">
        <f ca="1">IF($K27&lt;&gt;1,IF(ISNUMBER(INDEX(Import.PLE,$K27,DW$16)),IF(INDEX(Import.PLE,$K27,DW$16)&lt;=mediçao,BW27,0),0),PLE!$AA$28*BW27)</f>
        <v>0</v>
      </c>
      <c r="DX27" s="119">
        <f ca="1">IF($K27&lt;&gt;1,IF(ISNUMBER(INDEX(Import.PLE,$K27,DX$16)),IF(INDEX(Import.PLE,$K27,DX$16)&lt;=mediçao,BX27,0),0),PLE!$AA$28*BX27)</f>
        <v>0</v>
      </c>
      <c r="DY27" s="119">
        <f ca="1">IF($K27&lt;&gt;1,IF(ISNUMBER(INDEX(Import.PLE,$K27,DY$16)),IF(INDEX(Import.PLE,$K27,DY$16)&lt;=mediçao,BY27,0),0),PLE!$AA$28*BY27)</f>
        <v>0</v>
      </c>
      <c r="DZ27" s="119">
        <f ca="1">IF($K27&lt;&gt;1,IF(ISNUMBER(INDEX(Import.PLE,$K27,DZ$16)),IF(INDEX(Import.PLE,$K27,DZ$16)&lt;=mediçao,BZ27,0),0),PLE!$AA$28*BZ27)</f>
        <v>0</v>
      </c>
      <c r="EA27" s="119">
        <f ca="1">IF($K27&lt;&gt;1,IF(ISNUMBER(INDEX(Import.PLE,$K27,EA$16)),IF(INDEX(Import.PLE,$K27,EA$16)&lt;=mediçao,CA27,0),0),PLE!$AA$28*CA27)</f>
        <v>0</v>
      </c>
      <c r="EB27" s="119">
        <f ca="1">IF($K27&lt;&gt;1,IF(ISNUMBER(INDEX(Import.PLE,$K27,EB$16)),IF(INDEX(Import.PLE,$K27,EB$16)&lt;=mediçao,CB27,0),0),PLE!$AA$28*CB27)</f>
        <v>0</v>
      </c>
      <c r="EC27" s="119">
        <f ca="1">IF($K27&lt;&gt;1,IF(ISNUMBER(INDEX(Import.PLE,$K27,EC$16)),IF(INDEX(Import.PLE,$K27,EC$16)&lt;=mediçao,CC27,0),0),PLE!$AA$28*CC27)</f>
        <v>0</v>
      </c>
      <c r="ED27" s="119">
        <f ca="1">IF($K27&lt;&gt;1,IF(ISNUMBER(INDEX(Import.PLE,$K27,ED$16)),IF(INDEX(Import.PLE,$K27,ED$16)&lt;=mediçao,CD27,0),0),PLE!$AA$28*CD27)</f>
        <v>0</v>
      </c>
      <c r="EE27" s="119">
        <f ca="1">IF($K27&lt;&gt;1,IF(ISNUMBER(INDEX(Import.PLE,$K27,EE$16)),IF(INDEX(Import.PLE,$K27,EE$16)&lt;=mediçao,CE27,0),0),PLE!$AA$28*CE27)</f>
        <v>0</v>
      </c>
      <c r="EF27" s="119">
        <f ca="1">IF($K27&lt;&gt;1,IF(ISNUMBER(INDEX(Import.PLE,$K27,EF$16)),IF(INDEX(Import.PLE,$K27,EF$16)&lt;=mediçao,CF27,0),0),PLE!$AA$28*CF27)</f>
        <v>0</v>
      </c>
      <c r="EG27" s="119">
        <f ca="1">IF($K27&lt;&gt;1,IF(ISNUMBER(INDEX(Import.PLE,$K27,EG$16)),IF(INDEX(Import.PLE,$K27,EG$16)&lt;=mediçao,CG27,0),0),PLE!$AA$28*CG27)</f>
        <v>0</v>
      </c>
      <c r="EH27" s="119">
        <f ca="1">IF($K27&lt;&gt;1,IF(ISNUMBER(INDEX(Import.PLE,$K27,EH$16)),IF(INDEX(Import.PLE,$K27,EH$16)&lt;=mediçao,CH27,0),0),PLE!$AA$28*CH27)</f>
        <v>0</v>
      </c>
      <c r="EI27" s="119">
        <f ca="1">IF($K27&lt;&gt;1,IF(ISNUMBER(INDEX(Import.PLE,$K27,EI$16)),IF(INDEX(Import.PLE,$K27,EI$16)&lt;=mediçao,CI27,0),0),PLE!$AA$28*CI27)</f>
        <v>0</v>
      </c>
      <c r="EJ27" s="119">
        <f ca="1">IF($K27&lt;&gt;1,IF(ISNUMBER(INDEX(Import.PLE,$K27,EJ$16)),IF(INDEX(Import.PLE,$K27,EJ$16)&lt;=mediçao,CJ27,0),0),PLE!$AA$28*CJ27)</f>
        <v>0</v>
      </c>
      <c r="EK27" s="119">
        <f ca="1">IF($K27&lt;&gt;1,IF(ISNUMBER(INDEX(Import.PLE,$K27,EK$16)),IF(INDEX(Import.PLE,$K27,EK$16)&lt;=mediçao,CK27,0),0),PLE!$AA$28*CK27)</f>
        <v>0</v>
      </c>
      <c r="EL27" s="119">
        <f ca="1">IF($K27&lt;&gt;1,IF(ISNUMBER(INDEX(Import.PLE,$K27,EL$16)),IF(INDEX(Import.PLE,$K27,EL$16)&lt;=mediçao,CL27,0),0),PLE!$AA$28*CL27)</f>
        <v>0</v>
      </c>
      <c r="EM27" s="119">
        <f ca="1">IF($K27&lt;&gt;1,IF(ISNUMBER(INDEX(Import.PLE,$K27,EM$16)),IF(INDEX(Import.PLE,$K27,EM$16)&lt;=mediçao,CM27,0),0),PLE!$AA$28*CM27)</f>
        <v>0</v>
      </c>
      <c r="EN27" s="119">
        <f ca="1">IF($K27&lt;&gt;1,IF(ISNUMBER(INDEX(Import.PLE,$K27,EN$16)),IF(INDEX(Import.PLE,$K27,EN$16)&lt;=mediçao,CN27,0),0),PLE!$AA$28*CN27)</f>
        <v>0</v>
      </c>
      <c r="EO27" s="119">
        <f ca="1">IF($K27&lt;&gt;1,IF(ISNUMBER(INDEX(Import.PLE,$K27,EO$16)),IF(INDEX(Import.PLE,$K27,EO$16)&lt;=mediçao,CO27,0),0),PLE!$AA$28*CO27)</f>
        <v>0</v>
      </c>
      <c r="EP27" s="119">
        <f ca="1">IF($K27&lt;&gt;1,IF(ISNUMBER(INDEX(Import.PLE,$K27,EP$16)),IF(INDEX(Import.PLE,$K27,EP$16)&lt;=mediçao,CP27,0),0),PLE!$AA$28*CP27)</f>
        <v>0</v>
      </c>
      <c r="EQ27" s="119">
        <f ca="1">IF($K27&lt;&gt;1,IF(ISNUMBER(INDEX(Import.PLE,$K27,EQ$16)),IF(INDEX(Import.PLE,$K27,EQ$16)&lt;=mediçao,CQ27,0),0),PLE!$AA$28*CQ27)</f>
        <v>0</v>
      </c>
      <c r="ER27" s="119">
        <f ca="1">IF($K27&lt;&gt;1,IF(ISNUMBER(INDEX(Import.PLE,$K27,ER$16)),IF(INDEX(Import.PLE,$K27,ER$16)&lt;=mediçao,CR27,0),0),PLE!$AA$28*CR27)</f>
        <v>0</v>
      </c>
      <c r="ES27" s="119">
        <f ca="1">IF($K27&lt;&gt;1,IF(ISNUMBER(INDEX(Import.PLE,$K27,ES$16)),IF(INDEX(Import.PLE,$K27,ES$16)&lt;=mediçao,CS27,0),0),PLE!$AA$28*CS27)</f>
        <v>0</v>
      </c>
      <c r="ET27" s="119">
        <f ca="1">IF($K27&lt;&gt;1,IF(ISNUMBER(INDEX(Import.PLE,$K27,ET$16)),IF(INDEX(Import.PLE,$K27,ET$16)&lt;=mediçao,CT27,0),0),PLE!$AA$28*CT27)</f>
        <v>0</v>
      </c>
      <c r="EU27" s="119">
        <f ca="1">IF($K27&lt;&gt;1,IF(ISNUMBER(INDEX(Import.PLE,$K27,EU$16)),IF(INDEX(Import.PLE,$K27,EU$16)&lt;=mediçao,CU27,0),0),PLE!$AA$28*CU27)</f>
        <v>0</v>
      </c>
      <c r="EV27" s="119">
        <f ca="1">IF($K27&lt;&gt;1,IF(ISNUMBER(INDEX(Import.PLE,$K27,EV$16)),IF(INDEX(Import.PLE,$K27,EV$16)&lt;=mediçao,CV27,0),0),PLE!$AA$28*CV27)</f>
        <v>0</v>
      </c>
      <c r="EW27" s="119">
        <f ca="1">IF($K27&lt;&gt;1,IF(ISNUMBER(INDEX(Import.PLE,$K27,EW$16)),IF(INDEX(Import.PLE,$K27,EW$16)&lt;=mediçao,CW27,0),0),PLE!$AA$28*CW27)</f>
        <v>0</v>
      </c>
      <c r="EX27" s="119">
        <f ca="1">IF($K27&lt;&gt;1,IF(ISNUMBER(INDEX(Import.PLE,$K27,EX$16)),IF(INDEX(Import.PLE,$K27,EX$16)&lt;=mediçao,CX27,0),0),PLE!$AA$28*CX27)</f>
        <v>0</v>
      </c>
      <c r="EY27" s="119">
        <f ca="1">IF($K27&lt;&gt;1,IF(ISNUMBER(INDEX(Import.PLE,$K27,EY$16)),IF(INDEX(Import.PLE,$K27,EY$16)&lt;=mediçao,CY27,0),0),PLE!$AA$28*CY27)</f>
        <v>0</v>
      </c>
      <c r="EZ27" s="119">
        <f ca="1">IF($K27&lt;&gt;1,IF(ISNUMBER(INDEX(Import.PLE,$K27,EZ$16)),IF(INDEX(Import.PLE,$K27,EZ$16)&lt;=mediçao,CZ27,0),0),PLE!$AA$28*CZ27)</f>
        <v>0</v>
      </c>
      <c r="FA27" s="119">
        <f ca="1">IF($K27&lt;&gt;1,IF(ISNUMBER(INDEX(Import.PLE,$K27,FA$16)),IF(INDEX(Import.PLE,$K27,FA$16)&lt;=mediçao,DA27,0),0),PLE!$AA$28*DA27)</f>
        <v>0</v>
      </c>
      <c r="FB27" s="119">
        <f ca="1">IF($K27&lt;&gt;1,IF(ISNUMBER(INDEX(Import.PLE,$K27,FB$16)),IF(INDEX(Import.PLE,$K27,FB$16)&lt;=mediçao,DB27,0),0),PLE!$AA$28*DB27)</f>
        <v>0</v>
      </c>
      <c r="FC27" s="119">
        <f ca="1">IF($K27&lt;&gt;1,IF(ISNUMBER(INDEX(Import.PLE,$K27,FC$16)),IF(INDEX(Import.PLE,$K27,FC$16)&lt;=mediçao,DC27,0),0),PLE!$AA$28*DC27)</f>
        <v>0</v>
      </c>
      <c r="FD27" s="119">
        <f ca="1">IF($K27&lt;&gt;1,IF(ISNUMBER(INDEX(Import.PLE,$K27,FD$16)),IF(INDEX(Import.PLE,$K27,FD$16)&lt;=mediçao,DD27,0),0),PLE!$AA$28*DD27)</f>
        <v>0</v>
      </c>
      <c r="FE27" s="119">
        <f ca="1">IF($K27&lt;&gt;1,IF(ISNUMBER(INDEX(Import.PLE,$K27,FE$16)),IF(INDEX(Import.PLE,$K27,FE$16)&lt;=mediçao,DE27,0),0),PLE!$AA$28*DE27)</f>
        <v>0</v>
      </c>
      <c r="FF27" s="119">
        <f ca="1">IF($K27&lt;&gt;1,IF(ISNUMBER(INDEX(Import.PLE,$K27,FF$16)),IF(INDEX(Import.PLE,$K27,FF$16)&lt;=mediçao,DF27,0),0),PLE!$AA$28*DF27)</f>
        <v>0</v>
      </c>
      <c r="FG27" s="119">
        <f ca="1">IF($K27&lt;&gt;1,IF(ISNUMBER(INDEX(Import.PLE,$K27,FG$16)),IF(INDEX(Import.PLE,$K27,FG$16)&lt;=mediçao,DG27,0),0),PLE!$AA$28*DG27)</f>
        <v>0</v>
      </c>
      <c r="FH27" s="119">
        <f ca="1">IF($K27&lt;&gt;1,IF(ISNUMBER(INDEX(Import.PLE,$K27,FH$16)),IF(INDEX(Import.PLE,$K27,FH$16)&lt;=mediçao,DH27,0),0),PLE!$AA$28*DH27)</f>
        <v>0</v>
      </c>
      <c r="FI27" s="119">
        <f ca="1">IF($K27&lt;&gt;1,IF(ISNUMBER(INDEX(Import.PLE,$K27,FI$16)),IF(INDEX(Import.PLE,$K27,FI$16)&lt;=mediçao,DI27,0),0),PLE!$AA$28*DI27)</f>
        <v>0</v>
      </c>
      <c r="FJ27" s="119">
        <f ca="1">IF($K27&lt;&gt;1,IF(ISNUMBER(INDEX(Import.PLE,$K27,FJ$16)),IF(INDEX(Import.PLE,$K27,FJ$16)&lt;=mediçao,DJ27,0),0),PLE!$AA$28*DJ27)</f>
        <v>0</v>
      </c>
    </row>
    <row r="28" spans="2:166" s="88" customFormat="1" ht="10.5" x14ac:dyDescent="0.35">
      <c r="B28" s="118">
        <f t="shared" ca="1" si="3"/>
        <v>11</v>
      </c>
      <c r="C28" s="83" t="str">
        <f t="shared" si="4"/>
        <v>Nível</v>
      </c>
      <c r="D28" s="138" t="s">
        <v>215</v>
      </c>
      <c r="E28" s="139" t="s">
        <v>216</v>
      </c>
      <c r="F28" s="137"/>
      <c r="G28" s="174" t="str">
        <f t="shared" si="5"/>
        <v/>
      </c>
      <c r="H28" s="175" t="str">
        <f t="shared" si="6"/>
        <v/>
      </c>
      <c r="I28" s="176">
        <v>41504</v>
      </c>
      <c r="J28" s="86"/>
      <c r="K28" s="168" t="str">
        <f>deactivatedados.form1</f>
        <v/>
      </c>
      <c r="L28" s="167"/>
      <c r="M28" s="87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M28" s="119">
        <f t="shared" si="7"/>
        <v>0</v>
      </c>
      <c r="BN28" s="119">
        <f t="shared" si="8"/>
        <v>0</v>
      </c>
      <c r="BO28" s="119">
        <f t="shared" si="9"/>
        <v>0</v>
      </c>
      <c r="BP28" s="119">
        <f t="shared" si="10"/>
        <v>0</v>
      </c>
      <c r="BQ28" s="119">
        <f t="shared" si="11"/>
        <v>0</v>
      </c>
      <c r="BR28" s="119">
        <f t="shared" si="12"/>
        <v>0</v>
      </c>
      <c r="BS28" s="119">
        <f t="shared" si="13"/>
        <v>0</v>
      </c>
      <c r="BT28" s="119">
        <f t="shared" si="14"/>
        <v>0</v>
      </c>
      <c r="BU28" s="119">
        <f t="shared" si="15"/>
        <v>0</v>
      </c>
      <c r="BV28" s="119">
        <f t="shared" si="16"/>
        <v>0</v>
      </c>
      <c r="BW28" s="119">
        <f t="shared" si="17"/>
        <v>0</v>
      </c>
      <c r="BX28" s="119">
        <f t="shared" si="18"/>
        <v>0</v>
      </c>
      <c r="BY28" s="119">
        <f t="shared" si="19"/>
        <v>0</v>
      </c>
      <c r="BZ28" s="119">
        <f t="shared" si="20"/>
        <v>0</v>
      </c>
      <c r="CA28" s="119">
        <f t="shared" si="21"/>
        <v>0</v>
      </c>
      <c r="CB28" s="119">
        <f t="shared" si="22"/>
        <v>0</v>
      </c>
      <c r="CC28" s="119">
        <f t="shared" si="23"/>
        <v>0</v>
      </c>
      <c r="CD28" s="119">
        <f t="shared" si="24"/>
        <v>0</v>
      </c>
      <c r="CE28" s="119">
        <f t="shared" si="25"/>
        <v>0</v>
      </c>
      <c r="CF28" s="119">
        <f t="shared" si="26"/>
        <v>0</v>
      </c>
      <c r="CG28" s="119">
        <f t="shared" si="27"/>
        <v>0</v>
      </c>
      <c r="CH28" s="119">
        <f t="shared" si="28"/>
        <v>0</v>
      </c>
      <c r="CI28" s="119">
        <f t="shared" si="29"/>
        <v>0</v>
      </c>
      <c r="CJ28" s="119">
        <f t="shared" si="30"/>
        <v>0</v>
      </c>
      <c r="CK28" s="119">
        <f t="shared" si="31"/>
        <v>0</v>
      </c>
      <c r="CL28" s="119">
        <f t="shared" si="32"/>
        <v>0</v>
      </c>
      <c r="CM28" s="119">
        <f t="shared" si="33"/>
        <v>0</v>
      </c>
      <c r="CN28" s="119">
        <f t="shared" si="34"/>
        <v>0</v>
      </c>
      <c r="CO28" s="119">
        <f t="shared" si="35"/>
        <v>0</v>
      </c>
      <c r="CP28" s="119">
        <f t="shared" si="36"/>
        <v>0</v>
      </c>
      <c r="CQ28" s="119">
        <f t="shared" si="37"/>
        <v>0</v>
      </c>
      <c r="CR28" s="119">
        <f t="shared" si="38"/>
        <v>0</v>
      </c>
      <c r="CS28" s="119">
        <f t="shared" si="39"/>
        <v>0</v>
      </c>
      <c r="CT28" s="119">
        <f t="shared" si="40"/>
        <v>0</v>
      </c>
      <c r="CU28" s="119">
        <f t="shared" si="41"/>
        <v>0</v>
      </c>
      <c r="CV28" s="119">
        <f t="shared" si="42"/>
        <v>0</v>
      </c>
      <c r="CW28" s="119">
        <f t="shared" si="43"/>
        <v>0</v>
      </c>
      <c r="CX28" s="119">
        <f t="shared" si="44"/>
        <v>0</v>
      </c>
      <c r="CY28" s="119">
        <f t="shared" si="45"/>
        <v>0</v>
      </c>
      <c r="CZ28" s="119">
        <f t="shared" si="46"/>
        <v>0</v>
      </c>
      <c r="DA28" s="119">
        <f t="shared" si="47"/>
        <v>0</v>
      </c>
      <c r="DB28" s="119">
        <f t="shared" si="48"/>
        <v>0</v>
      </c>
      <c r="DC28" s="119">
        <f t="shared" si="49"/>
        <v>0</v>
      </c>
      <c r="DD28" s="119">
        <f t="shared" si="50"/>
        <v>0</v>
      </c>
      <c r="DE28" s="119">
        <f t="shared" si="51"/>
        <v>0</v>
      </c>
      <c r="DF28" s="119">
        <f t="shared" si="52"/>
        <v>0</v>
      </c>
      <c r="DG28" s="119">
        <f t="shared" si="53"/>
        <v>0</v>
      </c>
      <c r="DH28" s="119">
        <f t="shared" si="54"/>
        <v>0</v>
      </c>
      <c r="DI28" s="119">
        <f t="shared" si="55"/>
        <v>0</v>
      </c>
      <c r="DJ28" s="119">
        <f t="shared" si="56"/>
        <v>0</v>
      </c>
      <c r="DK28" s="126" t="str">
        <f t="shared" si="57"/>
        <v>1</v>
      </c>
      <c r="DL28" s="126">
        <f t="shared" ca="1" si="58"/>
        <v>0</v>
      </c>
      <c r="DM28" s="119">
        <f ca="1">IF($K28&lt;&gt;1,IF(ISNUMBER(INDEX(Import.PLE,$K28,DM$16)),IF(INDEX(Import.PLE,$K28,DM$16)&lt;=mediçao,BM28,0),0),PLE!$AA$28*BM28)</f>
        <v>0</v>
      </c>
      <c r="DN28" s="119">
        <f ca="1">IF($K28&lt;&gt;1,IF(ISNUMBER(INDEX(Import.PLE,$K28,DN$16)),IF(INDEX(Import.PLE,$K28,DN$16)&lt;=mediçao,BN28,0),0),PLE!$AA$28*BN28)</f>
        <v>0</v>
      </c>
      <c r="DO28" s="119">
        <f ca="1">IF($K28&lt;&gt;1,IF(ISNUMBER(INDEX(Import.PLE,$K28,DO$16)),IF(INDEX(Import.PLE,$K28,DO$16)&lt;=mediçao,BO28,0),0),PLE!$AA$28*BO28)</f>
        <v>0</v>
      </c>
      <c r="DP28" s="119">
        <f ca="1">IF($K28&lt;&gt;1,IF(ISNUMBER(INDEX(Import.PLE,$K28,DP$16)),IF(INDEX(Import.PLE,$K28,DP$16)&lt;=mediçao,BP28,0),0),PLE!$AA$28*BP28)</f>
        <v>0</v>
      </c>
      <c r="DQ28" s="119">
        <f ca="1">IF($K28&lt;&gt;1,IF(ISNUMBER(INDEX(Import.PLE,$K28,DQ$16)),IF(INDEX(Import.PLE,$K28,DQ$16)&lt;=mediçao,BQ28,0),0),PLE!$AA$28*BQ28)</f>
        <v>0</v>
      </c>
      <c r="DR28" s="119">
        <f ca="1">IF($K28&lt;&gt;1,IF(ISNUMBER(INDEX(Import.PLE,$K28,DR$16)),IF(INDEX(Import.PLE,$K28,DR$16)&lt;=mediçao,BR28,0),0),PLE!$AA$28*BR28)</f>
        <v>0</v>
      </c>
      <c r="DS28" s="119">
        <f ca="1">IF($K28&lt;&gt;1,IF(ISNUMBER(INDEX(Import.PLE,$K28,DS$16)),IF(INDEX(Import.PLE,$K28,DS$16)&lt;=mediçao,BS28,0),0),PLE!$AA$28*BS28)</f>
        <v>0</v>
      </c>
      <c r="DT28" s="119">
        <f ca="1">IF($K28&lt;&gt;1,IF(ISNUMBER(INDEX(Import.PLE,$K28,DT$16)),IF(INDEX(Import.PLE,$K28,DT$16)&lt;=mediçao,BT28,0),0),PLE!$AA$28*BT28)</f>
        <v>0</v>
      </c>
      <c r="DU28" s="119">
        <f ca="1">IF($K28&lt;&gt;1,IF(ISNUMBER(INDEX(Import.PLE,$K28,DU$16)),IF(INDEX(Import.PLE,$K28,DU$16)&lt;=mediçao,BU28,0),0),PLE!$AA$28*BU28)</f>
        <v>0</v>
      </c>
      <c r="DV28" s="119">
        <f ca="1">IF($K28&lt;&gt;1,IF(ISNUMBER(INDEX(Import.PLE,$K28,DV$16)),IF(INDEX(Import.PLE,$K28,DV$16)&lt;=mediçao,BV28,0),0),PLE!$AA$28*BV28)</f>
        <v>0</v>
      </c>
      <c r="DW28" s="119">
        <f ca="1">IF($K28&lt;&gt;1,IF(ISNUMBER(INDEX(Import.PLE,$K28,DW$16)),IF(INDEX(Import.PLE,$K28,DW$16)&lt;=mediçao,BW28,0),0),PLE!$AA$28*BW28)</f>
        <v>0</v>
      </c>
      <c r="DX28" s="119">
        <f ca="1">IF($K28&lt;&gt;1,IF(ISNUMBER(INDEX(Import.PLE,$K28,DX$16)),IF(INDEX(Import.PLE,$K28,DX$16)&lt;=mediçao,BX28,0),0),PLE!$AA$28*BX28)</f>
        <v>0</v>
      </c>
      <c r="DY28" s="119">
        <f ca="1">IF($K28&lt;&gt;1,IF(ISNUMBER(INDEX(Import.PLE,$K28,DY$16)),IF(INDEX(Import.PLE,$K28,DY$16)&lt;=mediçao,BY28,0),0),PLE!$AA$28*BY28)</f>
        <v>0</v>
      </c>
      <c r="DZ28" s="119">
        <f ca="1">IF($K28&lt;&gt;1,IF(ISNUMBER(INDEX(Import.PLE,$K28,DZ$16)),IF(INDEX(Import.PLE,$K28,DZ$16)&lt;=mediçao,BZ28,0),0),PLE!$AA$28*BZ28)</f>
        <v>0</v>
      </c>
      <c r="EA28" s="119">
        <f ca="1">IF($K28&lt;&gt;1,IF(ISNUMBER(INDEX(Import.PLE,$K28,EA$16)),IF(INDEX(Import.PLE,$K28,EA$16)&lt;=mediçao,CA28,0),0),PLE!$AA$28*CA28)</f>
        <v>0</v>
      </c>
      <c r="EB28" s="119">
        <f ca="1">IF($K28&lt;&gt;1,IF(ISNUMBER(INDEX(Import.PLE,$K28,EB$16)),IF(INDEX(Import.PLE,$K28,EB$16)&lt;=mediçao,CB28,0),0),PLE!$AA$28*CB28)</f>
        <v>0</v>
      </c>
      <c r="EC28" s="119">
        <f ca="1">IF($K28&lt;&gt;1,IF(ISNUMBER(INDEX(Import.PLE,$K28,EC$16)),IF(INDEX(Import.PLE,$K28,EC$16)&lt;=mediçao,CC28,0),0),PLE!$AA$28*CC28)</f>
        <v>0</v>
      </c>
      <c r="ED28" s="119">
        <f ca="1">IF($K28&lt;&gt;1,IF(ISNUMBER(INDEX(Import.PLE,$K28,ED$16)),IF(INDEX(Import.PLE,$K28,ED$16)&lt;=mediçao,CD28,0),0),PLE!$AA$28*CD28)</f>
        <v>0</v>
      </c>
      <c r="EE28" s="119">
        <f ca="1">IF($K28&lt;&gt;1,IF(ISNUMBER(INDEX(Import.PLE,$K28,EE$16)),IF(INDEX(Import.PLE,$K28,EE$16)&lt;=mediçao,CE28,0),0),PLE!$AA$28*CE28)</f>
        <v>0</v>
      </c>
      <c r="EF28" s="119">
        <f ca="1">IF($K28&lt;&gt;1,IF(ISNUMBER(INDEX(Import.PLE,$K28,EF$16)),IF(INDEX(Import.PLE,$K28,EF$16)&lt;=mediçao,CF28,0),0),PLE!$AA$28*CF28)</f>
        <v>0</v>
      </c>
      <c r="EG28" s="119">
        <f ca="1">IF($K28&lt;&gt;1,IF(ISNUMBER(INDEX(Import.PLE,$K28,EG$16)),IF(INDEX(Import.PLE,$K28,EG$16)&lt;=mediçao,CG28,0),0),PLE!$AA$28*CG28)</f>
        <v>0</v>
      </c>
      <c r="EH28" s="119">
        <f ca="1">IF($K28&lt;&gt;1,IF(ISNUMBER(INDEX(Import.PLE,$K28,EH$16)),IF(INDEX(Import.PLE,$K28,EH$16)&lt;=mediçao,CH28,0),0),PLE!$AA$28*CH28)</f>
        <v>0</v>
      </c>
      <c r="EI28" s="119">
        <f ca="1">IF($K28&lt;&gt;1,IF(ISNUMBER(INDEX(Import.PLE,$K28,EI$16)),IF(INDEX(Import.PLE,$K28,EI$16)&lt;=mediçao,CI28,0),0),PLE!$AA$28*CI28)</f>
        <v>0</v>
      </c>
      <c r="EJ28" s="119">
        <f ca="1">IF($K28&lt;&gt;1,IF(ISNUMBER(INDEX(Import.PLE,$K28,EJ$16)),IF(INDEX(Import.PLE,$K28,EJ$16)&lt;=mediçao,CJ28,0),0),PLE!$AA$28*CJ28)</f>
        <v>0</v>
      </c>
      <c r="EK28" s="119">
        <f ca="1">IF($K28&lt;&gt;1,IF(ISNUMBER(INDEX(Import.PLE,$K28,EK$16)),IF(INDEX(Import.PLE,$K28,EK$16)&lt;=mediçao,CK28,0),0),PLE!$AA$28*CK28)</f>
        <v>0</v>
      </c>
      <c r="EL28" s="119">
        <f ca="1">IF($K28&lt;&gt;1,IF(ISNUMBER(INDEX(Import.PLE,$K28,EL$16)),IF(INDEX(Import.PLE,$K28,EL$16)&lt;=mediçao,CL28,0),0),PLE!$AA$28*CL28)</f>
        <v>0</v>
      </c>
      <c r="EM28" s="119">
        <f ca="1">IF($K28&lt;&gt;1,IF(ISNUMBER(INDEX(Import.PLE,$K28,EM$16)),IF(INDEX(Import.PLE,$K28,EM$16)&lt;=mediçao,CM28,0),0),PLE!$AA$28*CM28)</f>
        <v>0</v>
      </c>
      <c r="EN28" s="119">
        <f ca="1">IF($K28&lt;&gt;1,IF(ISNUMBER(INDEX(Import.PLE,$K28,EN$16)),IF(INDEX(Import.PLE,$K28,EN$16)&lt;=mediçao,CN28,0),0),PLE!$AA$28*CN28)</f>
        <v>0</v>
      </c>
      <c r="EO28" s="119">
        <f ca="1">IF($K28&lt;&gt;1,IF(ISNUMBER(INDEX(Import.PLE,$K28,EO$16)),IF(INDEX(Import.PLE,$K28,EO$16)&lt;=mediçao,CO28,0),0),PLE!$AA$28*CO28)</f>
        <v>0</v>
      </c>
      <c r="EP28" s="119">
        <f ca="1">IF($K28&lt;&gt;1,IF(ISNUMBER(INDEX(Import.PLE,$K28,EP$16)),IF(INDEX(Import.PLE,$K28,EP$16)&lt;=mediçao,CP28,0),0),PLE!$AA$28*CP28)</f>
        <v>0</v>
      </c>
      <c r="EQ28" s="119">
        <f ca="1">IF($K28&lt;&gt;1,IF(ISNUMBER(INDEX(Import.PLE,$K28,EQ$16)),IF(INDEX(Import.PLE,$K28,EQ$16)&lt;=mediçao,CQ28,0),0),PLE!$AA$28*CQ28)</f>
        <v>0</v>
      </c>
      <c r="ER28" s="119">
        <f ca="1">IF($K28&lt;&gt;1,IF(ISNUMBER(INDEX(Import.PLE,$K28,ER$16)),IF(INDEX(Import.PLE,$K28,ER$16)&lt;=mediçao,CR28,0),0),PLE!$AA$28*CR28)</f>
        <v>0</v>
      </c>
      <c r="ES28" s="119">
        <f ca="1">IF($K28&lt;&gt;1,IF(ISNUMBER(INDEX(Import.PLE,$K28,ES$16)),IF(INDEX(Import.PLE,$K28,ES$16)&lt;=mediçao,CS28,0),0),PLE!$AA$28*CS28)</f>
        <v>0</v>
      </c>
      <c r="ET28" s="119">
        <f ca="1">IF($K28&lt;&gt;1,IF(ISNUMBER(INDEX(Import.PLE,$K28,ET$16)),IF(INDEX(Import.PLE,$K28,ET$16)&lt;=mediçao,CT28,0),0),PLE!$AA$28*CT28)</f>
        <v>0</v>
      </c>
      <c r="EU28" s="119">
        <f ca="1">IF($K28&lt;&gt;1,IF(ISNUMBER(INDEX(Import.PLE,$K28,EU$16)),IF(INDEX(Import.PLE,$K28,EU$16)&lt;=mediçao,CU28,0),0),PLE!$AA$28*CU28)</f>
        <v>0</v>
      </c>
      <c r="EV28" s="119">
        <f ca="1">IF($K28&lt;&gt;1,IF(ISNUMBER(INDEX(Import.PLE,$K28,EV$16)),IF(INDEX(Import.PLE,$K28,EV$16)&lt;=mediçao,CV28,0),0),PLE!$AA$28*CV28)</f>
        <v>0</v>
      </c>
      <c r="EW28" s="119">
        <f ca="1">IF($K28&lt;&gt;1,IF(ISNUMBER(INDEX(Import.PLE,$K28,EW$16)),IF(INDEX(Import.PLE,$K28,EW$16)&lt;=mediçao,CW28,0),0),PLE!$AA$28*CW28)</f>
        <v>0</v>
      </c>
      <c r="EX28" s="119">
        <f ca="1">IF($K28&lt;&gt;1,IF(ISNUMBER(INDEX(Import.PLE,$K28,EX$16)),IF(INDEX(Import.PLE,$K28,EX$16)&lt;=mediçao,CX28,0),0),PLE!$AA$28*CX28)</f>
        <v>0</v>
      </c>
      <c r="EY28" s="119">
        <f ca="1">IF($K28&lt;&gt;1,IF(ISNUMBER(INDEX(Import.PLE,$K28,EY$16)),IF(INDEX(Import.PLE,$K28,EY$16)&lt;=mediçao,CY28,0),0),PLE!$AA$28*CY28)</f>
        <v>0</v>
      </c>
      <c r="EZ28" s="119">
        <f ca="1">IF($K28&lt;&gt;1,IF(ISNUMBER(INDEX(Import.PLE,$K28,EZ$16)),IF(INDEX(Import.PLE,$K28,EZ$16)&lt;=mediçao,CZ28,0),0),PLE!$AA$28*CZ28)</f>
        <v>0</v>
      </c>
      <c r="FA28" s="119">
        <f ca="1">IF($K28&lt;&gt;1,IF(ISNUMBER(INDEX(Import.PLE,$K28,FA$16)),IF(INDEX(Import.PLE,$K28,FA$16)&lt;=mediçao,DA28,0),0),PLE!$AA$28*DA28)</f>
        <v>0</v>
      </c>
      <c r="FB28" s="119">
        <f ca="1">IF($K28&lt;&gt;1,IF(ISNUMBER(INDEX(Import.PLE,$K28,FB$16)),IF(INDEX(Import.PLE,$K28,FB$16)&lt;=mediçao,DB28,0),0),PLE!$AA$28*DB28)</f>
        <v>0</v>
      </c>
      <c r="FC28" s="119">
        <f ca="1">IF($K28&lt;&gt;1,IF(ISNUMBER(INDEX(Import.PLE,$K28,FC$16)),IF(INDEX(Import.PLE,$K28,FC$16)&lt;=mediçao,DC28,0),0),PLE!$AA$28*DC28)</f>
        <v>0</v>
      </c>
      <c r="FD28" s="119">
        <f ca="1">IF($K28&lt;&gt;1,IF(ISNUMBER(INDEX(Import.PLE,$K28,FD$16)),IF(INDEX(Import.PLE,$K28,FD$16)&lt;=mediçao,DD28,0),0),PLE!$AA$28*DD28)</f>
        <v>0</v>
      </c>
      <c r="FE28" s="119">
        <f ca="1">IF($K28&lt;&gt;1,IF(ISNUMBER(INDEX(Import.PLE,$K28,FE$16)),IF(INDEX(Import.PLE,$K28,FE$16)&lt;=mediçao,DE28,0),0),PLE!$AA$28*DE28)</f>
        <v>0</v>
      </c>
      <c r="FF28" s="119">
        <f ca="1">IF($K28&lt;&gt;1,IF(ISNUMBER(INDEX(Import.PLE,$K28,FF$16)),IF(INDEX(Import.PLE,$K28,FF$16)&lt;=mediçao,DF28,0),0),PLE!$AA$28*DF28)</f>
        <v>0</v>
      </c>
      <c r="FG28" s="119">
        <f ca="1">IF($K28&lt;&gt;1,IF(ISNUMBER(INDEX(Import.PLE,$K28,FG$16)),IF(INDEX(Import.PLE,$K28,FG$16)&lt;=mediçao,DG28,0),0),PLE!$AA$28*DG28)</f>
        <v>0</v>
      </c>
      <c r="FH28" s="119">
        <f ca="1">IF($K28&lt;&gt;1,IF(ISNUMBER(INDEX(Import.PLE,$K28,FH$16)),IF(INDEX(Import.PLE,$K28,FH$16)&lt;=mediçao,DH28,0),0),PLE!$AA$28*DH28)</f>
        <v>0</v>
      </c>
      <c r="FI28" s="119">
        <f ca="1">IF($K28&lt;&gt;1,IF(ISNUMBER(INDEX(Import.PLE,$K28,FI$16)),IF(INDEX(Import.PLE,$K28,FI$16)&lt;=mediçao,DI28,0),0),PLE!$AA$28*DI28)</f>
        <v>0</v>
      </c>
      <c r="FJ28" s="119">
        <f ca="1">IF($K28&lt;&gt;1,IF(ISNUMBER(INDEX(Import.PLE,$K28,FJ$16)),IF(INDEX(Import.PLE,$K28,FJ$16)&lt;=mediçao,DJ28,0),0),PLE!$AA$28*DJ28)</f>
        <v>0</v>
      </c>
    </row>
    <row r="29" spans="2:166" s="88" customFormat="1" ht="11.25" customHeight="1" x14ac:dyDescent="0.35">
      <c r="B29" s="118">
        <f t="shared" ca="1" si="3"/>
        <v>12</v>
      </c>
      <c r="C29" s="83" t="str">
        <f t="shared" si="4"/>
        <v>Serviço</v>
      </c>
      <c r="D29" s="138" t="s">
        <v>217</v>
      </c>
      <c r="E29" s="139" t="s">
        <v>218</v>
      </c>
      <c r="F29" s="137" t="s">
        <v>210</v>
      </c>
      <c r="G29" s="174">
        <f t="shared" si="5"/>
        <v>38.6</v>
      </c>
      <c r="H29" s="175">
        <f t="shared" si="6"/>
        <v>58.689896373056989</v>
      </c>
      <c r="I29" s="176">
        <v>2265.4299999999998</v>
      </c>
      <c r="J29" s="86"/>
      <c r="K29" s="168">
        <f>deactivatedados.form1</f>
        <v>4</v>
      </c>
      <c r="L29" s="167" t="s">
        <v>704</v>
      </c>
      <c r="M29" s="87"/>
      <c r="N29" s="181">
        <v>38.6</v>
      </c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M29" s="119">
        <f t="shared" ca="1" si="7"/>
        <v>2265.4299999999998</v>
      </c>
      <c r="BN29" s="119">
        <f t="shared" si="8"/>
        <v>0</v>
      </c>
      <c r="BO29" s="119">
        <f t="shared" si="9"/>
        <v>0</v>
      </c>
      <c r="BP29" s="119">
        <f t="shared" si="10"/>
        <v>0</v>
      </c>
      <c r="BQ29" s="119">
        <f t="shared" si="11"/>
        <v>0</v>
      </c>
      <c r="BR29" s="119">
        <f t="shared" si="12"/>
        <v>0</v>
      </c>
      <c r="BS29" s="119">
        <f t="shared" si="13"/>
        <v>0</v>
      </c>
      <c r="BT29" s="119">
        <f t="shared" si="14"/>
        <v>0</v>
      </c>
      <c r="BU29" s="119">
        <f t="shared" si="15"/>
        <v>0</v>
      </c>
      <c r="BV29" s="119">
        <f t="shared" si="16"/>
        <v>0</v>
      </c>
      <c r="BW29" s="119">
        <f t="shared" si="17"/>
        <v>0</v>
      </c>
      <c r="BX29" s="119">
        <f t="shared" si="18"/>
        <v>0</v>
      </c>
      <c r="BY29" s="119">
        <f t="shared" si="19"/>
        <v>0</v>
      </c>
      <c r="BZ29" s="119">
        <f t="shared" si="20"/>
        <v>0</v>
      </c>
      <c r="CA29" s="119">
        <f t="shared" si="21"/>
        <v>0</v>
      </c>
      <c r="CB29" s="119">
        <f t="shared" si="22"/>
        <v>0</v>
      </c>
      <c r="CC29" s="119">
        <f t="shared" si="23"/>
        <v>0</v>
      </c>
      <c r="CD29" s="119">
        <f t="shared" si="24"/>
        <v>0</v>
      </c>
      <c r="CE29" s="119">
        <f t="shared" si="25"/>
        <v>0</v>
      </c>
      <c r="CF29" s="119">
        <f t="shared" si="26"/>
        <v>0</v>
      </c>
      <c r="CG29" s="119">
        <f t="shared" si="27"/>
        <v>0</v>
      </c>
      <c r="CH29" s="119">
        <f t="shared" si="28"/>
        <v>0</v>
      </c>
      <c r="CI29" s="119">
        <f t="shared" si="29"/>
        <v>0</v>
      </c>
      <c r="CJ29" s="119">
        <f t="shared" si="30"/>
        <v>0</v>
      </c>
      <c r="CK29" s="119">
        <f t="shared" si="31"/>
        <v>0</v>
      </c>
      <c r="CL29" s="119">
        <f t="shared" si="32"/>
        <v>0</v>
      </c>
      <c r="CM29" s="119">
        <f t="shared" si="33"/>
        <v>0</v>
      </c>
      <c r="CN29" s="119">
        <f t="shared" si="34"/>
        <v>0</v>
      </c>
      <c r="CO29" s="119">
        <f t="shared" si="35"/>
        <v>0</v>
      </c>
      <c r="CP29" s="119">
        <f t="shared" si="36"/>
        <v>0</v>
      </c>
      <c r="CQ29" s="119">
        <f t="shared" si="37"/>
        <v>0</v>
      </c>
      <c r="CR29" s="119">
        <f t="shared" si="38"/>
        <v>0</v>
      </c>
      <c r="CS29" s="119">
        <f t="shared" si="39"/>
        <v>0</v>
      </c>
      <c r="CT29" s="119">
        <f t="shared" si="40"/>
        <v>0</v>
      </c>
      <c r="CU29" s="119">
        <f t="shared" si="41"/>
        <v>0</v>
      </c>
      <c r="CV29" s="119">
        <f t="shared" si="42"/>
        <v>0</v>
      </c>
      <c r="CW29" s="119">
        <f t="shared" si="43"/>
        <v>0</v>
      </c>
      <c r="CX29" s="119">
        <f t="shared" si="44"/>
        <v>0</v>
      </c>
      <c r="CY29" s="119">
        <f t="shared" si="45"/>
        <v>0</v>
      </c>
      <c r="CZ29" s="119">
        <f t="shared" si="46"/>
        <v>0</v>
      </c>
      <c r="DA29" s="119">
        <f t="shared" si="47"/>
        <v>0</v>
      </c>
      <c r="DB29" s="119">
        <f t="shared" si="48"/>
        <v>0</v>
      </c>
      <c r="DC29" s="119">
        <f t="shared" si="49"/>
        <v>0</v>
      </c>
      <c r="DD29" s="119">
        <f t="shared" si="50"/>
        <v>0</v>
      </c>
      <c r="DE29" s="119">
        <f t="shared" si="51"/>
        <v>0</v>
      </c>
      <c r="DF29" s="119">
        <f t="shared" si="52"/>
        <v>0</v>
      </c>
      <c r="DG29" s="119">
        <f t="shared" si="53"/>
        <v>0</v>
      </c>
      <c r="DH29" s="119">
        <f t="shared" si="54"/>
        <v>0</v>
      </c>
      <c r="DI29" s="119">
        <f t="shared" si="55"/>
        <v>0</v>
      </c>
      <c r="DJ29" s="119">
        <f t="shared" si="56"/>
        <v>0</v>
      </c>
      <c r="DK29" s="126" t="str">
        <f t="shared" si="57"/>
        <v>1</v>
      </c>
      <c r="DL29" s="126">
        <f t="shared" ca="1" si="58"/>
        <v>2265.4299999999998</v>
      </c>
      <c r="DM29" s="119">
        <f ca="1">IF($K29&lt;&gt;1,IF(ISNUMBER(INDEX(Import.PLE,$K29,DM$16)),IF(INDEX(Import.PLE,$K29,DM$16)&lt;=mediçao,BM29,0),0),PLE!$AA$28*BM29)</f>
        <v>2265.4299999999998</v>
      </c>
      <c r="DN29" s="119">
        <f ca="1">IF($K29&lt;&gt;1,IF(ISNUMBER(INDEX(Import.PLE,$K29,DN$16)),IF(INDEX(Import.PLE,$K29,DN$16)&lt;=mediçao,BN29,0),0),PLE!$AA$28*BN29)</f>
        <v>0</v>
      </c>
      <c r="DO29" s="119">
        <f ca="1">IF($K29&lt;&gt;1,IF(ISNUMBER(INDEX(Import.PLE,$K29,DO$16)),IF(INDEX(Import.PLE,$K29,DO$16)&lt;=mediçao,BO29,0),0),PLE!$AA$28*BO29)</f>
        <v>0</v>
      </c>
      <c r="DP29" s="119">
        <f ca="1">IF($K29&lt;&gt;1,IF(ISNUMBER(INDEX(Import.PLE,$K29,DP$16)),IF(INDEX(Import.PLE,$K29,DP$16)&lt;=mediçao,BP29,0),0),PLE!$AA$28*BP29)</f>
        <v>0</v>
      </c>
      <c r="DQ29" s="119">
        <f ca="1">IF($K29&lt;&gt;1,IF(ISNUMBER(INDEX(Import.PLE,$K29,DQ$16)),IF(INDEX(Import.PLE,$K29,DQ$16)&lt;=mediçao,BQ29,0),0),PLE!$AA$28*BQ29)</f>
        <v>0</v>
      </c>
      <c r="DR29" s="119">
        <f ca="1">IF($K29&lt;&gt;1,IF(ISNUMBER(INDEX(Import.PLE,$K29,DR$16)),IF(INDEX(Import.PLE,$K29,DR$16)&lt;=mediçao,BR29,0),0),PLE!$AA$28*BR29)</f>
        <v>0</v>
      </c>
      <c r="DS29" s="119">
        <f ca="1">IF($K29&lt;&gt;1,IF(ISNUMBER(INDEX(Import.PLE,$K29,DS$16)),IF(INDEX(Import.PLE,$K29,DS$16)&lt;=mediçao,BS29,0),0),PLE!$AA$28*BS29)</f>
        <v>0</v>
      </c>
      <c r="DT29" s="119">
        <f ca="1">IF($K29&lt;&gt;1,IF(ISNUMBER(INDEX(Import.PLE,$K29,DT$16)),IF(INDEX(Import.PLE,$K29,DT$16)&lt;=mediçao,BT29,0),0),PLE!$AA$28*BT29)</f>
        <v>0</v>
      </c>
      <c r="DU29" s="119">
        <f ca="1">IF($K29&lt;&gt;1,IF(ISNUMBER(INDEX(Import.PLE,$K29,DU$16)),IF(INDEX(Import.PLE,$K29,DU$16)&lt;=mediçao,BU29,0),0),PLE!$AA$28*BU29)</f>
        <v>0</v>
      </c>
      <c r="DV29" s="119">
        <f ca="1">IF($K29&lt;&gt;1,IF(ISNUMBER(INDEX(Import.PLE,$K29,DV$16)),IF(INDEX(Import.PLE,$K29,DV$16)&lt;=mediçao,BV29,0),0),PLE!$AA$28*BV29)</f>
        <v>0</v>
      </c>
      <c r="DW29" s="119">
        <f ca="1">IF($K29&lt;&gt;1,IF(ISNUMBER(INDEX(Import.PLE,$K29,DW$16)),IF(INDEX(Import.PLE,$K29,DW$16)&lt;=mediçao,BW29,0),0),PLE!$AA$28*BW29)</f>
        <v>0</v>
      </c>
      <c r="DX29" s="119">
        <f ca="1">IF($K29&lt;&gt;1,IF(ISNUMBER(INDEX(Import.PLE,$K29,DX$16)),IF(INDEX(Import.PLE,$K29,DX$16)&lt;=mediçao,BX29,0),0),PLE!$AA$28*BX29)</f>
        <v>0</v>
      </c>
      <c r="DY29" s="119">
        <f ca="1">IF($K29&lt;&gt;1,IF(ISNUMBER(INDEX(Import.PLE,$K29,DY$16)),IF(INDEX(Import.PLE,$K29,DY$16)&lt;=mediçao,BY29,0),0),PLE!$AA$28*BY29)</f>
        <v>0</v>
      </c>
      <c r="DZ29" s="119">
        <f ca="1">IF($K29&lt;&gt;1,IF(ISNUMBER(INDEX(Import.PLE,$K29,DZ$16)),IF(INDEX(Import.PLE,$K29,DZ$16)&lt;=mediçao,BZ29,0),0),PLE!$AA$28*BZ29)</f>
        <v>0</v>
      </c>
      <c r="EA29" s="119">
        <f ca="1">IF($K29&lt;&gt;1,IF(ISNUMBER(INDEX(Import.PLE,$K29,EA$16)),IF(INDEX(Import.PLE,$K29,EA$16)&lt;=mediçao,CA29,0),0),PLE!$AA$28*CA29)</f>
        <v>0</v>
      </c>
      <c r="EB29" s="119">
        <f ca="1">IF($K29&lt;&gt;1,IF(ISNUMBER(INDEX(Import.PLE,$K29,EB$16)),IF(INDEX(Import.PLE,$K29,EB$16)&lt;=mediçao,CB29,0),0),PLE!$AA$28*CB29)</f>
        <v>0</v>
      </c>
      <c r="EC29" s="119">
        <f ca="1">IF($K29&lt;&gt;1,IF(ISNUMBER(INDEX(Import.PLE,$K29,EC$16)),IF(INDEX(Import.PLE,$K29,EC$16)&lt;=mediçao,CC29,0),0),PLE!$AA$28*CC29)</f>
        <v>0</v>
      </c>
      <c r="ED29" s="119">
        <f ca="1">IF($K29&lt;&gt;1,IF(ISNUMBER(INDEX(Import.PLE,$K29,ED$16)),IF(INDEX(Import.PLE,$K29,ED$16)&lt;=mediçao,CD29,0),0),PLE!$AA$28*CD29)</f>
        <v>0</v>
      </c>
      <c r="EE29" s="119">
        <f ca="1">IF($K29&lt;&gt;1,IF(ISNUMBER(INDEX(Import.PLE,$K29,EE$16)),IF(INDEX(Import.PLE,$K29,EE$16)&lt;=mediçao,CE29,0),0),PLE!$AA$28*CE29)</f>
        <v>0</v>
      </c>
      <c r="EF29" s="119">
        <f ca="1">IF($K29&lt;&gt;1,IF(ISNUMBER(INDEX(Import.PLE,$K29,EF$16)),IF(INDEX(Import.PLE,$K29,EF$16)&lt;=mediçao,CF29,0),0),PLE!$AA$28*CF29)</f>
        <v>0</v>
      </c>
      <c r="EG29" s="119">
        <f ca="1">IF($K29&lt;&gt;1,IF(ISNUMBER(INDEX(Import.PLE,$K29,EG$16)),IF(INDEX(Import.PLE,$K29,EG$16)&lt;=mediçao,CG29,0),0),PLE!$AA$28*CG29)</f>
        <v>0</v>
      </c>
      <c r="EH29" s="119">
        <f ca="1">IF($K29&lt;&gt;1,IF(ISNUMBER(INDEX(Import.PLE,$K29,EH$16)),IF(INDEX(Import.PLE,$K29,EH$16)&lt;=mediçao,CH29,0),0),PLE!$AA$28*CH29)</f>
        <v>0</v>
      </c>
      <c r="EI29" s="119">
        <f ca="1">IF($K29&lt;&gt;1,IF(ISNUMBER(INDEX(Import.PLE,$K29,EI$16)),IF(INDEX(Import.PLE,$K29,EI$16)&lt;=mediçao,CI29,0),0),PLE!$AA$28*CI29)</f>
        <v>0</v>
      </c>
      <c r="EJ29" s="119">
        <f ca="1">IF($K29&lt;&gt;1,IF(ISNUMBER(INDEX(Import.PLE,$K29,EJ$16)),IF(INDEX(Import.PLE,$K29,EJ$16)&lt;=mediçao,CJ29,0),0),PLE!$AA$28*CJ29)</f>
        <v>0</v>
      </c>
      <c r="EK29" s="119">
        <f ca="1">IF($K29&lt;&gt;1,IF(ISNUMBER(INDEX(Import.PLE,$K29,EK$16)),IF(INDEX(Import.PLE,$K29,EK$16)&lt;=mediçao,CK29,0),0),PLE!$AA$28*CK29)</f>
        <v>0</v>
      </c>
      <c r="EL29" s="119">
        <f ca="1">IF($K29&lt;&gt;1,IF(ISNUMBER(INDEX(Import.PLE,$K29,EL$16)),IF(INDEX(Import.PLE,$K29,EL$16)&lt;=mediçao,CL29,0),0),PLE!$AA$28*CL29)</f>
        <v>0</v>
      </c>
      <c r="EM29" s="119">
        <f ca="1">IF($K29&lt;&gt;1,IF(ISNUMBER(INDEX(Import.PLE,$K29,EM$16)),IF(INDEX(Import.PLE,$K29,EM$16)&lt;=mediçao,CM29,0),0),PLE!$AA$28*CM29)</f>
        <v>0</v>
      </c>
      <c r="EN29" s="119">
        <f ca="1">IF($K29&lt;&gt;1,IF(ISNUMBER(INDEX(Import.PLE,$K29,EN$16)),IF(INDEX(Import.PLE,$K29,EN$16)&lt;=mediçao,CN29,0),0),PLE!$AA$28*CN29)</f>
        <v>0</v>
      </c>
      <c r="EO29" s="119">
        <f ca="1">IF($K29&lt;&gt;1,IF(ISNUMBER(INDEX(Import.PLE,$K29,EO$16)),IF(INDEX(Import.PLE,$K29,EO$16)&lt;=mediçao,CO29,0),0),PLE!$AA$28*CO29)</f>
        <v>0</v>
      </c>
      <c r="EP29" s="119">
        <f ca="1">IF($K29&lt;&gt;1,IF(ISNUMBER(INDEX(Import.PLE,$K29,EP$16)),IF(INDEX(Import.PLE,$K29,EP$16)&lt;=mediçao,CP29,0),0),PLE!$AA$28*CP29)</f>
        <v>0</v>
      </c>
      <c r="EQ29" s="119">
        <f ca="1">IF($K29&lt;&gt;1,IF(ISNUMBER(INDEX(Import.PLE,$K29,EQ$16)),IF(INDEX(Import.PLE,$K29,EQ$16)&lt;=mediçao,CQ29,0),0),PLE!$AA$28*CQ29)</f>
        <v>0</v>
      </c>
      <c r="ER29" s="119">
        <f ca="1">IF($K29&lt;&gt;1,IF(ISNUMBER(INDEX(Import.PLE,$K29,ER$16)),IF(INDEX(Import.PLE,$K29,ER$16)&lt;=mediçao,CR29,0),0),PLE!$AA$28*CR29)</f>
        <v>0</v>
      </c>
      <c r="ES29" s="119">
        <f ca="1">IF($K29&lt;&gt;1,IF(ISNUMBER(INDEX(Import.PLE,$K29,ES$16)),IF(INDEX(Import.PLE,$K29,ES$16)&lt;=mediçao,CS29,0),0),PLE!$AA$28*CS29)</f>
        <v>0</v>
      </c>
      <c r="ET29" s="119">
        <f ca="1">IF($K29&lt;&gt;1,IF(ISNUMBER(INDEX(Import.PLE,$K29,ET$16)),IF(INDEX(Import.PLE,$K29,ET$16)&lt;=mediçao,CT29,0),0),PLE!$AA$28*CT29)</f>
        <v>0</v>
      </c>
      <c r="EU29" s="119">
        <f ca="1">IF($K29&lt;&gt;1,IF(ISNUMBER(INDEX(Import.PLE,$K29,EU$16)),IF(INDEX(Import.PLE,$K29,EU$16)&lt;=mediçao,CU29,0),0),PLE!$AA$28*CU29)</f>
        <v>0</v>
      </c>
      <c r="EV29" s="119">
        <f ca="1">IF($K29&lt;&gt;1,IF(ISNUMBER(INDEX(Import.PLE,$K29,EV$16)),IF(INDEX(Import.PLE,$K29,EV$16)&lt;=mediçao,CV29,0),0),PLE!$AA$28*CV29)</f>
        <v>0</v>
      </c>
      <c r="EW29" s="119">
        <f ca="1">IF($K29&lt;&gt;1,IF(ISNUMBER(INDEX(Import.PLE,$K29,EW$16)),IF(INDEX(Import.PLE,$K29,EW$16)&lt;=mediçao,CW29,0),0),PLE!$AA$28*CW29)</f>
        <v>0</v>
      </c>
      <c r="EX29" s="119">
        <f ca="1">IF($K29&lt;&gt;1,IF(ISNUMBER(INDEX(Import.PLE,$K29,EX$16)),IF(INDEX(Import.PLE,$K29,EX$16)&lt;=mediçao,CX29,0),0),PLE!$AA$28*CX29)</f>
        <v>0</v>
      </c>
      <c r="EY29" s="119">
        <f ca="1">IF($K29&lt;&gt;1,IF(ISNUMBER(INDEX(Import.PLE,$K29,EY$16)),IF(INDEX(Import.PLE,$K29,EY$16)&lt;=mediçao,CY29,0),0),PLE!$AA$28*CY29)</f>
        <v>0</v>
      </c>
      <c r="EZ29" s="119">
        <f ca="1">IF($K29&lt;&gt;1,IF(ISNUMBER(INDEX(Import.PLE,$K29,EZ$16)),IF(INDEX(Import.PLE,$K29,EZ$16)&lt;=mediçao,CZ29,0),0),PLE!$AA$28*CZ29)</f>
        <v>0</v>
      </c>
      <c r="FA29" s="119">
        <f ca="1">IF($K29&lt;&gt;1,IF(ISNUMBER(INDEX(Import.PLE,$K29,FA$16)),IF(INDEX(Import.PLE,$K29,FA$16)&lt;=mediçao,DA29,0),0),PLE!$AA$28*DA29)</f>
        <v>0</v>
      </c>
      <c r="FB29" s="119">
        <f ca="1">IF($K29&lt;&gt;1,IF(ISNUMBER(INDEX(Import.PLE,$K29,FB$16)),IF(INDEX(Import.PLE,$K29,FB$16)&lt;=mediçao,DB29,0),0),PLE!$AA$28*DB29)</f>
        <v>0</v>
      </c>
      <c r="FC29" s="119">
        <f ca="1">IF($K29&lt;&gt;1,IF(ISNUMBER(INDEX(Import.PLE,$K29,FC$16)),IF(INDEX(Import.PLE,$K29,FC$16)&lt;=mediçao,DC29,0),0),PLE!$AA$28*DC29)</f>
        <v>0</v>
      </c>
      <c r="FD29" s="119">
        <f ca="1">IF($K29&lt;&gt;1,IF(ISNUMBER(INDEX(Import.PLE,$K29,FD$16)),IF(INDEX(Import.PLE,$K29,FD$16)&lt;=mediçao,DD29,0),0),PLE!$AA$28*DD29)</f>
        <v>0</v>
      </c>
      <c r="FE29" s="119">
        <f ca="1">IF($K29&lt;&gt;1,IF(ISNUMBER(INDEX(Import.PLE,$K29,FE$16)),IF(INDEX(Import.PLE,$K29,FE$16)&lt;=mediçao,DE29,0),0),PLE!$AA$28*DE29)</f>
        <v>0</v>
      </c>
      <c r="FF29" s="119">
        <f ca="1">IF($K29&lt;&gt;1,IF(ISNUMBER(INDEX(Import.PLE,$K29,FF$16)),IF(INDEX(Import.PLE,$K29,FF$16)&lt;=mediçao,DF29,0),0),PLE!$AA$28*DF29)</f>
        <v>0</v>
      </c>
      <c r="FG29" s="119">
        <f ca="1">IF($K29&lt;&gt;1,IF(ISNUMBER(INDEX(Import.PLE,$K29,FG$16)),IF(INDEX(Import.PLE,$K29,FG$16)&lt;=mediçao,DG29,0),0),PLE!$AA$28*DG29)</f>
        <v>0</v>
      </c>
      <c r="FH29" s="119">
        <f ca="1">IF($K29&lt;&gt;1,IF(ISNUMBER(INDEX(Import.PLE,$K29,FH$16)),IF(INDEX(Import.PLE,$K29,FH$16)&lt;=mediçao,DH29,0),0),PLE!$AA$28*DH29)</f>
        <v>0</v>
      </c>
      <c r="FI29" s="119">
        <f ca="1">IF($K29&lt;&gt;1,IF(ISNUMBER(INDEX(Import.PLE,$K29,FI$16)),IF(INDEX(Import.PLE,$K29,FI$16)&lt;=mediçao,DI29,0),0),PLE!$AA$28*DI29)</f>
        <v>0</v>
      </c>
      <c r="FJ29" s="119">
        <f ca="1">IF($K29&lt;&gt;1,IF(ISNUMBER(INDEX(Import.PLE,$K29,FJ$16)),IF(INDEX(Import.PLE,$K29,FJ$16)&lt;=mediçao,DJ29,0),0),PLE!$AA$28*DJ29)</f>
        <v>0</v>
      </c>
    </row>
    <row r="30" spans="2:166" s="88" customFormat="1" ht="11.25" customHeight="1" x14ac:dyDescent="0.35">
      <c r="B30" s="118">
        <f t="shared" ca="1" si="3"/>
        <v>13</v>
      </c>
      <c r="C30" s="83" t="str">
        <f t="shared" si="4"/>
        <v>Serviço</v>
      </c>
      <c r="D30" s="138" t="s">
        <v>219</v>
      </c>
      <c r="E30" s="139" t="s">
        <v>220</v>
      </c>
      <c r="F30" s="137" t="s">
        <v>201</v>
      </c>
      <c r="G30" s="174">
        <f t="shared" si="5"/>
        <v>24.9</v>
      </c>
      <c r="H30" s="175">
        <f t="shared" si="6"/>
        <v>4.3</v>
      </c>
      <c r="I30" s="176">
        <v>107.07</v>
      </c>
      <c r="J30" s="86"/>
      <c r="K30" s="168">
        <f>deactivatedados.form1</f>
        <v>4</v>
      </c>
      <c r="L30" s="167" t="s">
        <v>704</v>
      </c>
      <c r="M30" s="87"/>
      <c r="N30" s="181">
        <v>24.9</v>
      </c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M30" s="119">
        <f t="shared" ca="1" si="7"/>
        <v>107.07</v>
      </c>
      <c r="BN30" s="119">
        <f t="shared" si="8"/>
        <v>0</v>
      </c>
      <c r="BO30" s="119">
        <f t="shared" si="9"/>
        <v>0</v>
      </c>
      <c r="BP30" s="119">
        <f t="shared" si="10"/>
        <v>0</v>
      </c>
      <c r="BQ30" s="119">
        <f t="shared" si="11"/>
        <v>0</v>
      </c>
      <c r="BR30" s="119">
        <f t="shared" si="12"/>
        <v>0</v>
      </c>
      <c r="BS30" s="119">
        <f t="shared" si="13"/>
        <v>0</v>
      </c>
      <c r="BT30" s="119">
        <f t="shared" si="14"/>
        <v>0</v>
      </c>
      <c r="BU30" s="119">
        <f t="shared" si="15"/>
        <v>0</v>
      </c>
      <c r="BV30" s="119">
        <f t="shared" si="16"/>
        <v>0</v>
      </c>
      <c r="BW30" s="119">
        <f t="shared" si="17"/>
        <v>0</v>
      </c>
      <c r="BX30" s="119">
        <f t="shared" si="18"/>
        <v>0</v>
      </c>
      <c r="BY30" s="119">
        <f t="shared" si="19"/>
        <v>0</v>
      </c>
      <c r="BZ30" s="119">
        <f t="shared" si="20"/>
        <v>0</v>
      </c>
      <c r="CA30" s="119">
        <f t="shared" si="21"/>
        <v>0</v>
      </c>
      <c r="CB30" s="119">
        <f t="shared" si="22"/>
        <v>0</v>
      </c>
      <c r="CC30" s="119">
        <f t="shared" si="23"/>
        <v>0</v>
      </c>
      <c r="CD30" s="119">
        <f t="shared" si="24"/>
        <v>0</v>
      </c>
      <c r="CE30" s="119">
        <f t="shared" si="25"/>
        <v>0</v>
      </c>
      <c r="CF30" s="119">
        <f t="shared" si="26"/>
        <v>0</v>
      </c>
      <c r="CG30" s="119">
        <f t="shared" si="27"/>
        <v>0</v>
      </c>
      <c r="CH30" s="119">
        <f t="shared" si="28"/>
        <v>0</v>
      </c>
      <c r="CI30" s="119">
        <f t="shared" si="29"/>
        <v>0</v>
      </c>
      <c r="CJ30" s="119">
        <f t="shared" si="30"/>
        <v>0</v>
      </c>
      <c r="CK30" s="119">
        <f t="shared" si="31"/>
        <v>0</v>
      </c>
      <c r="CL30" s="119">
        <f t="shared" si="32"/>
        <v>0</v>
      </c>
      <c r="CM30" s="119">
        <f t="shared" si="33"/>
        <v>0</v>
      </c>
      <c r="CN30" s="119">
        <f t="shared" si="34"/>
        <v>0</v>
      </c>
      <c r="CO30" s="119">
        <f t="shared" si="35"/>
        <v>0</v>
      </c>
      <c r="CP30" s="119">
        <f t="shared" si="36"/>
        <v>0</v>
      </c>
      <c r="CQ30" s="119">
        <f t="shared" si="37"/>
        <v>0</v>
      </c>
      <c r="CR30" s="119">
        <f t="shared" si="38"/>
        <v>0</v>
      </c>
      <c r="CS30" s="119">
        <f t="shared" si="39"/>
        <v>0</v>
      </c>
      <c r="CT30" s="119">
        <f t="shared" si="40"/>
        <v>0</v>
      </c>
      <c r="CU30" s="119">
        <f t="shared" si="41"/>
        <v>0</v>
      </c>
      <c r="CV30" s="119">
        <f t="shared" si="42"/>
        <v>0</v>
      </c>
      <c r="CW30" s="119">
        <f t="shared" si="43"/>
        <v>0</v>
      </c>
      <c r="CX30" s="119">
        <f t="shared" si="44"/>
        <v>0</v>
      </c>
      <c r="CY30" s="119">
        <f t="shared" si="45"/>
        <v>0</v>
      </c>
      <c r="CZ30" s="119">
        <f t="shared" si="46"/>
        <v>0</v>
      </c>
      <c r="DA30" s="119">
        <f t="shared" si="47"/>
        <v>0</v>
      </c>
      <c r="DB30" s="119">
        <f t="shared" si="48"/>
        <v>0</v>
      </c>
      <c r="DC30" s="119">
        <f t="shared" si="49"/>
        <v>0</v>
      </c>
      <c r="DD30" s="119">
        <f t="shared" si="50"/>
        <v>0</v>
      </c>
      <c r="DE30" s="119">
        <f t="shared" si="51"/>
        <v>0</v>
      </c>
      <c r="DF30" s="119">
        <f t="shared" si="52"/>
        <v>0</v>
      </c>
      <c r="DG30" s="119">
        <f t="shared" si="53"/>
        <v>0</v>
      </c>
      <c r="DH30" s="119">
        <f t="shared" si="54"/>
        <v>0</v>
      </c>
      <c r="DI30" s="119">
        <f t="shared" si="55"/>
        <v>0</v>
      </c>
      <c r="DJ30" s="119">
        <f t="shared" si="56"/>
        <v>0</v>
      </c>
      <c r="DK30" s="126" t="str">
        <f t="shared" si="57"/>
        <v>1</v>
      </c>
      <c r="DL30" s="126">
        <f t="shared" ca="1" si="58"/>
        <v>107.07</v>
      </c>
      <c r="DM30" s="119">
        <f ca="1">IF($K30&lt;&gt;1,IF(ISNUMBER(INDEX(Import.PLE,$K30,DM$16)),IF(INDEX(Import.PLE,$K30,DM$16)&lt;=mediçao,BM30,0),0),PLE!$AA$28*BM30)</f>
        <v>107.07</v>
      </c>
      <c r="DN30" s="119">
        <f ca="1">IF($K30&lt;&gt;1,IF(ISNUMBER(INDEX(Import.PLE,$K30,DN$16)),IF(INDEX(Import.PLE,$K30,DN$16)&lt;=mediçao,BN30,0),0),PLE!$AA$28*BN30)</f>
        <v>0</v>
      </c>
      <c r="DO30" s="119">
        <f ca="1">IF($K30&lt;&gt;1,IF(ISNUMBER(INDEX(Import.PLE,$K30,DO$16)),IF(INDEX(Import.PLE,$K30,DO$16)&lt;=mediçao,BO30,0),0),PLE!$AA$28*BO30)</f>
        <v>0</v>
      </c>
      <c r="DP30" s="119">
        <f ca="1">IF($K30&lt;&gt;1,IF(ISNUMBER(INDEX(Import.PLE,$K30,DP$16)),IF(INDEX(Import.PLE,$K30,DP$16)&lt;=mediçao,BP30,0),0),PLE!$AA$28*BP30)</f>
        <v>0</v>
      </c>
      <c r="DQ30" s="119">
        <f ca="1">IF($K30&lt;&gt;1,IF(ISNUMBER(INDEX(Import.PLE,$K30,DQ$16)),IF(INDEX(Import.PLE,$K30,DQ$16)&lt;=mediçao,BQ30,0),0),PLE!$AA$28*BQ30)</f>
        <v>0</v>
      </c>
      <c r="DR30" s="119">
        <f ca="1">IF($K30&lt;&gt;1,IF(ISNUMBER(INDEX(Import.PLE,$K30,DR$16)),IF(INDEX(Import.PLE,$K30,DR$16)&lt;=mediçao,BR30,0),0),PLE!$AA$28*BR30)</f>
        <v>0</v>
      </c>
      <c r="DS30" s="119">
        <f ca="1">IF($K30&lt;&gt;1,IF(ISNUMBER(INDEX(Import.PLE,$K30,DS$16)),IF(INDEX(Import.PLE,$K30,DS$16)&lt;=mediçao,BS30,0),0),PLE!$AA$28*BS30)</f>
        <v>0</v>
      </c>
      <c r="DT30" s="119">
        <f ca="1">IF($K30&lt;&gt;1,IF(ISNUMBER(INDEX(Import.PLE,$K30,DT$16)),IF(INDEX(Import.PLE,$K30,DT$16)&lt;=mediçao,BT30,0),0),PLE!$AA$28*BT30)</f>
        <v>0</v>
      </c>
      <c r="DU30" s="119">
        <f ca="1">IF($K30&lt;&gt;1,IF(ISNUMBER(INDEX(Import.PLE,$K30,DU$16)),IF(INDEX(Import.PLE,$K30,DU$16)&lt;=mediçao,BU30,0),0),PLE!$AA$28*BU30)</f>
        <v>0</v>
      </c>
      <c r="DV30" s="119">
        <f ca="1">IF($K30&lt;&gt;1,IF(ISNUMBER(INDEX(Import.PLE,$K30,DV$16)),IF(INDEX(Import.PLE,$K30,DV$16)&lt;=mediçao,BV30,0),0),PLE!$AA$28*BV30)</f>
        <v>0</v>
      </c>
      <c r="DW30" s="119">
        <f ca="1">IF($K30&lt;&gt;1,IF(ISNUMBER(INDEX(Import.PLE,$K30,DW$16)),IF(INDEX(Import.PLE,$K30,DW$16)&lt;=mediçao,BW30,0),0),PLE!$AA$28*BW30)</f>
        <v>0</v>
      </c>
      <c r="DX30" s="119">
        <f ca="1">IF($K30&lt;&gt;1,IF(ISNUMBER(INDEX(Import.PLE,$K30,DX$16)),IF(INDEX(Import.PLE,$K30,DX$16)&lt;=mediçao,BX30,0),0),PLE!$AA$28*BX30)</f>
        <v>0</v>
      </c>
      <c r="DY30" s="119">
        <f ca="1">IF($K30&lt;&gt;1,IF(ISNUMBER(INDEX(Import.PLE,$K30,DY$16)),IF(INDEX(Import.PLE,$K30,DY$16)&lt;=mediçao,BY30,0),0),PLE!$AA$28*BY30)</f>
        <v>0</v>
      </c>
      <c r="DZ30" s="119">
        <f ca="1">IF($K30&lt;&gt;1,IF(ISNUMBER(INDEX(Import.PLE,$K30,DZ$16)),IF(INDEX(Import.PLE,$K30,DZ$16)&lt;=mediçao,BZ30,0),0),PLE!$AA$28*BZ30)</f>
        <v>0</v>
      </c>
      <c r="EA30" s="119">
        <f ca="1">IF($K30&lt;&gt;1,IF(ISNUMBER(INDEX(Import.PLE,$K30,EA$16)),IF(INDEX(Import.PLE,$K30,EA$16)&lt;=mediçao,CA30,0),0),PLE!$AA$28*CA30)</f>
        <v>0</v>
      </c>
      <c r="EB30" s="119">
        <f ca="1">IF($K30&lt;&gt;1,IF(ISNUMBER(INDEX(Import.PLE,$K30,EB$16)),IF(INDEX(Import.PLE,$K30,EB$16)&lt;=mediçao,CB30,0),0),PLE!$AA$28*CB30)</f>
        <v>0</v>
      </c>
      <c r="EC30" s="119">
        <f ca="1">IF($K30&lt;&gt;1,IF(ISNUMBER(INDEX(Import.PLE,$K30,EC$16)),IF(INDEX(Import.PLE,$K30,EC$16)&lt;=mediçao,CC30,0),0),PLE!$AA$28*CC30)</f>
        <v>0</v>
      </c>
      <c r="ED30" s="119">
        <f ca="1">IF($K30&lt;&gt;1,IF(ISNUMBER(INDEX(Import.PLE,$K30,ED$16)),IF(INDEX(Import.PLE,$K30,ED$16)&lt;=mediçao,CD30,0),0),PLE!$AA$28*CD30)</f>
        <v>0</v>
      </c>
      <c r="EE30" s="119">
        <f ca="1">IF($K30&lt;&gt;1,IF(ISNUMBER(INDEX(Import.PLE,$K30,EE$16)),IF(INDEX(Import.PLE,$K30,EE$16)&lt;=mediçao,CE30,0),0),PLE!$AA$28*CE30)</f>
        <v>0</v>
      </c>
      <c r="EF30" s="119">
        <f ca="1">IF($K30&lt;&gt;1,IF(ISNUMBER(INDEX(Import.PLE,$K30,EF$16)),IF(INDEX(Import.PLE,$K30,EF$16)&lt;=mediçao,CF30,0),0),PLE!$AA$28*CF30)</f>
        <v>0</v>
      </c>
      <c r="EG30" s="119">
        <f ca="1">IF($K30&lt;&gt;1,IF(ISNUMBER(INDEX(Import.PLE,$K30,EG$16)),IF(INDEX(Import.PLE,$K30,EG$16)&lt;=mediçao,CG30,0),0),PLE!$AA$28*CG30)</f>
        <v>0</v>
      </c>
      <c r="EH30" s="119">
        <f ca="1">IF($K30&lt;&gt;1,IF(ISNUMBER(INDEX(Import.PLE,$K30,EH$16)),IF(INDEX(Import.PLE,$K30,EH$16)&lt;=mediçao,CH30,0),0),PLE!$AA$28*CH30)</f>
        <v>0</v>
      </c>
      <c r="EI30" s="119">
        <f ca="1">IF($K30&lt;&gt;1,IF(ISNUMBER(INDEX(Import.PLE,$K30,EI$16)),IF(INDEX(Import.PLE,$K30,EI$16)&lt;=mediçao,CI30,0),0),PLE!$AA$28*CI30)</f>
        <v>0</v>
      </c>
      <c r="EJ30" s="119">
        <f ca="1">IF($K30&lt;&gt;1,IF(ISNUMBER(INDEX(Import.PLE,$K30,EJ$16)),IF(INDEX(Import.PLE,$K30,EJ$16)&lt;=mediçao,CJ30,0),0),PLE!$AA$28*CJ30)</f>
        <v>0</v>
      </c>
      <c r="EK30" s="119">
        <f ca="1">IF($K30&lt;&gt;1,IF(ISNUMBER(INDEX(Import.PLE,$K30,EK$16)),IF(INDEX(Import.PLE,$K30,EK$16)&lt;=mediçao,CK30,0),0),PLE!$AA$28*CK30)</f>
        <v>0</v>
      </c>
      <c r="EL30" s="119">
        <f ca="1">IF($K30&lt;&gt;1,IF(ISNUMBER(INDEX(Import.PLE,$K30,EL$16)),IF(INDEX(Import.PLE,$K30,EL$16)&lt;=mediçao,CL30,0),0),PLE!$AA$28*CL30)</f>
        <v>0</v>
      </c>
      <c r="EM30" s="119">
        <f ca="1">IF($K30&lt;&gt;1,IF(ISNUMBER(INDEX(Import.PLE,$K30,EM$16)),IF(INDEX(Import.PLE,$K30,EM$16)&lt;=mediçao,CM30,0),0),PLE!$AA$28*CM30)</f>
        <v>0</v>
      </c>
      <c r="EN30" s="119">
        <f ca="1">IF($K30&lt;&gt;1,IF(ISNUMBER(INDEX(Import.PLE,$K30,EN$16)),IF(INDEX(Import.PLE,$K30,EN$16)&lt;=mediçao,CN30,0),0),PLE!$AA$28*CN30)</f>
        <v>0</v>
      </c>
      <c r="EO30" s="119">
        <f ca="1">IF($K30&lt;&gt;1,IF(ISNUMBER(INDEX(Import.PLE,$K30,EO$16)),IF(INDEX(Import.PLE,$K30,EO$16)&lt;=mediçao,CO30,0),0),PLE!$AA$28*CO30)</f>
        <v>0</v>
      </c>
      <c r="EP30" s="119">
        <f ca="1">IF($K30&lt;&gt;1,IF(ISNUMBER(INDEX(Import.PLE,$K30,EP$16)),IF(INDEX(Import.PLE,$K30,EP$16)&lt;=mediçao,CP30,0),0),PLE!$AA$28*CP30)</f>
        <v>0</v>
      </c>
      <c r="EQ30" s="119">
        <f ca="1">IF($K30&lt;&gt;1,IF(ISNUMBER(INDEX(Import.PLE,$K30,EQ$16)),IF(INDEX(Import.PLE,$K30,EQ$16)&lt;=mediçao,CQ30,0),0),PLE!$AA$28*CQ30)</f>
        <v>0</v>
      </c>
      <c r="ER30" s="119">
        <f ca="1">IF($K30&lt;&gt;1,IF(ISNUMBER(INDEX(Import.PLE,$K30,ER$16)),IF(INDEX(Import.PLE,$K30,ER$16)&lt;=mediçao,CR30,0),0),PLE!$AA$28*CR30)</f>
        <v>0</v>
      </c>
      <c r="ES30" s="119">
        <f ca="1">IF($K30&lt;&gt;1,IF(ISNUMBER(INDEX(Import.PLE,$K30,ES$16)),IF(INDEX(Import.PLE,$K30,ES$16)&lt;=mediçao,CS30,0),0),PLE!$AA$28*CS30)</f>
        <v>0</v>
      </c>
      <c r="ET30" s="119">
        <f ca="1">IF($K30&lt;&gt;1,IF(ISNUMBER(INDEX(Import.PLE,$K30,ET$16)),IF(INDEX(Import.PLE,$K30,ET$16)&lt;=mediçao,CT30,0),0),PLE!$AA$28*CT30)</f>
        <v>0</v>
      </c>
      <c r="EU30" s="119">
        <f ca="1">IF($K30&lt;&gt;1,IF(ISNUMBER(INDEX(Import.PLE,$K30,EU$16)),IF(INDEX(Import.PLE,$K30,EU$16)&lt;=mediçao,CU30,0),0),PLE!$AA$28*CU30)</f>
        <v>0</v>
      </c>
      <c r="EV30" s="119">
        <f ca="1">IF($K30&lt;&gt;1,IF(ISNUMBER(INDEX(Import.PLE,$K30,EV$16)),IF(INDEX(Import.PLE,$K30,EV$16)&lt;=mediçao,CV30,0),0),PLE!$AA$28*CV30)</f>
        <v>0</v>
      </c>
      <c r="EW30" s="119">
        <f ca="1">IF($K30&lt;&gt;1,IF(ISNUMBER(INDEX(Import.PLE,$K30,EW$16)),IF(INDEX(Import.PLE,$K30,EW$16)&lt;=mediçao,CW30,0),0),PLE!$AA$28*CW30)</f>
        <v>0</v>
      </c>
      <c r="EX30" s="119">
        <f ca="1">IF($K30&lt;&gt;1,IF(ISNUMBER(INDEX(Import.PLE,$K30,EX$16)),IF(INDEX(Import.PLE,$K30,EX$16)&lt;=mediçao,CX30,0),0),PLE!$AA$28*CX30)</f>
        <v>0</v>
      </c>
      <c r="EY30" s="119">
        <f ca="1">IF($K30&lt;&gt;1,IF(ISNUMBER(INDEX(Import.PLE,$K30,EY$16)),IF(INDEX(Import.PLE,$K30,EY$16)&lt;=mediçao,CY30,0),0),PLE!$AA$28*CY30)</f>
        <v>0</v>
      </c>
      <c r="EZ30" s="119">
        <f ca="1">IF($K30&lt;&gt;1,IF(ISNUMBER(INDEX(Import.PLE,$K30,EZ$16)),IF(INDEX(Import.PLE,$K30,EZ$16)&lt;=mediçao,CZ30,0),0),PLE!$AA$28*CZ30)</f>
        <v>0</v>
      </c>
      <c r="FA30" s="119">
        <f ca="1">IF($K30&lt;&gt;1,IF(ISNUMBER(INDEX(Import.PLE,$K30,FA$16)),IF(INDEX(Import.PLE,$K30,FA$16)&lt;=mediçao,DA30,0),0),PLE!$AA$28*DA30)</f>
        <v>0</v>
      </c>
      <c r="FB30" s="119">
        <f ca="1">IF($K30&lt;&gt;1,IF(ISNUMBER(INDEX(Import.PLE,$K30,FB$16)),IF(INDEX(Import.PLE,$K30,FB$16)&lt;=mediçao,DB30,0),0),PLE!$AA$28*DB30)</f>
        <v>0</v>
      </c>
      <c r="FC30" s="119">
        <f ca="1">IF($K30&lt;&gt;1,IF(ISNUMBER(INDEX(Import.PLE,$K30,FC$16)),IF(INDEX(Import.PLE,$K30,FC$16)&lt;=mediçao,DC30,0),0),PLE!$AA$28*DC30)</f>
        <v>0</v>
      </c>
      <c r="FD30" s="119">
        <f ca="1">IF($K30&lt;&gt;1,IF(ISNUMBER(INDEX(Import.PLE,$K30,FD$16)),IF(INDEX(Import.PLE,$K30,FD$16)&lt;=mediçao,DD30,0),0),PLE!$AA$28*DD30)</f>
        <v>0</v>
      </c>
      <c r="FE30" s="119">
        <f ca="1">IF($K30&lt;&gt;1,IF(ISNUMBER(INDEX(Import.PLE,$K30,FE$16)),IF(INDEX(Import.PLE,$K30,FE$16)&lt;=mediçao,DE30,0),0),PLE!$AA$28*DE30)</f>
        <v>0</v>
      </c>
      <c r="FF30" s="119">
        <f ca="1">IF($K30&lt;&gt;1,IF(ISNUMBER(INDEX(Import.PLE,$K30,FF$16)),IF(INDEX(Import.PLE,$K30,FF$16)&lt;=mediçao,DF30,0),0),PLE!$AA$28*DF30)</f>
        <v>0</v>
      </c>
      <c r="FG30" s="119">
        <f ca="1">IF($K30&lt;&gt;1,IF(ISNUMBER(INDEX(Import.PLE,$K30,FG$16)),IF(INDEX(Import.PLE,$K30,FG$16)&lt;=mediçao,DG30,0),0),PLE!$AA$28*DG30)</f>
        <v>0</v>
      </c>
      <c r="FH30" s="119">
        <f ca="1">IF($K30&lt;&gt;1,IF(ISNUMBER(INDEX(Import.PLE,$K30,FH$16)),IF(INDEX(Import.PLE,$K30,FH$16)&lt;=mediçao,DH30,0),0),PLE!$AA$28*DH30)</f>
        <v>0</v>
      </c>
      <c r="FI30" s="119">
        <f ca="1">IF($K30&lt;&gt;1,IF(ISNUMBER(INDEX(Import.PLE,$K30,FI$16)),IF(INDEX(Import.PLE,$K30,FI$16)&lt;=mediçao,DI30,0),0),PLE!$AA$28*DI30)</f>
        <v>0</v>
      </c>
      <c r="FJ30" s="119">
        <f ca="1">IF($K30&lt;&gt;1,IF(ISNUMBER(INDEX(Import.PLE,$K30,FJ$16)),IF(INDEX(Import.PLE,$K30,FJ$16)&lt;=mediçao,DJ30,0),0),PLE!$AA$28*DJ30)</f>
        <v>0</v>
      </c>
    </row>
    <row r="31" spans="2:166" s="88" customFormat="1" ht="11.25" customHeight="1" x14ac:dyDescent="0.35">
      <c r="B31" s="118">
        <f t="shared" ca="1" si="3"/>
        <v>14</v>
      </c>
      <c r="C31" s="83" t="str">
        <f t="shared" si="4"/>
        <v>Serviço</v>
      </c>
      <c r="D31" s="138" t="s">
        <v>221</v>
      </c>
      <c r="E31" s="139" t="s">
        <v>222</v>
      </c>
      <c r="F31" s="137" t="s">
        <v>210</v>
      </c>
      <c r="G31" s="174">
        <f t="shared" si="5"/>
        <v>1.25</v>
      </c>
      <c r="H31" s="175">
        <f t="shared" si="6"/>
        <v>458.18400000000003</v>
      </c>
      <c r="I31" s="176">
        <v>572.73</v>
      </c>
      <c r="J31" s="86"/>
      <c r="K31" s="168">
        <f>deactivatedados.form1</f>
        <v>4</v>
      </c>
      <c r="L31" s="167" t="s">
        <v>704</v>
      </c>
      <c r="M31" s="87"/>
      <c r="N31" s="181">
        <v>1.25</v>
      </c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M31" s="119">
        <f t="shared" ca="1" si="7"/>
        <v>572.73</v>
      </c>
      <c r="BN31" s="119">
        <f t="shared" si="8"/>
        <v>0</v>
      </c>
      <c r="BO31" s="119">
        <f t="shared" si="9"/>
        <v>0</v>
      </c>
      <c r="BP31" s="119">
        <f t="shared" si="10"/>
        <v>0</v>
      </c>
      <c r="BQ31" s="119">
        <f t="shared" si="11"/>
        <v>0</v>
      </c>
      <c r="BR31" s="119">
        <f t="shared" si="12"/>
        <v>0</v>
      </c>
      <c r="BS31" s="119">
        <f t="shared" si="13"/>
        <v>0</v>
      </c>
      <c r="BT31" s="119">
        <f t="shared" si="14"/>
        <v>0</v>
      </c>
      <c r="BU31" s="119">
        <f t="shared" si="15"/>
        <v>0</v>
      </c>
      <c r="BV31" s="119">
        <f t="shared" si="16"/>
        <v>0</v>
      </c>
      <c r="BW31" s="119">
        <f t="shared" si="17"/>
        <v>0</v>
      </c>
      <c r="BX31" s="119">
        <f t="shared" si="18"/>
        <v>0</v>
      </c>
      <c r="BY31" s="119">
        <f t="shared" si="19"/>
        <v>0</v>
      </c>
      <c r="BZ31" s="119">
        <f t="shared" si="20"/>
        <v>0</v>
      </c>
      <c r="CA31" s="119">
        <f t="shared" si="21"/>
        <v>0</v>
      </c>
      <c r="CB31" s="119">
        <f t="shared" si="22"/>
        <v>0</v>
      </c>
      <c r="CC31" s="119">
        <f t="shared" si="23"/>
        <v>0</v>
      </c>
      <c r="CD31" s="119">
        <f t="shared" si="24"/>
        <v>0</v>
      </c>
      <c r="CE31" s="119">
        <f t="shared" si="25"/>
        <v>0</v>
      </c>
      <c r="CF31" s="119">
        <f t="shared" si="26"/>
        <v>0</v>
      </c>
      <c r="CG31" s="119">
        <f t="shared" si="27"/>
        <v>0</v>
      </c>
      <c r="CH31" s="119">
        <f t="shared" si="28"/>
        <v>0</v>
      </c>
      <c r="CI31" s="119">
        <f t="shared" si="29"/>
        <v>0</v>
      </c>
      <c r="CJ31" s="119">
        <f t="shared" si="30"/>
        <v>0</v>
      </c>
      <c r="CK31" s="119">
        <f t="shared" si="31"/>
        <v>0</v>
      </c>
      <c r="CL31" s="119">
        <f t="shared" si="32"/>
        <v>0</v>
      </c>
      <c r="CM31" s="119">
        <f t="shared" si="33"/>
        <v>0</v>
      </c>
      <c r="CN31" s="119">
        <f t="shared" si="34"/>
        <v>0</v>
      </c>
      <c r="CO31" s="119">
        <f t="shared" si="35"/>
        <v>0</v>
      </c>
      <c r="CP31" s="119">
        <f t="shared" si="36"/>
        <v>0</v>
      </c>
      <c r="CQ31" s="119">
        <f t="shared" si="37"/>
        <v>0</v>
      </c>
      <c r="CR31" s="119">
        <f t="shared" si="38"/>
        <v>0</v>
      </c>
      <c r="CS31" s="119">
        <f t="shared" si="39"/>
        <v>0</v>
      </c>
      <c r="CT31" s="119">
        <f t="shared" si="40"/>
        <v>0</v>
      </c>
      <c r="CU31" s="119">
        <f t="shared" si="41"/>
        <v>0</v>
      </c>
      <c r="CV31" s="119">
        <f t="shared" si="42"/>
        <v>0</v>
      </c>
      <c r="CW31" s="119">
        <f t="shared" si="43"/>
        <v>0</v>
      </c>
      <c r="CX31" s="119">
        <f t="shared" si="44"/>
        <v>0</v>
      </c>
      <c r="CY31" s="119">
        <f t="shared" si="45"/>
        <v>0</v>
      </c>
      <c r="CZ31" s="119">
        <f t="shared" si="46"/>
        <v>0</v>
      </c>
      <c r="DA31" s="119">
        <f t="shared" si="47"/>
        <v>0</v>
      </c>
      <c r="DB31" s="119">
        <f t="shared" si="48"/>
        <v>0</v>
      </c>
      <c r="DC31" s="119">
        <f t="shared" si="49"/>
        <v>0</v>
      </c>
      <c r="DD31" s="119">
        <f t="shared" si="50"/>
        <v>0</v>
      </c>
      <c r="DE31" s="119">
        <f t="shared" si="51"/>
        <v>0</v>
      </c>
      <c r="DF31" s="119">
        <f t="shared" si="52"/>
        <v>0</v>
      </c>
      <c r="DG31" s="119">
        <f t="shared" si="53"/>
        <v>0</v>
      </c>
      <c r="DH31" s="119">
        <f t="shared" si="54"/>
        <v>0</v>
      </c>
      <c r="DI31" s="119">
        <f t="shared" si="55"/>
        <v>0</v>
      </c>
      <c r="DJ31" s="119">
        <f t="shared" si="56"/>
        <v>0</v>
      </c>
      <c r="DK31" s="126" t="str">
        <f t="shared" si="57"/>
        <v>1</v>
      </c>
      <c r="DL31" s="126">
        <f t="shared" ca="1" si="58"/>
        <v>572.73</v>
      </c>
      <c r="DM31" s="119">
        <f ca="1">IF($K31&lt;&gt;1,IF(ISNUMBER(INDEX(Import.PLE,$K31,DM$16)),IF(INDEX(Import.PLE,$K31,DM$16)&lt;=mediçao,BM31,0),0),PLE!$AA$28*BM31)</f>
        <v>572.73</v>
      </c>
      <c r="DN31" s="119">
        <f ca="1">IF($K31&lt;&gt;1,IF(ISNUMBER(INDEX(Import.PLE,$K31,DN$16)),IF(INDEX(Import.PLE,$K31,DN$16)&lt;=mediçao,BN31,0),0),PLE!$AA$28*BN31)</f>
        <v>0</v>
      </c>
      <c r="DO31" s="119">
        <f ca="1">IF($K31&lt;&gt;1,IF(ISNUMBER(INDEX(Import.PLE,$K31,DO$16)),IF(INDEX(Import.PLE,$K31,DO$16)&lt;=mediçao,BO31,0),0),PLE!$AA$28*BO31)</f>
        <v>0</v>
      </c>
      <c r="DP31" s="119">
        <f ca="1">IF($K31&lt;&gt;1,IF(ISNUMBER(INDEX(Import.PLE,$K31,DP$16)),IF(INDEX(Import.PLE,$K31,DP$16)&lt;=mediçao,BP31,0),0),PLE!$AA$28*BP31)</f>
        <v>0</v>
      </c>
      <c r="DQ31" s="119">
        <f ca="1">IF($K31&lt;&gt;1,IF(ISNUMBER(INDEX(Import.PLE,$K31,DQ$16)),IF(INDEX(Import.PLE,$K31,DQ$16)&lt;=mediçao,BQ31,0),0),PLE!$AA$28*BQ31)</f>
        <v>0</v>
      </c>
      <c r="DR31" s="119">
        <f ca="1">IF($K31&lt;&gt;1,IF(ISNUMBER(INDEX(Import.PLE,$K31,DR$16)),IF(INDEX(Import.PLE,$K31,DR$16)&lt;=mediçao,BR31,0),0),PLE!$AA$28*BR31)</f>
        <v>0</v>
      </c>
      <c r="DS31" s="119">
        <f ca="1">IF($K31&lt;&gt;1,IF(ISNUMBER(INDEX(Import.PLE,$K31,DS$16)),IF(INDEX(Import.PLE,$K31,DS$16)&lt;=mediçao,BS31,0),0),PLE!$AA$28*BS31)</f>
        <v>0</v>
      </c>
      <c r="DT31" s="119">
        <f ca="1">IF($K31&lt;&gt;1,IF(ISNUMBER(INDEX(Import.PLE,$K31,DT$16)),IF(INDEX(Import.PLE,$K31,DT$16)&lt;=mediçao,BT31,0),0),PLE!$AA$28*BT31)</f>
        <v>0</v>
      </c>
      <c r="DU31" s="119">
        <f ca="1">IF($K31&lt;&gt;1,IF(ISNUMBER(INDEX(Import.PLE,$K31,DU$16)),IF(INDEX(Import.PLE,$K31,DU$16)&lt;=mediçao,BU31,0),0),PLE!$AA$28*BU31)</f>
        <v>0</v>
      </c>
      <c r="DV31" s="119">
        <f ca="1">IF($K31&lt;&gt;1,IF(ISNUMBER(INDEX(Import.PLE,$K31,DV$16)),IF(INDEX(Import.PLE,$K31,DV$16)&lt;=mediçao,BV31,0),0),PLE!$AA$28*BV31)</f>
        <v>0</v>
      </c>
      <c r="DW31" s="119">
        <f ca="1">IF($K31&lt;&gt;1,IF(ISNUMBER(INDEX(Import.PLE,$K31,DW$16)),IF(INDEX(Import.PLE,$K31,DW$16)&lt;=mediçao,BW31,0),0),PLE!$AA$28*BW31)</f>
        <v>0</v>
      </c>
      <c r="DX31" s="119">
        <f ca="1">IF($K31&lt;&gt;1,IF(ISNUMBER(INDEX(Import.PLE,$K31,DX$16)),IF(INDEX(Import.PLE,$K31,DX$16)&lt;=mediçao,BX31,0),0),PLE!$AA$28*BX31)</f>
        <v>0</v>
      </c>
      <c r="DY31" s="119">
        <f ca="1">IF($K31&lt;&gt;1,IF(ISNUMBER(INDEX(Import.PLE,$K31,DY$16)),IF(INDEX(Import.PLE,$K31,DY$16)&lt;=mediçao,BY31,0),0),PLE!$AA$28*BY31)</f>
        <v>0</v>
      </c>
      <c r="DZ31" s="119">
        <f ca="1">IF($K31&lt;&gt;1,IF(ISNUMBER(INDEX(Import.PLE,$K31,DZ$16)),IF(INDEX(Import.PLE,$K31,DZ$16)&lt;=mediçao,BZ31,0),0),PLE!$AA$28*BZ31)</f>
        <v>0</v>
      </c>
      <c r="EA31" s="119">
        <f ca="1">IF($K31&lt;&gt;1,IF(ISNUMBER(INDEX(Import.PLE,$K31,EA$16)),IF(INDEX(Import.PLE,$K31,EA$16)&lt;=mediçao,CA31,0),0),PLE!$AA$28*CA31)</f>
        <v>0</v>
      </c>
      <c r="EB31" s="119">
        <f ca="1">IF($K31&lt;&gt;1,IF(ISNUMBER(INDEX(Import.PLE,$K31,EB$16)),IF(INDEX(Import.PLE,$K31,EB$16)&lt;=mediçao,CB31,0),0),PLE!$AA$28*CB31)</f>
        <v>0</v>
      </c>
      <c r="EC31" s="119">
        <f ca="1">IF($K31&lt;&gt;1,IF(ISNUMBER(INDEX(Import.PLE,$K31,EC$16)),IF(INDEX(Import.PLE,$K31,EC$16)&lt;=mediçao,CC31,0),0),PLE!$AA$28*CC31)</f>
        <v>0</v>
      </c>
      <c r="ED31" s="119">
        <f ca="1">IF($K31&lt;&gt;1,IF(ISNUMBER(INDEX(Import.PLE,$K31,ED$16)),IF(INDEX(Import.PLE,$K31,ED$16)&lt;=mediçao,CD31,0),0),PLE!$AA$28*CD31)</f>
        <v>0</v>
      </c>
      <c r="EE31" s="119">
        <f ca="1">IF($K31&lt;&gt;1,IF(ISNUMBER(INDEX(Import.PLE,$K31,EE$16)),IF(INDEX(Import.PLE,$K31,EE$16)&lt;=mediçao,CE31,0),0),PLE!$AA$28*CE31)</f>
        <v>0</v>
      </c>
      <c r="EF31" s="119">
        <f ca="1">IF($K31&lt;&gt;1,IF(ISNUMBER(INDEX(Import.PLE,$K31,EF$16)),IF(INDEX(Import.PLE,$K31,EF$16)&lt;=mediçao,CF31,0),0),PLE!$AA$28*CF31)</f>
        <v>0</v>
      </c>
      <c r="EG31" s="119">
        <f ca="1">IF($K31&lt;&gt;1,IF(ISNUMBER(INDEX(Import.PLE,$K31,EG$16)),IF(INDEX(Import.PLE,$K31,EG$16)&lt;=mediçao,CG31,0),0),PLE!$AA$28*CG31)</f>
        <v>0</v>
      </c>
      <c r="EH31" s="119">
        <f ca="1">IF($K31&lt;&gt;1,IF(ISNUMBER(INDEX(Import.PLE,$K31,EH$16)),IF(INDEX(Import.PLE,$K31,EH$16)&lt;=mediçao,CH31,0),0),PLE!$AA$28*CH31)</f>
        <v>0</v>
      </c>
      <c r="EI31" s="119">
        <f ca="1">IF($K31&lt;&gt;1,IF(ISNUMBER(INDEX(Import.PLE,$K31,EI$16)),IF(INDEX(Import.PLE,$K31,EI$16)&lt;=mediçao,CI31,0),0),PLE!$AA$28*CI31)</f>
        <v>0</v>
      </c>
      <c r="EJ31" s="119">
        <f ca="1">IF($K31&lt;&gt;1,IF(ISNUMBER(INDEX(Import.PLE,$K31,EJ$16)),IF(INDEX(Import.PLE,$K31,EJ$16)&lt;=mediçao,CJ31,0),0),PLE!$AA$28*CJ31)</f>
        <v>0</v>
      </c>
      <c r="EK31" s="119">
        <f ca="1">IF($K31&lt;&gt;1,IF(ISNUMBER(INDEX(Import.PLE,$K31,EK$16)),IF(INDEX(Import.PLE,$K31,EK$16)&lt;=mediçao,CK31,0),0),PLE!$AA$28*CK31)</f>
        <v>0</v>
      </c>
      <c r="EL31" s="119">
        <f ca="1">IF($K31&lt;&gt;1,IF(ISNUMBER(INDEX(Import.PLE,$K31,EL$16)),IF(INDEX(Import.PLE,$K31,EL$16)&lt;=mediçao,CL31,0),0),PLE!$AA$28*CL31)</f>
        <v>0</v>
      </c>
      <c r="EM31" s="119">
        <f ca="1">IF($K31&lt;&gt;1,IF(ISNUMBER(INDEX(Import.PLE,$K31,EM$16)),IF(INDEX(Import.PLE,$K31,EM$16)&lt;=mediçao,CM31,0),0),PLE!$AA$28*CM31)</f>
        <v>0</v>
      </c>
      <c r="EN31" s="119">
        <f ca="1">IF($K31&lt;&gt;1,IF(ISNUMBER(INDEX(Import.PLE,$K31,EN$16)),IF(INDEX(Import.PLE,$K31,EN$16)&lt;=mediçao,CN31,0),0),PLE!$AA$28*CN31)</f>
        <v>0</v>
      </c>
      <c r="EO31" s="119">
        <f ca="1">IF($K31&lt;&gt;1,IF(ISNUMBER(INDEX(Import.PLE,$K31,EO$16)),IF(INDEX(Import.PLE,$K31,EO$16)&lt;=mediçao,CO31,0),0),PLE!$AA$28*CO31)</f>
        <v>0</v>
      </c>
      <c r="EP31" s="119">
        <f ca="1">IF($K31&lt;&gt;1,IF(ISNUMBER(INDEX(Import.PLE,$K31,EP$16)),IF(INDEX(Import.PLE,$K31,EP$16)&lt;=mediçao,CP31,0),0),PLE!$AA$28*CP31)</f>
        <v>0</v>
      </c>
      <c r="EQ31" s="119">
        <f ca="1">IF($K31&lt;&gt;1,IF(ISNUMBER(INDEX(Import.PLE,$K31,EQ$16)),IF(INDEX(Import.PLE,$K31,EQ$16)&lt;=mediçao,CQ31,0),0),PLE!$AA$28*CQ31)</f>
        <v>0</v>
      </c>
      <c r="ER31" s="119">
        <f ca="1">IF($K31&lt;&gt;1,IF(ISNUMBER(INDEX(Import.PLE,$K31,ER$16)),IF(INDEX(Import.PLE,$K31,ER$16)&lt;=mediçao,CR31,0),0),PLE!$AA$28*CR31)</f>
        <v>0</v>
      </c>
      <c r="ES31" s="119">
        <f ca="1">IF($K31&lt;&gt;1,IF(ISNUMBER(INDEX(Import.PLE,$K31,ES$16)),IF(INDEX(Import.PLE,$K31,ES$16)&lt;=mediçao,CS31,0),0),PLE!$AA$28*CS31)</f>
        <v>0</v>
      </c>
      <c r="ET31" s="119">
        <f ca="1">IF($K31&lt;&gt;1,IF(ISNUMBER(INDEX(Import.PLE,$K31,ET$16)),IF(INDEX(Import.PLE,$K31,ET$16)&lt;=mediçao,CT31,0),0),PLE!$AA$28*CT31)</f>
        <v>0</v>
      </c>
      <c r="EU31" s="119">
        <f ca="1">IF($K31&lt;&gt;1,IF(ISNUMBER(INDEX(Import.PLE,$K31,EU$16)),IF(INDEX(Import.PLE,$K31,EU$16)&lt;=mediçao,CU31,0),0),PLE!$AA$28*CU31)</f>
        <v>0</v>
      </c>
      <c r="EV31" s="119">
        <f ca="1">IF($K31&lt;&gt;1,IF(ISNUMBER(INDEX(Import.PLE,$K31,EV$16)),IF(INDEX(Import.PLE,$K31,EV$16)&lt;=mediçao,CV31,0),0),PLE!$AA$28*CV31)</f>
        <v>0</v>
      </c>
      <c r="EW31" s="119">
        <f ca="1">IF($K31&lt;&gt;1,IF(ISNUMBER(INDEX(Import.PLE,$K31,EW$16)),IF(INDEX(Import.PLE,$K31,EW$16)&lt;=mediçao,CW31,0),0),PLE!$AA$28*CW31)</f>
        <v>0</v>
      </c>
      <c r="EX31" s="119">
        <f ca="1">IF($K31&lt;&gt;1,IF(ISNUMBER(INDEX(Import.PLE,$K31,EX$16)),IF(INDEX(Import.PLE,$K31,EX$16)&lt;=mediçao,CX31,0),0),PLE!$AA$28*CX31)</f>
        <v>0</v>
      </c>
      <c r="EY31" s="119">
        <f ca="1">IF($K31&lt;&gt;1,IF(ISNUMBER(INDEX(Import.PLE,$K31,EY$16)),IF(INDEX(Import.PLE,$K31,EY$16)&lt;=mediçao,CY31,0),0),PLE!$AA$28*CY31)</f>
        <v>0</v>
      </c>
      <c r="EZ31" s="119">
        <f ca="1">IF($K31&lt;&gt;1,IF(ISNUMBER(INDEX(Import.PLE,$K31,EZ$16)),IF(INDEX(Import.PLE,$K31,EZ$16)&lt;=mediçao,CZ31,0),0),PLE!$AA$28*CZ31)</f>
        <v>0</v>
      </c>
      <c r="FA31" s="119">
        <f ca="1">IF($K31&lt;&gt;1,IF(ISNUMBER(INDEX(Import.PLE,$K31,FA$16)),IF(INDEX(Import.PLE,$K31,FA$16)&lt;=mediçao,DA31,0),0),PLE!$AA$28*DA31)</f>
        <v>0</v>
      </c>
      <c r="FB31" s="119">
        <f ca="1">IF($K31&lt;&gt;1,IF(ISNUMBER(INDEX(Import.PLE,$K31,FB$16)),IF(INDEX(Import.PLE,$K31,FB$16)&lt;=mediçao,DB31,0),0),PLE!$AA$28*DB31)</f>
        <v>0</v>
      </c>
      <c r="FC31" s="119">
        <f ca="1">IF($K31&lt;&gt;1,IF(ISNUMBER(INDEX(Import.PLE,$K31,FC$16)),IF(INDEX(Import.PLE,$K31,FC$16)&lt;=mediçao,DC31,0),0),PLE!$AA$28*DC31)</f>
        <v>0</v>
      </c>
      <c r="FD31" s="119">
        <f ca="1">IF($K31&lt;&gt;1,IF(ISNUMBER(INDEX(Import.PLE,$K31,FD$16)),IF(INDEX(Import.PLE,$K31,FD$16)&lt;=mediçao,DD31,0),0),PLE!$AA$28*DD31)</f>
        <v>0</v>
      </c>
      <c r="FE31" s="119">
        <f ca="1">IF($K31&lt;&gt;1,IF(ISNUMBER(INDEX(Import.PLE,$K31,FE$16)),IF(INDEX(Import.PLE,$K31,FE$16)&lt;=mediçao,DE31,0),0),PLE!$AA$28*DE31)</f>
        <v>0</v>
      </c>
      <c r="FF31" s="119">
        <f ca="1">IF($K31&lt;&gt;1,IF(ISNUMBER(INDEX(Import.PLE,$K31,FF$16)),IF(INDEX(Import.PLE,$K31,FF$16)&lt;=mediçao,DF31,0),0),PLE!$AA$28*DF31)</f>
        <v>0</v>
      </c>
      <c r="FG31" s="119">
        <f ca="1">IF($K31&lt;&gt;1,IF(ISNUMBER(INDEX(Import.PLE,$K31,FG$16)),IF(INDEX(Import.PLE,$K31,FG$16)&lt;=mediçao,DG31,0),0),PLE!$AA$28*DG31)</f>
        <v>0</v>
      </c>
      <c r="FH31" s="119">
        <f ca="1">IF($K31&lt;&gt;1,IF(ISNUMBER(INDEX(Import.PLE,$K31,FH$16)),IF(INDEX(Import.PLE,$K31,FH$16)&lt;=mediçao,DH31,0),0),PLE!$AA$28*DH31)</f>
        <v>0</v>
      </c>
      <c r="FI31" s="119">
        <f ca="1">IF($K31&lt;&gt;1,IF(ISNUMBER(INDEX(Import.PLE,$K31,FI$16)),IF(INDEX(Import.PLE,$K31,FI$16)&lt;=mediçao,DI31,0),0),PLE!$AA$28*DI31)</f>
        <v>0</v>
      </c>
      <c r="FJ31" s="119">
        <f ca="1">IF($K31&lt;&gt;1,IF(ISNUMBER(INDEX(Import.PLE,$K31,FJ$16)),IF(INDEX(Import.PLE,$K31,FJ$16)&lt;=mediçao,DJ31,0),0),PLE!$AA$28*DJ31)</f>
        <v>0</v>
      </c>
    </row>
    <row r="32" spans="2:166" s="88" customFormat="1" ht="11.25" customHeight="1" x14ac:dyDescent="0.35">
      <c r="B32" s="118">
        <f t="shared" ca="1" si="3"/>
        <v>15</v>
      </c>
      <c r="C32" s="83" t="str">
        <f t="shared" si="4"/>
        <v>Serviço</v>
      </c>
      <c r="D32" s="138" t="s">
        <v>223</v>
      </c>
      <c r="E32" s="139" t="s">
        <v>224</v>
      </c>
      <c r="F32" s="137" t="s">
        <v>201</v>
      </c>
      <c r="G32" s="174">
        <f t="shared" si="5"/>
        <v>86.05</v>
      </c>
      <c r="H32" s="175">
        <f t="shared" si="6"/>
        <v>118.95002905287623</v>
      </c>
      <c r="I32" s="176">
        <v>10235.65</v>
      </c>
      <c r="J32" s="86"/>
      <c r="K32" s="168">
        <f>deactivatedados.form1</f>
        <v>4</v>
      </c>
      <c r="L32" s="167" t="s">
        <v>704</v>
      </c>
      <c r="M32" s="87"/>
      <c r="N32" s="181">
        <v>86.05</v>
      </c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M32" s="119">
        <f t="shared" ca="1" si="7"/>
        <v>10235.65</v>
      </c>
      <c r="BN32" s="119">
        <f t="shared" si="8"/>
        <v>0</v>
      </c>
      <c r="BO32" s="119">
        <f t="shared" si="9"/>
        <v>0</v>
      </c>
      <c r="BP32" s="119">
        <f t="shared" si="10"/>
        <v>0</v>
      </c>
      <c r="BQ32" s="119">
        <f t="shared" si="11"/>
        <v>0</v>
      </c>
      <c r="BR32" s="119">
        <f t="shared" si="12"/>
        <v>0</v>
      </c>
      <c r="BS32" s="119">
        <f t="shared" si="13"/>
        <v>0</v>
      </c>
      <c r="BT32" s="119">
        <f t="shared" si="14"/>
        <v>0</v>
      </c>
      <c r="BU32" s="119">
        <f t="shared" si="15"/>
        <v>0</v>
      </c>
      <c r="BV32" s="119">
        <f t="shared" si="16"/>
        <v>0</v>
      </c>
      <c r="BW32" s="119">
        <f t="shared" si="17"/>
        <v>0</v>
      </c>
      <c r="BX32" s="119">
        <f t="shared" si="18"/>
        <v>0</v>
      </c>
      <c r="BY32" s="119">
        <f t="shared" si="19"/>
        <v>0</v>
      </c>
      <c r="BZ32" s="119">
        <f t="shared" si="20"/>
        <v>0</v>
      </c>
      <c r="CA32" s="119">
        <f t="shared" si="21"/>
        <v>0</v>
      </c>
      <c r="CB32" s="119">
        <f t="shared" si="22"/>
        <v>0</v>
      </c>
      <c r="CC32" s="119">
        <f t="shared" si="23"/>
        <v>0</v>
      </c>
      <c r="CD32" s="119">
        <f t="shared" si="24"/>
        <v>0</v>
      </c>
      <c r="CE32" s="119">
        <f t="shared" si="25"/>
        <v>0</v>
      </c>
      <c r="CF32" s="119">
        <f t="shared" si="26"/>
        <v>0</v>
      </c>
      <c r="CG32" s="119">
        <f t="shared" si="27"/>
        <v>0</v>
      </c>
      <c r="CH32" s="119">
        <f t="shared" si="28"/>
        <v>0</v>
      </c>
      <c r="CI32" s="119">
        <f t="shared" si="29"/>
        <v>0</v>
      </c>
      <c r="CJ32" s="119">
        <f t="shared" si="30"/>
        <v>0</v>
      </c>
      <c r="CK32" s="119">
        <f t="shared" si="31"/>
        <v>0</v>
      </c>
      <c r="CL32" s="119">
        <f t="shared" si="32"/>
        <v>0</v>
      </c>
      <c r="CM32" s="119">
        <f t="shared" si="33"/>
        <v>0</v>
      </c>
      <c r="CN32" s="119">
        <f t="shared" si="34"/>
        <v>0</v>
      </c>
      <c r="CO32" s="119">
        <f t="shared" si="35"/>
        <v>0</v>
      </c>
      <c r="CP32" s="119">
        <f t="shared" si="36"/>
        <v>0</v>
      </c>
      <c r="CQ32" s="119">
        <f t="shared" si="37"/>
        <v>0</v>
      </c>
      <c r="CR32" s="119">
        <f t="shared" si="38"/>
        <v>0</v>
      </c>
      <c r="CS32" s="119">
        <f t="shared" si="39"/>
        <v>0</v>
      </c>
      <c r="CT32" s="119">
        <f t="shared" si="40"/>
        <v>0</v>
      </c>
      <c r="CU32" s="119">
        <f t="shared" si="41"/>
        <v>0</v>
      </c>
      <c r="CV32" s="119">
        <f t="shared" si="42"/>
        <v>0</v>
      </c>
      <c r="CW32" s="119">
        <f t="shared" si="43"/>
        <v>0</v>
      </c>
      <c r="CX32" s="119">
        <f t="shared" si="44"/>
        <v>0</v>
      </c>
      <c r="CY32" s="119">
        <f t="shared" si="45"/>
        <v>0</v>
      </c>
      <c r="CZ32" s="119">
        <f t="shared" si="46"/>
        <v>0</v>
      </c>
      <c r="DA32" s="119">
        <f t="shared" si="47"/>
        <v>0</v>
      </c>
      <c r="DB32" s="119">
        <f t="shared" si="48"/>
        <v>0</v>
      </c>
      <c r="DC32" s="119">
        <f t="shared" si="49"/>
        <v>0</v>
      </c>
      <c r="DD32" s="119">
        <f t="shared" si="50"/>
        <v>0</v>
      </c>
      <c r="DE32" s="119">
        <f t="shared" si="51"/>
        <v>0</v>
      </c>
      <c r="DF32" s="119">
        <f t="shared" si="52"/>
        <v>0</v>
      </c>
      <c r="DG32" s="119">
        <f t="shared" si="53"/>
        <v>0</v>
      </c>
      <c r="DH32" s="119">
        <f t="shared" si="54"/>
        <v>0</v>
      </c>
      <c r="DI32" s="119">
        <f t="shared" si="55"/>
        <v>0</v>
      </c>
      <c r="DJ32" s="119">
        <f t="shared" si="56"/>
        <v>0</v>
      </c>
      <c r="DK32" s="126" t="str">
        <f t="shared" si="57"/>
        <v>1</v>
      </c>
      <c r="DL32" s="126">
        <f t="shared" ca="1" si="58"/>
        <v>10235.65</v>
      </c>
      <c r="DM32" s="119">
        <f ca="1">IF($K32&lt;&gt;1,IF(ISNUMBER(INDEX(Import.PLE,$K32,DM$16)),IF(INDEX(Import.PLE,$K32,DM$16)&lt;=mediçao,BM32,0),0),PLE!$AA$28*BM32)</f>
        <v>10235.65</v>
      </c>
      <c r="DN32" s="119">
        <f ca="1">IF($K32&lt;&gt;1,IF(ISNUMBER(INDEX(Import.PLE,$K32,DN$16)),IF(INDEX(Import.PLE,$K32,DN$16)&lt;=mediçao,BN32,0),0),PLE!$AA$28*BN32)</f>
        <v>0</v>
      </c>
      <c r="DO32" s="119">
        <f ca="1">IF($K32&lt;&gt;1,IF(ISNUMBER(INDEX(Import.PLE,$K32,DO$16)),IF(INDEX(Import.PLE,$K32,DO$16)&lt;=mediçao,BO32,0),0),PLE!$AA$28*BO32)</f>
        <v>0</v>
      </c>
      <c r="DP32" s="119">
        <f ca="1">IF($K32&lt;&gt;1,IF(ISNUMBER(INDEX(Import.PLE,$K32,DP$16)),IF(INDEX(Import.PLE,$K32,DP$16)&lt;=mediçao,BP32,0),0),PLE!$AA$28*BP32)</f>
        <v>0</v>
      </c>
      <c r="DQ32" s="119">
        <f ca="1">IF($K32&lt;&gt;1,IF(ISNUMBER(INDEX(Import.PLE,$K32,DQ$16)),IF(INDEX(Import.PLE,$K32,DQ$16)&lt;=mediçao,BQ32,0),0),PLE!$AA$28*BQ32)</f>
        <v>0</v>
      </c>
      <c r="DR32" s="119">
        <f ca="1">IF($K32&lt;&gt;1,IF(ISNUMBER(INDEX(Import.PLE,$K32,DR$16)),IF(INDEX(Import.PLE,$K32,DR$16)&lt;=mediçao,BR32,0),0),PLE!$AA$28*BR32)</f>
        <v>0</v>
      </c>
      <c r="DS32" s="119">
        <f ca="1">IF($K32&lt;&gt;1,IF(ISNUMBER(INDEX(Import.PLE,$K32,DS$16)),IF(INDEX(Import.PLE,$K32,DS$16)&lt;=mediçao,BS32,0),0),PLE!$AA$28*BS32)</f>
        <v>0</v>
      </c>
      <c r="DT32" s="119">
        <f ca="1">IF($K32&lt;&gt;1,IF(ISNUMBER(INDEX(Import.PLE,$K32,DT$16)),IF(INDEX(Import.PLE,$K32,DT$16)&lt;=mediçao,BT32,0),0),PLE!$AA$28*BT32)</f>
        <v>0</v>
      </c>
      <c r="DU32" s="119">
        <f ca="1">IF($K32&lt;&gt;1,IF(ISNUMBER(INDEX(Import.PLE,$K32,DU$16)),IF(INDEX(Import.PLE,$K32,DU$16)&lt;=mediçao,BU32,0),0),PLE!$AA$28*BU32)</f>
        <v>0</v>
      </c>
      <c r="DV32" s="119">
        <f ca="1">IF($K32&lt;&gt;1,IF(ISNUMBER(INDEX(Import.PLE,$K32,DV$16)),IF(INDEX(Import.PLE,$K32,DV$16)&lt;=mediçao,BV32,0),0),PLE!$AA$28*BV32)</f>
        <v>0</v>
      </c>
      <c r="DW32" s="119">
        <f ca="1">IF($K32&lt;&gt;1,IF(ISNUMBER(INDEX(Import.PLE,$K32,DW$16)),IF(INDEX(Import.PLE,$K32,DW$16)&lt;=mediçao,BW32,0),0),PLE!$AA$28*BW32)</f>
        <v>0</v>
      </c>
      <c r="DX32" s="119">
        <f ca="1">IF($K32&lt;&gt;1,IF(ISNUMBER(INDEX(Import.PLE,$K32,DX$16)),IF(INDEX(Import.PLE,$K32,DX$16)&lt;=mediçao,BX32,0),0),PLE!$AA$28*BX32)</f>
        <v>0</v>
      </c>
      <c r="DY32" s="119">
        <f ca="1">IF($K32&lt;&gt;1,IF(ISNUMBER(INDEX(Import.PLE,$K32,DY$16)),IF(INDEX(Import.PLE,$K32,DY$16)&lt;=mediçao,BY32,0),0),PLE!$AA$28*BY32)</f>
        <v>0</v>
      </c>
      <c r="DZ32" s="119">
        <f ca="1">IF($K32&lt;&gt;1,IF(ISNUMBER(INDEX(Import.PLE,$K32,DZ$16)),IF(INDEX(Import.PLE,$K32,DZ$16)&lt;=mediçao,BZ32,0),0),PLE!$AA$28*BZ32)</f>
        <v>0</v>
      </c>
      <c r="EA32" s="119">
        <f ca="1">IF($K32&lt;&gt;1,IF(ISNUMBER(INDEX(Import.PLE,$K32,EA$16)),IF(INDEX(Import.PLE,$K32,EA$16)&lt;=mediçao,CA32,0),0),PLE!$AA$28*CA32)</f>
        <v>0</v>
      </c>
      <c r="EB32" s="119">
        <f ca="1">IF($K32&lt;&gt;1,IF(ISNUMBER(INDEX(Import.PLE,$K32,EB$16)),IF(INDEX(Import.PLE,$K32,EB$16)&lt;=mediçao,CB32,0),0),PLE!$AA$28*CB32)</f>
        <v>0</v>
      </c>
      <c r="EC32" s="119">
        <f ca="1">IF($K32&lt;&gt;1,IF(ISNUMBER(INDEX(Import.PLE,$K32,EC$16)),IF(INDEX(Import.PLE,$K32,EC$16)&lt;=mediçao,CC32,0),0),PLE!$AA$28*CC32)</f>
        <v>0</v>
      </c>
      <c r="ED32" s="119">
        <f ca="1">IF($K32&lt;&gt;1,IF(ISNUMBER(INDEX(Import.PLE,$K32,ED$16)),IF(INDEX(Import.PLE,$K32,ED$16)&lt;=mediçao,CD32,0),0),PLE!$AA$28*CD32)</f>
        <v>0</v>
      </c>
      <c r="EE32" s="119">
        <f ca="1">IF($K32&lt;&gt;1,IF(ISNUMBER(INDEX(Import.PLE,$K32,EE$16)),IF(INDEX(Import.PLE,$K32,EE$16)&lt;=mediçao,CE32,0),0),PLE!$AA$28*CE32)</f>
        <v>0</v>
      </c>
      <c r="EF32" s="119">
        <f ca="1">IF($K32&lt;&gt;1,IF(ISNUMBER(INDEX(Import.PLE,$K32,EF$16)),IF(INDEX(Import.PLE,$K32,EF$16)&lt;=mediçao,CF32,0),0),PLE!$AA$28*CF32)</f>
        <v>0</v>
      </c>
      <c r="EG32" s="119">
        <f ca="1">IF($K32&lt;&gt;1,IF(ISNUMBER(INDEX(Import.PLE,$K32,EG$16)),IF(INDEX(Import.PLE,$K32,EG$16)&lt;=mediçao,CG32,0),0),PLE!$AA$28*CG32)</f>
        <v>0</v>
      </c>
      <c r="EH32" s="119">
        <f ca="1">IF($K32&lt;&gt;1,IF(ISNUMBER(INDEX(Import.PLE,$K32,EH$16)),IF(INDEX(Import.PLE,$K32,EH$16)&lt;=mediçao,CH32,0),0),PLE!$AA$28*CH32)</f>
        <v>0</v>
      </c>
      <c r="EI32" s="119">
        <f ca="1">IF($K32&lt;&gt;1,IF(ISNUMBER(INDEX(Import.PLE,$K32,EI$16)),IF(INDEX(Import.PLE,$K32,EI$16)&lt;=mediçao,CI32,0),0),PLE!$AA$28*CI32)</f>
        <v>0</v>
      </c>
      <c r="EJ32" s="119">
        <f ca="1">IF($K32&lt;&gt;1,IF(ISNUMBER(INDEX(Import.PLE,$K32,EJ$16)),IF(INDEX(Import.PLE,$K32,EJ$16)&lt;=mediçao,CJ32,0),0),PLE!$AA$28*CJ32)</f>
        <v>0</v>
      </c>
      <c r="EK32" s="119">
        <f ca="1">IF($K32&lt;&gt;1,IF(ISNUMBER(INDEX(Import.PLE,$K32,EK$16)),IF(INDEX(Import.PLE,$K32,EK$16)&lt;=mediçao,CK32,0),0),PLE!$AA$28*CK32)</f>
        <v>0</v>
      </c>
      <c r="EL32" s="119">
        <f ca="1">IF($K32&lt;&gt;1,IF(ISNUMBER(INDEX(Import.PLE,$K32,EL$16)),IF(INDEX(Import.PLE,$K32,EL$16)&lt;=mediçao,CL32,0),0),PLE!$AA$28*CL32)</f>
        <v>0</v>
      </c>
      <c r="EM32" s="119">
        <f ca="1">IF($K32&lt;&gt;1,IF(ISNUMBER(INDEX(Import.PLE,$K32,EM$16)),IF(INDEX(Import.PLE,$K32,EM$16)&lt;=mediçao,CM32,0),0),PLE!$AA$28*CM32)</f>
        <v>0</v>
      </c>
      <c r="EN32" s="119">
        <f ca="1">IF($K32&lt;&gt;1,IF(ISNUMBER(INDEX(Import.PLE,$K32,EN$16)),IF(INDEX(Import.PLE,$K32,EN$16)&lt;=mediçao,CN32,0),0),PLE!$AA$28*CN32)</f>
        <v>0</v>
      </c>
      <c r="EO32" s="119">
        <f ca="1">IF($K32&lt;&gt;1,IF(ISNUMBER(INDEX(Import.PLE,$K32,EO$16)),IF(INDEX(Import.PLE,$K32,EO$16)&lt;=mediçao,CO32,0),0),PLE!$AA$28*CO32)</f>
        <v>0</v>
      </c>
      <c r="EP32" s="119">
        <f ca="1">IF($K32&lt;&gt;1,IF(ISNUMBER(INDEX(Import.PLE,$K32,EP$16)),IF(INDEX(Import.PLE,$K32,EP$16)&lt;=mediçao,CP32,0),0),PLE!$AA$28*CP32)</f>
        <v>0</v>
      </c>
      <c r="EQ32" s="119">
        <f ca="1">IF($K32&lt;&gt;1,IF(ISNUMBER(INDEX(Import.PLE,$K32,EQ$16)),IF(INDEX(Import.PLE,$K32,EQ$16)&lt;=mediçao,CQ32,0),0),PLE!$AA$28*CQ32)</f>
        <v>0</v>
      </c>
      <c r="ER32" s="119">
        <f ca="1">IF($K32&lt;&gt;1,IF(ISNUMBER(INDEX(Import.PLE,$K32,ER$16)),IF(INDEX(Import.PLE,$K32,ER$16)&lt;=mediçao,CR32,0),0),PLE!$AA$28*CR32)</f>
        <v>0</v>
      </c>
      <c r="ES32" s="119">
        <f ca="1">IF($K32&lt;&gt;1,IF(ISNUMBER(INDEX(Import.PLE,$K32,ES$16)),IF(INDEX(Import.PLE,$K32,ES$16)&lt;=mediçao,CS32,0),0),PLE!$AA$28*CS32)</f>
        <v>0</v>
      </c>
      <c r="ET32" s="119">
        <f ca="1">IF($K32&lt;&gt;1,IF(ISNUMBER(INDEX(Import.PLE,$K32,ET$16)),IF(INDEX(Import.PLE,$K32,ET$16)&lt;=mediçao,CT32,0),0),PLE!$AA$28*CT32)</f>
        <v>0</v>
      </c>
      <c r="EU32" s="119">
        <f ca="1">IF($K32&lt;&gt;1,IF(ISNUMBER(INDEX(Import.PLE,$K32,EU$16)),IF(INDEX(Import.PLE,$K32,EU$16)&lt;=mediçao,CU32,0),0),PLE!$AA$28*CU32)</f>
        <v>0</v>
      </c>
      <c r="EV32" s="119">
        <f ca="1">IF($K32&lt;&gt;1,IF(ISNUMBER(INDEX(Import.PLE,$K32,EV$16)),IF(INDEX(Import.PLE,$K32,EV$16)&lt;=mediçao,CV32,0),0),PLE!$AA$28*CV32)</f>
        <v>0</v>
      </c>
      <c r="EW32" s="119">
        <f ca="1">IF($K32&lt;&gt;1,IF(ISNUMBER(INDEX(Import.PLE,$K32,EW$16)),IF(INDEX(Import.PLE,$K32,EW$16)&lt;=mediçao,CW32,0),0),PLE!$AA$28*CW32)</f>
        <v>0</v>
      </c>
      <c r="EX32" s="119">
        <f ca="1">IF($K32&lt;&gt;1,IF(ISNUMBER(INDEX(Import.PLE,$K32,EX$16)),IF(INDEX(Import.PLE,$K32,EX$16)&lt;=mediçao,CX32,0),0),PLE!$AA$28*CX32)</f>
        <v>0</v>
      </c>
      <c r="EY32" s="119">
        <f ca="1">IF($K32&lt;&gt;1,IF(ISNUMBER(INDEX(Import.PLE,$K32,EY$16)),IF(INDEX(Import.PLE,$K32,EY$16)&lt;=mediçao,CY32,0),0),PLE!$AA$28*CY32)</f>
        <v>0</v>
      </c>
      <c r="EZ32" s="119">
        <f ca="1">IF($K32&lt;&gt;1,IF(ISNUMBER(INDEX(Import.PLE,$K32,EZ$16)),IF(INDEX(Import.PLE,$K32,EZ$16)&lt;=mediçao,CZ32,0),0),PLE!$AA$28*CZ32)</f>
        <v>0</v>
      </c>
      <c r="FA32" s="119">
        <f ca="1">IF($K32&lt;&gt;1,IF(ISNUMBER(INDEX(Import.PLE,$K32,FA$16)),IF(INDEX(Import.PLE,$K32,FA$16)&lt;=mediçao,DA32,0),0),PLE!$AA$28*DA32)</f>
        <v>0</v>
      </c>
      <c r="FB32" s="119">
        <f ca="1">IF($K32&lt;&gt;1,IF(ISNUMBER(INDEX(Import.PLE,$K32,FB$16)),IF(INDEX(Import.PLE,$K32,FB$16)&lt;=mediçao,DB32,0),0),PLE!$AA$28*DB32)</f>
        <v>0</v>
      </c>
      <c r="FC32" s="119">
        <f ca="1">IF($K32&lt;&gt;1,IF(ISNUMBER(INDEX(Import.PLE,$K32,FC$16)),IF(INDEX(Import.PLE,$K32,FC$16)&lt;=mediçao,DC32,0),0),PLE!$AA$28*DC32)</f>
        <v>0</v>
      </c>
      <c r="FD32" s="119">
        <f ca="1">IF($K32&lt;&gt;1,IF(ISNUMBER(INDEX(Import.PLE,$K32,FD$16)),IF(INDEX(Import.PLE,$K32,FD$16)&lt;=mediçao,DD32,0),0),PLE!$AA$28*DD32)</f>
        <v>0</v>
      </c>
      <c r="FE32" s="119">
        <f ca="1">IF($K32&lt;&gt;1,IF(ISNUMBER(INDEX(Import.PLE,$K32,FE$16)),IF(INDEX(Import.PLE,$K32,FE$16)&lt;=mediçao,DE32,0),0),PLE!$AA$28*DE32)</f>
        <v>0</v>
      </c>
      <c r="FF32" s="119">
        <f ca="1">IF($K32&lt;&gt;1,IF(ISNUMBER(INDEX(Import.PLE,$K32,FF$16)),IF(INDEX(Import.PLE,$K32,FF$16)&lt;=mediçao,DF32,0),0),PLE!$AA$28*DF32)</f>
        <v>0</v>
      </c>
      <c r="FG32" s="119">
        <f ca="1">IF($K32&lt;&gt;1,IF(ISNUMBER(INDEX(Import.PLE,$K32,FG$16)),IF(INDEX(Import.PLE,$K32,FG$16)&lt;=mediçao,DG32,0),0),PLE!$AA$28*DG32)</f>
        <v>0</v>
      </c>
      <c r="FH32" s="119">
        <f ca="1">IF($K32&lt;&gt;1,IF(ISNUMBER(INDEX(Import.PLE,$K32,FH$16)),IF(INDEX(Import.PLE,$K32,FH$16)&lt;=mediçao,DH32,0),0),PLE!$AA$28*DH32)</f>
        <v>0</v>
      </c>
      <c r="FI32" s="119">
        <f ca="1">IF($K32&lt;&gt;1,IF(ISNUMBER(INDEX(Import.PLE,$K32,FI$16)),IF(INDEX(Import.PLE,$K32,FI$16)&lt;=mediçao,DI32,0),0),PLE!$AA$28*DI32)</f>
        <v>0</v>
      </c>
      <c r="FJ32" s="119">
        <f ca="1">IF($K32&lt;&gt;1,IF(ISNUMBER(INDEX(Import.PLE,$K32,FJ$16)),IF(INDEX(Import.PLE,$K32,FJ$16)&lt;=mediçao,DJ32,0),0),PLE!$AA$28*DJ32)</f>
        <v>0</v>
      </c>
    </row>
    <row r="33" spans="2:166" s="88" customFormat="1" ht="11.25" customHeight="1" x14ac:dyDescent="0.35">
      <c r="B33" s="118">
        <f t="shared" ca="1" si="3"/>
        <v>16</v>
      </c>
      <c r="C33" s="83" t="str">
        <f t="shared" si="4"/>
        <v>Serviço</v>
      </c>
      <c r="D33" s="138" t="s">
        <v>225</v>
      </c>
      <c r="E33" s="139" t="s">
        <v>226</v>
      </c>
      <c r="F33" s="137" t="s">
        <v>227</v>
      </c>
      <c r="G33" s="174">
        <f t="shared" si="5"/>
        <v>172.3</v>
      </c>
      <c r="H33" s="175">
        <f t="shared" si="6"/>
        <v>19.339988392338945</v>
      </c>
      <c r="I33" s="176">
        <v>3332.28</v>
      </c>
      <c r="J33" s="86"/>
      <c r="K33" s="168">
        <f>deactivatedados.form1</f>
        <v>4</v>
      </c>
      <c r="L33" s="167" t="s">
        <v>704</v>
      </c>
      <c r="M33" s="87"/>
      <c r="N33" s="181">
        <v>172.3</v>
      </c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M33" s="119">
        <f t="shared" ca="1" si="7"/>
        <v>3332.2800000000007</v>
      </c>
      <c r="BN33" s="119">
        <f t="shared" si="8"/>
        <v>0</v>
      </c>
      <c r="BO33" s="119">
        <f t="shared" si="9"/>
        <v>0</v>
      </c>
      <c r="BP33" s="119">
        <f t="shared" si="10"/>
        <v>0</v>
      </c>
      <c r="BQ33" s="119">
        <f t="shared" si="11"/>
        <v>0</v>
      </c>
      <c r="BR33" s="119">
        <f t="shared" si="12"/>
        <v>0</v>
      </c>
      <c r="BS33" s="119">
        <f t="shared" si="13"/>
        <v>0</v>
      </c>
      <c r="BT33" s="119">
        <f t="shared" si="14"/>
        <v>0</v>
      </c>
      <c r="BU33" s="119">
        <f t="shared" si="15"/>
        <v>0</v>
      </c>
      <c r="BV33" s="119">
        <f t="shared" si="16"/>
        <v>0</v>
      </c>
      <c r="BW33" s="119">
        <f t="shared" si="17"/>
        <v>0</v>
      </c>
      <c r="BX33" s="119">
        <f t="shared" si="18"/>
        <v>0</v>
      </c>
      <c r="BY33" s="119">
        <f t="shared" si="19"/>
        <v>0</v>
      </c>
      <c r="BZ33" s="119">
        <f t="shared" si="20"/>
        <v>0</v>
      </c>
      <c r="CA33" s="119">
        <f t="shared" si="21"/>
        <v>0</v>
      </c>
      <c r="CB33" s="119">
        <f t="shared" si="22"/>
        <v>0</v>
      </c>
      <c r="CC33" s="119">
        <f t="shared" si="23"/>
        <v>0</v>
      </c>
      <c r="CD33" s="119">
        <f t="shared" si="24"/>
        <v>0</v>
      </c>
      <c r="CE33" s="119">
        <f t="shared" si="25"/>
        <v>0</v>
      </c>
      <c r="CF33" s="119">
        <f t="shared" si="26"/>
        <v>0</v>
      </c>
      <c r="CG33" s="119">
        <f t="shared" si="27"/>
        <v>0</v>
      </c>
      <c r="CH33" s="119">
        <f t="shared" si="28"/>
        <v>0</v>
      </c>
      <c r="CI33" s="119">
        <f t="shared" si="29"/>
        <v>0</v>
      </c>
      <c r="CJ33" s="119">
        <f t="shared" si="30"/>
        <v>0</v>
      </c>
      <c r="CK33" s="119">
        <f t="shared" si="31"/>
        <v>0</v>
      </c>
      <c r="CL33" s="119">
        <f t="shared" si="32"/>
        <v>0</v>
      </c>
      <c r="CM33" s="119">
        <f t="shared" si="33"/>
        <v>0</v>
      </c>
      <c r="CN33" s="119">
        <f t="shared" si="34"/>
        <v>0</v>
      </c>
      <c r="CO33" s="119">
        <f t="shared" si="35"/>
        <v>0</v>
      </c>
      <c r="CP33" s="119">
        <f t="shared" si="36"/>
        <v>0</v>
      </c>
      <c r="CQ33" s="119">
        <f t="shared" si="37"/>
        <v>0</v>
      </c>
      <c r="CR33" s="119">
        <f t="shared" si="38"/>
        <v>0</v>
      </c>
      <c r="CS33" s="119">
        <f t="shared" si="39"/>
        <v>0</v>
      </c>
      <c r="CT33" s="119">
        <f t="shared" si="40"/>
        <v>0</v>
      </c>
      <c r="CU33" s="119">
        <f t="shared" si="41"/>
        <v>0</v>
      </c>
      <c r="CV33" s="119">
        <f t="shared" si="42"/>
        <v>0</v>
      </c>
      <c r="CW33" s="119">
        <f t="shared" si="43"/>
        <v>0</v>
      </c>
      <c r="CX33" s="119">
        <f t="shared" si="44"/>
        <v>0</v>
      </c>
      <c r="CY33" s="119">
        <f t="shared" si="45"/>
        <v>0</v>
      </c>
      <c r="CZ33" s="119">
        <f t="shared" si="46"/>
        <v>0</v>
      </c>
      <c r="DA33" s="119">
        <f t="shared" si="47"/>
        <v>0</v>
      </c>
      <c r="DB33" s="119">
        <f t="shared" si="48"/>
        <v>0</v>
      </c>
      <c r="DC33" s="119">
        <f t="shared" si="49"/>
        <v>0</v>
      </c>
      <c r="DD33" s="119">
        <f t="shared" si="50"/>
        <v>0</v>
      </c>
      <c r="DE33" s="119">
        <f t="shared" si="51"/>
        <v>0</v>
      </c>
      <c r="DF33" s="119">
        <f t="shared" si="52"/>
        <v>0</v>
      </c>
      <c r="DG33" s="119">
        <f t="shared" si="53"/>
        <v>0</v>
      </c>
      <c r="DH33" s="119">
        <f t="shared" si="54"/>
        <v>0</v>
      </c>
      <c r="DI33" s="119">
        <f t="shared" si="55"/>
        <v>0</v>
      </c>
      <c r="DJ33" s="119">
        <f t="shared" si="56"/>
        <v>0</v>
      </c>
      <c r="DK33" s="126" t="str">
        <f t="shared" si="57"/>
        <v>1</v>
      </c>
      <c r="DL33" s="126">
        <f t="shared" ca="1" si="58"/>
        <v>3332.2800000000007</v>
      </c>
      <c r="DM33" s="119">
        <f ca="1">IF($K33&lt;&gt;1,IF(ISNUMBER(INDEX(Import.PLE,$K33,DM$16)),IF(INDEX(Import.PLE,$K33,DM$16)&lt;=mediçao,BM33,0),0),PLE!$AA$28*BM33)</f>
        <v>3332.2800000000007</v>
      </c>
      <c r="DN33" s="119">
        <f ca="1">IF($K33&lt;&gt;1,IF(ISNUMBER(INDEX(Import.PLE,$K33,DN$16)),IF(INDEX(Import.PLE,$K33,DN$16)&lt;=mediçao,BN33,0),0),PLE!$AA$28*BN33)</f>
        <v>0</v>
      </c>
      <c r="DO33" s="119">
        <f ca="1">IF($K33&lt;&gt;1,IF(ISNUMBER(INDEX(Import.PLE,$K33,DO$16)),IF(INDEX(Import.PLE,$K33,DO$16)&lt;=mediçao,BO33,0),0),PLE!$AA$28*BO33)</f>
        <v>0</v>
      </c>
      <c r="DP33" s="119">
        <f ca="1">IF($K33&lt;&gt;1,IF(ISNUMBER(INDEX(Import.PLE,$K33,DP$16)),IF(INDEX(Import.PLE,$K33,DP$16)&lt;=mediçao,BP33,0),0),PLE!$AA$28*BP33)</f>
        <v>0</v>
      </c>
      <c r="DQ33" s="119">
        <f ca="1">IF($K33&lt;&gt;1,IF(ISNUMBER(INDEX(Import.PLE,$K33,DQ$16)),IF(INDEX(Import.PLE,$K33,DQ$16)&lt;=mediçao,BQ33,0),0),PLE!$AA$28*BQ33)</f>
        <v>0</v>
      </c>
      <c r="DR33" s="119">
        <f ca="1">IF($K33&lt;&gt;1,IF(ISNUMBER(INDEX(Import.PLE,$K33,DR$16)),IF(INDEX(Import.PLE,$K33,DR$16)&lt;=mediçao,BR33,0),0),PLE!$AA$28*BR33)</f>
        <v>0</v>
      </c>
      <c r="DS33" s="119">
        <f ca="1">IF($K33&lt;&gt;1,IF(ISNUMBER(INDEX(Import.PLE,$K33,DS$16)),IF(INDEX(Import.PLE,$K33,DS$16)&lt;=mediçao,BS33,0),0),PLE!$AA$28*BS33)</f>
        <v>0</v>
      </c>
      <c r="DT33" s="119">
        <f ca="1">IF($K33&lt;&gt;1,IF(ISNUMBER(INDEX(Import.PLE,$K33,DT$16)),IF(INDEX(Import.PLE,$K33,DT$16)&lt;=mediçao,BT33,0),0),PLE!$AA$28*BT33)</f>
        <v>0</v>
      </c>
      <c r="DU33" s="119">
        <f ca="1">IF($K33&lt;&gt;1,IF(ISNUMBER(INDEX(Import.PLE,$K33,DU$16)),IF(INDEX(Import.PLE,$K33,DU$16)&lt;=mediçao,BU33,0),0),PLE!$AA$28*BU33)</f>
        <v>0</v>
      </c>
      <c r="DV33" s="119">
        <f ca="1">IF($K33&lt;&gt;1,IF(ISNUMBER(INDEX(Import.PLE,$K33,DV$16)),IF(INDEX(Import.PLE,$K33,DV$16)&lt;=mediçao,BV33,0),0),PLE!$AA$28*BV33)</f>
        <v>0</v>
      </c>
      <c r="DW33" s="119">
        <f ca="1">IF($K33&lt;&gt;1,IF(ISNUMBER(INDEX(Import.PLE,$K33,DW$16)),IF(INDEX(Import.PLE,$K33,DW$16)&lt;=mediçao,BW33,0),0),PLE!$AA$28*BW33)</f>
        <v>0</v>
      </c>
      <c r="DX33" s="119">
        <f ca="1">IF($K33&lt;&gt;1,IF(ISNUMBER(INDEX(Import.PLE,$K33,DX$16)),IF(INDEX(Import.PLE,$K33,DX$16)&lt;=mediçao,BX33,0),0),PLE!$AA$28*BX33)</f>
        <v>0</v>
      </c>
      <c r="DY33" s="119">
        <f ca="1">IF($K33&lt;&gt;1,IF(ISNUMBER(INDEX(Import.PLE,$K33,DY$16)),IF(INDEX(Import.PLE,$K33,DY$16)&lt;=mediçao,BY33,0),0),PLE!$AA$28*BY33)</f>
        <v>0</v>
      </c>
      <c r="DZ33" s="119">
        <f ca="1">IF($K33&lt;&gt;1,IF(ISNUMBER(INDEX(Import.PLE,$K33,DZ$16)),IF(INDEX(Import.PLE,$K33,DZ$16)&lt;=mediçao,BZ33,0),0),PLE!$AA$28*BZ33)</f>
        <v>0</v>
      </c>
      <c r="EA33" s="119">
        <f ca="1">IF($K33&lt;&gt;1,IF(ISNUMBER(INDEX(Import.PLE,$K33,EA$16)),IF(INDEX(Import.PLE,$K33,EA$16)&lt;=mediçao,CA33,0),0),PLE!$AA$28*CA33)</f>
        <v>0</v>
      </c>
      <c r="EB33" s="119">
        <f ca="1">IF($K33&lt;&gt;1,IF(ISNUMBER(INDEX(Import.PLE,$K33,EB$16)),IF(INDEX(Import.PLE,$K33,EB$16)&lt;=mediçao,CB33,0),0),PLE!$AA$28*CB33)</f>
        <v>0</v>
      </c>
      <c r="EC33" s="119">
        <f ca="1">IF($K33&lt;&gt;1,IF(ISNUMBER(INDEX(Import.PLE,$K33,EC$16)),IF(INDEX(Import.PLE,$K33,EC$16)&lt;=mediçao,CC33,0),0),PLE!$AA$28*CC33)</f>
        <v>0</v>
      </c>
      <c r="ED33" s="119">
        <f ca="1">IF($K33&lt;&gt;1,IF(ISNUMBER(INDEX(Import.PLE,$K33,ED$16)),IF(INDEX(Import.PLE,$K33,ED$16)&lt;=mediçao,CD33,0),0),PLE!$AA$28*CD33)</f>
        <v>0</v>
      </c>
      <c r="EE33" s="119">
        <f ca="1">IF($K33&lt;&gt;1,IF(ISNUMBER(INDEX(Import.PLE,$K33,EE$16)),IF(INDEX(Import.PLE,$K33,EE$16)&lt;=mediçao,CE33,0),0),PLE!$AA$28*CE33)</f>
        <v>0</v>
      </c>
      <c r="EF33" s="119">
        <f ca="1">IF($K33&lt;&gt;1,IF(ISNUMBER(INDEX(Import.PLE,$K33,EF$16)),IF(INDEX(Import.PLE,$K33,EF$16)&lt;=mediçao,CF33,0),0),PLE!$AA$28*CF33)</f>
        <v>0</v>
      </c>
      <c r="EG33" s="119">
        <f ca="1">IF($K33&lt;&gt;1,IF(ISNUMBER(INDEX(Import.PLE,$K33,EG$16)),IF(INDEX(Import.PLE,$K33,EG$16)&lt;=mediçao,CG33,0),0),PLE!$AA$28*CG33)</f>
        <v>0</v>
      </c>
      <c r="EH33" s="119">
        <f ca="1">IF($K33&lt;&gt;1,IF(ISNUMBER(INDEX(Import.PLE,$K33,EH$16)),IF(INDEX(Import.PLE,$K33,EH$16)&lt;=mediçao,CH33,0),0),PLE!$AA$28*CH33)</f>
        <v>0</v>
      </c>
      <c r="EI33" s="119">
        <f ca="1">IF($K33&lt;&gt;1,IF(ISNUMBER(INDEX(Import.PLE,$K33,EI$16)),IF(INDEX(Import.PLE,$K33,EI$16)&lt;=mediçao,CI33,0),0),PLE!$AA$28*CI33)</f>
        <v>0</v>
      </c>
      <c r="EJ33" s="119">
        <f ca="1">IF($K33&lt;&gt;1,IF(ISNUMBER(INDEX(Import.PLE,$K33,EJ$16)),IF(INDEX(Import.PLE,$K33,EJ$16)&lt;=mediçao,CJ33,0),0),PLE!$AA$28*CJ33)</f>
        <v>0</v>
      </c>
      <c r="EK33" s="119">
        <f ca="1">IF($K33&lt;&gt;1,IF(ISNUMBER(INDEX(Import.PLE,$K33,EK$16)),IF(INDEX(Import.PLE,$K33,EK$16)&lt;=mediçao,CK33,0),0),PLE!$AA$28*CK33)</f>
        <v>0</v>
      </c>
      <c r="EL33" s="119">
        <f ca="1">IF($K33&lt;&gt;1,IF(ISNUMBER(INDEX(Import.PLE,$K33,EL$16)),IF(INDEX(Import.PLE,$K33,EL$16)&lt;=mediçao,CL33,0),0),PLE!$AA$28*CL33)</f>
        <v>0</v>
      </c>
      <c r="EM33" s="119">
        <f ca="1">IF($K33&lt;&gt;1,IF(ISNUMBER(INDEX(Import.PLE,$K33,EM$16)),IF(INDEX(Import.PLE,$K33,EM$16)&lt;=mediçao,CM33,0),0),PLE!$AA$28*CM33)</f>
        <v>0</v>
      </c>
      <c r="EN33" s="119">
        <f ca="1">IF($K33&lt;&gt;1,IF(ISNUMBER(INDEX(Import.PLE,$K33,EN$16)),IF(INDEX(Import.PLE,$K33,EN$16)&lt;=mediçao,CN33,0),0),PLE!$AA$28*CN33)</f>
        <v>0</v>
      </c>
      <c r="EO33" s="119">
        <f ca="1">IF($K33&lt;&gt;1,IF(ISNUMBER(INDEX(Import.PLE,$K33,EO$16)),IF(INDEX(Import.PLE,$K33,EO$16)&lt;=mediçao,CO33,0),0),PLE!$AA$28*CO33)</f>
        <v>0</v>
      </c>
      <c r="EP33" s="119">
        <f ca="1">IF($K33&lt;&gt;1,IF(ISNUMBER(INDEX(Import.PLE,$K33,EP$16)),IF(INDEX(Import.PLE,$K33,EP$16)&lt;=mediçao,CP33,0),0),PLE!$AA$28*CP33)</f>
        <v>0</v>
      </c>
      <c r="EQ33" s="119">
        <f ca="1">IF($K33&lt;&gt;1,IF(ISNUMBER(INDEX(Import.PLE,$K33,EQ$16)),IF(INDEX(Import.PLE,$K33,EQ$16)&lt;=mediçao,CQ33,0),0),PLE!$AA$28*CQ33)</f>
        <v>0</v>
      </c>
      <c r="ER33" s="119">
        <f ca="1">IF($K33&lt;&gt;1,IF(ISNUMBER(INDEX(Import.PLE,$K33,ER$16)),IF(INDEX(Import.PLE,$K33,ER$16)&lt;=mediçao,CR33,0),0),PLE!$AA$28*CR33)</f>
        <v>0</v>
      </c>
      <c r="ES33" s="119">
        <f ca="1">IF($K33&lt;&gt;1,IF(ISNUMBER(INDEX(Import.PLE,$K33,ES$16)),IF(INDEX(Import.PLE,$K33,ES$16)&lt;=mediçao,CS33,0),0),PLE!$AA$28*CS33)</f>
        <v>0</v>
      </c>
      <c r="ET33" s="119">
        <f ca="1">IF($K33&lt;&gt;1,IF(ISNUMBER(INDEX(Import.PLE,$K33,ET$16)),IF(INDEX(Import.PLE,$K33,ET$16)&lt;=mediçao,CT33,0),0),PLE!$AA$28*CT33)</f>
        <v>0</v>
      </c>
      <c r="EU33" s="119">
        <f ca="1">IF($K33&lt;&gt;1,IF(ISNUMBER(INDEX(Import.PLE,$K33,EU$16)),IF(INDEX(Import.PLE,$K33,EU$16)&lt;=mediçao,CU33,0),0),PLE!$AA$28*CU33)</f>
        <v>0</v>
      </c>
      <c r="EV33" s="119">
        <f ca="1">IF($K33&lt;&gt;1,IF(ISNUMBER(INDEX(Import.PLE,$K33,EV$16)),IF(INDEX(Import.PLE,$K33,EV$16)&lt;=mediçao,CV33,0),0),PLE!$AA$28*CV33)</f>
        <v>0</v>
      </c>
      <c r="EW33" s="119">
        <f ca="1">IF($K33&lt;&gt;1,IF(ISNUMBER(INDEX(Import.PLE,$K33,EW$16)),IF(INDEX(Import.PLE,$K33,EW$16)&lt;=mediçao,CW33,0),0),PLE!$AA$28*CW33)</f>
        <v>0</v>
      </c>
      <c r="EX33" s="119">
        <f ca="1">IF($K33&lt;&gt;1,IF(ISNUMBER(INDEX(Import.PLE,$K33,EX$16)),IF(INDEX(Import.PLE,$K33,EX$16)&lt;=mediçao,CX33,0),0),PLE!$AA$28*CX33)</f>
        <v>0</v>
      </c>
      <c r="EY33" s="119">
        <f ca="1">IF($K33&lt;&gt;1,IF(ISNUMBER(INDEX(Import.PLE,$K33,EY$16)),IF(INDEX(Import.PLE,$K33,EY$16)&lt;=mediçao,CY33,0),0),PLE!$AA$28*CY33)</f>
        <v>0</v>
      </c>
      <c r="EZ33" s="119">
        <f ca="1">IF($K33&lt;&gt;1,IF(ISNUMBER(INDEX(Import.PLE,$K33,EZ$16)),IF(INDEX(Import.PLE,$K33,EZ$16)&lt;=mediçao,CZ33,0),0),PLE!$AA$28*CZ33)</f>
        <v>0</v>
      </c>
      <c r="FA33" s="119">
        <f ca="1">IF($K33&lt;&gt;1,IF(ISNUMBER(INDEX(Import.PLE,$K33,FA$16)),IF(INDEX(Import.PLE,$K33,FA$16)&lt;=mediçao,DA33,0),0),PLE!$AA$28*DA33)</f>
        <v>0</v>
      </c>
      <c r="FB33" s="119">
        <f ca="1">IF($K33&lt;&gt;1,IF(ISNUMBER(INDEX(Import.PLE,$K33,FB$16)),IF(INDEX(Import.PLE,$K33,FB$16)&lt;=mediçao,DB33,0),0),PLE!$AA$28*DB33)</f>
        <v>0</v>
      </c>
      <c r="FC33" s="119">
        <f ca="1">IF($K33&lt;&gt;1,IF(ISNUMBER(INDEX(Import.PLE,$K33,FC$16)),IF(INDEX(Import.PLE,$K33,FC$16)&lt;=mediçao,DC33,0),0),PLE!$AA$28*DC33)</f>
        <v>0</v>
      </c>
      <c r="FD33" s="119">
        <f ca="1">IF($K33&lt;&gt;1,IF(ISNUMBER(INDEX(Import.PLE,$K33,FD$16)),IF(INDEX(Import.PLE,$K33,FD$16)&lt;=mediçao,DD33,0),0),PLE!$AA$28*DD33)</f>
        <v>0</v>
      </c>
      <c r="FE33" s="119">
        <f ca="1">IF($K33&lt;&gt;1,IF(ISNUMBER(INDEX(Import.PLE,$K33,FE$16)),IF(INDEX(Import.PLE,$K33,FE$16)&lt;=mediçao,DE33,0),0),PLE!$AA$28*DE33)</f>
        <v>0</v>
      </c>
      <c r="FF33" s="119">
        <f ca="1">IF($K33&lt;&gt;1,IF(ISNUMBER(INDEX(Import.PLE,$K33,FF$16)),IF(INDEX(Import.PLE,$K33,FF$16)&lt;=mediçao,DF33,0),0),PLE!$AA$28*DF33)</f>
        <v>0</v>
      </c>
      <c r="FG33" s="119">
        <f ca="1">IF($K33&lt;&gt;1,IF(ISNUMBER(INDEX(Import.PLE,$K33,FG$16)),IF(INDEX(Import.PLE,$K33,FG$16)&lt;=mediçao,DG33,0),0),PLE!$AA$28*DG33)</f>
        <v>0</v>
      </c>
      <c r="FH33" s="119">
        <f ca="1">IF($K33&lt;&gt;1,IF(ISNUMBER(INDEX(Import.PLE,$K33,FH$16)),IF(INDEX(Import.PLE,$K33,FH$16)&lt;=mediçao,DH33,0),0),PLE!$AA$28*DH33)</f>
        <v>0</v>
      </c>
      <c r="FI33" s="119">
        <f ca="1">IF($K33&lt;&gt;1,IF(ISNUMBER(INDEX(Import.PLE,$K33,FI$16)),IF(INDEX(Import.PLE,$K33,FI$16)&lt;=mediçao,DI33,0),0),PLE!$AA$28*DI33)</f>
        <v>0</v>
      </c>
      <c r="FJ33" s="119">
        <f ca="1">IF($K33&lt;&gt;1,IF(ISNUMBER(INDEX(Import.PLE,$K33,FJ$16)),IF(INDEX(Import.PLE,$K33,FJ$16)&lt;=mediçao,DJ33,0),0),PLE!$AA$28*DJ33)</f>
        <v>0</v>
      </c>
    </row>
    <row r="34" spans="2:166" s="88" customFormat="1" ht="11.25" customHeight="1" x14ac:dyDescent="0.35">
      <c r="B34" s="118">
        <f t="shared" ca="1" si="3"/>
        <v>17</v>
      </c>
      <c r="C34" s="83" t="str">
        <f t="shared" si="4"/>
        <v>Serviço</v>
      </c>
      <c r="D34" s="138" t="s">
        <v>228</v>
      </c>
      <c r="E34" s="139" t="s">
        <v>229</v>
      </c>
      <c r="F34" s="137" t="s">
        <v>227</v>
      </c>
      <c r="G34" s="174">
        <f t="shared" si="5"/>
        <v>495.5</v>
      </c>
      <c r="H34" s="175">
        <f t="shared" si="6"/>
        <v>13.5</v>
      </c>
      <c r="I34" s="176">
        <v>6689.25</v>
      </c>
      <c r="J34" s="86"/>
      <c r="K34" s="168">
        <f>deactivatedados.form1</f>
        <v>4</v>
      </c>
      <c r="L34" s="167" t="s">
        <v>704</v>
      </c>
      <c r="M34" s="87"/>
      <c r="N34" s="181">
        <v>495.5</v>
      </c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M34" s="119">
        <f t="shared" ca="1" si="7"/>
        <v>6689.25</v>
      </c>
      <c r="BN34" s="119">
        <f t="shared" si="8"/>
        <v>0</v>
      </c>
      <c r="BO34" s="119">
        <f t="shared" si="9"/>
        <v>0</v>
      </c>
      <c r="BP34" s="119">
        <f t="shared" si="10"/>
        <v>0</v>
      </c>
      <c r="BQ34" s="119">
        <f t="shared" si="11"/>
        <v>0</v>
      </c>
      <c r="BR34" s="119">
        <f t="shared" si="12"/>
        <v>0</v>
      </c>
      <c r="BS34" s="119">
        <f t="shared" si="13"/>
        <v>0</v>
      </c>
      <c r="BT34" s="119">
        <f t="shared" si="14"/>
        <v>0</v>
      </c>
      <c r="BU34" s="119">
        <f t="shared" si="15"/>
        <v>0</v>
      </c>
      <c r="BV34" s="119">
        <f t="shared" si="16"/>
        <v>0</v>
      </c>
      <c r="BW34" s="119">
        <f t="shared" si="17"/>
        <v>0</v>
      </c>
      <c r="BX34" s="119">
        <f t="shared" si="18"/>
        <v>0</v>
      </c>
      <c r="BY34" s="119">
        <f t="shared" si="19"/>
        <v>0</v>
      </c>
      <c r="BZ34" s="119">
        <f t="shared" si="20"/>
        <v>0</v>
      </c>
      <c r="CA34" s="119">
        <f t="shared" si="21"/>
        <v>0</v>
      </c>
      <c r="CB34" s="119">
        <f t="shared" si="22"/>
        <v>0</v>
      </c>
      <c r="CC34" s="119">
        <f t="shared" si="23"/>
        <v>0</v>
      </c>
      <c r="CD34" s="119">
        <f t="shared" si="24"/>
        <v>0</v>
      </c>
      <c r="CE34" s="119">
        <f t="shared" si="25"/>
        <v>0</v>
      </c>
      <c r="CF34" s="119">
        <f t="shared" si="26"/>
        <v>0</v>
      </c>
      <c r="CG34" s="119">
        <f t="shared" si="27"/>
        <v>0</v>
      </c>
      <c r="CH34" s="119">
        <f t="shared" si="28"/>
        <v>0</v>
      </c>
      <c r="CI34" s="119">
        <f t="shared" si="29"/>
        <v>0</v>
      </c>
      <c r="CJ34" s="119">
        <f t="shared" si="30"/>
        <v>0</v>
      </c>
      <c r="CK34" s="119">
        <f t="shared" si="31"/>
        <v>0</v>
      </c>
      <c r="CL34" s="119">
        <f t="shared" si="32"/>
        <v>0</v>
      </c>
      <c r="CM34" s="119">
        <f t="shared" si="33"/>
        <v>0</v>
      </c>
      <c r="CN34" s="119">
        <f t="shared" si="34"/>
        <v>0</v>
      </c>
      <c r="CO34" s="119">
        <f t="shared" si="35"/>
        <v>0</v>
      </c>
      <c r="CP34" s="119">
        <f t="shared" si="36"/>
        <v>0</v>
      </c>
      <c r="CQ34" s="119">
        <f t="shared" si="37"/>
        <v>0</v>
      </c>
      <c r="CR34" s="119">
        <f t="shared" si="38"/>
        <v>0</v>
      </c>
      <c r="CS34" s="119">
        <f t="shared" si="39"/>
        <v>0</v>
      </c>
      <c r="CT34" s="119">
        <f t="shared" si="40"/>
        <v>0</v>
      </c>
      <c r="CU34" s="119">
        <f t="shared" si="41"/>
        <v>0</v>
      </c>
      <c r="CV34" s="119">
        <f t="shared" si="42"/>
        <v>0</v>
      </c>
      <c r="CW34" s="119">
        <f t="shared" si="43"/>
        <v>0</v>
      </c>
      <c r="CX34" s="119">
        <f t="shared" si="44"/>
        <v>0</v>
      </c>
      <c r="CY34" s="119">
        <f t="shared" si="45"/>
        <v>0</v>
      </c>
      <c r="CZ34" s="119">
        <f t="shared" si="46"/>
        <v>0</v>
      </c>
      <c r="DA34" s="119">
        <f t="shared" si="47"/>
        <v>0</v>
      </c>
      <c r="DB34" s="119">
        <f t="shared" si="48"/>
        <v>0</v>
      </c>
      <c r="DC34" s="119">
        <f t="shared" si="49"/>
        <v>0</v>
      </c>
      <c r="DD34" s="119">
        <f t="shared" si="50"/>
        <v>0</v>
      </c>
      <c r="DE34" s="119">
        <f t="shared" si="51"/>
        <v>0</v>
      </c>
      <c r="DF34" s="119">
        <f t="shared" si="52"/>
        <v>0</v>
      </c>
      <c r="DG34" s="119">
        <f t="shared" si="53"/>
        <v>0</v>
      </c>
      <c r="DH34" s="119">
        <f t="shared" si="54"/>
        <v>0</v>
      </c>
      <c r="DI34" s="119">
        <f t="shared" si="55"/>
        <v>0</v>
      </c>
      <c r="DJ34" s="119">
        <f t="shared" si="56"/>
        <v>0</v>
      </c>
      <c r="DK34" s="126" t="str">
        <f t="shared" si="57"/>
        <v>1</v>
      </c>
      <c r="DL34" s="126">
        <f t="shared" ca="1" si="58"/>
        <v>6689.25</v>
      </c>
      <c r="DM34" s="119">
        <f ca="1">IF($K34&lt;&gt;1,IF(ISNUMBER(INDEX(Import.PLE,$K34,DM$16)),IF(INDEX(Import.PLE,$K34,DM$16)&lt;=mediçao,BM34,0),0),PLE!$AA$28*BM34)</f>
        <v>6689.25</v>
      </c>
      <c r="DN34" s="119">
        <f ca="1">IF($K34&lt;&gt;1,IF(ISNUMBER(INDEX(Import.PLE,$K34,DN$16)),IF(INDEX(Import.PLE,$K34,DN$16)&lt;=mediçao,BN34,0),0),PLE!$AA$28*BN34)</f>
        <v>0</v>
      </c>
      <c r="DO34" s="119">
        <f ca="1">IF($K34&lt;&gt;1,IF(ISNUMBER(INDEX(Import.PLE,$K34,DO$16)),IF(INDEX(Import.PLE,$K34,DO$16)&lt;=mediçao,BO34,0),0),PLE!$AA$28*BO34)</f>
        <v>0</v>
      </c>
      <c r="DP34" s="119">
        <f ca="1">IF($K34&lt;&gt;1,IF(ISNUMBER(INDEX(Import.PLE,$K34,DP$16)),IF(INDEX(Import.PLE,$K34,DP$16)&lt;=mediçao,BP34,0),0),PLE!$AA$28*BP34)</f>
        <v>0</v>
      </c>
      <c r="DQ34" s="119">
        <f ca="1">IF($K34&lt;&gt;1,IF(ISNUMBER(INDEX(Import.PLE,$K34,DQ$16)),IF(INDEX(Import.PLE,$K34,DQ$16)&lt;=mediçao,BQ34,0),0),PLE!$AA$28*BQ34)</f>
        <v>0</v>
      </c>
      <c r="DR34" s="119">
        <f ca="1">IF($K34&lt;&gt;1,IF(ISNUMBER(INDEX(Import.PLE,$K34,DR$16)),IF(INDEX(Import.PLE,$K34,DR$16)&lt;=mediçao,BR34,0),0),PLE!$AA$28*BR34)</f>
        <v>0</v>
      </c>
      <c r="DS34" s="119">
        <f ca="1">IF($K34&lt;&gt;1,IF(ISNUMBER(INDEX(Import.PLE,$K34,DS$16)),IF(INDEX(Import.PLE,$K34,DS$16)&lt;=mediçao,BS34,0),0),PLE!$AA$28*BS34)</f>
        <v>0</v>
      </c>
      <c r="DT34" s="119">
        <f ca="1">IF($K34&lt;&gt;1,IF(ISNUMBER(INDEX(Import.PLE,$K34,DT$16)),IF(INDEX(Import.PLE,$K34,DT$16)&lt;=mediçao,BT34,0),0),PLE!$AA$28*BT34)</f>
        <v>0</v>
      </c>
      <c r="DU34" s="119">
        <f ca="1">IF($K34&lt;&gt;1,IF(ISNUMBER(INDEX(Import.PLE,$K34,DU$16)),IF(INDEX(Import.PLE,$K34,DU$16)&lt;=mediçao,BU34,0),0),PLE!$AA$28*BU34)</f>
        <v>0</v>
      </c>
      <c r="DV34" s="119">
        <f ca="1">IF($K34&lt;&gt;1,IF(ISNUMBER(INDEX(Import.PLE,$K34,DV$16)),IF(INDEX(Import.PLE,$K34,DV$16)&lt;=mediçao,BV34,0),0),PLE!$AA$28*BV34)</f>
        <v>0</v>
      </c>
      <c r="DW34" s="119">
        <f ca="1">IF($K34&lt;&gt;1,IF(ISNUMBER(INDEX(Import.PLE,$K34,DW$16)),IF(INDEX(Import.PLE,$K34,DW$16)&lt;=mediçao,BW34,0),0),PLE!$AA$28*BW34)</f>
        <v>0</v>
      </c>
      <c r="DX34" s="119">
        <f ca="1">IF($K34&lt;&gt;1,IF(ISNUMBER(INDEX(Import.PLE,$K34,DX$16)),IF(INDEX(Import.PLE,$K34,DX$16)&lt;=mediçao,BX34,0),0),PLE!$AA$28*BX34)</f>
        <v>0</v>
      </c>
      <c r="DY34" s="119">
        <f ca="1">IF($K34&lt;&gt;1,IF(ISNUMBER(INDEX(Import.PLE,$K34,DY$16)),IF(INDEX(Import.PLE,$K34,DY$16)&lt;=mediçao,BY34,0),0),PLE!$AA$28*BY34)</f>
        <v>0</v>
      </c>
      <c r="DZ34" s="119">
        <f ca="1">IF($K34&lt;&gt;1,IF(ISNUMBER(INDEX(Import.PLE,$K34,DZ$16)),IF(INDEX(Import.PLE,$K34,DZ$16)&lt;=mediçao,BZ34,0),0),PLE!$AA$28*BZ34)</f>
        <v>0</v>
      </c>
      <c r="EA34" s="119">
        <f ca="1">IF($K34&lt;&gt;1,IF(ISNUMBER(INDEX(Import.PLE,$K34,EA$16)),IF(INDEX(Import.PLE,$K34,EA$16)&lt;=mediçao,CA34,0),0),PLE!$AA$28*CA34)</f>
        <v>0</v>
      </c>
      <c r="EB34" s="119">
        <f ca="1">IF($K34&lt;&gt;1,IF(ISNUMBER(INDEX(Import.PLE,$K34,EB$16)),IF(INDEX(Import.PLE,$K34,EB$16)&lt;=mediçao,CB34,0),0),PLE!$AA$28*CB34)</f>
        <v>0</v>
      </c>
      <c r="EC34" s="119">
        <f ca="1">IF($K34&lt;&gt;1,IF(ISNUMBER(INDEX(Import.PLE,$K34,EC$16)),IF(INDEX(Import.PLE,$K34,EC$16)&lt;=mediçao,CC34,0),0),PLE!$AA$28*CC34)</f>
        <v>0</v>
      </c>
      <c r="ED34" s="119">
        <f ca="1">IF($K34&lt;&gt;1,IF(ISNUMBER(INDEX(Import.PLE,$K34,ED$16)),IF(INDEX(Import.PLE,$K34,ED$16)&lt;=mediçao,CD34,0),0),PLE!$AA$28*CD34)</f>
        <v>0</v>
      </c>
      <c r="EE34" s="119">
        <f ca="1">IF($K34&lt;&gt;1,IF(ISNUMBER(INDEX(Import.PLE,$K34,EE$16)),IF(INDEX(Import.PLE,$K34,EE$16)&lt;=mediçao,CE34,0),0),PLE!$AA$28*CE34)</f>
        <v>0</v>
      </c>
      <c r="EF34" s="119">
        <f ca="1">IF($K34&lt;&gt;1,IF(ISNUMBER(INDEX(Import.PLE,$K34,EF$16)),IF(INDEX(Import.PLE,$K34,EF$16)&lt;=mediçao,CF34,0),0),PLE!$AA$28*CF34)</f>
        <v>0</v>
      </c>
      <c r="EG34" s="119">
        <f ca="1">IF($K34&lt;&gt;1,IF(ISNUMBER(INDEX(Import.PLE,$K34,EG$16)),IF(INDEX(Import.PLE,$K34,EG$16)&lt;=mediçao,CG34,0),0),PLE!$AA$28*CG34)</f>
        <v>0</v>
      </c>
      <c r="EH34" s="119">
        <f ca="1">IF($K34&lt;&gt;1,IF(ISNUMBER(INDEX(Import.PLE,$K34,EH$16)),IF(INDEX(Import.PLE,$K34,EH$16)&lt;=mediçao,CH34,0),0),PLE!$AA$28*CH34)</f>
        <v>0</v>
      </c>
      <c r="EI34" s="119">
        <f ca="1">IF($K34&lt;&gt;1,IF(ISNUMBER(INDEX(Import.PLE,$K34,EI$16)),IF(INDEX(Import.PLE,$K34,EI$16)&lt;=mediçao,CI34,0),0),PLE!$AA$28*CI34)</f>
        <v>0</v>
      </c>
      <c r="EJ34" s="119">
        <f ca="1">IF($K34&lt;&gt;1,IF(ISNUMBER(INDEX(Import.PLE,$K34,EJ$16)),IF(INDEX(Import.PLE,$K34,EJ$16)&lt;=mediçao,CJ34,0),0),PLE!$AA$28*CJ34)</f>
        <v>0</v>
      </c>
      <c r="EK34" s="119">
        <f ca="1">IF($K34&lt;&gt;1,IF(ISNUMBER(INDEX(Import.PLE,$K34,EK$16)),IF(INDEX(Import.PLE,$K34,EK$16)&lt;=mediçao,CK34,0),0),PLE!$AA$28*CK34)</f>
        <v>0</v>
      </c>
      <c r="EL34" s="119">
        <f ca="1">IF($K34&lt;&gt;1,IF(ISNUMBER(INDEX(Import.PLE,$K34,EL$16)),IF(INDEX(Import.PLE,$K34,EL$16)&lt;=mediçao,CL34,0),0),PLE!$AA$28*CL34)</f>
        <v>0</v>
      </c>
      <c r="EM34" s="119">
        <f ca="1">IF($K34&lt;&gt;1,IF(ISNUMBER(INDEX(Import.PLE,$K34,EM$16)),IF(INDEX(Import.PLE,$K34,EM$16)&lt;=mediçao,CM34,0),0),PLE!$AA$28*CM34)</f>
        <v>0</v>
      </c>
      <c r="EN34" s="119">
        <f ca="1">IF($K34&lt;&gt;1,IF(ISNUMBER(INDEX(Import.PLE,$K34,EN$16)),IF(INDEX(Import.PLE,$K34,EN$16)&lt;=mediçao,CN34,0),0),PLE!$AA$28*CN34)</f>
        <v>0</v>
      </c>
      <c r="EO34" s="119">
        <f ca="1">IF($K34&lt;&gt;1,IF(ISNUMBER(INDEX(Import.PLE,$K34,EO$16)),IF(INDEX(Import.PLE,$K34,EO$16)&lt;=mediçao,CO34,0),0),PLE!$AA$28*CO34)</f>
        <v>0</v>
      </c>
      <c r="EP34" s="119">
        <f ca="1">IF($K34&lt;&gt;1,IF(ISNUMBER(INDEX(Import.PLE,$K34,EP$16)),IF(INDEX(Import.PLE,$K34,EP$16)&lt;=mediçao,CP34,0),0),PLE!$AA$28*CP34)</f>
        <v>0</v>
      </c>
      <c r="EQ34" s="119">
        <f ca="1">IF($K34&lt;&gt;1,IF(ISNUMBER(INDEX(Import.PLE,$K34,EQ$16)),IF(INDEX(Import.PLE,$K34,EQ$16)&lt;=mediçao,CQ34,0),0),PLE!$AA$28*CQ34)</f>
        <v>0</v>
      </c>
      <c r="ER34" s="119">
        <f ca="1">IF($K34&lt;&gt;1,IF(ISNUMBER(INDEX(Import.PLE,$K34,ER$16)),IF(INDEX(Import.PLE,$K34,ER$16)&lt;=mediçao,CR34,0),0),PLE!$AA$28*CR34)</f>
        <v>0</v>
      </c>
      <c r="ES34" s="119">
        <f ca="1">IF($K34&lt;&gt;1,IF(ISNUMBER(INDEX(Import.PLE,$K34,ES$16)),IF(INDEX(Import.PLE,$K34,ES$16)&lt;=mediçao,CS34,0),0),PLE!$AA$28*CS34)</f>
        <v>0</v>
      </c>
      <c r="ET34" s="119">
        <f ca="1">IF($K34&lt;&gt;1,IF(ISNUMBER(INDEX(Import.PLE,$K34,ET$16)),IF(INDEX(Import.PLE,$K34,ET$16)&lt;=mediçao,CT34,0),0),PLE!$AA$28*CT34)</f>
        <v>0</v>
      </c>
      <c r="EU34" s="119">
        <f ca="1">IF($K34&lt;&gt;1,IF(ISNUMBER(INDEX(Import.PLE,$K34,EU$16)),IF(INDEX(Import.PLE,$K34,EU$16)&lt;=mediçao,CU34,0),0),PLE!$AA$28*CU34)</f>
        <v>0</v>
      </c>
      <c r="EV34" s="119">
        <f ca="1">IF($K34&lt;&gt;1,IF(ISNUMBER(INDEX(Import.PLE,$K34,EV$16)),IF(INDEX(Import.PLE,$K34,EV$16)&lt;=mediçao,CV34,0),0),PLE!$AA$28*CV34)</f>
        <v>0</v>
      </c>
      <c r="EW34" s="119">
        <f ca="1">IF($K34&lt;&gt;1,IF(ISNUMBER(INDEX(Import.PLE,$K34,EW$16)),IF(INDEX(Import.PLE,$K34,EW$16)&lt;=mediçao,CW34,0),0),PLE!$AA$28*CW34)</f>
        <v>0</v>
      </c>
      <c r="EX34" s="119">
        <f ca="1">IF($K34&lt;&gt;1,IF(ISNUMBER(INDEX(Import.PLE,$K34,EX$16)),IF(INDEX(Import.PLE,$K34,EX$16)&lt;=mediçao,CX34,0),0),PLE!$AA$28*CX34)</f>
        <v>0</v>
      </c>
      <c r="EY34" s="119">
        <f ca="1">IF($K34&lt;&gt;1,IF(ISNUMBER(INDEX(Import.PLE,$K34,EY$16)),IF(INDEX(Import.PLE,$K34,EY$16)&lt;=mediçao,CY34,0),0),PLE!$AA$28*CY34)</f>
        <v>0</v>
      </c>
      <c r="EZ34" s="119">
        <f ca="1">IF($K34&lt;&gt;1,IF(ISNUMBER(INDEX(Import.PLE,$K34,EZ$16)),IF(INDEX(Import.PLE,$K34,EZ$16)&lt;=mediçao,CZ34,0),0),PLE!$AA$28*CZ34)</f>
        <v>0</v>
      </c>
      <c r="FA34" s="119">
        <f ca="1">IF($K34&lt;&gt;1,IF(ISNUMBER(INDEX(Import.PLE,$K34,FA$16)),IF(INDEX(Import.PLE,$K34,FA$16)&lt;=mediçao,DA34,0),0),PLE!$AA$28*DA34)</f>
        <v>0</v>
      </c>
      <c r="FB34" s="119">
        <f ca="1">IF($K34&lt;&gt;1,IF(ISNUMBER(INDEX(Import.PLE,$K34,FB$16)),IF(INDEX(Import.PLE,$K34,FB$16)&lt;=mediçao,DB34,0),0),PLE!$AA$28*DB34)</f>
        <v>0</v>
      </c>
      <c r="FC34" s="119">
        <f ca="1">IF($K34&lt;&gt;1,IF(ISNUMBER(INDEX(Import.PLE,$K34,FC$16)),IF(INDEX(Import.PLE,$K34,FC$16)&lt;=mediçao,DC34,0),0),PLE!$AA$28*DC34)</f>
        <v>0</v>
      </c>
      <c r="FD34" s="119">
        <f ca="1">IF($K34&lt;&gt;1,IF(ISNUMBER(INDEX(Import.PLE,$K34,FD$16)),IF(INDEX(Import.PLE,$K34,FD$16)&lt;=mediçao,DD34,0),0),PLE!$AA$28*DD34)</f>
        <v>0</v>
      </c>
      <c r="FE34" s="119">
        <f ca="1">IF($K34&lt;&gt;1,IF(ISNUMBER(INDEX(Import.PLE,$K34,FE$16)),IF(INDEX(Import.PLE,$K34,FE$16)&lt;=mediçao,DE34,0),0),PLE!$AA$28*DE34)</f>
        <v>0</v>
      </c>
      <c r="FF34" s="119">
        <f ca="1">IF($K34&lt;&gt;1,IF(ISNUMBER(INDEX(Import.PLE,$K34,FF$16)),IF(INDEX(Import.PLE,$K34,FF$16)&lt;=mediçao,DF34,0),0),PLE!$AA$28*DF34)</f>
        <v>0</v>
      </c>
      <c r="FG34" s="119">
        <f ca="1">IF($K34&lt;&gt;1,IF(ISNUMBER(INDEX(Import.PLE,$K34,FG$16)),IF(INDEX(Import.PLE,$K34,FG$16)&lt;=mediçao,DG34,0),0),PLE!$AA$28*DG34)</f>
        <v>0</v>
      </c>
      <c r="FH34" s="119">
        <f ca="1">IF($K34&lt;&gt;1,IF(ISNUMBER(INDEX(Import.PLE,$K34,FH$16)),IF(INDEX(Import.PLE,$K34,FH$16)&lt;=mediçao,DH34,0),0),PLE!$AA$28*DH34)</f>
        <v>0</v>
      </c>
      <c r="FI34" s="119">
        <f ca="1">IF($K34&lt;&gt;1,IF(ISNUMBER(INDEX(Import.PLE,$K34,FI$16)),IF(INDEX(Import.PLE,$K34,FI$16)&lt;=mediçao,DI34,0),0),PLE!$AA$28*DI34)</f>
        <v>0</v>
      </c>
      <c r="FJ34" s="119">
        <f ca="1">IF($K34&lt;&gt;1,IF(ISNUMBER(INDEX(Import.PLE,$K34,FJ$16)),IF(INDEX(Import.PLE,$K34,FJ$16)&lt;=mediçao,DJ34,0),0),PLE!$AA$28*DJ34)</f>
        <v>0</v>
      </c>
    </row>
    <row r="35" spans="2:166" s="88" customFormat="1" ht="11.25" customHeight="1" x14ac:dyDescent="0.35">
      <c r="B35" s="118">
        <f t="shared" ca="1" si="3"/>
        <v>18</v>
      </c>
      <c r="C35" s="83" t="str">
        <f t="shared" si="4"/>
        <v>Serviço</v>
      </c>
      <c r="D35" s="138" t="s">
        <v>230</v>
      </c>
      <c r="E35" s="139" t="s">
        <v>231</v>
      </c>
      <c r="F35" s="137" t="s">
        <v>227</v>
      </c>
      <c r="G35" s="174">
        <f t="shared" si="5"/>
        <v>41.2</v>
      </c>
      <c r="H35" s="175">
        <f t="shared" si="6"/>
        <v>14.030097087378639</v>
      </c>
      <c r="I35" s="176">
        <v>578.04</v>
      </c>
      <c r="J35" s="86"/>
      <c r="K35" s="168">
        <f>deactivatedados.form1</f>
        <v>4</v>
      </c>
      <c r="L35" s="167" t="s">
        <v>704</v>
      </c>
      <c r="M35" s="87"/>
      <c r="N35" s="181">
        <v>41.2</v>
      </c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181"/>
      <c r="BB35" s="181"/>
      <c r="BC35" s="181"/>
      <c r="BD35" s="181"/>
      <c r="BE35" s="181"/>
      <c r="BF35" s="181"/>
      <c r="BG35" s="181"/>
      <c r="BH35" s="181"/>
      <c r="BI35" s="181"/>
      <c r="BJ35" s="181"/>
      <c r="BK35" s="181"/>
      <c r="BM35" s="119">
        <f t="shared" ca="1" si="7"/>
        <v>578.04</v>
      </c>
      <c r="BN35" s="119">
        <f t="shared" si="8"/>
        <v>0</v>
      </c>
      <c r="BO35" s="119">
        <f t="shared" si="9"/>
        <v>0</v>
      </c>
      <c r="BP35" s="119">
        <f t="shared" si="10"/>
        <v>0</v>
      </c>
      <c r="BQ35" s="119">
        <f t="shared" si="11"/>
        <v>0</v>
      </c>
      <c r="BR35" s="119">
        <f t="shared" si="12"/>
        <v>0</v>
      </c>
      <c r="BS35" s="119">
        <f t="shared" si="13"/>
        <v>0</v>
      </c>
      <c r="BT35" s="119">
        <f t="shared" si="14"/>
        <v>0</v>
      </c>
      <c r="BU35" s="119">
        <f t="shared" si="15"/>
        <v>0</v>
      </c>
      <c r="BV35" s="119">
        <f t="shared" si="16"/>
        <v>0</v>
      </c>
      <c r="BW35" s="119">
        <f t="shared" si="17"/>
        <v>0</v>
      </c>
      <c r="BX35" s="119">
        <f t="shared" si="18"/>
        <v>0</v>
      </c>
      <c r="BY35" s="119">
        <f t="shared" si="19"/>
        <v>0</v>
      </c>
      <c r="BZ35" s="119">
        <f t="shared" si="20"/>
        <v>0</v>
      </c>
      <c r="CA35" s="119">
        <f t="shared" si="21"/>
        <v>0</v>
      </c>
      <c r="CB35" s="119">
        <f t="shared" si="22"/>
        <v>0</v>
      </c>
      <c r="CC35" s="119">
        <f t="shared" si="23"/>
        <v>0</v>
      </c>
      <c r="CD35" s="119">
        <f t="shared" si="24"/>
        <v>0</v>
      </c>
      <c r="CE35" s="119">
        <f t="shared" si="25"/>
        <v>0</v>
      </c>
      <c r="CF35" s="119">
        <f t="shared" si="26"/>
        <v>0</v>
      </c>
      <c r="CG35" s="119">
        <f t="shared" si="27"/>
        <v>0</v>
      </c>
      <c r="CH35" s="119">
        <f t="shared" si="28"/>
        <v>0</v>
      </c>
      <c r="CI35" s="119">
        <f t="shared" si="29"/>
        <v>0</v>
      </c>
      <c r="CJ35" s="119">
        <f t="shared" si="30"/>
        <v>0</v>
      </c>
      <c r="CK35" s="119">
        <f t="shared" si="31"/>
        <v>0</v>
      </c>
      <c r="CL35" s="119">
        <f t="shared" si="32"/>
        <v>0</v>
      </c>
      <c r="CM35" s="119">
        <f t="shared" si="33"/>
        <v>0</v>
      </c>
      <c r="CN35" s="119">
        <f t="shared" si="34"/>
        <v>0</v>
      </c>
      <c r="CO35" s="119">
        <f t="shared" si="35"/>
        <v>0</v>
      </c>
      <c r="CP35" s="119">
        <f t="shared" si="36"/>
        <v>0</v>
      </c>
      <c r="CQ35" s="119">
        <f t="shared" si="37"/>
        <v>0</v>
      </c>
      <c r="CR35" s="119">
        <f t="shared" si="38"/>
        <v>0</v>
      </c>
      <c r="CS35" s="119">
        <f t="shared" si="39"/>
        <v>0</v>
      </c>
      <c r="CT35" s="119">
        <f t="shared" si="40"/>
        <v>0</v>
      </c>
      <c r="CU35" s="119">
        <f t="shared" si="41"/>
        <v>0</v>
      </c>
      <c r="CV35" s="119">
        <f t="shared" si="42"/>
        <v>0</v>
      </c>
      <c r="CW35" s="119">
        <f t="shared" si="43"/>
        <v>0</v>
      </c>
      <c r="CX35" s="119">
        <f t="shared" si="44"/>
        <v>0</v>
      </c>
      <c r="CY35" s="119">
        <f t="shared" si="45"/>
        <v>0</v>
      </c>
      <c r="CZ35" s="119">
        <f t="shared" si="46"/>
        <v>0</v>
      </c>
      <c r="DA35" s="119">
        <f t="shared" si="47"/>
        <v>0</v>
      </c>
      <c r="DB35" s="119">
        <f t="shared" si="48"/>
        <v>0</v>
      </c>
      <c r="DC35" s="119">
        <f t="shared" si="49"/>
        <v>0</v>
      </c>
      <c r="DD35" s="119">
        <f t="shared" si="50"/>
        <v>0</v>
      </c>
      <c r="DE35" s="119">
        <f t="shared" si="51"/>
        <v>0</v>
      </c>
      <c r="DF35" s="119">
        <f t="shared" si="52"/>
        <v>0</v>
      </c>
      <c r="DG35" s="119">
        <f t="shared" si="53"/>
        <v>0</v>
      </c>
      <c r="DH35" s="119">
        <f t="shared" si="54"/>
        <v>0</v>
      </c>
      <c r="DI35" s="119">
        <f t="shared" si="55"/>
        <v>0</v>
      </c>
      <c r="DJ35" s="119">
        <f t="shared" si="56"/>
        <v>0</v>
      </c>
      <c r="DK35" s="126" t="str">
        <f t="shared" si="57"/>
        <v>1</v>
      </c>
      <c r="DL35" s="126">
        <f t="shared" ca="1" si="58"/>
        <v>578.04</v>
      </c>
      <c r="DM35" s="119">
        <f ca="1">IF($K35&lt;&gt;1,IF(ISNUMBER(INDEX(Import.PLE,$K35,DM$16)),IF(INDEX(Import.PLE,$K35,DM$16)&lt;=mediçao,BM35,0),0),PLE!$AA$28*BM35)</f>
        <v>578.04</v>
      </c>
      <c r="DN35" s="119">
        <f ca="1">IF($K35&lt;&gt;1,IF(ISNUMBER(INDEX(Import.PLE,$K35,DN$16)),IF(INDEX(Import.PLE,$K35,DN$16)&lt;=mediçao,BN35,0),0),PLE!$AA$28*BN35)</f>
        <v>0</v>
      </c>
      <c r="DO35" s="119">
        <f ca="1">IF($K35&lt;&gt;1,IF(ISNUMBER(INDEX(Import.PLE,$K35,DO$16)),IF(INDEX(Import.PLE,$K35,DO$16)&lt;=mediçao,BO35,0),0),PLE!$AA$28*BO35)</f>
        <v>0</v>
      </c>
      <c r="DP35" s="119">
        <f ca="1">IF($K35&lt;&gt;1,IF(ISNUMBER(INDEX(Import.PLE,$K35,DP$16)),IF(INDEX(Import.PLE,$K35,DP$16)&lt;=mediçao,BP35,0),0),PLE!$AA$28*BP35)</f>
        <v>0</v>
      </c>
      <c r="DQ35" s="119">
        <f ca="1">IF($K35&lt;&gt;1,IF(ISNUMBER(INDEX(Import.PLE,$K35,DQ$16)),IF(INDEX(Import.PLE,$K35,DQ$16)&lt;=mediçao,BQ35,0),0),PLE!$AA$28*BQ35)</f>
        <v>0</v>
      </c>
      <c r="DR35" s="119">
        <f ca="1">IF($K35&lt;&gt;1,IF(ISNUMBER(INDEX(Import.PLE,$K35,DR$16)),IF(INDEX(Import.PLE,$K35,DR$16)&lt;=mediçao,BR35,0),0),PLE!$AA$28*BR35)</f>
        <v>0</v>
      </c>
      <c r="DS35" s="119">
        <f ca="1">IF($K35&lt;&gt;1,IF(ISNUMBER(INDEX(Import.PLE,$K35,DS$16)),IF(INDEX(Import.PLE,$K35,DS$16)&lt;=mediçao,BS35,0),0),PLE!$AA$28*BS35)</f>
        <v>0</v>
      </c>
      <c r="DT35" s="119">
        <f ca="1">IF($K35&lt;&gt;1,IF(ISNUMBER(INDEX(Import.PLE,$K35,DT$16)),IF(INDEX(Import.PLE,$K35,DT$16)&lt;=mediçao,BT35,0),0),PLE!$AA$28*BT35)</f>
        <v>0</v>
      </c>
      <c r="DU35" s="119">
        <f ca="1">IF($K35&lt;&gt;1,IF(ISNUMBER(INDEX(Import.PLE,$K35,DU$16)),IF(INDEX(Import.PLE,$K35,DU$16)&lt;=mediçao,BU35,0),0),PLE!$AA$28*BU35)</f>
        <v>0</v>
      </c>
      <c r="DV35" s="119">
        <f ca="1">IF($K35&lt;&gt;1,IF(ISNUMBER(INDEX(Import.PLE,$K35,DV$16)),IF(INDEX(Import.PLE,$K35,DV$16)&lt;=mediçao,BV35,0),0),PLE!$AA$28*BV35)</f>
        <v>0</v>
      </c>
      <c r="DW35" s="119">
        <f ca="1">IF($K35&lt;&gt;1,IF(ISNUMBER(INDEX(Import.PLE,$K35,DW$16)),IF(INDEX(Import.PLE,$K35,DW$16)&lt;=mediçao,BW35,0),0),PLE!$AA$28*BW35)</f>
        <v>0</v>
      </c>
      <c r="DX35" s="119">
        <f ca="1">IF($K35&lt;&gt;1,IF(ISNUMBER(INDEX(Import.PLE,$K35,DX$16)),IF(INDEX(Import.PLE,$K35,DX$16)&lt;=mediçao,BX35,0),0),PLE!$AA$28*BX35)</f>
        <v>0</v>
      </c>
      <c r="DY35" s="119">
        <f ca="1">IF($K35&lt;&gt;1,IF(ISNUMBER(INDEX(Import.PLE,$K35,DY$16)),IF(INDEX(Import.PLE,$K35,DY$16)&lt;=mediçao,BY35,0),0),PLE!$AA$28*BY35)</f>
        <v>0</v>
      </c>
      <c r="DZ35" s="119">
        <f ca="1">IF($K35&lt;&gt;1,IF(ISNUMBER(INDEX(Import.PLE,$K35,DZ$16)),IF(INDEX(Import.PLE,$K35,DZ$16)&lt;=mediçao,BZ35,0),0),PLE!$AA$28*BZ35)</f>
        <v>0</v>
      </c>
      <c r="EA35" s="119">
        <f ca="1">IF($K35&lt;&gt;1,IF(ISNUMBER(INDEX(Import.PLE,$K35,EA$16)),IF(INDEX(Import.PLE,$K35,EA$16)&lt;=mediçao,CA35,0),0),PLE!$AA$28*CA35)</f>
        <v>0</v>
      </c>
      <c r="EB35" s="119">
        <f ca="1">IF($K35&lt;&gt;1,IF(ISNUMBER(INDEX(Import.PLE,$K35,EB$16)),IF(INDEX(Import.PLE,$K35,EB$16)&lt;=mediçao,CB35,0),0),PLE!$AA$28*CB35)</f>
        <v>0</v>
      </c>
      <c r="EC35" s="119">
        <f ca="1">IF($K35&lt;&gt;1,IF(ISNUMBER(INDEX(Import.PLE,$K35,EC$16)),IF(INDEX(Import.PLE,$K35,EC$16)&lt;=mediçao,CC35,0),0),PLE!$AA$28*CC35)</f>
        <v>0</v>
      </c>
      <c r="ED35" s="119">
        <f ca="1">IF($K35&lt;&gt;1,IF(ISNUMBER(INDEX(Import.PLE,$K35,ED$16)),IF(INDEX(Import.PLE,$K35,ED$16)&lt;=mediçao,CD35,0),0),PLE!$AA$28*CD35)</f>
        <v>0</v>
      </c>
      <c r="EE35" s="119">
        <f ca="1">IF($K35&lt;&gt;1,IF(ISNUMBER(INDEX(Import.PLE,$K35,EE$16)),IF(INDEX(Import.PLE,$K35,EE$16)&lt;=mediçao,CE35,0),0),PLE!$AA$28*CE35)</f>
        <v>0</v>
      </c>
      <c r="EF35" s="119">
        <f ca="1">IF($K35&lt;&gt;1,IF(ISNUMBER(INDEX(Import.PLE,$K35,EF$16)),IF(INDEX(Import.PLE,$K35,EF$16)&lt;=mediçao,CF35,0),0),PLE!$AA$28*CF35)</f>
        <v>0</v>
      </c>
      <c r="EG35" s="119">
        <f ca="1">IF($K35&lt;&gt;1,IF(ISNUMBER(INDEX(Import.PLE,$K35,EG$16)),IF(INDEX(Import.PLE,$K35,EG$16)&lt;=mediçao,CG35,0),0),PLE!$AA$28*CG35)</f>
        <v>0</v>
      </c>
      <c r="EH35" s="119">
        <f ca="1">IF($K35&lt;&gt;1,IF(ISNUMBER(INDEX(Import.PLE,$K35,EH$16)),IF(INDEX(Import.PLE,$K35,EH$16)&lt;=mediçao,CH35,0),0),PLE!$AA$28*CH35)</f>
        <v>0</v>
      </c>
      <c r="EI35" s="119">
        <f ca="1">IF($K35&lt;&gt;1,IF(ISNUMBER(INDEX(Import.PLE,$K35,EI$16)),IF(INDEX(Import.PLE,$K35,EI$16)&lt;=mediçao,CI35,0),0),PLE!$AA$28*CI35)</f>
        <v>0</v>
      </c>
      <c r="EJ35" s="119">
        <f ca="1">IF($K35&lt;&gt;1,IF(ISNUMBER(INDEX(Import.PLE,$K35,EJ$16)),IF(INDEX(Import.PLE,$K35,EJ$16)&lt;=mediçao,CJ35,0),0),PLE!$AA$28*CJ35)</f>
        <v>0</v>
      </c>
      <c r="EK35" s="119">
        <f ca="1">IF($K35&lt;&gt;1,IF(ISNUMBER(INDEX(Import.PLE,$K35,EK$16)),IF(INDEX(Import.PLE,$K35,EK$16)&lt;=mediçao,CK35,0),0),PLE!$AA$28*CK35)</f>
        <v>0</v>
      </c>
      <c r="EL35" s="119">
        <f ca="1">IF($K35&lt;&gt;1,IF(ISNUMBER(INDEX(Import.PLE,$K35,EL$16)),IF(INDEX(Import.PLE,$K35,EL$16)&lt;=mediçao,CL35,0),0),PLE!$AA$28*CL35)</f>
        <v>0</v>
      </c>
      <c r="EM35" s="119">
        <f ca="1">IF($K35&lt;&gt;1,IF(ISNUMBER(INDEX(Import.PLE,$K35,EM$16)),IF(INDEX(Import.PLE,$K35,EM$16)&lt;=mediçao,CM35,0),0),PLE!$AA$28*CM35)</f>
        <v>0</v>
      </c>
      <c r="EN35" s="119">
        <f ca="1">IF($K35&lt;&gt;1,IF(ISNUMBER(INDEX(Import.PLE,$K35,EN$16)),IF(INDEX(Import.PLE,$K35,EN$16)&lt;=mediçao,CN35,0),0),PLE!$AA$28*CN35)</f>
        <v>0</v>
      </c>
      <c r="EO35" s="119">
        <f ca="1">IF($K35&lt;&gt;1,IF(ISNUMBER(INDEX(Import.PLE,$K35,EO$16)),IF(INDEX(Import.PLE,$K35,EO$16)&lt;=mediçao,CO35,0),0),PLE!$AA$28*CO35)</f>
        <v>0</v>
      </c>
      <c r="EP35" s="119">
        <f ca="1">IF($K35&lt;&gt;1,IF(ISNUMBER(INDEX(Import.PLE,$K35,EP$16)),IF(INDEX(Import.PLE,$K35,EP$16)&lt;=mediçao,CP35,0),0),PLE!$AA$28*CP35)</f>
        <v>0</v>
      </c>
      <c r="EQ35" s="119">
        <f ca="1">IF($K35&lt;&gt;1,IF(ISNUMBER(INDEX(Import.PLE,$K35,EQ$16)),IF(INDEX(Import.PLE,$K35,EQ$16)&lt;=mediçao,CQ35,0),0),PLE!$AA$28*CQ35)</f>
        <v>0</v>
      </c>
      <c r="ER35" s="119">
        <f ca="1">IF($K35&lt;&gt;1,IF(ISNUMBER(INDEX(Import.PLE,$K35,ER$16)),IF(INDEX(Import.PLE,$K35,ER$16)&lt;=mediçao,CR35,0),0),PLE!$AA$28*CR35)</f>
        <v>0</v>
      </c>
      <c r="ES35" s="119">
        <f ca="1">IF($K35&lt;&gt;1,IF(ISNUMBER(INDEX(Import.PLE,$K35,ES$16)),IF(INDEX(Import.PLE,$K35,ES$16)&lt;=mediçao,CS35,0),0),PLE!$AA$28*CS35)</f>
        <v>0</v>
      </c>
      <c r="ET35" s="119">
        <f ca="1">IF($K35&lt;&gt;1,IF(ISNUMBER(INDEX(Import.PLE,$K35,ET$16)),IF(INDEX(Import.PLE,$K35,ET$16)&lt;=mediçao,CT35,0),0),PLE!$AA$28*CT35)</f>
        <v>0</v>
      </c>
      <c r="EU35" s="119">
        <f ca="1">IF($K35&lt;&gt;1,IF(ISNUMBER(INDEX(Import.PLE,$K35,EU$16)),IF(INDEX(Import.PLE,$K35,EU$16)&lt;=mediçao,CU35,0),0),PLE!$AA$28*CU35)</f>
        <v>0</v>
      </c>
      <c r="EV35" s="119">
        <f ca="1">IF($K35&lt;&gt;1,IF(ISNUMBER(INDEX(Import.PLE,$K35,EV$16)),IF(INDEX(Import.PLE,$K35,EV$16)&lt;=mediçao,CV35,0),0),PLE!$AA$28*CV35)</f>
        <v>0</v>
      </c>
      <c r="EW35" s="119">
        <f ca="1">IF($K35&lt;&gt;1,IF(ISNUMBER(INDEX(Import.PLE,$K35,EW$16)),IF(INDEX(Import.PLE,$K35,EW$16)&lt;=mediçao,CW35,0),0),PLE!$AA$28*CW35)</f>
        <v>0</v>
      </c>
      <c r="EX35" s="119">
        <f ca="1">IF($K35&lt;&gt;1,IF(ISNUMBER(INDEX(Import.PLE,$K35,EX$16)),IF(INDEX(Import.PLE,$K35,EX$16)&lt;=mediçao,CX35,0),0),PLE!$AA$28*CX35)</f>
        <v>0</v>
      </c>
      <c r="EY35" s="119">
        <f ca="1">IF($K35&lt;&gt;1,IF(ISNUMBER(INDEX(Import.PLE,$K35,EY$16)),IF(INDEX(Import.PLE,$K35,EY$16)&lt;=mediçao,CY35,0),0),PLE!$AA$28*CY35)</f>
        <v>0</v>
      </c>
      <c r="EZ35" s="119">
        <f ca="1">IF($K35&lt;&gt;1,IF(ISNUMBER(INDEX(Import.PLE,$K35,EZ$16)),IF(INDEX(Import.PLE,$K35,EZ$16)&lt;=mediçao,CZ35,0),0),PLE!$AA$28*CZ35)</f>
        <v>0</v>
      </c>
      <c r="FA35" s="119">
        <f ca="1">IF($K35&lt;&gt;1,IF(ISNUMBER(INDEX(Import.PLE,$K35,FA$16)),IF(INDEX(Import.PLE,$K35,FA$16)&lt;=mediçao,DA35,0),0),PLE!$AA$28*DA35)</f>
        <v>0</v>
      </c>
      <c r="FB35" s="119">
        <f ca="1">IF($K35&lt;&gt;1,IF(ISNUMBER(INDEX(Import.PLE,$K35,FB$16)),IF(INDEX(Import.PLE,$K35,FB$16)&lt;=mediçao,DB35,0),0),PLE!$AA$28*DB35)</f>
        <v>0</v>
      </c>
      <c r="FC35" s="119">
        <f ca="1">IF($K35&lt;&gt;1,IF(ISNUMBER(INDEX(Import.PLE,$K35,FC$16)),IF(INDEX(Import.PLE,$K35,FC$16)&lt;=mediçao,DC35,0),0),PLE!$AA$28*DC35)</f>
        <v>0</v>
      </c>
      <c r="FD35" s="119">
        <f ca="1">IF($K35&lt;&gt;1,IF(ISNUMBER(INDEX(Import.PLE,$K35,FD$16)),IF(INDEX(Import.PLE,$K35,FD$16)&lt;=mediçao,DD35,0),0),PLE!$AA$28*DD35)</f>
        <v>0</v>
      </c>
      <c r="FE35" s="119">
        <f ca="1">IF($K35&lt;&gt;1,IF(ISNUMBER(INDEX(Import.PLE,$K35,FE$16)),IF(INDEX(Import.PLE,$K35,FE$16)&lt;=mediçao,DE35,0),0),PLE!$AA$28*DE35)</f>
        <v>0</v>
      </c>
      <c r="FF35" s="119">
        <f ca="1">IF($K35&lt;&gt;1,IF(ISNUMBER(INDEX(Import.PLE,$K35,FF$16)),IF(INDEX(Import.PLE,$K35,FF$16)&lt;=mediçao,DF35,0),0),PLE!$AA$28*DF35)</f>
        <v>0</v>
      </c>
      <c r="FG35" s="119">
        <f ca="1">IF($K35&lt;&gt;1,IF(ISNUMBER(INDEX(Import.PLE,$K35,FG$16)),IF(INDEX(Import.PLE,$K35,FG$16)&lt;=mediçao,DG35,0),0),PLE!$AA$28*DG35)</f>
        <v>0</v>
      </c>
      <c r="FH35" s="119">
        <f ca="1">IF($K35&lt;&gt;1,IF(ISNUMBER(INDEX(Import.PLE,$K35,FH$16)),IF(INDEX(Import.PLE,$K35,FH$16)&lt;=mediçao,DH35,0),0),PLE!$AA$28*DH35)</f>
        <v>0</v>
      </c>
      <c r="FI35" s="119">
        <f ca="1">IF($K35&lt;&gt;1,IF(ISNUMBER(INDEX(Import.PLE,$K35,FI$16)),IF(INDEX(Import.PLE,$K35,FI$16)&lt;=mediçao,DI35,0),0),PLE!$AA$28*DI35)</f>
        <v>0</v>
      </c>
      <c r="FJ35" s="119">
        <f ca="1">IF($K35&lt;&gt;1,IF(ISNUMBER(INDEX(Import.PLE,$K35,FJ$16)),IF(INDEX(Import.PLE,$K35,FJ$16)&lt;=mediçao,DJ35,0),0),PLE!$AA$28*DJ35)</f>
        <v>0</v>
      </c>
    </row>
    <row r="36" spans="2:166" s="88" customFormat="1" ht="11.25" customHeight="1" x14ac:dyDescent="0.35">
      <c r="B36" s="118">
        <f t="shared" ca="1" si="3"/>
        <v>19</v>
      </c>
      <c r="C36" s="83" t="str">
        <f t="shared" si="4"/>
        <v>Serviço</v>
      </c>
      <c r="D36" s="138" t="s">
        <v>232</v>
      </c>
      <c r="E36" s="139" t="s">
        <v>233</v>
      </c>
      <c r="F36" s="137" t="s">
        <v>227</v>
      </c>
      <c r="G36" s="174">
        <f t="shared" si="5"/>
        <v>66</v>
      </c>
      <c r="H36" s="175">
        <f t="shared" si="6"/>
        <v>16.439999999999998</v>
      </c>
      <c r="I36" s="176">
        <v>1085.04</v>
      </c>
      <c r="J36" s="86"/>
      <c r="K36" s="168">
        <f>deactivatedados.form1</f>
        <v>4</v>
      </c>
      <c r="L36" s="167" t="s">
        <v>704</v>
      </c>
      <c r="M36" s="87"/>
      <c r="N36" s="181">
        <v>66</v>
      </c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M36" s="119">
        <f t="shared" ca="1" si="7"/>
        <v>1085.04</v>
      </c>
      <c r="BN36" s="119">
        <f t="shared" si="8"/>
        <v>0</v>
      </c>
      <c r="BO36" s="119">
        <f t="shared" si="9"/>
        <v>0</v>
      </c>
      <c r="BP36" s="119">
        <f t="shared" si="10"/>
        <v>0</v>
      </c>
      <c r="BQ36" s="119">
        <f t="shared" si="11"/>
        <v>0</v>
      </c>
      <c r="BR36" s="119">
        <f t="shared" si="12"/>
        <v>0</v>
      </c>
      <c r="BS36" s="119">
        <f t="shared" si="13"/>
        <v>0</v>
      </c>
      <c r="BT36" s="119">
        <f t="shared" si="14"/>
        <v>0</v>
      </c>
      <c r="BU36" s="119">
        <f t="shared" si="15"/>
        <v>0</v>
      </c>
      <c r="BV36" s="119">
        <f t="shared" si="16"/>
        <v>0</v>
      </c>
      <c r="BW36" s="119">
        <f t="shared" si="17"/>
        <v>0</v>
      </c>
      <c r="BX36" s="119">
        <f t="shared" si="18"/>
        <v>0</v>
      </c>
      <c r="BY36" s="119">
        <f t="shared" si="19"/>
        <v>0</v>
      </c>
      <c r="BZ36" s="119">
        <f t="shared" si="20"/>
        <v>0</v>
      </c>
      <c r="CA36" s="119">
        <f t="shared" si="21"/>
        <v>0</v>
      </c>
      <c r="CB36" s="119">
        <f t="shared" si="22"/>
        <v>0</v>
      </c>
      <c r="CC36" s="119">
        <f t="shared" si="23"/>
        <v>0</v>
      </c>
      <c r="CD36" s="119">
        <f t="shared" si="24"/>
        <v>0</v>
      </c>
      <c r="CE36" s="119">
        <f t="shared" si="25"/>
        <v>0</v>
      </c>
      <c r="CF36" s="119">
        <f t="shared" si="26"/>
        <v>0</v>
      </c>
      <c r="CG36" s="119">
        <f t="shared" si="27"/>
        <v>0</v>
      </c>
      <c r="CH36" s="119">
        <f t="shared" si="28"/>
        <v>0</v>
      </c>
      <c r="CI36" s="119">
        <f t="shared" si="29"/>
        <v>0</v>
      </c>
      <c r="CJ36" s="119">
        <f t="shared" si="30"/>
        <v>0</v>
      </c>
      <c r="CK36" s="119">
        <f t="shared" si="31"/>
        <v>0</v>
      </c>
      <c r="CL36" s="119">
        <f t="shared" si="32"/>
        <v>0</v>
      </c>
      <c r="CM36" s="119">
        <f t="shared" si="33"/>
        <v>0</v>
      </c>
      <c r="CN36" s="119">
        <f t="shared" si="34"/>
        <v>0</v>
      </c>
      <c r="CO36" s="119">
        <f t="shared" si="35"/>
        <v>0</v>
      </c>
      <c r="CP36" s="119">
        <f t="shared" si="36"/>
        <v>0</v>
      </c>
      <c r="CQ36" s="119">
        <f t="shared" si="37"/>
        <v>0</v>
      </c>
      <c r="CR36" s="119">
        <f t="shared" si="38"/>
        <v>0</v>
      </c>
      <c r="CS36" s="119">
        <f t="shared" si="39"/>
        <v>0</v>
      </c>
      <c r="CT36" s="119">
        <f t="shared" si="40"/>
        <v>0</v>
      </c>
      <c r="CU36" s="119">
        <f t="shared" si="41"/>
        <v>0</v>
      </c>
      <c r="CV36" s="119">
        <f t="shared" si="42"/>
        <v>0</v>
      </c>
      <c r="CW36" s="119">
        <f t="shared" si="43"/>
        <v>0</v>
      </c>
      <c r="CX36" s="119">
        <f t="shared" si="44"/>
        <v>0</v>
      </c>
      <c r="CY36" s="119">
        <f t="shared" si="45"/>
        <v>0</v>
      </c>
      <c r="CZ36" s="119">
        <f t="shared" si="46"/>
        <v>0</v>
      </c>
      <c r="DA36" s="119">
        <f t="shared" si="47"/>
        <v>0</v>
      </c>
      <c r="DB36" s="119">
        <f t="shared" si="48"/>
        <v>0</v>
      </c>
      <c r="DC36" s="119">
        <f t="shared" si="49"/>
        <v>0</v>
      </c>
      <c r="DD36" s="119">
        <f t="shared" si="50"/>
        <v>0</v>
      </c>
      <c r="DE36" s="119">
        <f t="shared" si="51"/>
        <v>0</v>
      </c>
      <c r="DF36" s="119">
        <f t="shared" si="52"/>
        <v>0</v>
      </c>
      <c r="DG36" s="119">
        <f t="shared" si="53"/>
        <v>0</v>
      </c>
      <c r="DH36" s="119">
        <f t="shared" si="54"/>
        <v>0</v>
      </c>
      <c r="DI36" s="119">
        <f t="shared" si="55"/>
        <v>0</v>
      </c>
      <c r="DJ36" s="119">
        <f t="shared" si="56"/>
        <v>0</v>
      </c>
      <c r="DK36" s="126" t="str">
        <f t="shared" si="57"/>
        <v>1</v>
      </c>
      <c r="DL36" s="126">
        <f t="shared" ca="1" si="58"/>
        <v>1085.04</v>
      </c>
      <c r="DM36" s="119">
        <f ca="1">IF($K36&lt;&gt;1,IF(ISNUMBER(INDEX(Import.PLE,$K36,DM$16)),IF(INDEX(Import.PLE,$K36,DM$16)&lt;=mediçao,BM36,0),0),PLE!$AA$28*BM36)</f>
        <v>1085.04</v>
      </c>
      <c r="DN36" s="119">
        <f ca="1">IF($K36&lt;&gt;1,IF(ISNUMBER(INDEX(Import.PLE,$K36,DN$16)),IF(INDEX(Import.PLE,$K36,DN$16)&lt;=mediçao,BN36,0),0),PLE!$AA$28*BN36)</f>
        <v>0</v>
      </c>
      <c r="DO36" s="119">
        <f ca="1">IF($K36&lt;&gt;1,IF(ISNUMBER(INDEX(Import.PLE,$K36,DO$16)),IF(INDEX(Import.PLE,$K36,DO$16)&lt;=mediçao,BO36,0),0),PLE!$AA$28*BO36)</f>
        <v>0</v>
      </c>
      <c r="DP36" s="119">
        <f ca="1">IF($K36&lt;&gt;1,IF(ISNUMBER(INDEX(Import.PLE,$K36,DP$16)),IF(INDEX(Import.PLE,$K36,DP$16)&lt;=mediçao,BP36,0),0),PLE!$AA$28*BP36)</f>
        <v>0</v>
      </c>
      <c r="DQ36" s="119">
        <f ca="1">IF($K36&lt;&gt;1,IF(ISNUMBER(INDEX(Import.PLE,$K36,DQ$16)),IF(INDEX(Import.PLE,$K36,DQ$16)&lt;=mediçao,BQ36,0),0),PLE!$AA$28*BQ36)</f>
        <v>0</v>
      </c>
      <c r="DR36" s="119">
        <f ca="1">IF($K36&lt;&gt;1,IF(ISNUMBER(INDEX(Import.PLE,$K36,DR$16)),IF(INDEX(Import.PLE,$K36,DR$16)&lt;=mediçao,BR36,0),0),PLE!$AA$28*BR36)</f>
        <v>0</v>
      </c>
      <c r="DS36" s="119">
        <f ca="1">IF($K36&lt;&gt;1,IF(ISNUMBER(INDEX(Import.PLE,$K36,DS$16)),IF(INDEX(Import.PLE,$K36,DS$16)&lt;=mediçao,BS36,0),0),PLE!$AA$28*BS36)</f>
        <v>0</v>
      </c>
      <c r="DT36" s="119">
        <f ca="1">IF($K36&lt;&gt;1,IF(ISNUMBER(INDEX(Import.PLE,$K36,DT$16)),IF(INDEX(Import.PLE,$K36,DT$16)&lt;=mediçao,BT36,0),0),PLE!$AA$28*BT36)</f>
        <v>0</v>
      </c>
      <c r="DU36" s="119">
        <f ca="1">IF($K36&lt;&gt;1,IF(ISNUMBER(INDEX(Import.PLE,$K36,DU$16)),IF(INDEX(Import.PLE,$K36,DU$16)&lt;=mediçao,BU36,0),0),PLE!$AA$28*BU36)</f>
        <v>0</v>
      </c>
      <c r="DV36" s="119">
        <f ca="1">IF($K36&lt;&gt;1,IF(ISNUMBER(INDEX(Import.PLE,$K36,DV$16)),IF(INDEX(Import.PLE,$K36,DV$16)&lt;=mediçao,BV36,0),0),PLE!$AA$28*BV36)</f>
        <v>0</v>
      </c>
      <c r="DW36" s="119">
        <f ca="1">IF($K36&lt;&gt;1,IF(ISNUMBER(INDEX(Import.PLE,$K36,DW$16)),IF(INDEX(Import.PLE,$K36,DW$16)&lt;=mediçao,BW36,0),0),PLE!$AA$28*BW36)</f>
        <v>0</v>
      </c>
      <c r="DX36" s="119">
        <f ca="1">IF($K36&lt;&gt;1,IF(ISNUMBER(INDEX(Import.PLE,$K36,DX$16)),IF(INDEX(Import.PLE,$K36,DX$16)&lt;=mediçao,BX36,0),0),PLE!$AA$28*BX36)</f>
        <v>0</v>
      </c>
      <c r="DY36" s="119">
        <f ca="1">IF($K36&lt;&gt;1,IF(ISNUMBER(INDEX(Import.PLE,$K36,DY$16)),IF(INDEX(Import.PLE,$K36,DY$16)&lt;=mediçao,BY36,0),0),PLE!$AA$28*BY36)</f>
        <v>0</v>
      </c>
      <c r="DZ36" s="119">
        <f ca="1">IF($K36&lt;&gt;1,IF(ISNUMBER(INDEX(Import.PLE,$K36,DZ$16)),IF(INDEX(Import.PLE,$K36,DZ$16)&lt;=mediçao,BZ36,0),0),PLE!$AA$28*BZ36)</f>
        <v>0</v>
      </c>
      <c r="EA36" s="119">
        <f ca="1">IF($K36&lt;&gt;1,IF(ISNUMBER(INDEX(Import.PLE,$K36,EA$16)),IF(INDEX(Import.PLE,$K36,EA$16)&lt;=mediçao,CA36,0),0),PLE!$AA$28*CA36)</f>
        <v>0</v>
      </c>
      <c r="EB36" s="119">
        <f ca="1">IF($K36&lt;&gt;1,IF(ISNUMBER(INDEX(Import.PLE,$K36,EB$16)),IF(INDEX(Import.PLE,$K36,EB$16)&lt;=mediçao,CB36,0),0),PLE!$AA$28*CB36)</f>
        <v>0</v>
      </c>
      <c r="EC36" s="119">
        <f ca="1">IF($K36&lt;&gt;1,IF(ISNUMBER(INDEX(Import.PLE,$K36,EC$16)),IF(INDEX(Import.PLE,$K36,EC$16)&lt;=mediçao,CC36,0),0),PLE!$AA$28*CC36)</f>
        <v>0</v>
      </c>
      <c r="ED36" s="119">
        <f ca="1">IF($K36&lt;&gt;1,IF(ISNUMBER(INDEX(Import.PLE,$K36,ED$16)),IF(INDEX(Import.PLE,$K36,ED$16)&lt;=mediçao,CD36,0),0),PLE!$AA$28*CD36)</f>
        <v>0</v>
      </c>
      <c r="EE36" s="119">
        <f ca="1">IF($K36&lt;&gt;1,IF(ISNUMBER(INDEX(Import.PLE,$K36,EE$16)),IF(INDEX(Import.PLE,$K36,EE$16)&lt;=mediçao,CE36,0),0),PLE!$AA$28*CE36)</f>
        <v>0</v>
      </c>
      <c r="EF36" s="119">
        <f ca="1">IF($K36&lt;&gt;1,IF(ISNUMBER(INDEX(Import.PLE,$K36,EF$16)),IF(INDEX(Import.PLE,$K36,EF$16)&lt;=mediçao,CF36,0),0),PLE!$AA$28*CF36)</f>
        <v>0</v>
      </c>
      <c r="EG36" s="119">
        <f ca="1">IF($K36&lt;&gt;1,IF(ISNUMBER(INDEX(Import.PLE,$K36,EG$16)),IF(INDEX(Import.PLE,$K36,EG$16)&lt;=mediçao,CG36,0),0),PLE!$AA$28*CG36)</f>
        <v>0</v>
      </c>
      <c r="EH36" s="119">
        <f ca="1">IF($K36&lt;&gt;1,IF(ISNUMBER(INDEX(Import.PLE,$K36,EH$16)),IF(INDEX(Import.PLE,$K36,EH$16)&lt;=mediçao,CH36,0),0),PLE!$AA$28*CH36)</f>
        <v>0</v>
      </c>
      <c r="EI36" s="119">
        <f ca="1">IF($K36&lt;&gt;1,IF(ISNUMBER(INDEX(Import.PLE,$K36,EI$16)),IF(INDEX(Import.PLE,$K36,EI$16)&lt;=mediçao,CI36,0),0),PLE!$AA$28*CI36)</f>
        <v>0</v>
      </c>
      <c r="EJ36" s="119">
        <f ca="1">IF($K36&lt;&gt;1,IF(ISNUMBER(INDEX(Import.PLE,$K36,EJ$16)),IF(INDEX(Import.PLE,$K36,EJ$16)&lt;=mediçao,CJ36,0),0),PLE!$AA$28*CJ36)</f>
        <v>0</v>
      </c>
      <c r="EK36" s="119">
        <f ca="1">IF($K36&lt;&gt;1,IF(ISNUMBER(INDEX(Import.PLE,$K36,EK$16)),IF(INDEX(Import.PLE,$K36,EK$16)&lt;=mediçao,CK36,0),0),PLE!$AA$28*CK36)</f>
        <v>0</v>
      </c>
      <c r="EL36" s="119">
        <f ca="1">IF($K36&lt;&gt;1,IF(ISNUMBER(INDEX(Import.PLE,$K36,EL$16)),IF(INDEX(Import.PLE,$K36,EL$16)&lt;=mediçao,CL36,0),0),PLE!$AA$28*CL36)</f>
        <v>0</v>
      </c>
      <c r="EM36" s="119">
        <f ca="1">IF($K36&lt;&gt;1,IF(ISNUMBER(INDEX(Import.PLE,$K36,EM$16)),IF(INDEX(Import.PLE,$K36,EM$16)&lt;=mediçao,CM36,0),0),PLE!$AA$28*CM36)</f>
        <v>0</v>
      </c>
      <c r="EN36" s="119">
        <f ca="1">IF($K36&lt;&gt;1,IF(ISNUMBER(INDEX(Import.PLE,$K36,EN$16)),IF(INDEX(Import.PLE,$K36,EN$16)&lt;=mediçao,CN36,0),0),PLE!$AA$28*CN36)</f>
        <v>0</v>
      </c>
      <c r="EO36" s="119">
        <f ca="1">IF($K36&lt;&gt;1,IF(ISNUMBER(INDEX(Import.PLE,$K36,EO$16)),IF(INDEX(Import.PLE,$K36,EO$16)&lt;=mediçao,CO36,0),0),PLE!$AA$28*CO36)</f>
        <v>0</v>
      </c>
      <c r="EP36" s="119">
        <f ca="1">IF($K36&lt;&gt;1,IF(ISNUMBER(INDEX(Import.PLE,$K36,EP$16)),IF(INDEX(Import.PLE,$K36,EP$16)&lt;=mediçao,CP36,0),0),PLE!$AA$28*CP36)</f>
        <v>0</v>
      </c>
      <c r="EQ36" s="119">
        <f ca="1">IF($K36&lt;&gt;1,IF(ISNUMBER(INDEX(Import.PLE,$K36,EQ$16)),IF(INDEX(Import.PLE,$K36,EQ$16)&lt;=mediçao,CQ36,0),0),PLE!$AA$28*CQ36)</f>
        <v>0</v>
      </c>
      <c r="ER36" s="119">
        <f ca="1">IF($K36&lt;&gt;1,IF(ISNUMBER(INDEX(Import.PLE,$K36,ER$16)),IF(INDEX(Import.PLE,$K36,ER$16)&lt;=mediçao,CR36,0),0),PLE!$AA$28*CR36)</f>
        <v>0</v>
      </c>
      <c r="ES36" s="119">
        <f ca="1">IF($K36&lt;&gt;1,IF(ISNUMBER(INDEX(Import.PLE,$K36,ES$16)),IF(INDEX(Import.PLE,$K36,ES$16)&lt;=mediçao,CS36,0),0),PLE!$AA$28*CS36)</f>
        <v>0</v>
      </c>
      <c r="ET36" s="119">
        <f ca="1">IF($K36&lt;&gt;1,IF(ISNUMBER(INDEX(Import.PLE,$K36,ET$16)),IF(INDEX(Import.PLE,$K36,ET$16)&lt;=mediçao,CT36,0),0),PLE!$AA$28*CT36)</f>
        <v>0</v>
      </c>
      <c r="EU36" s="119">
        <f ca="1">IF($K36&lt;&gt;1,IF(ISNUMBER(INDEX(Import.PLE,$K36,EU$16)),IF(INDEX(Import.PLE,$K36,EU$16)&lt;=mediçao,CU36,0),0),PLE!$AA$28*CU36)</f>
        <v>0</v>
      </c>
      <c r="EV36" s="119">
        <f ca="1">IF($K36&lt;&gt;1,IF(ISNUMBER(INDEX(Import.PLE,$K36,EV$16)),IF(INDEX(Import.PLE,$K36,EV$16)&lt;=mediçao,CV36,0),0),PLE!$AA$28*CV36)</f>
        <v>0</v>
      </c>
      <c r="EW36" s="119">
        <f ca="1">IF($K36&lt;&gt;1,IF(ISNUMBER(INDEX(Import.PLE,$K36,EW$16)),IF(INDEX(Import.PLE,$K36,EW$16)&lt;=mediçao,CW36,0),0),PLE!$AA$28*CW36)</f>
        <v>0</v>
      </c>
      <c r="EX36" s="119">
        <f ca="1">IF($K36&lt;&gt;1,IF(ISNUMBER(INDEX(Import.PLE,$K36,EX$16)),IF(INDEX(Import.PLE,$K36,EX$16)&lt;=mediçao,CX36,0),0),PLE!$AA$28*CX36)</f>
        <v>0</v>
      </c>
      <c r="EY36" s="119">
        <f ca="1">IF($K36&lt;&gt;1,IF(ISNUMBER(INDEX(Import.PLE,$K36,EY$16)),IF(INDEX(Import.PLE,$K36,EY$16)&lt;=mediçao,CY36,0),0),PLE!$AA$28*CY36)</f>
        <v>0</v>
      </c>
      <c r="EZ36" s="119">
        <f ca="1">IF($K36&lt;&gt;1,IF(ISNUMBER(INDEX(Import.PLE,$K36,EZ$16)),IF(INDEX(Import.PLE,$K36,EZ$16)&lt;=mediçao,CZ36,0),0),PLE!$AA$28*CZ36)</f>
        <v>0</v>
      </c>
      <c r="FA36" s="119">
        <f ca="1">IF($K36&lt;&gt;1,IF(ISNUMBER(INDEX(Import.PLE,$K36,FA$16)),IF(INDEX(Import.PLE,$K36,FA$16)&lt;=mediçao,DA36,0),0),PLE!$AA$28*DA36)</f>
        <v>0</v>
      </c>
      <c r="FB36" s="119">
        <f ca="1">IF($K36&lt;&gt;1,IF(ISNUMBER(INDEX(Import.PLE,$K36,FB$16)),IF(INDEX(Import.PLE,$K36,FB$16)&lt;=mediçao,DB36,0),0),PLE!$AA$28*DB36)</f>
        <v>0</v>
      </c>
      <c r="FC36" s="119">
        <f ca="1">IF($K36&lt;&gt;1,IF(ISNUMBER(INDEX(Import.PLE,$K36,FC$16)),IF(INDEX(Import.PLE,$K36,FC$16)&lt;=mediçao,DC36,0),0),PLE!$AA$28*DC36)</f>
        <v>0</v>
      </c>
      <c r="FD36" s="119">
        <f ca="1">IF($K36&lt;&gt;1,IF(ISNUMBER(INDEX(Import.PLE,$K36,FD$16)),IF(INDEX(Import.PLE,$K36,FD$16)&lt;=mediçao,DD36,0),0),PLE!$AA$28*DD36)</f>
        <v>0</v>
      </c>
      <c r="FE36" s="119">
        <f ca="1">IF($K36&lt;&gt;1,IF(ISNUMBER(INDEX(Import.PLE,$K36,FE$16)),IF(INDEX(Import.PLE,$K36,FE$16)&lt;=mediçao,DE36,0),0),PLE!$AA$28*DE36)</f>
        <v>0</v>
      </c>
      <c r="FF36" s="119">
        <f ca="1">IF($K36&lt;&gt;1,IF(ISNUMBER(INDEX(Import.PLE,$K36,FF$16)),IF(INDEX(Import.PLE,$K36,FF$16)&lt;=mediçao,DF36,0),0),PLE!$AA$28*DF36)</f>
        <v>0</v>
      </c>
      <c r="FG36" s="119">
        <f ca="1">IF($K36&lt;&gt;1,IF(ISNUMBER(INDEX(Import.PLE,$K36,FG$16)),IF(INDEX(Import.PLE,$K36,FG$16)&lt;=mediçao,DG36,0),0),PLE!$AA$28*DG36)</f>
        <v>0</v>
      </c>
      <c r="FH36" s="119">
        <f ca="1">IF($K36&lt;&gt;1,IF(ISNUMBER(INDEX(Import.PLE,$K36,FH$16)),IF(INDEX(Import.PLE,$K36,FH$16)&lt;=mediçao,DH36,0),0),PLE!$AA$28*DH36)</f>
        <v>0</v>
      </c>
      <c r="FI36" s="119">
        <f ca="1">IF($K36&lt;&gt;1,IF(ISNUMBER(INDEX(Import.PLE,$K36,FI$16)),IF(INDEX(Import.PLE,$K36,FI$16)&lt;=mediçao,DI36,0),0),PLE!$AA$28*DI36)</f>
        <v>0</v>
      </c>
      <c r="FJ36" s="119">
        <f ca="1">IF($K36&lt;&gt;1,IF(ISNUMBER(INDEX(Import.PLE,$K36,FJ$16)),IF(INDEX(Import.PLE,$K36,FJ$16)&lt;=mediçao,DJ36,0),0),PLE!$AA$28*DJ36)</f>
        <v>0</v>
      </c>
    </row>
    <row r="37" spans="2:166" s="88" customFormat="1" ht="11.25" customHeight="1" x14ac:dyDescent="0.35">
      <c r="B37" s="118">
        <f t="shared" ca="1" si="3"/>
        <v>20</v>
      </c>
      <c r="C37" s="83" t="str">
        <f t="shared" si="4"/>
        <v>Serviço</v>
      </c>
      <c r="D37" s="138" t="s">
        <v>234</v>
      </c>
      <c r="E37" s="139" t="s">
        <v>235</v>
      </c>
      <c r="F37" s="137" t="s">
        <v>227</v>
      </c>
      <c r="G37" s="174">
        <f t="shared" si="5"/>
        <v>78</v>
      </c>
      <c r="H37" s="175">
        <f t="shared" si="6"/>
        <v>18.869999999999997</v>
      </c>
      <c r="I37" s="176">
        <v>1471.86</v>
      </c>
      <c r="J37" s="86"/>
      <c r="K37" s="168">
        <f>deactivatedados.form1</f>
        <v>4</v>
      </c>
      <c r="L37" s="167" t="s">
        <v>704</v>
      </c>
      <c r="M37" s="87"/>
      <c r="N37" s="181">
        <v>78</v>
      </c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181"/>
      <c r="BD37" s="181"/>
      <c r="BE37" s="181"/>
      <c r="BF37" s="181"/>
      <c r="BG37" s="181"/>
      <c r="BH37" s="181"/>
      <c r="BI37" s="181"/>
      <c r="BJ37" s="181"/>
      <c r="BK37" s="181"/>
      <c r="BM37" s="119">
        <f t="shared" ca="1" si="7"/>
        <v>1471.86</v>
      </c>
      <c r="BN37" s="119">
        <f t="shared" si="8"/>
        <v>0</v>
      </c>
      <c r="BO37" s="119">
        <f t="shared" si="9"/>
        <v>0</v>
      </c>
      <c r="BP37" s="119">
        <f t="shared" si="10"/>
        <v>0</v>
      </c>
      <c r="BQ37" s="119">
        <f t="shared" si="11"/>
        <v>0</v>
      </c>
      <c r="BR37" s="119">
        <f t="shared" si="12"/>
        <v>0</v>
      </c>
      <c r="BS37" s="119">
        <f t="shared" si="13"/>
        <v>0</v>
      </c>
      <c r="BT37" s="119">
        <f t="shared" si="14"/>
        <v>0</v>
      </c>
      <c r="BU37" s="119">
        <f t="shared" si="15"/>
        <v>0</v>
      </c>
      <c r="BV37" s="119">
        <f t="shared" si="16"/>
        <v>0</v>
      </c>
      <c r="BW37" s="119">
        <f t="shared" si="17"/>
        <v>0</v>
      </c>
      <c r="BX37" s="119">
        <f t="shared" si="18"/>
        <v>0</v>
      </c>
      <c r="BY37" s="119">
        <f t="shared" si="19"/>
        <v>0</v>
      </c>
      <c r="BZ37" s="119">
        <f t="shared" si="20"/>
        <v>0</v>
      </c>
      <c r="CA37" s="119">
        <f t="shared" si="21"/>
        <v>0</v>
      </c>
      <c r="CB37" s="119">
        <f t="shared" si="22"/>
        <v>0</v>
      </c>
      <c r="CC37" s="119">
        <f t="shared" si="23"/>
        <v>0</v>
      </c>
      <c r="CD37" s="119">
        <f t="shared" si="24"/>
        <v>0</v>
      </c>
      <c r="CE37" s="119">
        <f t="shared" si="25"/>
        <v>0</v>
      </c>
      <c r="CF37" s="119">
        <f t="shared" si="26"/>
        <v>0</v>
      </c>
      <c r="CG37" s="119">
        <f t="shared" si="27"/>
        <v>0</v>
      </c>
      <c r="CH37" s="119">
        <f t="shared" si="28"/>
        <v>0</v>
      </c>
      <c r="CI37" s="119">
        <f t="shared" si="29"/>
        <v>0</v>
      </c>
      <c r="CJ37" s="119">
        <f t="shared" si="30"/>
        <v>0</v>
      </c>
      <c r="CK37" s="119">
        <f t="shared" si="31"/>
        <v>0</v>
      </c>
      <c r="CL37" s="119">
        <f t="shared" si="32"/>
        <v>0</v>
      </c>
      <c r="CM37" s="119">
        <f t="shared" si="33"/>
        <v>0</v>
      </c>
      <c r="CN37" s="119">
        <f t="shared" si="34"/>
        <v>0</v>
      </c>
      <c r="CO37" s="119">
        <f t="shared" si="35"/>
        <v>0</v>
      </c>
      <c r="CP37" s="119">
        <f t="shared" si="36"/>
        <v>0</v>
      </c>
      <c r="CQ37" s="119">
        <f t="shared" si="37"/>
        <v>0</v>
      </c>
      <c r="CR37" s="119">
        <f t="shared" si="38"/>
        <v>0</v>
      </c>
      <c r="CS37" s="119">
        <f t="shared" si="39"/>
        <v>0</v>
      </c>
      <c r="CT37" s="119">
        <f t="shared" si="40"/>
        <v>0</v>
      </c>
      <c r="CU37" s="119">
        <f t="shared" si="41"/>
        <v>0</v>
      </c>
      <c r="CV37" s="119">
        <f t="shared" si="42"/>
        <v>0</v>
      </c>
      <c r="CW37" s="119">
        <f t="shared" si="43"/>
        <v>0</v>
      </c>
      <c r="CX37" s="119">
        <f t="shared" si="44"/>
        <v>0</v>
      </c>
      <c r="CY37" s="119">
        <f t="shared" si="45"/>
        <v>0</v>
      </c>
      <c r="CZ37" s="119">
        <f t="shared" si="46"/>
        <v>0</v>
      </c>
      <c r="DA37" s="119">
        <f t="shared" si="47"/>
        <v>0</v>
      </c>
      <c r="DB37" s="119">
        <f t="shared" si="48"/>
        <v>0</v>
      </c>
      <c r="DC37" s="119">
        <f t="shared" si="49"/>
        <v>0</v>
      </c>
      <c r="DD37" s="119">
        <f t="shared" si="50"/>
        <v>0</v>
      </c>
      <c r="DE37" s="119">
        <f t="shared" si="51"/>
        <v>0</v>
      </c>
      <c r="DF37" s="119">
        <f t="shared" si="52"/>
        <v>0</v>
      </c>
      <c r="DG37" s="119">
        <f t="shared" si="53"/>
        <v>0</v>
      </c>
      <c r="DH37" s="119">
        <f t="shared" si="54"/>
        <v>0</v>
      </c>
      <c r="DI37" s="119">
        <f t="shared" si="55"/>
        <v>0</v>
      </c>
      <c r="DJ37" s="119">
        <f t="shared" si="56"/>
        <v>0</v>
      </c>
      <c r="DK37" s="126" t="str">
        <f t="shared" si="57"/>
        <v>1</v>
      </c>
      <c r="DL37" s="126">
        <f t="shared" ca="1" si="58"/>
        <v>1471.86</v>
      </c>
      <c r="DM37" s="119">
        <f ca="1">IF($K37&lt;&gt;1,IF(ISNUMBER(INDEX(Import.PLE,$K37,DM$16)),IF(INDEX(Import.PLE,$K37,DM$16)&lt;=mediçao,BM37,0),0),PLE!$AA$28*BM37)</f>
        <v>1471.86</v>
      </c>
      <c r="DN37" s="119">
        <f ca="1">IF($K37&lt;&gt;1,IF(ISNUMBER(INDEX(Import.PLE,$K37,DN$16)),IF(INDEX(Import.PLE,$K37,DN$16)&lt;=mediçao,BN37,0),0),PLE!$AA$28*BN37)</f>
        <v>0</v>
      </c>
      <c r="DO37" s="119">
        <f ca="1">IF($K37&lt;&gt;1,IF(ISNUMBER(INDEX(Import.PLE,$K37,DO$16)),IF(INDEX(Import.PLE,$K37,DO$16)&lt;=mediçao,BO37,0),0),PLE!$AA$28*BO37)</f>
        <v>0</v>
      </c>
      <c r="DP37" s="119">
        <f ca="1">IF($K37&lt;&gt;1,IF(ISNUMBER(INDEX(Import.PLE,$K37,DP$16)),IF(INDEX(Import.PLE,$K37,DP$16)&lt;=mediçao,BP37,0),0),PLE!$AA$28*BP37)</f>
        <v>0</v>
      </c>
      <c r="DQ37" s="119">
        <f ca="1">IF($K37&lt;&gt;1,IF(ISNUMBER(INDEX(Import.PLE,$K37,DQ$16)),IF(INDEX(Import.PLE,$K37,DQ$16)&lt;=mediçao,BQ37,0),0),PLE!$AA$28*BQ37)</f>
        <v>0</v>
      </c>
      <c r="DR37" s="119">
        <f ca="1">IF($K37&lt;&gt;1,IF(ISNUMBER(INDEX(Import.PLE,$K37,DR$16)),IF(INDEX(Import.PLE,$K37,DR$16)&lt;=mediçao,BR37,0),0),PLE!$AA$28*BR37)</f>
        <v>0</v>
      </c>
      <c r="DS37" s="119">
        <f ca="1">IF($K37&lt;&gt;1,IF(ISNUMBER(INDEX(Import.PLE,$K37,DS$16)),IF(INDEX(Import.PLE,$K37,DS$16)&lt;=mediçao,BS37,0),0),PLE!$AA$28*BS37)</f>
        <v>0</v>
      </c>
      <c r="DT37" s="119">
        <f ca="1">IF($K37&lt;&gt;1,IF(ISNUMBER(INDEX(Import.PLE,$K37,DT$16)),IF(INDEX(Import.PLE,$K37,DT$16)&lt;=mediçao,BT37,0),0),PLE!$AA$28*BT37)</f>
        <v>0</v>
      </c>
      <c r="DU37" s="119">
        <f ca="1">IF($K37&lt;&gt;1,IF(ISNUMBER(INDEX(Import.PLE,$K37,DU$16)),IF(INDEX(Import.PLE,$K37,DU$16)&lt;=mediçao,BU37,0),0),PLE!$AA$28*BU37)</f>
        <v>0</v>
      </c>
      <c r="DV37" s="119">
        <f ca="1">IF($K37&lt;&gt;1,IF(ISNUMBER(INDEX(Import.PLE,$K37,DV$16)),IF(INDEX(Import.PLE,$K37,DV$16)&lt;=mediçao,BV37,0),0),PLE!$AA$28*BV37)</f>
        <v>0</v>
      </c>
      <c r="DW37" s="119">
        <f ca="1">IF($K37&lt;&gt;1,IF(ISNUMBER(INDEX(Import.PLE,$K37,DW$16)),IF(INDEX(Import.PLE,$K37,DW$16)&lt;=mediçao,BW37,0),0),PLE!$AA$28*BW37)</f>
        <v>0</v>
      </c>
      <c r="DX37" s="119">
        <f ca="1">IF($K37&lt;&gt;1,IF(ISNUMBER(INDEX(Import.PLE,$K37,DX$16)),IF(INDEX(Import.PLE,$K37,DX$16)&lt;=mediçao,BX37,0),0),PLE!$AA$28*BX37)</f>
        <v>0</v>
      </c>
      <c r="DY37" s="119">
        <f ca="1">IF($K37&lt;&gt;1,IF(ISNUMBER(INDEX(Import.PLE,$K37,DY$16)),IF(INDEX(Import.PLE,$K37,DY$16)&lt;=mediçao,BY37,0),0),PLE!$AA$28*BY37)</f>
        <v>0</v>
      </c>
      <c r="DZ37" s="119">
        <f ca="1">IF($K37&lt;&gt;1,IF(ISNUMBER(INDEX(Import.PLE,$K37,DZ$16)),IF(INDEX(Import.PLE,$K37,DZ$16)&lt;=mediçao,BZ37,0),0),PLE!$AA$28*BZ37)</f>
        <v>0</v>
      </c>
      <c r="EA37" s="119">
        <f ca="1">IF($K37&lt;&gt;1,IF(ISNUMBER(INDEX(Import.PLE,$K37,EA$16)),IF(INDEX(Import.PLE,$K37,EA$16)&lt;=mediçao,CA37,0),0),PLE!$AA$28*CA37)</f>
        <v>0</v>
      </c>
      <c r="EB37" s="119">
        <f ca="1">IF($K37&lt;&gt;1,IF(ISNUMBER(INDEX(Import.PLE,$K37,EB$16)),IF(INDEX(Import.PLE,$K37,EB$16)&lt;=mediçao,CB37,0),0),PLE!$AA$28*CB37)</f>
        <v>0</v>
      </c>
      <c r="EC37" s="119">
        <f ca="1">IF($K37&lt;&gt;1,IF(ISNUMBER(INDEX(Import.PLE,$K37,EC$16)),IF(INDEX(Import.PLE,$K37,EC$16)&lt;=mediçao,CC37,0),0),PLE!$AA$28*CC37)</f>
        <v>0</v>
      </c>
      <c r="ED37" s="119">
        <f ca="1">IF($K37&lt;&gt;1,IF(ISNUMBER(INDEX(Import.PLE,$K37,ED$16)),IF(INDEX(Import.PLE,$K37,ED$16)&lt;=mediçao,CD37,0),0),PLE!$AA$28*CD37)</f>
        <v>0</v>
      </c>
      <c r="EE37" s="119">
        <f ca="1">IF($K37&lt;&gt;1,IF(ISNUMBER(INDEX(Import.PLE,$K37,EE$16)),IF(INDEX(Import.PLE,$K37,EE$16)&lt;=mediçao,CE37,0),0),PLE!$AA$28*CE37)</f>
        <v>0</v>
      </c>
      <c r="EF37" s="119">
        <f ca="1">IF($K37&lt;&gt;1,IF(ISNUMBER(INDEX(Import.PLE,$K37,EF$16)),IF(INDEX(Import.PLE,$K37,EF$16)&lt;=mediçao,CF37,0),0),PLE!$AA$28*CF37)</f>
        <v>0</v>
      </c>
      <c r="EG37" s="119">
        <f ca="1">IF($K37&lt;&gt;1,IF(ISNUMBER(INDEX(Import.PLE,$K37,EG$16)),IF(INDEX(Import.PLE,$K37,EG$16)&lt;=mediçao,CG37,0),0),PLE!$AA$28*CG37)</f>
        <v>0</v>
      </c>
      <c r="EH37" s="119">
        <f ca="1">IF($K37&lt;&gt;1,IF(ISNUMBER(INDEX(Import.PLE,$K37,EH$16)),IF(INDEX(Import.PLE,$K37,EH$16)&lt;=mediçao,CH37,0),0),PLE!$AA$28*CH37)</f>
        <v>0</v>
      </c>
      <c r="EI37" s="119">
        <f ca="1">IF($K37&lt;&gt;1,IF(ISNUMBER(INDEX(Import.PLE,$K37,EI$16)),IF(INDEX(Import.PLE,$K37,EI$16)&lt;=mediçao,CI37,0),0),PLE!$AA$28*CI37)</f>
        <v>0</v>
      </c>
      <c r="EJ37" s="119">
        <f ca="1">IF($K37&lt;&gt;1,IF(ISNUMBER(INDEX(Import.PLE,$K37,EJ$16)),IF(INDEX(Import.PLE,$K37,EJ$16)&lt;=mediçao,CJ37,0),0),PLE!$AA$28*CJ37)</f>
        <v>0</v>
      </c>
      <c r="EK37" s="119">
        <f ca="1">IF($K37&lt;&gt;1,IF(ISNUMBER(INDEX(Import.PLE,$K37,EK$16)),IF(INDEX(Import.PLE,$K37,EK$16)&lt;=mediçao,CK37,0),0),PLE!$AA$28*CK37)</f>
        <v>0</v>
      </c>
      <c r="EL37" s="119">
        <f ca="1">IF($K37&lt;&gt;1,IF(ISNUMBER(INDEX(Import.PLE,$K37,EL$16)),IF(INDEX(Import.PLE,$K37,EL$16)&lt;=mediçao,CL37,0),0),PLE!$AA$28*CL37)</f>
        <v>0</v>
      </c>
      <c r="EM37" s="119">
        <f ca="1">IF($K37&lt;&gt;1,IF(ISNUMBER(INDEX(Import.PLE,$K37,EM$16)),IF(INDEX(Import.PLE,$K37,EM$16)&lt;=mediçao,CM37,0),0),PLE!$AA$28*CM37)</f>
        <v>0</v>
      </c>
      <c r="EN37" s="119">
        <f ca="1">IF($K37&lt;&gt;1,IF(ISNUMBER(INDEX(Import.PLE,$K37,EN$16)),IF(INDEX(Import.PLE,$K37,EN$16)&lt;=mediçao,CN37,0),0),PLE!$AA$28*CN37)</f>
        <v>0</v>
      </c>
      <c r="EO37" s="119">
        <f ca="1">IF($K37&lt;&gt;1,IF(ISNUMBER(INDEX(Import.PLE,$K37,EO$16)),IF(INDEX(Import.PLE,$K37,EO$16)&lt;=mediçao,CO37,0),0),PLE!$AA$28*CO37)</f>
        <v>0</v>
      </c>
      <c r="EP37" s="119">
        <f ca="1">IF($K37&lt;&gt;1,IF(ISNUMBER(INDEX(Import.PLE,$K37,EP$16)),IF(INDEX(Import.PLE,$K37,EP$16)&lt;=mediçao,CP37,0),0),PLE!$AA$28*CP37)</f>
        <v>0</v>
      </c>
      <c r="EQ37" s="119">
        <f ca="1">IF($K37&lt;&gt;1,IF(ISNUMBER(INDEX(Import.PLE,$K37,EQ$16)),IF(INDEX(Import.PLE,$K37,EQ$16)&lt;=mediçao,CQ37,0),0),PLE!$AA$28*CQ37)</f>
        <v>0</v>
      </c>
      <c r="ER37" s="119">
        <f ca="1">IF($K37&lt;&gt;1,IF(ISNUMBER(INDEX(Import.PLE,$K37,ER$16)),IF(INDEX(Import.PLE,$K37,ER$16)&lt;=mediçao,CR37,0),0),PLE!$AA$28*CR37)</f>
        <v>0</v>
      </c>
      <c r="ES37" s="119">
        <f ca="1">IF($K37&lt;&gt;1,IF(ISNUMBER(INDEX(Import.PLE,$K37,ES$16)),IF(INDEX(Import.PLE,$K37,ES$16)&lt;=mediçao,CS37,0),0),PLE!$AA$28*CS37)</f>
        <v>0</v>
      </c>
      <c r="ET37" s="119">
        <f ca="1">IF($K37&lt;&gt;1,IF(ISNUMBER(INDEX(Import.PLE,$K37,ET$16)),IF(INDEX(Import.PLE,$K37,ET$16)&lt;=mediçao,CT37,0),0),PLE!$AA$28*CT37)</f>
        <v>0</v>
      </c>
      <c r="EU37" s="119">
        <f ca="1">IF($K37&lt;&gt;1,IF(ISNUMBER(INDEX(Import.PLE,$K37,EU$16)),IF(INDEX(Import.PLE,$K37,EU$16)&lt;=mediçao,CU37,0),0),PLE!$AA$28*CU37)</f>
        <v>0</v>
      </c>
      <c r="EV37" s="119">
        <f ca="1">IF($K37&lt;&gt;1,IF(ISNUMBER(INDEX(Import.PLE,$K37,EV$16)),IF(INDEX(Import.PLE,$K37,EV$16)&lt;=mediçao,CV37,0),0),PLE!$AA$28*CV37)</f>
        <v>0</v>
      </c>
      <c r="EW37" s="119">
        <f ca="1">IF($K37&lt;&gt;1,IF(ISNUMBER(INDEX(Import.PLE,$K37,EW$16)),IF(INDEX(Import.PLE,$K37,EW$16)&lt;=mediçao,CW37,0),0),PLE!$AA$28*CW37)</f>
        <v>0</v>
      </c>
      <c r="EX37" s="119">
        <f ca="1">IF($K37&lt;&gt;1,IF(ISNUMBER(INDEX(Import.PLE,$K37,EX$16)),IF(INDEX(Import.PLE,$K37,EX$16)&lt;=mediçao,CX37,0),0),PLE!$AA$28*CX37)</f>
        <v>0</v>
      </c>
      <c r="EY37" s="119">
        <f ca="1">IF($K37&lt;&gt;1,IF(ISNUMBER(INDEX(Import.PLE,$K37,EY$16)),IF(INDEX(Import.PLE,$K37,EY$16)&lt;=mediçao,CY37,0),0),PLE!$AA$28*CY37)</f>
        <v>0</v>
      </c>
      <c r="EZ37" s="119">
        <f ca="1">IF($K37&lt;&gt;1,IF(ISNUMBER(INDEX(Import.PLE,$K37,EZ$16)),IF(INDEX(Import.PLE,$K37,EZ$16)&lt;=mediçao,CZ37,0),0),PLE!$AA$28*CZ37)</f>
        <v>0</v>
      </c>
      <c r="FA37" s="119">
        <f ca="1">IF($K37&lt;&gt;1,IF(ISNUMBER(INDEX(Import.PLE,$K37,FA$16)),IF(INDEX(Import.PLE,$K37,FA$16)&lt;=mediçao,DA37,0),0),PLE!$AA$28*DA37)</f>
        <v>0</v>
      </c>
      <c r="FB37" s="119">
        <f ca="1">IF($K37&lt;&gt;1,IF(ISNUMBER(INDEX(Import.PLE,$K37,FB$16)),IF(INDEX(Import.PLE,$K37,FB$16)&lt;=mediçao,DB37,0),0),PLE!$AA$28*DB37)</f>
        <v>0</v>
      </c>
      <c r="FC37" s="119">
        <f ca="1">IF($K37&lt;&gt;1,IF(ISNUMBER(INDEX(Import.PLE,$K37,FC$16)),IF(INDEX(Import.PLE,$K37,FC$16)&lt;=mediçao,DC37,0),0),PLE!$AA$28*DC37)</f>
        <v>0</v>
      </c>
      <c r="FD37" s="119">
        <f ca="1">IF($K37&lt;&gt;1,IF(ISNUMBER(INDEX(Import.PLE,$K37,FD$16)),IF(INDEX(Import.PLE,$K37,FD$16)&lt;=mediçao,DD37,0),0),PLE!$AA$28*DD37)</f>
        <v>0</v>
      </c>
      <c r="FE37" s="119">
        <f ca="1">IF($K37&lt;&gt;1,IF(ISNUMBER(INDEX(Import.PLE,$K37,FE$16)),IF(INDEX(Import.PLE,$K37,FE$16)&lt;=mediçao,DE37,0),0),PLE!$AA$28*DE37)</f>
        <v>0</v>
      </c>
      <c r="FF37" s="119">
        <f ca="1">IF($K37&lt;&gt;1,IF(ISNUMBER(INDEX(Import.PLE,$K37,FF$16)),IF(INDEX(Import.PLE,$K37,FF$16)&lt;=mediçao,DF37,0),0),PLE!$AA$28*DF37)</f>
        <v>0</v>
      </c>
      <c r="FG37" s="119">
        <f ca="1">IF($K37&lt;&gt;1,IF(ISNUMBER(INDEX(Import.PLE,$K37,FG$16)),IF(INDEX(Import.PLE,$K37,FG$16)&lt;=mediçao,DG37,0),0),PLE!$AA$28*DG37)</f>
        <v>0</v>
      </c>
      <c r="FH37" s="119">
        <f ca="1">IF($K37&lt;&gt;1,IF(ISNUMBER(INDEX(Import.PLE,$K37,FH$16)),IF(INDEX(Import.PLE,$K37,FH$16)&lt;=mediçao,DH37,0),0),PLE!$AA$28*DH37)</f>
        <v>0</v>
      </c>
      <c r="FI37" s="119">
        <f ca="1">IF($K37&lt;&gt;1,IF(ISNUMBER(INDEX(Import.PLE,$K37,FI$16)),IF(INDEX(Import.PLE,$K37,FI$16)&lt;=mediçao,DI37,0),0),PLE!$AA$28*DI37)</f>
        <v>0</v>
      </c>
      <c r="FJ37" s="119">
        <f ca="1">IF($K37&lt;&gt;1,IF(ISNUMBER(INDEX(Import.PLE,$K37,FJ$16)),IF(INDEX(Import.PLE,$K37,FJ$16)&lt;=mediçao,DJ37,0),0),PLE!$AA$28*DJ37)</f>
        <v>0</v>
      </c>
    </row>
    <row r="38" spans="2:166" s="88" customFormat="1" ht="11.25" customHeight="1" x14ac:dyDescent="0.35">
      <c r="B38" s="118">
        <f t="shared" ca="1" si="3"/>
        <v>21</v>
      </c>
      <c r="C38" s="83" t="str">
        <f t="shared" si="4"/>
        <v>Serviço</v>
      </c>
      <c r="D38" s="138" t="s">
        <v>236</v>
      </c>
      <c r="E38" s="139" t="s">
        <v>237</v>
      </c>
      <c r="F38" s="137" t="s">
        <v>210</v>
      </c>
      <c r="G38" s="174">
        <f t="shared" si="5"/>
        <v>12.74</v>
      </c>
      <c r="H38" s="175">
        <f t="shared" si="6"/>
        <v>379.41993720565154</v>
      </c>
      <c r="I38" s="176">
        <v>4833.8100000000004</v>
      </c>
      <c r="J38" s="86"/>
      <c r="K38" s="168">
        <f>deactivatedados.form1</f>
        <v>4</v>
      </c>
      <c r="L38" s="167" t="s">
        <v>704</v>
      </c>
      <c r="M38" s="87"/>
      <c r="N38" s="181">
        <v>12.74</v>
      </c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M38" s="119">
        <f t="shared" ca="1" si="7"/>
        <v>4833.8100000000004</v>
      </c>
      <c r="BN38" s="119">
        <f t="shared" si="8"/>
        <v>0</v>
      </c>
      <c r="BO38" s="119">
        <f t="shared" si="9"/>
        <v>0</v>
      </c>
      <c r="BP38" s="119">
        <f t="shared" si="10"/>
        <v>0</v>
      </c>
      <c r="BQ38" s="119">
        <f t="shared" si="11"/>
        <v>0</v>
      </c>
      <c r="BR38" s="119">
        <f t="shared" si="12"/>
        <v>0</v>
      </c>
      <c r="BS38" s="119">
        <f t="shared" si="13"/>
        <v>0</v>
      </c>
      <c r="BT38" s="119">
        <f t="shared" si="14"/>
        <v>0</v>
      </c>
      <c r="BU38" s="119">
        <f t="shared" si="15"/>
        <v>0</v>
      </c>
      <c r="BV38" s="119">
        <f t="shared" si="16"/>
        <v>0</v>
      </c>
      <c r="BW38" s="119">
        <f t="shared" si="17"/>
        <v>0</v>
      </c>
      <c r="BX38" s="119">
        <f t="shared" si="18"/>
        <v>0</v>
      </c>
      <c r="BY38" s="119">
        <f t="shared" si="19"/>
        <v>0</v>
      </c>
      <c r="BZ38" s="119">
        <f t="shared" si="20"/>
        <v>0</v>
      </c>
      <c r="CA38" s="119">
        <f t="shared" si="21"/>
        <v>0</v>
      </c>
      <c r="CB38" s="119">
        <f t="shared" si="22"/>
        <v>0</v>
      </c>
      <c r="CC38" s="119">
        <f t="shared" si="23"/>
        <v>0</v>
      </c>
      <c r="CD38" s="119">
        <f t="shared" si="24"/>
        <v>0</v>
      </c>
      <c r="CE38" s="119">
        <f t="shared" si="25"/>
        <v>0</v>
      </c>
      <c r="CF38" s="119">
        <f t="shared" si="26"/>
        <v>0</v>
      </c>
      <c r="CG38" s="119">
        <f t="shared" si="27"/>
        <v>0</v>
      </c>
      <c r="CH38" s="119">
        <f t="shared" si="28"/>
        <v>0</v>
      </c>
      <c r="CI38" s="119">
        <f t="shared" si="29"/>
        <v>0</v>
      </c>
      <c r="CJ38" s="119">
        <f t="shared" si="30"/>
        <v>0</v>
      </c>
      <c r="CK38" s="119">
        <f t="shared" si="31"/>
        <v>0</v>
      </c>
      <c r="CL38" s="119">
        <f t="shared" si="32"/>
        <v>0</v>
      </c>
      <c r="CM38" s="119">
        <f t="shared" si="33"/>
        <v>0</v>
      </c>
      <c r="CN38" s="119">
        <f t="shared" si="34"/>
        <v>0</v>
      </c>
      <c r="CO38" s="119">
        <f t="shared" si="35"/>
        <v>0</v>
      </c>
      <c r="CP38" s="119">
        <f t="shared" si="36"/>
        <v>0</v>
      </c>
      <c r="CQ38" s="119">
        <f t="shared" si="37"/>
        <v>0</v>
      </c>
      <c r="CR38" s="119">
        <f t="shared" si="38"/>
        <v>0</v>
      </c>
      <c r="CS38" s="119">
        <f t="shared" si="39"/>
        <v>0</v>
      </c>
      <c r="CT38" s="119">
        <f t="shared" si="40"/>
        <v>0</v>
      </c>
      <c r="CU38" s="119">
        <f t="shared" si="41"/>
        <v>0</v>
      </c>
      <c r="CV38" s="119">
        <f t="shared" si="42"/>
        <v>0</v>
      </c>
      <c r="CW38" s="119">
        <f t="shared" si="43"/>
        <v>0</v>
      </c>
      <c r="CX38" s="119">
        <f t="shared" si="44"/>
        <v>0</v>
      </c>
      <c r="CY38" s="119">
        <f t="shared" si="45"/>
        <v>0</v>
      </c>
      <c r="CZ38" s="119">
        <f t="shared" si="46"/>
        <v>0</v>
      </c>
      <c r="DA38" s="119">
        <f t="shared" si="47"/>
        <v>0</v>
      </c>
      <c r="DB38" s="119">
        <f t="shared" si="48"/>
        <v>0</v>
      </c>
      <c r="DC38" s="119">
        <f t="shared" si="49"/>
        <v>0</v>
      </c>
      <c r="DD38" s="119">
        <f t="shared" si="50"/>
        <v>0</v>
      </c>
      <c r="DE38" s="119">
        <f t="shared" si="51"/>
        <v>0</v>
      </c>
      <c r="DF38" s="119">
        <f t="shared" si="52"/>
        <v>0</v>
      </c>
      <c r="DG38" s="119">
        <f t="shared" si="53"/>
        <v>0</v>
      </c>
      <c r="DH38" s="119">
        <f t="shared" si="54"/>
        <v>0</v>
      </c>
      <c r="DI38" s="119">
        <f t="shared" si="55"/>
        <v>0</v>
      </c>
      <c r="DJ38" s="119">
        <f t="shared" si="56"/>
        <v>0</v>
      </c>
      <c r="DK38" s="126" t="str">
        <f t="shared" si="57"/>
        <v>1</v>
      </c>
      <c r="DL38" s="126">
        <f t="shared" ca="1" si="58"/>
        <v>4833.8100000000004</v>
      </c>
      <c r="DM38" s="119">
        <f ca="1">IF($K38&lt;&gt;1,IF(ISNUMBER(INDEX(Import.PLE,$K38,DM$16)),IF(INDEX(Import.PLE,$K38,DM$16)&lt;=mediçao,BM38,0),0),PLE!$AA$28*BM38)</f>
        <v>4833.8100000000004</v>
      </c>
      <c r="DN38" s="119">
        <f ca="1">IF($K38&lt;&gt;1,IF(ISNUMBER(INDEX(Import.PLE,$K38,DN$16)),IF(INDEX(Import.PLE,$K38,DN$16)&lt;=mediçao,BN38,0),0),PLE!$AA$28*BN38)</f>
        <v>0</v>
      </c>
      <c r="DO38" s="119">
        <f ca="1">IF($K38&lt;&gt;1,IF(ISNUMBER(INDEX(Import.PLE,$K38,DO$16)),IF(INDEX(Import.PLE,$K38,DO$16)&lt;=mediçao,BO38,0),0),PLE!$AA$28*BO38)</f>
        <v>0</v>
      </c>
      <c r="DP38" s="119">
        <f ca="1">IF($K38&lt;&gt;1,IF(ISNUMBER(INDEX(Import.PLE,$K38,DP$16)),IF(INDEX(Import.PLE,$K38,DP$16)&lt;=mediçao,BP38,0),0),PLE!$AA$28*BP38)</f>
        <v>0</v>
      </c>
      <c r="DQ38" s="119">
        <f ca="1">IF($K38&lt;&gt;1,IF(ISNUMBER(INDEX(Import.PLE,$K38,DQ$16)),IF(INDEX(Import.PLE,$K38,DQ$16)&lt;=mediçao,BQ38,0),0),PLE!$AA$28*BQ38)</f>
        <v>0</v>
      </c>
      <c r="DR38" s="119">
        <f ca="1">IF($K38&lt;&gt;1,IF(ISNUMBER(INDEX(Import.PLE,$K38,DR$16)),IF(INDEX(Import.PLE,$K38,DR$16)&lt;=mediçao,BR38,0),0),PLE!$AA$28*BR38)</f>
        <v>0</v>
      </c>
      <c r="DS38" s="119">
        <f ca="1">IF($K38&lt;&gt;1,IF(ISNUMBER(INDEX(Import.PLE,$K38,DS$16)),IF(INDEX(Import.PLE,$K38,DS$16)&lt;=mediçao,BS38,0),0),PLE!$AA$28*BS38)</f>
        <v>0</v>
      </c>
      <c r="DT38" s="119">
        <f ca="1">IF($K38&lt;&gt;1,IF(ISNUMBER(INDEX(Import.PLE,$K38,DT$16)),IF(INDEX(Import.PLE,$K38,DT$16)&lt;=mediçao,BT38,0),0),PLE!$AA$28*BT38)</f>
        <v>0</v>
      </c>
      <c r="DU38" s="119">
        <f ca="1">IF($K38&lt;&gt;1,IF(ISNUMBER(INDEX(Import.PLE,$K38,DU$16)),IF(INDEX(Import.PLE,$K38,DU$16)&lt;=mediçao,BU38,0),0),PLE!$AA$28*BU38)</f>
        <v>0</v>
      </c>
      <c r="DV38" s="119">
        <f ca="1">IF($K38&lt;&gt;1,IF(ISNUMBER(INDEX(Import.PLE,$K38,DV$16)),IF(INDEX(Import.PLE,$K38,DV$16)&lt;=mediçao,BV38,0),0),PLE!$AA$28*BV38)</f>
        <v>0</v>
      </c>
      <c r="DW38" s="119">
        <f ca="1">IF($K38&lt;&gt;1,IF(ISNUMBER(INDEX(Import.PLE,$K38,DW$16)),IF(INDEX(Import.PLE,$K38,DW$16)&lt;=mediçao,BW38,0),0),PLE!$AA$28*BW38)</f>
        <v>0</v>
      </c>
      <c r="DX38" s="119">
        <f ca="1">IF($K38&lt;&gt;1,IF(ISNUMBER(INDEX(Import.PLE,$K38,DX$16)),IF(INDEX(Import.PLE,$K38,DX$16)&lt;=mediçao,BX38,0),0),PLE!$AA$28*BX38)</f>
        <v>0</v>
      </c>
      <c r="DY38" s="119">
        <f ca="1">IF($K38&lt;&gt;1,IF(ISNUMBER(INDEX(Import.PLE,$K38,DY$16)),IF(INDEX(Import.PLE,$K38,DY$16)&lt;=mediçao,BY38,0),0),PLE!$AA$28*BY38)</f>
        <v>0</v>
      </c>
      <c r="DZ38" s="119">
        <f ca="1">IF($K38&lt;&gt;1,IF(ISNUMBER(INDEX(Import.PLE,$K38,DZ$16)),IF(INDEX(Import.PLE,$K38,DZ$16)&lt;=mediçao,BZ38,0),0),PLE!$AA$28*BZ38)</f>
        <v>0</v>
      </c>
      <c r="EA38" s="119">
        <f ca="1">IF($K38&lt;&gt;1,IF(ISNUMBER(INDEX(Import.PLE,$K38,EA$16)),IF(INDEX(Import.PLE,$K38,EA$16)&lt;=mediçao,CA38,0),0),PLE!$AA$28*CA38)</f>
        <v>0</v>
      </c>
      <c r="EB38" s="119">
        <f ca="1">IF($K38&lt;&gt;1,IF(ISNUMBER(INDEX(Import.PLE,$K38,EB$16)),IF(INDEX(Import.PLE,$K38,EB$16)&lt;=mediçao,CB38,0),0),PLE!$AA$28*CB38)</f>
        <v>0</v>
      </c>
      <c r="EC38" s="119">
        <f ca="1">IF($K38&lt;&gt;1,IF(ISNUMBER(INDEX(Import.PLE,$K38,EC$16)),IF(INDEX(Import.PLE,$K38,EC$16)&lt;=mediçao,CC38,0),0),PLE!$AA$28*CC38)</f>
        <v>0</v>
      </c>
      <c r="ED38" s="119">
        <f ca="1">IF($K38&lt;&gt;1,IF(ISNUMBER(INDEX(Import.PLE,$K38,ED$16)),IF(INDEX(Import.PLE,$K38,ED$16)&lt;=mediçao,CD38,0),0),PLE!$AA$28*CD38)</f>
        <v>0</v>
      </c>
      <c r="EE38" s="119">
        <f ca="1">IF($K38&lt;&gt;1,IF(ISNUMBER(INDEX(Import.PLE,$K38,EE$16)),IF(INDEX(Import.PLE,$K38,EE$16)&lt;=mediçao,CE38,0),0),PLE!$AA$28*CE38)</f>
        <v>0</v>
      </c>
      <c r="EF38" s="119">
        <f ca="1">IF($K38&lt;&gt;1,IF(ISNUMBER(INDEX(Import.PLE,$K38,EF$16)),IF(INDEX(Import.PLE,$K38,EF$16)&lt;=mediçao,CF38,0),0),PLE!$AA$28*CF38)</f>
        <v>0</v>
      </c>
      <c r="EG38" s="119">
        <f ca="1">IF($K38&lt;&gt;1,IF(ISNUMBER(INDEX(Import.PLE,$K38,EG$16)),IF(INDEX(Import.PLE,$K38,EG$16)&lt;=mediçao,CG38,0),0),PLE!$AA$28*CG38)</f>
        <v>0</v>
      </c>
      <c r="EH38" s="119">
        <f ca="1">IF($K38&lt;&gt;1,IF(ISNUMBER(INDEX(Import.PLE,$K38,EH$16)),IF(INDEX(Import.PLE,$K38,EH$16)&lt;=mediçao,CH38,0),0),PLE!$AA$28*CH38)</f>
        <v>0</v>
      </c>
      <c r="EI38" s="119">
        <f ca="1">IF($K38&lt;&gt;1,IF(ISNUMBER(INDEX(Import.PLE,$K38,EI$16)),IF(INDEX(Import.PLE,$K38,EI$16)&lt;=mediçao,CI38,0),0),PLE!$AA$28*CI38)</f>
        <v>0</v>
      </c>
      <c r="EJ38" s="119">
        <f ca="1">IF($K38&lt;&gt;1,IF(ISNUMBER(INDEX(Import.PLE,$K38,EJ$16)),IF(INDEX(Import.PLE,$K38,EJ$16)&lt;=mediçao,CJ38,0),0),PLE!$AA$28*CJ38)</f>
        <v>0</v>
      </c>
      <c r="EK38" s="119">
        <f ca="1">IF($K38&lt;&gt;1,IF(ISNUMBER(INDEX(Import.PLE,$K38,EK$16)),IF(INDEX(Import.PLE,$K38,EK$16)&lt;=mediçao,CK38,0),0),PLE!$AA$28*CK38)</f>
        <v>0</v>
      </c>
      <c r="EL38" s="119">
        <f ca="1">IF($K38&lt;&gt;1,IF(ISNUMBER(INDEX(Import.PLE,$K38,EL$16)),IF(INDEX(Import.PLE,$K38,EL$16)&lt;=mediçao,CL38,0),0),PLE!$AA$28*CL38)</f>
        <v>0</v>
      </c>
      <c r="EM38" s="119">
        <f ca="1">IF($K38&lt;&gt;1,IF(ISNUMBER(INDEX(Import.PLE,$K38,EM$16)),IF(INDEX(Import.PLE,$K38,EM$16)&lt;=mediçao,CM38,0),0),PLE!$AA$28*CM38)</f>
        <v>0</v>
      </c>
      <c r="EN38" s="119">
        <f ca="1">IF($K38&lt;&gt;1,IF(ISNUMBER(INDEX(Import.PLE,$K38,EN$16)),IF(INDEX(Import.PLE,$K38,EN$16)&lt;=mediçao,CN38,0),0),PLE!$AA$28*CN38)</f>
        <v>0</v>
      </c>
      <c r="EO38" s="119">
        <f ca="1">IF($K38&lt;&gt;1,IF(ISNUMBER(INDEX(Import.PLE,$K38,EO$16)),IF(INDEX(Import.PLE,$K38,EO$16)&lt;=mediçao,CO38,0),0),PLE!$AA$28*CO38)</f>
        <v>0</v>
      </c>
      <c r="EP38" s="119">
        <f ca="1">IF($K38&lt;&gt;1,IF(ISNUMBER(INDEX(Import.PLE,$K38,EP$16)),IF(INDEX(Import.PLE,$K38,EP$16)&lt;=mediçao,CP38,0),0),PLE!$AA$28*CP38)</f>
        <v>0</v>
      </c>
      <c r="EQ38" s="119">
        <f ca="1">IF($K38&lt;&gt;1,IF(ISNUMBER(INDEX(Import.PLE,$K38,EQ$16)),IF(INDEX(Import.PLE,$K38,EQ$16)&lt;=mediçao,CQ38,0),0),PLE!$AA$28*CQ38)</f>
        <v>0</v>
      </c>
      <c r="ER38" s="119">
        <f ca="1">IF($K38&lt;&gt;1,IF(ISNUMBER(INDEX(Import.PLE,$K38,ER$16)),IF(INDEX(Import.PLE,$K38,ER$16)&lt;=mediçao,CR38,0),0),PLE!$AA$28*CR38)</f>
        <v>0</v>
      </c>
      <c r="ES38" s="119">
        <f ca="1">IF($K38&lt;&gt;1,IF(ISNUMBER(INDEX(Import.PLE,$K38,ES$16)),IF(INDEX(Import.PLE,$K38,ES$16)&lt;=mediçao,CS38,0),0),PLE!$AA$28*CS38)</f>
        <v>0</v>
      </c>
      <c r="ET38" s="119">
        <f ca="1">IF($K38&lt;&gt;1,IF(ISNUMBER(INDEX(Import.PLE,$K38,ET$16)),IF(INDEX(Import.PLE,$K38,ET$16)&lt;=mediçao,CT38,0),0),PLE!$AA$28*CT38)</f>
        <v>0</v>
      </c>
      <c r="EU38" s="119">
        <f ca="1">IF($K38&lt;&gt;1,IF(ISNUMBER(INDEX(Import.PLE,$K38,EU$16)),IF(INDEX(Import.PLE,$K38,EU$16)&lt;=mediçao,CU38,0),0),PLE!$AA$28*CU38)</f>
        <v>0</v>
      </c>
      <c r="EV38" s="119">
        <f ca="1">IF($K38&lt;&gt;1,IF(ISNUMBER(INDEX(Import.PLE,$K38,EV$16)),IF(INDEX(Import.PLE,$K38,EV$16)&lt;=mediçao,CV38,0),0),PLE!$AA$28*CV38)</f>
        <v>0</v>
      </c>
      <c r="EW38" s="119">
        <f ca="1">IF($K38&lt;&gt;1,IF(ISNUMBER(INDEX(Import.PLE,$K38,EW$16)),IF(INDEX(Import.PLE,$K38,EW$16)&lt;=mediçao,CW38,0),0),PLE!$AA$28*CW38)</f>
        <v>0</v>
      </c>
      <c r="EX38" s="119">
        <f ca="1">IF($K38&lt;&gt;1,IF(ISNUMBER(INDEX(Import.PLE,$K38,EX$16)),IF(INDEX(Import.PLE,$K38,EX$16)&lt;=mediçao,CX38,0),0),PLE!$AA$28*CX38)</f>
        <v>0</v>
      </c>
      <c r="EY38" s="119">
        <f ca="1">IF($K38&lt;&gt;1,IF(ISNUMBER(INDEX(Import.PLE,$K38,EY$16)),IF(INDEX(Import.PLE,$K38,EY$16)&lt;=mediçao,CY38,0),0),PLE!$AA$28*CY38)</f>
        <v>0</v>
      </c>
      <c r="EZ38" s="119">
        <f ca="1">IF($K38&lt;&gt;1,IF(ISNUMBER(INDEX(Import.PLE,$K38,EZ$16)),IF(INDEX(Import.PLE,$K38,EZ$16)&lt;=mediçao,CZ38,0),0),PLE!$AA$28*CZ38)</f>
        <v>0</v>
      </c>
      <c r="FA38" s="119">
        <f ca="1">IF($K38&lt;&gt;1,IF(ISNUMBER(INDEX(Import.PLE,$K38,FA$16)),IF(INDEX(Import.PLE,$K38,FA$16)&lt;=mediçao,DA38,0),0),PLE!$AA$28*DA38)</f>
        <v>0</v>
      </c>
      <c r="FB38" s="119">
        <f ca="1">IF($K38&lt;&gt;1,IF(ISNUMBER(INDEX(Import.PLE,$K38,FB$16)),IF(INDEX(Import.PLE,$K38,FB$16)&lt;=mediçao,DB38,0),0),PLE!$AA$28*DB38)</f>
        <v>0</v>
      </c>
      <c r="FC38" s="119">
        <f ca="1">IF($K38&lt;&gt;1,IF(ISNUMBER(INDEX(Import.PLE,$K38,FC$16)),IF(INDEX(Import.PLE,$K38,FC$16)&lt;=mediçao,DC38,0),0),PLE!$AA$28*DC38)</f>
        <v>0</v>
      </c>
      <c r="FD38" s="119">
        <f ca="1">IF($K38&lt;&gt;1,IF(ISNUMBER(INDEX(Import.PLE,$K38,FD$16)),IF(INDEX(Import.PLE,$K38,FD$16)&lt;=mediçao,DD38,0),0),PLE!$AA$28*DD38)</f>
        <v>0</v>
      </c>
      <c r="FE38" s="119">
        <f ca="1">IF($K38&lt;&gt;1,IF(ISNUMBER(INDEX(Import.PLE,$K38,FE$16)),IF(INDEX(Import.PLE,$K38,FE$16)&lt;=mediçao,DE38,0),0),PLE!$AA$28*DE38)</f>
        <v>0</v>
      </c>
      <c r="FF38" s="119">
        <f ca="1">IF($K38&lt;&gt;1,IF(ISNUMBER(INDEX(Import.PLE,$K38,FF$16)),IF(INDEX(Import.PLE,$K38,FF$16)&lt;=mediçao,DF38,0),0),PLE!$AA$28*DF38)</f>
        <v>0</v>
      </c>
      <c r="FG38" s="119">
        <f ca="1">IF($K38&lt;&gt;1,IF(ISNUMBER(INDEX(Import.PLE,$K38,FG$16)),IF(INDEX(Import.PLE,$K38,FG$16)&lt;=mediçao,DG38,0),0),PLE!$AA$28*DG38)</f>
        <v>0</v>
      </c>
      <c r="FH38" s="119">
        <f ca="1">IF($K38&lt;&gt;1,IF(ISNUMBER(INDEX(Import.PLE,$K38,FH$16)),IF(INDEX(Import.PLE,$K38,FH$16)&lt;=mediçao,DH38,0),0),PLE!$AA$28*DH38)</f>
        <v>0</v>
      </c>
      <c r="FI38" s="119">
        <f ca="1">IF($K38&lt;&gt;1,IF(ISNUMBER(INDEX(Import.PLE,$K38,FI$16)),IF(INDEX(Import.PLE,$K38,FI$16)&lt;=mediçao,DI38,0),0),PLE!$AA$28*DI38)</f>
        <v>0</v>
      </c>
      <c r="FJ38" s="119">
        <f ca="1">IF($K38&lt;&gt;1,IF(ISNUMBER(INDEX(Import.PLE,$K38,FJ$16)),IF(INDEX(Import.PLE,$K38,FJ$16)&lt;=mediçao,DJ38,0),0),PLE!$AA$28*DJ38)</f>
        <v>0</v>
      </c>
    </row>
    <row r="39" spans="2:166" s="88" customFormat="1" ht="11.25" customHeight="1" x14ac:dyDescent="0.35">
      <c r="B39" s="118">
        <f t="shared" ca="1" si="3"/>
        <v>22</v>
      </c>
      <c r="C39" s="83" t="str">
        <f t="shared" si="4"/>
        <v>Serviço</v>
      </c>
      <c r="D39" s="138" t="s">
        <v>238</v>
      </c>
      <c r="E39" s="139" t="s">
        <v>239</v>
      </c>
      <c r="F39" s="137" t="s">
        <v>210</v>
      </c>
      <c r="G39" s="174">
        <f t="shared" si="5"/>
        <v>12.74</v>
      </c>
      <c r="H39" s="175">
        <f t="shared" si="6"/>
        <v>150.17032967032966</v>
      </c>
      <c r="I39" s="176">
        <v>1913.17</v>
      </c>
      <c r="J39" s="86"/>
      <c r="K39" s="168">
        <f>deactivatedados.form1</f>
        <v>4</v>
      </c>
      <c r="L39" s="167" t="s">
        <v>704</v>
      </c>
      <c r="M39" s="87"/>
      <c r="N39" s="181">
        <v>12.74</v>
      </c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M39" s="119">
        <f t="shared" ca="1" si="7"/>
        <v>1913.1699999999998</v>
      </c>
      <c r="BN39" s="119">
        <f t="shared" si="8"/>
        <v>0</v>
      </c>
      <c r="BO39" s="119">
        <f t="shared" si="9"/>
        <v>0</v>
      </c>
      <c r="BP39" s="119">
        <f t="shared" si="10"/>
        <v>0</v>
      </c>
      <c r="BQ39" s="119">
        <f t="shared" si="11"/>
        <v>0</v>
      </c>
      <c r="BR39" s="119">
        <f t="shared" si="12"/>
        <v>0</v>
      </c>
      <c r="BS39" s="119">
        <f t="shared" si="13"/>
        <v>0</v>
      </c>
      <c r="BT39" s="119">
        <f t="shared" si="14"/>
        <v>0</v>
      </c>
      <c r="BU39" s="119">
        <f t="shared" si="15"/>
        <v>0</v>
      </c>
      <c r="BV39" s="119">
        <f t="shared" si="16"/>
        <v>0</v>
      </c>
      <c r="BW39" s="119">
        <f t="shared" si="17"/>
        <v>0</v>
      </c>
      <c r="BX39" s="119">
        <f t="shared" si="18"/>
        <v>0</v>
      </c>
      <c r="BY39" s="119">
        <f t="shared" si="19"/>
        <v>0</v>
      </c>
      <c r="BZ39" s="119">
        <f t="shared" si="20"/>
        <v>0</v>
      </c>
      <c r="CA39" s="119">
        <f t="shared" si="21"/>
        <v>0</v>
      </c>
      <c r="CB39" s="119">
        <f t="shared" si="22"/>
        <v>0</v>
      </c>
      <c r="CC39" s="119">
        <f t="shared" si="23"/>
        <v>0</v>
      </c>
      <c r="CD39" s="119">
        <f t="shared" si="24"/>
        <v>0</v>
      </c>
      <c r="CE39" s="119">
        <f t="shared" si="25"/>
        <v>0</v>
      </c>
      <c r="CF39" s="119">
        <f t="shared" si="26"/>
        <v>0</v>
      </c>
      <c r="CG39" s="119">
        <f t="shared" si="27"/>
        <v>0</v>
      </c>
      <c r="CH39" s="119">
        <f t="shared" si="28"/>
        <v>0</v>
      </c>
      <c r="CI39" s="119">
        <f t="shared" si="29"/>
        <v>0</v>
      </c>
      <c r="CJ39" s="119">
        <f t="shared" si="30"/>
        <v>0</v>
      </c>
      <c r="CK39" s="119">
        <f t="shared" si="31"/>
        <v>0</v>
      </c>
      <c r="CL39" s="119">
        <f t="shared" si="32"/>
        <v>0</v>
      </c>
      <c r="CM39" s="119">
        <f t="shared" si="33"/>
        <v>0</v>
      </c>
      <c r="CN39" s="119">
        <f t="shared" si="34"/>
        <v>0</v>
      </c>
      <c r="CO39" s="119">
        <f t="shared" si="35"/>
        <v>0</v>
      </c>
      <c r="CP39" s="119">
        <f t="shared" si="36"/>
        <v>0</v>
      </c>
      <c r="CQ39" s="119">
        <f t="shared" si="37"/>
        <v>0</v>
      </c>
      <c r="CR39" s="119">
        <f t="shared" si="38"/>
        <v>0</v>
      </c>
      <c r="CS39" s="119">
        <f t="shared" si="39"/>
        <v>0</v>
      </c>
      <c r="CT39" s="119">
        <f t="shared" si="40"/>
        <v>0</v>
      </c>
      <c r="CU39" s="119">
        <f t="shared" si="41"/>
        <v>0</v>
      </c>
      <c r="CV39" s="119">
        <f t="shared" si="42"/>
        <v>0</v>
      </c>
      <c r="CW39" s="119">
        <f t="shared" si="43"/>
        <v>0</v>
      </c>
      <c r="CX39" s="119">
        <f t="shared" si="44"/>
        <v>0</v>
      </c>
      <c r="CY39" s="119">
        <f t="shared" si="45"/>
        <v>0</v>
      </c>
      <c r="CZ39" s="119">
        <f t="shared" si="46"/>
        <v>0</v>
      </c>
      <c r="DA39" s="119">
        <f t="shared" si="47"/>
        <v>0</v>
      </c>
      <c r="DB39" s="119">
        <f t="shared" si="48"/>
        <v>0</v>
      </c>
      <c r="DC39" s="119">
        <f t="shared" si="49"/>
        <v>0</v>
      </c>
      <c r="DD39" s="119">
        <f t="shared" si="50"/>
        <v>0</v>
      </c>
      <c r="DE39" s="119">
        <f t="shared" si="51"/>
        <v>0</v>
      </c>
      <c r="DF39" s="119">
        <f t="shared" si="52"/>
        <v>0</v>
      </c>
      <c r="DG39" s="119">
        <f t="shared" si="53"/>
        <v>0</v>
      </c>
      <c r="DH39" s="119">
        <f t="shared" si="54"/>
        <v>0</v>
      </c>
      <c r="DI39" s="119">
        <f t="shared" si="55"/>
        <v>0</v>
      </c>
      <c r="DJ39" s="119">
        <f t="shared" si="56"/>
        <v>0</v>
      </c>
      <c r="DK39" s="126" t="str">
        <f t="shared" si="57"/>
        <v>1</v>
      </c>
      <c r="DL39" s="126">
        <f t="shared" ca="1" si="58"/>
        <v>1913.1699999999998</v>
      </c>
      <c r="DM39" s="119">
        <f ca="1">IF($K39&lt;&gt;1,IF(ISNUMBER(INDEX(Import.PLE,$K39,DM$16)),IF(INDEX(Import.PLE,$K39,DM$16)&lt;=mediçao,BM39,0),0),PLE!$AA$28*BM39)</f>
        <v>1913.1699999999998</v>
      </c>
      <c r="DN39" s="119">
        <f ca="1">IF($K39&lt;&gt;1,IF(ISNUMBER(INDEX(Import.PLE,$K39,DN$16)),IF(INDEX(Import.PLE,$K39,DN$16)&lt;=mediçao,BN39,0),0),PLE!$AA$28*BN39)</f>
        <v>0</v>
      </c>
      <c r="DO39" s="119">
        <f ca="1">IF($K39&lt;&gt;1,IF(ISNUMBER(INDEX(Import.PLE,$K39,DO$16)),IF(INDEX(Import.PLE,$K39,DO$16)&lt;=mediçao,BO39,0),0),PLE!$AA$28*BO39)</f>
        <v>0</v>
      </c>
      <c r="DP39" s="119">
        <f ca="1">IF($K39&lt;&gt;1,IF(ISNUMBER(INDEX(Import.PLE,$K39,DP$16)),IF(INDEX(Import.PLE,$K39,DP$16)&lt;=mediçao,BP39,0),0),PLE!$AA$28*BP39)</f>
        <v>0</v>
      </c>
      <c r="DQ39" s="119">
        <f ca="1">IF($K39&lt;&gt;1,IF(ISNUMBER(INDEX(Import.PLE,$K39,DQ$16)),IF(INDEX(Import.PLE,$K39,DQ$16)&lt;=mediçao,BQ39,0),0),PLE!$AA$28*BQ39)</f>
        <v>0</v>
      </c>
      <c r="DR39" s="119">
        <f ca="1">IF($K39&lt;&gt;1,IF(ISNUMBER(INDEX(Import.PLE,$K39,DR$16)),IF(INDEX(Import.PLE,$K39,DR$16)&lt;=mediçao,BR39,0),0),PLE!$AA$28*BR39)</f>
        <v>0</v>
      </c>
      <c r="DS39" s="119">
        <f ca="1">IF($K39&lt;&gt;1,IF(ISNUMBER(INDEX(Import.PLE,$K39,DS$16)),IF(INDEX(Import.PLE,$K39,DS$16)&lt;=mediçao,BS39,0),0),PLE!$AA$28*BS39)</f>
        <v>0</v>
      </c>
      <c r="DT39" s="119">
        <f ca="1">IF($K39&lt;&gt;1,IF(ISNUMBER(INDEX(Import.PLE,$K39,DT$16)),IF(INDEX(Import.PLE,$K39,DT$16)&lt;=mediçao,BT39,0),0),PLE!$AA$28*BT39)</f>
        <v>0</v>
      </c>
      <c r="DU39" s="119">
        <f ca="1">IF($K39&lt;&gt;1,IF(ISNUMBER(INDEX(Import.PLE,$K39,DU$16)),IF(INDEX(Import.PLE,$K39,DU$16)&lt;=mediçao,BU39,0),0),PLE!$AA$28*BU39)</f>
        <v>0</v>
      </c>
      <c r="DV39" s="119">
        <f ca="1">IF($K39&lt;&gt;1,IF(ISNUMBER(INDEX(Import.PLE,$K39,DV$16)),IF(INDEX(Import.PLE,$K39,DV$16)&lt;=mediçao,BV39,0),0),PLE!$AA$28*BV39)</f>
        <v>0</v>
      </c>
      <c r="DW39" s="119">
        <f ca="1">IF($K39&lt;&gt;1,IF(ISNUMBER(INDEX(Import.PLE,$K39,DW$16)),IF(INDEX(Import.PLE,$K39,DW$16)&lt;=mediçao,BW39,0),0),PLE!$AA$28*BW39)</f>
        <v>0</v>
      </c>
      <c r="DX39" s="119">
        <f ca="1">IF($K39&lt;&gt;1,IF(ISNUMBER(INDEX(Import.PLE,$K39,DX$16)),IF(INDEX(Import.PLE,$K39,DX$16)&lt;=mediçao,BX39,0),0),PLE!$AA$28*BX39)</f>
        <v>0</v>
      </c>
      <c r="DY39" s="119">
        <f ca="1">IF($K39&lt;&gt;1,IF(ISNUMBER(INDEX(Import.PLE,$K39,DY$16)),IF(INDEX(Import.PLE,$K39,DY$16)&lt;=mediçao,BY39,0),0),PLE!$AA$28*BY39)</f>
        <v>0</v>
      </c>
      <c r="DZ39" s="119">
        <f ca="1">IF($K39&lt;&gt;1,IF(ISNUMBER(INDEX(Import.PLE,$K39,DZ$16)),IF(INDEX(Import.PLE,$K39,DZ$16)&lt;=mediçao,BZ39,0),0),PLE!$AA$28*BZ39)</f>
        <v>0</v>
      </c>
      <c r="EA39" s="119">
        <f ca="1">IF($K39&lt;&gt;1,IF(ISNUMBER(INDEX(Import.PLE,$K39,EA$16)),IF(INDEX(Import.PLE,$K39,EA$16)&lt;=mediçao,CA39,0),0),PLE!$AA$28*CA39)</f>
        <v>0</v>
      </c>
      <c r="EB39" s="119">
        <f ca="1">IF($K39&lt;&gt;1,IF(ISNUMBER(INDEX(Import.PLE,$K39,EB$16)),IF(INDEX(Import.PLE,$K39,EB$16)&lt;=mediçao,CB39,0),0),PLE!$AA$28*CB39)</f>
        <v>0</v>
      </c>
      <c r="EC39" s="119">
        <f ca="1">IF($K39&lt;&gt;1,IF(ISNUMBER(INDEX(Import.PLE,$K39,EC$16)),IF(INDEX(Import.PLE,$K39,EC$16)&lt;=mediçao,CC39,0),0),PLE!$AA$28*CC39)</f>
        <v>0</v>
      </c>
      <c r="ED39" s="119">
        <f ca="1">IF($K39&lt;&gt;1,IF(ISNUMBER(INDEX(Import.PLE,$K39,ED$16)),IF(INDEX(Import.PLE,$K39,ED$16)&lt;=mediçao,CD39,0),0),PLE!$AA$28*CD39)</f>
        <v>0</v>
      </c>
      <c r="EE39" s="119">
        <f ca="1">IF($K39&lt;&gt;1,IF(ISNUMBER(INDEX(Import.PLE,$K39,EE$16)),IF(INDEX(Import.PLE,$K39,EE$16)&lt;=mediçao,CE39,0),0),PLE!$AA$28*CE39)</f>
        <v>0</v>
      </c>
      <c r="EF39" s="119">
        <f ca="1">IF($K39&lt;&gt;1,IF(ISNUMBER(INDEX(Import.PLE,$K39,EF$16)),IF(INDEX(Import.PLE,$K39,EF$16)&lt;=mediçao,CF39,0),0),PLE!$AA$28*CF39)</f>
        <v>0</v>
      </c>
      <c r="EG39" s="119">
        <f ca="1">IF($K39&lt;&gt;1,IF(ISNUMBER(INDEX(Import.PLE,$K39,EG$16)),IF(INDEX(Import.PLE,$K39,EG$16)&lt;=mediçao,CG39,0),0),PLE!$AA$28*CG39)</f>
        <v>0</v>
      </c>
      <c r="EH39" s="119">
        <f ca="1">IF($K39&lt;&gt;1,IF(ISNUMBER(INDEX(Import.PLE,$K39,EH$16)),IF(INDEX(Import.PLE,$K39,EH$16)&lt;=mediçao,CH39,0),0),PLE!$AA$28*CH39)</f>
        <v>0</v>
      </c>
      <c r="EI39" s="119">
        <f ca="1">IF($K39&lt;&gt;1,IF(ISNUMBER(INDEX(Import.PLE,$K39,EI$16)),IF(INDEX(Import.PLE,$K39,EI$16)&lt;=mediçao,CI39,0),0),PLE!$AA$28*CI39)</f>
        <v>0</v>
      </c>
      <c r="EJ39" s="119">
        <f ca="1">IF($K39&lt;&gt;1,IF(ISNUMBER(INDEX(Import.PLE,$K39,EJ$16)),IF(INDEX(Import.PLE,$K39,EJ$16)&lt;=mediçao,CJ39,0),0),PLE!$AA$28*CJ39)</f>
        <v>0</v>
      </c>
      <c r="EK39" s="119">
        <f ca="1">IF($K39&lt;&gt;1,IF(ISNUMBER(INDEX(Import.PLE,$K39,EK$16)),IF(INDEX(Import.PLE,$K39,EK$16)&lt;=mediçao,CK39,0),0),PLE!$AA$28*CK39)</f>
        <v>0</v>
      </c>
      <c r="EL39" s="119">
        <f ca="1">IF($K39&lt;&gt;1,IF(ISNUMBER(INDEX(Import.PLE,$K39,EL$16)),IF(INDEX(Import.PLE,$K39,EL$16)&lt;=mediçao,CL39,0),0),PLE!$AA$28*CL39)</f>
        <v>0</v>
      </c>
      <c r="EM39" s="119">
        <f ca="1">IF($K39&lt;&gt;1,IF(ISNUMBER(INDEX(Import.PLE,$K39,EM$16)),IF(INDEX(Import.PLE,$K39,EM$16)&lt;=mediçao,CM39,0),0),PLE!$AA$28*CM39)</f>
        <v>0</v>
      </c>
      <c r="EN39" s="119">
        <f ca="1">IF($K39&lt;&gt;1,IF(ISNUMBER(INDEX(Import.PLE,$K39,EN$16)),IF(INDEX(Import.PLE,$K39,EN$16)&lt;=mediçao,CN39,0),0),PLE!$AA$28*CN39)</f>
        <v>0</v>
      </c>
      <c r="EO39" s="119">
        <f ca="1">IF($K39&lt;&gt;1,IF(ISNUMBER(INDEX(Import.PLE,$K39,EO$16)),IF(INDEX(Import.PLE,$K39,EO$16)&lt;=mediçao,CO39,0),0),PLE!$AA$28*CO39)</f>
        <v>0</v>
      </c>
      <c r="EP39" s="119">
        <f ca="1">IF($K39&lt;&gt;1,IF(ISNUMBER(INDEX(Import.PLE,$K39,EP$16)),IF(INDEX(Import.PLE,$K39,EP$16)&lt;=mediçao,CP39,0),0),PLE!$AA$28*CP39)</f>
        <v>0</v>
      </c>
      <c r="EQ39" s="119">
        <f ca="1">IF($K39&lt;&gt;1,IF(ISNUMBER(INDEX(Import.PLE,$K39,EQ$16)),IF(INDEX(Import.PLE,$K39,EQ$16)&lt;=mediçao,CQ39,0),0),PLE!$AA$28*CQ39)</f>
        <v>0</v>
      </c>
      <c r="ER39" s="119">
        <f ca="1">IF($K39&lt;&gt;1,IF(ISNUMBER(INDEX(Import.PLE,$K39,ER$16)),IF(INDEX(Import.PLE,$K39,ER$16)&lt;=mediçao,CR39,0),0),PLE!$AA$28*CR39)</f>
        <v>0</v>
      </c>
      <c r="ES39" s="119">
        <f ca="1">IF($K39&lt;&gt;1,IF(ISNUMBER(INDEX(Import.PLE,$K39,ES$16)),IF(INDEX(Import.PLE,$K39,ES$16)&lt;=mediçao,CS39,0),0),PLE!$AA$28*CS39)</f>
        <v>0</v>
      </c>
      <c r="ET39" s="119">
        <f ca="1">IF($K39&lt;&gt;1,IF(ISNUMBER(INDEX(Import.PLE,$K39,ET$16)),IF(INDEX(Import.PLE,$K39,ET$16)&lt;=mediçao,CT39,0),0),PLE!$AA$28*CT39)</f>
        <v>0</v>
      </c>
      <c r="EU39" s="119">
        <f ca="1">IF($K39&lt;&gt;1,IF(ISNUMBER(INDEX(Import.PLE,$K39,EU$16)),IF(INDEX(Import.PLE,$K39,EU$16)&lt;=mediçao,CU39,0),0),PLE!$AA$28*CU39)</f>
        <v>0</v>
      </c>
      <c r="EV39" s="119">
        <f ca="1">IF($K39&lt;&gt;1,IF(ISNUMBER(INDEX(Import.PLE,$K39,EV$16)),IF(INDEX(Import.PLE,$K39,EV$16)&lt;=mediçao,CV39,0),0),PLE!$AA$28*CV39)</f>
        <v>0</v>
      </c>
      <c r="EW39" s="119">
        <f ca="1">IF($K39&lt;&gt;1,IF(ISNUMBER(INDEX(Import.PLE,$K39,EW$16)),IF(INDEX(Import.PLE,$K39,EW$16)&lt;=mediçao,CW39,0),0),PLE!$AA$28*CW39)</f>
        <v>0</v>
      </c>
      <c r="EX39" s="119">
        <f ca="1">IF($K39&lt;&gt;1,IF(ISNUMBER(INDEX(Import.PLE,$K39,EX$16)),IF(INDEX(Import.PLE,$K39,EX$16)&lt;=mediçao,CX39,0),0),PLE!$AA$28*CX39)</f>
        <v>0</v>
      </c>
      <c r="EY39" s="119">
        <f ca="1">IF($K39&lt;&gt;1,IF(ISNUMBER(INDEX(Import.PLE,$K39,EY$16)),IF(INDEX(Import.PLE,$K39,EY$16)&lt;=mediçao,CY39,0),0),PLE!$AA$28*CY39)</f>
        <v>0</v>
      </c>
      <c r="EZ39" s="119">
        <f ca="1">IF($K39&lt;&gt;1,IF(ISNUMBER(INDEX(Import.PLE,$K39,EZ$16)),IF(INDEX(Import.PLE,$K39,EZ$16)&lt;=mediçao,CZ39,0),0),PLE!$AA$28*CZ39)</f>
        <v>0</v>
      </c>
      <c r="FA39" s="119">
        <f ca="1">IF($K39&lt;&gt;1,IF(ISNUMBER(INDEX(Import.PLE,$K39,FA$16)),IF(INDEX(Import.PLE,$K39,FA$16)&lt;=mediçao,DA39,0),0),PLE!$AA$28*DA39)</f>
        <v>0</v>
      </c>
      <c r="FB39" s="119">
        <f ca="1">IF($K39&lt;&gt;1,IF(ISNUMBER(INDEX(Import.PLE,$K39,FB$16)),IF(INDEX(Import.PLE,$K39,FB$16)&lt;=mediçao,DB39,0),0),PLE!$AA$28*DB39)</f>
        <v>0</v>
      </c>
      <c r="FC39" s="119">
        <f ca="1">IF($K39&lt;&gt;1,IF(ISNUMBER(INDEX(Import.PLE,$K39,FC$16)),IF(INDEX(Import.PLE,$K39,FC$16)&lt;=mediçao,DC39,0),0),PLE!$AA$28*DC39)</f>
        <v>0</v>
      </c>
      <c r="FD39" s="119">
        <f ca="1">IF($K39&lt;&gt;1,IF(ISNUMBER(INDEX(Import.PLE,$K39,FD$16)),IF(INDEX(Import.PLE,$K39,FD$16)&lt;=mediçao,DD39,0),0),PLE!$AA$28*DD39)</f>
        <v>0</v>
      </c>
      <c r="FE39" s="119">
        <f ca="1">IF($K39&lt;&gt;1,IF(ISNUMBER(INDEX(Import.PLE,$K39,FE$16)),IF(INDEX(Import.PLE,$K39,FE$16)&lt;=mediçao,DE39,0),0),PLE!$AA$28*DE39)</f>
        <v>0</v>
      </c>
      <c r="FF39" s="119">
        <f ca="1">IF($K39&lt;&gt;1,IF(ISNUMBER(INDEX(Import.PLE,$K39,FF$16)),IF(INDEX(Import.PLE,$K39,FF$16)&lt;=mediçao,DF39,0),0),PLE!$AA$28*DF39)</f>
        <v>0</v>
      </c>
      <c r="FG39" s="119">
        <f ca="1">IF($K39&lt;&gt;1,IF(ISNUMBER(INDEX(Import.PLE,$K39,FG$16)),IF(INDEX(Import.PLE,$K39,FG$16)&lt;=mediçao,DG39,0),0),PLE!$AA$28*DG39)</f>
        <v>0</v>
      </c>
      <c r="FH39" s="119">
        <f ca="1">IF($K39&lt;&gt;1,IF(ISNUMBER(INDEX(Import.PLE,$K39,FH$16)),IF(INDEX(Import.PLE,$K39,FH$16)&lt;=mediçao,DH39,0),0),PLE!$AA$28*DH39)</f>
        <v>0</v>
      </c>
      <c r="FI39" s="119">
        <f ca="1">IF($K39&lt;&gt;1,IF(ISNUMBER(INDEX(Import.PLE,$K39,FI$16)),IF(INDEX(Import.PLE,$K39,FI$16)&lt;=mediçao,DI39,0),0),PLE!$AA$28*DI39)</f>
        <v>0</v>
      </c>
      <c r="FJ39" s="119">
        <f ca="1">IF($K39&lt;&gt;1,IF(ISNUMBER(INDEX(Import.PLE,$K39,FJ$16)),IF(INDEX(Import.PLE,$K39,FJ$16)&lt;=mediçao,DJ39,0),0),PLE!$AA$28*DJ39)</f>
        <v>0</v>
      </c>
    </row>
    <row r="40" spans="2:166" s="88" customFormat="1" ht="11.25" customHeight="1" x14ac:dyDescent="0.35">
      <c r="B40" s="118">
        <f t="shared" ca="1" si="3"/>
        <v>23</v>
      </c>
      <c r="C40" s="83" t="str">
        <f t="shared" si="4"/>
        <v>Serviço</v>
      </c>
      <c r="D40" s="138" t="s">
        <v>240</v>
      </c>
      <c r="E40" s="139" t="s">
        <v>241</v>
      </c>
      <c r="F40" s="137" t="s">
        <v>210</v>
      </c>
      <c r="G40" s="174">
        <f t="shared" si="5"/>
        <v>25.86</v>
      </c>
      <c r="H40" s="175">
        <f t="shared" si="6"/>
        <v>35.580046403712302</v>
      </c>
      <c r="I40" s="176">
        <v>920.1</v>
      </c>
      <c r="J40" s="86"/>
      <c r="K40" s="168">
        <f>deactivatedados.form1</f>
        <v>4</v>
      </c>
      <c r="L40" s="167" t="s">
        <v>704</v>
      </c>
      <c r="M40" s="87"/>
      <c r="N40" s="181">
        <v>25.86</v>
      </c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1"/>
      <c r="BD40" s="181"/>
      <c r="BE40" s="181"/>
      <c r="BF40" s="181"/>
      <c r="BG40" s="181"/>
      <c r="BH40" s="181"/>
      <c r="BI40" s="181"/>
      <c r="BJ40" s="181"/>
      <c r="BK40" s="181"/>
      <c r="BM40" s="119">
        <f t="shared" ca="1" si="7"/>
        <v>920.10000000000014</v>
      </c>
      <c r="BN40" s="119">
        <f t="shared" si="8"/>
        <v>0</v>
      </c>
      <c r="BO40" s="119">
        <f t="shared" si="9"/>
        <v>0</v>
      </c>
      <c r="BP40" s="119">
        <f t="shared" si="10"/>
        <v>0</v>
      </c>
      <c r="BQ40" s="119">
        <f t="shared" si="11"/>
        <v>0</v>
      </c>
      <c r="BR40" s="119">
        <f t="shared" si="12"/>
        <v>0</v>
      </c>
      <c r="BS40" s="119">
        <f t="shared" si="13"/>
        <v>0</v>
      </c>
      <c r="BT40" s="119">
        <f t="shared" si="14"/>
        <v>0</v>
      </c>
      <c r="BU40" s="119">
        <f t="shared" si="15"/>
        <v>0</v>
      </c>
      <c r="BV40" s="119">
        <f t="shared" si="16"/>
        <v>0</v>
      </c>
      <c r="BW40" s="119">
        <f t="shared" si="17"/>
        <v>0</v>
      </c>
      <c r="BX40" s="119">
        <f t="shared" si="18"/>
        <v>0</v>
      </c>
      <c r="BY40" s="119">
        <f t="shared" si="19"/>
        <v>0</v>
      </c>
      <c r="BZ40" s="119">
        <f t="shared" si="20"/>
        <v>0</v>
      </c>
      <c r="CA40" s="119">
        <f t="shared" si="21"/>
        <v>0</v>
      </c>
      <c r="CB40" s="119">
        <f t="shared" si="22"/>
        <v>0</v>
      </c>
      <c r="CC40" s="119">
        <f t="shared" si="23"/>
        <v>0</v>
      </c>
      <c r="CD40" s="119">
        <f t="shared" si="24"/>
        <v>0</v>
      </c>
      <c r="CE40" s="119">
        <f t="shared" si="25"/>
        <v>0</v>
      </c>
      <c r="CF40" s="119">
        <f t="shared" si="26"/>
        <v>0</v>
      </c>
      <c r="CG40" s="119">
        <f t="shared" si="27"/>
        <v>0</v>
      </c>
      <c r="CH40" s="119">
        <f t="shared" si="28"/>
        <v>0</v>
      </c>
      <c r="CI40" s="119">
        <f t="shared" si="29"/>
        <v>0</v>
      </c>
      <c r="CJ40" s="119">
        <f t="shared" si="30"/>
        <v>0</v>
      </c>
      <c r="CK40" s="119">
        <f t="shared" si="31"/>
        <v>0</v>
      </c>
      <c r="CL40" s="119">
        <f t="shared" si="32"/>
        <v>0</v>
      </c>
      <c r="CM40" s="119">
        <f t="shared" si="33"/>
        <v>0</v>
      </c>
      <c r="CN40" s="119">
        <f t="shared" si="34"/>
        <v>0</v>
      </c>
      <c r="CO40" s="119">
        <f t="shared" si="35"/>
        <v>0</v>
      </c>
      <c r="CP40" s="119">
        <f t="shared" si="36"/>
        <v>0</v>
      </c>
      <c r="CQ40" s="119">
        <f t="shared" si="37"/>
        <v>0</v>
      </c>
      <c r="CR40" s="119">
        <f t="shared" si="38"/>
        <v>0</v>
      </c>
      <c r="CS40" s="119">
        <f t="shared" si="39"/>
        <v>0</v>
      </c>
      <c r="CT40" s="119">
        <f t="shared" si="40"/>
        <v>0</v>
      </c>
      <c r="CU40" s="119">
        <f t="shared" si="41"/>
        <v>0</v>
      </c>
      <c r="CV40" s="119">
        <f t="shared" si="42"/>
        <v>0</v>
      </c>
      <c r="CW40" s="119">
        <f t="shared" si="43"/>
        <v>0</v>
      </c>
      <c r="CX40" s="119">
        <f t="shared" si="44"/>
        <v>0</v>
      </c>
      <c r="CY40" s="119">
        <f t="shared" si="45"/>
        <v>0</v>
      </c>
      <c r="CZ40" s="119">
        <f t="shared" si="46"/>
        <v>0</v>
      </c>
      <c r="DA40" s="119">
        <f t="shared" si="47"/>
        <v>0</v>
      </c>
      <c r="DB40" s="119">
        <f t="shared" si="48"/>
        <v>0</v>
      </c>
      <c r="DC40" s="119">
        <f t="shared" si="49"/>
        <v>0</v>
      </c>
      <c r="DD40" s="119">
        <f t="shared" si="50"/>
        <v>0</v>
      </c>
      <c r="DE40" s="119">
        <f t="shared" si="51"/>
        <v>0</v>
      </c>
      <c r="DF40" s="119">
        <f t="shared" si="52"/>
        <v>0</v>
      </c>
      <c r="DG40" s="119">
        <f t="shared" si="53"/>
        <v>0</v>
      </c>
      <c r="DH40" s="119">
        <f t="shared" si="54"/>
        <v>0</v>
      </c>
      <c r="DI40" s="119">
        <f t="shared" si="55"/>
        <v>0</v>
      </c>
      <c r="DJ40" s="119">
        <f t="shared" si="56"/>
        <v>0</v>
      </c>
      <c r="DK40" s="126" t="str">
        <f t="shared" si="57"/>
        <v>1</v>
      </c>
      <c r="DL40" s="126">
        <f t="shared" ca="1" si="58"/>
        <v>920.10000000000014</v>
      </c>
      <c r="DM40" s="119">
        <f ca="1">IF($K40&lt;&gt;1,IF(ISNUMBER(INDEX(Import.PLE,$K40,DM$16)),IF(INDEX(Import.PLE,$K40,DM$16)&lt;=mediçao,BM40,0),0),PLE!$AA$28*BM40)</f>
        <v>920.10000000000014</v>
      </c>
      <c r="DN40" s="119">
        <f ca="1">IF($K40&lt;&gt;1,IF(ISNUMBER(INDEX(Import.PLE,$K40,DN$16)),IF(INDEX(Import.PLE,$K40,DN$16)&lt;=mediçao,BN40,0),0),PLE!$AA$28*BN40)</f>
        <v>0</v>
      </c>
      <c r="DO40" s="119">
        <f ca="1">IF($K40&lt;&gt;1,IF(ISNUMBER(INDEX(Import.PLE,$K40,DO$16)),IF(INDEX(Import.PLE,$K40,DO$16)&lt;=mediçao,BO40,0),0),PLE!$AA$28*BO40)</f>
        <v>0</v>
      </c>
      <c r="DP40" s="119">
        <f ca="1">IF($K40&lt;&gt;1,IF(ISNUMBER(INDEX(Import.PLE,$K40,DP$16)),IF(INDEX(Import.PLE,$K40,DP$16)&lt;=mediçao,BP40,0),0),PLE!$AA$28*BP40)</f>
        <v>0</v>
      </c>
      <c r="DQ40" s="119">
        <f ca="1">IF($K40&lt;&gt;1,IF(ISNUMBER(INDEX(Import.PLE,$K40,DQ$16)),IF(INDEX(Import.PLE,$K40,DQ$16)&lt;=mediçao,BQ40,0),0),PLE!$AA$28*BQ40)</f>
        <v>0</v>
      </c>
      <c r="DR40" s="119">
        <f ca="1">IF($K40&lt;&gt;1,IF(ISNUMBER(INDEX(Import.PLE,$K40,DR$16)),IF(INDEX(Import.PLE,$K40,DR$16)&lt;=mediçao,BR40,0),0),PLE!$AA$28*BR40)</f>
        <v>0</v>
      </c>
      <c r="DS40" s="119">
        <f ca="1">IF($K40&lt;&gt;1,IF(ISNUMBER(INDEX(Import.PLE,$K40,DS$16)),IF(INDEX(Import.PLE,$K40,DS$16)&lt;=mediçao,BS40,0),0),PLE!$AA$28*BS40)</f>
        <v>0</v>
      </c>
      <c r="DT40" s="119">
        <f ca="1">IF($K40&lt;&gt;1,IF(ISNUMBER(INDEX(Import.PLE,$K40,DT$16)),IF(INDEX(Import.PLE,$K40,DT$16)&lt;=mediçao,BT40,0),0),PLE!$AA$28*BT40)</f>
        <v>0</v>
      </c>
      <c r="DU40" s="119">
        <f ca="1">IF($K40&lt;&gt;1,IF(ISNUMBER(INDEX(Import.PLE,$K40,DU$16)),IF(INDEX(Import.PLE,$K40,DU$16)&lt;=mediçao,BU40,0),0),PLE!$AA$28*BU40)</f>
        <v>0</v>
      </c>
      <c r="DV40" s="119">
        <f ca="1">IF($K40&lt;&gt;1,IF(ISNUMBER(INDEX(Import.PLE,$K40,DV$16)),IF(INDEX(Import.PLE,$K40,DV$16)&lt;=mediçao,BV40,0),0),PLE!$AA$28*BV40)</f>
        <v>0</v>
      </c>
      <c r="DW40" s="119">
        <f ca="1">IF($K40&lt;&gt;1,IF(ISNUMBER(INDEX(Import.PLE,$K40,DW$16)),IF(INDEX(Import.PLE,$K40,DW$16)&lt;=mediçao,BW40,0),0),PLE!$AA$28*BW40)</f>
        <v>0</v>
      </c>
      <c r="DX40" s="119">
        <f ca="1">IF($K40&lt;&gt;1,IF(ISNUMBER(INDEX(Import.PLE,$K40,DX$16)),IF(INDEX(Import.PLE,$K40,DX$16)&lt;=mediçao,BX40,0),0),PLE!$AA$28*BX40)</f>
        <v>0</v>
      </c>
      <c r="DY40" s="119">
        <f ca="1">IF($K40&lt;&gt;1,IF(ISNUMBER(INDEX(Import.PLE,$K40,DY$16)),IF(INDEX(Import.PLE,$K40,DY$16)&lt;=mediçao,BY40,0),0),PLE!$AA$28*BY40)</f>
        <v>0</v>
      </c>
      <c r="DZ40" s="119">
        <f ca="1">IF($K40&lt;&gt;1,IF(ISNUMBER(INDEX(Import.PLE,$K40,DZ$16)),IF(INDEX(Import.PLE,$K40,DZ$16)&lt;=mediçao,BZ40,0),0),PLE!$AA$28*BZ40)</f>
        <v>0</v>
      </c>
      <c r="EA40" s="119">
        <f ca="1">IF($K40&lt;&gt;1,IF(ISNUMBER(INDEX(Import.PLE,$K40,EA$16)),IF(INDEX(Import.PLE,$K40,EA$16)&lt;=mediçao,CA40,0),0),PLE!$AA$28*CA40)</f>
        <v>0</v>
      </c>
      <c r="EB40" s="119">
        <f ca="1">IF($K40&lt;&gt;1,IF(ISNUMBER(INDEX(Import.PLE,$K40,EB$16)),IF(INDEX(Import.PLE,$K40,EB$16)&lt;=mediçao,CB40,0),0),PLE!$AA$28*CB40)</f>
        <v>0</v>
      </c>
      <c r="EC40" s="119">
        <f ca="1">IF($K40&lt;&gt;1,IF(ISNUMBER(INDEX(Import.PLE,$K40,EC$16)),IF(INDEX(Import.PLE,$K40,EC$16)&lt;=mediçao,CC40,0),0),PLE!$AA$28*CC40)</f>
        <v>0</v>
      </c>
      <c r="ED40" s="119">
        <f ca="1">IF($K40&lt;&gt;1,IF(ISNUMBER(INDEX(Import.PLE,$K40,ED$16)),IF(INDEX(Import.PLE,$K40,ED$16)&lt;=mediçao,CD40,0),0),PLE!$AA$28*CD40)</f>
        <v>0</v>
      </c>
      <c r="EE40" s="119">
        <f ca="1">IF($K40&lt;&gt;1,IF(ISNUMBER(INDEX(Import.PLE,$K40,EE$16)),IF(INDEX(Import.PLE,$K40,EE$16)&lt;=mediçao,CE40,0),0),PLE!$AA$28*CE40)</f>
        <v>0</v>
      </c>
      <c r="EF40" s="119">
        <f ca="1">IF($K40&lt;&gt;1,IF(ISNUMBER(INDEX(Import.PLE,$K40,EF$16)),IF(INDEX(Import.PLE,$K40,EF$16)&lt;=mediçao,CF40,0),0),PLE!$AA$28*CF40)</f>
        <v>0</v>
      </c>
      <c r="EG40" s="119">
        <f ca="1">IF($K40&lt;&gt;1,IF(ISNUMBER(INDEX(Import.PLE,$K40,EG$16)),IF(INDEX(Import.PLE,$K40,EG$16)&lt;=mediçao,CG40,0),0),PLE!$AA$28*CG40)</f>
        <v>0</v>
      </c>
      <c r="EH40" s="119">
        <f ca="1">IF($K40&lt;&gt;1,IF(ISNUMBER(INDEX(Import.PLE,$K40,EH$16)),IF(INDEX(Import.PLE,$K40,EH$16)&lt;=mediçao,CH40,0),0),PLE!$AA$28*CH40)</f>
        <v>0</v>
      </c>
      <c r="EI40" s="119">
        <f ca="1">IF($K40&lt;&gt;1,IF(ISNUMBER(INDEX(Import.PLE,$K40,EI$16)),IF(INDEX(Import.PLE,$K40,EI$16)&lt;=mediçao,CI40,0),0),PLE!$AA$28*CI40)</f>
        <v>0</v>
      </c>
      <c r="EJ40" s="119">
        <f ca="1">IF($K40&lt;&gt;1,IF(ISNUMBER(INDEX(Import.PLE,$K40,EJ$16)),IF(INDEX(Import.PLE,$K40,EJ$16)&lt;=mediçao,CJ40,0),0),PLE!$AA$28*CJ40)</f>
        <v>0</v>
      </c>
      <c r="EK40" s="119">
        <f ca="1">IF($K40&lt;&gt;1,IF(ISNUMBER(INDEX(Import.PLE,$K40,EK$16)),IF(INDEX(Import.PLE,$K40,EK$16)&lt;=mediçao,CK40,0),0),PLE!$AA$28*CK40)</f>
        <v>0</v>
      </c>
      <c r="EL40" s="119">
        <f ca="1">IF($K40&lt;&gt;1,IF(ISNUMBER(INDEX(Import.PLE,$K40,EL$16)),IF(INDEX(Import.PLE,$K40,EL$16)&lt;=mediçao,CL40,0),0),PLE!$AA$28*CL40)</f>
        <v>0</v>
      </c>
      <c r="EM40" s="119">
        <f ca="1">IF($K40&lt;&gt;1,IF(ISNUMBER(INDEX(Import.PLE,$K40,EM$16)),IF(INDEX(Import.PLE,$K40,EM$16)&lt;=mediçao,CM40,0),0),PLE!$AA$28*CM40)</f>
        <v>0</v>
      </c>
      <c r="EN40" s="119">
        <f ca="1">IF($K40&lt;&gt;1,IF(ISNUMBER(INDEX(Import.PLE,$K40,EN$16)),IF(INDEX(Import.PLE,$K40,EN$16)&lt;=mediçao,CN40,0),0),PLE!$AA$28*CN40)</f>
        <v>0</v>
      </c>
      <c r="EO40" s="119">
        <f ca="1">IF($K40&lt;&gt;1,IF(ISNUMBER(INDEX(Import.PLE,$K40,EO$16)),IF(INDEX(Import.PLE,$K40,EO$16)&lt;=mediçao,CO40,0),0),PLE!$AA$28*CO40)</f>
        <v>0</v>
      </c>
      <c r="EP40" s="119">
        <f ca="1">IF($K40&lt;&gt;1,IF(ISNUMBER(INDEX(Import.PLE,$K40,EP$16)),IF(INDEX(Import.PLE,$K40,EP$16)&lt;=mediçao,CP40,0),0),PLE!$AA$28*CP40)</f>
        <v>0</v>
      </c>
      <c r="EQ40" s="119">
        <f ca="1">IF($K40&lt;&gt;1,IF(ISNUMBER(INDEX(Import.PLE,$K40,EQ$16)),IF(INDEX(Import.PLE,$K40,EQ$16)&lt;=mediçao,CQ40,0),0),PLE!$AA$28*CQ40)</f>
        <v>0</v>
      </c>
      <c r="ER40" s="119">
        <f ca="1">IF($K40&lt;&gt;1,IF(ISNUMBER(INDEX(Import.PLE,$K40,ER$16)),IF(INDEX(Import.PLE,$K40,ER$16)&lt;=mediçao,CR40,0),0),PLE!$AA$28*CR40)</f>
        <v>0</v>
      </c>
      <c r="ES40" s="119">
        <f ca="1">IF($K40&lt;&gt;1,IF(ISNUMBER(INDEX(Import.PLE,$K40,ES$16)),IF(INDEX(Import.PLE,$K40,ES$16)&lt;=mediçao,CS40,0),0),PLE!$AA$28*CS40)</f>
        <v>0</v>
      </c>
      <c r="ET40" s="119">
        <f ca="1">IF($K40&lt;&gt;1,IF(ISNUMBER(INDEX(Import.PLE,$K40,ET$16)),IF(INDEX(Import.PLE,$K40,ET$16)&lt;=mediçao,CT40,0),0),PLE!$AA$28*CT40)</f>
        <v>0</v>
      </c>
      <c r="EU40" s="119">
        <f ca="1">IF($K40&lt;&gt;1,IF(ISNUMBER(INDEX(Import.PLE,$K40,EU$16)),IF(INDEX(Import.PLE,$K40,EU$16)&lt;=mediçao,CU40,0),0),PLE!$AA$28*CU40)</f>
        <v>0</v>
      </c>
      <c r="EV40" s="119">
        <f ca="1">IF($K40&lt;&gt;1,IF(ISNUMBER(INDEX(Import.PLE,$K40,EV$16)),IF(INDEX(Import.PLE,$K40,EV$16)&lt;=mediçao,CV40,0),0),PLE!$AA$28*CV40)</f>
        <v>0</v>
      </c>
      <c r="EW40" s="119">
        <f ca="1">IF($K40&lt;&gt;1,IF(ISNUMBER(INDEX(Import.PLE,$K40,EW$16)),IF(INDEX(Import.PLE,$K40,EW$16)&lt;=mediçao,CW40,0),0),PLE!$AA$28*CW40)</f>
        <v>0</v>
      </c>
      <c r="EX40" s="119">
        <f ca="1">IF($K40&lt;&gt;1,IF(ISNUMBER(INDEX(Import.PLE,$K40,EX$16)),IF(INDEX(Import.PLE,$K40,EX$16)&lt;=mediçao,CX40,0),0),PLE!$AA$28*CX40)</f>
        <v>0</v>
      </c>
      <c r="EY40" s="119">
        <f ca="1">IF($K40&lt;&gt;1,IF(ISNUMBER(INDEX(Import.PLE,$K40,EY$16)),IF(INDEX(Import.PLE,$K40,EY$16)&lt;=mediçao,CY40,0),0),PLE!$AA$28*CY40)</f>
        <v>0</v>
      </c>
      <c r="EZ40" s="119">
        <f ca="1">IF($K40&lt;&gt;1,IF(ISNUMBER(INDEX(Import.PLE,$K40,EZ$16)),IF(INDEX(Import.PLE,$K40,EZ$16)&lt;=mediçao,CZ40,0),0),PLE!$AA$28*CZ40)</f>
        <v>0</v>
      </c>
      <c r="FA40" s="119">
        <f ca="1">IF($K40&lt;&gt;1,IF(ISNUMBER(INDEX(Import.PLE,$K40,FA$16)),IF(INDEX(Import.PLE,$K40,FA$16)&lt;=mediçao,DA40,0),0),PLE!$AA$28*DA40)</f>
        <v>0</v>
      </c>
      <c r="FB40" s="119">
        <f ca="1">IF($K40&lt;&gt;1,IF(ISNUMBER(INDEX(Import.PLE,$K40,FB$16)),IF(INDEX(Import.PLE,$K40,FB$16)&lt;=mediçao,DB40,0),0),PLE!$AA$28*DB40)</f>
        <v>0</v>
      </c>
      <c r="FC40" s="119">
        <f ca="1">IF($K40&lt;&gt;1,IF(ISNUMBER(INDEX(Import.PLE,$K40,FC$16)),IF(INDEX(Import.PLE,$K40,FC$16)&lt;=mediçao,DC40,0),0),PLE!$AA$28*DC40)</f>
        <v>0</v>
      </c>
      <c r="FD40" s="119">
        <f ca="1">IF($K40&lt;&gt;1,IF(ISNUMBER(INDEX(Import.PLE,$K40,FD$16)),IF(INDEX(Import.PLE,$K40,FD$16)&lt;=mediçao,DD40,0),0),PLE!$AA$28*DD40)</f>
        <v>0</v>
      </c>
      <c r="FE40" s="119">
        <f ca="1">IF($K40&lt;&gt;1,IF(ISNUMBER(INDEX(Import.PLE,$K40,FE$16)),IF(INDEX(Import.PLE,$K40,FE$16)&lt;=mediçao,DE40,0),0),PLE!$AA$28*DE40)</f>
        <v>0</v>
      </c>
      <c r="FF40" s="119">
        <f ca="1">IF($K40&lt;&gt;1,IF(ISNUMBER(INDEX(Import.PLE,$K40,FF$16)),IF(INDEX(Import.PLE,$K40,FF$16)&lt;=mediçao,DF40,0),0),PLE!$AA$28*DF40)</f>
        <v>0</v>
      </c>
      <c r="FG40" s="119">
        <f ca="1">IF($K40&lt;&gt;1,IF(ISNUMBER(INDEX(Import.PLE,$K40,FG$16)),IF(INDEX(Import.PLE,$K40,FG$16)&lt;=mediçao,DG40,0),0),PLE!$AA$28*DG40)</f>
        <v>0</v>
      </c>
      <c r="FH40" s="119">
        <f ca="1">IF($K40&lt;&gt;1,IF(ISNUMBER(INDEX(Import.PLE,$K40,FH$16)),IF(INDEX(Import.PLE,$K40,FH$16)&lt;=mediçao,DH40,0),0),PLE!$AA$28*DH40)</f>
        <v>0</v>
      </c>
      <c r="FI40" s="119">
        <f ca="1">IF($K40&lt;&gt;1,IF(ISNUMBER(INDEX(Import.PLE,$K40,FI$16)),IF(INDEX(Import.PLE,$K40,FI$16)&lt;=mediçao,DI40,0),0),PLE!$AA$28*DI40)</f>
        <v>0</v>
      </c>
      <c r="FJ40" s="119">
        <f ca="1">IF($K40&lt;&gt;1,IF(ISNUMBER(INDEX(Import.PLE,$K40,FJ$16)),IF(INDEX(Import.PLE,$K40,FJ$16)&lt;=mediçao,DJ40,0),0),PLE!$AA$28*DJ40)</f>
        <v>0</v>
      </c>
    </row>
    <row r="41" spans="2:166" s="88" customFormat="1" ht="10.5" x14ac:dyDescent="0.35">
      <c r="B41" s="118">
        <f t="shared" ca="1" si="3"/>
        <v>24</v>
      </c>
      <c r="C41" s="83" t="str">
        <f t="shared" si="4"/>
        <v>Nível</v>
      </c>
      <c r="D41" s="138" t="s">
        <v>242</v>
      </c>
      <c r="E41" s="139" t="s">
        <v>243</v>
      </c>
      <c r="F41" s="137"/>
      <c r="G41" s="174" t="str">
        <f t="shared" si="5"/>
        <v/>
      </c>
      <c r="H41" s="175" t="str">
        <f t="shared" si="6"/>
        <v/>
      </c>
      <c r="I41" s="176">
        <v>7371.32</v>
      </c>
      <c r="J41" s="86"/>
      <c r="K41" s="168" t="str">
        <f>deactivatedados.form1</f>
        <v/>
      </c>
      <c r="L41" s="167"/>
      <c r="M41" s="87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  <c r="BG41" s="181"/>
      <c r="BH41" s="181"/>
      <c r="BI41" s="181"/>
      <c r="BJ41" s="181"/>
      <c r="BK41" s="181"/>
      <c r="BM41" s="119">
        <f t="shared" si="7"/>
        <v>0</v>
      </c>
      <c r="BN41" s="119">
        <f t="shared" si="8"/>
        <v>0</v>
      </c>
      <c r="BO41" s="119">
        <f t="shared" si="9"/>
        <v>0</v>
      </c>
      <c r="BP41" s="119">
        <f t="shared" si="10"/>
        <v>0</v>
      </c>
      <c r="BQ41" s="119">
        <f t="shared" si="11"/>
        <v>0</v>
      </c>
      <c r="BR41" s="119">
        <f t="shared" si="12"/>
        <v>0</v>
      </c>
      <c r="BS41" s="119">
        <f t="shared" si="13"/>
        <v>0</v>
      </c>
      <c r="BT41" s="119">
        <f t="shared" si="14"/>
        <v>0</v>
      </c>
      <c r="BU41" s="119">
        <f t="shared" si="15"/>
        <v>0</v>
      </c>
      <c r="BV41" s="119">
        <f t="shared" si="16"/>
        <v>0</v>
      </c>
      <c r="BW41" s="119">
        <f t="shared" si="17"/>
        <v>0</v>
      </c>
      <c r="BX41" s="119">
        <f t="shared" si="18"/>
        <v>0</v>
      </c>
      <c r="BY41" s="119">
        <f t="shared" si="19"/>
        <v>0</v>
      </c>
      <c r="BZ41" s="119">
        <f t="shared" si="20"/>
        <v>0</v>
      </c>
      <c r="CA41" s="119">
        <f t="shared" si="21"/>
        <v>0</v>
      </c>
      <c r="CB41" s="119">
        <f t="shared" si="22"/>
        <v>0</v>
      </c>
      <c r="CC41" s="119">
        <f t="shared" si="23"/>
        <v>0</v>
      </c>
      <c r="CD41" s="119">
        <f t="shared" si="24"/>
        <v>0</v>
      </c>
      <c r="CE41" s="119">
        <f t="shared" si="25"/>
        <v>0</v>
      </c>
      <c r="CF41" s="119">
        <f t="shared" si="26"/>
        <v>0</v>
      </c>
      <c r="CG41" s="119">
        <f t="shared" si="27"/>
        <v>0</v>
      </c>
      <c r="CH41" s="119">
        <f t="shared" si="28"/>
        <v>0</v>
      </c>
      <c r="CI41" s="119">
        <f t="shared" si="29"/>
        <v>0</v>
      </c>
      <c r="CJ41" s="119">
        <f t="shared" si="30"/>
        <v>0</v>
      </c>
      <c r="CK41" s="119">
        <f t="shared" si="31"/>
        <v>0</v>
      </c>
      <c r="CL41" s="119">
        <f t="shared" si="32"/>
        <v>0</v>
      </c>
      <c r="CM41" s="119">
        <f t="shared" si="33"/>
        <v>0</v>
      </c>
      <c r="CN41" s="119">
        <f t="shared" si="34"/>
        <v>0</v>
      </c>
      <c r="CO41" s="119">
        <f t="shared" si="35"/>
        <v>0</v>
      </c>
      <c r="CP41" s="119">
        <f t="shared" si="36"/>
        <v>0</v>
      </c>
      <c r="CQ41" s="119">
        <f t="shared" si="37"/>
        <v>0</v>
      </c>
      <c r="CR41" s="119">
        <f t="shared" si="38"/>
        <v>0</v>
      </c>
      <c r="CS41" s="119">
        <f t="shared" si="39"/>
        <v>0</v>
      </c>
      <c r="CT41" s="119">
        <f t="shared" si="40"/>
        <v>0</v>
      </c>
      <c r="CU41" s="119">
        <f t="shared" si="41"/>
        <v>0</v>
      </c>
      <c r="CV41" s="119">
        <f t="shared" si="42"/>
        <v>0</v>
      </c>
      <c r="CW41" s="119">
        <f t="shared" si="43"/>
        <v>0</v>
      </c>
      <c r="CX41" s="119">
        <f t="shared" si="44"/>
        <v>0</v>
      </c>
      <c r="CY41" s="119">
        <f t="shared" si="45"/>
        <v>0</v>
      </c>
      <c r="CZ41" s="119">
        <f t="shared" si="46"/>
        <v>0</v>
      </c>
      <c r="DA41" s="119">
        <f t="shared" si="47"/>
        <v>0</v>
      </c>
      <c r="DB41" s="119">
        <f t="shared" si="48"/>
        <v>0</v>
      </c>
      <c r="DC41" s="119">
        <f t="shared" si="49"/>
        <v>0</v>
      </c>
      <c r="DD41" s="119">
        <f t="shared" si="50"/>
        <v>0</v>
      </c>
      <c r="DE41" s="119">
        <f t="shared" si="51"/>
        <v>0</v>
      </c>
      <c r="DF41" s="119">
        <f t="shared" si="52"/>
        <v>0</v>
      </c>
      <c r="DG41" s="119">
        <f t="shared" si="53"/>
        <v>0</v>
      </c>
      <c r="DH41" s="119">
        <f t="shared" si="54"/>
        <v>0</v>
      </c>
      <c r="DI41" s="119">
        <f t="shared" si="55"/>
        <v>0</v>
      </c>
      <c r="DJ41" s="119">
        <f t="shared" si="56"/>
        <v>0</v>
      </c>
      <c r="DK41" s="126" t="str">
        <f t="shared" si="57"/>
        <v>1</v>
      </c>
      <c r="DL41" s="126">
        <f t="shared" ca="1" si="58"/>
        <v>0</v>
      </c>
      <c r="DM41" s="119">
        <f ca="1">IF($K41&lt;&gt;1,IF(ISNUMBER(INDEX(Import.PLE,$K41,DM$16)),IF(INDEX(Import.PLE,$K41,DM$16)&lt;=mediçao,BM41,0),0),PLE!$AA$28*BM41)</f>
        <v>0</v>
      </c>
      <c r="DN41" s="119">
        <f ca="1">IF($K41&lt;&gt;1,IF(ISNUMBER(INDEX(Import.PLE,$K41,DN$16)),IF(INDEX(Import.PLE,$K41,DN$16)&lt;=mediçao,BN41,0),0),PLE!$AA$28*BN41)</f>
        <v>0</v>
      </c>
      <c r="DO41" s="119">
        <f ca="1">IF($K41&lt;&gt;1,IF(ISNUMBER(INDEX(Import.PLE,$K41,DO$16)),IF(INDEX(Import.PLE,$K41,DO$16)&lt;=mediçao,BO41,0),0),PLE!$AA$28*BO41)</f>
        <v>0</v>
      </c>
      <c r="DP41" s="119">
        <f ca="1">IF($K41&lt;&gt;1,IF(ISNUMBER(INDEX(Import.PLE,$K41,DP$16)),IF(INDEX(Import.PLE,$K41,DP$16)&lt;=mediçao,BP41,0),0),PLE!$AA$28*BP41)</f>
        <v>0</v>
      </c>
      <c r="DQ41" s="119">
        <f ca="1">IF($K41&lt;&gt;1,IF(ISNUMBER(INDEX(Import.PLE,$K41,DQ$16)),IF(INDEX(Import.PLE,$K41,DQ$16)&lt;=mediçao,BQ41,0),0),PLE!$AA$28*BQ41)</f>
        <v>0</v>
      </c>
      <c r="DR41" s="119">
        <f ca="1">IF($K41&lt;&gt;1,IF(ISNUMBER(INDEX(Import.PLE,$K41,DR$16)),IF(INDEX(Import.PLE,$K41,DR$16)&lt;=mediçao,BR41,0),0),PLE!$AA$28*BR41)</f>
        <v>0</v>
      </c>
      <c r="DS41" s="119">
        <f ca="1">IF($K41&lt;&gt;1,IF(ISNUMBER(INDEX(Import.PLE,$K41,DS$16)),IF(INDEX(Import.PLE,$K41,DS$16)&lt;=mediçao,BS41,0),0),PLE!$AA$28*BS41)</f>
        <v>0</v>
      </c>
      <c r="DT41" s="119">
        <f ca="1">IF($K41&lt;&gt;1,IF(ISNUMBER(INDEX(Import.PLE,$K41,DT$16)),IF(INDEX(Import.PLE,$K41,DT$16)&lt;=mediçao,BT41,0),0),PLE!$AA$28*BT41)</f>
        <v>0</v>
      </c>
      <c r="DU41" s="119">
        <f ca="1">IF($K41&lt;&gt;1,IF(ISNUMBER(INDEX(Import.PLE,$K41,DU$16)),IF(INDEX(Import.PLE,$K41,DU$16)&lt;=mediçao,BU41,0),0),PLE!$AA$28*BU41)</f>
        <v>0</v>
      </c>
      <c r="DV41" s="119">
        <f ca="1">IF($K41&lt;&gt;1,IF(ISNUMBER(INDEX(Import.PLE,$K41,DV$16)),IF(INDEX(Import.PLE,$K41,DV$16)&lt;=mediçao,BV41,0),0),PLE!$AA$28*BV41)</f>
        <v>0</v>
      </c>
      <c r="DW41" s="119">
        <f ca="1">IF($K41&lt;&gt;1,IF(ISNUMBER(INDEX(Import.PLE,$K41,DW$16)),IF(INDEX(Import.PLE,$K41,DW$16)&lt;=mediçao,BW41,0),0),PLE!$AA$28*BW41)</f>
        <v>0</v>
      </c>
      <c r="DX41" s="119">
        <f ca="1">IF($K41&lt;&gt;1,IF(ISNUMBER(INDEX(Import.PLE,$K41,DX$16)),IF(INDEX(Import.PLE,$K41,DX$16)&lt;=mediçao,BX41,0),0),PLE!$AA$28*BX41)</f>
        <v>0</v>
      </c>
      <c r="DY41" s="119">
        <f ca="1">IF($K41&lt;&gt;1,IF(ISNUMBER(INDEX(Import.PLE,$K41,DY$16)),IF(INDEX(Import.PLE,$K41,DY$16)&lt;=mediçao,BY41,0),0),PLE!$AA$28*BY41)</f>
        <v>0</v>
      </c>
      <c r="DZ41" s="119">
        <f ca="1">IF($K41&lt;&gt;1,IF(ISNUMBER(INDEX(Import.PLE,$K41,DZ$16)),IF(INDEX(Import.PLE,$K41,DZ$16)&lt;=mediçao,BZ41,0),0),PLE!$AA$28*BZ41)</f>
        <v>0</v>
      </c>
      <c r="EA41" s="119">
        <f ca="1">IF($K41&lt;&gt;1,IF(ISNUMBER(INDEX(Import.PLE,$K41,EA$16)),IF(INDEX(Import.PLE,$K41,EA$16)&lt;=mediçao,CA41,0),0),PLE!$AA$28*CA41)</f>
        <v>0</v>
      </c>
      <c r="EB41" s="119">
        <f ca="1">IF($K41&lt;&gt;1,IF(ISNUMBER(INDEX(Import.PLE,$K41,EB$16)),IF(INDEX(Import.PLE,$K41,EB$16)&lt;=mediçao,CB41,0),0),PLE!$AA$28*CB41)</f>
        <v>0</v>
      </c>
      <c r="EC41" s="119">
        <f ca="1">IF($K41&lt;&gt;1,IF(ISNUMBER(INDEX(Import.PLE,$K41,EC$16)),IF(INDEX(Import.PLE,$K41,EC$16)&lt;=mediçao,CC41,0),0),PLE!$AA$28*CC41)</f>
        <v>0</v>
      </c>
      <c r="ED41" s="119">
        <f ca="1">IF($K41&lt;&gt;1,IF(ISNUMBER(INDEX(Import.PLE,$K41,ED$16)),IF(INDEX(Import.PLE,$K41,ED$16)&lt;=mediçao,CD41,0),0),PLE!$AA$28*CD41)</f>
        <v>0</v>
      </c>
      <c r="EE41" s="119">
        <f ca="1">IF($K41&lt;&gt;1,IF(ISNUMBER(INDEX(Import.PLE,$K41,EE$16)),IF(INDEX(Import.PLE,$K41,EE$16)&lt;=mediçao,CE41,0),0),PLE!$AA$28*CE41)</f>
        <v>0</v>
      </c>
      <c r="EF41" s="119">
        <f ca="1">IF($K41&lt;&gt;1,IF(ISNUMBER(INDEX(Import.PLE,$K41,EF$16)),IF(INDEX(Import.PLE,$K41,EF$16)&lt;=mediçao,CF41,0),0),PLE!$AA$28*CF41)</f>
        <v>0</v>
      </c>
      <c r="EG41" s="119">
        <f ca="1">IF($K41&lt;&gt;1,IF(ISNUMBER(INDEX(Import.PLE,$K41,EG$16)),IF(INDEX(Import.PLE,$K41,EG$16)&lt;=mediçao,CG41,0),0),PLE!$AA$28*CG41)</f>
        <v>0</v>
      </c>
      <c r="EH41" s="119">
        <f ca="1">IF($K41&lt;&gt;1,IF(ISNUMBER(INDEX(Import.PLE,$K41,EH$16)),IF(INDEX(Import.PLE,$K41,EH$16)&lt;=mediçao,CH41,0),0),PLE!$AA$28*CH41)</f>
        <v>0</v>
      </c>
      <c r="EI41" s="119">
        <f ca="1">IF($K41&lt;&gt;1,IF(ISNUMBER(INDEX(Import.PLE,$K41,EI$16)),IF(INDEX(Import.PLE,$K41,EI$16)&lt;=mediçao,CI41,0),0),PLE!$AA$28*CI41)</f>
        <v>0</v>
      </c>
      <c r="EJ41" s="119">
        <f ca="1">IF($K41&lt;&gt;1,IF(ISNUMBER(INDEX(Import.PLE,$K41,EJ$16)),IF(INDEX(Import.PLE,$K41,EJ$16)&lt;=mediçao,CJ41,0),0),PLE!$AA$28*CJ41)</f>
        <v>0</v>
      </c>
      <c r="EK41" s="119">
        <f ca="1">IF($K41&lt;&gt;1,IF(ISNUMBER(INDEX(Import.PLE,$K41,EK$16)),IF(INDEX(Import.PLE,$K41,EK$16)&lt;=mediçao,CK41,0),0),PLE!$AA$28*CK41)</f>
        <v>0</v>
      </c>
      <c r="EL41" s="119">
        <f ca="1">IF($K41&lt;&gt;1,IF(ISNUMBER(INDEX(Import.PLE,$K41,EL$16)),IF(INDEX(Import.PLE,$K41,EL$16)&lt;=mediçao,CL41,0),0),PLE!$AA$28*CL41)</f>
        <v>0</v>
      </c>
      <c r="EM41" s="119">
        <f ca="1">IF($K41&lt;&gt;1,IF(ISNUMBER(INDEX(Import.PLE,$K41,EM$16)),IF(INDEX(Import.PLE,$K41,EM$16)&lt;=mediçao,CM41,0),0),PLE!$AA$28*CM41)</f>
        <v>0</v>
      </c>
      <c r="EN41" s="119">
        <f ca="1">IF($K41&lt;&gt;1,IF(ISNUMBER(INDEX(Import.PLE,$K41,EN$16)),IF(INDEX(Import.PLE,$K41,EN$16)&lt;=mediçao,CN41,0),0),PLE!$AA$28*CN41)</f>
        <v>0</v>
      </c>
      <c r="EO41" s="119">
        <f ca="1">IF($K41&lt;&gt;1,IF(ISNUMBER(INDEX(Import.PLE,$K41,EO$16)),IF(INDEX(Import.PLE,$K41,EO$16)&lt;=mediçao,CO41,0),0),PLE!$AA$28*CO41)</f>
        <v>0</v>
      </c>
      <c r="EP41" s="119">
        <f ca="1">IF($K41&lt;&gt;1,IF(ISNUMBER(INDEX(Import.PLE,$K41,EP$16)),IF(INDEX(Import.PLE,$K41,EP$16)&lt;=mediçao,CP41,0),0),PLE!$AA$28*CP41)</f>
        <v>0</v>
      </c>
      <c r="EQ41" s="119">
        <f ca="1">IF($K41&lt;&gt;1,IF(ISNUMBER(INDEX(Import.PLE,$K41,EQ$16)),IF(INDEX(Import.PLE,$K41,EQ$16)&lt;=mediçao,CQ41,0),0),PLE!$AA$28*CQ41)</f>
        <v>0</v>
      </c>
      <c r="ER41" s="119">
        <f ca="1">IF($K41&lt;&gt;1,IF(ISNUMBER(INDEX(Import.PLE,$K41,ER$16)),IF(INDEX(Import.PLE,$K41,ER$16)&lt;=mediçao,CR41,0),0),PLE!$AA$28*CR41)</f>
        <v>0</v>
      </c>
      <c r="ES41" s="119">
        <f ca="1">IF($K41&lt;&gt;1,IF(ISNUMBER(INDEX(Import.PLE,$K41,ES$16)),IF(INDEX(Import.PLE,$K41,ES$16)&lt;=mediçao,CS41,0),0),PLE!$AA$28*CS41)</f>
        <v>0</v>
      </c>
      <c r="ET41" s="119">
        <f ca="1">IF($K41&lt;&gt;1,IF(ISNUMBER(INDEX(Import.PLE,$K41,ET$16)),IF(INDEX(Import.PLE,$K41,ET$16)&lt;=mediçao,CT41,0),0),PLE!$AA$28*CT41)</f>
        <v>0</v>
      </c>
      <c r="EU41" s="119">
        <f ca="1">IF($K41&lt;&gt;1,IF(ISNUMBER(INDEX(Import.PLE,$K41,EU$16)),IF(INDEX(Import.PLE,$K41,EU$16)&lt;=mediçao,CU41,0),0),PLE!$AA$28*CU41)</f>
        <v>0</v>
      </c>
      <c r="EV41" s="119">
        <f ca="1">IF($K41&lt;&gt;1,IF(ISNUMBER(INDEX(Import.PLE,$K41,EV$16)),IF(INDEX(Import.PLE,$K41,EV$16)&lt;=mediçao,CV41,0),0),PLE!$AA$28*CV41)</f>
        <v>0</v>
      </c>
      <c r="EW41" s="119">
        <f ca="1">IF($K41&lt;&gt;1,IF(ISNUMBER(INDEX(Import.PLE,$K41,EW$16)),IF(INDEX(Import.PLE,$K41,EW$16)&lt;=mediçao,CW41,0),0),PLE!$AA$28*CW41)</f>
        <v>0</v>
      </c>
      <c r="EX41" s="119">
        <f ca="1">IF($K41&lt;&gt;1,IF(ISNUMBER(INDEX(Import.PLE,$K41,EX$16)),IF(INDEX(Import.PLE,$K41,EX$16)&lt;=mediçao,CX41,0),0),PLE!$AA$28*CX41)</f>
        <v>0</v>
      </c>
      <c r="EY41" s="119">
        <f ca="1">IF($K41&lt;&gt;1,IF(ISNUMBER(INDEX(Import.PLE,$K41,EY$16)),IF(INDEX(Import.PLE,$K41,EY$16)&lt;=mediçao,CY41,0),0),PLE!$AA$28*CY41)</f>
        <v>0</v>
      </c>
      <c r="EZ41" s="119">
        <f ca="1">IF($K41&lt;&gt;1,IF(ISNUMBER(INDEX(Import.PLE,$K41,EZ$16)),IF(INDEX(Import.PLE,$K41,EZ$16)&lt;=mediçao,CZ41,0),0),PLE!$AA$28*CZ41)</f>
        <v>0</v>
      </c>
      <c r="FA41" s="119">
        <f ca="1">IF($K41&lt;&gt;1,IF(ISNUMBER(INDEX(Import.PLE,$K41,FA$16)),IF(INDEX(Import.PLE,$K41,FA$16)&lt;=mediçao,DA41,0),0),PLE!$AA$28*DA41)</f>
        <v>0</v>
      </c>
      <c r="FB41" s="119">
        <f ca="1">IF($K41&lt;&gt;1,IF(ISNUMBER(INDEX(Import.PLE,$K41,FB$16)),IF(INDEX(Import.PLE,$K41,FB$16)&lt;=mediçao,DB41,0),0),PLE!$AA$28*DB41)</f>
        <v>0</v>
      </c>
      <c r="FC41" s="119">
        <f ca="1">IF($K41&lt;&gt;1,IF(ISNUMBER(INDEX(Import.PLE,$K41,FC$16)),IF(INDEX(Import.PLE,$K41,FC$16)&lt;=mediçao,DC41,0),0),PLE!$AA$28*DC41)</f>
        <v>0</v>
      </c>
      <c r="FD41" s="119">
        <f ca="1">IF($K41&lt;&gt;1,IF(ISNUMBER(INDEX(Import.PLE,$K41,FD$16)),IF(INDEX(Import.PLE,$K41,FD$16)&lt;=mediçao,DD41,0),0),PLE!$AA$28*DD41)</f>
        <v>0</v>
      </c>
      <c r="FE41" s="119">
        <f ca="1">IF($K41&lt;&gt;1,IF(ISNUMBER(INDEX(Import.PLE,$K41,FE$16)),IF(INDEX(Import.PLE,$K41,FE$16)&lt;=mediçao,DE41,0),0),PLE!$AA$28*DE41)</f>
        <v>0</v>
      </c>
      <c r="FF41" s="119">
        <f ca="1">IF($K41&lt;&gt;1,IF(ISNUMBER(INDEX(Import.PLE,$K41,FF$16)),IF(INDEX(Import.PLE,$K41,FF$16)&lt;=mediçao,DF41,0),0),PLE!$AA$28*DF41)</f>
        <v>0</v>
      </c>
      <c r="FG41" s="119">
        <f ca="1">IF($K41&lt;&gt;1,IF(ISNUMBER(INDEX(Import.PLE,$K41,FG$16)),IF(INDEX(Import.PLE,$K41,FG$16)&lt;=mediçao,DG41,0),0),PLE!$AA$28*DG41)</f>
        <v>0</v>
      </c>
      <c r="FH41" s="119">
        <f ca="1">IF($K41&lt;&gt;1,IF(ISNUMBER(INDEX(Import.PLE,$K41,FH$16)),IF(INDEX(Import.PLE,$K41,FH$16)&lt;=mediçao,DH41,0),0),PLE!$AA$28*DH41)</f>
        <v>0</v>
      </c>
      <c r="FI41" s="119">
        <f ca="1">IF($K41&lt;&gt;1,IF(ISNUMBER(INDEX(Import.PLE,$K41,FI$16)),IF(INDEX(Import.PLE,$K41,FI$16)&lt;=mediçao,DI41,0),0),PLE!$AA$28*DI41)</f>
        <v>0</v>
      </c>
      <c r="FJ41" s="119">
        <f ca="1">IF($K41&lt;&gt;1,IF(ISNUMBER(INDEX(Import.PLE,$K41,FJ$16)),IF(INDEX(Import.PLE,$K41,FJ$16)&lt;=mediçao,DJ41,0),0),PLE!$AA$28*DJ41)</f>
        <v>0</v>
      </c>
    </row>
    <row r="42" spans="2:166" s="88" customFormat="1" ht="11.25" customHeight="1" x14ac:dyDescent="0.35">
      <c r="B42" s="118">
        <f t="shared" ca="1" si="3"/>
        <v>25</v>
      </c>
      <c r="C42" s="83" t="str">
        <f t="shared" si="4"/>
        <v>Serviço</v>
      </c>
      <c r="D42" s="138" t="s">
        <v>244</v>
      </c>
      <c r="E42" s="139" t="s">
        <v>220</v>
      </c>
      <c r="F42" s="137" t="s">
        <v>201</v>
      </c>
      <c r="G42" s="174">
        <f t="shared" si="5"/>
        <v>37.29</v>
      </c>
      <c r="H42" s="175">
        <f t="shared" si="6"/>
        <v>4.3000804505229286</v>
      </c>
      <c r="I42" s="176">
        <v>160.35</v>
      </c>
      <c r="J42" s="86"/>
      <c r="K42" s="168">
        <f>deactivatedados.form1</f>
        <v>4</v>
      </c>
      <c r="L42" s="167" t="s">
        <v>704</v>
      </c>
      <c r="M42" s="87"/>
      <c r="N42" s="181">
        <v>37.29</v>
      </c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  <c r="BG42" s="181"/>
      <c r="BH42" s="181"/>
      <c r="BI42" s="181"/>
      <c r="BJ42" s="181"/>
      <c r="BK42" s="181"/>
      <c r="BM42" s="119">
        <f t="shared" ca="1" si="7"/>
        <v>160.35</v>
      </c>
      <c r="BN42" s="119">
        <f t="shared" si="8"/>
        <v>0</v>
      </c>
      <c r="BO42" s="119">
        <f t="shared" si="9"/>
        <v>0</v>
      </c>
      <c r="BP42" s="119">
        <f t="shared" si="10"/>
        <v>0</v>
      </c>
      <c r="BQ42" s="119">
        <f t="shared" si="11"/>
        <v>0</v>
      </c>
      <c r="BR42" s="119">
        <f t="shared" si="12"/>
        <v>0</v>
      </c>
      <c r="BS42" s="119">
        <f t="shared" si="13"/>
        <v>0</v>
      </c>
      <c r="BT42" s="119">
        <f t="shared" si="14"/>
        <v>0</v>
      </c>
      <c r="BU42" s="119">
        <f t="shared" si="15"/>
        <v>0</v>
      </c>
      <c r="BV42" s="119">
        <f t="shared" si="16"/>
        <v>0</v>
      </c>
      <c r="BW42" s="119">
        <f t="shared" si="17"/>
        <v>0</v>
      </c>
      <c r="BX42" s="119">
        <f t="shared" si="18"/>
        <v>0</v>
      </c>
      <c r="BY42" s="119">
        <f t="shared" si="19"/>
        <v>0</v>
      </c>
      <c r="BZ42" s="119">
        <f t="shared" si="20"/>
        <v>0</v>
      </c>
      <c r="CA42" s="119">
        <f t="shared" si="21"/>
        <v>0</v>
      </c>
      <c r="CB42" s="119">
        <f t="shared" si="22"/>
        <v>0</v>
      </c>
      <c r="CC42" s="119">
        <f t="shared" si="23"/>
        <v>0</v>
      </c>
      <c r="CD42" s="119">
        <f t="shared" si="24"/>
        <v>0</v>
      </c>
      <c r="CE42" s="119">
        <f t="shared" si="25"/>
        <v>0</v>
      </c>
      <c r="CF42" s="119">
        <f t="shared" si="26"/>
        <v>0</v>
      </c>
      <c r="CG42" s="119">
        <f t="shared" si="27"/>
        <v>0</v>
      </c>
      <c r="CH42" s="119">
        <f t="shared" si="28"/>
        <v>0</v>
      </c>
      <c r="CI42" s="119">
        <f t="shared" si="29"/>
        <v>0</v>
      </c>
      <c r="CJ42" s="119">
        <f t="shared" si="30"/>
        <v>0</v>
      </c>
      <c r="CK42" s="119">
        <f t="shared" si="31"/>
        <v>0</v>
      </c>
      <c r="CL42" s="119">
        <f t="shared" si="32"/>
        <v>0</v>
      </c>
      <c r="CM42" s="119">
        <f t="shared" si="33"/>
        <v>0</v>
      </c>
      <c r="CN42" s="119">
        <f t="shared" si="34"/>
        <v>0</v>
      </c>
      <c r="CO42" s="119">
        <f t="shared" si="35"/>
        <v>0</v>
      </c>
      <c r="CP42" s="119">
        <f t="shared" si="36"/>
        <v>0</v>
      </c>
      <c r="CQ42" s="119">
        <f t="shared" si="37"/>
        <v>0</v>
      </c>
      <c r="CR42" s="119">
        <f t="shared" si="38"/>
        <v>0</v>
      </c>
      <c r="CS42" s="119">
        <f t="shared" si="39"/>
        <v>0</v>
      </c>
      <c r="CT42" s="119">
        <f t="shared" si="40"/>
        <v>0</v>
      </c>
      <c r="CU42" s="119">
        <f t="shared" si="41"/>
        <v>0</v>
      </c>
      <c r="CV42" s="119">
        <f t="shared" si="42"/>
        <v>0</v>
      </c>
      <c r="CW42" s="119">
        <f t="shared" si="43"/>
        <v>0</v>
      </c>
      <c r="CX42" s="119">
        <f t="shared" si="44"/>
        <v>0</v>
      </c>
      <c r="CY42" s="119">
        <f t="shared" si="45"/>
        <v>0</v>
      </c>
      <c r="CZ42" s="119">
        <f t="shared" si="46"/>
        <v>0</v>
      </c>
      <c r="DA42" s="119">
        <f t="shared" si="47"/>
        <v>0</v>
      </c>
      <c r="DB42" s="119">
        <f t="shared" si="48"/>
        <v>0</v>
      </c>
      <c r="DC42" s="119">
        <f t="shared" si="49"/>
        <v>0</v>
      </c>
      <c r="DD42" s="119">
        <f t="shared" si="50"/>
        <v>0</v>
      </c>
      <c r="DE42" s="119">
        <f t="shared" si="51"/>
        <v>0</v>
      </c>
      <c r="DF42" s="119">
        <f t="shared" si="52"/>
        <v>0</v>
      </c>
      <c r="DG42" s="119">
        <f t="shared" si="53"/>
        <v>0</v>
      </c>
      <c r="DH42" s="119">
        <f t="shared" si="54"/>
        <v>0</v>
      </c>
      <c r="DI42" s="119">
        <f t="shared" si="55"/>
        <v>0</v>
      </c>
      <c r="DJ42" s="119">
        <f t="shared" si="56"/>
        <v>0</v>
      </c>
      <c r="DK42" s="126" t="str">
        <f t="shared" si="57"/>
        <v>1</v>
      </c>
      <c r="DL42" s="126">
        <f t="shared" ca="1" si="58"/>
        <v>160.35</v>
      </c>
      <c r="DM42" s="119">
        <f ca="1">IF($K42&lt;&gt;1,IF(ISNUMBER(INDEX(Import.PLE,$K42,DM$16)),IF(INDEX(Import.PLE,$K42,DM$16)&lt;=mediçao,BM42,0),0),PLE!$AA$28*BM42)</f>
        <v>160.35</v>
      </c>
      <c r="DN42" s="119">
        <f ca="1">IF($K42&lt;&gt;1,IF(ISNUMBER(INDEX(Import.PLE,$K42,DN$16)),IF(INDEX(Import.PLE,$K42,DN$16)&lt;=mediçao,BN42,0),0),PLE!$AA$28*BN42)</f>
        <v>0</v>
      </c>
      <c r="DO42" s="119">
        <f ca="1">IF($K42&lt;&gt;1,IF(ISNUMBER(INDEX(Import.PLE,$K42,DO$16)),IF(INDEX(Import.PLE,$K42,DO$16)&lt;=mediçao,BO42,0),0),PLE!$AA$28*BO42)</f>
        <v>0</v>
      </c>
      <c r="DP42" s="119">
        <f ca="1">IF($K42&lt;&gt;1,IF(ISNUMBER(INDEX(Import.PLE,$K42,DP$16)),IF(INDEX(Import.PLE,$K42,DP$16)&lt;=mediçao,BP42,0),0),PLE!$AA$28*BP42)</f>
        <v>0</v>
      </c>
      <c r="DQ42" s="119">
        <f ca="1">IF($K42&lt;&gt;1,IF(ISNUMBER(INDEX(Import.PLE,$K42,DQ$16)),IF(INDEX(Import.PLE,$K42,DQ$16)&lt;=mediçao,BQ42,0),0),PLE!$AA$28*BQ42)</f>
        <v>0</v>
      </c>
      <c r="DR42" s="119">
        <f ca="1">IF($K42&lt;&gt;1,IF(ISNUMBER(INDEX(Import.PLE,$K42,DR$16)),IF(INDEX(Import.PLE,$K42,DR$16)&lt;=mediçao,BR42,0),0),PLE!$AA$28*BR42)</f>
        <v>0</v>
      </c>
      <c r="DS42" s="119">
        <f ca="1">IF($K42&lt;&gt;1,IF(ISNUMBER(INDEX(Import.PLE,$K42,DS$16)),IF(INDEX(Import.PLE,$K42,DS$16)&lt;=mediçao,BS42,0),0),PLE!$AA$28*BS42)</f>
        <v>0</v>
      </c>
      <c r="DT42" s="119">
        <f ca="1">IF($K42&lt;&gt;1,IF(ISNUMBER(INDEX(Import.PLE,$K42,DT$16)),IF(INDEX(Import.PLE,$K42,DT$16)&lt;=mediçao,BT42,0),0),PLE!$AA$28*BT42)</f>
        <v>0</v>
      </c>
      <c r="DU42" s="119">
        <f ca="1">IF($K42&lt;&gt;1,IF(ISNUMBER(INDEX(Import.PLE,$K42,DU$16)),IF(INDEX(Import.PLE,$K42,DU$16)&lt;=mediçao,BU42,0),0),PLE!$AA$28*BU42)</f>
        <v>0</v>
      </c>
      <c r="DV42" s="119">
        <f ca="1">IF($K42&lt;&gt;1,IF(ISNUMBER(INDEX(Import.PLE,$K42,DV$16)),IF(INDEX(Import.PLE,$K42,DV$16)&lt;=mediçao,BV42,0),0),PLE!$AA$28*BV42)</f>
        <v>0</v>
      </c>
      <c r="DW42" s="119">
        <f ca="1">IF($K42&lt;&gt;1,IF(ISNUMBER(INDEX(Import.PLE,$K42,DW$16)),IF(INDEX(Import.PLE,$K42,DW$16)&lt;=mediçao,BW42,0),0),PLE!$AA$28*BW42)</f>
        <v>0</v>
      </c>
      <c r="DX42" s="119">
        <f ca="1">IF($K42&lt;&gt;1,IF(ISNUMBER(INDEX(Import.PLE,$K42,DX$16)),IF(INDEX(Import.PLE,$K42,DX$16)&lt;=mediçao,BX42,0),0),PLE!$AA$28*BX42)</f>
        <v>0</v>
      </c>
      <c r="DY42" s="119">
        <f ca="1">IF($K42&lt;&gt;1,IF(ISNUMBER(INDEX(Import.PLE,$K42,DY$16)),IF(INDEX(Import.PLE,$K42,DY$16)&lt;=mediçao,BY42,0),0),PLE!$AA$28*BY42)</f>
        <v>0</v>
      </c>
      <c r="DZ42" s="119">
        <f ca="1">IF($K42&lt;&gt;1,IF(ISNUMBER(INDEX(Import.PLE,$K42,DZ$16)),IF(INDEX(Import.PLE,$K42,DZ$16)&lt;=mediçao,BZ42,0),0),PLE!$AA$28*BZ42)</f>
        <v>0</v>
      </c>
      <c r="EA42" s="119">
        <f ca="1">IF($K42&lt;&gt;1,IF(ISNUMBER(INDEX(Import.PLE,$K42,EA$16)),IF(INDEX(Import.PLE,$K42,EA$16)&lt;=mediçao,CA42,0),0),PLE!$AA$28*CA42)</f>
        <v>0</v>
      </c>
      <c r="EB42" s="119">
        <f ca="1">IF($K42&lt;&gt;1,IF(ISNUMBER(INDEX(Import.PLE,$K42,EB$16)),IF(INDEX(Import.PLE,$K42,EB$16)&lt;=mediçao,CB42,0),0),PLE!$AA$28*CB42)</f>
        <v>0</v>
      </c>
      <c r="EC42" s="119">
        <f ca="1">IF($K42&lt;&gt;1,IF(ISNUMBER(INDEX(Import.PLE,$K42,EC$16)),IF(INDEX(Import.PLE,$K42,EC$16)&lt;=mediçao,CC42,0),0),PLE!$AA$28*CC42)</f>
        <v>0</v>
      </c>
      <c r="ED42" s="119">
        <f ca="1">IF($K42&lt;&gt;1,IF(ISNUMBER(INDEX(Import.PLE,$K42,ED$16)),IF(INDEX(Import.PLE,$K42,ED$16)&lt;=mediçao,CD42,0),0),PLE!$AA$28*CD42)</f>
        <v>0</v>
      </c>
      <c r="EE42" s="119">
        <f ca="1">IF($K42&lt;&gt;1,IF(ISNUMBER(INDEX(Import.PLE,$K42,EE$16)),IF(INDEX(Import.PLE,$K42,EE$16)&lt;=mediçao,CE42,0),0),PLE!$AA$28*CE42)</f>
        <v>0</v>
      </c>
      <c r="EF42" s="119">
        <f ca="1">IF($K42&lt;&gt;1,IF(ISNUMBER(INDEX(Import.PLE,$K42,EF$16)),IF(INDEX(Import.PLE,$K42,EF$16)&lt;=mediçao,CF42,0),0),PLE!$AA$28*CF42)</f>
        <v>0</v>
      </c>
      <c r="EG42" s="119">
        <f ca="1">IF($K42&lt;&gt;1,IF(ISNUMBER(INDEX(Import.PLE,$K42,EG$16)),IF(INDEX(Import.PLE,$K42,EG$16)&lt;=mediçao,CG42,0),0),PLE!$AA$28*CG42)</f>
        <v>0</v>
      </c>
      <c r="EH42" s="119">
        <f ca="1">IF($K42&lt;&gt;1,IF(ISNUMBER(INDEX(Import.PLE,$K42,EH$16)),IF(INDEX(Import.PLE,$K42,EH$16)&lt;=mediçao,CH42,0),0),PLE!$AA$28*CH42)</f>
        <v>0</v>
      </c>
      <c r="EI42" s="119">
        <f ca="1">IF($K42&lt;&gt;1,IF(ISNUMBER(INDEX(Import.PLE,$K42,EI$16)),IF(INDEX(Import.PLE,$K42,EI$16)&lt;=mediçao,CI42,0),0),PLE!$AA$28*CI42)</f>
        <v>0</v>
      </c>
      <c r="EJ42" s="119">
        <f ca="1">IF($K42&lt;&gt;1,IF(ISNUMBER(INDEX(Import.PLE,$K42,EJ$16)),IF(INDEX(Import.PLE,$K42,EJ$16)&lt;=mediçao,CJ42,0),0),PLE!$AA$28*CJ42)</f>
        <v>0</v>
      </c>
      <c r="EK42" s="119">
        <f ca="1">IF($K42&lt;&gt;1,IF(ISNUMBER(INDEX(Import.PLE,$K42,EK$16)),IF(INDEX(Import.PLE,$K42,EK$16)&lt;=mediçao,CK42,0),0),PLE!$AA$28*CK42)</f>
        <v>0</v>
      </c>
      <c r="EL42" s="119">
        <f ca="1">IF($K42&lt;&gt;1,IF(ISNUMBER(INDEX(Import.PLE,$K42,EL$16)),IF(INDEX(Import.PLE,$K42,EL$16)&lt;=mediçao,CL42,0),0),PLE!$AA$28*CL42)</f>
        <v>0</v>
      </c>
      <c r="EM42" s="119">
        <f ca="1">IF($K42&lt;&gt;1,IF(ISNUMBER(INDEX(Import.PLE,$K42,EM$16)),IF(INDEX(Import.PLE,$K42,EM$16)&lt;=mediçao,CM42,0),0),PLE!$AA$28*CM42)</f>
        <v>0</v>
      </c>
      <c r="EN42" s="119">
        <f ca="1">IF($K42&lt;&gt;1,IF(ISNUMBER(INDEX(Import.PLE,$K42,EN$16)),IF(INDEX(Import.PLE,$K42,EN$16)&lt;=mediçao,CN42,0),0),PLE!$AA$28*CN42)</f>
        <v>0</v>
      </c>
      <c r="EO42" s="119">
        <f ca="1">IF($K42&lt;&gt;1,IF(ISNUMBER(INDEX(Import.PLE,$K42,EO$16)),IF(INDEX(Import.PLE,$K42,EO$16)&lt;=mediçao,CO42,0),0),PLE!$AA$28*CO42)</f>
        <v>0</v>
      </c>
      <c r="EP42" s="119">
        <f ca="1">IF($K42&lt;&gt;1,IF(ISNUMBER(INDEX(Import.PLE,$K42,EP$16)),IF(INDEX(Import.PLE,$K42,EP$16)&lt;=mediçao,CP42,0),0),PLE!$AA$28*CP42)</f>
        <v>0</v>
      </c>
      <c r="EQ42" s="119">
        <f ca="1">IF($K42&lt;&gt;1,IF(ISNUMBER(INDEX(Import.PLE,$K42,EQ$16)),IF(INDEX(Import.PLE,$K42,EQ$16)&lt;=mediçao,CQ42,0),0),PLE!$AA$28*CQ42)</f>
        <v>0</v>
      </c>
      <c r="ER42" s="119">
        <f ca="1">IF($K42&lt;&gt;1,IF(ISNUMBER(INDEX(Import.PLE,$K42,ER$16)),IF(INDEX(Import.PLE,$K42,ER$16)&lt;=mediçao,CR42,0),0),PLE!$AA$28*CR42)</f>
        <v>0</v>
      </c>
      <c r="ES42" s="119">
        <f ca="1">IF($K42&lt;&gt;1,IF(ISNUMBER(INDEX(Import.PLE,$K42,ES$16)),IF(INDEX(Import.PLE,$K42,ES$16)&lt;=mediçao,CS42,0),0),PLE!$AA$28*CS42)</f>
        <v>0</v>
      </c>
      <c r="ET42" s="119">
        <f ca="1">IF($K42&lt;&gt;1,IF(ISNUMBER(INDEX(Import.PLE,$K42,ET$16)),IF(INDEX(Import.PLE,$K42,ET$16)&lt;=mediçao,CT42,0),0),PLE!$AA$28*CT42)</f>
        <v>0</v>
      </c>
      <c r="EU42" s="119">
        <f ca="1">IF($K42&lt;&gt;1,IF(ISNUMBER(INDEX(Import.PLE,$K42,EU$16)),IF(INDEX(Import.PLE,$K42,EU$16)&lt;=mediçao,CU42,0),0),PLE!$AA$28*CU42)</f>
        <v>0</v>
      </c>
      <c r="EV42" s="119">
        <f ca="1">IF($K42&lt;&gt;1,IF(ISNUMBER(INDEX(Import.PLE,$K42,EV$16)),IF(INDEX(Import.PLE,$K42,EV$16)&lt;=mediçao,CV42,0),0),PLE!$AA$28*CV42)</f>
        <v>0</v>
      </c>
      <c r="EW42" s="119">
        <f ca="1">IF($K42&lt;&gt;1,IF(ISNUMBER(INDEX(Import.PLE,$K42,EW$16)),IF(INDEX(Import.PLE,$K42,EW$16)&lt;=mediçao,CW42,0),0),PLE!$AA$28*CW42)</f>
        <v>0</v>
      </c>
      <c r="EX42" s="119">
        <f ca="1">IF($K42&lt;&gt;1,IF(ISNUMBER(INDEX(Import.PLE,$K42,EX$16)),IF(INDEX(Import.PLE,$K42,EX$16)&lt;=mediçao,CX42,0),0),PLE!$AA$28*CX42)</f>
        <v>0</v>
      </c>
      <c r="EY42" s="119">
        <f ca="1">IF($K42&lt;&gt;1,IF(ISNUMBER(INDEX(Import.PLE,$K42,EY$16)),IF(INDEX(Import.PLE,$K42,EY$16)&lt;=mediçao,CY42,0),0),PLE!$AA$28*CY42)</f>
        <v>0</v>
      </c>
      <c r="EZ42" s="119">
        <f ca="1">IF($K42&lt;&gt;1,IF(ISNUMBER(INDEX(Import.PLE,$K42,EZ$16)),IF(INDEX(Import.PLE,$K42,EZ$16)&lt;=mediçao,CZ42,0),0),PLE!$AA$28*CZ42)</f>
        <v>0</v>
      </c>
      <c r="FA42" s="119">
        <f ca="1">IF($K42&lt;&gt;1,IF(ISNUMBER(INDEX(Import.PLE,$K42,FA$16)),IF(INDEX(Import.PLE,$K42,FA$16)&lt;=mediçao,DA42,0),0),PLE!$AA$28*DA42)</f>
        <v>0</v>
      </c>
      <c r="FB42" s="119">
        <f ca="1">IF($K42&lt;&gt;1,IF(ISNUMBER(INDEX(Import.PLE,$K42,FB$16)),IF(INDEX(Import.PLE,$K42,FB$16)&lt;=mediçao,DB42,0),0),PLE!$AA$28*DB42)</f>
        <v>0</v>
      </c>
      <c r="FC42" s="119">
        <f ca="1">IF($K42&lt;&gt;1,IF(ISNUMBER(INDEX(Import.PLE,$K42,FC$16)),IF(INDEX(Import.PLE,$K42,FC$16)&lt;=mediçao,DC42,0),0),PLE!$AA$28*DC42)</f>
        <v>0</v>
      </c>
      <c r="FD42" s="119">
        <f ca="1">IF($K42&lt;&gt;1,IF(ISNUMBER(INDEX(Import.PLE,$K42,FD$16)),IF(INDEX(Import.PLE,$K42,FD$16)&lt;=mediçao,DD42,0),0),PLE!$AA$28*DD42)</f>
        <v>0</v>
      </c>
      <c r="FE42" s="119">
        <f ca="1">IF($K42&lt;&gt;1,IF(ISNUMBER(INDEX(Import.PLE,$K42,FE$16)),IF(INDEX(Import.PLE,$K42,FE$16)&lt;=mediçao,DE42,0),0),PLE!$AA$28*DE42)</f>
        <v>0</v>
      </c>
      <c r="FF42" s="119">
        <f ca="1">IF($K42&lt;&gt;1,IF(ISNUMBER(INDEX(Import.PLE,$K42,FF$16)),IF(INDEX(Import.PLE,$K42,FF$16)&lt;=mediçao,DF42,0),0),PLE!$AA$28*DF42)</f>
        <v>0</v>
      </c>
      <c r="FG42" s="119">
        <f ca="1">IF($K42&lt;&gt;1,IF(ISNUMBER(INDEX(Import.PLE,$K42,FG$16)),IF(INDEX(Import.PLE,$K42,FG$16)&lt;=mediçao,DG42,0),0),PLE!$AA$28*DG42)</f>
        <v>0</v>
      </c>
      <c r="FH42" s="119">
        <f ca="1">IF($K42&lt;&gt;1,IF(ISNUMBER(INDEX(Import.PLE,$K42,FH$16)),IF(INDEX(Import.PLE,$K42,FH$16)&lt;=mediçao,DH42,0),0),PLE!$AA$28*DH42)</f>
        <v>0</v>
      </c>
      <c r="FI42" s="119">
        <f ca="1">IF($K42&lt;&gt;1,IF(ISNUMBER(INDEX(Import.PLE,$K42,FI$16)),IF(INDEX(Import.PLE,$K42,FI$16)&lt;=mediçao,DI42,0),0),PLE!$AA$28*DI42)</f>
        <v>0</v>
      </c>
      <c r="FJ42" s="119">
        <f ca="1">IF($K42&lt;&gt;1,IF(ISNUMBER(INDEX(Import.PLE,$K42,FJ$16)),IF(INDEX(Import.PLE,$K42,FJ$16)&lt;=mediçao,DJ42,0),0),PLE!$AA$28*DJ42)</f>
        <v>0</v>
      </c>
    </row>
    <row r="43" spans="2:166" s="88" customFormat="1" ht="11.25" customHeight="1" x14ac:dyDescent="0.35">
      <c r="B43" s="118">
        <f t="shared" ca="1" si="3"/>
        <v>26</v>
      </c>
      <c r="C43" s="83" t="str">
        <f t="shared" si="4"/>
        <v>Serviço</v>
      </c>
      <c r="D43" s="138" t="s">
        <v>245</v>
      </c>
      <c r="E43" s="139" t="s">
        <v>246</v>
      </c>
      <c r="F43" s="137" t="s">
        <v>210</v>
      </c>
      <c r="G43" s="174">
        <f t="shared" si="5"/>
        <v>14.92</v>
      </c>
      <c r="H43" s="175">
        <f t="shared" si="6"/>
        <v>394.39008042895443</v>
      </c>
      <c r="I43" s="176">
        <v>5884.3</v>
      </c>
      <c r="J43" s="86"/>
      <c r="K43" s="168">
        <f>deactivatedados.form1</f>
        <v>4</v>
      </c>
      <c r="L43" s="167" t="s">
        <v>704</v>
      </c>
      <c r="M43" s="87"/>
      <c r="N43" s="181">
        <v>14.92</v>
      </c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181"/>
      <c r="BB43" s="181"/>
      <c r="BC43" s="181"/>
      <c r="BD43" s="181"/>
      <c r="BE43" s="181"/>
      <c r="BF43" s="181"/>
      <c r="BG43" s="181"/>
      <c r="BH43" s="181"/>
      <c r="BI43" s="181"/>
      <c r="BJ43" s="181"/>
      <c r="BK43" s="181"/>
      <c r="BM43" s="119">
        <f t="shared" ca="1" si="7"/>
        <v>5884.3</v>
      </c>
      <c r="BN43" s="119">
        <f t="shared" si="8"/>
        <v>0</v>
      </c>
      <c r="BO43" s="119">
        <f t="shared" si="9"/>
        <v>0</v>
      </c>
      <c r="BP43" s="119">
        <f t="shared" si="10"/>
        <v>0</v>
      </c>
      <c r="BQ43" s="119">
        <f t="shared" si="11"/>
        <v>0</v>
      </c>
      <c r="BR43" s="119">
        <f t="shared" si="12"/>
        <v>0</v>
      </c>
      <c r="BS43" s="119">
        <f t="shared" si="13"/>
        <v>0</v>
      </c>
      <c r="BT43" s="119">
        <f t="shared" si="14"/>
        <v>0</v>
      </c>
      <c r="BU43" s="119">
        <f t="shared" si="15"/>
        <v>0</v>
      </c>
      <c r="BV43" s="119">
        <f t="shared" si="16"/>
        <v>0</v>
      </c>
      <c r="BW43" s="119">
        <f t="shared" si="17"/>
        <v>0</v>
      </c>
      <c r="BX43" s="119">
        <f t="shared" si="18"/>
        <v>0</v>
      </c>
      <c r="BY43" s="119">
        <f t="shared" si="19"/>
        <v>0</v>
      </c>
      <c r="BZ43" s="119">
        <f t="shared" si="20"/>
        <v>0</v>
      </c>
      <c r="CA43" s="119">
        <f t="shared" si="21"/>
        <v>0</v>
      </c>
      <c r="CB43" s="119">
        <f t="shared" si="22"/>
        <v>0</v>
      </c>
      <c r="CC43" s="119">
        <f t="shared" si="23"/>
        <v>0</v>
      </c>
      <c r="CD43" s="119">
        <f t="shared" si="24"/>
        <v>0</v>
      </c>
      <c r="CE43" s="119">
        <f t="shared" si="25"/>
        <v>0</v>
      </c>
      <c r="CF43" s="119">
        <f t="shared" si="26"/>
        <v>0</v>
      </c>
      <c r="CG43" s="119">
        <f t="shared" si="27"/>
        <v>0</v>
      </c>
      <c r="CH43" s="119">
        <f t="shared" si="28"/>
        <v>0</v>
      </c>
      <c r="CI43" s="119">
        <f t="shared" si="29"/>
        <v>0</v>
      </c>
      <c r="CJ43" s="119">
        <f t="shared" si="30"/>
        <v>0</v>
      </c>
      <c r="CK43" s="119">
        <f t="shared" si="31"/>
        <v>0</v>
      </c>
      <c r="CL43" s="119">
        <f t="shared" si="32"/>
        <v>0</v>
      </c>
      <c r="CM43" s="119">
        <f t="shared" si="33"/>
        <v>0</v>
      </c>
      <c r="CN43" s="119">
        <f t="shared" si="34"/>
        <v>0</v>
      </c>
      <c r="CO43" s="119">
        <f t="shared" si="35"/>
        <v>0</v>
      </c>
      <c r="CP43" s="119">
        <f t="shared" si="36"/>
        <v>0</v>
      </c>
      <c r="CQ43" s="119">
        <f t="shared" si="37"/>
        <v>0</v>
      </c>
      <c r="CR43" s="119">
        <f t="shared" si="38"/>
        <v>0</v>
      </c>
      <c r="CS43" s="119">
        <f t="shared" si="39"/>
        <v>0</v>
      </c>
      <c r="CT43" s="119">
        <f t="shared" si="40"/>
        <v>0</v>
      </c>
      <c r="CU43" s="119">
        <f t="shared" si="41"/>
        <v>0</v>
      </c>
      <c r="CV43" s="119">
        <f t="shared" si="42"/>
        <v>0</v>
      </c>
      <c r="CW43" s="119">
        <f t="shared" si="43"/>
        <v>0</v>
      </c>
      <c r="CX43" s="119">
        <f t="shared" si="44"/>
        <v>0</v>
      </c>
      <c r="CY43" s="119">
        <f t="shared" si="45"/>
        <v>0</v>
      </c>
      <c r="CZ43" s="119">
        <f t="shared" si="46"/>
        <v>0</v>
      </c>
      <c r="DA43" s="119">
        <f t="shared" si="47"/>
        <v>0</v>
      </c>
      <c r="DB43" s="119">
        <f t="shared" si="48"/>
        <v>0</v>
      </c>
      <c r="DC43" s="119">
        <f t="shared" si="49"/>
        <v>0</v>
      </c>
      <c r="DD43" s="119">
        <f t="shared" si="50"/>
        <v>0</v>
      </c>
      <c r="DE43" s="119">
        <f t="shared" si="51"/>
        <v>0</v>
      </c>
      <c r="DF43" s="119">
        <f t="shared" si="52"/>
        <v>0</v>
      </c>
      <c r="DG43" s="119">
        <f t="shared" si="53"/>
        <v>0</v>
      </c>
      <c r="DH43" s="119">
        <f t="shared" si="54"/>
        <v>0</v>
      </c>
      <c r="DI43" s="119">
        <f t="shared" si="55"/>
        <v>0</v>
      </c>
      <c r="DJ43" s="119">
        <f t="shared" si="56"/>
        <v>0</v>
      </c>
      <c r="DK43" s="126" t="str">
        <f t="shared" si="57"/>
        <v>1</v>
      </c>
      <c r="DL43" s="126">
        <f t="shared" ca="1" si="58"/>
        <v>5884.3</v>
      </c>
      <c r="DM43" s="119">
        <f ca="1">IF($K43&lt;&gt;1,IF(ISNUMBER(INDEX(Import.PLE,$K43,DM$16)),IF(INDEX(Import.PLE,$K43,DM$16)&lt;=mediçao,BM43,0),0),PLE!$AA$28*BM43)</f>
        <v>5884.3</v>
      </c>
      <c r="DN43" s="119">
        <f ca="1">IF($K43&lt;&gt;1,IF(ISNUMBER(INDEX(Import.PLE,$K43,DN$16)),IF(INDEX(Import.PLE,$K43,DN$16)&lt;=mediçao,BN43,0),0),PLE!$AA$28*BN43)</f>
        <v>0</v>
      </c>
      <c r="DO43" s="119">
        <f ca="1">IF($K43&lt;&gt;1,IF(ISNUMBER(INDEX(Import.PLE,$K43,DO$16)),IF(INDEX(Import.PLE,$K43,DO$16)&lt;=mediçao,BO43,0),0),PLE!$AA$28*BO43)</f>
        <v>0</v>
      </c>
      <c r="DP43" s="119">
        <f ca="1">IF($K43&lt;&gt;1,IF(ISNUMBER(INDEX(Import.PLE,$K43,DP$16)),IF(INDEX(Import.PLE,$K43,DP$16)&lt;=mediçao,BP43,0),0),PLE!$AA$28*BP43)</f>
        <v>0</v>
      </c>
      <c r="DQ43" s="119">
        <f ca="1">IF($K43&lt;&gt;1,IF(ISNUMBER(INDEX(Import.PLE,$K43,DQ$16)),IF(INDEX(Import.PLE,$K43,DQ$16)&lt;=mediçao,BQ43,0),0),PLE!$AA$28*BQ43)</f>
        <v>0</v>
      </c>
      <c r="DR43" s="119">
        <f ca="1">IF($K43&lt;&gt;1,IF(ISNUMBER(INDEX(Import.PLE,$K43,DR$16)),IF(INDEX(Import.PLE,$K43,DR$16)&lt;=mediçao,BR43,0),0),PLE!$AA$28*BR43)</f>
        <v>0</v>
      </c>
      <c r="DS43" s="119">
        <f ca="1">IF($K43&lt;&gt;1,IF(ISNUMBER(INDEX(Import.PLE,$K43,DS$16)),IF(INDEX(Import.PLE,$K43,DS$16)&lt;=mediçao,BS43,0),0),PLE!$AA$28*BS43)</f>
        <v>0</v>
      </c>
      <c r="DT43" s="119">
        <f ca="1">IF($K43&lt;&gt;1,IF(ISNUMBER(INDEX(Import.PLE,$K43,DT$16)),IF(INDEX(Import.PLE,$K43,DT$16)&lt;=mediçao,BT43,0),0),PLE!$AA$28*BT43)</f>
        <v>0</v>
      </c>
      <c r="DU43" s="119">
        <f ca="1">IF($K43&lt;&gt;1,IF(ISNUMBER(INDEX(Import.PLE,$K43,DU$16)),IF(INDEX(Import.PLE,$K43,DU$16)&lt;=mediçao,BU43,0),0),PLE!$AA$28*BU43)</f>
        <v>0</v>
      </c>
      <c r="DV43" s="119">
        <f ca="1">IF($K43&lt;&gt;1,IF(ISNUMBER(INDEX(Import.PLE,$K43,DV$16)),IF(INDEX(Import.PLE,$K43,DV$16)&lt;=mediçao,BV43,0),0),PLE!$AA$28*BV43)</f>
        <v>0</v>
      </c>
      <c r="DW43" s="119">
        <f ca="1">IF($K43&lt;&gt;1,IF(ISNUMBER(INDEX(Import.PLE,$K43,DW$16)),IF(INDEX(Import.PLE,$K43,DW$16)&lt;=mediçao,BW43,0),0),PLE!$AA$28*BW43)</f>
        <v>0</v>
      </c>
      <c r="DX43" s="119">
        <f ca="1">IF($K43&lt;&gt;1,IF(ISNUMBER(INDEX(Import.PLE,$K43,DX$16)),IF(INDEX(Import.PLE,$K43,DX$16)&lt;=mediçao,BX43,0),0),PLE!$AA$28*BX43)</f>
        <v>0</v>
      </c>
      <c r="DY43" s="119">
        <f ca="1">IF($K43&lt;&gt;1,IF(ISNUMBER(INDEX(Import.PLE,$K43,DY$16)),IF(INDEX(Import.PLE,$K43,DY$16)&lt;=mediçao,BY43,0),0),PLE!$AA$28*BY43)</f>
        <v>0</v>
      </c>
      <c r="DZ43" s="119">
        <f ca="1">IF($K43&lt;&gt;1,IF(ISNUMBER(INDEX(Import.PLE,$K43,DZ$16)),IF(INDEX(Import.PLE,$K43,DZ$16)&lt;=mediçao,BZ43,0),0),PLE!$AA$28*BZ43)</f>
        <v>0</v>
      </c>
      <c r="EA43" s="119">
        <f ca="1">IF($K43&lt;&gt;1,IF(ISNUMBER(INDEX(Import.PLE,$K43,EA$16)),IF(INDEX(Import.PLE,$K43,EA$16)&lt;=mediçao,CA43,0),0),PLE!$AA$28*CA43)</f>
        <v>0</v>
      </c>
      <c r="EB43" s="119">
        <f ca="1">IF($K43&lt;&gt;1,IF(ISNUMBER(INDEX(Import.PLE,$K43,EB$16)),IF(INDEX(Import.PLE,$K43,EB$16)&lt;=mediçao,CB43,0),0),PLE!$AA$28*CB43)</f>
        <v>0</v>
      </c>
      <c r="EC43" s="119">
        <f ca="1">IF($K43&lt;&gt;1,IF(ISNUMBER(INDEX(Import.PLE,$K43,EC$16)),IF(INDEX(Import.PLE,$K43,EC$16)&lt;=mediçao,CC43,0),0),PLE!$AA$28*CC43)</f>
        <v>0</v>
      </c>
      <c r="ED43" s="119">
        <f ca="1">IF($K43&lt;&gt;1,IF(ISNUMBER(INDEX(Import.PLE,$K43,ED$16)),IF(INDEX(Import.PLE,$K43,ED$16)&lt;=mediçao,CD43,0),0),PLE!$AA$28*CD43)</f>
        <v>0</v>
      </c>
      <c r="EE43" s="119">
        <f ca="1">IF($K43&lt;&gt;1,IF(ISNUMBER(INDEX(Import.PLE,$K43,EE$16)),IF(INDEX(Import.PLE,$K43,EE$16)&lt;=mediçao,CE43,0),0),PLE!$AA$28*CE43)</f>
        <v>0</v>
      </c>
      <c r="EF43" s="119">
        <f ca="1">IF($K43&lt;&gt;1,IF(ISNUMBER(INDEX(Import.PLE,$K43,EF$16)),IF(INDEX(Import.PLE,$K43,EF$16)&lt;=mediçao,CF43,0),0),PLE!$AA$28*CF43)</f>
        <v>0</v>
      </c>
      <c r="EG43" s="119">
        <f ca="1">IF($K43&lt;&gt;1,IF(ISNUMBER(INDEX(Import.PLE,$K43,EG$16)),IF(INDEX(Import.PLE,$K43,EG$16)&lt;=mediçao,CG43,0),0),PLE!$AA$28*CG43)</f>
        <v>0</v>
      </c>
      <c r="EH43" s="119">
        <f ca="1">IF($K43&lt;&gt;1,IF(ISNUMBER(INDEX(Import.PLE,$K43,EH$16)),IF(INDEX(Import.PLE,$K43,EH$16)&lt;=mediçao,CH43,0),0),PLE!$AA$28*CH43)</f>
        <v>0</v>
      </c>
      <c r="EI43" s="119">
        <f ca="1">IF($K43&lt;&gt;1,IF(ISNUMBER(INDEX(Import.PLE,$K43,EI$16)),IF(INDEX(Import.PLE,$K43,EI$16)&lt;=mediçao,CI43,0),0),PLE!$AA$28*CI43)</f>
        <v>0</v>
      </c>
      <c r="EJ43" s="119">
        <f ca="1">IF($K43&lt;&gt;1,IF(ISNUMBER(INDEX(Import.PLE,$K43,EJ$16)),IF(INDEX(Import.PLE,$K43,EJ$16)&lt;=mediçao,CJ43,0),0),PLE!$AA$28*CJ43)</f>
        <v>0</v>
      </c>
      <c r="EK43" s="119">
        <f ca="1">IF($K43&lt;&gt;1,IF(ISNUMBER(INDEX(Import.PLE,$K43,EK$16)),IF(INDEX(Import.PLE,$K43,EK$16)&lt;=mediçao,CK43,0),0),PLE!$AA$28*CK43)</f>
        <v>0</v>
      </c>
      <c r="EL43" s="119">
        <f ca="1">IF($K43&lt;&gt;1,IF(ISNUMBER(INDEX(Import.PLE,$K43,EL$16)),IF(INDEX(Import.PLE,$K43,EL$16)&lt;=mediçao,CL43,0),0),PLE!$AA$28*CL43)</f>
        <v>0</v>
      </c>
      <c r="EM43" s="119">
        <f ca="1">IF($K43&lt;&gt;1,IF(ISNUMBER(INDEX(Import.PLE,$K43,EM$16)),IF(INDEX(Import.PLE,$K43,EM$16)&lt;=mediçao,CM43,0),0),PLE!$AA$28*CM43)</f>
        <v>0</v>
      </c>
      <c r="EN43" s="119">
        <f ca="1">IF($K43&lt;&gt;1,IF(ISNUMBER(INDEX(Import.PLE,$K43,EN$16)),IF(INDEX(Import.PLE,$K43,EN$16)&lt;=mediçao,CN43,0),0),PLE!$AA$28*CN43)</f>
        <v>0</v>
      </c>
      <c r="EO43" s="119">
        <f ca="1">IF($K43&lt;&gt;1,IF(ISNUMBER(INDEX(Import.PLE,$K43,EO$16)),IF(INDEX(Import.PLE,$K43,EO$16)&lt;=mediçao,CO43,0),0),PLE!$AA$28*CO43)</f>
        <v>0</v>
      </c>
      <c r="EP43" s="119">
        <f ca="1">IF($K43&lt;&gt;1,IF(ISNUMBER(INDEX(Import.PLE,$K43,EP$16)),IF(INDEX(Import.PLE,$K43,EP$16)&lt;=mediçao,CP43,0),0),PLE!$AA$28*CP43)</f>
        <v>0</v>
      </c>
      <c r="EQ43" s="119">
        <f ca="1">IF($K43&lt;&gt;1,IF(ISNUMBER(INDEX(Import.PLE,$K43,EQ$16)),IF(INDEX(Import.PLE,$K43,EQ$16)&lt;=mediçao,CQ43,0),0),PLE!$AA$28*CQ43)</f>
        <v>0</v>
      </c>
      <c r="ER43" s="119">
        <f ca="1">IF($K43&lt;&gt;1,IF(ISNUMBER(INDEX(Import.PLE,$K43,ER$16)),IF(INDEX(Import.PLE,$K43,ER$16)&lt;=mediçao,CR43,0),0),PLE!$AA$28*CR43)</f>
        <v>0</v>
      </c>
      <c r="ES43" s="119">
        <f ca="1">IF($K43&lt;&gt;1,IF(ISNUMBER(INDEX(Import.PLE,$K43,ES$16)),IF(INDEX(Import.PLE,$K43,ES$16)&lt;=mediçao,CS43,0),0),PLE!$AA$28*CS43)</f>
        <v>0</v>
      </c>
      <c r="ET43" s="119">
        <f ca="1">IF($K43&lt;&gt;1,IF(ISNUMBER(INDEX(Import.PLE,$K43,ET$16)),IF(INDEX(Import.PLE,$K43,ET$16)&lt;=mediçao,CT43,0),0),PLE!$AA$28*CT43)</f>
        <v>0</v>
      </c>
      <c r="EU43" s="119">
        <f ca="1">IF($K43&lt;&gt;1,IF(ISNUMBER(INDEX(Import.PLE,$K43,EU$16)),IF(INDEX(Import.PLE,$K43,EU$16)&lt;=mediçao,CU43,0),0),PLE!$AA$28*CU43)</f>
        <v>0</v>
      </c>
      <c r="EV43" s="119">
        <f ca="1">IF($K43&lt;&gt;1,IF(ISNUMBER(INDEX(Import.PLE,$K43,EV$16)),IF(INDEX(Import.PLE,$K43,EV$16)&lt;=mediçao,CV43,0),0),PLE!$AA$28*CV43)</f>
        <v>0</v>
      </c>
      <c r="EW43" s="119">
        <f ca="1">IF($K43&lt;&gt;1,IF(ISNUMBER(INDEX(Import.PLE,$K43,EW$16)),IF(INDEX(Import.PLE,$K43,EW$16)&lt;=mediçao,CW43,0),0),PLE!$AA$28*CW43)</f>
        <v>0</v>
      </c>
      <c r="EX43" s="119">
        <f ca="1">IF($K43&lt;&gt;1,IF(ISNUMBER(INDEX(Import.PLE,$K43,EX$16)),IF(INDEX(Import.PLE,$K43,EX$16)&lt;=mediçao,CX43,0),0),PLE!$AA$28*CX43)</f>
        <v>0</v>
      </c>
      <c r="EY43" s="119">
        <f ca="1">IF($K43&lt;&gt;1,IF(ISNUMBER(INDEX(Import.PLE,$K43,EY$16)),IF(INDEX(Import.PLE,$K43,EY$16)&lt;=mediçao,CY43,0),0),PLE!$AA$28*CY43)</f>
        <v>0</v>
      </c>
      <c r="EZ43" s="119">
        <f ca="1">IF($K43&lt;&gt;1,IF(ISNUMBER(INDEX(Import.PLE,$K43,EZ$16)),IF(INDEX(Import.PLE,$K43,EZ$16)&lt;=mediçao,CZ43,0),0),PLE!$AA$28*CZ43)</f>
        <v>0</v>
      </c>
      <c r="FA43" s="119">
        <f ca="1">IF($K43&lt;&gt;1,IF(ISNUMBER(INDEX(Import.PLE,$K43,FA$16)),IF(INDEX(Import.PLE,$K43,FA$16)&lt;=mediçao,DA43,0),0),PLE!$AA$28*DA43)</f>
        <v>0</v>
      </c>
      <c r="FB43" s="119">
        <f ca="1">IF($K43&lt;&gt;1,IF(ISNUMBER(INDEX(Import.PLE,$K43,FB$16)),IF(INDEX(Import.PLE,$K43,FB$16)&lt;=mediçao,DB43,0),0),PLE!$AA$28*DB43)</f>
        <v>0</v>
      </c>
      <c r="FC43" s="119">
        <f ca="1">IF($K43&lt;&gt;1,IF(ISNUMBER(INDEX(Import.PLE,$K43,FC$16)),IF(INDEX(Import.PLE,$K43,FC$16)&lt;=mediçao,DC43,0),0),PLE!$AA$28*DC43)</f>
        <v>0</v>
      </c>
      <c r="FD43" s="119">
        <f ca="1">IF($K43&lt;&gt;1,IF(ISNUMBER(INDEX(Import.PLE,$K43,FD$16)),IF(INDEX(Import.PLE,$K43,FD$16)&lt;=mediçao,DD43,0),0),PLE!$AA$28*DD43)</f>
        <v>0</v>
      </c>
      <c r="FE43" s="119">
        <f ca="1">IF($K43&lt;&gt;1,IF(ISNUMBER(INDEX(Import.PLE,$K43,FE$16)),IF(INDEX(Import.PLE,$K43,FE$16)&lt;=mediçao,DE43,0),0),PLE!$AA$28*DE43)</f>
        <v>0</v>
      </c>
      <c r="FF43" s="119">
        <f ca="1">IF($K43&lt;&gt;1,IF(ISNUMBER(INDEX(Import.PLE,$K43,FF$16)),IF(INDEX(Import.PLE,$K43,FF$16)&lt;=mediçao,DF43,0),0),PLE!$AA$28*DF43)</f>
        <v>0</v>
      </c>
      <c r="FG43" s="119">
        <f ca="1">IF($K43&lt;&gt;1,IF(ISNUMBER(INDEX(Import.PLE,$K43,FG$16)),IF(INDEX(Import.PLE,$K43,FG$16)&lt;=mediçao,DG43,0),0),PLE!$AA$28*DG43)</f>
        <v>0</v>
      </c>
      <c r="FH43" s="119">
        <f ca="1">IF($K43&lt;&gt;1,IF(ISNUMBER(INDEX(Import.PLE,$K43,FH$16)),IF(INDEX(Import.PLE,$K43,FH$16)&lt;=mediçao,DH43,0),0),PLE!$AA$28*DH43)</f>
        <v>0</v>
      </c>
      <c r="FI43" s="119">
        <f ca="1">IF($K43&lt;&gt;1,IF(ISNUMBER(INDEX(Import.PLE,$K43,FI$16)),IF(INDEX(Import.PLE,$K43,FI$16)&lt;=mediçao,DI43,0),0),PLE!$AA$28*DI43)</f>
        <v>0</v>
      </c>
      <c r="FJ43" s="119">
        <f ca="1">IF($K43&lt;&gt;1,IF(ISNUMBER(INDEX(Import.PLE,$K43,FJ$16)),IF(INDEX(Import.PLE,$K43,FJ$16)&lt;=mediçao,DJ43,0),0),PLE!$AA$28*DJ43)</f>
        <v>0</v>
      </c>
    </row>
    <row r="44" spans="2:166" s="88" customFormat="1" ht="10.5" x14ac:dyDescent="0.35">
      <c r="B44" s="118">
        <f t="shared" ca="1" si="3"/>
        <v>27</v>
      </c>
      <c r="C44" s="83" t="str">
        <f t="shared" si="4"/>
        <v>Nível</v>
      </c>
      <c r="D44" s="138" t="s">
        <v>247</v>
      </c>
      <c r="E44" s="139" t="s">
        <v>248</v>
      </c>
      <c r="F44" s="137"/>
      <c r="G44" s="174" t="str">
        <f t="shared" si="5"/>
        <v/>
      </c>
      <c r="H44" s="175" t="str">
        <f t="shared" si="6"/>
        <v/>
      </c>
      <c r="I44" s="176">
        <v>26049.49</v>
      </c>
      <c r="J44" s="86"/>
      <c r="K44" s="168" t="str">
        <f>deactivatedados.form1</f>
        <v/>
      </c>
      <c r="L44" s="167"/>
      <c r="M44" s="87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  <c r="BF44" s="181"/>
      <c r="BG44" s="181"/>
      <c r="BH44" s="181"/>
      <c r="BI44" s="181"/>
      <c r="BJ44" s="181"/>
      <c r="BK44" s="181"/>
      <c r="BM44" s="119">
        <f t="shared" si="7"/>
        <v>0</v>
      </c>
      <c r="BN44" s="119">
        <f t="shared" si="8"/>
        <v>0</v>
      </c>
      <c r="BO44" s="119">
        <f t="shared" si="9"/>
        <v>0</v>
      </c>
      <c r="BP44" s="119">
        <f t="shared" si="10"/>
        <v>0</v>
      </c>
      <c r="BQ44" s="119">
        <f t="shared" si="11"/>
        <v>0</v>
      </c>
      <c r="BR44" s="119">
        <f t="shared" si="12"/>
        <v>0</v>
      </c>
      <c r="BS44" s="119">
        <f t="shared" si="13"/>
        <v>0</v>
      </c>
      <c r="BT44" s="119">
        <f t="shared" si="14"/>
        <v>0</v>
      </c>
      <c r="BU44" s="119">
        <f t="shared" si="15"/>
        <v>0</v>
      </c>
      <c r="BV44" s="119">
        <f t="shared" si="16"/>
        <v>0</v>
      </c>
      <c r="BW44" s="119">
        <f t="shared" si="17"/>
        <v>0</v>
      </c>
      <c r="BX44" s="119">
        <f t="shared" si="18"/>
        <v>0</v>
      </c>
      <c r="BY44" s="119">
        <f t="shared" si="19"/>
        <v>0</v>
      </c>
      <c r="BZ44" s="119">
        <f t="shared" si="20"/>
        <v>0</v>
      </c>
      <c r="CA44" s="119">
        <f t="shared" si="21"/>
        <v>0</v>
      </c>
      <c r="CB44" s="119">
        <f t="shared" si="22"/>
        <v>0</v>
      </c>
      <c r="CC44" s="119">
        <f t="shared" si="23"/>
        <v>0</v>
      </c>
      <c r="CD44" s="119">
        <f t="shared" si="24"/>
        <v>0</v>
      </c>
      <c r="CE44" s="119">
        <f t="shared" si="25"/>
        <v>0</v>
      </c>
      <c r="CF44" s="119">
        <f t="shared" si="26"/>
        <v>0</v>
      </c>
      <c r="CG44" s="119">
        <f t="shared" si="27"/>
        <v>0</v>
      </c>
      <c r="CH44" s="119">
        <f t="shared" si="28"/>
        <v>0</v>
      </c>
      <c r="CI44" s="119">
        <f t="shared" si="29"/>
        <v>0</v>
      </c>
      <c r="CJ44" s="119">
        <f t="shared" si="30"/>
        <v>0</v>
      </c>
      <c r="CK44" s="119">
        <f t="shared" si="31"/>
        <v>0</v>
      </c>
      <c r="CL44" s="119">
        <f t="shared" si="32"/>
        <v>0</v>
      </c>
      <c r="CM44" s="119">
        <f t="shared" si="33"/>
        <v>0</v>
      </c>
      <c r="CN44" s="119">
        <f t="shared" si="34"/>
        <v>0</v>
      </c>
      <c r="CO44" s="119">
        <f t="shared" si="35"/>
        <v>0</v>
      </c>
      <c r="CP44" s="119">
        <f t="shared" si="36"/>
        <v>0</v>
      </c>
      <c r="CQ44" s="119">
        <f t="shared" si="37"/>
        <v>0</v>
      </c>
      <c r="CR44" s="119">
        <f t="shared" si="38"/>
        <v>0</v>
      </c>
      <c r="CS44" s="119">
        <f t="shared" si="39"/>
        <v>0</v>
      </c>
      <c r="CT44" s="119">
        <f t="shared" si="40"/>
        <v>0</v>
      </c>
      <c r="CU44" s="119">
        <f t="shared" si="41"/>
        <v>0</v>
      </c>
      <c r="CV44" s="119">
        <f t="shared" si="42"/>
        <v>0</v>
      </c>
      <c r="CW44" s="119">
        <f t="shared" si="43"/>
        <v>0</v>
      </c>
      <c r="CX44" s="119">
        <f t="shared" si="44"/>
        <v>0</v>
      </c>
      <c r="CY44" s="119">
        <f t="shared" si="45"/>
        <v>0</v>
      </c>
      <c r="CZ44" s="119">
        <f t="shared" si="46"/>
        <v>0</v>
      </c>
      <c r="DA44" s="119">
        <f t="shared" si="47"/>
        <v>0</v>
      </c>
      <c r="DB44" s="119">
        <f t="shared" si="48"/>
        <v>0</v>
      </c>
      <c r="DC44" s="119">
        <f t="shared" si="49"/>
        <v>0</v>
      </c>
      <c r="DD44" s="119">
        <f t="shared" si="50"/>
        <v>0</v>
      </c>
      <c r="DE44" s="119">
        <f t="shared" si="51"/>
        <v>0</v>
      </c>
      <c r="DF44" s="119">
        <f t="shared" si="52"/>
        <v>0</v>
      </c>
      <c r="DG44" s="119">
        <f t="shared" si="53"/>
        <v>0</v>
      </c>
      <c r="DH44" s="119">
        <f t="shared" si="54"/>
        <v>0</v>
      </c>
      <c r="DI44" s="119">
        <f t="shared" si="55"/>
        <v>0</v>
      </c>
      <c r="DJ44" s="119">
        <f t="shared" si="56"/>
        <v>0</v>
      </c>
      <c r="DK44" s="126" t="str">
        <f t="shared" si="57"/>
        <v>1</v>
      </c>
      <c r="DL44" s="126">
        <f t="shared" ca="1" si="58"/>
        <v>0</v>
      </c>
      <c r="DM44" s="119">
        <f ca="1">IF($K44&lt;&gt;1,IF(ISNUMBER(INDEX(Import.PLE,$K44,DM$16)),IF(INDEX(Import.PLE,$K44,DM$16)&lt;=mediçao,BM44,0),0),PLE!$AA$28*BM44)</f>
        <v>0</v>
      </c>
      <c r="DN44" s="119">
        <f ca="1">IF($K44&lt;&gt;1,IF(ISNUMBER(INDEX(Import.PLE,$K44,DN$16)),IF(INDEX(Import.PLE,$K44,DN$16)&lt;=mediçao,BN44,0),0),PLE!$AA$28*BN44)</f>
        <v>0</v>
      </c>
      <c r="DO44" s="119">
        <f ca="1">IF($K44&lt;&gt;1,IF(ISNUMBER(INDEX(Import.PLE,$K44,DO$16)),IF(INDEX(Import.PLE,$K44,DO$16)&lt;=mediçao,BO44,0),0),PLE!$AA$28*BO44)</f>
        <v>0</v>
      </c>
      <c r="DP44" s="119">
        <f ca="1">IF($K44&lt;&gt;1,IF(ISNUMBER(INDEX(Import.PLE,$K44,DP$16)),IF(INDEX(Import.PLE,$K44,DP$16)&lt;=mediçao,BP44,0),0),PLE!$AA$28*BP44)</f>
        <v>0</v>
      </c>
      <c r="DQ44" s="119">
        <f ca="1">IF($K44&lt;&gt;1,IF(ISNUMBER(INDEX(Import.PLE,$K44,DQ$16)),IF(INDEX(Import.PLE,$K44,DQ$16)&lt;=mediçao,BQ44,0),0),PLE!$AA$28*BQ44)</f>
        <v>0</v>
      </c>
      <c r="DR44" s="119">
        <f ca="1">IF($K44&lt;&gt;1,IF(ISNUMBER(INDEX(Import.PLE,$K44,DR$16)),IF(INDEX(Import.PLE,$K44,DR$16)&lt;=mediçao,BR44,0),0),PLE!$AA$28*BR44)</f>
        <v>0</v>
      </c>
      <c r="DS44" s="119">
        <f ca="1">IF($K44&lt;&gt;1,IF(ISNUMBER(INDEX(Import.PLE,$K44,DS$16)),IF(INDEX(Import.PLE,$K44,DS$16)&lt;=mediçao,BS44,0),0),PLE!$AA$28*BS44)</f>
        <v>0</v>
      </c>
      <c r="DT44" s="119">
        <f ca="1">IF($K44&lt;&gt;1,IF(ISNUMBER(INDEX(Import.PLE,$K44,DT$16)),IF(INDEX(Import.PLE,$K44,DT$16)&lt;=mediçao,BT44,0),0),PLE!$AA$28*BT44)</f>
        <v>0</v>
      </c>
      <c r="DU44" s="119">
        <f ca="1">IF($K44&lt;&gt;1,IF(ISNUMBER(INDEX(Import.PLE,$K44,DU$16)),IF(INDEX(Import.PLE,$K44,DU$16)&lt;=mediçao,BU44,0),0),PLE!$AA$28*BU44)</f>
        <v>0</v>
      </c>
      <c r="DV44" s="119">
        <f ca="1">IF($K44&lt;&gt;1,IF(ISNUMBER(INDEX(Import.PLE,$K44,DV$16)),IF(INDEX(Import.PLE,$K44,DV$16)&lt;=mediçao,BV44,0),0),PLE!$AA$28*BV44)</f>
        <v>0</v>
      </c>
      <c r="DW44" s="119">
        <f ca="1">IF($K44&lt;&gt;1,IF(ISNUMBER(INDEX(Import.PLE,$K44,DW$16)),IF(INDEX(Import.PLE,$K44,DW$16)&lt;=mediçao,BW44,0),0),PLE!$AA$28*BW44)</f>
        <v>0</v>
      </c>
      <c r="DX44" s="119">
        <f ca="1">IF($K44&lt;&gt;1,IF(ISNUMBER(INDEX(Import.PLE,$K44,DX$16)),IF(INDEX(Import.PLE,$K44,DX$16)&lt;=mediçao,BX44,0),0),PLE!$AA$28*BX44)</f>
        <v>0</v>
      </c>
      <c r="DY44" s="119">
        <f ca="1">IF($K44&lt;&gt;1,IF(ISNUMBER(INDEX(Import.PLE,$K44,DY$16)),IF(INDEX(Import.PLE,$K44,DY$16)&lt;=mediçao,BY44,0),0),PLE!$AA$28*BY44)</f>
        <v>0</v>
      </c>
      <c r="DZ44" s="119">
        <f ca="1">IF($K44&lt;&gt;1,IF(ISNUMBER(INDEX(Import.PLE,$K44,DZ$16)),IF(INDEX(Import.PLE,$K44,DZ$16)&lt;=mediçao,BZ44,0),0),PLE!$AA$28*BZ44)</f>
        <v>0</v>
      </c>
      <c r="EA44" s="119">
        <f ca="1">IF($K44&lt;&gt;1,IF(ISNUMBER(INDEX(Import.PLE,$K44,EA$16)),IF(INDEX(Import.PLE,$K44,EA$16)&lt;=mediçao,CA44,0),0),PLE!$AA$28*CA44)</f>
        <v>0</v>
      </c>
      <c r="EB44" s="119">
        <f ca="1">IF($K44&lt;&gt;1,IF(ISNUMBER(INDEX(Import.PLE,$K44,EB$16)),IF(INDEX(Import.PLE,$K44,EB$16)&lt;=mediçao,CB44,0),0),PLE!$AA$28*CB44)</f>
        <v>0</v>
      </c>
      <c r="EC44" s="119">
        <f ca="1">IF($K44&lt;&gt;1,IF(ISNUMBER(INDEX(Import.PLE,$K44,EC$16)),IF(INDEX(Import.PLE,$K44,EC$16)&lt;=mediçao,CC44,0),0),PLE!$AA$28*CC44)</f>
        <v>0</v>
      </c>
      <c r="ED44" s="119">
        <f ca="1">IF($K44&lt;&gt;1,IF(ISNUMBER(INDEX(Import.PLE,$K44,ED$16)),IF(INDEX(Import.PLE,$K44,ED$16)&lt;=mediçao,CD44,0),0),PLE!$AA$28*CD44)</f>
        <v>0</v>
      </c>
      <c r="EE44" s="119">
        <f ca="1">IF($K44&lt;&gt;1,IF(ISNUMBER(INDEX(Import.PLE,$K44,EE$16)),IF(INDEX(Import.PLE,$K44,EE$16)&lt;=mediçao,CE44,0),0),PLE!$AA$28*CE44)</f>
        <v>0</v>
      </c>
      <c r="EF44" s="119">
        <f ca="1">IF($K44&lt;&gt;1,IF(ISNUMBER(INDEX(Import.PLE,$K44,EF$16)),IF(INDEX(Import.PLE,$K44,EF$16)&lt;=mediçao,CF44,0),0),PLE!$AA$28*CF44)</f>
        <v>0</v>
      </c>
      <c r="EG44" s="119">
        <f ca="1">IF($K44&lt;&gt;1,IF(ISNUMBER(INDEX(Import.PLE,$K44,EG$16)),IF(INDEX(Import.PLE,$K44,EG$16)&lt;=mediçao,CG44,0),0),PLE!$AA$28*CG44)</f>
        <v>0</v>
      </c>
      <c r="EH44" s="119">
        <f ca="1">IF($K44&lt;&gt;1,IF(ISNUMBER(INDEX(Import.PLE,$K44,EH$16)),IF(INDEX(Import.PLE,$K44,EH$16)&lt;=mediçao,CH44,0),0),PLE!$AA$28*CH44)</f>
        <v>0</v>
      </c>
      <c r="EI44" s="119">
        <f ca="1">IF($K44&lt;&gt;1,IF(ISNUMBER(INDEX(Import.PLE,$K44,EI$16)),IF(INDEX(Import.PLE,$K44,EI$16)&lt;=mediçao,CI44,0),0),PLE!$AA$28*CI44)</f>
        <v>0</v>
      </c>
      <c r="EJ44" s="119">
        <f ca="1">IF($K44&lt;&gt;1,IF(ISNUMBER(INDEX(Import.PLE,$K44,EJ$16)),IF(INDEX(Import.PLE,$K44,EJ$16)&lt;=mediçao,CJ44,0),0),PLE!$AA$28*CJ44)</f>
        <v>0</v>
      </c>
      <c r="EK44" s="119">
        <f ca="1">IF($K44&lt;&gt;1,IF(ISNUMBER(INDEX(Import.PLE,$K44,EK$16)),IF(INDEX(Import.PLE,$K44,EK$16)&lt;=mediçao,CK44,0),0),PLE!$AA$28*CK44)</f>
        <v>0</v>
      </c>
      <c r="EL44" s="119">
        <f ca="1">IF($K44&lt;&gt;1,IF(ISNUMBER(INDEX(Import.PLE,$K44,EL$16)),IF(INDEX(Import.PLE,$K44,EL$16)&lt;=mediçao,CL44,0),0),PLE!$AA$28*CL44)</f>
        <v>0</v>
      </c>
      <c r="EM44" s="119">
        <f ca="1">IF($K44&lt;&gt;1,IF(ISNUMBER(INDEX(Import.PLE,$K44,EM$16)),IF(INDEX(Import.PLE,$K44,EM$16)&lt;=mediçao,CM44,0),0),PLE!$AA$28*CM44)</f>
        <v>0</v>
      </c>
      <c r="EN44" s="119">
        <f ca="1">IF($K44&lt;&gt;1,IF(ISNUMBER(INDEX(Import.PLE,$K44,EN$16)),IF(INDEX(Import.PLE,$K44,EN$16)&lt;=mediçao,CN44,0),0),PLE!$AA$28*CN44)</f>
        <v>0</v>
      </c>
      <c r="EO44" s="119">
        <f ca="1">IF($K44&lt;&gt;1,IF(ISNUMBER(INDEX(Import.PLE,$K44,EO$16)),IF(INDEX(Import.PLE,$K44,EO$16)&lt;=mediçao,CO44,0),0),PLE!$AA$28*CO44)</f>
        <v>0</v>
      </c>
      <c r="EP44" s="119">
        <f ca="1">IF($K44&lt;&gt;1,IF(ISNUMBER(INDEX(Import.PLE,$K44,EP$16)),IF(INDEX(Import.PLE,$K44,EP$16)&lt;=mediçao,CP44,0),0),PLE!$AA$28*CP44)</f>
        <v>0</v>
      </c>
      <c r="EQ44" s="119">
        <f ca="1">IF($K44&lt;&gt;1,IF(ISNUMBER(INDEX(Import.PLE,$K44,EQ$16)),IF(INDEX(Import.PLE,$K44,EQ$16)&lt;=mediçao,CQ44,0),0),PLE!$AA$28*CQ44)</f>
        <v>0</v>
      </c>
      <c r="ER44" s="119">
        <f ca="1">IF($K44&lt;&gt;1,IF(ISNUMBER(INDEX(Import.PLE,$K44,ER$16)),IF(INDEX(Import.PLE,$K44,ER$16)&lt;=mediçao,CR44,0),0),PLE!$AA$28*CR44)</f>
        <v>0</v>
      </c>
      <c r="ES44" s="119">
        <f ca="1">IF($K44&lt;&gt;1,IF(ISNUMBER(INDEX(Import.PLE,$K44,ES$16)),IF(INDEX(Import.PLE,$K44,ES$16)&lt;=mediçao,CS44,0),0),PLE!$AA$28*CS44)</f>
        <v>0</v>
      </c>
      <c r="ET44" s="119">
        <f ca="1">IF($K44&lt;&gt;1,IF(ISNUMBER(INDEX(Import.PLE,$K44,ET$16)),IF(INDEX(Import.PLE,$K44,ET$16)&lt;=mediçao,CT44,0),0),PLE!$AA$28*CT44)</f>
        <v>0</v>
      </c>
      <c r="EU44" s="119">
        <f ca="1">IF($K44&lt;&gt;1,IF(ISNUMBER(INDEX(Import.PLE,$K44,EU$16)),IF(INDEX(Import.PLE,$K44,EU$16)&lt;=mediçao,CU44,0),0),PLE!$AA$28*CU44)</f>
        <v>0</v>
      </c>
      <c r="EV44" s="119">
        <f ca="1">IF($K44&lt;&gt;1,IF(ISNUMBER(INDEX(Import.PLE,$K44,EV$16)),IF(INDEX(Import.PLE,$K44,EV$16)&lt;=mediçao,CV44,0),0),PLE!$AA$28*CV44)</f>
        <v>0</v>
      </c>
      <c r="EW44" s="119">
        <f ca="1">IF($K44&lt;&gt;1,IF(ISNUMBER(INDEX(Import.PLE,$K44,EW$16)),IF(INDEX(Import.PLE,$K44,EW$16)&lt;=mediçao,CW44,0),0),PLE!$AA$28*CW44)</f>
        <v>0</v>
      </c>
      <c r="EX44" s="119">
        <f ca="1">IF($K44&lt;&gt;1,IF(ISNUMBER(INDEX(Import.PLE,$K44,EX$16)),IF(INDEX(Import.PLE,$K44,EX$16)&lt;=mediçao,CX44,0),0),PLE!$AA$28*CX44)</f>
        <v>0</v>
      </c>
      <c r="EY44" s="119">
        <f ca="1">IF($K44&lt;&gt;1,IF(ISNUMBER(INDEX(Import.PLE,$K44,EY$16)),IF(INDEX(Import.PLE,$K44,EY$16)&lt;=mediçao,CY44,0),0),PLE!$AA$28*CY44)</f>
        <v>0</v>
      </c>
      <c r="EZ44" s="119">
        <f ca="1">IF($K44&lt;&gt;1,IF(ISNUMBER(INDEX(Import.PLE,$K44,EZ$16)),IF(INDEX(Import.PLE,$K44,EZ$16)&lt;=mediçao,CZ44,0),0),PLE!$AA$28*CZ44)</f>
        <v>0</v>
      </c>
      <c r="FA44" s="119">
        <f ca="1">IF($K44&lt;&gt;1,IF(ISNUMBER(INDEX(Import.PLE,$K44,FA$16)),IF(INDEX(Import.PLE,$K44,FA$16)&lt;=mediçao,DA44,0),0),PLE!$AA$28*DA44)</f>
        <v>0</v>
      </c>
      <c r="FB44" s="119">
        <f ca="1">IF($K44&lt;&gt;1,IF(ISNUMBER(INDEX(Import.PLE,$K44,FB$16)),IF(INDEX(Import.PLE,$K44,FB$16)&lt;=mediçao,DB44,0),0),PLE!$AA$28*DB44)</f>
        <v>0</v>
      </c>
      <c r="FC44" s="119">
        <f ca="1">IF($K44&lt;&gt;1,IF(ISNUMBER(INDEX(Import.PLE,$K44,FC$16)),IF(INDEX(Import.PLE,$K44,FC$16)&lt;=mediçao,DC44,0),0),PLE!$AA$28*DC44)</f>
        <v>0</v>
      </c>
      <c r="FD44" s="119">
        <f ca="1">IF($K44&lt;&gt;1,IF(ISNUMBER(INDEX(Import.PLE,$K44,FD$16)),IF(INDEX(Import.PLE,$K44,FD$16)&lt;=mediçao,DD44,0),0),PLE!$AA$28*DD44)</f>
        <v>0</v>
      </c>
      <c r="FE44" s="119">
        <f ca="1">IF($K44&lt;&gt;1,IF(ISNUMBER(INDEX(Import.PLE,$K44,FE$16)),IF(INDEX(Import.PLE,$K44,FE$16)&lt;=mediçao,DE44,0),0),PLE!$AA$28*DE44)</f>
        <v>0</v>
      </c>
      <c r="FF44" s="119">
        <f ca="1">IF($K44&lt;&gt;1,IF(ISNUMBER(INDEX(Import.PLE,$K44,FF$16)),IF(INDEX(Import.PLE,$K44,FF$16)&lt;=mediçao,DF44,0),0),PLE!$AA$28*DF44)</f>
        <v>0</v>
      </c>
      <c r="FG44" s="119">
        <f ca="1">IF($K44&lt;&gt;1,IF(ISNUMBER(INDEX(Import.PLE,$K44,FG$16)),IF(INDEX(Import.PLE,$K44,FG$16)&lt;=mediçao,DG44,0),0),PLE!$AA$28*DG44)</f>
        <v>0</v>
      </c>
      <c r="FH44" s="119">
        <f ca="1">IF($K44&lt;&gt;1,IF(ISNUMBER(INDEX(Import.PLE,$K44,FH$16)),IF(INDEX(Import.PLE,$K44,FH$16)&lt;=mediçao,DH44,0),0),PLE!$AA$28*DH44)</f>
        <v>0</v>
      </c>
      <c r="FI44" s="119">
        <f ca="1">IF($K44&lt;&gt;1,IF(ISNUMBER(INDEX(Import.PLE,$K44,FI$16)),IF(INDEX(Import.PLE,$K44,FI$16)&lt;=mediçao,DI44,0),0),PLE!$AA$28*DI44)</f>
        <v>0</v>
      </c>
      <c r="FJ44" s="119">
        <f ca="1">IF($K44&lt;&gt;1,IF(ISNUMBER(INDEX(Import.PLE,$K44,FJ$16)),IF(INDEX(Import.PLE,$K44,FJ$16)&lt;=mediçao,DJ44,0),0),PLE!$AA$28*DJ44)</f>
        <v>0</v>
      </c>
    </row>
    <row r="45" spans="2:166" s="88" customFormat="1" ht="11.25" customHeight="1" x14ac:dyDescent="0.35">
      <c r="B45" s="118">
        <f t="shared" ca="1" si="3"/>
        <v>28</v>
      </c>
      <c r="C45" s="83" t="str">
        <f t="shared" si="4"/>
        <v>Serviço</v>
      </c>
      <c r="D45" s="138" t="s">
        <v>249</v>
      </c>
      <c r="E45" s="139" t="s">
        <v>250</v>
      </c>
      <c r="F45" s="137" t="s">
        <v>201</v>
      </c>
      <c r="G45" s="174">
        <f t="shared" si="5"/>
        <v>89.84</v>
      </c>
      <c r="H45" s="175">
        <f t="shared" si="6"/>
        <v>159.01001780943898</v>
      </c>
      <c r="I45" s="176">
        <v>14285.46</v>
      </c>
      <c r="J45" s="86"/>
      <c r="K45" s="168">
        <f>deactivatedados.form1</f>
        <v>4</v>
      </c>
      <c r="L45" s="167" t="s">
        <v>704</v>
      </c>
      <c r="M45" s="87"/>
      <c r="N45" s="181">
        <v>89.84</v>
      </c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M45" s="119">
        <f t="shared" ca="1" si="7"/>
        <v>14285.46</v>
      </c>
      <c r="BN45" s="119">
        <f t="shared" si="8"/>
        <v>0</v>
      </c>
      <c r="BO45" s="119">
        <f t="shared" si="9"/>
        <v>0</v>
      </c>
      <c r="BP45" s="119">
        <f t="shared" si="10"/>
        <v>0</v>
      </c>
      <c r="BQ45" s="119">
        <f t="shared" si="11"/>
        <v>0</v>
      </c>
      <c r="BR45" s="119">
        <f t="shared" si="12"/>
        <v>0</v>
      </c>
      <c r="BS45" s="119">
        <f t="shared" si="13"/>
        <v>0</v>
      </c>
      <c r="BT45" s="119">
        <f t="shared" si="14"/>
        <v>0</v>
      </c>
      <c r="BU45" s="119">
        <f t="shared" si="15"/>
        <v>0</v>
      </c>
      <c r="BV45" s="119">
        <f t="shared" si="16"/>
        <v>0</v>
      </c>
      <c r="BW45" s="119">
        <f t="shared" si="17"/>
        <v>0</v>
      </c>
      <c r="BX45" s="119">
        <f t="shared" si="18"/>
        <v>0</v>
      </c>
      <c r="BY45" s="119">
        <f t="shared" si="19"/>
        <v>0</v>
      </c>
      <c r="BZ45" s="119">
        <f t="shared" si="20"/>
        <v>0</v>
      </c>
      <c r="CA45" s="119">
        <f t="shared" si="21"/>
        <v>0</v>
      </c>
      <c r="CB45" s="119">
        <f t="shared" si="22"/>
        <v>0</v>
      </c>
      <c r="CC45" s="119">
        <f t="shared" si="23"/>
        <v>0</v>
      </c>
      <c r="CD45" s="119">
        <f t="shared" si="24"/>
        <v>0</v>
      </c>
      <c r="CE45" s="119">
        <f t="shared" si="25"/>
        <v>0</v>
      </c>
      <c r="CF45" s="119">
        <f t="shared" si="26"/>
        <v>0</v>
      </c>
      <c r="CG45" s="119">
        <f t="shared" si="27"/>
        <v>0</v>
      </c>
      <c r="CH45" s="119">
        <f t="shared" si="28"/>
        <v>0</v>
      </c>
      <c r="CI45" s="119">
        <f t="shared" si="29"/>
        <v>0</v>
      </c>
      <c r="CJ45" s="119">
        <f t="shared" si="30"/>
        <v>0</v>
      </c>
      <c r="CK45" s="119">
        <f t="shared" si="31"/>
        <v>0</v>
      </c>
      <c r="CL45" s="119">
        <f t="shared" si="32"/>
        <v>0</v>
      </c>
      <c r="CM45" s="119">
        <f t="shared" si="33"/>
        <v>0</v>
      </c>
      <c r="CN45" s="119">
        <f t="shared" si="34"/>
        <v>0</v>
      </c>
      <c r="CO45" s="119">
        <f t="shared" si="35"/>
        <v>0</v>
      </c>
      <c r="CP45" s="119">
        <f t="shared" si="36"/>
        <v>0</v>
      </c>
      <c r="CQ45" s="119">
        <f t="shared" si="37"/>
        <v>0</v>
      </c>
      <c r="CR45" s="119">
        <f t="shared" si="38"/>
        <v>0</v>
      </c>
      <c r="CS45" s="119">
        <f t="shared" si="39"/>
        <v>0</v>
      </c>
      <c r="CT45" s="119">
        <f t="shared" si="40"/>
        <v>0</v>
      </c>
      <c r="CU45" s="119">
        <f t="shared" si="41"/>
        <v>0</v>
      </c>
      <c r="CV45" s="119">
        <f t="shared" si="42"/>
        <v>0</v>
      </c>
      <c r="CW45" s="119">
        <f t="shared" si="43"/>
        <v>0</v>
      </c>
      <c r="CX45" s="119">
        <f t="shared" si="44"/>
        <v>0</v>
      </c>
      <c r="CY45" s="119">
        <f t="shared" si="45"/>
        <v>0</v>
      </c>
      <c r="CZ45" s="119">
        <f t="shared" si="46"/>
        <v>0</v>
      </c>
      <c r="DA45" s="119">
        <f t="shared" si="47"/>
        <v>0</v>
      </c>
      <c r="DB45" s="119">
        <f t="shared" si="48"/>
        <v>0</v>
      </c>
      <c r="DC45" s="119">
        <f t="shared" si="49"/>
        <v>0</v>
      </c>
      <c r="DD45" s="119">
        <f t="shared" si="50"/>
        <v>0</v>
      </c>
      <c r="DE45" s="119">
        <f t="shared" si="51"/>
        <v>0</v>
      </c>
      <c r="DF45" s="119">
        <f t="shared" si="52"/>
        <v>0</v>
      </c>
      <c r="DG45" s="119">
        <f t="shared" si="53"/>
        <v>0</v>
      </c>
      <c r="DH45" s="119">
        <f t="shared" si="54"/>
        <v>0</v>
      </c>
      <c r="DI45" s="119">
        <f t="shared" si="55"/>
        <v>0</v>
      </c>
      <c r="DJ45" s="119">
        <f t="shared" si="56"/>
        <v>0</v>
      </c>
      <c r="DK45" s="126" t="str">
        <f t="shared" si="57"/>
        <v>1</v>
      </c>
      <c r="DL45" s="126">
        <f t="shared" ca="1" si="58"/>
        <v>14285.46</v>
      </c>
      <c r="DM45" s="119">
        <f ca="1">IF($K45&lt;&gt;1,IF(ISNUMBER(INDEX(Import.PLE,$K45,DM$16)),IF(INDEX(Import.PLE,$K45,DM$16)&lt;=mediçao,BM45,0),0),PLE!$AA$28*BM45)</f>
        <v>14285.46</v>
      </c>
      <c r="DN45" s="119">
        <f ca="1">IF($K45&lt;&gt;1,IF(ISNUMBER(INDEX(Import.PLE,$K45,DN$16)),IF(INDEX(Import.PLE,$K45,DN$16)&lt;=mediçao,BN45,0),0),PLE!$AA$28*BN45)</f>
        <v>0</v>
      </c>
      <c r="DO45" s="119">
        <f ca="1">IF($K45&lt;&gt;1,IF(ISNUMBER(INDEX(Import.PLE,$K45,DO$16)),IF(INDEX(Import.PLE,$K45,DO$16)&lt;=mediçao,BO45,0),0),PLE!$AA$28*BO45)</f>
        <v>0</v>
      </c>
      <c r="DP45" s="119">
        <f ca="1">IF($K45&lt;&gt;1,IF(ISNUMBER(INDEX(Import.PLE,$K45,DP$16)),IF(INDEX(Import.PLE,$K45,DP$16)&lt;=mediçao,BP45,0),0),PLE!$AA$28*BP45)</f>
        <v>0</v>
      </c>
      <c r="DQ45" s="119">
        <f ca="1">IF($K45&lt;&gt;1,IF(ISNUMBER(INDEX(Import.PLE,$K45,DQ$16)),IF(INDEX(Import.PLE,$K45,DQ$16)&lt;=mediçao,BQ45,0),0),PLE!$AA$28*BQ45)</f>
        <v>0</v>
      </c>
      <c r="DR45" s="119">
        <f ca="1">IF($K45&lt;&gt;1,IF(ISNUMBER(INDEX(Import.PLE,$K45,DR$16)),IF(INDEX(Import.PLE,$K45,DR$16)&lt;=mediçao,BR45,0),0),PLE!$AA$28*BR45)</f>
        <v>0</v>
      </c>
      <c r="DS45" s="119">
        <f ca="1">IF($K45&lt;&gt;1,IF(ISNUMBER(INDEX(Import.PLE,$K45,DS$16)),IF(INDEX(Import.PLE,$K45,DS$16)&lt;=mediçao,BS45,0),0),PLE!$AA$28*BS45)</f>
        <v>0</v>
      </c>
      <c r="DT45" s="119">
        <f ca="1">IF($K45&lt;&gt;1,IF(ISNUMBER(INDEX(Import.PLE,$K45,DT$16)),IF(INDEX(Import.PLE,$K45,DT$16)&lt;=mediçao,BT45,0),0),PLE!$AA$28*BT45)</f>
        <v>0</v>
      </c>
      <c r="DU45" s="119">
        <f ca="1">IF($K45&lt;&gt;1,IF(ISNUMBER(INDEX(Import.PLE,$K45,DU$16)),IF(INDEX(Import.PLE,$K45,DU$16)&lt;=mediçao,BU45,0),0),PLE!$AA$28*BU45)</f>
        <v>0</v>
      </c>
      <c r="DV45" s="119">
        <f ca="1">IF($K45&lt;&gt;1,IF(ISNUMBER(INDEX(Import.PLE,$K45,DV$16)),IF(INDEX(Import.PLE,$K45,DV$16)&lt;=mediçao,BV45,0),0),PLE!$AA$28*BV45)</f>
        <v>0</v>
      </c>
      <c r="DW45" s="119">
        <f ca="1">IF($K45&lt;&gt;1,IF(ISNUMBER(INDEX(Import.PLE,$K45,DW$16)),IF(INDEX(Import.PLE,$K45,DW$16)&lt;=mediçao,BW45,0),0),PLE!$AA$28*BW45)</f>
        <v>0</v>
      </c>
      <c r="DX45" s="119">
        <f ca="1">IF($K45&lt;&gt;1,IF(ISNUMBER(INDEX(Import.PLE,$K45,DX$16)),IF(INDEX(Import.PLE,$K45,DX$16)&lt;=mediçao,BX45,0),0),PLE!$AA$28*BX45)</f>
        <v>0</v>
      </c>
      <c r="DY45" s="119">
        <f ca="1">IF($K45&lt;&gt;1,IF(ISNUMBER(INDEX(Import.PLE,$K45,DY$16)),IF(INDEX(Import.PLE,$K45,DY$16)&lt;=mediçao,BY45,0),0),PLE!$AA$28*BY45)</f>
        <v>0</v>
      </c>
      <c r="DZ45" s="119">
        <f ca="1">IF($K45&lt;&gt;1,IF(ISNUMBER(INDEX(Import.PLE,$K45,DZ$16)),IF(INDEX(Import.PLE,$K45,DZ$16)&lt;=mediçao,BZ45,0),0),PLE!$AA$28*BZ45)</f>
        <v>0</v>
      </c>
      <c r="EA45" s="119">
        <f ca="1">IF($K45&lt;&gt;1,IF(ISNUMBER(INDEX(Import.PLE,$K45,EA$16)),IF(INDEX(Import.PLE,$K45,EA$16)&lt;=mediçao,CA45,0),0),PLE!$AA$28*CA45)</f>
        <v>0</v>
      </c>
      <c r="EB45" s="119">
        <f ca="1">IF($K45&lt;&gt;1,IF(ISNUMBER(INDEX(Import.PLE,$K45,EB$16)),IF(INDEX(Import.PLE,$K45,EB$16)&lt;=mediçao,CB45,0),0),PLE!$AA$28*CB45)</f>
        <v>0</v>
      </c>
      <c r="EC45" s="119">
        <f ca="1">IF($K45&lt;&gt;1,IF(ISNUMBER(INDEX(Import.PLE,$K45,EC$16)),IF(INDEX(Import.PLE,$K45,EC$16)&lt;=mediçao,CC45,0),0),PLE!$AA$28*CC45)</f>
        <v>0</v>
      </c>
      <c r="ED45" s="119">
        <f ca="1">IF($K45&lt;&gt;1,IF(ISNUMBER(INDEX(Import.PLE,$K45,ED$16)),IF(INDEX(Import.PLE,$K45,ED$16)&lt;=mediçao,CD45,0),0),PLE!$AA$28*CD45)</f>
        <v>0</v>
      </c>
      <c r="EE45" s="119">
        <f ca="1">IF($K45&lt;&gt;1,IF(ISNUMBER(INDEX(Import.PLE,$K45,EE$16)),IF(INDEX(Import.PLE,$K45,EE$16)&lt;=mediçao,CE45,0),0),PLE!$AA$28*CE45)</f>
        <v>0</v>
      </c>
      <c r="EF45" s="119">
        <f ca="1">IF($K45&lt;&gt;1,IF(ISNUMBER(INDEX(Import.PLE,$K45,EF$16)),IF(INDEX(Import.PLE,$K45,EF$16)&lt;=mediçao,CF45,0),0),PLE!$AA$28*CF45)</f>
        <v>0</v>
      </c>
      <c r="EG45" s="119">
        <f ca="1">IF($K45&lt;&gt;1,IF(ISNUMBER(INDEX(Import.PLE,$K45,EG$16)),IF(INDEX(Import.PLE,$K45,EG$16)&lt;=mediçao,CG45,0),0),PLE!$AA$28*CG45)</f>
        <v>0</v>
      </c>
      <c r="EH45" s="119">
        <f ca="1">IF($K45&lt;&gt;1,IF(ISNUMBER(INDEX(Import.PLE,$K45,EH$16)),IF(INDEX(Import.PLE,$K45,EH$16)&lt;=mediçao,CH45,0),0),PLE!$AA$28*CH45)</f>
        <v>0</v>
      </c>
      <c r="EI45" s="119">
        <f ca="1">IF($K45&lt;&gt;1,IF(ISNUMBER(INDEX(Import.PLE,$K45,EI$16)),IF(INDEX(Import.PLE,$K45,EI$16)&lt;=mediçao,CI45,0),0),PLE!$AA$28*CI45)</f>
        <v>0</v>
      </c>
      <c r="EJ45" s="119">
        <f ca="1">IF($K45&lt;&gt;1,IF(ISNUMBER(INDEX(Import.PLE,$K45,EJ$16)),IF(INDEX(Import.PLE,$K45,EJ$16)&lt;=mediçao,CJ45,0),0),PLE!$AA$28*CJ45)</f>
        <v>0</v>
      </c>
      <c r="EK45" s="119">
        <f ca="1">IF($K45&lt;&gt;1,IF(ISNUMBER(INDEX(Import.PLE,$K45,EK$16)),IF(INDEX(Import.PLE,$K45,EK$16)&lt;=mediçao,CK45,0),0),PLE!$AA$28*CK45)</f>
        <v>0</v>
      </c>
      <c r="EL45" s="119">
        <f ca="1">IF($K45&lt;&gt;1,IF(ISNUMBER(INDEX(Import.PLE,$K45,EL$16)),IF(INDEX(Import.PLE,$K45,EL$16)&lt;=mediçao,CL45,0),0),PLE!$AA$28*CL45)</f>
        <v>0</v>
      </c>
      <c r="EM45" s="119">
        <f ca="1">IF($K45&lt;&gt;1,IF(ISNUMBER(INDEX(Import.PLE,$K45,EM$16)),IF(INDEX(Import.PLE,$K45,EM$16)&lt;=mediçao,CM45,0),0),PLE!$AA$28*CM45)</f>
        <v>0</v>
      </c>
      <c r="EN45" s="119">
        <f ca="1">IF($K45&lt;&gt;1,IF(ISNUMBER(INDEX(Import.PLE,$K45,EN$16)),IF(INDEX(Import.PLE,$K45,EN$16)&lt;=mediçao,CN45,0),0),PLE!$AA$28*CN45)</f>
        <v>0</v>
      </c>
      <c r="EO45" s="119">
        <f ca="1">IF($K45&lt;&gt;1,IF(ISNUMBER(INDEX(Import.PLE,$K45,EO$16)),IF(INDEX(Import.PLE,$K45,EO$16)&lt;=mediçao,CO45,0),0),PLE!$AA$28*CO45)</f>
        <v>0</v>
      </c>
      <c r="EP45" s="119">
        <f ca="1">IF($K45&lt;&gt;1,IF(ISNUMBER(INDEX(Import.PLE,$K45,EP$16)),IF(INDEX(Import.PLE,$K45,EP$16)&lt;=mediçao,CP45,0),0),PLE!$AA$28*CP45)</f>
        <v>0</v>
      </c>
      <c r="EQ45" s="119">
        <f ca="1">IF($K45&lt;&gt;1,IF(ISNUMBER(INDEX(Import.PLE,$K45,EQ$16)),IF(INDEX(Import.PLE,$K45,EQ$16)&lt;=mediçao,CQ45,0),0),PLE!$AA$28*CQ45)</f>
        <v>0</v>
      </c>
      <c r="ER45" s="119">
        <f ca="1">IF($K45&lt;&gt;1,IF(ISNUMBER(INDEX(Import.PLE,$K45,ER$16)),IF(INDEX(Import.PLE,$K45,ER$16)&lt;=mediçao,CR45,0),0),PLE!$AA$28*CR45)</f>
        <v>0</v>
      </c>
      <c r="ES45" s="119">
        <f ca="1">IF($K45&lt;&gt;1,IF(ISNUMBER(INDEX(Import.PLE,$K45,ES$16)),IF(INDEX(Import.PLE,$K45,ES$16)&lt;=mediçao,CS45,0),0),PLE!$AA$28*CS45)</f>
        <v>0</v>
      </c>
      <c r="ET45" s="119">
        <f ca="1">IF($K45&lt;&gt;1,IF(ISNUMBER(INDEX(Import.PLE,$K45,ET$16)),IF(INDEX(Import.PLE,$K45,ET$16)&lt;=mediçao,CT45,0),0),PLE!$AA$28*CT45)</f>
        <v>0</v>
      </c>
      <c r="EU45" s="119">
        <f ca="1">IF($K45&lt;&gt;1,IF(ISNUMBER(INDEX(Import.PLE,$K45,EU$16)),IF(INDEX(Import.PLE,$K45,EU$16)&lt;=mediçao,CU45,0),0),PLE!$AA$28*CU45)</f>
        <v>0</v>
      </c>
      <c r="EV45" s="119">
        <f ca="1">IF($K45&lt;&gt;1,IF(ISNUMBER(INDEX(Import.PLE,$K45,EV$16)),IF(INDEX(Import.PLE,$K45,EV$16)&lt;=mediçao,CV45,0),0),PLE!$AA$28*CV45)</f>
        <v>0</v>
      </c>
      <c r="EW45" s="119">
        <f ca="1">IF($K45&lt;&gt;1,IF(ISNUMBER(INDEX(Import.PLE,$K45,EW$16)),IF(INDEX(Import.PLE,$K45,EW$16)&lt;=mediçao,CW45,0),0),PLE!$AA$28*CW45)</f>
        <v>0</v>
      </c>
      <c r="EX45" s="119">
        <f ca="1">IF($K45&lt;&gt;1,IF(ISNUMBER(INDEX(Import.PLE,$K45,EX$16)),IF(INDEX(Import.PLE,$K45,EX$16)&lt;=mediçao,CX45,0),0),PLE!$AA$28*CX45)</f>
        <v>0</v>
      </c>
      <c r="EY45" s="119">
        <f ca="1">IF($K45&lt;&gt;1,IF(ISNUMBER(INDEX(Import.PLE,$K45,EY$16)),IF(INDEX(Import.PLE,$K45,EY$16)&lt;=mediçao,CY45,0),0),PLE!$AA$28*CY45)</f>
        <v>0</v>
      </c>
      <c r="EZ45" s="119">
        <f ca="1">IF($K45&lt;&gt;1,IF(ISNUMBER(INDEX(Import.PLE,$K45,EZ$16)),IF(INDEX(Import.PLE,$K45,EZ$16)&lt;=mediçao,CZ45,0),0),PLE!$AA$28*CZ45)</f>
        <v>0</v>
      </c>
      <c r="FA45" s="119">
        <f ca="1">IF($K45&lt;&gt;1,IF(ISNUMBER(INDEX(Import.PLE,$K45,FA$16)),IF(INDEX(Import.PLE,$K45,FA$16)&lt;=mediçao,DA45,0),0),PLE!$AA$28*DA45)</f>
        <v>0</v>
      </c>
      <c r="FB45" s="119">
        <f ca="1">IF($K45&lt;&gt;1,IF(ISNUMBER(INDEX(Import.PLE,$K45,FB$16)),IF(INDEX(Import.PLE,$K45,FB$16)&lt;=mediçao,DB45,0),0),PLE!$AA$28*DB45)</f>
        <v>0</v>
      </c>
      <c r="FC45" s="119">
        <f ca="1">IF($K45&lt;&gt;1,IF(ISNUMBER(INDEX(Import.PLE,$K45,FC$16)),IF(INDEX(Import.PLE,$K45,FC$16)&lt;=mediçao,DC45,0),0),PLE!$AA$28*DC45)</f>
        <v>0</v>
      </c>
      <c r="FD45" s="119">
        <f ca="1">IF($K45&lt;&gt;1,IF(ISNUMBER(INDEX(Import.PLE,$K45,FD$16)),IF(INDEX(Import.PLE,$K45,FD$16)&lt;=mediçao,DD45,0),0),PLE!$AA$28*DD45)</f>
        <v>0</v>
      </c>
      <c r="FE45" s="119">
        <f ca="1">IF($K45&lt;&gt;1,IF(ISNUMBER(INDEX(Import.PLE,$K45,FE$16)),IF(INDEX(Import.PLE,$K45,FE$16)&lt;=mediçao,DE45,0),0),PLE!$AA$28*DE45)</f>
        <v>0</v>
      </c>
      <c r="FF45" s="119">
        <f ca="1">IF($K45&lt;&gt;1,IF(ISNUMBER(INDEX(Import.PLE,$K45,FF$16)),IF(INDEX(Import.PLE,$K45,FF$16)&lt;=mediçao,DF45,0),0),PLE!$AA$28*DF45)</f>
        <v>0</v>
      </c>
      <c r="FG45" s="119">
        <f ca="1">IF($K45&lt;&gt;1,IF(ISNUMBER(INDEX(Import.PLE,$K45,FG$16)),IF(INDEX(Import.PLE,$K45,FG$16)&lt;=mediçao,DG45,0),0),PLE!$AA$28*DG45)</f>
        <v>0</v>
      </c>
      <c r="FH45" s="119">
        <f ca="1">IF($K45&lt;&gt;1,IF(ISNUMBER(INDEX(Import.PLE,$K45,FH$16)),IF(INDEX(Import.PLE,$K45,FH$16)&lt;=mediçao,DH45,0),0),PLE!$AA$28*DH45)</f>
        <v>0</v>
      </c>
      <c r="FI45" s="119">
        <f ca="1">IF($K45&lt;&gt;1,IF(ISNUMBER(INDEX(Import.PLE,$K45,FI$16)),IF(INDEX(Import.PLE,$K45,FI$16)&lt;=mediçao,DI45,0),0),PLE!$AA$28*DI45)</f>
        <v>0</v>
      </c>
      <c r="FJ45" s="119">
        <f ca="1">IF($K45&lt;&gt;1,IF(ISNUMBER(INDEX(Import.PLE,$K45,FJ$16)),IF(INDEX(Import.PLE,$K45,FJ$16)&lt;=mediçao,DJ45,0),0),PLE!$AA$28*DJ45)</f>
        <v>0</v>
      </c>
    </row>
    <row r="46" spans="2:166" s="88" customFormat="1" ht="11.25" customHeight="1" x14ac:dyDescent="0.35">
      <c r="B46" s="118">
        <f t="shared" ca="1" si="3"/>
        <v>29</v>
      </c>
      <c r="C46" s="83" t="str">
        <f t="shared" si="4"/>
        <v>Serviço</v>
      </c>
      <c r="D46" s="138" t="s">
        <v>251</v>
      </c>
      <c r="E46" s="139" t="s">
        <v>226</v>
      </c>
      <c r="F46" s="137" t="s">
        <v>227</v>
      </c>
      <c r="G46" s="174">
        <f t="shared" si="5"/>
        <v>110.3</v>
      </c>
      <c r="H46" s="175">
        <f t="shared" si="6"/>
        <v>19.339981867633725</v>
      </c>
      <c r="I46" s="176">
        <v>2133.1999999999998</v>
      </c>
      <c r="J46" s="86"/>
      <c r="K46" s="168">
        <f>deactivatedados.form1</f>
        <v>4</v>
      </c>
      <c r="L46" s="167" t="s">
        <v>704</v>
      </c>
      <c r="M46" s="87"/>
      <c r="N46" s="181">
        <v>110.3</v>
      </c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M46" s="119">
        <f t="shared" ca="1" si="7"/>
        <v>2133.1999999999998</v>
      </c>
      <c r="BN46" s="119">
        <f t="shared" si="8"/>
        <v>0</v>
      </c>
      <c r="BO46" s="119">
        <f t="shared" si="9"/>
        <v>0</v>
      </c>
      <c r="BP46" s="119">
        <f t="shared" si="10"/>
        <v>0</v>
      </c>
      <c r="BQ46" s="119">
        <f t="shared" si="11"/>
        <v>0</v>
      </c>
      <c r="BR46" s="119">
        <f t="shared" si="12"/>
        <v>0</v>
      </c>
      <c r="BS46" s="119">
        <f t="shared" si="13"/>
        <v>0</v>
      </c>
      <c r="BT46" s="119">
        <f t="shared" si="14"/>
        <v>0</v>
      </c>
      <c r="BU46" s="119">
        <f t="shared" si="15"/>
        <v>0</v>
      </c>
      <c r="BV46" s="119">
        <f t="shared" si="16"/>
        <v>0</v>
      </c>
      <c r="BW46" s="119">
        <f t="shared" si="17"/>
        <v>0</v>
      </c>
      <c r="BX46" s="119">
        <f t="shared" si="18"/>
        <v>0</v>
      </c>
      <c r="BY46" s="119">
        <f t="shared" si="19"/>
        <v>0</v>
      </c>
      <c r="BZ46" s="119">
        <f t="shared" si="20"/>
        <v>0</v>
      </c>
      <c r="CA46" s="119">
        <f t="shared" si="21"/>
        <v>0</v>
      </c>
      <c r="CB46" s="119">
        <f t="shared" si="22"/>
        <v>0</v>
      </c>
      <c r="CC46" s="119">
        <f t="shared" si="23"/>
        <v>0</v>
      </c>
      <c r="CD46" s="119">
        <f t="shared" si="24"/>
        <v>0</v>
      </c>
      <c r="CE46" s="119">
        <f t="shared" si="25"/>
        <v>0</v>
      </c>
      <c r="CF46" s="119">
        <f t="shared" si="26"/>
        <v>0</v>
      </c>
      <c r="CG46" s="119">
        <f t="shared" si="27"/>
        <v>0</v>
      </c>
      <c r="CH46" s="119">
        <f t="shared" si="28"/>
        <v>0</v>
      </c>
      <c r="CI46" s="119">
        <f t="shared" si="29"/>
        <v>0</v>
      </c>
      <c r="CJ46" s="119">
        <f t="shared" si="30"/>
        <v>0</v>
      </c>
      <c r="CK46" s="119">
        <f t="shared" si="31"/>
        <v>0</v>
      </c>
      <c r="CL46" s="119">
        <f t="shared" si="32"/>
        <v>0</v>
      </c>
      <c r="CM46" s="119">
        <f t="shared" si="33"/>
        <v>0</v>
      </c>
      <c r="CN46" s="119">
        <f t="shared" si="34"/>
        <v>0</v>
      </c>
      <c r="CO46" s="119">
        <f t="shared" si="35"/>
        <v>0</v>
      </c>
      <c r="CP46" s="119">
        <f t="shared" si="36"/>
        <v>0</v>
      </c>
      <c r="CQ46" s="119">
        <f t="shared" si="37"/>
        <v>0</v>
      </c>
      <c r="CR46" s="119">
        <f t="shared" si="38"/>
        <v>0</v>
      </c>
      <c r="CS46" s="119">
        <f t="shared" si="39"/>
        <v>0</v>
      </c>
      <c r="CT46" s="119">
        <f t="shared" si="40"/>
        <v>0</v>
      </c>
      <c r="CU46" s="119">
        <f t="shared" si="41"/>
        <v>0</v>
      </c>
      <c r="CV46" s="119">
        <f t="shared" si="42"/>
        <v>0</v>
      </c>
      <c r="CW46" s="119">
        <f t="shared" si="43"/>
        <v>0</v>
      </c>
      <c r="CX46" s="119">
        <f t="shared" si="44"/>
        <v>0</v>
      </c>
      <c r="CY46" s="119">
        <f t="shared" si="45"/>
        <v>0</v>
      </c>
      <c r="CZ46" s="119">
        <f t="shared" si="46"/>
        <v>0</v>
      </c>
      <c r="DA46" s="119">
        <f t="shared" si="47"/>
        <v>0</v>
      </c>
      <c r="DB46" s="119">
        <f t="shared" si="48"/>
        <v>0</v>
      </c>
      <c r="DC46" s="119">
        <f t="shared" si="49"/>
        <v>0</v>
      </c>
      <c r="DD46" s="119">
        <f t="shared" si="50"/>
        <v>0</v>
      </c>
      <c r="DE46" s="119">
        <f t="shared" si="51"/>
        <v>0</v>
      </c>
      <c r="DF46" s="119">
        <f t="shared" si="52"/>
        <v>0</v>
      </c>
      <c r="DG46" s="119">
        <f t="shared" si="53"/>
        <v>0</v>
      </c>
      <c r="DH46" s="119">
        <f t="shared" si="54"/>
        <v>0</v>
      </c>
      <c r="DI46" s="119">
        <f t="shared" si="55"/>
        <v>0</v>
      </c>
      <c r="DJ46" s="119">
        <f t="shared" si="56"/>
        <v>0</v>
      </c>
      <c r="DK46" s="126" t="str">
        <f t="shared" si="57"/>
        <v>1</v>
      </c>
      <c r="DL46" s="126">
        <f t="shared" ca="1" si="58"/>
        <v>2133.1999999999998</v>
      </c>
      <c r="DM46" s="119">
        <f ca="1">IF($K46&lt;&gt;1,IF(ISNUMBER(INDEX(Import.PLE,$K46,DM$16)),IF(INDEX(Import.PLE,$K46,DM$16)&lt;=mediçao,BM46,0),0),PLE!$AA$28*BM46)</f>
        <v>2133.1999999999998</v>
      </c>
      <c r="DN46" s="119">
        <f ca="1">IF($K46&lt;&gt;1,IF(ISNUMBER(INDEX(Import.PLE,$K46,DN$16)),IF(INDEX(Import.PLE,$K46,DN$16)&lt;=mediçao,BN46,0),0),PLE!$AA$28*BN46)</f>
        <v>0</v>
      </c>
      <c r="DO46" s="119">
        <f ca="1">IF($K46&lt;&gt;1,IF(ISNUMBER(INDEX(Import.PLE,$K46,DO$16)),IF(INDEX(Import.PLE,$K46,DO$16)&lt;=mediçao,BO46,0),0),PLE!$AA$28*BO46)</f>
        <v>0</v>
      </c>
      <c r="DP46" s="119">
        <f ca="1">IF($K46&lt;&gt;1,IF(ISNUMBER(INDEX(Import.PLE,$K46,DP$16)),IF(INDEX(Import.PLE,$K46,DP$16)&lt;=mediçao,BP46,0),0),PLE!$AA$28*BP46)</f>
        <v>0</v>
      </c>
      <c r="DQ46" s="119">
        <f ca="1">IF($K46&lt;&gt;1,IF(ISNUMBER(INDEX(Import.PLE,$K46,DQ$16)),IF(INDEX(Import.PLE,$K46,DQ$16)&lt;=mediçao,BQ46,0),0),PLE!$AA$28*BQ46)</f>
        <v>0</v>
      </c>
      <c r="DR46" s="119">
        <f ca="1">IF($K46&lt;&gt;1,IF(ISNUMBER(INDEX(Import.PLE,$K46,DR$16)),IF(INDEX(Import.PLE,$K46,DR$16)&lt;=mediçao,BR46,0),0),PLE!$AA$28*BR46)</f>
        <v>0</v>
      </c>
      <c r="DS46" s="119">
        <f ca="1">IF($K46&lt;&gt;1,IF(ISNUMBER(INDEX(Import.PLE,$K46,DS$16)),IF(INDEX(Import.PLE,$K46,DS$16)&lt;=mediçao,BS46,0),0),PLE!$AA$28*BS46)</f>
        <v>0</v>
      </c>
      <c r="DT46" s="119">
        <f ca="1">IF($K46&lt;&gt;1,IF(ISNUMBER(INDEX(Import.PLE,$K46,DT$16)),IF(INDEX(Import.PLE,$K46,DT$16)&lt;=mediçao,BT46,0),0),PLE!$AA$28*BT46)</f>
        <v>0</v>
      </c>
      <c r="DU46" s="119">
        <f ca="1">IF($K46&lt;&gt;1,IF(ISNUMBER(INDEX(Import.PLE,$K46,DU$16)),IF(INDEX(Import.PLE,$K46,DU$16)&lt;=mediçao,BU46,0),0),PLE!$AA$28*BU46)</f>
        <v>0</v>
      </c>
      <c r="DV46" s="119">
        <f ca="1">IF($K46&lt;&gt;1,IF(ISNUMBER(INDEX(Import.PLE,$K46,DV$16)),IF(INDEX(Import.PLE,$K46,DV$16)&lt;=mediçao,BV46,0),0),PLE!$AA$28*BV46)</f>
        <v>0</v>
      </c>
      <c r="DW46" s="119">
        <f ca="1">IF($K46&lt;&gt;1,IF(ISNUMBER(INDEX(Import.PLE,$K46,DW$16)),IF(INDEX(Import.PLE,$K46,DW$16)&lt;=mediçao,BW46,0),0),PLE!$AA$28*BW46)</f>
        <v>0</v>
      </c>
      <c r="DX46" s="119">
        <f ca="1">IF($K46&lt;&gt;1,IF(ISNUMBER(INDEX(Import.PLE,$K46,DX$16)),IF(INDEX(Import.PLE,$K46,DX$16)&lt;=mediçao,BX46,0),0),PLE!$AA$28*BX46)</f>
        <v>0</v>
      </c>
      <c r="DY46" s="119">
        <f ca="1">IF($K46&lt;&gt;1,IF(ISNUMBER(INDEX(Import.PLE,$K46,DY$16)),IF(INDEX(Import.PLE,$K46,DY$16)&lt;=mediçao,BY46,0),0),PLE!$AA$28*BY46)</f>
        <v>0</v>
      </c>
      <c r="DZ46" s="119">
        <f ca="1">IF($K46&lt;&gt;1,IF(ISNUMBER(INDEX(Import.PLE,$K46,DZ$16)),IF(INDEX(Import.PLE,$K46,DZ$16)&lt;=mediçao,BZ46,0),0),PLE!$AA$28*BZ46)</f>
        <v>0</v>
      </c>
      <c r="EA46" s="119">
        <f ca="1">IF($K46&lt;&gt;1,IF(ISNUMBER(INDEX(Import.PLE,$K46,EA$16)),IF(INDEX(Import.PLE,$K46,EA$16)&lt;=mediçao,CA46,0),0),PLE!$AA$28*CA46)</f>
        <v>0</v>
      </c>
      <c r="EB46" s="119">
        <f ca="1">IF($K46&lt;&gt;1,IF(ISNUMBER(INDEX(Import.PLE,$K46,EB$16)),IF(INDEX(Import.PLE,$K46,EB$16)&lt;=mediçao,CB46,0),0),PLE!$AA$28*CB46)</f>
        <v>0</v>
      </c>
      <c r="EC46" s="119">
        <f ca="1">IF($K46&lt;&gt;1,IF(ISNUMBER(INDEX(Import.PLE,$K46,EC$16)),IF(INDEX(Import.PLE,$K46,EC$16)&lt;=mediçao,CC46,0),0),PLE!$AA$28*CC46)</f>
        <v>0</v>
      </c>
      <c r="ED46" s="119">
        <f ca="1">IF($K46&lt;&gt;1,IF(ISNUMBER(INDEX(Import.PLE,$K46,ED$16)),IF(INDEX(Import.PLE,$K46,ED$16)&lt;=mediçao,CD46,0),0),PLE!$AA$28*CD46)</f>
        <v>0</v>
      </c>
      <c r="EE46" s="119">
        <f ca="1">IF($K46&lt;&gt;1,IF(ISNUMBER(INDEX(Import.PLE,$K46,EE$16)),IF(INDEX(Import.PLE,$K46,EE$16)&lt;=mediçao,CE46,0),0),PLE!$AA$28*CE46)</f>
        <v>0</v>
      </c>
      <c r="EF46" s="119">
        <f ca="1">IF($K46&lt;&gt;1,IF(ISNUMBER(INDEX(Import.PLE,$K46,EF$16)),IF(INDEX(Import.PLE,$K46,EF$16)&lt;=mediçao,CF46,0),0),PLE!$AA$28*CF46)</f>
        <v>0</v>
      </c>
      <c r="EG46" s="119">
        <f ca="1">IF($K46&lt;&gt;1,IF(ISNUMBER(INDEX(Import.PLE,$K46,EG$16)),IF(INDEX(Import.PLE,$K46,EG$16)&lt;=mediçao,CG46,0),0),PLE!$AA$28*CG46)</f>
        <v>0</v>
      </c>
      <c r="EH46" s="119">
        <f ca="1">IF($K46&lt;&gt;1,IF(ISNUMBER(INDEX(Import.PLE,$K46,EH$16)),IF(INDEX(Import.PLE,$K46,EH$16)&lt;=mediçao,CH46,0),0),PLE!$AA$28*CH46)</f>
        <v>0</v>
      </c>
      <c r="EI46" s="119">
        <f ca="1">IF($K46&lt;&gt;1,IF(ISNUMBER(INDEX(Import.PLE,$K46,EI$16)),IF(INDEX(Import.PLE,$K46,EI$16)&lt;=mediçao,CI46,0),0),PLE!$AA$28*CI46)</f>
        <v>0</v>
      </c>
      <c r="EJ46" s="119">
        <f ca="1">IF($K46&lt;&gt;1,IF(ISNUMBER(INDEX(Import.PLE,$K46,EJ$16)),IF(INDEX(Import.PLE,$K46,EJ$16)&lt;=mediçao,CJ46,0),0),PLE!$AA$28*CJ46)</f>
        <v>0</v>
      </c>
      <c r="EK46" s="119">
        <f ca="1">IF($K46&lt;&gt;1,IF(ISNUMBER(INDEX(Import.PLE,$K46,EK$16)),IF(INDEX(Import.PLE,$K46,EK$16)&lt;=mediçao,CK46,0),0),PLE!$AA$28*CK46)</f>
        <v>0</v>
      </c>
      <c r="EL46" s="119">
        <f ca="1">IF($K46&lt;&gt;1,IF(ISNUMBER(INDEX(Import.PLE,$K46,EL$16)),IF(INDEX(Import.PLE,$K46,EL$16)&lt;=mediçao,CL46,0),0),PLE!$AA$28*CL46)</f>
        <v>0</v>
      </c>
      <c r="EM46" s="119">
        <f ca="1">IF($K46&lt;&gt;1,IF(ISNUMBER(INDEX(Import.PLE,$K46,EM$16)),IF(INDEX(Import.PLE,$K46,EM$16)&lt;=mediçao,CM46,0),0),PLE!$AA$28*CM46)</f>
        <v>0</v>
      </c>
      <c r="EN46" s="119">
        <f ca="1">IF($K46&lt;&gt;1,IF(ISNUMBER(INDEX(Import.PLE,$K46,EN$16)),IF(INDEX(Import.PLE,$K46,EN$16)&lt;=mediçao,CN46,0),0),PLE!$AA$28*CN46)</f>
        <v>0</v>
      </c>
      <c r="EO46" s="119">
        <f ca="1">IF($K46&lt;&gt;1,IF(ISNUMBER(INDEX(Import.PLE,$K46,EO$16)),IF(INDEX(Import.PLE,$K46,EO$16)&lt;=mediçao,CO46,0),0),PLE!$AA$28*CO46)</f>
        <v>0</v>
      </c>
      <c r="EP46" s="119">
        <f ca="1">IF($K46&lt;&gt;1,IF(ISNUMBER(INDEX(Import.PLE,$K46,EP$16)),IF(INDEX(Import.PLE,$K46,EP$16)&lt;=mediçao,CP46,0),0),PLE!$AA$28*CP46)</f>
        <v>0</v>
      </c>
      <c r="EQ46" s="119">
        <f ca="1">IF($K46&lt;&gt;1,IF(ISNUMBER(INDEX(Import.PLE,$K46,EQ$16)),IF(INDEX(Import.PLE,$K46,EQ$16)&lt;=mediçao,CQ46,0),0),PLE!$AA$28*CQ46)</f>
        <v>0</v>
      </c>
      <c r="ER46" s="119">
        <f ca="1">IF($K46&lt;&gt;1,IF(ISNUMBER(INDEX(Import.PLE,$K46,ER$16)),IF(INDEX(Import.PLE,$K46,ER$16)&lt;=mediçao,CR46,0),0),PLE!$AA$28*CR46)</f>
        <v>0</v>
      </c>
      <c r="ES46" s="119">
        <f ca="1">IF($K46&lt;&gt;1,IF(ISNUMBER(INDEX(Import.PLE,$K46,ES$16)),IF(INDEX(Import.PLE,$K46,ES$16)&lt;=mediçao,CS46,0),0),PLE!$AA$28*CS46)</f>
        <v>0</v>
      </c>
      <c r="ET46" s="119">
        <f ca="1">IF($K46&lt;&gt;1,IF(ISNUMBER(INDEX(Import.PLE,$K46,ET$16)),IF(INDEX(Import.PLE,$K46,ET$16)&lt;=mediçao,CT46,0),0),PLE!$AA$28*CT46)</f>
        <v>0</v>
      </c>
      <c r="EU46" s="119">
        <f ca="1">IF($K46&lt;&gt;1,IF(ISNUMBER(INDEX(Import.PLE,$K46,EU$16)),IF(INDEX(Import.PLE,$K46,EU$16)&lt;=mediçao,CU46,0),0),PLE!$AA$28*CU46)</f>
        <v>0</v>
      </c>
      <c r="EV46" s="119">
        <f ca="1">IF($K46&lt;&gt;1,IF(ISNUMBER(INDEX(Import.PLE,$K46,EV$16)),IF(INDEX(Import.PLE,$K46,EV$16)&lt;=mediçao,CV46,0),0),PLE!$AA$28*CV46)</f>
        <v>0</v>
      </c>
      <c r="EW46" s="119">
        <f ca="1">IF($K46&lt;&gt;1,IF(ISNUMBER(INDEX(Import.PLE,$K46,EW$16)),IF(INDEX(Import.PLE,$K46,EW$16)&lt;=mediçao,CW46,0),0),PLE!$AA$28*CW46)</f>
        <v>0</v>
      </c>
      <c r="EX46" s="119">
        <f ca="1">IF($K46&lt;&gt;1,IF(ISNUMBER(INDEX(Import.PLE,$K46,EX$16)),IF(INDEX(Import.PLE,$K46,EX$16)&lt;=mediçao,CX46,0),0),PLE!$AA$28*CX46)</f>
        <v>0</v>
      </c>
      <c r="EY46" s="119">
        <f ca="1">IF($K46&lt;&gt;1,IF(ISNUMBER(INDEX(Import.PLE,$K46,EY$16)),IF(INDEX(Import.PLE,$K46,EY$16)&lt;=mediçao,CY46,0),0),PLE!$AA$28*CY46)</f>
        <v>0</v>
      </c>
      <c r="EZ46" s="119">
        <f ca="1">IF($K46&lt;&gt;1,IF(ISNUMBER(INDEX(Import.PLE,$K46,EZ$16)),IF(INDEX(Import.PLE,$K46,EZ$16)&lt;=mediçao,CZ46,0),0),PLE!$AA$28*CZ46)</f>
        <v>0</v>
      </c>
      <c r="FA46" s="119">
        <f ca="1">IF($K46&lt;&gt;1,IF(ISNUMBER(INDEX(Import.PLE,$K46,FA$16)),IF(INDEX(Import.PLE,$K46,FA$16)&lt;=mediçao,DA46,0),0),PLE!$AA$28*DA46)</f>
        <v>0</v>
      </c>
      <c r="FB46" s="119">
        <f ca="1">IF($K46&lt;&gt;1,IF(ISNUMBER(INDEX(Import.PLE,$K46,FB$16)),IF(INDEX(Import.PLE,$K46,FB$16)&lt;=mediçao,DB46,0),0),PLE!$AA$28*DB46)</f>
        <v>0</v>
      </c>
      <c r="FC46" s="119">
        <f ca="1">IF($K46&lt;&gt;1,IF(ISNUMBER(INDEX(Import.PLE,$K46,FC$16)),IF(INDEX(Import.PLE,$K46,FC$16)&lt;=mediçao,DC46,0),0),PLE!$AA$28*DC46)</f>
        <v>0</v>
      </c>
      <c r="FD46" s="119">
        <f ca="1">IF($K46&lt;&gt;1,IF(ISNUMBER(INDEX(Import.PLE,$K46,FD$16)),IF(INDEX(Import.PLE,$K46,FD$16)&lt;=mediçao,DD46,0),0),PLE!$AA$28*DD46)</f>
        <v>0</v>
      </c>
      <c r="FE46" s="119">
        <f ca="1">IF($K46&lt;&gt;1,IF(ISNUMBER(INDEX(Import.PLE,$K46,FE$16)),IF(INDEX(Import.PLE,$K46,FE$16)&lt;=mediçao,DE46,0),0),PLE!$AA$28*DE46)</f>
        <v>0</v>
      </c>
      <c r="FF46" s="119">
        <f ca="1">IF($K46&lt;&gt;1,IF(ISNUMBER(INDEX(Import.PLE,$K46,FF$16)),IF(INDEX(Import.PLE,$K46,FF$16)&lt;=mediçao,DF46,0),0),PLE!$AA$28*DF46)</f>
        <v>0</v>
      </c>
      <c r="FG46" s="119">
        <f ca="1">IF($K46&lt;&gt;1,IF(ISNUMBER(INDEX(Import.PLE,$K46,FG$16)),IF(INDEX(Import.PLE,$K46,FG$16)&lt;=mediçao,DG46,0),0),PLE!$AA$28*DG46)</f>
        <v>0</v>
      </c>
      <c r="FH46" s="119">
        <f ca="1">IF($K46&lt;&gt;1,IF(ISNUMBER(INDEX(Import.PLE,$K46,FH$16)),IF(INDEX(Import.PLE,$K46,FH$16)&lt;=mediçao,DH46,0),0),PLE!$AA$28*DH46)</f>
        <v>0</v>
      </c>
      <c r="FI46" s="119">
        <f ca="1">IF($K46&lt;&gt;1,IF(ISNUMBER(INDEX(Import.PLE,$K46,FI$16)),IF(INDEX(Import.PLE,$K46,FI$16)&lt;=mediçao,DI46,0),0),PLE!$AA$28*DI46)</f>
        <v>0</v>
      </c>
      <c r="FJ46" s="119">
        <f ca="1">IF($K46&lt;&gt;1,IF(ISNUMBER(INDEX(Import.PLE,$K46,FJ$16)),IF(INDEX(Import.PLE,$K46,FJ$16)&lt;=mediçao,DJ46,0),0),PLE!$AA$28*DJ46)</f>
        <v>0</v>
      </c>
    </row>
    <row r="47" spans="2:166" s="88" customFormat="1" ht="11.25" customHeight="1" x14ac:dyDescent="0.35">
      <c r="B47" s="118">
        <f t="shared" ca="1" si="3"/>
        <v>30</v>
      </c>
      <c r="C47" s="83" t="str">
        <f t="shared" si="4"/>
        <v>Serviço</v>
      </c>
      <c r="D47" s="138" t="s">
        <v>252</v>
      </c>
      <c r="E47" s="139" t="s">
        <v>235</v>
      </c>
      <c r="F47" s="137" t="s">
        <v>227</v>
      </c>
      <c r="G47" s="174">
        <f t="shared" si="5"/>
        <v>139.30000000000001</v>
      </c>
      <c r="H47" s="175">
        <f t="shared" si="6"/>
        <v>18.869992821249102</v>
      </c>
      <c r="I47" s="176">
        <v>2628.59</v>
      </c>
      <c r="J47" s="86"/>
      <c r="K47" s="168">
        <f>deactivatedados.form1</f>
        <v>4</v>
      </c>
      <c r="L47" s="167" t="s">
        <v>704</v>
      </c>
      <c r="M47" s="87"/>
      <c r="N47" s="181">
        <v>139.30000000000001</v>
      </c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M47" s="119">
        <f t="shared" ca="1" si="7"/>
        <v>2628.59</v>
      </c>
      <c r="BN47" s="119">
        <f t="shared" si="8"/>
        <v>0</v>
      </c>
      <c r="BO47" s="119">
        <f t="shared" si="9"/>
        <v>0</v>
      </c>
      <c r="BP47" s="119">
        <f t="shared" si="10"/>
        <v>0</v>
      </c>
      <c r="BQ47" s="119">
        <f t="shared" si="11"/>
        <v>0</v>
      </c>
      <c r="BR47" s="119">
        <f t="shared" si="12"/>
        <v>0</v>
      </c>
      <c r="BS47" s="119">
        <f t="shared" si="13"/>
        <v>0</v>
      </c>
      <c r="BT47" s="119">
        <f t="shared" si="14"/>
        <v>0</v>
      </c>
      <c r="BU47" s="119">
        <f t="shared" si="15"/>
        <v>0</v>
      </c>
      <c r="BV47" s="119">
        <f t="shared" si="16"/>
        <v>0</v>
      </c>
      <c r="BW47" s="119">
        <f t="shared" si="17"/>
        <v>0</v>
      </c>
      <c r="BX47" s="119">
        <f t="shared" si="18"/>
        <v>0</v>
      </c>
      <c r="BY47" s="119">
        <f t="shared" si="19"/>
        <v>0</v>
      </c>
      <c r="BZ47" s="119">
        <f t="shared" si="20"/>
        <v>0</v>
      </c>
      <c r="CA47" s="119">
        <f t="shared" si="21"/>
        <v>0</v>
      </c>
      <c r="CB47" s="119">
        <f t="shared" si="22"/>
        <v>0</v>
      </c>
      <c r="CC47" s="119">
        <f t="shared" si="23"/>
        <v>0</v>
      </c>
      <c r="CD47" s="119">
        <f t="shared" si="24"/>
        <v>0</v>
      </c>
      <c r="CE47" s="119">
        <f t="shared" si="25"/>
        <v>0</v>
      </c>
      <c r="CF47" s="119">
        <f t="shared" si="26"/>
        <v>0</v>
      </c>
      <c r="CG47" s="119">
        <f t="shared" si="27"/>
        <v>0</v>
      </c>
      <c r="CH47" s="119">
        <f t="shared" si="28"/>
        <v>0</v>
      </c>
      <c r="CI47" s="119">
        <f t="shared" si="29"/>
        <v>0</v>
      </c>
      <c r="CJ47" s="119">
        <f t="shared" si="30"/>
        <v>0</v>
      </c>
      <c r="CK47" s="119">
        <f t="shared" si="31"/>
        <v>0</v>
      </c>
      <c r="CL47" s="119">
        <f t="shared" si="32"/>
        <v>0</v>
      </c>
      <c r="CM47" s="119">
        <f t="shared" si="33"/>
        <v>0</v>
      </c>
      <c r="CN47" s="119">
        <f t="shared" si="34"/>
        <v>0</v>
      </c>
      <c r="CO47" s="119">
        <f t="shared" si="35"/>
        <v>0</v>
      </c>
      <c r="CP47" s="119">
        <f t="shared" si="36"/>
        <v>0</v>
      </c>
      <c r="CQ47" s="119">
        <f t="shared" si="37"/>
        <v>0</v>
      </c>
      <c r="CR47" s="119">
        <f t="shared" si="38"/>
        <v>0</v>
      </c>
      <c r="CS47" s="119">
        <f t="shared" si="39"/>
        <v>0</v>
      </c>
      <c r="CT47" s="119">
        <f t="shared" si="40"/>
        <v>0</v>
      </c>
      <c r="CU47" s="119">
        <f t="shared" si="41"/>
        <v>0</v>
      </c>
      <c r="CV47" s="119">
        <f t="shared" si="42"/>
        <v>0</v>
      </c>
      <c r="CW47" s="119">
        <f t="shared" si="43"/>
        <v>0</v>
      </c>
      <c r="CX47" s="119">
        <f t="shared" si="44"/>
        <v>0</v>
      </c>
      <c r="CY47" s="119">
        <f t="shared" si="45"/>
        <v>0</v>
      </c>
      <c r="CZ47" s="119">
        <f t="shared" si="46"/>
        <v>0</v>
      </c>
      <c r="DA47" s="119">
        <f t="shared" si="47"/>
        <v>0</v>
      </c>
      <c r="DB47" s="119">
        <f t="shared" si="48"/>
        <v>0</v>
      </c>
      <c r="DC47" s="119">
        <f t="shared" si="49"/>
        <v>0</v>
      </c>
      <c r="DD47" s="119">
        <f t="shared" si="50"/>
        <v>0</v>
      </c>
      <c r="DE47" s="119">
        <f t="shared" si="51"/>
        <v>0</v>
      </c>
      <c r="DF47" s="119">
        <f t="shared" si="52"/>
        <v>0</v>
      </c>
      <c r="DG47" s="119">
        <f t="shared" si="53"/>
        <v>0</v>
      </c>
      <c r="DH47" s="119">
        <f t="shared" si="54"/>
        <v>0</v>
      </c>
      <c r="DI47" s="119">
        <f t="shared" si="55"/>
        <v>0</v>
      </c>
      <c r="DJ47" s="119">
        <f t="shared" si="56"/>
        <v>0</v>
      </c>
      <c r="DK47" s="126" t="str">
        <f t="shared" si="57"/>
        <v>1</v>
      </c>
      <c r="DL47" s="126">
        <f t="shared" ca="1" si="58"/>
        <v>2628.59</v>
      </c>
      <c r="DM47" s="119">
        <f ca="1">IF($K47&lt;&gt;1,IF(ISNUMBER(INDEX(Import.PLE,$K47,DM$16)),IF(INDEX(Import.PLE,$K47,DM$16)&lt;=mediçao,BM47,0),0),PLE!$AA$28*BM47)</f>
        <v>2628.59</v>
      </c>
      <c r="DN47" s="119">
        <f ca="1">IF($K47&lt;&gt;1,IF(ISNUMBER(INDEX(Import.PLE,$K47,DN$16)),IF(INDEX(Import.PLE,$K47,DN$16)&lt;=mediçao,BN47,0),0),PLE!$AA$28*BN47)</f>
        <v>0</v>
      </c>
      <c r="DO47" s="119">
        <f ca="1">IF($K47&lt;&gt;1,IF(ISNUMBER(INDEX(Import.PLE,$K47,DO$16)),IF(INDEX(Import.PLE,$K47,DO$16)&lt;=mediçao,BO47,0),0),PLE!$AA$28*BO47)</f>
        <v>0</v>
      </c>
      <c r="DP47" s="119">
        <f ca="1">IF($K47&lt;&gt;1,IF(ISNUMBER(INDEX(Import.PLE,$K47,DP$16)),IF(INDEX(Import.PLE,$K47,DP$16)&lt;=mediçao,BP47,0),0),PLE!$AA$28*BP47)</f>
        <v>0</v>
      </c>
      <c r="DQ47" s="119">
        <f ca="1">IF($K47&lt;&gt;1,IF(ISNUMBER(INDEX(Import.PLE,$K47,DQ$16)),IF(INDEX(Import.PLE,$K47,DQ$16)&lt;=mediçao,BQ47,0),0),PLE!$AA$28*BQ47)</f>
        <v>0</v>
      </c>
      <c r="DR47" s="119">
        <f ca="1">IF($K47&lt;&gt;1,IF(ISNUMBER(INDEX(Import.PLE,$K47,DR$16)),IF(INDEX(Import.PLE,$K47,DR$16)&lt;=mediçao,BR47,0),0),PLE!$AA$28*BR47)</f>
        <v>0</v>
      </c>
      <c r="DS47" s="119">
        <f ca="1">IF($K47&lt;&gt;1,IF(ISNUMBER(INDEX(Import.PLE,$K47,DS$16)),IF(INDEX(Import.PLE,$K47,DS$16)&lt;=mediçao,BS47,0),0),PLE!$AA$28*BS47)</f>
        <v>0</v>
      </c>
      <c r="DT47" s="119">
        <f ca="1">IF($K47&lt;&gt;1,IF(ISNUMBER(INDEX(Import.PLE,$K47,DT$16)),IF(INDEX(Import.PLE,$K47,DT$16)&lt;=mediçao,BT47,0),0),PLE!$AA$28*BT47)</f>
        <v>0</v>
      </c>
      <c r="DU47" s="119">
        <f ca="1">IF($K47&lt;&gt;1,IF(ISNUMBER(INDEX(Import.PLE,$K47,DU$16)),IF(INDEX(Import.PLE,$K47,DU$16)&lt;=mediçao,BU47,0),0),PLE!$AA$28*BU47)</f>
        <v>0</v>
      </c>
      <c r="DV47" s="119">
        <f ca="1">IF($K47&lt;&gt;1,IF(ISNUMBER(INDEX(Import.PLE,$K47,DV$16)),IF(INDEX(Import.PLE,$K47,DV$16)&lt;=mediçao,BV47,0),0),PLE!$AA$28*BV47)</f>
        <v>0</v>
      </c>
      <c r="DW47" s="119">
        <f ca="1">IF($K47&lt;&gt;1,IF(ISNUMBER(INDEX(Import.PLE,$K47,DW$16)),IF(INDEX(Import.PLE,$K47,DW$16)&lt;=mediçao,BW47,0),0),PLE!$AA$28*BW47)</f>
        <v>0</v>
      </c>
      <c r="DX47" s="119">
        <f ca="1">IF($K47&lt;&gt;1,IF(ISNUMBER(INDEX(Import.PLE,$K47,DX$16)),IF(INDEX(Import.PLE,$K47,DX$16)&lt;=mediçao,BX47,0),0),PLE!$AA$28*BX47)</f>
        <v>0</v>
      </c>
      <c r="DY47" s="119">
        <f ca="1">IF($K47&lt;&gt;1,IF(ISNUMBER(INDEX(Import.PLE,$K47,DY$16)),IF(INDEX(Import.PLE,$K47,DY$16)&lt;=mediçao,BY47,0),0),PLE!$AA$28*BY47)</f>
        <v>0</v>
      </c>
      <c r="DZ47" s="119">
        <f ca="1">IF($K47&lt;&gt;1,IF(ISNUMBER(INDEX(Import.PLE,$K47,DZ$16)),IF(INDEX(Import.PLE,$K47,DZ$16)&lt;=mediçao,BZ47,0),0),PLE!$AA$28*BZ47)</f>
        <v>0</v>
      </c>
      <c r="EA47" s="119">
        <f ca="1">IF($K47&lt;&gt;1,IF(ISNUMBER(INDEX(Import.PLE,$K47,EA$16)),IF(INDEX(Import.PLE,$K47,EA$16)&lt;=mediçao,CA47,0),0),PLE!$AA$28*CA47)</f>
        <v>0</v>
      </c>
      <c r="EB47" s="119">
        <f ca="1">IF($K47&lt;&gt;1,IF(ISNUMBER(INDEX(Import.PLE,$K47,EB$16)),IF(INDEX(Import.PLE,$K47,EB$16)&lt;=mediçao,CB47,0),0),PLE!$AA$28*CB47)</f>
        <v>0</v>
      </c>
      <c r="EC47" s="119">
        <f ca="1">IF($K47&lt;&gt;1,IF(ISNUMBER(INDEX(Import.PLE,$K47,EC$16)),IF(INDEX(Import.PLE,$K47,EC$16)&lt;=mediçao,CC47,0),0),PLE!$AA$28*CC47)</f>
        <v>0</v>
      </c>
      <c r="ED47" s="119">
        <f ca="1">IF($K47&lt;&gt;1,IF(ISNUMBER(INDEX(Import.PLE,$K47,ED$16)),IF(INDEX(Import.PLE,$K47,ED$16)&lt;=mediçao,CD47,0),0),PLE!$AA$28*CD47)</f>
        <v>0</v>
      </c>
      <c r="EE47" s="119">
        <f ca="1">IF($K47&lt;&gt;1,IF(ISNUMBER(INDEX(Import.PLE,$K47,EE$16)),IF(INDEX(Import.PLE,$K47,EE$16)&lt;=mediçao,CE47,0),0),PLE!$AA$28*CE47)</f>
        <v>0</v>
      </c>
      <c r="EF47" s="119">
        <f ca="1">IF($K47&lt;&gt;1,IF(ISNUMBER(INDEX(Import.PLE,$K47,EF$16)),IF(INDEX(Import.PLE,$K47,EF$16)&lt;=mediçao,CF47,0),0),PLE!$AA$28*CF47)</f>
        <v>0</v>
      </c>
      <c r="EG47" s="119">
        <f ca="1">IF($K47&lt;&gt;1,IF(ISNUMBER(INDEX(Import.PLE,$K47,EG$16)),IF(INDEX(Import.PLE,$K47,EG$16)&lt;=mediçao,CG47,0),0),PLE!$AA$28*CG47)</f>
        <v>0</v>
      </c>
      <c r="EH47" s="119">
        <f ca="1">IF($K47&lt;&gt;1,IF(ISNUMBER(INDEX(Import.PLE,$K47,EH$16)),IF(INDEX(Import.PLE,$K47,EH$16)&lt;=mediçao,CH47,0),0),PLE!$AA$28*CH47)</f>
        <v>0</v>
      </c>
      <c r="EI47" s="119">
        <f ca="1">IF($K47&lt;&gt;1,IF(ISNUMBER(INDEX(Import.PLE,$K47,EI$16)),IF(INDEX(Import.PLE,$K47,EI$16)&lt;=mediçao,CI47,0),0),PLE!$AA$28*CI47)</f>
        <v>0</v>
      </c>
      <c r="EJ47" s="119">
        <f ca="1">IF($K47&lt;&gt;1,IF(ISNUMBER(INDEX(Import.PLE,$K47,EJ$16)),IF(INDEX(Import.PLE,$K47,EJ$16)&lt;=mediçao,CJ47,0),0),PLE!$AA$28*CJ47)</f>
        <v>0</v>
      </c>
      <c r="EK47" s="119">
        <f ca="1">IF($K47&lt;&gt;1,IF(ISNUMBER(INDEX(Import.PLE,$K47,EK$16)),IF(INDEX(Import.PLE,$K47,EK$16)&lt;=mediçao,CK47,0),0),PLE!$AA$28*CK47)</f>
        <v>0</v>
      </c>
      <c r="EL47" s="119">
        <f ca="1">IF($K47&lt;&gt;1,IF(ISNUMBER(INDEX(Import.PLE,$K47,EL$16)),IF(INDEX(Import.PLE,$K47,EL$16)&lt;=mediçao,CL47,0),0),PLE!$AA$28*CL47)</f>
        <v>0</v>
      </c>
      <c r="EM47" s="119">
        <f ca="1">IF($K47&lt;&gt;1,IF(ISNUMBER(INDEX(Import.PLE,$K47,EM$16)),IF(INDEX(Import.PLE,$K47,EM$16)&lt;=mediçao,CM47,0),0),PLE!$AA$28*CM47)</f>
        <v>0</v>
      </c>
      <c r="EN47" s="119">
        <f ca="1">IF($K47&lt;&gt;1,IF(ISNUMBER(INDEX(Import.PLE,$K47,EN$16)),IF(INDEX(Import.PLE,$K47,EN$16)&lt;=mediçao,CN47,0),0),PLE!$AA$28*CN47)</f>
        <v>0</v>
      </c>
      <c r="EO47" s="119">
        <f ca="1">IF($K47&lt;&gt;1,IF(ISNUMBER(INDEX(Import.PLE,$K47,EO$16)),IF(INDEX(Import.PLE,$K47,EO$16)&lt;=mediçao,CO47,0),0),PLE!$AA$28*CO47)</f>
        <v>0</v>
      </c>
      <c r="EP47" s="119">
        <f ca="1">IF($K47&lt;&gt;1,IF(ISNUMBER(INDEX(Import.PLE,$K47,EP$16)),IF(INDEX(Import.PLE,$K47,EP$16)&lt;=mediçao,CP47,0),0),PLE!$AA$28*CP47)</f>
        <v>0</v>
      </c>
      <c r="EQ47" s="119">
        <f ca="1">IF($K47&lt;&gt;1,IF(ISNUMBER(INDEX(Import.PLE,$K47,EQ$16)),IF(INDEX(Import.PLE,$K47,EQ$16)&lt;=mediçao,CQ47,0),0),PLE!$AA$28*CQ47)</f>
        <v>0</v>
      </c>
      <c r="ER47" s="119">
        <f ca="1">IF($K47&lt;&gt;1,IF(ISNUMBER(INDEX(Import.PLE,$K47,ER$16)),IF(INDEX(Import.PLE,$K47,ER$16)&lt;=mediçao,CR47,0),0),PLE!$AA$28*CR47)</f>
        <v>0</v>
      </c>
      <c r="ES47" s="119">
        <f ca="1">IF($K47&lt;&gt;1,IF(ISNUMBER(INDEX(Import.PLE,$K47,ES$16)),IF(INDEX(Import.PLE,$K47,ES$16)&lt;=mediçao,CS47,0),0),PLE!$AA$28*CS47)</f>
        <v>0</v>
      </c>
      <c r="ET47" s="119">
        <f ca="1">IF($K47&lt;&gt;1,IF(ISNUMBER(INDEX(Import.PLE,$K47,ET$16)),IF(INDEX(Import.PLE,$K47,ET$16)&lt;=mediçao,CT47,0),0),PLE!$AA$28*CT47)</f>
        <v>0</v>
      </c>
      <c r="EU47" s="119">
        <f ca="1">IF($K47&lt;&gt;1,IF(ISNUMBER(INDEX(Import.PLE,$K47,EU$16)),IF(INDEX(Import.PLE,$K47,EU$16)&lt;=mediçao,CU47,0),0),PLE!$AA$28*CU47)</f>
        <v>0</v>
      </c>
      <c r="EV47" s="119">
        <f ca="1">IF($K47&lt;&gt;1,IF(ISNUMBER(INDEX(Import.PLE,$K47,EV$16)),IF(INDEX(Import.PLE,$K47,EV$16)&lt;=mediçao,CV47,0),0),PLE!$AA$28*CV47)</f>
        <v>0</v>
      </c>
      <c r="EW47" s="119">
        <f ca="1">IF($K47&lt;&gt;1,IF(ISNUMBER(INDEX(Import.PLE,$K47,EW$16)),IF(INDEX(Import.PLE,$K47,EW$16)&lt;=mediçao,CW47,0),0),PLE!$AA$28*CW47)</f>
        <v>0</v>
      </c>
      <c r="EX47" s="119">
        <f ca="1">IF($K47&lt;&gt;1,IF(ISNUMBER(INDEX(Import.PLE,$K47,EX$16)),IF(INDEX(Import.PLE,$K47,EX$16)&lt;=mediçao,CX47,0),0),PLE!$AA$28*CX47)</f>
        <v>0</v>
      </c>
      <c r="EY47" s="119">
        <f ca="1">IF($K47&lt;&gt;1,IF(ISNUMBER(INDEX(Import.PLE,$K47,EY$16)),IF(INDEX(Import.PLE,$K47,EY$16)&lt;=mediçao,CY47,0),0),PLE!$AA$28*CY47)</f>
        <v>0</v>
      </c>
      <c r="EZ47" s="119">
        <f ca="1">IF($K47&lt;&gt;1,IF(ISNUMBER(INDEX(Import.PLE,$K47,EZ$16)),IF(INDEX(Import.PLE,$K47,EZ$16)&lt;=mediçao,CZ47,0),0),PLE!$AA$28*CZ47)</f>
        <v>0</v>
      </c>
      <c r="FA47" s="119">
        <f ca="1">IF($K47&lt;&gt;1,IF(ISNUMBER(INDEX(Import.PLE,$K47,FA$16)),IF(INDEX(Import.PLE,$K47,FA$16)&lt;=mediçao,DA47,0),0),PLE!$AA$28*DA47)</f>
        <v>0</v>
      </c>
      <c r="FB47" s="119">
        <f ca="1">IF($K47&lt;&gt;1,IF(ISNUMBER(INDEX(Import.PLE,$K47,FB$16)),IF(INDEX(Import.PLE,$K47,FB$16)&lt;=mediçao,DB47,0),0),PLE!$AA$28*DB47)</f>
        <v>0</v>
      </c>
      <c r="FC47" s="119">
        <f ca="1">IF($K47&lt;&gt;1,IF(ISNUMBER(INDEX(Import.PLE,$K47,FC$16)),IF(INDEX(Import.PLE,$K47,FC$16)&lt;=mediçao,DC47,0),0),PLE!$AA$28*DC47)</f>
        <v>0</v>
      </c>
      <c r="FD47" s="119">
        <f ca="1">IF($K47&lt;&gt;1,IF(ISNUMBER(INDEX(Import.PLE,$K47,FD$16)),IF(INDEX(Import.PLE,$K47,FD$16)&lt;=mediçao,DD47,0),0),PLE!$AA$28*DD47)</f>
        <v>0</v>
      </c>
      <c r="FE47" s="119">
        <f ca="1">IF($K47&lt;&gt;1,IF(ISNUMBER(INDEX(Import.PLE,$K47,FE$16)),IF(INDEX(Import.PLE,$K47,FE$16)&lt;=mediçao,DE47,0),0),PLE!$AA$28*DE47)</f>
        <v>0</v>
      </c>
      <c r="FF47" s="119">
        <f ca="1">IF($K47&lt;&gt;1,IF(ISNUMBER(INDEX(Import.PLE,$K47,FF$16)),IF(INDEX(Import.PLE,$K47,FF$16)&lt;=mediçao,DF47,0),0),PLE!$AA$28*DF47)</f>
        <v>0</v>
      </c>
      <c r="FG47" s="119">
        <f ca="1">IF($K47&lt;&gt;1,IF(ISNUMBER(INDEX(Import.PLE,$K47,FG$16)),IF(INDEX(Import.PLE,$K47,FG$16)&lt;=mediçao,DG47,0),0),PLE!$AA$28*DG47)</f>
        <v>0</v>
      </c>
      <c r="FH47" s="119">
        <f ca="1">IF($K47&lt;&gt;1,IF(ISNUMBER(INDEX(Import.PLE,$K47,FH$16)),IF(INDEX(Import.PLE,$K47,FH$16)&lt;=mediçao,DH47,0),0),PLE!$AA$28*DH47)</f>
        <v>0</v>
      </c>
      <c r="FI47" s="119">
        <f ca="1">IF($K47&lt;&gt;1,IF(ISNUMBER(INDEX(Import.PLE,$K47,FI$16)),IF(INDEX(Import.PLE,$K47,FI$16)&lt;=mediçao,DI47,0),0),PLE!$AA$28*DI47)</f>
        <v>0</v>
      </c>
      <c r="FJ47" s="119">
        <f ca="1">IF($K47&lt;&gt;1,IF(ISNUMBER(INDEX(Import.PLE,$K47,FJ$16)),IF(INDEX(Import.PLE,$K47,FJ$16)&lt;=mediçao,DJ47,0),0),PLE!$AA$28*DJ47)</f>
        <v>0</v>
      </c>
    </row>
    <row r="48" spans="2:166" s="88" customFormat="1" ht="11.25" customHeight="1" x14ac:dyDescent="0.35">
      <c r="B48" s="118">
        <f t="shared" ca="1" si="3"/>
        <v>31</v>
      </c>
      <c r="C48" s="83" t="str">
        <f t="shared" si="4"/>
        <v>Serviço</v>
      </c>
      <c r="D48" s="138" t="s">
        <v>253</v>
      </c>
      <c r="E48" s="139" t="s">
        <v>237</v>
      </c>
      <c r="F48" s="137" t="s">
        <v>210</v>
      </c>
      <c r="G48" s="174">
        <f t="shared" si="5"/>
        <v>4.3499999999999996</v>
      </c>
      <c r="H48" s="175">
        <f t="shared" si="6"/>
        <v>379.42068965517245</v>
      </c>
      <c r="I48" s="176">
        <v>1650.48</v>
      </c>
      <c r="J48" s="86"/>
      <c r="K48" s="168">
        <f>deactivatedados.form1</f>
        <v>4</v>
      </c>
      <c r="L48" s="167" t="s">
        <v>704</v>
      </c>
      <c r="M48" s="87"/>
      <c r="N48" s="181">
        <v>4.3499999999999996</v>
      </c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M48" s="119">
        <f t="shared" ca="1" si="7"/>
        <v>1650.48</v>
      </c>
      <c r="BN48" s="119">
        <f t="shared" si="8"/>
        <v>0</v>
      </c>
      <c r="BO48" s="119">
        <f t="shared" si="9"/>
        <v>0</v>
      </c>
      <c r="BP48" s="119">
        <f t="shared" si="10"/>
        <v>0</v>
      </c>
      <c r="BQ48" s="119">
        <f t="shared" si="11"/>
        <v>0</v>
      </c>
      <c r="BR48" s="119">
        <f t="shared" si="12"/>
        <v>0</v>
      </c>
      <c r="BS48" s="119">
        <f t="shared" si="13"/>
        <v>0</v>
      </c>
      <c r="BT48" s="119">
        <f t="shared" si="14"/>
        <v>0</v>
      </c>
      <c r="BU48" s="119">
        <f t="shared" si="15"/>
        <v>0</v>
      </c>
      <c r="BV48" s="119">
        <f t="shared" si="16"/>
        <v>0</v>
      </c>
      <c r="BW48" s="119">
        <f t="shared" si="17"/>
        <v>0</v>
      </c>
      <c r="BX48" s="119">
        <f t="shared" si="18"/>
        <v>0</v>
      </c>
      <c r="BY48" s="119">
        <f t="shared" si="19"/>
        <v>0</v>
      </c>
      <c r="BZ48" s="119">
        <f t="shared" si="20"/>
        <v>0</v>
      </c>
      <c r="CA48" s="119">
        <f t="shared" si="21"/>
        <v>0</v>
      </c>
      <c r="CB48" s="119">
        <f t="shared" si="22"/>
        <v>0</v>
      </c>
      <c r="CC48" s="119">
        <f t="shared" si="23"/>
        <v>0</v>
      </c>
      <c r="CD48" s="119">
        <f t="shared" si="24"/>
        <v>0</v>
      </c>
      <c r="CE48" s="119">
        <f t="shared" si="25"/>
        <v>0</v>
      </c>
      <c r="CF48" s="119">
        <f t="shared" si="26"/>
        <v>0</v>
      </c>
      <c r="CG48" s="119">
        <f t="shared" si="27"/>
        <v>0</v>
      </c>
      <c r="CH48" s="119">
        <f t="shared" si="28"/>
        <v>0</v>
      </c>
      <c r="CI48" s="119">
        <f t="shared" si="29"/>
        <v>0</v>
      </c>
      <c r="CJ48" s="119">
        <f t="shared" si="30"/>
        <v>0</v>
      </c>
      <c r="CK48" s="119">
        <f t="shared" si="31"/>
        <v>0</v>
      </c>
      <c r="CL48" s="119">
        <f t="shared" si="32"/>
        <v>0</v>
      </c>
      <c r="CM48" s="119">
        <f t="shared" si="33"/>
        <v>0</v>
      </c>
      <c r="CN48" s="119">
        <f t="shared" si="34"/>
        <v>0</v>
      </c>
      <c r="CO48" s="119">
        <f t="shared" si="35"/>
        <v>0</v>
      </c>
      <c r="CP48" s="119">
        <f t="shared" si="36"/>
        <v>0</v>
      </c>
      <c r="CQ48" s="119">
        <f t="shared" si="37"/>
        <v>0</v>
      </c>
      <c r="CR48" s="119">
        <f t="shared" si="38"/>
        <v>0</v>
      </c>
      <c r="CS48" s="119">
        <f t="shared" si="39"/>
        <v>0</v>
      </c>
      <c r="CT48" s="119">
        <f t="shared" si="40"/>
        <v>0</v>
      </c>
      <c r="CU48" s="119">
        <f t="shared" si="41"/>
        <v>0</v>
      </c>
      <c r="CV48" s="119">
        <f t="shared" si="42"/>
        <v>0</v>
      </c>
      <c r="CW48" s="119">
        <f t="shared" si="43"/>
        <v>0</v>
      </c>
      <c r="CX48" s="119">
        <f t="shared" si="44"/>
        <v>0</v>
      </c>
      <c r="CY48" s="119">
        <f t="shared" si="45"/>
        <v>0</v>
      </c>
      <c r="CZ48" s="119">
        <f t="shared" si="46"/>
        <v>0</v>
      </c>
      <c r="DA48" s="119">
        <f t="shared" si="47"/>
        <v>0</v>
      </c>
      <c r="DB48" s="119">
        <f t="shared" si="48"/>
        <v>0</v>
      </c>
      <c r="DC48" s="119">
        <f t="shared" si="49"/>
        <v>0</v>
      </c>
      <c r="DD48" s="119">
        <f t="shared" si="50"/>
        <v>0</v>
      </c>
      <c r="DE48" s="119">
        <f t="shared" si="51"/>
        <v>0</v>
      </c>
      <c r="DF48" s="119">
        <f t="shared" si="52"/>
        <v>0</v>
      </c>
      <c r="DG48" s="119">
        <f t="shared" si="53"/>
        <v>0</v>
      </c>
      <c r="DH48" s="119">
        <f t="shared" si="54"/>
        <v>0</v>
      </c>
      <c r="DI48" s="119">
        <f t="shared" si="55"/>
        <v>0</v>
      </c>
      <c r="DJ48" s="119">
        <f t="shared" si="56"/>
        <v>0</v>
      </c>
      <c r="DK48" s="126" t="str">
        <f t="shared" si="57"/>
        <v>1</v>
      </c>
      <c r="DL48" s="126">
        <f t="shared" ca="1" si="58"/>
        <v>1650.48</v>
      </c>
      <c r="DM48" s="119">
        <f ca="1">IF($K48&lt;&gt;1,IF(ISNUMBER(INDEX(Import.PLE,$K48,DM$16)),IF(INDEX(Import.PLE,$K48,DM$16)&lt;=mediçao,BM48,0),0),PLE!$AA$28*BM48)</f>
        <v>1650.48</v>
      </c>
      <c r="DN48" s="119">
        <f ca="1">IF($K48&lt;&gt;1,IF(ISNUMBER(INDEX(Import.PLE,$K48,DN$16)),IF(INDEX(Import.PLE,$K48,DN$16)&lt;=mediçao,BN48,0),0),PLE!$AA$28*BN48)</f>
        <v>0</v>
      </c>
      <c r="DO48" s="119">
        <f ca="1">IF($K48&lt;&gt;1,IF(ISNUMBER(INDEX(Import.PLE,$K48,DO$16)),IF(INDEX(Import.PLE,$K48,DO$16)&lt;=mediçao,BO48,0),0),PLE!$AA$28*BO48)</f>
        <v>0</v>
      </c>
      <c r="DP48" s="119">
        <f ca="1">IF($K48&lt;&gt;1,IF(ISNUMBER(INDEX(Import.PLE,$K48,DP$16)),IF(INDEX(Import.PLE,$K48,DP$16)&lt;=mediçao,BP48,0),0),PLE!$AA$28*BP48)</f>
        <v>0</v>
      </c>
      <c r="DQ48" s="119">
        <f ca="1">IF($K48&lt;&gt;1,IF(ISNUMBER(INDEX(Import.PLE,$K48,DQ$16)),IF(INDEX(Import.PLE,$K48,DQ$16)&lt;=mediçao,BQ48,0),0),PLE!$AA$28*BQ48)</f>
        <v>0</v>
      </c>
      <c r="DR48" s="119">
        <f ca="1">IF($K48&lt;&gt;1,IF(ISNUMBER(INDEX(Import.PLE,$K48,DR$16)),IF(INDEX(Import.PLE,$K48,DR$16)&lt;=mediçao,BR48,0),0),PLE!$AA$28*BR48)</f>
        <v>0</v>
      </c>
      <c r="DS48" s="119">
        <f ca="1">IF($K48&lt;&gt;1,IF(ISNUMBER(INDEX(Import.PLE,$K48,DS$16)),IF(INDEX(Import.PLE,$K48,DS$16)&lt;=mediçao,BS48,0),0),PLE!$AA$28*BS48)</f>
        <v>0</v>
      </c>
      <c r="DT48" s="119">
        <f ca="1">IF($K48&lt;&gt;1,IF(ISNUMBER(INDEX(Import.PLE,$K48,DT$16)),IF(INDEX(Import.PLE,$K48,DT$16)&lt;=mediçao,BT48,0),0),PLE!$AA$28*BT48)</f>
        <v>0</v>
      </c>
      <c r="DU48" s="119">
        <f ca="1">IF($K48&lt;&gt;1,IF(ISNUMBER(INDEX(Import.PLE,$K48,DU$16)),IF(INDEX(Import.PLE,$K48,DU$16)&lt;=mediçao,BU48,0),0),PLE!$AA$28*BU48)</f>
        <v>0</v>
      </c>
      <c r="DV48" s="119">
        <f ca="1">IF($K48&lt;&gt;1,IF(ISNUMBER(INDEX(Import.PLE,$K48,DV$16)),IF(INDEX(Import.PLE,$K48,DV$16)&lt;=mediçao,BV48,0),0),PLE!$AA$28*BV48)</f>
        <v>0</v>
      </c>
      <c r="DW48" s="119">
        <f ca="1">IF($K48&lt;&gt;1,IF(ISNUMBER(INDEX(Import.PLE,$K48,DW$16)),IF(INDEX(Import.PLE,$K48,DW$16)&lt;=mediçao,BW48,0),0),PLE!$AA$28*BW48)</f>
        <v>0</v>
      </c>
      <c r="DX48" s="119">
        <f ca="1">IF($K48&lt;&gt;1,IF(ISNUMBER(INDEX(Import.PLE,$K48,DX$16)),IF(INDEX(Import.PLE,$K48,DX$16)&lt;=mediçao,BX48,0),0),PLE!$AA$28*BX48)</f>
        <v>0</v>
      </c>
      <c r="DY48" s="119">
        <f ca="1">IF($K48&lt;&gt;1,IF(ISNUMBER(INDEX(Import.PLE,$K48,DY$16)),IF(INDEX(Import.PLE,$K48,DY$16)&lt;=mediçao,BY48,0),0),PLE!$AA$28*BY48)</f>
        <v>0</v>
      </c>
      <c r="DZ48" s="119">
        <f ca="1">IF($K48&lt;&gt;1,IF(ISNUMBER(INDEX(Import.PLE,$K48,DZ$16)),IF(INDEX(Import.PLE,$K48,DZ$16)&lt;=mediçao,BZ48,0),0),PLE!$AA$28*BZ48)</f>
        <v>0</v>
      </c>
      <c r="EA48" s="119">
        <f ca="1">IF($K48&lt;&gt;1,IF(ISNUMBER(INDEX(Import.PLE,$K48,EA$16)),IF(INDEX(Import.PLE,$K48,EA$16)&lt;=mediçao,CA48,0),0),PLE!$AA$28*CA48)</f>
        <v>0</v>
      </c>
      <c r="EB48" s="119">
        <f ca="1">IF($K48&lt;&gt;1,IF(ISNUMBER(INDEX(Import.PLE,$K48,EB$16)),IF(INDEX(Import.PLE,$K48,EB$16)&lt;=mediçao,CB48,0),0),PLE!$AA$28*CB48)</f>
        <v>0</v>
      </c>
      <c r="EC48" s="119">
        <f ca="1">IF($K48&lt;&gt;1,IF(ISNUMBER(INDEX(Import.PLE,$K48,EC$16)),IF(INDEX(Import.PLE,$K48,EC$16)&lt;=mediçao,CC48,0),0),PLE!$AA$28*CC48)</f>
        <v>0</v>
      </c>
      <c r="ED48" s="119">
        <f ca="1">IF($K48&lt;&gt;1,IF(ISNUMBER(INDEX(Import.PLE,$K48,ED$16)),IF(INDEX(Import.PLE,$K48,ED$16)&lt;=mediçao,CD48,0),0),PLE!$AA$28*CD48)</f>
        <v>0</v>
      </c>
      <c r="EE48" s="119">
        <f ca="1">IF($K48&lt;&gt;1,IF(ISNUMBER(INDEX(Import.PLE,$K48,EE$16)),IF(INDEX(Import.PLE,$K48,EE$16)&lt;=mediçao,CE48,0),0),PLE!$AA$28*CE48)</f>
        <v>0</v>
      </c>
      <c r="EF48" s="119">
        <f ca="1">IF($K48&lt;&gt;1,IF(ISNUMBER(INDEX(Import.PLE,$K48,EF$16)),IF(INDEX(Import.PLE,$K48,EF$16)&lt;=mediçao,CF48,0),0),PLE!$AA$28*CF48)</f>
        <v>0</v>
      </c>
      <c r="EG48" s="119">
        <f ca="1">IF($K48&lt;&gt;1,IF(ISNUMBER(INDEX(Import.PLE,$K48,EG$16)),IF(INDEX(Import.PLE,$K48,EG$16)&lt;=mediçao,CG48,0),0),PLE!$AA$28*CG48)</f>
        <v>0</v>
      </c>
      <c r="EH48" s="119">
        <f ca="1">IF($K48&lt;&gt;1,IF(ISNUMBER(INDEX(Import.PLE,$K48,EH$16)),IF(INDEX(Import.PLE,$K48,EH$16)&lt;=mediçao,CH48,0),0),PLE!$AA$28*CH48)</f>
        <v>0</v>
      </c>
      <c r="EI48" s="119">
        <f ca="1">IF($K48&lt;&gt;1,IF(ISNUMBER(INDEX(Import.PLE,$K48,EI$16)),IF(INDEX(Import.PLE,$K48,EI$16)&lt;=mediçao,CI48,0),0),PLE!$AA$28*CI48)</f>
        <v>0</v>
      </c>
      <c r="EJ48" s="119">
        <f ca="1">IF($K48&lt;&gt;1,IF(ISNUMBER(INDEX(Import.PLE,$K48,EJ$16)),IF(INDEX(Import.PLE,$K48,EJ$16)&lt;=mediçao,CJ48,0),0),PLE!$AA$28*CJ48)</f>
        <v>0</v>
      </c>
      <c r="EK48" s="119">
        <f ca="1">IF($K48&lt;&gt;1,IF(ISNUMBER(INDEX(Import.PLE,$K48,EK$16)),IF(INDEX(Import.PLE,$K48,EK$16)&lt;=mediçao,CK48,0),0),PLE!$AA$28*CK48)</f>
        <v>0</v>
      </c>
      <c r="EL48" s="119">
        <f ca="1">IF($K48&lt;&gt;1,IF(ISNUMBER(INDEX(Import.PLE,$K48,EL$16)),IF(INDEX(Import.PLE,$K48,EL$16)&lt;=mediçao,CL48,0),0),PLE!$AA$28*CL48)</f>
        <v>0</v>
      </c>
      <c r="EM48" s="119">
        <f ca="1">IF($K48&lt;&gt;1,IF(ISNUMBER(INDEX(Import.PLE,$K48,EM$16)),IF(INDEX(Import.PLE,$K48,EM$16)&lt;=mediçao,CM48,0),0),PLE!$AA$28*CM48)</f>
        <v>0</v>
      </c>
      <c r="EN48" s="119">
        <f ca="1">IF($K48&lt;&gt;1,IF(ISNUMBER(INDEX(Import.PLE,$K48,EN$16)),IF(INDEX(Import.PLE,$K48,EN$16)&lt;=mediçao,CN48,0),0),PLE!$AA$28*CN48)</f>
        <v>0</v>
      </c>
      <c r="EO48" s="119">
        <f ca="1">IF($K48&lt;&gt;1,IF(ISNUMBER(INDEX(Import.PLE,$K48,EO$16)),IF(INDEX(Import.PLE,$K48,EO$16)&lt;=mediçao,CO48,0),0),PLE!$AA$28*CO48)</f>
        <v>0</v>
      </c>
      <c r="EP48" s="119">
        <f ca="1">IF($K48&lt;&gt;1,IF(ISNUMBER(INDEX(Import.PLE,$K48,EP$16)),IF(INDEX(Import.PLE,$K48,EP$16)&lt;=mediçao,CP48,0),0),PLE!$AA$28*CP48)</f>
        <v>0</v>
      </c>
      <c r="EQ48" s="119">
        <f ca="1">IF($K48&lt;&gt;1,IF(ISNUMBER(INDEX(Import.PLE,$K48,EQ$16)),IF(INDEX(Import.PLE,$K48,EQ$16)&lt;=mediçao,CQ48,0),0),PLE!$AA$28*CQ48)</f>
        <v>0</v>
      </c>
      <c r="ER48" s="119">
        <f ca="1">IF($K48&lt;&gt;1,IF(ISNUMBER(INDEX(Import.PLE,$K48,ER$16)),IF(INDEX(Import.PLE,$K48,ER$16)&lt;=mediçao,CR48,0),0),PLE!$AA$28*CR48)</f>
        <v>0</v>
      </c>
      <c r="ES48" s="119">
        <f ca="1">IF($K48&lt;&gt;1,IF(ISNUMBER(INDEX(Import.PLE,$K48,ES$16)),IF(INDEX(Import.PLE,$K48,ES$16)&lt;=mediçao,CS48,0),0),PLE!$AA$28*CS48)</f>
        <v>0</v>
      </c>
      <c r="ET48" s="119">
        <f ca="1">IF($K48&lt;&gt;1,IF(ISNUMBER(INDEX(Import.PLE,$K48,ET$16)),IF(INDEX(Import.PLE,$K48,ET$16)&lt;=mediçao,CT48,0),0),PLE!$AA$28*CT48)</f>
        <v>0</v>
      </c>
      <c r="EU48" s="119">
        <f ca="1">IF($K48&lt;&gt;1,IF(ISNUMBER(INDEX(Import.PLE,$K48,EU$16)),IF(INDEX(Import.PLE,$K48,EU$16)&lt;=mediçao,CU48,0),0),PLE!$AA$28*CU48)</f>
        <v>0</v>
      </c>
      <c r="EV48" s="119">
        <f ca="1">IF($K48&lt;&gt;1,IF(ISNUMBER(INDEX(Import.PLE,$K48,EV$16)),IF(INDEX(Import.PLE,$K48,EV$16)&lt;=mediçao,CV48,0),0),PLE!$AA$28*CV48)</f>
        <v>0</v>
      </c>
      <c r="EW48" s="119">
        <f ca="1">IF($K48&lt;&gt;1,IF(ISNUMBER(INDEX(Import.PLE,$K48,EW$16)),IF(INDEX(Import.PLE,$K48,EW$16)&lt;=mediçao,CW48,0),0),PLE!$AA$28*CW48)</f>
        <v>0</v>
      </c>
      <c r="EX48" s="119">
        <f ca="1">IF($K48&lt;&gt;1,IF(ISNUMBER(INDEX(Import.PLE,$K48,EX$16)),IF(INDEX(Import.PLE,$K48,EX$16)&lt;=mediçao,CX48,0),0),PLE!$AA$28*CX48)</f>
        <v>0</v>
      </c>
      <c r="EY48" s="119">
        <f ca="1">IF($K48&lt;&gt;1,IF(ISNUMBER(INDEX(Import.PLE,$K48,EY$16)),IF(INDEX(Import.PLE,$K48,EY$16)&lt;=mediçao,CY48,0),0),PLE!$AA$28*CY48)</f>
        <v>0</v>
      </c>
      <c r="EZ48" s="119">
        <f ca="1">IF($K48&lt;&gt;1,IF(ISNUMBER(INDEX(Import.PLE,$K48,EZ$16)),IF(INDEX(Import.PLE,$K48,EZ$16)&lt;=mediçao,CZ48,0),0),PLE!$AA$28*CZ48)</f>
        <v>0</v>
      </c>
      <c r="FA48" s="119">
        <f ca="1">IF($K48&lt;&gt;1,IF(ISNUMBER(INDEX(Import.PLE,$K48,FA$16)),IF(INDEX(Import.PLE,$K48,FA$16)&lt;=mediçao,DA48,0),0),PLE!$AA$28*DA48)</f>
        <v>0</v>
      </c>
      <c r="FB48" s="119">
        <f ca="1">IF($K48&lt;&gt;1,IF(ISNUMBER(INDEX(Import.PLE,$K48,FB$16)),IF(INDEX(Import.PLE,$K48,FB$16)&lt;=mediçao,DB48,0),0),PLE!$AA$28*DB48)</f>
        <v>0</v>
      </c>
      <c r="FC48" s="119">
        <f ca="1">IF($K48&lt;&gt;1,IF(ISNUMBER(INDEX(Import.PLE,$K48,FC$16)),IF(INDEX(Import.PLE,$K48,FC$16)&lt;=mediçao,DC48,0),0),PLE!$AA$28*DC48)</f>
        <v>0</v>
      </c>
      <c r="FD48" s="119">
        <f ca="1">IF($K48&lt;&gt;1,IF(ISNUMBER(INDEX(Import.PLE,$K48,FD$16)),IF(INDEX(Import.PLE,$K48,FD$16)&lt;=mediçao,DD48,0),0),PLE!$AA$28*DD48)</f>
        <v>0</v>
      </c>
      <c r="FE48" s="119">
        <f ca="1">IF($K48&lt;&gt;1,IF(ISNUMBER(INDEX(Import.PLE,$K48,FE$16)),IF(INDEX(Import.PLE,$K48,FE$16)&lt;=mediçao,DE48,0),0),PLE!$AA$28*DE48)</f>
        <v>0</v>
      </c>
      <c r="FF48" s="119">
        <f ca="1">IF($K48&lt;&gt;1,IF(ISNUMBER(INDEX(Import.PLE,$K48,FF$16)),IF(INDEX(Import.PLE,$K48,FF$16)&lt;=mediçao,DF48,0),0),PLE!$AA$28*DF48)</f>
        <v>0</v>
      </c>
      <c r="FG48" s="119">
        <f ca="1">IF($K48&lt;&gt;1,IF(ISNUMBER(INDEX(Import.PLE,$K48,FG$16)),IF(INDEX(Import.PLE,$K48,FG$16)&lt;=mediçao,DG48,0),0),PLE!$AA$28*DG48)</f>
        <v>0</v>
      </c>
      <c r="FH48" s="119">
        <f ca="1">IF($K48&lt;&gt;1,IF(ISNUMBER(INDEX(Import.PLE,$K48,FH$16)),IF(INDEX(Import.PLE,$K48,FH$16)&lt;=mediçao,DH48,0),0),PLE!$AA$28*DH48)</f>
        <v>0</v>
      </c>
      <c r="FI48" s="119">
        <f ca="1">IF($K48&lt;&gt;1,IF(ISNUMBER(INDEX(Import.PLE,$K48,FI$16)),IF(INDEX(Import.PLE,$K48,FI$16)&lt;=mediçao,DI48,0),0),PLE!$AA$28*DI48)</f>
        <v>0</v>
      </c>
      <c r="FJ48" s="119">
        <f ca="1">IF($K48&lt;&gt;1,IF(ISNUMBER(INDEX(Import.PLE,$K48,FJ$16)),IF(INDEX(Import.PLE,$K48,FJ$16)&lt;=mediçao,DJ48,0),0),PLE!$AA$28*DJ48)</f>
        <v>0</v>
      </c>
    </row>
    <row r="49" spans="2:166" s="88" customFormat="1" ht="11.25" customHeight="1" x14ac:dyDescent="0.35">
      <c r="B49" s="118">
        <f t="shared" ca="1" si="3"/>
        <v>32</v>
      </c>
      <c r="C49" s="83" t="str">
        <f t="shared" si="4"/>
        <v>Serviço</v>
      </c>
      <c r="D49" s="138" t="s">
        <v>254</v>
      </c>
      <c r="E49" s="139" t="s">
        <v>239</v>
      </c>
      <c r="F49" s="137" t="s">
        <v>210</v>
      </c>
      <c r="G49" s="174">
        <f t="shared" si="5"/>
        <v>4.3499999999999996</v>
      </c>
      <c r="H49" s="175">
        <f t="shared" si="6"/>
        <v>150.17011494252876</v>
      </c>
      <c r="I49" s="176">
        <v>653.24</v>
      </c>
      <c r="J49" s="86"/>
      <c r="K49" s="168">
        <f>deactivatedados.form1</f>
        <v>4</v>
      </c>
      <c r="L49" s="167" t="s">
        <v>704</v>
      </c>
      <c r="M49" s="87"/>
      <c r="N49" s="181">
        <v>4.3499999999999996</v>
      </c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M49" s="119">
        <f t="shared" ca="1" si="7"/>
        <v>653.24</v>
      </c>
      <c r="BN49" s="119">
        <f t="shared" si="8"/>
        <v>0</v>
      </c>
      <c r="BO49" s="119">
        <f t="shared" si="9"/>
        <v>0</v>
      </c>
      <c r="BP49" s="119">
        <f t="shared" si="10"/>
        <v>0</v>
      </c>
      <c r="BQ49" s="119">
        <f t="shared" si="11"/>
        <v>0</v>
      </c>
      <c r="BR49" s="119">
        <f t="shared" si="12"/>
        <v>0</v>
      </c>
      <c r="BS49" s="119">
        <f t="shared" si="13"/>
        <v>0</v>
      </c>
      <c r="BT49" s="119">
        <f t="shared" si="14"/>
        <v>0</v>
      </c>
      <c r="BU49" s="119">
        <f t="shared" si="15"/>
        <v>0</v>
      </c>
      <c r="BV49" s="119">
        <f t="shared" si="16"/>
        <v>0</v>
      </c>
      <c r="BW49" s="119">
        <f t="shared" si="17"/>
        <v>0</v>
      </c>
      <c r="BX49" s="119">
        <f t="shared" si="18"/>
        <v>0</v>
      </c>
      <c r="BY49" s="119">
        <f t="shared" si="19"/>
        <v>0</v>
      </c>
      <c r="BZ49" s="119">
        <f t="shared" si="20"/>
        <v>0</v>
      </c>
      <c r="CA49" s="119">
        <f t="shared" si="21"/>
        <v>0</v>
      </c>
      <c r="CB49" s="119">
        <f t="shared" si="22"/>
        <v>0</v>
      </c>
      <c r="CC49" s="119">
        <f t="shared" si="23"/>
        <v>0</v>
      </c>
      <c r="CD49" s="119">
        <f t="shared" si="24"/>
        <v>0</v>
      </c>
      <c r="CE49" s="119">
        <f t="shared" si="25"/>
        <v>0</v>
      </c>
      <c r="CF49" s="119">
        <f t="shared" si="26"/>
        <v>0</v>
      </c>
      <c r="CG49" s="119">
        <f t="shared" si="27"/>
        <v>0</v>
      </c>
      <c r="CH49" s="119">
        <f t="shared" si="28"/>
        <v>0</v>
      </c>
      <c r="CI49" s="119">
        <f t="shared" si="29"/>
        <v>0</v>
      </c>
      <c r="CJ49" s="119">
        <f t="shared" si="30"/>
        <v>0</v>
      </c>
      <c r="CK49" s="119">
        <f t="shared" si="31"/>
        <v>0</v>
      </c>
      <c r="CL49" s="119">
        <f t="shared" si="32"/>
        <v>0</v>
      </c>
      <c r="CM49" s="119">
        <f t="shared" si="33"/>
        <v>0</v>
      </c>
      <c r="CN49" s="119">
        <f t="shared" si="34"/>
        <v>0</v>
      </c>
      <c r="CO49" s="119">
        <f t="shared" si="35"/>
        <v>0</v>
      </c>
      <c r="CP49" s="119">
        <f t="shared" si="36"/>
        <v>0</v>
      </c>
      <c r="CQ49" s="119">
        <f t="shared" si="37"/>
        <v>0</v>
      </c>
      <c r="CR49" s="119">
        <f t="shared" si="38"/>
        <v>0</v>
      </c>
      <c r="CS49" s="119">
        <f t="shared" si="39"/>
        <v>0</v>
      </c>
      <c r="CT49" s="119">
        <f t="shared" si="40"/>
        <v>0</v>
      </c>
      <c r="CU49" s="119">
        <f t="shared" si="41"/>
        <v>0</v>
      </c>
      <c r="CV49" s="119">
        <f t="shared" si="42"/>
        <v>0</v>
      </c>
      <c r="CW49" s="119">
        <f t="shared" si="43"/>
        <v>0</v>
      </c>
      <c r="CX49" s="119">
        <f t="shared" si="44"/>
        <v>0</v>
      </c>
      <c r="CY49" s="119">
        <f t="shared" si="45"/>
        <v>0</v>
      </c>
      <c r="CZ49" s="119">
        <f t="shared" si="46"/>
        <v>0</v>
      </c>
      <c r="DA49" s="119">
        <f t="shared" si="47"/>
        <v>0</v>
      </c>
      <c r="DB49" s="119">
        <f t="shared" si="48"/>
        <v>0</v>
      </c>
      <c r="DC49" s="119">
        <f t="shared" si="49"/>
        <v>0</v>
      </c>
      <c r="DD49" s="119">
        <f t="shared" si="50"/>
        <v>0</v>
      </c>
      <c r="DE49" s="119">
        <f t="shared" si="51"/>
        <v>0</v>
      </c>
      <c r="DF49" s="119">
        <f t="shared" si="52"/>
        <v>0</v>
      </c>
      <c r="DG49" s="119">
        <f t="shared" si="53"/>
        <v>0</v>
      </c>
      <c r="DH49" s="119">
        <f t="shared" si="54"/>
        <v>0</v>
      </c>
      <c r="DI49" s="119">
        <f t="shared" si="55"/>
        <v>0</v>
      </c>
      <c r="DJ49" s="119">
        <f t="shared" si="56"/>
        <v>0</v>
      </c>
      <c r="DK49" s="126" t="str">
        <f t="shared" si="57"/>
        <v>1</v>
      </c>
      <c r="DL49" s="126">
        <f t="shared" ca="1" si="58"/>
        <v>653.24</v>
      </c>
      <c r="DM49" s="119">
        <f ca="1">IF($K49&lt;&gt;1,IF(ISNUMBER(INDEX(Import.PLE,$K49,DM$16)),IF(INDEX(Import.PLE,$K49,DM$16)&lt;=mediçao,BM49,0),0),PLE!$AA$28*BM49)</f>
        <v>653.24</v>
      </c>
      <c r="DN49" s="119">
        <f ca="1">IF($K49&lt;&gt;1,IF(ISNUMBER(INDEX(Import.PLE,$K49,DN$16)),IF(INDEX(Import.PLE,$K49,DN$16)&lt;=mediçao,BN49,0),0),PLE!$AA$28*BN49)</f>
        <v>0</v>
      </c>
      <c r="DO49" s="119">
        <f ca="1">IF($K49&lt;&gt;1,IF(ISNUMBER(INDEX(Import.PLE,$K49,DO$16)),IF(INDEX(Import.PLE,$K49,DO$16)&lt;=mediçao,BO49,0),0),PLE!$AA$28*BO49)</f>
        <v>0</v>
      </c>
      <c r="DP49" s="119">
        <f ca="1">IF($K49&lt;&gt;1,IF(ISNUMBER(INDEX(Import.PLE,$K49,DP$16)),IF(INDEX(Import.PLE,$K49,DP$16)&lt;=mediçao,BP49,0),0),PLE!$AA$28*BP49)</f>
        <v>0</v>
      </c>
      <c r="DQ49" s="119">
        <f ca="1">IF($K49&lt;&gt;1,IF(ISNUMBER(INDEX(Import.PLE,$K49,DQ$16)),IF(INDEX(Import.PLE,$K49,DQ$16)&lt;=mediçao,BQ49,0),0),PLE!$AA$28*BQ49)</f>
        <v>0</v>
      </c>
      <c r="DR49" s="119">
        <f ca="1">IF($K49&lt;&gt;1,IF(ISNUMBER(INDEX(Import.PLE,$K49,DR$16)),IF(INDEX(Import.PLE,$K49,DR$16)&lt;=mediçao,BR49,0),0),PLE!$AA$28*BR49)</f>
        <v>0</v>
      </c>
      <c r="DS49" s="119">
        <f ca="1">IF($K49&lt;&gt;1,IF(ISNUMBER(INDEX(Import.PLE,$K49,DS$16)),IF(INDEX(Import.PLE,$K49,DS$16)&lt;=mediçao,BS49,0),0),PLE!$AA$28*BS49)</f>
        <v>0</v>
      </c>
      <c r="DT49" s="119">
        <f ca="1">IF($K49&lt;&gt;1,IF(ISNUMBER(INDEX(Import.PLE,$K49,DT$16)),IF(INDEX(Import.PLE,$K49,DT$16)&lt;=mediçao,BT49,0),0),PLE!$AA$28*BT49)</f>
        <v>0</v>
      </c>
      <c r="DU49" s="119">
        <f ca="1">IF($K49&lt;&gt;1,IF(ISNUMBER(INDEX(Import.PLE,$K49,DU$16)),IF(INDEX(Import.PLE,$K49,DU$16)&lt;=mediçao,BU49,0),0),PLE!$AA$28*BU49)</f>
        <v>0</v>
      </c>
      <c r="DV49" s="119">
        <f ca="1">IF($K49&lt;&gt;1,IF(ISNUMBER(INDEX(Import.PLE,$K49,DV$16)),IF(INDEX(Import.PLE,$K49,DV$16)&lt;=mediçao,BV49,0),0),PLE!$AA$28*BV49)</f>
        <v>0</v>
      </c>
      <c r="DW49" s="119">
        <f ca="1">IF($K49&lt;&gt;1,IF(ISNUMBER(INDEX(Import.PLE,$K49,DW$16)),IF(INDEX(Import.PLE,$K49,DW$16)&lt;=mediçao,BW49,0),0),PLE!$AA$28*BW49)</f>
        <v>0</v>
      </c>
      <c r="DX49" s="119">
        <f ca="1">IF($K49&lt;&gt;1,IF(ISNUMBER(INDEX(Import.PLE,$K49,DX$16)),IF(INDEX(Import.PLE,$K49,DX$16)&lt;=mediçao,BX49,0),0),PLE!$AA$28*BX49)</f>
        <v>0</v>
      </c>
      <c r="DY49" s="119">
        <f ca="1">IF($K49&lt;&gt;1,IF(ISNUMBER(INDEX(Import.PLE,$K49,DY$16)),IF(INDEX(Import.PLE,$K49,DY$16)&lt;=mediçao,BY49,0),0),PLE!$AA$28*BY49)</f>
        <v>0</v>
      </c>
      <c r="DZ49" s="119">
        <f ca="1">IF($K49&lt;&gt;1,IF(ISNUMBER(INDEX(Import.PLE,$K49,DZ$16)),IF(INDEX(Import.PLE,$K49,DZ$16)&lt;=mediçao,BZ49,0),0),PLE!$AA$28*BZ49)</f>
        <v>0</v>
      </c>
      <c r="EA49" s="119">
        <f ca="1">IF($K49&lt;&gt;1,IF(ISNUMBER(INDEX(Import.PLE,$K49,EA$16)),IF(INDEX(Import.PLE,$K49,EA$16)&lt;=mediçao,CA49,0),0),PLE!$AA$28*CA49)</f>
        <v>0</v>
      </c>
      <c r="EB49" s="119">
        <f ca="1">IF($K49&lt;&gt;1,IF(ISNUMBER(INDEX(Import.PLE,$K49,EB$16)),IF(INDEX(Import.PLE,$K49,EB$16)&lt;=mediçao,CB49,0),0),PLE!$AA$28*CB49)</f>
        <v>0</v>
      </c>
      <c r="EC49" s="119">
        <f ca="1">IF($K49&lt;&gt;1,IF(ISNUMBER(INDEX(Import.PLE,$K49,EC$16)),IF(INDEX(Import.PLE,$K49,EC$16)&lt;=mediçao,CC49,0),0),PLE!$AA$28*CC49)</f>
        <v>0</v>
      </c>
      <c r="ED49" s="119">
        <f ca="1">IF($K49&lt;&gt;1,IF(ISNUMBER(INDEX(Import.PLE,$K49,ED$16)),IF(INDEX(Import.PLE,$K49,ED$16)&lt;=mediçao,CD49,0),0),PLE!$AA$28*CD49)</f>
        <v>0</v>
      </c>
      <c r="EE49" s="119">
        <f ca="1">IF($K49&lt;&gt;1,IF(ISNUMBER(INDEX(Import.PLE,$K49,EE$16)),IF(INDEX(Import.PLE,$K49,EE$16)&lt;=mediçao,CE49,0),0),PLE!$AA$28*CE49)</f>
        <v>0</v>
      </c>
      <c r="EF49" s="119">
        <f ca="1">IF($K49&lt;&gt;1,IF(ISNUMBER(INDEX(Import.PLE,$K49,EF$16)),IF(INDEX(Import.PLE,$K49,EF$16)&lt;=mediçao,CF49,0),0),PLE!$AA$28*CF49)</f>
        <v>0</v>
      </c>
      <c r="EG49" s="119">
        <f ca="1">IF($K49&lt;&gt;1,IF(ISNUMBER(INDEX(Import.PLE,$K49,EG$16)),IF(INDEX(Import.PLE,$K49,EG$16)&lt;=mediçao,CG49,0),0),PLE!$AA$28*CG49)</f>
        <v>0</v>
      </c>
      <c r="EH49" s="119">
        <f ca="1">IF($K49&lt;&gt;1,IF(ISNUMBER(INDEX(Import.PLE,$K49,EH$16)),IF(INDEX(Import.PLE,$K49,EH$16)&lt;=mediçao,CH49,0),0),PLE!$AA$28*CH49)</f>
        <v>0</v>
      </c>
      <c r="EI49" s="119">
        <f ca="1">IF($K49&lt;&gt;1,IF(ISNUMBER(INDEX(Import.PLE,$K49,EI$16)),IF(INDEX(Import.PLE,$K49,EI$16)&lt;=mediçao,CI49,0),0),PLE!$AA$28*CI49)</f>
        <v>0</v>
      </c>
      <c r="EJ49" s="119">
        <f ca="1">IF($K49&lt;&gt;1,IF(ISNUMBER(INDEX(Import.PLE,$K49,EJ$16)),IF(INDEX(Import.PLE,$K49,EJ$16)&lt;=mediçao,CJ49,0),0),PLE!$AA$28*CJ49)</f>
        <v>0</v>
      </c>
      <c r="EK49" s="119">
        <f ca="1">IF($K49&lt;&gt;1,IF(ISNUMBER(INDEX(Import.PLE,$K49,EK$16)),IF(INDEX(Import.PLE,$K49,EK$16)&lt;=mediçao,CK49,0),0),PLE!$AA$28*CK49)</f>
        <v>0</v>
      </c>
      <c r="EL49" s="119">
        <f ca="1">IF($K49&lt;&gt;1,IF(ISNUMBER(INDEX(Import.PLE,$K49,EL$16)),IF(INDEX(Import.PLE,$K49,EL$16)&lt;=mediçao,CL49,0),0),PLE!$AA$28*CL49)</f>
        <v>0</v>
      </c>
      <c r="EM49" s="119">
        <f ca="1">IF($K49&lt;&gt;1,IF(ISNUMBER(INDEX(Import.PLE,$K49,EM$16)),IF(INDEX(Import.PLE,$K49,EM$16)&lt;=mediçao,CM49,0),0),PLE!$AA$28*CM49)</f>
        <v>0</v>
      </c>
      <c r="EN49" s="119">
        <f ca="1">IF($K49&lt;&gt;1,IF(ISNUMBER(INDEX(Import.PLE,$K49,EN$16)),IF(INDEX(Import.PLE,$K49,EN$16)&lt;=mediçao,CN49,0),0),PLE!$AA$28*CN49)</f>
        <v>0</v>
      </c>
      <c r="EO49" s="119">
        <f ca="1">IF($K49&lt;&gt;1,IF(ISNUMBER(INDEX(Import.PLE,$K49,EO$16)),IF(INDEX(Import.PLE,$K49,EO$16)&lt;=mediçao,CO49,0),0),PLE!$AA$28*CO49)</f>
        <v>0</v>
      </c>
      <c r="EP49" s="119">
        <f ca="1">IF($K49&lt;&gt;1,IF(ISNUMBER(INDEX(Import.PLE,$K49,EP$16)),IF(INDEX(Import.PLE,$K49,EP$16)&lt;=mediçao,CP49,0),0),PLE!$AA$28*CP49)</f>
        <v>0</v>
      </c>
      <c r="EQ49" s="119">
        <f ca="1">IF($K49&lt;&gt;1,IF(ISNUMBER(INDEX(Import.PLE,$K49,EQ$16)),IF(INDEX(Import.PLE,$K49,EQ$16)&lt;=mediçao,CQ49,0),0),PLE!$AA$28*CQ49)</f>
        <v>0</v>
      </c>
      <c r="ER49" s="119">
        <f ca="1">IF($K49&lt;&gt;1,IF(ISNUMBER(INDEX(Import.PLE,$K49,ER$16)),IF(INDEX(Import.PLE,$K49,ER$16)&lt;=mediçao,CR49,0),0),PLE!$AA$28*CR49)</f>
        <v>0</v>
      </c>
      <c r="ES49" s="119">
        <f ca="1">IF($K49&lt;&gt;1,IF(ISNUMBER(INDEX(Import.PLE,$K49,ES$16)),IF(INDEX(Import.PLE,$K49,ES$16)&lt;=mediçao,CS49,0),0),PLE!$AA$28*CS49)</f>
        <v>0</v>
      </c>
      <c r="ET49" s="119">
        <f ca="1">IF($K49&lt;&gt;1,IF(ISNUMBER(INDEX(Import.PLE,$K49,ET$16)),IF(INDEX(Import.PLE,$K49,ET$16)&lt;=mediçao,CT49,0),0),PLE!$AA$28*CT49)</f>
        <v>0</v>
      </c>
      <c r="EU49" s="119">
        <f ca="1">IF($K49&lt;&gt;1,IF(ISNUMBER(INDEX(Import.PLE,$K49,EU$16)),IF(INDEX(Import.PLE,$K49,EU$16)&lt;=mediçao,CU49,0),0),PLE!$AA$28*CU49)</f>
        <v>0</v>
      </c>
      <c r="EV49" s="119">
        <f ca="1">IF($K49&lt;&gt;1,IF(ISNUMBER(INDEX(Import.PLE,$K49,EV$16)),IF(INDEX(Import.PLE,$K49,EV$16)&lt;=mediçao,CV49,0),0),PLE!$AA$28*CV49)</f>
        <v>0</v>
      </c>
      <c r="EW49" s="119">
        <f ca="1">IF($K49&lt;&gt;1,IF(ISNUMBER(INDEX(Import.PLE,$K49,EW$16)),IF(INDEX(Import.PLE,$K49,EW$16)&lt;=mediçao,CW49,0),0),PLE!$AA$28*CW49)</f>
        <v>0</v>
      </c>
      <c r="EX49" s="119">
        <f ca="1">IF($K49&lt;&gt;1,IF(ISNUMBER(INDEX(Import.PLE,$K49,EX$16)),IF(INDEX(Import.PLE,$K49,EX$16)&lt;=mediçao,CX49,0),0),PLE!$AA$28*CX49)</f>
        <v>0</v>
      </c>
      <c r="EY49" s="119">
        <f ca="1">IF($K49&lt;&gt;1,IF(ISNUMBER(INDEX(Import.PLE,$K49,EY$16)),IF(INDEX(Import.PLE,$K49,EY$16)&lt;=mediçao,CY49,0),0),PLE!$AA$28*CY49)</f>
        <v>0</v>
      </c>
      <c r="EZ49" s="119">
        <f ca="1">IF($K49&lt;&gt;1,IF(ISNUMBER(INDEX(Import.PLE,$K49,EZ$16)),IF(INDEX(Import.PLE,$K49,EZ$16)&lt;=mediçao,CZ49,0),0),PLE!$AA$28*CZ49)</f>
        <v>0</v>
      </c>
      <c r="FA49" s="119">
        <f ca="1">IF($K49&lt;&gt;1,IF(ISNUMBER(INDEX(Import.PLE,$K49,FA$16)),IF(INDEX(Import.PLE,$K49,FA$16)&lt;=mediçao,DA49,0),0),PLE!$AA$28*DA49)</f>
        <v>0</v>
      </c>
      <c r="FB49" s="119">
        <f ca="1">IF($K49&lt;&gt;1,IF(ISNUMBER(INDEX(Import.PLE,$K49,FB$16)),IF(INDEX(Import.PLE,$K49,FB$16)&lt;=mediçao,DB49,0),0),PLE!$AA$28*DB49)</f>
        <v>0</v>
      </c>
      <c r="FC49" s="119">
        <f ca="1">IF($K49&lt;&gt;1,IF(ISNUMBER(INDEX(Import.PLE,$K49,FC$16)),IF(INDEX(Import.PLE,$K49,FC$16)&lt;=mediçao,DC49,0),0),PLE!$AA$28*DC49)</f>
        <v>0</v>
      </c>
      <c r="FD49" s="119">
        <f ca="1">IF($K49&lt;&gt;1,IF(ISNUMBER(INDEX(Import.PLE,$K49,FD$16)),IF(INDEX(Import.PLE,$K49,FD$16)&lt;=mediçao,DD49,0),0),PLE!$AA$28*DD49)</f>
        <v>0</v>
      </c>
      <c r="FE49" s="119">
        <f ca="1">IF($K49&lt;&gt;1,IF(ISNUMBER(INDEX(Import.PLE,$K49,FE$16)),IF(INDEX(Import.PLE,$K49,FE$16)&lt;=mediçao,DE49,0),0),PLE!$AA$28*DE49)</f>
        <v>0</v>
      </c>
      <c r="FF49" s="119">
        <f ca="1">IF($K49&lt;&gt;1,IF(ISNUMBER(INDEX(Import.PLE,$K49,FF$16)),IF(INDEX(Import.PLE,$K49,FF$16)&lt;=mediçao,DF49,0),0),PLE!$AA$28*DF49)</f>
        <v>0</v>
      </c>
      <c r="FG49" s="119">
        <f ca="1">IF($K49&lt;&gt;1,IF(ISNUMBER(INDEX(Import.PLE,$K49,FG$16)),IF(INDEX(Import.PLE,$K49,FG$16)&lt;=mediçao,DG49,0),0),PLE!$AA$28*DG49)</f>
        <v>0</v>
      </c>
      <c r="FH49" s="119">
        <f ca="1">IF($K49&lt;&gt;1,IF(ISNUMBER(INDEX(Import.PLE,$K49,FH$16)),IF(INDEX(Import.PLE,$K49,FH$16)&lt;=mediçao,DH49,0),0),PLE!$AA$28*DH49)</f>
        <v>0</v>
      </c>
      <c r="FI49" s="119">
        <f ca="1">IF($K49&lt;&gt;1,IF(ISNUMBER(INDEX(Import.PLE,$K49,FI$16)),IF(INDEX(Import.PLE,$K49,FI$16)&lt;=mediçao,DI49,0),0),PLE!$AA$28*DI49)</f>
        <v>0</v>
      </c>
      <c r="FJ49" s="119">
        <f ca="1">IF($K49&lt;&gt;1,IF(ISNUMBER(INDEX(Import.PLE,$K49,FJ$16)),IF(INDEX(Import.PLE,$K49,FJ$16)&lt;=mediçao,DJ49,0),0),PLE!$AA$28*DJ49)</f>
        <v>0</v>
      </c>
    </row>
    <row r="50" spans="2:166" s="88" customFormat="1" ht="10.5" x14ac:dyDescent="0.35">
      <c r="B50" s="118">
        <f t="shared" ca="1" si="3"/>
        <v>33</v>
      </c>
      <c r="C50" s="83" t="str">
        <f t="shared" si="4"/>
        <v>Nível</v>
      </c>
      <c r="D50" s="138" t="s">
        <v>255</v>
      </c>
      <c r="E50" s="139" t="s">
        <v>256</v>
      </c>
      <c r="F50" s="137"/>
      <c r="G50" s="174" t="str">
        <f t="shared" si="5"/>
        <v/>
      </c>
      <c r="H50" s="175" t="str">
        <f t="shared" si="6"/>
        <v/>
      </c>
      <c r="I50" s="176">
        <v>2088.31</v>
      </c>
      <c r="J50" s="86"/>
      <c r="K50" s="168" t="str">
        <f>deactivatedados.form1</f>
        <v/>
      </c>
      <c r="L50" s="167"/>
      <c r="M50" s="87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M50" s="119">
        <f t="shared" si="7"/>
        <v>0</v>
      </c>
      <c r="BN50" s="119">
        <f t="shared" si="8"/>
        <v>0</v>
      </c>
      <c r="BO50" s="119">
        <f t="shared" si="9"/>
        <v>0</v>
      </c>
      <c r="BP50" s="119">
        <f t="shared" si="10"/>
        <v>0</v>
      </c>
      <c r="BQ50" s="119">
        <f t="shared" si="11"/>
        <v>0</v>
      </c>
      <c r="BR50" s="119">
        <f t="shared" si="12"/>
        <v>0</v>
      </c>
      <c r="BS50" s="119">
        <f t="shared" si="13"/>
        <v>0</v>
      </c>
      <c r="BT50" s="119">
        <f t="shared" si="14"/>
        <v>0</v>
      </c>
      <c r="BU50" s="119">
        <f t="shared" si="15"/>
        <v>0</v>
      </c>
      <c r="BV50" s="119">
        <f t="shared" si="16"/>
        <v>0</v>
      </c>
      <c r="BW50" s="119">
        <f t="shared" si="17"/>
        <v>0</v>
      </c>
      <c r="BX50" s="119">
        <f t="shared" si="18"/>
        <v>0</v>
      </c>
      <c r="BY50" s="119">
        <f t="shared" si="19"/>
        <v>0</v>
      </c>
      <c r="BZ50" s="119">
        <f t="shared" si="20"/>
        <v>0</v>
      </c>
      <c r="CA50" s="119">
        <f t="shared" si="21"/>
        <v>0</v>
      </c>
      <c r="CB50" s="119">
        <f t="shared" si="22"/>
        <v>0</v>
      </c>
      <c r="CC50" s="119">
        <f t="shared" si="23"/>
        <v>0</v>
      </c>
      <c r="CD50" s="119">
        <f t="shared" si="24"/>
        <v>0</v>
      </c>
      <c r="CE50" s="119">
        <f t="shared" si="25"/>
        <v>0</v>
      </c>
      <c r="CF50" s="119">
        <f t="shared" si="26"/>
        <v>0</v>
      </c>
      <c r="CG50" s="119">
        <f t="shared" si="27"/>
        <v>0</v>
      </c>
      <c r="CH50" s="119">
        <f t="shared" si="28"/>
        <v>0</v>
      </c>
      <c r="CI50" s="119">
        <f t="shared" si="29"/>
        <v>0</v>
      </c>
      <c r="CJ50" s="119">
        <f t="shared" si="30"/>
        <v>0</v>
      </c>
      <c r="CK50" s="119">
        <f t="shared" si="31"/>
        <v>0</v>
      </c>
      <c r="CL50" s="119">
        <f t="shared" si="32"/>
        <v>0</v>
      </c>
      <c r="CM50" s="119">
        <f t="shared" si="33"/>
        <v>0</v>
      </c>
      <c r="CN50" s="119">
        <f t="shared" si="34"/>
        <v>0</v>
      </c>
      <c r="CO50" s="119">
        <f t="shared" si="35"/>
        <v>0</v>
      </c>
      <c r="CP50" s="119">
        <f t="shared" si="36"/>
        <v>0</v>
      </c>
      <c r="CQ50" s="119">
        <f t="shared" si="37"/>
        <v>0</v>
      </c>
      <c r="CR50" s="119">
        <f t="shared" si="38"/>
        <v>0</v>
      </c>
      <c r="CS50" s="119">
        <f t="shared" si="39"/>
        <v>0</v>
      </c>
      <c r="CT50" s="119">
        <f t="shared" si="40"/>
        <v>0</v>
      </c>
      <c r="CU50" s="119">
        <f t="shared" si="41"/>
        <v>0</v>
      </c>
      <c r="CV50" s="119">
        <f t="shared" si="42"/>
        <v>0</v>
      </c>
      <c r="CW50" s="119">
        <f t="shared" si="43"/>
        <v>0</v>
      </c>
      <c r="CX50" s="119">
        <f t="shared" si="44"/>
        <v>0</v>
      </c>
      <c r="CY50" s="119">
        <f t="shared" si="45"/>
        <v>0</v>
      </c>
      <c r="CZ50" s="119">
        <f t="shared" si="46"/>
        <v>0</v>
      </c>
      <c r="DA50" s="119">
        <f t="shared" si="47"/>
        <v>0</v>
      </c>
      <c r="DB50" s="119">
        <f t="shared" si="48"/>
        <v>0</v>
      </c>
      <c r="DC50" s="119">
        <f t="shared" si="49"/>
        <v>0</v>
      </c>
      <c r="DD50" s="119">
        <f t="shared" si="50"/>
        <v>0</v>
      </c>
      <c r="DE50" s="119">
        <f t="shared" si="51"/>
        <v>0</v>
      </c>
      <c r="DF50" s="119">
        <f t="shared" si="52"/>
        <v>0</v>
      </c>
      <c r="DG50" s="119">
        <f t="shared" si="53"/>
        <v>0</v>
      </c>
      <c r="DH50" s="119">
        <f t="shared" si="54"/>
        <v>0</v>
      </c>
      <c r="DI50" s="119">
        <f t="shared" si="55"/>
        <v>0</v>
      </c>
      <c r="DJ50" s="119">
        <f t="shared" si="56"/>
        <v>0</v>
      </c>
      <c r="DK50" s="126" t="str">
        <f t="shared" si="57"/>
        <v>1</v>
      </c>
      <c r="DL50" s="126">
        <f t="shared" ca="1" si="58"/>
        <v>0</v>
      </c>
      <c r="DM50" s="119">
        <f ca="1">IF($K50&lt;&gt;1,IF(ISNUMBER(INDEX(Import.PLE,$K50,DM$16)),IF(INDEX(Import.PLE,$K50,DM$16)&lt;=mediçao,BM50,0),0),PLE!$AA$28*BM50)</f>
        <v>0</v>
      </c>
      <c r="DN50" s="119">
        <f ca="1">IF($K50&lt;&gt;1,IF(ISNUMBER(INDEX(Import.PLE,$K50,DN$16)),IF(INDEX(Import.PLE,$K50,DN$16)&lt;=mediçao,BN50,0),0),PLE!$AA$28*BN50)</f>
        <v>0</v>
      </c>
      <c r="DO50" s="119">
        <f ca="1">IF($K50&lt;&gt;1,IF(ISNUMBER(INDEX(Import.PLE,$K50,DO$16)),IF(INDEX(Import.PLE,$K50,DO$16)&lt;=mediçao,BO50,0),0),PLE!$AA$28*BO50)</f>
        <v>0</v>
      </c>
      <c r="DP50" s="119">
        <f ca="1">IF($K50&lt;&gt;1,IF(ISNUMBER(INDEX(Import.PLE,$K50,DP$16)),IF(INDEX(Import.PLE,$K50,DP$16)&lt;=mediçao,BP50,0),0),PLE!$AA$28*BP50)</f>
        <v>0</v>
      </c>
      <c r="DQ50" s="119">
        <f ca="1">IF($K50&lt;&gt;1,IF(ISNUMBER(INDEX(Import.PLE,$K50,DQ$16)),IF(INDEX(Import.PLE,$K50,DQ$16)&lt;=mediçao,BQ50,0),0),PLE!$AA$28*BQ50)</f>
        <v>0</v>
      </c>
      <c r="DR50" s="119">
        <f ca="1">IF($K50&lt;&gt;1,IF(ISNUMBER(INDEX(Import.PLE,$K50,DR$16)),IF(INDEX(Import.PLE,$K50,DR$16)&lt;=mediçao,BR50,0),0),PLE!$AA$28*BR50)</f>
        <v>0</v>
      </c>
      <c r="DS50" s="119">
        <f ca="1">IF($K50&lt;&gt;1,IF(ISNUMBER(INDEX(Import.PLE,$K50,DS$16)),IF(INDEX(Import.PLE,$K50,DS$16)&lt;=mediçao,BS50,0),0),PLE!$AA$28*BS50)</f>
        <v>0</v>
      </c>
      <c r="DT50" s="119">
        <f ca="1">IF($K50&lt;&gt;1,IF(ISNUMBER(INDEX(Import.PLE,$K50,DT$16)),IF(INDEX(Import.PLE,$K50,DT$16)&lt;=mediçao,BT50,0),0),PLE!$AA$28*BT50)</f>
        <v>0</v>
      </c>
      <c r="DU50" s="119">
        <f ca="1">IF($K50&lt;&gt;1,IF(ISNUMBER(INDEX(Import.PLE,$K50,DU$16)),IF(INDEX(Import.PLE,$K50,DU$16)&lt;=mediçao,BU50,0),0),PLE!$AA$28*BU50)</f>
        <v>0</v>
      </c>
      <c r="DV50" s="119">
        <f ca="1">IF($K50&lt;&gt;1,IF(ISNUMBER(INDEX(Import.PLE,$K50,DV$16)),IF(INDEX(Import.PLE,$K50,DV$16)&lt;=mediçao,BV50,0),0),PLE!$AA$28*BV50)</f>
        <v>0</v>
      </c>
      <c r="DW50" s="119">
        <f ca="1">IF($K50&lt;&gt;1,IF(ISNUMBER(INDEX(Import.PLE,$K50,DW$16)),IF(INDEX(Import.PLE,$K50,DW$16)&lt;=mediçao,BW50,0),0),PLE!$AA$28*BW50)</f>
        <v>0</v>
      </c>
      <c r="DX50" s="119">
        <f ca="1">IF($K50&lt;&gt;1,IF(ISNUMBER(INDEX(Import.PLE,$K50,DX$16)),IF(INDEX(Import.PLE,$K50,DX$16)&lt;=mediçao,BX50,0),0),PLE!$AA$28*BX50)</f>
        <v>0</v>
      </c>
      <c r="DY50" s="119">
        <f ca="1">IF($K50&lt;&gt;1,IF(ISNUMBER(INDEX(Import.PLE,$K50,DY$16)),IF(INDEX(Import.PLE,$K50,DY$16)&lt;=mediçao,BY50,0),0),PLE!$AA$28*BY50)</f>
        <v>0</v>
      </c>
      <c r="DZ50" s="119">
        <f ca="1">IF($K50&lt;&gt;1,IF(ISNUMBER(INDEX(Import.PLE,$K50,DZ$16)),IF(INDEX(Import.PLE,$K50,DZ$16)&lt;=mediçao,BZ50,0),0),PLE!$AA$28*BZ50)</f>
        <v>0</v>
      </c>
      <c r="EA50" s="119">
        <f ca="1">IF($K50&lt;&gt;1,IF(ISNUMBER(INDEX(Import.PLE,$K50,EA$16)),IF(INDEX(Import.PLE,$K50,EA$16)&lt;=mediçao,CA50,0),0),PLE!$AA$28*CA50)</f>
        <v>0</v>
      </c>
      <c r="EB50" s="119">
        <f ca="1">IF($K50&lt;&gt;1,IF(ISNUMBER(INDEX(Import.PLE,$K50,EB$16)),IF(INDEX(Import.PLE,$K50,EB$16)&lt;=mediçao,CB50,0),0),PLE!$AA$28*CB50)</f>
        <v>0</v>
      </c>
      <c r="EC50" s="119">
        <f ca="1">IF($K50&lt;&gt;1,IF(ISNUMBER(INDEX(Import.PLE,$K50,EC$16)),IF(INDEX(Import.PLE,$K50,EC$16)&lt;=mediçao,CC50,0),0),PLE!$AA$28*CC50)</f>
        <v>0</v>
      </c>
      <c r="ED50" s="119">
        <f ca="1">IF($K50&lt;&gt;1,IF(ISNUMBER(INDEX(Import.PLE,$K50,ED$16)),IF(INDEX(Import.PLE,$K50,ED$16)&lt;=mediçao,CD50,0),0),PLE!$AA$28*CD50)</f>
        <v>0</v>
      </c>
      <c r="EE50" s="119">
        <f ca="1">IF($K50&lt;&gt;1,IF(ISNUMBER(INDEX(Import.PLE,$K50,EE$16)),IF(INDEX(Import.PLE,$K50,EE$16)&lt;=mediçao,CE50,0),0),PLE!$AA$28*CE50)</f>
        <v>0</v>
      </c>
      <c r="EF50" s="119">
        <f ca="1">IF($K50&lt;&gt;1,IF(ISNUMBER(INDEX(Import.PLE,$K50,EF$16)),IF(INDEX(Import.PLE,$K50,EF$16)&lt;=mediçao,CF50,0),0),PLE!$AA$28*CF50)</f>
        <v>0</v>
      </c>
      <c r="EG50" s="119">
        <f ca="1">IF($K50&lt;&gt;1,IF(ISNUMBER(INDEX(Import.PLE,$K50,EG$16)),IF(INDEX(Import.PLE,$K50,EG$16)&lt;=mediçao,CG50,0),0),PLE!$AA$28*CG50)</f>
        <v>0</v>
      </c>
      <c r="EH50" s="119">
        <f ca="1">IF($K50&lt;&gt;1,IF(ISNUMBER(INDEX(Import.PLE,$K50,EH$16)),IF(INDEX(Import.PLE,$K50,EH$16)&lt;=mediçao,CH50,0),0),PLE!$AA$28*CH50)</f>
        <v>0</v>
      </c>
      <c r="EI50" s="119">
        <f ca="1">IF($K50&lt;&gt;1,IF(ISNUMBER(INDEX(Import.PLE,$K50,EI$16)),IF(INDEX(Import.PLE,$K50,EI$16)&lt;=mediçao,CI50,0),0),PLE!$AA$28*CI50)</f>
        <v>0</v>
      </c>
      <c r="EJ50" s="119">
        <f ca="1">IF($K50&lt;&gt;1,IF(ISNUMBER(INDEX(Import.PLE,$K50,EJ$16)),IF(INDEX(Import.PLE,$K50,EJ$16)&lt;=mediçao,CJ50,0),0),PLE!$AA$28*CJ50)</f>
        <v>0</v>
      </c>
      <c r="EK50" s="119">
        <f ca="1">IF($K50&lt;&gt;1,IF(ISNUMBER(INDEX(Import.PLE,$K50,EK$16)),IF(INDEX(Import.PLE,$K50,EK$16)&lt;=mediçao,CK50,0),0),PLE!$AA$28*CK50)</f>
        <v>0</v>
      </c>
      <c r="EL50" s="119">
        <f ca="1">IF($K50&lt;&gt;1,IF(ISNUMBER(INDEX(Import.PLE,$K50,EL$16)),IF(INDEX(Import.PLE,$K50,EL$16)&lt;=mediçao,CL50,0),0),PLE!$AA$28*CL50)</f>
        <v>0</v>
      </c>
      <c r="EM50" s="119">
        <f ca="1">IF($K50&lt;&gt;1,IF(ISNUMBER(INDEX(Import.PLE,$K50,EM$16)),IF(INDEX(Import.PLE,$K50,EM$16)&lt;=mediçao,CM50,0),0),PLE!$AA$28*CM50)</f>
        <v>0</v>
      </c>
      <c r="EN50" s="119">
        <f ca="1">IF($K50&lt;&gt;1,IF(ISNUMBER(INDEX(Import.PLE,$K50,EN$16)),IF(INDEX(Import.PLE,$K50,EN$16)&lt;=mediçao,CN50,0),0),PLE!$AA$28*CN50)</f>
        <v>0</v>
      </c>
      <c r="EO50" s="119">
        <f ca="1">IF($K50&lt;&gt;1,IF(ISNUMBER(INDEX(Import.PLE,$K50,EO$16)),IF(INDEX(Import.PLE,$K50,EO$16)&lt;=mediçao,CO50,0),0),PLE!$AA$28*CO50)</f>
        <v>0</v>
      </c>
      <c r="EP50" s="119">
        <f ca="1">IF($K50&lt;&gt;1,IF(ISNUMBER(INDEX(Import.PLE,$K50,EP$16)),IF(INDEX(Import.PLE,$K50,EP$16)&lt;=mediçao,CP50,0),0),PLE!$AA$28*CP50)</f>
        <v>0</v>
      </c>
      <c r="EQ50" s="119">
        <f ca="1">IF($K50&lt;&gt;1,IF(ISNUMBER(INDEX(Import.PLE,$K50,EQ$16)),IF(INDEX(Import.PLE,$K50,EQ$16)&lt;=mediçao,CQ50,0),0),PLE!$AA$28*CQ50)</f>
        <v>0</v>
      </c>
      <c r="ER50" s="119">
        <f ca="1">IF($K50&lt;&gt;1,IF(ISNUMBER(INDEX(Import.PLE,$K50,ER$16)),IF(INDEX(Import.PLE,$K50,ER$16)&lt;=mediçao,CR50,0),0),PLE!$AA$28*CR50)</f>
        <v>0</v>
      </c>
      <c r="ES50" s="119">
        <f ca="1">IF($K50&lt;&gt;1,IF(ISNUMBER(INDEX(Import.PLE,$K50,ES$16)),IF(INDEX(Import.PLE,$K50,ES$16)&lt;=mediçao,CS50,0),0),PLE!$AA$28*CS50)</f>
        <v>0</v>
      </c>
      <c r="ET50" s="119">
        <f ca="1">IF($K50&lt;&gt;1,IF(ISNUMBER(INDEX(Import.PLE,$K50,ET$16)),IF(INDEX(Import.PLE,$K50,ET$16)&lt;=mediçao,CT50,0),0),PLE!$AA$28*CT50)</f>
        <v>0</v>
      </c>
      <c r="EU50" s="119">
        <f ca="1">IF($K50&lt;&gt;1,IF(ISNUMBER(INDEX(Import.PLE,$K50,EU$16)),IF(INDEX(Import.PLE,$K50,EU$16)&lt;=mediçao,CU50,0),0),PLE!$AA$28*CU50)</f>
        <v>0</v>
      </c>
      <c r="EV50" s="119">
        <f ca="1">IF($K50&lt;&gt;1,IF(ISNUMBER(INDEX(Import.PLE,$K50,EV$16)),IF(INDEX(Import.PLE,$K50,EV$16)&lt;=mediçao,CV50,0),0),PLE!$AA$28*CV50)</f>
        <v>0</v>
      </c>
      <c r="EW50" s="119">
        <f ca="1">IF($K50&lt;&gt;1,IF(ISNUMBER(INDEX(Import.PLE,$K50,EW$16)),IF(INDEX(Import.PLE,$K50,EW$16)&lt;=mediçao,CW50,0),0),PLE!$AA$28*CW50)</f>
        <v>0</v>
      </c>
      <c r="EX50" s="119">
        <f ca="1">IF($K50&lt;&gt;1,IF(ISNUMBER(INDEX(Import.PLE,$K50,EX$16)),IF(INDEX(Import.PLE,$K50,EX$16)&lt;=mediçao,CX50,0),0),PLE!$AA$28*CX50)</f>
        <v>0</v>
      </c>
      <c r="EY50" s="119">
        <f ca="1">IF($K50&lt;&gt;1,IF(ISNUMBER(INDEX(Import.PLE,$K50,EY$16)),IF(INDEX(Import.PLE,$K50,EY$16)&lt;=mediçao,CY50,0),0),PLE!$AA$28*CY50)</f>
        <v>0</v>
      </c>
      <c r="EZ50" s="119">
        <f ca="1">IF($K50&lt;&gt;1,IF(ISNUMBER(INDEX(Import.PLE,$K50,EZ$16)),IF(INDEX(Import.PLE,$K50,EZ$16)&lt;=mediçao,CZ50,0),0),PLE!$AA$28*CZ50)</f>
        <v>0</v>
      </c>
      <c r="FA50" s="119">
        <f ca="1">IF($K50&lt;&gt;1,IF(ISNUMBER(INDEX(Import.PLE,$K50,FA$16)),IF(INDEX(Import.PLE,$K50,FA$16)&lt;=mediçao,DA50,0),0),PLE!$AA$28*DA50)</f>
        <v>0</v>
      </c>
      <c r="FB50" s="119">
        <f ca="1">IF($K50&lt;&gt;1,IF(ISNUMBER(INDEX(Import.PLE,$K50,FB$16)),IF(INDEX(Import.PLE,$K50,FB$16)&lt;=mediçao,DB50,0),0),PLE!$AA$28*DB50)</f>
        <v>0</v>
      </c>
      <c r="FC50" s="119">
        <f ca="1">IF($K50&lt;&gt;1,IF(ISNUMBER(INDEX(Import.PLE,$K50,FC$16)),IF(INDEX(Import.PLE,$K50,FC$16)&lt;=mediçao,DC50,0),0),PLE!$AA$28*DC50)</f>
        <v>0</v>
      </c>
      <c r="FD50" s="119">
        <f ca="1">IF($K50&lt;&gt;1,IF(ISNUMBER(INDEX(Import.PLE,$K50,FD$16)),IF(INDEX(Import.PLE,$K50,FD$16)&lt;=mediçao,DD50,0),0),PLE!$AA$28*DD50)</f>
        <v>0</v>
      </c>
      <c r="FE50" s="119">
        <f ca="1">IF($K50&lt;&gt;1,IF(ISNUMBER(INDEX(Import.PLE,$K50,FE$16)),IF(INDEX(Import.PLE,$K50,FE$16)&lt;=mediçao,DE50,0),0),PLE!$AA$28*DE50)</f>
        <v>0</v>
      </c>
      <c r="FF50" s="119">
        <f ca="1">IF($K50&lt;&gt;1,IF(ISNUMBER(INDEX(Import.PLE,$K50,FF$16)),IF(INDEX(Import.PLE,$K50,FF$16)&lt;=mediçao,DF50,0),0),PLE!$AA$28*DF50)</f>
        <v>0</v>
      </c>
      <c r="FG50" s="119">
        <f ca="1">IF($K50&lt;&gt;1,IF(ISNUMBER(INDEX(Import.PLE,$K50,FG$16)),IF(INDEX(Import.PLE,$K50,FG$16)&lt;=mediçao,DG50,0),0),PLE!$AA$28*DG50)</f>
        <v>0</v>
      </c>
      <c r="FH50" s="119">
        <f ca="1">IF($K50&lt;&gt;1,IF(ISNUMBER(INDEX(Import.PLE,$K50,FH$16)),IF(INDEX(Import.PLE,$K50,FH$16)&lt;=mediçao,DH50,0),0),PLE!$AA$28*DH50)</f>
        <v>0</v>
      </c>
      <c r="FI50" s="119">
        <f ca="1">IF($K50&lt;&gt;1,IF(ISNUMBER(INDEX(Import.PLE,$K50,FI$16)),IF(INDEX(Import.PLE,$K50,FI$16)&lt;=mediçao,DI50,0),0),PLE!$AA$28*DI50)</f>
        <v>0</v>
      </c>
      <c r="FJ50" s="119">
        <f ca="1">IF($K50&lt;&gt;1,IF(ISNUMBER(INDEX(Import.PLE,$K50,FJ$16)),IF(INDEX(Import.PLE,$K50,FJ$16)&lt;=mediçao,DJ50,0),0),PLE!$AA$28*DJ50)</f>
        <v>0</v>
      </c>
    </row>
    <row r="51" spans="2:166" s="88" customFormat="1" ht="11.25" customHeight="1" x14ac:dyDescent="0.35">
      <c r="B51" s="118">
        <f t="shared" ca="1" si="3"/>
        <v>34</v>
      </c>
      <c r="C51" s="83" t="str">
        <f t="shared" si="4"/>
        <v>Serviço</v>
      </c>
      <c r="D51" s="138" t="s">
        <v>257</v>
      </c>
      <c r="E51" s="139" t="s">
        <v>258</v>
      </c>
      <c r="F51" s="137" t="s">
        <v>201</v>
      </c>
      <c r="G51" s="174">
        <f t="shared" si="5"/>
        <v>16.23</v>
      </c>
      <c r="H51" s="175">
        <f t="shared" si="6"/>
        <v>105.5101663585952</v>
      </c>
      <c r="I51" s="176">
        <v>1712.43</v>
      </c>
      <c r="J51" s="86"/>
      <c r="K51" s="168">
        <f>deactivatedados.form1</f>
        <v>4</v>
      </c>
      <c r="L51" s="167" t="s">
        <v>704</v>
      </c>
      <c r="M51" s="87"/>
      <c r="N51" s="181">
        <v>16.23</v>
      </c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M51" s="119">
        <f t="shared" ca="1" si="7"/>
        <v>1712.43</v>
      </c>
      <c r="BN51" s="119">
        <f t="shared" si="8"/>
        <v>0</v>
      </c>
      <c r="BO51" s="119">
        <f t="shared" si="9"/>
        <v>0</v>
      </c>
      <c r="BP51" s="119">
        <f t="shared" si="10"/>
        <v>0</v>
      </c>
      <c r="BQ51" s="119">
        <f t="shared" si="11"/>
        <v>0</v>
      </c>
      <c r="BR51" s="119">
        <f t="shared" si="12"/>
        <v>0</v>
      </c>
      <c r="BS51" s="119">
        <f t="shared" si="13"/>
        <v>0</v>
      </c>
      <c r="BT51" s="119">
        <f t="shared" si="14"/>
        <v>0</v>
      </c>
      <c r="BU51" s="119">
        <f t="shared" si="15"/>
        <v>0</v>
      </c>
      <c r="BV51" s="119">
        <f t="shared" si="16"/>
        <v>0</v>
      </c>
      <c r="BW51" s="119">
        <f t="shared" si="17"/>
        <v>0</v>
      </c>
      <c r="BX51" s="119">
        <f t="shared" si="18"/>
        <v>0</v>
      </c>
      <c r="BY51" s="119">
        <f t="shared" si="19"/>
        <v>0</v>
      </c>
      <c r="BZ51" s="119">
        <f t="shared" si="20"/>
        <v>0</v>
      </c>
      <c r="CA51" s="119">
        <f t="shared" si="21"/>
        <v>0</v>
      </c>
      <c r="CB51" s="119">
        <f t="shared" si="22"/>
        <v>0</v>
      </c>
      <c r="CC51" s="119">
        <f t="shared" si="23"/>
        <v>0</v>
      </c>
      <c r="CD51" s="119">
        <f t="shared" si="24"/>
        <v>0</v>
      </c>
      <c r="CE51" s="119">
        <f t="shared" si="25"/>
        <v>0</v>
      </c>
      <c r="CF51" s="119">
        <f t="shared" si="26"/>
        <v>0</v>
      </c>
      <c r="CG51" s="119">
        <f t="shared" si="27"/>
        <v>0</v>
      </c>
      <c r="CH51" s="119">
        <f t="shared" si="28"/>
        <v>0</v>
      </c>
      <c r="CI51" s="119">
        <f t="shared" si="29"/>
        <v>0</v>
      </c>
      <c r="CJ51" s="119">
        <f t="shared" si="30"/>
        <v>0</v>
      </c>
      <c r="CK51" s="119">
        <f t="shared" si="31"/>
        <v>0</v>
      </c>
      <c r="CL51" s="119">
        <f t="shared" si="32"/>
        <v>0</v>
      </c>
      <c r="CM51" s="119">
        <f t="shared" si="33"/>
        <v>0</v>
      </c>
      <c r="CN51" s="119">
        <f t="shared" si="34"/>
        <v>0</v>
      </c>
      <c r="CO51" s="119">
        <f t="shared" si="35"/>
        <v>0</v>
      </c>
      <c r="CP51" s="119">
        <f t="shared" si="36"/>
        <v>0</v>
      </c>
      <c r="CQ51" s="119">
        <f t="shared" si="37"/>
        <v>0</v>
      </c>
      <c r="CR51" s="119">
        <f t="shared" si="38"/>
        <v>0</v>
      </c>
      <c r="CS51" s="119">
        <f t="shared" si="39"/>
        <v>0</v>
      </c>
      <c r="CT51" s="119">
        <f t="shared" si="40"/>
        <v>0</v>
      </c>
      <c r="CU51" s="119">
        <f t="shared" si="41"/>
        <v>0</v>
      </c>
      <c r="CV51" s="119">
        <f t="shared" si="42"/>
        <v>0</v>
      </c>
      <c r="CW51" s="119">
        <f t="shared" si="43"/>
        <v>0</v>
      </c>
      <c r="CX51" s="119">
        <f t="shared" si="44"/>
        <v>0</v>
      </c>
      <c r="CY51" s="119">
        <f t="shared" si="45"/>
        <v>0</v>
      </c>
      <c r="CZ51" s="119">
        <f t="shared" si="46"/>
        <v>0</v>
      </c>
      <c r="DA51" s="119">
        <f t="shared" si="47"/>
        <v>0</v>
      </c>
      <c r="DB51" s="119">
        <f t="shared" si="48"/>
        <v>0</v>
      </c>
      <c r="DC51" s="119">
        <f t="shared" si="49"/>
        <v>0</v>
      </c>
      <c r="DD51" s="119">
        <f t="shared" si="50"/>
        <v>0</v>
      </c>
      <c r="DE51" s="119">
        <f t="shared" si="51"/>
        <v>0</v>
      </c>
      <c r="DF51" s="119">
        <f t="shared" si="52"/>
        <v>0</v>
      </c>
      <c r="DG51" s="119">
        <f t="shared" si="53"/>
        <v>0</v>
      </c>
      <c r="DH51" s="119">
        <f t="shared" si="54"/>
        <v>0</v>
      </c>
      <c r="DI51" s="119">
        <f t="shared" si="55"/>
        <v>0</v>
      </c>
      <c r="DJ51" s="119">
        <f t="shared" si="56"/>
        <v>0</v>
      </c>
      <c r="DK51" s="126" t="str">
        <f t="shared" si="57"/>
        <v>1</v>
      </c>
      <c r="DL51" s="126">
        <f t="shared" ca="1" si="58"/>
        <v>1712.43</v>
      </c>
      <c r="DM51" s="119">
        <f ca="1">IF($K51&lt;&gt;1,IF(ISNUMBER(INDEX(Import.PLE,$K51,DM$16)),IF(INDEX(Import.PLE,$K51,DM$16)&lt;=mediçao,BM51,0),0),PLE!$AA$28*BM51)</f>
        <v>1712.43</v>
      </c>
      <c r="DN51" s="119">
        <f ca="1">IF($K51&lt;&gt;1,IF(ISNUMBER(INDEX(Import.PLE,$K51,DN$16)),IF(INDEX(Import.PLE,$K51,DN$16)&lt;=mediçao,BN51,0),0),PLE!$AA$28*BN51)</f>
        <v>0</v>
      </c>
      <c r="DO51" s="119">
        <f ca="1">IF($K51&lt;&gt;1,IF(ISNUMBER(INDEX(Import.PLE,$K51,DO$16)),IF(INDEX(Import.PLE,$K51,DO$16)&lt;=mediçao,BO51,0),0),PLE!$AA$28*BO51)</f>
        <v>0</v>
      </c>
      <c r="DP51" s="119">
        <f ca="1">IF($K51&lt;&gt;1,IF(ISNUMBER(INDEX(Import.PLE,$K51,DP$16)),IF(INDEX(Import.PLE,$K51,DP$16)&lt;=mediçao,BP51,0),0),PLE!$AA$28*BP51)</f>
        <v>0</v>
      </c>
      <c r="DQ51" s="119">
        <f ca="1">IF($K51&lt;&gt;1,IF(ISNUMBER(INDEX(Import.PLE,$K51,DQ$16)),IF(INDEX(Import.PLE,$K51,DQ$16)&lt;=mediçao,BQ51,0),0),PLE!$AA$28*BQ51)</f>
        <v>0</v>
      </c>
      <c r="DR51" s="119">
        <f ca="1">IF($K51&lt;&gt;1,IF(ISNUMBER(INDEX(Import.PLE,$K51,DR$16)),IF(INDEX(Import.PLE,$K51,DR$16)&lt;=mediçao,BR51,0),0),PLE!$AA$28*BR51)</f>
        <v>0</v>
      </c>
      <c r="DS51" s="119">
        <f ca="1">IF($K51&lt;&gt;1,IF(ISNUMBER(INDEX(Import.PLE,$K51,DS$16)),IF(INDEX(Import.PLE,$K51,DS$16)&lt;=mediçao,BS51,0),0),PLE!$AA$28*BS51)</f>
        <v>0</v>
      </c>
      <c r="DT51" s="119">
        <f ca="1">IF($K51&lt;&gt;1,IF(ISNUMBER(INDEX(Import.PLE,$K51,DT$16)),IF(INDEX(Import.PLE,$K51,DT$16)&lt;=mediçao,BT51,0),0),PLE!$AA$28*BT51)</f>
        <v>0</v>
      </c>
      <c r="DU51" s="119">
        <f ca="1">IF($K51&lt;&gt;1,IF(ISNUMBER(INDEX(Import.PLE,$K51,DU$16)),IF(INDEX(Import.PLE,$K51,DU$16)&lt;=mediçao,BU51,0),0),PLE!$AA$28*BU51)</f>
        <v>0</v>
      </c>
      <c r="DV51" s="119">
        <f ca="1">IF($K51&lt;&gt;1,IF(ISNUMBER(INDEX(Import.PLE,$K51,DV$16)),IF(INDEX(Import.PLE,$K51,DV$16)&lt;=mediçao,BV51,0),0),PLE!$AA$28*BV51)</f>
        <v>0</v>
      </c>
      <c r="DW51" s="119">
        <f ca="1">IF($K51&lt;&gt;1,IF(ISNUMBER(INDEX(Import.PLE,$K51,DW$16)),IF(INDEX(Import.PLE,$K51,DW$16)&lt;=mediçao,BW51,0),0),PLE!$AA$28*BW51)</f>
        <v>0</v>
      </c>
      <c r="DX51" s="119">
        <f ca="1">IF($K51&lt;&gt;1,IF(ISNUMBER(INDEX(Import.PLE,$K51,DX$16)),IF(INDEX(Import.PLE,$K51,DX$16)&lt;=mediçao,BX51,0),0),PLE!$AA$28*BX51)</f>
        <v>0</v>
      </c>
      <c r="DY51" s="119">
        <f ca="1">IF($K51&lt;&gt;1,IF(ISNUMBER(INDEX(Import.PLE,$K51,DY$16)),IF(INDEX(Import.PLE,$K51,DY$16)&lt;=mediçao,BY51,0),0),PLE!$AA$28*BY51)</f>
        <v>0</v>
      </c>
      <c r="DZ51" s="119">
        <f ca="1">IF($K51&lt;&gt;1,IF(ISNUMBER(INDEX(Import.PLE,$K51,DZ$16)),IF(INDEX(Import.PLE,$K51,DZ$16)&lt;=mediçao,BZ51,0),0),PLE!$AA$28*BZ51)</f>
        <v>0</v>
      </c>
      <c r="EA51" s="119">
        <f ca="1">IF($K51&lt;&gt;1,IF(ISNUMBER(INDEX(Import.PLE,$K51,EA$16)),IF(INDEX(Import.PLE,$K51,EA$16)&lt;=mediçao,CA51,0),0),PLE!$AA$28*CA51)</f>
        <v>0</v>
      </c>
      <c r="EB51" s="119">
        <f ca="1">IF($K51&lt;&gt;1,IF(ISNUMBER(INDEX(Import.PLE,$K51,EB$16)),IF(INDEX(Import.PLE,$K51,EB$16)&lt;=mediçao,CB51,0),0),PLE!$AA$28*CB51)</f>
        <v>0</v>
      </c>
      <c r="EC51" s="119">
        <f ca="1">IF($K51&lt;&gt;1,IF(ISNUMBER(INDEX(Import.PLE,$K51,EC$16)),IF(INDEX(Import.PLE,$K51,EC$16)&lt;=mediçao,CC51,0),0),PLE!$AA$28*CC51)</f>
        <v>0</v>
      </c>
      <c r="ED51" s="119">
        <f ca="1">IF($K51&lt;&gt;1,IF(ISNUMBER(INDEX(Import.PLE,$K51,ED$16)),IF(INDEX(Import.PLE,$K51,ED$16)&lt;=mediçao,CD51,0),0),PLE!$AA$28*CD51)</f>
        <v>0</v>
      </c>
      <c r="EE51" s="119">
        <f ca="1">IF($K51&lt;&gt;1,IF(ISNUMBER(INDEX(Import.PLE,$K51,EE$16)),IF(INDEX(Import.PLE,$K51,EE$16)&lt;=mediçao,CE51,0),0),PLE!$AA$28*CE51)</f>
        <v>0</v>
      </c>
      <c r="EF51" s="119">
        <f ca="1">IF($K51&lt;&gt;1,IF(ISNUMBER(INDEX(Import.PLE,$K51,EF$16)),IF(INDEX(Import.PLE,$K51,EF$16)&lt;=mediçao,CF51,0),0),PLE!$AA$28*CF51)</f>
        <v>0</v>
      </c>
      <c r="EG51" s="119">
        <f ca="1">IF($K51&lt;&gt;1,IF(ISNUMBER(INDEX(Import.PLE,$K51,EG$16)),IF(INDEX(Import.PLE,$K51,EG$16)&lt;=mediçao,CG51,0),0),PLE!$AA$28*CG51)</f>
        <v>0</v>
      </c>
      <c r="EH51" s="119">
        <f ca="1">IF($K51&lt;&gt;1,IF(ISNUMBER(INDEX(Import.PLE,$K51,EH$16)),IF(INDEX(Import.PLE,$K51,EH$16)&lt;=mediçao,CH51,0),0),PLE!$AA$28*CH51)</f>
        <v>0</v>
      </c>
      <c r="EI51" s="119">
        <f ca="1">IF($K51&lt;&gt;1,IF(ISNUMBER(INDEX(Import.PLE,$K51,EI$16)),IF(INDEX(Import.PLE,$K51,EI$16)&lt;=mediçao,CI51,0),0),PLE!$AA$28*CI51)</f>
        <v>0</v>
      </c>
      <c r="EJ51" s="119">
        <f ca="1">IF($K51&lt;&gt;1,IF(ISNUMBER(INDEX(Import.PLE,$K51,EJ$16)),IF(INDEX(Import.PLE,$K51,EJ$16)&lt;=mediçao,CJ51,0),0),PLE!$AA$28*CJ51)</f>
        <v>0</v>
      </c>
      <c r="EK51" s="119">
        <f ca="1">IF($K51&lt;&gt;1,IF(ISNUMBER(INDEX(Import.PLE,$K51,EK$16)),IF(INDEX(Import.PLE,$K51,EK$16)&lt;=mediçao,CK51,0),0),PLE!$AA$28*CK51)</f>
        <v>0</v>
      </c>
      <c r="EL51" s="119">
        <f ca="1">IF($K51&lt;&gt;1,IF(ISNUMBER(INDEX(Import.PLE,$K51,EL$16)),IF(INDEX(Import.PLE,$K51,EL$16)&lt;=mediçao,CL51,0),0),PLE!$AA$28*CL51)</f>
        <v>0</v>
      </c>
      <c r="EM51" s="119">
        <f ca="1">IF($K51&lt;&gt;1,IF(ISNUMBER(INDEX(Import.PLE,$K51,EM$16)),IF(INDEX(Import.PLE,$K51,EM$16)&lt;=mediçao,CM51,0),0),PLE!$AA$28*CM51)</f>
        <v>0</v>
      </c>
      <c r="EN51" s="119">
        <f ca="1">IF($K51&lt;&gt;1,IF(ISNUMBER(INDEX(Import.PLE,$K51,EN$16)),IF(INDEX(Import.PLE,$K51,EN$16)&lt;=mediçao,CN51,0),0),PLE!$AA$28*CN51)</f>
        <v>0</v>
      </c>
      <c r="EO51" s="119">
        <f ca="1">IF($K51&lt;&gt;1,IF(ISNUMBER(INDEX(Import.PLE,$K51,EO$16)),IF(INDEX(Import.PLE,$K51,EO$16)&lt;=mediçao,CO51,0),0),PLE!$AA$28*CO51)</f>
        <v>0</v>
      </c>
      <c r="EP51" s="119">
        <f ca="1">IF($K51&lt;&gt;1,IF(ISNUMBER(INDEX(Import.PLE,$K51,EP$16)),IF(INDEX(Import.PLE,$K51,EP$16)&lt;=mediçao,CP51,0),0),PLE!$AA$28*CP51)</f>
        <v>0</v>
      </c>
      <c r="EQ51" s="119">
        <f ca="1">IF($K51&lt;&gt;1,IF(ISNUMBER(INDEX(Import.PLE,$K51,EQ$16)),IF(INDEX(Import.PLE,$K51,EQ$16)&lt;=mediçao,CQ51,0),0),PLE!$AA$28*CQ51)</f>
        <v>0</v>
      </c>
      <c r="ER51" s="119">
        <f ca="1">IF($K51&lt;&gt;1,IF(ISNUMBER(INDEX(Import.PLE,$K51,ER$16)),IF(INDEX(Import.PLE,$K51,ER$16)&lt;=mediçao,CR51,0),0),PLE!$AA$28*CR51)</f>
        <v>0</v>
      </c>
      <c r="ES51" s="119">
        <f ca="1">IF($K51&lt;&gt;1,IF(ISNUMBER(INDEX(Import.PLE,$K51,ES$16)),IF(INDEX(Import.PLE,$K51,ES$16)&lt;=mediçao,CS51,0),0),PLE!$AA$28*CS51)</f>
        <v>0</v>
      </c>
      <c r="ET51" s="119">
        <f ca="1">IF($K51&lt;&gt;1,IF(ISNUMBER(INDEX(Import.PLE,$K51,ET$16)),IF(INDEX(Import.PLE,$K51,ET$16)&lt;=mediçao,CT51,0),0),PLE!$AA$28*CT51)</f>
        <v>0</v>
      </c>
      <c r="EU51" s="119">
        <f ca="1">IF($K51&lt;&gt;1,IF(ISNUMBER(INDEX(Import.PLE,$K51,EU$16)),IF(INDEX(Import.PLE,$K51,EU$16)&lt;=mediçao,CU51,0),0),PLE!$AA$28*CU51)</f>
        <v>0</v>
      </c>
      <c r="EV51" s="119">
        <f ca="1">IF($K51&lt;&gt;1,IF(ISNUMBER(INDEX(Import.PLE,$K51,EV$16)),IF(INDEX(Import.PLE,$K51,EV$16)&lt;=mediçao,CV51,0),0),PLE!$AA$28*CV51)</f>
        <v>0</v>
      </c>
      <c r="EW51" s="119">
        <f ca="1">IF($K51&lt;&gt;1,IF(ISNUMBER(INDEX(Import.PLE,$K51,EW$16)),IF(INDEX(Import.PLE,$K51,EW$16)&lt;=mediçao,CW51,0),0),PLE!$AA$28*CW51)</f>
        <v>0</v>
      </c>
      <c r="EX51" s="119">
        <f ca="1">IF($K51&lt;&gt;1,IF(ISNUMBER(INDEX(Import.PLE,$K51,EX$16)),IF(INDEX(Import.PLE,$K51,EX$16)&lt;=mediçao,CX51,0),0),PLE!$AA$28*CX51)</f>
        <v>0</v>
      </c>
      <c r="EY51" s="119">
        <f ca="1">IF($K51&lt;&gt;1,IF(ISNUMBER(INDEX(Import.PLE,$K51,EY$16)),IF(INDEX(Import.PLE,$K51,EY$16)&lt;=mediçao,CY51,0),0),PLE!$AA$28*CY51)</f>
        <v>0</v>
      </c>
      <c r="EZ51" s="119">
        <f ca="1">IF($K51&lt;&gt;1,IF(ISNUMBER(INDEX(Import.PLE,$K51,EZ$16)),IF(INDEX(Import.PLE,$K51,EZ$16)&lt;=mediçao,CZ51,0),0),PLE!$AA$28*CZ51)</f>
        <v>0</v>
      </c>
      <c r="FA51" s="119">
        <f ca="1">IF($K51&lt;&gt;1,IF(ISNUMBER(INDEX(Import.PLE,$K51,FA$16)),IF(INDEX(Import.PLE,$K51,FA$16)&lt;=mediçao,DA51,0),0),PLE!$AA$28*DA51)</f>
        <v>0</v>
      </c>
      <c r="FB51" s="119">
        <f ca="1">IF($K51&lt;&gt;1,IF(ISNUMBER(INDEX(Import.PLE,$K51,FB$16)),IF(INDEX(Import.PLE,$K51,FB$16)&lt;=mediçao,DB51,0),0),PLE!$AA$28*DB51)</f>
        <v>0</v>
      </c>
      <c r="FC51" s="119">
        <f ca="1">IF($K51&lt;&gt;1,IF(ISNUMBER(INDEX(Import.PLE,$K51,FC$16)),IF(INDEX(Import.PLE,$K51,FC$16)&lt;=mediçao,DC51,0),0),PLE!$AA$28*DC51)</f>
        <v>0</v>
      </c>
      <c r="FD51" s="119">
        <f ca="1">IF($K51&lt;&gt;1,IF(ISNUMBER(INDEX(Import.PLE,$K51,FD$16)),IF(INDEX(Import.PLE,$K51,FD$16)&lt;=mediçao,DD51,0),0),PLE!$AA$28*DD51)</f>
        <v>0</v>
      </c>
      <c r="FE51" s="119">
        <f ca="1">IF($K51&lt;&gt;1,IF(ISNUMBER(INDEX(Import.PLE,$K51,FE$16)),IF(INDEX(Import.PLE,$K51,FE$16)&lt;=mediçao,DE51,0),0),PLE!$AA$28*DE51)</f>
        <v>0</v>
      </c>
      <c r="FF51" s="119">
        <f ca="1">IF($K51&lt;&gt;1,IF(ISNUMBER(INDEX(Import.PLE,$K51,FF$16)),IF(INDEX(Import.PLE,$K51,FF$16)&lt;=mediçao,DF51,0),0),PLE!$AA$28*DF51)</f>
        <v>0</v>
      </c>
      <c r="FG51" s="119">
        <f ca="1">IF($K51&lt;&gt;1,IF(ISNUMBER(INDEX(Import.PLE,$K51,FG$16)),IF(INDEX(Import.PLE,$K51,FG$16)&lt;=mediçao,DG51,0),0),PLE!$AA$28*DG51)</f>
        <v>0</v>
      </c>
      <c r="FH51" s="119">
        <f ca="1">IF($K51&lt;&gt;1,IF(ISNUMBER(INDEX(Import.PLE,$K51,FH$16)),IF(INDEX(Import.PLE,$K51,FH$16)&lt;=mediçao,DH51,0),0),PLE!$AA$28*DH51)</f>
        <v>0</v>
      </c>
      <c r="FI51" s="119">
        <f ca="1">IF($K51&lt;&gt;1,IF(ISNUMBER(INDEX(Import.PLE,$K51,FI$16)),IF(INDEX(Import.PLE,$K51,FI$16)&lt;=mediçao,DI51,0),0),PLE!$AA$28*DI51)</f>
        <v>0</v>
      </c>
      <c r="FJ51" s="119">
        <f ca="1">IF($K51&lt;&gt;1,IF(ISNUMBER(INDEX(Import.PLE,$K51,FJ$16)),IF(INDEX(Import.PLE,$K51,FJ$16)&lt;=mediçao,DJ51,0),0),PLE!$AA$28*DJ51)</f>
        <v>0</v>
      </c>
    </row>
    <row r="52" spans="2:166" s="88" customFormat="1" ht="11.25" customHeight="1" x14ac:dyDescent="0.35">
      <c r="B52" s="118">
        <f t="shared" ca="1" si="3"/>
        <v>35</v>
      </c>
      <c r="C52" s="83" t="str">
        <f t="shared" si="4"/>
        <v>Nível</v>
      </c>
      <c r="D52" s="138" t="s">
        <v>259</v>
      </c>
      <c r="E52" s="139" t="s">
        <v>260</v>
      </c>
      <c r="F52" s="137"/>
      <c r="G52" s="174" t="str">
        <f t="shared" si="5"/>
        <v/>
      </c>
      <c r="H52" s="175" t="str">
        <f t="shared" si="6"/>
        <v/>
      </c>
      <c r="I52" s="176">
        <v>129898.3</v>
      </c>
      <c r="J52" s="86"/>
      <c r="K52" s="168" t="str">
        <f>deactivatedados.form1</f>
        <v/>
      </c>
      <c r="L52" s="167"/>
      <c r="M52" s="87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M52" s="119">
        <f t="shared" si="7"/>
        <v>0</v>
      </c>
      <c r="BN52" s="119">
        <f t="shared" si="8"/>
        <v>0</v>
      </c>
      <c r="BO52" s="119">
        <f t="shared" si="9"/>
        <v>0</v>
      </c>
      <c r="BP52" s="119">
        <f t="shared" si="10"/>
        <v>0</v>
      </c>
      <c r="BQ52" s="119">
        <f t="shared" si="11"/>
        <v>0</v>
      </c>
      <c r="BR52" s="119">
        <f t="shared" si="12"/>
        <v>0</v>
      </c>
      <c r="BS52" s="119">
        <f t="shared" si="13"/>
        <v>0</v>
      </c>
      <c r="BT52" s="119">
        <f t="shared" si="14"/>
        <v>0</v>
      </c>
      <c r="BU52" s="119">
        <f t="shared" si="15"/>
        <v>0</v>
      </c>
      <c r="BV52" s="119">
        <f t="shared" si="16"/>
        <v>0</v>
      </c>
      <c r="BW52" s="119">
        <f t="shared" si="17"/>
        <v>0</v>
      </c>
      <c r="BX52" s="119">
        <f t="shared" si="18"/>
        <v>0</v>
      </c>
      <c r="BY52" s="119">
        <f t="shared" si="19"/>
        <v>0</v>
      </c>
      <c r="BZ52" s="119">
        <f t="shared" si="20"/>
        <v>0</v>
      </c>
      <c r="CA52" s="119">
        <f t="shared" si="21"/>
        <v>0</v>
      </c>
      <c r="CB52" s="119">
        <f t="shared" si="22"/>
        <v>0</v>
      </c>
      <c r="CC52" s="119">
        <f t="shared" si="23"/>
        <v>0</v>
      </c>
      <c r="CD52" s="119">
        <f t="shared" si="24"/>
        <v>0</v>
      </c>
      <c r="CE52" s="119">
        <f t="shared" si="25"/>
        <v>0</v>
      </c>
      <c r="CF52" s="119">
        <f t="shared" si="26"/>
        <v>0</v>
      </c>
      <c r="CG52" s="119">
        <f t="shared" si="27"/>
        <v>0</v>
      </c>
      <c r="CH52" s="119">
        <f t="shared" si="28"/>
        <v>0</v>
      </c>
      <c r="CI52" s="119">
        <f t="shared" si="29"/>
        <v>0</v>
      </c>
      <c r="CJ52" s="119">
        <f t="shared" si="30"/>
        <v>0</v>
      </c>
      <c r="CK52" s="119">
        <f t="shared" si="31"/>
        <v>0</v>
      </c>
      <c r="CL52" s="119">
        <f t="shared" si="32"/>
        <v>0</v>
      </c>
      <c r="CM52" s="119">
        <f t="shared" si="33"/>
        <v>0</v>
      </c>
      <c r="CN52" s="119">
        <f t="shared" si="34"/>
        <v>0</v>
      </c>
      <c r="CO52" s="119">
        <f t="shared" si="35"/>
        <v>0</v>
      </c>
      <c r="CP52" s="119">
        <f t="shared" si="36"/>
        <v>0</v>
      </c>
      <c r="CQ52" s="119">
        <f t="shared" si="37"/>
        <v>0</v>
      </c>
      <c r="CR52" s="119">
        <f t="shared" si="38"/>
        <v>0</v>
      </c>
      <c r="CS52" s="119">
        <f t="shared" si="39"/>
        <v>0</v>
      </c>
      <c r="CT52" s="119">
        <f t="shared" si="40"/>
        <v>0</v>
      </c>
      <c r="CU52" s="119">
        <f t="shared" si="41"/>
        <v>0</v>
      </c>
      <c r="CV52" s="119">
        <f t="shared" si="42"/>
        <v>0</v>
      </c>
      <c r="CW52" s="119">
        <f t="shared" si="43"/>
        <v>0</v>
      </c>
      <c r="CX52" s="119">
        <f t="shared" si="44"/>
        <v>0</v>
      </c>
      <c r="CY52" s="119">
        <f t="shared" si="45"/>
        <v>0</v>
      </c>
      <c r="CZ52" s="119">
        <f t="shared" si="46"/>
        <v>0</v>
      </c>
      <c r="DA52" s="119">
        <f t="shared" si="47"/>
        <v>0</v>
      </c>
      <c r="DB52" s="119">
        <f t="shared" si="48"/>
        <v>0</v>
      </c>
      <c r="DC52" s="119">
        <f t="shared" si="49"/>
        <v>0</v>
      </c>
      <c r="DD52" s="119">
        <f t="shared" si="50"/>
        <v>0</v>
      </c>
      <c r="DE52" s="119">
        <f t="shared" si="51"/>
        <v>0</v>
      </c>
      <c r="DF52" s="119">
        <f t="shared" si="52"/>
        <v>0</v>
      </c>
      <c r="DG52" s="119">
        <f t="shared" si="53"/>
        <v>0</v>
      </c>
      <c r="DH52" s="119">
        <f t="shared" si="54"/>
        <v>0</v>
      </c>
      <c r="DI52" s="119">
        <f t="shared" si="55"/>
        <v>0</v>
      </c>
      <c r="DJ52" s="119">
        <f t="shared" si="56"/>
        <v>0</v>
      </c>
      <c r="DK52" s="126" t="str">
        <f t="shared" si="57"/>
        <v>1</v>
      </c>
      <c r="DL52" s="126">
        <f t="shared" ca="1" si="58"/>
        <v>0</v>
      </c>
      <c r="DM52" s="119">
        <f ca="1">IF($K52&lt;&gt;1,IF(ISNUMBER(INDEX(Import.PLE,$K52,DM$16)),IF(INDEX(Import.PLE,$K52,DM$16)&lt;=mediçao,BM52,0),0),PLE!$AA$28*BM52)</f>
        <v>0</v>
      </c>
      <c r="DN52" s="119">
        <f ca="1">IF($K52&lt;&gt;1,IF(ISNUMBER(INDEX(Import.PLE,$K52,DN$16)),IF(INDEX(Import.PLE,$K52,DN$16)&lt;=mediçao,BN52,0),0),PLE!$AA$28*BN52)</f>
        <v>0</v>
      </c>
      <c r="DO52" s="119">
        <f ca="1">IF($K52&lt;&gt;1,IF(ISNUMBER(INDEX(Import.PLE,$K52,DO$16)),IF(INDEX(Import.PLE,$K52,DO$16)&lt;=mediçao,BO52,0),0),PLE!$AA$28*BO52)</f>
        <v>0</v>
      </c>
      <c r="DP52" s="119">
        <f ca="1">IF($K52&lt;&gt;1,IF(ISNUMBER(INDEX(Import.PLE,$K52,DP$16)),IF(INDEX(Import.PLE,$K52,DP$16)&lt;=mediçao,BP52,0),0),PLE!$AA$28*BP52)</f>
        <v>0</v>
      </c>
      <c r="DQ52" s="119">
        <f ca="1">IF($K52&lt;&gt;1,IF(ISNUMBER(INDEX(Import.PLE,$K52,DQ$16)),IF(INDEX(Import.PLE,$K52,DQ$16)&lt;=mediçao,BQ52,0),0),PLE!$AA$28*BQ52)</f>
        <v>0</v>
      </c>
      <c r="DR52" s="119">
        <f ca="1">IF($K52&lt;&gt;1,IF(ISNUMBER(INDEX(Import.PLE,$K52,DR$16)),IF(INDEX(Import.PLE,$K52,DR$16)&lt;=mediçao,BR52,0),0),PLE!$AA$28*BR52)</f>
        <v>0</v>
      </c>
      <c r="DS52" s="119">
        <f ca="1">IF($K52&lt;&gt;1,IF(ISNUMBER(INDEX(Import.PLE,$K52,DS$16)),IF(INDEX(Import.PLE,$K52,DS$16)&lt;=mediçao,BS52,0),0),PLE!$AA$28*BS52)</f>
        <v>0</v>
      </c>
      <c r="DT52" s="119">
        <f ca="1">IF($K52&lt;&gt;1,IF(ISNUMBER(INDEX(Import.PLE,$K52,DT$16)),IF(INDEX(Import.PLE,$K52,DT$16)&lt;=mediçao,BT52,0),0),PLE!$AA$28*BT52)</f>
        <v>0</v>
      </c>
      <c r="DU52" s="119">
        <f ca="1">IF($K52&lt;&gt;1,IF(ISNUMBER(INDEX(Import.PLE,$K52,DU$16)),IF(INDEX(Import.PLE,$K52,DU$16)&lt;=mediçao,BU52,0),0),PLE!$AA$28*BU52)</f>
        <v>0</v>
      </c>
      <c r="DV52" s="119">
        <f ca="1">IF($K52&lt;&gt;1,IF(ISNUMBER(INDEX(Import.PLE,$K52,DV$16)),IF(INDEX(Import.PLE,$K52,DV$16)&lt;=mediçao,BV52,0),0),PLE!$AA$28*BV52)</f>
        <v>0</v>
      </c>
      <c r="DW52" s="119">
        <f ca="1">IF($K52&lt;&gt;1,IF(ISNUMBER(INDEX(Import.PLE,$K52,DW$16)),IF(INDEX(Import.PLE,$K52,DW$16)&lt;=mediçao,BW52,0),0),PLE!$AA$28*BW52)</f>
        <v>0</v>
      </c>
      <c r="DX52" s="119">
        <f ca="1">IF($K52&lt;&gt;1,IF(ISNUMBER(INDEX(Import.PLE,$K52,DX$16)),IF(INDEX(Import.PLE,$K52,DX$16)&lt;=mediçao,BX52,0),0),PLE!$AA$28*BX52)</f>
        <v>0</v>
      </c>
      <c r="DY52" s="119">
        <f ca="1">IF($K52&lt;&gt;1,IF(ISNUMBER(INDEX(Import.PLE,$K52,DY$16)),IF(INDEX(Import.PLE,$K52,DY$16)&lt;=mediçao,BY52,0),0),PLE!$AA$28*BY52)</f>
        <v>0</v>
      </c>
      <c r="DZ52" s="119">
        <f ca="1">IF($K52&lt;&gt;1,IF(ISNUMBER(INDEX(Import.PLE,$K52,DZ$16)),IF(INDEX(Import.PLE,$K52,DZ$16)&lt;=mediçao,BZ52,0),0),PLE!$AA$28*BZ52)</f>
        <v>0</v>
      </c>
      <c r="EA52" s="119">
        <f ca="1">IF($K52&lt;&gt;1,IF(ISNUMBER(INDEX(Import.PLE,$K52,EA$16)),IF(INDEX(Import.PLE,$K52,EA$16)&lt;=mediçao,CA52,0),0),PLE!$AA$28*CA52)</f>
        <v>0</v>
      </c>
      <c r="EB52" s="119">
        <f ca="1">IF($K52&lt;&gt;1,IF(ISNUMBER(INDEX(Import.PLE,$K52,EB$16)),IF(INDEX(Import.PLE,$K52,EB$16)&lt;=mediçao,CB52,0),0),PLE!$AA$28*CB52)</f>
        <v>0</v>
      </c>
      <c r="EC52" s="119">
        <f ca="1">IF($K52&lt;&gt;1,IF(ISNUMBER(INDEX(Import.PLE,$K52,EC$16)),IF(INDEX(Import.PLE,$K52,EC$16)&lt;=mediçao,CC52,0),0),PLE!$AA$28*CC52)</f>
        <v>0</v>
      </c>
      <c r="ED52" s="119">
        <f ca="1">IF($K52&lt;&gt;1,IF(ISNUMBER(INDEX(Import.PLE,$K52,ED$16)),IF(INDEX(Import.PLE,$K52,ED$16)&lt;=mediçao,CD52,0),0),PLE!$AA$28*CD52)</f>
        <v>0</v>
      </c>
      <c r="EE52" s="119">
        <f ca="1">IF($K52&lt;&gt;1,IF(ISNUMBER(INDEX(Import.PLE,$K52,EE$16)),IF(INDEX(Import.PLE,$K52,EE$16)&lt;=mediçao,CE52,0),0),PLE!$AA$28*CE52)</f>
        <v>0</v>
      </c>
      <c r="EF52" s="119">
        <f ca="1">IF($K52&lt;&gt;1,IF(ISNUMBER(INDEX(Import.PLE,$K52,EF$16)),IF(INDEX(Import.PLE,$K52,EF$16)&lt;=mediçao,CF52,0),0),PLE!$AA$28*CF52)</f>
        <v>0</v>
      </c>
      <c r="EG52" s="119">
        <f ca="1">IF($K52&lt;&gt;1,IF(ISNUMBER(INDEX(Import.PLE,$K52,EG$16)),IF(INDEX(Import.PLE,$K52,EG$16)&lt;=mediçao,CG52,0),0),PLE!$AA$28*CG52)</f>
        <v>0</v>
      </c>
      <c r="EH52" s="119">
        <f ca="1">IF($K52&lt;&gt;1,IF(ISNUMBER(INDEX(Import.PLE,$K52,EH$16)),IF(INDEX(Import.PLE,$K52,EH$16)&lt;=mediçao,CH52,0),0),PLE!$AA$28*CH52)</f>
        <v>0</v>
      </c>
      <c r="EI52" s="119">
        <f ca="1">IF($K52&lt;&gt;1,IF(ISNUMBER(INDEX(Import.PLE,$K52,EI$16)),IF(INDEX(Import.PLE,$K52,EI$16)&lt;=mediçao,CI52,0),0),PLE!$AA$28*CI52)</f>
        <v>0</v>
      </c>
      <c r="EJ52" s="119">
        <f ca="1">IF($K52&lt;&gt;1,IF(ISNUMBER(INDEX(Import.PLE,$K52,EJ$16)),IF(INDEX(Import.PLE,$K52,EJ$16)&lt;=mediçao,CJ52,0),0),PLE!$AA$28*CJ52)</f>
        <v>0</v>
      </c>
      <c r="EK52" s="119">
        <f ca="1">IF($K52&lt;&gt;1,IF(ISNUMBER(INDEX(Import.PLE,$K52,EK$16)),IF(INDEX(Import.PLE,$K52,EK$16)&lt;=mediçao,CK52,0),0),PLE!$AA$28*CK52)</f>
        <v>0</v>
      </c>
      <c r="EL52" s="119">
        <f ca="1">IF($K52&lt;&gt;1,IF(ISNUMBER(INDEX(Import.PLE,$K52,EL$16)),IF(INDEX(Import.PLE,$K52,EL$16)&lt;=mediçao,CL52,0),0),PLE!$AA$28*CL52)</f>
        <v>0</v>
      </c>
      <c r="EM52" s="119">
        <f ca="1">IF($K52&lt;&gt;1,IF(ISNUMBER(INDEX(Import.PLE,$K52,EM$16)),IF(INDEX(Import.PLE,$K52,EM$16)&lt;=mediçao,CM52,0),0),PLE!$AA$28*CM52)</f>
        <v>0</v>
      </c>
      <c r="EN52" s="119">
        <f ca="1">IF($K52&lt;&gt;1,IF(ISNUMBER(INDEX(Import.PLE,$K52,EN$16)),IF(INDEX(Import.PLE,$K52,EN$16)&lt;=mediçao,CN52,0),0),PLE!$AA$28*CN52)</f>
        <v>0</v>
      </c>
      <c r="EO52" s="119">
        <f ca="1">IF($K52&lt;&gt;1,IF(ISNUMBER(INDEX(Import.PLE,$K52,EO$16)),IF(INDEX(Import.PLE,$K52,EO$16)&lt;=mediçao,CO52,0),0),PLE!$AA$28*CO52)</f>
        <v>0</v>
      </c>
      <c r="EP52" s="119">
        <f ca="1">IF($K52&lt;&gt;1,IF(ISNUMBER(INDEX(Import.PLE,$K52,EP$16)),IF(INDEX(Import.PLE,$K52,EP$16)&lt;=mediçao,CP52,0),0),PLE!$AA$28*CP52)</f>
        <v>0</v>
      </c>
      <c r="EQ52" s="119">
        <f ca="1">IF($K52&lt;&gt;1,IF(ISNUMBER(INDEX(Import.PLE,$K52,EQ$16)),IF(INDEX(Import.PLE,$K52,EQ$16)&lt;=mediçao,CQ52,0),0),PLE!$AA$28*CQ52)</f>
        <v>0</v>
      </c>
      <c r="ER52" s="119">
        <f ca="1">IF($K52&lt;&gt;1,IF(ISNUMBER(INDEX(Import.PLE,$K52,ER$16)),IF(INDEX(Import.PLE,$K52,ER$16)&lt;=mediçao,CR52,0),0),PLE!$AA$28*CR52)</f>
        <v>0</v>
      </c>
      <c r="ES52" s="119">
        <f ca="1">IF($K52&lt;&gt;1,IF(ISNUMBER(INDEX(Import.PLE,$K52,ES$16)),IF(INDEX(Import.PLE,$K52,ES$16)&lt;=mediçao,CS52,0),0),PLE!$AA$28*CS52)</f>
        <v>0</v>
      </c>
      <c r="ET52" s="119">
        <f ca="1">IF($K52&lt;&gt;1,IF(ISNUMBER(INDEX(Import.PLE,$K52,ET$16)),IF(INDEX(Import.PLE,$K52,ET$16)&lt;=mediçao,CT52,0),0),PLE!$AA$28*CT52)</f>
        <v>0</v>
      </c>
      <c r="EU52" s="119">
        <f ca="1">IF($K52&lt;&gt;1,IF(ISNUMBER(INDEX(Import.PLE,$K52,EU$16)),IF(INDEX(Import.PLE,$K52,EU$16)&lt;=mediçao,CU52,0),0),PLE!$AA$28*CU52)</f>
        <v>0</v>
      </c>
      <c r="EV52" s="119">
        <f ca="1">IF($K52&lt;&gt;1,IF(ISNUMBER(INDEX(Import.PLE,$K52,EV$16)),IF(INDEX(Import.PLE,$K52,EV$16)&lt;=mediçao,CV52,0),0),PLE!$AA$28*CV52)</f>
        <v>0</v>
      </c>
      <c r="EW52" s="119">
        <f ca="1">IF($K52&lt;&gt;1,IF(ISNUMBER(INDEX(Import.PLE,$K52,EW$16)),IF(INDEX(Import.PLE,$K52,EW$16)&lt;=mediçao,CW52,0),0),PLE!$AA$28*CW52)</f>
        <v>0</v>
      </c>
      <c r="EX52" s="119">
        <f ca="1">IF($K52&lt;&gt;1,IF(ISNUMBER(INDEX(Import.PLE,$K52,EX$16)),IF(INDEX(Import.PLE,$K52,EX$16)&lt;=mediçao,CX52,0),0),PLE!$AA$28*CX52)</f>
        <v>0</v>
      </c>
      <c r="EY52" s="119">
        <f ca="1">IF($K52&lt;&gt;1,IF(ISNUMBER(INDEX(Import.PLE,$K52,EY$16)),IF(INDEX(Import.PLE,$K52,EY$16)&lt;=mediçao,CY52,0),0),PLE!$AA$28*CY52)</f>
        <v>0</v>
      </c>
      <c r="EZ52" s="119">
        <f ca="1">IF($K52&lt;&gt;1,IF(ISNUMBER(INDEX(Import.PLE,$K52,EZ$16)),IF(INDEX(Import.PLE,$K52,EZ$16)&lt;=mediçao,CZ52,0),0),PLE!$AA$28*CZ52)</f>
        <v>0</v>
      </c>
      <c r="FA52" s="119">
        <f ca="1">IF($K52&lt;&gt;1,IF(ISNUMBER(INDEX(Import.PLE,$K52,FA$16)),IF(INDEX(Import.PLE,$K52,FA$16)&lt;=mediçao,DA52,0),0),PLE!$AA$28*DA52)</f>
        <v>0</v>
      </c>
      <c r="FB52" s="119">
        <f ca="1">IF($K52&lt;&gt;1,IF(ISNUMBER(INDEX(Import.PLE,$K52,FB$16)),IF(INDEX(Import.PLE,$K52,FB$16)&lt;=mediçao,DB52,0),0),PLE!$AA$28*DB52)</f>
        <v>0</v>
      </c>
      <c r="FC52" s="119">
        <f ca="1">IF($K52&lt;&gt;1,IF(ISNUMBER(INDEX(Import.PLE,$K52,FC$16)),IF(INDEX(Import.PLE,$K52,FC$16)&lt;=mediçao,DC52,0),0),PLE!$AA$28*DC52)</f>
        <v>0</v>
      </c>
      <c r="FD52" s="119">
        <f ca="1">IF($K52&lt;&gt;1,IF(ISNUMBER(INDEX(Import.PLE,$K52,FD$16)),IF(INDEX(Import.PLE,$K52,FD$16)&lt;=mediçao,DD52,0),0),PLE!$AA$28*DD52)</f>
        <v>0</v>
      </c>
      <c r="FE52" s="119">
        <f ca="1">IF($K52&lt;&gt;1,IF(ISNUMBER(INDEX(Import.PLE,$K52,FE$16)),IF(INDEX(Import.PLE,$K52,FE$16)&lt;=mediçao,DE52,0),0),PLE!$AA$28*DE52)</f>
        <v>0</v>
      </c>
      <c r="FF52" s="119">
        <f ca="1">IF($K52&lt;&gt;1,IF(ISNUMBER(INDEX(Import.PLE,$K52,FF$16)),IF(INDEX(Import.PLE,$K52,FF$16)&lt;=mediçao,DF52,0),0),PLE!$AA$28*DF52)</f>
        <v>0</v>
      </c>
      <c r="FG52" s="119">
        <f ca="1">IF($K52&lt;&gt;1,IF(ISNUMBER(INDEX(Import.PLE,$K52,FG$16)),IF(INDEX(Import.PLE,$K52,FG$16)&lt;=mediçao,DG52,0),0),PLE!$AA$28*DG52)</f>
        <v>0</v>
      </c>
      <c r="FH52" s="119">
        <f ca="1">IF($K52&lt;&gt;1,IF(ISNUMBER(INDEX(Import.PLE,$K52,FH$16)),IF(INDEX(Import.PLE,$K52,FH$16)&lt;=mediçao,DH52,0),0),PLE!$AA$28*DH52)</f>
        <v>0</v>
      </c>
      <c r="FI52" s="119">
        <f ca="1">IF($K52&lt;&gt;1,IF(ISNUMBER(INDEX(Import.PLE,$K52,FI$16)),IF(INDEX(Import.PLE,$K52,FI$16)&lt;=mediçao,DI52,0),0),PLE!$AA$28*DI52)</f>
        <v>0</v>
      </c>
      <c r="FJ52" s="119">
        <f ca="1">IF($K52&lt;&gt;1,IF(ISNUMBER(INDEX(Import.PLE,$K52,FJ$16)),IF(INDEX(Import.PLE,$K52,FJ$16)&lt;=mediçao,DJ52,0),0),PLE!$AA$28*DJ52)</f>
        <v>0</v>
      </c>
    </row>
    <row r="53" spans="2:166" s="88" customFormat="1" ht="10.5" x14ac:dyDescent="0.35">
      <c r="B53" s="118">
        <f t="shared" ca="1" si="3"/>
        <v>36</v>
      </c>
      <c r="C53" s="83" t="str">
        <f t="shared" si="4"/>
        <v>Nível</v>
      </c>
      <c r="D53" s="138" t="s">
        <v>261</v>
      </c>
      <c r="E53" s="139" t="s">
        <v>262</v>
      </c>
      <c r="F53" s="137"/>
      <c r="G53" s="174" t="str">
        <f t="shared" si="5"/>
        <v/>
      </c>
      <c r="H53" s="175" t="str">
        <f t="shared" si="6"/>
        <v/>
      </c>
      <c r="I53" s="176">
        <v>96807.19</v>
      </c>
      <c r="J53" s="86"/>
      <c r="K53" s="168" t="str">
        <f>deactivatedados.form1</f>
        <v/>
      </c>
      <c r="L53" s="167"/>
      <c r="M53" s="87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181"/>
      <c r="AX53" s="181"/>
      <c r="AY53" s="181"/>
      <c r="AZ53" s="181"/>
      <c r="BA53" s="181"/>
      <c r="BB53" s="181"/>
      <c r="BC53" s="181"/>
      <c r="BD53" s="181"/>
      <c r="BE53" s="181"/>
      <c r="BF53" s="181"/>
      <c r="BG53" s="181"/>
      <c r="BH53" s="181"/>
      <c r="BI53" s="181"/>
      <c r="BJ53" s="181"/>
      <c r="BK53" s="181"/>
      <c r="BM53" s="119">
        <f t="shared" si="7"/>
        <v>0</v>
      </c>
      <c r="BN53" s="119">
        <f t="shared" si="8"/>
        <v>0</v>
      </c>
      <c r="BO53" s="119">
        <f t="shared" si="9"/>
        <v>0</v>
      </c>
      <c r="BP53" s="119">
        <f t="shared" si="10"/>
        <v>0</v>
      </c>
      <c r="BQ53" s="119">
        <f t="shared" si="11"/>
        <v>0</v>
      </c>
      <c r="BR53" s="119">
        <f t="shared" si="12"/>
        <v>0</v>
      </c>
      <c r="BS53" s="119">
        <f t="shared" si="13"/>
        <v>0</v>
      </c>
      <c r="BT53" s="119">
        <f t="shared" si="14"/>
        <v>0</v>
      </c>
      <c r="BU53" s="119">
        <f t="shared" si="15"/>
        <v>0</v>
      </c>
      <c r="BV53" s="119">
        <f t="shared" si="16"/>
        <v>0</v>
      </c>
      <c r="BW53" s="119">
        <f t="shared" si="17"/>
        <v>0</v>
      </c>
      <c r="BX53" s="119">
        <f t="shared" si="18"/>
        <v>0</v>
      </c>
      <c r="BY53" s="119">
        <f t="shared" si="19"/>
        <v>0</v>
      </c>
      <c r="BZ53" s="119">
        <f t="shared" si="20"/>
        <v>0</v>
      </c>
      <c r="CA53" s="119">
        <f t="shared" si="21"/>
        <v>0</v>
      </c>
      <c r="CB53" s="119">
        <f t="shared" si="22"/>
        <v>0</v>
      </c>
      <c r="CC53" s="119">
        <f t="shared" si="23"/>
        <v>0</v>
      </c>
      <c r="CD53" s="119">
        <f t="shared" si="24"/>
        <v>0</v>
      </c>
      <c r="CE53" s="119">
        <f t="shared" si="25"/>
        <v>0</v>
      </c>
      <c r="CF53" s="119">
        <f t="shared" si="26"/>
        <v>0</v>
      </c>
      <c r="CG53" s="119">
        <f t="shared" si="27"/>
        <v>0</v>
      </c>
      <c r="CH53" s="119">
        <f t="shared" si="28"/>
        <v>0</v>
      </c>
      <c r="CI53" s="119">
        <f t="shared" si="29"/>
        <v>0</v>
      </c>
      <c r="CJ53" s="119">
        <f t="shared" si="30"/>
        <v>0</v>
      </c>
      <c r="CK53" s="119">
        <f t="shared" si="31"/>
        <v>0</v>
      </c>
      <c r="CL53" s="119">
        <f t="shared" si="32"/>
        <v>0</v>
      </c>
      <c r="CM53" s="119">
        <f t="shared" si="33"/>
        <v>0</v>
      </c>
      <c r="CN53" s="119">
        <f t="shared" si="34"/>
        <v>0</v>
      </c>
      <c r="CO53" s="119">
        <f t="shared" si="35"/>
        <v>0</v>
      </c>
      <c r="CP53" s="119">
        <f t="shared" si="36"/>
        <v>0</v>
      </c>
      <c r="CQ53" s="119">
        <f t="shared" si="37"/>
        <v>0</v>
      </c>
      <c r="CR53" s="119">
        <f t="shared" si="38"/>
        <v>0</v>
      </c>
      <c r="CS53" s="119">
        <f t="shared" si="39"/>
        <v>0</v>
      </c>
      <c r="CT53" s="119">
        <f t="shared" si="40"/>
        <v>0</v>
      </c>
      <c r="CU53" s="119">
        <f t="shared" si="41"/>
        <v>0</v>
      </c>
      <c r="CV53" s="119">
        <f t="shared" si="42"/>
        <v>0</v>
      </c>
      <c r="CW53" s="119">
        <f t="shared" si="43"/>
        <v>0</v>
      </c>
      <c r="CX53" s="119">
        <f t="shared" si="44"/>
        <v>0</v>
      </c>
      <c r="CY53" s="119">
        <f t="shared" si="45"/>
        <v>0</v>
      </c>
      <c r="CZ53" s="119">
        <f t="shared" si="46"/>
        <v>0</v>
      </c>
      <c r="DA53" s="119">
        <f t="shared" si="47"/>
        <v>0</v>
      </c>
      <c r="DB53" s="119">
        <f t="shared" si="48"/>
        <v>0</v>
      </c>
      <c r="DC53" s="119">
        <f t="shared" si="49"/>
        <v>0</v>
      </c>
      <c r="DD53" s="119">
        <f t="shared" si="50"/>
        <v>0</v>
      </c>
      <c r="DE53" s="119">
        <f t="shared" si="51"/>
        <v>0</v>
      </c>
      <c r="DF53" s="119">
        <f t="shared" si="52"/>
        <v>0</v>
      </c>
      <c r="DG53" s="119">
        <f t="shared" si="53"/>
        <v>0</v>
      </c>
      <c r="DH53" s="119">
        <f t="shared" si="54"/>
        <v>0</v>
      </c>
      <c r="DI53" s="119">
        <f t="shared" si="55"/>
        <v>0</v>
      </c>
      <c r="DJ53" s="119">
        <f t="shared" si="56"/>
        <v>0</v>
      </c>
      <c r="DK53" s="126" t="str">
        <f t="shared" si="57"/>
        <v>1</v>
      </c>
      <c r="DL53" s="126">
        <f t="shared" ca="1" si="58"/>
        <v>0</v>
      </c>
      <c r="DM53" s="119">
        <f ca="1">IF($K53&lt;&gt;1,IF(ISNUMBER(INDEX(Import.PLE,$K53,DM$16)),IF(INDEX(Import.PLE,$K53,DM$16)&lt;=mediçao,BM53,0),0),PLE!$AA$28*BM53)</f>
        <v>0</v>
      </c>
      <c r="DN53" s="119">
        <f ca="1">IF($K53&lt;&gt;1,IF(ISNUMBER(INDEX(Import.PLE,$K53,DN$16)),IF(INDEX(Import.PLE,$K53,DN$16)&lt;=mediçao,BN53,0),0),PLE!$AA$28*BN53)</f>
        <v>0</v>
      </c>
      <c r="DO53" s="119">
        <f ca="1">IF($K53&lt;&gt;1,IF(ISNUMBER(INDEX(Import.PLE,$K53,DO$16)),IF(INDEX(Import.PLE,$K53,DO$16)&lt;=mediçao,BO53,0),0),PLE!$AA$28*BO53)</f>
        <v>0</v>
      </c>
      <c r="DP53" s="119">
        <f ca="1">IF($K53&lt;&gt;1,IF(ISNUMBER(INDEX(Import.PLE,$K53,DP$16)),IF(INDEX(Import.PLE,$K53,DP$16)&lt;=mediçao,BP53,0),0),PLE!$AA$28*BP53)</f>
        <v>0</v>
      </c>
      <c r="DQ53" s="119">
        <f ca="1">IF($K53&lt;&gt;1,IF(ISNUMBER(INDEX(Import.PLE,$K53,DQ$16)),IF(INDEX(Import.PLE,$K53,DQ$16)&lt;=mediçao,BQ53,0),0),PLE!$AA$28*BQ53)</f>
        <v>0</v>
      </c>
      <c r="DR53" s="119">
        <f ca="1">IF($K53&lt;&gt;1,IF(ISNUMBER(INDEX(Import.PLE,$K53,DR$16)),IF(INDEX(Import.PLE,$K53,DR$16)&lt;=mediçao,BR53,0),0),PLE!$AA$28*BR53)</f>
        <v>0</v>
      </c>
      <c r="DS53" s="119">
        <f ca="1">IF($K53&lt;&gt;1,IF(ISNUMBER(INDEX(Import.PLE,$K53,DS$16)),IF(INDEX(Import.PLE,$K53,DS$16)&lt;=mediçao,BS53,0),0),PLE!$AA$28*BS53)</f>
        <v>0</v>
      </c>
      <c r="DT53" s="119">
        <f ca="1">IF($K53&lt;&gt;1,IF(ISNUMBER(INDEX(Import.PLE,$K53,DT$16)),IF(INDEX(Import.PLE,$K53,DT$16)&lt;=mediçao,BT53,0),0),PLE!$AA$28*BT53)</f>
        <v>0</v>
      </c>
      <c r="DU53" s="119">
        <f ca="1">IF($K53&lt;&gt;1,IF(ISNUMBER(INDEX(Import.PLE,$K53,DU$16)),IF(INDEX(Import.PLE,$K53,DU$16)&lt;=mediçao,BU53,0),0),PLE!$AA$28*BU53)</f>
        <v>0</v>
      </c>
      <c r="DV53" s="119">
        <f ca="1">IF($K53&lt;&gt;1,IF(ISNUMBER(INDEX(Import.PLE,$K53,DV$16)),IF(INDEX(Import.PLE,$K53,DV$16)&lt;=mediçao,BV53,0),0),PLE!$AA$28*BV53)</f>
        <v>0</v>
      </c>
      <c r="DW53" s="119">
        <f ca="1">IF($K53&lt;&gt;1,IF(ISNUMBER(INDEX(Import.PLE,$K53,DW$16)),IF(INDEX(Import.PLE,$K53,DW$16)&lt;=mediçao,BW53,0),0),PLE!$AA$28*BW53)</f>
        <v>0</v>
      </c>
      <c r="DX53" s="119">
        <f ca="1">IF($K53&lt;&gt;1,IF(ISNUMBER(INDEX(Import.PLE,$K53,DX$16)),IF(INDEX(Import.PLE,$K53,DX$16)&lt;=mediçao,BX53,0),0),PLE!$AA$28*BX53)</f>
        <v>0</v>
      </c>
      <c r="DY53" s="119">
        <f ca="1">IF($K53&lt;&gt;1,IF(ISNUMBER(INDEX(Import.PLE,$K53,DY$16)),IF(INDEX(Import.PLE,$K53,DY$16)&lt;=mediçao,BY53,0),0),PLE!$AA$28*BY53)</f>
        <v>0</v>
      </c>
      <c r="DZ53" s="119">
        <f ca="1">IF($K53&lt;&gt;1,IF(ISNUMBER(INDEX(Import.PLE,$K53,DZ$16)),IF(INDEX(Import.PLE,$K53,DZ$16)&lt;=mediçao,BZ53,0),0),PLE!$AA$28*BZ53)</f>
        <v>0</v>
      </c>
      <c r="EA53" s="119">
        <f ca="1">IF($K53&lt;&gt;1,IF(ISNUMBER(INDEX(Import.PLE,$K53,EA$16)),IF(INDEX(Import.PLE,$K53,EA$16)&lt;=mediçao,CA53,0),0),PLE!$AA$28*CA53)</f>
        <v>0</v>
      </c>
      <c r="EB53" s="119">
        <f ca="1">IF($K53&lt;&gt;1,IF(ISNUMBER(INDEX(Import.PLE,$K53,EB$16)),IF(INDEX(Import.PLE,$K53,EB$16)&lt;=mediçao,CB53,0),0),PLE!$AA$28*CB53)</f>
        <v>0</v>
      </c>
      <c r="EC53" s="119">
        <f ca="1">IF($K53&lt;&gt;1,IF(ISNUMBER(INDEX(Import.PLE,$K53,EC$16)),IF(INDEX(Import.PLE,$K53,EC$16)&lt;=mediçao,CC53,0),0),PLE!$AA$28*CC53)</f>
        <v>0</v>
      </c>
      <c r="ED53" s="119">
        <f ca="1">IF($K53&lt;&gt;1,IF(ISNUMBER(INDEX(Import.PLE,$K53,ED$16)),IF(INDEX(Import.PLE,$K53,ED$16)&lt;=mediçao,CD53,0),0),PLE!$AA$28*CD53)</f>
        <v>0</v>
      </c>
      <c r="EE53" s="119">
        <f ca="1">IF($K53&lt;&gt;1,IF(ISNUMBER(INDEX(Import.PLE,$K53,EE$16)),IF(INDEX(Import.PLE,$K53,EE$16)&lt;=mediçao,CE53,0),0),PLE!$AA$28*CE53)</f>
        <v>0</v>
      </c>
      <c r="EF53" s="119">
        <f ca="1">IF($K53&lt;&gt;1,IF(ISNUMBER(INDEX(Import.PLE,$K53,EF$16)),IF(INDEX(Import.PLE,$K53,EF$16)&lt;=mediçao,CF53,0),0),PLE!$AA$28*CF53)</f>
        <v>0</v>
      </c>
      <c r="EG53" s="119">
        <f ca="1">IF($K53&lt;&gt;1,IF(ISNUMBER(INDEX(Import.PLE,$K53,EG$16)),IF(INDEX(Import.PLE,$K53,EG$16)&lt;=mediçao,CG53,0),0),PLE!$AA$28*CG53)</f>
        <v>0</v>
      </c>
      <c r="EH53" s="119">
        <f ca="1">IF($K53&lt;&gt;1,IF(ISNUMBER(INDEX(Import.PLE,$K53,EH$16)),IF(INDEX(Import.PLE,$K53,EH$16)&lt;=mediçao,CH53,0),0),PLE!$AA$28*CH53)</f>
        <v>0</v>
      </c>
      <c r="EI53" s="119">
        <f ca="1">IF($K53&lt;&gt;1,IF(ISNUMBER(INDEX(Import.PLE,$K53,EI$16)),IF(INDEX(Import.PLE,$K53,EI$16)&lt;=mediçao,CI53,0),0),PLE!$AA$28*CI53)</f>
        <v>0</v>
      </c>
      <c r="EJ53" s="119">
        <f ca="1">IF($K53&lt;&gt;1,IF(ISNUMBER(INDEX(Import.PLE,$K53,EJ$16)),IF(INDEX(Import.PLE,$K53,EJ$16)&lt;=mediçao,CJ53,0),0),PLE!$AA$28*CJ53)</f>
        <v>0</v>
      </c>
      <c r="EK53" s="119">
        <f ca="1">IF($K53&lt;&gt;1,IF(ISNUMBER(INDEX(Import.PLE,$K53,EK$16)),IF(INDEX(Import.PLE,$K53,EK$16)&lt;=mediçao,CK53,0),0),PLE!$AA$28*CK53)</f>
        <v>0</v>
      </c>
      <c r="EL53" s="119">
        <f ca="1">IF($K53&lt;&gt;1,IF(ISNUMBER(INDEX(Import.PLE,$K53,EL$16)),IF(INDEX(Import.PLE,$K53,EL$16)&lt;=mediçao,CL53,0),0),PLE!$AA$28*CL53)</f>
        <v>0</v>
      </c>
      <c r="EM53" s="119">
        <f ca="1">IF($K53&lt;&gt;1,IF(ISNUMBER(INDEX(Import.PLE,$K53,EM$16)),IF(INDEX(Import.PLE,$K53,EM$16)&lt;=mediçao,CM53,0),0),PLE!$AA$28*CM53)</f>
        <v>0</v>
      </c>
      <c r="EN53" s="119">
        <f ca="1">IF($K53&lt;&gt;1,IF(ISNUMBER(INDEX(Import.PLE,$K53,EN$16)),IF(INDEX(Import.PLE,$K53,EN$16)&lt;=mediçao,CN53,0),0),PLE!$AA$28*CN53)</f>
        <v>0</v>
      </c>
      <c r="EO53" s="119">
        <f ca="1">IF($K53&lt;&gt;1,IF(ISNUMBER(INDEX(Import.PLE,$K53,EO$16)),IF(INDEX(Import.PLE,$K53,EO$16)&lt;=mediçao,CO53,0),0),PLE!$AA$28*CO53)</f>
        <v>0</v>
      </c>
      <c r="EP53" s="119">
        <f ca="1">IF($K53&lt;&gt;1,IF(ISNUMBER(INDEX(Import.PLE,$K53,EP$16)),IF(INDEX(Import.PLE,$K53,EP$16)&lt;=mediçao,CP53,0),0),PLE!$AA$28*CP53)</f>
        <v>0</v>
      </c>
      <c r="EQ53" s="119">
        <f ca="1">IF($K53&lt;&gt;1,IF(ISNUMBER(INDEX(Import.PLE,$K53,EQ$16)),IF(INDEX(Import.PLE,$K53,EQ$16)&lt;=mediçao,CQ53,0),0),PLE!$AA$28*CQ53)</f>
        <v>0</v>
      </c>
      <c r="ER53" s="119">
        <f ca="1">IF($K53&lt;&gt;1,IF(ISNUMBER(INDEX(Import.PLE,$K53,ER$16)),IF(INDEX(Import.PLE,$K53,ER$16)&lt;=mediçao,CR53,0),0),PLE!$AA$28*CR53)</f>
        <v>0</v>
      </c>
      <c r="ES53" s="119">
        <f ca="1">IF($K53&lt;&gt;1,IF(ISNUMBER(INDEX(Import.PLE,$K53,ES$16)),IF(INDEX(Import.PLE,$K53,ES$16)&lt;=mediçao,CS53,0),0),PLE!$AA$28*CS53)</f>
        <v>0</v>
      </c>
      <c r="ET53" s="119">
        <f ca="1">IF($K53&lt;&gt;1,IF(ISNUMBER(INDEX(Import.PLE,$K53,ET$16)),IF(INDEX(Import.PLE,$K53,ET$16)&lt;=mediçao,CT53,0),0),PLE!$AA$28*CT53)</f>
        <v>0</v>
      </c>
      <c r="EU53" s="119">
        <f ca="1">IF($K53&lt;&gt;1,IF(ISNUMBER(INDEX(Import.PLE,$K53,EU$16)),IF(INDEX(Import.PLE,$K53,EU$16)&lt;=mediçao,CU53,0),0),PLE!$AA$28*CU53)</f>
        <v>0</v>
      </c>
      <c r="EV53" s="119">
        <f ca="1">IF($K53&lt;&gt;1,IF(ISNUMBER(INDEX(Import.PLE,$K53,EV$16)),IF(INDEX(Import.PLE,$K53,EV$16)&lt;=mediçao,CV53,0),0),PLE!$AA$28*CV53)</f>
        <v>0</v>
      </c>
      <c r="EW53" s="119">
        <f ca="1">IF($K53&lt;&gt;1,IF(ISNUMBER(INDEX(Import.PLE,$K53,EW$16)),IF(INDEX(Import.PLE,$K53,EW$16)&lt;=mediçao,CW53,0),0),PLE!$AA$28*CW53)</f>
        <v>0</v>
      </c>
      <c r="EX53" s="119">
        <f ca="1">IF($K53&lt;&gt;1,IF(ISNUMBER(INDEX(Import.PLE,$K53,EX$16)),IF(INDEX(Import.PLE,$K53,EX$16)&lt;=mediçao,CX53,0),0),PLE!$AA$28*CX53)</f>
        <v>0</v>
      </c>
      <c r="EY53" s="119">
        <f ca="1">IF($K53&lt;&gt;1,IF(ISNUMBER(INDEX(Import.PLE,$K53,EY$16)),IF(INDEX(Import.PLE,$K53,EY$16)&lt;=mediçao,CY53,0),0),PLE!$AA$28*CY53)</f>
        <v>0</v>
      </c>
      <c r="EZ53" s="119">
        <f ca="1">IF($K53&lt;&gt;1,IF(ISNUMBER(INDEX(Import.PLE,$K53,EZ$16)),IF(INDEX(Import.PLE,$K53,EZ$16)&lt;=mediçao,CZ53,0),0),PLE!$AA$28*CZ53)</f>
        <v>0</v>
      </c>
      <c r="FA53" s="119">
        <f ca="1">IF($K53&lt;&gt;1,IF(ISNUMBER(INDEX(Import.PLE,$K53,FA$16)),IF(INDEX(Import.PLE,$K53,FA$16)&lt;=mediçao,DA53,0),0),PLE!$AA$28*DA53)</f>
        <v>0</v>
      </c>
      <c r="FB53" s="119">
        <f ca="1">IF($K53&lt;&gt;1,IF(ISNUMBER(INDEX(Import.PLE,$K53,FB$16)),IF(INDEX(Import.PLE,$K53,FB$16)&lt;=mediçao,DB53,0),0),PLE!$AA$28*DB53)</f>
        <v>0</v>
      </c>
      <c r="FC53" s="119">
        <f ca="1">IF($K53&lt;&gt;1,IF(ISNUMBER(INDEX(Import.PLE,$K53,FC$16)),IF(INDEX(Import.PLE,$K53,FC$16)&lt;=mediçao,DC53,0),0),PLE!$AA$28*DC53)</f>
        <v>0</v>
      </c>
      <c r="FD53" s="119">
        <f ca="1">IF($K53&lt;&gt;1,IF(ISNUMBER(INDEX(Import.PLE,$K53,FD$16)),IF(INDEX(Import.PLE,$K53,FD$16)&lt;=mediçao,DD53,0),0),PLE!$AA$28*DD53)</f>
        <v>0</v>
      </c>
      <c r="FE53" s="119">
        <f ca="1">IF($K53&lt;&gt;1,IF(ISNUMBER(INDEX(Import.PLE,$K53,FE$16)),IF(INDEX(Import.PLE,$K53,FE$16)&lt;=mediçao,DE53,0),0),PLE!$AA$28*DE53)</f>
        <v>0</v>
      </c>
      <c r="FF53" s="119">
        <f ca="1">IF($K53&lt;&gt;1,IF(ISNUMBER(INDEX(Import.PLE,$K53,FF$16)),IF(INDEX(Import.PLE,$K53,FF$16)&lt;=mediçao,DF53,0),0),PLE!$AA$28*DF53)</f>
        <v>0</v>
      </c>
      <c r="FG53" s="119">
        <f ca="1">IF($K53&lt;&gt;1,IF(ISNUMBER(INDEX(Import.PLE,$K53,FG$16)),IF(INDEX(Import.PLE,$K53,FG$16)&lt;=mediçao,DG53,0),0),PLE!$AA$28*DG53)</f>
        <v>0</v>
      </c>
      <c r="FH53" s="119">
        <f ca="1">IF($K53&lt;&gt;1,IF(ISNUMBER(INDEX(Import.PLE,$K53,FH$16)),IF(INDEX(Import.PLE,$K53,FH$16)&lt;=mediçao,DH53,0),0),PLE!$AA$28*DH53)</f>
        <v>0</v>
      </c>
      <c r="FI53" s="119">
        <f ca="1">IF($K53&lt;&gt;1,IF(ISNUMBER(INDEX(Import.PLE,$K53,FI$16)),IF(INDEX(Import.PLE,$K53,FI$16)&lt;=mediçao,DI53,0),0),PLE!$AA$28*DI53)</f>
        <v>0</v>
      </c>
      <c r="FJ53" s="119">
        <f ca="1">IF($K53&lt;&gt;1,IF(ISNUMBER(INDEX(Import.PLE,$K53,FJ$16)),IF(INDEX(Import.PLE,$K53,FJ$16)&lt;=mediçao,DJ53,0),0),PLE!$AA$28*DJ53)</f>
        <v>0</v>
      </c>
    </row>
    <row r="54" spans="2:166" s="88" customFormat="1" ht="11.25" customHeight="1" x14ac:dyDescent="0.35">
      <c r="B54" s="118">
        <f t="shared" ca="1" si="3"/>
        <v>37</v>
      </c>
      <c r="C54" s="83" t="str">
        <f t="shared" si="4"/>
        <v>Serviço</v>
      </c>
      <c r="D54" s="138" t="s">
        <v>263</v>
      </c>
      <c r="E54" s="139" t="s">
        <v>264</v>
      </c>
      <c r="F54" s="137" t="s">
        <v>201</v>
      </c>
      <c r="G54" s="174">
        <f t="shared" si="5"/>
        <v>311.32</v>
      </c>
      <c r="H54" s="175">
        <f t="shared" si="6"/>
        <v>93.449987151483995</v>
      </c>
      <c r="I54" s="176">
        <v>29092.85</v>
      </c>
      <c r="J54" s="86"/>
      <c r="K54" s="168">
        <f>deactivatedados.form1</f>
        <v>5</v>
      </c>
      <c r="L54" s="167" t="s">
        <v>705</v>
      </c>
      <c r="M54" s="87"/>
      <c r="N54" s="181">
        <v>311.32</v>
      </c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181"/>
      <c r="AX54" s="181"/>
      <c r="AY54" s="181"/>
      <c r="AZ54" s="181"/>
      <c r="BA54" s="181"/>
      <c r="BB54" s="181"/>
      <c r="BC54" s="181"/>
      <c r="BD54" s="181"/>
      <c r="BE54" s="181"/>
      <c r="BF54" s="181"/>
      <c r="BG54" s="181"/>
      <c r="BH54" s="181"/>
      <c r="BI54" s="181"/>
      <c r="BJ54" s="181"/>
      <c r="BK54" s="181"/>
      <c r="BM54" s="119">
        <f t="shared" ca="1" si="7"/>
        <v>29092.85</v>
      </c>
      <c r="BN54" s="119">
        <f t="shared" si="8"/>
        <v>0</v>
      </c>
      <c r="BO54" s="119">
        <f t="shared" si="9"/>
        <v>0</v>
      </c>
      <c r="BP54" s="119">
        <f t="shared" si="10"/>
        <v>0</v>
      </c>
      <c r="BQ54" s="119">
        <f t="shared" si="11"/>
        <v>0</v>
      </c>
      <c r="BR54" s="119">
        <f t="shared" si="12"/>
        <v>0</v>
      </c>
      <c r="BS54" s="119">
        <f t="shared" si="13"/>
        <v>0</v>
      </c>
      <c r="BT54" s="119">
        <f t="shared" si="14"/>
        <v>0</v>
      </c>
      <c r="BU54" s="119">
        <f t="shared" si="15"/>
        <v>0</v>
      </c>
      <c r="BV54" s="119">
        <f t="shared" si="16"/>
        <v>0</v>
      </c>
      <c r="BW54" s="119">
        <f t="shared" si="17"/>
        <v>0</v>
      </c>
      <c r="BX54" s="119">
        <f t="shared" si="18"/>
        <v>0</v>
      </c>
      <c r="BY54" s="119">
        <f t="shared" si="19"/>
        <v>0</v>
      </c>
      <c r="BZ54" s="119">
        <f t="shared" si="20"/>
        <v>0</v>
      </c>
      <c r="CA54" s="119">
        <f t="shared" si="21"/>
        <v>0</v>
      </c>
      <c r="CB54" s="119">
        <f t="shared" si="22"/>
        <v>0</v>
      </c>
      <c r="CC54" s="119">
        <f t="shared" si="23"/>
        <v>0</v>
      </c>
      <c r="CD54" s="119">
        <f t="shared" si="24"/>
        <v>0</v>
      </c>
      <c r="CE54" s="119">
        <f t="shared" si="25"/>
        <v>0</v>
      </c>
      <c r="CF54" s="119">
        <f t="shared" si="26"/>
        <v>0</v>
      </c>
      <c r="CG54" s="119">
        <f t="shared" si="27"/>
        <v>0</v>
      </c>
      <c r="CH54" s="119">
        <f t="shared" si="28"/>
        <v>0</v>
      </c>
      <c r="CI54" s="119">
        <f t="shared" si="29"/>
        <v>0</v>
      </c>
      <c r="CJ54" s="119">
        <f t="shared" si="30"/>
        <v>0</v>
      </c>
      <c r="CK54" s="119">
        <f t="shared" si="31"/>
        <v>0</v>
      </c>
      <c r="CL54" s="119">
        <f t="shared" si="32"/>
        <v>0</v>
      </c>
      <c r="CM54" s="119">
        <f t="shared" si="33"/>
        <v>0</v>
      </c>
      <c r="CN54" s="119">
        <f t="shared" si="34"/>
        <v>0</v>
      </c>
      <c r="CO54" s="119">
        <f t="shared" si="35"/>
        <v>0</v>
      </c>
      <c r="CP54" s="119">
        <f t="shared" si="36"/>
        <v>0</v>
      </c>
      <c r="CQ54" s="119">
        <f t="shared" si="37"/>
        <v>0</v>
      </c>
      <c r="CR54" s="119">
        <f t="shared" si="38"/>
        <v>0</v>
      </c>
      <c r="CS54" s="119">
        <f t="shared" si="39"/>
        <v>0</v>
      </c>
      <c r="CT54" s="119">
        <f t="shared" si="40"/>
        <v>0</v>
      </c>
      <c r="CU54" s="119">
        <f t="shared" si="41"/>
        <v>0</v>
      </c>
      <c r="CV54" s="119">
        <f t="shared" si="42"/>
        <v>0</v>
      </c>
      <c r="CW54" s="119">
        <f t="shared" si="43"/>
        <v>0</v>
      </c>
      <c r="CX54" s="119">
        <f t="shared" si="44"/>
        <v>0</v>
      </c>
      <c r="CY54" s="119">
        <f t="shared" si="45"/>
        <v>0</v>
      </c>
      <c r="CZ54" s="119">
        <f t="shared" si="46"/>
        <v>0</v>
      </c>
      <c r="DA54" s="119">
        <f t="shared" si="47"/>
        <v>0</v>
      </c>
      <c r="DB54" s="119">
        <f t="shared" si="48"/>
        <v>0</v>
      </c>
      <c r="DC54" s="119">
        <f t="shared" si="49"/>
        <v>0</v>
      </c>
      <c r="DD54" s="119">
        <f t="shared" si="50"/>
        <v>0</v>
      </c>
      <c r="DE54" s="119">
        <f t="shared" si="51"/>
        <v>0</v>
      </c>
      <c r="DF54" s="119">
        <f t="shared" si="52"/>
        <v>0</v>
      </c>
      <c r="DG54" s="119">
        <f t="shared" si="53"/>
        <v>0</v>
      </c>
      <c r="DH54" s="119">
        <f t="shared" si="54"/>
        <v>0</v>
      </c>
      <c r="DI54" s="119">
        <f t="shared" si="55"/>
        <v>0</v>
      </c>
      <c r="DJ54" s="119">
        <f t="shared" si="56"/>
        <v>0</v>
      </c>
      <c r="DK54" s="126" t="str">
        <f t="shared" si="57"/>
        <v>1</v>
      </c>
      <c r="DL54" s="126">
        <f t="shared" ca="1" si="58"/>
        <v>29092.85</v>
      </c>
      <c r="DM54" s="119">
        <f ca="1">IF($K54&lt;&gt;1,IF(ISNUMBER(INDEX(Import.PLE,$K54,DM$16)),IF(INDEX(Import.PLE,$K54,DM$16)&lt;=mediçao,BM54,0),0),PLE!$AA$28*BM54)</f>
        <v>29092.85</v>
      </c>
      <c r="DN54" s="119">
        <f ca="1">IF($K54&lt;&gt;1,IF(ISNUMBER(INDEX(Import.PLE,$K54,DN$16)),IF(INDEX(Import.PLE,$K54,DN$16)&lt;=mediçao,BN54,0),0),PLE!$AA$28*BN54)</f>
        <v>0</v>
      </c>
      <c r="DO54" s="119">
        <f ca="1">IF($K54&lt;&gt;1,IF(ISNUMBER(INDEX(Import.PLE,$K54,DO$16)),IF(INDEX(Import.PLE,$K54,DO$16)&lt;=mediçao,BO54,0),0),PLE!$AA$28*BO54)</f>
        <v>0</v>
      </c>
      <c r="DP54" s="119">
        <f ca="1">IF($K54&lt;&gt;1,IF(ISNUMBER(INDEX(Import.PLE,$K54,DP$16)),IF(INDEX(Import.PLE,$K54,DP$16)&lt;=mediçao,BP54,0),0),PLE!$AA$28*BP54)</f>
        <v>0</v>
      </c>
      <c r="DQ54" s="119">
        <f ca="1">IF($K54&lt;&gt;1,IF(ISNUMBER(INDEX(Import.PLE,$K54,DQ$16)),IF(INDEX(Import.PLE,$K54,DQ$16)&lt;=mediçao,BQ54,0),0),PLE!$AA$28*BQ54)</f>
        <v>0</v>
      </c>
      <c r="DR54" s="119">
        <f ca="1">IF($K54&lt;&gt;1,IF(ISNUMBER(INDEX(Import.PLE,$K54,DR$16)),IF(INDEX(Import.PLE,$K54,DR$16)&lt;=mediçao,BR54,0),0),PLE!$AA$28*BR54)</f>
        <v>0</v>
      </c>
      <c r="DS54" s="119">
        <f ca="1">IF($K54&lt;&gt;1,IF(ISNUMBER(INDEX(Import.PLE,$K54,DS$16)),IF(INDEX(Import.PLE,$K54,DS$16)&lt;=mediçao,BS54,0),0),PLE!$AA$28*BS54)</f>
        <v>0</v>
      </c>
      <c r="DT54" s="119">
        <f ca="1">IF($K54&lt;&gt;1,IF(ISNUMBER(INDEX(Import.PLE,$K54,DT$16)),IF(INDEX(Import.PLE,$K54,DT$16)&lt;=mediçao,BT54,0),0),PLE!$AA$28*BT54)</f>
        <v>0</v>
      </c>
      <c r="DU54" s="119">
        <f ca="1">IF($K54&lt;&gt;1,IF(ISNUMBER(INDEX(Import.PLE,$K54,DU$16)),IF(INDEX(Import.PLE,$K54,DU$16)&lt;=mediçao,BU54,0),0),PLE!$AA$28*BU54)</f>
        <v>0</v>
      </c>
      <c r="DV54" s="119">
        <f ca="1">IF($K54&lt;&gt;1,IF(ISNUMBER(INDEX(Import.PLE,$K54,DV$16)),IF(INDEX(Import.PLE,$K54,DV$16)&lt;=mediçao,BV54,0),0),PLE!$AA$28*BV54)</f>
        <v>0</v>
      </c>
      <c r="DW54" s="119">
        <f ca="1">IF($K54&lt;&gt;1,IF(ISNUMBER(INDEX(Import.PLE,$K54,DW$16)),IF(INDEX(Import.PLE,$K54,DW$16)&lt;=mediçao,BW54,0),0),PLE!$AA$28*BW54)</f>
        <v>0</v>
      </c>
      <c r="DX54" s="119">
        <f ca="1">IF($K54&lt;&gt;1,IF(ISNUMBER(INDEX(Import.PLE,$K54,DX$16)),IF(INDEX(Import.PLE,$K54,DX$16)&lt;=mediçao,BX54,0),0),PLE!$AA$28*BX54)</f>
        <v>0</v>
      </c>
      <c r="DY54" s="119">
        <f ca="1">IF($K54&lt;&gt;1,IF(ISNUMBER(INDEX(Import.PLE,$K54,DY$16)),IF(INDEX(Import.PLE,$K54,DY$16)&lt;=mediçao,BY54,0),0),PLE!$AA$28*BY54)</f>
        <v>0</v>
      </c>
      <c r="DZ54" s="119">
        <f ca="1">IF($K54&lt;&gt;1,IF(ISNUMBER(INDEX(Import.PLE,$K54,DZ$16)),IF(INDEX(Import.PLE,$K54,DZ$16)&lt;=mediçao,BZ54,0),0),PLE!$AA$28*BZ54)</f>
        <v>0</v>
      </c>
      <c r="EA54" s="119">
        <f ca="1">IF($K54&lt;&gt;1,IF(ISNUMBER(INDEX(Import.PLE,$K54,EA$16)),IF(INDEX(Import.PLE,$K54,EA$16)&lt;=mediçao,CA54,0),0),PLE!$AA$28*CA54)</f>
        <v>0</v>
      </c>
      <c r="EB54" s="119">
        <f ca="1">IF($K54&lt;&gt;1,IF(ISNUMBER(INDEX(Import.PLE,$K54,EB$16)),IF(INDEX(Import.PLE,$K54,EB$16)&lt;=mediçao,CB54,0),0),PLE!$AA$28*CB54)</f>
        <v>0</v>
      </c>
      <c r="EC54" s="119">
        <f ca="1">IF($K54&lt;&gt;1,IF(ISNUMBER(INDEX(Import.PLE,$K54,EC$16)),IF(INDEX(Import.PLE,$K54,EC$16)&lt;=mediçao,CC54,0),0),PLE!$AA$28*CC54)</f>
        <v>0</v>
      </c>
      <c r="ED54" s="119">
        <f ca="1">IF($K54&lt;&gt;1,IF(ISNUMBER(INDEX(Import.PLE,$K54,ED$16)),IF(INDEX(Import.PLE,$K54,ED$16)&lt;=mediçao,CD54,0),0),PLE!$AA$28*CD54)</f>
        <v>0</v>
      </c>
      <c r="EE54" s="119">
        <f ca="1">IF($K54&lt;&gt;1,IF(ISNUMBER(INDEX(Import.PLE,$K54,EE$16)),IF(INDEX(Import.PLE,$K54,EE$16)&lt;=mediçao,CE54,0),0),PLE!$AA$28*CE54)</f>
        <v>0</v>
      </c>
      <c r="EF54" s="119">
        <f ca="1">IF($K54&lt;&gt;1,IF(ISNUMBER(INDEX(Import.PLE,$K54,EF$16)),IF(INDEX(Import.PLE,$K54,EF$16)&lt;=mediçao,CF54,0),0),PLE!$AA$28*CF54)</f>
        <v>0</v>
      </c>
      <c r="EG54" s="119">
        <f ca="1">IF($K54&lt;&gt;1,IF(ISNUMBER(INDEX(Import.PLE,$K54,EG$16)),IF(INDEX(Import.PLE,$K54,EG$16)&lt;=mediçao,CG54,0),0),PLE!$AA$28*CG54)</f>
        <v>0</v>
      </c>
      <c r="EH54" s="119">
        <f ca="1">IF($K54&lt;&gt;1,IF(ISNUMBER(INDEX(Import.PLE,$K54,EH$16)),IF(INDEX(Import.PLE,$K54,EH$16)&lt;=mediçao,CH54,0),0),PLE!$AA$28*CH54)</f>
        <v>0</v>
      </c>
      <c r="EI54" s="119">
        <f ca="1">IF($K54&lt;&gt;1,IF(ISNUMBER(INDEX(Import.PLE,$K54,EI$16)),IF(INDEX(Import.PLE,$K54,EI$16)&lt;=mediçao,CI54,0),0),PLE!$AA$28*CI54)</f>
        <v>0</v>
      </c>
      <c r="EJ54" s="119">
        <f ca="1">IF($K54&lt;&gt;1,IF(ISNUMBER(INDEX(Import.PLE,$K54,EJ$16)),IF(INDEX(Import.PLE,$K54,EJ$16)&lt;=mediçao,CJ54,0),0),PLE!$AA$28*CJ54)</f>
        <v>0</v>
      </c>
      <c r="EK54" s="119">
        <f ca="1">IF($K54&lt;&gt;1,IF(ISNUMBER(INDEX(Import.PLE,$K54,EK$16)),IF(INDEX(Import.PLE,$K54,EK$16)&lt;=mediçao,CK54,0),0),PLE!$AA$28*CK54)</f>
        <v>0</v>
      </c>
      <c r="EL54" s="119">
        <f ca="1">IF($K54&lt;&gt;1,IF(ISNUMBER(INDEX(Import.PLE,$K54,EL$16)),IF(INDEX(Import.PLE,$K54,EL$16)&lt;=mediçao,CL54,0),0),PLE!$AA$28*CL54)</f>
        <v>0</v>
      </c>
      <c r="EM54" s="119">
        <f ca="1">IF($K54&lt;&gt;1,IF(ISNUMBER(INDEX(Import.PLE,$K54,EM$16)),IF(INDEX(Import.PLE,$K54,EM$16)&lt;=mediçao,CM54,0),0),PLE!$AA$28*CM54)</f>
        <v>0</v>
      </c>
      <c r="EN54" s="119">
        <f ca="1">IF($K54&lt;&gt;1,IF(ISNUMBER(INDEX(Import.PLE,$K54,EN$16)),IF(INDEX(Import.PLE,$K54,EN$16)&lt;=mediçao,CN54,0),0),PLE!$AA$28*CN54)</f>
        <v>0</v>
      </c>
      <c r="EO54" s="119">
        <f ca="1">IF($K54&lt;&gt;1,IF(ISNUMBER(INDEX(Import.PLE,$K54,EO$16)),IF(INDEX(Import.PLE,$K54,EO$16)&lt;=mediçao,CO54,0),0),PLE!$AA$28*CO54)</f>
        <v>0</v>
      </c>
      <c r="EP54" s="119">
        <f ca="1">IF($K54&lt;&gt;1,IF(ISNUMBER(INDEX(Import.PLE,$K54,EP$16)),IF(INDEX(Import.PLE,$K54,EP$16)&lt;=mediçao,CP54,0),0),PLE!$AA$28*CP54)</f>
        <v>0</v>
      </c>
      <c r="EQ54" s="119">
        <f ca="1">IF($K54&lt;&gt;1,IF(ISNUMBER(INDEX(Import.PLE,$K54,EQ$16)),IF(INDEX(Import.PLE,$K54,EQ$16)&lt;=mediçao,CQ54,0),0),PLE!$AA$28*CQ54)</f>
        <v>0</v>
      </c>
      <c r="ER54" s="119">
        <f ca="1">IF($K54&lt;&gt;1,IF(ISNUMBER(INDEX(Import.PLE,$K54,ER$16)),IF(INDEX(Import.PLE,$K54,ER$16)&lt;=mediçao,CR54,0),0),PLE!$AA$28*CR54)</f>
        <v>0</v>
      </c>
      <c r="ES54" s="119">
        <f ca="1">IF($K54&lt;&gt;1,IF(ISNUMBER(INDEX(Import.PLE,$K54,ES$16)),IF(INDEX(Import.PLE,$K54,ES$16)&lt;=mediçao,CS54,0),0),PLE!$AA$28*CS54)</f>
        <v>0</v>
      </c>
      <c r="ET54" s="119">
        <f ca="1">IF($K54&lt;&gt;1,IF(ISNUMBER(INDEX(Import.PLE,$K54,ET$16)),IF(INDEX(Import.PLE,$K54,ET$16)&lt;=mediçao,CT54,0),0),PLE!$AA$28*CT54)</f>
        <v>0</v>
      </c>
      <c r="EU54" s="119">
        <f ca="1">IF($K54&lt;&gt;1,IF(ISNUMBER(INDEX(Import.PLE,$K54,EU$16)),IF(INDEX(Import.PLE,$K54,EU$16)&lt;=mediçao,CU54,0),0),PLE!$AA$28*CU54)</f>
        <v>0</v>
      </c>
      <c r="EV54" s="119">
        <f ca="1">IF($K54&lt;&gt;1,IF(ISNUMBER(INDEX(Import.PLE,$K54,EV$16)),IF(INDEX(Import.PLE,$K54,EV$16)&lt;=mediçao,CV54,0),0),PLE!$AA$28*CV54)</f>
        <v>0</v>
      </c>
      <c r="EW54" s="119">
        <f ca="1">IF($K54&lt;&gt;1,IF(ISNUMBER(INDEX(Import.PLE,$K54,EW$16)),IF(INDEX(Import.PLE,$K54,EW$16)&lt;=mediçao,CW54,0),0),PLE!$AA$28*CW54)</f>
        <v>0</v>
      </c>
      <c r="EX54" s="119">
        <f ca="1">IF($K54&lt;&gt;1,IF(ISNUMBER(INDEX(Import.PLE,$K54,EX$16)),IF(INDEX(Import.PLE,$K54,EX$16)&lt;=mediçao,CX54,0),0),PLE!$AA$28*CX54)</f>
        <v>0</v>
      </c>
      <c r="EY54" s="119">
        <f ca="1">IF($K54&lt;&gt;1,IF(ISNUMBER(INDEX(Import.PLE,$K54,EY$16)),IF(INDEX(Import.PLE,$K54,EY$16)&lt;=mediçao,CY54,0),0),PLE!$AA$28*CY54)</f>
        <v>0</v>
      </c>
      <c r="EZ54" s="119">
        <f ca="1">IF($K54&lt;&gt;1,IF(ISNUMBER(INDEX(Import.PLE,$K54,EZ$16)),IF(INDEX(Import.PLE,$K54,EZ$16)&lt;=mediçao,CZ54,0),0),PLE!$AA$28*CZ54)</f>
        <v>0</v>
      </c>
      <c r="FA54" s="119">
        <f ca="1">IF($K54&lt;&gt;1,IF(ISNUMBER(INDEX(Import.PLE,$K54,FA$16)),IF(INDEX(Import.PLE,$K54,FA$16)&lt;=mediçao,DA54,0),0),PLE!$AA$28*DA54)</f>
        <v>0</v>
      </c>
      <c r="FB54" s="119">
        <f ca="1">IF($K54&lt;&gt;1,IF(ISNUMBER(INDEX(Import.PLE,$K54,FB$16)),IF(INDEX(Import.PLE,$K54,FB$16)&lt;=mediçao,DB54,0),0),PLE!$AA$28*DB54)</f>
        <v>0</v>
      </c>
      <c r="FC54" s="119">
        <f ca="1">IF($K54&lt;&gt;1,IF(ISNUMBER(INDEX(Import.PLE,$K54,FC$16)),IF(INDEX(Import.PLE,$K54,FC$16)&lt;=mediçao,DC54,0),0),PLE!$AA$28*DC54)</f>
        <v>0</v>
      </c>
      <c r="FD54" s="119">
        <f ca="1">IF($K54&lt;&gt;1,IF(ISNUMBER(INDEX(Import.PLE,$K54,FD$16)),IF(INDEX(Import.PLE,$K54,FD$16)&lt;=mediçao,DD54,0),0),PLE!$AA$28*DD54)</f>
        <v>0</v>
      </c>
      <c r="FE54" s="119">
        <f ca="1">IF($K54&lt;&gt;1,IF(ISNUMBER(INDEX(Import.PLE,$K54,FE$16)),IF(INDEX(Import.PLE,$K54,FE$16)&lt;=mediçao,DE54,0),0),PLE!$AA$28*DE54)</f>
        <v>0</v>
      </c>
      <c r="FF54" s="119">
        <f ca="1">IF($K54&lt;&gt;1,IF(ISNUMBER(INDEX(Import.PLE,$K54,FF$16)),IF(INDEX(Import.PLE,$K54,FF$16)&lt;=mediçao,DF54,0),0),PLE!$AA$28*DF54)</f>
        <v>0</v>
      </c>
      <c r="FG54" s="119">
        <f ca="1">IF($K54&lt;&gt;1,IF(ISNUMBER(INDEX(Import.PLE,$K54,FG$16)),IF(INDEX(Import.PLE,$K54,FG$16)&lt;=mediçao,DG54,0),0),PLE!$AA$28*DG54)</f>
        <v>0</v>
      </c>
      <c r="FH54" s="119">
        <f ca="1">IF($K54&lt;&gt;1,IF(ISNUMBER(INDEX(Import.PLE,$K54,FH$16)),IF(INDEX(Import.PLE,$K54,FH$16)&lt;=mediçao,DH54,0),0),PLE!$AA$28*DH54)</f>
        <v>0</v>
      </c>
      <c r="FI54" s="119">
        <f ca="1">IF($K54&lt;&gt;1,IF(ISNUMBER(INDEX(Import.PLE,$K54,FI$16)),IF(INDEX(Import.PLE,$K54,FI$16)&lt;=mediçao,DI54,0),0),PLE!$AA$28*DI54)</f>
        <v>0</v>
      </c>
      <c r="FJ54" s="119">
        <f ca="1">IF($K54&lt;&gt;1,IF(ISNUMBER(INDEX(Import.PLE,$K54,FJ$16)),IF(INDEX(Import.PLE,$K54,FJ$16)&lt;=mediçao,DJ54,0),0),PLE!$AA$28*DJ54)</f>
        <v>0</v>
      </c>
    </row>
    <row r="55" spans="2:166" s="88" customFormat="1" ht="11.25" customHeight="1" x14ac:dyDescent="0.35">
      <c r="B55" s="118">
        <f t="shared" ca="1" si="3"/>
        <v>38</v>
      </c>
      <c r="C55" s="83" t="str">
        <f t="shared" si="4"/>
        <v>Serviço</v>
      </c>
      <c r="D55" s="138" t="s">
        <v>265</v>
      </c>
      <c r="E55" s="139" t="s">
        <v>266</v>
      </c>
      <c r="F55" s="137" t="s">
        <v>227</v>
      </c>
      <c r="G55" s="174">
        <f t="shared" si="5"/>
        <v>363.6</v>
      </c>
      <c r="H55" s="175">
        <f t="shared" si="6"/>
        <v>19.360011001100109</v>
      </c>
      <c r="I55" s="176">
        <v>7039.3</v>
      </c>
      <c r="J55" s="86"/>
      <c r="K55" s="168">
        <f>deactivatedados.form1</f>
        <v>5</v>
      </c>
      <c r="L55" s="167" t="s">
        <v>705</v>
      </c>
      <c r="M55" s="87"/>
      <c r="N55" s="181">
        <v>363.6</v>
      </c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1"/>
      <c r="AX55" s="181"/>
      <c r="AY55" s="181"/>
      <c r="AZ55" s="181"/>
      <c r="BA55" s="181"/>
      <c r="BB55" s="181"/>
      <c r="BC55" s="181"/>
      <c r="BD55" s="181"/>
      <c r="BE55" s="181"/>
      <c r="BF55" s="181"/>
      <c r="BG55" s="181"/>
      <c r="BH55" s="181"/>
      <c r="BI55" s="181"/>
      <c r="BJ55" s="181"/>
      <c r="BK55" s="181"/>
      <c r="BM55" s="119">
        <f t="shared" ca="1" si="7"/>
        <v>7039.3</v>
      </c>
      <c r="BN55" s="119">
        <f t="shared" si="8"/>
        <v>0</v>
      </c>
      <c r="BO55" s="119">
        <f t="shared" si="9"/>
        <v>0</v>
      </c>
      <c r="BP55" s="119">
        <f t="shared" si="10"/>
        <v>0</v>
      </c>
      <c r="BQ55" s="119">
        <f t="shared" si="11"/>
        <v>0</v>
      </c>
      <c r="BR55" s="119">
        <f t="shared" si="12"/>
        <v>0</v>
      </c>
      <c r="BS55" s="119">
        <f t="shared" si="13"/>
        <v>0</v>
      </c>
      <c r="BT55" s="119">
        <f t="shared" si="14"/>
        <v>0</v>
      </c>
      <c r="BU55" s="119">
        <f t="shared" si="15"/>
        <v>0</v>
      </c>
      <c r="BV55" s="119">
        <f t="shared" si="16"/>
        <v>0</v>
      </c>
      <c r="BW55" s="119">
        <f t="shared" si="17"/>
        <v>0</v>
      </c>
      <c r="BX55" s="119">
        <f t="shared" si="18"/>
        <v>0</v>
      </c>
      <c r="BY55" s="119">
        <f t="shared" si="19"/>
        <v>0</v>
      </c>
      <c r="BZ55" s="119">
        <f t="shared" si="20"/>
        <v>0</v>
      </c>
      <c r="CA55" s="119">
        <f t="shared" si="21"/>
        <v>0</v>
      </c>
      <c r="CB55" s="119">
        <f t="shared" si="22"/>
        <v>0</v>
      </c>
      <c r="CC55" s="119">
        <f t="shared" si="23"/>
        <v>0</v>
      </c>
      <c r="CD55" s="119">
        <f t="shared" si="24"/>
        <v>0</v>
      </c>
      <c r="CE55" s="119">
        <f t="shared" si="25"/>
        <v>0</v>
      </c>
      <c r="CF55" s="119">
        <f t="shared" si="26"/>
        <v>0</v>
      </c>
      <c r="CG55" s="119">
        <f t="shared" si="27"/>
        <v>0</v>
      </c>
      <c r="CH55" s="119">
        <f t="shared" si="28"/>
        <v>0</v>
      </c>
      <c r="CI55" s="119">
        <f t="shared" si="29"/>
        <v>0</v>
      </c>
      <c r="CJ55" s="119">
        <f t="shared" si="30"/>
        <v>0</v>
      </c>
      <c r="CK55" s="119">
        <f t="shared" si="31"/>
        <v>0</v>
      </c>
      <c r="CL55" s="119">
        <f t="shared" si="32"/>
        <v>0</v>
      </c>
      <c r="CM55" s="119">
        <f t="shared" si="33"/>
        <v>0</v>
      </c>
      <c r="CN55" s="119">
        <f t="shared" si="34"/>
        <v>0</v>
      </c>
      <c r="CO55" s="119">
        <f t="shared" si="35"/>
        <v>0</v>
      </c>
      <c r="CP55" s="119">
        <f t="shared" si="36"/>
        <v>0</v>
      </c>
      <c r="CQ55" s="119">
        <f t="shared" si="37"/>
        <v>0</v>
      </c>
      <c r="CR55" s="119">
        <f t="shared" si="38"/>
        <v>0</v>
      </c>
      <c r="CS55" s="119">
        <f t="shared" si="39"/>
        <v>0</v>
      </c>
      <c r="CT55" s="119">
        <f t="shared" si="40"/>
        <v>0</v>
      </c>
      <c r="CU55" s="119">
        <f t="shared" si="41"/>
        <v>0</v>
      </c>
      <c r="CV55" s="119">
        <f t="shared" si="42"/>
        <v>0</v>
      </c>
      <c r="CW55" s="119">
        <f t="shared" si="43"/>
        <v>0</v>
      </c>
      <c r="CX55" s="119">
        <f t="shared" si="44"/>
        <v>0</v>
      </c>
      <c r="CY55" s="119">
        <f t="shared" si="45"/>
        <v>0</v>
      </c>
      <c r="CZ55" s="119">
        <f t="shared" si="46"/>
        <v>0</v>
      </c>
      <c r="DA55" s="119">
        <f t="shared" si="47"/>
        <v>0</v>
      </c>
      <c r="DB55" s="119">
        <f t="shared" si="48"/>
        <v>0</v>
      </c>
      <c r="DC55" s="119">
        <f t="shared" si="49"/>
        <v>0</v>
      </c>
      <c r="DD55" s="119">
        <f t="shared" si="50"/>
        <v>0</v>
      </c>
      <c r="DE55" s="119">
        <f t="shared" si="51"/>
        <v>0</v>
      </c>
      <c r="DF55" s="119">
        <f t="shared" si="52"/>
        <v>0</v>
      </c>
      <c r="DG55" s="119">
        <f t="shared" si="53"/>
        <v>0</v>
      </c>
      <c r="DH55" s="119">
        <f t="shared" si="54"/>
        <v>0</v>
      </c>
      <c r="DI55" s="119">
        <f t="shared" si="55"/>
        <v>0</v>
      </c>
      <c r="DJ55" s="119">
        <f t="shared" si="56"/>
        <v>0</v>
      </c>
      <c r="DK55" s="126" t="str">
        <f t="shared" si="57"/>
        <v>1</v>
      </c>
      <c r="DL55" s="126">
        <f t="shared" ca="1" si="58"/>
        <v>7039.3</v>
      </c>
      <c r="DM55" s="119">
        <f ca="1">IF($K55&lt;&gt;1,IF(ISNUMBER(INDEX(Import.PLE,$K55,DM$16)),IF(INDEX(Import.PLE,$K55,DM$16)&lt;=mediçao,BM55,0),0),PLE!$AA$28*BM55)</f>
        <v>7039.3</v>
      </c>
      <c r="DN55" s="119">
        <f ca="1">IF($K55&lt;&gt;1,IF(ISNUMBER(INDEX(Import.PLE,$K55,DN$16)),IF(INDEX(Import.PLE,$K55,DN$16)&lt;=mediçao,BN55,0),0),PLE!$AA$28*BN55)</f>
        <v>0</v>
      </c>
      <c r="DO55" s="119">
        <f ca="1">IF($K55&lt;&gt;1,IF(ISNUMBER(INDEX(Import.PLE,$K55,DO$16)),IF(INDEX(Import.PLE,$K55,DO$16)&lt;=mediçao,BO55,0),0),PLE!$AA$28*BO55)</f>
        <v>0</v>
      </c>
      <c r="DP55" s="119">
        <f ca="1">IF($K55&lt;&gt;1,IF(ISNUMBER(INDEX(Import.PLE,$K55,DP$16)),IF(INDEX(Import.PLE,$K55,DP$16)&lt;=mediçao,BP55,0),0),PLE!$AA$28*BP55)</f>
        <v>0</v>
      </c>
      <c r="DQ55" s="119">
        <f ca="1">IF($K55&lt;&gt;1,IF(ISNUMBER(INDEX(Import.PLE,$K55,DQ$16)),IF(INDEX(Import.PLE,$K55,DQ$16)&lt;=mediçao,BQ55,0),0),PLE!$AA$28*BQ55)</f>
        <v>0</v>
      </c>
      <c r="DR55" s="119">
        <f ca="1">IF($K55&lt;&gt;1,IF(ISNUMBER(INDEX(Import.PLE,$K55,DR$16)),IF(INDEX(Import.PLE,$K55,DR$16)&lt;=mediçao,BR55,0),0),PLE!$AA$28*BR55)</f>
        <v>0</v>
      </c>
      <c r="DS55" s="119">
        <f ca="1">IF($K55&lt;&gt;1,IF(ISNUMBER(INDEX(Import.PLE,$K55,DS$16)),IF(INDEX(Import.PLE,$K55,DS$16)&lt;=mediçao,BS55,0),0),PLE!$AA$28*BS55)</f>
        <v>0</v>
      </c>
      <c r="DT55" s="119">
        <f ca="1">IF($K55&lt;&gt;1,IF(ISNUMBER(INDEX(Import.PLE,$K55,DT$16)),IF(INDEX(Import.PLE,$K55,DT$16)&lt;=mediçao,BT55,0),0),PLE!$AA$28*BT55)</f>
        <v>0</v>
      </c>
      <c r="DU55" s="119">
        <f ca="1">IF($K55&lt;&gt;1,IF(ISNUMBER(INDEX(Import.PLE,$K55,DU$16)),IF(INDEX(Import.PLE,$K55,DU$16)&lt;=mediçao,BU55,0),0),PLE!$AA$28*BU55)</f>
        <v>0</v>
      </c>
      <c r="DV55" s="119">
        <f ca="1">IF($K55&lt;&gt;1,IF(ISNUMBER(INDEX(Import.PLE,$K55,DV$16)),IF(INDEX(Import.PLE,$K55,DV$16)&lt;=mediçao,BV55,0),0),PLE!$AA$28*BV55)</f>
        <v>0</v>
      </c>
      <c r="DW55" s="119">
        <f ca="1">IF($K55&lt;&gt;1,IF(ISNUMBER(INDEX(Import.PLE,$K55,DW$16)),IF(INDEX(Import.PLE,$K55,DW$16)&lt;=mediçao,BW55,0),0),PLE!$AA$28*BW55)</f>
        <v>0</v>
      </c>
      <c r="DX55" s="119">
        <f ca="1">IF($K55&lt;&gt;1,IF(ISNUMBER(INDEX(Import.PLE,$K55,DX$16)),IF(INDEX(Import.PLE,$K55,DX$16)&lt;=mediçao,BX55,0),0),PLE!$AA$28*BX55)</f>
        <v>0</v>
      </c>
      <c r="DY55" s="119">
        <f ca="1">IF($K55&lt;&gt;1,IF(ISNUMBER(INDEX(Import.PLE,$K55,DY$16)),IF(INDEX(Import.PLE,$K55,DY$16)&lt;=mediçao,BY55,0),0),PLE!$AA$28*BY55)</f>
        <v>0</v>
      </c>
      <c r="DZ55" s="119">
        <f ca="1">IF($K55&lt;&gt;1,IF(ISNUMBER(INDEX(Import.PLE,$K55,DZ$16)),IF(INDEX(Import.PLE,$K55,DZ$16)&lt;=mediçao,BZ55,0),0),PLE!$AA$28*BZ55)</f>
        <v>0</v>
      </c>
      <c r="EA55" s="119">
        <f ca="1">IF($K55&lt;&gt;1,IF(ISNUMBER(INDEX(Import.PLE,$K55,EA$16)),IF(INDEX(Import.PLE,$K55,EA$16)&lt;=mediçao,CA55,0),0),PLE!$AA$28*CA55)</f>
        <v>0</v>
      </c>
      <c r="EB55" s="119">
        <f ca="1">IF($K55&lt;&gt;1,IF(ISNUMBER(INDEX(Import.PLE,$K55,EB$16)),IF(INDEX(Import.PLE,$K55,EB$16)&lt;=mediçao,CB55,0),0),PLE!$AA$28*CB55)</f>
        <v>0</v>
      </c>
      <c r="EC55" s="119">
        <f ca="1">IF($K55&lt;&gt;1,IF(ISNUMBER(INDEX(Import.PLE,$K55,EC$16)),IF(INDEX(Import.PLE,$K55,EC$16)&lt;=mediçao,CC55,0),0),PLE!$AA$28*CC55)</f>
        <v>0</v>
      </c>
      <c r="ED55" s="119">
        <f ca="1">IF($K55&lt;&gt;1,IF(ISNUMBER(INDEX(Import.PLE,$K55,ED$16)),IF(INDEX(Import.PLE,$K55,ED$16)&lt;=mediçao,CD55,0),0),PLE!$AA$28*CD55)</f>
        <v>0</v>
      </c>
      <c r="EE55" s="119">
        <f ca="1">IF($K55&lt;&gt;1,IF(ISNUMBER(INDEX(Import.PLE,$K55,EE$16)),IF(INDEX(Import.PLE,$K55,EE$16)&lt;=mediçao,CE55,0),0),PLE!$AA$28*CE55)</f>
        <v>0</v>
      </c>
      <c r="EF55" s="119">
        <f ca="1">IF($K55&lt;&gt;1,IF(ISNUMBER(INDEX(Import.PLE,$K55,EF$16)),IF(INDEX(Import.PLE,$K55,EF$16)&lt;=mediçao,CF55,0),0),PLE!$AA$28*CF55)</f>
        <v>0</v>
      </c>
      <c r="EG55" s="119">
        <f ca="1">IF($K55&lt;&gt;1,IF(ISNUMBER(INDEX(Import.PLE,$K55,EG$16)),IF(INDEX(Import.PLE,$K55,EG$16)&lt;=mediçao,CG55,0),0),PLE!$AA$28*CG55)</f>
        <v>0</v>
      </c>
      <c r="EH55" s="119">
        <f ca="1">IF($K55&lt;&gt;1,IF(ISNUMBER(INDEX(Import.PLE,$K55,EH$16)),IF(INDEX(Import.PLE,$K55,EH$16)&lt;=mediçao,CH55,0),0),PLE!$AA$28*CH55)</f>
        <v>0</v>
      </c>
      <c r="EI55" s="119">
        <f ca="1">IF($K55&lt;&gt;1,IF(ISNUMBER(INDEX(Import.PLE,$K55,EI$16)),IF(INDEX(Import.PLE,$K55,EI$16)&lt;=mediçao,CI55,0),0),PLE!$AA$28*CI55)</f>
        <v>0</v>
      </c>
      <c r="EJ55" s="119">
        <f ca="1">IF($K55&lt;&gt;1,IF(ISNUMBER(INDEX(Import.PLE,$K55,EJ$16)),IF(INDEX(Import.PLE,$K55,EJ$16)&lt;=mediçao,CJ55,0),0),PLE!$AA$28*CJ55)</f>
        <v>0</v>
      </c>
      <c r="EK55" s="119">
        <f ca="1">IF($K55&lt;&gt;1,IF(ISNUMBER(INDEX(Import.PLE,$K55,EK$16)),IF(INDEX(Import.PLE,$K55,EK$16)&lt;=mediçao,CK55,0),0),PLE!$AA$28*CK55)</f>
        <v>0</v>
      </c>
      <c r="EL55" s="119">
        <f ca="1">IF($K55&lt;&gt;1,IF(ISNUMBER(INDEX(Import.PLE,$K55,EL$16)),IF(INDEX(Import.PLE,$K55,EL$16)&lt;=mediçao,CL55,0),0),PLE!$AA$28*CL55)</f>
        <v>0</v>
      </c>
      <c r="EM55" s="119">
        <f ca="1">IF($K55&lt;&gt;1,IF(ISNUMBER(INDEX(Import.PLE,$K55,EM$16)),IF(INDEX(Import.PLE,$K55,EM$16)&lt;=mediçao,CM55,0),0),PLE!$AA$28*CM55)</f>
        <v>0</v>
      </c>
      <c r="EN55" s="119">
        <f ca="1">IF($K55&lt;&gt;1,IF(ISNUMBER(INDEX(Import.PLE,$K55,EN$16)),IF(INDEX(Import.PLE,$K55,EN$16)&lt;=mediçao,CN55,0),0),PLE!$AA$28*CN55)</f>
        <v>0</v>
      </c>
      <c r="EO55" s="119">
        <f ca="1">IF($K55&lt;&gt;1,IF(ISNUMBER(INDEX(Import.PLE,$K55,EO$16)),IF(INDEX(Import.PLE,$K55,EO$16)&lt;=mediçao,CO55,0),0),PLE!$AA$28*CO55)</f>
        <v>0</v>
      </c>
      <c r="EP55" s="119">
        <f ca="1">IF($K55&lt;&gt;1,IF(ISNUMBER(INDEX(Import.PLE,$K55,EP$16)),IF(INDEX(Import.PLE,$K55,EP$16)&lt;=mediçao,CP55,0),0),PLE!$AA$28*CP55)</f>
        <v>0</v>
      </c>
      <c r="EQ55" s="119">
        <f ca="1">IF($K55&lt;&gt;1,IF(ISNUMBER(INDEX(Import.PLE,$K55,EQ$16)),IF(INDEX(Import.PLE,$K55,EQ$16)&lt;=mediçao,CQ55,0),0),PLE!$AA$28*CQ55)</f>
        <v>0</v>
      </c>
      <c r="ER55" s="119">
        <f ca="1">IF($K55&lt;&gt;1,IF(ISNUMBER(INDEX(Import.PLE,$K55,ER$16)),IF(INDEX(Import.PLE,$K55,ER$16)&lt;=mediçao,CR55,0),0),PLE!$AA$28*CR55)</f>
        <v>0</v>
      </c>
      <c r="ES55" s="119">
        <f ca="1">IF($K55&lt;&gt;1,IF(ISNUMBER(INDEX(Import.PLE,$K55,ES$16)),IF(INDEX(Import.PLE,$K55,ES$16)&lt;=mediçao,CS55,0),0),PLE!$AA$28*CS55)</f>
        <v>0</v>
      </c>
      <c r="ET55" s="119">
        <f ca="1">IF($K55&lt;&gt;1,IF(ISNUMBER(INDEX(Import.PLE,$K55,ET$16)),IF(INDEX(Import.PLE,$K55,ET$16)&lt;=mediçao,CT55,0),0),PLE!$AA$28*CT55)</f>
        <v>0</v>
      </c>
      <c r="EU55" s="119">
        <f ca="1">IF($K55&lt;&gt;1,IF(ISNUMBER(INDEX(Import.PLE,$K55,EU$16)),IF(INDEX(Import.PLE,$K55,EU$16)&lt;=mediçao,CU55,0),0),PLE!$AA$28*CU55)</f>
        <v>0</v>
      </c>
      <c r="EV55" s="119">
        <f ca="1">IF($K55&lt;&gt;1,IF(ISNUMBER(INDEX(Import.PLE,$K55,EV$16)),IF(INDEX(Import.PLE,$K55,EV$16)&lt;=mediçao,CV55,0),0),PLE!$AA$28*CV55)</f>
        <v>0</v>
      </c>
      <c r="EW55" s="119">
        <f ca="1">IF($K55&lt;&gt;1,IF(ISNUMBER(INDEX(Import.PLE,$K55,EW$16)),IF(INDEX(Import.PLE,$K55,EW$16)&lt;=mediçao,CW55,0),0),PLE!$AA$28*CW55)</f>
        <v>0</v>
      </c>
      <c r="EX55" s="119">
        <f ca="1">IF($K55&lt;&gt;1,IF(ISNUMBER(INDEX(Import.PLE,$K55,EX$16)),IF(INDEX(Import.PLE,$K55,EX$16)&lt;=mediçao,CX55,0),0),PLE!$AA$28*CX55)</f>
        <v>0</v>
      </c>
      <c r="EY55" s="119">
        <f ca="1">IF($K55&lt;&gt;1,IF(ISNUMBER(INDEX(Import.PLE,$K55,EY$16)),IF(INDEX(Import.PLE,$K55,EY$16)&lt;=mediçao,CY55,0),0),PLE!$AA$28*CY55)</f>
        <v>0</v>
      </c>
      <c r="EZ55" s="119">
        <f ca="1">IF($K55&lt;&gt;1,IF(ISNUMBER(INDEX(Import.PLE,$K55,EZ$16)),IF(INDEX(Import.PLE,$K55,EZ$16)&lt;=mediçao,CZ55,0),0),PLE!$AA$28*CZ55)</f>
        <v>0</v>
      </c>
      <c r="FA55" s="119">
        <f ca="1">IF($K55&lt;&gt;1,IF(ISNUMBER(INDEX(Import.PLE,$K55,FA$16)),IF(INDEX(Import.PLE,$K55,FA$16)&lt;=mediçao,DA55,0),0),PLE!$AA$28*DA55)</f>
        <v>0</v>
      </c>
      <c r="FB55" s="119">
        <f ca="1">IF($K55&lt;&gt;1,IF(ISNUMBER(INDEX(Import.PLE,$K55,FB$16)),IF(INDEX(Import.PLE,$K55,FB$16)&lt;=mediçao,DB55,0),0),PLE!$AA$28*DB55)</f>
        <v>0</v>
      </c>
      <c r="FC55" s="119">
        <f ca="1">IF($K55&lt;&gt;1,IF(ISNUMBER(INDEX(Import.PLE,$K55,FC$16)),IF(INDEX(Import.PLE,$K55,FC$16)&lt;=mediçao,DC55,0),0),PLE!$AA$28*DC55)</f>
        <v>0</v>
      </c>
      <c r="FD55" s="119">
        <f ca="1">IF($K55&lt;&gt;1,IF(ISNUMBER(INDEX(Import.PLE,$K55,FD$16)),IF(INDEX(Import.PLE,$K55,FD$16)&lt;=mediçao,DD55,0),0),PLE!$AA$28*DD55)</f>
        <v>0</v>
      </c>
      <c r="FE55" s="119">
        <f ca="1">IF($K55&lt;&gt;1,IF(ISNUMBER(INDEX(Import.PLE,$K55,FE$16)),IF(INDEX(Import.PLE,$K55,FE$16)&lt;=mediçao,DE55,0),0),PLE!$AA$28*DE55)</f>
        <v>0</v>
      </c>
      <c r="FF55" s="119">
        <f ca="1">IF($K55&lt;&gt;1,IF(ISNUMBER(INDEX(Import.PLE,$K55,FF$16)),IF(INDEX(Import.PLE,$K55,FF$16)&lt;=mediçao,DF55,0),0),PLE!$AA$28*DF55)</f>
        <v>0</v>
      </c>
      <c r="FG55" s="119">
        <f ca="1">IF($K55&lt;&gt;1,IF(ISNUMBER(INDEX(Import.PLE,$K55,FG$16)),IF(INDEX(Import.PLE,$K55,FG$16)&lt;=mediçao,DG55,0),0),PLE!$AA$28*DG55)</f>
        <v>0</v>
      </c>
      <c r="FH55" s="119">
        <f ca="1">IF($K55&lt;&gt;1,IF(ISNUMBER(INDEX(Import.PLE,$K55,FH$16)),IF(INDEX(Import.PLE,$K55,FH$16)&lt;=mediçao,DH55,0),0),PLE!$AA$28*DH55)</f>
        <v>0</v>
      </c>
      <c r="FI55" s="119">
        <f ca="1">IF($K55&lt;&gt;1,IF(ISNUMBER(INDEX(Import.PLE,$K55,FI$16)),IF(INDEX(Import.PLE,$K55,FI$16)&lt;=mediçao,DI55,0),0),PLE!$AA$28*DI55)</f>
        <v>0</v>
      </c>
      <c r="FJ55" s="119">
        <f ca="1">IF($K55&lt;&gt;1,IF(ISNUMBER(INDEX(Import.PLE,$K55,FJ$16)),IF(INDEX(Import.PLE,$K55,FJ$16)&lt;=mediçao,DJ55,0),0),PLE!$AA$28*DJ55)</f>
        <v>0</v>
      </c>
    </row>
    <row r="56" spans="2:166" s="88" customFormat="1" ht="11.25" customHeight="1" x14ac:dyDescent="0.35">
      <c r="B56" s="118">
        <f t="shared" ca="1" si="3"/>
        <v>39</v>
      </c>
      <c r="C56" s="83" t="str">
        <f t="shared" si="4"/>
        <v>Serviço</v>
      </c>
      <c r="D56" s="138" t="s">
        <v>267</v>
      </c>
      <c r="E56" s="139" t="s">
        <v>268</v>
      </c>
      <c r="F56" s="137" t="s">
        <v>227</v>
      </c>
      <c r="G56" s="174">
        <f t="shared" si="5"/>
        <v>224.3</v>
      </c>
      <c r="H56" s="175">
        <f t="shared" si="6"/>
        <v>16.390013374944271</v>
      </c>
      <c r="I56" s="176">
        <v>3676.28</v>
      </c>
      <c r="J56" s="86"/>
      <c r="K56" s="168">
        <f>deactivatedados.form1</f>
        <v>5</v>
      </c>
      <c r="L56" s="167" t="s">
        <v>705</v>
      </c>
      <c r="M56" s="87"/>
      <c r="N56" s="181">
        <v>224.3</v>
      </c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M56" s="119">
        <f t="shared" ca="1" si="7"/>
        <v>3676.28</v>
      </c>
      <c r="BN56" s="119">
        <f t="shared" si="8"/>
        <v>0</v>
      </c>
      <c r="BO56" s="119">
        <f t="shared" si="9"/>
        <v>0</v>
      </c>
      <c r="BP56" s="119">
        <f t="shared" si="10"/>
        <v>0</v>
      </c>
      <c r="BQ56" s="119">
        <f t="shared" si="11"/>
        <v>0</v>
      </c>
      <c r="BR56" s="119">
        <f t="shared" si="12"/>
        <v>0</v>
      </c>
      <c r="BS56" s="119">
        <f t="shared" si="13"/>
        <v>0</v>
      </c>
      <c r="BT56" s="119">
        <f t="shared" si="14"/>
        <v>0</v>
      </c>
      <c r="BU56" s="119">
        <f t="shared" si="15"/>
        <v>0</v>
      </c>
      <c r="BV56" s="119">
        <f t="shared" si="16"/>
        <v>0</v>
      </c>
      <c r="BW56" s="119">
        <f t="shared" si="17"/>
        <v>0</v>
      </c>
      <c r="BX56" s="119">
        <f t="shared" si="18"/>
        <v>0</v>
      </c>
      <c r="BY56" s="119">
        <f t="shared" si="19"/>
        <v>0</v>
      </c>
      <c r="BZ56" s="119">
        <f t="shared" si="20"/>
        <v>0</v>
      </c>
      <c r="CA56" s="119">
        <f t="shared" si="21"/>
        <v>0</v>
      </c>
      <c r="CB56" s="119">
        <f t="shared" si="22"/>
        <v>0</v>
      </c>
      <c r="CC56" s="119">
        <f t="shared" si="23"/>
        <v>0</v>
      </c>
      <c r="CD56" s="119">
        <f t="shared" si="24"/>
        <v>0</v>
      </c>
      <c r="CE56" s="119">
        <f t="shared" si="25"/>
        <v>0</v>
      </c>
      <c r="CF56" s="119">
        <f t="shared" si="26"/>
        <v>0</v>
      </c>
      <c r="CG56" s="119">
        <f t="shared" si="27"/>
        <v>0</v>
      </c>
      <c r="CH56" s="119">
        <f t="shared" si="28"/>
        <v>0</v>
      </c>
      <c r="CI56" s="119">
        <f t="shared" si="29"/>
        <v>0</v>
      </c>
      <c r="CJ56" s="119">
        <f t="shared" si="30"/>
        <v>0</v>
      </c>
      <c r="CK56" s="119">
        <f t="shared" si="31"/>
        <v>0</v>
      </c>
      <c r="CL56" s="119">
        <f t="shared" si="32"/>
        <v>0</v>
      </c>
      <c r="CM56" s="119">
        <f t="shared" si="33"/>
        <v>0</v>
      </c>
      <c r="CN56" s="119">
        <f t="shared" si="34"/>
        <v>0</v>
      </c>
      <c r="CO56" s="119">
        <f t="shared" si="35"/>
        <v>0</v>
      </c>
      <c r="CP56" s="119">
        <f t="shared" si="36"/>
        <v>0</v>
      </c>
      <c r="CQ56" s="119">
        <f t="shared" si="37"/>
        <v>0</v>
      </c>
      <c r="CR56" s="119">
        <f t="shared" si="38"/>
        <v>0</v>
      </c>
      <c r="CS56" s="119">
        <f t="shared" si="39"/>
        <v>0</v>
      </c>
      <c r="CT56" s="119">
        <f t="shared" si="40"/>
        <v>0</v>
      </c>
      <c r="CU56" s="119">
        <f t="shared" si="41"/>
        <v>0</v>
      </c>
      <c r="CV56" s="119">
        <f t="shared" si="42"/>
        <v>0</v>
      </c>
      <c r="CW56" s="119">
        <f t="shared" si="43"/>
        <v>0</v>
      </c>
      <c r="CX56" s="119">
        <f t="shared" si="44"/>
        <v>0</v>
      </c>
      <c r="CY56" s="119">
        <f t="shared" si="45"/>
        <v>0</v>
      </c>
      <c r="CZ56" s="119">
        <f t="shared" si="46"/>
        <v>0</v>
      </c>
      <c r="DA56" s="119">
        <f t="shared" si="47"/>
        <v>0</v>
      </c>
      <c r="DB56" s="119">
        <f t="shared" si="48"/>
        <v>0</v>
      </c>
      <c r="DC56" s="119">
        <f t="shared" si="49"/>
        <v>0</v>
      </c>
      <c r="DD56" s="119">
        <f t="shared" si="50"/>
        <v>0</v>
      </c>
      <c r="DE56" s="119">
        <f t="shared" si="51"/>
        <v>0</v>
      </c>
      <c r="DF56" s="119">
        <f t="shared" si="52"/>
        <v>0</v>
      </c>
      <c r="DG56" s="119">
        <f t="shared" si="53"/>
        <v>0</v>
      </c>
      <c r="DH56" s="119">
        <f t="shared" si="54"/>
        <v>0</v>
      </c>
      <c r="DI56" s="119">
        <f t="shared" si="55"/>
        <v>0</v>
      </c>
      <c r="DJ56" s="119">
        <f t="shared" si="56"/>
        <v>0</v>
      </c>
      <c r="DK56" s="126" t="str">
        <f t="shared" si="57"/>
        <v>1</v>
      </c>
      <c r="DL56" s="126">
        <f t="shared" ca="1" si="58"/>
        <v>3676.28</v>
      </c>
      <c r="DM56" s="119">
        <f ca="1">IF($K56&lt;&gt;1,IF(ISNUMBER(INDEX(Import.PLE,$K56,DM$16)),IF(INDEX(Import.PLE,$K56,DM$16)&lt;=mediçao,BM56,0),0),PLE!$AA$28*BM56)</f>
        <v>3676.28</v>
      </c>
      <c r="DN56" s="119">
        <f ca="1">IF($K56&lt;&gt;1,IF(ISNUMBER(INDEX(Import.PLE,$K56,DN$16)),IF(INDEX(Import.PLE,$K56,DN$16)&lt;=mediçao,BN56,0),0),PLE!$AA$28*BN56)</f>
        <v>0</v>
      </c>
      <c r="DO56" s="119">
        <f ca="1">IF($K56&lt;&gt;1,IF(ISNUMBER(INDEX(Import.PLE,$K56,DO$16)),IF(INDEX(Import.PLE,$K56,DO$16)&lt;=mediçao,BO56,0),0),PLE!$AA$28*BO56)</f>
        <v>0</v>
      </c>
      <c r="DP56" s="119">
        <f ca="1">IF($K56&lt;&gt;1,IF(ISNUMBER(INDEX(Import.PLE,$K56,DP$16)),IF(INDEX(Import.PLE,$K56,DP$16)&lt;=mediçao,BP56,0),0),PLE!$AA$28*BP56)</f>
        <v>0</v>
      </c>
      <c r="DQ56" s="119">
        <f ca="1">IF($K56&lt;&gt;1,IF(ISNUMBER(INDEX(Import.PLE,$K56,DQ$16)),IF(INDEX(Import.PLE,$K56,DQ$16)&lt;=mediçao,BQ56,0),0),PLE!$AA$28*BQ56)</f>
        <v>0</v>
      </c>
      <c r="DR56" s="119">
        <f ca="1">IF($K56&lt;&gt;1,IF(ISNUMBER(INDEX(Import.PLE,$K56,DR$16)),IF(INDEX(Import.PLE,$K56,DR$16)&lt;=mediçao,BR56,0),0),PLE!$AA$28*BR56)</f>
        <v>0</v>
      </c>
      <c r="DS56" s="119">
        <f ca="1">IF($K56&lt;&gt;1,IF(ISNUMBER(INDEX(Import.PLE,$K56,DS$16)),IF(INDEX(Import.PLE,$K56,DS$16)&lt;=mediçao,BS56,0),0),PLE!$AA$28*BS56)</f>
        <v>0</v>
      </c>
      <c r="DT56" s="119">
        <f ca="1">IF($K56&lt;&gt;1,IF(ISNUMBER(INDEX(Import.PLE,$K56,DT$16)),IF(INDEX(Import.PLE,$K56,DT$16)&lt;=mediçao,BT56,0),0),PLE!$AA$28*BT56)</f>
        <v>0</v>
      </c>
      <c r="DU56" s="119">
        <f ca="1">IF($K56&lt;&gt;1,IF(ISNUMBER(INDEX(Import.PLE,$K56,DU$16)),IF(INDEX(Import.PLE,$K56,DU$16)&lt;=mediçao,BU56,0),0),PLE!$AA$28*BU56)</f>
        <v>0</v>
      </c>
      <c r="DV56" s="119">
        <f ca="1">IF($K56&lt;&gt;1,IF(ISNUMBER(INDEX(Import.PLE,$K56,DV$16)),IF(INDEX(Import.PLE,$K56,DV$16)&lt;=mediçao,BV56,0),0),PLE!$AA$28*BV56)</f>
        <v>0</v>
      </c>
      <c r="DW56" s="119">
        <f ca="1">IF($K56&lt;&gt;1,IF(ISNUMBER(INDEX(Import.PLE,$K56,DW$16)),IF(INDEX(Import.PLE,$K56,DW$16)&lt;=mediçao,BW56,0),0),PLE!$AA$28*BW56)</f>
        <v>0</v>
      </c>
      <c r="DX56" s="119">
        <f ca="1">IF($K56&lt;&gt;1,IF(ISNUMBER(INDEX(Import.PLE,$K56,DX$16)),IF(INDEX(Import.PLE,$K56,DX$16)&lt;=mediçao,BX56,0),0),PLE!$AA$28*BX56)</f>
        <v>0</v>
      </c>
      <c r="DY56" s="119">
        <f ca="1">IF($K56&lt;&gt;1,IF(ISNUMBER(INDEX(Import.PLE,$K56,DY$16)),IF(INDEX(Import.PLE,$K56,DY$16)&lt;=mediçao,BY56,0),0),PLE!$AA$28*BY56)</f>
        <v>0</v>
      </c>
      <c r="DZ56" s="119">
        <f ca="1">IF($K56&lt;&gt;1,IF(ISNUMBER(INDEX(Import.PLE,$K56,DZ$16)),IF(INDEX(Import.PLE,$K56,DZ$16)&lt;=mediçao,BZ56,0),0),PLE!$AA$28*BZ56)</f>
        <v>0</v>
      </c>
      <c r="EA56" s="119">
        <f ca="1">IF($K56&lt;&gt;1,IF(ISNUMBER(INDEX(Import.PLE,$K56,EA$16)),IF(INDEX(Import.PLE,$K56,EA$16)&lt;=mediçao,CA56,0),0),PLE!$AA$28*CA56)</f>
        <v>0</v>
      </c>
      <c r="EB56" s="119">
        <f ca="1">IF($K56&lt;&gt;1,IF(ISNUMBER(INDEX(Import.PLE,$K56,EB$16)),IF(INDEX(Import.PLE,$K56,EB$16)&lt;=mediçao,CB56,0),0),PLE!$AA$28*CB56)</f>
        <v>0</v>
      </c>
      <c r="EC56" s="119">
        <f ca="1">IF($K56&lt;&gt;1,IF(ISNUMBER(INDEX(Import.PLE,$K56,EC$16)),IF(INDEX(Import.PLE,$K56,EC$16)&lt;=mediçao,CC56,0),0),PLE!$AA$28*CC56)</f>
        <v>0</v>
      </c>
      <c r="ED56" s="119">
        <f ca="1">IF($K56&lt;&gt;1,IF(ISNUMBER(INDEX(Import.PLE,$K56,ED$16)),IF(INDEX(Import.PLE,$K56,ED$16)&lt;=mediçao,CD56,0),0),PLE!$AA$28*CD56)</f>
        <v>0</v>
      </c>
      <c r="EE56" s="119">
        <f ca="1">IF($K56&lt;&gt;1,IF(ISNUMBER(INDEX(Import.PLE,$K56,EE$16)),IF(INDEX(Import.PLE,$K56,EE$16)&lt;=mediçao,CE56,0),0),PLE!$AA$28*CE56)</f>
        <v>0</v>
      </c>
      <c r="EF56" s="119">
        <f ca="1">IF($K56&lt;&gt;1,IF(ISNUMBER(INDEX(Import.PLE,$K56,EF$16)),IF(INDEX(Import.PLE,$K56,EF$16)&lt;=mediçao,CF56,0),0),PLE!$AA$28*CF56)</f>
        <v>0</v>
      </c>
      <c r="EG56" s="119">
        <f ca="1">IF($K56&lt;&gt;1,IF(ISNUMBER(INDEX(Import.PLE,$K56,EG$16)),IF(INDEX(Import.PLE,$K56,EG$16)&lt;=mediçao,CG56,0),0),PLE!$AA$28*CG56)</f>
        <v>0</v>
      </c>
      <c r="EH56" s="119">
        <f ca="1">IF($K56&lt;&gt;1,IF(ISNUMBER(INDEX(Import.PLE,$K56,EH$16)),IF(INDEX(Import.PLE,$K56,EH$16)&lt;=mediçao,CH56,0),0),PLE!$AA$28*CH56)</f>
        <v>0</v>
      </c>
      <c r="EI56" s="119">
        <f ca="1">IF($K56&lt;&gt;1,IF(ISNUMBER(INDEX(Import.PLE,$K56,EI$16)),IF(INDEX(Import.PLE,$K56,EI$16)&lt;=mediçao,CI56,0),0),PLE!$AA$28*CI56)</f>
        <v>0</v>
      </c>
      <c r="EJ56" s="119">
        <f ca="1">IF($K56&lt;&gt;1,IF(ISNUMBER(INDEX(Import.PLE,$K56,EJ$16)),IF(INDEX(Import.PLE,$K56,EJ$16)&lt;=mediçao,CJ56,0),0),PLE!$AA$28*CJ56)</f>
        <v>0</v>
      </c>
      <c r="EK56" s="119">
        <f ca="1">IF($K56&lt;&gt;1,IF(ISNUMBER(INDEX(Import.PLE,$K56,EK$16)),IF(INDEX(Import.PLE,$K56,EK$16)&lt;=mediçao,CK56,0),0),PLE!$AA$28*CK56)</f>
        <v>0</v>
      </c>
      <c r="EL56" s="119">
        <f ca="1">IF($K56&lt;&gt;1,IF(ISNUMBER(INDEX(Import.PLE,$K56,EL$16)),IF(INDEX(Import.PLE,$K56,EL$16)&lt;=mediçao,CL56,0),0),PLE!$AA$28*CL56)</f>
        <v>0</v>
      </c>
      <c r="EM56" s="119">
        <f ca="1">IF($K56&lt;&gt;1,IF(ISNUMBER(INDEX(Import.PLE,$K56,EM$16)),IF(INDEX(Import.PLE,$K56,EM$16)&lt;=mediçao,CM56,0),0),PLE!$AA$28*CM56)</f>
        <v>0</v>
      </c>
      <c r="EN56" s="119">
        <f ca="1">IF($K56&lt;&gt;1,IF(ISNUMBER(INDEX(Import.PLE,$K56,EN$16)),IF(INDEX(Import.PLE,$K56,EN$16)&lt;=mediçao,CN56,0),0),PLE!$AA$28*CN56)</f>
        <v>0</v>
      </c>
      <c r="EO56" s="119">
        <f ca="1">IF($K56&lt;&gt;1,IF(ISNUMBER(INDEX(Import.PLE,$K56,EO$16)),IF(INDEX(Import.PLE,$K56,EO$16)&lt;=mediçao,CO56,0),0),PLE!$AA$28*CO56)</f>
        <v>0</v>
      </c>
      <c r="EP56" s="119">
        <f ca="1">IF($K56&lt;&gt;1,IF(ISNUMBER(INDEX(Import.PLE,$K56,EP$16)),IF(INDEX(Import.PLE,$K56,EP$16)&lt;=mediçao,CP56,0),0),PLE!$AA$28*CP56)</f>
        <v>0</v>
      </c>
      <c r="EQ56" s="119">
        <f ca="1">IF($K56&lt;&gt;1,IF(ISNUMBER(INDEX(Import.PLE,$K56,EQ$16)),IF(INDEX(Import.PLE,$K56,EQ$16)&lt;=mediçao,CQ56,0),0),PLE!$AA$28*CQ56)</f>
        <v>0</v>
      </c>
      <c r="ER56" s="119">
        <f ca="1">IF($K56&lt;&gt;1,IF(ISNUMBER(INDEX(Import.PLE,$K56,ER$16)),IF(INDEX(Import.PLE,$K56,ER$16)&lt;=mediçao,CR56,0),0),PLE!$AA$28*CR56)</f>
        <v>0</v>
      </c>
      <c r="ES56" s="119">
        <f ca="1">IF($K56&lt;&gt;1,IF(ISNUMBER(INDEX(Import.PLE,$K56,ES$16)),IF(INDEX(Import.PLE,$K56,ES$16)&lt;=mediçao,CS56,0),0),PLE!$AA$28*CS56)</f>
        <v>0</v>
      </c>
      <c r="ET56" s="119">
        <f ca="1">IF($K56&lt;&gt;1,IF(ISNUMBER(INDEX(Import.PLE,$K56,ET$16)),IF(INDEX(Import.PLE,$K56,ET$16)&lt;=mediçao,CT56,0),0),PLE!$AA$28*CT56)</f>
        <v>0</v>
      </c>
      <c r="EU56" s="119">
        <f ca="1">IF($K56&lt;&gt;1,IF(ISNUMBER(INDEX(Import.PLE,$K56,EU$16)),IF(INDEX(Import.PLE,$K56,EU$16)&lt;=mediçao,CU56,0),0),PLE!$AA$28*CU56)</f>
        <v>0</v>
      </c>
      <c r="EV56" s="119">
        <f ca="1">IF($K56&lt;&gt;1,IF(ISNUMBER(INDEX(Import.PLE,$K56,EV$16)),IF(INDEX(Import.PLE,$K56,EV$16)&lt;=mediçao,CV56,0),0),PLE!$AA$28*CV56)</f>
        <v>0</v>
      </c>
      <c r="EW56" s="119">
        <f ca="1">IF($K56&lt;&gt;1,IF(ISNUMBER(INDEX(Import.PLE,$K56,EW$16)),IF(INDEX(Import.PLE,$K56,EW$16)&lt;=mediçao,CW56,0),0),PLE!$AA$28*CW56)</f>
        <v>0</v>
      </c>
      <c r="EX56" s="119">
        <f ca="1">IF($K56&lt;&gt;1,IF(ISNUMBER(INDEX(Import.PLE,$K56,EX$16)),IF(INDEX(Import.PLE,$K56,EX$16)&lt;=mediçao,CX56,0),0),PLE!$AA$28*CX56)</f>
        <v>0</v>
      </c>
      <c r="EY56" s="119">
        <f ca="1">IF($K56&lt;&gt;1,IF(ISNUMBER(INDEX(Import.PLE,$K56,EY$16)),IF(INDEX(Import.PLE,$K56,EY$16)&lt;=mediçao,CY56,0),0),PLE!$AA$28*CY56)</f>
        <v>0</v>
      </c>
      <c r="EZ56" s="119">
        <f ca="1">IF($K56&lt;&gt;1,IF(ISNUMBER(INDEX(Import.PLE,$K56,EZ$16)),IF(INDEX(Import.PLE,$K56,EZ$16)&lt;=mediçao,CZ56,0),0),PLE!$AA$28*CZ56)</f>
        <v>0</v>
      </c>
      <c r="FA56" s="119">
        <f ca="1">IF($K56&lt;&gt;1,IF(ISNUMBER(INDEX(Import.PLE,$K56,FA$16)),IF(INDEX(Import.PLE,$K56,FA$16)&lt;=mediçao,DA56,0),0),PLE!$AA$28*DA56)</f>
        <v>0</v>
      </c>
      <c r="FB56" s="119">
        <f ca="1">IF($K56&lt;&gt;1,IF(ISNUMBER(INDEX(Import.PLE,$K56,FB$16)),IF(INDEX(Import.PLE,$K56,FB$16)&lt;=mediçao,DB56,0),0),PLE!$AA$28*DB56)</f>
        <v>0</v>
      </c>
      <c r="FC56" s="119">
        <f ca="1">IF($K56&lt;&gt;1,IF(ISNUMBER(INDEX(Import.PLE,$K56,FC$16)),IF(INDEX(Import.PLE,$K56,FC$16)&lt;=mediçao,DC56,0),0),PLE!$AA$28*DC56)</f>
        <v>0</v>
      </c>
      <c r="FD56" s="119">
        <f ca="1">IF($K56&lt;&gt;1,IF(ISNUMBER(INDEX(Import.PLE,$K56,FD$16)),IF(INDEX(Import.PLE,$K56,FD$16)&lt;=mediçao,DD56,0),0),PLE!$AA$28*DD56)</f>
        <v>0</v>
      </c>
      <c r="FE56" s="119">
        <f ca="1">IF($K56&lt;&gt;1,IF(ISNUMBER(INDEX(Import.PLE,$K56,FE$16)),IF(INDEX(Import.PLE,$K56,FE$16)&lt;=mediçao,DE56,0),0),PLE!$AA$28*DE56)</f>
        <v>0</v>
      </c>
      <c r="FF56" s="119">
        <f ca="1">IF($K56&lt;&gt;1,IF(ISNUMBER(INDEX(Import.PLE,$K56,FF$16)),IF(INDEX(Import.PLE,$K56,FF$16)&lt;=mediçao,DF56,0),0),PLE!$AA$28*DF56)</f>
        <v>0</v>
      </c>
      <c r="FG56" s="119">
        <f ca="1">IF($K56&lt;&gt;1,IF(ISNUMBER(INDEX(Import.PLE,$K56,FG$16)),IF(INDEX(Import.PLE,$K56,FG$16)&lt;=mediçao,DG56,0),0),PLE!$AA$28*DG56)</f>
        <v>0</v>
      </c>
      <c r="FH56" s="119">
        <f ca="1">IF($K56&lt;&gt;1,IF(ISNUMBER(INDEX(Import.PLE,$K56,FH$16)),IF(INDEX(Import.PLE,$K56,FH$16)&lt;=mediçao,DH56,0),0),PLE!$AA$28*DH56)</f>
        <v>0</v>
      </c>
      <c r="FI56" s="119">
        <f ca="1">IF($K56&lt;&gt;1,IF(ISNUMBER(INDEX(Import.PLE,$K56,FI$16)),IF(INDEX(Import.PLE,$K56,FI$16)&lt;=mediçao,DI56,0),0),PLE!$AA$28*DI56)</f>
        <v>0</v>
      </c>
      <c r="FJ56" s="119">
        <f ca="1">IF($K56&lt;&gt;1,IF(ISNUMBER(INDEX(Import.PLE,$K56,FJ$16)),IF(INDEX(Import.PLE,$K56,FJ$16)&lt;=mediçao,DJ56,0),0),PLE!$AA$28*DJ56)</f>
        <v>0</v>
      </c>
    </row>
    <row r="57" spans="2:166" s="88" customFormat="1" ht="11.25" customHeight="1" x14ac:dyDescent="0.35">
      <c r="B57" s="118">
        <f t="shared" ca="1" si="3"/>
        <v>40</v>
      </c>
      <c r="C57" s="83" t="str">
        <f t="shared" si="4"/>
        <v>Serviço</v>
      </c>
      <c r="D57" s="138" t="s">
        <v>269</v>
      </c>
      <c r="E57" s="139" t="s">
        <v>270</v>
      </c>
      <c r="F57" s="137" t="s">
        <v>227</v>
      </c>
      <c r="G57" s="174">
        <f t="shared" si="5"/>
        <v>57.4</v>
      </c>
      <c r="H57" s="175">
        <f t="shared" si="6"/>
        <v>13.920034843205576</v>
      </c>
      <c r="I57" s="176">
        <v>799.01</v>
      </c>
      <c r="J57" s="86"/>
      <c r="K57" s="168">
        <f>deactivatedados.form1</f>
        <v>5</v>
      </c>
      <c r="L57" s="167" t="s">
        <v>705</v>
      </c>
      <c r="M57" s="87"/>
      <c r="N57" s="181">
        <v>57.4</v>
      </c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M57" s="119">
        <f t="shared" ca="1" si="7"/>
        <v>799.01</v>
      </c>
      <c r="BN57" s="119">
        <f t="shared" si="8"/>
        <v>0</v>
      </c>
      <c r="BO57" s="119">
        <f t="shared" si="9"/>
        <v>0</v>
      </c>
      <c r="BP57" s="119">
        <f t="shared" si="10"/>
        <v>0</v>
      </c>
      <c r="BQ57" s="119">
        <f t="shared" si="11"/>
        <v>0</v>
      </c>
      <c r="BR57" s="119">
        <f t="shared" si="12"/>
        <v>0</v>
      </c>
      <c r="BS57" s="119">
        <f t="shared" si="13"/>
        <v>0</v>
      </c>
      <c r="BT57" s="119">
        <f t="shared" si="14"/>
        <v>0</v>
      </c>
      <c r="BU57" s="119">
        <f t="shared" si="15"/>
        <v>0</v>
      </c>
      <c r="BV57" s="119">
        <f t="shared" si="16"/>
        <v>0</v>
      </c>
      <c r="BW57" s="119">
        <f t="shared" si="17"/>
        <v>0</v>
      </c>
      <c r="BX57" s="119">
        <f t="shared" si="18"/>
        <v>0</v>
      </c>
      <c r="BY57" s="119">
        <f t="shared" si="19"/>
        <v>0</v>
      </c>
      <c r="BZ57" s="119">
        <f t="shared" si="20"/>
        <v>0</v>
      </c>
      <c r="CA57" s="119">
        <f t="shared" si="21"/>
        <v>0</v>
      </c>
      <c r="CB57" s="119">
        <f t="shared" si="22"/>
        <v>0</v>
      </c>
      <c r="CC57" s="119">
        <f t="shared" si="23"/>
        <v>0</v>
      </c>
      <c r="CD57" s="119">
        <f t="shared" si="24"/>
        <v>0</v>
      </c>
      <c r="CE57" s="119">
        <f t="shared" si="25"/>
        <v>0</v>
      </c>
      <c r="CF57" s="119">
        <f t="shared" si="26"/>
        <v>0</v>
      </c>
      <c r="CG57" s="119">
        <f t="shared" si="27"/>
        <v>0</v>
      </c>
      <c r="CH57" s="119">
        <f t="shared" si="28"/>
        <v>0</v>
      </c>
      <c r="CI57" s="119">
        <f t="shared" si="29"/>
        <v>0</v>
      </c>
      <c r="CJ57" s="119">
        <f t="shared" si="30"/>
        <v>0</v>
      </c>
      <c r="CK57" s="119">
        <f t="shared" si="31"/>
        <v>0</v>
      </c>
      <c r="CL57" s="119">
        <f t="shared" si="32"/>
        <v>0</v>
      </c>
      <c r="CM57" s="119">
        <f t="shared" si="33"/>
        <v>0</v>
      </c>
      <c r="CN57" s="119">
        <f t="shared" si="34"/>
        <v>0</v>
      </c>
      <c r="CO57" s="119">
        <f t="shared" si="35"/>
        <v>0</v>
      </c>
      <c r="CP57" s="119">
        <f t="shared" si="36"/>
        <v>0</v>
      </c>
      <c r="CQ57" s="119">
        <f t="shared" si="37"/>
        <v>0</v>
      </c>
      <c r="CR57" s="119">
        <f t="shared" si="38"/>
        <v>0</v>
      </c>
      <c r="CS57" s="119">
        <f t="shared" si="39"/>
        <v>0</v>
      </c>
      <c r="CT57" s="119">
        <f t="shared" si="40"/>
        <v>0</v>
      </c>
      <c r="CU57" s="119">
        <f t="shared" si="41"/>
        <v>0</v>
      </c>
      <c r="CV57" s="119">
        <f t="shared" si="42"/>
        <v>0</v>
      </c>
      <c r="CW57" s="119">
        <f t="shared" si="43"/>
        <v>0</v>
      </c>
      <c r="CX57" s="119">
        <f t="shared" si="44"/>
        <v>0</v>
      </c>
      <c r="CY57" s="119">
        <f t="shared" si="45"/>
        <v>0</v>
      </c>
      <c r="CZ57" s="119">
        <f t="shared" si="46"/>
        <v>0</v>
      </c>
      <c r="DA57" s="119">
        <f t="shared" si="47"/>
        <v>0</v>
      </c>
      <c r="DB57" s="119">
        <f t="shared" si="48"/>
        <v>0</v>
      </c>
      <c r="DC57" s="119">
        <f t="shared" si="49"/>
        <v>0</v>
      </c>
      <c r="DD57" s="119">
        <f t="shared" si="50"/>
        <v>0</v>
      </c>
      <c r="DE57" s="119">
        <f t="shared" si="51"/>
        <v>0</v>
      </c>
      <c r="DF57" s="119">
        <f t="shared" si="52"/>
        <v>0</v>
      </c>
      <c r="DG57" s="119">
        <f t="shared" si="53"/>
        <v>0</v>
      </c>
      <c r="DH57" s="119">
        <f t="shared" si="54"/>
        <v>0</v>
      </c>
      <c r="DI57" s="119">
        <f t="shared" si="55"/>
        <v>0</v>
      </c>
      <c r="DJ57" s="119">
        <f t="shared" si="56"/>
        <v>0</v>
      </c>
      <c r="DK57" s="126" t="str">
        <f t="shared" si="57"/>
        <v>1</v>
      </c>
      <c r="DL57" s="126">
        <f t="shared" ca="1" si="58"/>
        <v>799.01</v>
      </c>
      <c r="DM57" s="119">
        <f ca="1">IF($K57&lt;&gt;1,IF(ISNUMBER(INDEX(Import.PLE,$K57,DM$16)),IF(INDEX(Import.PLE,$K57,DM$16)&lt;=mediçao,BM57,0),0),PLE!$AA$28*BM57)</f>
        <v>799.01</v>
      </c>
      <c r="DN57" s="119">
        <f ca="1">IF($K57&lt;&gt;1,IF(ISNUMBER(INDEX(Import.PLE,$K57,DN$16)),IF(INDEX(Import.PLE,$K57,DN$16)&lt;=mediçao,BN57,0),0),PLE!$AA$28*BN57)</f>
        <v>0</v>
      </c>
      <c r="DO57" s="119">
        <f ca="1">IF($K57&lt;&gt;1,IF(ISNUMBER(INDEX(Import.PLE,$K57,DO$16)),IF(INDEX(Import.PLE,$K57,DO$16)&lt;=mediçao,BO57,0),0),PLE!$AA$28*BO57)</f>
        <v>0</v>
      </c>
      <c r="DP57" s="119">
        <f ca="1">IF($K57&lt;&gt;1,IF(ISNUMBER(INDEX(Import.PLE,$K57,DP$16)),IF(INDEX(Import.PLE,$K57,DP$16)&lt;=mediçao,BP57,0),0),PLE!$AA$28*BP57)</f>
        <v>0</v>
      </c>
      <c r="DQ57" s="119">
        <f ca="1">IF($K57&lt;&gt;1,IF(ISNUMBER(INDEX(Import.PLE,$K57,DQ$16)),IF(INDEX(Import.PLE,$K57,DQ$16)&lt;=mediçao,BQ57,0),0),PLE!$AA$28*BQ57)</f>
        <v>0</v>
      </c>
      <c r="DR57" s="119">
        <f ca="1">IF($K57&lt;&gt;1,IF(ISNUMBER(INDEX(Import.PLE,$K57,DR$16)),IF(INDEX(Import.PLE,$K57,DR$16)&lt;=mediçao,BR57,0),0),PLE!$AA$28*BR57)</f>
        <v>0</v>
      </c>
      <c r="DS57" s="119">
        <f ca="1">IF($K57&lt;&gt;1,IF(ISNUMBER(INDEX(Import.PLE,$K57,DS$16)),IF(INDEX(Import.PLE,$K57,DS$16)&lt;=mediçao,BS57,0),0),PLE!$AA$28*BS57)</f>
        <v>0</v>
      </c>
      <c r="DT57" s="119">
        <f ca="1">IF($K57&lt;&gt;1,IF(ISNUMBER(INDEX(Import.PLE,$K57,DT$16)),IF(INDEX(Import.PLE,$K57,DT$16)&lt;=mediçao,BT57,0),0),PLE!$AA$28*BT57)</f>
        <v>0</v>
      </c>
      <c r="DU57" s="119">
        <f ca="1">IF($K57&lt;&gt;1,IF(ISNUMBER(INDEX(Import.PLE,$K57,DU$16)),IF(INDEX(Import.PLE,$K57,DU$16)&lt;=mediçao,BU57,0),0),PLE!$AA$28*BU57)</f>
        <v>0</v>
      </c>
      <c r="DV57" s="119">
        <f ca="1">IF($K57&lt;&gt;1,IF(ISNUMBER(INDEX(Import.PLE,$K57,DV$16)),IF(INDEX(Import.PLE,$K57,DV$16)&lt;=mediçao,BV57,0),0),PLE!$AA$28*BV57)</f>
        <v>0</v>
      </c>
      <c r="DW57" s="119">
        <f ca="1">IF($K57&lt;&gt;1,IF(ISNUMBER(INDEX(Import.PLE,$K57,DW$16)),IF(INDEX(Import.PLE,$K57,DW$16)&lt;=mediçao,BW57,0),0),PLE!$AA$28*BW57)</f>
        <v>0</v>
      </c>
      <c r="DX57" s="119">
        <f ca="1">IF($K57&lt;&gt;1,IF(ISNUMBER(INDEX(Import.PLE,$K57,DX$16)),IF(INDEX(Import.PLE,$K57,DX$16)&lt;=mediçao,BX57,0),0),PLE!$AA$28*BX57)</f>
        <v>0</v>
      </c>
      <c r="DY57" s="119">
        <f ca="1">IF($K57&lt;&gt;1,IF(ISNUMBER(INDEX(Import.PLE,$K57,DY$16)),IF(INDEX(Import.PLE,$K57,DY$16)&lt;=mediçao,BY57,0),0),PLE!$AA$28*BY57)</f>
        <v>0</v>
      </c>
      <c r="DZ57" s="119">
        <f ca="1">IF($K57&lt;&gt;1,IF(ISNUMBER(INDEX(Import.PLE,$K57,DZ$16)),IF(INDEX(Import.PLE,$K57,DZ$16)&lt;=mediçao,BZ57,0),0),PLE!$AA$28*BZ57)</f>
        <v>0</v>
      </c>
      <c r="EA57" s="119">
        <f ca="1">IF($K57&lt;&gt;1,IF(ISNUMBER(INDEX(Import.PLE,$K57,EA$16)),IF(INDEX(Import.PLE,$K57,EA$16)&lt;=mediçao,CA57,0),0),PLE!$AA$28*CA57)</f>
        <v>0</v>
      </c>
      <c r="EB57" s="119">
        <f ca="1">IF($K57&lt;&gt;1,IF(ISNUMBER(INDEX(Import.PLE,$K57,EB$16)),IF(INDEX(Import.PLE,$K57,EB$16)&lt;=mediçao,CB57,0),0),PLE!$AA$28*CB57)</f>
        <v>0</v>
      </c>
      <c r="EC57" s="119">
        <f ca="1">IF($K57&lt;&gt;1,IF(ISNUMBER(INDEX(Import.PLE,$K57,EC$16)),IF(INDEX(Import.PLE,$K57,EC$16)&lt;=mediçao,CC57,0),0),PLE!$AA$28*CC57)</f>
        <v>0</v>
      </c>
      <c r="ED57" s="119">
        <f ca="1">IF($K57&lt;&gt;1,IF(ISNUMBER(INDEX(Import.PLE,$K57,ED$16)),IF(INDEX(Import.PLE,$K57,ED$16)&lt;=mediçao,CD57,0),0),PLE!$AA$28*CD57)</f>
        <v>0</v>
      </c>
      <c r="EE57" s="119">
        <f ca="1">IF($K57&lt;&gt;1,IF(ISNUMBER(INDEX(Import.PLE,$K57,EE$16)),IF(INDEX(Import.PLE,$K57,EE$16)&lt;=mediçao,CE57,0),0),PLE!$AA$28*CE57)</f>
        <v>0</v>
      </c>
      <c r="EF57" s="119">
        <f ca="1">IF($K57&lt;&gt;1,IF(ISNUMBER(INDEX(Import.PLE,$K57,EF$16)),IF(INDEX(Import.PLE,$K57,EF$16)&lt;=mediçao,CF57,0),0),PLE!$AA$28*CF57)</f>
        <v>0</v>
      </c>
      <c r="EG57" s="119">
        <f ca="1">IF($K57&lt;&gt;1,IF(ISNUMBER(INDEX(Import.PLE,$K57,EG$16)),IF(INDEX(Import.PLE,$K57,EG$16)&lt;=mediçao,CG57,0),0),PLE!$AA$28*CG57)</f>
        <v>0</v>
      </c>
      <c r="EH57" s="119">
        <f ca="1">IF($K57&lt;&gt;1,IF(ISNUMBER(INDEX(Import.PLE,$K57,EH$16)),IF(INDEX(Import.PLE,$K57,EH$16)&lt;=mediçao,CH57,0),0),PLE!$AA$28*CH57)</f>
        <v>0</v>
      </c>
      <c r="EI57" s="119">
        <f ca="1">IF($K57&lt;&gt;1,IF(ISNUMBER(INDEX(Import.PLE,$K57,EI$16)),IF(INDEX(Import.PLE,$K57,EI$16)&lt;=mediçao,CI57,0),0),PLE!$AA$28*CI57)</f>
        <v>0</v>
      </c>
      <c r="EJ57" s="119">
        <f ca="1">IF($K57&lt;&gt;1,IF(ISNUMBER(INDEX(Import.PLE,$K57,EJ$16)),IF(INDEX(Import.PLE,$K57,EJ$16)&lt;=mediçao,CJ57,0),0),PLE!$AA$28*CJ57)</f>
        <v>0</v>
      </c>
      <c r="EK57" s="119">
        <f ca="1">IF($K57&lt;&gt;1,IF(ISNUMBER(INDEX(Import.PLE,$K57,EK$16)),IF(INDEX(Import.PLE,$K57,EK$16)&lt;=mediçao,CK57,0),0),PLE!$AA$28*CK57)</f>
        <v>0</v>
      </c>
      <c r="EL57" s="119">
        <f ca="1">IF($K57&lt;&gt;1,IF(ISNUMBER(INDEX(Import.PLE,$K57,EL$16)),IF(INDEX(Import.PLE,$K57,EL$16)&lt;=mediçao,CL57,0),0),PLE!$AA$28*CL57)</f>
        <v>0</v>
      </c>
      <c r="EM57" s="119">
        <f ca="1">IF($K57&lt;&gt;1,IF(ISNUMBER(INDEX(Import.PLE,$K57,EM$16)),IF(INDEX(Import.PLE,$K57,EM$16)&lt;=mediçao,CM57,0),0),PLE!$AA$28*CM57)</f>
        <v>0</v>
      </c>
      <c r="EN57" s="119">
        <f ca="1">IF($K57&lt;&gt;1,IF(ISNUMBER(INDEX(Import.PLE,$K57,EN$16)),IF(INDEX(Import.PLE,$K57,EN$16)&lt;=mediçao,CN57,0),0),PLE!$AA$28*CN57)</f>
        <v>0</v>
      </c>
      <c r="EO57" s="119">
        <f ca="1">IF($K57&lt;&gt;1,IF(ISNUMBER(INDEX(Import.PLE,$K57,EO$16)),IF(INDEX(Import.PLE,$K57,EO$16)&lt;=mediçao,CO57,0),0),PLE!$AA$28*CO57)</f>
        <v>0</v>
      </c>
      <c r="EP57" s="119">
        <f ca="1">IF($K57&lt;&gt;1,IF(ISNUMBER(INDEX(Import.PLE,$K57,EP$16)),IF(INDEX(Import.PLE,$K57,EP$16)&lt;=mediçao,CP57,0),0),PLE!$AA$28*CP57)</f>
        <v>0</v>
      </c>
      <c r="EQ57" s="119">
        <f ca="1">IF($K57&lt;&gt;1,IF(ISNUMBER(INDEX(Import.PLE,$K57,EQ$16)),IF(INDEX(Import.PLE,$K57,EQ$16)&lt;=mediçao,CQ57,0),0),PLE!$AA$28*CQ57)</f>
        <v>0</v>
      </c>
      <c r="ER57" s="119">
        <f ca="1">IF($K57&lt;&gt;1,IF(ISNUMBER(INDEX(Import.PLE,$K57,ER$16)),IF(INDEX(Import.PLE,$K57,ER$16)&lt;=mediçao,CR57,0),0),PLE!$AA$28*CR57)</f>
        <v>0</v>
      </c>
      <c r="ES57" s="119">
        <f ca="1">IF($K57&lt;&gt;1,IF(ISNUMBER(INDEX(Import.PLE,$K57,ES$16)),IF(INDEX(Import.PLE,$K57,ES$16)&lt;=mediçao,CS57,0),0),PLE!$AA$28*CS57)</f>
        <v>0</v>
      </c>
      <c r="ET57" s="119">
        <f ca="1">IF($K57&lt;&gt;1,IF(ISNUMBER(INDEX(Import.PLE,$K57,ET$16)),IF(INDEX(Import.PLE,$K57,ET$16)&lt;=mediçao,CT57,0),0),PLE!$AA$28*CT57)</f>
        <v>0</v>
      </c>
      <c r="EU57" s="119">
        <f ca="1">IF($K57&lt;&gt;1,IF(ISNUMBER(INDEX(Import.PLE,$K57,EU$16)),IF(INDEX(Import.PLE,$K57,EU$16)&lt;=mediçao,CU57,0),0),PLE!$AA$28*CU57)</f>
        <v>0</v>
      </c>
      <c r="EV57" s="119">
        <f ca="1">IF($K57&lt;&gt;1,IF(ISNUMBER(INDEX(Import.PLE,$K57,EV$16)),IF(INDEX(Import.PLE,$K57,EV$16)&lt;=mediçao,CV57,0),0),PLE!$AA$28*CV57)</f>
        <v>0</v>
      </c>
      <c r="EW57" s="119">
        <f ca="1">IF($K57&lt;&gt;1,IF(ISNUMBER(INDEX(Import.PLE,$K57,EW$16)),IF(INDEX(Import.PLE,$K57,EW$16)&lt;=mediçao,CW57,0),0),PLE!$AA$28*CW57)</f>
        <v>0</v>
      </c>
      <c r="EX57" s="119">
        <f ca="1">IF($K57&lt;&gt;1,IF(ISNUMBER(INDEX(Import.PLE,$K57,EX$16)),IF(INDEX(Import.PLE,$K57,EX$16)&lt;=mediçao,CX57,0),0),PLE!$AA$28*CX57)</f>
        <v>0</v>
      </c>
      <c r="EY57" s="119">
        <f ca="1">IF($K57&lt;&gt;1,IF(ISNUMBER(INDEX(Import.PLE,$K57,EY$16)),IF(INDEX(Import.PLE,$K57,EY$16)&lt;=mediçao,CY57,0),0),PLE!$AA$28*CY57)</f>
        <v>0</v>
      </c>
      <c r="EZ57" s="119">
        <f ca="1">IF($K57&lt;&gt;1,IF(ISNUMBER(INDEX(Import.PLE,$K57,EZ$16)),IF(INDEX(Import.PLE,$K57,EZ$16)&lt;=mediçao,CZ57,0),0),PLE!$AA$28*CZ57)</f>
        <v>0</v>
      </c>
      <c r="FA57" s="119">
        <f ca="1">IF($K57&lt;&gt;1,IF(ISNUMBER(INDEX(Import.PLE,$K57,FA$16)),IF(INDEX(Import.PLE,$K57,FA$16)&lt;=mediçao,DA57,0),0),PLE!$AA$28*DA57)</f>
        <v>0</v>
      </c>
      <c r="FB57" s="119">
        <f ca="1">IF($K57&lt;&gt;1,IF(ISNUMBER(INDEX(Import.PLE,$K57,FB$16)),IF(INDEX(Import.PLE,$K57,FB$16)&lt;=mediçao,DB57,0),0),PLE!$AA$28*DB57)</f>
        <v>0</v>
      </c>
      <c r="FC57" s="119">
        <f ca="1">IF($K57&lt;&gt;1,IF(ISNUMBER(INDEX(Import.PLE,$K57,FC$16)),IF(INDEX(Import.PLE,$K57,FC$16)&lt;=mediçao,DC57,0),0),PLE!$AA$28*DC57)</f>
        <v>0</v>
      </c>
      <c r="FD57" s="119">
        <f ca="1">IF($K57&lt;&gt;1,IF(ISNUMBER(INDEX(Import.PLE,$K57,FD$16)),IF(INDEX(Import.PLE,$K57,FD$16)&lt;=mediçao,DD57,0),0),PLE!$AA$28*DD57)</f>
        <v>0</v>
      </c>
      <c r="FE57" s="119">
        <f ca="1">IF($K57&lt;&gt;1,IF(ISNUMBER(INDEX(Import.PLE,$K57,FE$16)),IF(INDEX(Import.PLE,$K57,FE$16)&lt;=mediçao,DE57,0),0),PLE!$AA$28*DE57)</f>
        <v>0</v>
      </c>
      <c r="FF57" s="119">
        <f ca="1">IF($K57&lt;&gt;1,IF(ISNUMBER(INDEX(Import.PLE,$K57,FF$16)),IF(INDEX(Import.PLE,$K57,FF$16)&lt;=mediçao,DF57,0),0),PLE!$AA$28*DF57)</f>
        <v>0</v>
      </c>
      <c r="FG57" s="119">
        <f ca="1">IF($K57&lt;&gt;1,IF(ISNUMBER(INDEX(Import.PLE,$K57,FG$16)),IF(INDEX(Import.PLE,$K57,FG$16)&lt;=mediçao,DG57,0),0),PLE!$AA$28*DG57)</f>
        <v>0</v>
      </c>
      <c r="FH57" s="119">
        <f ca="1">IF($K57&lt;&gt;1,IF(ISNUMBER(INDEX(Import.PLE,$K57,FH$16)),IF(INDEX(Import.PLE,$K57,FH$16)&lt;=mediçao,DH57,0),0),PLE!$AA$28*DH57)</f>
        <v>0</v>
      </c>
      <c r="FI57" s="119">
        <f ca="1">IF($K57&lt;&gt;1,IF(ISNUMBER(INDEX(Import.PLE,$K57,FI$16)),IF(INDEX(Import.PLE,$K57,FI$16)&lt;=mediçao,DI57,0),0),PLE!$AA$28*DI57)</f>
        <v>0</v>
      </c>
      <c r="FJ57" s="119">
        <f ca="1">IF($K57&lt;&gt;1,IF(ISNUMBER(INDEX(Import.PLE,$K57,FJ$16)),IF(INDEX(Import.PLE,$K57,FJ$16)&lt;=mediçao,DJ57,0),0),PLE!$AA$28*DJ57)</f>
        <v>0</v>
      </c>
    </row>
    <row r="58" spans="2:166" s="88" customFormat="1" ht="11.25" customHeight="1" x14ac:dyDescent="0.35">
      <c r="B58" s="118">
        <f t="shared" ca="1" si="3"/>
        <v>41</v>
      </c>
      <c r="C58" s="83" t="str">
        <f t="shared" si="4"/>
        <v>Serviço</v>
      </c>
      <c r="D58" s="138" t="s">
        <v>271</v>
      </c>
      <c r="E58" s="139" t="s">
        <v>272</v>
      </c>
      <c r="F58" s="137" t="s">
        <v>227</v>
      </c>
      <c r="G58" s="174">
        <f t="shared" si="5"/>
        <v>1463.6</v>
      </c>
      <c r="H58" s="175">
        <f t="shared" si="6"/>
        <v>13.33000136649358</v>
      </c>
      <c r="I58" s="176">
        <v>19509.79</v>
      </c>
      <c r="J58" s="86"/>
      <c r="K58" s="168">
        <f>deactivatedados.form1</f>
        <v>5</v>
      </c>
      <c r="L58" s="167" t="s">
        <v>705</v>
      </c>
      <c r="M58" s="87"/>
      <c r="N58" s="181">
        <v>1463.6</v>
      </c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M58" s="119">
        <f t="shared" ca="1" si="7"/>
        <v>19509.79</v>
      </c>
      <c r="BN58" s="119">
        <f t="shared" si="8"/>
        <v>0</v>
      </c>
      <c r="BO58" s="119">
        <f t="shared" si="9"/>
        <v>0</v>
      </c>
      <c r="BP58" s="119">
        <f t="shared" si="10"/>
        <v>0</v>
      </c>
      <c r="BQ58" s="119">
        <f t="shared" si="11"/>
        <v>0</v>
      </c>
      <c r="BR58" s="119">
        <f t="shared" si="12"/>
        <v>0</v>
      </c>
      <c r="BS58" s="119">
        <f t="shared" si="13"/>
        <v>0</v>
      </c>
      <c r="BT58" s="119">
        <f t="shared" si="14"/>
        <v>0</v>
      </c>
      <c r="BU58" s="119">
        <f t="shared" si="15"/>
        <v>0</v>
      </c>
      <c r="BV58" s="119">
        <f t="shared" si="16"/>
        <v>0</v>
      </c>
      <c r="BW58" s="119">
        <f t="shared" si="17"/>
        <v>0</v>
      </c>
      <c r="BX58" s="119">
        <f t="shared" si="18"/>
        <v>0</v>
      </c>
      <c r="BY58" s="119">
        <f t="shared" si="19"/>
        <v>0</v>
      </c>
      <c r="BZ58" s="119">
        <f t="shared" si="20"/>
        <v>0</v>
      </c>
      <c r="CA58" s="119">
        <f t="shared" si="21"/>
        <v>0</v>
      </c>
      <c r="CB58" s="119">
        <f t="shared" si="22"/>
        <v>0</v>
      </c>
      <c r="CC58" s="119">
        <f t="shared" si="23"/>
        <v>0</v>
      </c>
      <c r="CD58" s="119">
        <f t="shared" si="24"/>
        <v>0</v>
      </c>
      <c r="CE58" s="119">
        <f t="shared" si="25"/>
        <v>0</v>
      </c>
      <c r="CF58" s="119">
        <f t="shared" si="26"/>
        <v>0</v>
      </c>
      <c r="CG58" s="119">
        <f t="shared" si="27"/>
        <v>0</v>
      </c>
      <c r="CH58" s="119">
        <f t="shared" si="28"/>
        <v>0</v>
      </c>
      <c r="CI58" s="119">
        <f t="shared" si="29"/>
        <v>0</v>
      </c>
      <c r="CJ58" s="119">
        <f t="shared" si="30"/>
        <v>0</v>
      </c>
      <c r="CK58" s="119">
        <f t="shared" si="31"/>
        <v>0</v>
      </c>
      <c r="CL58" s="119">
        <f t="shared" si="32"/>
        <v>0</v>
      </c>
      <c r="CM58" s="119">
        <f t="shared" si="33"/>
        <v>0</v>
      </c>
      <c r="CN58" s="119">
        <f t="shared" si="34"/>
        <v>0</v>
      </c>
      <c r="CO58" s="119">
        <f t="shared" si="35"/>
        <v>0</v>
      </c>
      <c r="CP58" s="119">
        <f t="shared" si="36"/>
        <v>0</v>
      </c>
      <c r="CQ58" s="119">
        <f t="shared" si="37"/>
        <v>0</v>
      </c>
      <c r="CR58" s="119">
        <f t="shared" si="38"/>
        <v>0</v>
      </c>
      <c r="CS58" s="119">
        <f t="shared" si="39"/>
        <v>0</v>
      </c>
      <c r="CT58" s="119">
        <f t="shared" si="40"/>
        <v>0</v>
      </c>
      <c r="CU58" s="119">
        <f t="shared" si="41"/>
        <v>0</v>
      </c>
      <c r="CV58" s="119">
        <f t="shared" si="42"/>
        <v>0</v>
      </c>
      <c r="CW58" s="119">
        <f t="shared" si="43"/>
        <v>0</v>
      </c>
      <c r="CX58" s="119">
        <f t="shared" si="44"/>
        <v>0</v>
      </c>
      <c r="CY58" s="119">
        <f t="shared" si="45"/>
        <v>0</v>
      </c>
      <c r="CZ58" s="119">
        <f t="shared" si="46"/>
        <v>0</v>
      </c>
      <c r="DA58" s="119">
        <f t="shared" si="47"/>
        <v>0</v>
      </c>
      <c r="DB58" s="119">
        <f t="shared" si="48"/>
        <v>0</v>
      </c>
      <c r="DC58" s="119">
        <f t="shared" si="49"/>
        <v>0</v>
      </c>
      <c r="DD58" s="119">
        <f t="shared" si="50"/>
        <v>0</v>
      </c>
      <c r="DE58" s="119">
        <f t="shared" si="51"/>
        <v>0</v>
      </c>
      <c r="DF58" s="119">
        <f t="shared" si="52"/>
        <v>0</v>
      </c>
      <c r="DG58" s="119">
        <f t="shared" si="53"/>
        <v>0</v>
      </c>
      <c r="DH58" s="119">
        <f t="shared" si="54"/>
        <v>0</v>
      </c>
      <c r="DI58" s="119">
        <f t="shared" si="55"/>
        <v>0</v>
      </c>
      <c r="DJ58" s="119">
        <f t="shared" si="56"/>
        <v>0</v>
      </c>
      <c r="DK58" s="126" t="str">
        <f t="shared" si="57"/>
        <v>1</v>
      </c>
      <c r="DL58" s="126">
        <f t="shared" ca="1" si="58"/>
        <v>19509.79</v>
      </c>
      <c r="DM58" s="119">
        <f ca="1">IF($K58&lt;&gt;1,IF(ISNUMBER(INDEX(Import.PLE,$K58,DM$16)),IF(INDEX(Import.PLE,$K58,DM$16)&lt;=mediçao,BM58,0),0),PLE!$AA$28*BM58)</f>
        <v>19509.79</v>
      </c>
      <c r="DN58" s="119">
        <f ca="1">IF($K58&lt;&gt;1,IF(ISNUMBER(INDEX(Import.PLE,$K58,DN$16)),IF(INDEX(Import.PLE,$K58,DN$16)&lt;=mediçao,BN58,0),0),PLE!$AA$28*BN58)</f>
        <v>0</v>
      </c>
      <c r="DO58" s="119">
        <f ca="1">IF($K58&lt;&gt;1,IF(ISNUMBER(INDEX(Import.PLE,$K58,DO$16)),IF(INDEX(Import.PLE,$K58,DO$16)&lt;=mediçao,BO58,0),0),PLE!$AA$28*BO58)</f>
        <v>0</v>
      </c>
      <c r="DP58" s="119">
        <f ca="1">IF($K58&lt;&gt;1,IF(ISNUMBER(INDEX(Import.PLE,$K58,DP$16)),IF(INDEX(Import.PLE,$K58,DP$16)&lt;=mediçao,BP58,0),0),PLE!$AA$28*BP58)</f>
        <v>0</v>
      </c>
      <c r="DQ58" s="119">
        <f ca="1">IF($K58&lt;&gt;1,IF(ISNUMBER(INDEX(Import.PLE,$K58,DQ$16)),IF(INDEX(Import.PLE,$K58,DQ$16)&lt;=mediçao,BQ58,0),0),PLE!$AA$28*BQ58)</f>
        <v>0</v>
      </c>
      <c r="DR58" s="119">
        <f ca="1">IF($K58&lt;&gt;1,IF(ISNUMBER(INDEX(Import.PLE,$K58,DR$16)),IF(INDEX(Import.PLE,$K58,DR$16)&lt;=mediçao,BR58,0),0),PLE!$AA$28*BR58)</f>
        <v>0</v>
      </c>
      <c r="DS58" s="119">
        <f ca="1">IF($K58&lt;&gt;1,IF(ISNUMBER(INDEX(Import.PLE,$K58,DS$16)),IF(INDEX(Import.PLE,$K58,DS$16)&lt;=mediçao,BS58,0),0),PLE!$AA$28*BS58)</f>
        <v>0</v>
      </c>
      <c r="DT58" s="119">
        <f ca="1">IF($K58&lt;&gt;1,IF(ISNUMBER(INDEX(Import.PLE,$K58,DT$16)),IF(INDEX(Import.PLE,$K58,DT$16)&lt;=mediçao,BT58,0),0),PLE!$AA$28*BT58)</f>
        <v>0</v>
      </c>
      <c r="DU58" s="119">
        <f ca="1">IF($K58&lt;&gt;1,IF(ISNUMBER(INDEX(Import.PLE,$K58,DU$16)),IF(INDEX(Import.PLE,$K58,DU$16)&lt;=mediçao,BU58,0),0),PLE!$AA$28*BU58)</f>
        <v>0</v>
      </c>
      <c r="DV58" s="119">
        <f ca="1">IF($K58&lt;&gt;1,IF(ISNUMBER(INDEX(Import.PLE,$K58,DV$16)),IF(INDEX(Import.PLE,$K58,DV$16)&lt;=mediçao,BV58,0),0),PLE!$AA$28*BV58)</f>
        <v>0</v>
      </c>
      <c r="DW58" s="119">
        <f ca="1">IF($K58&lt;&gt;1,IF(ISNUMBER(INDEX(Import.PLE,$K58,DW$16)),IF(INDEX(Import.PLE,$K58,DW$16)&lt;=mediçao,BW58,0),0),PLE!$AA$28*BW58)</f>
        <v>0</v>
      </c>
      <c r="DX58" s="119">
        <f ca="1">IF($K58&lt;&gt;1,IF(ISNUMBER(INDEX(Import.PLE,$K58,DX$16)),IF(INDEX(Import.PLE,$K58,DX$16)&lt;=mediçao,BX58,0),0),PLE!$AA$28*BX58)</f>
        <v>0</v>
      </c>
      <c r="DY58" s="119">
        <f ca="1">IF($K58&lt;&gt;1,IF(ISNUMBER(INDEX(Import.PLE,$K58,DY$16)),IF(INDEX(Import.PLE,$K58,DY$16)&lt;=mediçao,BY58,0),0),PLE!$AA$28*BY58)</f>
        <v>0</v>
      </c>
      <c r="DZ58" s="119">
        <f ca="1">IF($K58&lt;&gt;1,IF(ISNUMBER(INDEX(Import.PLE,$K58,DZ$16)),IF(INDEX(Import.PLE,$K58,DZ$16)&lt;=mediçao,BZ58,0),0),PLE!$AA$28*BZ58)</f>
        <v>0</v>
      </c>
      <c r="EA58" s="119">
        <f ca="1">IF($K58&lt;&gt;1,IF(ISNUMBER(INDEX(Import.PLE,$K58,EA$16)),IF(INDEX(Import.PLE,$K58,EA$16)&lt;=mediçao,CA58,0),0),PLE!$AA$28*CA58)</f>
        <v>0</v>
      </c>
      <c r="EB58" s="119">
        <f ca="1">IF($K58&lt;&gt;1,IF(ISNUMBER(INDEX(Import.PLE,$K58,EB$16)),IF(INDEX(Import.PLE,$K58,EB$16)&lt;=mediçao,CB58,0),0),PLE!$AA$28*CB58)</f>
        <v>0</v>
      </c>
      <c r="EC58" s="119">
        <f ca="1">IF($K58&lt;&gt;1,IF(ISNUMBER(INDEX(Import.PLE,$K58,EC$16)),IF(INDEX(Import.PLE,$K58,EC$16)&lt;=mediçao,CC58,0),0),PLE!$AA$28*CC58)</f>
        <v>0</v>
      </c>
      <c r="ED58" s="119">
        <f ca="1">IF($K58&lt;&gt;1,IF(ISNUMBER(INDEX(Import.PLE,$K58,ED$16)),IF(INDEX(Import.PLE,$K58,ED$16)&lt;=mediçao,CD58,0),0),PLE!$AA$28*CD58)</f>
        <v>0</v>
      </c>
      <c r="EE58" s="119">
        <f ca="1">IF($K58&lt;&gt;1,IF(ISNUMBER(INDEX(Import.PLE,$K58,EE$16)),IF(INDEX(Import.PLE,$K58,EE$16)&lt;=mediçao,CE58,0),0),PLE!$AA$28*CE58)</f>
        <v>0</v>
      </c>
      <c r="EF58" s="119">
        <f ca="1">IF($K58&lt;&gt;1,IF(ISNUMBER(INDEX(Import.PLE,$K58,EF$16)),IF(INDEX(Import.PLE,$K58,EF$16)&lt;=mediçao,CF58,0),0),PLE!$AA$28*CF58)</f>
        <v>0</v>
      </c>
      <c r="EG58" s="119">
        <f ca="1">IF($K58&lt;&gt;1,IF(ISNUMBER(INDEX(Import.PLE,$K58,EG$16)),IF(INDEX(Import.PLE,$K58,EG$16)&lt;=mediçao,CG58,0),0),PLE!$AA$28*CG58)</f>
        <v>0</v>
      </c>
      <c r="EH58" s="119">
        <f ca="1">IF($K58&lt;&gt;1,IF(ISNUMBER(INDEX(Import.PLE,$K58,EH$16)),IF(INDEX(Import.PLE,$K58,EH$16)&lt;=mediçao,CH58,0),0),PLE!$AA$28*CH58)</f>
        <v>0</v>
      </c>
      <c r="EI58" s="119">
        <f ca="1">IF($K58&lt;&gt;1,IF(ISNUMBER(INDEX(Import.PLE,$K58,EI$16)),IF(INDEX(Import.PLE,$K58,EI$16)&lt;=mediçao,CI58,0),0),PLE!$AA$28*CI58)</f>
        <v>0</v>
      </c>
      <c r="EJ58" s="119">
        <f ca="1">IF($K58&lt;&gt;1,IF(ISNUMBER(INDEX(Import.PLE,$K58,EJ$16)),IF(INDEX(Import.PLE,$K58,EJ$16)&lt;=mediçao,CJ58,0),0),PLE!$AA$28*CJ58)</f>
        <v>0</v>
      </c>
      <c r="EK58" s="119">
        <f ca="1">IF($K58&lt;&gt;1,IF(ISNUMBER(INDEX(Import.PLE,$K58,EK$16)),IF(INDEX(Import.PLE,$K58,EK$16)&lt;=mediçao,CK58,0),0),PLE!$AA$28*CK58)</f>
        <v>0</v>
      </c>
      <c r="EL58" s="119">
        <f ca="1">IF($K58&lt;&gt;1,IF(ISNUMBER(INDEX(Import.PLE,$K58,EL$16)),IF(INDEX(Import.PLE,$K58,EL$16)&lt;=mediçao,CL58,0),0),PLE!$AA$28*CL58)</f>
        <v>0</v>
      </c>
      <c r="EM58" s="119">
        <f ca="1">IF($K58&lt;&gt;1,IF(ISNUMBER(INDEX(Import.PLE,$K58,EM$16)),IF(INDEX(Import.PLE,$K58,EM$16)&lt;=mediçao,CM58,0),0),PLE!$AA$28*CM58)</f>
        <v>0</v>
      </c>
      <c r="EN58" s="119">
        <f ca="1">IF($K58&lt;&gt;1,IF(ISNUMBER(INDEX(Import.PLE,$K58,EN$16)),IF(INDEX(Import.PLE,$K58,EN$16)&lt;=mediçao,CN58,0),0),PLE!$AA$28*CN58)</f>
        <v>0</v>
      </c>
      <c r="EO58" s="119">
        <f ca="1">IF($K58&lt;&gt;1,IF(ISNUMBER(INDEX(Import.PLE,$K58,EO$16)),IF(INDEX(Import.PLE,$K58,EO$16)&lt;=mediçao,CO58,0),0),PLE!$AA$28*CO58)</f>
        <v>0</v>
      </c>
      <c r="EP58" s="119">
        <f ca="1">IF($K58&lt;&gt;1,IF(ISNUMBER(INDEX(Import.PLE,$K58,EP$16)),IF(INDEX(Import.PLE,$K58,EP$16)&lt;=mediçao,CP58,0),0),PLE!$AA$28*CP58)</f>
        <v>0</v>
      </c>
      <c r="EQ58" s="119">
        <f ca="1">IF($K58&lt;&gt;1,IF(ISNUMBER(INDEX(Import.PLE,$K58,EQ$16)),IF(INDEX(Import.PLE,$K58,EQ$16)&lt;=mediçao,CQ58,0),0),PLE!$AA$28*CQ58)</f>
        <v>0</v>
      </c>
      <c r="ER58" s="119">
        <f ca="1">IF($K58&lt;&gt;1,IF(ISNUMBER(INDEX(Import.PLE,$K58,ER$16)),IF(INDEX(Import.PLE,$K58,ER$16)&lt;=mediçao,CR58,0),0),PLE!$AA$28*CR58)</f>
        <v>0</v>
      </c>
      <c r="ES58" s="119">
        <f ca="1">IF($K58&lt;&gt;1,IF(ISNUMBER(INDEX(Import.PLE,$K58,ES$16)),IF(INDEX(Import.PLE,$K58,ES$16)&lt;=mediçao,CS58,0),0),PLE!$AA$28*CS58)</f>
        <v>0</v>
      </c>
      <c r="ET58" s="119">
        <f ca="1">IF($K58&lt;&gt;1,IF(ISNUMBER(INDEX(Import.PLE,$K58,ET$16)),IF(INDEX(Import.PLE,$K58,ET$16)&lt;=mediçao,CT58,0),0),PLE!$AA$28*CT58)</f>
        <v>0</v>
      </c>
      <c r="EU58" s="119">
        <f ca="1">IF($K58&lt;&gt;1,IF(ISNUMBER(INDEX(Import.PLE,$K58,EU$16)),IF(INDEX(Import.PLE,$K58,EU$16)&lt;=mediçao,CU58,0),0),PLE!$AA$28*CU58)</f>
        <v>0</v>
      </c>
      <c r="EV58" s="119">
        <f ca="1">IF($K58&lt;&gt;1,IF(ISNUMBER(INDEX(Import.PLE,$K58,EV$16)),IF(INDEX(Import.PLE,$K58,EV$16)&lt;=mediçao,CV58,0),0),PLE!$AA$28*CV58)</f>
        <v>0</v>
      </c>
      <c r="EW58" s="119">
        <f ca="1">IF($K58&lt;&gt;1,IF(ISNUMBER(INDEX(Import.PLE,$K58,EW$16)),IF(INDEX(Import.PLE,$K58,EW$16)&lt;=mediçao,CW58,0),0),PLE!$AA$28*CW58)</f>
        <v>0</v>
      </c>
      <c r="EX58" s="119">
        <f ca="1">IF($K58&lt;&gt;1,IF(ISNUMBER(INDEX(Import.PLE,$K58,EX$16)),IF(INDEX(Import.PLE,$K58,EX$16)&lt;=mediçao,CX58,0),0),PLE!$AA$28*CX58)</f>
        <v>0</v>
      </c>
      <c r="EY58" s="119">
        <f ca="1">IF($K58&lt;&gt;1,IF(ISNUMBER(INDEX(Import.PLE,$K58,EY$16)),IF(INDEX(Import.PLE,$K58,EY$16)&lt;=mediçao,CY58,0),0),PLE!$AA$28*CY58)</f>
        <v>0</v>
      </c>
      <c r="EZ58" s="119">
        <f ca="1">IF($K58&lt;&gt;1,IF(ISNUMBER(INDEX(Import.PLE,$K58,EZ$16)),IF(INDEX(Import.PLE,$K58,EZ$16)&lt;=mediçao,CZ58,0),0),PLE!$AA$28*CZ58)</f>
        <v>0</v>
      </c>
      <c r="FA58" s="119">
        <f ca="1">IF($K58&lt;&gt;1,IF(ISNUMBER(INDEX(Import.PLE,$K58,FA$16)),IF(INDEX(Import.PLE,$K58,FA$16)&lt;=mediçao,DA58,0),0),PLE!$AA$28*DA58)</f>
        <v>0</v>
      </c>
      <c r="FB58" s="119">
        <f ca="1">IF($K58&lt;&gt;1,IF(ISNUMBER(INDEX(Import.PLE,$K58,FB$16)),IF(INDEX(Import.PLE,$K58,FB$16)&lt;=mediçao,DB58,0),0),PLE!$AA$28*DB58)</f>
        <v>0</v>
      </c>
      <c r="FC58" s="119">
        <f ca="1">IF($K58&lt;&gt;1,IF(ISNUMBER(INDEX(Import.PLE,$K58,FC$16)),IF(INDEX(Import.PLE,$K58,FC$16)&lt;=mediçao,DC58,0),0),PLE!$AA$28*DC58)</f>
        <v>0</v>
      </c>
      <c r="FD58" s="119">
        <f ca="1">IF($K58&lt;&gt;1,IF(ISNUMBER(INDEX(Import.PLE,$K58,FD$16)),IF(INDEX(Import.PLE,$K58,FD$16)&lt;=mediçao,DD58,0),0),PLE!$AA$28*DD58)</f>
        <v>0</v>
      </c>
      <c r="FE58" s="119">
        <f ca="1">IF($K58&lt;&gt;1,IF(ISNUMBER(INDEX(Import.PLE,$K58,FE$16)),IF(INDEX(Import.PLE,$K58,FE$16)&lt;=mediçao,DE58,0),0),PLE!$AA$28*DE58)</f>
        <v>0</v>
      </c>
      <c r="FF58" s="119">
        <f ca="1">IF($K58&lt;&gt;1,IF(ISNUMBER(INDEX(Import.PLE,$K58,FF$16)),IF(INDEX(Import.PLE,$K58,FF$16)&lt;=mediçao,DF58,0),0),PLE!$AA$28*DF58)</f>
        <v>0</v>
      </c>
      <c r="FG58" s="119">
        <f ca="1">IF($K58&lt;&gt;1,IF(ISNUMBER(INDEX(Import.PLE,$K58,FG$16)),IF(INDEX(Import.PLE,$K58,FG$16)&lt;=mediçao,DG58,0),0),PLE!$AA$28*DG58)</f>
        <v>0</v>
      </c>
      <c r="FH58" s="119">
        <f ca="1">IF($K58&lt;&gt;1,IF(ISNUMBER(INDEX(Import.PLE,$K58,FH$16)),IF(INDEX(Import.PLE,$K58,FH$16)&lt;=mediçao,DH58,0),0),PLE!$AA$28*DH58)</f>
        <v>0</v>
      </c>
      <c r="FI58" s="119">
        <f ca="1">IF($K58&lt;&gt;1,IF(ISNUMBER(INDEX(Import.PLE,$K58,FI$16)),IF(INDEX(Import.PLE,$K58,FI$16)&lt;=mediçao,DI58,0),0),PLE!$AA$28*DI58)</f>
        <v>0</v>
      </c>
      <c r="FJ58" s="119">
        <f ca="1">IF($K58&lt;&gt;1,IF(ISNUMBER(INDEX(Import.PLE,$K58,FJ$16)),IF(INDEX(Import.PLE,$K58,FJ$16)&lt;=mediçao,DJ58,0),0),PLE!$AA$28*DJ58)</f>
        <v>0</v>
      </c>
    </row>
    <row r="59" spans="2:166" s="88" customFormat="1" ht="11.25" customHeight="1" x14ac:dyDescent="0.35">
      <c r="B59" s="118">
        <f t="shared" ca="1" si="3"/>
        <v>42</v>
      </c>
      <c r="C59" s="83" t="str">
        <f t="shared" si="4"/>
        <v>Serviço</v>
      </c>
      <c r="D59" s="138" t="s">
        <v>273</v>
      </c>
      <c r="E59" s="139" t="s">
        <v>237</v>
      </c>
      <c r="F59" s="137" t="s">
        <v>210</v>
      </c>
      <c r="G59" s="174">
        <f t="shared" si="5"/>
        <v>36.200000000000003</v>
      </c>
      <c r="H59" s="175">
        <f t="shared" si="6"/>
        <v>379.41988950276237</v>
      </c>
      <c r="I59" s="176">
        <v>13735</v>
      </c>
      <c r="J59" s="86"/>
      <c r="K59" s="168">
        <f>deactivatedados.form1</f>
        <v>5</v>
      </c>
      <c r="L59" s="167" t="s">
        <v>705</v>
      </c>
      <c r="M59" s="87"/>
      <c r="N59" s="181">
        <v>36.200000000000003</v>
      </c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M59" s="119">
        <f t="shared" ca="1" si="7"/>
        <v>13734.999999999998</v>
      </c>
      <c r="BN59" s="119">
        <f t="shared" si="8"/>
        <v>0</v>
      </c>
      <c r="BO59" s="119">
        <f t="shared" si="9"/>
        <v>0</v>
      </c>
      <c r="BP59" s="119">
        <f t="shared" si="10"/>
        <v>0</v>
      </c>
      <c r="BQ59" s="119">
        <f t="shared" si="11"/>
        <v>0</v>
      </c>
      <c r="BR59" s="119">
        <f t="shared" si="12"/>
        <v>0</v>
      </c>
      <c r="BS59" s="119">
        <f t="shared" si="13"/>
        <v>0</v>
      </c>
      <c r="BT59" s="119">
        <f t="shared" si="14"/>
        <v>0</v>
      </c>
      <c r="BU59" s="119">
        <f t="shared" si="15"/>
        <v>0</v>
      </c>
      <c r="BV59" s="119">
        <f t="shared" si="16"/>
        <v>0</v>
      </c>
      <c r="BW59" s="119">
        <f t="shared" si="17"/>
        <v>0</v>
      </c>
      <c r="BX59" s="119">
        <f t="shared" si="18"/>
        <v>0</v>
      </c>
      <c r="BY59" s="119">
        <f t="shared" si="19"/>
        <v>0</v>
      </c>
      <c r="BZ59" s="119">
        <f t="shared" si="20"/>
        <v>0</v>
      </c>
      <c r="CA59" s="119">
        <f t="shared" si="21"/>
        <v>0</v>
      </c>
      <c r="CB59" s="119">
        <f t="shared" si="22"/>
        <v>0</v>
      </c>
      <c r="CC59" s="119">
        <f t="shared" si="23"/>
        <v>0</v>
      </c>
      <c r="CD59" s="119">
        <f t="shared" si="24"/>
        <v>0</v>
      </c>
      <c r="CE59" s="119">
        <f t="shared" si="25"/>
        <v>0</v>
      </c>
      <c r="CF59" s="119">
        <f t="shared" si="26"/>
        <v>0</v>
      </c>
      <c r="CG59" s="119">
        <f t="shared" si="27"/>
        <v>0</v>
      </c>
      <c r="CH59" s="119">
        <f t="shared" si="28"/>
        <v>0</v>
      </c>
      <c r="CI59" s="119">
        <f t="shared" si="29"/>
        <v>0</v>
      </c>
      <c r="CJ59" s="119">
        <f t="shared" si="30"/>
        <v>0</v>
      </c>
      <c r="CK59" s="119">
        <f t="shared" si="31"/>
        <v>0</v>
      </c>
      <c r="CL59" s="119">
        <f t="shared" si="32"/>
        <v>0</v>
      </c>
      <c r="CM59" s="119">
        <f t="shared" si="33"/>
        <v>0</v>
      </c>
      <c r="CN59" s="119">
        <f t="shared" si="34"/>
        <v>0</v>
      </c>
      <c r="CO59" s="119">
        <f t="shared" si="35"/>
        <v>0</v>
      </c>
      <c r="CP59" s="119">
        <f t="shared" si="36"/>
        <v>0</v>
      </c>
      <c r="CQ59" s="119">
        <f t="shared" si="37"/>
        <v>0</v>
      </c>
      <c r="CR59" s="119">
        <f t="shared" si="38"/>
        <v>0</v>
      </c>
      <c r="CS59" s="119">
        <f t="shared" si="39"/>
        <v>0</v>
      </c>
      <c r="CT59" s="119">
        <f t="shared" si="40"/>
        <v>0</v>
      </c>
      <c r="CU59" s="119">
        <f t="shared" si="41"/>
        <v>0</v>
      </c>
      <c r="CV59" s="119">
        <f t="shared" si="42"/>
        <v>0</v>
      </c>
      <c r="CW59" s="119">
        <f t="shared" si="43"/>
        <v>0</v>
      </c>
      <c r="CX59" s="119">
        <f t="shared" si="44"/>
        <v>0</v>
      </c>
      <c r="CY59" s="119">
        <f t="shared" si="45"/>
        <v>0</v>
      </c>
      <c r="CZ59" s="119">
        <f t="shared" si="46"/>
        <v>0</v>
      </c>
      <c r="DA59" s="119">
        <f t="shared" si="47"/>
        <v>0</v>
      </c>
      <c r="DB59" s="119">
        <f t="shared" si="48"/>
        <v>0</v>
      </c>
      <c r="DC59" s="119">
        <f t="shared" si="49"/>
        <v>0</v>
      </c>
      <c r="DD59" s="119">
        <f t="shared" si="50"/>
        <v>0</v>
      </c>
      <c r="DE59" s="119">
        <f t="shared" si="51"/>
        <v>0</v>
      </c>
      <c r="DF59" s="119">
        <f t="shared" si="52"/>
        <v>0</v>
      </c>
      <c r="DG59" s="119">
        <f t="shared" si="53"/>
        <v>0</v>
      </c>
      <c r="DH59" s="119">
        <f t="shared" si="54"/>
        <v>0</v>
      </c>
      <c r="DI59" s="119">
        <f t="shared" si="55"/>
        <v>0</v>
      </c>
      <c r="DJ59" s="119">
        <f t="shared" si="56"/>
        <v>0</v>
      </c>
      <c r="DK59" s="126" t="str">
        <f t="shared" si="57"/>
        <v>1</v>
      </c>
      <c r="DL59" s="126">
        <f t="shared" ca="1" si="58"/>
        <v>13734.999999999998</v>
      </c>
      <c r="DM59" s="119">
        <f ca="1">IF($K59&lt;&gt;1,IF(ISNUMBER(INDEX(Import.PLE,$K59,DM$16)),IF(INDEX(Import.PLE,$K59,DM$16)&lt;=mediçao,BM59,0),0),PLE!$AA$28*BM59)</f>
        <v>13734.999999999998</v>
      </c>
      <c r="DN59" s="119">
        <f ca="1">IF($K59&lt;&gt;1,IF(ISNUMBER(INDEX(Import.PLE,$K59,DN$16)),IF(INDEX(Import.PLE,$K59,DN$16)&lt;=mediçao,BN59,0),0),PLE!$AA$28*BN59)</f>
        <v>0</v>
      </c>
      <c r="DO59" s="119">
        <f ca="1">IF($K59&lt;&gt;1,IF(ISNUMBER(INDEX(Import.PLE,$K59,DO$16)),IF(INDEX(Import.PLE,$K59,DO$16)&lt;=mediçao,BO59,0),0),PLE!$AA$28*BO59)</f>
        <v>0</v>
      </c>
      <c r="DP59" s="119">
        <f ca="1">IF($K59&lt;&gt;1,IF(ISNUMBER(INDEX(Import.PLE,$K59,DP$16)),IF(INDEX(Import.PLE,$K59,DP$16)&lt;=mediçao,BP59,0),0),PLE!$AA$28*BP59)</f>
        <v>0</v>
      </c>
      <c r="DQ59" s="119">
        <f ca="1">IF($K59&lt;&gt;1,IF(ISNUMBER(INDEX(Import.PLE,$K59,DQ$16)),IF(INDEX(Import.PLE,$K59,DQ$16)&lt;=mediçao,BQ59,0),0),PLE!$AA$28*BQ59)</f>
        <v>0</v>
      </c>
      <c r="DR59" s="119">
        <f ca="1">IF($K59&lt;&gt;1,IF(ISNUMBER(INDEX(Import.PLE,$K59,DR$16)),IF(INDEX(Import.PLE,$K59,DR$16)&lt;=mediçao,BR59,0),0),PLE!$AA$28*BR59)</f>
        <v>0</v>
      </c>
      <c r="DS59" s="119">
        <f ca="1">IF($K59&lt;&gt;1,IF(ISNUMBER(INDEX(Import.PLE,$K59,DS$16)),IF(INDEX(Import.PLE,$K59,DS$16)&lt;=mediçao,BS59,0),0),PLE!$AA$28*BS59)</f>
        <v>0</v>
      </c>
      <c r="DT59" s="119">
        <f ca="1">IF($K59&lt;&gt;1,IF(ISNUMBER(INDEX(Import.PLE,$K59,DT$16)),IF(INDEX(Import.PLE,$K59,DT$16)&lt;=mediçao,BT59,0),0),PLE!$AA$28*BT59)</f>
        <v>0</v>
      </c>
      <c r="DU59" s="119">
        <f ca="1">IF($K59&lt;&gt;1,IF(ISNUMBER(INDEX(Import.PLE,$K59,DU$16)),IF(INDEX(Import.PLE,$K59,DU$16)&lt;=mediçao,BU59,0),0),PLE!$AA$28*BU59)</f>
        <v>0</v>
      </c>
      <c r="DV59" s="119">
        <f ca="1">IF($K59&lt;&gt;1,IF(ISNUMBER(INDEX(Import.PLE,$K59,DV$16)),IF(INDEX(Import.PLE,$K59,DV$16)&lt;=mediçao,BV59,0),0),PLE!$AA$28*BV59)</f>
        <v>0</v>
      </c>
      <c r="DW59" s="119">
        <f ca="1">IF($K59&lt;&gt;1,IF(ISNUMBER(INDEX(Import.PLE,$K59,DW$16)),IF(INDEX(Import.PLE,$K59,DW$16)&lt;=mediçao,BW59,0),0),PLE!$AA$28*BW59)</f>
        <v>0</v>
      </c>
      <c r="DX59" s="119">
        <f ca="1">IF($K59&lt;&gt;1,IF(ISNUMBER(INDEX(Import.PLE,$K59,DX$16)),IF(INDEX(Import.PLE,$K59,DX$16)&lt;=mediçao,BX59,0),0),PLE!$AA$28*BX59)</f>
        <v>0</v>
      </c>
      <c r="DY59" s="119">
        <f ca="1">IF($K59&lt;&gt;1,IF(ISNUMBER(INDEX(Import.PLE,$K59,DY$16)),IF(INDEX(Import.PLE,$K59,DY$16)&lt;=mediçao,BY59,0),0),PLE!$AA$28*BY59)</f>
        <v>0</v>
      </c>
      <c r="DZ59" s="119">
        <f ca="1">IF($K59&lt;&gt;1,IF(ISNUMBER(INDEX(Import.PLE,$K59,DZ$16)),IF(INDEX(Import.PLE,$K59,DZ$16)&lt;=mediçao,BZ59,0),0),PLE!$AA$28*BZ59)</f>
        <v>0</v>
      </c>
      <c r="EA59" s="119">
        <f ca="1">IF($K59&lt;&gt;1,IF(ISNUMBER(INDEX(Import.PLE,$K59,EA$16)),IF(INDEX(Import.PLE,$K59,EA$16)&lt;=mediçao,CA59,0),0),PLE!$AA$28*CA59)</f>
        <v>0</v>
      </c>
      <c r="EB59" s="119">
        <f ca="1">IF($K59&lt;&gt;1,IF(ISNUMBER(INDEX(Import.PLE,$K59,EB$16)),IF(INDEX(Import.PLE,$K59,EB$16)&lt;=mediçao,CB59,0),0),PLE!$AA$28*CB59)</f>
        <v>0</v>
      </c>
      <c r="EC59" s="119">
        <f ca="1">IF($K59&lt;&gt;1,IF(ISNUMBER(INDEX(Import.PLE,$K59,EC$16)),IF(INDEX(Import.PLE,$K59,EC$16)&lt;=mediçao,CC59,0),0),PLE!$AA$28*CC59)</f>
        <v>0</v>
      </c>
      <c r="ED59" s="119">
        <f ca="1">IF($K59&lt;&gt;1,IF(ISNUMBER(INDEX(Import.PLE,$K59,ED$16)),IF(INDEX(Import.PLE,$K59,ED$16)&lt;=mediçao,CD59,0),0),PLE!$AA$28*CD59)</f>
        <v>0</v>
      </c>
      <c r="EE59" s="119">
        <f ca="1">IF($K59&lt;&gt;1,IF(ISNUMBER(INDEX(Import.PLE,$K59,EE$16)),IF(INDEX(Import.PLE,$K59,EE$16)&lt;=mediçao,CE59,0),0),PLE!$AA$28*CE59)</f>
        <v>0</v>
      </c>
      <c r="EF59" s="119">
        <f ca="1">IF($K59&lt;&gt;1,IF(ISNUMBER(INDEX(Import.PLE,$K59,EF$16)),IF(INDEX(Import.PLE,$K59,EF$16)&lt;=mediçao,CF59,0),0),PLE!$AA$28*CF59)</f>
        <v>0</v>
      </c>
      <c r="EG59" s="119">
        <f ca="1">IF($K59&lt;&gt;1,IF(ISNUMBER(INDEX(Import.PLE,$K59,EG$16)),IF(INDEX(Import.PLE,$K59,EG$16)&lt;=mediçao,CG59,0),0),PLE!$AA$28*CG59)</f>
        <v>0</v>
      </c>
      <c r="EH59" s="119">
        <f ca="1">IF($K59&lt;&gt;1,IF(ISNUMBER(INDEX(Import.PLE,$K59,EH$16)),IF(INDEX(Import.PLE,$K59,EH$16)&lt;=mediçao,CH59,0),0),PLE!$AA$28*CH59)</f>
        <v>0</v>
      </c>
      <c r="EI59" s="119">
        <f ca="1">IF($K59&lt;&gt;1,IF(ISNUMBER(INDEX(Import.PLE,$K59,EI$16)),IF(INDEX(Import.PLE,$K59,EI$16)&lt;=mediçao,CI59,0),0),PLE!$AA$28*CI59)</f>
        <v>0</v>
      </c>
      <c r="EJ59" s="119">
        <f ca="1">IF($K59&lt;&gt;1,IF(ISNUMBER(INDEX(Import.PLE,$K59,EJ$16)),IF(INDEX(Import.PLE,$K59,EJ$16)&lt;=mediçao,CJ59,0),0),PLE!$AA$28*CJ59)</f>
        <v>0</v>
      </c>
      <c r="EK59" s="119">
        <f ca="1">IF($K59&lt;&gt;1,IF(ISNUMBER(INDEX(Import.PLE,$K59,EK$16)),IF(INDEX(Import.PLE,$K59,EK$16)&lt;=mediçao,CK59,0),0),PLE!$AA$28*CK59)</f>
        <v>0</v>
      </c>
      <c r="EL59" s="119">
        <f ca="1">IF($K59&lt;&gt;1,IF(ISNUMBER(INDEX(Import.PLE,$K59,EL$16)),IF(INDEX(Import.PLE,$K59,EL$16)&lt;=mediçao,CL59,0),0),PLE!$AA$28*CL59)</f>
        <v>0</v>
      </c>
      <c r="EM59" s="119">
        <f ca="1">IF($K59&lt;&gt;1,IF(ISNUMBER(INDEX(Import.PLE,$K59,EM$16)),IF(INDEX(Import.PLE,$K59,EM$16)&lt;=mediçao,CM59,0),0),PLE!$AA$28*CM59)</f>
        <v>0</v>
      </c>
      <c r="EN59" s="119">
        <f ca="1">IF($K59&lt;&gt;1,IF(ISNUMBER(INDEX(Import.PLE,$K59,EN$16)),IF(INDEX(Import.PLE,$K59,EN$16)&lt;=mediçao,CN59,0),0),PLE!$AA$28*CN59)</f>
        <v>0</v>
      </c>
      <c r="EO59" s="119">
        <f ca="1">IF($K59&lt;&gt;1,IF(ISNUMBER(INDEX(Import.PLE,$K59,EO$16)),IF(INDEX(Import.PLE,$K59,EO$16)&lt;=mediçao,CO59,0),0),PLE!$AA$28*CO59)</f>
        <v>0</v>
      </c>
      <c r="EP59" s="119">
        <f ca="1">IF($K59&lt;&gt;1,IF(ISNUMBER(INDEX(Import.PLE,$K59,EP$16)),IF(INDEX(Import.PLE,$K59,EP$16)&lt;=mediçao,CP59,0),0),PLE!$AA$28*CP59)</f>
        <v>0</v>
      </c>
      <c r="EQ59" s="119">
        <f ca="1">IF($K59&lt;&gt;1,IF(ISNUMBER(INDEX(Import.PLE,$K59,EQ$16)),IF(INDEX(Import.PLE,$K59,EQ$16)&lt;=mediçao,CQ59,0),0),PLE!$AA$28*CQ59)</f>
        <v>0</v>
      </c>
      <c r="ER59" s="119">
        <f ca="1">IF($K59&lt;&gt;1,IF(ISNUMBER(INDEX(Import.PLE,$K59,ER$16)),IF(INDEX(Import.PLE,$K59,ER$16)&lt;=mediçao,CR59,0),0),PLE!$AA$28*CR59)</f>
        <v>0</v>
      </c>
      <c r="ES59" s="119">
        <f ca="1">IF($K59&lt;&gt;1,IF(ISNUMBER(INDEX(Import.PLE,$K59,ES$16)),IF(INDEX(Import.PLE,$K59,ES$16)&lt;=mediçao,CS59,0),0),PLE!$AA$28*CS59)</f>
        <v>0</v>
      </c>
      <c r="ET59" s="119">
        <f ca="1">IF($K59&lt;&gt;1,IF(ISNUMBER(INDEX(Import.PLE,$K59,ET$16)),IF(INDEX(Import.PLE,$K59,ET$16)&lt;=mediçao,CT59,0),0),PLE!$AA$28*CT59)</f>
        <v>0</v>
      </c>
      <c r="EU59" s="119">
        <f ca="1">IF($K59&lt;&gt;1,IF(ISNUMBER(INDEX(Import.PLE,$K59,EU$16)),IF(INDEX(Import.PLE,$K59,EU$16)&lt;=mediçao,CU59,0),0),PLE!$AA$28*CU59)</f>
        <v>0</v>
      </c>
      <c r="EV59" s="119">
        <f ca="1">IF($K59&lt;&gt;1,IF(ISNUMBER(INDEX(Import.PLE,$K59,EV$16)),IF(INDEX(Import.PLE,$K59,EV$16)&lt;=mediçao,CV59,0),0),PLE!$AA$28*CV59)</f>
        <v>0</v>
      </c>
      <c r="EW59" s="119">
        <f ca="1">IF($K59&lt;&gt;1,IF(ISNUMBER(INDEX(Import.PLE,$K59,EW$16)),IF(INDEX(Import.PLE,$K59,EW$16)&lt;=mediçao,CW59,0),0),PLE!$AA$28*CW59)</f>
        <v>0</v>
      </c>
      <c r="EX59" s="119">
        <f ca="1">IF($K59&lt;&gt;1,IF(ISNUMBER(INDEX(Import.PLE,$K59,EX$16)),IF(INDEX(Import.PLE,$K59,EX$16)&lt;=mediçao,CX59,0),0),PLE!$AA$28*CX59)</f>
        <v>0</v>
      </c>
      <c r="EY59" s="119">
        <f ca="1">IF($K59&lt;&gt;1,IF(ISNUMBER(INDEX(Import.PLE,$K59,EY$16)),IF(INDEX(Import.PLE,$K59,EY$16)&lt;=mediçao,CY59,0),0),PLE!$AA$28*CY59)</f>
        <v>0</v>
      </c>
      <c r="EZ59" s="119">
        <f ca="1">IF($K59&lt;&gt;1,IF(ISNUMBER(INDEX(Import.PLE,$K59,EZ$16)),IF(INDEX(Import.PLE,$K59,EZ$16)&lt;=mediçao,CZ59,0),0),PLE!$AA$28*CZ59)</f>
        <v>0</v>
      </c>
      <c r="FA59" s="119">
        <f ca="1">IF($K59&lt;&gt;1,IF(ISNUMBER(INDEX(Import.PLE,$K59,FA$16)),IF(INDEX(Import.PLE,$K59,FA$16)&lt;=mediçao,DA59,0),0),PLE!$AA$28*DA59)</f>
        <v>0</v>
      </c>
      <c r="FB59" s="119">
        <f ca="1">IF($K59&lt;&gt;1,IF(ISNUMBER(INDEX(Import.PLE,$K59,FB$16)),IF(INDEX(Import.PLE,$K59,FB$16)&lt;=mediçao,DB59,0),0),PLE!$AA$28*DB59)</f>
        <v>0</v>
      </c>
      <c r="FC59" s="119">
        <f ca="1">IF($K59&lt;&gt;1,IF(ISNUMBER(INDEX(Import.PLE,$K59,FC$16)),IF(INDEX(Import.PLE,$K59,FC$16)&lt;=mediçao,DC59,0),0),PLE!$AA$28*DC59)</f>
        <v>0</v>
      </c>
      <c r="FD59" s="119">
        <f ca="1">IF($K59&lt;&gt;1,IF(ISNUMBER(INDEX(Import.PLE,$K59,FD$16)),IF(INDEX(Import.PLE,$K59,FD$16)&lt;=mediçao,DD59,0),0),PLE!$AA$28*DD59)</f>
        <v>0</v>
      </c>
      <c r="FE59" s="119">
        <f ca="1">IF($K59&lt;&gt;1,IF(ISNUMBER(INDEX(Import.PLE,$K59,FE$16)),IF(INDEX(Import.PLE,$K59,FE$16)&lt;=mediçao,DE59,0),0),PLE!$AA$28*DE59)</f>
        <v>0</v>
      </c>
      <c r="FF59" s="119">
        <f ca="1">IF($K59&lt;&gt;1,IF(ISNUMBER(INDEX(Import.PLE,$K59,FF$16)),IF(INDEX(Import.PLE,$K59,FF$16)&lt;=mediçao,DF59,0),0),PLE!$AA$28*DF59)</f>
        <v>0</v>
      </c>
      <c r="FG59" s="119">
        <f ca="1">IF($K59&lt;&gt;1,IF(ISNUMBER(INDEX(Import.PLE,$K59,FG$16)),IF(INDEX(Import.PLE,$K59,FG$16)&lt;=mediçao,DG59,0),0),PLE!$AA$28*DG59)</f>
        <v>0</v>
      </c>
      <c r="FH59" s="119">
        <f ca="1">IF($K59&lt;&gt;1,IF(ISNUMBER(INDEX(Import.PLE,$K59,FH$16)),IF(INDEX(Import.PLE,$K59,FH$16)&lt;=mediçao,DH59,0),0),PLE!$AA$28*DH59)</f>
        <v>0</v>
      </c>
      <c r="FI59" s="119">
        <f ca="1">IF($K59&lt;&gt;1,IF(ISNUMBER(INDEX(Import.PLE,$K59,FI$16)),IF(INDEX(Import.PLE,$K59,FI$16)&lt;=mediçao,DI59,0),0),PLE!$AA$28*DI59)</f>
        <v>0</v>
      </c>
      <c r="FJ59" s="119">
        <f ca="1">IF($K59&lt;&gt;1,IF(ISNUMBER(INDEX(Import.PLE,$K59,FJ$16)),IF(INDEX(Import.PLE,$K59,FJ$16)&lt;=mediçao,DJ59,0),0),PLE!$AA$28*DJ59)</f>
        <v>0</v>
      </c>
    </row>
    <row r="60" spans="2:166" s="88" customFormat="1" ht="11.25" customHeight="1" x14ac:dyDescent="0.35">
      <c r="B60" s="118">
        <f t="shared" ca="1" si="3"/>
        <v>43</v>
      </c>
      <c r="C60" s="83" t="str">
        <f t="shared" si="4"/>
        <v>Serviço</v>
      </c>
      <c r="D60" s="138" t="s">
        <v>274</v>
      </c>
      <c r="E60" s="139" t="s">
        <v>239</v>
      </c>
      <c r="F60" s="137" t="s">
        <v>210</v>
      </c>
      <c r="G60" s="174">
        <f t="shared" si="5"/>
        <v>36.200000000000003</v>
      </c>
      <c r="H60" s="175">
        <f t="shared" si="6"/>
        <v>150.1698895027624</v>
      </c>
      <c r="I60" s="176">
        <v>5436.15</v>
      </c>
      <c r="J60" s="86"/>
      <c r="K60" s="168">
        <f>deactivatedados.form1</f>
        <v>5</v>
      </c>
      <c r="L60" s="167" t="s">
        <v>705</v>
      </c>
      <c r="M60" s="87"/>
      <c r="N60" s="181">
        <v>36.200000000000003</v>
      </c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M60" s="119">
        <f t="shared" ca="1" si="7"/>
        <v>5436.15</v>
      </c>
      <c r="BN60" s="119">
        <f t="shared" si="8"/>
        <v>0</v>
      </c>
      <c r="BO60" s="119">
        <f t="shared" si="9"/>
        <v>0</v>
      </c>
      <c r="BP60" s="119">
        <f t="shared" si="10"/>
        <v>0</v>
      </c>
      <c r="BQ60" s="119">
        <f t="shared" si="11"/>
        <v>0</v>
      </c>
      <c r="BR60" s="119">
        <f t="shared" si="12"/>
        <v>0</v>
      </c>
      <c r="BS60" s="119">
        <f t="shared" si="13"/>
        <v>0</v>
      </c>
      <c r="BT60" s="119">
        <f t="shared" si="14"/>
        <v>0</v>
      </c>
      <c r="BU60" s="119">
        <f t="shared" si="15"/>
        <v>0</v>
      </c>
      <c r="BV60" s="119">
        <f t="shared" si="16"/>
        <v>0</v>
      </c>
      <c r="BW60" s="119">
        <f t="shared" si="17"/>
        <v>0</v>
      </c>
      <c r="BX60" s="119">
        <f t="shared" si="18"/>
        <v>0</v>
      </c>
      <c r="BY60" s="119">
        <f t="shared" si="19"/>
        <v>0</v>
      </c>
      <c r="BZ60" s="119">
        <f t="shared" si="20"/>
        <v>0</v>
      </c>
      <c r="CA60" s="119">
        <f t="shared" si="21"/>
        <v>0</v>
      </c>
      <c r="CB60" s="119">
        <f t="shared" si="22"/>
        <v>0</v>
      </c>
      <c r="CC60" s="119">
        <f t="shared" si="23"/>
        <v>0</v>
      </c>
      <c r="CD60" s="119">
        <f t="shared" si="24"/>
        <v>0</v>
      </c>
      <c r="CE60" s="119">
        <f t="shared" si="25"/>
        <v>0</v>
      </c>
      <c r="CF60" s="119">
        <f t="shared" si="26"/>
        <v>0</v>
      </c>
      <c r="CG60" s="119">
        <f t="shared" si="27"/>
        <v>0</v>
      </c>
      <c r="CH60" s="119">
        <f t="shared" si="28"/>
        <v>0</v>
      </c>
      <c r="CI60" s="119">
        <f t="shared" si="29"/>
        <v>0</v>
      </c>
      <c r="CJ60" s="119">
        <f t="shared" si="30"/>
        <v>0</v>
      </c>
      <c r="CK60" s="119">
        <f t="shared" si="31"/>
        <v>0</v>
      </c>
      <c r="CL60" s="119">
        <f t="shared" si="32"/>
        <v>0</v>
      </c>
      <c r="CM60" s="119">
        <f t="shared" si="33"/>
        <v>0</v>
      </c>
      <c r="CN60" s="119">
        <f t="shared" si="34"/>
        <v>0</v>
      </c>
      <c r="CO60" s="119">
        <f t="shared" si="35"/>
        <v>0</v>
      </c>
      <c r="CP60" s="119">
        <f t="shared" si="36"/>
        <v>0</v>
      </c>
      <c r="CQ60" s="119">
        <f t="shared" si="37"/>
        <v>0</v>
      </c>
      <c r="CR60" s="119">
        <f t="shared" si="38"/>
        <v>0</v>
      </c>
      <c r="CS60" s="119">
        <f t="shared" si="39"/>
        <v>0</v>
      </c>
      <c r="CT60" s="119">
        <f t="shared" si="40"/>
        <v>0</v>
      </c>
      <c r="CU60" s="119">
        <f t="shared" si="41"/>
        <v>0</v>
      </c>
      <c r="CV60" s="119">
        <f t="shared" si="42"/>
        <v>0</v>
      </c>
      <c r="CW60" s="119">
        <f t="shared" si="43"/>
        <v>0</v>
      </c>
      <c r="CX60" s="119">
        <f t="shared" si="44"/>
        <v>0</v>
      </c>
      <c r="CY60" s="119">
        <f t="shared" si="45"/>
        <v>0</v>
      </c>
      <c r="CZ60" s="119">
        <f t="shared" si="46"/>
        <v>0</v>
      </c>
      <c r="DA60" s="119">
        <f t="shared" si="47"/>
        <v>0</v>
      </c>
      <c r="DB60" s="119">
        <f t="shared" si="48"/>
        <v>0</v>
      </c>
      <c r="DC60" s="119">
        <f t="shared" si="49"/>
        <v>0</v>
      </c>
      <c r="DD60" s="119">
        <f t="shared" si="50"/>
        <v>0</v>
      </c>
      <c r="DE60" s="119">
        <f t="shared" si="51"/>
        <v>0</v>
      </c>
      <c r="DF60" s="119">
        <f t="shared" si="52"/>
        <v>0</v>
      </c>
      <c r="DG60" s="119">
        <f t="shared" si="53"/>
        <v>0</v>
      </c>
      <c r="DH60" s="119">
        <f t="shared" si="54"/>
        <v>0</v>
      </c>
      <c r="DI60" s="119">
        <f t="shared" si="55"/>
        <v>0</v>
      </c>
      <c r="DJ60" s="119">
        <f t="shared" si="56"/>
        <v>0</v>
      </c>
      <c r="DK60" s="126" t="str">
        <f t="shared" si="57"/>
        <v>1</v>
      </c>
      <c r="DL60" s="126">
        <f t="shared" ca="1" si="58"/>
        <v>5436.15</v>
      </c>
      <c r="DM60" s="119">
        <f ca="1">IF($K60&lt;&gt;1,IF(ISNUMBER(INDEX(Import.PLE,$K60,DM$16)),IF(INDEX(Import.PLE,$K60,DM$16)&lt;=mediçao,BM60,0),0),PLE!$AA$28*BM60)</f>
        <v>5436.15</v>
      </c>
      <c r="DN60" s="119">
        <f ca="1">IF($K60&lt;&gt;1,IF(ISNUMBER(INDEX(Import.PLE,$K60,DN$16)),IF(INDEX(Import.PLE,$K60,DN$16)&lt;=mediçao,BN60,0),0),PLE!$AA$28*BN60)</f>
        <v>0</v>
      </c>
      <c r="DO60" s="119">
        <f ca="1">IF($K60&lt;&gt;1,IF(ISNUMBER(INDEX(Import.PLE,$K60,DO$16)),IF(INDEX(Import.PLE,$K60,DO$16)&lt;=mediçao,BO60,0),0),PLE!$AA$28*BO60)</f>
        <v>0</v>
      </c>
      <c r="DP60" s="119">
        <f ca="1">IF($K60&lt;&gt;1,IF(ISNUMBER(INDEX(Import.PLE,$K60,DP$16)),IF(INDEX(Import.PLE,$K60,DP$16)&lt;=mediçao,BP60,0),0),PLE!$AA$28*BP60)</f>
        <v>0</v>
      </c>
      <c r="DQ60" s="119">
        <f ca="1">IF($K60&lt;&gt;1,IF(ISNUMBER(INDEX(Import.PLE,$K60,DQ$16)),IF(INDEX(Import.PLE,$K60,DQ$16)&lt;=mediçao,BQ60,0),0),PLE!$AA$28*BQ60)</f>
        <v>0</v>
      </c>
      <c r="DR60" s="119">
        <f ca="1">IF($K60&lt;&gt;1,IF(ISNUMBER(INDEX(Import.PLE,$K60,DR$16)),IF(INDEX(Import.PLE,$K60,DR$16)&lt;=mediçao,BR60,0),0),PLE!$AA$28*BR60)</f>
        <v>0</v>
      </c>
      <c r="DS60" s="119">
        <f ca="1">IF($K60&lt;&gt;1,IF(ISNUMBER(INDEX(Import.PLE,$K60,DS$16)),IF(INDEX(Import.PLE,$K60,DS$16)&lt;=mediçao,BS60,0),0),PLE!$AA$28*BS60)</f>
        <v>0</v>
      </c>
      <c r="DT60" s="119">
        <f ca="1">IF($K60&lt;&gt;1,IF(ISNUMBER(INDEX(Import.PLE,$K60,DT$16)),IF(INDEX(Import.PLE,$K60,DT$16)&lt;=mediçao,BT60,0),0),PLE!$AA$28*BT60)</f>
        <v>0</v>
      </c>
      <c r="DU60" s="119">
        <f ca="1">IF($K60&lt;&gt;1,IF(ISNUMBER(INDEX(Import.PLE,$K60,DU$16)),IF(INDEX(Import.PLE,$K60,DU$16)&lt;=mediçao,BU60,0),0),PLE!$AA$28*BU60)</f>
        <v>0</v>
      </c>
      <c r="DV60" s="119">
        <f ca="1">IF($K60&lt;&gt;1,IF(ISNUMBER(INDEX(Import.PLE,$K60,DV$16)),IF(INDEX(Import.PLE,$K60,DV$16)&lt;=mediçao,BV60,0),0),PLE!$AA$28*BV60)</f>
        <v>0</v>
      </c>
      <c r="DW60" s="119">
        <f ca="1">IF($K60&lt;&gt;1,IF(ISNUMBER(INDEX(Import.PLE,$K60,DW$16)),IF(INDEX(Import.PLE,$K60,DW$16)&lt;=mediçao,BW60,0),0),PLE!$AA$28*BW60)</f>
        <v>0</v>
      </c>
      <c r="DX60" s="119">
        <f ca="1">IF($K60&lt;&gt;1,IF(ISNUMBER(INDEX(Import.PLE,$K60,DX$16)),IF(INDEX(Import.PLE,$K60,DX$16)&lt;=mediçao,BX60,0),0),PLE!$AA$28*BX60)</f>
        <v>0</v>
      </c>
      <c r="DY60" s="119">
        <f ca="1">IF($K60&lt;&gt;1,IF(ISNUMBER(INDEX(Import.PLE,$K60,DY$16)),IF(INDEX(Import.PLE,$K60,DY$16)&lt;=mediçao,BY60,0),0),PLE!$AA$28*BY60)</f>
        <v>0</v>
      </c>
      <c r="DZ60" s="119">
        <f ca="1">IF($K60&lt;&gt;1,IF(ISNUMBER(INDEX(Import.PLE,$K60,DZ$16)),IF(INDEX(Import.PLE,$K60,DZ$16)&lt;=mediçao,BZ60,0),0),PLE!$AA$28*BZ60)</f>
        <v>0</v>
      </c>
      <c r="EA60" s="119">
        <f ca="1">IF($K60&lt;&gt;1,IF(ISNUMBER(INDEX(Import.PLE,$K60,EA$16)),IF(INDEX(Import.PLE,$K60,EA$16)&lt;=mediçao,CA60,0),0),PLE!$AA$28*CA60)</f>
        <v>0</v>
      </c>
      <c r="EB60" s="119">
        <f ca="1">IF($K60&lt;&gt;1,IF(ISNUMBER(INDEX(Import.PLE,$K60,EB$16)),IF(INDEX(Import.PLE,$K60,EB$16)&lt;=mediçao,CB60,0),0),PLE!$AA$28*CB60)</f>
        <v>0</v>
      </c>
      <c r="EC60" s="119">
        <f ca="1">IF($K60&lt;&gt;1,IF(ISNUMBER(INDEX(Import.PLE,$K60,EC$16)),IF(INDEX(Import.PLE,$K60,EC$16)&lt;=mediçao,CC60,0),0),PLE!$AA$28*CC60)</f>
        <v>0</v>
      </c>
      <c r="ED60" s="119">
        <f ca="1">IF($K60&lt;&gt;1,IF(ISNUMBER(INDEX(Import.PLE,$K60,ED$16)),IF(INDEX(Import.PLE,$K60,ED$16)&lt;=mediçao,CD60,0),0),PLE!$AA$28*CD60)</f>
        <v>0</v>
      </c>
      <c r="EE60" s="119">
        <f ca="1">IF($K60&lt;&gt;1,IF(ISNUMBER(INDEX(Import.PLE,$K60,EE$16)),IF(INDEX(Import.PLE,$K60,EE$16)&lt;=mediçao,CE60,0),0),PLE!$AA$28*CE60)</f>
        <v>0</v>
      </c>
      <c r="EF60" s="119">
        <f ca="1">IF($K60&lt;&gt;1,IF(ISNUMBER(INDEX(Import.PLE,$K60,EF$16)),IF(INDEX(Import.PLE,$K60,EF$16)&lt;=mediçao,CF60,0),0),PLE!$AA$28*CF60)</f>
        <v>0</v>
      </c>
      <c r="EG60" s="119">
        <f ca="1">IF($K60&lt;&gt;1,IF(ISNUMBER(INDEX(Import.PLE,$K60,EG$16)),IF(INDEX(Import.PLE,$K60,EG$16)&lt;=mediçao,CG60,0),0),PLE!$AA$28*CG60)</f>
        <v>0</v>
      </c>
      <c r="EH60" s="119">
        <f ca="1">IF($K60&lt;&gt;1,IF(ISNUMBER(INDEX(Import.PLE,$K60,EH$16)),IF(INDEX(Import.PLE,$K60,EH$16)&lt;=mediçao,CH60,0),0),PLE!$AA$28*CH60)</f>
        <v>0</v>
      </c>
      <c r="EI60" s="119">
        <f ca="1">IF($K60&lt;&gt;1,IF(ISNUMBER(INDEX(Import.PLE,$K60,EI$16)),IF(INDEX(Import.PLE,$K60,EI$16)&lt;=mediçao,CI60,0),0),PLE!$AA$28*CI60)</f>
        <v>0</v>
      </c>
      <c r="EJ60" s="119">
        <f ca="1">IF($K60&lt;&gt;1,IF(ISNUMBER(INDEX(Import.PLE,$K60,EJ$16)),IF(INDEX(Import.PLE,$K60,EJ$16)&lt;=mediçao,CJ60,0),0),PLE!$AA$28*CJ60)</f>
        <v>0</v>
      </c>
      <c r="EK60" s="119">
        <f ca="1">IF($K60&lt;&gt;1,IF(ISNUMBER(INDEX(Import.PLE,$K60,EK$16)),IF(INDEX(Import.PLE,$K60,EK$16)&lt;=mediçao,CK60,0),0),PLE!$AA$28*CK60)</f>
        <v>0</v>
      </c>
      <c r="EL60" s="119">
        <f ca="1">IF($K60&lt;&gt;1,IF(ISNUMBER(INDEX(Import.PLE,$K60,EL$16)),IF(INDEX(Import.PLE,$K60,EL$16)&lt;=mediçao,CL60,0),0),PLE!$AA$28*CL60)</f>
        <v>0</v>
      </c>
      <c r="EM60" s="119">
        <f ca="1">IF($K60&lt;&gt;1,IF(ISNUMBER(INDEX(Import.PLE,$K60,EM$16)),IF(INDEX(Import.PLE,$K60,EM$16)&lt;=mediçao,CM60,0),0),PLE!$AA$28*CM60)</f>
        <v>0</v>
      </c>
      <c r="EN60" s="119">
        <f ca="1">IF($K60&lt;&gt;1,IF(ISNUMBER(INDEX(Import.PLE,$K60,EN$16)),IF(INDEX(Import.PLE,$K60,EN$16)&lt;=mediçao,CN60,0),0),PLE!$AA$28*CN60)</f>
        <v>0</v>
      </c>
      <c r="EO60" s="119">
        <f ca="1">IF($K60&lt;&gt;1,IF(ISNUMBER(INDEX(Import.PLE,$K60,EO$16)),IF(INDEX(Import.PLE,$K60,EO$16)&lt;=mediçao,CO60,0),0),PLE!$AA$28*CO60)</f>
        <v>0</v>
      </c>
      <c r="EP60" s="119">
        <f ca="1">IF($K60&lt;&gt;1,IF(ISNUMBER(INDEX(Import.PLE,$K60,EP$16)),IF(INDEX(Import.PLE,$K60,EP$16)&lt;=mediçao,CP60,0),0),PLE!$AA$28*CP60)</f>
        <v>0</v>
      </c>
      <c r="EQ60" s="119">
        <f ca="1">IF($K60&lt;&gt;1,IF(ISNUMBER(INDEX(Import.PLE,$K60,EQ$16)),IF(INDEX(Import.PLE,$K60,EQ$16)&lt;=mediçao,CQ60,0),0),PLE!$AA$28*CQ60)</f>
        <v>0</v>
      </c>
      <c r="ER60" s="119">
        <f ca="1">IF($K60&lt;&gt;1,IF(ISNUMBER(INDEX(Import.PLE,$K60,ER$16)),IF(INDEX(Import.PLE,$K60,ER$16)&lt;=mediçao,CR60,0),0),PLE!$AA$28*CR60)</f>
        <v>0</v>
      </c>
      <c r="ES60" s="119">
        <f ca="1">IF($K60&lt;&gt;1,IF(ISNUMBER(INDEX(Import.PLE,$K60,ES$16)),IF(INDEX(Import.PLE,$K60,ES$16)&lt;=mediçao,CS60,0),0),PLE!$AA$28*CS60)</f>
        <v>0</v>
      </c>
      <c r="ET60" s="119">
        <f ca="1">IF($K60&lt;&gt;1,IF(ISNUMBER(INDEX(Import.PLE,$K60,ET$16)),IF(INDEX(Import.PLE,$K60,ET$16)&lt;=mediçao,CT60,0),0),PLE!$AA$28*CT60)</f>
        <v>0</v>
      </c>
      <c r="EU60" s="119">
        <f ca="1">IF($K60&lt;&gt;1,IF(ISNUMBER(INDEX(Import.PLE,$K60,EU$16)),IF(INDEX(Import.PLE,$K60,EU$16)&lt;=mediçao,CU60,0),0),PLE!$AA$28*CU60)</f>
        <v>0</v>
      </c>
      <c r="EV60" s="119">
        <f ca="1">IF($K60&lt;&gt;1,IF(ISNUMBER(INDEX(Import.PLE,$K60,EV$16)),IF(INDEX(Import.PLE,$K60,EV$16)&lt;=mediçao,CV60,0),0),PLE!$AA$28*CV60)</f>
        <v>0</v>
      </c>
      <c r="EW60" s="119">
        <f ca="1">IF($K60&lt;&gt;1,IF(ISNUMBER(INDEX(Import.PLE,$K60,EW$16)),IF(INDEX(Import.PLE,$K60,EW$16)&lt;=mediçao,CW60,0),0),PLE!$AA$28*CW60)</f>
        <v>0</v>
      </c>
      <c r="EX60" s="119">
        <f ca="1">IF($K60&lt;&gt;1,IF(ISNUMBER(INDEX(Import.PLE,$K60,EX$16)),IF(INDEX(Import.PLE,$K60,EX$16)&lt;=mediçao,CX60,0),0),PLE!$AA$28*CX60)</f>
        <v>0</v>
      </c>
      <c r="EY60" s="119">
        <f ca="1">IF($K60&lt;&gt;1,IF(ISNUMBER(INDEX(Import.PLE,$K60,EY$16)),IF(INDEX(Import.PLE,$K60,EY$16)&lt;=mediçao,CY60,0),0),PLE!$AA$28*CY60)</f>
        <v>0</v>
      </c>
      <c r="EZ60" s="119">
        <f ca="1">IF($K60&lt;&gt;1,IF(ISNUMBER(INDEX(Import.PLE,$K60,EZ$16)),IF(INDEX(Import.PLE,$K60,EZ$16)&lt;=mediçao,CZ60,0),0),PLE!$AA$28*CZ60)</f>
        <v>0</v>
      </c>
      <c r="FA60" s="119">
        <f ca="1">IF($K60&lt;&gt;1,IF(ISNUMBER(INDEX(Import.PLE,$K60,FA$16)),IF(INDEX(Import.PLE,$K60,FA$16)&lt;=mediçao,DA60,0),0),PLE!$AA$28*DA60)</f>
        <v>0</v>
      </c>
      <c r="FB60" s="119">
        <f ca="1">IF($K60&lt;&gt;1,IF(ISNUMBER(INDEX(Import.PLE,$K60,FB$16)),IF(INDEX(Import.PLE,$K60,FB$16)&lt;=mediçao,DB60,0),0),PLE!$AA$28*DB60)</f>
        <v>0</v>
      </c>
      <c r="FC60" s="119">
        <f ca="1">IF($K60&lt;&gt;1,IF(ISNUMBER(INDEX(Import.PLE,$K60,FC$16)),IF(INDEX(Import.PLE,$K60,FC$16)&lt;=mediçao,DC60,0),0),PLE!$AA$28*DC60)</f>
        <v>0</v>
      </c>
      <c r="FD60" s="119">
        <f ca="1">IF($K60&lt;&gt;1,IF(ISNUMBER(INDEX(Import.PLE,$K60,FD$16)),IF(INDEX(Import.PLE,$K60,FD$16)&lt;=mediçao,DD60,0),0),PLE!$AA$28*DD60)</f>
        <v>0</v>
      </c>
      <c r="FE60" s="119">
        <f ca="1">IF($K60&lt;&gt;1,IF(ISNUMBER(INDEX(Import.PLE,$K60,FE$16)),IF(INDEX(Import.PLE,$K60,FE$16)&lt;=mediçao,DE60,0),0),PLE!$AA$28*DE60)</f>
        <v>0</v>
      </c>
      <c r="FF60" s="119">
        <f ca="1">IF($K60&lt;&gt;1,IF(ISNUMBER(INDEX(Import.PLE,$K60,FF$16)),IF(INDEX(Import.PLE,$K60,FF$16)&lt;=mediçao,DF60,0),0),PLE!$AA$28*DF60)</f>
        <v>0</v>
      </c>
      <c r="FG60" s="119">
        <f ca="1">IF($K60&lt;&gt;1,IF(ISNUMBER(INDEX(Import.PLE,$K60,FG$16)),IF(INDEX(Import.PLE,$K60,FG$16)&lt;=mediçao,DG60,0),0),PLE!$AA$28*DG60)</f>
        <v>0</v>
      </c>
      <c r="FH60" s="119">
        <f ca="1">IF($K60&lt;&gt;1,IF(ISNUMBER(INDEX(Import.PLE,$K60,FH$16)),IF(INDEX(Import.PLE,$K60,FH$16)&lt;=mediçao,DH60,0),0),PLE!$AA$28*DH60)</f>
        <v>0</v>
      </c>
      <c r="FI60" s="119">
        <f ca="1">IF($K60&lt;&gt;1,IF(ISNUMBER(INDEX(Import.PLE,$K60,FI$16)),IF(INDEX(Import.PLE,$K60,FI$16)&lt;=mediçao,DI60,0),0),PLE!$AA$28*DI60)</f>
        <v>0</v>
      </c>
      <c r="FJ60" s="119">
        <f ca="1">IF($K60&lt;&gt;1,IF(ISNUMBER(INDEX(Import.PLE,$K60,FJ$16)),IF(INDEX(Import.PLE,$K60,FJ$16)&lt;=mediçao,DJ60,0),0),PLE!$AA$28*DJ60)</f>
        <v>0</v>
      </c>
    </row>
    <row r="61" spans="2:166" s="88" customFormat="1" ht="10.5" x14ac:dyDescent="0.35">
      <c r="B61" s="118">
        <f t="shared" ca="1" si="3"/>
        <v>44</v>
      </c>
      <c r="C61" s="83" t="str">
        <f t="shared" si="4"/>
        <v>Nível</v>
      </c>
      <c r="D61" s="138" t="s">
        <v>275</v>
      </c>
      <c r="E61" s="139" t="s">
        <v>276</v>
      </c>
      <c r="F61" s="137"/>
      <c r="G61" s="174" t="str">
        <f t="shared" si="5"/>
        <v/>
      </c>
      <c r="H61" s="175" t="str">
        <f t="shared" si="6"/>
        <v/>
      </c>
      <c r="I61" s="176">
        <v>28118.54</v>
      </c>
      <c r="J61" s="86"/>
      <c r="K61" s="168" t="str">
        <f>deactivatedados.form1</f>
        <v/>
      </c>
      <c r="L61" s="167"/>
      <c r="M61" s="87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M61" s="119">
        <f t="shared" si="7"/>
        <v>0</v>
      </c>
      <c r="BN61" s="119">
        <f t="shared" si="8"/>
        <v>0</v>
      </c>
      <c r="BO61" s="119">
        <f t="shared" si="9"/>
        <v>0</v>
      </c>
      <c r="BP61" s="119">
        <f t="shared" si="10"/>
        <v>0</v>
      </c>
      <c r="BQ61" s="119">
        <f t="shared" si="11"/>
        <v>0</v>
      </c>
      <c r="BR61" s="119">
        <f t="shared" si="12"/>
        <v>0</v>
      </c>
      <c r="BS61" s="119">
        <f t="shared" si="13"/>
        <v>0</v>
      </c>
      <c r="BT61" s="119">
        <f t="shared" si="14"/>
        <v>0</v>
      </c>
      <c r="BU61" s="119">
        <f t="shared" si="15"/>
        <v>0</v>
      </c>
      <c r="BV61" s="119">
        <f t="shared" si="16"/>
        <v>0</v>
      </c>
      <c r="BW61" s="119">
        <f t="shared" si="17"/>
        <v>0</v>
      </c>
      <c r="BX61" s="119">
        <f t="shared" si="18"/>
        <v>0</v>
      </c>
      <c r="BY61" s="119">
        <f t="shared" si="19"/>
        <v>0</v>
      </c>
      <c r="BZ61" s="119">
        <f t="shared" si="20"/>
        <v>0</v>
      </c>
      <c r="CA61" s="119">
        <f t="shared" si="21"/>
        <v>0</v>
      </c>
      <c r="CB61" s="119">
        <f t="shared" si="22"/>
        <v>0</v>
      </c>
      <c r="CC61" s="119">
        <f t="shared" si="23"/>
        <v>0</v>
      </c>
      <c r="CD61" s="119">
        <f t="shared" si="24"/>
        <v>0</v>
      </c>
      <c r="CE61" s="119">
        <f t="shared" si="25"/>
        <v>0</v>
      </c>
      <c r="CF61" s="119">
        <f t="shared" si="26"/>
        <v>0</v>
      </c>
      <c r="CG61" s="119">
        <f t="shared" si="27"/>
        <v>0</v>
      </c>
      <c r="CH61" s="119">
        <f t="shared" si="28"/>
        <v>0</v>
      </c>
      <c r="CI61" s="119">
        <f t="shared" si="29"/>
        <v>0</v>
      </c>
      <c r="CJ61" s="119">
        <f t="shared" si="30"/>
        <v>0</v>
      </c>
      <c r="CK61" s="119">
        <f t="shared" si="31"/>
        <v>0</v>
      </c>
      <c r="CL61" s="119">
        <f t="shared" si="32"/>
        <v>0</v>
      </c>
      <c r="CM61" s="119">
        <f t="shared" si="33"/>
        <v>0</v>
      </c>
      <c r="CN61" s="119">
        <f t="shared" si="34"/>
        <v>0</v>
      </c>
      <c r="CO61" s="119">
        <f t="shared" si="35"/>
        <v>0</v>
      </c>
      <c r="CP61" s="119">
        <f t="shared" si="36"/>
        <v>0</v>
      </c>
      <c r="CQ61" s="119">
        <f t="shared" si="37"/>
        <v>0</v>
      </c>
      <c r="CR61" s="119">
        <f t="shared" si="38"/>
        <v>0</v>
      </c>
      <c r="CS61" s="119">
        <f t="shared" si="39"/>
        <v>0</v>
      </c>
      <c r="CT61" s="119">
        <f t="shared" si="40"/>
        <v>0</v>
      </c>
      <c r="CU61" s="119">
        <f t="shared" si="41"/>
        <v>0</v>
      </c>
      <c r="CV61" s="119">
        <f t="shared" si="42"/>
        <v>0</v>
      </c>
      <c r="CW61" s="119">
        <f t="shared" si="43"/>
        <v>0</v>
      </c>
      <c r="CX61" s="119">
        <f t="shared" si="44"/>
        <v>0</v>
      </c>
      <c r="CY61" s="119">
        <f t="shared" si="45"/>
        <v>0</v>
      </c>
      <c r="CZ61" s="119">
        <f t="shared" si="46"/>
        <v>0</v>
      </c>
      <c r="DA61" s="119">
        <f t="shared" si="47"/>
        <v>0</v>
      </c>
      <c r="DB61" s="119">
        <f t="shared" si="48"/>
        <v>0</v>
      </c>
      <c r="DC61" s="119">
        <f t="shared" si="49"/>
        <v>0</v>
      </c>
      <c r="DD61" s="119">
        <f t="shared" si="50"/>
        <v>0</v>
      </c>
      <c r="DE61" s="119">
        <f t="shared" si="51"/>
        <v>0</v>
      </c>
      <c r="DF61" s="119">
        <f t="shared" si="52"/>
        <v>0</v>
      </c>
      <c r="DG61" s="119">
        <f t="shared" si="53"/>
        <v>0</v>
      </c>
      <c r="DH61" s="119">
        <f t="shared" si="54"/>
        <v>0</v>
      </c>
      <c r="DI61" s="119">
        <f t="shared" si="55"/>
        <v>0</v>
      </c>
      <c r="DJ61" s="119">
        <f t="shared" si="56"/>
        <v>0</v>
      </c>
      <c r="DK61" s="126" t="str">
        <f t="shared" si="57"/>
        <v>1</v>
      </c>
      <c r="DL61" s="126">
        <f t="shared" ca="1" si="58"/>
        <v>0</v>
      </c>
      <c r="DM61" s="119">
        <f ca="1">IF($K61&lt;&gt;1,IF(ISNUMBER(INDEX(Import.PLE,$K61,DM$16)),IF(INDEX(Import.PLE,$K61,DM$16)&lt;=mediçao,BM61,0),0),PLE!$AA$28*BM61)</f>
        <v>0</v>
      </c>
      <c r="DN61" s="119">
        <f ca="1">IF($K61&lt;&gt;1,IF(ISNUMBER(INDEX(Import.PLE,$K61,DN$16)),IF(INDEX(Import.PLE,$K61,DN$16)&lt;=mediçao,BN61,0),0),PLE!$AA$28*BN61)</f>
        <v>0</v>
      </c>
      <c r="DO61" s="119">
        <f ca="1">IF($K61&lt;&gt;1,IF(ISNUMBER(INDEX(Import.PLE,$K61,DO$16)),IF(INDEX(Import.PLE,$K61,DO$16)&lt;=mediçao,BO61,0),0),PLE!$AA$28*BO61)</f>
        <v>0</v>
      </c>
      <c r="DP61" s="119">
        <f ca="1">IF($K61&lt;&gt;1,IF(ISNUMBER(INDEX(Import.PLE,$K61,DP$16)),IF(INDEX(Import.PLE,$K61,DP$16)&lt;=mediçao,BP61,0),0),PLE!$AA$28*BP61)</f>
        <v>0</v>
      </c>
      <c r="DQ61" s="119">
        <f ca="1">IF($K61&lt;&gt;1,IF(ISNUMBER(INDEX(Import.PLE,$K61,DQ$16)),IF(INDEX(Import.PLE,$K61,DQ$16)&lt;=mediçao,BQ61,0),0),PLE!$AA$28*BQ61)</f>
        <v>0</v>
      </c>
      <c r="DR61" s="119">
        <f ca="1">IF($K61&lt;&gt;1,IF(ISNUMBER(INDEX(Import.PLE,$K61,DR$16)),IF(INDEX(Import.PLE,$K61,DR$16)&lt;=mediçao,BR61,0),0),PLE!$AA$28*BR61)</f>
        <v>0</v>
      </c>
      <c r="DS61" s="119">
        <f ca="1">IF($K61&lt;&gt;1,IF(ISNUMBER(INDEX(Import.PLE,$K61,DS$16)),IF(INDEX(Import.PLE,$K61,DS$16)&lt;=mediçao,BS61,0),0),PLE!$AA$28*BS61)</f>
        <v>0</v>
      </c>
      <c r="DT61" s="119">
        <f ca="1">IF($K61&lt;&gt;1,IF(ISNUMBER(INDEX(Import.PLE,$K61,DT$16)),IF(INDEX(Import.PLE,$K61,DT$16)&lt;=mediçao,BT61,0),0),PLE!$AA$28*BT61)</f>
        <v>0</v>
      </c>
      <c r="DU61" s="119">
        <f ca="1">IF($K61&lt;&gt;1,IF(ISNUMBER(INDEX(Import.PLE,$K61,DU$16)),IF(INDEX(Import.PLE,$K61,DU$16)&lt;=mediçao,BU61,0),0),PLE!$AA$28*BU61)</f>
        <v>0</v>
      </c>
      <c r="DV61" s="119">
        <f ca="1">IF($K61&lt;&gt;1,IF(ISNUMBER(INDEX(Import.PLE,$K61,DV$16)),IF(INDEX(Import.PLE,$K61,DV$16)&lt;=mediçao,BV61,0),0),PLE!$AA$28*BV61)</f>
        <v>0</v>
      </c>
      <c r="DW61" s="119">
        <f ca="1">IF($K61&lt;&gt;1,IF(ISNUMBER(INDEX(Import.PLE,$K61,DW$16)),IF(INDEX(Import.PLE,$K61,DW$16)&lt;=mediçao,BW61,0),0),PLE!$AA$28*BW61)</f>
        <v>0</v>
      </c>
      <c r="DX61" s="119">
        <f ca="1">IF($K61&lt;&gt;1,IF(ISNUMBER(INDEX(Import.PLE,$K61,DX$16)),IF(INDEX(Import.PLE,$K61,DX$16)&lt;=mediçao,BX61,0),0),PLE!$AA$28*BX61)</f>
        <v>0</v>
      </c>
      <c r="DY61" s="119">
        <f ca="1">IF($K61&lt;&gt;1,IF(ISNUMBER(INDEX(Import.PLE,$K61,DY$16)),IF(INDEX(Import.PLE,$K61,DY$16)&lt;=mediçao,BY61,0),0),PLE!$AA$28*BY61)</f>
        <v>0</v>
      </c>
      <c r="DZ61" s="119">
        <f ca="1">IF($K61&lt;&gt;1,IF(ISNUMBER(INDEX(Import.PLE,$K61,DZ$16)),IF(INDEX(Import.PLE,$K61,DZ$16)&lt;=mediçao,BZ61,0),0),PLE!$AA$28*BZ61)</f>
        <v>0</v>
      </c>
      <c r="EA61" s="119">
        <f ca="1">IF($K61&lt;&gt;1,IF(ISNUMBER(INDEX(Import.PLE,$K61,EA$16)),IF(INDEX(Import.PLE,$K61,EA$16)&lt;=mediçao,CA61,0),0),PLE!$AA$28*CA61)</f>
        <v>0</v>
      </c>
      <c r="EB61" s="119">
        <f ca="1">IF($K61&lt;&gt;1,IF(ISNUMBER(INDEX(Import.PLE,$K61,EB$16)),IF(INDEX(Import.PLE,$K61,EB$16)&lt;=mediçao,CB61,0),0),PLE!$AA$28*CB61)</f>
        <v>0</v>
      </c>
      <c r="EC61" s="119">
        <f ca="1">IF($K61&lt;&gt;1,IF(ISNUMBER(INDEX(Import.PLE,$K61,EC$16)),IF(INDEX(Import.PLE,$K61,EC$16)&lt;=mediçao,CC61,0),0),PLE!$AA$28*CC61)</f>
        <v>0</v>
      </c>
      <c r="ED61" s="119">
        <f ca="1">IF($K61&lt;&gt;1,IF(ISNUMBER(INDEX(Import.PLE,$K61,ED$16)),IF(INDEX(Import.PLE,$K61,ED$16)&lt;=mediçao,CD61,0),0),PLE!$AA$28*CD61)</f>
        <v>0</v>
      </c>
      <c r="EE61" s="119">
        <f ca="1">IF($K61&lt;&gt;1,IF(ISNUMBER(INDEX(Import.PLE,$K61,EE$16)),IF(INDEX(Import.PLE,$K61,EE$16)&lt;=mediçao,CE61,0),0),PLE!$AA$28*CE61)</f>
        <v>0</v>
      </c>
      <c r="EF61" s="119">
        <f ca="1">IF($K61&lt;&gt;1,IF(ISNUMBER(INDEX(Import.PLE,$K61,EF$16)),IF(INDEX(Import.PLE,$K61,EF$16)&lt;=mediçao,CF61,0),0),PLE!$AA$28*CF61)</f>
        <v>0</v>
      </c>
      <c r="EG61" s="119">
        <f ca="1">IF($K61&lt;&gt;1,IF(ISNUMBER(INDEX(Import.PLE,$K61,EG$16)),IF(INDEX(Import.PLE,$K61,EG$16)&lt;=mediçao,CG61,0),0),PLE!$AA$28*CG61)</f>
        <v>0</v>
      </c>
      <c r="EH61" s="119">
        <f ca="1">IF($K61&lt;&gt;1,IF(ISNUMBER(INDEX(Import.PLE,$K61,EH$16)),IF(INDEX(Import.PLE,$K61,EH$16)&lt;=mediçao,CH61,0),0),PLE!$AA$28*CH61)</f>
        <v>0</v>
      </c>
      <c r="EI61" s="119">
        <f ca="1">IF($K61&lt;&gt;1,IF(ISNUMBER(INDEX(Import.PLE,$K61,EI$16)),IF(INDEX(Import.PLE,$K61,EI$16)&lt;=mediçao,CI61,0),0),PLE!$AA$28*CI61)</f>
        <v>0</v>
      </c>
      <c r="EJ61" s="119">
        <f ca="1">IF($K61&lt;&gt;1,IF(ISNUMBER(INDEX(Import.PLE,$K61,EJ$16)),IF(INDEX(Import.PLE,$K61,EJ$16)&lt;=mediçao,CJ61,0),0),PLE!$AA$28*CJ61)</f>
        <v>0</v>
      </c>
      <c r="EK61" s="119">
        <f ca="1">IF($K61&lt;&gt;1,IF(ISNUMBER(INDEX(Import.PLE,$K61,EK$16)),IF(INDEX(Import.PLE,$K61,EK$16)&lt;=mediçao,CK61,0),0),PLE!$AA$28*CK61)</f>
        <v>0</v>
      </c>
      <c r="EL61" s="119">
        <f ca="1">IF($K61&lt;&gt;1,IF(ISNUMBER(INDEX(Import.PLE,$K61,EL$16)),IF(INDEX(Import.PLE,$K61,EL$16)&lt;=mediçao,CL61,0),0),PLE!$AA$28*CL61)</f>
        <v>0</v>
      </c>
      <c r="EM61" s="119">
        <f ca="1">IF($K61&lt;&gt;1,IF(ISNUMBER(INDEX(Import.PLE,$K61,EM$16)),IF(INDEX(Import.PLE,$K61,EM$16)&lt;=mediçao,CM61,0),0),PLE!$AA$28*CM61)</f>
        <v>0</v>
      </c>
      <c r="EN61" s="119">
        <f ca="1">IF($K61&lt;&gt;1,IF(ISNUMBER(INDEX(Import.PLE,$K61,EN$16)),IF(INDEX(Import.PLE,$K61,EN$16)&lt;=mediçao,CN61,0),0),PLE!$AA$28*CN61)</f>
        <v>0</v>
      </c>
      <c r="EO61" s="119">
        <f ca="1">IF($K61&lt;&gt;1,IF(ISNUMBER(INDEX(Import.PLE,$K61,EO$16)),IF(INDEX(Import.PLE,$K61,EO$16)&lt;=mediçao,CO61,0),0),PLE!$AA$28*CO61)</f>
        <v>0</v>
      </c>
      <c r="EP61" s="119">
        <f ca="1">IF($K61&lt;&gt;1,IF(ISNUMBER(INDEX(Import.PLE,$K61,EP$16)),IF(INDEX(Import.PLE,$K61,EP$16)&lt;=mediçao,CP61,0),0),PLE!$AA$28*CP61)</f>
        <v>0</v>
      </c>
      <c r="EQ61" s="119">
        <f ca="1">IF($K61&lt;&gt;1,IF(ISNUMBER(INDEX(Import.PLE,$K61,EQ$16)),IF(INDEX(Import.PLE,$K61,EQ$16)&lt;=mediçao,CQ61,0),0),PLE!$AA$28*CQ61)</f>
        <v>0</v>
      </c>
      <c r="ER61" s="119">
        <f ca="1">IF($K61&lt;&gt;1,IF(ISNUMBER(INDEX(Import.PLE,$K61,ER$16)),IF(INDEX(Import.PLE,$K61,ER$16)&lt;=mediçao,CR61,0),0),PLE!$AA$28*CR61)</f>
        <v>0</v>
      </c>
      <c r="ES61" s="119">
        <f ca="1">IF($K61&lt;&gt;1,IF(ISNUMBER(INDEX(Import.PLE,$K61,ES$16)),IF(INDEX(Import.PLE,$K61,ES$16)&lt;=mediçao,CS61,0),0),PLE!$AA$28*CS61)</f>
        <v>0</v>
      </c>
      <c r="ET61" s="119">
        <f ca="1">IF($K61&lt;&gt;1,IF(ISNUMBER(INDEX(Import.PLE,$K61,ET$16)),IF(INDEX(Import.PLE,$K61,ET$16)&lt;=mediçao,CT61,0),0),PLE!$AA$28*CT61)</f>
        <v>0</v>
      </c>
      <c r="EU61" s="119">
        <f ca="1">IF($K61&lt;&gt;1,IF(ISNUMBER(INDEX(Import.PLE,$K61,EU$16)),IF(INDEX(Import.PLE,$K61,EU$16)&lt;=mediçao,CU61,0),0),PLE!$AA$28*CU61)</f>
        <v>0</v>
      </c>
      <c r="EV61" s="119">
        <f ca="1">IF($K61&lt;&gt;1,IF(ISNUMBER(INDEX(Import.PLE,$K61,EV$16)),IF(INDEX(Import.PLE,$K61,EV$16)&lt;=mediçao,CV61,0),0),PLE!$AA$28*CV61)</f>
        <v>0</v>
      </c>
      <c r="EW61" s="119">
        <f ca="1">IF($K61&lt;&gt;1,IF(ISNUMBER(INDEX(Import.PLE,$K61,EW$16)),IF(INDEX(Import.PLE,$K61,EW$16)&lt;=mediçao,CW61,0),0),PLE!$AA$28*CW61)</f>
        <v>0</v>
      </c>
      <c r="EX61" s="119">
        <f ca="1">IF($K61&lt;&gt;1,IF(ISNUMBER(INDEX(Import.PLE,$K61,EX$16)),IF(INDEX(Import.PLE,$K61,EX$16)&lt;=mediçao,CX61,0),0),PLE!$AA$28*CX61)</f>
        <v>0</v>
      </c>
      <c r="EY61" s="119">
        <f ca="1">IF($K61&lt;&gt;1,IF(ISNUMBER(INDEX(Import.PLE,$K61,EY$16)),IF(INDEX(Import.PLE,$K61,EY$16)&lt;=mediçao,CY61,0),0),PLE!$AA$28*CY61)</f>
        <v>0</v>
      </c>
      <c r="EZ61" s="119">
        <f ca="1">IF($K61&lt;&gt;1,IF(ISNUMBER(INDEX(Import.PLE,$K61,EZ$16)),IF(INDEX(Import.PLE,$K61,EZ$16)&lt;=mediçao,CZ61,0),0),PLE!$AA$28*CZ61)</f>
        <v>0</v>
      </c>
      <c r="FA61" s="119">
        <f ca="1">IF($K61&lt;&gt;1,IF(ISNUMBER(INDEX(Import.PLE,$K61,FA$16)),IF(INDEX(Import.PLE,$K61,FA$16)&lt;=mediçao,DA61,0),0),PLE!$AA$28*DA61)</f>
        <v>0</v>
      </c>
      <c r="FB61" s="119">
        <f ca="1">IF($K61&lt;&gt;1,IF(ISNUMBER(INDEX(Import.PLE,$K61,FB$16)),IF(INDEX(Import.PLE,$K61,FB$16)&lt;=mediçao,DB61,0),0),PLE!$AA$28*DB61)</f>
        <v>0</v>
      </c>
      <c r="FC61" s="119">
        <f ca="1">IF($K61&lt;&gt;1,IF(ISNUMBER(INDEX(Import.PLE,$K61,FC$16)),IF(INDEX(Import.PLE,$K61,FC$16)&lt;=mediçao,DC61,0),0),PLE!$AA$28*DC61)</f>
        <v>0</v>
      </c>
      <c r="FD61" s="119">
        <f ca="1">IF($K61&lt;&gt;1,IF(ISNUMBER(INDEX(Import.PLE,$K61,FD$16)),IF(INDEX(Import.PLE,$K61,FD$16)&lt;=mediçao,DD61,0),0),PLE!$AA$28*DD61)</f>
        <v>0</v>
      </c>
      <c r="FE61" s="119">
        <f ca="1">IF($K61&lt;&gt;1,IF(ISNUMBER(INDEX(Import.PLE,$K61,FE$16)),IF(INDEX(Import.PLE,$K61,FE$16)&lt;=mediçao,DE61,0),0),PLE!$AA$28*DE61)</f>
        <v>0</v>
      </c>
      <c r="FF61" s="119">
        <f ca="1">IF($K61&lt;&gt;1,IF(ISNUMBER(INDEX(Import.PLE,$K61,FF$16)),IF(INDEX(Import.PLE,$K61,FF$16)&lt;=mediçao,DF61,0),0),PLE!$AA$28*DF61)</f>
        <v>0</v>
      </c>
      <c r="FG61" s="119">
        <f ca="1">IF($K61&lt;&gt;1,IF(ISNUMBER(INDEX(Import.PLE,$K61,FG$16)),IF(INDEX(Import.PLE,$K61,FG$16)&lt;=mediçao,DG61,0),0),PLE!$AA$28*DG61)</f>
        <v>0</v>
      </c>
      <c r="FH61" s="119">
        <f ca="1">IF($K61&lt;&gt;1,IF(ISNUMBER(INDEX(Import.PLE,$K61,FH$16)),IF(INDEX(Import.PLE,$K61,FH$16)&lt;=mediçao,DH61,0),0),PLE!$AA$28*DH61)</f>
        <v>0</v>
      </c>
      <c r="FI61" s="119">
        <f ca="1">IF($K61&lt;&gt;1,IF(ISNUMBER(INDEX(Import.PLE,$K61,FI$16)),IF(INDEX(Import.PLE,$K61,FI$16)&lt;=mediçao,DI61,0),0),PLE!$AA$28*DI61)</f>
        <v>0</v>
      </c>
      <c r="FJ61" s="119">
        <f ca="1">IF($K61&lt;&gt;1,IF(ISNUMBER(INDEX(Import.PLE,$K61,FJ$16)),IF(INDEX(Import.PLE,$K61,FJ$16)&lt;=mediçao,DJ61,0),0),PLE!$AA$28*DJ61)</f>
        <v>0</v>
      </c>
    </row>
    <row r="62" spans="2:166" s="88" customFormat="1" ht="11.25" customHeight="1" x14ac:dyDescent="0.35">
      <c r="B62" s="118">
        <f t="shared" ca="1" si="3"/>
        <v>45</v>
      </c>
      <c r="C62" s="83" t="str">
        <f t="shared" si="4"/>
        <v>Serviço</v>
      </c>
      <c r="D62" s="138" t="s">
        <v>277</v>
      </c>
      <c r="E62" s="139" t="s">
        <v>264</v>
      </c>
      <c r="F62" s="137" t="s">
        <v>201</v>
      </c>
      <c r="G62" s="174">
        <f t="shared" si="5"/>
        <v>121.49</v>
      </c>
      <c r="H62" s="175">
        <f t="shared" si="6"/>
        <v>93.449995884434941</v>
      </c>
      <c r="I62" s="176">
        <v>11353.24</v>
      </c>
      <c r="J62" s="86"/>
      <c r="K62" s="168">
        <f>deactivatedados.form1</f>
        <v>5</v>
      </c>
      <c r="L62" s="167" t="s">
        <v>705</v>
      </c>
      <c r="M62" s="87"/>
      <c r="N62" s="181">
        <v>121.49</v>
      </c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M62" s="119">
        <f t="shared" ca="1" si="7"/>
        <v>11353.24</v>
      </c>
      <c r="BN62" s="119">
        <f t="shared" si="8"/>
        <v>0</v>
      </c>
      <c r="BO62" s="119">
        <f t="shared" si="9"/>
        <v>0</v>
      </c>
      <c r="BP62" s="119">
        <f t="shared" si="10"/>
        <v>0</v>
      </c>
      <c r="BQ62" s="119">
        <f t="shared" si="11"/>
        <v>0</v>
      </c>
      <c r="BR62" s="119">
        <f t="shared" si="12"/>
        <v>0</v>
      </c>
      <c r="BS62" s="119">
        <f t="shared" si="13"/>
        <v>0</v>
      </c>
      <c r="BT62" s="119">
        <f t="shared" si="14"/>
        <v>0</v>
      </c>
      <c r="BU62" s="119">
        <f t="shared" si="15"/>
        <v>0</v>
      </c>
      <c r="BV62" s="119">
        <f t="shared" si="16"/>
        <v>0</v>
      </c>
      <c r="BW62" s="119">
        <f t="shared" si="17"/>
        <v>0</v>
      </c>
      <c r="BX62" s="119">
        <f t="shared" si="18"/>
        <v>0</v>
      </c>
      <c r="BY62" s="119">
        <f t="shared" si="19"/>
        <v>0</v>
      </c>
      <c r="BZ62" s="119">
        <f t="shared" si="20"/>
        <v>0</v>
      </c>
      <c r="CA62" s="119">
        <f t="shared" si="21"/>
        <v>0</v>
      </c>
      <c r="CB62" s="119">
        <f t="shared" si="22"/>
        <v>0</v>
      </c>
      <c r="CC62" s="119">
        <f t="shared" si="23"/>
        <v>0</v>
      </c>
      <c r="CD62" s="119">
        <f t="shared" si="24"/>
        <v>0</v>
      </c>
      <c r="CE62" s="119">
        <f t="shared" si="25"/>
        <v>0</v>
      </c>
      <c r="CF62" s="119">
        <f t="shared" si="26"/>
        <v>0</v>
      </c>
      <c r="CG62" s="119">
        <f t="shared" si="27"/>
        <v>0</v>
      </c>
      <c r="CH62" s="119">
        <f t="shared" si="28"/>
        <v>0</v>
      </c>
      <c r="CI62" s="119">
        <f t="shared" si="29"/>
        <v>0</v>
      </c>
      <c r="CJ62" s="119">
        <f t="shared" si="30"/>
        <v>0</v>
      </c>
      <c r="CK62" s="119">
        <f t="shared" si="31"/>
        <v>0</v>
      </c>
      <c r="CL62" s="119">
        <f t="shared" si="32"/>
        <v>0</v>
      </c>
      <c r="CM62" s="119">
        <f t="shared" si="33"/>
        <v>0</v>
      </c>
      <c r="CN62" s="119">
        <f t="shared" si="34"/>
        <v>0</v>
      </c>
      <c r="CO62" s="119">
        <f t="shared" si="35"/>
        <v>0</v>
      </c>
      <c r="CP62" s="119">
        <f t="shared" si="36"/>
        <v>0</v>
      </c>
      <c r="CQ62" s="119">
        <f t="shared" si="37"/>
        <v>0</v>
      </c>
      <c r="CR62" s="119">
        <f t="shared" si="38"/>
        <v>0</v>
      </c>
      <c r="CS62" s="119">
        <f t="shared" si="39"/>
        <v>0</v>
      </c>
      <c r="CT62" s="119">
        <f t="shared" si="40"/>
        <v>0</v>
      </c>
      <c r="CU62" s="119">
        <f t="shared" si="41"/>
        <v>0</v>
      </c>
      <c r="CV62" s="119">
        <f t="shared" si="42"/>
        <v>0</v>
      </c>
      <c r="CW62" s="119">
        <f t="shared" si="43"/>
        <v>0</v>
      </c>
      <c r="CX62" s="119">
        <f t="shared" si="44"/>
        <v>0</v>
      </c>
      <c r="CY62" s="119">
        <f t="shared" si="45"/>
        <v>0</v>
      </c>
      <c r="CZ62" s="119">
        <f t="shared" si="46"/>
        <v>0</v>
      </c>
      <c r="DA62" s="119">
        <f t="shared" si="47"/>
        <v>0</v>
      </c>
      <c r="DB62" s="119">
        <f t="shared" si="48"/>
        <v>0</v>
      </c>
      <c r="DC62" s="119">
        <f t="shared" si="49"/>
        <v>0</v>
      </c>
      <c r="DD62" s="119">
        <f t="shared" si="50"/>
        <v>0</v>
      </c>
      <c r="DE62" s="119">
        <f t="shared" si="51"/>
        <v>0</v>
      </c>
      <c r="DF62" s="119">
        <f t="shared" si="52"/>
        <v>0</v>
      </c>
      <c r="DG62" s="119">
        <f t="shared" si="53"/>
        <v>0</v>
      </c>
      <c r="DH62" s="119">
        <f t="shared" si="54"/>
        <v>0</v>
      </c>
      <c r="DI62" s="119">
        <f t="shared" si="55"/>
        <v>0</v>
      </c>
      <c r="DJ62" s="119">
        <f t="shared" si="56"/>
        <v>0</v>
      </c>
      <c r="DK62" s="126" t="str">
        <f t="shared" si="57"/>
        <v>1</v>
      </c>
      <c r="DL62" s="126">
        <f t="shared" ca="1" si="58"/>
        <v>11353.24</v>
      </c>
      <c r="DM62" s="119">
        <f ca="1">IF($K62&lt;&gt;1,IF(ISNUMBER(INDEX(Import.PLE,$K62,DM$16)),IF(INDEX(Import.PLE,$K62,DM$16)&lt;=mediçao,BM62,0),0),PLE!$AA$28*BM62)</f>
        <v>11353.24</v>
      </c>
      <c r="DN62" s="119">
        <f ca="1">IF($K62&lt;&gt;1,IF(ISNUMBER(INDEX(Import.PLE,$K62,DN$16)),IF(INDEX(Import.PLE,$K62,DN$16)&lt;=mediçao,BN62,0),0),PLE!$AA$28*BN62)</f>
        <v>0</v>
      </c>
      <c r="DO62" s="119">
        <f ca="1">IF($K62&lt;&gt;1,IF(ISNUMBER(INDEX(Import.PLE,$K62,DO$16)),IF(INDEX(Import.PLE,$K62,DO$16)&lt;=mediçao,BO62,0),0),PLE!$AA$28*BO62)</f>
        <v>0</v>
      </c>
      <c r="DP62" s="119">
        <f ca="1">IF($K62&lt;&gt;1,IF(ISNUMBER(INDEX(Import.PLE,$K62,DP$16)),IF(INDEX(Import.PLE,$K62,DP$16)&lt;=mediçao,BP62,0),0),PLE!$AA$28*BP62)</f>
        <v>0</v>
      </c>
      <c r="DQ62" s="119">
        <f ca="1">IF($K62&lt;&gt;1,IF(ISNUMBER(INDEX(Import.PLE,$K62,DQ$16)),IF(INDEX(Import.PLE,$K62,DQ$16)&lt;=mediçao,BQ62,0),0),PLE!$AA$28*BQ62)</f>
        <v>0</v>
      </c>
      <c r="DR62" s="119">
        <f ca="1">IF($K62&lt;&gt;1,IF(ISNUMBER(INDEX(Import.PLE,$K62,DR$16)),IF(INDEX(Import.PLE,$K62,DR$16)&lt;=mediçao,BR62,0),0),PLE!$AA$28*BR62)</f>
        <v>0</v>
      </c>
      <c r="DS62" s="119">
        <f ca="1">IF($K62&lt;&gt;1,IF(ISNUMBER(INDEX(Import.PLE,$K62,DS$16)),IF(INDEX(Import.PLE,$K62,DS$16)&lt;=mediçao,BS62,0),0),PLE!$AA$28*BS62)</f>
        <v>0</v>
      </c>
      <c r="DT62" s="119">
        <f ca="1">IF($K62&lt;&gt;1,IF(ISNUMBER(INDEX(Import.PLE,$K62,DT$16)),IF(INDEX(Import.PLE,$K62,DT$16)&lt;=mediçao,BT62,0),0),PLE!$AA$28*BT62)</f>
        <v>0</v>
      </c>
      <c r="DU62" s="119">
        <f ca="1">IF($K62&lt;&gt;1,IF(ISNUMBER(INDEX(Import.PLE,$K62,DU$16)),IF(INDEX(Import.PLE,$K62,DU$16)&lt;=mediçao,BU62,0),0),PLE!$AA$28*BU62)</f>
        <v>0</v>
      </c>
      <c r="DV62" s="119">
        <f ca="1">IF($K62&lt;&gt;1,IF(ISNUMBER(INDEX(Import.PLE,$K62,DV$16)),IF(INDEX(Import.PLE,$K62,DV$16)&lt;=mediçao,BV62,0),0),PLE!$AA$28*BV62)</f>
        <v>0</v>
      </c>
      <c r="DW62" s="119">
        <f ca="1">IF($K62&lt;&gt;1,IF(ISNUMBER(INDEX(Import.PLE,$K62,DW$16)),IF(INDEX(Import.PLE,$K62,DW$16)&lt;=mediçao,BW62,0),0),PLE!$AA$28*BW62)</f>
        <v>0</v>
      </c>
      <c r="DX62" s="119">
        <f ca="1">IF($K62&lt;&gt;1,IF(ISNUMBER(INDEX(Import.PLE,$K62,DX$16)),IF(INDEX(Import.PLE,$K62,DX$16)&lt;=mediçao,BX62,0),0),PLE!$AA$28*BX62)</f>
        <v>0</v>
      </c>
      <c r="DY62" s="119">
        <f ca="1">IF($K62&lt;&gt;1,IF(ISNUMBER(INDEX(Import.PLE,$K62,DY$16)),IF(INDEX(Import.PLE,$K62,DY$16)&lt;=mediçao,BY62,0),0),PLE!$AA$28*BY62)</f>
        <v>0</v>
      </c>
      <c r="DZ62" s="119">
        <f ca="1">IF($K62&lt;&gt;1,IF(ISNUMBER(INDEX(Import.PLE,$K62,DZ$16)),IF(INDEX(Import.PLE,$K62,DZ$16)&lt;=mediçao,BZ62,0),0),PLE!$AA$28*BZ62)</f>
        <v>0</v>
      </c>
      <c r="EA62" s="119">
        <f ca="1">IF($K62&lt;&gt;1,IF(ISNUMBER(INDEX(Import.PLE,$K62,EA$16)),IF(INDEX(Import.PLE,$K62,EA$16)&lt;=mediçao,CA62,0),0),PLE!$AA$28*CA62)</f>
        <v>0</v>
      </c>
      <c r="EB62" s="119">
        <f ca="1">IF($K62&lt;&gt;1,IF(ISNUMBER(INDEX(Import.PLE,$K62,EB$16)),IF(INDEX(Import.PLE,$K62,EB$16)&lt;=mediçao,CB62,0),0),PLE!$AA$28*CB62)</f>
        <v>0</v>
      </c>
      <c r="EC62" s="119">
        <f ca="1">IF($K62&lt;&gt;1,IF(ISNUMBER(INDEX(Import.PLE,$K62,EC$16)),IF(INDEX(Import.PLE,$K62,EC$16)&lt;=mediçao,CC62,0),0),PLE!$AA$28*CC62)</f>
        <v>0</v>
      </c>
      <c r="ED62" s="119">
        <f ca="1">IF($K62&lt;&gt;1,IF(ISNUMBER(INDEX(Import.PLE,$K62,ED$16)),IF(INDEX(Import.PLE,$K62,ED$16)&lt;=mediçao,CD62,0),0),PLE!$AA$28*CD62)</f>
        <v>0</v>
      </c>
      <c r="EE62" s="119">
        <f ca="1">IF($K62&lt;&gt;1,IF(ISNUMBER(INDEX(Import.PLE,$K62,EE$16)),IF(INDEX(Import.PLE,$K62,EE$16)&lt;=mediçao,CE62,0),0),PLE!$AA$28*CE62)</f>
        <v>0</v>
      </c>
      <c r="EF62" s="119">
        <f ca="1">IF($K62&lt;&gt;1,IF(ISNUMBER(INDEX(Import.PLE,$K62,EF$16)),IF(INDEX(Import.PLE,$K62,EF$16)&lt;=mediçao,CF62,0),0),PLE!$AA$28*CF62)</f>
        <v>0</v>
      </c>
      <c r="EG62" s="119">
        <f ca="1">IF($K62&lt;&gt;1,IF(ISNUMBER(INDEX(Import.PLE,$K62,EG$16)),IF(INDEX(Import.PLE,$K62,EG$16)&lt;=mediçao,CG62,0),0),PLE!$AA$28*CG62)</f>
        <v>0</v>
      </c>
      <c r="EH62" s="119">
        <f ca="1">IF($K62&lt;&gt;1,IF(ISNUMBER(INDEX(Import.PLE,$K62,EH$16)),IF(INDEX(Import.PLE,$K62,EH$16)&lt;=mediçao,CH62,0),0),PLE!$AA$28*CH62)</f>
        <v>0</v>
      </c>
      <c r="EI62" s="119">
        <f ca="1">IF($K62&lt;&gt;1,IF(ISNUMBER(INDEX(Import.PLE,$K62,EI$16)),IF(INDEX(Import.PLE,$K62,EI$16)&lt;=mediçao,CI62,0),0),PLE!$AA$28*CI62)</f>
        <v>0</v>
      </c>
      <c r="EJ62" s="119">
        <f ca="1">IF($K62&lt;&gt;1,IF(ISNUMBER(INDEX(Import.PLE,$K62,EJ$16)),IF(INDEX(Import.PLE,$K62,EJ$16)&lt;=mediçao,CJ62,0),0),PLE!$AA$28*CJ62)</f>
        <v>0</v>
      </c>
      <c r="EK62" s="119">
        <f ca="1">IF($K62&lt;&gt;1,IF(ISNUMBER(INDEX(Import.PLE,$K62,EK$16)),IF(INDEX(Import.PLE,$K62,EK$16)&lt;=mediçao,CK62,0),0),PLE!$AA$28*CK62)</f>
        <v>0</v>
      </c>
      <c r="EL62" s="119">
        <f ca="1">IF($K62&lt;&gt;1,IF(ISNUMBER(INDEX(Import.PLE,$K62,EL$16)),IF(INDEX(Import.PLE,$K62,EL$16)&lt;=mediçao,CL62,0),0),PLE!$AA$28*CL62)</f>
        <v>0</v>
      </c>
      <c r="EM62" s="119">
        <f ca="1">IF($K62&lt;&gt;1,IF(ISNUMBER(INDEX(Import.PLE,$K62,EM$16)),IF(INDEX(Import.PLE,$K62,EM$16)&lt;=mediçao,CM62,0),0),PLE!$AA$28*CM62)</f>
        <v>0</v>
      </c>
      <c r="EN62" s="119">
        <f ca="1">IF($K62&lt;&gt;1,IF(ISNUMBER(INDEX(Import.PLE,$K62,EN$16)),IF(INDEX(Import.PLE,$K62,EN$16)&lt;=mediçao,CN62,0),0),PLE!$AA$28*CN62)</f>
        <v>0</v>
      </c>
      <c r="EO62" s="119">
        <f ca="1">IF($K62&lt;&gt;1,IF(ISNUMBER(INDEX(Import.PLE,$K62,EO$16)),IF(INDEX(Import.PLE,$K62,EO$16)&lt;=mediçao,CO62,0),0),PLE!$AA$28*CO62)</f>
        <v>0</v>
      </c>
      <c r="EP62" s="119">
        <f ca="1">IF($K62&lt;&gt;1,IF(ISNUMBER(INDEX(Import.PLE,$K62,EP$16)),IF(INDEX(Import.PLE,$K62,EP$16)&lt;=mediçao,CP62,0),0),PLE!$AA$28*CP62)</f>
        <v>0</v>
      </c>
      <c r="EQ62" s="119">
        <f ca="1">IF($K62&lt;&gt;1,IF(ISNUMBER(INDEX(Import.PLE,$K62,EQ$16)),IF(INDEX(Import.PLE,$K62,EQ$16)&lt;=mediçao,CQ62,0),0),PLE!$AA$28*CQ62)</f>
        <v>0</v>
      </c>
      <c r="ER62" s="119">
        <f ca="1">IF($K62&lt;&gt;1,IF(ISNUMBER(INDEX(Import.PLE,$K62,ER$16)),IF(INDEX(Import.PLE,$K62,ER$16)&lt;=mediçao,CR62,0),0),PLE!$AA$28*CR62)</f>
        <v>0</v>
      </c>
      <c r="ES62" s="119">
        <f ca="1">IF($K62&lt;&gt;1,IF(ISNUMBER(INDEX(Import.PLE,$K62,ES$16)),IF(INDEX(Import.PLE,$K62,ES$16)&lt;=mediçao,CS62,0),0),PLE!$AA$28*CS62)</f>
        <v>0</v>
      </c>
      <c r="ET62" s="119">
        <f ca="1">IF($K62&lt;&gt;1,IF(ISNUMBER(INDEX(Import.PLE,$K62,ET$16)),IF(INDEX(Import.PLE,$K62,ET$16)&lt;=mediçao,CT62,0),0),PLE!$AA$28*CT62)</f>
        <v>0</v>
      </c>
      <c r="EU62" s="119">
        <f ca="1">IF($K62&lt;&gt;1,IF(ISNUMBER(INDEX(Import.PLE,$K62,EU$16)),IF(INDEX(Import.PLE,$K62,EU$16)&lt;=mediçao,CU62,0),0),PLE!$AA$28*CU62)</f>
        <v>0</v>
      </c>
      <c r="EV62" s="119">
        <f ca="1">IF($K62&lt;&gt;1,IF(ISNUMBER(INDEX(Import.PLE,$K62,EV$16)),IF(INDEX(Import.PLE,$K62,EV$16)&lt;=mediçao,CV62,0),0),PLE!$AA$28*CV62)</f>
        <v>0</v>
      </c>
      <c r="EW62" s="119">
        <f ca="1">IF($K62&lt;&gt;1,IF(ISNUMBER(INDEX(Import.PLE,$K62,EW$16)),IF(INDEX(Import.PLE,$K62,EW$16)&lt;=mediçao,CW62,0),0),PLE!$AA$28*CW62)</f>
        <v>0</v>
      </c>
      <c r="EX62" s="119">
        <f ca="1">IF($K62&lt;&gt;1,IF(ISNUMBER(INDEX(Import.PLE,$K62,EX$16)),IF(INDEX(Import.PLE,$K62,EX$16)&lt;=mediçao,CX62,0),0),PLE!$AA$28*CX62)</f>
        <v>0</v>
      </c>
      <c r="EY62" s="119">
        <f ca="1">IF($K62&lt;&gt;1,IF(ISNUMBER(INDEX(Import.PLE,$K62,EY$16)),IF(INDEX(Import.PLE,$K62,EY$16)&lt;=mediçao,CY62,0),0),PLE!$AA$28*CY62)</f>
        <v>0</v>
      </c>
      <c r="EZ62" s="119">
        <f ca="1">IF($K62&lt;&gt;1,IF(ISNUMBER(INDEX(Import.PLE,$K62,EZ$16)),IF(INDEX(Import.PLE,$K62,EZ$16)&lt;=mediçao,CZ62,0),0),PLE!$AA$28*CZ62)</f>
        <v>0</v>
      </c>
      <c r="FA62" s="119">
        <f ca="1">IF($K62&lt;&gt;1,IF(ISNUMBER(INDEX(Import.PLE,$K62,FA$16)),IF(INDEX(Import.PLE,$K62,FA$16)&lt;=mediçao,DA62,0),0),PLE!$AA$28*DA62)</f>
        <v>0</v>
      </c>
      <c r="FB62" s="119">
        <f ca="1">IF($K62&lt;&gt;1,IF(ISNUMBER(INDEX(Import.PLE,$K62,FB$16)),IF(INDEX(Import.PLE,$K62,FB$16)&lt;=mediçao,DB62,0),0),PLE!$AA$28*DB62)</f>
        <v>0</v>
      </c>
      <c r="FC62" s="119">
        <f ca="1">IF($K62&lt;&gt;1,IF(ISNUMBER(INDEX(Import.PLE,$K62,FC$16)),IF(INDEX(Import.PLE,$K62,FC$16)&lt;=mediçao,DC62,0),0),PLE!$AA$28*DC62)</f>
        <v>0</v>
      </c>
      <c r="FD62" s="119">
        <f ca="1">IF($K62&lt;&gt;1,IF(ISNUMBER(INDEX(Import.PLE,$K62,FD$16)),IF(INDEX(Import.PLE,$K62,FD$16)&lt;=mediçao,DD62,0),0),PLE!$AA$28*DD62)</f>
        <v>0</v>
      </c>
      <c r="FE62" s="119">
        <f ca="1">IF($K62&lt;&gt;1,IF(ISNUMBER(INDEX(Import.PLE,$K62,FE$16)),IF(INDEX(Import.PLE,$K62,FE$16)&lt;=mediçao,DE62,0),0),PLE!$AA$28*DE62)</f>
        <v>0</v>
      </c>
      <c r="FF62" s="119">
        <f ca="1">IF($K62&lt;&gt;1,IF(ISNUMBER(INDEX(Import.PLE,$K62,FF$16)),IF(INDEX(Import.PLE,$K62,FF$16)&lt;=mediçao,DF62,0),0),PLE!$AA$28*DF62)</f>
        <v>0</v>
      </c>
      <c r="FG62" s="119">
        <f ca="1">IF($K62&lt;&gt;1,IF(ISNUMBER(INDEX(Import.PLE,$K62,FG$16)),IF(INDEX(Import.PLE,$K62,FG$16)&lt;=mediçao,DG62,0),0),PLE!$AA$28*DG62)</f>
        <v>0</v>
      </c>
      <c r="FH62" s="119">
        <f ca="1">IF($K62&lt;&gt;1,IF(ISNUMBER(INDEX(Import.PLE,$K62,FH$16)),IF(INDEX(Import.PLE,$K62,FH$16)&lt;=mediçao,DH62,0),0),PLE!$AA$28*DH62)</f>
        <v>0</v>
      </c>
      <c r="FI62" s="119">
        <f ca="1">IF($K62&lt;&gt;1,IF(ISNUMBER(INDEX(Import.PLE,$K62,FI$16)),IF(INDEX(Import.PLE,$K62,FI$16)&lt;=mediçao,DI62,0),0),PLE!$AA$28*DI62)</f>
        <v>0</v>
      </c>
      <c r="FJ62" s="119">
        <f ca="1">IF($K62&lt;&gt;1,IF(ISNUMBER(INDEX(Import.PLE,$K62,FJ$16)),IF(INDEX(Import.PLE,$K62,FJ$16)&lt;=mediçao,DJ62,0),0),PLE!$AA$28*DJ62)</f>
        <v>0</v>
      </c>
    </row>
    <row r="63" spans="2:166" s="88" customFormat="1" ht="11.25" customHeight="1" x14ac:dyDescent="0.35">
      <c r="B63" s="118">
        <f t="shared" ca="1" si="3"/>
        <v>46</v>
      </c>
      <c r="C63" s="83" t="str">
        <f t="shared" si="4"/>
        <v>Serviço</v>
      </c>
      <c r="D63" s="138" t="s">
        <v>278</v>
      </c>
      <c r="E63" s="139" t="s">
        <v>266</v>
      </c>
      <c r="F63" s="137" t="s">
        <v>227</v>
      </c>
      <c r="G63" s="174">
        <f t="shared" si="5"/>
        <v>143.19999999999999</v>
      </c>
      <c r="H63" s="175">
        <f t="shared" si="6"/>
        <v>19.359986033519554</v>
      </c>
      <c r="I63" s="176">
        <v>2772.35</v>
      </c>
      <c r="J63" s="86"/>
      <c r="K63" s="168">
        <f>deactivatedados.form1</f>
        <v>5</v>
      </c>
      <c r="L63" s="167" t="s">
        <v>705</v>
      </c>
      <c r="M63" s="87"/>
      <c r="N63" s="181">
        <v>143.19999999999999</v>
      </c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M63" s="119">
        <f t="shared" ca="1" si="7"/>
        <v>2772.35</v>
      </c>
      <c r="BN63" s="119">
        <f t="shared" si="8"/>
        <v>0</v>
      </c>
      <c r="BO63" s="119">
        <f t="shared" si="9"/>
        <v>0</v>
      </c>
      <c r="BP63" s="119">
        <f t="shared" si="10"/>
        <v>0</v>
      </c>
      <c r="BQ63" s="119">
        <f t="shared" si="11"/>
        <v>0</v>
      </c>
      <c r="BR63" s="119">
        <f t="shared" si="12"/>
        <v>0</v>
      </c>
      <c r="BS63" s="119">
        <f t="shared" si="13"/>
        <v>0</v>
      </c>
      <c r="BT63" s="119">
        <f t="shared" si="14"/>
        <v>0</v>
      </c>
      <c r="BU63" s="119">
        <f t="shared" si="15"/>
        <v>0</v>
      </c>
      <c r="BV63" s="119">
        <f t="shared" si="16"/>
        <v>0</v>
      </c>
      <c r="BW63" s="119">
        <f t="shared" si="17"/>
        <v>0</v>
      </c>
      <c r="BX63" s="119">
        <f t="shared" si="18"/>
        <v>0</v>
      </c>
      <c r="BY63" s="119">
        <f t="shared" si="19"/>
        <v>0</v>
      </c>
      <c r="BZ63" s="119">
        <f t="shared" si="20"/>
        <v>0</v>
      </c>
      <c r="CA63" s="119">
        <f t="shared" si="21"/>
        <v>0</v>
      </c>
      <c r="CB63" s="119">
        <f t="shared" si="22"/>
        <v>0</v>
      </c>
      <c r="CC63" s="119">
        <f t="shared" si="23"/>
        <v>0</v>
      </c>
      <c r="CD63" s="119">
        <f t="shared" si="24"/>
        <v>0</v>
      </c>
      <c r="CE63" s="119">
        <f t="shared" si="25"/>
        <v>0</v>
      </c>
      <c r="CF63" s="119">
        <f t="shared" si="26"/>
        <v>0</v>
      </c>
      <c r="CG63" s="119">
        <f t="shared" si="27"/>
        <v>0</v>
      </c>
      <c r="CH63" s="119">
        <f t="shared" si="28"/>
        <v>0</v>
      </c>
      <c r="CI63" s="119">
        <f t="shared" si="29"/>
        <v>0</v>
      </c>
      <c r="CJ63" s="119">
        <f t="shared" si="30"/>
        <v>0</v>
      </c>
      <c r="CK63" s="119">
        <f t="shared" si="31"/>
        <v>0</v>
      </c>
      <c r="CL63" s="119">
        <f t="shared" si="32"/>
        <v>0</v>
      </c>
      <c r="CM63" s="119">
        <f t="shared" si="33"/>
        <v>0</v>
      </c>
      <c r="CN63" s="119">
        <f t="shared" si="34"/>
        <v>0</v>
      </c>
      <c r="CO63" s="119">
        <f t="shared" si="35"/>
        <v>0</v>
      </c>
      <c r="CP63" s="119">
        <f t="shared" si="36"/>
        <v>0</v>
      </c>
      <c r="CQ63" s="119">
        <f t="shared" si="37"/>
        <v>0</v>
      </c>
      <c r="CR63" s="119">
        <f t="shared" si="38"/>
        <v>0</v>
      </c>
      <c r="CS63" s="119">
        <f t="shared" si="39"/>
        <v>0</v>
      </c>
      <c r="CT63" s="119">
        <f t="shared" si="40"/>
        <v>0</v>
      </c>
      <c r="CU63" s="119">
        <f t="shared" si="41"/>
        <v>0</v>
      </c>
      <c r="CV63" s="119">
        <f t="shared" si="42"/>
        <v>0</v>
      </c>
      <c r="CW63" s="119">
        <f t="shared" si="43"/>
        <v>0</v>
      </c>
      <c r="CX63" s="119">
        <f t="shared" si="44"/>
        <v>0</v>
      </c>
      <c r="CY63" s="119">
        <f t="shared" si="45"/>
        <v>0</v>
      </c>
      <c r="CZ63" s="119">
        <f t="shared" si="46"/>
        <v>0</v>
      </c>
      <c r="DA63" s="119">
        <f t="shared" si="47"/>
        <v>0</v>
      </c>
      <c r="DB63" s="119">
        <f t="shared" si="48"/>
        <v>0</v>
      </c>
      <c r="DC63" s="119">
        <f t="shared" si="49"/>
        <v>0</v>
      </c>
      <c r="DD63" s="119">
        <f t="shared" si="50"/>
        <v>0</v>
      </c>
      <c r="DE63" s="119">
        <f t="shared" si="51"/>
        <v>0</v>
      </c>
      <c r="DF63" s="119">
        <f t="shared" si="52"/>
        <v>0</v>
      </c>
      <c r="DG63" s="119">
        <f t="shared" si="53"/>
        <v>0</v>
      </c>
      <c r="DH63" s="119">
        <f t="shared" si="54"/>
        <v>0</v>
      </c>
      <c r="DI63" s="119">
        <f t="shared" si="55"/>
        <v>0</v>
      </c>
      <c r="DJ63" s="119">
        <f t="shared" si="56"/>
        <v>0</v>
      </c>
      <c r="DK63" s="126" t="str">
        <f t="shared" si="57"/>
        <v>1</v>
      </c>
      <c r="DL63" s="126">
        <f t="shared" ca="1" si="58"/>
        <v>2772.35</v>
      </c>
      <c r="DM63" s="119">
        <f ca="1">IF($K63&lt;&gt;1,IF(ISNUMBER(INDEX(Import.PLE,$K63,DM$16)),IF(INDEX(Import.PLE,$K63,DM$16)&lt;=mediçao,BM63,0),0),PLE!$AA$28*BM63)</f>
        <v>2772.35</v>
      </c>
      <c r="DN63" s="119">
        <f ca="1">IF($K63&lt;&gt;1,IF(ISNUMBER(INDEX(Import.PLE,$K63,DN$16)),IF(INDEX(Import.PLE,$K63,DN$16)&lt;=mediçao,BN63,0),0),PLE!$AA$28*BN63)</f>
        <v>0</v>
      </c>
      <c r="DO63" s="119">
        <f ca="1">IF($K63&lt;&gt;1,IF(ISNUMBER(INDEX(Import.PLE,$K63,DO$16)),IF(INDEX(Import.PLE,$K63,DO$16)&lt;=mediçao,BO63,0),0),PLE!$AA$28*BO63)</f>
        <v>0</v>
      </c>
      <c r="DP63" s="119">
        <f ca="1">IF($K63&lt;&gt;1,IF(ISNUMBER(INDEX(Import.PLE,$K63,DP$16)),IF(INDEX(Import.PLE,$K63,DP$16)&lt;=mediçao,BP63,0),0),PLE!$AA$28*BP63)</f>
        <v>0</v>
      </c>
      <c r="DQ63" s="119">
        <f ca="1">IF($K63&lt;&gt;1,IF(ISNUMBER(INDEX(Import.PLE,$K63,DQ$16)),IF(INDEX(Import.PLE,$K63,DQ$16)&lt;=mediçao,BQ63,0),0),PLE!$AA$28*BQ63)</f>
        <v>0</v>
      </c>
      <c r="DR63" s="119">
        <f ca="1">IF($K63&lt;&gt;1,IF(ISNUMBER(INDEX(Import.PLE,$K63,DR$16)),IF(INDEX(Import.PLE,$K63,DR$16)&lt;=mediçao,BR63,0),0),PLE!$AA$28*BR63)</f>
        <v>0</v>
      </c>
      <c r="DS63" s="119">
        <f ca="1">IF($K63&lt;&gt;1,IF(ISNUMBER(INDEX(Import.PLE,$K63,DS$16)),IF(INDEX(Import.PLE,$K63,DS$16)&lt;=mediçao,BS63,0),0),PLE!$AA$28*BS63)</f>
        <v>0</v>
      </c>
      <c r="DT63" s="119">
        <f ca="1">IF($K63&lt;&gt;1,IF(ISNUMBER(INDEX(Import.PLE,$K63,DT$16)),IF(INDEX(Import.PLE,$K63,DT$16)&lt;=mediçao,BT63,0),0),PLE!$AA$28*BT63)</f>
        <v>0</v>
      </c>
      <c r="DU63" s="119">
        <f ca="1">IF($K63&lt;&gt;1,IF(ISNUMBER(INDEX(Import.PLE,$K63,DU$16)),IF(INDEX(Import.PLE,$K63,DU$16)&lt;=mediçao,BU63,0),0),PLE!$AA$28*BU63)</f>
        <v>0</v>
      </c>
      <c r="DV63" s="119">
        <f ca="1">IF($K63&lt;&gt;1,IF(ISNUMBER(INDEX(Import.PLE,$K63,DV$16)),IF(INDEX(Import.PLE,$K63,DV$16)&lt;=mediçao,BV63,0),0),PLE!$AA$28*BV63)</f>
        <v>0</v>
      </c>
      <c r="DW63" s="119">
        <f ca="1">IF($K63&lt;&gt;1,IF(ISNUMBER(INDEX(Import.PLE,$K63,DW$16)),IF(INDEX(Import.PLE,$K63,DW$16)&lt;=mediçao,BW63,0),0),PLE!$AA$28*BW63)</f>
        <v>0</v>
      </c>
      <c r="DX63" s="119">
        <f ca="1">IF($K63&lt;&gt;1,IF(ISNUMBER(INDEX(Import.PLE,$K63,DX$16)),IF(INDEX(Import.PLE,$K63,DX$16)&lt;=mediçao,BX63,0),0),PLE!$AA$28*BX63)</f>
        <v>0</v>
      </c>
      <c r="DY63" s="119">
        <f ca="1">IF($K63&lt;&gt;1,IF(ISNUMBER(INDEX(Import.PLE,$K63,DY$16)),IF(INDEX(Import.PLE,$K63,DY$16)&lt;=mediçao,BY63,0),0),PLE!$AA$28*BY63)</f>
        <v>0</v>
      </c>
      <c r="DZ63" s="119">
        <f ca="1">IF($K63&lt;&gt;1,IF(ISNUMBER(INDEX(Import.PLE,$K63,DZ$16)),IF(INDEX(Import.PLE,$K63,DZ$16)&lt;=mediçao,BZ63,0),0),PLE!$AA$28*BZ63)</f>
        <v>0</v>
      </c>
      <c r="EA63" s="119">
        <f ca="1">IF($K63&lt;&gt;1,IF(ISNUMBER(INDEX(Import.PLE,$K63,EA$16)),IF(INDEX(Import.PLE,$K63,EA$16)&lt;=mediçao,CA63,0),0),PLE!$AA$28*CA63)</f>
        <v>0</v>
      </c>
      <c r="EB63" s="119">
        <f ca="1">IF($K63&lt;&gt;1,IF(ISNUMBER(INDEX(Import.PLE,$K63,EB$16)),IF(INDEX(Import.PLE,$K63,EB$16)&lt;=mediçao,CB63,0),0),PLE!$AA$28*CB63)</f>
        <v>0</v>
      </c>
      <c r="EC63" s="119">
        <f ca="1">IF($K63&lt;&gt;1,IF(ISNUMBER(INDEX(Import.PLE,$K63,EC$16)),IF(INDEX(Import.PLE,$K63,EC$16)&lt;=mediçao,CC63,0),0),PLE!$AA$28*CC63)</f>
        <v>0</v>
      </c>
      <c r="ED63" s="119">
        <f ca="1">IF($K63&lt;&gt;1,IF(ISNUMBER(INDEX(Import.PLE,$K63,ED$16)),IF(INDEX(Import.PLE,$K63,ED$16)&lt;=mediçao,CD63,0),0),PLE!$AA$28*CD63)</f>
        <v>0</v>
      </c>
      <c r="EE63" s="119">
        <f ca="1">IF($K63&lt;&gt;1,IF(ISNUMBER(INDEX(Import.PLE,$K63,EE$16)),IF(INDEX(Import.PLE,$K63,EE$16)&lt;=mediçao,CE63,0),0),PLE!$AA$28*CE63)</f>
        <v>0</v>
      </c>
      <c r="EF63" s="119">
        <f ca="1">IF($K63&lt;&gt;1,IF(ISNUMBER(INDEX(Import.PLE,$K63,EF$16)),IF(INDEX(Import.PLE,$K63,EF$16)&lt;=mediçao,CF63,0),0),PLE!$AA$28*CF63)</f>
        <v>0</v>
      </c>
      <c r="EG63" s="119">
        <f ca="1">IF($K63&lt;&gt;1,IF(ISNUMBER(INDEX(Import.PLE,$K63,EG$16)),IF(INDEX(Import.PLE,$K63,EG$16)&lt;=mediçao,CG63,0),0),PLE!$AA$28*CG63)</f>
        <v>0</v>
      </c>
      <c r="EH63" s="119">
        <f ca="1">IF($K63&lt;&gt;1,IF(ISNUMBER(INDEX(Import.PLE,$K63,EH$16)),IF(INDEX(Import.PLE,$K63,EH$16)&lt;=mediçao,CH63,0),0),PLE!$AA$28*CH63)</f>
        <v>0</v>
      </c>
      <c r="EI63" s="119">
        <f ca="1">IF($K63&lt;&gt;1,IF(ISNUMBER(INDEX(Import.PLE,$K63,EI$16)),IF(INDEX(Import.PLE,$K63,EI$16)&lt;=mediçao,CI63,0),0),PLE!$AA$28*CI63)</f>
        <v>0</v>
      </c>
      <c r="EJ63" s="119">
        <f ca="1">IF($K63&lt;&gt;1,IF(ISNUMBER(INDEX(Import.PLE,$K63,EJ$16)),IF(INDEX(Import.PLE,$K63,EJ$16)&lt;=mediçao,CJ63,0),0),PLE!$AA$28*CJ63)</f>
        <v>0</v>
      </c>
      <c r="EK63" s="119">
        <f ca="1">IF($K63&lt;&gt;1,IF(ISNUMBER(INDEX(Import.PLE,$K63,EK$16)),IF(INDEX(Import.PLE,$K63,EK$16)&lt;=mediçao,CK63,0),0),PLE!$AA$28*CK63)</f>
        <v>0</v>
      </c>
      <c r="EL63" s="119">
        <f ca="1">IF($K63&lt;&gt;1,IF(ISNUMBER(INDEX(Import.PLE,$K63,EL$16)),IF(INDEX(Import.PLE,$K63,EL$16)&lt;=mediçao,CL63,0),0),PLE!$AA$28*CL63)</f>
        <v>0</v>
      </c>
      <c r="EM63" s="119">
        <f ca="1">IF($K63&lt;&gt;1,IF(ISNUMBER(INDEX(Import.PLE,$K63,EM$16)),IF(INDEX(Import.PLE,$K63,EM$16)&lt;=mediçao,CM63,0),0),PLE!$AA$28*CM63)</f>
        <v>0</v>
      </c>
      <c r="EN63" s="119">
        <f ca="1">IF($K63&lt;&gt;1,IF(ISNUMBER(INDEX(Import.PLE,$K63,EN$16)),IF(INDEX(Import.PLE,$K63,EN$16)&lt;=mediçao,CN63,0),0),PLE!$AA$28*CN63)</f>
        <v>0</v>
      </c>
      <c r="EO63" s="119">
        <f ca="1">IF($K63&lt;&gt;1,IF(ISNUMBER(INDEX(Import.PLE,$K63,EO$16)),IF(INDEX(Import.PLE,$K63,EO$16)&lt;=mediçao,CO63,0),0),PLE!$AA$28*CO63)</f>
        <v>0</v>
      </c>
      <c r="EP63" s="119">
        <f ca="1">IF($K63&lt;&gt;1,IF(ISNUMBER(INDEX(Import.PLE,$K63,EP$16)),IF(INDEX(Import.PLE,$K63,EP$16)&lt;=mediçao,CP63,0),0),PLE!$AA$28*CP63)</f>
        <v>0</v>
      </c>
      <c r="EQ63" s="119">
        <f ca="1">IF($K63&lt;&gt;1,IF(ISNUMBER(INDEX(Import.PLE,$K63,EQ$16)),IF(INDEX(Import.PLE,$K63,EQ$16)&lt;=mediçao,CQ63,0),0),PLE!$AA$28*CQ63)</f>
        <v>0</v>
      </c>
      <c r="ER63" s="119">
        <f ca="1">IF($K63&lt;&gt;1,IF(ISNUMBER(INDEX(Import.PLE,$K63,ER$16)),IF(INDEX(Import.PLE,$K63,ER$16)&lt;=mediçao,CR63,0),0),PLE!$AA$28*CR63)</f>
        <v>0</v>
      </c>
      <c r="ES63" s="119">
        <f ca="1">IF($K63&lt;&gt;1,IF(ISNUMBER(INDEX(Import.PLE,$K63,ES$16)),IF(INDEX(Import.PLE,$K63,ES$16)&lt;=mediçao,CS63,0),0),PLE!$AA$28*CS63)</f>
        <v>0</v>
      </c>
      <c r="ET63" s="119">
        <f ca="1">IF($K63&lt;&gt;1,IF(ISNUMBER(INDEX(Import.PLE,$K63,ET$16)),IF(INDEX(Import.PLE,$K63,ET$16)&lt;=mediçao,CT63,0),0),PLE!$AA$28*CT63)</f>
        <v>0</v>
      </c>
      <c r="EU63" s="119">
        <f ca="1">IF($K63&lt;&gt;1,IF(ISNUMBER(INDEX(Import.PLE,$K63,EU$16)),IF(INDEX(Import.PLE,$K63,EU$16)&lt;=mediçao,CU63,0),0),PLE!$AA$28*CU63)</f>
        <v>0</v>
      </c>
      <c r="EV63" s="119">
        <f ca="1">IF($K63&lt;&gt;1,IF(ISNUMBER(INDEX(Import.PLE,$K63,EV$16)),IF(INDEX(Import.PLE,$K63,EV$16)&lt;=mediçao,CV63,0),0),PLE!$AA$28*CV63)</f>
        <v>0</v>
      </c>
      <c r="EW63" s="119">
        <f ca="1">IF($K63&lt;&gt;1,IF(ISNUMBER(INDEX(Import.PLE,$K63,EW$16)),IF(INDEX(Import.PLE,$K63,EW$16)&lt;=mediçao,CW63,0),0),PLE!$AA$28*CW63)</f>
        <v>0</v>
      </c>
      <c r="EX63" s="119">
        <f ca="1">IF($K63&lt;&gt;1,IF(ISNUMBER(INDEX(Import.PLE,$K63,EX$16)),IF(INDEX(Import.PLE,$K63,EX$16)&lt;=mediçao,CX63,0),0),PLE!$AA$28*CX63)</f>
        <v>0</v>
      </c>
      <c r="EY63" s="119">
        <f ca="1">IF($K63&lt;&gt;1,IF(ISNUMBER(INDEX(Import.PLE,$K63,EY$16)),IF(INDEX(Import.PLE,$K63,EY$16)&lt;=mediçao,CY63,0),0),PLE!$AA$28*CY63)</f>
        <v>0</v>
      </c>
      <c r="EZ63" s="119">
        <f ca="1">IF($K63&lt;&gt;1,IF(ISNUMBER(INDEX(Import.PLE,$K63,EZ$16)),IF(INDEX(Import.PLE,$K63,EZ$16)&lt;=mediçao,CZ63,0),0),PLE!$AA$28*CZ63)</f>
        <v>0</v>
      </c>
      <c r="FA63" s="119">
        <f ca="1">IF($K63&lt;&gt;1,IF(ISNUMBER(INDEX(Import.PLE,$K63,FA$16)),IF(INDEX(Import.PLE,$K63,FA$16)&lt;=mediçao,DA63,0),0),PLE!$AA$28*DA63)</f>
        <v>0</v>
      </c>
      <c r="FB63" s="119">
        <f ca="1">IF($K63&lt;&gt;1,IF(ISNUMBER(INDEX(Import.PLE,$K63,FB$16)),IF(INDEX(Import.PLE,$K63,FB$16)&lt;=mediçao,DB63,0),0),PLE!$AA$28*DB63)</f>
        <v>0</v>
      </c>
      <c r="FC63" s="119">
        <f ca="1">IF($K63&lt;&gt;1,IF(ISNUMBER(INDEX(Import.PLE,$K63,FC$16)),IF(INDEX(Import.PLE,$K63,FC$16)&lt;=mediçao,DC63,0),0),PLE!$AA$28*DC63)</f>
        <v>0</v>
      </c>
      <c r="FD63" s="119">
        <f ca="1">IF($K63&lt;&gt;1,IF(ISNUMBER(INDEX(Import.PLE,$K63,FD$16)),IF(INDEX(Import.PLE,$K63,FD$16)&lt;=mediçao,DD63,0),0),PLE!$AA$28*DD63)</f>
        <v>0</v>
      </c>
      <c r="FE63" s="119">
        <f ca="1">IF($K63&lt;&gt;1,IF(ISNUMBER(INDEX(Import.PLE,$K63,FE$16)),IF(INDEX(Import.PLE,$K63,FE$16)&lt;=mediçao,DE63,0),0),PLE!$AA$28*DE63)</f>
        <v>0</v>
      </c>
      <c r="FF63" s="119">
        <f ca="1">IF($K63&lt;&gt;1,IF(ISNUMBER(INDEX(Import.PLE,$K63,FF$16)),IF(INDEX(Import.PLE,$K63,FF$16)&lt;=mediçao,DF63,0),0),PLE!$AA$28*DF63)</f>
        <v>0</v>
      </c>
      <c r="FG63" s="119">
        <f ca="1">IF($K63&lt;&gt;1,IF(ISNUMBER(INDEX(Import.PLE,$K63,FG$16)),IF(INDEX(Import.PLE,$K63,FG$16)&lt;=mediçao,DG63,0),0),PLE!$AA$28*DG63)</f>
        <v>0</v>
      </c>
      <c r="FH63" s="119">
        <f ca="1">IF($K63&lt;&gt;1,IF(ISNUMBER(INDEX(Import.PLE,$K63,FH$16)),IF(INDEX(Import.PLE,$K63,FH$16)&lt;=mediçao,DH63,0),0),PLE!$AA$28*DH63)</f>
        <v>0</v>
      </c>
      <c r="FI63" s="119">
        <f ca="1">IF($K63&lt;&gt;1,IF(ISNUMBER(INDEX(Import.PLE,$K63,FI$16)),IF(INDEX(Import.PLE,$K63,FI$16)&lt;=mediçao,DI63,0),0),PLE!$AA$28*DI63)</f>
        <v>0</v>
      </c>
      <c r="FJ63" s="119">
        <f ca="1">IF($K63&lt;&gt;1,IF(ISNUMBER(INDEX(Import.PLE,$K63,FJ$16)),IF(INDEX(Import.PLE,$K63,FJ$16)&lt;=mediçao,DJ63,0),0),PLE!$AA$28*DJ63)</f>
        <v>0</v>
      </c>
    </row>
    <row r="64" spans="2:166" s="88" customFormat="1" ht="11.25" customHeight="1" x14ac:dyDescent="0.35">
      <c r="B64" s="118">
        <f t="shared" ca="1" si="3"/>
        <v>47</v>
      </c>
      <c r="C64" s="83" t="str">
        <f t="shared" si="4"/>
        <v>Serviço</v>
      </c>
      <c r="D64" s="138" t="s">
        <v>279</v>
      </c>
      <c r="E64" s="139" t="s">
        <v>280</v>
      </c>
      <c r="F64" s="137" t="s">
        <v>227</v>
      </c>
      <c r="G64" s="174">
        <f t="shared" si="5"/>
        <v>153.1</v>
      </c>
      <c r="H64" s="175">
        <f t="shared" si="6"/>
        <v>18.900000000000002</v>
      </c>
      <c r="I64" s="176">
        <v>2893.59</v>
      </c>
      <c r="J64" s="86"/>
      <c r="K64" s="168">
        <f>deactivatedados.form1</f>
        <v>5</v>
      </c>
      <c r="L64" s="167" t="s">
        <v>705</v>
      </c>
      <c r="M64" s="87"/>
      <c r="N64" s="181">
        <v>153.1</v>
      </c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M64" s="119">
        <f t="shared" ca="1" si="7"/>
        <v>2893.59</v>
      </c>
      <c r="BN64" s="119">
        <f t="shared" si="8"/>
        <v>0</v>
      </c>
      <c r="BO64" s="119">
        <f t="shared" si="9"/>
        <v>0</v>
      </c>
      <c r="BP64" s="119">
        <f t="shared" si="10"/>
        <v>0</v>
      </c>
      <c r="BQ64" s="119">
        <f t="shared" si="11"/>
        <v>0</v>
      </c>
      <c r="BR64" s="119">
        <f t="shared" si="12"/>
        <v>0</v>
      </c>
      <c r="BS64" s="119">
        <f t="shared" si="13"/>
        <v>0</v>
      </c>
      <c r="BT64" s="119">
        <f t="shared" si="14"/>
        <v>0</v>
      </c>
      <c r="BU64" s="119">
        <f t="shared" si="15"/>
        <v>0</v>
      </c>
      <c r="BV64" s="119">
        <f t="shared" si="16"/>
        <v>0</v>
      </c>
      <c r="BW64" s="119">
        <f t="shared" si="17"/>
        <v>0</v>
      </c>
      <c r="BX64" s="119">
        <f t="shared" si="18"/>
        <v>0</v>
      </c>
      <c r="BY64" s="119">
        <f t="shared" si="19"/>
        <v>0</v>
      </c>
      <c r="BZ64" s="119">
        <f t="shared" si="20"/>
        <v>0</v>
      </c>
      <c r="CA64" s="119">
        <f t="shared" si="21"/>
        <v>0</v>
      </c>
      <c r="CB64" s="119">
        <f t="shared" si="22"/>
        <v>0</v>
      </c>
      <c r="CC64" s="119">
        <f t="shared" si="23"/>
        <v>0</v>
      </c>
      <c r="CD64" s="119">
        <f t="shared" si="24"/>
        <v>0</v>
      </c>
      <c r="CE64" s="119">
        <f t="shared" si="25"/>
        <v>0</v>
      </c>
      <c r="CF64" s="119">
        <f t="shared" si="26"/>
        <v>0</v>
      </c>
      <c r="CG64" s="119">
        <f t="shared" si="27"/>
        <v>0</v>
      </c>
      <c r="CH64" s="119">
        <f t="shared" si="28"/>
        <v>0</v>
      </c>
      <c r="CI64" s="119">
        <f t="shared" si="29"/>
        <v>0</v>
      </c>
      <c r="CJ64" s="119">
        <f t="shared" si="30"/>
        <v>0</v>
      </c>
      <c r="CK64" s="119">
        <f t="shared" si="31"/>
        <v>0</v>
      </c>
      <c r="CL64" s="119">
        <f t="shared" si="32"/>
        <v>0</v>
      </c>
      <c r="CM64" s="119">
        <f t="shared" si="33"/>
        <v>0</v>
      </c>
      <c r="CN64" s="119">
        <f t="shared" si="34"/>
        <v>0</v>
      </c>
      <c r="CO64" s="119">
        <f t="shared" si="35"/>
        <v>0</v>
      </c>
      <c r="CP64" s="119">
        <f t="shared" si="36"/>
        <v>0</v>
      </c>
      <c r="CQ64" s="119">
        <f t="shared" si="37"/>
        <v>0</v>
      </c>
      <c r="CR64" s="119">
        <f t="shared" si="38"/>
        <v>0</v>
      </c>
      <c r="CS64" s="119">
        <f t="shared" si="39"/>
        <v>0</v>
      </c>
      <c r="CT64" s="119">
        <f t="shared" si="40"/>
        <v>0</v>
      </c>
      <c r="CU64" s="119">
        <f t="shared" si="41"/>
        <v>0</v>
      </c>
      <c r="CV64" s="119">
        <f t="shared" si="42"/>
        <v>0</v>
      </c>
      <c r="CW64" s="119">
        <f t="shared" si="43"/>
        <v>0</v>
      </c>
      <c r="CX64" s="119">
        <f t="shared" si="44"/>
        <v>0</v>
      </c>
      <c r="CY64" s="119">
        <f t="shared" si="45"/>
        <v>0</v>
      </c>
      <c r="CZ64" s="119">
        <f t="shared" si="46"/>
        <v>0</v>
      </c>
      <c r="DA64" s="119">
        <f t="shared" si="47"/>
        <v>0</v>
      </c>
      <c r="DB64" s="119">
        <f t="shared" si="48"/>
        <v>0</v>
      </c>
      <c r="DC64" s="119">
        <f t="shared" si="49"/>
        <v>0</v>
      </c>
      <c r="DD64" s="119">
        <f t="shared" si="50"/>
        <v>0</v>
      </c>
      <c r="DE64" s="119">
        <f t="shared" si="51"/>
        <v>0</v>
      </c>
      <c r="DF64" s="119">
        <f t="shared" si="52"/>
        <v>0</v>
      </c>
      <c r="DG64" s="119">
        <f t="shared" si="53"/>
        <v>0</v>
      </c>
      <c r="DH64" s="119">
        <f t="shared" si="54"/>
        <v>0</v>
      </c>
      <c r="DI64" s="119">
        <f t="shared" si="55"/>
        <v>0</v>
      </c>
      <c r="DJ64" s="119">
        <f t="shared" si="56"/>
        <v>0</v>
      </c>
      <c r="DK64" s="126" t="str">
        <f t="shared" si="57"/>
        <v>1</v>
      </c>
      <c r="DL64" s="126">
        <f t="shared" ca="1" si="58"/>
        <v>2893.59</v>
      </c>
      <c r="DM64" s="119">
        <f ca="1">IF($K64&lt;&gt;1,IF(ISNUMBER(INDEX(Import.PLE,$K64,DM$16)),IF(INDEX(Import.PLE,$K64,DM$16)&lt;=mediçao,BM64,0),0),PLE!$AA$28*BM64)</f>
        <v>2893.59</v>
      </c>
      <c r="DN64" s="119">
        <f ca="1">IF($K64&lt;&gt;1,IF(ISNUMBER(INDEX(Import.PLE,$K64,DN$16)),IF(INDEX(Import.PLE,$K64,DN$16)&lt;=mediçao,BN64,0),0),PLE!$AA$28*BN64)</f>
        <v>0</v>
      </c>
      <c r="DO64" s="119">
        <f ca="1">IF($K64&lt;&gt;1,IF(ISNUMBER(INDEX(Import.PLE,$K64,DO$16)),IF(INDEX(Import.PLE,$K64,DO$16)&lt;=mediçao,BO64,0),0),PLE!$AA$28*BO64)</f>
        <v>0</v>
      </c>
      <c r="DP64" s="119">
        <f ca="1">IF($K64&lt;&gt;1,IF(ISNUMBER(INDEX(Import.PLE,$K64,DP$16)),IF(INDEX(Import.PLE,$K64,DP$16)&lt;=mediçao,BP64,0),0),PLE!$AA$28*BP64)</f>
        <v>0</v>
      </c>
      <c r="DQ64" s="119">
        <f ca="1">IF($K64&lt;&gt;1,IF(ISNUMBER(INDEX(Import.PLE,$K64,DQ$16)),IF(INDEX(Import.PLE,$K64,DQ$16)&lt;=mediçao,BQ64,0),0),PLE!$AA$28*BQ64)</f>
        <v>0</v>
      </c>
      <c r="DR64" s="119">
        <f ca="1">IF($K64&lt;&gt;1,IF(ISNUMBER(INDEX(Import.PLE,$K64,DR$16)),IF(INDEX(Import.PLE,$K64,DR$16)&lt;=mediçao,BR64,0),0),PLE!$AA$28*BR64)</f>
        <v>0</v>
      </c>
      <c r="DS64" s="119">
        <f ca="1">IF($K64&lt;&gt;1,IF(ISNUMBER(INDEX(Import.PLE,$K64,DS$16)),IF(INDEX(Import.PLE,$K64,DS$16)&lt;=mediçao,BS64,0),0),PLE!$AA$28*BS64)</f>
        <v>0</v>
      </c>
      <c r="DT64" s="119">
        <f ca="1">IF($K64&lt;&gt;1,IF(ISNUMBER(INDEX(Import.PLE,$K64,DT$16)),IF(INDEX(Import.PLE,$K64,DT$16)&lt;=mediçao,BT64,0),0),PLE!$AA$28*BT64)</f>
        <v>0</v>
      </c>
      <c r="DU64" s="119">
        <f ca="1">IF($K64&lt;&gt;1,IF(ISNUMBER(INDEX(Import.PLE,$K64,DU$16)),IF(INDEX(Import.PLE,$K64,DU$16)&lt;=mediçao,BU64,0),0),PLE!$AA$28*BU64)</f>
        <v>0</v>
      </c>
      <c r="DV64" s="119">
        <f ca="1">IF($K64&lt;&gt;1,IF(ISNUMBER(INDEX(Import.PLE,$K64,DV$16)),IF(INDEX(Import.PLE,$K64,DV$16)&lt;=mediçao,BV64,0),0),PLE!$AA$28*BV64)</f>
        <v>0</v>
      </c>
      <c r="DW64" s="119">
        <f ca="1">IF($K64&lt;&gt;1,IF(ISNUMBER(INDEX(Import.PLE,$K64,DW$16)),IF(INDEX(Import.PLE,$K64,DW$16)&lt;=mediçao,BW64,0),0),PLE!$AA$28*BW64)</f>
        <v>0</v>
      </c>
      <c r="DX64" s="119">
        <f ca="1">IF($K64&lt;&gt;1,IF(ISNUMBER(INDEX(Import.PLE,$K64,DX$16)),IF(INDEX(Import.PLE,$K64,DX$16)&lt;=mediçao,BX64,0),0),PLE!$AA$28*BX64)</f>
        <v>0</v>
      </c>
      <c r="DY64" s="119">
        <f ca="1">IF($K64&lt;&gt;1,IF(ISNUMBER(INDEX(Import.PLE,$K64,DY$16)),IF(INDEX(Import.PLE,$K64,DY$16)&lt;=mediçao,BY64,0),0),PLE!$AA$28*BY64)</f>
        <v>0</v>
      </c>
      <c r="DZ64" s="119">
        <f ca="1">IF($K64&lt;&gt;1,IF(ISNUMBER(INDEX(Import.PLE,$K64,DZ$16)),IF(INDEX(Import.PLE,$K64,DZ$16)&lt;=mediçao,BZ64,0),0),PLE!$AA$28*BZ64)</f>
        <v>0</v>
      </c>
      <c r="EA64" s="119">
        <f ca="1">IF($K64&lt;&gt;1,IF(ISNUMBER(INDEX(Import.PLE,$K64,EA$16)),IF(INDEX(Import.PLE,$K64,EA$16)&lt;=mediçao,CA64,0),0),PLE!$AA$28*CA64)</f>
        <v>0</v>
      </c>
      <c r="EB64" s="119">
        <f ca="1">IF($K64&lt;&gt;1,IF(ISNUMBER(INDEX(Import.PLE,$K64,EB$16)),IF(INDEX(Import.PLE,$K64,EB$16)&lt;=mediçao,CB64,0),0),PLE!$AA$28*CB64)</f>
        <v>0</v>
      </c>
      <c r="EC64" s="119">
        <f ca="1">IF($K64&lt;&gt;1,IF(ISNUMBER(INDEX(Import.PLE,$K64,EC$16)),IF(INDEX(Import.PLE,$K64,EC$16)&lt;=mediçao,CC64,0),0),PLE!$AA$28*CC64)</f>
        <v>0</v>
      </c>
      <c r="ED64" s="119">
        <f ca="1">IF($K64&lt;&gt;1,IF(ISNUMBER(INDEX(Import.PLE,$K64,ED$16)),IF(INDEX(Import.PLE,$K64,ED$16)&lt;=mediçao,CD64,0),0),PLE!$AA$28*CD64)</f>
        <v>0</v>
      </c>
      <c r="EE64" s="119">
        <f ca="1">IF($K64&lt;&gt;1,IF(ISNUMBER(INDEX(Import.PLE,$K64,EE$16)),IF(INDEX(Import.PLE,$K64,EE$16)&lt;=mediçao,CE64,0),0),PLE!$AA$28*CE64)</f>
        <v>0</v>
      </c>
      <c r="EF64" s="119">
        <f ca="1">IF($K64&lt;&gt;1,IF(ISNUMBER(INDEX(Import.PLE,$K64,EF$16)),IF(INDEX(Import.PLE,$K64,EF$16)&lt;=mediçao,CF64,0),0),PLE!$AA$28*CF64)</f>
        <v>0</v>
      </c>
      <c r="EG64" s="119">
        <f ca="1">IF($K64&lt;&gt;1,IF(ISNUMBER(INDEX(Import.PLE,$K64,EG$16)),IF(INDEX(Import.PLE,$K64,EG$16)&lt;=mediçao,CG64,0),0),PLE!$AA$28*CG64)</f>
        <v>0</v>
      </c>
      <c r="EH64" s="119">
        <f ca="1">IF($K64&lt;&gt;1,IF(ISNUMBER(INDEX(Import.PLE,$K64,EH$16)),IF(INDEX(Import.PLE,$K64,EH$16)&lt;=mediçao,CH64,0),0),PLE!$AA$28*CH64)</f>
        <v>0</v>
      </c>
      <c r="EI64" s="119">
        <f ca="1">IF($K64&lt;&gt;1,IF(ISNUMBER(INDEX(Import.PLE,$K64,EI$16)),IF(INDEX(Import.PLE,$K64,EI$16)&lt;=mediçao,CI64,0),0),PLE!$AA$28*CI64)</f>
        <v>0</v>
      </c>
      <c r="EJ64" s="119">
        <f ca="1">IF($K64&lt;&gt;1,IF(ISNUMBER(INDEX(Import.PLE,$K64,EJ$16)),IF(INDEX(Import.PLE,$K64,EJ$16)&lt;=mediçao,CJ64,0),0),PLE!$AA$28*CJ64)</f>
        <v>0</v>
      </c>
      <c r="EK64" s="119">
        <f ca="1">IF($K64&lt;&gt;1,IF(ISNUMBER(INDEX(Import.PLE,$K64,EK$16)),IF(INDEX(Import.PLE,$K64,EK$16)&lt;=mediçao,CK64,0),0),PLE!$AA$28*CK64)</f>
        <v>0</v>
      </c>
      <c r="EL64" s="119">
        <f ca="1">IF($K64&lt;&gt;1,IF(ISNUMBER(INDEX(Import.PLE,$K64,EL$16)),IF(INDEX(Import.PLE,$K64,EL$16)&lt;=mediçao,CL64,0),0),PLE!$AA$28*CL64)</f>
        <v>0</v>
      </c>
      <c r="EM64" s="119">
        <f ca="1">IF($K64&lt;&gt;1,IF(ISNUMBER(INDEX(Import.PLE,$K64,EM$16)),IF(INDEX(Import.PLE,$K64,EM$16)&lt;=mediçao,CM64,0),0),PLE!$AA$28*CM64)</f>
        <v>0</v>
      </c>
      <c r="EN64" s="119">
        <f ca="1">IF($K64&lt;&gt;1,IF(ISNUMBER(INDEX(Import.PLE,$K64,EN$16)),IF(INDEX(Import.PLE,$K64,EN$16)&lt;=mediçao,CN64,0),0),PLE!$AA$28*CN64)</f>
        <v>0</v>
      </c>
      <c r="EO64" s="119">
        <f ca="1">IF($K64&lt;&gt;1,IF(ISNUMBER(INDEX(Import.PLE,$K64,EO$16)),IF(INDEX(Import.PLE,$K64,EO$16)&lt;=mediçao,CO64,0),0),PLE!$AA$28*CO64)</f>
        <v>0</v>
      </c>
      <c r="EP64" s="119">
        <f ca="1">IF($K64&lt;&gt;1,IF(ISNUMBER(INDEX(Import.PLE,$K64,EP$16)),IF(INDEX(Import.PLE,$K64,EP$16)&lt;=mediçao,CP64,0),0),PLE!$AA$28*CP64)</f>
        <v>0</v>
      </c>
      <c r="EQ64" s="119">
        <f ca="1">IF($K64&lt;&gt;1,IF(ISNUMBER(INDEX(Import.PLE,$K64,EQ$16)),IF(INDEX(Import.PLE,$K64,EQ$16)&lt;=mediçao,CQ64,0),0),PLE!$AA$28*CQ64)</f>
        <v>0</v>
      </c>
      <c r="ER64" s="119">
        <f ca="1">IF($K64&lt;&gt;1,IF(ISNUMBER(INDEX(Import.PLE,$K64,ER$16)),IF(INDEX(Import.PLE,$K64,ER$16)&lt;=mediçao,CR64,0),0),PLE!$AA$28*CR64)</f>
        <v>0</v>
      </c>
      <c r="ES64" s="119">
        <f ca="1">IF($K64&lt;&gt;1,IF(ISNUMBER(INDEX(Import.PLE,$K64,ES$16)),IF(INDEX(Import.PLE,$K64,ES$16)&lt;=mediçao,CS64,0),0),PLE!$AA$28*CS64)</f>
        <v>0</v>
      </c>
      <c r="ET64" s="119">
        <f ca="1">IF($K64&lt;&gt;1,IF(ISNUMBER(INDEX(Import.PLE,$K64,ET$16)),IF(INDEX(Import.PLE,$K64,ET$16)&lt;=mediçao,CT64,0),0),PLE!$AA$28*CT64)</f>
        <v>0</v>
      </c>
      <c r="EU64" s="119">
        <f ca="1">IF($K64&lt;&gt;1,IF(ISNUMBER(INDEX(Import.PLE,$K64,EU$16)),IF(INDEX(Import.PLE,$K64,EU$16)&lt;=mediçao,CU64,0),0),PLE!$AA$28*CU64)</f>
        <v>0</v>
      </c>
      <c r="EV64" s="119">
        <f ca="1">IF($K64&lt;&gt;1,IF(ISNUMBER(INDEX(Import.PLE,$K64,EV$16)),IF(INDEX(Import.PLE,$K64,EV$16)&lt;=mediçao,CV64,0),0),PLE!$AA$28*CV64)</f>
        <v>0</v>
      </c>
      <c r="EW64" s="119">
        <f ca="1">IF($K64&lt;&gt;1,IF(ISNUMBER(INDEX(Import.PLE,$K64,EW$16)),IF(INDEX(Import.PLE,$K64,EW$16)&lt;=mediçao,CW64,0),0),PLE!$AA$28*CW64)</f>
        <v>0</v>
      </c>
      <c r="EX64" s="119">
        <f ca="1">IF($K64&lt;&gt;1,IF(ISNUMBER(INDEX(Import.PLE,$K64,EX$16)),IF(INDEX(Import.PLE,$K64,EX$16)&lt;=mediçao,CX64,0),0),PLE!$AA$28*CX64)</f>
        <v>0</v>
      </c>
      <c r="EY64" s="119">
        <f ca="1">IF($K64&lt;&gt;1,IF(ISNUMBER(INDEX(Import.PLE,$K64,EY$16)),IF(INDEX(Import.PLE,$K64,EY$16)&lt;=mediçao,CY64,0),0),PLE!$AA$28*CY64)</f>
        <v>0</v>
      </c>
      <c r="EZ64" s="119">
        <f ca="1">IF($K64&lt;&gt;1,IF(ISNUMBER(INDEX(Import.PLE,$K64,EZ$16)),IF(INDEX(Import.PLE,$K64,EZ$16)&lt;=mediçao,CZ64,0),0),PLE!$AA$28*CZ64)</f>
        <v>0</v>
      </c>
      <c r="FA64" s="119">
        <f ca="1">IF($K64&lt;&gt;1,IF(ISNUMBER(INDEX(Import.PLE,$K64,FA$16)),IF(INDEX(Import.PLE,$K64,FA$16)&lt;=mediçao,DA64,0),0),PLE!$AA$28*DA64)</f>
        <v>0</v>
      </c>
      <c r="FB64" s="119">
        <f ca="1">IF($K64&lt;&gt;1,IF(ISNUMBER(INDEX(Import.PLE,$K64,FB$16)),IF(INDEX(Import.PLE,$K64,FB$16)&lt;=mediçao,DB64,0),0),PLE!$AA$28*DB64)</f>
        <v>0</v>
      </c>
      <c r="FC64" s="119">
        <f ca="1">IF($K64&lt;&gt;1,IF(ISNUMBER(INDEX(Import.PLE,$K64,FC$16)),IF(INDEX(Import.PLE,$K64,FC$16)&lt;=mediçao,DC64,0),0),PLE!$AA$28*DC64)</f>
        <v>0</v>
      </c>
      <c r="FD64" s="119">
        <f ca="1">IF($K64&lt;&gt;1,IF(ISNUMBER(INDEX(Import.PLE,$K64,FD$16)),IF(INDEX(Import.PLE,$K64,FD$16)&lt;=mediçao,DD64,0),0),PLE!$AA$28*DD64)</f>
        <v>0</v>
      </c>
      <c r="FE64" s="119">
        <f ca="1">IF($K64&lt;&gt;1,IF(ISNUMBER(INDEX(Import.PLE,$K64,FE$16)),IF(INDEX(Import.PLE,$K64,FE$16)&lt;=mediçao,DE64,0),0),PLE!$AA$28*DE64)</f>
        <v>0</v>
      </c>
      <c r="FF64" s="119">
        <f ca="1">IF($K64&lt;&gt;1,IF(ISNUMBER(INDEX(Import.PLE,$K64,FF$16)),IF(INDEX(Import.PLE,$K64,FF$16)&lt;=mediçao,DF64,0),0),PLE!$AA$28*DF64)</f>
        <v>0</v>
      </c>
      <c r="FG64" s="119">
        <f ca="1">IF($K64&lt;&gt;1,IF(ISNUMBER(INDEX(Import.PLE,$K64,FG$16)),IF(INDEX(Import.PLE,$K64,FG$16)&lt;=mediçao,DG64,0),0),PLE!$AA$28*DG64)</f>
        <v>0</v>
      </c>
      <c r="FH64" s="119">
        <f ca="1">IF($K64&lt;&gt;1,IF(ISNUMBER(INDEX(Import.PLE,$K64,FH$16)),IF(INDEX(Import.PLE,$K64,FH$16)&lt;=mediçao,DH64,0),0),PLE!$AA$28*DH64)</f>
        <v>0</v>
      </c>
      <c r="FI64" s="119">
        <f ca="1">IF($K64&lt;&gt;1,IF(ISNUMBER(INDEX(Import.PLE,$K64,FI$16)),IF(INDEX(Import.PLE,$K64,FI$16)&lt;=mediçao,DI64,0),0),PLE!$AA$28*DI64)</f>
        <v>0</v>
      </c>
      <c r="FJ64" s="119">
        <f ca="1">IF($K64&lt;&gt;1,IF(ISNUMBER(INDEX(Import.PLE,$K64,FJ$16)),IF(INDEX(Import.PLE,$K64,FJ$16)&lt;=mediçao,DJ64,0),0),PLE!$AA$28*DJ64)</f>
        <v>0</v>
      </c>
    </row>
    <row r="65" spans="2:166" s="88" customFormat="1" ht="11.25" customHeight="1" x14ac:dyDescent="0.35">
      <c r="B65" s="118">
        <f t="shared" ca="1" si="3"/>
        <v>48</v>
      </c>
      <c r="C65" s="83" t="str">
        <f t="shared" si="4"/>
        <v>Serviço</v>
      </c>
      <c r="D65" s="138" t="s">
        <v>281</v>
      </c>
      <c r="E65" s="139" t="s">
        <v>270</v>
      </c>
      <c r="F65" s="137" t="s">
        <v>227</v>
      </c>
      <c r="G65" s="174">
        <f t="shared" si="5"/>
        <v>46</v>
      </c>
      <c r="H65" s="175">
        <f t="shared" si="6"/>
        <v>13.920000000000002</v>
      </c>
      <c r="I65" s="176">
        <v>640.32000000000005</v>
      </c>
      <c r="J65" s="86"/>
      <c r="K65" s="168">
        <f>deactivatedados.form1</f>
        <v>5</v>
      </c>
      <c r="L65" s="167" t="s">
        <v>705</v>
      </c>
      <c r="M65" s="87"/>
      <c r="N65" s="181">
        <v>46</v>
      </c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M65" s="119">
        <f t="shared" ca="1" si="7"/>
        <v>640.32000000000005</v>
      </c>
      <c r="BN65" s="119">
        <f t="shared" si="8"/>
        <v>0</v>
      </c>
      <c r="BO65" s="119">
        <f t="shared" si="9"/>
        <v>0</v>
      </c>
      <c r="BP65" s="119">
        <f t="shared" si="10"/>
        <v>0</v>
      </c>
      <c r="BQ65" s="119">
        <f t="shared" si="11"/>
        <v>0</v>
      </c>
      <c r="BR65" s="119">
        <f t="shared" si="12"/>
        <v>0</v>
      </c>
      <c r="BS65" s="119">
        <f t="shared" si="13"/>
        <v>0</v>
      </c>
      <c r="BT65" s="119">
        <f t="shared" si="14"/>
        <v>0</v>
      </c>
      <c r="BU65" s="119">
        <f t="shared" si="15"/>
        <v>0</v>
      </c>
      <c r="BV65" s="119">
        <f t="shared" si="16"/>
        <v>0</v>
      </c>
      <c r="BW65" s="119">
        <f t="shared" si="17"/>
        <v>0</v>
      </c>
      <c r="BX65" s="119">
        <f t="shared" si="18"/>
        <v>0</v>
      </c>
      <c r="BY65" s="119">
        <f t="shared" si="19"/>
        <v>0</v>
      </c>
      <c r="BZ65" s="119">
        <f t="shared" si="20"/>
        <v>0</v>
      </c>
      <c r="CA65" s="119">
        <f t="shared" si="21"/>
        <v>0</v>
      </c>
      <c r="CB65" s="119">
        <f t="shared" si="22"/>
        <v>0</v>
      </c>
      <c r="CC65" s="119">
        <f t="shared" si="23"/>
        <v>0</v>
      </c>
      <c r="CD65" s="119">
        <f t="shared" si="24"/>
        <v>0</v>
      </c>
      <c r="CE65" s="119">
        <f t="shared" si="25"/>
        <v>0</v>
      </c>
      <c r="CF65" s="119">
        <f t="shared" si="26"/>
        <v>0</v>
      </c>
      <c r="CG65" s="119">
        <f t="shared" si="27"/>
        <v>0</v>
      </c>
      <c r="CH65" s="119">
        <f t="shared" si="28"/>
        <v>0</v>
      </c>
      <c r="CI65" s="119">
        <f t="shared" si="29"/>
        <v>0</v>
      </c>
      <c r="CJ65" s="119">
        <f t="shared" si="30"/>
        <v>0</v>
      </c>
      <c r="CK65" s="119">
        <f t="shared" si="31"/>
        <v>0</v>
      </c>
      <c r="CL65" s="119">
        <f t="shared" si="32"/>
        <v>0</v>
      </c>
      <c r="CM65" s="119">
        <f t="shared" si="33"/>
        <v>0</v>
      </c>
      <c r="CN65" s="119">
        <f t="shared" si="34"/>
        <v>0</v>
      </c>
      <c r="CO65" s="119">
        <f t="shared" si="35"/>
        <v>0</v>
      </c>
      <c r="CP65" s="119">
        <f t="shared" si="36"/>
        <v>0</v>
      </c>
      <c r="CQ65" s="119">
        <f t="shared" si="37"/>
        <v>0</v>
      </c>
      <c r="CR65" s="119">
        <f t="shared" si="38"/>
        <v>0</v>
      </c>
      <c r="CS65" s="119">
        <f t="shared" si="39"/>
        <v>0</v>
      </c>
      <c r="CT65" s="119">
        <f t="shared" si="40"/>
        <v>0</v>
      </c>
      <c r="CU65" s="119">
        <f t="shared" si="41"/>
        <v>0</v>
      </c>
      <c r="CV65" s="119">
        <f t="shared" si="42"/>
        <v>0</v>
      </c>
      <c r="CW65" s="119">
        <f t="shared" si="43"/>
        <v>0</v>
      </c>
      <c r="CX65" s="119">
        <f t="shared" si="44"/>
        <v>0</v>
      </c>
      <c r="CY65" s="119">
        <f t="shared" si="45"/>
        <v>0</v>
      </c>
      <c r="CZ65" s="119">
        <f t="shared" si="46"/>
        <v>0</v>
      </c>
      <c r="DA65" s="119">
        <f t="shared" si="47"/>
        <v>0</v>
      </c>
      <c r="DB65" s="119">
        <f t="shared" si="48"/>
        <v>0</v>
      </c>
      <c r="DC65" s="119">
        <f t="shared" si="49"/>
        <v>0</v>
      </c>
      <c r="DD65" s="119">
        <f t="shared" si="50"/>
        <v>0</v>
      </c>
      <c r="DE65" s="119">
        <f t="shared" si="51"/>
        <v>0</v>
      </c>
      <c r="DF65" s="119">
        <f t="shared" si="52"/>
        <v>0</v>
      </c>
      <c r="DG65" s="119">
        <f t="shared" si="53"/>
        <v>0</v>
      </c>
      <c r="DH65" s="119">
        <f t="shared" si="54"/>
        <v>0</v>
      </c>
      <c r="DI65" s="119">
        <f t="shared" si="55"/>
        <v>0</v>
      </c>
      <c r="DJ65" s="119">
        <f t="shared" si="56"/>
        <v>0</v>
      </c>
      <c r="DK65" s="126" t="str">
        <f t="shared" si="57"/>
        <v>1</v>
      </c>
      <c r="DL65" s="126">
        <f t="shared" ca="1" si="58"/>
        <v>640.32000000000005</v>
      </c>
      <c r="DM65" s="119">
        <f ca="1">IF($K65&lt;&gt;1,IF(ISNUMBER(INDEX(Import.PLE,$K65,DM$16)),IF(INDEX(Import.PLE,$K65,DM$16)&lt;=mediçao,BM65,0),0),PLE!$AA$28*BM65)</f>
        <v>640.32000000000005</v>
      </c>
      <c r="DN65" s="119">
        <f ca="1">IF($K65&lt;&gt;1,IF(ISNUMBER(INDEX(Import.PLE,$K65,DN$16)),IF(INDEX(Import.PLE,$K65,DN$16)&lt;=mediçao,BN65,0),0),PLE!$AA$28*BN65)</f>
        <v>0</v>
      </c>
      <c r="DO65" s="119">
        <f ca="1">IF($K65&lt;&gt;1,IF(ISNUMBER(INDEX(Import.PLE,$K65,DO$16)),IF(INDEX(Import.PLE,$K65,DO$16)&lt;=mediçao,BO65,0),0),PLE!$AA$28*BO65)</f>
        <v>0</v>
      </c>
      <c r="DP65" s="119">
        <f ca="1">IF($K65&lt;&gt;1,IF(ISNUMBER(INDEX(Import.PLE,$K65,DP$16)),IF(INDEX(Import.PLE,$K65,DP$16)&lt;=mediçao,BP65,0),0),PLE!$AA$28*BP65)</f>
        <v>0</v>
      </c>
      <c r="DQ65" s="119">
        <f ca="1">IF($K65&lt;&gt;1,IF(ISNUMBER(INDEX(Import.PLE,$K65,DQ$16)),IF(INDEX(Import.PLE,$K65,DQ$16)&lt;=mediçao,BQ65,0),0),PLE!$AA$28*BQ65)</f>
        <v>0</v>
      </c>
      <c r="DR65" s="119">
        <f ca="1">IF($K65&lt;&gt;1,IF(ISNUMBER(INDEX(Import.PLE,$K65,DR$16)),IF(INDEX(Import.PLE,$K65,DR$16)&lt;=mediçao,BR65,0),0),PLE!$AA$28*BR65)</f>
        <v>0</v>
      </c>
      <c r="DS65" s="119">
        <f ca="1">IF($K65&lt;&gt;1,IF(ISNUMBER(INDEX(Import.PLE,$K65,DS$16)),IF(INDEX(Import.PLE,$K65,DS$16)&lt;=mediçao,BS65,0),0),PLE!$AA$28*BS65)</f>
        <v>0</v>
      </c>
      <c r="DT65" s="119">
        <f ca="1">IF($K65&lt;&gt;1,IF(ISNUMBER(INDEX(Import.PLE,$K65,DT$16)),IF(INDEX(Import.PLE,$K65,DT$16)&lt;=mediçao,BT65,0),0),PLE!$AA$28*BT65)</f>
        <v>0</v>
      </c>
      <c r="DU65" s="119">
        <f ca="1">IF($K65&lt;&gt;1,IF(ISNUMBER(INDEX(Import.PLE,$K65,DU$16)),IF(INDEX(Import.PLE,$K65,DU$16)&lt;=mediçao,BU65,0),0),PLE!$AA$28*BU65)</f>
        <v>0</v>
      </c>
      <c r="DV65" s="119">
        <f ca="1">IF($K65&lt;&gt;1,IF(ISNUMBER(INDEX(Import.PLE,$K65,DV$16)),IF(INDEX(Import.PLE,$K65,DV$16)&lt;=mediçao,BV65,0),0),PLE!$AA$28*BV65)</f>
        <v>0</v>
      </c>
      <c r="DW65" s="119">
        <f ca="1">IF($K65&lt;&gt;1,IF(ISNUMBER(INDEX(Import.PLE,$K65,DW$16)),IF(INDEX(Import.PLE,$K65,DW$16)&lt;=mediçao,BW65,0),0),PLE!$AA$28*BW65)</f>
        <v>0</v>
      </c>
      <c r="DX65" s="119">
        <f ca="1">IF($K65&lt;&gt;1,IF(ISNUMBER(INDEX(Import.PLE,$K65,DX$16)),IF(INDEX(Import.PLE,$K65,DX$16)&lt;=mediçao,BX65,0),0),PLE!$AA$28*BX65)</f>
        <v>0</v>
      </c>
      <c r="DY65" s="119">
        <f ca="1">IF($K65&lt;&gt;1,IF(ISNUMBER(INDEX(Import.PLE,$K65,DY$16)),IF(INDEX(Import.PLE,$K65,DY$16)&lt;=mediçao,BY65,0),0),PLE!$AA$28*BY65)</f>
        <v>0</v>
      </c>
      <c r="DZ65" s="119">
        <f ca="1">IF($K65&lt;&gt;1,IF(ISNUMBER(INDEX(Import.PLE,$K65,DZ$16)),IF(INDEX(Import.PLE,$K65,DZ$16)&lt;=mediçao,BZ65,0),0),PLE!$AA$28*BZ65)</f>
        <v>0</v>
      </c>
      <c r="EA65" s="119">
        <f ca="1">IF($K65&lt;&gt;1,IF(ISNUMBER(INDEX(Import.PLE,$K65,EA$16)),IF(INDEX(Import.PLE,$K65,EA$16)&lt;=mediçao,CA65,0),0),PLE!$AA$28*CA65)</f>
        <v>0</v>
      </c>
      <c r="EB65" s="119">
        <f ca="1">IF($K65&lt;&gt;1,IF(ISNUMBER(INDEX(Import.PLE,$K65,EB$16)),IF(INDEX(Import.PLE,$K65,EB$16)&lt;=mediçao,CB65,0),0),PLE!$AA$28*CB65)</f>
        <v>0</v>
      </c>
      <c r="EC65" s="119">
        <f ca="1">IF($K65&lt;&gt;1,IF(ISNUMBER(INDEX(Import.PLE,$K65,EC$16)),IF(INDEX(Import.PLE,$K65,EC$16)&lt;=mediçao,CC65,0),0),PLE!$AA$28*CC65)</f>
        <v>0</v>
      </c>
      <c r="ED65" s="119">
        <f ca="1">IF($K65&lt;&gt;1,IF(ISNUMBER(INDEX(Import.PLE,$K65,ED$16)),IF(INDEX(Import.PLE,$K65,ED$16)&lt;=mediçao,CD65,0),0),PLE!$AA$28*CD65)</f>
        <v>0</v>
      </c>
      <c r="EE65" s="119">
        <f ca="1">IF($K65&lt;&gt;1,IF(ISNUMBER(INDEX(Import.PLE,$K65,EE$16)),IF(INDEX(Import.PLE,$K65,EE$16)&lt;=mediçao,CE65,0),0),PLE!$AA$28*CE65)</f>
        <v>0</v>
      </c>
      <c r="EF65" s="119">
        <f ca="1">IF($K65&lt;&gt;1,IF(ISNUMBER(INDEX(Import.PLE,$K65,EF$16)),IF(INDEX(Import.PLE,$K65,EF$16)&lt;=mediçao,CF65,0),0),PLE!$AA$28*CF65)</f>
        <v>0</v>
      </c>
      <c r="EG65" s="119">
        <f ca="1">IF($K65&lt;&gt;1,IF(ISNUMBER(INDEX(Import.PLE,$K65,EG$16)),IF(INDEX(Import.PLE,$K65,EG$16)&lt;=mediçao,CG65,0),0),PLE!$AA$28*CG65)</f>
        <v>0</v>
      </c>
      <c r="EH65" s="119">
        <f ca="1">IF($K65&lt;&gt;1,IF(ISNUMBER(INDEX(Import.PLE,$K65,EH$16)),IF(INDEX(Import.PLE,$K65,EH$16)&lt;=mediçao,CH65,0),0),PLE!$AA$28*CH65)</f>
        <v>0</v>
      </c>
      <c r="EI65" s="119">
        <f ca="1">IF($K65&lt;&gt;1,IF(ISNUMBER(INDEX(Import.PLE,$K65,EI$16)),IF(INDEX(Import.PLE,$K65,EI$16)&lt;=mediçao,CI65,0),0),PLE!$AA$28*CI65)</f>
        <v>0</v>
      </c>
      <c r="EJ65" s="119">
        <f ca="1">IF($K65&lt;&gt;1,IF(ISNUMBER(INDEX(Import.PLE,$K65,EJ$16)),IF(INDEX(Import.PLE,$K65,EJ$16)&lt;=mediçao,CJ65,0),0),PLE!$AA$28*CJ65)</f>
        <v>0</v>
      </c>
      <c r="EK65" s="119">
        <f ca="1">IF($K65&lt;&gt;1,IF(ISNUMBER(INDEX(Import.PLE,$K65,EK$16)),IF(INDEX(Import.PLE,$K65,EK$16)&lt;=mediçao,CK65,0),0),PLE!$AA$28*CK65)</f>
        <v>0</v>
      </c>
      <c r="EL65" s="119">
        <f ca="1">IF($K65&lt;&gt;1,IF(ISNUMBER(INDEX(Import.PLE,$K65,EL$16)),IF(INDEX(Import.PLE,$K65,EL$16)&lt;=mediçao,CL65,0),0),PLE!$AA$28*CL65)</f>
        <v>0</v>
      </c>
      <c r="EM65" s="119">
        <f ca="1">IF($K65&lt;&gt;1,IF(ISNUMBER(INDEX(Import.PLE,$K65,EM$16)),IF(INDEX(Import.PLE,$K65,EM$16)&lt;=mediçao,CM65,0),0),PLE!$AA$28*CM65)</f>
        <v>0</v>
      </c>
      <c r="EN65" s="119">
        <f ca="1">IF($K65&lt;&gt;1,IF(ISNUMBER(INDEX(Import.PLE,$K65,EN$16)),IF(INDEX(Import.PLE,$K65,EN$16)&lt;=mediçao,CN65,0),0),PLE!$AA$28*CN65)</f>
        <v>0</v>
      </c>
      <c r="EO65" s="119">
        <f ca="1">IF($K65&lt;&gt;1,IF(ISNUMBER(INDEX(Import.PLE,$K65,EO$16)),IF(INDEX(Import.PLE,$K65,EO$16)&lt;=mediçao,CO65,0),0),PLE!$AA$28*CO65)</f>
        <v>0</v>
      </c>
      <c r="EP65" s="119">
        <f ca="1">IF($K65&lt;&gt;1,IF(ISNUMBER(INDEX(Import.PLE,$K65,EP$16)),IF(INDEX(Import.PLE,$K65,EP$16)&lt;=mediçao,CP65,0),0),PLE!$AA$28*CP65)</f>
        <v>0</v>
      </c>
      <c r="EQ65" s="119">
        <f ca="1">IF($K65&lt;&gt;1,IF(ISNUMBER(INDEX(Import.PLE,$K65,EQ$16)),IF(INDEX(Import.PLE,$K65,EQ$16)&lt;=mediçao,CQ65,0),0),PLE!$AA$28*CQ65)</f>
        <v>0</v>
      </c>
      <c r="ER65" s="119">
        <f ca="1">IF($K65&lt;&gt;1,IF(ISNUMBER(INDEX(Import.PLE,$K65,ER$16)),IF(INDEX(Import.PLE,$K65,ER$16)&lt;=mediçao,CR65,0),0),PLE!$AA$28*CR65)</f>
        <v>0</v>
      </c>
      <c r="ES65" s="119">
        <f ca="1">IF($K65&lt;&gt;1,IF(ISNUMBER(INDEX(Import.PLE,$K65,ES$16)),IF(INDEX(Import.PLE,$K65,ES$16)&lt;=mediçao,CS65,0),0),PLE!$AA$28*CS65)</f>
        <v>0</v>
      </c>
      <c r="ET65" s="119">
        <f ca="1">IF($K65&lt;&gt;1,IF(ISNUMBER(INDEX(Import.PLE,$K65,ET$16)),IF(INDEX(Import.PLE,$K65,ET$16)&lt;=mediçao,CT65,0),0),PLE!$AA$28*CT65)</f>
        <v>0</v>
      </c>
      <c r="EU65" s="119">
        <f ca="1">IF($K65&lt;&gt;1,IF(ISNUMBER(INDEX(Import.PLE,$K65,EU$16)),IF(INDEX(Import.PLE,$K65,EU$16)&lt;=mediçao,CU65,0),0),PLE!$AA$28*CU65)</f>
        <v>0</v>
      </c>
      <c r="EV65" s="119">
        <f ca="1">IF($K65&lt;&gt;1,IF(ISNUMBER(INDEX(Import.PLE,$K65,EV$16)),IF(INDEX(Import.PLE,$K65,EV$16)&lt;=mediçao,CV65,0),0),PLE!$AA$28*CV65)</f>
        <v>0</v>
      </c>
      <c r="EW65" s="119">
        <f ca="1">IF($K65&lt;&gt;1,IF(ISNUMBER(INDEX(Import.PLE,$K65,EW$16)),IF(INDEX(Import.PLE,$K65,EW$16)&lt;=mediçao,CW65,0),0),PLE!$AA$28*CW65)</f>
        <v>0</v>
      </c>
      <c r="EX65" s="119">
        <f ca="1">IF($K65&lt;&gt;1,IF(ISNUMBER(INDEX(Import.PLE,$K65,EX$16)),IF(INDEX(Import.PLE,$K65,EX$16)&lt;=mediçao,CX65,0),0),PLE!$AA$28*CX65)</f>
        <v>0</v>
      </c>
      <c r="EY65" s="119">
        <f ca="1">IF($K65&lt;&gt;1,IF(ISNUMBER(INDEX(Import.PLE,$K65,EY$16)),IF(INDEX(Import.PLE,$K65,EY$16)&lt;=mediçao,CY65,0),0),PLE!$AA$28*CY65)</f>
        <v>0</v>
      </c>
      <c r="EZ65" s="119">
        <f ca="1">IF($K65&lt;&gt;1,IF(ISNUMBER(INDEX(Import.PLE,$K65,EZ$16)),IF(INDEX(Import.PLE,$K65,EZ$16)&lt;=mediçao,CZ65,0),0),PLE!$AA$28*CZ65)</f>
        <v>0</v>
      </c>
      <c r="FA65" s="119">
        <f ca="1">IF($K65&lt;&gt;1,IF(ISNUMBER(INDEX(Import.PLE,$K65,FA$16)),IF(INDEX(Import.PLE,$K65,FA$16)&lt;=mediçao,DA65,0),0),PLE!$AA$28*DA65)</f>
        <v>0</v>
      </c>
      <c r="FB65" s="119">
        <f ca="1">IF($K65&lt;&gt;1,IF(ISNUMBER(INDEX(Import.PLE,$K65,FB$16)),IF(INDEX(Import.PLE,$K65,FB$16)&lt;=mediçao,DB65,0),0),PLE!$AA$28*DB65)</f>
        <v>0</v>
      </c>
      <c r="FC65" s="119">
        <f ca="1">IF($K65&lt;&gt;1,IF(ISNUMBER(INDEX(Import.PLE,$K65,FC$16)),IF(INDEX(Import.PLE,$K65,FC$16)&lt;=mediçao,DC65,0),0),PLE!$AA$28*DC65)</f>
        <v>0</v>
      </c>
      <c r="FD65" s="119">
        <f ca="1">IF($K65&lt;&gt;1,IF(ISNUMBER(INDEX(Import.PLE,$K65,FD$16)),IF(INDEX(Import.PLE,$K65,FD$16)&lt;=mediçao,DD65,0),0),PLE!$AA$28*DD65)</f>
        <v>0</v>
      </c>
      <c r="FE65" s="119">
        <f ca="1">IF($K65&lt;&gt;1,IF(ISNUMBER(INDEX(Import.PLE,$K65,FE$16)),IF(INDEX(Import.PLE,$K65,FE$16)&lt;=mediçao,DE65,0),0),PLE!$AA$28*DE65)</f>
        <v>0</v>
      </c>
      <c r="FF65" s="119">
        <f ca="1">IF($K65&lt;&gt;1,IF(ISNUMBER(INDEX(Import.PLE,$K65,FF$16)),IF(INDEX(Import.PLE,$K65,FF$16)&lt;=mediçao,DF65,0),0),PLE!$AA$28*DF65)</f>
        <v>0</v>
      </c>
      <c r="FG65" s="119">
        <f ca="1">IF($K65&lt;&gt;1,IF(ISNUMBER(INDEX(Import.PLE,$K65,FG$16)),IF(INDEX(Import.PLE,$K65,FG$16)&lt;=mediçao,DG65,0),0),PLE!$AA$28*DG65)</f>
        <v>0</v>
      </c>
      <c r="FH65" s="119">
        <f ca="1">IF($K65&lt;&gt;1,IF(ISNUMBER(INDEX(Import.PLE,$K65,FH$16)),IF(INDEX(Import.PLE,$K65,FH$16)&lt;=mediçao,DH65,0),0),PLE!$AA$28*DH65)</f>
        <v>0</v>
      </c>
      <c r="FI65" s="119">
        <f ca="1">IF($K65&lt;&gt;1,IF(ISNUMBER(INDEX(Import.PLE,$K65,FI$16)),IF(INDEX(Import.PLE,$K65,FI$16)&lt;=mediçao,DI65,0),0),PLE!$AA$28*DI65)</f>
        <v>0</v>
      </c>
      <c r="FJ65" s="119">
        <f ca="1">IF($K65&lt;&gt;1,IF(ISNUMBER(INDEX(Import.PLE,$K65,FJ$16)),IF(INDEX(Import.PLE,$K65,FJ$16)&lt;=mediçao,DJ65,0),0),PLE!$AA$28*DJ65)</f>
        <v>0</v>
      </c>
    </row>
    <row r="66" spans="2:166" s="88" customFormat="1" ht="11.25" customHeight="1" x14ac:dyDescent="0.35">
      <c r="B66" s="118">
        <f t="shared" ca="1" si="3"/>
        <v>49</v>
      </c>
      <c r="C66" s="83" t="str">
        <f t="shared" si="4"/>
        <v>Serviço</v>
      </c>
      <c r="D66" s="138" t="s">
        <v>282</v>
      </c>
      <c r="E66" s="139" t="s">
        <v>272</v>
      </c>
      <c r="F66" s="137" t="s">
        <v>227</v>
      </c>
      <c r="G66" s="174">
        <f t="shared" si="5"/>
        <v>168.2</v>
      </c>
      <c r="H66" s="175">
        <f t="shared" si="6"/>
        <v>13.330023781212844</v>
      </c>
      <c r="I66" s="176">
        <v>2242.11</v>
      </c>
      <c r="J66" s="86"/>
      <c r="K66" s="168">
        <f>deactivatedados.form1</f>
        <v>5</v>
      </c>
      <c r="L66" s="167" t="s">
        <v>705</v>
      </c>
      <c r="M66" s="87"/>
      <c r="N66" s="181">
        <v>168.2</v>
      </c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M66" s="119">
        <f t="shared" ca="1" si="7"/>
        <v>2242.11</v>
      </c>
      <c r="BN66" s="119">
        <f t="shared" si="8"/>
        <v>0</v>
      </c>
      <c r="BO66" s="119">
        <f t="shared" si="9"/>
        <v>0</v>
      </c>
      <c r="BP66" s="119">
        <f t="shared" si="10"/>
        <v>0</v>
      </c>
      <c r="BQ66" s="119">
        <f t="shared" si="11"/>
        <v>0</v>
      </c>
      <c r="BR66" s="119">
        <f t="shared" si="12"/>
        <v>0</v>
      </c>
      <c r="BS66" s="119">
        <f t="shared" si="13"/>
        <v>0</v>
      </c>
      <c r="BT66" s="119">
        <f t="shared" si="14"/>
        <v>0</v>
      </c>
      <c r="BU66" s="119">
        <f t="shared" si="15"/>
        <v>0</v>
      </c>
      <c r="BV66" s="119">
        <f t="shared" si="16"/>
        <v>0</v>
      </c>
      <c r="BW66" s="119">
        <f t="shared" si="17"/>
        <v>0</v>
      </c>
      <c r="BX66" s="119">
        <f t="shared" si="18"/>
        <v>0</v>
      </c>
      <c r="BY66" s="119">
        <f t="shared" si="19"/>
        <v>0</v>
      </c>
      <c r="BZ66" s="119">
        <f t="shared" si="20"/>
        <v>0</v>
      </c>
      <c r="CA66" s="119">
        <f t="shared" si="21"/>
        <v>0</v>
      </c>
      <c r="CB66" s="119">
        <f t="shared" si="22"/>
        <v>0</v>
      </c>
      <c r="CC66" s="119">
        <f t="shared" si="23"/>
        <v>0</v>
      </c>
      <c r="CD66" s="119">
        <f t="shared" si="24"/>
        <v>0</v>
      </c>
      <c r="CE66" s="119">
        <f t="shared" si="25"/>
        <v>0</v>
      </c>
      <c r="CF66" s="119">
        <f t="shared" si="26"/>
        <v>0</v>
      </c>
      <c r="CG66" s="119">
        <f t="shared" si="27"/>
        <v>0</v>
      </c>
      <c r="CH66" s="119">
        <f t="shared" si="28"/>
        <v>0</v>
      </c>
      <c r="CI66" s="119">
        <f t="shared" si="29"/>
        <v>0</v>
      </c>
      <c r="CJ66" s="119">
        <f t="shared" si="30"/>
        <v>0</v>
      </c>
      <c r="CK66" s="119">
        <f t="shared" si="31"/>
        <v>0</v>
      </c>
      <c r="CL66" s="119">
        <f t="shared" si="32"/>
        <v>0</v>
      </c>
      <c r="CM66" s="119">
        <f t="shared" si="33"/>
        <v>0</v>
      </c>
      <c r="CN66" s="119">
        <f t="shared" si="34"/>
        <v>0</v>
      </c>
      <c r="CO66" s="119">
        <f t="shared" si="35"/>
        <v>0</v>
      </c>
      <c r="CP66" s="119">
        <f t="shared" si="36"/>
        <v>0</v>
      </c>
      <c r="CQ66" s="119">
        <f t="shared" si="37"/>
        <v>0</v>
      </c>
      <c r="CR66" s="119">
        <f t="shared" si="38"/>
        <v>0</v>
      </c>
      <c r="CS66" s="119">
        <f t="shared" si="39"/>
        <v>0</v>
      </c>
      <c r="CT66" s="119">
        <f t="shared" si="40"/>
        <v>0</v>
      </c>
      <c r="CU66" s="119">
        <f t="shared" si="41"/>
        <v>0</v>
      </c>
      <c r="CV66" s="119">
        <f t="shared" si="42"/>
        <v>0</v>
      </c>
      <c r="CW66" s="119">
        <f t="shared" si="43"/>
        <v>0</v>
      </c>
      <c r="CX66" s="119">
        <f t="shared" si="44"/>
        <v>0</v>
      </c>
      <c r="CY66" s="119">
        <f t="shared" si="45"/>
        <v>0</v>
      </c>
      <c r="CZ66" s="119">
        <f t="shared" si="46"/>
        <v>0</v>
      </c>
      <c r="DA66" s="119">
        <f t="shared" si="47"/>
        <v>0</v>
      </c>
      <c r="DB66" s="119">
        <f t="shared" si="48"/>
        <v>0</v>
      </c>
      <c r="DC66" s="119">
        <f t="shared" si="49"/>
        <v>0</v>
      </c>
      <c r="DD66" s="119">
        <f t="shared" si="50"/>
        <v>0</v>
      </c>
      <c r="DE66" s="119">
        <f t="shared" si="51"/>
        <v>0</v>
      </c>
      <c r="DF66" s="119">
        <f t="shared" si="52"/>
        <v>0</v>
      </c>
      <c r="DG66" s="119">
        <f t="shared" si="53"/>
        <v>0</v>
      </c>
      <c r="DH66" s="119">
        <f t="shared" si="54"/>
        <v>0</v>
      </c>
      <c r="DI66" s="119">
        <f t="shared" si="55"/>
        <v>0</v>
      </c>
      <c r="DJ66" s="119">
        <f t="shared" si="56"/>
        <v>0</v>
      </c>
      <c r="DK66" s="126" t="str">
        <f t="shared" si="57"/>
        <v>1</v>
      </c>
      <c r="DL66" s="126">
        <f t="shared" ca="1" si="58"/>
        <v>2242.11</v>
      </c>
      <c r="DM66" s="119">
        <f ca="1">IF($K66&lt;&gt;1,IF(ISNUMBER(INDEX(Import.PLE,$K66,DM$16)),IF(INDEX(Import.PLE,$K66,DM$16)&lt;=mediçao,BM66,0),0),PLE!$AA$28*BM66)</f>
        <v>2242.11</v>
      </c>
      <c r="DN66" s="119">
        <f ca="1">IF($K66&lt;&gt;1,IF(ISNUMBER(INDEX(Import.PLE,$K66,DN$16)),IF(INDEX(Import.PLE,$K66,DN$16)&lt;=mediçao,BN66,0),0),PLE!$AA$28*BN66)</f>
        <v>0</v>
      </c>
      <c r="DO66" s="119">
        <f ca="1">IF($K66&lt;&gt;1,IF(ISNUMBER(INDEX(Import.PLE,$K66,DO$16)),IF(INDEX(Import.PLE,$K66,DO$16)&lt;=mediçao,BO66,0),0),PLE!$AA$28*BO66)</f>
        <v>0</v>
      </c>
      <c r="DP66" s="119">
        <f ca="1">IF($K66&lt;&gt;1,IF(ISNUMBER(INDEX(Import.PLE,$K66,DP$16)),IF(INDEX(Import.PLE,$K66,DP$16)&lt;=mediçao,BP66,0),0),PLE!$AA$28*BP66)</f>
        <v>0</v>
      </c>
      <c r="DQ66" s="119">
        <f ca="1">IF($K66&lt;&gt;1,IF(ISNUMBER(INDEX(Import.PLE,$K66,DQ$16)),IF(INDEX(Import.PLE,$K66,DQ$16)&lt;=mediçao,BQ66,0),0),PLE!$AA$28*BQ66)</f>
        <v>0</v>
      </c>
      <c r="DR66" s="119">
        <f ca="1">IF($K66&lt;&gt;1,IF(ISNUMBER(INDEX(Import.PLE,$K66,DR$16)),IF(INDEX(Import.PLE,$K66,DR$16)&lt;=mediçao,BR66,0),0),PLE!$AA$28*BR66)</f>
        <v>0</v>
      </c>
      <c r="DS66" s="119">
        <f ca="1">IF($K66&lt;&gt;1,IF(ISNUMBER(INDEX(Import.PLE,$K66,DS$16)),IF(INDEX(Import.PLE,$K66,DS$16)&lt;=mediçao,BS66,0),0),PLE!$AA$28*BS66)</f>
        <v>0</v>
      </c>
      <c r="DT66" s="119">
        <f ca="1">IF($K66&lt;&gt;1,IF(ISNUMBER(INDEX(Import.PLE,$K66,DT$16)),IF(INDEX(Import.PLE,$K66,DT$16)&lt;=mediçao,BT66,0),0),PLE!$AA$28*BT66)</f>
        <v>0</v>
      </c>
      <c r="DU66" s="119">
        <f ca="1">IF($K66&lt;&gt;1,IF(ISNUMBER(INDEX(Import.PLE,$K66,DU$16)),IF(INDEX(Import.PLE,$K66,DU$16)&lt;=mediçao,BU66,0),0),PLE!$AA$28*BU66)</f>
        <v>0</v>
      </c>
      <c r="DV66" s="119">
        <f ca="1">IF($K66&lt;&gt;1,IF(ISNUMBER(INDEX(Import.PLE,$K66,DV$16)),IF(INDEX(Import.PLE,$K66,DV$16)&lt;=mediçao,BV66,0),0),PLE!$AA$28*BV66)</f>
        <v>0</v>
      </c>
      <c r="DW66" s="119">
        <f ca="1">IF($K66&lt;&gt;1,IF(ISNUMBER(INDEX(Import.PLE,$K66,DW$16)),IF(INDEX(Import.PLE,$K66,DW$16)&lt;=mediçao,BW66,0),0),PLE!$AA$28*BW66)</f>
        <v>0</v>
      </c>
      <c r="DX66" s="119">
        <f ca="1">IF($K66&lt;&gt;1,IF(ISNUMBER(INDEX(Import.PLE,$K66,DX$16)),IF(INDEX(Import.PLE,$K66,DX$16)&lt;=mediçao,BX66,0),0),PLE!$AA$28*BX66)</f>
        <v>0</v>
      </c>
      <c r="DY66" s="119">
        <f ca="1">IF($K66&lt;&gt;1,IF(ISNUMBER(INDEX(Import.PLE,$K66,DY$16)),IF(INDEX(Import.PLE,$K66,DY$16)&lt;=mediçao,BY66,0),0),PLE!$AA$28*BY66)</f>
        <v>0</v>
      </c>
      <c r="DZ66" s="119">
        <f ca="1">IF($K66&lt;&gt;1,IF(ISNUMBER(INDEX(Import.PLE,$K66,DZ$16)),IF(INDEX(Import.PLE,$K66,DZ$16)&lt;=mediçao,BZ66,0),0),PLE!$AA$28*BZ66)</f>
        <v>0</v>
      </c>
      <c r="EA66" s="119">
        <f ca="1">IF($K66&lt;&gt;1,IF(ISNUMBER(INDEX(Import.PLE,$K66,EA$16)),IF(INDEX(Import.PLE,$K66,EA$16)&lt;=mediçao,CA66,0),0),PLE!$AA$28*CA66)</f>
        <v>0</v>
      </c>
      <c r="EB66" s="119">
        <f ca="1">IF($K66&lt;&gt;1,IF(ISNUMBER(INDEX(Import.PLE,$K66,EB$16)),IF(INDEX(Import.PLE,$K66,EB$16)&lt;=mediçao,CB66,0),0),PLE!$AA$28*CB66)</f>
        <v>0</v>
      </c>
      <c r="EC66" s="119">
        <f ca="1">IF($K66&lt;&gt;1,IF(ISNUMBER(INDEX(Import.PLE,$K66,EC$16)),IF(INDEX(Import.PLE,$K66,EC$16)&lt;=mediçao,CC66,0),0),PLE!$AA$28*CC66)</f>
        <v>0</v>
      </c>
      <c r="ED66" s="119">
        <f ca="1">IF($K66&lt;&gt;1,IF(ISNUMBER(INDEX(Import.PLE,$K66,ED$16)),IF(INDEX(Import.PLE,$K66,ED$16)&lt;=mediçao,CD66,0),0),PLE!$AA$28*CD66)</f>
        <v>0</v>
      </c>
      <c r="EE66" s="119">
        <f ca="1">IF($K66&lt;&gt;1,IF(ISNUMBER(INDEX(Import.PLE,$K66,EE$16)),IF(INDEX(Import.PLE,$K66,EE$16)&lt;=mediçao,CE66,0),0),PLE!$AA$28*CE66)</f>
        <v>0</v>
      </c>
      <c r="EF66" s="119">
        <f ca="1">IF($K66&lt;&gt;1,IF(ISNUMBER(INDEX(Import.PLE,$K66,EF$16)),IF(INDEX(Import.PLE,$K66,EF$16)&lt;=mediçao,CF66,0),0),PLE!$AA$28*CF66)</f>
        <v>0</v>
      </c>
      <c r="EG66" s="119">
        <f ca="1">IF($K66&lt;&gt;1,IF(ISNUMBER(INDEX(Import.PLE,$K66,EG$16)),IF(INDEX(Import.PLE,$K66,EG$16)&lt;=mediçao,CG66,0),0),PLE!$AA$28*CG66)</f>
        <v>0</v>
      </c>
      <c r="EH66" s="119">
        <f ca="1">IF($K66&lt;&gt;1,IF(ISNUMBER(INDEX(Import.PLE,$K66,EH$16)),IF(INDEX(Import.PLE,$K66,EH$16)&lt;=mediçao,CH66,0),0),PLE!$AA$28*CH66)</f>
        <v>0</v>
      </c>
      <c r="EI66" s="119">
        <f ca="1">IF($K66&lt;&gt;1,IF(ISNUMBER(INDEX(Import.PLE,$K66,EI$16)),IF(INDEX(Import.PLE,$K66,EI$16)&lt;=mediçao,CI66,0),0),PLE!$AA$28*CI66)</f>
        <v>0</v>
      </c>
      <c r="EJ66" s="119">
        <f ca="1">IF($K66&lt;&gt;1,IF(ISNUMBER(INDEX(Import.PLE,$K66,EJ$16)),IF(INDEX(Import.PLE,$K66,EJ$16)&lt;=mediçao,CJ66,0),0),PLE!$AA$28*CJ66)</f>
        <v>0</v>
      </c>
      <c r="EK66" s="119">
        <f ca="1">IF($K66&lt;&gt;1,IF(ISNUMBER(INDEX(Import.PLE,$K66,EK$16)),IF(INDEX(Import.PLE,$K66,EK$16)&lt;=mediçao,CK66,0),0),PLE!$AA$28*CK66)</f>
        <v>0</v>
      </c>
      <c r="EL66" s="119">
        <f ca="1">IF($K66&lt;&gt;1,IF(ISNUMBER(INDEX(Import.PLE,$K66,EL$16)),IF(INDEX(Import.PLE,$K66,EL$16)&lt;=mediçao,CL66,0),0),PLE!$AA$28*CL66)</f>
        <v>0</v>
      </c>
      <c r="EM66" s="119">
        <f ca="1">IF($K66&lt;&gt;1,IF(ISNUMBER(INDEX(Import.PLE,$K66,EM$16)),IF(INDEX(Import.PLE,$K66,EM$16)&lt;=mediçao,CM66,0),0),PLE!$AA$28*CM66)</f>
        <v>0</v>
      </c>
      <c r="EN66" s="119">
        <f ca="1">IF($K66&lt;&gt;1,IF(ISNUMBER(INDEX(Import.PLE,$K66,EN$16)),IF(INDEX(Import.PLE,$K66,EN$16)&lt;=mediçao,CN66,0),0),PLE!$AA$28*CN66)</f>
        <v>0</v>
      </c>
      <c r="EO66" s="119">
        <f ca="1">IF($K66&lt;&gt;1,IF(ISNUMBER(INDEX(Import.PLE,$K66,EO$16)),IF(INDEX(Import.PLE,$K66,EO$16)&lt;=mediçao,CO66,0),0),PLE!$AA$28*CO66)</f>
        <v>0</v>
      </c>
      <c r="EP66" s="119">
        <f ca="1">IF($K66&lt;&gt;1,IF(ISNUMBER(INDEX(Import.PLE,$K66,EP$16)),IF(INDEX(Import.PLE,$K66,EP$16)&lt;=mediçao,CP66,0),0),PLE!$AA$28*CP66)</f>
        <v>0</v>
      </c>
      <c r="EQ66" s="119">
        <f ca="1">IF($K66&lt;&gt;1,IF(ISNUMBER(INDEX(Import.PLE,$K66,EQ$16)),IF(INDEX(Import.PLE,$K66,EQ$16)&lt;=mediçao,CQ66,0),0),PLE!$AA$28*CQ66)</f>
        <v>0</v>
      </c>
      <c r="ER66" s="119">
        <f ca="1">IF($K66&lt;&gt;1,IF(ISNUMBER(INDEX(Import.PLE,$K66,ER$16)),IF(INDEX(Import.PLE,$K66,ER$16)&lt;=mediçao,CR66,0),0),PLE!$AA$28*CR66)</f>
        <v>0</v>
      </c>
      <c r="ES66" s="119">
        <f ca="1">IF($K66&lt;&gt;1,IF(ISNUMBER(INDEX(Import.PLE,$K66,ES$16)),IF(INDEX(Import.PLE,$K66,ES$16)&lt;=mediçao,CS66,0),0),PLE!$AA$28*CS66)</f>
        <v>0</v>
      </c>
      <c r="ET66" s="119">
        <f ca="1">IF($K66&lt;&gt;1,IF(ISNUMBER(INDEX(Import.PLE,$K66,ET$16)),IF(INDEX(Import.PLE,$K66,ET$16)&lt;=mediçao,CT66,0),0),PLE!$AA$28*CT66)</f>
        <v>0</v>
      </c>
      <c r="EU66" s="119">
        <f ca="1">IF($K66&lt;&gt;1,IF(ISNUMBER(INDEX(Import.PLE,$K66,EU$16)),IF(INDEX(Import.PLE,$K66,EU$16)&lt;=mediçao,CU66,0),0),PLE!$AA$28*CU66)</f>
        <v>0</v>
      </c>
      <c r="EV66" s="119">
        <f ca="1">IF($K66&lt;&gt;1,IF(ISNUMBER(INDEX(Import.PLE,$K66,EV$16)),IF(INDEX(Import.PLE,$K66,EV$16)&lt;=mediçao,CV66,0),0),PLE!$AA$28*CV66)</f>
        <v>0</v>
      </c>
      <c r="EW66" s="119">
        <f ca="1">IF($K66&lt;&gt;1,IF(ISNUMBER(INDEX(Import.PLE,$K66,EW$16)),IF(INDEX(Import.PLE,$K66,EW$16)&lt;=mediçao,CW66,0),0),PLE!$AA$28*CW66)</f>
        <v>0</v>
      </c>
      <c r="EX66" s="119">
        <f ca="1">IF($K66&lt;&gt;1,IF(ISNUMBER(INDEX(Import.PLE,$K66,EX$16)),IF(INDEX(Import.PLE,$K66,EX$16)&lt;=mediçao,CX66,0),0),PLE!$AA$28*CX66)</f>
        <v>0</v>
      </c>
      <c r="EY66" s="119">
        <f ca="1">IF($K66&lt;&gt;1,IF(ISNUMBER(INDEX(Import.PLE,$K66,EY$16)),IF(INDEX(Import.PLE,$K66,EY$16)&lt;=mediçao,CY66,0),0),PLE!$AA$28*CY66)</f>
        <v>0</v>
      </c>
      <c r="EZ66" s="119">
        <f ca="1">IF($K66&lt;&gt;1,IF(ISNUMBER(INDEX(Import.PLE,$K66,EZ$16)),IF(INDEX(Import.PLE,$K66,EZ$16)&lt;=mediçao,CZ66,0),0),PLE!$AA$28*CZ66)</f>
        <v>0</v>
      </c>
      <c r="FA66" s="119">
        <f ca="1">IF($K66&lt;&gt;1,IF(ISNUMBER(INDEX(Import.PLE,$K66,FA$16)),IF(INDEX(Import.PLE,$K66,FA$16)&lt;=mediçao,DA66,0),0),PLE!$AA$28*DA66)</f>
        <v>0</v>
      </c>
      <c r="FB66" s="119">
        <f ca="1">IF($K66&lt;&gt;1,IF(ISNUMBER(INDEX(Import.PLE,$K66,FB$16)),IF(INDEX(Import.PLE,$K66,FB$16)&lt;=mediçao,DB66,0),0),PLE!$AA$28*DB66)</f>
        <v>0</v>
      </c>
      <c r="FC66" s="119">
        <f ca="1">IF($K66&lt;&gt;1,IF(ISNUMBER(INDEX(Import.PLE,$K66,FC$16)),IF(INDEX(Import.PLE,$K66,FC$16)&lt;=mediçao,DC66,0),0),PLE!$AA$28*DC66)</f>
        <v>0</v>
      </c>
      <c r="FD66" s="119">
        <f ca="1">IF($K66&lt;&gt;1,IF(ISNUMBER(INDEX(Import.PLE,$K66,FD$16)),IF(INDEX(Import.PLE,$K66,FD$16)&lt;=mediçao,DD66,0),0),PLE!$AA$28*DD66)</f>
        <v>0</v>
      </c>
      <c r="FE66" s="119">
        <f ca="1">IF($K66&lt;&gt;1,IF(ISNUMBER(INDEX(Import.PLE,$K66,FE$16)),IF(INDEX(Import.PLE,$K66,FE$16)&lt;=mediçao,DE66,0),0),PLE!$AA$28*DE66)</f>
        <v>0</v>
      </c>
      <c r="FF66" s="119">
        <f ca="1">IF($K66&lt;&gt;1,IF(ISNUMBER(INDEX(Import.PLE,$K66,FF$16)),IF(INDEX(Import.PLE,$K66,FF$16)&lt;=mediçao,DF66,0),0),PLE!$AA$28*DF66)</f>
        <v>0</v>
      </c>
      <c r="FG66" s="119">
        <f ca="1">IF($K66&lt;&gt;1,IF(ISNUMBER(INDEX(Import.PLE,$K66,FG$16)),IF(INDEX(Import.PLE,$K66,FG$16)&lt;=mediçao,DG66,0),0),PLE!$AA$28*DG66)</f>
        <v>0</v>
      </c>
      <c r="FH66" s="119">
        <f ca="1">IF($K66&lt;&gt;1,IF(ISNUMBER(INDEX(Import.PLE,$K66,FH$16)),IF(INDEX(Import.PLE,$K66,FH$16)&lt;=mediçao,DH66,0),0),PLE!$AA$28*DH66)</f>
        <v>0</v>
      </c>
      <c r="FI66" s="119">
        <f ca="1">IF($K66&lt;&gt;1,IF(ISNUMBER(INDEX(Import.PLE,$K66,FI$16)),IF(INDEX(Import.PLE,$K66,FI$16)&lt;=mediçao,DI66,0),0),PLE!$AA$28*DI66)</f>
        <v>0</v>
      </c>
      <c r="FJ66" s="119">
        <f ca="1">IF($K66&lt;&gt;1,IF(ISNUMBER(INDEX(Import.PLE,$K66,FJ$16)),IF(INDEX(Import.PLE,$K66,FJ$16)&lt;=mediçao,DJ66,0),0),PLE!$AA$28*DJ66)</f>
        <v>0</v>
      </c>
    </row>
    <row r="67" spans="2:166" s="88" customFormat="1" ht="11.25" customHeight="1" x14ac:dyDescent="0.35">
      <c r="B67" s="118">
        <f t="shared" ca="1" si="3"/>
        <v>50</v>
      </c>
      <c r="C67" s="83" t="str">
        <f t="shared" si="4"/>
        <v>Serviço</v>
      </c>
      <c r="D67" s="138" t="s">
        <v>283</v>
      </c>
      <c r="E67" s="139" t="s">
        <v>237</v>
      </c>
      <c r="F67" s="137" t="s">
        <v>210</v>
      </c>
      <c r="G67" s="174">
        <f t="shared" si="5"/>
        <v>5.93</v>
      </c>
      <c r="H67" s="175">
        <f t="shared" si="6"/>
        <v>379.41989881956158</v>
      </c>
      <c r="I67" s="176">
        <v>2249.96</v>
      </c>
      <c r="J67" s="86"/>
      <c r="K67" s="168">
        <f>deactivatedados.form1</f>
        <v>5</v>
      </c>
      <c r="L67" s="167" t="s">
        <v>705</v>
      </c>
      <c r="M67" s="87"/>
      <c r="N67" s="181">
        <v>5.93</v>
      </c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M67" s="119">
        <f t="shared" ca="1" si="7"/>
        <v>2249.96</v>
      </c>
      <c r="BN67" s="119">
        <f t="shared" si="8"/>
        <v>0</v>
      </c>
      <c r="BO67" s="119">
        <f t="shared" si="9"/>
        <v>0</v>
      </c>
      <c r="BP67" s="119">
        <f t="shared" si="10"/>
        <v>0</v>
      </c>
      <c r="BQ67" s="119">
        <f t="shared" si="11"/>
        <v>0</v>
      </c>
      <c r="BR67" s="119">
        <f t="shared" si="12"/>
        <v>0</v>
      </c>
      <c r="BS67" s="119">
        <f t="shared" si="13"/>
        <v>0</v>
      </c>
      <c r="BT67" s="119">
        <f t="shared" si="14"/>
        <v>0</v>
      </c>
      <c r="BU67" s="119">
        <f t="shared" si="15"/>
        <v>0</v>
      </c>
      <c r="BV67" s="119">
        <f t="shared" si="16"/>
        <v>0</v>
      </c>
      <c r="BW67" s="119">
        <f t="shared" si="17"/>
        <v>0</v>
      </c>
      <c r="BX67" s="119">
        <f t="shared" si="18"/>
        <v>0</v>
      </c>
      <c r="BY67" s="119">
        <f t="shared" si="19"/>
        <v>0</v>
      </c>
      <c r="BZ67" s="119">
        <f t="shared" si="20"/>
        <v>0</v>
      </c>
      <c r="CA67" s="119">
        <f t="shared" si="21"/>
        <v>0</v>
      </c>
      <c r="CB67" s="119">
        <f t="shared" si="22"/>
        <v>0</v>
      </c>
      <c r="CC67" s="119">
        <f t="shared" si="23"/>
        <v>0</v>
      </c>
      <c r="CD67" s="119">
        <f t="shared" si="24"/>
        <v>0</v>
      </c>
      <c r="CE67" s="119">
        <f t="shared" si="25"/>
        <v>0</v>
      </c>
      <c r="CF67" s="119">
        <f t="shared" si="26"/>
        <v>0</v>
      </c>
      <c r="CG67" s="119">
        <f t="shared" si="27"/>
        <v>0</v>
      </c>
      <c r="CH67" s="119">
        <f t="shared" si="28"/>
        <v>0</v>
      </c>
      <c r="CI67" s="119">
        <f t="shared" si="29"/>
        <v>0</v>
      </c>
      <c r="CJ67" s="119">
        <f t="shared" si="30"/>
        <v>0</v>
      </c>
      <c r="CK67" s="119">
        <f t="shared" si="31"/>
        <v>0</v>
      </c>
      <c r="CL67" s="119">
        <f t="shared" si="32"/>
        <v>0</v>
      </c>
      <c r="CM67" s="119">
        <f t="shared" si="33"/>
        <v>0</v>
      </c>
      <c r="CN67" s="119">
        <f t="shared" si="34"/>
        <v>0</v>
      </c>
      <c r="CO67" s="119">
        <f t="shared" si="35"/>
        <v>0</v>
      </c>
      <c r="CP67" s="119">
        <f t="shared" si="36"/>
        <v>0</v>
      </c>
      <c r="CQ67" s="119">
        <f t="shared" si="37"/>
        <v>0</v>
      </c>
      <c r="CR67" s="119">
        <f t="shared" si="38"/>
        <v>0</v>
      </c>
      <c r="CS67" s="119">
        <f t="shared" si="39"/>
        <v>0</v>
      </c>
      <c r="CT67" s="119">
        <f t="shared" si="40"/>
        <v>0</v>
      </c>
      <c r="CU67" s="119">
        <f t="shared" si="41"/>
        <v>0</v>
      </c>
      <c r="CV67" s="119">
        <f t="shared" si="42"/>
        <v>0</v>
      </c>
      <c r="CW67" s="119">
        <f t="shared" si="43"/>
        <v>0</v>
      </c>
      <c r="CX67" s="119">
        <f t="shared" si="44"/>
        <v>0</v>
      </c>
      <c r="CY67" s="119">
        <f t="shared" si="45"/>
        <v>0</v>
      </c>
      <c r="CZ67" s="119">
        <f t="shared" si="46"/>
        <v>0</v>
      </c>
      <c r="DA67" s="119">
        <f t="shared" si="47"/>
        <v>0</v>
      </c>
      <c r="DB67" s="119">
        <f t="shared" si="48"/>
        <v>0</v>
      </c>
      <c r="DC67" s="119">
        <f t="shared" si="49"/>
        <v>0</v>
      </c>
      <c r="DD67" s="119">
        <f t="shared" si="50"/>
        <v>0</v>
      </c>
      <c r="DE67" s="119">
        <f t="shared" si="51"/>
        <v>0</v>
      </c>
      <c r="DF67" s="119">
        <f t="shared" si="52"/>
        <v>0</v>
      </c>
      <c r="DG67" s="119">
        <f t="shared" si="53"/>
        <v>0</v>
      </c>
      <c r="DH67" s="119">
        <f t="shared" si="54"/>
        <v>0</v>
      </c>
      <c r="DI67" s="119">
        <f t="shared" si="55"/>
        <v>0</v>
      </c>
      <c r="DJ67" s="119">
        <f t="shared" si="56"/>
        <v>0</v>
      </c>
      <c r="DK67" s="126" t="str">
        <f t="shared" si="57"/>
        <v>1</v>
      </c>
      <c r="DL67" s="126">
        <f t="shared" ca="1" si="58"/>
        <v>2249.96</v>
      </c>
      <c r="DM67" s="119">
        <f ca="1">IF($K67&lt;&gt;1,IF(ISNUMBER(INDEX(Import.PLE,$K67,DM$16)),IF(INDEX(Import.PLE,$K67,DM$16)&lt;=mediçao,BM67,0),0),PLE!$AA$28*BM67)</f>
        <v>2249.96</v>
      </c>
      <c r="DN67" s="119">
        <f ca="1">IF($K67&lt;&gt;1,IF(ISNUMBER(INDEX(Import.PLE,$K67,DN$16)),IF(INDEX(Import.PLE,$K67,DN$16)&lt;=mediçao,BN67,0),0),PLE!$AA$28*BN67)</f>
        <v>0</v>
      </c>
      <c r="DO67" s="119">
        <f ca="1">IF($K67&lt;&gt;1,IF(ISNUMBER(INDEX(Import.PLE,$K67,DO$16)),IF(INDEX(Import.PLE,$K67,DO$16)&lt;=mediçao,BO67,0),0),PLE!$AA$28*BO67)</f>
        <v>0</v>
      </c>
      <c r="DP67" s="119">
        <f ca="1">IF($K67&lt;&gt;1,IF(ISNUMBER(INDEX(Import.PLE,$K67,DP$16)),IF(INDEX(Import.PLE,$K67,DP$16)&lt;=mediçao,BP67,0),0),PLE!$AA$28*BP67)</f>
        <v>0</v>
      </c>
      <c r="DQ67" s="119">
        <f ca="1">IF($K67&lt;&gt;1,IF(ISNUMBER(INDEX(Import.PLE,$K67,DQ$16)),IF(INDEX(Import.PLE,$K67,DQ$16)&lt;=mediçao,BQ67,0),0),PLE!$AA$28*BQ67)</f>
        <v>0</v>
      </c>
      <c r="DR67" s="119">
        <f ca="1">IF($K67&lt;&gt;1,IF(ISNUMBER(INDEX(Import.PLE,$K67,DR$16)),IF(INDEX(Import.PLE,$K67,DR$16)&lt;=mediçao,BR67,0),0),PLE!$AA$28*BR67)</f>
        <v>0</v>
      </c>
      <c r="DS67" s="119">
        <f ca="1">IF($K67&lt;&gt;1,IF(ISNUMBER(INDEX(Import.PLE,$K67,DS$16)),IF(INDEX(Import.PLE,$K67,DS$16)&lt;=mediçao,BS67,0),0),PLE!$AA$28*BS67)</f>
        <v>0</v>
      </c>
      <c r="DT67" s="119">
        <f ca="1">IF($K67&lt;&gt;1,IF(ISNUMBER(INDEX(Import.PLE,$K67,DT$16)),IF(INDEX(Import.PLE,$K67,DT$16)&lt;=mediçao,BT67,0),0),PLE!$AA$28*BT67)</f>
        <v>0</v>
      </c>
      <c r="DU67" s="119">
        <f ca="1">IF($K67&lt;&gt;1,IF(ISNUMBER(INDEX(Import.PLE,$K67,DU$16)),IF(INDEX(Import.PLE,$K67,DU$16)&lt;=mediçao,BU67,0),0),PLE!$AA$28*BU67)</f>
        <v>0</v>
      </c>
      <c r="DV67" s="119">
        <f ca="1">IF($K67&lt;&gt;1,IF(ISNUMBER(INDEX(Import.PLE,$K67,DV$16)),IF(INDEX(Import.PLE,$K67,DV$16)&lt;=mediçao,BV67,0),0),PLE!$AA$28*BV67)</f>
        <v>0</v>
      </c>
      <c r="DW67" s="119">
        <f ca="1">IF($K67&lt;&gt;1,IF(ISNUMBER(INDEX(Import.PLE,$K67,DW$16)),IF(INDEX(Import.PLE,$K67,DW$16)&lt;=mediçao,BW67,0),0),PLE!$AA$28*BW67)</f>
        <v>0</v>
      </c>
      <c r="DX67" s="119">
        <f ca="1">IF($K67&lt;&gt;1,IF(ISNUMBER(INDEX(Import.PLE,$K67,DX$16)),IF(INDEX(Import.PLE,$K67,DX$16)&lt;=mediçao,BX67,0),0),PLE!$AA$28*BX67)</f>
        <v>0</v>
      </c>
      <c r="DY67" s="119">
        <f ca="1">IF($K67&lt;&gt;1,IF(ISNUMBER(INDEX(Import.PLE,$K67,DY$16)),IF(INDEX(Import.PLE,$K67,DY$16)&lt;=mediçao,BY67,0),0),PLE!$AA$28*BY67)</f>
        <v>0</v>
      </c>
      <c r="DZ67" s="119">
        <f ca="1">IF($K67&lt;&gt;1,IF(ISNUMBER(INDEX(Import.PLE,$K67,DZ$16)),IF(INDEX(Import.PLE,$K67,DZ$16)&lt;=mediçao,BZ67,0),0),PLE!$AA$28*BZ67)</f>
        <v>0</v>
      </c>
      <c r="EA67" s="119">
        <f ca="1">IF($K67&lt;&gt;1,IF(ISNUMBER(INDEX(Import.PLE,$K67,EA$16)),IF(INDEX(Import.PLE,$K67,EA$16)&lt;=mediçao,CA67,0),0),PLE!$AA$28*CA67)</f>
        <v>0</v>
      </c>
      <c r="EB67" s="119">
        <f ca="1">IF($K67&lt;&gt;1,IF(ISNUMBER(INDEX(Import.PLE,$K67,EB$16)),IF(INDEX(Import.PLE,$K67,EB$16)&lt;=mediçao,CB67,0),0),PLE!$AA$28*CB67)</f>
        <v>0</v>
      </c>
      <c r="EC67" s="119">
        <f ca="1">IF($K67&lt;&gt;1,IF(ISNUMBER(INDEX(Import.PLE,$K67,EC$16)),IF(INDEX(Import.PLE,$K67,EC$16)&lt;=mediçao,CC67,0),0),PLE!$AA$28*CC67)</f>
        <v>0</v>
      </c>
      <c r="ED67" s="119">
        <f ca="1">IF($K67&lt;&gt;1,IF(ISNUMBER(INDEX(Import.PLE,$K67,ED$16)),IF(INDEX(Import.PLE,$K67,ED$16)&lt;=mediçao,CD67,0),0),PLE!$AA$28*CD67)</f>
        <v>0</v>
      </c>
      <c r="EE67" s="119">
        <f ca="1">IF($K67&lt;&gt;1,IF(ISNUMBER(INDEX(Import.PLE,$K67,EE$16)),IF(INDEX(Import.PLE,$K67,EE$16)&lt;=mediçao,CE67,0),0),PLE!$AA$28*CE67)</f>
        <v>0</v>
      </c>
      <c r="EF67" s="119">
        <f ca="1">IF($K67&lt;&gt;1,IF(ISNUMBER(INDEX(Import.PLE,$K67,EF$16)),IF(INDEX(Import.PLE,$K67,EF$16)&lt;=mediçao,CF67,0),0),PLE!$AA$28*CF67)</f>
        <v>0</v>
      </c>
      <c r="EG67" s="119">
        <f ca="1">IF($K67&lt;&gt;1,IF(ISNUMBER(INDEX(Import.PLE,$K67,EG$16)),IF(INDEX(Import.PLE,$K67,EG$16)&lt;=mediçao,CG67,0),0),PLE!$AA$28*CG67)</f>
        <v>0</v>
      </c>
      <c r="EH67" s="119">
        <f ca="1">IF($K67&lt;&gt;1,IF(ISNUMBER(INDEX(Import.PLE,$K67,EH$16)),IF(INDEX(Import.PLE,$K67,EH$16)&lt;=mediçao,CH67,0),0),PLE!$AA$28*CH67)</f>
        <v>0</v>
      </c>
      <c r="EI67" s="119">
        <f ca="1">IF($K67&lt;&gt;1,IF(ISNUMBER(INDEX(Import.PLE,$K67,EI$16)),IF(INDEX(Import.PLE,$K67,EI$16)&lt;=mediçao,CI67,0),0),PLE!$AA$28*CI67)</f>
        <v>0</v>
      </c>
      <c r="EJ67" s="119">
        <f ca="1">IF($K67&lt;&gt;1,IF(ISNUMBER(INDEX(Import.PLE,$K67,EJ$16)),IF(INDEX(Import.PLE,$K67,EJ$16)&lt;=mediçao,CJ67,0),0),PLE!$AA$28*CJ67)</f>
        <v>0</v>
      </c>
      <c r="EK67" s="119">
        <f ca="1">IF($K67&lt;&gt;1,IF(ISNUMBER(INDEX(Import.PLE,$K67,EK$16)),IF(INDEX(Import.PLE,$K67,EK$16)&lt;=mediçao,CK67,0),0),PLE!$AA$28*CK67)</f>
        <v>0</v>
      </c>
      <c r="EL67" s="119">
        <f ca="1">IF($K67&lt;&gt;1,IF(ISNUMBER(INDEX(Import.PLE,$K67,EL$16)),IF(INDEX(Import.PLE,$K67,EL$16)&lt;=mediçao,CL67,0),0),PLE!$AA$28*CL67)</f>
        <v>0</v>
      </c>
      <c r="EM67" s="119">
        <f ca="1">IF($K67&lt;&gt;1,IF(ISNUMBER(INDEX(Import.PLE,$K67,EM$16)),IF(INDEX(Import.PLE,$K67,EM$16)&lt;=mediçao,CM67,0),0),PLE!$AA$28*CM67)</f>
        <v>0</v>
      </c>
      <c r="EN67" s="119">
        <f ca="1">IF($K67&lt;&gt;1,IF(ISNUMBER(INDEX(Import.PLE,$K67,EN$16)),IF(INDEX(Import.PLE,$K67,EN$16)&lt;=mediçao,CN67,0),0),PLE!$AA$28*CN67)</f>
        <v>0</v>
      </c>
      <c r="EO67" s="119">
        <f ca="1">IF($K67&lt;&gt;1,IF(ISNUMBER(INDEX(Import.PLE,$K67,EO$16)),IF(INDEX(Import.PLE,$K67,EO$16)&lt;=mediçao,CO67,0),0),PLE!$AA$28*CO67)</f>
        <v>0</v>
      </c>
      <c r="EP67" s="119">
        <f ca="1">IF($K67&lt;&gt;1,IF(ISNUMBER(INDEX(Import.PLE,$K67,EP$16)),IF(INDEX(Import.PLE,$K67,EP$16)&lt;=mediçao,CP67,0),0),PLE!$AA$28*CP67)</f>
        <v>0</v>
      </c>
      <c r="EQ67" s="119">
        <f ca="1">IF($K67&lt;&gt;1,IF(ISNUMBER(INDEX(Import.PLE,$K67,EQ$16)),IF(INDEX(Import.PLE,$K67,EQ$16)&lt;=mediçao,CQ67,0),0),PLE!$AA$28*CQ67)</f>
        <v>0</v>
      </c>
      <c r="ER67" s="119">
        <f ca="1">IF($K67&lt;&gt;1,IF(ISNUMBER(INDEX(Import.PLE,$K67,ER$16)),IF(INDEX(Import.PLE,$K67,ER$16)&lt;=mediçao,CR67,0),0),PLE!$AA$28*CR67)</f>
        <v>0</v>
      </c>
      <c r="ES67" s="119">
        <f ca="1">IF($K67&lt;&gt;1,IF(ISNUMBER(INDEX(Import.PLE,$K67,ES$16)),IF(INDEX(Import.PLE,$K67,ES$16)&lt;=mediçao,CS67,0),0),PLE!$AA$28*CS67)</f>
        <v>0</v>
      </c>
      <c r="ET67" s="119">
        <f ca="1">IF($K67&lt;&gt;1,IF(ISNUMBER(INDEX(Import.PLE,$K67,ET$16)),IF(INDEX(Import.PLE,$K67,ET$16)&lt;=mediçao,CT67,0),0),PLE!$AA$28*CT67)</f>
        <v>0</v>
      </c>
      <c r="EU67" s="119">
        <f ca="1">IF($K67&lt;&gt;1,IF(ISNUMBER(INDEX(Import.PLE,$K67,EU$16)),IF(INDEX(Import.PLE,$K67,EU$16)&lt;=mediçao,CU67,0),0),PLE!$AA$28*CU67)</f>
        <v>0</v>
      </c>
      <c r="EV67" s="119">
        <f ca="1">IF($K67&lt;&gt;1,IF(ISNUMBER(INDEX(Import.PLE,$K67,EV$16)),IF(INDEX(Import.PLE,$K67,EV$16)&lt;=mediçao,CV67,0),0),PLE!$AA$28*CV67)</f>
        <v>0</v>
      </c>
      <c r="EW67" s="119">
        <f ca="1">IF($K67&lt;&gt;1,IF(ISNUMBER(INDEX(Import.PLE,$K67,EW$16)),IF(INDEX(Import.PLE,$K67,EW$16)&lt;=mediçao,CW67,0),0),PLE!$AA$28*CW67)</f>
        <v>0</v>
      </c>
      <c r="EX67" s="119">
        <f ca="1">IF($K67&lt;&gt;1,IF(ISNUMBER(INDEX(Import.PLE,$K67,EX$16)),IF(INDEX(Import.PLE,$K67,EX$16)&lt;=mediçao,CX67,0),0),PLE!$AA$28*CX67)</f>
        <v>0</v>
      </c>
      <c r="EY67" s="119">
        <f ca="1">IF($K67&lt;&gt;1,IF(ISNUMBER(INDEX(Import.PLE,$K67,EY$16)),IF(INDEX(Import.PLE,$K67,EY$16)&lt;=mediçao,CY67,0),0),PLE!$AA$28*CY67)</f>
        <v>0</v>
      </c>
      <c r="EZ67" s="119">
        <f ca="1">IF($K67&lt;&gt;1,IF(ISNUMBER(INDEX(Import.PLE,$K67,EZ$16)),IF(INDEX(Import.PLE,$K67,EZ$16)&lt;=mediçao,CZ67,0),0),PLE!$AA$28*CZ67)</f>
        <v>0</v>
      </c>
      <c r="FA67" s="119">
        <f ca="1">IF($K67&lt;&gt;1,IF(ISNUMBER(INDEX(Import.PLE,$K67,FA$16)),IF(INDEX(Import.PLE,$K67,FA$16)&lt;=mediçao,DA67,0),0),PLE!$AA$28*DA67)</f>
        <v>0</v>
      </c>
      <c r="FB67" s="119">
        <f ca="1">IF($K67&lt;&gt;1,IF(ISNUMBER(INDEX(Import.PLE,$K67,FB$16)),IF(INDEX(Import.PLE,$K67,FB$16)&lt;=mediçao,DB67,0),0),PLE!$AA$28*DB67)</f>
        <v>0</v>
      </c>
      <c r="FC67" s="119">
        <f ca="1">IF($K67&lt;&gt;1,IF(ISNUMBER(INDEX(Import.PLE,$K67,FC$16)),IF(INDEX(Import.PLE,$K67,FC$16)&lt;=mediçao,DC67,0),0),PLE!$AA$28*DC67)</f>
        <v>0</v>
      </c>
      <c r="FD67" s="119">
        <f ca="1">IF($K67&lt;&gt;1,IF(ISNUMBER(INDEX(Import.PLE,$K67,FD$16)),IF(INDEX(Import.PLE,$K67,FD$16)&lt;=mediçao,DD67,0),0),PLE!$AA$28*DD67)</f>
        <v>0</v>
      </c>
      <c r="FE67" s="119">
        <f ca="1">IF($K67&lt;&gt;1,IF(ISNUMBER(INDEX(Import.PLE,$K67,FE$16)),IF(INDEX(Import.PLE,$K67,FE$16)&lt;=mediçao,DE67,0),0),PLE!$AA$28*DE67)</f>
        <v>0</v>
      </c>
      <c r="FF67" s="119">
        <f ca="1">IF($K67&lt;&gt;1,IF(ISNUMBER(INDEX(Import.PLE,$K67,FF$16)),IF(INDEX(Import.PLE,$K67,FF$16)&lt;=mediçao,DF67,0),0),PLE!$AA$28*DF67)</f>
        <v>0</v>
      </c>
      <c r="FG67" s="119">
        <f ca="1">IF($K67&lt;&gt;1,IF(ISNUMBER(INDEX(Import.PLE,$K67,FG$16)),IF(INDEX(Import.PLE,$K67,FG$16)&lt;=mediçao,DG67,0),0),PLE!$AA$28*DG67)</f>
        <v>0</v>
      </c>
      <c r="FH67" s="119">
        <f ca="1">IF($K67&lt;&gt;1,IF(ISNUMBER(INDEX(Import.PLE,$K67,FH$16)),IF(INDEX(Import.PLE,$K67,FH$16)&lt;=mediçao,DH67,0),0),PLE!$AA$28*DH67)</f>
        <v>0</v>
      </c>
      <c r="FI67" s="119">
        <f ca="1">IF($K67&lt;&gt;1,IF(ISNUMBER(INDEX(Import.PLE,$K67,FI$16)),IF(INDEX(Import.PLE,$K67,FI$16)&lt;=mediçao,DI67,0),0),PLE!$AA$28*DI67)</f>
        <v>0</v>
      </c>
      <c r="FJ67" s="119">
        <f ca="1">IF($K67&lt;&gt;1,IF(ISNUMBER(INDEX(Import.PLE,$K67,FJ$16)),IF(INDEX(Import.PLE,$K67,FJ$16)&lt;=mediçao,DJ67,0),0),PLE!$AA$28*DJ67)</f>
        <v>0</v>
      </c>
    </row>
    <row r="68" spans="2:166" s="88" customFormat="1" ht="11.25" customHeight="1" x14ac:dyDescent="0.35">
      <c r="B68" s="118">
        <f t="shared" ca="1" si="3"/>
        <v>51</v>
      </c>
      <c r="C68" s="83" t="str">
        <f t="shared" si="4"/>
        <v>Serviço</v>
      </c>
      <c r="D68" s="138" t="s">
        <v>284</v>
      </c>
      <c r="E68" s="139" t="s">
        <v>239</v>
      </c>
      <c r="F68" s="137" t="s">
        <v>210</v>
      </c>
      <c r="G68" s="174">
        <f t="shared" si="5"/>
        <v>5.93</v>
      </c>
      <c r="H68" s="175">
        <f t="shared" si="6"/>
        <v>150.17032040472176</v>
      </c>
      <c r="I68" s="176">
        <v>890.51</v>
      </c>
      <c r="J68" s="86"/>
      <c r="K68" s="168">
        <f>deactivatedados.form1</f>
        <v>5</v>
      </c>
      <c r="L68" s="167" t="s">
        <v>705</v>
      </c>
      <c r="M68" s="87"/>
      <c r="N68" s="181">
        <v>5.93</v>
      </c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M68" s="119">
        <f t="shared" ca="1" si="7"/>
        <v>890.51</v>
      </c>
      <c r="BN68" s="119">
        <f t="shared" si="8"/>
        <v>0</v>
      </c>
      <c r="BO68" s="119">
        <f t="shared" si="9"/>
        <v>0</v>
      </c>
      <c r="BP68" s="119">
        <f t="shared" si="10"/>
        <v>0</v>
      </c>
      <c r="BQ68" s="119">
        <f t="shared" si="11"/>
        <v>0</v>
      </c>
      <c r="BR68" s="119">
        <f t="shared" si="12"/>
        <v>0</v>
      </c>
      <c r="BS68" s="119">
        <f t="shared" si="13"/>
        <v>0</v>
      </c>
      <c r="BT68" s="119">
        <f t="shared" si="14"/>
        <v>0</v>
      </c>
      <c r="BU68" s="119">
        <f t="shared" si="15"/>
        <v>0</v>
      </c>
      <c r="BV68" s="119">
        <f t="shared" si="16"/>
        <v>0</v>
      </c>
      <c r="BW68" s="119">
        <f t="shared" si="17"/>
        <v>0</v>
      </c>
      <c r="BX68" s="119">
        <f t="shared" si="18"/>
        <v>0</v>
      </c>
      <c r="BY68" s="119">
        <f t="shared" si="19"/>
        <v>0</v>
      </c>
      <c r="BZ68" s="119">
        <f t="shared" si="20"/>
        <v>0</v>
      </c>
      <c r="CA68" s="119">
        <f t="shared" si="21"/>
        <v>0</v>
      </c>
      <c r="CB68" s="119">
        <f t="shared" si="22"/>
        <v>0</v>
      </c>
      <c r="CC68" s="119">
        <f t="shared" si="23"/>
        <v>0</v>
      </c>
      <c r="CD68" s="119">
        <f t="shared" si="24"/>
        <v>0</v>
      </c>
      <c r="CE68" s="119">
        <f t="shared" si="25"/>
        <v>0</v>
      </c>
      <c r="CF68" s="119">
        <f t="shared" si="26"/>
        <v>0</v>
      </c>
      <c r="CG68" s="119">
        <f t="shared" si="27"/>
        <v>0</v>
      </c>
      <c r="CH68" s="119">
        <f t="shared" si="28"/>
        <v>0</v>
      </c>
      <c r="CI68" s="119">
        <f t="shared" si="29"/>
        <v>0</v>
      </c>
      <c r="CJ68" s="119">
        <f t="shared" si="30"/>
        <v>0</v>
      </c>
      <c r="CK68" s="119">
        <f t="shared" si="31"/>
        <v>0</v>
      </c>
      <c r="CL68" s="119">
        <f t="shared" si="32"/>
        <v>0</v>
      </c>
      <c r="CM68" s="119">
        <f t="shared" si="33"/>
        <v>0</v>
      </c>
      <c r="CN68" s="119">
        <f t="shared" si="34"/>
        <v>0</v>
      </c>
      <c r="CO68" s="119">
        <f t="shared" si="35"/>
        <v>0</v>
      </c>
      <c r="CP68" s="119">
        <f t="shared" si="36"/>
        <v>0</v>
      </c>
      <c r="CQ68" s="119">
        <f t="shared" si="37"/>
        <v>0</v>
      </c>
      <c r="CR68" s="119">
        <f t="shared" si="38"/>
        <v>0</v>
      </c>
      <c r="CS68" s="119">
        <f t="shared" si="39"/>
        <v>0</v>
      </c>
      <c r="CT68" s="119">
        <f t="shared" si="40"/>
        <v>0</v>
      </c>
      <c r="CU68" s="119">
        <f t="shared" si="41"/>
        <v>0</v>
      </c>
      <c r="CV68" s="119">
        <f t="shared" si="42"/>
        <v>0</v>
      </c>
      <c r="CW68" s="119">
        <f t="shared" si="43"/>
        <v>0</v>
      </c>
      <c r="CX68" s="119">
        <f t="shared" si="44"/>
        <v>0</v>
      </c>
      <c r="CY68" s="119">
        <f t="shared" si="45"/>
        <v>0</v>
      </c>
      <c r="CZ68" s="119">
        <f t="shared" si="46"/>
        <v>0</v>
      </c>
      <c r="DA68" s="119">
        <f t="shared" si="47"/>
        <v>0</v>
      </c>
      <c r="DB68" s="119">
        <f t="shared" si="48"/>
        <v>0</v>
      </c>
      <c r="DC68" s="119">
        <f t="shared" si="49"/>
        <v>0</v>
      </c>
      <c r="DD68" s="119">
        <f t="shared" si="50"/>
        <v>0</v>
      </c>
      <c r="DE68" s="119">
        <f t="shared" si="51"/>
        <v>0</v>
      </c>
      <c r="DF68" s="119">
        <f t="shared" si="52"/>
        <v>0</v>
      </c>
      <c r="DG68" s="119">
        <f t="shared" si="53"/>
        <v>0</v>
      </c>
      <c r="DH68" s="119">
        <f t="shared" si="54"/>
        <v>0</v>
      </c>
      <c r="DI68" s="119">
        <f t="shared" si="55"/>
        <v>0</v>
      </c>
      <c r="DJ68" s="119">
        <f t="shared" si="56"/>
        <v>0</v>
      </c>
      <c r="DK68" s="126" t="str">
        <f t="shared" si="57"/>
        <v>1</v>
      </c>
      <c r="DL68" s="126">
        <f t="shared" ca="1" si="58"/>
        <v>890.51</v>
      </c>
      <c r="DM68" s="119">
        <f ca="1">IF($K68&lt;&gt;1,IF(ISNUMBER(INDEX(Import.PLE,$K68,DM$16)),IF(INDEX(Import.PLE,$K68,DM$16)&lt;=mediçao,BM68,0),0),PLE!$AA$28*BM68)</f>
        <v>890.51</v>
      </c>
      <c r="DN68" s="119">
        <f ca="1">IF($K68&lt;&gt;1,IF(ISNUMBER(INDEX(Import.PLE,$K68,DN$16)),IF(INDEX(Import.PLE,$K68,DN$16)&lt;=mediçao,BN68,0),0),PLE!$AA$28*BN68)</f>
        <v>0</v>
      </c>
      <c r="DO68" s="119">
        <f ca="1">IF($K68&lt;&gt;1,IF(ISNUMBER(INDEX(Import.PLE,$K68,DO$16)),IF(INDEX(Import.PLE,$K68,DO$16)&lt;=mediçao,BO68,0),0),PLE!$AA$28*BO68)</f>
        <v>0</v>
      </c>
      <c r="DP68" s="119">
        <f ca="1">IF($K68&lt;&gt;1,IF(ISNUMBER(INDEX(Import.PLE,$K68,DP$16)),IF(INDEX(Import.PLE,$K68,DP$16)&lt;=mediçao,BP68,0),0),PLE!$AA$28*BP68)</f>
        <v>0</v>
      </c>
      <c r="DQ68" s="119">
        <f ca="1">IF($K68&lt;&gt;1,IF(ISNUMBER(INDEX(Import.PLE,$K68,DQ$16)),IF(INDEX(Import.PLE,$K68,DQ$16)&lt;=mediçao,BQ68,0),0),PLE!$AA$28*BQ68)</f>
        <v>0</v>
      </c>
      <c r="DR68" s="119">
        <f ca="1">IF($K68&lt;&gt;1,IF(ISNUMBER(INDEX(Import.PLE,$K68,DR$16)),IF(INDEX(Import.PLE,$K68,DR$16)&lt;=mediçao,BR68,0),0),PLE!$AA$28*BR68)</f>
        <v>0</v>
      </c>
      <c r="DS68" s="119">
        <f ca="1">IF($K68&lt;&gt;1,IF(ISNUMBER(INDEX(Import.PLE,$K68,DS$16)),IF(INDEX(Import.PLE,$K68,DS$16)&lt;=mediçao,BS68,0),0),PLE!$AA$28*BS68)</f>
        <v>0</v>
      </c>
      <c r="DT68" s="119">
        <f ca="1">IF($K68&lt;&gt;1,IF(ISNUMBER(INDEX(Import.PLE,$K68,DT$16)),IF(INDEX(Import.PLE,$K68,DT$16)&lt;=mediçao,BT68,0),0),PLE!$AA$28*BT68)</f>
        <v>0</v>
      </c>
      <c r="DU68" s="119">
        <f ca="1">IF($K68&lt;&gt;1,IF(ISNUMBER(INDEX(Import.PLE,$K68,DU$16)),IF(INDEX(Import.PLE,$K68,DU$16)&lt;=mediçao,BU68,0),0),PLE!$AA$28*BU68)</f>
        <v>0</v>
      </c>
      <c r="DV68" s="119">
        <f ca="1">IF($K68&lt;&gt;1,IF(ISNUMBER(INDEX(Import.PLE,$K68,DV$16)),IF(INDEX(Import.PLE,$K68,DV$16)&lt;=mediçao,BV68,0),0),PLE!$AA$28*BV68)</f>
        <v>0</v>
      </c>
      <c r="DW68" s="119">
        <f ca="1">IF($K68&lt;&gt;1,IF(ISNUMBER(INDEX(Import.PLE,$K68,DW$16)),IF(INDEX(Import.PLE,$K68,DW$16)&lt;=mediçao,BW68,0),0),PLE!$AA$28*BW68)</f>
        <v>0</v>
      </c>
      <c r="DX68" s="119">
        <f ca="1">IF($K68&lt;&gt;1,IF(ISNUMBER(INDEX(Import.PLE,$K68,DX$16)),IF(INDEX(Import.PLE,$K68,DX$16)&lt;=mediçao,BX68,0),0),PLE!$AA$28*BX68)</f>
        <v>0</v>
      </c>
      <c r="DY68" s="119">
        <f ca="1">IF($K68&lt;&gt;1,IF(ISNUMBER(INDEX(Import.PLE,$K68,DY$16)),IF(INDEX(Import.PLE,$K68,DY$16)&lt;=mediçao,BY68,0),0),PLE!$AA$28*BY68)</f>
        <v>0</v>
      </c>
      <c r="DZ68" s="119">
        <f ca="1">IF($K68&lt;&gt;1,IF(ISNUMBER(INDEX(Import.PLE,$K68,DZ$16)),IF(INDEX(Import.PLE,$K68,DZ$16)&lt;=mediçao,BZ68,0),0),PLE!$AA$28*BZ68)</f>
        <v>0</v>
      </c>
      <c r="EA68" s="119">
        <f ca="1">IF($K68&lt;&gt;1,IF(ISNUMBER(INDEX(Import.PLE,$K68,EA$16)),IF(INDEX(Import.PLE,$K68,EA$16)&lt;=mediçao,CA68,0),0),PLE!$AA$28*CA68)</f>
        <v>0</v>
      </c>
      <c r="EB68" s="119">
        <f ca="1">IF($K68&lt;&gt;1,IF(ISNUMBER(INDEX(Import.PLE,$K68,EB$16)),IF(INDEX(Import.PLE,$K68,EB$16)&lt;=mediçao,CB68,0),0),PLE!$AA$28*CB68)</f>
        <v>0</v>
      </c>
      <c r="EC68" s="119">
        <f ca="1">IF($K68&lt;&gt;1,IF(ISNUMBER(INDEX(Import.PLE,$K68,EC$16)),IF(INDEX(Import.PLE,$K68,EC$16)&lt;=mediçao,CC68,0),0),PLE!$AA$28*CC68)</f>
        <v>0</v>
      </c>
      <c r="ED68" s="119">
        <f ca="1">IF($K68&lt;&gt;1,IF(ISNUMBER(INDEX(Import.PLE,$K68,ED$16)),IF(INDEX(Import.PLE,$K68,ED$16)&lt;=mediçao,CD68,0),0),PLE!$AA$28*CD68)</f>
        <v>0</v>
      </c>
      <c r="EE68" s="119">
        <f ca="1">IF($K68&lt;&gt;1,IF(ISNUMBER(INDEX(Import.PLE,$K68,EE$16)),IF(INDEX(Import.PLE,$K68,EE$16)&lt;=mediçao,CE68,0),0),PLE!$AA$28*CE68)</f>
        <v>0</v>
      </c>
      <c r="EF68" s="119">
        <f ca="1">IF($K68&lt;&gt;1,IF(ISNUMBER(INDEX(Import.PLE,$K68,EF$16)),IF(INDEX(Import.PLE,$K68,EF$16)&lt;=mediçao,CF68,0),0),PLE!$AA$28*CF68)</f>
        <v>0</v>
      </c>
      <c r="EG68" s="119">
        <f ca="1">IF($K68&lt;&gt;1,IF(ISNUMBER(INDEX(Import.PLE,$K68,EG$16)),IF(INDEX(Import.PLE,$K68,EG$16)&lt;=mediçao,CG68,0),0),PLE!$AA$28*CG68)</f>
        <v>0</v>
      </c>
      <c r="EH68" s="119">
        <f ca="1">IF($K68&lt;&gt;1,IF(ISNUMBER(INDEX(Import.PLE,$K68,EH$16)),IF(INDEX(Import.PLE,$K68,EH$16)&lt;=mediçao,CH68,0),0),PLE!$AA$28*CH68)</f>
        <v>0</v>
      </c>
      <c r="EI68" s="119">
        <f ca="1">IF($K68&lt;&gt;1,IF(ISNUMBER(INDEX(Import.PLE,$K68,EI$16)),IF(INDEX(Import.PLE,$K68,EI$16)&lt;=mediçao,CI68,0),0),PLE!$AA$28*CI68)</f>
        <v>0</v>
      </c>
      <c r="EJ68" s="119">
        <f ca="1">IF($K68&lt;&gt;1,IF(ISNUMBER(INDEX(Import.PLE,$K68,EJ$16)),IF(INDEX(Import.PLE,$K68,EJ$16)&lt;=mediçao,CJ68,0),0),PLE!$AA$28*CJ68)</f>
        <v>0</v>
      </c>
      <c r="EK68" s="119">
        <f ca="1">IF($K68&lt;&gt;1,IF(ISNUMBER(INDEX(Import.PLE,$K68,EK$16)),IF(INDEX(Import.PLE,$K68,EK$16)&lt;=mediçao,CK68,0),0),PLE!$AA$28*CK68)</f>
        <v>0</v>
      </c>
      <c r="EL68" s="119">
        <f ca="1">IF($K68&lt;&gt;1,IF(ISNUMBER(INDEX(Import.PLE,$K68,EL$16)),IF(INDEX(Import.PLE,$K68,EL$16)&lt;=mediçao,CL68,0),0),PLE!$AA$28*CL68)</f>
        <v>0</v>
      </c>
      <c r="EM68" s="119">
        <f ca="1">IF($K68&lt;&gt;1,IF(ISNUMBER(INDEX(Import.PLE,$K68,EM$16)),IF(INDEX(Import.PLE,$K68,EM$16)&lt;=mediçao,CM68,0),0),PLE!$AA$28*CM68)</f>
        <v>0</v>
      </c>
      <c r="EN68" s="119">
        <f ca="1">IF($K68&lt;&gt;1,IF(ISNUMBER(INDEX(Import.PLE,$K68,EN$16)),IF(INDEX(Import.PLE,$K68,EN$16)&lt;=mediçao,CN68,0),0),PLE!$AA$28*CN68)</f>
        <v>0</v>
      </c>
      <c r="EO68" s="119">
        <f ca="1">IF($K68&lt;&gt;1,IF(ISNUMBER(INDEX(Import.PLE,$K68,EO$16)),IF(INDEX(Import.PLE,$K68,EO$16)&lt;=mediçao,CO68,0),0),PLE!$AA$28*CO68)</f>
        <v>0</v>
      </c>
      <c r="EP68" s="119">
        <f ca="1">IF($K68&lt;&gt;1,IF(ISNUMBER(INDEX(Import.PLE,$K68,EP$16)),IF(INDEX(Import.PLE,$K68,EP$16)&lt;=mediçao,CP68,0),0),PLE!$AA$28*CP68)</f>
        <v>0</v>
      </c>
      <c r="EQ68" s="119">
        <f ca="1">IF($K68&lt;&gt;1,IF(ISNUMBER(INDEX(Import.PLE,$K68,EQ$16)),IF(INDEX(Import.PLE,$K68,EQ$16)&lt;=mediçao,CQ68,0),0),PLE!$AA$28*CQ68)</f>
        <v>0</v>
      </c>
      <c r="ER68" s="119">
        <f ca="1">IF($K68&lt;&gt;1,IF(ISNUMBER(INDEX(Import.PLE,$K68,ER$16)),IF(INDEX(Import.PLE,$K68,ER$16)&lt;=mediçao,CR68,0),0),PLE!$AA$28*CR68)</f>
        <v>0</v>
      </c>
      <c r="ES68" s="119">
        <f ca="1">IF($K68&lt;&gt;1,IF(ISNUMBER(INDEX(Import.PLE,$K68,ES$16)),IF(INDEX(Import.PLE,$K68,ES$16)&lt;=mediçao,CS68,0),0),PLE!$AA$28*CS68)</f>
        <v>0</v>
      </c>
      <c r="ET68" s="119">
        <f ca="1">IF($K68&lt;&gt;1,IF(ISNUMBER(INDEX(Import.PLE,$K68,ET$16)),IF(INDEX(Import.PLE,$K68,ET$16)&lt;=mediçao,CT68,0),0),PLE!$AA$28*CT68)</f>
        <v>0</v>
      </c>
      <c r="EU68" s="119">
        <f ca="1">IF($K68&lt;&gt;1,IF(ISNUMBER(INDEX(Import.PLE,$K68,EU$16)),IF(INDEX(Import.PLE,$K68,EU$16)&lt;=mediçao,CU68,0),0),PLE!$AA$28*CU68)</f>
        <v>0</v>
      </c>
      <c r="EV68" s="119">
        <f ca="1">IF($K68&lt;&gt;1,IF(ISNUMBER(INDEX(Import.PLE,$K68,EV$16)),IF(INDEX(Import.PLE,$K68,EV$16)&lt;=mediçao,CV68,0),0),PLE!$AA$28*CV68)</f>
        <v>0</v>
      </c>
      <c r="EW68" s="119">
        <f ca="1">IF($K68&lt;&gt;1,IF(ISNUMBER(INDEX(Import.PLE,$K68,EW$16)),IF(INDEX(Import.PLE,$K68,EW$16)&lt;=mediçao,CW68,0),0),PLE!$AA$28*CW68)</f>
        <v>0</v>
      </c>
      <c r="EX68" s="119">
        <f ca="1">IF($K68&lt;&gt;1,IF(ISNUMBER(INDEX(Import.PLE,$K68,EX$16)),IF(INDEX(Import.PLE,$K68,EX$16)&lt;=mediçao,CX68,0),0),PLE!$AA$28*CX68)</f>
        <v>0</v>
      </c>
      <c r="EY68" s="119">
        <f ca="1">IF($K68&lt;&gt;1,IF(ISNUMBER(INDEX(Import.PLE,$K68,EY$16)),IF(INDEX(Import.PLE,$K68,EY$16)&lt;=mediçao,CY68,0),0),PLE!$AA$28*CY68)</f>
        <v>0</v>
      </c>
      <c r="EZ68" s="119">
        <f ca="1">IF($K68&lt;&gt;1,IF(ISNUMBER(INDEX(Import.PLE,$K68,EZ$16)),IF(INDEX(Import.PLE,$K68,EZ$16)&lt;=mediçao,CZ68,0),0),PLE!$AA$28*CZ68)</f>
        <v>0</v>
      </c>
      <c r="FA68" s="119">
        <f ca="1">IF($K68&lt;&gt;1,IF(ISNUMBER(INDEX(Import.PLE,$K68,FA$16)),IF(INDEX(Import.PLE,$K68,FA$16)&lt;=mediçao,DA68,0),0),PLE!$AA$28*DA68)</f>
        <v>0</v>
      </c>
      <c r="FB68" s="119">
        <f ca="1">IF($K68&lt;&gt;1,IF(ISNUMBER(INDEX(Import.PLE,$K68,FB$16)),IF(INDEX(Import.PLE,$K68,FB$16)&lt;=mediçao,DB68,0),0),PLE!$AA$28*DB68)</f>
        <v>0</v>
      </c>
      <c r="FC68" s="119">
        <f ca="1">IF($K68&lt;&gt;1,IF(ISNUMBER(INDEX(Import.PLE,$K68,FC$16)),IF(INDEX(Import.PLE,$K68,FC$16)&lt;=mediçao,DC68,0),0),PLE!$AA$28*DC68)</f>
        <v>0</v>
      </c>
      <c r="FD68" s="119">
        <f ca="1">IF($K68&lt;&gt;1,IF(ISNUMBER(INDEX(Import.PLE,$K68,FD$16)),IF(INDEX(Import.PLE,$K68,FD$16)&lt;=mediçao,DD68,0),0),PLE!$AA$28*DD68)</f>
        <v>0</v>
      </c>
      <c r="FE68" s="119">
        <f ca="1">IF($K68&lt;&gt;1,IF(ISNUMBER(INDEX(Import.PLE,$K68,FE$16)),IF(INDEX(Import.PLE,$K68,FE$16)&lt;=mediçao,DE68,0),0),PLE!$AA$28*DE68)</f>
        <v>0</v>
      </c>
      <c r="FF68" s="119">
        <f ca="1">IF($K68&lt;&gt;1,IF(ISNUMBER(INDEX(Import.PLE,$K68,FF$16)),IF(INDEX(Import.PLE,$K68,FF$16)&lt;=mediçao,DF68,0),0),PLE!$AA$28*DF68)</f>
        <v>0</v>
      </c>
      <c r="FG68" s="119">
        <f ca="1">IF($K68&lt;&gt;1,IF(ISNUMBER(INDEX(Import.PLE,$K68,FG$16)),IF(INDEX(Import.PLE,$K68,FG$16)&lt;=mediçao,DG68,0),0),PLE!$AA$28*DG68)</f>
        <v>0</v>
      </c>
      <c r="FH68" s="119">
        <f ca="1">IF($K68&lt;&gt;1,IF(ISNUMBER(INDEX(Import.PLE,$K68,FH$16)),IF(INDEX(Import.PLE,$K68,FH$16)&lt;=mediçao,DH68,0),0),PLE!$AA$28*DH68)</f>
        <v>0</v>
      </c>
      <c r="FI68" s="119">
        <f ca="1">IF($K68&lt;&gt;1,IF(ISNUMBER(INDEX(Import.PLE,$K68,FI$16)),IF(INDEX(Import.PLE,$K68,FI$16)&lt;=mediçao,DI68,0),0),PLE!$AA$28*DI68)</f>
        <v>0</v>
      </c>
      <c r="FJ68" s="119">
        <f ca="1">IF($K68&lt;&gt;1,IF(ISNUMBER(INDEX(Import.PLE,$K68,FJ$16)),IF(INDEX(Import.PLE,$K68,FJ$16)&lt;=mediçao,DJ68,0),0),PLE!$AA$28*DJ68)</f>
        <v>0</v>
      </c>
    </row>
    <row r="69" spans="2:166" s="88" customFormat="1" ht="10.5" x14ac:dyDescent="0.35">
      <c r="B69" s="118">
        <f t="shared" ca="1" si="3"/>
        <v>52</v>
      </c>
      <c r="C69" s="83" t="str">
        <f t="shared" si="4"/>
        <v>Nível</v>
      </c>
      <c r="D69" s="138" t="s">
        <v>285</v>
      </c>
      <c r="E69" s="139" t="s">
        <v>286</v>
      </c>
      <c r="F69" s="137"/>
      <c r="G69" s="174" t="str">
        <f t="shared" si="5"/>
        <v/>
      </c>
      <c r="H69" s="175" t="str">
        <f t="shared" si="6"/>
        <v/>
      </c>
      <c r="I69" s="176">
        <v>4510.8999999999996</v>
      </c>
      <c r="J69" s="86"/>
      <c r="K69" s="168" t="str">
        <f>deactivatedados.form1</f>
        <v/>
      </c>
      <c r="L69" s="167"/>
      <c r="M69" s="87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M69" s="119">
        <f t="shared" si="7"/>
        <v>0</v>
      </c>
      <c r="BN69" s="119">
        <f t="shared" si="8"/>
        <v>0</v>
      </c>
      <c r="BO69" s="119">
        <f t="shared" si="9"/>
        <v>0</v>
      </c>
      <c r="BP69" s="119">
        <f t="shared" si="10"/>
        <v>0</v>
      </c>
      <c r="BQ69" s="119">
        <f t="shared" si="11"/>
        <v>0</v>
      </c>
      <c r="BR69" s="119">
        <f t="shared" si="12"/>
        <v>0</v>
      </c>
      <c r="BS69" s="119">
        <f t="shared" si="13"/>
        <v>0</v>
      </c>
      <c r="BT69" s="119">
        <f t="shared" si="14"/>
        <v>0</v>
      </c>
      <c r="BU69" s="119">
        <f t="shared" si="15"/>
        <v>0</v>
      </c>
      <c r="BV69" s="119">
        <f t="shared" si="16"/>
        <v>0</v>
      </c>
      <c r="BW69" s="119">
        <f t="shared" si="17"/>
        <v>0</v>
      </c>
      <c r="BX69" s="119">
        <f t="shared" si="18"/>
        <v>0</v>
      </c>
      <c r="BY69" s="119">
        <f t="shared" si="19"/>
        <v>0</v>
      </c>
      <c r="BZ69" s="119">
        <f t="shared" si="20"/>
        <v>0</v>
      </c>
      <c r="CA69" s="119">
        <f t="shared" si="21"/>
        <v>0</v>
      </c>
      <c r="CB69" s="119">
        <f t="shared" si="22"/>
        <v>0</v>
      </c>
      <c r="CC69" s="119">
        <f t="shared" si="23"/>
        <v>0</v>
      </c>
      <c r="CD69" s="119">
        <f t="shared" si="24"/>
        <v>0</v>
      </c>
      <c r="CE69" s="119">
        <f t="shared" si="25"/>
        <v>0</v>
      </c>
      <c r="CF69" s="119">
        <f t="shared" si="26"/>
        <v>0</v>
      </c>
      <c r="CG69" s="119">
        <f t="shared" si="27"/>
        <v>0</v>
      </c>
      <c r="CH69" s="119">
        <f t="shared" si="28"/>
        <v>0</v>
      </c>
      <c r="CI69" s="119">
        <f t="shared" si="29"/>
        <v>0</v>
      </c>
      <c r="CJ69" s="119">
        <f t="shared" si="30"/>
        <v>0</v>
      </c>
      <c r="CK69" s="119">
        <f t="shared" si="31"/>
        <v>0</v>
      </c>
      <c r="CL69" s="119">
        <f t="shared" si="32"/>
        <v>0</v>
      </c>
      <c r="CM69" s="119">
        <f t="shared" si="33"/>
        <v>0</v>
      </c>
      <c r="CN69" s="119">
        <f t="shared" si="34"/>
        <v>0</v>
      </c>
      <c r="CO69" s="119">
        <f t="shared" si="35"/>
        <v>0</v>
      </c>
      <c r="CP69" s="119">
        <f t="shared" si="36"/>
        <v>0</v>
      </c>
      <c r="CQ69" s="119">
        <f t="shared" si="37"/>
        <v>0</v>
      </c>
      <c r="CR69" s="119">
        <f t="shared" si="38"/>
        <v>0</v>
      </c>
      <c r="CS69" s="119">
        <f t="shared" si="39"/>
        <v>0</v>
      </c>
      <c r="CT69" s="119">
        <f t="shared" si="40"/>
        <v>0</v>
      </c>
      <c r="CU69" s="119">
        <f t="shared" si="41"/>
        <v>0</v>
      </c>
      <c r="CV69" s="119">
        <f t="shared" si="42"/>
        <v>0</v>
      </c>
      <c r="CW69" s="119">
        <f t="shared" si="43"/>
        <v>0</v>
      </c>
      <c r="CX69" s="119">
        <f t="shared" si="44"/>
        <v>0</v>
      </c>
      <c r="CY69" s="119">
        <f t="shared" si="45"/>
        <v>0</v>
      </c>
      <c r="CZ69" s="119">
        <f t="shared" si="46"/>
        <v>0</v>
      </c>
      <c r="DA69" s="119">
        <f t="shared" si="47"/>
        <v>0</v>
      </c>
      <c r="DB69" s="119">
        <f t="shared" si="48"/>
        <v>0</v>
      </c>
      <c r="DC69" s="119">
        <f t="shared" si="49"/>
        <v>0</v>
      </c>
      <c r="DD69" s="119">
        <f t="shared" si="50"/>
        <v>0</v>
      </c>
      <c r="DE69" s="119">
        <f t="shared" si="51"/>
        <v>0</v>
      </c>
      <c r="DF69" s="119">
        <f t="shared" si="52"/>
        <v>0</v>
      </c>
      <c r="DG69" s="119">
        <f t="shared" si="53"/>
        <v>0</v>
      </c>
      <c r="DH69" s="119">
        <f t="shared" si="54"/>
        <v>0</v>
      </c>
      <c r="DI69" s="119">
        <f t="shared" si="55"/>
        <v>0</v>
      </c>
      <c r="DJ69" s="119">
        <f t="shared" si="56"/>
        <v>0</v>
      </c>
      <c r="DK69" s="126" t="str">
        <f t="shared" si="57"/>
        <v>1</v>
      </c>
      <c r="DL69" s="126">
        <f t="shared" ca="1" si="58"/>
        <v>0</v>
      </c>
      <c r="DM69" s="119">
        <f ca="1">IF($K69&lt;&gt;1,IF(ISNUMBER(INDEX(Import.PLE,$K69,DM$16)),IF(INDEX(Import.PLE,$K69,DM$16)&lt;=mediçao,BM69,0),0),PLE!$AA$28*BM69)</f>
        <v>0</v>
      </c>
      <c r="DN69" s="119">
        <f ca="1">IF($K69&lt;&gt;1,IF(ISNUMBER(INDEX(Import.PLE,$K69,DN$16)),IF(INDEX(Import.PLE,$K69,DN$16)&lt;=mediçao,BN69,0),0),PLE!$AA$28*BN69)</f>
        <v>0</v>
      </c>
      <c r="DO69" s="119">
        <f ca="1">IF($K69&lt;&gt;1,IF(ISNUMBER(INDEX(Import.PLE,$K69,DO$16)),IF(INDEX(Import.PLE,$K69,DO$16)&lt;=mediçao,BO69,0),0),PLE!$AA$28*BO69)</f>
        <v>0</v>
      </c>
      <c r="DP69" s="119">
        <f ca="1">IF($K69&lt;&gt;1,IF(ISNUMBER(INDEX(Import.PLE,$K69,DP$16)),IF(INDEX(Import.PLE,$K69,DP$16)&lt;=mediçao,BP69,0),0),PLE!$AA$28*BP69)</f>
        <v>0</v>
      </c>
      <c r="DQ69" s="119">
        <f ca="1">IF($K69&lt;&gt;1,IF(ISNUMBER(INDEX(Import.PLE,$K69,DQ$16)),IF(INDEX(Import.PLE,$K69,DQ$16)&lt;=mediçao,BQ69,0),0),PLE!$AA$28*BQ69)</f>
        <v>0</v>
      </c>
      <c r="DR69" s="119">
        <f ca="1">IF($K69&lt;&gt;1,IF(ISNUMBER(INDEX(Import.PLE,$K69,DR$16)),IF(INDEX(Import.PLE,$K69,DR$16)&lt;=mediçao,BR69,0),0),PLE!$AA$28*BR69)</f>
        <v>0</v>
      </c>
      <c r="DS69" s="119">
        <f ca="1">IF($K69&lt;&gt;1,IF(ISNUMBER(INDEX(Import.PLE,$K69,DS$16)),IF(INDEX(Import.PLE,$K69,DS$16)&lt;=mediçao,BS69,0),0),PLE!$AA$28*BS69)</f>
        <v>0</v>
      </c>
      <c r="DT69" s="119">
        <f ca="1">IF($K69&lt;&gt;1,IF(ISNUMBER(INDEX(Import.PLE,$K69,DT$16)),IF(INDEX(Import.PLE,$K69,DT$16)&lt;=mediçao,BT69,0),0),PLE!$AA$28*BT69)</f>
        <v>0</v>
      </c>
      <c r="DU69" s="119">
        <f ca="1">IF($K69&lt;&gt;1,IF(ISNUMBER(INDEX(Import.PLE,$K69,DU$16)),IF(INDEX(Import.PLE,$K69,DU$16)&lt;=mediçao,BU69,0),0),PLE!$AA$28*BU69)</f>
        <v>0</v>
      </c>
      <c r="DV69" s="119">
        <f ca="1">IF($K69&lt;&gt;1,IF(ISNUMBER(INDEX(Import.PLE,$K69,DV$16)),IF(INDEX(Import.PLE,$K69,DV$16)&lt;=mediçao,BV69,0),0),PLE!$AA$28*BV69)</f>
        <v>0</v>
      </c>
      <c r="DW69" s="119">
        <f ca="1">IF($K69&lt;&gt;1,IF(ISNUMBER(INDEX(Import.PLE,$K69,DW$16)),IF(INDEX(Import.PLE,$K69,DW$16)&lt;=mediçao,BW69,0),0),PLE!$AA$28*BW69)</f>
        <v>0</v>
      </c>
      <c r="DX69" s="119">
        <f ca="1">IF($K69&lt;&gt;1,IF(ISNUMBER(INDEX(Import.PLE,$K69,DX$16)),IF(INDEX(Import.PLE,$K69,DX$16)&lt;=mediçao,BX69,0),0),PLE!$AA$28*BX69)</f>
        <v>0</v>
      </c>
      <c r="DY69" s="119">
        <f ca="1">IF($K69&lt;&gt;1,IF(ISNUMBER(INDEX(Import.PLE,$K69,DY$16)),IF(INDEX(Import.PLE,$K69,DY$16)&lt;=mediçao,BY69,0),0),PLE!$AA$28*BY69)</f>
        <v>0</v>
      </c>
      <c r="DZ69" s="119">
        <f ca="1">IF($K69&lt;&gt;1,IF(ISNUMBER(INDEX(Import.PLE,$K69,DZ$16)),IF(INDEX(Import.PLE,$K69,DZ$16)&lt;=mediçao,BZ69,0),0),PLE!$AA$28*BZ69)</f>
        <v>0</v>
      </c>
      <c r="EA69" s="119">
        <f ca="1">IF($K69&lt;&gt;1,IF(ISNUMBER(INDEX(Import.PLE,$K69,EA$16)),IF(INDEX(Import.PLE,$K69,EA$16)&lt;=mediçao,CA69,0),0),PLE!$AA$28*CA69)</f>
        <v>0</v>
      </c>
      <c r="EB69" s="119">
        <f ca="1">IF($K69&lt;&gt;1,IF(ISNUMBER(INDEX(Import.PLE,$K69,EB$16)),IF(INDEX(Import.PLE,$K69,EB$16)&lt;=mediçao,CB69,0),0),PLE!$AA$28*CB69)</f>
        <v>0</v>
      </c>
      <c r="EC69" s="119">
        <f ca="1">IF($K69&lt;&gt;1,IF(ISNUMBER(INDEX(Import.PLE,$K69,EC$16)),IF(INDEX(Import.PLE,$K69,EC$16)&lt;=mediçao,CC69,0),0),PLE!$AA$28*CC69)</f>
        <v>0</v>
      </c>
      <c r="ED69" s="119">
        <f ca="1">IF($K69&lt;&gt;1,IF(ISNUMBER(INDEX(Import.PLE,$K69,ED$16)),IF(INDEX(Import.PLE,$K69,ED$16)&lt;=mediçao,CD69,0),0),PLE!$AA$28*CD69)</f>
        <v>0</v>
      </c>
      <c r="EE69" s="119">
        <f ca="1">IF($K69&lt;&gt;1,IF(ISNUMBER(INDEX(Import.PLE,$K69,EE$16)),IF(INDEX(Import.PLE,$K69,EE$16)&lt;=mediçao,CE69,0),0),PLE!$AA$28*CE69)</f>
        <v>0</v>
      </c>
      <c r="EF69" s="119">
        <f ca="1">IF($K69&lt;&gt;1,IF(ISNUMBER(INDEX(Import.PLE,$K69,EF$16)),IF(INDEX(Import.PLE,$K69,EF$16)&lt;=mediçao,CF69,0),0),PLE!$AA$28*CF69)</f>
        <v>0</v>
      </c>
      <c r="EG69" s="119">
        <f ca="1">IF($K69&lt;&gt;1,IF(ISNUMBER(INDEX(Import.PLE,$K69,EG$16)),IF(INDEX(Import.PLE,$K69,EG$16)&lt;=mediçao,CG69,0),0),PLE!$AA$28*CG69)</f>
        <v>0</v>
      </c>
      <c r="EH69" s="119">
        <f ca="1">IF($K69&lt;&gt;1,IF(ISNUMBER(INDEX(Import.PLE,$K69,EH$16)),IF(INDEX(Import.PLE,$K69,EH$16)&lt;=mediçao,CH69,0),0),PLE!$AA$28*CH69)</f>
        <v>0</v>
      </c>
      <c r="EI69" s="119">
        <f ca="1">IF($K69&lt;&gt;1,IF(ISNUMBER(INDEX(Import.PLE,$K69,EI$16)),IF(INDEX(Import.PLE,$K69,EI$16)&lt;=mediçao,CI69,0),0),PLE!$AA$28*CI69)</f>
        <v>0</v>
      </c>
      <c r="EJ69" s="119">
        <f ca="1">IF($K69&lt;&gt;1,IF(ISNUMBER(INDEX(Import.PLE,$K69,EJ$16)),IF(INDEX(Import.PLE,$K69,EJ$16)&lt;=mediçao,CJ69,0),0),PLE!$AA$28*CJ69)</f>
        <v>0</v>
      </c>
      <c r="EK69" s="119">
        <f ca="1">IF($K69&lt;&gt;1,IF(ISNUMBER(INDEX(Import.PLE,$K69,EK$16)),IF(INDEX(Import.PLE,$K69,EK$16)&lt;=mediçao,CK69,0),0),PLE!$AA$28*CK69)</f>
        <v>0</v>
      </c>
      <c r="EL69" s="119">
        <f ca="1">IF($K69&lt;&gt;1,IF(ISNUMBER(INDEX(Import.PLE,$K69,EL$16)),IF(INDEX(Import.PLE,$K69,EL$16)&lt;=mediçao,CL69,0),0),PLE!$AA$28*CL69)</f>
        <v>0</v>
      </c>
      <c r="EM69" s="119">
        <f ca="1">IF($K69&lt;&gt;1,IF(ISNUMBER(INDEX(Import.PLE,$K69,EM$16)),IF(INDEX(Import.PLE,$K69,EM$16)&lt;=mediçao,CM69,0),0),PLE!$AA$28*CM69)</f>
        <v>0</v>
      </c>
      <c r="EN69" s="119">
        <f ca="1">IF($K69&lt;&gt;1,IF(ISNUMBER(INDEX(Import.PLE,$K69,EN$16)),IF(INDEX(Import.PLE,$K69,EN$16)&lt;=mediçao,CN69,0),0),PLE!$AA$28*CN69)</f>
        <v>0</v>
      </c>
      <c r="EO69" s="119">
        <f ca="1">IF($K69&lt;&gt;1,IF(ISNUMBER(INDEX(Import.PLE,$K69,EO$16)),IF(INDEX(Import.PLE,$K69,EO$16)&lt;=mediçao,CO69,0),0),PLE!$AA$28*CO69)</f>
        <v>0</v>
      </c>
      <c r="EP69" s="119">
        <f ca="1">IF($K69&lt;&gt;1,IF(ISNUMBER(INDEX(Import.PLE,$K69,EP$16)),IF(INDEX(Import.PLE,$K69,EP$16)&lt;=mediçao,CP69,0),0),PLE!$AA$28*CP69)</f>
        <v>0</v>
      </c>
      <c r="EQ69" s="119">
        <f ca="1">IF($K69&lt;&gt;1,IF(ISNUMBER(INDEX(Import.PLE,$K69,EQ$16)),IF(INDEX(Import.PLE,$K69,EQ$16)&lt;=mediçao,CQ69,0),0),PLE!$AA$28*CQ69)</f>
        <v>0</v>
      </c>
      <c r="ER69" s="119">
        <f ca="1">IF($K69&lt;&gt;1,IF(ISNUMBER(INDEX(Import.PLE,$K69,ER$16)),IF(INDEX(Import.PLE,$K69,ER$16)&lt;=mediçao,CR69,0),0),PLE!$AA$28*CR69)</f>
        <v>0</v>
      </c>
      <c r="ES69" s="119">
        <f ca="1">IF($K69&lt;&gt;1,IF(ISNUMBER(INDEX(Import.PLE,$K69,ES$16)),IF(INDEX(Import.PLE,$K69,ES$16)&lt;=mediçao,CS69,0),0),PLE!$AA$28*CS69)</f>
        <v>0</v>
      </c>
      <c r="ET69" s="119">
        <f ca="1">IF($K69&lt;&gt;1,IF(ISNUMBER(INDEX(Import.PLE,$K69,ET$16)),IF(INDEX(Import.PLE,$K69,ET$16)&lt;=mediçao,CT69,0),0),PLE!$AA$28*CT69)</f>
        <v>0</v>
      </c>
      <c r="EU69" s="119">
        <f ca="1">IF($K69&lt;&gt;1,IF(ISNUMBER(INDEX(Import.PLE,$K69,EU$16)),IF(INDEX(Import.PLE,$K69,EU$16)&lt;=mediçao,CU69,0),0),PLE!$AA$28*CU69)</f>
        <v>0</v>
      </c>
      <c r="EV69" s="119">
        <f ca="1">IF($K69&lt;&gt;1,IF(ISNUMBER(INDEX(Import.PLE,$K69,EV$16)),IF(INDEX(Import.PLE,$K69,EV$16)&lt;=mediçao,CV69,0),0),PLE!$AA$28*CV69)</f>
        <v>0</v>
      </c>
      <c r="EW69" s="119">
        <f ca="1">IF($K69&lt;&gt;1,IF(ISNUMBER(INDEX(Import.PLE,$K69,EW$16)),IF(INDEX(Import.PLE,$K69,EW$16)&lt;=mediçao,CW69,0),0),PLE!$AA$28*CW69)</f>
        <v>0</v>
      </c>
      <c r="EX69" s="119">
        <f ca="1">IF($K69&lt;&gt;1,IF(ISNUMBER(INDEX(Import.PLE,$K69,EX$16)),IF(INDEX(Import.PLE,$K69,EX$16)&lt;=mediçao,CX69,0),0),PLE!$AA$28*CX69)</f>
        <v>0</v>
      </c>
      <c r="EY69" s="119">
        <f ca="1">IF($K69&lt;&gt;1,IF(ISNUMBER(INDEX(Import.PLE,$K69,EY$16)),IF(INDEX(Import.PLE,$K69,EY$16)&lt;=mediçao,CY69,0),0),PLE!$AA$28*CY69)</f>
        <v>0</v>
      </c>
      <c r="EZ69" s="119">
        <f ca="1">IF($K69&lt;&gt;1,IF(ISNUMBER(INDEX(Import.PLE,$K69,EZ$16)),IF(INDEX(Import.PLE,$K69,EZ$16)&lt;=mediçao,CZ69,0),0),PLE!$AA$28*CZ69)</f>
        <v>0</v>
      </c>
      <c r="FA69" s="119">
        <f ca="1">IF($K69&lt;&gt;1,IF(ISNUMBER(INDEX(Import.PLE,$K69,FA$16)),IF(INDEX(Import.PLE,$K69,FA$16)&lt;=mediçao,DA69,0),0),PLE!$AA$28*DA69)</f>
        <v>0</v>
      </c>
      <c r="FB69" s="119">
        <f ca="1">IF($K69&lt;&gt;1,IF(ISNUMBER(INDEX(Import.PLE,$K69,FB$16)),IF(INDEX(Import.PLE,$K69,FB$16)&lt;=mediçao,DB69,0),0),PLE!$AA$28*DB69)</f>
        <v>0</v>
      </c>
      <c r="FC69" s="119">
        <f ca="1">IF($K69&lt;&gt;1,IF(ISNUMBER(INDEX(Import.PLE,$K69,FC$16)),IF(INDEX(Import.PLE,$K69,FC$16)&lt;=mediçao,DC69,0),0),PLE!$AA$28*DC69)</f>
        <v>0</v>
      </c>
      <c r="FD69" s="119">
        <f ca="1">IF($K69&lt;&gt;1,IF(ISNUMBER(INDEX(Import.PLE,$K69,FD$16)),IF(INDEX(Import.PLE,$K69,FD$16)&lt;=mediçao,DD69,0),0),PLE!$AA$28*DD69)</f>
        <v>0</v>
      </c>
      <c r="FE69" s="119">
        <f ca="1">IF($K69&lt;&gt;1,IF(ISNUMBER(INDEX(Import.PLE,$K69,FE$16)),IF(INDEX(Import.PLE,$K69,FE$16)&lt;=mediçao,DE69,0),0),PLE!$AA$28*DE69)</f>
        <v>0</v>
      </c>
      <c r="FF69" s="119">
        <f ca="1">IF($K69&lt;&gt;1,IF(ISNUMBER(INDEX(Import.PLE,$K69,FF$16)),IF(INDEX(Import.PLE,$K69,FF$16)&lt;=mediçao,DF69,0),0),PLE!$AA$28*DF69)</f>
        <v>0</v>
      </c>
      <c r="FG69" s="119">
        <f ca="1">IF($K69&lt;&gt;1,IF(ISNUMBER(INDEX(Import.PLE,$K69,FG$16)),IF(INDEX(Import.PLE,$K69,FG$16)&lt;=mediçao,DG69,0),0),PLE!$AA$28*DG69)</f>
        <v>0</v>
      </c>
      <c r="FH69" s="119">
        <f ca="1">IF($K69&lt;&gt;1,IF(ISNUMBER(INDEX(Import.PLE,$K69,FH$16)),IF(INDEX(Import.PLE,$K69,FH$16)&lt;=mediçao,DH69,0),0),PLE!$AA$28*DH69)</f>
        <v>0</v>
      </c>
      <c r="FI69" s="119">
        <f ca="1">IF($K69&lt;&gt;1,IF(ISNUMBER(INDEX(Import.PLE,$K69,FI$16)),IF(INDEX(Import.PLE,$K69,FI$16)&lt;=mediçao,DI69,0),0),PLE!$AA$28*DI69)</f>
        <v>0</v>
      </c>
      <c r="FJ69" s="119">
        <f ca="1">IF($K69&lt;&gt;1,IF(ISNUMBER(INDEX(Import.PLE,$K69,FJ$16)),IF(INDEX(Import.PLE,$K69,FJ$16)&lt;=mediçao,DJ69,0),0),PLE!$AA$28*DJ69)</f>
        <v>0</v>
      </c>
    </row>
    <row r="70" spans="2:166" s="88" customFormat="1" ht="11.25" customHeight="1" x14ac:dyDescent="0.35">
      <c r="B70" s="118">
        <f t="shared" ca="1" si="3"/>
        <v>53</v>
      </c>
      <c r="C70" s="83" t="str">
        <f t="shared" si="4"/>
        <v>Serviço</v>
      </c>
      <c r="D70" s="138" t="s">
        <v>287</v>
      </c>
      <c r="E70" s="139" t="s">
        <v>288</v>
      </c>
      <c r="F70" s="137" t="s">
        <v>204</v>
      </c>
      <c r="G70" s="174">
        <f t="shared" si="5"/>
        <v>112.1</v>
      </c>
      <c r="H70" s="175">
        <f t="shared" si="6"/>
        <v>33</v>
      </c>
      <c r="I70" s="176">
        <v>3699.3</v>
      </c>
      <c r="J70" s="86"/>
      <c r="K70" s="168">
        <f>deactivatedados.form1</f>
        <v>5</v>
      </c>
      <c r="L70" s="167" t="s">
        <v>705</v>
      </c>
      <c r="M70" s="87"/>
      <c r="N70" s="181">
        <v>112.1</v>
      </c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M70" s="119">
        <f t="shared" ca="1" si="7"/>
        <v>3699.2999999999997</v>
      </c>
      <c r="BN70" s="119">
        <f t="shared" si="8"/>
        <v>0</v>
      </c>
      <c r="BO70" s="119">
        <f t="shared" si="9"/>
        <v>0</v>
      </c>
      <c r="BP70" s="119">
        <f t="shared" si="10"/>
        <v>0</v>
      </c>
      <c r="BQ70" s="119">
        <f t="shared" si="11"/>
        <v>0</v>
      </c>
      <c r="BR70" s="119">
        <f t="shared" si="12"/>
        <v>0</v>
      </c>
      <c r="BS70" s="119">
        <f t="shared" si="13"/>
        <v>0</v>
      </c>
      <c r="BT70" s="119">
        <f t="shared" si="14"/>
        <v>0</v>
      </c>
      <c r="BU70" s="119">
        <f t="shared" si="15"/>
        <v>0</v>
      </c>
      <c r="BV70" s="119">
        <f t="shared" si="16"/>
        <v>0</v>
      </c>
      <c r="BW70" s="119">
        <f t="shared" si="17"/>
        <v>0</v>
      </c>
      <c r="BX70" s="119">
        <f t="shared" si="18"/>
        <v>0</v>
      </c>
      <c r="BY70" s="119">
        <f t="shared" si="19"/>
        <v>0</v>
      </c>
      <c r="BZ70" s="119">
        <f t="shared" si="20"/>
        <v>0</v>
      </c>
      <c r="CA70" s="119">
        <f t="shared" si="21"/>
        <v>0</v>
      </c>
      <c r="CB70" s="119">
        <f t="shared" si="22"/>
        <v>0</v>
      </c>
      <c r="CC70" s="119">
        <f t="shared" si="23"/>
        <v>0</v>
      </c>
      <c r="CD70" s="119">
        <f t="shared" si="24"/>
        <v>0</v>
      </c>
      <c r="CE70" s="119">
        <f t="shared" si="25"/>
        <v>0</v>
      </c>
      <c r="CF70" s="119">
        <f t="shared" si="26"/>
        <v>0</v>
      </c>
      <c r="CG70" s="119">
        <f t="shared" si="27"/>
        <v>0</v>
      </c>
      <c r="CH70" s="119">
        <f t="shared" si="28"/>
        <v>0</v>
      </c>
      <c r="CI70" s="119">
        <f t="shared" si="29"/>
        <v>0</v>
      </c>
      <c r="CJ70" s="119">
        <f t="shared" si="30"/>
        <v>0</v>
      </c>
      <c r="CK70" s="119">
        <f t="shared" si="31"/>
        <v>0</v>
      </c>
      <c r="CL70" s="119">
        <f t="shared" si="32"/>
        <v>0</v>
      </c>
      <c r="CM70" s="119">
        <f t="shared" si="33"/>
        <v>0</v>
      </c>
      <c r="CN70" s="119">
        <f t="shared" si="34"/>
        <v>0</v>
      </c>
      <c r="CO70" s="119">
        <f t="shared" si="35"/>
        <v>0</v>
      </c>
      <c r="CP70" s="119">
        <f t="shared" si="36"/>
        <v>0</v>
      </c>
      <c r="CQ70" s="119">
        <f t="shared" si="37"/>
        <v>0</v>
      </c>
      <c r="CR70" s="119">
        <f t="shared" si="38"/>
        <v>0</v>
      </c>
      <c r="CS70" s="119">
        <f t="shared" si="39"/>
        <v>0</v>
      </c>
      <c r="CT70" s="119">
        <f t="shared" si="40"/>
        <v>0</v>
      </c>
      <c r="CU70" s="119">
        <f t="shared" si="41"/>
        <v>0</v>
      </c>
      <c r="CV70" s="119">
        <f t="shared" si="42"/>
        <v>0</v>
      </c>
      <c r="CW70" s="119">
        <f t="shared" si="43"/>
        <v>0</v>
      </c>
      <c r="CX70" s="119">
        <f t="shared" si="44"/>
        <v>0</v>
      </c>
      <c r="CY70" s="119">
        <f t="shared" si="45"/>
        <v>0</v>
      </c>
      <c r="CZ70" s="119">
        <f t="shared" si="46"/>
        <v>0</v>
      </c>
      <c r="DA70" s="119">
        <f t="shared" si="47"/>
        <v>0</v>
      </c>
      <c r="DB70" s="119">
        <f t="shared" si="48"/>
        <v>0</v>
      </c>
      <c r="DC70" s="119">
        <f t="shared" si="49"/>
        <v>0</v>
      </c>
      <c r="DD70" s="119">
        <f t="shared" si="50"/>
        <v>0</v>
      </c>
      <c r="DE70" s="119">
        <f t="shared" si="51"/>
        <v>0</v>
      </c>
      <c r="DF70" s="119">
        <f t="shared" si="52"/>
        <v>0</v>
      </c>
      <c r="DG70" s="119">
        <f t="shared" si="53"/>
        <v>0</v>
      </c>
      <c r="DH70" s="119">
        <f t="shared" si="54"/>
        <v>0</v>
      </c>
      <c r="DI70" s="119">
        <f t="shared" si="55"/>
        <v>0</v>
      </c>
      <c r="DJ70" s="119">
        <f t="shared" si="56"/>
        <v>0</v>
      </c>
      <c r="DK70" s="126" t="str">
        <f t="shared" si="57"/>
        <v>1</v>
      </c>
      <c r="DL70" s="126">
        <f t="shared" ca="1" si="58"/>
        <v>3699.2999999999997</v>
      </c>
      <c r="DM70" s="119">
        <f ca="1">IF($K70&lt;&gt;1,IF(ISNUMBER(INDEX(Import.PLE,$K70,DM$16)),IF(INDEX(Import.PLE,$K70,DM$16)&lt;=mediçao,BM70,0),0),PLE!$AA$28*BM70)</f>
        <v>3699.2999999999997</v>
      </c>
      <c r="DN70" s="119">
        <f ca="1">IF($K70&lt;&gt;1,IF(ISNUMBER(INDEX(Import.PLE,$K70,DN$16)),IF(INDEX(Import.PLE,$K70,DN$16)&lt;=mediçao,BN70,0),0),PLE!$AA$28*BN70)</f>
        <v>0</v>
      </c>
      <c r="DO70" s="119">
        <f ca="1">IF($K70&lt;&gt;1,IF(ISNUMBER(INDEX(Import.PLE,$K70,DO$16)),IF(INDEX(Import.PLE,$K70,DO$16)&lt;=mediçao,BO70,0),0),PLE!$AA$28*BO70)</f>
        <v>0</v>
      </c>
      <c r="DP70" s="119">
        <f ca="1">IF($K70&lt;&gt;1,IF(ISNUMBER(INDEX(Import.PLE,$K70,DP$16)),IF(INDEX(Import.PLE,$K70,DP$16)&lt;=mediçao,BP70,0),0),PLE!$AA$28*BP70)</f>
        <v>0</v>
      </c>
      <c r="DQ70" s="119">
        <f ca="1">IF($K70&lt;&gt;1,IF(ISNUMBER(INDEX(Import.PLE,$K70,DQ$16)),IF(INDEX(Import.PLE,$K70,DQ$16)&lt;=mediçao,BQ70,0),0),PLE!$AA$28*BQ70)</f>
        <v>0</v>
      </c>
      <c r="DR70" s="119">
        <f ca="1">IF($K70&lt;&gt;1,IF(ISNUMBER(INDEX(Import.PLE,$K70,DR$16)),IF(INDEX(Import.PLE,$K70,DR$16)&lt;=mediçao,BR70,0),0),PLE!$AA$28*BR70)</f>
        <v>0</v>
      </c>
      <c r="DS70" s="119">
        <f ca="1">IF($K70&lt;&gt;1,IF(ISNUMBER(INDEX(Import.PLE,$K70,DS$16)),IF(INDEX(Import.PLE,$K70,DS$16)&lt;=mediçao,BS70,0),0),PLE!$AA$28*BS70)</f>
        <v>0</v>
      </c>
      <c r="DT70" s="119">
        <f ca="1">IF($K70&lt;&gt;1,IF(ISNUMBER(INDEX(Import.PLE,$K70,DT$16)),IF(INDEX(Import.PLE,$K70,DT$16)&lt;=mediçao,BT70,0),0),PLE!$AA$28*BT70)</f>
        <v>0</v>
      </c>
      <c r="DU70" s="119">
        <f ca="1">IF($K70&lt;&gt;1,IF(ISNUMBER(INDEX(Import.PLE,$K70,DU$16)),IF(INDEX(Import.PLE,$K70,DU$16)&lt;=mediçao,BU70,0),0),PLE!$AA$28*BU70)</f>
        <v>0</v>
      </c>
      <c r="DV70" s="119">
        <f ca="1">IF($K70&lt;&gt;1,IF(ISNUMBER(INDEX(Import.PLE,$K70,DV$16)),IF(INDEX(Import.PLE,$K70,DV$16)&lt;=mediçao,BV70,0),0),PLE!$AA$28*BV70)</f>
        <v>0</v>
      </c>
      <c r="DW70" s="119">
        <f ca="1">IF($K70&lt;&gt;1,IF(ISNUMBER(INDEX(Import.PLE,$K70,DW$16)),IF(INDEX(Import.PLE,$K70,DW$16)&lt;=mediçao,BW70,0),0),PLE!$AA$28*BW70)</f>
        <v>0</v>
      </c>
      <c r="DX70" s="119">
        <f ca="1">IF($K70&lt;&gt;1,IF(ISNUMBER(INDEX(Import.PLE,$K70,DX$16)),IF(INDEX(Import.PLE,$K70,DX$16)&lt;=mediçao,BX70,0),0),PLE!$AA$28*BX70)</f>
        <v>0</v>
      </c>
      <c r="DY70" s="119">
        <f ca="1">IF($K70&lt;&gt;1,IF(ISNUMBER(INDEX(Import.PLE,$K70,DY$16)),IF(INDEX(Import.PLE,$K70,DY$16)&lt;=mediçao,BY70,0),0),PLE!$AA$28*BY70)</f>
        <v>0</v>
      </c>
      <c r="DZ70" s="119">
        <f ca="1">IF($K70&lt;&gt;1,IF(ISNUMBER(INDEX(Import.PLE,$K70,DZ$16)),IF(INDEX(Import.PLE,$K70,DZ$16)&lt;=mediçao,BZ70,0),0),PLE!$AA$28*BZ70)</f>
        <v>0</v>
      </c>
      <c r="EA70" s="119">
        <f ca="1">IF($K70&lt;&gt;1,IF(ISNUMBER(INDEX(Import.PLE,$K70,EA$16)),IF(INDEX(Import.PLE,$K70,EA$16)&lt;=mediçao,CA70,0),0),PLE!$AA$28*CA70)</f>
        <v>0</v>
      </c>
      <c r="EB70" s="119">
        <f ca="1">IF($K70&lt;&gt;1,IF(ISNUMBER(INDEX(Import.PLE,$K70,EB$16)),IF(INDEX(Import.PLE,$K70,EB$16)&lt;=mediçao,CB70,0),0),PLE!$AA$28*CB70)</f>
        <v>0</v>
      </c>
      <c r="EC70" s="119">
        <f ca="1">IF($K70&lt;&gt;1,IF(ISNUMBER(INDEX(Import.PLE,$K70,EC$16)),IF(INDEX(Import.PLE,$K70,EC$16)&lt;=mediçao,CC70,0),0),PLE!$AA$28*CC70)</f>
        <v>0</v>
      </c>
      <c r="ED70" s="119">
        <f ca="1">IF($K70&lt;&gt;1,IF(ISNUMBER(INDEX(Import.PLE,$K70,ED$16)),IF(INDEX(Import.PLE,$K70,ED$16)&lt;=mediçao,CD70,0),0),PLE!$AA$28*CD70)</f>
        <v>0</v>
      </c>
      <c r="EE70" s="119">
        <f ca="1">IF($K70&lt;&gt;1,IF(ISNUMBER(INDEX(Import.PLE,$K70,EE$16)),IF(INDEX(Import.PLE,$K70,EE$16)&lt;=mediçao,CE70,0),0),PLE!$AA$28*CE70)</f>
        <v>0</v>
      </c>
      <c r="EF70" s="119">
        <f ca="1">IF($K70&lt;&gt;1,IF(ISNUMBER(INDEX(Import.PLE,$K70,EF$16)),IF(INDEX(Import.PLE,$K70,EF$16)&lt;=mediçao,CF70,0),0),PLE!$AA$28*CF70)</f>
        <v>0</v>
      </c>
      <c r="EG70" s="119">
        <f ca="1">IF($K70&lt;&gt;1,IF(ISNUMBER(INDEX(Import.PLE,$K70,EG$16)),IF(INDEX(Import.PLE,$K70,EG$16)&lt;=mediçao,CG70,0),0),PLE!$AA$28*CG70)</f>
        <v>0</v>
      </c>
      <c r="EH70" s="119">
        <f ca="1">IF($K70&lt;&gt;1,IF(ISNUMBER(INDEX(Import.PLE,$K70,EH$16)),IF(INDEX(Import.PLE,$K70,EH$16)&lt;=mediçao,CH70,0),0),PLE!$AA$28*CH70)</f>
        <v>0</v>
      </c>
      <c r="EI70" s="119">
        <f ca="1">IF($K70&lt;&gt;1,IF(ISNUMBER(INDEX(Import.PLE,$K70,EI$16)),IF(INDEX(Import.PLE,$K70,EI$16)&lt;=mediçao,CI70,0),0),PLE!$AA$28*CI70)</f>
        <v>0</v>
      </c>
      <c r="EJ70" s="119">
        <f ca="1">IF($K70&lt;&gt;1,IF(ISNUMBER(INDEX(Import.PLE,$K70,EJ$16)),IF(INDEX(Import.PLE,$K70,EJ$16)&lt;=mediçao,CJ70,0),0),PLE!$AA$28*CJ70)</f>
        <v>0</v>
      </c>
      <c r="EK70" s="119">
        <f ca="1">IF($K70&lt;&gt;1,IF(ISNUMBER(INDEX(Import.PLE,$K70,EK$16)),IF(INDEX(Import.PLE,$K70,EK$16)&lt;=mediçao,CK70,0),0),PLE!$AA$28*CK70)</f>
        <v>0</v>
      </c>
      <c r="EL70" s="119">
        <f ca="1">IF($K70&lt;&gt;1,IF(ISNUMBER(INDEX(Import.PLE,$K70,EL$16)),IF(INDEX(Import.PLE,$K70,EL$16)&lt;=mediçao,CL70,0),0),PLE!$AA$28*CL70)</f>
        <v>0</v>
      </c>
      <c r="EM70" s="119">
        <f ca="1">IF($K70&lt;&gt;1,IF(ISNUMBER(INDEX(Import.PLE,$K70,EM$16)),IF(INDEX(Import.PLE,$K70,EM$16)&lt;=mediçao,CM70,0),0),PLE!$AA$28*CM70)</f>
        <v>0</v>
      </c>
      <c r="EN70" s="119">
        <f ca="1">IF($K70&lt;&gt;1,IF(ISNUMBER(INDEX(Import.PLE,$K70,EN$16)),IF(INDEX(Import.PLE,$K70,EN$16)&lt;=mediçao,CN70,0),0),PLE!$AA$28*CN70)</f>
        <v>0</v>
      </c>
      <c r="EO70" s="119">
        <f ca="1">IF($K70&lt;&gt;1,IF(ISNUMBER(INDEX(Import.PLE,$K70,EO$16)),IF(INDEX(Import.PLE,$K70,EO$16)&lt;=mediçao,CO70,0),0),PLE!$AA$28*CO70)</f>
        <v>0</v>
      </c>
      <c r="EP70" s="119">
        <f ca="1">IF($K70&lt;&gt;1,IF(ISNUMBER(INDEX(Import.PLE,$K70,EP$16)),IF(INDEX(Import.PLE,$K70,EP$16)&lt;=mediçao,CP70,0),0),PLE!$AA$28*CP70)</f>
        <v>0</v>
      </c>
      <c r="EQ70" s="119">
        <f ca="1">IF($K70&lt;&gt;1,IF(ISNUMBER(INDEX(Import.PLE,$K70,EQ$16)),IF(INDEX(Import.PLE,$K70,EQ$16)&lt;=mediçao,CQ70,0),0),PLE!$AA$28*CQ70)</f>
        <v>0</v>
      </c>
      <c r="ER70" s="119">
        <f ca="1">IF($K70&lt;&gt;1,IF(ISNUMBER(INDEX(Import.PLE,$K70,ER$16)),IF(INDEX(Import.PLE,$K70,ER$16)&lt;=mediçao,CR70,0),0),PLE!$AA$28*CR70)</f>
        <v>0</v>
      </c>
      <c r="ES70" s="119">
        <f ca="1">IF($K70&lt;&gt;1,IF(ISNUMBER(INDEX(Import.PLE,$K70,ES$16)),IF(INDEX(Import.PLE,$K70,ES$16)&lt;=mediçao,CS70,0),0),PLE!$AA$28*CS70)</f>
        <v>0</v>
      </c>
      <c r="ET70" s="119">
        <f ca="1">IF($K70&lt;&gt;1,IF(ISNUMBER(INDEX(Import.PLE,$K70,ET$16)),IF(INDEX(Import.PLE,$K70,ET$16)&lt;=mediçao,CT70,0),0),PLE!$AA$28*CT70)</f>
        <v>0</v>
      </c>
      <c r="EU70" s="119">
        <f ca="1">IF($K70&lt;&gt;1,IF(ISNUMBER(INDEX(Import.PLE,$K70,EU$16)),IF(INDEX(Import.PLE,$K70,EU$16)&lt;=mediçao,CU70,0),0),PLE!$AA$28*CU70)</f>
        <v>0</v>
      </c>
      <c r="EV70" s="119">
        <f ca="1">IF($K70&lt;&gt;1,IF(ISNUMBER(INDEX(Import.PLE,$K70,EV$16)),IF(INDEX(Import.PLE,$K70,EV$16)&lt;=mediçao,CV70,0),0),PLE!$AA$28*CV70)</f>
        <v>0</v>
      </c>
      <c r="EW70" s="119">
        <f ca="1">IF($K70&lt;&gt;1,IF(ISNUMBER(INDEX(Import.PLE,$K70,EW$16)),IF(INDEX(Import.PLE,$K70,EW$16)&lt;=mediçao,CW70,0),0),PLE!$AA$28*CW70)</f>
        <v>0</v>
      </c>
      <c r="EX70" s="119">
        <f ca="1">IF($K70&lt;&gt;1,IF(ISNUMBER(INDEX(Import.PLE,$K70,EX$16)),IF(INDEX(Import.PLE,$K70,EX$16)&lt;=mediçao,CX70,0),0),PLE!$AA$28*CX70)</f>
        <v>0</v>
      </c>
      <c r="EY70" s="119">
        <f ca="1">IF($K70&lt;&gt;1,IF(ISNUMBER(INDEX(Import.PLE,$K70,EY$16)),IF(INDEX(Import.PLE,$K70,EY$16)&lt;=mediçao,CY70,0),0),PLE!$AA$28*CY70)</f>
        <v>0</v>
      </c>
      <c r="EZ70" s="119">
        <f ca="1">IF($K70&lt;&gt;1,IF(ISNUMBER(INDEX(Import.PLE,$K70,EZ$16)),IF(INDEX(Import.PLE,$K70,EZ$16)&lt;=mediçao,CZ70,0),0),PLE!$AA$28*CZ70)</f>
        <v>0</v>
      </c>
      <c r="FA70" s="119">
        <f ca="1">IF($K70&lt;&gt;1,IF(ISNUMBER(INDEX(Import.PLE,$K70,FA$16)),IF(INDEX(Import.PLE,$K70,FA$16)&lt;=mediçao,DA70,0),0),PLE!$AA$28*DA70)</f>
        <v>0</v>
      </c>
      <c r="FB70" s="119">
        <f ca="1">IF($K70&lt;&gt;1,IF(ISNUMBER(INDEX(Import.PLE,$K70,FB$16)),IF(INDEX(Import.PLE,$K70,FB$16)&lt;=mediçao,DB70,0),0),PLE!$AA$28*DB70)</f>
        <v>0</v>
      </c>
      <c r="FC70" s="119">
        <f ca="1">IF($K70&lt;&gt;1,IF(ISNUMBER(INDEX(Import.PLE,$K70,FC$16)),IF(INDEX(Import.PLE,$K70,FC$16)&lt;=mediçao,DC70,0),0),PLE!$AA$28*DC70)</f>
        <v>0</v>
      </c>
      <c r="FD70" s="119">
        <f ca="1">IF($K70&lt;&gt;1,IF(ISNUMBER(INDEX(Import.PLE,$K70,FD$16)),IF(INDEX(Import.PLE,$K70,FD$16)&lt;=mediçao,DD70,0),0),PLE!$AA$28*DD70)</f>
        <v>0</v>
      </c>
      <c r="FE70" s="119">
        <f ca="1">IF($K70&lt;&gt;1,IF(ISNUMBER(INDEX(Import.PLE,$K70,FE$16)),IF(INDEX(Import.PLE,$K70,FE$16)&lt;=mediçao,DE70,0),0),PLE!$AA$28*DE70)</f>
        <v>0</v>
      </c>
      <c r="FF70" s="119">
        <f ca="1">IF($K70&lt;&gt;1,IF(ISNUMBER(INDEX(Import.PLE,$K70,FF$16)),IF(INDEX(Import.PLE,$K70,FF$16)&lt;=mediçao,DF70,0),0),PLE!$AA$28*DF70)</f>
        <v>0</v>
      </c>
      <c r="FG70" s="119">
        <f ca="1">IF($K70&lt;&gt;1,IF(ISNUMBER(INDEX(Import.PLE,$K70,FG$16)),IF(INDEX(Import.PLE,$K70,FG$16)&lt;=mediçao,DG70,0),0),PLE!$AA$28*DG70)</f>
        <v>0</v>
      </c>
      <c r="FH70" s="119">
        <f ca="1">IF($K70&lt;&gt;1,IF(ISNUMBER(INDEX(Import.PLE,$K70,FH$16)),IF(INDEX(Import.PLE,$K70,FH$16)&lt;=mediçao,DH70,0),0),PLE!$AA$28*DH70)</f>
        <v>0</v>
      </c>
      <c r="FI70" s="119">
        <f ca="1">IF($K70&lt;&gt;1,IF(ISNUMBER(INDEX(Import.PLE,$K70,FI$16)),IF(INDEX(Import.PLE,$K70,FI$16)&lt;=mediçao,DI70,0),0),PLE!$AA$28*DI70)</f>
        <v>0</v>
      </c>
      <c r="FJ70" s="119">
        <f ca="1">IF($K70&lt;&gt;1,IF(ISNUMBER(INDEX(Import.PLE,$K70,FJ$16)),IF(INDEX(Import.PLE,$K70,FJ$16)&lt;=mediçao,DJ70,0),0),PLE!$AA$28*DJ70)</f>
        <v>0</v>
      </c>
    </row>
    <row r="71" spans="2:166" s="88" customFormat="1" ht="10.5" x14ac:dyDescent="0.35">
      <c r="B71" s="118">
        <f t="shared" ca="1" si="3"/>
        <v>54</v>
      </c>
      <c r="C71" s="83" t="str">
        <f t="shared" si="4"/>
        <v>Nível</v>
      </c>
      <c r="D71" s="138" t="s">
        <v>289</v>
      </c>
      <c r="E71" s="139" t="s">
        <v>290</v>
      </c>
      <c r="F71" s="137"/>
      <c r="G71" s="174" t="str">
        <f t="shared" si="5"/>
        <v/>
      </c>
      <c r="H71" s="175" t="str">
        <f t="shared" si="6"/>
        <v/>
      </c>
      <c r="I71" s="176">
        <v>461.67</v>
      </c>
      <c r="J71" s="86"/>
      <c r="K71" s="168" t="str">
        <f>deactivatedados.form1</f>
        <v/>
      </c>
      <c r="L71" s="167"/>
      <c r="M71" s="87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M71" s="119">
        <f t="shared" si="7"/>
        <v>0</v>
      </c>
      <c r="BN71" s="119">
        <f t="shared" si="8"/>
        <v>0</v>
      </c>
      <c r="BO71" s="119">
        <f t="shared" si="9"/>
        <v>0</v>
      </c>
      <c r="BP71" s="119">
        <f t="shared" si="10"/>
        <v>0</v>
      </c>
      <c r="BQ71" s="119">
        <f t="shared" si="11"/>
        <v>0</v>
      </c>
      <c r="BR71" s="119">
        <f t="shared" si="12"/>
        <v>0</v>
      </c>
      <c r="BS71" s="119">
        <f t="shared" si="13"/>
        <v>0</v>
      </c>
      <c r="BT71" s="119">
        <f t="shared" si="14"/>
        <v>0</v>
      </c>
      <c r="BU71" s="119">
        <f t="shared" si="15"/>
        <v>0</v>
      </c>
      <c r="BV71" s="119">
        <f t="shared" si="16"/>
        <v>0</v>
      </c>
      <c r="BW71" s="119">
        <f t="shared" si="17"/>
        <v>0</v>
      </c>
      <c r="BX71" s="119">
        <f t="shared" si="18"/>
        <v>0</v>
      </c>
      <c r="BY71" s="119">
        <f t="shared" si="19"/>
        <v>0</v>
      </c>
      <c r="BZ71" s="119">
        <f t="shared" si="20"/>
        <v>0</v>
      </c>
      <c r="CA71" s="119">
        <f t="shared" si="21"/>
        <v>0</v>
      </c>
      <c r="CB71" s="119">
        <f t="shared" si="22"/>
        <v>0</v>
      </c>
      <c r="CC71" s="119">
        <f t="shared" si="23"/>
        <v>0</v>
      </c>
      <c r="CD71" s="119">
        <f t="shared" si="24"/>
        <v>0</v>
      </c>
      <c r="CE71" s="119">
        <f t="shared" si="25"/>
        <v>0</v>
      </c>
      <c r="CF71" s="119">
        <f t="shared" si="26"/>
        <v>0</v>
      </c>
      <c r="CG71" s="119">
        <f t="shared" si="27"/>
        <v>0</v>
      </c>
      <c r="CH71" s="119">
        <f t="shared" si="28"/>
        <v>0</v>
      </c>
      <c r="CI71" s="119">
        <f t="shared" si="29"/>
        <v>0</v>
      </c>
      <c r="CJ71" s="119">
        <f t="shared" si="30"/>
        <v>0</v>
      </c>
      <c r="CK71" s="119">
        <f t="shared" si="31"/>
        <v>0</v>
      </c>
      <c r="CL71" s="119">
        <f t="shared" si="32"/>
        <v>0</v>
      </c>
      <c r="CM71" s="119">
        <f t="shared" si="33"/>
        <v>0</v>
      </c>
      <c r="CN71" s="119">
        <f t="shared" si="34"/>
        <v>0</v>
      </c>
      <c r="CO71" s="119">
        <f t="shared" si="35"/>
        <v>0</v>
      </c>
      <c r="CP71" s="119">
        <f t="shared" si="36"/>
        <v>0</v>
      </c>
      <c r="CQ71" s="119">
        <f t="shared" si="37"/>
        <v>0</v>
      </c>
      <c r="CR71" s="119">
        <f t="shared" si="38"/>
        <v>0</v>
      </c>
      <c r="CS71" s="119">
        <f t="shared" si="39"/>
        <v>0</v>
      </c>
      <c r="CT71" s="119">
        <f t="shared" si="40"/>
        <v>0</v>
      </c>
      <c r="CU71" s="119">
        <f t="shared" si="41"/>
        <v>0</v>
      </c>
      <c r="CV71" s="119">
        <f t="shared" si="42"/>
        <v>0</v>
      </c>
      <c r="CW71" s="119">
        <f t="shared" si="43"/>
        <v>0</v>
      </c>
      <c r="CX71" s="119">
        <f t="shared" si="44"/>
        <v>0</v>
      </c>
      <c r="CY71" s="119">
        <f t="shared" si="45"/>
        <v>0</v>
      </c>
      <c r="CZ71" s="119">
        <f t="shared" si="46"/>
        <v>0</v>
      </c>
      <c r="DA71" s="119">
        <f t="shared" si="47"/>
        <v>0</v>
      </c>
      <c r="DB71" s="119">
        <f t="shared" si="48"/>
        <v>0</v>
      </c>
      <c r="DC71" s="119">
        <f t="shared" si="49"/>
        <v>0</v>
      </c>
      <c r="DD71" s="119">
        <f t="shared" si="50"/>
        <v>0</v>
      </c>
      <c r="DE71" s="119">
        <f t="shared" si="51"/>
        <v>0</v>
      </c>
      <c r="DF71" s="119">
        <f t="shared" si="52"/>
        <v>0</v>
      </c>
      <c r="DG71" s="119">
        <f t="shared" si="53"/>
        <v>0</v>
      </c>
      <c r="DH71" s="119">
        <f t="shared" si="54"/>
        <v>0</v>
      </c>
      <c r="DI71" s="119">
        <f t="shared" si="55"/>
        <v>0</v>
      </c>
      <c r="DJ71" s="119">
        <f t="shared" si="56"/>
        <v>0</v>
      </c>
      <c r="DK71" s="126" t="str">
        <f t="shared" si="57"/>
        <v>1</v>
      </c>
      <c r="DL71" s="126">
        <f t="shared" ca="1" si="58"/>
        <v>0</v>
      </c>
      <c r="DM71" s="119">
        <f ca="1">IF($K71&lt;&gt;1,IF(ISNUMBER(INDEX(Import.PLE,$K71,DM$16)),IF(INDEX(Import.PLE,$K71,DM$16)&lt;=mediçao,BM71,0),0),PLE!$AA$28*BM71)</f>
        <v>0</v>
      </c>
      <c r="DN71" s="119">
        <f ca="1">IF($K71&lt;&gt;1,IF(ISNUMBER(INDEX(Import.PLE,$K71,DN$16)),IF(INDEX(Import.PLE,$K71,DN$16)&lt;=mediçao,BN71,0),0),PLE!$AA$28*BN71)</f>
        <v>0</v>
      </c>
      <c r="DO71" s="119">
        <f ca="1">IF($K71&lt;&gt;1,IF(ISNUMBER(INDEX(Import.PLE,$K71,DO$16)),IF(INDEX(Import.PLE,$K71,DO$16)&lt;=mediçao,BO71,0),0),PLE!$AA$28*BO71)</f>
        <v>0</v>
      </c>
      <c r="DP71" s="119">
        <f ca="1">IF($K71&lt;&gt;1,IF(ISNUMBER(INDEX(Import.PLE,$K71,DP$16)),IF(INDEX(Import.PLE,$K71,DP$16)&lt;=mediçao,BP71,0),0),PLE!$AA$28*BP71)</f>
        <v>0</v>
      </c>
      <c r="DQ71" s="119">
        <f ca="1">IF($K71&lt;&gt;1,IF(ISNUMBER(INDEX(Import.PLE,$K71,DQ$16)),IF(INDEX(Import.PLE,$K71,DQ$16)&lt;=mediçao,BQ71,0),0),PLE!$AA$28*BQ71)</f>
        <v>0</v>
      </c>
      <c r="DR71" s="119">
        <f ca="1">IF($K71&lt;&gt;1,IF(ISNUMBER(INDEX(Import.PLE,$K71,DR$16)),IF(INDEX(Import.PLE,$K71,DR$16)&lt;=mediçao,BR71,0),0),PLE!$AA$28*BR71)</f>
        <v>0</v>
      </c>
      <c r="DS71" s="119">
        <f ca="1">IF($K71&lt;&gt;1,IF(ISNUMBER(INDEX(Import.PLE,$K71,DS$16)),IF(INDEX(Import.PLE,$K71,DS$16)&lt;=mediçao,BS71,0),0),PLE!$AA$28*BS71)</f>
        <v>0</v>
      </c>
      <c r="DT71" s="119">
        <f ca="1">IF($K71&lt;&gt;1,IF(ISNUMBER(INDEX(Import.PLE,$K71,DT$16)),IF(INDEX(Import.PLE,$K71,DT$16)&lt;=mediçao,BT71,0),0),PLE!$AA$28*BT71)</f>
        <v>0</v>
      </c>
      <c r="DU71" s="119">
        <f ca="1">IF($K71&lt;&gt;1,IF(ISNUMBER(INDEX(Import.PLE,$K71,DU$16)),IF(INDEX(Import.PLE,$K71,DU$16)&lt;=mediçao,BU71,0),0),PLE!$AA$28*BU71)</f>
        <v>0</v>
      </c>
      <c r="DV71" s="119">
        <f ca="1">IF($K71&lt;&gt;1,IF(ISNUMBER(INDEX(Import.PLE,$K71,DV$16)),IF(INDEX(Import.PLE,$K71,DV$16)&lt;=mediçao,BV71,0),0),PLE!$AA$28*BV71)</f>
        <v>0</v>
      </c>
      <c r="DW71" s="119">
        <f ca="1">IF($K71&lt;&gt;1,IF(ISNUMBER(INDEX(Import.PLE,$K71,DW$16)),IF(INDEX(Import.PLE,$K71,DW$16)&lt;=mediçao,BW71,0),0),PLE!$AA$28*BW71)</f>
        <v>0</v>
      </c>
      <c r="DX71" s="119">
        <f ca="1">IF($K71&lt;&gt;1,IF(ISNUMBER(INDEX(Import.PLE,$K71,DX$16)),IF(INDEX(Import.PLE,$K71,DX$16)&lt;=mediçao,BX71,0),0),PLE!$AA$28*BX71)</f>
        <v>0</v>
      </c>
      <c r="DY71" s="119">
        <f ca="1">IF($K71&lt;&gt;1,IF(ISNUMBER(INDEX(Import.PLE,$K71,DY$16)),IF(INDEX(Import.PLE,$K71,DY$16)&lt;=mediçao,BY71,0),0),PLE!$AA$28*BY71)</f>
        <v>0</v>
      </c>
      <c r="DZ71" s="119">
        <f ca="1">IF($K71&lt;&gt;1,IF(ISNUMBER(INDEX(Import.PLE,$K71,DZ$16)),IF(INDEX(Import.PLE,$K71,DZ$16)&lt;=mediçao,BZ71,0),0),PLE!$AA$28*BZ71)</f>
        <v>0</v>
      </c>
      <c r="EA71" s="119">
        <f ca="1">IF($K71&lt;&gt;1,IF(ISNUMBER(INDEX(Import.PLE,$K71,EA$16)),IF(INDEX(Import.PLE,$K71,EA$16)&lt;=mediçao,CA71,0),0),PLE!$AA$28*CA71)</f>
        <v>0</v>
      </c>
      <c r="EB71" s="119">
        <f ca="1">IF($K71&lt;&gt;1,IF(ISNUMBER(INDEX(Import.PLE,$K71,EB$16)),IF(INDEX(Import.PLE,$K71,EB$16)&lt;=mediçao,CB71,0),0),PLE!$AA$28*CB71)</f>
        <v>0</v>
      </c>
      <c r="EC71" s="119">
        <f ca="1">IF($K71&lt;&gt;1,IF(ISNUMBER(INDEX(Import.PLE,$K71,EC$16)),IF(INDEX(Import.PLE,$K71,EC$16)&lt;=mediçao,CC71,0),0),PLE!$AA$28*CC71)</f>
        <v>0</v>
      </c>
      <c r="ED71" s="119">
        <f ca="1">IF($K71&lt;&gt;1,IF(ISNUMBER(INDEX(Import.PLE,$K71,ED$16)),IF(INDEX(Import.PLE,$K71,ED$16)&lt;=mediçao,CD71,0),0),PLE!$AA$28*CD71)</f>
        <v>0</v>
      </c>
      <c r="EE71" s="119">
        <f ca="1">IF($K71&lt;&gt;1,IF(ISNUMBER(INDEX(Import.PLE,$K71,EE$16)),IF(INDEX(Import.PLE,$K71,EE$16)&lt;=mediçao,CE71,0),0),PLE!$AA$28*CE71)</f>
        <v>0</v>
      </c>
      <c r="EF71" s="119">
        <f ca="1">IF($K71&lt;&gt;1,IF(ISNUMBER(INDEX(Import.PLE,$K71,EF$16)),IF(INDEX(Import.PLE,$K71,EF$16)&lt;=mediçao,CF71,0),0),PLE!$AA$28*CF71)</f>
        <v>0</v>
      </c>
      <c r="EG71" s="119">
        <f ca="1">IF($K71&lt;&gt;1,IF(ISNUMBER(INDEX(Import.PLE,$K71,EG$16)),IF(INDEX(Import.PLE,$K71,EG$16)&lt;=mediçao,CG71,0),0),PLE!$AA$28*CG71)</f>
        <v>0</v>
      </c>
      <c r="EH71" s="119">
        <f ca="1">IF($K71&lt;&gt;1,IF(ISNUMBER(INDEX(Import.PLE,$K71,EH$16)),IF(INDEX(Import.PLE,$K71,EH$16)&lt;=mediçao,CH71,0),0),PLE!$AA$28*CH71)</f>
        <v>0</v>
      </c>
      <c r="EI71" s="119">
        <f ca="1">IF($K71&lt;&gt;1,IF(ISNUMBER(INDEX(Import.PLE,$K71,EI$16)),IF(INDEX(Import.PLE,$K71,EI$16)&lt;=mediçao,CI71,0),0),PLE!$AA$28*CI71)</f>
        <v>0</v>
      </c>
      <c r="EJ71" s="119">
        <f ca="1">IF($K71&lt;&gt;1,IF(ISNUMBER(INDEX(Import.PLE,$K71,EJ$16)),IF(INDEX(Import.PLE,$K71,EJ$16)&lt;=mediçao,CJ71,0),0),PLE!$AA$28*CJ71)</f>
        <v>0</v>
      </c>
      <c r="EK71" s="119">
        <f ca="1">IF($K71&lt;&gt;1,IF(ISNUMBER(INDEX(Import.PLE,$K71,EK$16)),IF(INDEX(Import.PLE,$K71,EK$16)&lt;=mediçao,CK71,0),0),PLE!$AA$28*CK71)</f>
        <v>0</v>
      </c>
      <c r="EL71" s="119">
        <f ca="1">IF($K71&lt;&gt;1,IF(ISNUMBER(INDEX(Import.PLE,$K71,EL$16)),IF(INDEX(Import.PLE,$K71,EL$16)&lt;=mediçao,CL71,0),0),PLE!$AA$28*CL71)</f>
        <v>0</v>
      </c>
      <c r="EM71" s="119">
        <f ca="1">IF($K71&lt;&gt;1,IF(ISNUMBER(INDEX(Import.PLE,$K71,EM$16)),IF(INDEX(Import.PLE,$K71,EM$16)&lt;=mediçao,CM71,0),0),PLE!$AA$28*CM71)</f>
        <v>0</v>
      </c>
      <c r="EN71" s="119">
        <f ca="1">IF($K71&lt;&gt;1,IF(ISNUMBER(INDEX(Import.PLE,$K71,EN$16)),IF(INDEX(Import.PLE,$K71,EN$16)&lt;=mediçao,CN71,0),0),PLE!$AA$28*CN71)</f>
        <v>0</v>
      </c>
      <c r="EO71" s="119">
        <f ca="1">IF($K71&lt;&gt;1,IF(ISNUMBER(INDEX(Import.PLE,$K71,EO$16)),IF(INDEX(Import.PLE,$K71,EO$16)&lt;=mediçao,CO71,0),0),PLE!$AA$28*CO71)</f>
        <v>0</v>
      </c>
      <c r="EP71" s="119">
        <f ca="1">IF($K71&lt;&gt;1,IF(ISNUMBER(INDEX(Import.PLE,$K71,EP$16)),IF(INDEX(Import.PLE,$K71,EP$16)&lt;=mediçao,CP71,0),0),PLE!$AA$28*CP71)</f>
        <v>0</v>
      </c>
      <c r="EQ71" s="119">
        <f ca="1">IF($K71&lt;&gt;1,IF(ISNUMBER(INDEX(Import.PLE,$K71,EQ$16)),IF(INDEX(Import.PLE,$K71,EQ$16)&lt;=mediçao,CQ71,0),0),PLE!$AA$28*CQ71)</f>
        <v>0</v>
      </c>
      <c r="ER71" s="119">
        <f ca="1">IF($K71&lt;&gt;1,IF(ISNUMBER(INDEX(Import.PLE,$K71,ER$16)),IF(INDEX(Import.PLE,$K71,ER$16)&lt;=mediçao,CR71,0),0),PLE!$AA$28*CR71)</f>
        <v>0</v>
      </c>
      <c r="ES71" s="119">
        <f ca="1">IF($K71&lt;&gt;1,IF(ISNUMBER(INDEX(Import.PLE,$K71,ES$16)),IF(INDEX(Import.PLE,$K71,ES$16)&lt;=mediçao,CS71,0),0),PLE!$AA$28*CS71)</f>
        <v>0</v>
      </c>
      <c r="ET71" s="119">
        <f ca="1">IF($K71&lt;&gt;1,IF(ISNUMBER(INDEX(Import.PLE,$K71,ET$16)),IF(INDEX(Import.PLE,$K71,ET$16)&lt;=mediçao,CT71,0),0),PLE!$AA$28*CT71)</f>
        <v>0</v>
      </c>
      <c r="EU71" s="119">
        <f ca="1">IF($K71&lt;&gt;1,IF(ISNUMBER(INDEX(Import.PLE,$K71,EU$16)),IF(INDEX(Import.PLE,$K71,EU$16)&lt;=mediçao,CU71,0),0),PLE!$AA$28*CU71)</f>
        <v>0</v>
      </c>
      <c r="EV71" s="119">
        <f ca="1">IF($K71&lt;&gt;1,IF(ISNUMBER(INDEX(Import.PLE,$K71,EV$16)),IF(INDEX(Import.PLE,$K71,EV$16)&lt;=mediçao,CV71,0),0),PLE!$AA$28*CV71)</f>
        <v>0</v>
      </c>
      <c r="EW71" s="119">
        <f ca="1">IF($K71&lt;&gt;1,IF(ISNUMBER(INDEX(Import.PLE,$K71,EW$16)),IF(INDEX(Import.PLE,$K71,EW$16)&lt;=mediçao,CW71,0),0),PLE!$AA$28*CW71)</f>
        <v>0</v>
      </c>
      <c r="EX71" s="119">
        <f ca="1">IF($K71&lt;&gt;1,IF(ISNUMBER(INDEX(Import.PLE,$K71,EX$16)),IF(INDEX(Import.PLE,$K71,EX$16)&lt;=mediçao,CX71,0),0),PLE!$AA$28*CX71)</f>
        <v>0</v>
      </c>
      <c r="EY71" s="119">
        <f ca="1">IF($K71&lt;&gt;1,IF(ISNUMBER(INDEX(Import.PLE,$K71,EY$16)),IF(INDEX(Import.PLE,$K71,EY$16)&lt;=mediçao,CY71,0),0),PLE!$AA$28*CY71)</f>
        <v>0</v>
      </c>
      <c r="EZ71" s="119">
        <f ca="1">IF($K71&lt;&gt;1,IF(ISNUMBER(INDEX(Import.PLE,$K71,EZ$16)),IF(INDEX(Import.PLE,$K71,EZ$16)&lt;=mediçao,CZ71,0),0),PLE!$AA$28*CZ71)</f>
        <v>0</v>
      </c>
      <c r="FA71" s="119">
        <f ca="1">IF($K71&lt;&gt;1,IF(ISNUMBER(INDEX(Import.PLE,$K71,FA$16)),IF(INDEX(Import.PLE,$K71,FA$16)&lt;=mediçao,DA71,0),0),PLE!$AA$28*DA71)</f>
        <v>0</v>
      </c>
      <c r="FB71" s="119">
        <f ca="1">IF($K71&lt;&gt;1,IF(ISNUMBER(INDEX(Import.PLE,$K71,FB$16)),IF(INDEX(Import.PLE,$K71,FB$16)&lt;=mediçao,DB71,0),0),PLE!$AA$28*DB71)</f>
        <v>0</v>
      </c>
      <c r="FC71" s="119">
        <f ca="1">IF($K71&lt;&gt;1,IF(ISNUMBER(INDEX(Import.PLE,$K71,FC$16)),IF(INDEX(Import.PLE,$K71,FC$16)&lt;=mediçao,DC71,0),0),PLE!$AA$28*DC71)</f>
        <v>0</v>
      </c>
      <c r="FD71" s="119">
        <f ca="1">IF($K71&lt;&gt;1,IF(ISNUMBER(INDEX(Import.PLE,$K71,FD$16)),IF(INDEX(Import.PLE,$K71,FD$16)&lt;=mediçao,DD71,0),0),PLE!$AA$28*DD71)</f>
        <v>0</v>
      </c>
      <c r="FE71" s="119">
        <f ca="1">IF($K71&lt;&gt;1,IF(ISNUMBER(INDEX(Import.PLE,$K71,FE$16)),IF(INDEX(Import.PLE,$K71,FE$16)&lt;=mediçao,DE71,0),0),PLE!$AA$28*DE71)</f>
        <v>0</v>
      </c>
      <c r="FF71" s="119">
        <f ca="1">IF($K71&lt;&gt;1,IF(ISNUMBER(INDEX(Import.PLE,$K71,FF$16)),IF(INDEX(Import.PLE,$K71,FF$16)&lt;=mediçao,DF71,0),0),PLE!$AA$28*DF71)</f>
        <v>0</v>
      </c>
      <c r="FG71" s="119">
        <f ca="1">IF($K71&lt;&gt;1,IF(ISNUMBER(INDEX(Import.PLE,$K71,FG$16)),IF(INDEX(Import.PLE,$K71,FG$16)&lt;=mediçao,DG71,0),0),PLE!$AA$28*DG71)</f>
        <v>0</v>
      </c>
      <c r="FH71" s="119">
        <f ca="1">IF($K71&lt;&gt;1,IF(ISNUMBER(INDEX(Import.PLE,$K71,FH$16)),IF(INDEX(Import.PLE,$K71,FH$16)&lt;=mediçao,DH71,0),0),PLE!$AA$28*DH71)</f>
        <v>0</v>
      </c>
      <c r="FI71" s="119">
        <f ca="1">IF($K71&lt;&gt;1,IF(ISNUMBER(INDEX(Import.PLE,$K71,FI$16)),IF(INDEX(Import.PLE,$K71,FI$16)&lt;=mediçao,DI71,0),0),PLE!$AA$28*DI71)</f>
        <v>0</v>
      </c>
      <c r="FJ71" s="119">
        <f ca="1">IF($K71&lt;&gt;1,IF(ISNUMBER(INDEX(Import.PLE,$K71,FJ$16)),IF(INDEX(Import.PLE,$K71,FJ$16)&lt;=mediçao,DJ71,0),0),PLE!$AA$28*DJ71)</f>
        <v>0</v>
      </c>
    </row>
    <row r="72" spans="2:166" s="88" customFormat="1" ht="11.25" customHeight="1" x14ac:dyDescent="0.35">
      <c r="B72" s="118">
        <f t="shared" ca="1" si="3"/>
        <v>55</v>
      </c>
      <c r="C72" s="83" t="str">
        <f t="shared" si="4"/>
        <v>Serviço</v>
      </c>
      <c r="D72" s="138" t="s">
        <v>291</v>
      </c>
      <c r="E72" s="139" t="s">
        <v>292</v>
      </c>
      <c r="F72" s="137" t="s">
        <v>204</v>
      </c>
      <c r="G72" s="174">
        <f t="shared" si="5"/>
        <v>1.8</v>
      </c>
      <c r="H72" s="175">
        <f t="shared" si="6"/>
        <v>30.55</v>
      </c>
      <c r="I72" s="176">
        <v>54.99</v>
      </c>
      <c r="J72" s="86"/>
      <c r="K72" s="168">
        <f>deactivatedados.form1</f>
        <v>5</v>
      </c>
      <c r="L72" s="167" t="s">
        <v>705</v>
      </c>
      <c r="M72" s="87"/>
      <c r="N72" s="181">
        <v>1.8</v>
      </c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M72" s="119">
        <f t="shared" ca="1" si="7"/>
        <v>54.99</v>
      </c>
      <c r="BN72" s="119">
        <f t="shared" si="8"/>
        <v>0</v>
      </c>
      <c r="BO72" s="119">
        <f t="shared" si="9"/>
        <v>0</v>
      </c>
      <c r="BP72" s="119">
        <f t="shared" si="10"/>
        <v>0</v>
      </c>
      <c r="BQ72" s="119">
        <f t="shared" si="11"/>
        <v>0</v>
      </c>
      <c r="BR72" s="119">
        <f t="shared" si="12"/>
        <v>0</v>
      </c>
      <c r="BS72" s="119">
        <f t="shared" si="13"/>
        <v>0</v>
      </c>
      <c r="BT72" s="119">
        <f t="shared" si="14"/>
        <v>0</v>
      </c>
      <c r="BU72" s="119">
        <f t="shared" si="15"/>
        <v>0</v>
      </c>
      <c r="BV72" s="119">
        <f t="shared" si="16"/>
        <v>0</v>
      </c>
      <c r="BW72" s="119">
        <f t="shared" si="17"/>
        <v>0</v>
      </c>
      <c r="BX72" s="119">
        <f t="shared" si="18"/>
        <v>0</v>
      </c>
      <c r="BY72" s="119">
        <f t="shared" si="19"/>
        <v>0</v>
      </c>
      <c r="BZ72" s="119">
        <f t="shared" si="20"/>
        <v>0</v>
      </c>
      <c r="CA72" s="119">
        <f t="shared" si="21"/>
        <v>0</v>
      </c>
      <c r="CB72" s="119">
        <f t="shared" si="22"/>
        <v>0</v>
      </c>
      <c r="CC72" s="119">
        <f t="shared" si="23"/>
        <v>0</v>
      </c>
      <c r="CD72" s="119">
        <f t="shared" si="24"/>
        <v>0</v>
      </c>
      <c r="CE72" s="119">
        <f t="shared" si="25"/>
        <v>0</v>
      </c>
      <c r="CF72" s="119">
        <f t="shared" si="26"/>
        <v>0</v>
      </c>
      <c r="CG72" s="119">
        <f t="shared" si="27"/>
        <v>0</v>
      </c>
      <c r="CH72" s="119">
        <f t="shared" si="28"/>
        <v>0</v>
      </c>
      <c r="CI72" s="119">
        <f t="shared" si="29"/>
        <v>0</v>
      </c>
      <c r="CJ72" s="119">
        <f t="shared" si="30"/>
        <v>0</v>
      </c>
      <c r="CK72" s="119">
        <f t="shared" si="31"/>
        <v>0</v>
      </c>
      <c r="CL72" s="119">
        <f t="shared" si="32"/>
        <v>0</v>
      </c>
      <c r="CM72" s="119">
        <f t="shared" si="33"/>
        <v>0</v>
      </c>
      <c r="CN72" s="119">
        <f t="shared" si="34"/>
        <v>0</v>
      </c>
      <c r="CO72" s="119">
        <f t="shared" si="35"/>
        <v>0</v>
      </c>
      <c r="CP72" s="119">
        <f t="shared" si="36"/>
        <v>0</v>
      </c>
      <c r="CQ72" s="119">
        <f t="shared" si="37"/>
        <v>0</v>
      </c>
      <c r="CR72" s="119">
        <f t="shared" si="38"/>
        <v>0</v>
      </c>
      <c r="CS72" s="119">
        <f t="shared" si="39"/>
        <v>0</v>
      </c>
      <c r="CT72" s="119">
        <f t="shared" si="40"/>
        <v>0</v>
      </c>
      <c r="CU72" s="119">
        <f t="shared" si="41"/>
        <v>0</v>
      </c>
      <c r="CV72" s="119">
        <f t="shared" si="42"/>
        <v>0</v>
      </c>
      <c r="CW72" s="119">
        <f t="shared" si="43"/>
        <v>0</v>
      </c>
      <c r="CX72" s="119">
        <f t="shared" si="44"/>
        <v>0</v>
      </c>
      <c r="CY72" s="119">
        <f t="shared" si="45"/>
        <v>0</v>
      </c>
      <c r="CZ72" s="119">
        <f t="shared" si="46"/>
        <v>0</v>
      </c>
      <c r="DA72" s="119">
        <f t="shared" si="47"/>
        <v>0</v>
      </c>
      <c r="DB72" s="119">
        <f t="shared" si="48"/>
        <v>0</v>
      </c>
      <c r="DC72" s="119">
        <f t="shared" si="49"/>
        <v>0</v>
      </c>
      <c r="DD72" s="119">
        <f t="shared" si="50"/>
        <v>0</v>
      </c>
      <c r="DE72" s="119">
        <f t="shared" si="51"/>
        <v>0</v>
      </c>
      <c r="DF72" s="119">
        <f t="shared" si="52"/>
        <v>0</v>
      </c>
      <c r="DG72" s="119">
        <f t="shared" si="53"/>
        <v>0</v>
      </c>
      <c r="DH72" s="119">
        <f t="shared" si="54"/>
        <v>0</v>
      </c>
      <c r="DI72" s="119">
        <f t="shared" si="55"/>
        <v>0</v>
      </c>
      <c r="DJ72" s="119">
        <f t="shared" si="56"/>
        <v>0</v>
      </c>
      <c r="DK72" s="126" t="str">
        <f t="shared" si="57"/>
        <v>1</v>
      </c>
      <c r="DL72" s="126">
        <f t="shared" ca="1" si="58"/>
        <v>54.99</v>
      </c>
      <c r="DM72" s="119">
        <f ca="1">IF($K72&lt;&gt;1,IF(ISNUMBER(INDEX(Import.PLE,$K72,DM$16)),IF(INDEX(Import.PLE,$K72,DM$16)&lt;=mediçao,BM72,0),0),PLE!$AA$28*BM72)</f>
        <v>54.99</v>
      </c>
      <c r="DN72" s="119">
        <f ca="1">IF($K72&lt;&gt;1,IF(ISNUMBER(INDEX(Import.PLE,$K72,DN$16)),IF(INDEX(Import.PLE,$K72,DN$16)&lt;=mediçao,BN72,0),0),PLE!$AA$28*BN72)</f>
        <v>0</v>
      </c>
      <c r="DO72" s="119">
        <f ca="1">IF($K72&lt;&gt;1,IF(ISNUMBER(INDEX(Import.PLE,$K72,DO$16)),IF(INDEX(Import.PLE,$K72,DO$16)&lt;=mediçao,BO72,0),0),PLE!$AA$28*BO72)</f>
        <v>0</v>
      </c>
      <c r="DP72" s="119">
        <f ca="1">IF($K72&lt;&gt;1,IF(ISNUMBER(INDEX(Import.PLE,$K72,DP$16)),IF(INDEX(Import.PLE,$K72,DP$16)&lt;=mediçao,BP72,0),0),PLE!$AA$28*BP72)</f>
        <v>0</v>
      </c>
      <c r="DQ72" s="119">
        <f ca="1">IF($K72&lt;&gt;1,IF(ISNUMBER(INDEX(Import.PLE,$K72,DQ$16)),IF(INDEX(Import.PLE,$K72,DQ$16)&lt;=mediçao,BQ72,0),0),PLE!$AA$28*BQ72)</f>
        <v>0</v>
      </c>
      <c r="DR72" s="119">
        <f ca="1">IF($K72&lt;&gt;1,IF(ISNUMBER(INDEX(Import.PLE,$K72,DR$16)),IF(INDEX(Import.PLE,$K72,DR$16)&lt;=mediçao,BR72,0),0),PLE!$AA$28*BR72)</f>
        <v>0</v>
      </c>
      <c r="DS72" s="119">
        <f ca="1">IF($K72&lt;&gt;1,IF(ISNUMBER(INDEX(Import.PLE,$K72,DS$16)),IF(INDEX(Import.PLE,$K72,DS$16)&lt;=mediçao,BS72,0),0),PLE!$AA$28*BS72)</f>
        <v>0</v>
      </c>
      <c r="DT72" s="119">
        <f ca="1">IF($K72&lt;&gt;1,IF(ISNUMBER(INDEX(Import.PLE,$K72,DT$16)),IF(INDEX(Import.PLE,$K72,DT$16)&lt;=mediçao,BT72,0),0),PLE!$AA$28*BT72)</f>
        <v>0</v>
      </c>
      <c r="DU72" s="119">
        <f ca="1">IF($K72&lt;&gt;1,IF(ISNUMBER(INDEX(Import.PLE,$K72,DU$16)),IF(INDEX(Import.PLE,$K72,DU$16)&lt;=mediçao,BU72,0),0),PLE!$AA$28*BU72)</f>
        <v>0</v>
      </c>
      <c r="DV72" s="119">
        <f ca="1">IF($K72&lt;&gt;1,IF(ISNUMBER(INDEX(Import.PLE,$K72,DV$16)),IF(INDEX(Import.PLE,$K72,DV$16)&lt;=mediçao,BV72,0),0),PLE!$AA$28*BV72)</f>
        <v>0</v>
      </c>
      <c r="DW72" s="119">
        <f ca="1">IF($K72&lt;&gt;1,IF(ISNUMBER(INDEX(Import.PLE,$K72,DW$16)),IF(INDEX(Import.PLE,$K72,DW$16)&lt;=mediçao,BW72,0),0),PLE!$AA$28*BW72)</f>
        <v>0</v>
      </c>
      <c r="DX72" s="119">
        <f ca="1">IF($K72&lt;&gt;1,IF(ISNUMBER(INDEX(Import.PLE,$K72,DX$16)),IF(INDEX(Import.PLE,$K72,DX$16)&lt;=mediçao,BX72,0),0),PLE!$AA$28*BX72)</f>
        <v>0</v>
      </c>
      <c r="DY72" s="119">
        <f ca="1">IF($K72&lt;&gt;1,IF(ISNUMBER(INDEX(Import.PLE,$K72,DY$16)),IF(INDEX(Import.PLE,$K72,DY$16)&lt;=mediçao,BY72,0),0),PLE!$AA$28*BY72)</f>
        <v>0</v>
      </c>
      <c r="DZ72" s="119">
        <f ca="1">IF($K72&lt;&gt;1,IF(ISNUMBER(INDEX(Import.PLE,$K72,DZ$16)),IF(INDEX(Import.PLE,$K72,DZ$16)&lt;=mediçao,BZ72,0),0),PLE!$AA$28*BZ72)</f>
        <v>0</v>
      </c>
      <c r="EA72" s="119">
        <f ca="1">IF($K72&lt;&gt;1,IF(ISNUMBER(INDEX(Import.PLE,$K72,EA$16)),IF(INDEX(Import.PLE,$K72,EA$16)&lt;=mediçao,CA72,0),0),PLE!$AA$28*CA72)</f>
        <v>0</v>
      </c>
      <c r="EB72" s="119">
        <f ca="1">IF($K72&lt;&gt;1,IF(ISNUMBER(INDEX(Import.PLE,$K72,EB$16)),IF(INDEX(Import.PLE,$K72,EB$16)&lt;=mediçao,CB72,0),0),PLE!$AA$28*CB72)</f>
        <v>0</v>
      </c>
      <c r="EC72" s="119">
        <f ca="1">IF($K72&lt;&gt;1,IF(ISNUMBER(INDEX(Import.PLE,$K72,EC$16)),IF(INDEX(Import.PLE,$K72,EC$16)&lt;=mediçao,CC72,0),0),PLE!$AA$28*CC72)</f>
        <v>0</v>
      </c>
      <c r="ED72" s="119">
        <f ca="1">IF($K72&lt;&gt;1,IF(ISNUMBER(INDEX(Import.PLE,$K72,ED$16)),IF(INDEX(Import.PLE,$K72,ED$16)&lt;=mediçao,CD72,0),0),PLE!$AA$28*CD72)</f>
        <v>0</v>
      </c>
      <c r="EE72" s="119">
        <f ca="1">IF($K72&lt;&gt;1,IF(ISNUMBER(INDEX(Import.PLE,$K72,EE$16)),IF(INDEX(Import.PLE,$K72,EE$16)&lt;=mediçao,CE72,0),0),PLE!$AA$28*CE72)</f>
        <v>0</v>
      </c>
      <c r="EF72" s="119">
        <f ca="1">IF($K72&lt;&gt;1,IF(ISNUMBER(INDEX(Import.PLE,$K72,EF$16)),IF(INDEX(Import.PLE,$K72,EF$16)&lt;=mediçao,CF72,0),0),PLE!$AA$28*CF72)</f>
        <v>0</v>
      </c>
      <c r="EG72" s="119">
        <f ca="1">IF($K72&lt;&gt;1,IF(ISNUMBER(INDEX(Import.PLE,$K72,EG$16)),IF(INDEX(Import.PLE,$K72,EG$16)&lt;=mediçao,CG72,0),0),PLE!$AA$28*CG72)</f>
        <v>0</v>
      </c>
      <c r="EH72" s="119">
        <f ca="1">IF($K72&lt;&gt;1,IF(ISNUMBER(INDEX(Import.PLE,$K72,EH$16)),IF(INDEX(Import.PLE,$K72,EH$16)&lt;=mediçao,CH72,0),0),PLE!$AA$28*CH72)</f>
        <v>0</v>
      </c>
      <c r="EI72" s="119">
        <f ca="1">IF($K72&lt;&gt;1,IF(ISNUMBER(INDEX(Import.PLE,$K72,EI$16)),IF(INDEX(Import.PLE,$K72,EI$16)&lt;=mediçao,CI72,0),0),PLE!$AA$28*CI72)</f>
        <v>0</v>
      </c>
      <c r="EJ72" s="119">
        <f ca="1">IF($K72&lt;&gt;1,IF(ISNUMBER(INDEX(Import.PLE,$K72,EJ$16)),IF(INDEX(Import.PLE,$K72,EJ$16)&lt;=mediçao,CJ72,0),0),PLE!$AA$28*CJ72)</f>
        <v>0</v>
      </c>
      <c r="EK72" s="119">
        <f ca="1">IF($K72&lt;&gt;1,IF(ISNUMBER(INDEX(Import.PLE,$K72,EK$16)),IF(INDEX(Import.PLE,$K72,EK$16)&lt;=mediçao,CK72,0),0),PLE!$AA$28*CK72)</f>
        <v>0</v>
      </c>
      <c r="EL72" s="119">
        <f ca="1">IF($K72&lt;&gt;1,IF(ISNUMBER(INDEX(Import.PLE,$K72,EL$16)),IF(INDEX(Import.PLE,$K72,EL$16)&lt;=mediçao,CL72,0),0),PLE!$AA$28*CL72)</f>
        <v>0</v>
      </c>
      <c r="EM72" s="119">
        <f ca="1">IF($K72&lt;&gt;1,IF(ISNUMBER(INDEX(Import.PLE,$K72,EM$16)),IF(INDEX(Import.PLE,$K72,EM$16)&lt;=mediçao,CM72,0),0),PLE!$AA$28*CM72)</f>
        <v>0</v>
      </c>
      <c r="EN72" s="119">
        <f ca="1">IF($K72&lt;&gt;1,IF(ISNUMBER(INDEX(Import.PLE,$K72,EN$16)),IF(INDEX(Import.PLE,$K72,EN$16)&lt;=mediçao,CN72,0),0),PLE!$AA$28*CN72)</f>
        <v>0</v>
      </c>
      <c r="EO72" s="119">
        <f ca="1">IF($K72&lt;&gt;1,IF(ISNUMBER(INDEX(Import.PLE,$K72,EO$16)),IF(INDEX(Import.PLE,$K72,EO$16)&lt;=mediçao,CO72,0),0),PLE!$AA$28*CO72)</f>
        <v>0</v>
      </c>
      <c r="EP72" s="119">
        <f ca="1">IF($K72&lt;&gt;1,IF(ISNUMBER(INDEX(Import.PLE,$K72,EP$16)),IF(INDEX(Import.PLE,$K72,EP$16)&lt;=mediçao,CP72,0),0),PLE!$AA$28*CP72)</f>
        <v>0</v>
      </c>
      <c r="EQ72" s="119">
        <f ca="1">IF($K72&lt;&gt;1,IF(ISNUMBER(INDEX(Import.PLE,$K72,EQ$16)),IF(INDEX(Import.PLE,$K72,EQ$16)&lt;=mediçao,CQ72,0),0),PLE!$AA$28*CQ72)</f>
        <v>0</v>
      </c>
      <c r="ER72" s="119">
        <f ca="1">IF($K72&lt;&gt;1,IF(ISNUMBER(INDEX(Import.PLE,$K72,ER$16)),IF(INDEX(Import.PLE,$K72,ER$16)&lt;=mediçao,CR72,0),0),PLE!$AA$28*CR72)</f>
        <v>0</v>
      </c>
      <c r="ES72" s="119">
        <f ca="1">IF($K72&lt;&gt;1,IF(ISNUMBER(INDEX(Import.PLE,$K72,ES$16)),IF(INDEX(Import.PLE,$K72,ES$16)&lt;=mediçao,CS72,0),0),PLE!$AA$28*CS72)</f>
        <v>0</v>
      </c>
      <c r="ET72" s="119">
        <f ca="1">IF($K72&lt;&gt;1,IF(ISNUMBER(INDEX(Import.PLE,$K72,ET$16)),IF(INDEX(Import.PLE,$K72,ET$16)&lt;=mediçao,CT72,0),0),PLE!$AA$28*CT72)</f>
        <v>0</v>
      </c>
      <c r="EU72" s="119">
        <f ca="1">IF($K72&lt;&gt;1,IF(ISNUMBER(INDEX(Import.PLE,$K72,EU$16)),IF(INDEX(Import.PLE,$K72,EU$16)&lt;=mediçao,CU72,0),0),PLE!$AA$28*CU72)</f>
        <v>0</v>
      </c>
      <c r="EV72" s="119">
        <f ca="1">IF($K72&lt;&gt;1,IF(ISNUMBER(INDEX(Import.PLE,$K72,EV$16)),IF(INDEX(Import.PLE,$K72,EV$16)&lt;=mediçao,CV72,0),0),PLE!$AA$28*CV72)</f>
        <v>0</v>
      </c>
      <c r="EW72" s="119">
        <f ca="1">IF($K72&lt;&gt;1,IF(ISNUMBER(INDEX(Import.PLE,$K72,EW$16)),IF(INDEX(Import.PLE,$K72,EW$16)&lt;=mediçao,CW72,0),0),PLE!$AA$28*CW72)</f>
        <v>0</v>
      </c>
      <c r="EX72" s="119">
        <f ca="1">IF($K72&lt;&gt;1,IF(ISNUMBER(INDEX(Import.PLE,$K72,EX$16)),IF(INDEX(Import.PLE,$K72,EX$16)&lt;=mediçao,CX72,0),0),PLE!$AA$28*CX72)</f>
        <v>0</v>
      </c>
      <c r="EY72" s="119">
        <f ca="1">IF($K72&lt;&gt;1,IF(ISNUMBER(INDEX(Import.PLE,$K72,EY$16)),IF(INDEX(Import.PLE,$K72,EY$16)&lt;=mediçao,CY72,0),0),PLE!$AA$28*CY72)</f>
        <v>0</v>
      </c>
      <c r="EZ72" s="119">
        <f ca="1">IF($K72&lt;&gt;1,IF(ISNUMBER(INDEX(Import.PLE,$K72,EZ$16)),IF(INDEX(Import.PLE,$K72,EZ$16)&lt;=mediçao,CZ72,0),0),PLE!$AA$28*CZ72)</f>
        <v>0</v>
      </c>
      <c r="FA72" s="119">
        <f ca="1">IF($K72&lt;&gt;1,IF(ISNUMBER(INDEX(Import.PLE,$K72,FA$16)),IF(INDEX(Import.PLE,$K72,FA$16)&lt;=mediçao,DA72,0),0),PLE!$AA$28*DA72)</f>
        <v>0</v>
      </c>
      <c r="FB72" s="119">
        <f ca="1">IF($K72&lt;&gt;1,IF(ISNUMBER(INDEX(Import.PLE,$K72,FB$16)),IF(INDEX(Import.PLE,$K72,FB$16)&lt;=mediçao,DB72,0),0),PLE!$AA$28*DB72)</f>
        <v>0</v>
      </c>
      <c r="FC72" s="119">
        <f ca="1">IF($K72&lt;&gt;1,IF(ISNUMBER(INDEX(Import.PLE,$K72,FC$16)),IF(INDEX(Import.PLE,$K72,FC$16)&lt;=mediçao,DC72,0),0),PLE!$AA$28*DC72)</f>
        <v>0</v>
      </c>
      <c r="FD72" s="119">
        <f ca="1">IF($K72&lt;&gt;1,IF(ISNUMBER(INDEX(Import.PLE,$K72,FD$16)),IF(INDEX(Import.PLE,$K72,FD$16)&lt;=mediçao,DD72,0),0),PLE!$AA$28*DD72)</f>
        <v>0</v>
      </c>
      <c r="FE72" s="119">
        <f ca="1">IF($K72&lt;&gt;1,IF(ISNUMBER(INDEX(Import.PLE,$K72,FE$16)),IF(INDEX(Import.PLE,$K72,FE$16)&lt;=mediçao,DE72,0),0),PLE!$AA$28*DE72)</f>
        <v>0</v>
      </c>
      <c r="FF72" s="119">
        <f ca="1">IF($K72&lt;&gt;1,IF(ISNUMBER(INDEX(Import.PLE,$K72,FF$16)),IF(INDEX(Import.PLE,$K72,FF$16)&lt;=mediçao,DF72,0),0),PLE!$AA$28*DF72)</f>
        <v>0</v>
      </c>
      <c r="FG72" s="119">
        <f ca="1">IF($K72&lt;&gt;1,IF(ISNUMBER(INDEX(Import.PLE,$K72,FG$16)),IF(INDEX(Import.PLE,$K72,FG$16)&lt;=mediçao,DG72,0),0),PLE!$AA$28*DG72)</f>
        <v>0</v>
      </c>
      <c r="FH72" s="119">
        <f ca="1">IF($K72&lt;&gt;1,IF(ISNUMBER(INDEX(Import.PLE,$K72,FH$16)),IF(INDEX(Import.PLE,$K72,FH$16)&lt;=mediçao,DH72,0),0),PLE!$AA$28*DH72)</f>
        <v>0</v>
      </c>
      <c r="FI72" s="119">
        <f ca="1">IF($K72&lt;&gt;1,IF(ISNUMBER(INDEX(Import.PLE,$K72,FI$16)),IF(INDEX(Import.PLE,$K72,FI$16)&lt;=mediçao,DI72,0),0),PLE!$AA$28*DI72)</f>
        <v>0</v>
      </c>
      <c r="FJ72" s="119">
        <f ca="1">IF($K72&lt;&gt;1,IF(ISNUMBER(INDEX(Import.PLE,$K72,FJ$16)),IF(INDEX(Import.PLE,$K72,FJ$16)&lt;=mediçao,DJ72,0),0),PLE!$AA$28*DJ72)</f>
        <v>0</v>
      </c>
    </row>
    <row r="73" spans="2:166" s="88" customFormat="1" ht="11.25" customHeight="1" x14ac:dyDescent="0.35">
      <c r="B73" s="118">
        <f t="shared" ca="1" si="3"/>
        <v>56</v>
      </c>
      <c r="C73" s="83" t="str">
        <f t="shared" si="4"/>
        <v>Serviço</v>
      </c>
      <c r="D73" s="138" t="s">
        <v>293</v>
      </c>
      <c r="E73" s="139" t="s">
        <v>294</v>
      </c>
      <c r="F73" s="137" t="s">
        <v>204</v>
      </c>
      <c r="G73" s="174">
        <f t="shared" si="5"/>
        <v>6</v>
      </c>
      <c r="H73" s="175">
        <f t="shared" si="6"/>
        <v>53.93</v>
      </c>
      <c r="I73" s="176">
        <v>323.58</v>
      </c>
      <c r="J73" s="86"/>
      <c r="K73" s="168">
        <f>deactivatedados.form1</f>
        <v>5</v>
      </c>
      <c r="L73" s="167" t="s">
        <v>705</v>
      </c>
      <c r="M73" s="87"/>
      <c r="N73" s="181">
        <v>6</v>
      </c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1"/>
      <c r="AX73" s="181"/>
      <c r="AY73" s="181"/>
      <c r="AZ73" s="181"/>
      <c r="BA73" s="181"/>
      <c r="BB73" s="181"/>
      <c r="BC73" s="181"/>
      <c r="BD73" s="181"/>
      <c r="BE73" s="181"/>
      <c r="BF73" s="181"/>
      <c r="BG73" s="181"/>
      <c r="BH73" s="181"/>
      <c r="BI73" s="181"/>
      <c r="BJ73" s="181"/>
      <c r="BK73" s="181"/>
      <c r="BM73" s="119">
        <f t="shared" ca="1" si="7"/>
        <v>323.58</v>
      </c>
      <c r="BN73" s="119">
        <f t="shared" si="8"/>
        <v>0</v>
      </c>
      <c r="BO73" s="119">
        <f t="shared" si="9"/>
        <v>0</v>
      </c>
      <c r="BP73" s="119">
        <f t="shared" si="10"/>
        <v>0</v>
      </c>
      <c r="BQ73" s="119">
        <f t="shared" si="11"/>
        <v>0</v>
      </c>
      <c r="BR73" s="119">
        <f t="shared" si="12"/>
        <v>0</v>
      </c>
      <c r="BS73" s="119">
        <f t="shared" si="13"/>
        <v>0</v>
      </c>
      <c r="BT73" s="119">
        <f t="shared" si="14"/>
        <v>0</v>
      </c>
      <c r="BU73" s="119">
        <f t="shared" si="15"/>
        <v>0</v>
      </c>
      <c r="BV73" s="119">
        <f t="shared" si="16"/>
        <v>0</v>
      </c>
      <c r="BW73" s="119">
        <f t="shared" si="17"/>
        <v>0</v>
      </c>
      <c r="BX73" s="119">
        <f t="shared" si="18"/>
        <v>0</v>
      </c>
      <c r="BY73" s="119">
        <f t="shared" si="19"/>
        <v>0</v>
      </c>
      <c r="BZ73" s="119">
        <f t="shared" si="20"/>
        <v>0</v>
      </c>
      <c r="CA73" s="119">
        <f t="shared" si="21"/>
        <v>0</v>
      </c>
      <c r="CB73" s="119">
        <f t="shared" si="22"/>
        <v>0</v>
      </c>
      <c r="CC73" s="119">
        <f t="shared" si="23"/>
        <v>0</v>
      </c>
      <c r="CD73" s="119">
        <f t="shared" si="24"/>
        <v>0</v>
      </c>
      <c r="CE73" s="119">
        <f t="shared" si="25"/>
        <v>0</v>
      </c>
      <c r="CF73" s="119">
        <f t="shared" si="26"/>
        <v>0</v>
      </c>
      <c r="CG73" s="119">
        <f t="shared" si="27"/>
        <v>0</v>
      </c>
      <c r="CH73" s="119">
        <f t="shared" si="28"/>
        <v>0</v>
      </c>
      <c r="CI73" s="119">
        <f t="shared" si="29"/>
        <v>0</v>
      </c>
      <c r="CJ73" s="119">
        <f t="shared" si="30"/>
        <v>0</v>
      </c>
      <c r="CK73" s="119">
        <f t="shared" si="31"/>
        <v>0</v>
      </c>
      <c r="CL73" s="119">
        <f t="shared" si="32"/>
        <v>0</v>
      </c>
      <c r="CM73" s="119">
        <f t="shared" si="33"/>
        <v>0</v>
      </c>
      <c r="CN73" s="119">
        <f t="shared" si="34"/>
        <v>0</v>
      </c>
      <c r="CO73" s="119">
        <f t="shared" si="35"/>
        <v>0</v>
      </c>
      <c r="CP73" s="119">
        <f t="shared" si="36"/>
        <v>0</v>
      </c>
      <c r="CQ73" s="119">
        <f t="shared" si="37"/>
        <v>0</v>
      </c>
      <c r="CR73" s="119">
        <f t="shared" si="38"/>
        <v>0</v>
      </c>
      <c r="CS73" s="119">
        <f t="shared" si="39"/>
        <v>0</v>
      </c>
      <c r="CT73" s="119">
        <f t="shared" si="40"/>
        <v>0</v>
      </c>
      <c r="CU73" s="119">
        <f t="shared" si="41"/>
        <v>0</v>
      </c>
      <c r="CV73" s="119">
        <f t="shared" si="42"/>
        <v>0</v>
      </c>
      <c r="CW73" s="119">
        <f t="shared" si="43"/>
        <v>0</v>
      </c>
      <c r="CX73" s="119">
        <f t="shared" si="44"/>
        <v>0</v>
      </c>
      <c r="CY73" s="119">
        <f t="shared" si="45"/>
        <v>0</v>
      </c>
      <c r="CZ73" s="119">
        <f t="shared" si="46"/>
        <v>0</v>
      </c>
      <c r="DA73" s="119">
        <f t="shared" si="47"/>
        <v>0</v>
      </c>
      <c r="DB73" s="119">
        <f t="shared" si="48"/>
        <v>0</v>
      </c>
      <c r="DC73" s="119">
        <f t="shared" si="49"/>
        <v>0</v>
      </c>
      <c r="DD73" s="119">
        <f t="shared" si="50"/>
        <v>0</v>
      </c>
      <c r="DE73" s="119">
        <f t="shared" si="51"/>
        <v>0</v>
      </c>
      <c r="DF73" s="119">
        <f t="shared" si="52"/>
        <v>0</v>
      </c>
      <c r="DG73" s="119">
        <f t="shared" si="53"/>
        <v>0</v>
      </c>
      <c r="DH73" s="119">
        <f t="shared" si="54"/>
        <v>0</v>
      </c>
      <c r="DI73" s="119">
        <f t="shared" si="55"/>
        <v>0</v>
      </c>
      <c r="DJ73" s="119">
        <f t="shared" si="56"/>
        <v>0</v>
      </c>
      <c r="DK73" s="126" t="str">
        <f t="shared" si="57"/>
        <v>1</v>
      </c>
      <c r="DL73" s="126">
        <f t="shared" ca="1" si="58"/>
        <v>323.58</v>
      </c>
      <c r="DM73" s="119">
        <f ca="1">IF($K73&lt;&gt;1,IF(ISNUMBER(INDEX(Import.PLE,$K73,DM$16)),IF(INDEX(Import.PLE,$K73,DM$16)&lt;=mediçao,BM73,0),0),PLE!$AA$28*BM73)</f>
        <v>323.58</v>
      </c>
      <c r="DN73" s="119">
        <f ca="1">IF($K73&lt;&gt;1,IF(ISNUMBER(INDEX(Import.PLE,$K73,DN$16)),IF(INDEX(Import.PLE,$K73,DN$16)&lt;=mediçao,BN73,0),0),PLE!$AA$28*BN73)</f>
        <v>0</v>
      </c>
      <c r="DO73" s="119">
        <f ca="1">IF($K73&lt;&gt;1,IF(ISNUMBER(INDEX(Import.PLE,$K73,DO$16)),IF(INDEX(Import.PLE,$K73,DO$16)&lt;=mediçao,BO73,0),0),PLE!$AA$28*BO73)</f>
        <v>0</v>
      </c>
      <c r="DP73" s="119">
        <f ca="1">IF($K73&lt;&gt;1,IF(ISNUMBER(INDEX(Import.PLE,$K73,DP$16)),IF(INDEX(Import.PLE,$K73,DP$16)&lt;=mediçao,BP73,0),0),PLE!$AA$28*BP73)</f>
        <v>0</v>
      </c>
      <c r="DQ73" s="119">
        <f ca="1">IF($K73&lt;&gt;1,IF(ISNUMBER(INDEX(Import.PLE,$K73,DQ$16)),IF(INDEX(Import.PLE,$K73,DQ$16)&lt;=mediçao,BQ73,0),0),PLE!$AA$28*BQ73)</f>
        <v>0</v>
      </c>
      <c r="DR73" s="119">
        <f ca="1">IF($K73&lt;&gt;1,IF(ISNUMBER(INDEX(Import.PLE,$K73,DR$16)),IF(INDEX(Import.PLE,$K73,DR$16)&lt;=mediçao,BR73,0),0),PLE!$AA$28*BR73)</f>
        <v>0</v>
      </c>
      <c r="DS73" s="119">
        <f ca="1">IF($K73&lt;&gt;1,IF(ISNUMBER(INDEX(Import.PLE,$K73,DS$16)),IF(INDEX(Import.PLE,$K73,DS$16)&lt;=mediçao,BS73,0),0),PLE!$AA$28*BS73)</f>
        <v>0</v>
      </c>
      <c r="DT73" s="119">
        <f ca="1">IF($K73&lt;&gt;1,IF(ISNUMBER(INDEX(Import.PLE,$K73,DT$16)),IF(INDEX(Import.PLE,$K73,DT$16)&lt;=mediçao,BT73,0),0),PLE!$AA$28*BT73)</f>
        <v>0</v>
      </c>
      <c r="DU73" s="119">
        <f ca="1">IF($K73&lt;&gt;1,IF(ISNUMBER(INDEX(Import.PLE,$K73,DU$16)),IF(INDEX(Import.PLE,$K73,DU$16)&lt;=mediçao,BU73,0),0),PLE!$AA$28*BU73)</f>
        <v>0</v>
      </c>
      <c r="DV73" s="119">
        <f ca="1">IF($K73&lt;&gt;1,IF(ISNUMBER(INDEX(Import.PLE,$K73,DV$16)),IF(INDEX(Import.PLE,$K73,DV$16)&lt;=mediçao,BV73,0),0),PLE!$AA$28*BV73)</f>
        <v>0</v>
      </c>
      <c r="DW73" s="119">
        <f ca="1">IF($K73&lt;&gt;1,IF(ISNUMBER(INDEX(Import.PLE,$K73,DW$16)),IF(INDEX(Import.PLE,$K73,DW$16)&lt;=mediçao,BW73,0),0),PLE!$AA$28*BW73)</f>
        <v>0</v>
      </c>
      <c r="DX73" s="119">
        <f ca="1">IF($K73&lt;&gt;1,IF(ISNUMBER(INDEX(Import.PLE,$K73,DX$16)),IF(INDEX(Import.PLE,$K73,DX$16)&lt;=mediçao,BX73,0),0),PLE!$AA$28*BX73)</f>
        <v>0</v>
      </c>
      <c r="DY73" s="119">
        <f ca="1">IF($K73&lt;&gt;1,IF(ISNUMBER(INDEX(Import.PLE,$K73,DY$16)),IF(INDEX(Import.PLE,$K73,DY$16)&lt;=mediçao,BY73,0),0),PLE!$AA$28*BY73)</f>
        <v>0</v>
      </c>
      <c r="DZ73" s="119">
        <f ca="1">IF($K73&lt;&gt;1,IF(ISNUMBER(INDEX(Import.PLE,$K73,DZ$16)),IF(INDEX(Import.PLE,$K73,DZ$16)&lt;=mediçao,BZ73,0),0),PLE!$AA$28*BZ73)</f>
        <v>0</v>
      </c>
      <c r="EA73" s="119">
        <f ca="1">IF($K73&lt;&gt;1,IF(ISNUMBER(INDEX(Import.PLE,$K73,EA$16)),IF(INDEX(Import.PLE,$K73,EA$16)&lt;=mediçao,CA73,0),0),PLE!$AA$28*CA73)</f>
        <v>0</v>
      </c>
      <c r="EB73" s="119">
        <f ca="1">IF($K73&lt;&gt;1,IF(ISNUMBER(INDEX(Import.PLE,$K73,EB$16)),IF(INDEX(Import.PLE,$K73,EB$16)&lt;=mediçao,CB73,0),0),PLE!$AA$28*CB73)</f>
        <v>0</v>
      </c>
      <c r="EC73" s="119">
        <f ca="1">IF($K73&lt;&gt;1,IF(ISNUMBER(INDEX(Import.PLE,$K73,EC$16)),IF(INDEX(Import.PLE,$K73,EC$16)&lt;=mediçao,CC73,0),0),PLE!$AA$28*CC73)</f>
        <v>0</v>
      </c>
      <c r="ED73" s="119">
        <f ca="1">IF($K73&lt;&gt;1,IF(ISNUMBER(INDEX(Import.PLE,$K73,ED$16)),IF(INDEX(Import.PLE,$K73,ED$16)&lt;=mediçao,CD73,0),0),PLE!$AA$28*CD73)</f>
        <v>0</v>
      </c>
      <c r="EE73" s="119">
        <f ca="1">IF($K73&lt;&gt;1,IF(ISNUMBER(INDEX(Import.PLE,$K73,EE$16)),IF(INDEX(Import.PLE,$K73,EE$16)&lt;=mediçao,CE73,0),0),PLE!$AA$28*CE73)</f>
        <v>0</v>
      </c>
      <c r="EF73" s="119">
        <f ca="1">IF($K73&lt;&gt;1,IF(ISNUMBER(INDEX(Import.PLE,$K73,EF$16)),IF(INDEX(Import.PLE,$K73,EF$16)&lt;=mediçao,CF73,0),0),PLE!$AA$28*CF73)</f>
        <v>0</v>
      </c>
      <c r="EG73" s="119">
        <f ca="1">IF($K73&lt;&gt;1,IF(ISNUMBER(INDEX(Import.PLE,$K73,EG$16)),IF(INDEX(Import.PLE,$K73,EG$16)&lt;=mediçao,CG73,0),0),PLE!$AA$28*CG73)</f>
        <v>0</v>
      </c>
      <c r="EH73" s="119">
        <f ca="1">IF($K73&lt;&gt;1,IF(ISNUMBER(INDEX(Import.PLE,$K73,EH$16)),IF(INDEX(Import.PLE,$K73,EH$16)&lt;=mediçao,CH73,0),0),PLE!$AA$28*CH73)</f>
        <v>0</v>
      </c>
      <c r="EI73" s="119">
        <f ca="1">IF($K73&lt;&gt;1,IF(ISNUMBER(INDEX(Import.PLE,$K73,EI$16)),IF(INDEX(Import.PLE,$K73,EI$16)&lt;=mediçao,CI73,0),0),PLE!$AA$28*CI73)</f>
        <v>0</v>
      </c>
      <c r="EJ73" s="119">
        <f ca="1">IF($K73&lt;&gt;1,IF(ISNUMBER(INDEX(Import.PLE,$K73,EJ$16)),IF(INDEX(Import.PLE,$K73,EJ$16)&lt;=mediçao,CJ73,0),0),PLE!$AA$28*CJ73)</f>
        <v>0</v>
      </c>
      <c r="EK73" s="119">
        <f ca="1">IF($K73&lt;&gt;1,IF(ISNUMBER(INDEX(Import.PLE,$K73,EK$16)),IF(INDEX(Import.PLE,$K73,EK$16)&lt;=mediçao,CK73,0),0),PLE!$AA$28*CK73)</f>
        <v>0</v>
      </c>
      <c r="EL73" s="119">
        <f ca="1">IF($K73&lt;&gt;1,IF(ISNUMBER(INDEX(Import.PLE,$K73,EL$16)),IF(INDEX(Import.PLE,$K73,EL$16)&lt;=mediçao,CL73,0),0),PLE!$AA$28*CL73)</f>
        <v>0</v>
      </c>
      <c r="EM73" s="119">
        <f ca="1">IF($K73&lt;&gt;1,IF(ISNUMBER(INDEX(Import.PLE,$K73,EM$16)),IF(INDEX(Import.PLE,$K73,EM$16)&lt;=mediçao,CM73,0),0),PLE!$AA$28*CM73)</f>
        <v>0</v>
      </c>
      <c r="EN73" s="119">
        <f ca="1">IF($K73&lt;&gt;1,IF(ISNUMBER(INDEX(Import.PLE,$K73,EN$16)),IF(INDEX(Import.PLE,$K73,EN$16)&lt;=mediçao,CN73,0),0),PLE!$AA$28*CN73)</f>
        <v>0</v>
      </c>
      <c r="EO73" s="119">
        <f ca="1">IF($K73&lt;&gt;1,IF(ISNUMBER(INDEX(Import.PLE,$K73,EO$16)),IF(INDEX(Import.PLE,$K73,EO$16)&lt;=mediçao,CO73,0),0),PLE!$AA$28*CO73)</f>
        <v>0</v>
      </c>
      <c r="EP73" s="119">
        <f ca="1">IF($K73&lt;&gt;1,IF(ISNUMBER(INDEX(Import.PLE,$K73,EP$16)),IF(INDEX(Import.PLE,$K73,EP$16)&lt;=mediçao,CP73,0),0),PLE!$AA$28*CP73)</f>
        <v>0</v>
      </c>
      <c r="EQ73" s="119">
        <f ca="1">IF($K73&lt;&gt;1,IF(ISNUMBER(INDEX(Import.PLE,$K73,EQ$16)),IF(INDEX(Import.PLE,$K73,EQ$16)&lt;=mediçao,CQ73,0),0),PLE!$AA$28*CQ73)</f>
        <v>0</v>
      </c>
      <c r="ER73" s="119">
        <f ca="1">IF($K73&lt;&gt;1,IF(ISNUMBER(INDEX(Import.PLE,$K73,ER$16)),IF(INDEX(Import.PLE,$K73,ER$16)&lt;=mediçao,CR73,0),0),PLE!$AA$28*CR73)</f>
        <v>0</v>
      </c>
      <c r="ES73" s="119">
        <f ca="1">IF($K73&lt;&gt;1,IF(ISNUMBER(INDEX(Import.PLE,$K73,ES$16)),IF(INDEX(Import.PLE,$K73,ES$16)&lt;=mediçao,CS73,0),0),PLE!$AA$28*CS73)</f>
        <v>0</v>
      </c>
      <c r="ET73" s="119">
        <f ca="1">IF($K73&lt;&gt;1,IF(ISNUMBER(INDEX(Import.PLE,$K73,ET$16)),IF(INDEX(Import.PLE,$K73,ET$16)&lt;=mediçao,CT73,0),0),PLE!$AA$28*CT73)</f>
        <v>0</v>
      </c>
      <c r="EU73" s="119">
        <f ca="1">IF($K73&lt;&gt;1,IF(ISNUMBER(INDEX(Import.PLE,$K73,EU$16)),IF(INDEX(Import.PLE,$K73,EU$16)&lt;=mediçao,CU73,0),0),PLE!$AA$28*CU73)</f>
        <v>0</v>
      </c>
      <c r="EV73" s="119">
        <f ca="1">IF($K73&lt;&gt;1,IF(ISNUMBER(INDEX(Import.PLE,$K73,EV$16)),IF(INDEX(Import.PLE,$K73,EV$16)&lt;=mediçao,CV73,0),0),PLE!$AA$28*CV73)</f>
        <v>0</v>
      </c>
      <c r="EW73" s="119">
        <f ca="1">IF($K73&lt;&gt;1,IF(ISNUMBER(INDEX(Import.PLE,$K73,EW$16)),IF(INDEX(Import.PLE,$K73,EW$16)&lt;=mediçao,CW73,0),0),PLE!$AA$28*CW73)</f>
        <v>0</v>
      </c>
      <c r="EX73" s="119">
        <f ca="1">IF($K73&lt;&gt;1,IF(ISNUMBER(INDEX(Import.PLE,$K73,EX$16)),IF(INDEX(Import.PLE,$K73,EX$16)&lt;=mediçao,CX73,0),0),PLE!$AA$28*CX73)</f>
        <v>0</v>
      </c>
      <c r="EY73" s="119">
        <f ca="1">IF($K73&lt;&gt;1,IF(ISNUMBER(INDEX(Import.PLE,$K73,EY$16)),IF(INDEX(Import.PLE,$K73,EY$16)&lt;=mediçao,CY73,0),0),PLE!$AA$28*CY73)</f>
        <v>0</v>
      </c>
      <c r="EZ73" s="119">
        <f ca="1">IF($K73&lt;&gt;1,IF(ISNUMBER(INDEX(Import.PLE,$K73,EZ$16)),IF(INDEX(Import.PLE,$K73,EZ$16)&lt;=mediçao,CZ73,0),0),PLE!$AA$28*CZ73)</f>
        <v>0</v>
      </c>
      <c r="FA73" s="119">
        <f ca="1">IF($K73&lt;&gt;1,IF(ISNUMBER(INDEX(Import.PLE,$K73,FA$16)),IF(INDEX(Import.PLE,$K73,FA$16)&lt;=mediçao,DA73,0),0),PLE!$AA$28*DA73)</f>
        <v>0</v>
      </c>
      <c r="FB73" s="119">
        <f ca="1">IF($K73&lt;&gt;1,IF(ISNUMBER(INDEX(Import.PLE,$K73,FB$16)),IF(INDEX(Import.PLE,$K73,FB$16)&lt;=mediçao,DB73,0),0),PLE!$AA$28*DB73)</f>
        <v>0</v>
      </c>
      <c r="FC73" s="119">
        <f ca="1">IF($K73&lt;&gt;1,IF(ISNUMBER(INDEX(Import.PLE,$K73,FC$16)),IF(INDEX(Import.PLE,$K73,FC$16)&lt;=mediçao,DC73,0),0),PLE!$AA$28*DC73)</f>
        <v>0</v>
      </c>
      <c r="FD73" s="119">
        <f ca="1">IF($K73&lt;&gt;1,IF(ISNUMBER(INDEX(Import.PLE,$K73,FD$16)),IF(INDEX(Import.PLE,$K73,FD$16)&lt;=mediçao,DD73,0),0),PLE!$AA$28*DD73)</f>
        <v>0</v>
      </c>
      <c r="FE73" s="119">
        <f ca="1">IF($K73&lt;&gt;1,IF(ISNUMBER(INDEX(Import.PLE,$K73,FE$16)),IF(INDEX(Import.PLE,$K73,FE$16)&lt;=mediçao,DE73,0),0),PLE!$AA$28*DE73)</f>
        <v>0</v>
      </c>
      <c r="FF73" s="119">
        <f ca="1">IF($K73&lt;&gt;1,IF(ISNUMBER(INDEX(Import.PLE,$K73,FF$16)),IF(INDEX(Import.PLE,$K73,FF$16)&lt;=mediçao,DF73,0),0),PLE!$AA$28*DF73)</f>
        <v>0</v>
      </c>
      <c r="FG73" s="119">
        <f ca="1">IF($K73&lt;&gt;1,IF(ISNUMBER(INDEX(Import.PLE,$K73,FG$16)),IF(INDEX(Import.PLE,$K73,FG$16)&lt;=mediçao,DG73,0),0),PLE!$AA$28*DG73)</f>
        <v>0</v>
      </c>
      <c r="FH73" s="119">
        <f ca="1">IF($K73&lt;&gt;1,IF(ISNUMBER(INDEX(Import.PLE,$K73,FH$16)),IF(INDEX(Import.PLE,$K73,FH$16)&lt;=mediçao,DH73,0),0),PLE!$AA$28*DH73)</f>
        <v>0</v>
      </c>
      <c r="FI73" s="119">
        <f ca="1">IF($K73&lt;&gt;1,IF(ISNUMBER(INDEX(Import.PLE,$K73,FI$16)),IF(INDEX(Import.PLE,$K73,FI$16)&lt;=mediçao,DI73,0),0),PLE!$AA$28*DI73)</f>
        <v>0</v>
      </c>
      <c r="FJ73" s="119">
        <f ca="1">IF($K73&lt;&gt;1,IF(ISNUMBER(INDEX(Import.PLE,$K73,FJ$16)),IF(INDEX(Import.PLE,$K73,FJ$16)&lt;=mediçao,DJ73,0),0),PLE!$AA$28*DJ73)</f>
        <v>0</v>
      </c>
    </row>
    <row r="74" spans="2:166" s="88" customFormat="1" ht="10.5" x14ac:dyDescent="0.35">
      <c r="B74" s="118">
        <f t="shared" ca="1" si="3"/>
        <v>57</v>
      </c>
      <c r="C74" s="83" t="str">
        <f t="shared" si="4"/>
        <v>Nível</v>
      </c>
      <c r="D74" s="138" t="s">
        <v>295</v>
      </c>
      <c r="E74" s="139" t="s">
        <v>296</v>
      </c>
      <c r="F74" s="137"/>
      <c r="G74" s="174" t="str">
        <f t="shared" si="5"/>
        <v/>
      </c>
      <c r="H74" s="175" t="str">
        <f t="shared" si="6"/>
        <v/>
      </c>
      <c r="I74" s="176">
        <v>16183.14</v>
      </c>
      <c r="J74" s="86"/>
      <c r="K74" s="168" t="str">
        <f>deactivatedados.form1</f>
        <v/>
      </c>
      <c r="L74" s="167"/>
      <c r="M74" s="87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1"/>
      <c r="AX74" s="181"/>
      <c r="AY74" s="181"/>
      <c r="AZ74" s="181"/>
      <c r="BA74" s="181"/>
      <c r="BB74" s="181"/>
      <c r="BC74" s="181"/>
      <c r="BD74" s="181"/>
      <c r="BE74" s="181"/>
      <c r="BF74" s="181"/>
      <c r="BG74" s="181"/>
      <c r="BH74" s="181"/>
      <c r="BI74" s="181"/>
      <c r="BJ74" s="181"/>
      <c r="BK74" s="181"/>
      <c r="BM74" s="119">
        <f t="shared" si="7"/>
        <v>0</v>
      </c>
      <c r="BN74" s="119">
        <f t="shared" si="8"/>
        <v>0</v>
      </c>
      <c r="BO74" s="119">
        <f t="shared" si="9"/>
        <v>0</v>
      </c>
      <c r="BP74" s="119">
        <f t="shared" si="10"/>
        <v>0</v>
      </c>
      <c r="BQ74" s="119">
        <f t="shared" si="11"/>
        <v>0</v>
      </c>
      <c r="BR74" s="119">
        <f t="shared" si="12"/>
        <v>0</v>
      </c>
      <c r="BS74" s="119">
        <f t="shared" si="13"/>
        <v>0</v>
      </c>
      <c r="BT74" s="119">
        <f t="shared" si="14"/>
        <v>0</v>
      </c>
      <c r="BU74" s="119">
        <f t="shared" si="15"/>
        <v>0</v>
      </c>
      <c r="BV74" s="119">
        <f t="shared" si="16"/>
        <v>0</v>
      </c>
      <c r="BW74" s="119">
        <f t="shared" si="17"/>
        <v>0</v>
      </c>
      <c r="BX74" s="119">
        <f t="shared" si="18"/>
        <v>0</v>
      </c>
      <c r="BY74" s="119">
        <f t="shared" si="19"/>
        <v>0</v>
      </c>
      <c r="BZ74" s="119">
        <f t="shared" si="20"/>
        <v>0</v>
      </c>
      <c r="CA74" s="119">
        <f t="shared" si="21"/>
        <v>0</v>
      </c>
      <c r="CB74" s="119">
        <f t="shared" si="22"/>
        <v>0</v>
      </c>
      <c r="CC74" s="119">
        <f t="shared" si="23"/>
        <v>0</v>
      </c>
      <c r="CD74" s="119">
        <f t="shared" si="24"/>
        <v>0</v>
      </c>
      <c r="CE74" s="119">
        <f t="shared" si="25"/>
        <v>0</v>
      </c>
      <c r="CF74" s="119">
        <f t="shared" si="26"/>
        <v>0</v>
      </c>
      <c r="CG74" s="119">
        <f t="shared" si="27"/>
        <v>0</v>
      </c>
      <c r="CH74" s="119">
        <f t="shared" si="28"/>
        <v>0</v>
      </c>
      <c r="CI74" s="119">
        <f t="shared" si="29"/>
        <v>0</v>
      </c>
      <c r="CJ74" s="119">
        <f t="shared" si="30"/>
        <v>0</v>
      </c>
      <c r="CK74" s="119">
        <f t="shared" si="31"/>
        <v>0</v>
      </c>
      <c r="CL74" s="119">
        <f t="shared" si="32"/>
        <v>0</v>
      </c>
      <c r="CM74" s="119">
        <f t="shared" si="33"/>
        <v>0</v>
      </c>
      <c r="CN74" s="119">
        <f t="shared" si="34"/>
        <v>0</v>
      </c>
      <c r="CO74" s="119">
        <f t="shared" si="35"/>
        <v>0</v>
      </c>
      <c r="CP74" s="119">
        <f t="shared" si="36"/>
        <v>0</v>
      </c>
      <c r="CQ74" s="119">
        <f t="shared" si="37"/>
        <v>0</v>
      </c>
      <c r="CR74" s="119">
        <f t="shared" si="38"/>
        <v>0</v>
      </c>
      <c r="CS74" s="119">
        <f t="shared" si="39"/>
        <v>0</v>
      </c>
      <c r="CT74" s="119">
        <f t="shared" si="40"/>
        <v>0</v>
      </c>
      <c r="CU74" s="119">
        <f t="shared" si="41"/>
        <v>0</v>
      </c>
      <c r="CV74" s="119">
        <f t="shared" si="42"/>
        <v>0</v>
      </c>
      <c r="CW74" s="119">
        <f t="shared" si="43"/>
        <v>0</v>
      </c>
      <c r="CX74" s="119">
        <f t="shared" si="44"/>
        <v>0</v>
      </c>
      <c r="CY74" s="119">
        <f t="shared" si="45"/>
        <v>0</v>
      </c>
      <c r="CZ74" s="119">
        <f t="shared" si="46"/>
        <v>0</v>
      </c>
      <c r="DA74" s="119">
        <f t="shared" si="47"/>
        <v>0</v>
      </c>
      <c r="DB74" s="119">
        <f t="shared" si="48"/>
        <v>0</v>
      </c>
      <c r="DC74" s="119">
        <f t="shared" si="49"/>
        <v>0</v>
      </c>
      <c r="DD74" s="119">
        <f t="shared" si="50"/>
        <v>0</v>
      </c>
      <c r="DE74" s="119">
        <f t="shared" si="51"/>
        <v>0</v>
      </c>
      <c r="DF74" s="119">
        <f t="shared" si="52"/>
        <v>0</v>
      </c>
      <c r="DG74" s="119">
        <f t="shared" si="53"/>
        <v>0</v>
      </c>
      <c r="DH74" s="119">
        <f t="shared" si="54"/>
        <v>0</v>
      </c>
      <c r="DI74" s="119">
        <f t="shared" si="55"/>
        <v>0</v>
      </c>
      <c r="DJ74" s="119">
        <f t="shared" si="56"/>
        <v>0</v>
      </c>
      <c r="DK74" s="126" t="str">
        <f t="shared" si="57"/>
        <v>1</v>
      </c>
      <c r="DL74" s="126">
        <f t="shared" ca="1" si="58"/>
        <v>0</v>
      </c>
      <c r="DM74" s="119">
        <f ca="1">IF($K74&lt;&gt;1,IF(ISNUMBER(INDEX(Import.PLE,$K74,DM$16)),IF(INDEX(Import.PLE,$K74,DM$16)&lt;=mediçao,BM74,0),0),PLE!$AA$28*BM74)</f>
        <v>0</v>
      </c>
      <c r="DN74" s="119">
        <f ca="1">IF($K74&lt;&gt;1,IF(ISNUMBER(INDEX(Import.PLE,$K74,DN$16)),IF(INDEX(Import.PLE,$K74,DN$16)&lt;=mediçao,BN74,0),0),PLE!$AA$28*BN74)</f>
        <v>0</v>
      </c>
      <c r="DO74" s="119">
        <f ca="1">IF($K74&lt;&gt;1,IF(ISNUMBER(INDEX(Import.PLE,$K74,DO$16)),IF(INDEX(Import.PLE,$K74,DO$16)&lt;=mediçao,BO74,0),0),PLE!$AA$28*BO74)</f>
        <v>0</v>
      </c>
      <c r="DP74" s="119">
        <f ca="1">IF($K74&lt;&gt;1,IF(ISNUMBER(INDEX(Import.PLE,$K74,DP$16)),IF(INDEX(Import.PLE,$K74,DP$16)&lt;=mediçao,BP74,0),0),PLE!$AA$28*BP74)</f>
        <v>0</v>
      </c>
      <c r="DQ74" s="119">
        <f ca="1">IF($K74&lt;&gt;1,IF(ISNUMBER(INDEX(Import.PLE,$K74,DQ$16)),IF(INDEX(Import.PLE,$K74,DQ$16)&lt;=mediçao,BQ74,0),0),PLE!$AA$28*BQ74)</f>
        <v>0</v>
      </c>
      <c r="DR74" s="119">
        <f ca="1">IF($K74&lt;&gt;1,IF(ISNUMBER(INDEX(Import.PLE,$K74,DR$16)),IF(INDEX(Import.PLE,$K74,DR$16)&lt;=mediçao,BR74,0),0),PLE!$AA$28*BR74)</f>
        <v>0</v>
      </c>
      <c r="DS74" s="119">
        <f ca="1">IF($K74&lt;&gt;1,IF(ISNUMBER(INDEX(Import.PLE,$K74,DS$16)),IF(INDEX(Import.PLE,$K74,DS$16)&lt;=mediçao,BS74,0),0),PLE!$AA$28*BS74)</f>
        <v>0</v>
      </c>
      <c r="DT74" s="119">
        <f ca="1">IF($K74&lt;&gt;1,IF(ISNUMBER(INDEX(Import.PLE,$K74,DT$16)),IF(INDEX(Import.PLE,$K74,DT$16)&lt;=mediçao,BT74,0),0),PLE!$AA$28*BT74)</f>
        <v>0</v>
      </c>
      <c r="DU74" s="119">
        <f ca="1">IF($K74&lt;&gt;1,IF(ISNUMBER(INDEX(Import.PLE,$K74,DU$16)),IF(INDEX(Import.PLE,$K74,DU$16)&lt;=mediçao,BU74,0),0),PLE!$AA$28*BU74)</f>
        <v>0</v>
      </c>
      <c r="DV74" s="119">
        <f ca="1">IF($K74&lt;&gt;1,IF(ISNUMBER(INDEX(Import.PLE,$K74,DV$16)),IF(INDEX(Import.PLE,$K74,DV$16)&lt;=mediçao,BV74,0),0),PLE!$AA$28*BV74)</f>
        <v>0</v>
      </c>
      <c r="DW74" s="119">
        <f ca="1">IF($K74&lt;&gt;1,IF(ISNUMBER(INDEX(Import.PLE,$K74,DW$16)),IF(INDEX(Import.PLE,$K74,DW$16)&lt;=mediçao,BW74,0),0),PLE!$AA$28*BW74)</f>
        <v>0</v>
      </c>
      <c r="DX74" s="119">
        <f ca="1">IF($K74&lt;&gt;1,IF(ISNUMBER(INDEX(Import.PLE,$K74,DX$16)),IF(INDEX(Import.PLE,$K74,DX$16)&lt;=mediçao,BX74,0),0),PLE!$AA$28*BX74)</f>
        <v>0</v>
      </c>
      <c r="DY74" s="119">
        <f ca="1">IF($K74&lt;&gt;1,IF(ISNUMBER(INDEX(Import.PLE,$K74,DY$16)),IF(INDEX(Import.PLE,$K74,DY$16)&lt;=mediçao,BY74,0),0),PLE!$AA$28*BY74)</f>
        <v>0</v>
      </c>
      <c r="DZ74" s="119">
        <f ca="1">IF($K74&lt;&gt;1,IF(ISNUMBER(INDEX(Import.PLE,$K74,DZ$16)),IF(INDEX(Import.PLE,$K74,DZ$16)&lt;=mediçao,BZ74,0),0),PLE!$AA$28*BZ74)</f>
        <v>0</v>
      </c>
      <c r="EA74" s="119">
        <f ca="1">IF($K74&lt;&gt;1,IF(ISNUMBER(INDEX(Import.PLE,$K74,EA$16)),IF(INDEX(Import.PLE,$K74,EA$16)&lt;=mediçao,CA74,0),0),PLE!$AA$28*CA74)</f>
        <v>0</v>
      </c>
      <c r="EB74" s="119">
        <f ca="1">IF($K74&lt;&gt;1,IF(ISNUMBER(INDEX(Import.PLE,$K74,EB$16)),IF(INDEX(Import.PLE,$K74,EB$16)&lt;=mediçao,CB74,0),0),PLE!$AA$28*CB74)</f>
        <v>0</v>
      </c>
      <c r="EC74" s="119">
        <f ca="1">IF($K74&lt;&gt;1,IF(ISNUMBER(INDEX(Import.PLE,$K74,EC$16)),IF(INDEX(Import.PLE,$K74,EC$16)&lt;=mediçao,CC74,0),0),PLE!$AA$28*CC74)</f>
        <v>0</v>
      </c>
      <c r="ED74" s="119">
        <f ca="1">IF($K74&lt;&gt;1,IF(ISNUMBER(INDEX(Import.PLE,$K74,ED$16)),IF(INDEX(Import.PLE,$K74,ED$16)&lt;=mediçao,CD74,0),0),PLE!$AA$28*CD74)</f>
        <v>0</v>
      </c>
      <c r="EE74" s="119">
        <f ca="1">IF($K74&lt;&gt;1,IF(ISNUMBER(INDEX(Import.PLE,$K74,EE$16)),IF(INDEX(Import.PLE,$K74,EE$16)&lt;=mediçao,CE74,0),0),PLE!$AA$28*CE74)</f>
        <v>0</v>
      </c>
      <c r="EF74" s="119">
        <f ca="1">IF($K74&lt;&gt;1,IF(ISNUMBER(INDEX(Import.PLE,$K74,EF$16)),IF(INDEX(Import.PLE,$K74,EF$16)&lt;=mediçao,CF74,0),0),PLE!$AA$28*CF74)</f>
        <v>0</v>
      </c>
      <c r="EG74" s="119">
        <f ca="1">IF($K74&lt;&gt;1,IF(ISNUMBER(INDEX(Import.PLE,$K74,EG$16)),IF(INDEX(Import.PLE,$K74,EG$16)&lt;=mediçao,CG74,0),0),PLE!$AA$28*CG74)</f>
        <v>0</v>
      </c>
      <c r="EH74" s="119">
        <f ca="1">IF($K74&lt;&gt;1,IF(ISNUMBER(INDEX(Import.PLE,$K74,EH$16)),IF(INDEX(Import.PLE,$K74,EH$16)&lt;=mediçao,CH74,0),0),PLE!$AA$28*CH74)</f>
        <v>0</v>
      </c>
      <c r="EI74" s="119">
        <f ca="1">IF($K74&lt;&gt;1,IF(ISNUMBER(INDEX(Import.PLE,$K74,EI$16)),IF(INDEX(Import.PLE,$K74,EI$16)&lt;=mediçao,CI74,0),0),PLE!$AA$28*CI74)</f>
        <v>0</v>
      </c>
      <c r="EJ74" s="119">
        <f ca="1">IF($K74&lt;&gt;1,IF(ISNUMBER(INDEX(Import.PLE,$K74,EJ$16)),IF(INDEX(Import.PLE,$K74,EJ$16)&lt;=mediçao,CJ74,0),0),PLE!$AA$28*CJ74)</f>
        <v>0</v>
      </c>
      <c r="EK74" s="119">
        <f ca="1">IF($K74&lt;&gt;1,IF(ISNUMBER(INDEX(Import.PLE,$K74,EK$16)),IF(INDEX(Import.PLE,$K74,EK$16)&lt;=mediçao,CK74,0),0),PLE!$AA$28*CK74)</f>
        <v>0</v>
      </c>
      <c r="EL74" s="119">
        <f ca="1">IF($K74&lt;&gt;1,IF(ISNUMBER(INDEX(Import.PLE,$K74,EL$16)),IF(INDEX(Import.PLE,$K74,EL$16)&lt;=mediçao,CL74,0),0),PLE!$AA$28*CL74)</f>
        <v>0</v>
      </c>
      <c r="EM74" s="119">
        <f ca="1">IF($K74&lt;&gt;1,IF(ISNUMBER(INDEX(Import.PLE,$K74,EM$16)),IF(INDEX(Import.PLE,$K74,EM$16)&lt;=mediçao,CM74,0),0),PLE!$AA$28*CM74)</f>
        <v>0</v>
      </c>
      <c r="EN74" s="119">
        <f ca="1">IF($K74&lt;&gt;1,IF(ISNUMBER(INDEX(Import.PLE,$K74,EN$16)),IF(INDEX(Import.PLE,$K74,EN$16)&lt;=mediçao,CN74,0),0),PLE!$AA$28*CN74)</f>
        <v>0</v>
      </c>
      <c r="EO74" s="119">
        <f ca="1">IF($K74&lt;&gt;1,IF(ISNUMBER(INDEX(Import.PLE,$K74,EO$16)),IF(INDEX(Import.PLE,$K74,EO$16)&lt;=mediçao,CO74,0),0),PLE!$AA$28*CO74)</f>
        <v>0</v>
      </c>
      <c r="EP74" s="119">
        <f ca="1">IF($K74&lt;&gt;1,IF(ISNUMBER(INDEX(Import.PLE,$K74,EP$16)),IF(INDEX(Import.PLE,$K74,EP$16)&lt;=mediçao,CP74,0),0),PLE!$AA$28*CP74)</f>
        <v>0</v>
      </c>
      <c r="EQ74" s="119">
        <f ca="1">IF($K74&lt;&gt;1,IF(ISNUMBER(INDEX(Import.PLE,$K74,EQ$16)),IF(INDEX(Import.PLE,$K74,EQ$16)&lt;=mediçao,CQ74,0),0),PLE!$AA$28*CQ74)</f>
        <v>0</v>
      </c>
      <c r="ER74" s="119">
        <f ca="1">IF($K74&lt;&gt;1,IF(ISNUMBER(INDEX(Import.PLE,$K74,ER$16)),IF(INDEX(Import.PLE,$K74,ER$16)&lt;=mediçao,CR74,0),0),PLE!$AA$28*CR74)</f>
        <v>0</v>
      </c>
      <c r="ES74" s="119">
        <f ca="1">IF($K74&lt;&gt;1,IF(ISNUMBER(INDEX(Import.PLE,$K74,ES$16)),IF(INDEX(Import.PLE,$K74,ES$16)&lt;=mediçao,CS74,0),0),PLE!$AA$28*CS74)</f>
        <v>0</v>
      </c>
      <c r="ET74" s="119">
        <f ca="1">IF($K74&lt;&gt;1,IF(ISNUMBER(INDEX(Import.PLE,$K74,ET$16)),IF(INDEX(Import.PLE,$K74,ET$16)&lt;=mediçao,CT74,0),0),PLE!$AA$28*CT74)</f>
        <v>0</v>
      </c>
      <c r="EU74" s="119">
        <f ca="1">IF($K74&lt;&gt;1,IF(ISNUMBER(INDEX(Import.PLE,$K74,EU$16)),IF(INDEX(Import.PLE,$K74,EU$16)&lt;=mediçao,CU74,0),0),PLE!$AA$28*CU74)</f>
        <v>0</v>
      </c>
      <c r="EV74" s="119">
        <f ca="1">IF($K74&lt;&gt;1,IF(ISNUMBER(INDEX(Import.PLE,$K74,EV$16)),IF(INDEX(Import.PLE,$K74,EV$16)&lt;=mediçao,CV74,0),0),PLE!$AA$28*CV74)</f>
        <v>0</v>
      </c>
      <c r="EW74" s="119">
        <f ca="1">IF($K74&lt;&gt;1,IF(ISNUMBER(INDEX(Import.PLE,$K74,EW$16)),IF(INDEX(Import.PLE,$K74,EW$16)&lt;=mediçao,CW74,0),0),PLE!$AA$28*CW74)</f>
        <v>0</v>
      </c>
      <c r="EX74" s="119">
        <f ca="1">IF($K74&lt;&gt;1,IF(ISNUMBER(INDEX(Import.PLE,$K74,EX$16)),IF(INDEX(Import.PLE,$K74,EX$16)&lt;=mediçao,CX74,0),0),PLE!$AA$28*CX74)</f>
        <v>0</v>
      </c>
      <c r="EY74" s="119">
        <f ca="1">IF($K74&lt;&gt;1,IF(ISNUMBER(INDEX(Import.PLE,$K74,EY$16)),IF(INDEX(Import.PLE,$K74,EY$16)&lt;=mediçao,CY74,0),0),PLE!$AA$28*CY74)</f>
        <v>0</v>
      </c>
      <c r="EZ74" s="119">
        <f ca="1">IF($K74&lt;&gt;1,IF(ISNUMBER(INDEX(Import.PLE,$K74,EZ$16)),IF(INDEX(Import.PLE,$K74,EZ$16)&lt;=mediçao,CZ74,0),0),PLE!$AA$28*CZ74)</f>
        <v>0</v>
      </c>
      <c r="FA74" s="119">
        <f ca="1">IF($K74&lt;&gt;1,IF(ISNUMBER(INDEX(Import.PLE,$K74,FA$16)),IF(INDEX(Import.PLE,$K74,FA$16)&lt;=mediçao,DA74,0),0),PLE!$AA$28*DA74)</f>
        <v>0</v>
      </c>
      <c r="FB74" s="119">
        <f ca="1">IF($K74&lt;&gt;1,IF(ISNUMBER(INDEX(Import.PLE,$K74,FB$16)),IF(INDEX(Import.PLE,$K74,FB$16)&lt;=mediçao,DB74,0),0),PLE!$AA$28*DB74)</f>
        <v>0</v>
      </c>
      <c r="FC74" s="119">
        <f ca="1">IF($K74&lt;&gt;1,IF(ISNUMBER(INDEX(Import.PLE,$K74,FC$16)),IF(INDEX(Import.PLE,$K74,FC$16)&lt;=mediçao,DC74,0),0),PLE!$AA$28*DC74)</f>
        <v>0</v>
      </c>
      <c r="FD74" s="119">
        <f ca="1">IF($K74&lt;&gt;1,IF(ISNUMBER(INDEX(Import.PLE,$K74,FD$16)),IF(INDEX(Import.PLE,$K74,FD$16)&lt;=mediçao,DD74,0),0),PLE!$AA$28*DD74)</f>
        <v>0</v>
      </c>
      <c r="FE74" s="119">
        <f ca="1">IF($K74&lt;&gt;1,IF(ISNUMBER(INDEX(Import.PLE,$K74,FE$16)),IF(INDEX(Import.PLE,$K74,FE$16)&lt;=mediçao,DE74,0),0),PLE!$AA$28*DE74)</f>
        <v>0</v>
      </c>
      <c r="FF74" s="119">
        <f ca="1">IF($K74&lt;&gt;1,IF(ISNUMBER(INDEX(Import.PLE,$K74,FF$16)),IF(INDEX(Import.PLE,$K74,FF$16)&lt;=mediçao,DF74,0),0),PLE!$AA$28*DF74)</f>
        <v>0</v>
      </c>
      <c r="FG74" s="119">
        <f ca="1">IF($K74&lt;&gt;1,IF(ISNUMBER(INDEX(Import.PLE,$K74,FG$16)),IF(INDEX(Import.PLE,$K74,FG$16)&lt;=mediçao,DG74,0),0),PLE!$AA$28*DG74)</f>
        <v>0</v>
      </c>
      <c r="FH74" s="119">
        <f ca="1">IF($K74&lt;&gt;1,IF(ISNUMBER(INDEX(Import.PLE,$K74,FH$16)),IF(INDEX(Import.PLE,$K74,FH$16)&lt;=mediçao,DH74,0),0),PLE!$AA$28*DH74)</f>
        <v>0</v>
      </c>
      <c r="FI74" s="119">
        <f ca="1">IF($K74&lt;&gt;1,IF(ISNUMBER(INDEX(Import.PLE,$K74,FI$16)),IF(INDEX(Import.PLE,$K74,FI$16)&lt;=mediçao,DI74,0),0),PLE!$AA$28*DI74)</f>
        <v>0</v>
      </c>
      <c r="FJ74" s="119">
        <f ca="1">IF($K74&lt;&gt;1,IF(ISNUMBER(INDEX(Import.PLE,$K74,FJ$16)),IF(INDEX(Import.PLE,$K74,FJ$16)&lt;=mediçao,DJ74,0),0),PLE!$AA$28*DJ74)</f>
        <v>0</v>
      </c>
    </row>
    <row r="75" spans="2:166" s="88" customFormat="1" ht="11.25" customHeight="1" x14ac:dyDescent="0.35">
      <c r="B75" s="118">
        <f t="shared" ca="1" si="3"/>
        <v>58</v>
      </c>
      <c r="C75" s="83" t="str">
        <f t="shared" si="4"/>
        <v>Serviço</v>
      </c>
      <c r="D75" s="138" t="s">
        <v>297</v>
      </c>
      <c r="E75" s="139" t="s">
        <v>298</v>
      </c>
      <c r="F75" s="137" t="s">
        <v>201</v>
      </c>
      <c r="G75" s="174">
        <f t="shared" si="5"/>
        <v>220.87</v>
      </c>
      <c r="H75" s="175">
        <f t="shared" si="6"/>
        <v>60.080001811020061</v>
      </c>
      <c r="I75" s="176">
        <v>13269.87</v>
      </c>
      <c r="J75" s="86"/>
      <c r="K75" s="168">
        <f>deactivatedados.form1</f>
        <v>6</v>
      </c>
      <c r="L75" s="167" t="s">
        <v>706</v>
      </c>
      <c r="M75" s="87"/>
      <c r="N75" s="181">
        <v>220.87</v>
      </c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1"/>
      <c r="AX75" s="181"/>
      <c r="AY75" s="181"/>
      <c r="AZ75" s="181"/>
      <c r="BA75" s="181"/>
      <c r="BB75" s="181"/>
      <c r="BC75" s="181"/>
      <c r="BD75" s="181"/>
      <c r="BE75" s="181"/>
      <c r="BF75" s="181"/>
      <c r="BG75" s="181"/>
      <c r="BH75" s="181"/>
      <c r="BI75" s="181"/>
      <c r="BJ75" s="181"/>
      <c r="BK75" s="181"/>
      <c r="BM75" s="119">
        <f t="shared" ca="1" si="7"/>
        <v>13269.87</v>
      </c>
      <c r="BN75" s="119">
        <f t="shared" si="8"/>
        <v>0</v>
      </c>
      <c r="BO75" s="119">
        <f t="shared" si="9"/>
        <v>0</v>
      </c>
      <c r="BP75" s="119">
        <f t="shared" si="10"/>
        <v>0</v>
      </c>
      <c r="BQ75" s="119">
        <f t="shared" si="11"/>
        <v>0</v>
      </c>
      <c r="BR75" s="119">
        <f t="shared" si="12"/>
        <v>0</v>
      </c>
      <c r="BS75" s="119">
        <f t="shared" si="13"/>
        <v>0</v>
      </c>
      <c r="BT75" s="119">
        <f t="shared" si="14"/>
        <v>0</v>
      </c>
      <c r="BU75" s="119">
        <f t="shared" si="15"/>
        <v>0</v>
      </c>
      <c r="BV75" s="119">
        <f t="shared" si="16"/>
        <v>0</v>
      </c>
      <c r="BW75" s="119">
        <f t="shared" si="17"/>
        <v>0</v>
      </c>
      <c r="BX75" s="119">
        <f t="shared" si="18"/>
        <v>0</v>
      </c>
      <c r="BY75" s="119">
        <f t="shared" si="19"/>
        <v>0</v>
      </c>
      <c r="BZ75" s="119">
        <f t="shared" si="20"/>
        <v>0</v>
      </c>
      <c r="CA75" s="119">
        <f t="shared" si="21"/>
        <v>0</v>
      </c>
      <c r="CB75" s="119">
        <f t="shared" si="22"/>
        <v>0</v>
      </c>
      <c r="CC75" s="119">
        <f t="shared" si="23"/>
        <v>0</v>
      </c>
      <c r="CD75" s="119">
        <f t="shared" si="24"/>
        <v>0</v>
      </c>
      <c r="CE75" s="119">
        <f t="shared" si="25"/>
        <v>0</v>
      </c>
      <c r="CF75" s="119">
        <f t="shared" si="26"/>
        <v>0</v>
      </c>
      <c r="CG75" s="119">
        <f t="shared" si="27"/>
        <v>0</v>
      </c>
      <c r="CH75" s="119">
        <f t="shared" si="28"/>
        <v>0</v>
      </c>
      <c r="CI75" s="119">
        <f t="shared" si="29"/>
        <v>0</v>
      </c>
      <c r="CJ75" s="119">
        <f t="shared" si="30"/>
        <v>0</v>
      </c>
      <c r="CK75" s="119">
        <f t="shared" si="31"/>
        <v>0</v>
      </c>
      <c r="CL75" s="119">
        <f t="shared" si="32"/>
        <v>0</v>
      </c>
      <c r="CM75" s="119">
        <f t="shared" si="33"/>
        <v>0</v>
      </c>
      <c r="CN75" s="119">
        <f t="shared" si="34"/>
        <v>0</v>
      </c>
      <c r="CO75" s="119">
        <f t="shared" si="35"/>
        <v>0</v>
      </c>
      <c r="CP75" s="119">
        <f t="shared" si="36"/>
        <v>0</v>
      </c>
      <c r="CQ75" s="119">
        <f t="shared" si="37"/>
        <v>0</v>
      </c>
      <c r="CR75" s="119">
        <f t="shared" si="38"/>
        <v>0</v>
      </c>
      <c r="CS75" s="119">
        <f t="shared" si="39"/>
        <v>0</v>
      </c>
      <c r="CT75" s="119">
        <f t="shared" si="40"/>
        <v>0</v>
      </c>
      <c r="CU75" s="119">
        <f t="shared" si="41"/>
        <v>0</v>
      </c>
      <c r="CV75" s="119">
        <f t="shared" si="42"/>
        <v>0</v>
      </c>
      <c r="CW75" s="119">
        <f t="shared" si="43"/>
        <v>0</v>
      </c>
      <c r="CX75" s="119">
        <f t="shared" si="44"/>
        <v>0</v>
      </c>
      <c r="CY75" s="119">
        <f t="shared" si="45"/>
        <v>0</v>
      </c>
      <c r="CZ75" s="119">
        <f t="shared" si="46"/>
        <v>0</v>
      </c>
      <c r="DA75" s="119">
        <f t="shared" si="47"/>
        <v>0</v>
      </c>
      <c r="DB75" s="119">
        <f t="shared" si="48"/>
        <v>0</v>
      </c>
      <c r="DC75" s="119">
        <f t="shared" si="49"/>
        <v>0</v>
      </c>
      <c r="DD75" s="119">
        <f t="shared" si="50"/>
        <v>0</v>
      </c>
      <c r="DE75" s="119">
        <f t="shared" si="51"/>
        <v>0</v>
      </c>
      <c r="DF75" s="119">
        <f t="shared" si="52"/>
        <v>0</v>
      </c>
      <c r="DG75" s="119">
        <f t="shared" si="53"/>
        <v>0</v>
      </c>
      <c r="DH75" s="119">
        <f t="shared" si="54"/>
        <v>0</v>
      </c>
      <c r="DI75" s="119">
        <f t="shared" si="55"/>
        <v>0</v>
      </c>
      <c r="DJ75" s="119">
        <f t="shared" si="56"/>
        <v>0</v>
      </c>
      <c r="DK75" s="126" t="str">
        <f t="shared" si="57"/>
        <v>1</v>
      </c>
      <c r="DL75" s="126">
        <f t="shared" ca="1" si="58"/>
        <v>0</v>
      </c>
      <c r="DM75" s="119">
        <f ca="1">IF($K75&lt;&gt;1,IF(ISNUMBER(INDEX(Import.PLE,$K75,DM$16)),IF(INDEX(Import.PLE,$K75,DM$16)&lt;=mediçao,BM75,0),0),PLE!$AA$28*BM75)</f>
        <v>0</v>
      </c>
      <c r="DN75" s="119">
        <f ca="1">IF($K75&lt;&gt;1,IF(ISNUMBER(INDEX(Import.PLE,$K75,DN$16)),IF(INDEX(Import.PLE,$K75,DN$16)&lt;=mediçao,BN75,0),0),PLE!$AA$28*BN75)</f>
        <v>0</v>
      </c>
      <c r="DO75" s="119">
        <f ca="1">IF($K75&lt;&gt;1,IF(ISNUMBER(INDEX(Import.PLE,$K75,DO$16)),IF(INDEX(Import.PLE,$K75,DO$16)&lt;=mediçao,BO75,0),0),PLE!$AA$28*BO75)</f>
        <v>0</v>
      </c>
      <c r="DP75" s="119">
        <f ca="1">IF($K75&lt;&gt;1,IF(ISNUMBER(INDEX(Import.PLE,$K75,DP$16)),IF(INDEX(Import.PLE,$K75,DP$16)&lt;=mediçao,BP75,0),0),PLE!$AA$28*BP75)</f>
        <v>0</v>
      </c>
      <c r="DQ75" s="119">
        <f ca="1">IF($K75&lt;&gt;1,IF(ISNUMBER(INDEX(Import.PLE,$K75,DQ$16)),IF(INDEX(Import.PLE,$K75,DQ$16)&lt;=mediçao,BQ75,0),0),PLE!$AA$28*BQ75)</f>
        <v>0</v>
      </c>
      <c r="DR75" s="119">
        <f ca="1">IF($K75&lt;&gt;1,IF(ISNUMBER(INDEX(Import.PLE,$K75,DR$16)),IF(INDEX(Import.PLE,$K75,DR$16)&lt;=mediçao,BR75,0),0),PLE!$AA$28*BR75)</f>
        <v>0</v>
      </c>
      <c r="DS75" s="119">
        <f ca="1">IF($K75&lt;&gt;1,IF(ISNUMBER(INDEX(Import.PLE,$K75,DS$16)),IF(INDEX(Import.PLE,$K75,DS$16)&lt;=mediçao,BS75,0),0),PLE!$AA$28*BS75)</f>
        <v>0</v>
      </c>
      <c r="DT75" s="119">
        <f ca="1">IF($K75&lt;&gt;1,IF(ISNUMBER(INDEX(Import.PLE,$K75,DT$16)),IF(INDEX(Import.PLE,$K75,DT$16)&lt;=mediçao,BT75,0),0),PLE!$AA$28*BT75)</f>
        <v>0</v>
      </c>
      <c r="DU75" s="119">
        <f ca="1">IF($K75&lt;&gt;1,IF(ISNUMBER(INDEX(Import.PLE,$K75,DU$16)),IF(INDEX(Import.PLE,$K75,DU$16)&lt;=mediçao,BU75,0),0),PLE!$AA$28*BU75)</f>
        <v>0</v>
      </c>
      <c r="DV75" s="119">
        <f ca="1">IF($K75&lt;&gt;1,IF(ISNUMBER(INDEX(Import.PLE,$K75,DV$16)),IF(INDEX(Import.PLE,$K75,DV$16)&lt;=mediçao,BV75,0),0),PLE!$AA$28*BV75)</f>
        <v>0</v>
      </c>
      <c r="DW75" s="119">
        <f ca="1">IF($K75&lt;&gt;1,IF(ISNUMBER(INDEX(Import.PLE,$K75,DW$16)),IF(INDEX(Import.PLE,$K75,DW$16)&lt;=mediçao,BW75,0),0),PLE!$AA$28*BW75)</f>
        <v>0</v>
      </c>
      <c r="DX75" s="119">
        <f ca="1">IF($K75&lt;&gt;1,IF(ISNUMBER(INDEX(Import.PLE,$K75,DX$16)),IF(INDEX(Import.PLE,$K75,DX$16)&lt;=mediçao,BX75,0),0),PLE!$AA$28*BX75)</f>
        <v>0</v>
      </c>
      <c r="DY75" s="119">
        <f ca="1">IF($K75&lt;&gt;1,IF(ISNUMBER(INDEX(Import.PLE,$K75,DY$16)),IF(INDEX(Import.PLE,$K75,DY$16)&lt;=mediçao,BY75,0),0),PLE!$AA$28*BY75)</f>
        <v>0</v>
      </c>
      <c r="DZ75" s="119">
        <f ca="1">IF($K75&lt;&gt;1,IF(ISNUMBER(INDEX(Import.PLE,$K75,DZ$16)),IF(INDEX(Import.PLE,$K75,DZ$16)&lt;=mediçao,BZ75,0),0),PLE!$AA$28*BZ75)</f>
        <v>0</v>
      </c>
      <c r="EA75" s="119">
        <f ca="1">IF($K75&lt;&gt;1,IF(ISNUMBER(INDEX(Import.PLE,$K75,EA$16)),IF(INDEX(Import.PLE,$K75,EA$16)&lt;=mediçao,CA75,0),0),PLE!$AA$28*CA75)</f>
        <v>0</v>
      </c>
      <c r="EB75" s="119">
        <f ca="1">IF($K75&lt;&gt;1,IF(ISNUMBER(INDEX(Import.PLE,$K75,EB$16)),IF(INDEX(Import.PLE,$K75,EB$16)&lt;=mediçao,CB75,0),0),PLE!$AA$28*CB75)</f>
        <v>0</v>
      </c>
      <c r="EC75" s="119">
        <f ca="1">IF($K75&lt;&gt;1,IF(ISNUMBER(INDEX(Import.PLE,$K75,EC$16)),IF(INDEX(Import.PLE,$K75,EC$16)&lt;=mediçao,CC75,0),0),PLE!$AA$28*CC75)</f>
        <v>0</v>
      </c>
      <c r="ED75" s="119">
        <f ca="1">IF($K75&lt;&gt;1,IF(ISNUMBER(INDEX(Import.PLE,$K75,ED$16)),IF(INDEX(Import.PLE,$K75,ED$16)&lt;=mediçao,CD75,0),0),PLE!$AA$28*CD75)</f>
        <v>0</v>
      </c>
      <c r="EE75" s="119">
        <f ca="1">IF($K75&lt;&gt;1,IF(ISNUMBER(INDEX(Import.PLE,$K75,EE$16)),IF(INDEX(Import.PLE,$K75,EE$16)&lt;=mediçao,CE75,0),0),PLE!$AA$28*CE75)</f>
        <v>0</v>
      </c>
      <c r="EF75" s="119">
        <f ca="1">IF($K75&lt;&gt;1,IF(ISNUMBER(INDEX(Import.PLE,$K75,EF$16)),IF(INDEX(Import.PLE,$K75,EF$16)&lt;=mediçao,CF75,0),0),PLE!$AA$28*CF75)</f>
        <v>0</v>
      </c>
      <c r="EG75" s="119">
        <f ca="1">IF($K75&lt;&gt;1,IF(ISNUMBER(INDEX(Import.PLE,$K75,EG$16)),IF(INDEX(Import.PLE,$K75,EG$16)&lt;=mediçao,CG75,0),0),PLE!$AA$28*CG75)</f>
        <v>0</v>
      </c>
      <c r="EH75" s="119">
        <f ca="1">IF($K75&lt;&gt;1,IF(ISNUMBER(INDEX(Import.PLE,$K75,EH$16)),IF(INDEX(Import.PLE,$K75,EH$16)&lt;=mediçao,CH75,0),0),PLE!$AA$28*CH75)</f>
        <v>0</v>
      </c>
      <c r="EI75" s="119">
        <f ca="1">IF($K75&lt;&gt;1,IF(ISNUMBER(INDEX(Import.PLE,$K75,EI$16)),IF(INDEX(Import.PLE,$K75,EI$16)&lt;=mediçao,CI75,0),0),PLE!$AA$28*CI75)</f>
        <v>0</v>
      </c>
      <c r="EJ75" s="119">
        <f ca="1">IF($K75&lt;&gt;1,IF(ISNUMBER(INDEX(Import.PLE,$K75,EJ$16)),IF(INDEX(Import.PLE,$K75,EJ$16)&lt;=mediçao,CJ75,0),0),PLE!$AA$28*CJ75)</f>
        <v>0</v>
      </c>
      <c r="EK75" s="119">
        <f ca="1">IF($K75&lt;&gt;1,IF(ISNUMBER(INDEX(Import.PLE,$K75,EK$16)),IF(INDEX(Import.PLE,$K75,EK$16)&lt;=mediçao,CK75,0),0),PLE!$AA$28*CK75)</f>
        <v>0</v>
      </c>
      <c r="EL75" s="119">
        <f ca="1">IF($K75&lt;&gt;1,IF(ISNUMBER(INDEX(Import.PLE,$K75,EL$16)),IF(INDEX(Import.PLE,$K75,EL$16)&lt;=mediçao,CL75,0),0),PLE!$AA$28*CL75)</f>
        <v>0</v>
      </c>
      <c r="EM75" s="119">
        <f ca="1">IF($K75&lt;&gt;1,IF(ISNUMBER(INDEX(Import.PLE,$K75,EM$16)),IF(INDEX(Import.PLE,$K75,EM$16)&lt;=mediçao,CM75,0),0),PLE!$AA$28*CM75)</f>
        <v>0</v>
      </c>
      <c r="EN75" s="119">
        <f ca="1">IF($K75&lt;&gt;1,IF(ISNUMBER(INDEX(Import.PLE,$K75,EN$16)),IF(INDEX(Import.PLE,$K75,EN$16)&lt;=mediçao,CN75,0),0),PLE!$AA$28*CN75)</f>
        <v>0</v>
      </c>
      <c r="EO75" s="119">
        <f ca="1">IF($K75&lt;&gt;1,IF(ISNUMBER(INDEX(Import.PLE,$K75,EO$16)),IF(INDEX(Import.PLE,$K75,EO$16)&lt;=mediçao,CO75,0),0),PLE!$AA$28*CO75)</f>
        <v>0</v>
      </c>
      <c r="EP75" s="119">
        <f ca="1">IF($K75&lt;&gt;1,IF(ISNUMBER(INDEX(Import.PLE,$K75,EP$16)),IF(INDEX(Import.PLE,$K75,EP$16)&lt;=mediçao,CP75,0),0),PLE!$AA$28*CP75)</f>
        <v>0</v>
      </c>
      <c r="EQ75" s="119">
        <f ca="1">IF($K75&lt;&gt;1,IF(ISNUMBER(INDEX(Import.PLE,$K75,EQ$16)),IF(INDEX(Import.PLE,$K75,EQ$16)&lt;=mediçao,CQ75,0),0),PLE!$AA$28*CQ75)</f>
        <v>0</v>
      </c>
      <c r="ER75" s="119">
        <f ca="1">IF($K75&lt;&gt;1,IF(ISNUMBER(INDEX(Import.PLE,$K75,ER$16)),IF(INDEX(Import.PLE,$K75,ER$16)&lt;=mediçao,CR75,0),0),PLE!$AA$28*CR75)</f>
        <v>0</v>
      </c>
      <c r="ES75" s="119">
        <f ca="1">IF($K75&lt;&gt;1,IF(ISNUMBER(INDEX(Import.PLE,$K75,ES$16)),IF(INDEX(Import.PLE,$K75,ES$16)&lt;=mediçao,CS75,0),0),PLE!$AA$28*CS75)</f>
        <v>0</v>
      </c>
      <c r="ET75" s="119">
        <f ca="1">IF($K75&lt;&gt;1,IF(ISNUMBER(INDEX(Import.PLE,$K75,ET$16)),IF(INDEX(Import.PLE,$K75,ET$16)&lt;=mediçao,CT75,0),0),PLE!$AA$28*CT75)</f>
        <v>0</v>
      </c>
      <c r="EU75" s="119">
        <f ca="1">IF($K75&lt;&gt;1,IF(ISNUMBER(INDEX(Import.PLE,$K75,EU$16)),IF(INDEX(Import.PLE,$K75,EU$16)&lt;=mediçao,CU75,0),0),PLE!$AA$28*CU75)</f>
        <v>0</v>
      </c>
      <c r="EV75" s="119">
        <f ca="1">IF($K75&lt;&gt;1,IF(ISNUMBER(INDEX(Import.PLE,$K75,EV$16)),IF(INDEX(Import.PLE,$K75,EV$16)&lt;=mediçao,CV75,0),0),PLE!$AA$28*CV75)</f>
        <v>0</v>
      </c>
      <c r="EW75" s="119">
        <f ca="1">IF($K75&lt;&gt;1,IF(ISNUMBER(INDEX(Import.PLE,$K75,EW$16)),IF(INDEX(Import.PLE,$K75,EW$16)&lt;=mediçao,CW75,0),0),PLE!$AA$28*CW75)</f>
        <v>0</v>
      </c>
      <c r="EX75" s="119">
        <f ca="1">IF($K75&lt;&gt;1,IF(ISNUMBER(INDEX(Import.PLE,$K75,EX$16)),IF(INDEX(Import.PLE,$K75,EX$16)&lt;=mediçao,CX75,0),0),PLE!$AA$28*CX75)</f>
        <v>0</v>
      </c>
      <c r="EY75" s="119">
        <f ca="1">IF($K75&lt;&gt;1,IF(ISNUMBER(INDEX(Import.PLE,$K75,EY$16)),IF(INDEX(Import.PLE,$K75,EY$16)&lt;=mediçao,CY75,0),0),PLE!$AA$28*CY75)</f>
        <v>0</v>
      </c>
      <c r="EZ75" s="119">
        <f ca="1">IF($K75&lt;&gt;1,IF(ISNUMBER(INDEX(Import.PLE,$K75,EZ$16)),IF(INDEX(Import.PLE,$K75,EZ$16)&lt;=mediçao,CZ75,0),0),PLE!$AA$28*CZ75)</f>
        <v>0</v>
      </c>
      <c r="FA75" s="119">
        <f ca="1">IF($K75&lt;&gt;1,IF(ISNUMBER(INDEX(Import.PLE,$K75,FA$16)),IF(INDEX(Import.PLE,$K75,FA$16)&lt;=mediçao,DA75,0),0),PLE!$AA$28*DA75)</f>
        <v>0</v>
      </c>
      <c r="FB75" s="119">
        <f ca="1">IF($K75&lt;&gt;1,IF(ISNUMBER(INDEX(Import.PLE,$K75,FB$16)),IF(INDEX(Import.PLE,$K75,FB$16)&lt;=mediçao,DB75,0),0),PLE!$AA$28*DB75)</f>
        <v>0</v>
      </c>
      <c r="FC75" s="119">
        <f ca="1">IF($K75&lt;&gt;1,IF(ISNUMBER(INDEX(Import.PLE,$K75,FC$16)),IF(INDEX(Import.PLE,$K75,FC$16)&lt;=mediçao,DC75,0),0),PLE!$AA$28*DC75)</f>
        <v>0</v>
      </c>
      <c r="FD75" s="119">
        <f ca="1">IF($K75&lt;&gt;1,IF(ISNUMBER(INDEX(Import.PLE,$K75,FD$16)),IF(INDEX(Import.PLE,$K75,FD$16)&lt;=mediçao,DD75,0),0),PLE!$AA$28*DD75)</f>
        <v>0</v>
      </c>
      <c r="FE75" s="119">
        <f ca="1">IF($K75&lt;&gt;1,IF(ISNUMBER(INDEX(Import.PLE,$K75,FE$16)),IF(INDEX(Import.PLE,$K75,FE$16)&lt;=mediçao,DE75,0),0),PLE!$AA$28*DE75)</f>
        <v>0</v>
      </c>
      <c r="FF75" s="119">
        <f ca="1">IF($K75&lt;&gt;1,IF(ISNUMBER(INDEX(Import.PLE,$K75,FF$16)),IF(INDEX(Import.PLE,$K75,FF$16)&lt;=mediçao,DF75,0),0),PLE!$AA$28*DF75)</f>
        <v>0</v>
      </c>
      <c r="FG75" s="119">
        <f ca="1">IF($K75&lt;&gt;1,IF(ISNUMBER(INDEX(Import.PLE,$K75,FG$16)),IF(INDEX(Import.PLE,$K75,FG$16)&lt;=mediçao,DG75,0),0),PLE!$AA$28*DG75)</f>
        <v>0</v>
      </c>
      <c r="FH75" s="119">
        <f ca="1">IF($K75&lt;&gt;1,IF(ISNUMBER(INDEX(Import.PLE,$K75,FH$16)),IF(INDEX(Import.PLE,$K75,FH$16)&lt;=mediçao,DH75,0),0),PLE!$AA$28*DH75)</f>
        <v>0</v>
      </c>
      <c r="FI75" s="119">
        <f ca="1">IF($K75&lt;&gt;1,IF(ISNUMBER(INDEX(Import.PLE,$K75,FI$16)),IF(INDEX(Import.PLE,$K75,FI$16)&lt;=mediçao,DI75,0),0),PLE!$AA$28*DI75)</f>
        <v>0</v>
      </c>
      <c r="FJ75" s="119">
        <f ca="1">IF($K75&lt;&gt;1,IF(ISNUMBER(INDEX(Import.PLE,$K75,FJ$16)),IF(INDEX(Import.PLE,$K75,FJ$16)&lt;=mediçao,DJ75,0),0),PLE!$AA$28*DJ75)</f>
        <v>0</v>
      </c>
    </row>
    <row r="76" spans="2:166" s="88" customFormat="1" ht="10.5" x14ac:dyDescent="0.35">
      <c r="B76" s="118">
        <f t="shared" ca="1" si="3"/>
        <v>59</v>
      </c>
      <c r="C76" s="83" t="str">
        <f t="shared" si="4"/>
        <v>Nível</v>
      </c>
      <c r="D76" s="138" t="s">
        <v>299</v>
      </c>
      <c r="E76" s="139" t="s">
        <v>300</v>
      </c>
      <c r="F76" s="137"/>
      <c r="G76" s="174" t="str">
        <f t="shared" si="5"/>
        <v/>
      </c>
      <c r="H76" s="175" t="str">
        <f t="shared" si="6"/>
        <v/>
      </c>
      <c r="I76" s="176">
        <v>51903.97</v>
      </c>
      <c r="J76" s="86"/>
      <c r="K76" s="168" t="str">
        <f>deactivatedados.form1</f>
        <v/>
      </c>
      <c r="L76" s="167"/>
      <c r="M76" s="87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1"/>
      <c r="AY76" s="181"/>
      <c r="AZ76" s="181"/>
      <c r="BA76" s="181"/>
      <c r="BB76" s="181"/>
      <c r="BC76" s="181"/>
      <c r="BD76" s="181"/>
      <c r="BE76" s="181"/>
      <c r="BF76" s="181"/>
      <c r="BG76" s="181"/>
      <c r="BH76" s="181"/>
      <c r="BI76" s="181"/>
      <c r="BJ76" s="181"/>
      <c r="BK76" s="181"/>
      <c r="BM76" s="119">
        <f t="shared" si="7"/>
        <v>0</v>
      </c>
      <c r="BN76" s="119">
        <f t="shared" si="8"/>
        <v>0</v>
      </c>
      <c r="BO76" s="119">
        <f t="shared" si="9"/>
        <v>0</v>
      </c>
      <c r="BP76" s="119">
        <f t="shared" si="10"/>
        <v>0</v>
      </c>
      <c r="BQ76" s="119">
        <f t="shared" si="11"/>
        <v>0</v>
      </c>
      <c r="BR76" s="119">
        <f t="shared" si="12"/>
        <v>0</v>
      </c>
      <c r="BS76" s="119">
        <f t="shared" si="13"/>
        <v>0</v>
      </c>
      <c r="BT76" s="119">
        <f t="shared" si="14"/>
        <v>0</v>
      </c>
      <c r="BU76" s="119">
        <f t="shared" si="15"/>
        <v>0</v>
      </c>
      <c r="BV76" s="119">
        <f t="shared" si="16"/>
        <v>0</v>
      </c>
      <c r="BW76" s="119">
        <f t="shared" si="17"/>
        <v>0</v>
      </c>
      <c r="BX76" s="119">
        <f t="shared" si="18"/>
        <v>0</v>
      </c>
      <c r="BY76" s="119">
        <f t="shared" si="19"/>
        <v>0</v>
      </c>
      <c r="BZ76" s="119">
        <f t="shared" si="20"/>
        <v>0</v>
      </c>
      <c r="CA76" s="119">
        <f t="shared" si="21"/>
        <v>0</v>
      </c>
      <c r="CB76" s="119">
        <f t="shared" si="22"/>
        <v>0</v>
      </c>
      <c r="CC76" s="119">
        <f t="shared" si="23"/>
        <v>0</v>
      </c>
      <c r="CD76" s="119">
        <f t="shared" si="24"/>
        <v>0</v>
      </c>
      <c r="CE76" s="119">
        <f t="shared" si="25"/>
        <v>0</v>
      </c>
      <c r="CF76" s="119">
        <f t="shared" si="26"/>
        <v>0</v>
      </c>
      <c r="CG76" s="119">
        <f t="shared" si="27"/>
        <v>0</v>
      </c>
      <c r="CH76" s="119">
        <f t="shared" si="28"/>
        <v>0</v>
      </c>
      <c r="CI76" s="119">
        <f t="shared" si="29"/>
        <v>0</v>
      </c>
      <c r="CJ76" s="119">
        <f t="shared" si="30"/>
        <v>0</v>
      </c>
      <c r="CK76" s="119">
        <f t="shared" si="31"/>
        <v>0</v>
      </c>
      <c r="CL76" s="119">
        <f t="shared" si="32"/>
        <v>0</v>
      </c>
      <c r="CM76" s="119">
        <f t="shared" si="33"/>
        <v>0</v>
      </c>
      <c r="CN76" s="119">
        <f t="shared" si="34"/>
        <v>0</v>
      </c>
      <c r="CO76" s="119">
        <f t="shared" si="35"/>
        <v>0</v>
      </c>
      <c r="CP76" s="119">
        <f t="shared" si="36"/>
        <v>0</v>
      </c>
      <c r="CQ76" s="119">
        <f t="shared" si="37"/>
        <v>0</v>
      </c>
      <c r="CR76" s="119">
        <f t="shared" si="38"/>
        <v>0</v>
      </c>
      <c r="CS76" s="119">
        <f t="shared" si="39"/>
        <v>0</v>
      </c>
      <c r="CT76" s="119">
        <f t="shared" si="40"/>
        <v>0</v>
      </c>
      <c r="CU76" s="119">
        <f t="shared" si="41"/>
        <v>0</v>
      </c>
      <c r="CV76" s="119">
        <f t="shared" si="42"/>
        <v>0</v>
      </c>
      <c r="CW76" s="119">
        <f t="shared" si="43"/>
        <v>0</v>
      </c>
      <c r="CX76" s="119">
        <f t="shared" si="44"/>
        <v>0</v>
      </c>
      <c r="CY76" s="119">
        <f t="shared" si="45"/>
        <v>0</v>
      </c>
      <c r="CZ76" s="119">
        <f t="shared" si="46"/>
        <v>0</v>
      </c>
      <c r="DA76" s="119">
        <f t="shared" si="47"/>
        <v>0</v>
      </c>
      <c r="DB76" s="119">
        <f t="shared" si="48"/>
        <v>0</v>
      </c>
      <c r="DC76" s="119">
        <f t="shared" si="49"/>
        <v>0</v>
      </c>
      <c r="DD76" s="119">
        <f t="shared" si="50"/>
        <v>0</v>
      </c>
      <c r="DE76" s="119">
        <f t="shared" si="51"/>
        <v>0</v>
      </c>
      <c r="DF76" s="119">
        <f t="shared" si="52"/>
        <v>0</v>
      </c>
      <c r="DG76" s="119">
        <f t="shared" si="53"/>
        <v>0</v>
      </c>
      <c r="DH76" s="119">
        <f t="shared" si="54"/>
        <v>0</v>
      </c>
      <c r="DI76" s="119">
        <f t="shared" si="55"/>
        <v>0</v>
      </c>
      <c r="DJ76" s="119">
        <f t="shared" si="56"/>
        <v>0</v>
      </c>
      <c r="DK76" s="126" t="str">
        <f t="shared" si="57"/>
        <v>1</v>
      </c>
      <c r="DL76" s="126">
        <f t="shared" ca="1" si="58"/>
        <v>0</v>
      </c>
      <c r="DM76" s="119">
        <f ca="1">IF($K76&lt;&gt;1,IF(ISNUMBER(INDEX(Import.PLE,$K76,DM$16)),IF(INDEX(Import.PLE,$K76,DM$16)&lt;=mediçao,BM76,0),0),PLE!$AA$28*BM76)</f>
        <v>0</v>
      </c>
      <c r="DN76" s="119">
        <f ca="1">IF($K76&lt;&gt;1,IF(ISNUMBER(INDEX(Import.PLE,$K76,DN$16)),IF(INDEX(Import.PLE,$K76,DN$16)&lt;=mediçao,BN76,0),0),PLE!$AA$28*BN76)</f>
        <v>0</v>
      </c>
      <c r="DO76" s="119">
        <f ca="1">IF($K76&lt;&gt;1,IF(ISNUMBER(INDEX(Import.PLE,$K76,DO$16)),IF(INDEX(Import.PLE,$K76,DO$16)&lt;=mediçao,BO76,0),0),PLE!$AA$28*BO76)</f>
        <v>0</v>
      </c>
      <c r="DP76" s="119">
        <f ca="1">IF($K76&lt;&gt;1,IF(ISNUMBER(INDEX(Import.PLE,$K76,DP$16)),IF(INDEX(Import.PLE,$K76,DP$16)&lt;=mediçao,BP76,0),0),PLE!$AA$28*BP76)</f>
        <v>0</v>
      </c>
      <c r="DQ76" s="119">
        <f ca="1">IF($K76&lt;&gt;1,IF(ISNUMBER(INDEX(Import.PLE,$K76,DQ$16)),IF(INDEX(Import.PLE,$K76,DQ$16)&lt;=mediçao,BQ76,0),0),PLE!$AA$28*BQ76)</f>
        <v>0</v>
      </c>
      <c r="DR76" s="119">
        <f ca="1">IF($K76&lt;&gt;1,IF(ISNUMBER(INDEX(Import.PLE,$K76,DR$16)),IF(INDEX(Import.PLE,$K76,DR$16)&lt;=mediçao,BR76,0),0),PLE!$AA$28*BR76)</f>
        <v>0</v>
      </c>
      <c r="DS76" s="119">
        <f ca="1">IF($K76&lt;&gt;1,IF(ISNUMBER(INDEX(Import.PLE,$K76,DS$16)),IF(INDEX(Import.PLE,$K76,DS$16)&lt;=mediçao,BS76,0),0),PLE!$AA$28*BS76)</f>
        <v>0</v>
      </c>
      <c r="DT76" s="119">
        <f ca="1">IF($K76&lt;&gt;1,IF(ISNUMBER(INDEX(Import.PLE,$K76,DT$16)),IF(INDEX(Import.PLE,$K76,DT$16)&lt;=mediçao,BT76,0),0),PLE!$AA$28*BT76)</f>
        <v>0</v>
      </c>
      <c r="DU76" s="119">
        <f ca="1">IF($K76&lt;&gt;1,IF(ISNUMBER(INDEX(Import.PLE,$K76,DU$16)),IF(INDEX(Import.PLE,$K76,DU$16)&lt;=mediçao,BU76,0),0),PLE!$AA$28*BU76)</f>
        <v>0</v>
      </c>
      <c r="DV76" s="119">
        <f ca="1">IF($K76&lt;&gt;1,IF(ISNUMBER(INDEX(Import.PLE,$K76,DV$16)),IF(INDEX(Import.PLE,$K76,DV$16)&lt;=mediçao,BV76,0),0),PLE!$AA$28*BV76)</f>
        <v>0</v>
      </c>
      <c r="DW76" s="119">
        <f ca="1">IF($K76&lt;&gt;1,IF(ISNUMBER(INDEX(Import.PLE,$K76,DW$16)),IF(INDEX(Import.PLE,$K76,DW$16)&lt;=mediçao,BW76,0),0),PLE!$AA$28*BW76)</f>
        <v>0</v>
      </c>
      <c r="DX76" s="119">
        <f ca="1">IF($K76&lt;&gt;1,IF(ISNUMBER(INDEX(Import.PLE,$K76,DX$16)),IF(INDEX(Import.PLE,$K76,DX$16)&lt;=mediçao,BX76,0),0),PLE!$AA$28*BX76)</f>
        <v>0</v>
      </c>
      <c r="DY76" s="119">
        <f ca="1">IF($K76&lt;&gt;1,IF(ISNUMBER(INDEX(Import.PLE,$K76,DY$16)),IF(INDEX(Import.PLE,$K76,DY$16)&lt;=mediçao,BY76,0),0),PLE!$AA$28*BY76)</f>
        <v>0</v>
      </c>
      <c r="DZ76" s="119">
        <f ca="1">IF($K76&lt;&gt;1,IF(ISNUMBER(INDEX(Import.PLE,$K76,DZ$16)),IF(INDEX(Import.PLE,$K76,DZ$16)&lt;=mediçao,BZ76,0),0),PLE!$AA$28*BZ76)</f>
        <v>0</v>
      </c>
      <c r="EA76" s="119">
        <f ca="1">IF($K76&lt;&gt;1,IF(ISNUMBER(INDEX(Import.PLE,$K76,EA$16)),IF(INDEX(Import.PLE,$K76,EA$16)&lt;=mediçao,CA76,0),0),PLE!$AA$28*CA76)</f>
        <v>0</v>
      </c>
      <c r="EB76" s="119">
        <f ca="1">IF($K76&lt;&gt;1,IF(ISNUMBER(INDEX(Import.PLE,$K76,EB$16)),IF(INDEX(Import.PLE,$K76,EB$16)&lt;=mediçao,CB76,0),0),PLE!$AA$28*CB76)</f>
        <v>0</v>
      </c>
      <c r="EC76" s="119">
        <f ca="1">IF($K76&lt;&gt;1,IF(ISNUMBER(INDEX(Import.PLE,$K76,EC$16)),IF(INDEX(Import.PLE,$K76,EC$16)&lt;=mediçao,CC76,0),0),PLE!$AA$28*CC76)</f>
        <v>0</v>
      </c>
      <c r="ED76" s="119">
        <f ca="1">IF($K76&lt;&gt;1,IF(ISNUMBER(INDEX(Import.PLE,$K76,ED$16)),IF(INDEX(Import.PLE,$K76,ED$16)&lt;=mediçao,CD76,0),0),PLE!$AA$28*CD76)</f>
        <v>0</v>
      </c>
      <c r="EE76" s="119">
        <f ca="1">IF($K76&lt;&gt;1,IF(ISNUMBER(INDEX(Import.PLE,$K76,EE$16)),IF(INDEX(Import.PLE,$K76,EE$16)&lt;=mediçao,CE76,0),0),PLE!$AA$28*CE76)</f>
        <v>0</v>
      </c>
      <c r="EF76" s="119">
        <f ca="1">IF($K76&lt;&gt;1,IF(ISNUMBER(INDEX(Import.PLE,$K76,EF$16)),IF(INDEX(Import.PLE,$K76,EF$16)&lt;=mediçao,CF76,0),0),PLE!$AA$28*CF76)</f>
        <v>0</v>
      </c>
      <c r="EG76" s="119">
        <f ca="1">IF($K76&lt;&gt;1,IF(ISNUMBER(INDEX(Import.PLE,$K76,EG$16)),IF(INDEX(Import.PLE,$K76,EG$16)&lt;=mediçao,CG76,0),0),PLE!$AA$28*CG76)</f>
        <v>0</v>
      </c>
      <c r="EH76" s="119">
        <f ca="1">IF($K76&lt;&gt;1,IF(ISNUMBER(INDEX(Import.PLE,$K76,EH$16)),IF(INDEX(Import.PLE,$K76,EH$16)&lt;=mediçao,CH76,0),0),PLE!$AA$28*CH76)</f>
        <v>0</v>
      </c>
      <c r="EI76" s="119">
        <f ca="1">IF($K76&lt;&gt;1,IF(ISNUMBER(INDEX(Import.PLE,$K76,EI$16)),IF(INDEX(Import.PLE,$K76,EI$16)&lt;=mediçao,CI76,0),0),PLE!$AA$28*CI76)</f>
        <v>0</v>
      </c>
      <c r="EJ76" s="119">
        <f ca="1">IF($K76&lt;&gt;1,IF(ISNUMBER(INDEX(Import.PLE,$K76,EJ$16)),IF(INDEX(Import.PLE,$K76,EJ$16)&lt;=mediçao,CJ76,0),0),PLE!$AA$28*CJ76)</f>
        <v>0</v>
      </c>
      <c r="EK76" s="119">
        <f ca="1">IF($K76&lt;&gt;1,IF(ISNUMBER(INDEX(Import.PLE,$K76,EK$16)),IF(INDEX(Import.PLE,$K76,EK$16)&lt;=mediçao,CK76,0),0),PLE!$AA$28*CK76)</f>
        <v>0</v>
      </c>
      <c r="EL76" s="119">
        <f ca="1">IF($K76&lt;&gt;1,IF(ISNUMBER(INDEX(Import.PLE,$K76,EL$16)),IF(INDEX(Import.PLE,$K76,EL$16)&lt;=mediçao,CL76,0),0),PLE!$AA$28*CL76)</f>
        <v>0</v>
      </c>
      <c r="EM76" s="119">
        <f ca="1">IF($K76&lt;&gt;1,IF(ISNUMBER(INDEX(Import.PLE,$K76,EM$16)),IF(INDEX(Import.PLE,$K76,EM$16)&lt;=mediçao,CM76,0),0),PLE!$AA$28*CM76)</f>
        <v>0</v>
      </c>
      <c r="EN76" s="119">
        <f ca="1">IF($K76&lt;&gt;1,IF(ISNUMBER(INDEX(Import.PLE,$K76,EN$16)),IF(INDEX(Import.PLE,$K76,EN$16)&lt;=mediçao,CN76,0),0),PLE!$AA$28*CN76)</f>
        <v>0</v>
      </c>
      <c r="EO76" s="119">
        <f ca="1">IF($K76&lt;&gt;1,IF(ISNUMBER(INDEX(Import.PLE,$K76,EO$16)),IF(INDEX(Import.PLE,$K76,EO$16)&lt;=mediçao,CO76,0),0),PLE!$AA$28*CO76)</f>
        <v>0</v>
      </c>
      <c r="EP76" s="119">
        <f ca="1">IF($K76&lt;&gt;1,IF(ISNUMBER(INDEX(Import.PLE,$K76,EP$16)),IF(INDEX(Import.PLE,$K76,EP$16)&lt;=mediçao,CP76,0),0),PLE!$AA$28*CP76)</f>
        <v>0</v>
      </c>
      <c r="EQ76" s="119">
        <f ca="1">IF($K76&lt;&gt;1,IF(ISNUMBER(INDEX(Import.PLE,$K76,EQ$16)),IF(INDEX(Import.PLE,$K76,EQ$16)&lt;=mediçao,CQ76,0),0),PLE!$AA$28*CQ76)</f>
        <v>0</v>
      </c>
      <c r="ER76" s="119">
        <f ca="1">IF($K76&lt;&gt;1,IF(ISNUMBER(INDEX(Import.PLE,$K76,ER$16)),IF(INDEX(Import.PLE,$K76,ER$16)&lt;=mediçao,CR76,0),0),PLE!$AA$28*CR76)</f>
        <v>0</v>
      </c>
      <c r="ES76" s="119">
        <f ca="1">IF($K76&lt;&gt;1,IF(ISNUMBER(INDEX(Import.PLE,$K76,ES$16)),IF(INDEX(Import.PLE,$K76,ES$16)&lt;=mediçao,CS76,0),0),PLE!$AA$28*CS76)</f>
        <v>0</v>
      </c>
      <c r="ET76" s="119">
        <f ca="1">IF($K76&lt;&gt;1,IF(ISNUMBER(INDEX(Import.PLE,$K76,ET$16)),IF(INDEX(Import.PLE,$K76,ET$16)&lt;=mediçao,CT76,0),0),PLE!$AA$28*CT76)</f>
        <v>0</v>
      </c>
      <c r="EU76" s="119">
        <f ca="1">IF($K76&lt;&gt;1,IF(ISNUMBER(INDEX(Import.PLE,$K76,EU$16)),IF(INDEX(Import.PLE,$K76,EU$16)&lt;=mediçao,CU76,0),0),PLE!$AA$28*CU76)</f>
        <v>0</v>
      </c>
      <c r="EV76" s="119">
        <f ca="1">IF($K76&lt;&gt;1,IF(ISNUMBER(INDEX(Import.PLE,$K76,EV$16)),IF(INDEX(Import.PLE,$K76,EV$16)&lt;=mediçao,CV76,0),0),PLE!$AA$28*CV76)</f>
        <v>0</v>
      </c>
      <c r="EW76" s="119">
        <f ca="1">IF($K76&lt;&gt;1,IF(ISNUMBER(INDEX(Import.PLE,$K76,EW$16)),IF(INDEX(Import.PLE,$K76,EW$16)&lt;=mediçao,CW76,0),0),PLE!$AA$28*CW76)</f>
        <v>0</v>
      </c>
      <c r="EX76" s="119">
        <f ca="1">IF($K76&lt;&gt;1,IF(ISNUMBER(INDEX(Import.PLE,$K76,EX$16)),IF(INDEX(Import.PLE,$K76,EX$16)&lt;=mediçao,CX76,0),0),PLE!$AA$28*CX76)</f>
        <v>0</v>
      </c>
      <c r="EY76" s="119">
        <f ca="1">IF($K76&lt;&gt;1,IF(ISNUMBER(INDEX(Import.PLE,$K76,EY$16)),IF(INDEX(Import.PLE,$K76,EY$16)&lt;=mediçao,CY76,0),0),PLE!$AA$28*CY76)</f>
        <v>0</v>
      </c>
      <c r="EZ76" s="119">
        <f ca="1">IF($K76&lt;&gt;1,IF(ISNUMBER(INDEX(Import.PLE,$K76,EZ$16)),IF(INDEX(Import.PLE,$K76,EZ$16)&lt;=mediçao,CZ76,0),0),PLE!$AA$28*CZ76)</f>
        <v>0</v>
      </c>
      <c r="FA76" s="119">
        <f ca="1">IF($K76&lt;&gt;1,IF(ISNUMBER(INDEX(Import.PLE,$K76,FA$16)),IF(INDEX(Import.PLE,$K76,FA$16)&lt;=mediçao,DA76,0),0),PLE!$AA$28*DA76)</f>
        <v>0</v>
      </c>
      <c r="FB76" s="119">
        <f ca="1">IF($K76&lt;&gt;1,IF(ISNUMBER(INDEX(Import.PLE,$K76,FB$16)),IF(INDEX(Import.PLE,$K76,FB$16)&lt;=mediçao,DB76,0),0),PLE!$AA$28*DB76)</f>
        <v>0</v>
      </c>
      <c r="FC76" s="119">
        <f ca="1">IF($K76&lt;&gt;1,IF(ISNUMBER(INDEX(Import.PLE,$K76,FC$16)),IF(INDEX(Import.PLE,$K76,FC$16)&lt;=mediçao,DC76,0),0),PLE!$AA$28*DC76)</f>
        <v>0</v>
      </c>
      <c r="FD76" s="119">
        <f ca="1">IF($K76&lt;&gt;1,IF(ISNUMBER(INDEX(Import.PLE,$K76,FD$16)),IF(INDEX(Import.PLE,$K76,FD$16)&lt;=mediçao,DD76,0),0),PLE!$AA$28*DD76)</f>
        <v>0</v>
      </c>
      <c r="FE76" s="119">
        <f ca="1">IF($K76&lt;&gt;1,IF(ISNUMBER(INDEX(Import.PLE,$K76,FE$16)),IF(INDEX(Import.PLE,$K76,FE$16)&lt;=mediçao,DE76,0),0),PLE!$AA$28*DE76)</f>
        <v>0</v>
      </c>
      <c r="FF76" s="119">
        <f ca="1">IF($K76&lt;&gt;1,IF(ISNUMBER(INDEX(Import.PLE,$K76,FF$16)),IF(INDEX(Import.PLE,$K76,FF$16)&lt;=mediçao,DF76,0),0),PLE!$AA$28*DF76)</f>
        <v>0</v>
      </c>
      <c r="FG76" s="119">
        <f ca="1">IF($K76&lt;&gt;1,IF(ISNUMBER(INDEX(Import.PLE,$K76,FG$16)),IF(INDEX(Import.PLE,$K76,FG$16)&lt;=mediçao,DG76,0),0),PLE!$AA$28*DG76)</f>
        <v>0</v>
      </c>
      <c r="FH76" s="119">
        <f ca="1">IF($K76&lt;&gt;1,IF(ISNUMBER(INDEX(Import.PLE,$K76,FH$16)),IF(INDEX(Import.PLE,$K76,FH$16)&lt;=mediçao,DH76,0),0),PLE!$AA$28*DH76)</f>
        <v>0</v>
      </c>
      <c r="FI76" s="119">
        <f ca="1">IF($K76&lt;&gt;1,IF(ISNUMBER(INDEX(Import.PLE,$K76,FI$16)),IF(INDEX(Import.PLE,$K76,FI$16)&lt;=mediçao,DI76,0),0),PLE!$AA$28*DI76)</f>
        <v>0</v>
      </c>
      <c r="FJ76" s="119">
        <f ca="1">IF($K76&lt;&gt;1,IF(ISNUMBER(INDEX(Import.PLE,$K76,FJ$16)),IF(INDEX(Import.PLE,$K76,FJ$16)&lt;=mediçao,DJ76,0),0),PLE!$AA$28*DJ76)</f>
        <v>0</v>
      </c>
    </row>
    <row r="77" spans="2:166" s="88" customFormat="1" ht="10.5" x14ac:dyDescent="0.35">
      <c r="B77" s="118">
        <f t="shared" ca="1" si="3"/>
        <v>60</v>
      </c>
      <c r="C77" s="83" t="str">
        <f t="shared" si="4"/>
        <v>Nível</v>
      </c>
      <c r="D77" s="138" t="s">
        <v>301</v>
      </c>
      <c r="E77" s="139" t="s">
        <v>302</v>
      </c>
      <c r="F77" s="137"/>
      <c r="G77" s="174" t="str">
        <f t="shared" si="5"/>
        <v/>
      </c>
      <c r="H77" s="175" t="str">
        <f t="shared" si="6"/>
        <v/>
      </c>
      <c r="I77" s="176">
        <v>6207.89</v>
      </c>
      <c r="J77" s="86"/>
      <c r="K77" s="168" t="str">
        <f>deactivatedados.form1</f>
        <v/>
      </c>
      <c r="L77" s="167"/>
      <c r="M77" s="87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1"/>
      <c r="AX77" s="181"/>
      <c r="AY77" s="181"/>
      <c r="AZ77" s="181"/>
      <c r="BA77" s="181"/>
      <c r="BB77" s="181"/>
      <c r="BC77" s="181"/>
      <c r="BD77" s="181"/>
      <c r="BE77" s="181"/>
      <c r="BF77" s="181"/>
      <c r="BG77" s="181"/>
      <c r="BH77" s="181"/>
      <c r="BI77" s="181"/>
      <c r="BJ77" s="181"/>
      <c r="BK77" s="181"/>
      <c r="BM77" s="119">
        <f t="shared" si="7"/>
        <v>0</v>
      </c>
      <c r="BN77" s="119">
        <f t="shared" si="8"/>
        <v>0</v>
      </c>
      <c r="BO77" s="119">
        <f t="shared" si="9"/>
        <v>0</v>
      </c>
      <c r="BP77" s="119">
        <f t="shared" si="10"/>
        <v>0</v>
      </c>
      <c r="BQ77" s="119">
        <f t="shared" si="11"/>
        <v>0</v>
      </c>
      <c r="BR77" s="119">
        <f t="shared" si="12"/>
        <v>0</v>
      </c>
      <c r="BS77" s="119">
        <f t="shared" si="13"/>
        <v>0</v>
      </c>
      <c r="BT77" s="119">
        <f t="shared" si="14"/>
        <v>0</v>
      </c>
      <c r="BU77" s="119">
        <f t="shared" si="15"/>
        <v>0</v>
      </c>
      <c r="BV77" s="119">
        <f t="shared" si="16"/>
        <v>0</v>
      </c>
      <c r="BW77" s="119">
        <f t="shared" si="17"/>
        <v>0</v>
      </c>
      <c r="BX77" s="119">
        <f t="shared" si="18"/>
        <v>0</v>
      </c>
      <c r="BY77" s="119">
        <f t="shared" si="19"/>
        <v>0</v>
      </c>
      <c r="BZ77" s="119">
        <f t="shared" si="20"/>
        <v>0</v>
      </c>
      <c r="CA77" s="119">
        <f t="shared" si="21"/>
        <v>0</v>
      </c>
      <c r="CB77" s="119">
        <f t="shared" si="22"/>
        <v>0</v>
      </c>
      <c r="CC77" s="119">
        <f t="shared" si="23"/>
        <v>0</v>
      </c>
      <c r="CD77" s="119">
        <f t="shared" si="24"/>
        <v>0</v>
      </c>
      <c r="CE77" s="119">
        <f t="shared" si="25"/>
        <v>0</v>
      </c>
      <c r="CF77" s="119">
        <f t="shared" si="26"/>
        <v>0</v>
      </c>
      <c r="CG77" s="119">
        <f t="shared" si="27"/>
        <v>0</v>
      </c>
      <c r="CH77" s="119">
        <f t="shared" si="28"/>
        <v>0</v>
      </c>
      <c r="CI77" s="119">
        <f t="shared" si="29"/>
        <v>0</v>
      </c>
      <c r="CJ77" s="119">
        <f t="shared" si="30"/>
        <v>0</v>
      </c>
      <c r="CK77" s="119">
        <f t="shared" si="31"/>
        <v>0</v>
      </c>
      <c r="CL77" s="119">
        <f t="shared" si="32"/>
        <v>0</v>
      </c>
      <c r="CM77" s="119">
        <f t="shared" si="33"/>
        <v>0</v>
      </c>
      <c r="CN77" s="119">
        <f t="shared" si="34"/>
        <v>0</v>
      </c>
      <c r="CO77" s="119">
        <f t="shared" si="35"/>
        <v>0</v>
      </c>
      <c r="CP77" s="119">
        <f t="shared" si="36"/>
        <v>0</v>
      </c>
      <c r="CQ77" s="119">
        <f t="shared" si="37"/>
        <v>0</v>
      </c>
      <c r="CR77" s="119">
        <f t="shared" si="38"/>
        <v>0</v>
      </c>
      <c r="CS77" s="119">
        <f t="shared" si="39"/>
        <v>0</v>
      </c>
      <c r="CT77" s="119">
        <f t="shared" si="40"/>
        <v>0</v>
      </c>
      <c r="CU77" s="119">
        <f t="shared" si="41"/>
        <v>0</v>
      </c>
      <c r="CV77" s="119">
        <f t="shared" si="42"/>
        <v>0</v>
      </c>
      <c r="CW77" s="119">
        <f t="shared" si="43"/>
        <v>0</v>
      </c>
      <c r="CX77" s="119">
        <f t="shared" si="44"/>
        <v>0</v>
      </c>
      <c r="CY77" s="119">
        <f t="shared" si="45"/>
        <v>0</v>
      </c>
      <c r="CZ77" s="119">
        <f t="shared" si="46"/>
        <v>0</v>
      </c>
      <c r="DA77" s="119">
        <f t="shared" si="47"/>
        <v>0</v>
      </c>
      <c r="DB77" s="119">
        <f t="shared" si="48"/>
        <v>0</v>
      </c>
      <c r="DC77" s="119">
        <f t="shared" si="49"/>
        <v>0</v>
      </c>
      <c r="DD77" s="119">
        <f t="shared" si="50"/>
        <v>0</v>
      </c>
      <c r="DE77" s="119">
        <f t="shared" si="51"/>
        <v>0</v>
      </c>
      <c r="DF77" s="119">
        <f t="shared" si="52"/>
        <v>0</v>
      </c>
      <c r="DG77" s="119">
        <f t="shared" si="53"/>
        <v>0</v>
      </c>
      <c r="DH77" s="119">
        <f t="shared" si="54"/>
        <v>0</v>
      </c>
      <c r="DI77" s="119">
        <f t="shared" si="55"/>
        <v>0</v>
      </c>
      <c r="DJ77" s="119">
        <f t="shared" si="56"/>
        <v>0</v>
      </c>
      <c r="DK77" s="126" t="str">
        <f t="shared" si="57"/>
        <v>1</v>
      </c>
      <c r="DL77" s="126">
        <f t="shared" ca="1" si="58"/>
        <v>0</v>
      </c>
      <c r="DM77" s="119">
        <f ca="1">IF($K77&lt;&gt;1,IF(ISNUMBER(INDEX(Import.PLE,$K77,DM$16)),IF(INDEX(Import.PLE,$K77,DM$16)&lt;=mediçao,BM77,0),0),PLE!$AA$28*BM77)</f>
        <v>0</v>
      </c>
      <c r="DN77" s="119">
        <f ca="1">IF($K77&lt;&gt;1,IF(ISNUMBER(INDEX(Import.PLE,$K77,DN$16)),IF(INDEX(Import.PLE,$K77,DN$16)&lt;=mediçao,BN77,0),0),PLE!$AA$28*BN77)</f>
        <v>0</v>
      </c>
      <c r="DO77" s="119">
        <f ca="1">IF($K77&lt;&gt;1,IF(ISNUMBER(INDEX(Import.PLE,$K77,DO$16)),IF(INDEX(Import.PLE,$K77,DO$16)&lt;=mediçao,BO77,0),0),PLE!$AA$28*BO77)</f>
        <v>0</v>
      </c>
      <c r="DP77" s="119">
        <f ca="1">IF($K77&lt;&gt;1,IF(ISNUMBER(INDEX(Import.PLE,$K77,DP$16)),IF(INDEX(Import.PLE,$K77,DP$16)&lt;=mediçao,BP77,0),0),PLE!$AA$28*BP77)</f>
        <v>0</v>
      </c>
      <c r="DQ77" s="119">
        <f ca="1">IF($K77&lt;&gt;1,IF(ISNUMBER(INDEX(Import.PLE,$K77,DQ$16)),IF(INDEX(Import.PLE,$K77,DQ$16)&lt;=mediçao,BQ77,0),0),PLE!$AA$28*BQ77)</f>
        <v>0</v>
      </c>
      <c r="DR77" s="119">
        <f ca="1">IF($K77&lt;&gt;1,IF(ISNUMBER(INDEX(Import.PLE,$K77,DR$16)),IF(INDEX(Import.PLE,$K77,DR$16)&lt;=mediçao,BR77,0),0),PLE!$AA$28*BR77)</f>
        <v>0</v>
      </c>
      <c r="DS77" s="119">
        <f ca="1">IF($K77&lt;&gt;1,IF(ISNUMBER(INDEX(Import.PLE,$K77,DS$16)),IF(INDEX(Import.PLE,$K77,DS$16)&lt;=mediçao,BS77,0),0),PLE!$AA$28*BS77)</f>
        <v>0</v>
      </c>
      <c r="DT77" s="119">
        <f ca="1">IF($K77&lt;&gt;1,IF(ISNUMBER(INDEX(Import.PLE,$K77,DT$16)),IF(INDEX(Import.PLE,$K77,DT$16)&lt;=mediçao,BT77,0),0),PLE!$AA$28*BT77)</f>
        <v>0</v>
      </c>
      <c r="DU77" s="119">
        <f ca="1">IF($K77&lt;&gt;1,IF(ISNUMBER(INDEX(Import.PLE,$K77,DU$16)),IF(INDEX(Import.PLE,$K77,DU$16)&lt;=mediçao,BU77,0),0),PLE!$AA$28*BU77)</f>
        <v>0</v>
      </c>
      <c r="DV77" s="119">
        <f ca="1">IF($K77&lt;&gt;1,IF(ISNUMBER(INDEX(Import.PLE,$K77,DV$16)),IF(INDEX(Import.PLE,$K77,DV$16)&lt;=mediçao,BV77,0),0),PLE!$AA$28*BV77)</f>
        <v>0</v>
      </c>
      <c r="DW77" s="119">
        <f ca="1">IF($K77&lt;&gt;1,IF(ISNUMBER(INDEX(Import.PLE,$K77,DW$16)),IF(INDEX(Import.PLE,$K77,DW$16)&lt;=mediçao,BW77,0),0),PLE!$AA$28*BW77)</f>
        <v>0</v>
      </c>
      <c r="DX77" s="119">
        <f ca="1">IF($K77&lt;&gt;1,IF(ISNUMBER(INDEX(Import.PLE,$K77,DX$16)),IF(INDEX(Import.PLE,$K77,DX$16)&lt;=mediçao,BX77,0),0),PLE!$AA$28*BX77)</f>
        <v>0</v>
      </c>
      <c r="DY77" s="119">
        <f ca="1">IF($K77&lt;&gt;1,IF(ISNUMBER(INDEX(Import.PLE,$K77,DY$16)),IF(INDEX(Import.PLE,$K77,DY$16)&lt;=mediçao,BY77,0),0),PLE!$AA$28*BY77)</f>
        <v>0</v>
      </c>
      <c r="DZ77" s="119">
        <f ca="1">IF($K77&lt;&gt;1,IF(ISNUMBER(INDEX(Import.PLE,$K77,DZ$16)),IF(INDEX(Import.PLE,$K77,DZ$16)&lt;=mediçao,BZ77,0),0),PLE!$AA$28*BZ77)</f>
        <v>0</v>
      </c>
      <c r="EA77" s="119">
        <f ca="1">IF($K77&lt;&gt;1,IF(ISNUMBER(INDEX(Import.PLE,$K77,EA$16)),IF(INDEX(Import.PLE,$K77,EA$16)&lt;=mediçao,CA77,0),0),PLE!$AA$28*CA77)</f>
        <v>0</v>
      </c>
      <c r="EB77" s="119">
        <f ca="1">IF($K77&lt;&gt;1,IF(ISNUMBER(INDEX(Import.PLE,$K77,EB$16)),IF(INDEX(Import.PLE,$K77,EB$16)&lt;=mediçao,CB77,0),0),PLE!$AA$28*CB77)</f>
        <v>0</v>
      </c>
      <c r="EC77" s="119">
        <f ca="1">IF($K77&lt;&gt;1,IF(ISNUMBER(INDEX(Import.PLE,$K77,EC$16)),IF(INDEX(Import.PLE,$K77,EC$16)&lt;=mediçao,CC77,0),0),PLE!$AA$28*CC77)</f>
        <v>0</v>
      </c>
      <c r="ED77" s="119">
        <f ca="1">IF($K77&lt;&gt;1,IF(ISNUMBER(INDEX(Import.PLE,$K77,ED$16)),IF(INDEX(Import.PLE,$K77,ED$16)&lt;=mediçao,CD77,0),0),PLE!$AA$28*CD77)</f>
        <v>0</v>
      </c>
      <c r="EE77" s="119">
        <f ca="1">IF($K77&lt;&gt;1,IF(ISNUMBER(INDEX(Import.PLE,$K77,EE$16)),IF(INDEX(Import.PLE,$K77,EE$16)&lt;=mediçao,CE77,0),0),PLE!$AA$28*CE77)</f>
        <v>0</v>
      </c>
      <c r="EF77" s="119">
        <f ca="1">IF($K77&lt;&gt;1,IF(ISNUMBER(INDEX(Import.PLE,$K77,EF$16)),IF(INDEX(Import.PLE,$K77,EF$16)&lt;=mediçao,CF77,0),0),PLE!$AA$28*CF77)</f>
        <v>0</v>
      </c>
      <c r="EG77" s="119">
        <f ca="1">IF($K77&lt;&gt;1,IF(ISNUMBER(INDEX(Import.PLE,$K77,EG$16)),IF(INDEX(Import.PLE,$K77,EG$16)&lt;=mediçao,CG77,0),0),PLE!$AA$28*CG77)</f>
        <v>0</v>
      </c>
      <c r="EH77" s="119">
        <f ca="1">IF($K77&lt;&gt;1,IF(ISNUMBER(INDEX(Import.PLE,$K77,EH$16)),IF(INDEX(Import.PLE,$K77,EH$16)&lt;=mediçao,CH77,0),0),PLE!$AA$28*CH77)</f>
        <v>0</v>
      </c>
      <c r="EI77" s="119">
        <f ca="1">IF($K77&lt;&gt;1,IF(ISNUMBER(INDEX(Import.PLE,$K77,EI$16)),IF(INDEX(Import.PLE,$K77,EI$16)&lt;=mediçao,CI77,0),0),PLE!$AA$28*CI77)</f>
        <v>0</v>
      </c>
      <c r="EJ77" s="119">
        <f ca="1">IF($K77&lt;&gt;1,IF(ISNUMBER(INDEX(Import.PLE,$K77,EJ$16)),IF(INDEX(Import.PLE,$K77,EJ$16)&lt;=mediçao,CJ77,0),0),PLE!$AA$28*CJ77)</f>
        <v>0</v>
      </c>
      <c r="EK77" s="119">
        <f ca="1">IF($K77&lt;&gt;1,IF(ISNUMBER(INDEX(Import.PLE,$K77,EK$16)),IF(INDEX(Import.PLE,$K77,EK$16)&lt;=mediçao,CK77,0),0),PLE!$AA$28*CK77)</f>
        <v>0</v>
      </c>
      <c r="EL77" s="119">
        <f ca="1">IF($K77&lt;&gt;1,IF(ISNUMBER(INDEX(Import.PLE,$K77,EL$16)),IF(INDEX(Import.PLE,$K77,EL$16)&lt;=mediçao,CL77,0),0),PLE!$AA$28*CL77)</f>
        <v>0</v>
      </c>
      <c r="EM77" s="119">
        <f ca="1">IF($K77&lt;&gt;1,IF(ISNUMBER(INDEX(Import.PLE,$K77,EM$16)),IF(INDEX(Import.PLE,$K77,EM$16)&lt;=mediçao,CM77,0),0),PLE!$AA$28*CM77)</f>
        <v>0</v>
      </c>
      <c r="EN77" s="119">
        <f ca="1">IF($K77&lt;&gt;1,IF(ISNUMBER(INDEX(Import.PLE,$K77,EN$16)),IF(INDEX(Import.PLE,$K77,EN$16)&lt;=mediçao,CN77,0),0),PLE!$AA$28*CN77)</f>
        <v>0</v>
      </c>
      <c r="EO77" s="119">
        <f ca="1">IF($K77&lt;&gt;1,IF(ISNUMBER(INDEX(Import.PLE,$K77,EO$16)),IF(INDEX(Import.PLE,$K77,EO$16)&lt;=mediçao,CO77,0),0),PLE!$AA$28*CO77)</f>
        <v>0</v>
      </c>
      <c r="EP77" s="119">
        <f ca="1">IF($K77&lt;&gt;1,IF(ISNUMBER(INDEX(Import.PLE,$K77,EP$16)),IF(INDEX(Import.PLE,$K77,EP$16)&lt;=mediçao,CP77,0),0),PLE!$AA$28*CP77)</f>
        <v>0</v>
      </c>
      <c r="EQ77" s="119">
        <f ca="1">IF($K77&lt;&gt;1,IF(ISNUMBER(INDEX(Import.PLE,$K77,EQ$16)),IF(INDEX(Import.PLE,$K77,EQ$16)&lt;=mediçao,CQ77,0),0),PLE!$AA$28*CQ77)</f>
        <v>0</v>
      </c>
      <c r="ER77" s="119">
        <f ca="1">IF($K77&lt;&gt;1,IF(ISNUMBER(INDEX(Import.PLE,$K77,ER$16)),IF(INDEX(Import.PLE,$K77,ER$16)&lt;=mediçao,CR77,0),0),PLE!$AA$28*CR77)</f>
        <v>0</v>
      </c>
      <c r="ES77" s="119">
        <f ca="1">IF($K77&lt;&gt;1,IF(ISNUMBER(INDEX(Import.PLE,$K77,ES$16)),IF(INDEX(Import.PLE,$K77,ES$16)&lt;=mediçao,CS77,0),0),PLE!$AA$28*CS77)</f>
        <v>0</v>
      </c>
      <c r="ET77" s="119">
        <f ca="1">IF($K77&lt;&gt;1,IF(ISNUMBER(INDEX(Import.PLE,$K77,ET$16)),IF(INDEX(Import.PLE,$K77,ET$16)&lt;=mediçao,CT77,0),0),PLE!$AA$28*CT77)</f>
        <v>0</v>
      </c>
      <c r="EU77" s="119">
        <f ca="1">IF($K77&lt;&gt;1,IF(ISNUMBER(INDEX(Import.PLE,$K77,EU$16)),IF(INDEX(Import.PLE,$K77,EU$16)&lt;=mediçao,CU77,0),0),PLE!$AA$28*CU77)</f>
        <v>0</v>
      </c>
      <c r="EV77" s="119">
        <f ca="1">IF($K77&lt;&gt;1,IF(ISNUMBER(INDEX(Import.PLE,$K77,EV$16)),IF(INDEX(Import.PLE,$K77,EV$16)&lt;=mediçao,CV77,0),0),PLE!$AA$28*CV77)</f>
        <v>0</v>
      </c>
      <c r="EW77" s="119">
        <f ca="1">IF($K77&lt;&gt;1,IF(ISNUMBER(INDEX(Import.PLE,$K77,EW$16)),IF(INDEX(Import.PLE,$K77,EW$16)&lt;=mediçao,CW77,0),0),PLE!$AA$28*CW77)</f>
        <v>0</v>
      </c>
      <c r="EX77" s="119">
        <f ca="1">IF($K77&lt;&gt;1,IF(ISNUMBER(INDEX(Import.PLE,$K77,EX$16)),IF(INDEX(Import.PLE,$K77,EX$16)&lt;=mediçao,CX77,0),0),PLE!$AA$28*CX77)</f>
        <v>0</v>
      </c>
      <c r="EY77" s="119">
        <f ca="1">IF($K77&lt;&gt;1,IF(ISNUMBER(INDEX(Import.PLE,$K77,EY$16)),IF(INDEX(Import.PLE,$K77,EY$16)&lt;=mediçao,CY77,0),0),PLE!$AA$28*CY77)</f>
        <v>0</v>
      </c>
      <c r="EZ77" s="119">
        <f ca="1">IF($K77&lt;&gt;1,IF(ISNUMBER(INDEX(Import.PLE,$K77,EZ$16)),IF(INDEX(Import.PLE,$K77,EZ$16)&lt;=mediçao,CZ77,0),0),PLE!$AA$28*CZ77)</f>
        <v>0</v>
      </c>
      <c r="FA77" s="119">
        <f ca="1">IF($K77&lt;&gt;1,IF(ISNUMBER(INDEX(Import.PLE,$K77,FA$16)),IF(INDEX(Import.PLE,$K77,FA$16)&lt;=mediçao,DA77,0),0),PLE!$AA$28*DA77)</f>
        <v>0</v>
      </c>
      <c r="FB77" s="119">
        <f ca="1">IF($K77&lt;&gt;1,IF(ISNUMBER(INDEX(Import.PLE,$K77,FB$16)),IF(INDEX(Import.PLE,$K77,FB$16)&lt;=mediçao,DB77,0),0),PLE!$AA$28*DB77)</f>
        <v>0</v>
      </c>
      <c r="FC77" s="119">
        <f ca="1">IF($K77&lt;&gt;1,IF(ISNUMBER(INDEX(Import.PLE,$K77,FC$16)),IF(INDEX(Import.PLE,$K77,FC$16)&lt;=mediçao,DC77,0),0),PLE!$AA$28*DC77)</f>
        <v>0</v>
      </c>
      <c r="FD77" s="119">
        <f ca="1">IF($K77&lt;&gt;1,IF(ISNUMBER(INDEX(Import.PLE,$K77,FD$16)),IF(INDEX(Import.PLE,$K77,FD$16)&lt;=mediçao,DD77,0),0),PLE!$AA$28*DD77)</f>
        <v>0</v>
      </c>
      <c r="FE77" s="119">
        <f ca="1">IF($K77&lt;&gt;1,IF(ISNUMBER(INDEX(Import.PLE,$K77,FE$16)),IF(INDEX(Import.PLE,$K77,FE$16)&lt;=mediçao,DE77,0),0),PLE!$AA$28*DE77)</f>
        <v>0</v>
      </c>
      <c r="FF77" s="119">
        <f ca="1">IF($K77&lt;&gt;1,IF(ISNUMBER(INDEX(Import.PLE,$K77,FF$16)),IF(INDEX(Import.PLE,$K77,FF$16)&lt;=mediçao,DF77,0),0),PLE!$AA$28*DF77)</f>
        <v>0</v>
      </c>
      <c r="FG77" s="119">
        <f ca="1">IF($K77&lt;&gt;1,IF(ISNUMBER(INDEX(Import.PLE,$K77,FG$16)),IF(INDEX(Import.PLE,$K77,FG$16)&lt;=mediçao,DG77,0),0),PLE!$AA$28*DG77)</f>
        <v>0</v>
      </c>
      <c r="FH77" s="119">
        <f ca="1">IF($K77&lt;&gt;1,IF(ISNUMBER(INDEX(Import.PLE,$K77,FH$16)),IF(INDEX(Import.PLE,$K77,FH$16)&lt;=mediçao,DH77,0),0),PLE!$AA$28*DH77)</f>
        <v>0</v>
      </c>
      <c r="FI77" s="119">
        <f ca="1">IF($K77&lt;&gt;1,IF(ISNUMBER(INDEX(Import.PLE,$K77,FI$16)),IF(INDEX(Import.PLE,$K77,FI$16)&lt;=mediçao,DI77,0),0),PLE!$AA$28*DI77)</f>
        <v>0</v>
      </c>
      <c r="FJ77" s="119">
        <f ca="1">IF($K77&lt;&gt;1,IF(ISNUMBER(INDEX(Import.PLE,$K77,FJ$16)),IF(INDEX(Import.PLE,$K77,FJ$16)&lt;=mediçao,DJ77,0),0),PLE!$AA$28*DJ77)</f>
        <v>0</v>
      </c>
    </row>
    <row r="78" spans="2:166" s="88" customFormat="1" ht="11.25" customHeight="1" x14ac:dyDescent="0.35">
      <c r="B78" s="118">
        <f t="shared" ca="1" si="3"/>
        <v>61</v>
      </c>
      <c r="C78" s="83" t="str">
        <f t="shared" si="4"/>
        <v>Serviço</v>
      </c>
      <c r="D78" s="138" t="s">
        <v>303</v>
      </c>
      <c r="E78" s="139" t="s">
        <v>304</v>
      </c>
      <c r="F78" s="137" t="s">
        <v>201</v>
      </c>
      <c r="G78" s="174">
        <f t="shared" si="5"/>
        <v>12.6</v>
      </c>
      <c r="H78" s="175">
        <f t="shared" si="6"/>
        <v>404.91031746031746</v>
      </c>
      <c r="I78" s="176">
        <v>5101.87</v>
      </c>
      <c r="J78" s="86"/>
      <c r="K78" s="168">
        <f>deactivatedados.form1</f>
        <v>7</v>
      </c>
      <c r="L78" s="167" t="s">
        <v>707</v>
      </c>
      <c r="M78" s="87"/>
      <c r="N78" s="181">
        <v>12.6</v>
      </c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1"/>
      <c r="AX78" s="181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M78" s="119">
        <f t="shared" ca="1" si="7"/>
        <v>5101.87</v>
      </c>
      <c r="BN78" s="119">
        <f t="shared" si="8"/>
        <v>0</v>
      </c>
      <c r="BO78" s="119">
        <f t="shared" si="9"/>
        <v>0</v>
      </c>
      <c r="BP78" s="119">
        <f t="shared" si="10"/>
        <v>0</v>
      </c>
      <c r="BQ78" s="119">
        <f t="shared" si="11"/>
        <v>0</v>
      </c>
      <c r="BR78" s="119">
        <f t="shared" si="12"/>
        <v>0</v>
      </c>
      <c r="BS78" s="119">
        <f t="shared" si="13"/>
        <v>0</v>
      </c>
      <c r="BT78" s="119">
        <f t="shared" si="14"/>
        <v>0</v>
      </c>
      <c r="BU78" s="119">
        <f t="shared" si="15"/>
        <v>0</v>
      </c>
      <c r="BV78" s="119">
        <f t="shared" si="16"/>
        <v>0</v>
      </c>
      <c r="BW78" s="119">
        <f t="shared" si="17"/>
        <v>0</v>
      </c>
      <c r="BX78" s="119">
        <f t="shared" si="18"/>
        <v>0</v>
      </c>
      <c r="BY78" s="119">
        <f t="shared" si="19"/>
        <v>0</v>
      </c>
      <c r="BZ78" s="119">
        <f t="shared" si="20"/>
        <v>0</v>
      </c>
      <c r="CA78" s="119">
        <f t="shared" si="21"/>
        <v>0</v>
      </c>
      <c r="CB78" s="119">
        <f t="shared" si="22"/>
        <v>0</v>
      </c>
      <c r="CC78" s="119">
        <f t="shared" si="23"/>
        <v>0</v>
      </c>
      <c r="CD78" s="119">
        <f t="shared" si="24"/>
        <v>0</v>
      </c>
      <c r="CE78" s="119">
        <f t="shared" si="25"/>
        <v>0</v>
      </c>
      <c r="CF78" s="119">
        <f t="shared" si="26"/>
        <v>0</v>
      </c>
      <c r="CG78" s="119">
        <f t="shared" si="27"/>
        <v>0</v>
      </c>
      <c r="CH78" s="119">
        <f t="shared" si="28"/>
        <v>0</v>
      </c>
      <c r="CI78" s="119">
        <f t="shared" si="29"/>
        <v>0</v>
      </c>
      <c r="CJ78" s="119">
        <f t="shared" si="30"/>
        <v>0</v>
      </c>
      <c r="CK78" s="119">
        <f t="shared" si="31"/>
        <v>0</v>
      </c>
      <c r="CL78" s="119">
        <f t="shared" si="32"/>
        <v>0</v>
      </c>
      <c r="CM78" s="119">
        <f t="shared" si="33"/>
        <v>0</v>
      </c>
      <c r="CN78" s="119">
        <f t="shared" si="34"/>
        <v>0</v>
      </c>
      <c r="CO78" s="119">
        <f t="shared" si="35"/>
        <v>0</v>
      </c>
      <c r="CP78" s="119">
        <f t="shared" si="36"/>
        <v>0</v>
      </c>
      <c r="CQ78" s="119">
        <f t="shared" si="37"/>
        <v>0</v>
      </c>
      <c r="CR78" s="119">
        <f t="shared" si="38"/>
        <v>0</v>
      </c>
      <c r="CS78" s="119">
        <f t="shared" si="39"/>
        <v>0</v>
      </c>
      <c r="CT78" s="119">
        <f t="shared" si="40"/>
        <v>0</v>
      </c>
      <c r="CU78" s="119">
        <f t="shared" si="41"/>
        <v>0</v>
      </c>
      <c r="CV78" s="119">
        <f t="shared" si="42"/>
        <v>0</v>
      </c>
      <c r="CW78" s="119">
        <f t="shared" si="43"/>
        <v>0</v>
      </c>
      <c r="CX78" s="119">
        <f t="shared" si="44"/>
        <v>0</v>
      </c>
      <c r="CY78" s="119">
        <f t="shared" si="45"/>
        <v>0</v>
      </c>
      <c r="CZ78" s="119">
        <f t="shared" si="46"/>
        <v>0</v>
      </c>
      <c r="DA78" s="119">
        <f t="shared" si="47"/>
        <v>0</v>
      </c>
      <c r="DB78" s="119">
        <f t="shared" si="48"/>
        <v>0</v>
      </c>
      <c r="DC78" s="119">
        <f t="shared" si="49"/>
        <v>0</v>
      </c>
      <c r="DD78" s="119">
        <f t="shared" si="50"/>
        <v>0</v>
      </c>
      <c r="DE78" s="119">
        <f t="shared" si="51"/>
        <v>0</v>
      </c>
      <c r="DF78" s="119">
        <f t="shared" si="52"/>
        <v>0</v>
      </c>
      <c r="DG78" s="119">
        <f t="shared" si="53"/>
        <v>0</v>
      </c>
      <c r="DH78" s="119">
        <f t="shared" si="54"/>
        <v>0</v>
      </c>
      <c r="DI78" s="119">
        <f t="shared" si="55"/>
        <v>0</v>
      </c>
      <c r="DJ78" s="119">
        <f t="shared" si="56"/>
        <v>0</v>
      </c>
      <c r="DK78" s="126" t="str">
        <f t="shared" si="57"/>
        <v>1</v>
      </c>
      <c r="DL78" s="126">
        <f t="shared" ca="1" si="58"/>
        <v>0</v>
      </c>
      <c r="DM78" s="119">
        <f ca="1">IF($K78&lt;&gt;1,IF(ISNUMBER(INDEX(Import.PLE,$K78,DM$16)),IF(INDEX(Import.PLE,$K78,DM$16)&lt;=mediçao,BM78,0),0),PLE!$AA$28*BM78)</f>
        <v>0</v>
      </c>
      <c r="DN78" s="119">
        <f ca="1">IF($K78&lt;&gt;1,IF(ISNUMBER(INDEX(Import.PLE,$K78,DN$16)),IF(INDEX(Import.PLE,$K78,DN$16)&lt;=mediçao,BN78,0),0),PLE!$AA$28*BN78)</f>
        <v>0</v>
      </c>
      <c r="DO78" s="119">
        <f ca="1">IF($K78&lt;&gt;1,IF(ISNUMBER(INDEX(Import.PLE,$K78,DO$16)),IF(INDEX(Import.PLE,$K78,DO$16)&lt;=mediçao,BO78,0),0),PLE!$AA$28*BO78)</f>
        <v>0</v>
      </c>
      <c r="DP78" s="119">
        <f ca="1">IF($K78&lt;&gt;1,IF(ISNUMBER(INDEX(Import.PLE,$K78,DP$16)),IF(INDEX(Import.PLE,$K78,DP$16)&lt;=mediçao,BP78,0),0),PLE!$AA$28*BP78)</f>
        <v>0</v>
      </c>
      <c r="DQ78" s="119">
        <f ca="1">IF($K78&lt;&gt;1,IF(ISNUMBER(INDEX(Import.PLE,$K78,DQ$16)),IF(INDEX(Import.PLE,$K78,DQ$16)&lt;=mediçao,BQ78,0),0),PLE!$AA$28*BQ78)</f>
        <v>0</v>
      </c>
      <c r="DR78" s="119">
        <f ca="1">IF($K78&lt;&gt;1,IF(ISNUMBER(INDEX(Import.PLE,$K78,DR$16)),IF(INDEX(Import.PLE,$K78,DR$16)&lt;=mediçao,BR78,0),0),PLE!$AA$28*BR78)</f>
        <v>0</v>
      </c>
      <c r="DS78" s="119">
        <f ca="1">IF($K78&lt;&gt;1,IF(ISNUMBER(INDEX(Import.PLE,$K78,DS$16)),IF(INDEX(Import.PLE,$K78,DS$16)&lt;=mediçao,BS78,0),0),PLE!$AA$28*BS78)</f>
        <v>0</v>
      </c>
      <c r="DT78" s="119">
        <f ca="1">IF($K78&lt;&gt;1,IF(ISNUMBER(INDEX(Import.PLE,$K78,DT$16)),IF(INDEX(Import.PLE,$K78,DT$16)&lt;=mediçao,BT78,0),0),PLE!$AA$28*BT78)</f>
        <v>0</v>
      </c>
      <c r="DU78" s="119">
        <f ca="1">IF($K78&lt;&gt;1,IF(ISNUMBER(INDEX(Import.PLE,$K78,DU$16)),IF(INDEX(Import.PLE,$K78,DU$16)&lt;=mediçao,BU78,0),0),PLE!$AA$28*BU78)</f>
        <v>0</v>
      </c>
      <c r="DV78" s="119">
        <f ca="1">IF($K78&lt;&gt;1,IF(ISNUMBER(INDEX(Import.PLE,$K78,DV$16)),IF(INDEX(Import.PLE,$K78,DV$16)&lt;=mediçao,BV78,0),0),PLE!$AA$28*BV78)</f>
        <v>0</v>
      </c>
      <c r="DW78" s="119">
        <f ca="1">IF($K78&lt;&gt;1,IF(ISNUMBER(INDEX(Import.PLE,$K78,DW$16)),IF(INDEX(Import.PLE,$K78,DW$16)&lt;=mediçao,BW78,0),0),PLE!$AA$28*BW78)</f>
        <v>0</v>
      </c>
      <c r="DX78" s="119">
        <f ca="1">IF($K78&lt;&gt;1,IF(ISNUMBER(INDEX(Import.PLE,$K78,DX$16)),IF(INDEX(Import.PLE,$K78,DX$16)&lt;=mediçao,BX78,0),0),PLE!$AA$28*BX78)</f>
        <v>0</v>
      </c>
      <c r="DY78" s="119">
        <f ca="1">IF($K78&lt;&gt;1,IF(ISNUMBER(INDEX(Import.PLE,$K78,DY$16)),IF(INDEX(Import.PLE,$K78,DY$16)&lt;=mediçao,BY78,0),0),PLE!$AA$28*BY78)</f>
        <v>0</v>
      </c>
      <c r="DZ78" s="119">
        <f ca="1">IF($K78&lt;&gt;1,IF(ISNUMBER(INDEX(Import.PLE,$K78,DZ$16)),IF(INDEX(Import.PLE,$K78,DZ$16)&lt;=mediçao,BZ78,0),0),PLE!$AA$28*BZ78)</f>
        <v>0</v>
      </c>
      <c r="EA78" s="119">
        <f ca="1">IF($K78&lt;&gt;1,IF(ISNUMBER(INDEX(Import.PLE,$K78,EA$16)),IF(INDEX(Import.PLE,$K78,EA$16)&lt;=mediçao,CA78,0),0),PLE!$AA$28*CA78)</f>
        <v>0</v>
      </c>
      <c r="EB78" s="119">
        <f ca="1">IF($K78&lt;&gt;1,IF(ISNUMBER(INDEX(Import.PLE,$K78,EB$16)),IF(INDEX(Import.PLE,$K78,EB$16)&lt;=mediçao,CB78,0),0),PLE!$AA$28*CB78)</f>
        <v>0</v>
      </c>
      <c r="EC78" s="119">
        <f ca="1">IF($K78&lt;&gt;1,IF(ISNUMBER(INDEX(Import.PLE,$K78,EC$16)),IF(INDEX(Import.PLE,$K78,EC$16)&lt;=mediçao,CC78,0),0),PLE!$AA$28*CC78)</f>
        <v>0</v>
      </c>
      <c r="ED78" s="119">
        <f ca="1">IF($K78&lt;&gt;1,IF(ISNUMBER(INDEX(Import.PLE,$K78,ED$16)),IF(INDEX(Import.PLE,$K78,ED$16)&lt;=mediçao,CD78,0),0),PLE!$AA$28*CD78)</f>
        <v>0</v>
      </c>
      <c r="EE78" s="119">
        <f ca="1">IF($K78&lt;&gt;1,IF(ISNUMBER(INDEX(Import.PLE,$K78,EE$16)),IF(INDEX(Import.PLE,$K78,EE$16)&lt;=mediçao,CE78,0),0),PLE!$AA$28*CE78)</f>
        <v>0</v>
      </c>
      <c r="EF78" s="119">
        <f ca="1">IF($K78&lt;&gt;1,IF(ISNUMBER(INDEX(Import.PLE,$K78,EF$16)),IF(INDEX(Import.PLE,$K78,EF$16)&lt;=mediçao,CF78,0),0),PLE!$AA$28*CF78)</f>
        <v>0</v>
      </c>
      <c r="EG78" s="119">
        <f ca="1">IF($K78&lt;&gt;1,IF(ISNUMBER(INDEX(Import.PLE,$K78,EG$16)),IF(INDEX(Import.PLE,$K78,EG$16)&lt;=mediçao,CG78,0),0),PLE!$AA$28*CG78)</f>
        <v>0</v>
      </c>
      <c r="EH78" s="119">
        <f ca="1">IF($K78&lt;&gt;1,IF(ISNUMBER(INDEX(Import.PLE,$K78,EH$16)),IF(INDEX(Import.PLE,$K78,EH$16)&lt;=mediçao,CH78,0),0),PLE!$AA$28*CH78)</f>
        <v>0</v>
      </c>
      <c r="EI78" s="119">
        <f ca="1">IF($K78&lt;&gt;1,IF(ISNUMBER(INDEX(Import.PLE,$K78,EI$16)),IF(INDEX(Import.PLE,$K78,EI$16)&lt;=mediçao,CI78,0),0),PLE!$AA$28*CI78)</f>
        <v>0</v>
      </c>
      <c r="EJ78" s="119">
        <f ca="1">IF($K78&lt;&gt;1,IF(ISNUMBER(INDEX(Import.PLE,$K78,EJ$16)),IF(INDEX(Import.PLE,$K78,EJ$16)&lt;=mediçao,CJ78,0),0),PLE!$AA$28*CJ78)</f>
        <v>0</v>
      </c>
      <c r="EK78" s="119">
        <f ca="1">IF($K78&lt;&gt;1,IF(ISNUMBER(INDEX(Import.PLE,$K78,EK$16)),IF(INDEX(Import.PLE,$K78,EK$16)&lt;=mediçao,CK78,0),0),PLE!$AA$28*CK78)</f>
        <v>0</v>
      </c>
      <c r="EL78" s="119">
        <f ca="1">IF($K78&lt;&gt;1,IF(ISNUMBER(INDEX(Import.PLE,$K78,EL$16)),IF(INDEX(Import.PLE,$K78,EL$16)&lt;=mediçao,CL78,0),0),PLE!$AA$28*CL78)</f>
        <v>0</v>
      </c>
      <c r="EM78" s="119">
        <f ca="1">IF($K78&lt;&gt;1,IF(ISNUMBER(INDEX(Import.PLE,$K78,EM$16)),IF(INDEX(Import.PLE,$K78,EM$16)&lt;=mediçao,CM78,0),0),PLE!$AA$28*CM78)</f>
        <v>0</v>
      </c>
      <c r="EN78" s="119">
        <f ca="1">IF($K78&lt;&gt;1,IF(ISNUMBER(INDEX(Import.PLE,$K78,EN$16)),IF(INDEX(Import.PLE,$K78,EN$16)&lt;=mediçao,CN78,0),0),PLE!$AA$28*CN78)</f>
        <v>0</v>
      </c>
      <c r="EO78" s="119">
        <f ca="1">IF($K78&lt;&gt;1,IF(ISNUMBER(INDEX(Import.PLE,$K78,EO$16)),IF(INDEX(Import.PLE,$K78,EO$16)&lt;=mediçao,CO78,0),0),PLE!$AA$28*CO78)</f>
        <v>0</v>
      </c>
      <c r="EP78" s="119">
        <f ca="1">IF($K78&lt;&gt;1,IF(ISNUMBER(INDEX(Import.PLE,$K78,EP$16)),IF(INDEX(Import.PLE,$K78,EP$16)&lt;=mediçao,CP78,0),0),PLE!$AA$28*CP78)</f>
        <v>0</v>
      </c>
      <c r="EQ78" s="119">
        <f ca="1">IF($K78&lt;&gt;1,IF(ISNUMBER(INDEX(Import.PLE,$K78,EQ$16)),IF(INDEX(Import.PLE,$K78,EQ$16)&lt;=mediçao,CQ78,0),0),PLE!$AA$28*CQ78)</f>
        <v>0</v>
      </c>
      <c r="ER78" s="119">
        <f ca="1">IF($K78&lt;&gt;1,IF(ISNUMBER(INDEX(Import.PLE,$K78,ER$16)),IF(INDEX(Import.PLE,$K78,ER$16)&lt;=mediçao,CR78,0),0),PLE!$AA$28*CR78)</f>
        <v>0</v>
      </c>
      <c r="ES78" s="119">
        <f ca="1">IF($K78&lt;&gt;1,IF(ISNUMBER(INDEX(Import.PLE,$K78,ES$16)),IF(INDEX(Import.PLE,$K78,ES$16)&lt;=mediçao,CS78,0),0),PLE!$AA$28*CS78)</f>
        <v>0</v>
      </c>
      <c r="ET78" s="119">
        <f ca="1">IF($K78&lt;&gt;1,IF(ISNUMBER(INDEX(Import.PLE,$K78,ET$16)),IF(INDEX(Import.PLE,$K78,ET$16)&lt;=mediçao,CT78,0),0),PLE!$AA$28*CT78)</f>
        <v>0</v>
      </c>
      <c r="EU78" s="119">
        <f ca="1">IF($K78&lt;&gt;1,IF(ISNUMBER(INDEX(Import.PLE,$K78,EU$16)),IF(INDEX(Import.PLE,$K78,EU$16)&lt;=mediçao,CU78,0),0),PLE!$AA$28*CU78)</f>
        <v>0</v>
      </c>
      <c r="EV78" s="119">
        <f ca="1">IF($K78&lt;&gt;1,IF(ISNUMBER(INDEX(Import.PLE,$K78,EV$16)),IF(INDEX(Import.PLE,$K78,EV$16)&lt;=mediçao,CV78,0),0),PLE!$AA$28*CV78)</f>
        <v>0</v>
      </c>
      <c r="EW78" s="119">
        <f ca="1">IF($K78&lt;&gt;1,IF(ISNUMBER(INDEX(Import.PLE,$K78,EW$16)),IF(INDEX(Import.PLE,$K78,EW$16)&lt;=mediçao,CW78,0),0),PLE!$AA$28*CW78)</f>
        <v>0</v>
      </c>
      <c r="EX78" s="119">
        <f ca="1">IF($K78&lt;&gt;1,IF(ISNUMBER(INDEX(Import.PLE,$K78,EX$16)),IF(INDEX(Import.PLE,$K78,EX$16)&lt;=mediçao,CX78,0),0),PLE!$AA$28*CX78)</f>
        <v>0</v>
      </c>
      <c r="EY78" s="119">
        <f ca="1">IF($K78&lt;&gt;1,IF(ISNUMBER(INDEX(Import.PLE,$K78,EY$16)),IF(INDEX(Import.PLE,$K78,EY$16)&lt;=mediçao,CY78,0),0),PLE!$AA$28*CY78)</f>
        <v>0</v>
      </c>
      <c r="EZ78" s="119">
        <f ca="1">IF($K78&lt;&gt;1,IF(ISNUMBER(INDEX(Import.PLE,$K78,EZ$16)),IF(INDEX(Import.PLE,$K78,EZ$16)&lt;=mediçao,CZ78,0),0),PLE!$AA$28*CZ78)</f>
        <v>0</v>
      </c>
      <c r="FA78" s="119">
        <f ca="1">IF($K78&lt;&gt;1,IF(ISNUMBER(INDEX(Import.PLE,$K78,FA$16)),IF(INDEX(Import.PLE,$K78,FA$16)&lt;=mediçao,DA78,0),0),PLE!$AA$28*DA78)</f>
        <v>0</v>
      </c>
      <c r="FB78" s="119">
        <f ca="1">IF($K78&lt;&gt;1,IF(ISNUMBER(INDEX(Import.PLE,$K78,FB$16)),IF(INDEX(Import.PLE,$K78,FB$16)&lt;=mediçao,DB78,0),0),PLE!$AA$28*DB78)</f>
        <v>0</v>
      </c>
      <c r="FC78" s="119">
        <f ca="1">IF($K78&lt;&gt;1,IF(ISNUMBER(INDEX(Import.PLE,$K78,FC$16)),IF(INDEX(Import.PLE,$K78,FC$16)&lt;=mediçao,DC78,0),0),PLE!$AA$28*DC78)</f>
        <v>0</v>
      </c>
      <c r="FD78" s="119">
        <f ca="1">IF($K78&lt;&gt;1,IF(ISNUMBER(INDEX(Import.PLE,$K78,FD$16)),IF(INDEX(Import.PLE,$K78,FD$16)&lt;=mediçao,DD78,0),0),PLE!$AA$28*DD78)</f>
        <v>0</v>
      </c>
      <c r="FE78" s="119">
        <f ca="1">IF($K78&lt;&gt;1,IF(ISNUMBER(INDEX(Import.PLE,$K78,FE$16)),IF(INDEX(Import.PLE,$K78,FE$16)&lt;=mediçao,DE78,0),0),PLE!$AA$28*DE78)</f>
        <v>0</v>
      </c>
      <c r="FF78" s="119">
        <f ca="1">IF($K78&lt;&gt;1,IF(ISNUMBER(INDEX(Import.PLE,$K78,FF$16)),IF(INDEX(Import.PLE,$K78,FF$16)&lt;=mediçao,DF78,0),0),PLE!$AA$28*DF78)</f>
        <v>0</v>
      </c>
      <c r="FG78" s="119">
        <f ca="1">IF($K78&lt;&gt;1,IF(ISNUMBER(INDEX(Import.PLE,$K78,FG$16)),IF(INDEX(Import.PLE,$K78,FG$16)&lt;=mediçao,DG78,0),0),PLE!$AA$28*DG78)</f>
        <v>0</v>
      </c>
      <c r="FH78" s="119">
        <f ca="1">IF($K78&lt;&gt;1,IF(ISNUMBER(INDEX(Import.PLE,$K78,FH$16)),IF(INDEX(Import.PLE,$K78,FH$16)&lt;=mediçao,DH78,0),0),PLE!$AA$28*DH78)</f>
        <v>0</v>
      </c>
      <c r="FI78" s="119">
        <f ca="1">IF($K78&lt;&gt;1,IF(ISNUMBER(INDEX(Import.PLE,$K78,FI$16)),IF(INDEX(Import.PLE,$K78,FI$16)&lt;=mediçao,DI78,0),0),PLE!$AA$28*DI78)</f>
        <v>0</v>
      </c>
      <c r="FJ78" s="119">
        <f ca="1">IF($K78&lt;&gt;1,IF(ISNUMBER(INDEX(Import.PLE,$K78,FJ$16)),IF(INDEX(Import.PLE,$K78,FJ$16)&lt;=mediçao,DJ78,0),0),PLE!$AA$28*DJ78)</f>
        <v>0</v>
      </c>
    </row>
    <row r="79" spans="2:166" s="88" customFormat="1" ht="10.5" x14ac:dyDescent="0.35">
      <c r="B79" s="118">
        <f t="shared" ca="1" si="3"/>
        <v>62</v>
      </c>
      <c r="C79" s="83" t="str">
        <f t="shared" si="4"/>
        <v>Nível</v>
      </c>
      <c r="D79" s="138" t="s">
        <v>305</v>
      </c>
      <c r="E79" s="139" t="s">
        <v>306</v>
      </c>
      <c r="F79" s="137"/>
      <c r="G79" s="174" t="str">
        <f t="shared" si="5"/>
        <v/>
      </c>
      <c r="H79" s="175" t="str">
        <f t="shared" si="6"/>
        <v/>
      </c>
      <c r="I79" s="176">
        <v>45696.08</v>
      </c>
      <c r="J79" s="86"/>
      <c r="K79" s="168" t="str">
        <f>deactivatedados.form1</f>
        <v/>
      </c>
      <c r="L79" s="167"/>
      <c r="M79" s="87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1"/>
      <c r="AX79" s="181"/>
      <c r="AY79" s="181"/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M79" s="119">
        <f t="shared" si="7"/>
        <v>0</v>
      </c>
      <c r="BN79" s="119">
        <f t="shared" si="8"/>
        <v>0</v>
      </c>
      <c r="BO79" s="119">
        <f t="shared" si="9"/>
        <v>0</v>
      </c>
      <c r="BP79" s="119">
        <f t="shared" si="10"/>
        <v>0</v>
      </c>
      <c r="BQ79" s="119">
        <f t="shared" si="11"/>
        <v>0</v>
      </c>
      <c r="BR79" s="119">
        <f t="shared" si="12"/>
        <v>0</v>
      </c>
      <c r="BS79" s="119">
        <f t="shared" si="13"/>
        <v>0</v>
      </c>
      <c r="BT79" s="119">
        <f t="shared" si="14"/>
        <v>0</v>
      </c>
      <c r="BU79" s="119">
        <f t="shared" si="15"/>
        <v>0</v>
      </c>
      <c r="BV79" s="119">
        <f t="shared" si="16"/>
        <v>0</v>
      </c>
      <c r="BW79" s="119">
        <f t="shared" si="17"/>
        <v>0</v>
      </c>
      <c r="BX79" s="119">
        <f t="shared" si="18"/>
        <v>0</v>
      </c>
      <c r="BY79" s="119">
        <f t="shared" si="19"/>
        <v>0</v>
      </c>
      <c r="BZ79" s="119">
        <f t="shared" si="20"/>
        <v>0</v>
      </c>
      <c r="CA79" s="119">
        <f t="shared" si="21"/>
        <v>0</v>
      </c>
      <c r="CB79" s="119">
        <f t="shared" si="22"/>
        <v>0</v>
      </c>
      <c r="CC79" s="119">
        <f t="shared" si="23"/>
        <v>0</v>
      </c>
      <c r="CD79" s="119">
        <f t="shared" si="24"/>
        <v>0</v>
      </c>
      <c r="CE79" s="119">
        <f t="shared" si="25"/>
        <v>0</v>
      </c>
      <c r="CF79" s="119">
        <f t="shared" si="26"/>
        <v>0</v>
      </c>
      <c r="CG79" s="119">
        <f t="shared" si="27"/>
        <v>0</v>
      </c>
      <c r="CH79" s="119">
        <f t="shared" si="28"/>
        <v>0</v>
      </c>
      <c r="CI79" s="119">
        <f t="shared" si="29"/>
        <v>0</v>
      </c>
      <c r="CJ79" s="119">
        <f t="shared" si="30"/>
        <v>0</v>
      </c>
      <c r="CK79" s="119">
        <f t="shared" si="31"/>
        <v>0</v>
      </c>
      <c r="CL79" s="119">
        <f t="shared" si="32"/>
        <v>0</v>
      </c>
      <c r="CM79" s="119">
        <f t="shared" si="33"/>
        <v>0</v>
      </c>
      <c r="CN79" s="119">
        <f t="shared" si="34"/>
        <v>0</v>
      </c>
      <c r="CO79" s="119">
        <f t="shared" si="35"/>
        <v>0</v>
      </c>
      <c r="CP79" s="119">
        <f t="shared" si="36"/>
        <v>0</v>
      </c>
      <c r="CQ79" s="119">
        <f t="shared" si="37"/>
        <v>0</v>
      </c>
      <c r="CR79" s="119">
        <f t="shared" si="38"/>
        <v>0</v>
      </c>
      <c r="CS79" s="119">
        <f t="shared" si="39"/>
        <v>0</v>
      </c>
      <c r="CT79" s="119">
        <f t="shared" si="40"/>
        <v>0</v>
      </c>
      <c r="CU79" s="119">
        <f t="shared" si="41"/>
        <v>0</v>
      </c>
      <c r="CV79" s="119">
        <f t="shared" si="42"/>
        <v>0</v>
      </c>
      <c r="CW79" s="119">
        <f t="shared" si="43"/>
        <v>0</v>
      </c>
      <c r="CX79" s="119">
        <f t="shared" si="44"/>
        <v>0</v>
      </c>
      <c r="CY79" s="119">
        <f t="shared" si="45"/>
        <v>0</v>
      </c>
      <c r="CZ79" s="119">
        <f t="shared" si="46"/>
        <v>0</v>
      </c>
      <c r="DA79" s="119">
        <f t="shared" si="47"/>
        <v>0</v>
      </c>
      <c r="DB79" s="119">
        <f t="shared" si="48"/>
        <v>0</v>
      </c>
      <c r="DC79" s="119">
        <f t="shared" si="49"/>
        <v>0</v>
      </c>
      <c r="DD79" s="119">
        <f t="shared" si="50"/>
        <v>0</v>
      </c>
      <c r="DE79" s="119">
        <f t="shared" si="51"/>
        <v>0</v>
      </c>
      <c r="DF79" s="119">
        <f t="shared" si="52"/>
        <v>0</v>
      </c>
      <c r="DG79" s="119">
        <f t="shared" si="53"/>
        <v>0</v>
      </c>
      <c r="DH79" s="119">
        <f t="shared" si="54"/>
        <v>0</v>
      </c>
      <c r="DI79" s="119">
        <f t="shared" si="55"/>
        <v>0</v>
      </c>
      <c r="DJ79" s="119">
        <f t="shared" si="56"/>
        <v>0</v>
      </c>
      <c r="DK79" s="126" t="str">
        <f t="shared" si="57"/>
        <v>1</v>
      </c>
      <c r="DL79" s="126">
        <f t="shared" ca="1" si="58"/>
        <v>0</v>
      </c>
      <c r="DM79" s="119">
        <f ca="1">IF($K79&lt;&gt;1,IF(ISNUMBER(INDEX(Import.PLE,$K79,DM$16)),IF(INDEX(Import.PLE,$K79,DM$16)&lt;=mediçao,BM79,0),0),PLE!$AA$28*BM79)</f>
        <v>0</v>
      </c>
      <c r="DN79" s="119">
        <f ca="1">IF($K79&lt;&gt;1,IF(ISNUMBER(INDEX(Import.PLE,$K79,DN$16)),IF(INDEX(Import.PLE,$K79,DN$16)&lt;=mediçao,BN79,0),0),PLE!$AA$28*BN79)</f>
        <v>0</v>
      </c>
      <c r="DO79" s="119">
        <f ca="1">IF($K79&lt;&gt;1,IF(ISNUMBER(INDEX(Import.PLE,$K79,DO$16)),IF(INDEX(Import.PLE,$K79,DO$16)&lt;=mediçao,BO79,0),0),PLE!$AA$28*BO79)</f>
        <v>0</v>
      </c>
      <c r="DP79" s="119">
        <f ca="1">IF($K79&lt;&gt;1,IF(ISNUMBER(INDEX(Import.PLE,$K79,DP$16)),IF(INDEX(Import.PLE,$K79,DP$16)&lt;=mediçao,BP79,0),0),PLE!$AA$28*BP79)</f>
        <v>0</v>
      </c>
      <c r="DQ79" s="119">
        <f ca="1">IF($K79&lt;&gt;1,IF(ISNUMBER(INDEX(Import.PLE,$K79,DQ$16)),IF(INDEX(Import.PLE,$K79,DQ$16)&lt;=mediçao,BQ79,0),0),PLE!$AA$28*BQ79)</f>
        <v>0</v>
      </c>
      <c r="DR79" s="119">
        <f ca="1">IF($K79&lt;&gt;1,IF(ISNUMBER(INDEX(Import.PLE,$K79,DR$16)),IF(INDEX(Import.PLE,$K79,DR$16)&lt;=mediçao,BR79,0),0),PLE!$AA$28*BR79)</f>
        <v>0</v>
      </c>
      <c r="DS79" s="119">
        <f ca="1">IF($K79&lt;&gt;1,IF(ISNUMBER(INDEX(Import.PLE,$K79,DS$16)),IF(INDEX(Import.PLE,$K79,DS$16)&lt;=mediçao,BS79,0),0),PLE!$AA$28*BS79)</f>
        <v>0</v>
      </c>
      <c r="DT79" s="119">
        <f ca="1">IF($K79&lt;&gt;1,IF(ISNUMBER(INDEX(Import.PLE,$K79,DT$16)),IF(INDEX(Import.PLE,$K79,DT$16)&lt;=mediçao,BT79,0),0),PLE!$AA$28*BT79)</f>
        <v>0</v>
      </c>
      <c r="DU79" s="119">
        <f ca="1">IF($K79&lt;&gt;1,IF(ISNUMBER(INDEX(Import.PLE,$K79,DU$16)),IF(INDEX(Import.PLE,$K79,DU$16)&lt;=mediçao,BU79,0),0),PLE!$AA$28*BU79)</f>
        <v>0</v>
      </c>
      <c r="DV79" s="119">
        <f ca="1">IF($K79&lt;&gt;1,IF(ISNUMBER(INDEX(Import.PLE,$K79,DV$16)),IF(INDEX(Import.PLE,$K79,DV$16)&lt;=mediçao,BV79,0),0),PLE!$AA$28*BV79)</f>
        <v>0</v>
      </c>
      <c r="DW79" s="119">
        <f ca="1">IF($K79&lt;&gt;1,IF(ISNUMBER(INDEX(Import.PLE,$K79,DW$16)),IF(INDEX(Import.PLE,$K79,DW$16)&lt;=mediçao,BW79,0),0),PLE!$AA$28*BW79)</f>
        <v>0</v>
      </c>
      <c r="DX79" s="119">
        <f ca="1">IF($K79&lt;&gt;1,IF(ISNUMBER(INDEX(Import.PLE,$K79,DX$16)),IF(INDEX(Import.PLE,$K79,DX$16)&lt;=mediçao,BX79,0),0),PLE!$AA$28*BX79)</f>
        <v>0</v>
      </c>
      <c r="DY79" s="119">
        <f ca="1">IF($K79&lt;&gt;1,IF(ISNUMBER(INDEX(Import.PLE,$K79,DY$16)),IF(INDEX(Import.PLE,$K79,DY$16)&lt;=mediçao,BY79,0),0),PLE!$AA$28*BY79)</f>
        <v>0</v>
      </c>
      <c r="DZ79" s="119">
        <f ca="1">IF($K79&lt;&gt;1,IF(ISNUMBER(INDEX(Import.PLE,$K79,DZ$16)),IF(INDEX(Import.PLE,$K79,DZ$16)&lt;=mediçao,BZ79,0),0),PLE!$AA$28*BZ79)</f>
        <v>0</v>
      </c>
      <c r="EA79" s="119">
        <f ca="1">IF($K79&lt;&gt;1,IF(ISNUMBER(INDEX(Import.PLE,$K79,EA$16)),IF(INDEX(Import.PLE,$K79,EA$16)&lt;=mediçao,CA79,0),0),PLE!$AA$28*CA79)</f>
        <v>0</v>
      </c>
      <c r="EB79" s="119">
        <f ca="1">IF($K79&lt;&gt;1,IF(ISNUMBER(INDEX(Import.PLE,$K79,EB$16)),IF(INDEX(Import.PLE,$K79,EB$16)&lt;=mediçao,CB79,0),0),PLE!$AA$28*CB79)</f>
        <v>0</v>
      </c>
      <c r="EC79" s="119">
        <f ca="1">IF($K79&lt;&gt;1,IF(ISNUMBER(INDEX(Import.PLE,$K79,EC$16)),IF(INDEX(Import.PLE,$K79,EC$16)&lt;=mediçao,CC79,0),0),PLE!$AA$28*CC79)</f>
        <v>0</v>
      </c>
      <c r="ED79" s="119">
        <f ca="1">IF($K79&lt;&gt;1,IF(ISNUMBER(INDEX(Import.PLE,$K79,ED$16)),IF(INDEX(Import.PLE,$K79,ED$16)&lt;=mediçao,CD79,0),0),PLE!$AA$28*CD79)</f>
        <v>0</v>
      </c>
      <c r="EE79" s="119">
        <f ca="1">IF($K79&lt;&gt;1,IF(ISNUMBER(INDEX(Import.PLE,$K79,EE$16)),IF(INDEX(Import.PLE,$K79,EE$16)&lt;=mediçao,CE79,0),0),PLE!$AA$28*CE79)</f>
        <v>0</v>
      </c>
      <c r="EF79" s="119">
        <f ca="1">IF($K79&lt;&gt;1,IF(ISNUMBER(INDEX(Import.PLE,$K79,EF$16)),IF(INDEX(Import.PLE,$K79,EF$16)&lt;=mediçao,CF79,0),0),PLE!$AA$28*CF79)</f>
        <v>0</v>
      </c>
      <c r="EG79" s="119">
        <f ca="1">IF($K79&lt;&gt;1,IF(ISNUMBER(INDEX(Import.PLE,$K79,EG$16)),IF(INDEX(Import.PLE,$K79,EG$16)&lt;=mediçao,CG79,0),0),PLE!$AA$28*CG79)</f>
        <v>0</v>
      </c>
      <c r="EH79" s="119">
        <f ca="1">IF($K79&lt;&gt;1,IF(ISNUMBER(INDEX(Import.PLE,$K79,EH$16)),IF(INDEX(Import.PLE,$K79,EH$16)&lt;=mediçao,CH79,0),0),PLE!$AA$28*CH79)</f>
        <v>0</v>
      </c>
      <c r="EI79" s="119">
        <f ca="1">IF($K79&lt;&gt;1,IF(ISNUMBER(INDEX(Import.PLE,$K79,EI$16)),IF(INDEX(Import.PLE,$K79,EI$16)&lt;=mediçao,CI79,0),0),PLE!$AA$28*CI79)</f>
        <v>0</v>
      </c>
      <c r="EJ79" s="119">
        <f ca="1">IF($K79&lt;&gt;1,IF(ISNUMBER(INDEX(Import.PLE,$K79,EJ$16)),IF(INDEX(Import.PLE,$K79,EJ$16)&lt;=mediçao,CJ79,0),0),PLE!$AA$28*CJ79)</f>
        <v>0</v>
      </c>
      <c r="EK79" s="119">
        <f ca="1">IF($K79&lt;&gt;1,IF(ISNUMBER(INDEX(Import.PLE,$K79,EK$16)),IF(INDEX(Import.PLE,$K79,EK$16)&lt;=mediçao,CK79,0),0),PLE!$AA$28*CK79)</f>
        <v>0</v>
      </c>
      <c r="EL79" s="119">
        <f ca="1">IF($K79&lt;&gt;1,IF(ISNUMBER(INDEX(Import.PLE,$K79,EL$16)),IF(INDEX(Import.PLE,$K79,EL$16)&lt;=mediçao,CL79,0),0),PLE!$AA$28*CL79)</f>
        <v>0</v>
      </c>
      <c r="EM79" s="119">
        <f ca="1">IF($K79&lt;&gt;1,IF(ISNUMBER(INDEX(Import.PLE,$K79,EM$16)),IF(INDEX(Import.PLE,$K79,EM$16)&lt;=mediçao,CM79,0),0),PLE!$AA$28*CM79)</f>
        <v>0</v>
      </c>
      <c r="EN79" s="119">
        <f ca="1">IF($K79&lt;&gt;1,IF(ISNUMBER(INDEX(Import.PLE,$K79,EN$16)),IF(INDEX(Import.PLE,$K79,EN$16)&lt;=mediçao,CN79,0),0),PLE!$AA$28*CN79)</f>
        <v>0</v>
      </c>
      <c r="EO79" s="119">
        <f ca="1">IF($K79&lt;&gt;1,IF(ISNUMBER(INDEX(Import.PLE,$K79,EO$16)),IF(INDEX(Import.PLE,$K79,EO$16)&lt;=mediçao,CO79,0),0),PLE!$AA$28*CO79)</f>
        <v>0</v>
      </c>
      <c r="EP79" s="119">
        <f ca="1">IF($K79&lt;&gt;1,IF(ISNUMBER(INDEX(Import.PLE,$K79,EP$16)),IF(INDEX(Import.PLE,$K79,EP$16)&lt;=mediçao,CP79,0),0),PLE!$AA$28*CP79)</f>
        <v>0</v>
      </c>
      <c r="EQ79" s="119">
        <f ca="1">IF($K79&lt;&gt;1,IF(ISNUMBER(INDEX(Import.PLE,$K79,EQ$16)),IF(INDEX(Import.PLE,$K79,EQ$16)&lt;=mediçao,CQ79,0),0),PLE!$AA$28*CQ79)</f>
        <v>0</v>
      </c>
      <c r="ER79" s="119">
        <f ca="1">IF($K79&lt;&gt;1,IF(ISNUMBER(INDEX(Import.PLE,$K79,ER$16)),IF(INDEX(Import.PLE,$K79,ER$16)&lt;=mediçao,CR79,0),0),PLE!$AA$28*CR79)</f>
        <v>0</v>
      </c>
      <c r="ES79" s="119">
        <f ca="1">IF($K79&lt;&gt;1,IF(ISNUMBER(INDEX(Import.PLE,$K79,ES$16)),IF(INDEX(Import.PLE,$K79,ES$16)&lt;=mediçao,CS79,0),0),PLE!$AA$28*CS79)</f>
        <v>0</v>
      </c>
      <c r="ET79" s="119">
        <f ca="1">IF($K79&lt;&gt;1,IF(ISNUMBER(INDEX(Import.PLE,$K79,ET$16)),IF(INDEX(Import.PLE,$K79,ET$16)&lt;=mediçao,CT79,0),0),PLE!$AA$28*CT79)</f>
        <v>0</v>
      </c>
      <c r="EU79" s="119">
        <f ca="1">IF($K79&lt;&gt;1,IF(ISNUMBER(INDEX(Import.PLE,$K79,EU$16)),IF(INDEX(Import.PLE,$K79,EU$16)&lt;=mediçao,CU79,0),0),PLE!$AA$28*CU79)</f>
        <v>0</v>
      </c>
      <c r="EV79" s="119">
        <f ca="1">IF($K79&lt;&gt;1,IF(ISNUMBER(INDEX(Import.PLE,$K79,EV$16)),IF(INDEX(Import.PLE,$K79,EV$16)&lt;=mediçao,CV79,0),0),PLE!$AA$28*CV79)</f>
        <v>0</v>
      </c>
      <c r="EW79" s="119">
        <f ca="1">IF($K79&lt;&gt;1,IF(ISNUMBER(INDEX(Import.PLE,$K79,EW$16)),IF(INDEX(Import.PLE,$K79,EW$16)&lt;=mediçao,CW79,0),0),PLE!$AA$28*CW79)</f>
        <v>0</v>
      </c>
      <c r="EX79" s="119">
        <f ca="1">IF($K79&lt;&gt;1,IF(ISNUMBER(INDEX(Import.PLE,$K79,EX$16)),IF(INDEX(Import.PLE,$K79,EX$16)&lt;=mediçao,CX79,0),0),PLE!$AA$28*CX79)</f>
        <v>0</v>
      </c>
      <c r="EY79" s="119">
        <f ca="1">IF($K79&lt;&gt;1,IF(ISNUMBER(INDEX(Import.PLE,$K79,EY$16)),IF(INDEX(Import.PLE,$K79,EY$16)&lt;=mediçao,CY79,0),0),PLE!$AA$28*CY79)</f>
        <v>0</v>
      </c>
      <c r="EZ79" s="119">
        <f ca="1">IF($K79&lt;&gt;1,IF(ISNUMBER(INDEX(Import.PLE,$K79,EZ$16)),IF(INDEX(Import.PLE,$K79,EZ$16)&lt;=mediçao,CZ79,0),0),PLE!$AA$28*CZ79)</f>
        <v>0</v>
      </c>
      <c r="FA79" s="119">
        <f ca="1">IF($K79&lt;&gt;1,IF(ISNUMBER(INDEX(Import.PLE,$K79,FA$16)),IF(INDEX(Import.PLE,$K79,FA$16)&lt;=mediçao,DA79,0),0),PLE!$AA$28*DA79)</f>
        <v>0</v>
      </c>
      <c r="FB79" s="119">
        <f ca="1">IF($K79&lt;&gt;1,IF(ISNUMBER(INDEX(Import.PLE,$K79,FB$16)),IF(INDEX(Import.PLE,$K79,FB$16)&lt;=mediçao,DB79,0),0),PLE!$AA$28*DB79)</f>
        <v>0</v>
      </c>
      <c r="FC79" s="119">
        <f ca="1">IF($K79&lt;&gt;1,IF(ISNUMBER(INDEX(Import.PLE,$K79,FC$16)),IF(INDEX(Import.PLE,$K79,FC$16)&lt;=mediçao,DC79,0),0),PLE!$AA$28*DC79)</f>
        <v>0</v>
      </c>
      <c r="FD79" s="119">
        <f ca="1">IF($K79&lt;&gt;1,IF(ISNUMBER(INDEX(Import.PLE,$K79,FD$16)),IF(INDEX(Import.PLE,$K79,FD$16)&lt;=mediçao,DD79,0),0),PLE!$AA$28*DD79)</f>
        <v>0</v>
      </c>
      <c r="FE79" s="119">
        <f ca="1">IF($K79&lt;&gt;1,IF(ISNUMBER(INDEX(Import.PLE,$K79,FE$16)),IF(INDEX(Import.PLE,$K79,FE$16)&lt;=mediçao,DE79,0),0),PLE!$AA$28*DE79)</f>
        <v>0</v>
      </c>
      <c r="FF79" s="119">
        <f ca="1">IF($K79&lt;&gt;1,IF(ISNUMBER(INDEX(Import.PLE,$K79,FF$16)),IF(INDEX(Import.PLE,$K79,FF$16)&lt;=mediçao,DF79,0),0),PLE!$AA$28*DF79)</f>
        <v>0</v>
      </c>
      <c r="FG79" s="119">
        <f ca="1">IF($K79&lt;&gt;1,IF(ISNUMBER(INDEX(Import.PLE,$K79,FG$16)),IF(INDEX(Import.PLE,$K79,FG$16)&lt;=mediçao,DG79,0),0),PLE!$AA$28*DG79)</f>
        <v>0</v>
      </c>
      <c r="FH79" s="119">
        <f ca="1">IF($K79&lt;&gt;1,IF(ISNUMBER(INDEX(Import.PLE,$K79,FH$16)),IF(INDEX(Import.PLE,$K79,FH$16)&lt;=mediçao,DH79,0),0),PLE!$AA$28*DH79)</f>
        <v>0</v>
      </c>
      <c r="FI79" s="119">
        <f ca="1">IF($K79&lt;&gt;1,IF(ISNUMBER(INDEX(Import.PLE,$K79,FI$16)),IF(INDEX(Import.PLE,$K79,FI$16)&lt;=mediçao,DI79,0),0),PLE!$AA$28*DI79)</f>
        <v>0</v>
      </c>
      <c r="FJ79" s="119">
        <f ca="1">IF($K79&lt;&gt;1,IF(ISNUMBER(INDEX(Import.PLE,$K79,FJ$16)),IF(INDEX(Import.PLE,$K79,FJ$16)&lt;=mediçao,DJ79,0),0),PLE!$AA$28*DJ79)</f>
        <v>0</v>
      </c>
    </row>
    <row r="80" spans="2:166" s="88" customFormat="1" ht="11.25" customHeight="1" x14ac:dyDescent="0.35">
      <c r="B80" s="118">
        <f t="shared" ca="1" si="3"/>
        <v>63</v>
      </c>
      <c r="C80" s="83" t="str">
        <f t="shared" si="4"/>
        <v>Serviço</v>
      </c>
      <c r="D80" s="138" t="s">
        <v>307</v>
      </c>
      <c r="E80" s="139" t="s">
        <v>308</v>
      </c>
      <c r="F80" s="137" t="s">
        <v>201</v>
      </c>
      <c r="G80" s="174">
        <f t="shared" si="5"/>
        <v>316.74</v>
      </c>
      <c r="H80" s="175">
        <f t="shared" si="6"/>
        <v>118.29999368567277</v>
      </c>
      <c r="I80" s="176">
        <v>37470.339999999997</v>
      </c>
      <c r="J80" s="86"/>
      <c r="K80" s="168">
        <f>deactivatedados.form1</f>
        <v>7</v>
      </c>
      <c r="L80" s="167" t="s">
        <v>707</v>
      </c>
      <c r="M80" s="87"/>
      <c r="N80" s="181">
        <v>316.74</v>
      </c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1"/>
      <c r="AX80" s="181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M80" s="119">
        <f t="shared" ca="1" si="7"/>
        <v>37470.339999999997</v>
      </c>
      <c r="BN80" s="119">
        <f t="shared" si="8"/>
        <v>0</v>
      </c>
      <c r="BO80" s="119">
        <f t="shared" si="9"/>
        <v>0</v>
      </c>
      <c r="BP80" s="119">
        <f t="shared" si="10"/>
        <v>0</v>
      </c>
      <c r="BQ80" s="119">
        <f t="shared" si="11"/>
        <v>0</v>
      </c>
      <c r="BR80" s="119">
        <f t="shared" si="12"/>
        <v>0</v>
      </c>
      <c r="BS80" s="119">
        <f t="shared" si="13"/>
        <v>0</v>
      </c>
      <c r="BT80" s="119">
        <f t="shared" si="14"/>
        <v>0</v>
      </c>
      <c r="BU80" s="119">
        <f t="shared" si="15"/>
        <v>0</v>
      </c>
      <c r="BV80" s="119">
        <f t="shared" si="16"/>
        <v>0</v>
      </c>
      <c r="BW80" s="119">
        <f t="shared" si="17"/>
        <v>0</v>
      </c>
      <c r="BX80" s="119">
        <f t="shared" si="18"/>
        <v>0</v>
      </c>
      <c r="BY80" s="119">
        <f t="shared" si="19"/>
        <v>0</v>
      </c>
      <c r="BZ80" s="119">
        <f t="shared" si="20"/>
        <v>0</v>
      </c>
      <c r="CA80" s="119">
        <f t="shared" si="21"/>
        <v>0</v>
      </c>
      <c r="CB80" s="119">
        <f t="shared" si="22"/>
        <v>0</v>
      </c>
      <c r="CC80" s="119">
        <f t="shared" si="23"/>
        <v>0</v>
      </c>
      <c r="CD80" s="119">
        <f t="shared" si="24"/>
        <v>0</v>
      </c>
      <c r="CE80" s="119">
        <f t="shared" si="25"/>
        <v>0</v>
      </c>
      <c r="CF80" s="119">
        <f t="shared" si="26"/>
        <v>0</v>
      </c>
      <c r="CG80" s="119">
        <f t="shared" si="27"/>
        <v>0</v>
      </c>
      <c r="CH80" s="119">
        <f t="shared" si="28"/>
        <v>0</v>
      </c>
      <c r="CI80" s="119">
        <f t="shared" si="29"/>
        <v>0</v>
      </c>
      <c r="CJ80" s="119">
        <f t="shared" si="30"/>
        <v>0</v>
      </c>
      <c r="CK80" s="119">
        <f t="shared" si="31"/>
        <v>0</v>
      </c>
      <c r="CL80" s="119">
        <f t="shared" si="32"/>
        <v>0</v>
      </c>
      <c r="CM80" s="119">
        <f t="shared" si="33"/>
        <v>0</v>
      </c>
      <c r="CN80" s="119">
        <f t="shared" si="34"/>
        <v>0</v>
      </c>
      <c r="CO80" s="119">
        <f t="shared" si="35"/>
        <v>0</v>
      </c>
      <c r="CP80" s="119">
        <f t="shared" si="36"/>
        <v>0</v>
      </c>
      <c r="CQ80" s="119">
        <f t="shared" si="37"/>
        <v>0</v>
      </c>
      <c r="CR80" s="119">
        <f t="shared" si="38"/>
        <v>0</v>
      </c>
      <c r="CS80" s="119">
        <f t="shared" si="39"/>
        <v>0</v>
      </c>
      <c r="CT80" s="119">
        <f t="shared" si="40"/>
        <v>0</v>
      </c>
      <c r="CU80" s="119">
        <f t="shared" si="41"/>
        <v>0</v>
      </c>
      <c r="CV80" s="119">
        <f t="shared" si="42"/>
        <v>0</v>
      </c>
      <c r="CW80" s="119">
        <f t="shared" si="43"/>
        <v>0</v>
      </c>
      <c r="CX80" s="119">
        <f t="shared" si="44"/>
        <v>0</v>
      </c>
      <c r="CY80" s="119">
        <f t="shared" si="45"/>
        <v>0</v>
      </c>
      <c r="CZ80" s="119">
        <f t="shared" si="46"/>
        <v>0</v>
      </c>
      <c r="DA80" s="119">
        <f t="shared" si="47"/>
        <v>0</v>
      </c>
      <c r="DB80" s="119">
        <f t="shared" si="48"/>
        <v>0</v>
      </c>
      <c r="DC80" s="119">
        <f t="shared" si="49"/>
        <v>0</v>
      </c>
      <c r="DD80" s="119">
        <f t="shared" si="50"/>
        <v>0</v>
      </c>
      <c r="DE80" s="119">
        <f t="shared" si="51"/>
        <v>0</v>
      </c>
      <c r="DF80" s="119">
        <f t="shared" si="52"/>
        <v>0</v>
      </c>
      <c r="DG80" s="119">
        <f t="shared" si="53"/>
        <v>0</v>
      </c>
      <c r="DH80" s="119">
        <f t="shared" si="54"/>
        <v>0</v>
      </c>
      <c r="DI80" s="119">
        <f t="shared" si="55"/>
        <v>0</v>
      </c>
      <c r="DJ80" s="119">
        <f t="shared" si="56"/>
        <v>0</v>
      </c>
      <c r="DK80" s="126" t="str">
        <f t="shared" si="57"/>
        <v>1</v>
      </c>
      <c r="DL80" s="126">
        <f t="shared" ca="1" si="58"/>
        <v>0</v>
      </c>
      <c r="DM80" s="119">
        <f ca="1">IF($K80&lt;&gt;1,IF(ISNUMBER(INDEX(Import.PLE,$K80,DM$16)),IF(INDEX(Import.PLE,$K80,DM$16)&lt;=mediçao,BM80,0),0),PLE!$AA$28*BM80)</f>
        <v>0</v>
      </c>
      <c r="DN80" s="119">
        <f ca="1">IF($K80&lt;&gt;1,IF(ISNUMBER(INDEX(Import.PLE,$K80,DN$16)),IF(INDEX(Import.PLE,$K80,DN$16)&lt;=mediçao,BN80,0),0),PLE!$AA$28*BN80)</f>
        <v>0</v>
      </c>
      <c r="DO80" s="119">
        <f ca="1">IF($K80&lt;&gt;1,IF(ISNUMBER(INDEX(Import.PLE,$K80,DO$16)),IF(INDEX(Import.PLE,$K80,DO$16)&lt;=mediçao,BO80,0),0),PLE!$AA$28*BO80)</f>
        <v>0</v>
      </c>
      <c r="DP80" s="119">
        <f ca="1">IF($K80&lt;&gt;1,IF(ISNUMBER(INDEX(Import.PLE,$K80,DP$16)),IF(INDEX(Import.PLE,$K80,DP$16)&lt;=mediçao,BP80,0),0),PLE!$AA$28*BP80)</f>
        <v>0</v>
      </c>
      <c r="DQ80" s="119">
        <f ca="1">IF($K80&lt;&gt;1,IF(ISNUMBER(INDEX(Import.PLE,$K80,DQ$16)),IF(INDEX(Import.PLE,$K80,DQ$16)&lt;=mediçao,BQ80,0),0),PLE!$AA$28*BQ80)</f>
        <v>0</v>
      </c>
      <c r="DR80" s="119">
        <f ca="1">IF($K80&lt;&gt;1,IF(ISNUMBER(INDEX(Import.PLE,$K80,DR$16)),IF(INDEX(Import.PLE,$K80,DR$16)&lt;=mediçao,BR80,0),0),PLE!$AA$28*BR80)</f>
        <v>0</v>
      </c>
      <c r="DS80" s="119">
        <f ca="1">IF($K80&lt;&gt;1,IF(ISNUMBER(INDEX(Import.PLE,$K80,DS$16)),IF(INDEX(Import.PLE,$K80,DS$16)&lt;=mediçao,BS80,0),0),PLE!$AA$28*BS80)</f>
        <v>0</v>
      </c>
      <c r="DT80" s="119">
        <f ca="1">IF($K80&lt;&gt;1,IF(ISNUMBER(INDEX(Import.PLE,$K80,DT$16)),IF(INDEX(Import.PLE,$K80,DT$16)&lt;=mediçao,BT80,0),0),PLE!$AA$28*BT80)</f>
        <v>0</v>
      </c>
      <c r="DU80" s="119">
        <f ca="1">IF($K80&lt;&gt;1,IF(ISNUMBER(INDEX(Import.PLE,$K80,DU$16)),IF(INDEX(Import.PLE,$K80,DU$16)&lt;=mediçao,BU80,0),0),PLE!$AA$28*BU80)</f>
        <v>0</v>
      </c>
      <c r="DV80" s="119">
        <f ca="1">IF($K80&lt;&gt;1,IF(ISNUMBER(INDEX(Import.PLE,$K80,DV$16)),IF(INDEX(Import.PLE,$K80,DV$16)&lt;=mediçao,BV80,0),0),PLE!$AA$28*BV80)</f>
        <v>0</v>
      </c>
      <c r="DW80" s="119">
        <f ca="1">IF($K80&lt;&gt;1,IF(ISNUMBER(INDEX(Import.PLE,$K80,DW$16)),IF(INDEX(Import.PLE,$K80,DW$16)&lt;=mediçao,BW80,0),0),PLE!$AA$28*BW80)</f>
        <v>0</v>
      </c>
      <c r="DX80" s="119">
        <f ca="1">IF($K80&lt;&gt;1,IF(ISNUMBER(INDEX(Import.PLE,$K80,DX$16)),IF(INDEX(Import.PLE,$K80,DX$16)&lt;=mediçao,BX80,0),0),PLE!$AA$28*BX80)</f>
        <v>0</v>
      </c>
      <c r="DY80" s="119">
        <f ca="1">IF($K80&lt;&gt;1,IF(ISNUMBER(INDEX(Import.PLE,$K80,DY$16)),IF(INDEX(Import.PLE,$K80,DY$16)&lt;=mediçao,BY80,0),0),PLE!$AA$28*BY80)</f>
        <v>0</v>
      </c>
      <c r="DZ80" s="119">
        <f ca="1">IF($K80&lt;&gt;1,IF(ISNUMBER(INDEX(Import.PLE,$K80,DZ$16)),IF(INDEX(Import.PLE,$K80,DZ$16)&lt;=mediçao,BZ80,0),0),PLE!$AA$28*BZ80)</f>
        <v>0</v>
      </c>
      <c r="EA80" s="119">
        <f ca="1">IF($K80&lt;&gt;1,IF(ISNUMBER(INDEX(Import.PLE,$K80,EA$16)),IF(INDEX(Import.PLE,$K80,EA$16)&lt;=mediçao,CA80,0),0),PLE!$AA$28*CA80)</f>
        <v>0</v>
      </c>
      <c r="EB80" s="119">
        <f ca="1">IF($K80&lt;&gt;1,IF(ISNUMBER(INDEX(Import.PLE,$K80,EB$16)),IF(INDEX(Import.PLE,$K80,EB$16)&lt;=mediçao,CB80,0),0),PLE!$AA$28*CB80)</f>
        <v>0</v>
      </c>
      <c r="EC80" s="119">
        <f ca="1">IF($K80&lt;&gt;1,IF(ISNUMBER(INDEX(Import.PLE,$K80,EC$16)),IF(INDEX(Import.PLE,$K80,EC$16)&lt;=mediçao,CC80,0),0),PLE!$AA$28*CC80)</f>
        <v>0</v>
      </c>
      <c r="ED80" s="119">
        <f ca="1">IF($K80&lt;&gt;1,IF(ISNUMBER(INDEX(Import.PLE,$K80,ED$16)),IF(INDEX(Import.PLE,$K80,ED$16)&lt;=mediçao,CD80,0),0),PLE!$AA$28*CD80)</f>
        <v>0</v>
      </c>
      <c r="EE80" s="119">
        <f ca="1">IF($K80&lt;&gt;1,IF(ISNUMBER(INDEX(Import.PLE,$K80,EE$16)),IF(INDEX(Import.PLE,$K80,EE$16)&lt;=mediçao,CE80,0),0),PLE!$AA$28*CE80)</f>
        <v>0</v>
      </c>
      <c r="EF80" s="119">
        <f ca="1">IF($K80&lt;&gt;1,IF(ISNUMBER(INDEX(Import.PLE,$K80,EF$16)),IF(INDEX(Import.PLE,$K80,EF$16)&lt;=mediçao,CF80,0),0),PLE!$AA$28*CF80)</f>
        <v>0</v>
      </c>
      <c r="EG80" s="119">
        <f ca="1">IF($K80&lt;&gt;1,IF(ISNUMBER(INDEX(Import.PLE,$K80,EG$16)),IF(INDEX(Import.PLE,$K80,EG$16)&lt;=mediçao,CG80,0),0),PLE!$AA$28*CG80)</f>
        <v>0</v>
      </c>
      <c r="EH80" s="119">
        <f ca="1">IF($K80&lt;&gt;1,IF(ISNUMBER(INDEX(Import.PLE,$K80,EH$16)),IF(INDEX(Import.PLE,$K80,EH$16)&lt;=mediçao,CH80,0),0),PLE!$AA$28*CH80)</f>
        <v>0</v>
      </c>
      <c r="EI80" s="119">
        <f ca="1">IF($K80&lt;&gt;1,IF(ISNUMBER(INDEX(Import.PLE,$K80,EI$16)),IF(INDEX(Import.PLE,$K80,EI$16)&lt;=mediçao,CI80,0),0),PLE!$AA$28*CI80)</f>
        <v>0</v>
      </c>
      <c r="EJ80" s="119">
        <f ca="1">IF($K80&lt;&gt;1,IF(ISNUMBER(INDEX(Import.PLE,$K80,EJ$16)),IF(INDEX(Import.PLE,$K80,EJ$16)&lt;=mediçao,CJ80,0),0),PLE!$AA$28*CJ80)</f>
        <v>0</v>
      </c>
      <c r="EK80" s="119">
        <f ca="1">IF($K80&lt;&gt;1,IF(ISNUMBER(INDEX(Import.PLE,$K80,EK$16)),IF(INDEX(Import.PLE,$K80,EK$16)&lt;=mediçao,CK80,0),0),PLE!$AA$28*CK80)</f>
        <v>0</v>
      </c>
      <c r="EL80" s="119">
        <f ca="1">IF($K80&lt;&gt;1,IF(ISNUMBER(INDEX(Import.PLE,$K80,EL$16)),IF(INDEX(Import.PLE,$K80,EL$16)&lt;=mediçao,CL80,0),0),PLE!$AA$28*CL80)</f>
        <v>0</v>
      </c>
      <c r="EM80" s="119">
        <f ca="1">IF($K80&lt;&gt;1,IF(ISNUMBER(INDEX(Import.PLE,$K80,EM$16)),IF(INDEX(Import.PLE,$K80,EM$16)&lt;=mediçao,CM80,0),0),PLE!$AA$28*CM80)</f>
        <v>0</v>
      </c>
      <c r="EN80" s="119">
        <f ca="1">IF($K80&lt;&gt;1,IF(ISNUMBER(INDEX(Import.PLE,$K80,EN$16)),IF(INDEX(Import.PLE,$K80,EN$16)&lt;=mediçao,CN80,0),0),PLE!$AA$28*CN80)</f>
        <v>0</v>
      </c>
      <c r="EO80" s="119">
        <f ca="1">IF($K80&lt;&gt;1,IF(ISNUMBER(INDEX(Import.PLE,$K80,EO$16)),IF(INDEX(Import.PLE,$K80,EO$16)&lt;=mediçao,CO80,0),0),PLE!$AA$28*CO80)</f>
        <v>0</v>
      </c>
      <c r="EP80" s="119">
        <f ca="1">IF($K80&lt;&gt;1,IF(ISNUMBER(INDEX(Import.PLE,$K80,EP$16)),IF(INDEX(Import.PLE,$K80,EP$16)&lt;=mediçao,CP80,0),0),PLE!$AA$28*CP80)</f>
        <v>0</v>
      </c>
      <c r="EQ80" s="119">
        <f ca="1">IF($K80&lt;&gt;1,IF(ISNUMBER(INDEX(Import.PLE,$K80,EQ$16)),IF(INDEX(Import.PLE,$K80,EQ$16)&lt;=mediçao,CQ80,0),0),PLE!$AA$28*CQ80)</f>
        <v>0</v>
      </c>
      <c r="ER80" s="119">
        <f ca="1">IF($K80&lt;&gt;1,IF(ISNUMBER(INDEX(Import.PLE,$K80,ER$16)),IF(INDEX(Import.PLE,$K80,ER$16)&lt;=mediçao,CR80,0),0),PLE!$AA$28*CR80)</f>
        <v>0</v>
      </c>
      <c r="ES80" s="119">
        <f ca="1">IF($K80&lt;&gt;1,IF(ISNUMBER(INDEX(Import.PLE,$K80,ES$16)),IF(INDEX(Import.PLE,$K80,ES$16)&lt;=mediçao,CS80,0),0),PLE!$AA$28*CS80)</f>
        <v>0</v>
      </c>
      <c r="ET80" s="119">
        <f ca="1">IF($K80&lt;&gt;1,IF(ISNUMBER(INDEX(Import.PLE,$K80,ET$16)),IF(INDEX(Import.PLE,$K80,ET$16)&lt;=mediçao,CT80,0),0),PLE!$AA$28*CT80)</f>
        <v>0</v>
      </c>
      <c r="EU80" s="119">
        <f ca="1">IF($K80&lt;&gt;1,IF(ISNUMBER(INDEX(Import.PLE,$K80,EU$16)),IF(INDEX(Import.PLE,$K80,EU$16)&lt;=mediçao,CU80,0),0),PLE!$AA$28*CU80)</f>
        <v>0</v>
      </c>
      <c r="EV80" s="119">
        <f ca="1">IF($K80&lt;&gt;1,IF(ISNUMBER(INDEX(Import.PLE,$K80,EV$16)),IF(INDEX(Import.PLE,$K80,EV$16)&lt;=mediçao,CV80,0),0),PLE!$AA$28*CV80)</f>
        <v>0</v>
      </c>
      <c r="EW80" s="119">
        <f ca="1">IF($K80&lt;&gt;1,IF(ISNUMBER(INDEX(Import.PLE,$K80,EW$16)),IF(INDEX(Import.PLE,$K80,EW$16)&lt;=mediçao,CW80,0),0),PLE!$AA$28*CW80)</f>
        <v>0</v>
      </c>
      <c r="EX80" s="119">
        <f ca="1">IF($K80&lt;&gt;1,IF(ISNUMBER(INDEX(Import.PLE,$K80,EX$16)),IF(INDEX(Import.PLE,$K80,EX$16)&lt;=mediçao,CX80,0),0),PLE!$AA$28*CX80)</f>
        <v>0</v>
      </c>
      <c r="EY80" s="119">
        <f ca="1">IF($K80&lt;&gt;1,IF(ISNUMBER(INDEX(Import.PLE,$K80,EY$16)),IF(INDEX(Import.PLE,$K80,EY$16)&lt;=mediçao,CY80,0),0),PLE!$AA$28*CY80)</f>
        <v>0</v>
      </c>
      <c r="EZ80" s="119">
        <f ca="1">IF($K80&lt;&gt;1,IF(ISNUMBER(INDEX(Import.PLE,$K80,EZ$16)),IF(INDEX(Import.PLE,$K80,EZ$16)&lt;=mediçao,CZ80,0),0),PLE!$AA$28*CZ80)</f>
        <v>0</v>
      </c>
      <c r="FA80" s="119">
        <f ca="1">IF($K80&lt;&gt;1,IF(ISNUMBER(INDEX(Import.PLE,$K80,FA$16)),IF(INDEX(Import.PLE,$K80,FA$16)&lt;=mediçao,DA80,0),0),PLE!$AA$28*DA80)</f>
        <v>0</v>
      </c>
      <c r="FB80" s="119">
        <f ca="1">IF($K80&lt;&gt;1,IF(ISNUMBER(INDEX(Import.PLE,$K80,FB$16)),IF(INDEX(Import.PLE,$K80,FB$16)&lt;=mediçao,DB80,0),0),PLE!$AA$28*DB80)</f>
        <v>0</v>
      </c>
      <c r="FC80" s="119">
        <f ca="1">IF($K80&lt;&gt;1,IF(ISNUMBER(INDEX(Import.PLE,$K80,FC$16)),IF(INDEX(Import.PLE,$K80,FC$16)&lt;=mediçao,DC80,0),0),PLE!$AA$28*DC80)</f>
        <v>0</v>
      </c>
      <c r="FD80" s="119">
        <f ca="1">IF($K80&lt;&gt;1,IF(ISNUMBER(INDEX(Import.PLE,$K80,FD$16)),IF(INDEX(Import.PLE,$K80,FD$16)&lt;=mediçao,DD80,0),0),PLE!$AA$28*DD80)</f>
        <v>0</v>
      </c>
      <c r="FE80" s="119">
        <f ca="1">IF($K80&lt;&gt;1,IF(ISNUMBER(INDEX(Import.PLE,$K80,FE$16)),IF(INDEX(Import.PLE,$K80,FE$16)&lt;=mediçao,DE80,0),0),PLE!$AA$28*DE80)</f>
        <v>0</v>
      </c>
      <c r="FF80" s="119">
        <f ca="1">IF($K80&lt;&gt;1,IF(ISNUMBER(INDEX(Import.PLE,$K80,FF$16)),IF(INDEX(Import.PLE,$K80,FF$16)&lt;=mediçao,DF80,0),0),PLE!$AA$28*DF80)</f>
        <v>0</v>
      </c>
      <c r="FG80" s="119">
        <f ca="1">IF($K80&lt;&gt;1,IF(ISNUMBER(INDEX(Import.PLE,$K80,FG$16)),IF(INDEX(Import.PLE,$K80,FG$16)&lt;=mediçao,DG80,0),0),PLE!$AA$28*DG80)</f>
        <v>0</v>
      </c>
      <c r="FH80" s="119">
        <f ca="1">IF($K80&lt;&gt;1,IF(ISNUMBER(INDEX(Import.PLE,$K80,FH$16)),IF(INDEX(Import.PLE,$K80,FH$16)&lt;=mediçao,DH80,0),0),PLE!$AA$28*DH80)</f>
        <v>0</v>
      </c>
      <c r="FI80" s="119">
        <f ca="1">IF($K80&lt;&gt;1,IF(ISNUMBER(INDEX(Import.PLE,$K80,FI$16)),IF(INDEX(Import.PLE,$K80,FI$16)&lt;=mediçao,DI80,0),0),PLE!$AA$28*DI80)</f>
        <v>0</v>
      </c>
      <c r="FJ80" s="119">
        <f ca="1">IF($K80&lt;&gt;1,IF(ISNUMBER(INDEX(Import.PLE,$K80,FJ$16)),IF(INDEX(Import.PLE,$K80,FJ$16)&lt;=mediçao,DJ80,0),0),PLE!$AA$28*DJ80)</f>
        <v>0</v>
      </c>
    </row>
    <row r="81" spans="2:166" s="88" customFormat="1" ht="10.5" x14ac:dyDescent="0.35">
      <c r="B81" s="118">
        <f t="shared" ca="1" si="3"/>
        <v>64</v>
      </c>
      <c r="C81" s="83" t="str">
        <f t="shared" si="4"/>
        <v>Nível</v>
      </c>
      <c r="D81" s="138" t="s">
        <v>309</v>
      </c>
      <c r="E81" s="139" t="s">
        <v>310</v>
      </c>
      <c r="F81" s="137"/>
      <c r="G81" s="174" t="str">
        <f t="shared" si="5"/>
        <v/>
      </c>
      <c r="H81" s="175" t="str">
        <f t="shared" si="6"/>
        <v/>
      </c>
      <c r="I81" s="176">
        <v>299182.83</v>
      </c>
      <c r="J81" s="86"/>
      <c r="K81" s="168" t="str">
        <f>deactivatedados.form1</f>
        <v/>
      </c>
      <c r="L81" s="167"/>
      <c r="M81" s="87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M81" s="119">
        <f t="shared" si="7"/>
        <v>0</v>
      </c>
      <c r="BN81" s="119">
        <f t="shared" si="8"/>
        <v>0</v>
      </c>
      <c r="BO81" s="119">
        <f t="shared" si="9"/>
        <v>0</v>
      </c>
      <c r="BP81" s="119">
        <f t="shared" si="10"/>
        <v>0</v>
      </c>
      <c r="BQ81" s="119">
        <f t="shared" si="11"/>
        <v>0</v>
      </c>
      <c r="BR81" s="119">
        <f t="shared" si="12"/>
        <v>0</v>
      </c>
      <c r="BS81" s="119">
        <f t="shared" si="13"/>
        <v>0</v>
      </c>
      <c r="BT81" s="119">
        <f t="shared" si="14"/>
        <v>0</v>
      </c>
      <c r="BU81" s="119">
        <f t="shared" si="15"/>
        <v>0</v>
      </c>
      <c r="BV81" s="119">
        <f t="shared" si="16"/>
        <v>0</v>
      </c>
      <c r="BW81" s="119">
        <f t="shared" si="17"/>
        <v>0</v>
      </c>
      <c r="BX81" s="119">
        <f t="shared" si="18"/>
        <v>0</v>
      </c>
      <c r="BY81" s="119">
        <f t="shared" si="19"/>
        <v>0</v>
      </c>
      <c r="BZ81" s="119">
        <f t="shared" si="20"/>
        <v>0</v>
      </c>
      <c r="CA81" s="119">
        <f t="shared" si="21"/>
        <v>0</v>
      </c>
      <c r="CB81" s="119">
        <f t="shared" si="22"/>
        <v>0</v>
      </c>
      <c r="CC81" s="119">
        <f t="shared" si="23"/>
        <v>0</v>
      </c>
      <c r="CD81" s="119">
        <f t="shared" si="24"/>
        <v>0</v>
      </c>
      <c r="CE81" s="119">
        <f t="shared" si="25"/>
        <v>0</v>
      </c>
      <c r="CF81" s="119">
        <f t="shared" si="26"/>
        <v>0</v>
      </c>
      <c r="CG81" s="119">
        <f t="shared" si="27"/>
        <v>0</v>
      </c>
      <c r="CH81" s="119">
        <f t="shared" si="28"/>
        <v>0</v>
      </c>
      <c r="CI81" s="119">
        <f t="shared" si="29"/>
        <v>0</v>
      </c>
      <c r="CJ81" s="119">
        <f t="shared" si="30"/>
        <v>0</v>
      </c>
      <c r="CK81" s="119">
        <f t="shared" si="31"/>
        <v>0</v>
      </c>
      <c r="CL81" s="119">
        <f t="shared" si="32"/>
        <v>0</v>
      </c>
      <c r="CM81" s="119">
        <f t="shared" si="33"/>
        <v>0</v>
      </c>
      <c r="CN81" s="119">
        <f t="shared" si="34"/>
        <v>0</v>
      </c>
      <c r="CO81" s="119">
        <f t="shared" si="35"/>
        <v>0</v>
      </c>
      <c r="CP81" s="119">
        <f t="shared" si="36"/>
        <v>0</v>
      </c>
      <c r="CQ81" s="119">
        <f t="shared" si="37"/>
        <v>0</v>
      </c>
      <c r="CR81" s="119">
        <f t="shared" si="38"/>
        <v>0</v>
      </c>
      <c r="CS81" s="119">
        <f t="shared" si="39"/>
        <v>0</v>
      </c>
      <c r="CT81" s="119">
        <f t="shared" si="40"/>
        <v>0</v>
      </c>
      <c r="CU81" s="119">
        <f t="shared" si="41"/>
        <v>0</v>
      </c>
      <c r="CV81" s="119">
        <f t="shared" si="42"/>
        <v>0</v>
      </c>
      <c r="CW81" s="119">
        <f t="shared" si="43"/>
        <v>0</v>
      </c>
      <c r="CX81" s="119">
        <f t="shared" si="44"/>
        <v>0</v>
      </c>
      <c r="CY81" s="119">
        <f t="shared" si="45"/>
        <v>0</v>
      </c>
      <c r="CZ81" s="119">
        <f t="shared" si="46"/>
        <v>0</v>
      </c>
      <c r="DA81" s="119">
        <f t="shared" si="47"/>
        <v>0</v>
      </c>
      <c r="DB81" s="119">
        <f t="shared" si="48"/>
        <v>0</v>
      </c>
      <c r="DC81" s="119">
        <f t="shared" si="49"/>
        <v>0</v>
      </c>
      <c r="DD81" s="119">
        <f t="shared" si="50"/>
        <v>0</v>
      </c>
      <c r="DE81" s="119">
        <f t="shared" si="51"/>
        <v>0</v>
      </c>
      <c r="DF81" s="119">
        <f t="shared" si="52"/>
        <v>0</v>
      </c>
      <c r="DG81" s="119">
        <f t="shared" si="53"/>
        <v>0</v>
      </c>
      <c r="DH81" s="119">
        <f t="shared" si="54"/>
        <v>0</v>
      </c>
      <c r="DI81" s="119">
        <f t="shared" si="55"/>
        <v>0</v>
      </c>
      <c r="DJ81" s="119">
        <f t="shared" si="56"/>
        <v>0</v>
      </c>
      <c r="DK81" s="126" t="str">
        <f t="shared" si="57"/>
        <v>1</v>
      </c>
      <c r="DL81" s="126">
        <f t="shared" ca="1" si="58"/>
        <v>0</v>
      </c>
      <c r="DM81" s="119">
        <f ca="1">IF($K81&lt;&gt;1,IF(ISNUMBER(INDEX(Import.PLE,$K81,DM$16)),IF(INDEX(Import.PLE,$K81,DM$16)&lt;=mediçao,BM81,0),0),PLE!$AA$28*BM81)</f>
        <v>0</v>
      </c>
      <c r="DN81" s="119">
        <f ca="1">IF($K81&lt;&gt;1,IF(ISNUMBER(INDEX(Import.PLE,$K81,DN$16)),IF(INDEX(Import.PLE,$K81,DN$16)&lt;=mediçao,BN81,0),0),PLE!$AA$28*BN81)</f>
        <v>0</v>
      </c>
      <c r="DO81" s="119">
        <f ca="1">IF($K81&lt;&gt;1,IF(ISNUMBER(INDEX(Import.PLE,$K81,DO$16)),IF(INDEX(Import.PLE,$K81,DO$16)&lt;=mediçao,BO81,0),0),PLE!$AA$28*BO81)</f>
        <v>0</v>
      </c>
      <c r="DP81" s="119">
        <f ca="1">IF($K81&lt;&gt;1,IF(ISNUMBER(INDEX(Import.PLE,$K81,DP$16)),IF(INDEX(Import.PLE,$K81,DP$16)&lt;=mediçao,BP81,0),0),PLE!$AA$28*BP81)</f>
        <v>0</v>
      </c>
      <c r="DQ81" s="119">
        <f ca="1">IF($K81&lt;&gt;1,IF(ISNUMBER(INDEX(Import.PLE,$K81,DQ$16)),IF(INDEX(Import.PLE,$K81,DQ$16)&lt;=mediçao,BQ81,0),0),PLE!$AA$28*BQ81)</f>
        <v>0</v>
      </c>
      <c r="DR81" s="119">
        <f ca="1">IF($K81&lt;&gt;1,IF(ISNUMBER(INDEX(Import.PLE,$K81,DR$16)),IF(INDEX(Import.PLE,$K81,DR$16)&lt;=mediçao,BR81,0),0),PLE!$AA$28*BR81)</f>
        <v>0</v>
      </c>
      <c r="DS81" s="119">
        <f ca="1">IF($K81&lt;&gt;1,IF(ISNUMBER(INDEX(Import.PLE,$K81,DS$16)),IF(INDEX(Import.PLE,$K81,DS$16)&lt;=mediçao,BS81,0),0),PLE!$AA$28*BS81)</f>
        <v>0</v>
      </c>
      <c r="DT81" s="119">
        <f ca="1">IF($K81&lt;&gt;1,IF(ISNUMBER(INDEX(Import.PLE,$K81,DT$16)),IF(INDEX(Import.PLE,$K81,DT$16)&lt;=mediçao,BT81,0),0),PLE!$AA$28*BT81)</f>
        <v>0</v>
      </c>
      <c r="DU81" s="119">
        <f ca="1">IF($K81&lt;&gt;1,IF(ISNUMBER(INDEX(Import.PLE,$K81,DU$16)),IF(INDEX(Import.PLE,$K81,DU$16)&lt;=mediçao,BU81,0),0),PLE!$AA$28*BU81)</f>
        <v>0</v>
      </c>
      <c r="DV81" s="119">
        <f ca="1">IF($K81&lt;&gt;1,IF(ISNUMBER(INDEX(Import.PLE,$K81,DV$16)),IF(INDEX(Import.PLE,$K81,DV$16)&lt;=mediçao,BV81,0),0),PLE!$AA$28*BV81)</f>
        <v>0</v>
      </c>
      <c r="DW81" s="119">
        <f ca="1">IF($K81&lt;&gt;1,IF(ISNUMBER(INDEX(Import.PLE,$K81,DW$16)),IF(INDEX(Import.PLE,$K81,DW$16)&lt;=mediçao,BW81,0),0),PLE!$AA$28*BW81)</f>
        <v>0</v>
      </c>
      <c r="DX81" s="119">
        <f ca="1">IF($K81&lt;&gt;1,IF(ISNUMBER(INDEX(Import.PLE,$K81,DX$16)),IF(INDEX(Import.PLE,$K81,DX$16)&lt;=mediçao,BX81,0),0),PLE!$AA$28*BX81)</f>
        <v>0</v>
      </c>
      <c r="DY81" s="119">
        <f ca="1">IF($K81&lt;&gt;1,IF(ISNUMBER(INDEX(Import.PLE,$K81,DY$16)),IF(INDEX(Import.PLE,$K81,DY$16)&lt;=mediçao,BY81,0),0),PLE!$AA$28*BY81)</f>
        <v>0</v>
      </c>
      <c r="DZ81" s="119">
        <f ca="1">IF($K81&lt;&gt;1,IF(ISNUMBER(INDEX(Import.PLE,$K81,DZ$16)),IF(INDEX(Import.PLE,$K81,DZ$16)&lt;=mediçao,BZ81,0),0),PLE!$AA$28*BZ81)</f>
        <v>0</v>
      </c>
      <c r="EA81" s="119">
        <f ca="1">IF($K81&lt;&gt;1,IF(ISNUMBER(INDEX(Import.PLE,$K81,EA$16)),IF(INDEX(Import.PLE,$K81,EA$16)&lt;=mediçao,CA81,0),0),PLE!$AA$28*CA81)</f>
        <v>0</v>
      </c>
      <c r="EB81" s="119">
        <f ca="1">IF($K81&lt;&gt;1,IF(ISNUMBER(INDEX(Import.PLE,$K81,EB$16)),IF(INDEX(Import.PLE,$K81,EB$16)&lt;=mediçao,CB81,0),0),PLE!$AA$28*CB81)</f>
        <v>0</v>
      </c>
      <c r="EC81" s="119">
        <f ca="1">IF($K81&lt;&gt;1,IF(ISNUMBER(INDEX(Import.PLE,$K81,EC$16)),IF(INDEX(Import.PLE,$K81,EC$16)&lt;=mediçao,CC81,0),0),PLE!$AA$28*CC81)</f>
        <v>0</v>
      </c>
      <c r="ED81" s="119">
        <f ca="1">IF($K81&lt;&gt;1,IF(ISNUMBER(INDEX(Import.PLE,$K81,ED$16)),IF(INDEX(Import.PLE,$K81,ED$16)&lt;=mediçao,CD81,0),0),PLE!$AA$28*CD81)</f>
        <v>0</v>
      </c>
      <c r="EE81" s="119">
        <f ca="1">IF($K81&lt;&gt;1,IF(ISNUMBER(INDEX(Import.PLE,$K81,EE$16)),IF(INDEX(Import.PLE,$K81,EE$16)&lt;=mediçao,CE81,0),0),PLE!$AA$28*CE81)</f>
        <v>0</v>
      </c>
      <c r="EF81" s="119">
        <f ca="1">IF($K81&lt;&gt;1,IF(ISNUMBER(INDEX(Import.PLE,$K81,EF$16)),IF(INDEX(Import.PLE,$K81,EF$16)&lt;=mediçao,CF81,0),0),PLE!$AA$28*CF81)</f>
        <v>0</v>
      </c>
      <c r="EG81" s="119">
        <f ca="1">IF($K81&lt;&gt;1,IF(ISNUMBER(INDEX(Import.PLE,$K81,EG$16)),IF(INDEX(Import.PLE,$K81,EG$16)&lt;=mediçao,CG81,0),0),PLE!$AA$28*CG81)</f>
        <v>0</v>
      </c>
      <c r="EH81" s="119">
        <f ca="1">IF($K81&lt;&gt;1,IF(ISNUMBER(INDEX(Import.PLE,$K81,EH$16)),IF(INDEX(Import.PLE,$K81,EH$16)&lt;=mediçao,CH81,0),0),PLE!$AA$28*CH81)</f>
        <v>0</v>
      </c>
      <c r="EI81" s="119">
        <f ca="1">IF($K81&lt;&gt;1,IF(ISNUMBER(INDEX(Import.PLE,$K81,EI$16)),IF(INDEX(Import.PLE,$K81,EI$16)&lt;=mediçao,CI81,0),0),PLE!$AA$28*CI81)</f>
        <v>0</v>
      </c>
      <c r="EJ81" s="119">
        <f ca="1">IF($K81&lt;&gt;1,IF(ISNUMBER(INDEX(Import.PLE,$K81,EJ$16)),IF(INDEX(Import.PLE,$K81,EJ$16)&lt;=mediçao,CJ81,0),0),PLE!$AA$28*CJ81)</f>
        <v>0</v>
      </c>
      <c r="EK81" s="119">
        <f ca="1">IF($K81&lt;&gt;1,IF(ISNUMBER(INDEX(Import.PLE,$K81,EK$16)),IF(INDEX(Import.PLE,$K81,EK$16)&lt;=mediçao,CK81,0),0),PLE!$AA$28*CK81)</f>
        <v>0</v>
      </c>
      <c r="EL81" s="119">
        <f ca="1">IF($K81&lt;&gt;1,IF(ISNUMBER(INDEX(Import.PLE,$K81,EL$16)),IF(INDEX(Import.PLE,$K81,EL$16)&lt;=mediçao,CL81,0),0),PLE!$AA$28*CL81)</f>
        <v>0</v>
      </c>
      <c r="EM81" s="119">
        <f ca="1">IF($K81&lt;&gt;1,IF(ISNUMBER(INDEX(Import.PLE,$K81,EM$16)),IF(INDEX(Import.PLE,$K81,EM$16)&lt;=mediçao,CM81,0),0),PLE!$AA$28*CM81)</f>
        <v>0</v>
      </c>
      <c r="EN81" s="119">
        <f ca="1">IF($K81&lt;&gt;1,IF(ISNUMBER(INDEX(Import.PLE,$K81,EN$16)),IF(INDEX(Import.PLE,$K81,EN$16)&lt;=mediçao,CN81,0),0),PLE!$AA$28*CN81)</f>
        <v>0</v>
      </c>
      <c r="EO81" s="119">
        <f ca="1">IF($K81&lt;&gt;1,IF(ISNUMBER(INDEX(Import.PLE,$K81,EO$16)),IF(INDEX(Import.PLE,$K81,EO$16)&lt;=mediçao,CO81,0),0),PLE!$AA$28*CO81)</f>
        <v>0</v>
      </c>
      <c r="EP81" s="119">
        <f ca="1">IF($K81&lt;&gt;1,IF(ISNUMBER(INDEX(Import.PLE,$K81,EP$16)),IF(INDEX(Import.PLE,$K81,EP$16)&lt;=mediçao,CP81,0),0),PLE!$AA$28*CP81)</f>
        <v>0</v>
      </c>
      <c r="EQ81" s="119">
        <f ca="1">IF($K81&lt;&gt;1,IF(ISNUMBER(INDEX(Import.PLE,$K81,EQ$16)),IF(INDEX(Import.PLE,$K81,EQ$16)&lt;=mediçao,CQ81,0),0),PLE!$AA$28*CQ81)</f>
        <v>0</v>
      </c>
      <c r="ER81" s="119">
        <f ca="1">IF($K81&lt;&gt;1,IF(ISNUMBER(INDEX(Import.PLE,$K81,ER$16)),IF(INDEX(Import.PLE,$K81,ER$16)&lt;=mediçao,CR81,0),0),PLE!$AA$28*CR81)</f>
        <v>0</v>
      </c>
      <c r="ES81" s="119">
        <f ca="1">IF($K81&lt;&gt;1,IF(ISNUMBER(INDEX(Import.PLE,$K81,ES$16)),IF(INDEX(Import.PLE,$K81,ES$16)&lt;=mediçao,CS81,0),0),PLE!$AA$28*CS81)</f>
        <v>0</v>
      </c>
      <c r="ET81" s="119">
        <f ca="1">IF($K81&lt;&gt;1,IF(ISNUMBER(INDEX(Import.PLE,$K81,ET$16)),IF(INDEX(Import.PLE,$K81,ET$16)&lt;=mediçao,CT81,0),0),PLE!$AA$28*CT81)</f>
        <v>0</v>
      </c>
      <c r="EU81" s="119">
        <f ca="1">IF($K81&lt;&gt;1,IF(ISNUMBER(INDEX(Import.PLE,$K81,EU$16)),IF(INDEX(Import.PLE,$K81,EU$16)&lt;=mediçao,CU81,0),0),PLE!$AA$28*CU81)</f>
        <v>0</v>
      </c>
      <c r="EV81" s="119">
        <f ca="1">IF($K81&lt;&gt;1,IF(ISNUMBER(INDEX(Import.PLE,$K81,EV$16)),IF(INDEX(Import.PLE,$K81,EV$16)&lt;=mediçao,CV81,0),0),PLE!$AA$28*CV81)</f>
        <v>0</v>
      </c>
      <c r="EW81" s="119">
        <f ca="1">IF($K81&lt;&gt;1,IF(ISNUMBER(INDEX(Import.PLE,$K81,EW$16)),IF(INDEX(Import.PLE,$K81,EW$16)&lt;=mediçao,CW81,0),0),PLE!$AA$28*CW81)</f>
        <v>0</v>
      </c>
      <c r="EX81" s="119">
        <f ca="1">IF($K81&lt;&gt;1,IF(ISNUMBER(INDEX(Import.PLE,$K81,EX$16)),IF(INDEX(Import.PLE,$K81,EX$16)&lt;=mediçao,CX81,0),0),PLE!$AA$28*CX81)</f>
        <v>0</v>
      </c>
      <c r="EY81" s="119">
        <f ca="1">IF($K81&lt;&gt;1,IF(ISNUMBER(INDEX(Import.PLE,$K81,EY$16)),IF(INDEX(Import.PLE,$K81,EY$16)&lt;=mediçao,CY81,0),0),PLE!$AA$28*CY81)</f>
        <v>0</v>
      </c>
      <c r="EZ81" s="119">
        <f ca="1">IF($K81&lt;&gt;1,IF(ISNUMBER(INDEX(Import.PLE,$K81,EZ$16)),IF(INDEX(Import.PLE,$K81,EZ$16)&lt;=mediçao,CZ81,0),0),PLE!$AA$28*CZ81)</f>
        <v>0</v>
      </c>
      <c r="FA81" s="119">
        <f ca="1">IF($K81&lt;&gt;1,IF(ISNUMBER(INDEX(Import.PLE,$K81,FA$16)),IF(INDEX(Import.PLE,$K81,FA$16)&lt;=mediçao,DA81,0),0),PLE!$AA$28*DA81)</f>
        <v>0</v>
      </c>
      <c r="FB81" s="119">
        <f ca="1">IF($K81&lt;&gt;1,IF(ISNUMBER(INDEX(Import.PLE,$K81,FB$16)),IF(INDEX(Import.PLE,$K81,FB$16)&lt;=mediçao,DB81,0),0),PLE!$AA$28*DB81)</f>
        <v>0</v>
      </c>
      <c r="FC81" s="119">
        <f ca="1">IF($K81&lt;&gt;1,IF(ISNUMBER(INDEX(Import.PLE,$K81,FC$16)),IF(INDEX(Import.PLE,$K81,FC$16)&lt;=mediçao,DC81,0),0),PLE!$AA$28*DC81)</f>
        <v>0</v>
      </c>
      <c r="FD81" s="119">
        <f ca="1">IF($K81&lt;&gt;1,IF(ISNUMBER(INDEX(Import.PLE,$K81,FD$16)),IF(INDEX(Import.PLE,$K81,FD$16)&lt;=mediçao,DD81,0),0),PLE!$AA$28*DD81)</f>
        <v>0</v>
      </c>
      <c r="FE81" s="119">
        <f ca="1">IF($K81&lt;&gt;1,IF(ISNUMBER(INDEX(Import.PLE,$K81,FE$16)),IF(INDEX(Import.PLE,$K81,FE$16)&lt;=mediçao,DE81,0),0),PLE!$AA$28*DE81)</f>
        <v>0</v>
      </c>
      <c r="FF81" s="119">
        <f ca="1">IF($K81&lt;&gt;1,IF(ISNUMBER(INDEX(Import.PLE,$K81,FF$16)),IF(INDEX(Import.PLE,$K81,FF$16)&lt;=mediçao,DF81,0),0),PLE!$AA$28*DF81)</f>
        <v>0</v>
      </c>
      <c r="FG81" s="119">
        <f ca="1">IF($K81&lt;&gt;1,IF(ISNUMBER(INDEX(Import.PLE,$K81,FG$16)),IF(INDEX(Import.PLE,$K81,FG$16)&lt;=mediçao,DG81,0),0),PLE!$AA$28*DG81)</f>
        <v>0</v>
      </c>
      <c r="FH81" s="119">
        <f ca="1">IF($K81&lt;&gt;1,IF(ISNUMBER(INDEX(Import.PLE,$K81,FH$16)),IF(INDEX(Import.PLE,$K81,FH$16)&lt;=mediçao,DH81,0),0),PLE!$AA$28*DH81)</f>
        <v>0</v>
      </c>
      <c r="FI81" s="119">
        <f ca="1">IF($K81&lt;&gt;1,IF(ISNUMBER(INDEX(Import.PLE,$K81,FI$16)),IF(INDEX(Import.PLE,$K81,FI$16)&lt;=mediçao,DI81,0),0),PLE!$AA$28*DI81)</f>
        <v>0</v>
      </c>
      <c r="FJ81" s="119">
        <f ca="1">IF($K81&lt;&gt;1,IF(ISNUMBER(INDEX(Import.PLE,$K81,FJ$16)),IF(INDEX(Import.PLE,$K81,FJ$16)&lt;=mediçao,DJ81,0),0),PLE!$AA$28*DJ81)</f>
        <v>0</v>
      </c>
    </row>
    <row r="82" spans="2:166" s="88" customFormat="1" ht="10.5" x14ac:dyDescent="0.35">
      <c r="B82" s="118">
        <f t="shared" ca="1" si="3"/>
        <v>65</v>
      </c>
      <c r="C82" s="83" t="str">
        <f t="shared" si="4"/>
        <v>Nível</v>
      </c>
      <c r="D82" s="138" t="s">
        <v>311</v>
      </c>
      <c r="E82" s="139" t="s">
        <v>312</v>
      </c>
      <c r="F82" s="137"/>
      <c r="G82" s="174" t="str">
        <f t="shared" si="5"/>
        <v/>
      </c>
      <c r="H82" s="175" t="str">
        <f t="shared" si="6"/>
        <v/>
      </c>
      <c r="I82" s="176">
        <v>296444.19</v>
      </c>
      <c r="J82" s="86"/>
      <c r="K82" s="168" t="str">
        <f>deactivatedados.form1</f>
        <v/>
      </c>
      <c r="L82" s="167"/>
      <c r="M82" s="87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M82" s="119">
        <f t="shared" si="7"/>
        <v>0</v>
      </c>
      <c r="BN82" s="119">
        <f t="shared" si="8"/>
        <v>0</v>
      </c>
      <c r="BO82" s="119">
        <f t="shared" si="9"/>
        <v>0</v>
      </c>
      <c r="BP82" s="119">
        <f t="shared" si="10"/>
        <v>0</v>
      </c>
      <c r="BQ82" s="119">
        <f t="shared" si="11"/>
        <v>0</v>
      </c>
      <c r="BR82" s="119">
        <f t="shared" si="12"/>
        <v>0</v>
      </c>
      <c r="BS82" s="119">
        <f t="shared" si="13"/>
        <v>0</v>
      </c>
      <c r="BT82" s="119">
        <f t="shared" si="14"/>
        <v>0</v>
      </c>
      <c r="BU82" s="119">
        <f t="shared" si="15"/>
        <v>0</v>
      </c>
      <c r="BV82" s="119">
        <f t="shared" si="16"/>
        <v>0</v>
      </c>
      <c r="BW82" s="119">
        <f t="shared" si="17"/>
        <v>0</v>
      </c>
      <c r="BX82" s="119">
        <f t="shared" si="18"/>
        <v>0</v>
      </c>
      <c r="BY82" s="119">
        <f t="shared" si="19"/>
        <v>0</v>
      </c>
      <c r="BZ82" s="119">
        <f t="shared" si="20"/>
        <v>0</v>
      </c>
      <c r="CA82" s="119">
        <f t="shared" si="21"/>
        <v>0</v>
      </c>
      <c r="CB82" s="119">
        <f t="shared" si="22"/>
        <v>0</v>
      </c>
      <c r="CC82" s="119">
        <f t="shared" si="23"/>
        <v>0</v>
      </c>
      <c r="CD82" s="119">
        <f t="shared" si="24"/>
        <v>0</v>
      </c>
      <c r="CE82" s="119">
        <f t="shared" si="25"/>
        <v>0</v>
      </c>
      <c r="CF82" s="119">
        <f t="shared" si="26"/>
        <v>0</v>
      </c>
      <c r="CG82" s="119">
        <f t="shared" si="27"/>
        <v>0</v>
      </c>
      <c r="CH82" s="119">
        <f t="shared" si="28"/>
        <v>0</v>
      </c>
      <c r="CI82" s="119">
        <f t="shared" si="29"/>
        <v>0</v>
      </c>
      <c r="CJ82" s="119">
        <f t="shared" si="30"/>
        <v>0</v>
      </c>
      <c r="CK82" s="119">
        <f t="shared" si="31"/>
        <v>0</v>
      </c>
      <c r="CL82" s="119">
        <f t="shared" si="32"/>
        <v>0</v>
      </c>
      <c r="CM82" s="119">
        <f t="shared" si="33"/>
        <v>0</v>
      </c>
      <c r="CN82" s="119">
        <f t="shared" si="34"/>
        <v>0</v>
      </c>
      <c r="CO82" s="119">
        <f t="shared" si="35"/>
        <v>0</v>
      </c>
      <c r="CP82" s="119">
        <f t="shared" si="36"/>
        <v>0</v>
      </c>
      <c r="CQ82" s="119">
        <f t="shared" si="37"/>
        <v>0</v>
      </c>
      <c r="CR82" s="119">
        <f t="shared" si="38"/>
        <v>0</v>
      </c>
      <c r="CS82" s="119">
        <f t="shared" si="39"/>
        <v>0</v>
      </c>
      <c r="CT82" s="119">
        <f t="shared" si="40"/>
        <v>0</v>
      </c>
      <c r="CU82" s="119">
        <f t="shared" si="41"/>
        <v>0</v>
      </c>
      <c r="CV82" s="119">
        <f t="shared" si="42"/>
        <v>0</v>
      </c>
      <c r="CW82" s="119">
        <f t="shared" si="43"/>
        <v>0</v>
      </c>
      <c r="CX82" s="119">
        <f t="shared" si="44"/>
        <v>0</v>
      </c>
      <c r="CY82" s="119">
        <f t="shared" si="45"/>
        <v>0</v>
      </c>
      <c r="CZ82" s="119">
        <f t="shared" si="46"/>
        <v>0</v>
      </c>
      <c r="DA82" s="119">
        <f t="shared" si="47"/>
        <v>0</v>
      </c>
      <c r="DB82" s="119">
        <f t="shared" si="48"/>
        <v>0</v>
      </c>
      <c r="DC82" s="119">
        <f t="shared" si="49"/>
        <v>0</v>
      </c>
      <c r="DD82" s="119">
        <f t="shared" si="50"/>
        <v>0</v>
      </c>
      <c r="DE82" s="119">
        <f t="shared" si="51"/>
        <v>0</v>
      </c>
      <c r="DF82" s="119">
        <f t="shared" si="52"/>
        <v>0</v>
      </c>
      <c r="DG82" s="119">
        <f t="shared" si="53"/>
        <v>0</v>
      </c>
      <c r="DH82" s="119">
        <f t="shared" si="54"/>
        <v>0</v>
      </c>
      <c r="DI82" s="119">
        <f t="shared" si="55"/>
        <v>0</v>
      </c>
      <c r="DJ82" s="119">
        <f t="shared" si="56"/>
        <v>0</v>
      </c>
      <c r="DK82" s="126" t="str">
        <f t="shared" si="57"/>
        <v>1</v>
      </c>
      <c r="DL82" s="126">
        <f t="shared" ca="1" si="58"/>
        <v>0</v>
      </c>
      <c r="DM82" s="119">
        <f ca="1">IF($K82&lt;&gt;1,IF(ISNUMBER(INDEX(Import.PLE,$K82,DM$16)),IF(INDEX(Import.PLE,$K82,DM$16)&lt;=mediçao,BM82,0),0),PLE!$AA$28*BM82)</f>
        <v>0</v>
      </c>
      <c r="DN82" s="119">
        <f ca="1">IF($K82&lt;&gt;1,IF(ISNUMBER(INDEX(Import.PLE,$K82,DN$16)),IF(INDEX(Import.PLE,$K82,DN$16)&lt;=mediçao,BN82,0),0),PLE!$AA$28*BN82)</f>
        <v>0</v>
      </c>
      <c r="DO82" s="119">
        <f ca="1">IF($K82&lt;&gt;1,IF(ISNUMBER(INDEX(Import.PLE,$K82,DO$16)),IF(INDEX(Import.PLE,$K82,DO$16)&lt;=mediçao,BO82,0),0),PLE!$AA$28*BO82)</f>
        <v>0</v>
      </c>
      <c r="DP82" s="119">
        <f ca="1">IF($K82&lt;&gt;1,IF(ISNUMBER(INDEX(Import.PLE,$K82,DP$16)),IF(INDEX(Import.PLE,$K82,DP$16)&lt;=mediçao,BP82,0),0),PLE!$AA$28*BP82)</f>
        <v>0</v>
      </c>
      <c r="DQ82" s="119">
        <f ca="1">IF($K82&lt;&gt;1,IF(ISNUMBER(INDEX(Import.PLE,$K82,DQ$16)),IF(INDEX(Import.PLE,$K82,DQ$16)&lt;=mediçao,BQ82,0),0),PLE!$AA$28*BQ82)</f>
        <v>0</v>
      </c>
      <c r="DR82" s="119">
        <f ca="1">IF($K82&lt;&gt;1,IF(ISNUMBER(INDEX(Import.PLE,$K82,DR$16)),IF(INDEX(Import.PLE,$K82,DR$16)&lt;=mediçao,BR82,0),0),PLE!$AA$28*BR82)</f>
        <v>0</v>
      </c>
      <c r="DS82" s="119">
        <f ca="1">IF($K82&lt;&gt;1,IF(ISNUMBER(INDEX(Import.PLE,$K82,DS$16)),IF(INDEX(Import.PLE,$K82,DS$16)&lt;=mediçao,BS82,0),0),PLE!$AA$28*BS82)</f>
        <v>0</v>
      </c>
      <c r="DT82" s="119">
        <f ca="1">IF($K82&lt;&gt;1,IF(ISNUMBER(INDEX(Import.PLE,$K82,DT$16)),IF(INDEX(Import.PLE,$K82,DT$16)&lt;=mediçao,BT82,0),0),PLE!$AA$28*BT82)</f>
        <v>0</v>
      </c>
      <c r="DU82" s="119">
        <f ca="1">IF($K82&lt;&gt;1,IF(ISNUMBER(INDEX(Import.PLE,$K82,DU$16)),IF(INDEX(Import.PLE,$K82,DU$16)&lt;=mediçao,BU82,0),0),PLE!$AA$28*BU82)</f>
        <v>0</v>
      </c>
      <c r="DV82" s="119">
        <f ca="1">IF($K82&lt;&gt;1,IF(ISNUMBER(INDEX(Import.PLE,$K82,DV$16)),IF(INDEX(Import.PLE,$K82,DV$16)&lt;=mediçao,BV82,0),0),PLE!$AA$28*BV82)</f>
        <v>0</v>
      </c>
      <c r="DW82" s="119">
        <f ca="1">IF($K82&lt;&gt;1,IF(ISNUMBER(INDEX(Import.PLE,$K82,DW$16)),IF(INDEX(Import.PLE,$K82,DW$16)&lt;=mediçao,BW82,0),0),PLE!$AA$28*BW82)</f>
        <v>0</v>
      </c>
      <c r="DX82" s="119">
        <f ca="1">IF($K82&lt;&gt;1,IF(ISNUMBER(INDEX(Import.PLE,$K82,DX$16)),IF(INDEX(Import.PLE,$K82,DX$16)&lt;=mediçao,BX82,0),0),PLE!$AA$28*BX82)</f>
        <v>0</v>
      </c>
      <c r="DY82" s="119">
        <f ca="1">IF($K82&lt;&gt;1,IF(ISNUMBER(INDEX(Import.PLE,$K82,DY$16)),IF(INDEX(Import.PLE,$K82,DY$16)&lt;=mediçao,BY82,0),0),PLE!$AA$28*BY82)</f>
        <v>0</v>
      </c>
      <c r="DZ82" s="119">
        <f ca="1">IF($K82&lt;&gt;1,IF(ISNUMBER(INDEX(Import.PLE,$K82,DZ$16)),IF(INDEX(Import.PLE,$K82,DZ$16)&lt;=mediçao,BZ82,0),0),PLE!$AA$28*BZ82)</f>
        <v>0</v>
      </c>
      <c r="EA82" s="119">
        <f ca="1">IF($K82&lt;&gt;1,IF(ISNUMBER(INDEX(Import.PLE,$K82,EA$16)),IF(INDEX(Import.PLE,$K82,EA$16)&lt;=mediçao,CA82,0),0),PLE!$AA$28*CA82)</f>
        <v>0</v>
      </c>
      <c r="EB82" s="119">
        <f ca="1">IF($K82&lt;&gt;1,IF(ISNUMBER(INDEX(Import.PLE,$K82,EB$16)),IF(INDEX(Import.PLE,$K82,EB$16)&lt;=mediçao,CB82,0),0),PLE!$AA$28*CB82)</f>
        <v>0</v>
      </c>
      <c r="EC82" s="119">
        <f ca="1">IF($K82&lt;&gt;1,IF(ISNUMBER(INDEX(Import.PLE,$K82,EC$16)),IF(INDEX(Import.PLE,$K82,EC$16)&lt;=mediçao,CC82,0),0),PLE!$AA$28*CC82)</f>
        <v>0</v>
      </c>
      <c r="ED82" s="119">
        <f ca="1">IF($K82&lt;&gt;1,IF(ISNUMBER(INDEX(Import.PLE,$K82,ED$16)),IF(INDEX(Import.PLE,$K82,ED$16)&lt;=mediçao,CD82,0),0),PLE!$AA$28*CD82)</f>
        <v>0</v>
      </c>
      <c r="EE82" s="119">
        <f ca="1">IF($K82&lt;&gt;1,IF(ISNUMBER(INDEX(Import.PLE,$K82,EE$16)),IF(INDEX(Import.PLE,$K82,EE$16)&lt;=mediçao,CE82,0),0),PLE!$AA$28*CE82)</f>
        <v>0</v>
      </c>
      <c r="EF82" s="119">
        <f ca="1">IF($K82&lt;&gt;1,IF(ISNUMBER(INDEX(Import.PLE,$K82,EF$16)),IF(INDEX(Import.PLE,$K82,EF$16)&lt;=mediçao,CF82,0),0),PLE!$AA$28*CF82)</f>
        <v>0</v>
      </c>
      <c r="EG82" s="119">
        <f ca="1">IF($K82&lt;&gt;1,IF(ISNUMBER(INDEX(Import.PLE,$K82,EG$16)),IF(INDEX(Import.PLE,$K82,EG$16)&lt;=mediçao,CG82,0),0),PLE!$AA$28*CG82)</f>
        <v>0</v>
      </c>
      <c r="EH82" s="119">
        <f ca="1">IF($K82&lt;&gt;1,IF(ISNUMBER(INDEX(Import.PLE,$K82,EH$16)),IF(INDEX(Import.PLE,$K82,EH$16)&lt;=mediçao,CH82,0),0),PLE!$AA$28*CH82)</f>
        <v>0</v>
      </c>
      <c r="EI82" s="119">
        <f ca="1">IF($K82&lt;&gt;1,IF(ISNUMBER(INDEX(Import.PLE,$K82,EI$16)),IF(INDEX(Import.PLE,$K82,EI$16)&lt;=mediçao,CI82,0),0),PLE!$AA$28*CI82)</f>
        <v>0</v>
      </c>
      <c r="EJ82" s="119">
        <f ca="1">IF($K82&lt;&gt;1,IF(ISNUMBER(INDEX(Import.PLE,$K82,EJ$16)),IF(INDEX(Import.PLE,$K82,EJ$16)&lt;=mediçao,CJ82,0),0),PLE!$AA$28*CJ82)</f>
        <v>0</v>
      </c>
      <c r="EK82" s="119">
        <f ca="1">IF($K82&lt;&gt;1,IF(ISNUMBER(INDEX(Import.PLE,$K82,EK$16)),IF(INDEX(Import.PLE,$K82,EK$16)&lt;=mediçao,CK82,0),0),PLE!$AA$28*CK82)</f>
        <v>0</v>
      </c>
      <c r="EL82" s="119">
        <f ca="1">IF($K82&lt;&gt;1,IF(ISNUMBER(INDEX(Import.PLE,$K82,EL$16)),IF(INDEX(Import.PLE,$K82,EL$16)&lt;=mediçao,CL82,0),0),PLE!$AA$28*CL82)</f>
        <v>0</v>
      </c>
      <c r="EM82" s="119">
        <f ca="1">IF($K82&lt;&gt;1,IF(ISNUMBER(INDEX(Import.PLE,$K82,EM$16)),IF(INDEX(Import.PLE,$K82,EM$16)&lt;=mediçao,CM82,0),0),PLE!$AA$28*CM82)</f>
        <v>0</v>
      </c>
      <c r="EN82" s="119">
        <f ca="1">IF($K82&lt;&gt;1,IF(ISNUMBER(INDEX(Import.PLE,$K82,EN$16)),IF(INDEX(Import.PLE,$K82,EN$16)&lt;=mediçao,CN82,0),0),PLE!$AA$28*CN82)</f>
        <v>0</v>
      </c>
      <c r="EO82" s="119">
        <f ca="1">IF($K82&lt;&gt;1,IF(ISNUMBER(INDEX(Import.PLE,$K82,EO$16)),IF(INDEX(Import.PLE,$K82,EO$16)&lt;=mediçao,CO82,0),0),PLE!$AA$28*CO82)</f>
        <v>0</v>
      </c>
      <c r="EP82" s="119">
        <f ca="1">IF($K82&lt;&gt;1,IF(ISNUMBER(INDEX(Import.PLE,$K82,EP$16)),IF(INDEX(Import.PLE,$K82,EP$16)&lt;=mediçao,CP82,0),0),PLE!$AA$28*CP82)</f>
        <v>0</v>
      </c>
      <c r="EQ82" s="119">
        <f ca="1">IF($K82&lt;&gt;1,IF(ISNUMBER(INDEX(Import.PLE,$K82,EQ$16)),IF(INDEX(Import.PLE,$K82,EQ$16)&lt;=mediçao,CQ82,0),0),PLE!$AA$28*CQ82)</f>
        <v>0</v>
      </c>
      <c r="ER82" s="119">
        <f ca="1">IF($K82&lt;&gt;1,IF(ISNUMBER(INDEX(Import.PLE,$K82,ER$16)),IF(INDEX(Import.PLE,$K82,ER$16)&lt;=mediçao,CR82,0),0),PLE!$AA$28*CR82)</f>
        <v>0</v>
      </c>
      <c r="ES82" s="119">
        <f ca="1">IF($K82&lt;&gt;1,IF(ISNUMBER(INDEX(Import.PLE,$K82,ES$16)),IF(INDEX(Import.PLE,$K82,ES$16)&lt;=mediçao,CS82,0),0),PLE!$AA$28*CS82)</f>
        <v>0</v>
      </c>
      <c r="ET82" s="119">
        <f ca="1">IF($K82&lt;&gt;1,IF(ISNUMBER(INDEX(Import.PLE,$K82,ET$16)),IF(INDEX(Import.PLE,$K82,ET$16)&lt;=mediçao,CT82,0),0),PLE!$AA$28*CT82)</f>
        <v>0</v>
      </c>
      <c r="EU82" s="119">
        <f ca="1">IF($K82&lt;&gt;1,IF(ISNUMBER(INDEX(Import.PLE,$K82,EU$16)),IF(INDEX(Import.PLE,$K82,EU$16)&lt;=mediçao,CU82,0),0),PLE!$AA$28*CU82)</f>
        <v>0</v>
      </c>
      <c r="EV82" s="119">
        <f ca="1">IF($K82&lt;&gt;1,IF(ISNUMBER(INDEX(Import.PLE,$K82,EV$16)),IF(INDEX(Import.PLE,$K82,EV$16)&lt;=mediçao,CV82,0),0),PLE!$AA$28*CV82)</f>
        <v>0</v>
      </c>
      <c r="EW82" s="119">
        <f ca="1">IF($K82&lt;&gt;1,IF(ISNUMBER(INDEX(Import.PLE,$K82,EW$16)),IF(INDEX(Import.PLE,$K82,EW$16)&lt;=mediçao,CW82,0),0),PLE!$AA$28*CW82)</f>
        <v>0</v>
      </c>
      <c r="EX82" s="119">
        <f ca="1">IF($K82&lt;&gt;1,IF(ISNUMBER(INDEX(Import.PLE,$K82,EX$16)),IF(INDEX(Import.PLE,$K82,EX$16)&lt;=mediçao,CX82,0),0),PLE!$AA$28*CX82)</f>
        <v>0</v>
      </c>
      <c r="EY82" s="119">
        <f ca="1">IF($K82&lt;&gt;1,IF(ISNUMBER(INDEX(Import.PLE,$K82,EY$16)),IF(INDEX(Import.PLE,$K82,EY$16)&lt;=mediçao,CY82,0),0),PLE!$AA$28*CY82)</f>
        <v>0</v>
      </c>
      <c r="EZ82" s="119">
        <f ca="1">IF($K82&lt;&gt;1,IF(ISNUMBER(INDEX(Import.PLE,$K82,EZ$16)),IF(INDEX(Import.PLE,$K82,EZ$16)&lt;=mediçao,CZ82,0),0),PLE!$AA$28*CZ82)</f>
        <v>0</v>
      </c>
      <c r="FA82" s="119">
        <f ca="1">IF($K82&lt;&gt;1,IF(ISNUMBER(INDEX(Import.PLE,$K82,FA$16)),IF(INDEX(Import.PLE,$K82,FA$16)&lt;=mediçao,DA82,0),0),PLE!$AA$28*DA82)</f>
        <v>0</v>
      </c>
      <c r="FB82" s="119">
        <f ca="1">IF($K82&lt;&gt;1,IF(ISNUMBER(INDEX(Import.PLE,$K82,FB$16)),IF(INDEX(Import.PLE,$K82,FB$16)&lt;=mediçao,DB82,0),0),PLE!$AA$28*DB82)</f>
        <v>0</v>
      </c>
      <c r="FC82" s="119">
        <f ca="1">IF($K82&lt;&gt;1,IF(ISNUMBER(INDEX(Import.PLE,$K82,FC$16)),IF(INDEX(Import.PLE,$K82,FC$16)&lt;=mediçao,DC82,0),0),PLE!$AA$28*DC82)</f>
        <v>0</v>
      </c>
      <c r="FD82" s="119">
        <f ca="1">IF($K82&lt;&gt;1,IF(ISNUMBER(INDEX(Import.PLE,$K82,FD$16)),IF(INDEX(Import.PLE,$K82,FD$16)&lt;=mediçao,DD82,0),0),PLE!$AA$28*DD82)</f>
        <v>0</v>
      </c>
      <c r="FE82" s="119">
        <f ca="1">IF($K82&lt;&gt;1,IF(ISNUMBER(INDEX(Import.PLE,$K82,FE$16)),IF(INDEX(Import.PLE,$K82,FE$16)&lt;=mediçao,DE82,0),0),PLE!$AA$28*DE82)</f>
        <v>0</v>
      </c>
      <c r="FF82" s="119">
        <f ca="1">IF($K82&lt;&gt;1,IF(ISNUMBER(INDEX(Import.PLE,$K82,FF$16)),IF(INDEX(Import.PLE,$K82,FF$16)&lt;=mediçao,DF82,0),0),PLE!$AA$28*DF82)</f>
        <v>0</v>
      </c>
      <c r="FG82" s="119">
        <f ca="1">IF($K82&lt;&gt;1,IF(ISNUMBER(INDEX(Import.PLE,$K82,FG$16)),IF(INDEX(Import.PLE,$K82,FG$16)&lt;=mediçao,DG82,0),0),PLE!$AA$28*DG82)</f>
        <v>0</v>
      </c>
      <c r="FH82" s="119">
        <f ca="1">IF($K82&lt;&gt;1,IF(ISNUMBER(INDEX(Import.PLE,$K82,FH$16)),IF(INDEX(Import.PLE,$K82,FH$16)&lt;=mediçao,DH82,0),0),PLE!$AA$28*DH82)</f>
        <v>0</v>
      </c>
      <c r="FI82" s="119">
        <f ca="1">IF($K82&lt;&gt;1,IF(ISNUMBER(INDEX(Import.PLE,$K82,FI$16)),IF(INDEX(Import.PLE,$K82,FI$16)&lt;=mediçao,DI82,0),0),PLE!$AA$28*DI82)</f>
        <v>0</v>
      </c>
      <c r="FJ82" s="119">
        <f ca="1">IF($K82&lt;&gt;1,IF(ISNUMBER(INDEX(Import.PLE,$K82,FJ$16)),IF(INDEX(Import.PLE,$K82,FJ$16)&lt;=mediçao,DJ82,0),0),PLE!$AA$28*DJ82)</f>
        <v>0</v>
      </c>
    </row>
    <row r="83" spans="2:166" s="88" customFormat="1" ht="11.25" customHeight="1" x14ac:dyDescent="0.35">
      <c r="B83" s="118">
        <f t="shared" ca="1" si="3"/>
        <v>66</v>
      </c>
      <c r="C83" s="83" t="str">
        <f t="shared" si="4"/>
        <v>Serviço</v>
      </c>
      <c r="D83" s="138" t="s">
        <v>313</v>
      </c>
      <c r="E83" s="170" t="s">
        <v>314</v>
      </c>
      <c r="F83" s="137" t="s">
        <v>227</v>
      </c>
      <c r="G83" s="174">
        <f t="shared" si="5"/>
        <v>5892.71</v>
      </c>
      <c r="H83" s="175">
        <f t="shared" si="6"/>
        <v>18.180000373342654</v>
      </c>
      <c r="I83" s="176">
        <v>107129.47</v>
      </c>
      <c r="J83" s="86"/>
      <c r="K83" s="168">
        <f>deactivatedados.form1</f>
        <v>8</v>
      </c>
      <c r="L83" s="167" t="s">
        <v>708</v>
      </c>
      <c r="M83" s="87"/>
      <c r="N83" s="181">
        <v>5892.71</v>
      </c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M83" s="119">
        <f t="shared" ca="1" si="7"/>
        <v>107129.46999999999</v>
      </c>
      <c r="BN83" s="119">
        <f t="shared" si="8"/>
        <v>0</v>
      </c>
      <c r="BO83" s="119">
        <f t="shared" si="9"/>
        <v>0</v>
      </c>
      <c r="BP83" s="119">
        <f t="shared" si="10"/>
        <v>0</v>
      </c>
      <c r="BQ83" s="119">
        <f t="shared" si="11"/>
        <v>0</v>
      </c>
      <c r="BR83" s="119">
        <f t="shared" si="12"/>
        <v>0</v>
      </c>
      <c r="BS83" s="119">
        <f t="shared" si="13"/>
        <v>0</v>
      </c>
      <c r="BT83" s="119">
        <f t="shared" si="14"/>
        <v>0</v>
      </c>
      <c r="BU83" s="119">
        <f t="shared" si="15"/>
        <v>0</v>
      </c>
      <c r="BV83" s="119">
        <f t="shared" si="16"/>
        <v>0</v>
      </c>
      <c r="BW83" s="119">
        <f t="shared" si="17"/>
        <v>0</v>
      </c>
      <c r="BX83" s="119">
        <f t="shared" si="18"/>
        <v>0</v>
      </c>
      <c r="BY83" s="119">
        <f t="shared" si="19"/>
        <v>0</v>
      </c>
      <c r="BZ83" s="119">
        <f t="shared" si="20"/>
        <v>0</v>
      </c>
      <c r="CA83" s="119">
        <f t="shared" si="21"/>
        <v>0</v>
      </c>
      <c r="CB83" s="119">
        <f t="shared" si="22"/>
        <v>0</v>
      </c>
      <c r="CC83" s="119">
        <f t="shared" si="23"/>
        <v>0</v>
      </c>
      <c r="CD83" s="119">
        <f t="shared" si="24"/>
        <v>0</v>
      </c>
      <c r="CE83" s="119">
        <f t="shared" si="25"/>
        <v>0</v>
      </c>
      <c r="CF83" s="119">
        <f t="shared" si="26"/>
        <v>0</v>
      </c>
      <c r="CG83" s="119">
        <f t="shared" si="27"/>
        <v>0</v>
      </c>
      <c r="CH83" s="119">
        <f t="shared" si="28"/>
        <v>0</v>
      </c>
      <c r="CI83" s="119">
        <f t="shared" si="29"/>
        <v>0</v>
      </c>
      <c r="CJ83" s="119">
        <f t="shared" si="30"/>
        <v>0</v>
      </c>
      <c r="CK83" s="119">
        <f t="shared" si="31"/>
        <v>0</v>
      </c>
      <c r="CL83" s="119">
        <f t="shared" si="32"/>
        <v>0</v>
      </c>
      <c r="CM83" s="119">
        <f t="shared" si="33"/>
        <v>0</v>
      </c>
      <c r="CN83" s="119">
        <f t="shared" si="34"/>
        <v>0</v>
      </c>
      <c r="CO83" s="119">
        <f t="shared" si="35"/>
        <v>0</v>
      </c>
      <c r="CP83" s="119">
        <f t="shared" si="36"/>
        <v>0</v>
      </c>
      <c r="CQ83" s="119">
        <f t="shared" si="37"/>
        <v>0</v>
      </c>
      <c r="CR83" s="119">
        <f t="shared" si="38"/>
        <v>0</v>
      </c>
      <c r="CS83" s="119">
        <f t="shared" si="39"/>
        <v>0</v>
      </c>
      <c r="CT83" s="119">
        <f t="shared" si="40"/>
        <v>0</v>
      </c>
      <c r="CU83" s="119">
        <f t="shared" si="41"/>
        <v>0</v>
      </c>
      <c r="CV83" s="119">
        <f t="shared" si="42"/>
        <v>0</v>
      </c>
      <c r="CW83" s="119">
        <f t="shared" si="43"/>
        <v>0</v>
      </c>
      <c r="CX83" s="119">
        <f t="shared" si="44"/>
        <v>0</v>
      </c>
      <c r="CY83" s="119">
        <f t="shared" si="45"/>
        <v>0</v>
      </c>
      <c r="CZ83" s="119">
        <f t="shared" si="46"/>
        <v>0</v>
      </c>
      <c r="DA83" s="119">
        <f t="shared" si="47"/>
        <v>0</v>
      </c>
      <c r="DB83" s="119">
        <f t="shared" si="48"/>
        <v>0</v>
      </c>
      <c r="DC83" s="119">
        <f t="shared" si="49"/>
        <v>0</v>
      </c>
      <c r="DD83" s="119">
        <f t="shared" si="50"/>
        <v>0</v>
      </c>
      <c r="DE83" s="119">
        <f t="shared" si="51"/>
        <v>0</v>
      </c>
      <c r="DF83" s="119">
        <f t="shared" si="52"/>
        <v>0</v>
      </c>
      <c r="DG83" s="119">
        <f t="shared" si="53"/>
        <v>0</v>
      </c>
      <c r="DH83" s="119">
        <f t="shared" si="54"/>
        <v>0</v>
      </c>
      <c r="DI83" s="119">
        <f t="shared" si="55"/>
        <v>0</v>
      </c>
      <c r="DJ83" s="119">
        <f t="shared" si="56"/>
        <v>0</v>
      </c>
      <c r="DK83" s="126" t="str">
        <f t="shared" si="57"/>
        <v>1</v>
      </c>
      <c r="DL83" s="126">
        <f t="shared" ca="1" si="58"/>
        <v>107129.46999999999</v>
      </c>
      <c r="DM83" s="119">
        <f ca="1">IF($K83&lt;&gt;1,IF(ISNUMBER(INDEX(Import.PLE,$K83,DM$16)),IF(INDEX(Import.PLE,$K83,DM$16)&lt;=mediçao,BM83,0),0),PLE!$AA$28*BM83)</f>
        <v>107129.46999999999</v>
      </c>
      <c r="DN83" s="119">
        <f ca="1">IF($K83&lt;&gt;1,IF(ISNUMBER(INDEX(Import.PLE,$K83,DN$16)),IF(INDEX(Import.PLE,$K83,DN$16)&lt;=mediçao,BN83,0),0),PLE!$AA$28*BN83)</f>
        <v>0</v>
      </c>
      <c r="DO83" s="119">
        <f ca="1">IF($K83&lt;&gt;1,IF(ISNUMBER(INDEX(Import.PLE,$K83,DO$16)),IF(INDEX(Import.PLE,$K83,DO$16)&lt;=mediçao,BO83,0),0),PLE!$AA$28*BO83)</f>
        <v>0</v>
      </c>
      <c r="DP83" s="119">
        <f ca="1">IF($K83&lt;&gt;1,IF(ISNUMBER(INDEX(Import.PLE,$K83,DP$16)),IF(INDEX(Import.PLE,$K83,DP$16)&lt;=mediçao,BP83,0),0),PLE!$AA$28*BP83)</f>
        <v>0</v>
      </c>
      <c r="DQ83" s="119">
        <f ca="1">IF($K83&lt;&gt;1,IF(ISNUMBER(INDEX(Import.PLE,$K83,DQ$16)),IF(INDEX(Import.PLE,$K83,DQ$16)&lt;=mediçao,BQ83,0),0),PLE!$AA$28*BQ83)</f>
        <v>0</v>
      </c>
      <c r="DR83" s="119">
        <f ca="1">IF($K83&lt;&gt;1,IF(ISNUMBER(INDEX(Import.PLE,$K83,DR$16)),IF(INDEX(Import.PLE,$K83,DR$16)&lt;=mediçao,BR83,0),0),PLE!$AA$28*BR83)</f>
        <v>0</v>
      </c>
      <c r="DS83" s="119">
        <f ca="1">IF($K83&lt;&gt;1,IF(ISNUMBER(INDEX(Import.PLE,$K83,DS$16)),IF(INDEX(Import.PLE,$K83,DS$16)&lt;=mediçao,BS83,0),0),PLE!$AA$28*BS83)</f>
        <v>0</v>
      </c>
      <c r="DT83" s="119">
        <f ca="1">IF($K83&lt;&gt;1,IF(ISNUMBER(INDEX(Import.PLE,$K83,DT$16)),IF(INDEX(Import.PLE,$K83,DT$16)&lt;=mediçao,BT83,0),0),PLE!$AA$28*BT83)</f>
        <v>0</v>
      </c>
      <c r="DU83" s="119">
        <f ca="1">IF($K83&lt;&gt;1,IF(ISNUMBER(INDEX(Import.PLE,$K83,DU$16)),IF(INDEX(Import.PLE,$K83,DU$16)&lt;=mediçao,BU83,0),0),PLE!$AA$28*BU83)</f>
        <v>0</v>
      </c>
      <c r="DV83" s="119">
        <f ca="1">IF($K83&lt;&gt;1,IF(ISNUMBER(INDEX(Import.PLE,$K83,DV$16)),IF(INDEX(Import.PLE,$K83,DV$16)&lt;=mediçao,BV83,0),0),PLE!$AA$28*BV83)</f>
        <v>0</v>
      </c>
      <c r="DW83" s="119">
        <f ca="1">IF($K83&lt;&gt;1,IF(ISNUMBER(INDEX(Import.PLE,$K83,DW$16)),IF(INDEX(Import.PLE,$K83,DW$16)&lt;=mediçao,BW83,0),0),PLE!$AA$28*BW83)</f>
        <v>0</v>
      </c>
      <c r="DX83" s="119">
        <f ca="1">IF($K83&lt;&gt;1,IF(ISNUMBER(INDEX(Import.PLE,$K83,DX$16)),IF(INDEX(Import.PLE,$K83,DX$16)&lt;=mediçao,BX83,0),0),PLE!$AA$28*BX83)</f>
        <v>0</v>
      </c>
      <c r="DY83" s="119">
        <f ca="1">IF($K83&lt;&gt;1,IF(ISNUMBER(INDEX(Import.PLE,$K83,DY$16)),IF(INDEX(Import.PLE,$K83,DY$16)&lt;=mediçao,BY83,0),0),PLE!$AA$28*BY83)</f>
        <v>0</v>
      </c>
      <c r="DZ83" s="119">
        <f ca="1">IF($K83&lt;&gt;1,IF(ISNUMBER(INDEX(Import.PLE,$K83,DZ$16)),IF(INDEX(Import.PLE,$K83,DZ$16)&lt;=mediçao,BZ83,0),0),PLE!$AA$28*BZ83)</f>
        <v>0</v>
      </c>
      <c r="EA83" s="119">
        <f ca="1">IF($K83&lt;&gt;1,IF(ISNUMBER(INDEX(Import.PLE,$K83,EA$16)),IF(INDEX(Import.PLE,$K83,EA$16)&lt;=mediçao,CA83,0),0),PLE!$AA$28*CA83)</f>
        <v>0</v>
      </c>
      <c r="EB83" s="119">
        <f ca="1">IF($K83&lt;&gt;1,IF(ISNUMBER(INDEX(Import.PLE,$K83,EB$16)),IF(INDEX(Import.PLE,$K83,EB$16)&lt;=mediçao,CB83,0),0),PLE!$AA$28*CB83)</f>
        <v>0</v>
      </c>
      <c r="EC83" s="119">
        <f ca="1">IF($K83&lt;&gt;1,IF(ISNUMBER(INDEX(Import.PLE,$K83,EC$16)),IF(INDEX(Import.PLE,$K83,EC$16)&lt;=mediçao,CC83,0),0),PLE!$AA$28*CC83)</f>
        <v>0</v>
      </c>
      <c r="ED83" s="119">
        <f ca="1">IF($K83&lt;&gt;1,IF(ISNUMBER(INDEX(Import.PLE,$K83,ED$16)),IF(INDEX(Import.PLE,$K83,ED$16)&lt;=mediçao,CD83,0),0),PLE!$AA$28*CD83)</f>
        <v>0</v>
      </c>
      <c r="EE83" s="119">
        <f ca="1">IF($K83&lt;&gt;1,IF(ISNUMBER(INDEX(Import.PLE,$K83,EE$16)),IF(INDEX(Import.PLE,$K83,EE$16)&lt;=mediçao,CE83,0),0),PLE!$AA$28*CE83)</f>
        <v>0</v>
      </c>
      <c r="EF83" s="119">
        <f ca="1">IF($K83&lt;&gt;1,IF(ISNUMBER(INDEX(Import.PLE,$K83,EF$16)),IF(INDEX(Import.PLE,$K83,EF$16)&lt;=mediçao,CF83,0),0),PLE!$AA$28*CF83)</f>
        <v>0</v>
      </c>
      <c r="EG83" s="119">
        <f ca="1">IF($K83&lt;&gt;1,IF(ISNUMBER(INDEX(Import.PLE,$K83,EG$16)),IF(INDEX(Import.PLE,$K83,EG$16)&lt;=mediçao,CG83,0),0),PLE!$AA$28*CG83)</f>
        <v>0</v>
      </c>
      <c r="EH83" s="119">
        <f ca="1">IF($K83&lt;&gt;1,IF(ISNUMBER(INDEX(Import.PLE,$K83,EH$16)),IF(INDEX(Import.PLE,$K83,EH$16)&lt;=mediçao,CH83,0),0),PLE!$AA$28*CH83)</f>
        <v>0</v>
      </c>
      <c r="EI83" s="119">
        <f ca="1">IF($K83&lt;&gt;1,IF(ISNUMBER(INDEX(Import.PLE,$K83,EI$16)),IF(INDEX(Import.PLE,$K83,EI$16)&lt;=mediçao,CI83,0),0),PLE!$AA$28*CI83)</f>
        <v>0</v>
      </c>
      <c r="EJ83" s="119">
        <f ca="1">IF($K83&lt;&gt;1,IF(ISNUMBER(INDEX(Import.PLE,$K83,EJ$16)),IF(INDEX(Import.PLE,$K83,EJ$16)&lt;=mediçao,CJ83,0),0),PLE!$AA$28*CJ83)</f>
        <v>0</v>
      </c>
      <c r="EK83" s="119">
        <f ca="1">IF($K83&lt;&gt;1,IF(ISNUMBER(INDEX(Import.PLE,$K83,EK$16)),IF(INDEX(Import.PLE,$K83,EK$16)&lt;=mediçao,CK83,0),0),PLE!$AA$28*CK83)</f>
        <v>0</v>
      </c>
      <c r="EL83" s="119">
        <f ca="1">IF($K83&lt;&gt;1,IF(ISNUMBER(INDEX(Import.PLE,$K83,EL$16)),IF(INDEX(Import.PLE,$K83,EL$16)&lt;=mediçao,CL83,0),0),PLE!$AA$28*CL83)</f>
        <v>0</v>
      </c>
      <c r="EM83" s="119">
        <f ca="1">IF($K83&lt;&gt;1,IF(ISNUMBER(INDEX(Import.PLE,$K83,EM$16)),IF(INDEX(Import.PLE,$K83,EM$16)&lt;=mediçao,CM83,0),0),PLE!$AA$28*CM83)</f>
        <v>0</v>
      </c>
      <c r="EN83" s="119">
        <f ca="1">IF($K83&lt;&gt;1,IF(ISNUMBER(INDEX(Import.PLE,$K83,EN$16)),IF(INDEX(Import.PLE,$K83,EN$16)&lt;=mediçao,CN83,0),0),PLE!$AA$28*CN83)</f>
        <v>0</v>
      </c>
      <c r="EO83" s="119">
        <f ca="1">IF($K83&lt;&gt;1,IF(ISNUMBER(INDEX(Import.PLE,$K83,EO$16)),IF(INDEX(Import.PLE,$K83,EO$16)&lt;=mediçao,CO83,0),0),PLE!$AA$28*CO83)</f>
        <v>0</v>
      </c>
      <c r="EP83" s="119">
        <f ca="1">IF($K83&lt;&gt;1,IF(ISNUMBER(INDEX(Import.PLE,$K83,EP$16)),IF(INDEX(Import.PLE,$K83,EP$16)&lt;=mediçao,CP83,0),0),PLE!$AA$28*CP83)</f>
        <v>0</v>
      </c>
      <c r="EQ83" s="119">
        <f ca="1">IF($K83&lt;&gt;1,IF(ISNUMBER(INDEX(Import.PLE,$K83,EQ$16)),IF(INDEX(Import.PLE,$K83,EQ$16)&lt;=mediçao,CQ83,0),0),PLE!$AA$28*CQ83)</f>
        <v>0</v>
      </c>
      <c r="ER83" s="119">
        <f ca="1">IF($K83&lt;&gt;1,IF(ISNUMBER(INDEX(Import.PLE,$K83,ER$16)),IF(INDEX(Import.PLE,$K83,ER$16)&lt;=mediçao,CR83,0),0),PLE!$AA$28*CR83)</f>
        <v>0</v>
      </c>
      <c r="ES83" s="119">
        <f ca="1">IF($K83&lt;&gt;1,IF(ISNUMBER(INDEX(Import.PLE,$K83,ES$16)),IF(INDEX(Import.PLE,$K83,ES$16)&lt;=mediçao,CS83,0),0),PLE!$AA$28*CS83)</f>
        <v>0</v>
      </c>
      <c r="ET83" s="119">
        <f ca="1">IF($K83&lt;&gt;1,IF(ISNUMBER(INDEX(Import.PLE,$K83,ET$16)),IF(INDEX(Import.PLE,$K83,ET$16)&lt;=mediçao,CT83,0),0),PLE!$AA$28*CT83)</f>
        <v>0</v>
      </c>
      <c r="EU83" s="119">
        <f ca="1">IF($K83&lt;&gt;1,IF(ISNUMBER(INDEX(Import.PLE,$K83,EU$16)),IF(INDEX(Import.PLE,$K83,EU$16)&lt;=mediçao,CU83,0),0),PLE!$AA$28*CU83)</f>
        <v>0</v>
      </c>
      <c r="EV83" s="119">
        <f ca="1">IF($K83&lt;&gt;1,IF(ISNUMBER(INDEX(Import.PLE,$K83,EV$16)),IF(INDEX(Import.PLE,$K83,EV$16)&lt;=mediçao,CV83,0),0),PLE!$AA$28*CV83)</f>
        <v>0</v>
      </c>
      <c r="EW83" s="119">
        <f ca="1">IF($K83&lt;&gt;1,IF(ISNUMBER(INDEX(Import.PLE,$K83,EW$16)),IF(INDEX(Import.PLE,$K83,EW$16)&lt;=mediçao,CW83,0),0),PLE!$AA$28*CW83)</f>
        <v>0</v>
      </c>
      <c r="EX83" s="119">
        <f ca="1">IF($K83&lt;&gt;1,IF(ISNUMBER(INDEX(Import.PLE,$K83,EX$16)),IF(INDEX(Import.PLE,$K83,EX$16)&lt;=mediçao,CX83,0),0),PLE!$AA$28*CX83)</f>
        <v>0</v>
      </c>
      <c r="EY83" s="119">
        <f ca="1">IF($K83&lt;&gt;1,IF(ISNUMBER(INDEX(Import.PLE,$K83,EY$16)),IF(INDEX(Import.PLE,$K83,EY$16)&lt;=mediçao,CY83,0),0),PLE!$AA$28*CY83)</f>
        <v>0</v>
      </c>
      <c r="EZ83" s="119">
        <f ca="1">IF($K83&lt;&gt;1,IF(ISNUMBER(INDEX(Import.PLE,$K83,EZ$16)),IF(INDEX(Import.PLE,$K83,EZ$16)&lt;=mediçao,CZ83,0),0),PLE!$AA$28*CZ83)</f>
        <v>0</v>
      </c>
      <c r="FA83" s="119">
        <f ca="1">IF($K83&lt;&gt;1,IF(ISNUMBER(INDEX(Import.PLE,$K83,FA$16)),IF(INDEX(Import.PLE,$K83,FA$16)&lt;=mediçao,DA83,0),0),PLE!$AA$28*DA83)</f>
        <v>0</v>
      </c>
      <c r="FB83" s="119">
        <f ca="1">IF($K83&lt;&gt;1,IF(ISNUMBER(INDEX(Import.PLE,$K83,FB$16)),IF(INDEX(Import.PLE,$K83,FB$16)&lt;=mediçao,DB83,0),0),PLE!$AA$28*DB83)</f>
        <v>0</v>
      </c>
      <c r="FC83" s="119">
        <f ca="1">IF($K83&lt;&gt;1,IF(ISNUMBER(INDEX(Import.PLE,$K83,FC$16)),IF(INDEX(Import.PLE,$K83,FC$16)&lt;=mediçao,DC83,0),0),PLE!$AA$28*DC83)</f>
        <v>0</v>
      </c>
      <c r="FD83" s="119">
        <f ca="1">IF($K83&lt;&gt;1,IF(ISNUMBER(INDEX(Import.PLE,$K83,FD$16)),IF(INDEX(Import.PLE,$K83,FD$16)&lt;=mediçao,DD83,0),0),PLE!$AA$28*DD83)</f>
        <v>0</v>
      </c>
      <c r="FE83" s="119">
        <f ca="1">IF($K83&lt;&gt;1,IF(ISNUMBER(INDEX(Import.PLE,$K83,FE$16)),IF(INDEX(Import.PLE,$K83,FE$16)&lt;=mediçao,DE83,0),0),PLE!$AA$28*DE83)</f>
        <v>0</v>
      </c>
      <c r="FF83" s="119">
        <f ca="1">IF($K83&lt;&gt;1,IF(ISNUMBER(INDEX(Import.PLE,$K83,FF$16)),IF(INDEX(Import.PLE,$K83,FF$16)&lt;=mediçao,DF83,0),0),PLE!$AA$28*DF83)</f>
        <v>0</v>
      </c>
      <c r="FG83" s="119">
        <f ca="1">IF($K83&lt;&gt;1,IF(ISNUMBER(INDEX(Import.PLE,$K83,FG$16)),IF(INDEX(Import.PLE,$K83,FG$16)&lt;=mediçao,DG83,0),0),PLE!$AA$28*DG83)</f>
        <v>0</v>
      </c>
      <c r="FH83" s="119">
        <f ca="1">IF($K83&lt;&gt;1,IF(ISNUMBER(INDEX(Import.PLE,$K83,FH$16)),IF(INDEX(Import.PLE,$K83,FH$16)&lt;=mediçao,DH83,0),0),PLE!$AA$28*DH83)</f>
        <v>0</v>
      </c>
      <c r="FI83" s="119">
        <f ca="1">IF($K83&lt;&gt;1,IF(ISNUMBER(INDEX(Import.PLE,$K83,FI$16)),IF(INDEX(Import.PLE,$K83,FI$16)&lt;=mediçao,DI83,0),0),PLE!$AA$28*DI83)</f>
        <v>0</v>
      </c>
      <c r="FJ83" s="119">
        <f ca="1">IF($K83&lt;&gt;1,IF(ISNUMBER(INDEX(Import.PLE,$K83,FJ$16)),IF(INDEX(Import.PLE,$K83,FJ$16)&lt;=mediçao,DJ83,0),0),PLE!$AA$28*DJ83)</f>
        <v>0</v>
      </c>
    </row>
    <row r="84" spans="2:166" s="88" customFormat="1" ht="11.25" customHeight="1" x14ac:dyDescent="0.35">
      <c r="B84" s="118">
        <f t="shared" ca="1" si="3"/>
        <v>67</v>
      </c>
      <c r="C84" s="83" t="str">
        <f t="shared" si="4"/>
        <v>Serviço</v>
      </c>
      <c r="D84" s="138" t="s">
        <v>315</v>
      </c>
      <c r="E84" s="170" t="s">
        <v>316</v>
      </c>
      <c r="F84" s="137" t="s">
        <v>201</v>
      </c>
      <c r="G84" s="174">
        <f t="shared" si="5"/>
        <v>848.16</v>
      </c>
      <c r="H84" s="175">
        <f t="shared" si="6"/>
        <v>86.120000943218258</v>
      </c>
      <c r="I84" s="176">
        <v>73043.539999999994</v>
      </c>
      <c r="J84" s="86"/>
      <c r="K84" s="168">
        <f>deactivatedados.form1</f>
        <v>8</v>
      </c>
      <c r="L84" s="167" t="s">
        <v>708</v>
      </c>
      <c r="M84" s="87"/>
      <c r="N84" s="181">
        <v>848.16</v>
      </c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1"/>
      <c r="AX84" s="181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M84" s="119">
        <f t="shared" ca="1" si="7"/>
        <v>73043.539999999994</v>
      </c>
      <c r="BN84" s="119">
        <f t="shared" si="8"/>
        <v>0</v>
      </c>
      <c r="BO84" s="119">
        <f t="shared" si="9"/>
        <v>0</v>
      </c>
      <c r="BP84" s="119">
        <f t="shared" si="10"/>
        <v>0</v>
      </c>
      <c r="BQ84" s="119">
        <f t="shared" si="11"/>
        <v>0</v>
      </c>
      <c r="BR84" s="119">
        <f t="shared" si="12"/>
        <v>0</v>
      </c>
      <c r="BS84" s="119">
        <f t="shared" si="13"/>
        <v>0</v>
      </c>
      <c r="BT84" s="119">
        <f t="shared" si="14"/>
        <v>0</v>
      </c>
      <c r="BU84" s="119">
        <f t="shared" si="15"/>
        <v>0</v>
      </c>
      <c r="BV84" s="119">
        <f t="shared" si="16"/>
        <v>0</v>
      </c>
      <c r="BW84" s="119">
        <f t="shared" si="17"/>
        <v>0</v>
      </c>
      <c r="BX84" s="119">
        <f t="shared" si="18"/>
        <v>0</v>
      </c>
      <c r="BY84" s="119">
        <f t="shared" si="19"/>
        <v>0</v>
      </c>
      <c r="BZ84" s="119">
        <f t="shared" si="20"/>
        <v>0</v>
      </c>
      <c r="CA84" s="119">
        <f t="shared" si="21"/>
        <v>0</v>
      </c>
      <c r="CB84" s="119">
        <f t="shared" si="22"/>
        <v>0</v>
      </c>
      <c r="CC84" s="119">
        <f t="shared" si="23"/>
        <v>0</v>
      </c>
      <c r="CD84" s="119">
        <f t="shared" si="24"/>
        <v>0</v>
      </c>
      <c r="CE84" s="119">
        <f t="shared" si="25"/>
        <v>0</v>
      </c>
      <c r="CF84" s="119">
        <f t="shared" si="26"/>
        <v>0</v>
      </c>
      <c r="CG84" s="119">
        <f t="shared" si="27"/>
        <v>0</v>
      </c>
      <c r="CH84" s="119">
        <f t="shared" si="28"/>
        <v>0</v>
      </c>
      <c r="CI84" s="119">
        <f t="shared" si="29"/>
        <v>0</v>
      </c>
      <c r="CJ84" s="119">
        <f t="shared" si="30"/>
        <v>0</v>
      </c>
      <c r="CK84" s="119">
        <f t="shared" si="31"/>
        <v>0</v>
      </c>
      <c r="CL84" s="119">
        <f t="shared" si="32"/>
        <v>0</v>
      </c>
      <c r="CM84" s="119">
        <f t="shared" si="33"/>
        <v>0</v>
      </c>
      <c r="CN84" s="119">
        <f t="shared" si="34"/>
        <v>0</v>
      </c>
      <c r="CO84" s="119">
        <f t="shared" si="35"/>
        <v>0</v>
      </c>
      <c r="CP84" s="119">
        <f t="shared" si="36"/>
        <v>0</v>
      </c>
      <c r="CQ84" s="119">
        <f t="shared" si="37"/>
        <v>0</v>
      </c>
      <c r="CR84" s="119">
        <f t="shared" si="38"/>
        <v>0</v>
      </c>
      <c r="CS84" s="119">
        <f t="shared" si="39"/>
        <v>0</v>
      </c>
      <c r="CT84" s="119">
        <f t="shared" si="40"/>
        <v>0</v>
      </c>
      <c r="CU84" s="119">
        <f t="shared" si="41"/>
        <v>0</v>
      </c>
      <c r="CV84" s="119">
        <f t="shared" si="42"/>
        <v>0</v>
      </c>
      <c r="CW84" s="119">
        <f t="shared" si="43"/>
        <v>0</v>
      </c>
      <c r="CX84" s="119">
        <f t="shared" si="44"/>
        <v>0</v>
      </c>
      <c r="CY84" s="119">
        <f t="shared" si="45"/>
        <v>0</v>
      </c>
      <c r="CZ84" s="119">
        <f t="shared" si="46"/>
        <v>0</v>
      </c>
      <c r="DA84" s="119">
        <f t="shared" si="47"/>
        <v>0</v>
      </c>
      <c r="DB84" s="119">
        <f t="shared" si="48"/>
        <v>0</v>
      </c>
      <c r="DC84" s="119">
        <f t="shared" si="49"/>
        <v>0</v>
      </c>
      <c r="DD84" s="119">
        <f t="shared" si="50"/>
        <v>0</v>
      </c>
      <c r="DE84" s="119">
        <f t="shared" si="51"/>
        <v>0</v>
      </c>
      <c r="DF84" s="119">
        <f t="shared" si="52"/>
        <v>0</v>
      </c>
      <c r="DG84" s="119">
        <f t="shared" si="53"/>
        <v>0</v>
      </c>
      <c r="DH84" s="119">
        <f t="shared" si="54"/>
        <v>0</v>
      </c>
      <c r="DI84" s="119">
        <f t="shared" si="55"/>
        <v>0</v>
      </c>
      <c r="DJ84" s="119">
        <f t="shared" si="56"/>
        <v>0</v>
      </c>
      <c r="DK84" s="126" t="str">
        <f t="shared" si="57"/>
        <v>1</v>
      </c>
      <c r="DL84" s="126">
        <f t="shared" ca="1" si="58"/>
        <v>73043.539999999994</v>
      </c>
      <c r="DM84" s="119">
        <f ca="1">IF($K84&lt;&gt;1,IF(ISNUMBER(INDEX(Import.PLE,$K84,DM$16)),IF(INDEX(Import.PLE,$K84,DM$16)&lt;=mediçao,BM84,0),0),PLE!$AA$28*BM84)</f>
        <v>73043.539999999994</v>
      </c>
      <c r="DN84" s="119">
        <f ca="1">IF($K84&lt;&gt;1,IF(ISNUMBER(INDEX(Import.PLE,$K84,DN$16)),IF(INDEX(Import.PLE,$K84,DN$16)&lt;=mediçao,BN84,0),0),PLE!$AA$28*BN84)</f>
        <v>0</v>
      </c>
      <c r="DO84" s="119">
        <f ca="1">IF($K84&lt;&gt;1,IF(ISNUMBER(INDEX(Import.PLE,$K84,DO$16)),IF(INDEX(Import.PLE,$K84,DO$16)&lt;=mediçao,BO84,0),0),PLE!$AA$28*BO84)</f>
        <v>0</v>
      </c>
      <c r="DP84" s="119">
        <f ca="1">IF($K84&lt;&gt;1,IF(ISNUMBER(INDEX(Import.PLE,$K84,DP$16)),IF(INDEX(Import.PLE,$K84,DP$16)&lt;=mediçao,BP84,0),0),PLE!$AA$28*BP84)</f>
        <v>0</v>
      </c>
      <c r="DQ84" s="119">
        <f ca="1">IF($K84&lt;&gt;1,IF(ISNUMBER(INDEX(Import.PLE,$K84,DQ$16)),IF(INDEX(Import.PLE,$K84,DQ$16)&lt;=mediçao,BQ84,0),0),PLE!$AA$28*BQ84)</f>
        <v>0</v>
      </c>
      <c r="DR84" s="119">
        <f ca="1">IF($K84&lt;&gt;1,IF(ISNUMBER(INDEX(Import.PLE,$K84,DR$16)),IF(INDEX(Import.PLE,$K84,DR$16)&lt;=mediçao,BR84,0),0),PLE!$AA$28*BR84)</f>
        <v>0</v>
      </c>
      <c r="DS84" s="119">
        <f ca="1">IF($K84&lt;&gt;1,IF(ISNUMBER(INDEX(Import.PLE,$K84,DS$16)),IF(INDEX(Import.PLE,$K84,DS$16)&lt;=mediçao,BS84,0),0),PLE!$AA$28*BS84)</f>
        <v>0</v>
      </c>
      <c r="DT84" s="119">
        <f ca="1">IF($K84&lt;&gt;1,IF(ISNUMBER(INDEX(Import.PLE,$K84,DT$16)),IF(INDEX(Import.PLE,$K84,DT$16)&lt;=mediçao,BT84,0),0),PLE!$AA$28*BT84)</f>
        <v>0</v>
      </c>
      <c r="DU84" s="119">
        <f ca="1">IF($K84&lt;&gt;1,IF(ISNUMBER(INDEX(Import.PLE,$K84,DU$16)),IF(INDEX(Import.PLE,$K84,DU$16)&lt;=mediçao,BU84,0),0),PLE!$AA$28*BU84)</f>
        <v>0</v>
      </c>
      <c r="DV84" s="119">
        <f ca="1">IF($K84&lt;&gt;1,IF(ISNUMBER(INDEX(Import.PLE,$K84,DV$16)),IF(INDEX(Import.PLE,$K84,DV$16)&lt;=mediçao,BV84,0),0),PLE!$AA$28*BV84)</f>
        <v>0</v>
      </c>
      <c r="DW84" s="119">
        <f ca="1">IF($K84&lt;&gt;1,IF(ISNUMBER(INDEX(Import.PLE,$K84,DW$16)),IF(INDEX(Import.PLE,$K84,DW$16)&lt;=mediçao,BW84,0),0),PLE!$AA$28*BW84)</f>
        <v>0</v>
      </c>
      <c r="DX84" s="119">
        <f ca="1">IF($K84&lt;&gt;1,IF(ISNUMBER(INDEX(Import.PLE,$K84,DX$16)),IF(INDEX(Import.PLE,$K84,DX$16)&lt;=mediçao,BX84,0),0),PLE!$AA$28*BX84)</f>
        <v>0</v>
      </c>
      <c r="DY84" s="119">
        <f ca="1">IF($K84&lt;&gt;1,IF(ISNUMBER(INDEX(Import.PLE,$K84,DY$16)),IF(INDEX(Import.PLE,$K84,DY$16)&lt;=mediçao,BY84,0),0),PLE!$AA$28*BY84)</f>
        <v>0</v>
      </c>
      <c r="DZ84" s="119">
        <f ca="1">IF($K84&lt;&gt;1,IF(ISNUMBER(INDEX(Import.PLE,$K84,DZ$16)),IF(INDEX(Import.PLE,$K84,DZ$16)&lt;=mediçao,BZ84,0),0),PLE!$AA$28*BZ84)</f>
        <v>0</v>
      </c>
      <c r="EA84" s="119">
        <f ca="1">IF($K84&lt;&gt;1,IF(ISNUMBER(INDEX(Import.PLE,$K84,EA$16)),IF(INDEX(Import.PLE,$K84,EA$16)&lt;=mediçao,CA84,0),0),PLE!$AA$28*CA84)</f>
        <v>0</v>
      </c>
      <c r="EB84" s="119">
        <f ca="1">IF($K84&lt;&gt;1,IF(ISNUMBER(INDEX(Import.PLE,$K84,EB$16)),IF(INDEX(Import.PLE,$K84,EB$16)&lt;=mediçao,CB84,0),0),PLE!$AA$28*CB84)</f>
        <v>0</v>
      </c>
      <c r="EC84" s="119">
        <f ca="1">IF($K84&lt;&gt;1,IF(ISNUMBER(INDEX(Import.PLE,$K84,EC$16)),IF(INDEX(Import.PLE,$K84,EC$16)&lt;=mediçao,CC84,0),0),PLE!$AA$28*CC84)</f>
        <v>0</v>
      </c>
      <c r="ED84" s="119">
        <f ca="1">IF($K84&lt;&gt;1,IF(ISNUMBER(INDEX(Import.PLE,$K84,ED$16)),IF(INDEX(Import.PLE,$K84,ED$16)&lt;=mediçao,CD84,0),0),PLE!$AA$28*CD84)</f>
        <v>0</v>
      </c>
      <c r="EE84" s="119">
        <f ca="1">IF($K84&lt;&gt;1,IF(ISNUMBER(INDEX(Import.PLE,$K84,EE$16)),IF(INDEX(Import.PLE,$K84,EE$16)&lt;=mediçao,CE84,0),0),PLE!$AA$28*CE84)</f>
        <v>0</v>
      </c>
      <c r="EF84" s="119">
        <f ca="1">IF($K84&lt;&gt;1,IF(ISNUMBER(INDEX(Import.PLE,$K84,EF$16)),IF(INDEX(Import.PLE,$K84,EF$16)&lt;=mediçao,CF84,0),0),PLE!$AA$28*CF84)</f>
        <v>0</v>
      </c>
      <c r="EG84" s="119">
        <f ca="1">IF($K84&lt;&gt;1,IF(ISNUMBER(INDEX(Import.PLE,$K84,EG$16)),IF(INDEX(Import.PLE,$K84,EG$16)&lt;=mediçao,CG84,0),0),PLE!$AA$28*CG84)</f>
        <v>0</v>
      </c>
      <c r="EH84" s="119">
        <f ca="1">IF($K84&lt;&gt;1,IF(ISNUMBER(INDEX(Import.PLE,$K84,EH$16)),IF(INDEX(Import.PLE,$K84,EH$16)&lt;=mediçao,CH84,0),0),PLE!$AA$28*CH84)</f>
        <v>0</v>
      </c>
      <c r="EI84" s="119">
        <f ca="1">IF($K84&lt;&gt;1,IF(ISNUMBER(INDEX(Import.PLE,$K84,EI$16)),IF(INDEX(Import.PLE,$K84,EI$16)&lt;=mediçao,CI84,0),0),PLE!$AA$28*CI84)</f>
        <v>0</v>
      </c>
      <c r="EJ84" s="119">
        <f ca="1">IF($K84&lt;&gt;1,IF(ISNUMBER(INDEX(Import.PLE,$K84,EJ$16)),IF(INDEX(Import.PLE,$K84,EJ$16)&lt;=mediçao,CJ84,0),0),PLE!$AA$28*CJ84)</f>
        <v>0</v>
      </c>
      <c r="EK84" s="119">
        <f ca="1">IF($K84&lt;&gt;1,IF(ISNUMBER(INDEX(Import.PLE,$K84,EK$16)),IF(INDEX(Import.PLE,$K84,EK$16)&lt;=mediçao,CK84,0),0),PLE!$AA$28*CK84)</f>
        <v>0</v>
      </c>
      <c r="EL84" s="119">
        <f ca="1">IF($K84&lt;&gt;1,IF(ISNUMBER(INDEX(Import.PLE,$K84,EL$16)),IF(INDEX(Import.PLE,$K84,EL$16)&lt;=mediçao,CL84,0),0),PLE!$AA$28*CL84)</f>
        <v>0</v>
      </c>
      <c r="EM84" s="119">
        <f ca="1">IF($K84&lt;&gt;1,IF(ISNUMBER(INDEX(Import.PLE,$K84,EM$16)),IF(INDEX(Import.PLE,$K84,EM$16)&lt;=mediçao,CM84,0),0),PLE!$AA$28*CM84)</f>
        <v>0</v>
      </c>
      <c r="EN84" s="119">
        <f ca="1">IF($K84&lt;&gt;1,IF(ISNUMBER(INDEX(Import.PLE,$K84,EN$16)),IF(INDEX(Import.PLE,$K84,EN$16)&lt;=mediçao,CN84,0),0),PLE!$AA$28*CN84)</f>
        <v>0</v>
      </c>
      <c r="EO84" s="119">
        <f ca="1">IF($K84&lt;&gt;1,IF(ISNUMBER(INDEX(Import.PLE,$K84,EO$16)),IF(INDEX(Import.PLE,$K84,EO$16)&lt;=mediçao,CO84,0),0),PLE!$AA$28*CO84)</f>
        <v>0</v>
      </c>
      <c r="EP84" s="119">
        <f ca="1">IF($K84&lt;&gt;1,IF(ISNUMBER(INDEX(Import.PLE,$K84,EP$16)),IF(INDEX(Import.PLE,$K84,EP$16)&lt;=mediçao,CP84,0),0),PLE!$AA$28*CP84)</f>
        <v>0</v>
      </c>
      <c r="EQ84" s="119">
        <f ca="1">IF($K84&lt;&gt;1,IF(ISNUMBER(INDEX(Import.PLE,$K84,EQ$16)),IF(INDEX(Import.PLE,$K84,EQ$16)&lt;=mediçao,CQ84,0),0),PLE!$AA$28*CQ84)</f>
        <v>0</v>
      </c>
      <c r="ER84" s="119">
        <f ca="1">IF($K84&lt;&gt;1,IF(ISNUMBER(INDEX(Import.PLE,$K84,ER$16)),IF(INDEX(Import.PLE,$K84,ER$16)&lt;=mediçao,CR84,0),0),PLE!$AA$28*CR84)</f>
        <v>0</v>
      </c>
      <c r="ES84" s="119">
        <f ca="1">IF($K84&lt;&gt;1,IF(ISNUMBER(INDEX(Import.PLE,$K84,ES$16)),IF(INDEX(Import.PLE,$K84,ES$16)&lt;=mediçao,CS84,0),0),PLE!$AA$28*CS84)</f>
        <v>0</v>
      </c>
      <c r="ET84" s="119">
        <f ca="1">IF($K84&lt;&gt;1,IF(ISNUMBER(INDEX(Import.PLE,$K84,ET$16)),IF(INDEX(Import.PLE,$K84,ET$16)&lt;=mediçao,CT84,0),0),PLE!$AA$28*CT84)</f>
        <v>0</v>
      </c>
      <c r="EU84" s="119">
        <f ca="1">IF($K84&lt;&gt;1,IF(ISNUMBER(INDEX(Import.PLE,$K84,EU$16)),IF(INDEX(Import.PLE,$K84,EU$16)&lt;=mediçao,CU84,0),0),PLE!$AA$28*CU84)</f>
        <v>0</v>
      </c>
      <c r="EV84" s="119">
        <f ca="1">IF($K84&lt;&gt;1,IF(ISNUMBER(INDEX(Import.PLE,$K84,EV$16)),IF(INDEX(Import.PLE,$K84,EV$16)&lt;=mediçao,CV84,0),0),PLE!$AA$28*CV84)</f>
        <v>0</v>
      </c>
      <c r="EW84" s="119">
        <f ca="1">IF($K84&lt;&gt;1,IF(ISNUMBER(INDEX(Import.PLE,$K84,EW$16)),IF(INDEX(Import.PLE,$K84,EW$16)&lt;=mediçao,CW84,0),0),PLE!$AA$28*CW84)</f>
        <v>0</v>
      </c>
      <c r="EX84" s="119">
        <f ca="1">IF($K84&lt;&gt;1,IF(ISNUMBER(INDEX(Import.PLE,$K84,EX$16)),IF(INDEX(Import.PLE,$K84,EX$16)&lt;=mediçao,CX84,0),0),PLE!$AA$28*CX84)</f>
        <v>0</v>
      </c>
      <c r="EY84" s="119">
        <f ca="1">IF($K84&lt;&gt;1,IF(ISNUMBER(INDEX(Import.PLE,$K84,EY$16)),IF(INDEX(Import.PLE,$K84,EY$16)&lt;=mediçao,CY84,0),0),PLE!$AA$28*CY84)</f>
        <v>0</v>
      </c>
      <c r="EZ84" s="119">
        <f ca="1">IF($K84&lt;&gt;1,IF(ISNUMBER(INDEX(Import.PLE,$K84,EZ$16)),IF(INDEX(Import.PLE,$K84,EZ$16)&lt;=mediçao,CZ84,0),0),PLE!$AA$28*CZ84)</f>
        <v>0</v>
      </c>
      <c r="FA84" s="119">
        <f ca="1">IF($K84&lt;&gt;1,IF(ISNUMBER(INDEX(Import.PLE,$K84,FA$16)),IF(INDEX(Import.PLE,$K84,FA$16)&lt;=mediçao,DA84,0),0),PLE!$AA$28*DA84)</f>
        <v>0</v>
      </c>
      <c r="FB84" s="119">
        <f ca="1">IF($K84&lt;&gt;1,IF(ISNUMBER(INDEX(Import.PLE,$K84,FB$16)),IF(INDEX(Import.PLE,$K84,FB$16)&lt;=mediçao,DB84,0),0),PLE!$AA$28*DB84)</f>
        <v>0</v>
      </c>
      <c r="FC84" s="119">
        <f ca="1">IF($K84&lt;&gt;1,IF(ISNUMBER(INDEX(Import.PLE,$K84,FC$16)),IF(INDEX(Import.PLE,$K84,FC$16)&lt;=mediçao,DC84,0),0),PLE!$AA$28*DC84)</f>
        <v>0</v>
      </c>
      <c r="FD84" s="119">
        <f ca="1">IF($K84&lt;&gt;1,IF(ISNUMBER(INDEX(Import.PLE,$K84,FD$16)),IF(INDEX(Import.PLE,$K84,FD$16)&lt;=mediçao,DD84,0),0),PLE!$AA$28*DD84)</f>
        <v>0</v>
      </c>
      <c r="FE84" s="119">
        <f ca="1">IF($K84&lt;&gt;1,IF(ISNUMBER(INDEX(Import.PLE,$K84,FE$16)),IF(INDEX(Import.PLE,$K84,FE$16)&lt;=mediçao,DE84,0),0),PLE!$AA$28*DE84)</f>
        <v>0</v>
      </c>
      <c r="FF84" s="119">
        <f ca="1">IF($K84&lt;&gt;1,IF(ISNUMBER(INDEX(Import.PLE,$K84,FF$16)),IF(INDEX(Import.PLE,$K84,FF$16)&lt;=mediçao,DF84,0),0),PLE!$AA$28*DF84)</f>
        <v>0</v>
      </c>
      <c r="FG84" s="119">
        <f ca="1">IF($K84&lt;&gt;1,IF(ISNUMBER(INDEX(Import.PLE,$K84,FG$16)),IF(INDEX(Import.PLE,$K84,FG$16)&lt;=mediçao,DG84,0),0),PLE!$AA$28*DG84)</f>
        <v>0</v>
      </c>
      <c r="FH84" s="119">
        <f ca="1">IF($K84&lt;&gt;1,IF(ISNUMBER(INDEX(Import.PLE,$K84,FH$16)),IF(INDEX(Import.PLE,$K84,FH$16)&lt;=mediçao,DH84,0),0),PLE!$AA$28*DH84)</f>
        <v>0</v>
      </c>
      <c r="FI84" s="119">
        <f ca="1">IF($K84&lt;&gt;1,IF(ISNUMBER(INDEX(Import.PLE,$K84,FI$16)),IF(INDEX(Import.PLE,$K84,FI$16)&lt;=mediçao,DI84,0),0),PLE!$AA$28*DI84)</f>
        <v>0</v>
      </c>
      <c r="FJ84" s="119">
        <f ca="1">IF($K84&lt;&gt;1,IF(ISNUMBER(INDEX(Import.PLE,$K84,FJ$16)),IF(INDEX(Import.PLE,$K84,FJ$16)&lt;=mediçao,DJ84,0),0),PLE!$AA$28*DJ84)</f>
        <v>0</v>
      </c>
    </row>
    <row r="85" spans="2:166" s="88" customFormat="1" ht="11.25" customHeight="1" x14ac:dyDescent="0.35">
      <c r="B85" s="118">
        <f t="shared" ca="1" si="3"/>
        <v>68</v>
      </c>
      <c r="C85" s="83" t="str">
        <f t="shared" si="4"/>
        <v>Serviço</v>
      </c>
      <c r="D85" s="138" t="s">
        <v>317</v>
      </c>
      <c r="E85" s="139" t="s">
        <v>318</v>
      </c>
      <c r="F85" s="137" t="s">
        <v>204</v>
      </c>
      <c r="G85" s="174">
        <f t="shared" si="5"/>
        <v>72</v>
      </c>
      <c r="H85" s="175">
        <f t="shared" si="6"/>
        <v>167.3</v>
      </c>
      <c r="I85" s="176">
        <v>12045.6</v>
      </c>
      <c r="J85" s="86"/>
      <c r="K85" s="168">
        <f>deactivatedados.form1</f>
        <v>8</v>
      </c>
      <c r="L85" s="167" t="s">
        <v>708</v>
      </c>
      <c r="M85" s="87"/>
      <c r="N85" s="181">
        <v>72</v>
      </c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1"/>
      <c r="AX85" s="181"/>
      <c r="AY85" s="181"/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M85" s="119">
        <f t="shared" ca="1" si="7"/>
        <v>12045.6</v>
      </c>
      <c r="BN85" s="119">
        <f t="shared" si="8"/>
        <v>0</v>
      </c>
      <c r="BO85" s="119">
        <f t="shared" si="9"/>
        <v>0</v>
      </c>
      <c r="BP85" s="119">
        <f t="shared" si="10"/>
        <v>0</v>
      </c>
      <c r="BQ85" s="119">
        <f t="shared" si="11"/>
        <v>0</v>
      </c>
      <c r="BR85" s="119">
        <f t="shared" si="12"/>
        <v>0</v>
      </c>
      <c r="BS85" s="119">
        <f t="shared" si="13"/>
        <v>0</v>
      </c>
      <c r="BT85" s="119">
        <f t="shared" si="14"/>
        <v>0</v>
      </c>
      <c r="BU85" s="119">
        <f t="shared" si="15"/>
        <v>0</v>
      </c>
      <c r="BV85" s="119">
        <f t="shared" si="16"/>
        <v>0</v>
      </c>
      <c r="BW85" s="119">
        <f t="shared" si="17"/>
        <v>0</v>
      </c>
      <c r="BX85" s="119">
        <f t="shared" si="18"/>
        <v>0</v>
      </c>
      <c r="BY85" s="119">
        <f t="shared" si="19"/>
        <v>0</v>
      </c>
      <c r="BZ85" s="119">
        <f t="shared" si="20"/>
        <v>0</v>
      </c>
      <c r="CA85" s="119">
        <f t="shared" si="21"/>
        <v>0</v>
      </c>
      <c r="CB85" s="119">
        <f t="shared" si="22"/>
        <v>0</v>
      </c>
      <c r="CC85" s="119">
        <f t="shared" si="23"/>
        <v>0</v>
      </c>
      <c r="CD85" s="119">
        <f t="shared" si="24"/>
        <v>0</v>
      </c>
      <c r="CE85" s="119">
        <f t="shared" si="25"/>
        <v>0</v>
      </c>
      <c r="CF85" s="119">
        <f t="shared" si="26"/>
        <v>0</v>
      </c>
      <c r="CG85" s="119">
        <f t="shared" si="27"/>
        <v>0</v>
      </c>
      <c r="CH85" s="119">
        <f t="shared" si="28"/>
        <v>0</v>
      </c>
      <c r="CI85" s="119">
        <f t="shared" si="29"/>
        <v>0</v>
      </c>
      <c r="CJ85" s="119">
        <f t="shared" si="30"/>
        <v>0</v>
      </c>
      <c r="CK85" s="119">
        <f t="shared" si="31"/>
        <v>0</v>
      </c>
      <c r="CL85" s="119">
        <f t="shared" si="32"/>
        <v>0</v>
      </c>
      <c r="CM85" s="119">
        <f t="shared" si="33"/>
        <v>0</v>
      </c>
      <c r="CN85" s="119">
        <f t="shared" si="34"/>
        <v>0</v>
      </c>
      <c r="CO85" s="119">
        <f t="shared" si="35"/>
        <v>0</v>
      </c>
      <c r="CP85" s="119">
        <f t="shared" si="36"/>
        <v>0</v>
      </c>
      <c r="CQ85" s="119">
        <f t="shared" si="37"/>
        <v>0</v>
      </c>
      <c r="CR85" s="119">
        <f t="shared" si="38"/>
        <v>0</v>
      </c>
      <c r="CS85" s="119">
        <f t="shared" si="39"/>
        <v>0</v>
      </c>
      <c r="CT85" s="119">
        <f t="shared" si="40"/>
        <v>0</v>
      </c>
      <c r="CU85" s="119">
        <f t="shared" si="41"/>
        <v>0</v>
      </c>
      <c r="CV85" s="119">
        <f t="shared" si="42"/>
        <v>0</v>
      </c>
      <c r="CW85" s="119">
        <f t="shared" si="43"/>
        <v>0</v>
      </c>
      <c r="CX85" s="119">
        <f t="shared" si="44"/>
        <v>0</v>
      </c>
      <c r="CY85" s="119">
        <f t="shared" si="45"/>
        <v>0</v>
      </c>
      <c r="CZ85" s="119">
        <f t="shared" si="46"/>
        <v>0</v>
      </c>
      <c r="DA85" s="119">
        <f t="shared" si="47"/>
        <v>0</v>
      </c>
      <c r="DB85" s="119">
        <f t="shared" si="48"/>
        <v>0</v>
      </c>
      <c r="DC85" s="119">
        <f t="shared" si="49"/>
        <v>0</v>
      </c>
      <c r="DD85" s="119">
        <f t="shared" si="50"/>
        <v>0</v>
      </c>
      <c r="DE85" s="119">
        <f t="shared" si="51"/>
        <v>0</v>
      </c>
      <c r="DF85" s="119">
        <f t="shared" si="52"/>
        <v>0</v>
      </c>
      <c r="DG85" s="119">
        <f t="shared" si="53"/>
        <v>0</v>
      </c>
      <c r="DH85" s="119">
        <f t="shared" si="54"/>
        <v>0</v>
      </c>
      <c r="DI85" s="119">
        <f t="shared" si="55"/>
        <v>0</v>
      </c>
      <c r="DJ85" s="119">
        <f t="shared" si="56"/>
        <v>0</v>
      </c>
      <c r="DK85" s="126" t="str">
        <f t="shared" si="57"/>
        <v>1</v>
      </c>
      <c r="DL85" s="126">
        <f t="shared" ca="1" si="58"/>
        <v>12045.6</v>
      </c>
      <c r="DM85" s="119">
        <f ca="1">IF($K85&lt;&gt;1,IF(ISNUMBER(INDEX(Import.PLE,$K85,DM$16)),IF(INDEX(Import.PLE,$K85,DM$16)&lt;=mediçao,BM85,0),0),PLE!$AA$28*BM85)</f>
        <v>12045.6</v>
      </c>
      <c r="DN85" s="119">
        <f ca="1">IF($K85&lt;&gt;1,IF(ISNUMBER(INDEX(Import.PLE,$K85,DN$16)),IF(INDEX(Import.PLE,$K85,DN$16)&lt;=mediçao,BN85,0),0),PLE!$AA$28*BN85)</f>
        <v>0</v>
      </c>
      <c r="DO85" s="119">
        <f ca="1">IF($K85&lt;&gt;1,IF(ISNUMBER(INDEX(Import.PLE,$K85,DO$16)),IF(INDEX(Import.PLE,$K85,DO$16)&lt;=mediçao,BO85,0),0),PLE!$AA$28*BO85)</f>
        <v>0</v>
      </c>
      <c r="DP85" s="119">
        <f ca="1">IF($K85&lt;&gt;1,IF(ISNUMBER(INDEX(Import.PLE,$K85,DP$16)),IF(INDEX(Import.PLE,$K85,DP$16)&lt;=mediçao,BP85,0),0),PLE!$AA$28*BP85)</f>
        <v>0</v>
      </c>
      <c r="DQ85" s="119">
        <f ca="1">IF($K85&lt;&gt;1,IF(ISNUMBER(INDEX(Import.PLE,$K85,DQ$16)),IF(INDEX(Import.PLE,$K85,DQ$16)&lt;=mediçao,BQ85,0),0),PLE!$AA$28*BQ85)</f>
        <v>0</v>
      </c>
      <c r="DR85" s="119">
        <f ca="1">IF($K85&lt;&gt;1,IF(ISNUMBER(INDEX(Import.PLE,$K85,DR$16)),IF(INDEX(Import.PLE,$K85,DR$16)&lt;=mediçao,BR85,0),0),PLE!$AA$28*BR85)</f>
        <v>0</v>
      </c>
      <c r="DS85" s="119">
        <f ca="1">IF($K85&lt;&gt;1,IF(ISNUMBER(INDEX(Import.PLE,$K85,DS$16)),IF(INDEX(Import.PLE,$K85,DS$16)&lt;=mediçao,BS85,0),0),PLE!$AA$28*BS85)</f>
        <v>0</v>
      </c>
      <c r="DT85" s="119">
        <f ca="1">IF($K85&lt;&gt;1,IF(ISNUMBER(INDEX(Import.PLE,$K85,DT$16)),IF(INDEX(Import.PLE,$K85,DT$16)&lt;=mediçao,BT85,0),0),PLE!$AA$28*BT85)</f>
        <v>0</v>
      </c>
      <c r="DU85" s="119">
        <f ca="1">IF($K85&lt;&gt;1,IF(ISNUMBER(INDEX(Import.PLE,$K85,DU$16)),IF(INDEX(Import.PLE,$K85,DU$16)&lt;=mediçao,BU85,0),0),PLE!$AA$28*BU85)</f>
        <v>0</v>
      </c>
      <c r="DV85" s="119">
        <f ca="1">IF($K85&lt;&gt;1,IF(ISNUMBER(INDEX(Import.PLE,$K85,DV$16)),IF(INDEX(Import.PLE,$K85,DV$16)&lt;=mediçao,BV85,0),0),PLE!$AA$28*BV85)</f>
        <v>0</v>
      </c>
      <c r="DW85" s="119">
        <f ca="1">IF($K85&lt;&gt;1,IF(ISNUMBER(INDEX(Import.PLE,$K85,DW$16)),IF(INDEX(Import.PLE,$K85,DW$16)&lt;=mediçao,BW85,0),0),PLE!$AA$28*BW85)</f>
        <v>0</v>
      </c>
      <c r="DX85" s="119">
        <f ca="1">IF($K85&lt;&gt;1,IF(ISNUMBER(INDEX(Import.PLE,$K85,DX$16)),IF(INDEX(Import.PLE,$K85,DX$16)&lt;=mediçao,BX85,0),0),PLE!$AA$28*BX85)</f>
        <v>0</v>
      </c>
      <c r="DY85" s="119">
        <f ca="1">IF($K85&lt;&gt;1,IF(ISNUMBER(INDEX(Import.PLE,$K85,DY$16)),IF(INDEX(Import.PLE,$K85,DY$16)&lt;=mediçao,BY85,0),0),PLE!$AA$28*BY85)</f>
        <v>0</v>
      </c>
      <c r="DZ85" s="119">
        <f ca="1">IF($K85&lt;&gt;1,IF(ISNUMBER(INDEX(Import.PLE,$K85,DZ$16)),IF(INDEX(Import.PLE,$K85,DZ$16)&lt;=mediçao,BZ85,0),0),PLE!$AA$28*BZ85)</f>
        <v>0</v>
      </c>
      <c r="EA85" s="119">
        <f ca="1">IF($K85&lt;&gt;1,IF(ISNUMBER(INDEX(Import.PLE,$K85,EA$16)),IF(INDEX(Import.PLE,$K85,EA$16)&lt;=mediçao,CA85,0),0),PLE!$AA$28*CA85)</f>
        <v>0</v>
      </c>
      <c r="EB85" s="119">
        <f ca="1">IF($K85&lt;&gt;1,IF(ISNUMBER(INDEX(Import.PLE,$K85,EB$16)),IF(INDEX(Import.PLE,$K85,EB$16)&lt;=mediçao,CB85,0),0),PLE!$AA$28*CB85)</f>
        <v>0</v>
      </c>
      <c r="EC85" s="119">
        <f ca="1">IF($K85&lt;&gt;1,IF(ISNUMBER(INDEX(Import.PLE,$K85,EC$16)),IF(INDEX(Import.PLE,$K85,EC$16)&lt;=mediçao,CC85,0),0),PLE!$AA$28*CC85)</f>
        <v>0</v>
      </c>
      <c r="ED85" s="119">
        <f ca="1">IF($K85&lt;&gt;1,IF(ISNUMBER(INDEX(Import.PLE,$K85,ED$16)),IF(INDEX(Import.PLE,$K85,ED$16)&lt;=mediçao,CD85,0),0),PLE!$AA$28*CD85)</f>
        <v>0</v>
      </c>
      <c r="EE85" s="119">
        <f ca="1">IF($K85&lt;&gt;1,IF(ISNUMBER(INDEX(Import.PLE,$K85,EE$16)),IF(INDEX(Import.PLE,$K85,EE$16)&lt;=mediçao,CE85,0),0),PLE!$AA$28*CE85)</f>
        <v>0</v>
      </c>
      <c r="EF85" s="119">
        <f ca="1">IF($K85&lt;&gt;1,IF(ISNUMBER(INDEX(Import.PLE,$K85,EF$16)),IF(INDEX(Import.PLE,$K85,EF$16)&lt;=mediçao,CF85,0),0),PLE!$AA$28*CF85)</f>
        <v>0</v>
      </c>
      <c r="EG85" s="119">
        <f ca="1">IF($K85&lt;&gt;1,IF(ISNUMBER(INDEX(Import.PLE,$K85,EG$16)),IF(INDEX(Import.PLE,$K85,EG$16)&lt;=mediçao,CG85,0),0),PLE!$AA$28*CG85)</f>
        <v>0</v>
      </c>
      <c r="EH85" s="119">
        <f ca="1">IF($K85&lt;&gt;1,IF(ISNUMBER(INDEX(Import.PLE,$K85,EH$16)),IF(INDEX(Import.PLE,$K85,EH$16)&lt;=mediçao,CH85,0),0),PLE!$AA$28*CH85)</f>
        <v>0</v>
      </c>
      <c r="EI85" s="119">
        <f ca="1">IF($K85&lt;&gt;1,IF(ISNUMBER(INDEX(Import.PLE,$K85,EI$16)),IF(INDEX(Import.PLE,$K85,EI$16)&lt;=mediçao,CI85,0),0),PLE!$AA$28*CI85)</f>
        <v>0</v>
      </c>
      <c r="EJ85" s="119">
        <f ca="1">IF($K85&lt;&gt;1,IF(ISNUMBER(INDEX(Import.PLE,$K85,EJ$16)),IF(INDEX(Import.PLE,$K85,EJ$16)&lt;=mediçao,CJ85,0),0),PLE!$AA$28*CJ85)</f>
        <v>0</v>
      </c>
      <c r="EK85" s="119">
        <f ca="1">IF($K85&lt;&gt;1,IF(ISNUMBER(INDEX(Import.PLE,$K85,EK$16)),IF(INDEX(Import.PLE,$K85,EK$16)&lt;=mediçao,CK85,0),0),PLE!$AA$28*CK85)</f>
        <v>0</v>
      </c>
      <c r="EL85" s="119">
        <f ca="1">IF($K85&lt;&gt;1,IF(ISNUMBER(INDEX(Import.PLE,$K85,EL$16)),IF(INDEX(Import.PLE,$K85,EL$16)&lt;=mediçao,CL85,0),0),PLE!$AA$28*CL85)</f>
        <v>0</v>
      </c>
      <c r="EM85" s="119">
        <f ca="1">IF($K85&lt;&gt;1,IF(ISNUMBER(INDEX(Import.PLE,$K85,EM$16)),IF(INDEX(Import.PLE,$K85,EM$16)&lt;=mediçao,CM85,0),0),PLE!$AA$28*CM85)</f>
        <v>0</v>
      </c>
      <c r="EN85" s="119">
        <f ca="1">IF($K85&lt;&gt;1,IF(ISNUMBER(INDEX(Import.PLE,$K85,EN$16)),IF(INDEX(Import.PLE,$K85,EN$16)&lt;=mediçao,CN85,0),0),PLE!$AA$28*CN85)</f>
        <v>0</v>
      </c>
      <c r="EO85" s="119">
        <f ca="1">IF($K85&lt;&gt;1,IF(ISNUMBER(INDEX(Import.PLE,$K85,EO$16)),IF(INDEX(Import.PLE,$K85,EO$16)&lt;=mediçao,CO85,0),0),PLE!$AA$28*CO85)</f>
        <v>0</v>
      </c>
      <c r="EP85" s="119">
        <f ca="1">IF($K85&lt;&gt;1,IF(ISNUMBER(INDEX(Import.PLE,$K85,EP$16)),IF(INDEX(Import.PLE,$K85,EP$16)&lt;=mediçao,CP85,0),0),PLE!$AA$28*CP85)</f>
        <v>0</v>
      </c>
      <c r="EQ85" s="119">
        <f ca="1">IF($K85&lt;&gt;1,IF(ISNUMBER(INDEX(Import.PLE,$K85,EQ$16)),IF(INDEX(Import.PLE,$K85,EQ$16)&lt;=mediçao,CQ85,0),0),PLE!$AA$28*CQ85)</f>
        <v>0</v>
      </c>
      <c r="ER85" s="119">
        <f ca="1">IF($K85&lt;&gt;1,IF(ISNUMBER(INDEX(Import.PLE,$K85,ER$16)),IF(INDEX(Import.PLE,$K85,ER$16)&lt;=mediçao,CR85,0),0),PLE!$AA$28*CR85)</f>
        <v>0</v>
      </c>
      <c r="ES85" s="119">
        <f ca="1">IF($K85&lt;&gt;1,IF(ISNUMBER(INDEX(Import.PLE,$K85,ES$16)),IF(INDEX(Import.PLE,$K85,ES$16)&lt;=mediçao,CS85,0),0),PLE!$AA$28*CS85)</f>
        <v>0</v>
      </c>
      <c r="ET85" s="119">
        <f ca="1">IF($K85&lt;&gt;1,IF(ISNUMBER(INDEX(Import.PLE,$K85,ET$16)),IF(INDEX(Import.PLE,$K85,ET$16)&lt;=mediçao,CT85,0),0),PLE!$AA$28*CT85)</f>
        <v>0</v>
      </c>
      <c r="EU85" s="119">
        <f ca="1">IF($K85&lt;&gt;1,IF(ISNUMBER(INDEX(Import.PLE,$K85,EU$16)),IF(INDEX(Import.PLE,$K85,EU$16)&lt;=mediçao,CU85,0),0),PLE!$AA$28*CU85)</f>
        <v>0</v>
      </c>
      <c r="EV85" s="119">
        <f ca="1">IF($K85&lt;&gt;1,IF(ISNUMBER(INDEX(Import.PLE,$K85,EV$16)),IF(INDEX(Import.PLE,$K85,EV$16)&lt;=mediçao,CV85,0),0),PLE!$AA$28*CV85)</f>
        <v>0</v>
      </c>
      <c r="EW85" s="119">
        <f ca="1">IF($K85&lt;&gt;1,IF(ISNUMBER(INDEX(Import.PLE,$K85,EW$16)),IF(INDEX(Import.PLE,$K85,EW$16)&lt;=mediçao,CW85,0),0),PLE!$AA$28*CW85)</f>
        <v>0</v>
      </c>
      <c r="EX85" s="119">
        <f ca="1">IF($K85&lt;&gt;1,IF(ISNUMBER(INDEX(Import.PLE,$K85,EX$16)),IF(INDEX(Import.PLE,$K85,EX$16)&lt;=mediçao,CX85,0),0),PLE!$AA$28*CX85)</f>
        <v>0</v>
      </c>
      <c r="EY85" s="119">
        <f ca="1">IF($K85&lt;&gt;1,IF(ISNUMBER(INDEX(Import.PLE,$K85,EY$16)),IF(INDEX(Import.PLE,$K85,EY$16)&lt;=mediçao,CY85,0),0),PLE!$AA$28*CY85)</f>
        <v>0</v>
      </c>
      <c r="EZ85" s="119">
        <f ca="1">IF($K85&lt;&gt;1,IF(ISNUMBER(INDEX(Import.PLE,$K85,EZ$16)),IF(INDEX(Import.PLE,$K85,EZ$16)&lt;=mediçao,CZ85,0),0),PLE!$AA$28*CZ85)</f>
        <v>0</v>
      </c>
      <c r="FA85" s="119">
        <f ca="1">IF($K85&lt;&gt;1,IF(ISNUMBER(INDEX(Import.PLE,$K85,FA$16)),IF(INDEX(Import.PLE,$K85,FA$16)&lt;=mediçao,DA85,0),0),PLE!$AA$28*DA85)</f>
        <v>0</v>
      </c>
      <c r="FB85" s="119">
        <f ca="1">IF($K85&lt;&gt;1,IF(ISNUMBER(INDEX(Import.PLE,$K85,FB$16)),IF(INDEX(Import.PLE,$K85,FB$16)&lt;=mediçao,DB85,0),0),PLE!$AA$28*DB85)</f>
        <v>0</v>
      </c>
      <c r="FC85" s="119">
        <f ca="1">IF($K85&lt;&gt;1,IF(ISNUMBER(INDEX(Import.PLE,$K85,FC$16)),IF(INDEX(Import.PLE,$K85,FC$16)&lt;=mediçao,DC85,0),0),PLE!$AA$28*DC85)</f>
        <v>0</v>
      </c>
      <c r="FD85" s="119">
        <f ca="1">IF($K85&lt;&gt;1,IF(ISNUMBER(INDEX(Import.PLE,$K85,FD$16)),IF(INDEX(Import.PLE,$K85,FD$16)&lt;=mediçao,DD85,0),0),PLE!$AA$28*DD85)</f>
        <v>0</v>
      </c>
      <c r="FE85" s="119">
        <f ca="1">IF($K85&lt;&gt;1,IF(ISNUMBER(INDEX(Import.PLE,$K85,FE$16)),IF(INDEX(Import.PLE,$K85,FE$16)&lt;=mediçao,DE85,0),0),PLE!$AA$28*DE85)</f>
        <v>0</v>
      </c>
      <c r="FF85" s="119">
        <f ca="1">IF($K85&lt;&gt;1,IF(ISNUMBER(INDEX(Import.PLE,$K85,FF$16)),IF(INDEX(Import.PLE,$K85,FF$16)&lt;=mediçao,DF85,0),0),PLE!$AA$28*DF85)</f>
        <v>0</v>
      </c>
      <c r="FG85" s="119">
        <f ca="1">IF($K85&lt;&gt;1,IF(ISNUMBER(INDEX(Import.PLE,$K85,FG$16)),IF(INDEX(Import.PLE,$K85,FG$16)&lt;=mediçao,DG85,0),0),PLE!$AA$28*DG85)</f>
        <v>0</v>
      </c>
      <c r="FH85" s="119">
        <f ca="1">IF($K85&lt;&gt;1,IF(ISNUMBER(INDEX(Import.PLE,$K85,FH$16)),IF(INDEX(Import.PLE,$K85,FH$16)&lt;=mediçao,DH85,0),0),PLE!$AA$28*DH85)</f>
        <v>0</v>
      </c>
      <c r="FI85" s="119">
        <f ca="1">IF($K85&lt;&gt;1,IF(ISNUMBER(INDEX(Import.PLE,$K85,FI$16)),IF(INDEX(Import.PLE,$K85,FI$16)&lt;=mediçao,DI85,0),0),PLE!$AA$28*DI85)</f>
        <v>0</v>
      </c>
      <c r="FJ85" s="119">
        <f ca="1">IF($K85&lt;&gt;1,IF(ISNUMBER(INDEX(Import.PLE,$K85,FJ$16)),IF(INDEX(Import.PLE,$K85,FJ$16)&lt;=mediçao,DJ85,0),0),PLE!$AA$28*DJ85)</f>
        <v>0</v>
      </c>
    </row>
    <row r="86" spans="2:166" s="88" customFormat="1" ht="11.25" customHeight="1" x14ac:dyDescent="0.35">
      <c r="B86" s="118">
        <f t="shared" ca="1" si="3"/>
        <v>69</v>
      </c>
      <c r="C86" s="83" t="str">
        <f t="shared" si="4"/>
        <v>Serviço</v>
      </c>
      <c r="D86" s="138" t="s">
        <v>319</v>
      </c>
      <c r="E86" s="170" t="s">
        <v>320</v>
      </c>
      <c r="F86" s="137" t="s">
        <v>204</v>
      </c>
      <c r="G86" s="174">
        <f t="shared" si="5"/>
        <v>72</v>
      </c>
      <c r="H86" s="175">
        <f t="shared" si="6"/>
        <v>266.20000000000005</v>
      </c>
      <c r="I86" s="176">
        <v>19166.400000000001</v>
      </c>
      <c r="J86" s="86"/>
      <c r="K86" s="168">
        <f>deactivatedados.form1</f>
        <v>8</v>
      </c>
      <c r="L86" s="167" t="s">
        <v>708</v>
      </c>
      <c r="M86" s="87"/>
      <c r="N86" s="181">
        <v>72</v>
      </c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M86" s="119">
        <f t="shared" ca="1" si="7"/>
        <v>19166.400000000001</v>
      </c>
      <c r="BN86" s="119">
        <f t="shared" si="8"/>
        <v>0</v>
      </c>
      <c r="BO86" s="119">
        <f t="shared" si="9"/>
        <v>0</v>
      </c>
      <c r="BP86" s="119">
        <f t="shared" si="10"/>
        <v>0</v>
      </c>
      <c r="BQ86" s="119">
        <f t="shared" si="11"/>
        <v>0</v>
      </c>
      <c r="BR86" s="119">
        <f t="shared" si="12"/>
        <v>0</v>
      </c>
      <c r="BS86" s="119">
        <f t="shared" si="13"/>
        <v>0</v>
      </c>
      <c r="BT86" s="119">
        <f t="shared" si="14"/>
        <v>0</v>
      </c>
      <c r="BU86" s="119">
        <f t="shared" si="15"/>
        <v>0</v>
      </c>
      <c r="BV86" s="119">
        <f t="shared" si="16"/>
        <v>0</v>
      </c>
      <c r="BW86" s="119">
        <f t="shared" si="17"/>
        <v>0</v>
      </c>
      <c r="BX86" s="119">
        <f t="shared" si="18"/>
        <v>0</v>
      </c>
      <c r="BY86" s="119">
        <f t="shared" si="19"/>
        <v>0</v>
      </c>
      <c r="BZ86" s="119">
        <f t="shared" si="20"/>
        <v>0</v>
      </c>
      <c r="CA86" s="119">
        <f t="shared" si="21"/>
        <v>0</v>
      </c>
      <c r="CB86" s="119">
        <f t="shared" si="22"/>
        <v>0</v>
      </c>
      <c r="CC86" s="119">
        <f t="shared" si="23"/>
        <v>0</v>
      </c>
      <c r="CD86" s="119">
        <f t="shared" si="24"/>
        <v>0</v>
      </c>
      <c r="CE86" s="119">
        <f t="shared" si="25"/>
        <v>0</v>
      </c>
      <c r="CF86" s="119">
        <f t="shared" si="26"/>
        <v>0</v>
      </c>
      <c r="CG86" s="119">
        <f t="shared" si="27"/>
        <v>0</v>
      </c>
      <c r="CH86" s="119">
        <f t="shared" si="28"/>
        <v>0</v>
      </c>
      <c r="CI86" s="119">
        <f t="shared" si="29"/>
        <v>0</v>
      </c>
      <c r="CJ86" s="119">
        <f t="shared" si="30"/>
        <v>0</v>
      </c>
      <c r="CK86" s="119">
        <f t="shared" si="31"/>
        <v>0</v>
      </c>
      <c r="CL86" s="119">
        <f t="shared" si="32"/>
        <v>0</v>
      </c>
      <c r="CM86" s="119">
        <f t="shared" si="33"/>
        <v>0</v>
      </c>
      <c r="CN86" s="119">
        <f t="shared" si="34"/>
        <v>0</v>
      </c>
      <c r="CO86" s="119">
        <f t="shared" si="35"/>
        <v>0</v>
      </c>
      <c r="CP86" s="119">
        <f t="shared" si="36"/>
        <v>0</v>
      </c>
      <c r="CQ86" s="119">
        <f t="shared" si="37"/>
        <v>0</v>
      </c>
      <c r="CR86" s="119">
        <f t="shared" si="38"/>
        <v>0</v>
      </c>
      <c r="CS86" s="119">
        <f t="shared" si="39"/>
        <v>0</v>
      </c>
      <c r="CT86" s="119">
        <f t="shared" si="40"/>
        <v>0</v>
      </c>
      <c r="CU86" s="119">
        <f t="shared" si="41"/>
        <v>0</v>
      </c>
      <c r="CV86" s="119">
        <f t="shared" si="42"/>
        <v>0</v>
      </c>
      <c r="CW86" s="119">
        <f t="shared" si="43"/>
        <v>0</v>
      </c>
      <c r="CX86" s="119">
        <f t="shared" si="44"/>
        <v>0</v>
      </c>
      <c r="CY86" s="119">
        <f t="shared" si="45"/>
        <v>0</v>
      </c>
      <c r="CZ86" s="119">
        <f t="shared" si="46"/>
        <v>0</v>
      </c>
      <c r="DA86" s="119">
        <f t="shared" si="47"/>
        <v>0</v>
      </c>
      <c r="DB86" s="119">
        <f t="shared" si="48"/>
        <v>0</v>
      </c>
      <c r="DC86" s="119">
        <f t="shared" si="49"/>
        <v>0</v>
      </c>
      <c r="DD86" s="119">
        <f t="shared" si="50"/>
        <v>0</v>
      </c>
      <c r="DE86" s="119">
        <f t="shared" si="51"/>
        <v>0</v>
      </c>
      <c r="DF86" s="119">
        <f t="shared" si="52"/>
        <v>0</v>
      </c>
      <c r="DG86" s="119">
        <f t="shared" si="53"/>
        <v>0</v>
      </c>
      <c r="DH86" s="119">
        <f t="shared" si="54"/>
        <v>0</v>
      </c>
      <c r="DI86" s="119">
        <f t="shared" si="55"/>
        <v>0</v>
      </c>
      <c r="DJ86" s="119">
        <f t="shared" si="56"/>
        <v>0</v>
      </c>
      <c r="DK86" s="126" t="str">
        <f t="shared" si="57"/>
        <v>1</v>
      </c>
      <c r="DL86" s="126">
        <f t="shared" ca="1" si="58"/>
        <v>19166.400000000001</v>
      </c>
      <c r="DM86" s="119">
        <f ca="1">IF($K86&lt;&gt;1,IF(ISNUMBER(INDEX(Import.PLE,$K86,DM$16)),IF(INDEX(Import.PLE,$K86,DM$16)&lt;=mediçao,BM86,0),0),PLE!$AA$28*BM86)</f>
        <v>19166.400000000001</v>
      </c>
      <c r="DN86" s="119">
        <f ca="1">IF($K86&lt;&gt;1,IF(ISNUMBER(INDEX(Import.PLE,$K86,DN$16)),IF(INDEX(Import.PLE,$K86,DN$16)&lt;=mediçao,BN86,0),0),PLE!$AA$28*BN86)</f>
        <v>0</v>
      </c>
      <c r="DO86" s="119">
        <f ca="1">IF($K86&lt;&gt;1,IF(ISNUMBER(INDEX(Import.PLE,$K86,DO$16)),IF(INDEX(Import.PLE,$K86,DO$16)&lt;=mediçao,BO86,0),0),PLE!$AA$28*BO86)</f>
        <v>0</v>
      </c>
      <c r="DP86" s="119">
        <f ca="1">IF($K86&lt;&gt;1,IF(ISNUMBER(INDEX(Import.PLE,$K86,DP$16)),IF(INDEX(Import.PLE,$K86,DP$16)&lt;=mediçao,BP86,0),0),PLE!$AA$28*BP86)</f>
        <v>0</v>
      </c>
      <c r="DQ86" s="119">
        <f ca="1">IF($K86&lt;&gt;1,IF(ISNUMBER(INDEX(Import.PLE,$K86,DQ$16)),IF(INDEX(Import.PLE,$K86,DQ$16)&lt;=mediçao,BQ86,0),0),PLE!$AA$28*BQ86)</f>
        <v>0</v>
      </c>
      <c r="DR86" s="119">
        <f ca="1">IF($K86&lt;&gt;1,IF(ISNUMBER(INDEX(Import.PLE,$K86,DR$16)),IF(INDEX(Import.PLE,$K86,DR$16)&lt;=mediçao,BR86,0),0),PLE!$AA$28*BR86)</f>
        <v>0</v>
      </c>
      <c r="DS86" s="119">
        <f ca="1">IF($K86&lt;&gt;1,IF(ISNUMBER(INDEX(Import.PLE,$K86,DS$16)),IF(INDEX(Import.PLE,$K86,DS$16)&lt;=mediçao,BS86,0),0),PLE!$AA$28*BS86)</f>
        <v>0</v>
      </c>
      <c r="DT86" s="119">
        <f ca="1">IF($K86&lt;&gt;1,IF(ISNUMBER(INDEX(Import.PLE,$K86,DT$16)),IF(INDEX(Import.PLE,$K86,DT$16)&lt;=mediçao,BT86,0),0),PLE!$AA$28*BT86)</f>
        <v>0</v>
      </c>
      <c r="DU86" s="119">
        <f ca="1">IF($K86&lt;&gt;1,IF(ISNUMBER(INDEX(Import.PLE,$K86,DU$16)),IF(INDEX(Import.PLE,$K86,DU$16)&lt;=mediçao,BU86,0),0),PLE!$AA$28*BU86)</f>
        <v>0</v>
      </c>
      <c r="DV86" s="119">
        <f ca="1">IF($K86&lt;&gt;1,IF(ISNUMBER(INDEX(Import.PLE,$K86,DV$16)),IF(INDEX(Import.PLE,$K86,DV$16)&lt;=mediçao,BV86,0),0),PLE!$AA$28*BV86)</f>
        <v>0</v>
      </c>
      <c r="DW86" s="119">
        <f ca="1">IF($K86&lt;&gt;1,IF(ISNUMBER(INDEX(Import.PLE,$K86,DW$16)),IF(INDEX(Import.PLE,$K86,DW$16)&lt;=mediçao,BW86,0),0),PLE!$AA$28*BW86)</f>
        <v>0</v>
      </c>
      <c r="DX86" s="119">
        <f ca="1">IF($K86&lt;&gt;1,IF(ISNUMBER(INDEX(Import.PLE,$K86,DX$16)),IF(INDEX(Import.PLE,$K86,DX$16)&lt;=mediçao,BX86,0),0),PLE!$AA$28*BX86)</f>
        <v>0</v>
      </c>
      <c r="DY86" s="119">
        <f ca="1">IF($K86&lt;&gt;1,IF(ISNUMBER(INDEX(Import.PLE,$K86,DY$16)),IF(INDEX(Import.PLE,$K86,DY$16)&lt;=mediçao,BY86,0),0),PLE!$AA$28*BY86)</f>
        <v>0</v>
      </c>
      <c r="DZ86" s="119">
        <f ca="1">IF($K86&lt;&gt;1,IF(ISNUMBER(INDEX(Import.PLE,$K86,DZ$16)),IF(INDEX(Import.PLE,$K86,DZ$16)&lt;=mediçao,BZ86,0),0),PLE!$AA$28*BZ86)</f>
        <v>0</v>
      </c>
      <c r="EA86" s="119">
        <f ca="1">IF($K86&lt;&gt;1,IF(ISNUMBER(INDEX(Import.PLE,$K86,EA$16)),IF(INDEX(Import.PLE,$K86,EA$16)&lt;=mediçao,CA86,0),0),PLE!$AA$28*CA86)</f>
        <v>0</v>
      </c>
      <c r="EB86" s="119">
        <f ca="1">IF($K86&lt;&gt;1,IF(ISNUMBER(INDEX(Import.PLE,$K86,EB$16)),IF(INDEX(Import.PLE,$K86,EB$16)&lt;=mediçao,CB86,0),0),PLE!$AA$28*CB86)</f>
        <v>0</v>
      </c>
      <c r="EC86" s="119">
        <f ca="1">IF($K86&lt;&gt;1,IF(ISNUMBER(INDEX(Import.PLE,$K86,EC$16)),IF(INDEX(Import.PLE,$K86,EC$16)&lt;=mediçao,CC86,0),0),PLE!$AA$28*CC86)</f>
        <v>0</v>
      </c>
      <c r="ED86" s="119">
        <f ca="1">IF($K86&lt;&gt;1,IF(ISNUMBER(INDEX(Import.PLE,$K86,ED$16)),IF(INDEX(Import.PLE,$K86,ED$16)&lt;=mediçao,CD86,0),0),PLE!$AA$28*CD86)</f>
        <v>0</v>
      </c>
      <c r="EE86" s="119">
        <f ca="1">IF($K86&lt;&gt;1,IF(ISNUMBER(INDEX(Import.PLE,$K86,EE$16)),IF(INDEX(Import.PLE,$K86,EE$16)&lt;=mediçao,CE86,0),0),PLE!$AA$28*CE86)</f>
        <v>0</v>
      </c>
      <c r="EF86" s="119">
        <f ca="1">IF($K86&lt;&gt;1,IF(ISNUMBER(INDEX(Import.PLE,$K86,EF$16)),IF(INDEX(Import.PLE,$K86,EF$16)&lt;=mediçao,CF86,0),0),PLE!$AA$28*CF86)</f>
        <v>0</v>
      </c>
      <c r="EG86" s="119">
        <f ca="1">IF($K86&lt;&gt;1,IF(ISNUMBER(INDEX(Import.PLE,$K86,EG$16)),IF(INDEX(Import.PLE,$K86,EG$16)&lt;=mediçao,CG86,0),0),PLE!$AA$28*CG86)</f>
        <v>0</v>
      </c>
      <c r="EH86" s="119">
        <f ca="1">IF($K86&lt;&gt;1,IF(ISNUMBER(INDEX(Import.PLE,$K86,EH$16)),IF(INDEX(Import.PLE,$K86,EH$16)&lt;=mediçao,CH86,0),0),PLE!$AA$28*CH86)</f>
        <v>0</v>
      </c>
      <c r="EI86" s="119">
        <f ca="1">IF($K86&lt;&gt;1,IF(ISNUMBER(INDEX(Import.PLE,$K86,EI$16)),IF(INDEX(Import.PLE,$K86,EI$16)&lt;=mediçao,CI86,0),0),PLE!$AA$28*CI86)</f>
        <v>0</v>
      </c>
      <c r="EJ86" s="119">
        <f ca="1">IF($K86&lt;&gt;1,IF(ISNUMBER(INDEX(Import.PLE,$K86,EJ$16)),IF(INDEX(Import.PLE,$K86,EJ$16)&lt;=mediçao,CJ86,0),0),PLE!$AA$28*CJ86)</f>
        <v>0</v>
      </c>
      <c r="EK86" s="119">
        <f ca="1">IF($K86&lt;&gt;1,IF(ISNUMBER(INDEX(Import.PLE,$K86,EK$16)),IF(INDEX(Import.PLE,$K86,EK$16)&lt;=mediçao,CK86,0),0),PLE!$AA$28*CK86)</f>
        <v>0</v>
      </c>
      <c r="EL86" s="119">
        <f ca="1">IF($K86&lt;&gt;1,IF(ISNUMBER(INDEX(Import.PLE,$K86,EL$16)),IF(INDEX(Import.PLE,$K86,EL$16)&lt;=mediçao,CL86,0),0),PLE!$AA$28*CL86)</f>
        <v>0</v>
      </c>
      <c r="EM86" s="119">
        <f ca="1">IF($K86&lt;&gt;1,IF(ISNUMBER(INDEX(Import.PLE,$K86,EM$16)),IF(INDEX(Import.PLE,$K86,EM$16)&lt;=mediçao,CM86,0),0),PLE!$AA$28*CM86)</f>
        <v>0</v>
      </c>
      <c r="EN86" s="119">
        <f ca="1">IF($K86&lt;&gt;1,IF(ISNUMBER(INDEX(Import.PLE,$K86,EN$16)),IF(INDEX(Import.PLE,$K86,EN$16)&lt;=mediçao,CN86,0),0),PLE!$AA$28*CN86)</f>
        <v>0</v>
      </c>
      <c r="EO86" s="119">
        <f ca="1">IF($K86&lt;&gt;1,IF(ISNUMBER(INDEX(Import.PLE,$K86,EO$16)),IF(INDEX(Import.PLE,$K86,EO$16)&lt;=mediçao,CO86,0),0),PLE!$AA$28*CO86)</f>
        <v>0</v>
      </c>
      <c r="EP86" s="119">
        <f ca="1">IF($K86&lt;&gt;1,IF(ISNUMBER(INDEX(Import.PLE,$K86,EP$16)),IF(INDEX(Import.PLE,$K86,EP$16)&lt;=mediçao,CP86,0),0),PLE!$AA$28*CP86)</f>
        <v>0</v>
      </c>
      <c r="EQ86" s="119">
        <f ca="1">IF($K86&lt;&gt;1,IF(ISNUMBER(INDEX(Import.PLE,$K86,EQ$16)),IF(INDEX(Import.PLE,$K86,EQ$16)&lt;=mediçao,CQ86,0),0),PLE!$AA$28*CQ86)</f>
        <v>0</v>
      </c>
      <c r="ER86" s="119">
        <f ca="1">IF($K86&lt;&gt;1,IF(ISNUMBER(INDEX(Import.PLE,$K86,ER$16)),IF(INDEX(Import.PLE,$K86,ER$16)&lt;=mediçao,CR86,0),0),PLE!$AA$28*CR86)</f>
        <v>0</v>
      </c>
      <c r="ES86" s="119">
        <f ca="1">IF($K86&lt;&gt;1,IF(ISNUMBER(INDEX(Import.PLE,$K86,ES$16)),IF(INDEX(Import.PLE,$K86,ES$16)&lt;=mediçao,CS86,0),0),PLE!$AA$28*CS86)</f>
        <v>0</v>
      </c>
      <c r="ET86" s="119">
        <f ca="1">IF($K86&lt;&gt;1,IF(ISNUMBER(INDEX(Import.PLE,$K86,ET$16)),IF(INDEX(Import.PLE,$K86,ET$16)&lt;=mediçao,CT86,0),0),PLE!$AA$28*CT86)</f>
        <v>0</v>
      </c>
      <c r="EU86" s="119">
        <f ca="1">IF($K86&lt;&gt;1,IF(ISNUMBER(INDEX(Import.PLE,$K86,EU$16)),IF(INDEX(Import.PLE,$K86,EU$16)&lt;=mediçao,CU86,0),0),PLE!$AA$28*CU86)</f>
        <v>0</v>
      </c>
      <c r="EV86" s="119">
        <f ca="1">IF($K86&lt;&gt;1,IF(ISNUMBER(INDEX(Import.PLE,$K86,EV$16)),IF(INDEX(Import.PLE,$K86,EV$16)&lt;=mediçao,CV86,0),0),PLE!$AA$28*CV86)</f>
        <v>0</v>
      </c>
      <c r="EW86" s="119">
        <f ca="1">IF($K86&lt;&gt;1,IF(ISNUMBER(INDEX(Import.PLE,$K86,EW$16)),IF(INDEX(Import.PLE,$K86,EW$16)&lt;=mediçao,CW86,0),0),PLE!$AA$28*CW86)</f>
        <v>0</v>
      </c>
      <c r="EX86" s="119">
        <f ca="1">IF($K86&lt;&gt;1,IF(ISNUMBER(INDEX(Import.PLE,$K86,EX$16)),IF(INDEX(Import.PLE,$K86,EX$16)&lt;=mediçao,CX86,0),0),PLE!$AA$28*CX86)</f>
        <v>0</v>
      </c>
      <c r="EY86" s="119">
        <f ca="1">IF($K86&lt;&gt;1,IF(ISNUMBER(INDEX(Import.PLE,$K86,EY$16)),IF(INDEX(Import.PLE,$K86,EY$16)&lt;=mediçao,CY86,0),0),PLE!$AA$28*CY86)</f>
        <v>0</v>
      </c>
      <c r="EZ86" s="119">
        <f ca="1">IF($K86&lt;&gt;1,IF(ISNUMBER(INDEX(Import.PLE,$K86,EZ$16)),IF(INDEX(Import.PLE,$K86,EZ$16)&lt;=mediçao,CZ86,0),0),PLE!$AA$28*CZ86)</f>
        <v>0</v>
      </c>
      <c r="FA86" s="119">
        <f ca="1">IF($K86&lt;&gt;1,IF(ISNUMBER(INDEX(Import.PLE,$K86,FA$16)),IF(INDEX(Import.PLE,$K86,FA$16)&lt;=mediçao,DA86,0),0),PLE!$AA$28*DA86)</f>
        <v>0</v>
      </c>
      <c r="FB86" s="119">
        <f ca="1">IF($K86&lt;&gt;1,IF(ISNUMBER(INDEX(Import.PLE,$K86,FB$16)),IF(INDEX(Import.PLE,$K86,FB$16)&lt;=mediçao,DB86,0),0),PLE!$AA$28*DB86)</f>
        <v>0</v>
      </c>
      <c r="FC86" s="119">
        <f ca="1">IF($K86&lt;&gt;1,IF(ISNUMBER(INDEX(Import.PLE,$K86,FC$16)),IF(INDEX(Import.PLE,$K86,FC$16)&lt;=mediçao,DC86,0),0),PLE!$AA$28*DC86)</f>
        <v>0</v>
      </c>
      <c r="FD86" s="119">
        <f ca="1">IF($K86&lt;&gt;1,IF(ISNUMBER(INDEX(Import.PLE,$K86,FD$16)),IF(INDEX(Import.PLE,$K86,FD$16)&lt;=mediçao,DD86,0),0),PLE!$AA$28*DD86)</f>
        <v>0</v>
      </c>
      <c r="FE86" s="119">
        <f ca="1">IF($K86&lt;&gt;1,IF(ISNUMBER(INDEX(Import.PLE,$K86,FE$16)),IF(INDEX(Import.PLE,$K86,FE$16)&lt;=mediçao,DE86,0),0),PLE!$AA$28*DE86)</f>
        <v>0</v>
      </c>
      <c r="FF86" s="119">
        <f ca="1">IF($K86&lt;&gt;1,IF(ISNUMBER(INDEX(Import.PLE,$K86,FF$16)),IF(INDEX(Import.PLE,$K86,FF$16)&lt;=mediçao,DF86,0),0),PLE!$AA$28*DF86)</f>
        <v>0</v>
      </c>
      <c r="FG86" s="119">
        <f ca="1">IF($K86&lt;&gt;1,IF(ISNUMBER(INDEX(Import.PLE,$K86,FG$16)),IF(INDEX(Import.PLE,$K86,FG$16)&lt;=mediçao,DG86,0),0),PLE!$AA$28*DG86)</f>
        <v>0</v>
      </c>
      <c r="FH86" s="119">
        <f ca="1">IF($K86&lt;&gt;1,IF(ISNUMBER(INDEX(Import.PLE,$K86,FH$16)),IF(INDEX(Import.PLE,$K86,FH$16)&lt;=mediçao,DH86,0),0),PLE!$AA$28*DH86)</f>
        <v>0</v>
      </c>
      <c r="FI86" s="119">
        <f ca="1">IF($K86&lt;&gt;1,IF(ISNUMBER(INDEX(Import.PLE,$K86,FI$16)),IF(INDEX(Import.PLE,$K86,FI$16)&lt;=mediçao,DI86,0),0),PLE!$AA$28*DI86)</f>
        <v>0</v>
      </c>
      <c r="FJ86" s="119">
        <f ca="1">IF($K86&lt;&gt;1,IF(ISNUMBER(INDEX(Import.PLE,$K86,FJ$16)),IF(INDEX(Import.PLE,$K86,FJ$16)&lt;=mediçao,DJ86,0),0),PLE!$AA$28*DJ86)</f>
        <v>0</v>
      </c>
    </row>
    <row r="87" spans="2:166" s="88" customFormat="1" ht="11.25" customHeight="1" x14ac:dyDescent="0.35">
      <c r="B87" s="118">
        <f t="shared" ref="B87:B118" ca="1" si="59">ROW(Nível)-ROW(LIorçamento)+1</f>
        <v>70</v>
      </c>
      <c r="C87" s="83" t="str">
        <f t="shared" si="4"/>
        <v>Serviço</v>
      </c>
      <c r="D87" s="138" t="s">
        <v>321</v>
      </c>
      <c r="E87" s="170" t="s">
        <v>322</v>
      </c>
      <c r="F87" s="137" t="s">
        <v>201</v>
      </c>
      <c r="G87" s="174">
        <f t="shared" si="5"/>
        <v>62.05</v>
      </c>
      <c r="H87" s="175">
        <f t="shared" si="6"/>
        <v>510.86994359387592</v>
      </c>
      <c r="I87" s="176">
        <v>31699.48</v>
      </c>
      <c r="J87" s="86"/>
      <c r="K87" s="168">
        <f>deactivatedados.form1</f>
        <v>10</v>
      </c>
      <c r="L87" s="167" t="s">
        <v>710</v>
      </c>
      <c r="M87" s="87"/>
      <c r="N87" s="181">
        <v>62.05</v>
      </c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M87" s="119">
        <f t="shared" ca="1" si="7"/>
        <v>31699.48</v>
      </c>
      <c r="BN87" s="119">
        <f t="shared" si="8"/>
        <v>0</v>
      </c>
      <c r="BO87" s="119">
        <f t="shared" si="9"/>
        <v>0</v>
      </c>
      <c r="BP87" s="119">
        <f t="shared" si="10"/>
        <v>0</v>
      </c>
      <c r="BQ87" s="119">
        <f t="shared" si="11"/>
        <v>0</v>
      </c>
      <c r="BR87" s="119">
        <f t="shared" si="12"/>
        <v>0</v>
      </c>
      <c r="BS87" s="119">
        <f t="shared" si="13"/>
        <v>0</v>
      </c>
      <c r="BT87" s="119">
        <f t="shared" si="14"/>
        <v>0</v>
      </c>
      <c r="BU87" s="119">
        <f t="shared" si="15"/>
        <v>0</v>
      </c>
      <c r="BV87" s="119">
        <f t="shared" si="16"/>
        <v>0</v>
      </c>
      <c r="BW87" s="119">
        <f t="shared" si="17"/>
        <v>0</v>
      </c>
      <c r="BX87" s="119">
        <f t="shared" si="18"/>
        <v>0</v>
      </c>
      <c r="BY87" s="119">
        <f t="shared" si="19"/>
        <v>0</v>
      </c>
      <c r="BZ87" s="119">
        <f t="shared" si="20"/>
        <v>0</v>
      </c>
      <c r="CA87" s="119">
        <f t="shared" si="21"/>
        <v>0</v>
      </c>
      <c r="CB87" s="119">
        <f t="shared" si="22"/>
        <v>0</v>
      </c>
      <c r="CC87" s="119">
        <f t="shared" si="23"/>
        <v>0</v>
      </c>
      <c r="CD87" s="119">
        <f t="shared" si="24"/>
        <v>0</v>
      </c>
      <c r="CE87" s="119">
        <f t="shared" si="25"/>
        <v>0</v>
      </c>
      <c r="CF87" s="119">
        <f t="shared" si="26"/>
        <v>0</v>
      </c>
      <c r="CG87" s="119">
        <f t="shared" si="27"/>
        <v>0</v>
      </c>
      <c r="CH87" s="119">
        <f t="shared" si="28"/>
        <v>0</v>
      </c>
      <c r="CI87" s="119">
        <f t="shared" si="29"/>
        <v>0</v>
      </c>
      <c r="CJ87" s="119">
        <f t="shared" si="30"/>
        <v>0</v>
      </c>
      <c r="CK87" s="119">
        <f t="shared" si="31"/>
        <v>0</v>
      </c>
      <c r="CL87" s="119">
        <f t="shared" si="32"/>
        <v>0</v>
      </c>
      <c r="CM87" s="119">
        <f t="shared" si="33"/>
        <v>0</v>
      </c>
      <c r="CN87" s="119">
        <f t="shared" si="34"/>
        <v>0</v>
      </c>
      <c r="CO87" s="119">
        <f t="shared" si="35"/>
        <v>0</v>
      </c>
      <c r="CP87" s="119">
        <f t="shared" si="36"/>
        <v>0</v>
      </c>
      <c r="CQ87" s="119">
        <f t="shared" si="37"/>
        <v>0</v>
      </c>
      <c r="CR87" s="119">
        <f t="shared" si="38"/>
        <v>0</v>
      </c>
      <c r="CS87" s="119">
        <f t="shared" si="39"/>
        <v>0</v>
      </c>
      <c r="CT87" s="119">
        <f t="shared" si="40"/>
        <v>0</v>
      </c>
      <c r="CU87" s="119">
        <f t="shared" si="41"/>
        <v>0</v>
      </c>
      <c r="CV87" s="119">
        <f t="shared" si="42"/>
        <v>0</v>
      </c>
      <c r="CW87" s="119">
        <f t="shared" si="43"/>
        <v>0</v>
      </c>
      <c r="CX87" s="119">
        <f t="shared" si="44"/>
        <v>0</v>
      </c>
      <c r="CY87" s="119">
        <f t="shared" si="45"/>
        <v>0</v>
      </c>
      <c r="CZ87" s="119">
        <f t="shared" si="46"/>
        <v>0</v>
      </c>
      <c r="DA87" s="119">
        <f t="shared" si="47"/>
        <v>0</v>
      </c>
      <c r="DB87" s="119">
        <f t="shared" si="48"/>
        <v>0</v>
      </c>
      <c r="DC87" s="119">
        <f t="shared" si="49"/>
        <v>0</v>
      </c>
      <c r="DD87" s="119">
        <f t="shared" si="50"/>
        <v>0</v>
      </c>
      <c r="DE87" s="119">
        <f t="shared" si="51"/>
        <v>0</v>
      </c>
      <c r="DF87" s="119">
        <f t="shared" si="52"/>
        <v>0</v>
      </c>
      <c r="DG87" s="119">
        <f t="shared" si="53"/>
        <v>0</v>
      </c>
      <c r="DH87" s="119">
        <f t="shared" si="54"/>
        <v>0</v>
      </c>
      <c r="DI87" s="119">
        <f t="shared" si="55"/>
        <v>0</v>
      </c>
      <c r="DJ87" s="119">
        <f t="shared" si="56"/>
        <v>0</v>
      </c>
      <c r="DK87" s="126" t="str">
        <f t="shared" si="57"/>
        <v>1</v>
      </c>
      <c r="DL87" s="126">
        <f t="shared" ca="1" si="58"/>
        <v>0</v>
      </c>
      <c r="DM87" s="119">
        <f ca="1">IF($K87&lt;&gt;1,IF(ISNUMBER(INDEX(Import.PLE,$K87,DM$16)),IF(INDEX(Import.PLE,$K87,DM$16)&lt;=mediçao,BM87,0),0),PLE!$AA$28*BM87)</f>
        <v>0</v>
      </c>
      <c r="DN87" s="119">
        <f ca="1">IF($K87&lt;&gt;1,IF(ISNUMBER(INDEX(Import.PLE,$K87,DN$16)),IF(INDEX(Import.PLE,$K87,DN$16)&lt;=mediçao,BN87,0),0),PLE!$AA$28*BN87)</f>
        <v>0</v>
      </c>
      <c r="DO87" s="119">
        <f ca="1">IF($K87&lt;&gt;1,IF(ISNUMBER(INDEX(Import.PLE,$K87,DO$16)),IF(INDEX(Import.PLE,$K87,DO$16)&lt;=mediçao,BO87,0),0),PLE!$AA$28*BO87)</f>
        <v>0</v>
      </c>
      <c r="DP87" s="119">
        <f ca="1">IF($K87&lt;&gt;1,IF(ISNUMBER(INDEX(Import.PLE,$K87,DP$16)),IF(INDEX(Import.PLE,$K87,DP$16)&lt;=mediçao,BP87,0),0),PLE!$AA$28*BP87)</f>
        <v>0</v>
      </c>
      <c r="DQ87" s="119">
        <f ca="1">IF($K87&lt;&gt;1,IF(ISNUMBER(INDEX(Import.PLE,$K87,DQ$16)),IF(INDEX(Import.PLE,$K87,DQ$16)&lt;=mediçao,BQ87,0),0),PLE!$AA$28*BQ87)</f>
        <v>0</v>
      </c>
      <c r="DR87" s="119">
        <f ca="1">IF($K87&lt;&gt;1,IF(ISNUMBER(INDEX(Import.PLE,$K87,DR$16)),IF(INDEX(Import.PLE,$K87,DR$16)&lt;=mediçao,BR87,0),0),PLE!$AA$28*BR87)</f>
        <v>0</v>
      </c>
      <c r="DS87" s="119">
        <f ca="1">IF($K87&lt;&gt;1,IF(ISNUMBER(INDEX(Import.PLE,$K87,DS$16)),IF(INDEX(Import.PLE,$K87,DS$16)&lt;=mediçao,BS87,0),0),PLE!$AA$28*BS87)</f>
        <v>0</v>
      </c>
      <c r="DT87" s="119">
        <f ca="1">IF($K87&lt;&gt;1,IF(ISNUMBER(INDEX(Import.PLE,$K87,DT$16)),IF(INDEX(Import.PLE,$K87,DT$16)&lt;=mediçao,BT87,0),0),PLE!$AA$28*BT87)</f>
        <v>0</v>
      </c>
      <c r="DU87" s="119">
        <f ca="1">IF($K87&lt;&gt;1,IF(ISNUMBER(INDEX(Import.PLE,$K87,DU$16)),IF(INDEX(Import.PLE,$K87,DU$16)&lt;=mediçao,BU87,0),0),PLE!$AA$28*BU87)</f>
        <v>0</v>
      </c>
      <c r="DV87" s="119">
        <f ca="1">IF($K87&lt;&gt;1,IF(ISNUMBER(INDEX(Import.PLE,$K87,DV$16)),IF(INDEX(Import.PLE,$K87,DV$16)&lt;=mediçao,BV87,0),0),PLE!$AA$28*BV87)</f>
        <v>0</v>
      </c>
      <c r="DW87" s="119">
        <f ca="1">IF($K87&lt;&gt;1,IF(ISNUMBER(INDEX(Import.PLE,$K87,DW$16)),IF(INDEX(Import.PLE,$K87,DW$16)&lt;=mediçao,BW87,0),0),PLE!$AA$28*BW87)</f>
        <v>0</v>
      </c>
      <c r="DX87" s="119">
        <f ca="1">IF($K87&lt;&gt;1,IF(ISNUMBER(INDEX(Import.PLE,$K87,DX$16)),IF(INDEX(Import.PLE,$K87,DX$16)&lt;=mediçao,BX87,0),0),PLE!$AA$28*BX87)</f>
        <v>0</v>
      </c>
      <c r="DY87" s="119">
        <f ca="1">IF($K87&lt;&gt;1,IF(ISNUMBER(INDEX(Import.PLE,$K87,DY$16)),IF(INDEX(Import.PLE,$K87,DY$16)&lt;=mediçao,BY87,0),0),PLE!$AA$28*BY87)</f>
        <v>0</v>
      </c>
      <c r="DZ87" s="119">
        <f ca="1">IF($K87&lt;&gt;1,IF(ISNUMBER(INDEX(Import.PLE,$K87,DZ$16)),IF(INDEX(Import.PLE,$K87,DZ$16)&lt;=mediçao,BZ87,0),0),PLE!$AA$28*BZ87)</f>
        <v>0</v>
      </c>
      <c r="EA87" s="119">
        <f ca="1">IF($K87&lt;&gt;1,IF(ISNUMBER(INDEX(Import.PLE,$K87,EA$16)),IF(INDEX(Import.PLE,$K87,EA$16)&lt;=mediçao,CA87,0),0),PLE!$AA$28*CA87)</f>
        <v>0</v>
      </c>
      <c r="EB87" s="119">
        <f ca="1">IF($K87&lt;&gt;1,IF(ISNUMBER(INDEX(Import.PLE,$K87,EB$16)),IF(INDEX(Import.PLE,$K87,EB$16)&lt;=mediçao,CB87,0),0),PLE!$AA$28*CB87)</f>
        <v>0</v>
      </c>
      <c r="EC87" s="119">
        <f ca="1">IF($K87&lt;&gt;1,IF(ISNUMBER(INDEX(Import.PLE,$K87,EC$16)),IF(INDEX(Import.PLE,$K87,EC$16)&lt;=mediçao,CC87,0),0),PLE!$AA$28*CC87)</f>
        <v>0</v>
      </c>
      <c r="ED87" s="119">
        <f ca="1">IF($K87&lt;&gt;1,IF(ISNUMBER(INDEX(Import.PLE,$K87,ED$16)),IF(INDEX(Import.PLE,$K87,ED$16)&lt;=mediçao,CD87,0),0),PLE!$AA$28*CD87)</f>
        <v>0</v>
      </c>
      <c r="EE87" s="119">
        <f ca="1">IF($K87&lt;&gt;1,IF(ISNUMBER(INDEX(Import.PLE,$K87,EE$16)),IF(INDEX(Import.PLE,$K87,EE$16)&lt;=mediçao,CE87,0),0),PLE!$AA$28*CE87)</f>
        <v>0</v>
      </c>
      <c r="EF87" s="119">
        <f ca="1">IF($K87&lt;&gt;1,IF(ISNUMBER(INDEX(Import.PLE,$K87,EF$16)),IF(INDEX(Import.PLE,$K87,EF$16)&lt;=mediçao,CF87,0),0),PLE!$AA$28*CF87)</f>
        <v>0</v>
      </c>
      <c r="EG87" s="119">
        <f ca="1">IF($K87&lt;&gt;1,IF(ISNUMBER(INDEX(Import.PLE,$K87,EG$16)),IF(INDEX(Import.PLE,$K87,EG$16)&lt;=mediçao,CG87,0),0),PLE!$AA$28*CG87)</f>
        <v>0</v>
      </c>
      <c r="EH87" s="119">
        <f ca="1">IF($K87&lt;&gt;1,IF(ISNUMBER(INDEX(Import.PLE,$K87,EH$16)),IF(INDEX(Import.PLE,$K87,EH$16)&lt;=mediçao,CH87,0),0),PLE!$AA$28*CH87)</f>
        <v>0</v>
      </c>
      <c r="EI87" s="119">
        <f ca="1">IF($K87&lt;&gt;1,IF(ISNUMBER(INDEX(Import.PLE,$K87,EI$16)),IF(INDEX(Import.PLE,$K87,EI$16)&lt;=mediçao,CI87,0),0),PLE!$AA$28*CI87)</f>
        <v>0</v>
      </c>
      <c r="EJ87" s="119">
        <f ca="1">IF($K87&lt;&gt;1,IF(ISNUMBER(INDEX(Import.PLE,$K87,EJ$16)),IF(INDEX(Import.PLE,$K87,EJ$16)&lt;=mediçao,CJ87,0),0),PLE!$AA$28*CJ87)</f>
        <v>0</v>
      </c>
      <c r="EK87" s="119">
        <f ca="1">IF($K87&lt;&gt;1,IF(ISNUMBER(INDEX(Import.PLE,$K87,EK$16)),IF(INDEX(Import.PLE,$K87,EK$16)&lt;=mediçao,CK87,0),0),PLE!$AA$28*CK87)</f>
        <v>0</v>
      </c>
      <c r="EL87" s="119">
        <f ca="1">IF($K87&lt;&gt;1,IF(ISNUMBER(INDEX(Import.PLE,$K87,EL$16)),IF(INDEX(Import.PLE,$K87,EL$16)&lt;=mediçao,CL87,0),0),PLE!$AA$28*CL87)</f>
        <v>0</v>
      </c>
      <c r="EM87" s="119">
        <f ca="1">IF($K87&lt;&gt;1,IF(ISNUMBER(INDEX(Import.PLE,$K87,EM$16)),IF(INDEX(Import.PLE,$K87,EM$16)&lt;=mediçao,CM87,0),0),PLE!$AA$28*CM87)</f>
        <v>0</v>
      </c>
      <c r="EN87" s="119">
        <f ca="1">IF($K87&lt;&gt;1,IF(ISNUMBER(INDEX(Import.PLE,$K87,EN$16)),IF(INDEX(Import.PLE,$K87,EN$16)&lt;=mediçao,CN87,0),0),PLE!$AA$28*CN87)</f>
        <v>0</v>
      </c>
      <c r="EO87" s="119">
        <f ca="1">IF($K87&lt;&gt;1,IF(ISNUMBER(INDEX(Import.PLE,$K87,EO$16)),IF(INDEX(Import.PLE,$K87,EO$16)&lt;=mediçao,CO87,0),0),PLE!$AA$28*CO87)</f>
        <v>0</v>
      </c>
      <c r="EP87" s="119">
        <f ca="1">IF($K87&lt;&gt;1,IF(ISNUMBER(INDEX(Import.PLE,$K87,EP$16)),IF(INDEX(Import.PLE,$K87,EP$16)&lt;=mediçao,CP87,0),0),PLE!$AA$28*CP87)</f>
        <v>0</v>
      </c>
      <c r="EQ87" s="119">
        <f ca="1">IF($K87&lt;&gt;1,IF(ISNUMBER(INDEX(Import.PLE,$K87,EQ$16)),IF(INDEX(Import.PLE,$K87,EQ$16)&lt;=mediçao,CQ87,0),0),PLE!$AA$28*CQ87)</f>
        <v>0</v>
      </c>
      <c r="ER87" s="119">
        <f ca="1">IF($K87&lt;&gt;1,IF(ISNUMBER(INDEX(Import.PLE,$K87,ER$16)),IF(INDEX(Import.PLE,$K87,ER$16)&lt;=mediçao,CR87,0),0),PLE!$AA$28*CR87)</f>
        <v>0</v>
      </c>
      <c r="ES87" s="119">
        <f ca="1">IF($K87&lt;&gt;1,IF(ISNUMBER(INDEX(Import.PLE,$K87,ES$16)),IF(INDEX(Import.PLE,$K87,ES$16)&lt;=mediçao,CS87,0),0),PLE!$AA$28*CS87)</f>
        <v>0</v>
      </c>
      <c r="ET87" s="119">
        <f ca="1">IF($K87&lt;&gt;1,IF(ISNUMBER(INDEX(Import.PLE,$K87,ET$16)),IF(INDEX(Import.PLE,$K87,ET$16)&lt;=mediçao,CT87,0),0),PLE!$AA$28*CT87)</f>
        <v>0</v>
      </c>
      <c r="EU87" s="119">
        <f ca="1">IF($K87&lt;&gt;1,IF(ISNUMBER(INDEX(Import.PLE,$K87,EU$16)),IF(INDEX(Import.PLE,$K87,EU$16)&lt;=mediçao,CU87,0),0),PLE!$AA$28*CU87)</f>
        <v>0</v>
      </c>
      <c r="EV87" s="119">
        <f ca="1">IF($K87&lt;&gt;1,IF(ISNUMBER(INDEX(Import.PLE,$K87,EV$16)),IF(INDEX(Import.PLE,$K87,EV$16)&lt;=mediçao,CV87,0),0),PLE!$AA$28*CV87)</f>
        <v>0</v>
      </c>
      <c r="EW87" s="119">
        <f ca="1">IF($K87&lt;&gt;1,IF(ISNUMBER(INDEX(Import.PLE,$K87,EW$16)),IF(INDEX(Import.PLE,$K87,EW$16)&lt;=mediçao,CW87,0),0),PLE!$AA$28*CW87)</f>
        <v>0</v>
      </c>
      <c r="EX87" s="119">
        <f ca="1">IF($K87&lt;&gt;1,IF(ISNUMBER(INDEX(Import.PLE,$K87,EX$16)),IF(INDEX(Import.PLE,$K87,EX$16)&lt;=mediçao,CX87,0),0),PLE!$AA$28*CX87)</f>
        <v>0</v>
      </c>
      <c r="EY87" s="119">
        <f ca="1">IF($K87&lt;&gt;1,IF(ISNUMBER(INDEX(Import.PLE,$K87,EY$16)),IF(INDEX(Import.PLE,$K87,EY$16)&lt;=mediçao,CY87,0),0),PLE!$AA$28*CY87)</f>
        <v>0</v>
      </c>
      <c r="EZ87" s="119">
        <f ca="1">IF($K87&lt;&gt;1,IF(ISNUMBER(INDEX(Import.PLE,$K87,EZ$16)),IF(INDEX(Import.PLE,$K87,EZ$16)&lt;=mediçao,CZ87,0),0),PLE!$AA$28*CZ87)</f>
        <v>0</v>
      </c>
      <c r="FA87" s="119">
        <f ca="1">IF($K87&lt;&gt;1,IF(ISNUMBER(INDEX(Import.PLE,$K87,FA$16)),IF(INDEX(Import.PLE,$K87,FA$16)&lt;=mediçao,DA87,0),0),PLE!$AA$28*DA87)</f>
        <v>0</v>
      </c>
      <c r="FB87" s="119">
        <f ca="1">IF($K87&lt;&gt;1,IF(ISNUMBER(INDEX(Import.PLE,$K87,FB$16)),IF(INDEX(Import.PLE,$K87,FB$16)&lt;=mediçao,DB87,0),0),PLE!$AA$28*DB87)</f>
        <v>0</v>
      </c>
      <c r="FC87" s="119">
        <f ca="1">IF($K87&lt;&gt;1,IF(ISNUMBER(INDEX(Import.PLE,$K87,FC$16)),IF(INDEX(Import.PLE,$K87,FC$16)&lt;=mediçao,DC87,0),0),PLE!$AA$28*DC87)</f>
        <v>0</v>
      </c>
      <c r="FD87" s="119">
        <f ca="1">IF($K87&lt;&gt;1,IF(ISNUMBER(INDEX(Import.PLE,$K87,FD$16)),IF(INDEX(Import.PLE,$K87,FD$16)&lt;=mediçao,DD87,0),0),PLE!$AA$28*DD87)</f>
        <v>0</v>
      </c>
      <c r="FE87" s="119">
        <f ca="1">IF($K87&lt;&gt;1,IF(ISNUMBER(INDEX(Import.PLE,$K87,FE$16)),IF(INDEX(Import.PLE,$K87,FE$16)&lt;=mediçao,DE87,0),0),PLE!$AA$28*DE87)</f>
        <v>0</v>
      </c>
      <c r="FF87" s="119">
        <f ca="1">IF($K87&lt;&gt;1,IF(ISNUMBER(INDEX(Import.PLE,$K87,FF$16)),IF(INDEX(Import.PLE,$K87,FF$16)&lt;=mediçao,DF87,0),0),PLE!$AA$28*DF87)</f>
        <v>0</v>
      </c>
      <c r="FG87" s="119">
        <f ca="1">IF($K87&lt;&gt;1,IF(ISNUMBER(INDEX(Import.PLE,$K87,FG$16)),IF(INDEX(Import.PLE,$K87,FG$16)&lt;=mediçao,DG87,0),0),PLE!$AA$28*DG87)</f>
        <v>0</v>
      </c>
      <c r="FH87" s="119">
        <f ca="1">IF($K87&lt;&gt;1,IF(ISNUMBER(INDEX(Import.PLE,$K87,FH$16)),IF(INDEX(Import.PLE,$K87,FH$16)&lt;=mediçao,DH87,0),0),PLE!$AA$28*DH87)</f>
        <v>0</v>
      </c>
      <c r="FI87" s="119">
        <f ca="1">IF($K87&lt;&gt;1,IF(ISNUMBER(INDEX(Import.PLE,$K87,FI$16)),IF(INDEX(Import.PLE,$K87,FI$16)&lt;=mediçao,DI87,0),0),PLE!$AA$28*DI87)</f>
        <v>0</v>
      </c>
      <c r="FJ87" s="119">
        <f ca="1">IF($K87&lt;&gt;1,IF(ISNUMBER(INDEX(Import.PLE,$K87,FJ$16)),IF(INDEX(Import.PLE,$K87,FJ$16)&lt;=mediçao,DJ87,0),0),PLE!$AA$28*DJ87)</f>
        <v>0</v>
      </c>
    </row>
    <row r="88" spans="2:166" s="88" customFormat="1" ht="10.5" x14ac:dyDescent="0.35">
      <c r="B88" s="118">
        <f t="shared" ca="1" si="59"/>
        <v>71</v>
      </c>
      <c r="C88" s="83" t="str">
        <f t="shared" si="4"/>
        <v>Nível</v>
      </c>
      <c r="D88" s="138" t="s">
        <v>323</v>
      </c>
      <c r="E88" s="139" t="s">
        <v>324</v>
      </c>
      <c r="F88" s="137"/>
      <c r="G88" s="174" t="str">
        <f t="shared" si="5"/>
        <v/>
      </c>
      <c r="H88" s="175" t="str">
        <f t="shared" si="6"/>
        <v/>
      </c>
      <c r="I88" s="176">
        <v>2738.64</v>
      </c>
      <c r="J88" s="86"/>
      <c r="K88" s="168" t="str">
        <f>deactivatedados.form1</f>
        <v/>
      </c>
      <c r="L88" s="167"/>
      <c r="M88" s="87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  <c r="AW88" s="181"/>
      <c r="AX88" s="181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M88" s="119">
        <f t="shared" si="7"/>
        <v>0</v>
      </c>
      <c r="BN88" s="119">
        <f t="shared" si="8"/>
        <v>0</v>
      </c>
      <c r="BO88" s="119">
        <f t="shared" si="9"/>
        <v>0</v>
      </c>
      <c r="BP88" s="119">
        <f t="shared" si="10"/>
        <v>0</v>
      </c>
      <c r="BQ88" s="119">
        <f t="shared" si="11"/>
        <v>0</v>
      </c>
      <c r="BR88" s="119">
        <f t="shared" si="12"/>
        <v>0</v>
      </c>
      <c r="BS88" s="119">
        <f t="shared" si="13"/>
        <v>0</v>
      </c>
      <c r="BT88" s="119">
        <f t="shared" si="14"/>
        <v>0</v>
      </c>
      <c r="BU88" s="119">
        <f t="shared" si="15"/>
        <v>0</v>
      </c>
      <c r="BV88" s="119">
        <f t="shared" si="16"/>
        <v>0</v>
      </c>
      <c r="BW88" s="119">
        <f t="shared" si="17"/>
        <v>0</v>
      </c>
      <c r="BX88" s="119">
        <f t="shared" si="18"/>
        <v>0</v>
      </c>
      <c r="BY88" s="119">
        <f t="shared" si="19"/>
        <v>0</v>
      </c>
      <c r="BZ88" s="119">
        <f t="shared" si="20"/>
        <v>0</v>
      </c>
      <c r="CA88" s="119">
        <f t="shared" si="21"/>
        <v>0</v>
      </c>
      <c r="CB88" s="119">
        <f t="shared" si="22"/>
        <v>0</v>
      </c>
      <c r="CC88" s="119">
        <f t="shared" si="23"/>
        <v>0</v>
      </c>
      <c r="CD88" s="119">
        <f t="shared" si="24"/>
        <v>0</v>
      </c>
      <c r="CE88" s="119">
        <f t="shared" si="25"/>
        <v>0</v>
      </c>
      <c r="CF88" s="119">
        <f t="shared" si="26"/>
        <v>0</v>
      </c>
      <c r="CG88" s="119">
        <f t="shared" si="27"/>
        <v>0</v>
      </c>
      <c r="CH88" s="119">
        <f t="shared" si="28"/>
        <v>0</v>
      </c>
      <c r="CI88" s="119">
        <f t="shared" si="29"/>
        <v>0</v>
      </c>
      <c r="CJ88" s="119">
        <f t="shared" si="30"/>
        <v>0</v>
      </c>
      <c r="CK88" s="119">
        <f t="shared" si="31"/>
        <v>0</v>
      </c>
      <c r="CL88" s="119">
        <f t="shared" si="32"/>
        <v>0</v>
      </c>
      <c r="CM88" s="119">
        <f t="shared" si="33"/>
        <v>0</v>
      </c>
      <c r="CN88" s="119">
        <f t="shared" si="34"/>
        <v>0</v>
      </c>
      <c r="CO88" s="119">
        <f t="shared" si="35"/>
        <v>0</v>
      </c>
      <c r="CP88" s="119">
        <f t="shared" si="36"/>
        <v>0</v>
      </c>
      <c r="CQ88" s="119">
        <f t="shared" si="37"/>
        <v>0</v>
      </c>
      <c r="CR88" s="119">
        <f t="shared" si="38"/>
        <v>0</v>
      </c>
      <c r="CS88" s="119">
        <f t="shared" si="39"/>
        <v>0</v>
      </c>
      <c r="CT88" s="119">
        <f t="shared" si="40"/>
        <v>0</v>
      </c>
      <c r="CU88" s="119">
        <f t="shared" si="41"/>
        <v>0</v>
      </c>
      <c r="CV88" s="119">
        <f t="shared" si="42"/>
        <v>0</v>
      </c>
      <c r="CW88" s="119">
        <f t="shared" si="43"/>
        <v>0</v>
      </c>
      <c r="CX88" s="119">
        <f t="shared" si="44"/>
        <v>0</v>
      </c>
      <c r="CY88" s="119">
        <f t="shared" si="45"/>
        <v>0</v>
      </c>
      <c r="CZ88" s="119">
        <f t="shared" si="46"/>
        <v>0</v>
      </c>
      <c r="DA88" s="119">
        <f t="shared" si="47"/>
        <v>0</v>
      </c>
      <c r="DB88" s="119">
        <f t="shared" si="48"/>
        <v>0</v>
      </c>
      <c r="DC88" s="119">
        <f t="shared" si="49"/>
        <v>0</v>
      </c>
      <c r="DD88" s="119">
        <f t="shared" si="50"/>
        <v>0</v>
      </c>
      <c r="DE88" s="119">
        <f t="shared" si="51"/>
        <v>0</v>
      </c>
      <c r="DF88" s="119">
        <f t="shared" si="52"/>
        <v>0</v>
      </c>
      <c r="DG88" s="119">
        <f t="shared" si="53"/>
        <v>0</v>
      </c>
      <c r="DH88" s="119">
        <f t="shared" si="54"/>
        <v>0</v>
      </c>
      <c r="DI88" s="119">
        <f t="shared" si="55"/>
        <v>0</v>
      </c>
      <c r="DJ88" s="119">
        <f t="shared" si="56"/>
        <v>0</v>
      </c>
      <c r="DK88" s="126" t="str">
        <f t="shared" si="57"/>
        <v>1</v>
      </c>
      <c r="DL88" s="126">
        <f t="shared" ca="1" si="58"/>
        <v>0</v>
      </c>
      <c r="DM88" s="119">
        <f ca="1">IF($K88&lt;&gt;1,IF(ISNUMBER(INDEX(Import.PLE,$K88,DM$16)),IF(INDEX(Import.PLE,$K88,DM$16)&lt;=mediçao,BM88,0),0),PLE!$AA$28*BM88)</f>
        <v>0</v>
      </c>
      <c r="DN88" s="119">
        <f ca="1">IF($K88&lt;&gt;1,IF(ISNUMBER(INDEX(Import.PLE,$K88,DN$16)),IF(INDEX(Import.PLE,$K88,DN$16)&lt;=mediçao,BN88,0),0),PLE!$AA$28*BN88)</f>
        <v>0</v>
      </c>
      <c r="DO88" s="119">
        <f ca="1">IF($K88&lt;&gt;1,IF(ISNUMBER(INDEX(Import.PLE,$K88,DO$16)),IF(INDEX(Import.PLE,$K88,DO$16)&lt;=mediçao,BO88,0),0),PLE!$AA$28*BO88)</f>
        <v>0</v>
      </c>
      <c r="DP88" s="119">
        <f ca="1">IF($K88&lt;&gt;1,IF(ISNUMBER(INDEX(Import.PLE,$K88,DP$16)),IF(INDEX(Import.PLE,$K88,DP$16)&lt;=mediçao,BP88,0),0),PLE!$AA$28*BP88)</f>
        <v>0</v>
      </c>
      <c r="DQ88" s="119">
        <f ca="1">IF($K88&lt;&gt;1,IF(ISNUMBER(INDEX(Import.PLE,$K88,DQ$16)),IF(INDEX(Import.PLE,$K88,DQ$16)&lt;=mediçao,BQ88,0),0),PLE!$AA$28*BQ88)</f>
        <v>0</v>
      </c>
      <c r="DR88" s="119">
        <f ca="1">IF($K88&lt;&gt;1,IF(ISNUMBER(INDEX(Import.PLE,$K88,DR$16)),IF(INDEX(Import.PLE,$K88,DR$16)&lt;=mediçao,BR88,0),0),PLE!$AA$28*BR88)</f>
        <v>0</v>
      </c>
      <c r="DS88" s="119">
        <f ca="1">IF($K88&lt;&gt;1,IF(ISNUMBER(INDEX(Import.PLE,$K88,DS$16)),IF(INDEX(Import.PLE,$K88,DS$16)&lt;=mediçao,BS88,0),0),PLE!$AA$28*BS88)</f>
        <v>0</v>
      </c>
      <c r="DT88" s="119">
        <f ca="1">IF($K88&lt;&gt;1,IF(ISNUMBER(INDEX(Import.PLE,$K88,DT$16)),IF(INDEX(Import.PLE,$K88,DT$16)&lt;=mediçao,BT88,0),0),PLE!$AA$28*BT88)</f>
        <v>0</v>
      </c>
      <c r="DU88" s="119">
        <f ca="1">IF($K88&lt;&gt;1,IF(ISNUMBER(INDEX(Import.PLE,$K88,DU$16)),IF(INDEX(Import.PLE,$K88,DU$16)&lt;=mediçao,BU88,0),0),PLE!$AA$28*BU88)</f>
        <v>0</v>
      </c>
      <c r="DV88" s="119">
        <f ca="1">IF($K88&lt;&gt;1,IF(ISNUMBER(INDEX(Import.PLE,$K88,DV$16)),IF(INDEX(Import.PLE,$K88,DV$16)&lt;=mediçao,BV88,0),0),PLE!$AA$28*BV88)</f>
        <v>0</v>
      </c>
      <c r="DW88" s="119">
        <f ca="1">IF($K88&lt;&gt;1,IF(ISNUMBER(INDEX(Import.PLE,$K88,DW$16)),IF(INDEX(Import.PLE,$K88,DW$16)&lt;=mediçao,BW88,0),0),PLE!$AA$28*BW88)</f>
        <v>0</v>
      </c>
      <c r="DX88" s="119">
        <f ca="1">IF($K88&lt;&gt;1,IF(ISNUMBER(INDEX(Import.PLE,$K88,DX$16)),IF(INDEX(Import.PLE,$K88,DX$16)&lt;=mediçao,BX88,0),0),PLE!$AA$28*BX88)</f>
        <v>0</v>
      </c>
      <c r="DY88" s="119">
        <f ca="1">IF($K88&lt;&gt;1,IF(ISNUMBER(INDEX(Import.PLE,$K88,DY$16)),IF(INDEX(Import.PLE,$K88,DY$16)&lt;=mediçao,BY88,0),0),PLE!$AA$28*BY88)</f>
        <v>0</v>
      </c>
      <c r="DZ88" s="119">
        <f ca="1">IF($K88&lt;&gt;1,IF(ISNUMBER(INDEX(Import.PLE,$K88,DZ$16)),IF(INDEX(Import.PLE,$K88,DZ$16)&lt;=mediçao,BZ88,0),0),PLE!$AA$28*BZ88)</f>
        <v>0</v>
      </c>
      <c r="EA88" s="119">
        <f ca="1">IF($K88&lt;&gt;1,IF(ISNUMBER(INDEX(Import.PLE,$K88,EA$16)),IF(INDEX(Import.PLE,$K88,EA$16)&lt;=mediçao,CA88,0),0),PLE!$AA$28*CA88)</f>
        <v>0</v>
      </c>
      <c r="EB88" s="119">
        <f ca="1">IF($K88&lt;&gt;1,IF(ISNUMBER(INDEX(Import.PLE,$K88,EB$16)),IF(INDEX(Import.PLE,$K88,EB$16)&lt;=mediçao,CB88,0),0),PLE!$AA$28*CB88)</f>
        <v>0</v>
      </c>
      <c r="EC88" s="119">
        <f ca="1">IF($K88&lt;&gt;1,IF(ISNUMBER(INDEX(Import.PLE,$K88,EC$16)),IF(INDEX(Import.PLE,$K88,EC$16)&lt;=mediçao,CC88,0),0),PLE!$AA$28*CC88)</f>
        <v>0</v>
      </c>
      <c r="ED88" s="119">
        <f ca="1">IF($K88&lt;&gt;1,IF(ISNUMBER(INDEX(Import.PLE,$K88,ED$16)),IF(INDEX(Import.PLE,$K88,ED$16)&lt;=mediçao,CD88,0),0),PLE!$AA$28*CD88)</f>
        <v>0</v>
      </c>
      <c r="EE88" s="119">
        <f ca="1">IF($K88&lt;&gt;1,IF(ISNUMBER(INDEX(Import.PLE,$K88,EE$16)),IF(INDEX(Import.PLE,$K88,EE$16)&lt;=mediçao,CE88,0),0),PLE!$AA$28*CE88)</f>
        <v>0</v>
      </c>
      <c r="EF88" s="119">
        <f ca="1">IF($K88&lt;&gt;1,IF(ISNUMBER(INDEX(Import.PLE,$K88,EF$16)),IF(INDEX(Import.PLE,$K88,EF$16)&lt;=mediçao,CF88,0),0),PLE!$AA$28*CF88)</f>
        <v>0</v>
      </c>
      <c r="EG88" s="119">
        <f ca="1">IF($K88&lt;&gt;1,IF(ISNUMBER(INDEX(Import.PLE,$K88,EG$16)),IF(INDEX(Import.PLE,$K88,EG$16)&lt;=mediçao,CG88,0),0),PLE!$AA$28*CG88)</f>
        <v>0</v>
      </c>
      <c r="EH88" s="119">
        <f ca="1">IF($K88&lt;&gt;1,IF(ISNUMBER(INDEX(Import.PLE,$K88,EH$16)),IF(INDEX(Import.PLE,$K88,EH$16)&lt;=mediçao,CH88,0),0),PLE!$AA$28*CH88)</f>
        <v>0</v>
      </c>
      <c r="EI88" s="119">
        <f ca="1">IF($K88&lt;&gt;1,IF(ISNUMBER(INDEX(Import.PLE,$K88,EI$16)),IF(INDEX(Import.PLE,$K88,EI$16)&lt;=mediçao,CI88,0),0),PLE!$AA$28*CI88)</f>
        <v>0</v>
      </c>
      <c r="EJ88" s="119">
        <f ca="1">IF($K88&lt;&gt;1,IF(ISNUMBER(INDEX(Import.PLE,$K88,EJ$16)),IF(INDEX(Import.PLE,$K88,EJ$16)&lt;=mediçao,CJ88,0),0),PLE!$AA$28*CJ88)</f>
        <v>0</v>
      </c>
      <c r="EK88" s="119">
        <f ca="1">IF($K88&lt;&gt;1,IF(ISNUMBER(INDEX(Import.PLE,$K88,EK$16)),IF(INDEX(Import.PLE,$K88,EK$16)&lt;=mediçao,CK88,0),0),PLE!$AA$28*CK88)</f>
        <v>0</v>
      </c>
      <c r="EL88" s="119">
        <f ca="1">IF($K88&lt;&gt;1,IF(ISNUMBER(INDEX(Import.PLE,$K88,EL$16)),IF(INDEX(Import.PLE,$K88,EL$16)&lt;=mediçao,CL88,0),0),PLE!$AA$28*CL88)</f>
        <v>0</v>
      </c>
      <c r="EM88" s="119">
        <f ca="1">IF($K88&lt;&gt;1,IF(ISNUMBER(INDEX(Import.PLE,$K88,EM$16)),IF(INDEX(Import.PLE,$K88,EM$16)&lt;=mediçao,CM88,0),0),PLE!$AA$28*CM88)</f>
        <v>0</v>
      </c>
      <c r="EN88" s="119">
        <f ca="1">IF($K88&lt;&gt;1,IF(ISNUMBER(INDEX(Import.PLE,$K88,EN$16)),IF(INDEX(Import.PLE,$K88,EN$16)&lt;=mediçao,CN88,0),0),PLE!$AA$28*CN88)</f>
        <v>0</v>
      </c>
      <c r="EO88" s="119">
        <f ca="1">IF($K88&lt;&gt;1,IF(ISNUMBER(INDEX(Import.PLE,$K88,EO$16)),IF(INDEX(Import.PLE,$K88,EO$16)&lt;=mediçao,CO88,0),0),PLE!$AA$28*CO88)</f>
        <v>0</v>
      </c>
      <c r="EP88" s="119">
        <f ca="1">IF($K88&lt;&gt;1,IF(ISNUMBER(INDEX(Import.PLE,$K88,EP$16)),IF(INDEX(Import.PLE,$K88,EP$16)&lt;=mediçao,CP88,0),0),PLE!$AA$28*CP88)</f>
        <v>0</v>
      </c>
      <c r="EQ88" s="119">
        <f ca="1">IF($K88&lt;&gt;1,IF(ISNUMBER(INDEX(Import.PLE,$K88,EQ$16)),IF(INDEX(Import.PLE,$K88,EQ$16)&lt;=mediçao,CQ88,0),0),PLE!$AA$28*CQ88)</f>
        <v>0</v>
      </c>
      <c r="ER88" s="119">
        <f ca="1">IF($K88&lt;&gt;1,IF(ISNUMBER(INDEX(Import.PLE,$K88,ER$16)),IF(INDEX(Import.PLE,$K88,ER$16)&lt;=mediçao,CR88,0),0),PLE!$AA$28*CR88)</f>
        <v>0</v>
      </c>
      <c r="ES88" s="119">
        <f ca="1">IF($K88&lt;&gt;1,IF(ISNUMBER(INDEX(Import.PLE,$K88,ES$16)),IF(INDEX(Import.PLE,$K88,ES$16)&lt;=mediçao,CS88,0),0),PLE!$AA$28*CS88)</f>
        <v>0</v>
      </c>
      <c r="ET88" s="119">
        <f ca="1">IF($K88&lt;&gt;1,IF(ISNUMBER(INDEX(Import.PLE,$K88,ET$16)),IF(INDEX(Import.PLE,$K88,ET$16)&lt;=mediçao,CT88,0),0),PLE!$AA$28*CT88)</f>
        <v>0</v>
      </c>
      <c r="EU88" s="119">
        <f ca="1">IF($K88&lt;&gt;1,IF(ISNUMBER(INDEX(Import.PLE,$K88,EU$16)),IF(INDEX(Import.PLE,$K88,EU$16)&lt;=mediçao,CU88,0),0),PLE!$AA$28*CU88)</f>
        <v>0</v>
      </c>
      <c r="EV88" s="119">
        <f ca="1">IF($K88&lt;&gt;1,IF(ISNUMBER(INDEX(Import.PLE,$K88,EV$16)),IF(INDEX(Import.PLE,$K88,EV$16)&lt;=mediçao,CV88,0),0),PLE!$AA$28*CV88)</f>
        <v>0</v>
      </c>
      <c r="EW88" s="119">
        <f ca="1">IF($K88&lt;&gt;1,IF(ISNUMBER(INDEX(Import.PLE,$K88,EW$16)),IF(INDEX(Import.PLE,$K88,EW$16)&lt;=mediçao,CW88,0),0),PLE!$AA$28*CW88)</f>
        <v>0</v>
      </c>
      <c r="EX88" s="119">
        <f ca="1">IF($K88&lt;&gt;1,IF(ISNUMBER(INDEX(Import.PLE,$K88,EX$16)),IF(INDEX(Import.PLE,$K88,EX$16)&lt;=mediçao,CX88,0),0),PLE!$AA$28*CX88)</f>
        <v>0</v>
      </c>
      <c r="EY88" s="119">
        <f ca="1">IF($K88&lt;&gt;1,IF(ISNUMBER(INDEX(Import.PLE,$K88,EY$16)),IF(INDEX(Import.PLE,$K88,EY$16)&lt;=mediçao,CY88,0),0),PLE!$AA$28*CY88)</f>
        <v>0</v>
      </c>
      <c r="EZ88" s="119">
        <f ca="1">IF($K88&lt;&gt;1,IF(ISNUMBER(INDEX(Import.PLE,$K88,EZ$16)),IF(INDEX(Import.PLE,$K88,EZ$16)&lt;=mediçao,CZ88,0),0),PLE!$AA$28*CZ88)</f>
        <v>0</v>
      </c>
      <c r="FA88" s="119">
        <f ca="1">IF($K88&lt;&gt;1,IF(ISNUMBER(INDEX(Import.PLE,$K88,FA$16)),IF(INDEX(Import.PLE,$K88,FA$16)&lt;=mediçao,DA88,0),0),PLE!$AA$28*DA88)</f>
        <v>0</v>
      </c>
      <c r="FB88" s="119">
        <f ca="1">IF($K88&lt;&gt;1,IF(ISNUMBER(INDEX(Import.PLE,$K88,FB$16)),IF(INDEX(Import.PLE,$K88,FB$16)&lt;=mediçao,DB88,0),0),PLE!$AA$28*DB88)</f>
        <v>0</v>
      </c>
      <c r="FC88" s="119">
        <f ca="1">IF($K88&lt;&gt;1,IF(ISNUMBER(INDEX(Import.PLE,$K88,FC$16)),IF(INDEX(Import.PLE,$K88,FC$16)&lt;=mediçao,DC88,0),0),PLE!$AA$28*DC88)</f>
        <v>0</v>
      </c>
      <c r="FD88" s="119">
        <f ca="1">IF($K88&lt;&gt;1,IF(ISNUMBER(INDEX(Import.PLE,$K88,FD$16)),IF(INDEX(Import.PLE,$K88,FD$16)&lt;=mediçao,DD88,0),0),PLE!$AA$28*DD88)</f>
        <v>0</v>
      </c>
      <c r="FE88" s="119">
        <f ca="1">IF($K88&lt;&gt;1,IF(ISNUMBER(INDEX(Import.PLE,$K88,FE$16)),IF(INDEX(Import.PLE,$K88,FE$16)&lt;=mediçao,DE88,0),0),PLE!$AA$28*DE88)</f>
        <v>0</v>
      </c>
      <c r="FF88" s="119">
        <f ca="1">IF($K88&lt;&gt;1,IF(ISNUMBER(INDEX(Import.PLE,$K88,FF$16)),IF(INDEX(Import.PLE,$K88,FF$16)&lt;=mediçao,DF88,0),0),PLE!$AA$28*DF88)</f>
        <v>0</v>
      </c>
      <c r="FG88" s="119">
        <f ca="1">IF($K88&lt;&gt;1,IF(ISNUMBER(INDEX(Import.PLE,$K88,FG$16)),IF(INDEX(Import.PLE,$K88,FG$16)&lt;=mediçao,DG88,0),0),PLE!$AA$28*DG88)</f>
        <v>0</v>
      </c>
      <c r="FH88" s="119">
        <f ca="1">IF($K88&lt;&gt;1,IF(ISNUMBER(INDEX(Import.PLE,$K88,FH$16)),IF(INDEX(Import.PLE,$K88,FH$16)&lt;=mediçao,DH88,0),0),PLE!$AA$28*DH88)</f>
        <v>0</v>
      </c>
      <c r="FI88" s="119">
        <f ca="1">IF($K88&lt;&gt;1,IF(ISNUMBER(INDEX(Import.PLE,$K88,FI$16)),IF(INDEX(Import.PLE,$K88,FI$16)&lt;=mediçao,DI88,0),0),PLE!$AA$28*DI88)</f>
        <v>0</v>
      </c>
      <c r="FJ88" s="119">
        <f ca="1">IF($K88&lt;&gt;1,IF(ISNUMBER(INDEX(Import.PLE,$K88,FJ$16)),IF(INDEX(Import.PLE,$K88,FJ$16)&lt;=mediçao,DJ88,0),0),PLE!$AA$28*DJ88)</f>
        <v>0</v>
      </c>
    </row>
    <row r="89" spans="2:166" s="88" customFormat="1" ht="11.25" customHeight="1" x14ac:dyDescent="0.35">
      <c r="B89" s="118">
        <f t="shared" ca="1" si="59"/>
        <v>72</v>
      </c>
      <c r="C89" s="83" t="str">
        <f t="shared" si="4"/>
        <v>Serviço</v>
      </c>
      <c r="D89" s="138" t="s">
        <v>325</v>
      </c>
      <c r="E89" s="170" t="s">
        <v>326</v>
      </c>
      <c r="F89" s="137" t="s">
        <v>204</v>
      </c>
      <c r="G89" s="174">
        <f t="shared" si="5"/>
        <v>44.8</v>
      </c>
      <c r="H89" s="175">
        <f t="shared" si="6"/>
        <v>42.88995535714286</v>
      </c>
      <c r="I89" s="176">
        <v>1921.47</v>
      </c>
      <c r="J89" s="86"/>
      <c r="K89" s="168">
        <f>deactivatedados.form1</f>
        <v>8</v>
      </c>
      <c r="L89" s="167" t="s">
        <v>708</v>
      </c>
      <c r="M89" s="87"/>
      <c r="N89" s="181">
        <v>44.8</v>
      </c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V89" s="181"/>
      <c r="AW89" s="181"/>
      <c r="AX89" s="181"/>
      <c r="AY89" s="181"/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M89" s="119">
        <f t="shared" ca="1" si="7"/>
        <v>1921.47</v>
      </c>
      <c r="BN89" s="119">
        <f t="shared" si="8"/>
        <v>0</v>
      </c>
      <c r="BO89" s="119">
        <f t="shared" si="9"/>
        <v>0</v>
      </c>
      <c r="BP89" s="119">
        <f t="shared" si="10"/>
        <v>0</v>
      </c>
      <c r="BQ89" s="119">
        <f t="shared" si="11"/>
        <v>0</v>
      </c>
      <c r="BR89" s="119">
        <f t="shared" si="12"/>
        <v>0</v>
      </c>
      <c r="BS89" s="119">
        <f t="shared" si="13"/>
        <v>0</v>
      </c>
      <c r="BT89" s="119">
        <f t="shared" si="14"/>
        <v>0</v>
      </c>
      <c r="BU89" s="119">
        <f t="shared" si="15"/>
        <v>0</v>
      </c>
      <c r="BV89" s="119">
        <f t="shared" si="16"/>
        <v>0</v>
      </c>
      <c r="BW89" s="119">
        <f t="shared" si="17"/>
        <v>0</v>
      </c>
      <c r="BX89" s="119">
        <f t="shared" si="18"/>
        <v>0</v>
      </c>
      <c r="BY89" s="119">
        <f t="shared" si="19"/>
        <v>0</v>
      </c>
      <c r="BZ89" s="119">
        <f t="shared" si="20"/>
        <v>0</v>
      </c>
      <c r="CA89" s="119">
        <f t="shared" si="21"/>
        <v>0</v>
      </c>
      <c r="CB89" s="119">
        <f t="shared" si="22"/>
        <v>0</v>
      </c>
      <c r="CC89" s="119">
        <f t="shared" si="23"/>
        <v>0</v>
      </c>
      <c r="CD89" s="119">
        <f t="shared" si="24"/>
        <v>0</v>
      </c>
      <c r="CE89" s="119">
        <f t="shared" si="25"/>
        <v>0</v>
      </c>
      <c r="CF89" s="119">
        <f t="shared" si="26"/>
        <v>0</v>
      </c>
      <c r="CG89" s="119">
        <f t="shared" si="27"/>
        <v>0</v>
      </c>
      <c r="CH89" s="119">
        <f t="shared" si="28"/>
        <v>0</v>
      </c>
      <c r="CI89" s="119">
        <f t="shared" si="29"/>
        <v>0</v>
      </c>
      <c r="CJ89" s="119">
        <f t="shared" si="30"/>
        <v>0</v>
      </c>
      <c r="CK89" s="119">
        <f t="shared" si="31"/>
        <v>0</v>
      </c>
      <c r="CL89" s="119">
        <f t="shared" si="32"/>
        <v>0</v>
      </c>
      <c r="CM89" s="119">
        <f t="shared" si="33"/>
        <v>0</v>
      </c>
      <c r="CN89" s="119">
        <f t="shared" si="34"/>
        <v>0</v>
      </c>
      <c r="CO89" s="119">
        <f t="shared" si="35"/>
        <v>0</v>
      </c>
      <c r="CP89" s="119">
        <f t="shared" si="36"/>
        <v>0</v>
      </c>
      <c r="CQ89" s="119">
        <f t="shared" si="37"/>
        <v>0</v>
      </c>
      <c r="CR89" s="119">
        <f t="shared" si="38"/>
        <v>0</v>
      </c>
      <c r="CS89" s="119">
        <f t="shared" si="39"/>
        <v>0</v>
      </c>
      <c r="CT89" s="119">
        <f t="shared" si="40"/>
        <v>0</v>
      </c>
      <c r="CU89" s="119">
        <f t="shared" si="41"/>
        <v>0</v>
      </c>
      <c r="CV89" s="119">
        <f t="shared" si="42"/>
        <v>0</v>
      </c>
      <c r="CW89" s="119">
        <f t="shared" si="43"/>
        <v>0</v>
      </c>
      <c r="CX89" s="119">
        <f t="shared" si="44"/>
        <v>0</v>
      </c>
      <c r="CY89" s="119">
        <f t="shared" si="45"/>
        <v>0</v>
      </c>
      <c r="CZ89" s="119">
        <f t="shared" si="46"/>
        <v>0</v>
      </c>
      <c r="DA89" s="119">
        <f t="shared" si="47"/>
        <v>0</v>
      </c>
      <c r="DB89" s="119">
        <f t="shared" si="48"/>
        <v>0</v>
      </c>
      <c r="DC89" s="119">
        <f t="shared" si="49"/>
        <v>0</v>
      </c>
      <c r="DD89" s="119">
        <f t="shared" si="50"/>
        <v>0</v>
      </c>
      <c r="DE89" s="119">
        <f t="shared" si="51"/>
        <v>0</v>
      </c>
      <c r="DF89" s="119">
        <f t="shared" si="52"/>
        <v>0</v>
      </c>
      <c r="DG89" s="119">
        <f t="shared" si="53"/>
        <v>0</v>
      </c>
      <c r="DH89" s="119">
        <f t="shared" si="54"/>
        <v>0</v>
      </c>
      <c r="DI89" s="119">
        <f t="shared" si="55"/>
        <v>0</v>
      </c>
      <c r="DJ89" s="119">
        <f t="shared" si="56"/>
        <v>0</v>
      </c>
      <c r="DK89" s="126" t="str">
        <f t="shared" si="57"/>
        <v>1</v>
      </c>
      <c r="DL89" s="126">
        <f t="shared" ca="1" si="58"/>
        <v>1921.47</v>
      </c>
      <c r="DM89" s="119">
        <f ca="1">IF($K89&lt;&gt;1,IF(ISNUMBER(INDEX(Import.PLE,$K89,DM$16)),IF(INDEX(Import.PLE,$K89,DM$16)&lt;=mediçao,BM89,0),0),PLE!$AA$28*BM89)</f>
        <v>1921.47</v>
      </c>
      <c r="DN89" s="119">
        <f ca="1">IF($K89&lt;&gt;1,IF(ISNUMBER(INDEX(Import.PLE,$K89,DN$16)),IF(INDEX(Import.PLE,$K89,DN$16)&lt;=mediçao,BN89,0),0),PLE!$AA$28*BN89)</f>
        <v>0</v>
      </c>
      <c r="DO89" s="119">
        <f ca="1">IF($K89&lt;&gt;1,IF(ISNUMBER(INDEX(Import.PLE,$K89,DO$16)),IF(INDEX(Import.PLE,$K89,DO$16)&lt;=mediçao,BO89,0),0),PLE!$AA$28*BO89)</f>
        <v>0</v>
      </c>
      <c r="DP89" s="119">
        <f ca="1">IF($K89&lt;&gt;1,IF(ISNUMBER(INDEX(Import.PLE,$K89,DP$16)),IF(INDEX(Import.PLE,$K89,DP$16)&lt;=mediçao,BP89,0),0),PLE!$AA$28*BP89)</f>
        <v>0</v>
      </c>
      <c r="DQ89" s="119">
        <f ca="1">IF($K89&lt;&gt;1,IF(ISNUMBER(INDEX(Import.PLE,$K89,DQ$16)),IF(INDEX(Import.PLE,$K89,DQ$16)&lt;=mediçao,BQ89,0),0),PLE!$AA$28*BQ89)</f>
        <v>0</v>
      </c>
      <c r="DR89" s="119">
        <f ca="1">IF($K89&lt;&gt;1,IF(ISNUMBER(INDEX(Import.PLE,$K89,DR$16)),IF(INDEX(Import.PLE,$K89,DR$16)&lt;=mediçao,BR89,0),0),PLE!$AA$28*BR89)</f>
        <v>0</v>
      </c>
      <c r="DS89" s="119">
        <f ca="1">IF($K89&lt;&gt;1,IF(ISNUMBER(INDEX(Import.PLE,$K89,DS$16)),IF(INDEX(Import.PLE,$K89,DS$16)&lt;=mediçao,BS89,0),0),PLE!$AA$28*BS89)</f>
        <v>0</v>
      </c>
      <c r="DT89" s="119">
        <f ca="1">IF($K89&lt;&gt;1,IF(ISNUMBER(INDEX(Import.PLE,$K89,DT$16)),IF(INDEX(Import.PLE,$K89,DT$16)&lt;=mediçao,BT89,0),0),PLE!$AA$28*BT89)</f>
        <v>0</v>
      </c>
      <c r="DU89" s="119">
        <f ca="1">IF($K89&lt;&gt;1,IF(ISNUMBER(INDEX(Import.PLE,$K89,DU$16)),IF(INDEX(Import.PLE,$K89,DU$16)&lt;=mediçao,BU89,0),0),PLE!$AA$28*BU89)</f>
        <v>0</v>
      </c>
      <c r="DV89" s="119">
        <f ca="1">IF($K89&lt;&gt;1,IF(ISNUMBER(INDEX(Import.PLE,$K89,DV$16)),IF(INDEX(Import.PLE,$K89,DV$16)&lt;=mediçao,BV89,0),0),PLE!$AA$28*BV89)</f>
        <v>0</v>
      </c>
      <c r="DW89" s="119">
        <f ca="1">IF($K89&lt;&gt;1,IF(ISNUMBER(INDEX(Import.PLE,$K89,DW$16)),IF(INDEX(Import.PLE,$K89,DW$16)&lt;=mediçao,BW89,0),0),PLE!$AA$28*BW89)</f>
        <v>0</v>
      </c>
      <c r="DX89" s="119">
        <f ca="1">IF($K89&lt;&gt;1,IF(ISNUMBER(INDEX(Import.PLE,$K89,DX$16)),IF(INDEX(Import.PLE,$K89,DX$16)&lt;=mediçao,BX89,0),0),PLE!$AA$28*BX89)</f>
        <v>0</v>
      </c>
      <c r="DY89" s="119">
        <f ca="1">IF($K89&lt;&gt;1,IF(ISNUMBER(INDEX(Import.PLE,$K89,DY$16)),IF(INDEX(Import.PLE,$K89,DY$16)&lt;=mediçao,BY89,0),0),PLE!$AA$28*BY89)</f>
        <v>0</v>
      </c>
      <c r="DZ89" s="119">
        <f ca="1">IF($K89&lt;&gt;1,IF(ISNUMBER(INDEX(Import.PLE,$K89,DZ$16)),IF(INDEX(Import.PLE,$K89,DZ$16)&lt;=mediçao,BZ89,0),0),PLE!$AA$28*BZ89)</f>
        <v>0</v>
      </c>
      <c r="EA89" s="119">
        <f ca="1">IF($K89&lt;&gt;1,IF(ISNUMBER(INDEX(Import.PLE,$K89,EA$16)),IF(INDEX(Import.PLE,$K89,EA$16)&lt;=mediçao,CA89,0),0),PLE!$AA$28*CA89)</f>
        <v>0</v>
      </c>
      <c r="EB89" s="119">
        <f ca="1">IF($K89&lt;&gt;1,IF(ISNUMBER(INDEX(Import.PLE,$K89,EB$16)),IF(INDEX(Import.PLE,$K89,EB$16)&lt;=mediçao,CB89,0),0),PLE!$AA$28*CB89)</f>
        <v>0</v>
      </c>
      <c r="EC89" s="119">
        <f ca="1">IF($K89&lt;&gt;1,IF(ISNUMBER(INDEX(Import.PLE,$K89,EC$16)),IF(INDEX(Import.PLE,$K89,EC$16)&lt;=mediçao,CC89,0),0),PLE!$AA$28*CC89)</f>
        <v>0</v>
      </c>
      <c r="ED89" s="119">
        <f ca="1">IF($K89&lt;&gt;1,IF(ISNUMBER(INDEX(Import.PLE,$K89,ED$16)),IF(INDEX(Import.PLE,$K89,ED$16)&lt;=mediçao,CD89,0),0),PLE!$AA$28*CD89)</f>
        <v>0</v>
      </c>
      <c r="EE89" s="119">
        <f ca="1">IF($K89&lt;&gt;1,IF(ISNUMBER(INDEX(Import.PLE,$K89,EE$16)),IF(INDEX(Import.PLE,$K89,EE$16)&lt;=mediçao,CE89,0),0),PLE!$AA$28*CE89)</f>
        <v>0</v>
      </c>
      <c r="EF89" s="119">
        <f ca="1">IF($K89&lt;&gt;1,IF(ISNUMBER(INDEX(Import.PLE,$K89,EF$16)),IF(INDEX(Import.PLE,$K89,EF$16)&lt;=mediçao,CF89,0),0),PLE!$AA$28*CF89)</f>
        <v>0</v>
      </c>
      <c r="EG89" s="119">
        <f ca="1">IF($K89&lt;&gt;1,IF(ISNUMBER(INDEX(Import.PLE,$K89,EG$16)),IF(INDEX(Import.PLE,$K89,EG$16)&lt;=mediçao,CG89,0),0),PLE!$AA$28*CG89)</f>
        <v>0</v>
      </c>
      <c r="EH89" s="119">
        <f ca="1">IF($K89&lt;&gt;1,IF(ISNUMBER(INDEX(Import.PLE,$K89,EH$16)),IF(INDEX(Import.PLE,$K89,EH$16)&lt;=mediçao,CH89,0),0),PLE!$AA$28*CH89)</f>
        <v>0</v>
      </c>
      <c r="EI89" s="119">
        <f ca="1">IF($K89&lt;&gt;1,IF(ISNUMBER(INDEX(Import.PLE,$K89,EI$16)),IF(INDEX(Import.PLE,$K89,EI$16)&lt;=mediçao,CI89,0),0),PLE!$AA$28*CI89)</f>
        <v>0</v>
      </c>
      <c r="EJ89" s="119">
        <f ca="1">IF($K89&lt;&gt;1,IF(ISNUMBER(INDEX(Import.PLE,$K89,EJ$16)),IF(INDEX(Import.PLE,$K89,EJ$16)&lt;=mediçao,CJ89,0),0),PLE!$AA$28*CJ89)</f>
        <v>0</v>
      </c>
      <c r="EK89" s="119">
        <f ca="1">IF($K89&lt;&gt;1,IF(ISNUMBER(INDEX(Import.PLE,$K89,EK$16)),IF(INDEX(Import.PLE,$K89,EK$16)&lt;=mediçao,CK89,0),0),PLE!$AA$28*CK89)</f>
        <v>0</v>
      </c>
      <c r="EL89" s="119">
        <f ca="1">IF($K89&lt;&gt;1,IF(ISNUMBER(INDEX(Import.PLE,$K89,EL$16)),IF(INDEX(Import.PLE,$K89,EL$16)&lt;=mediçao,CL89,0),0),PLE!$AA$28*CL89)</f>
        <v>0</v>
      </c>
      <c r="EM89" s="119">
        <f ca="1">IF($K89&lt;&gt;1,IF(ISNUMBER(INDEX(Import.PLE,$K89,EM$16)),IF(INDEX(Import.PLE,$K89,EM$16)&lt;=mediçao,CM89,0),0),PLE!$AA$28*CM89)</f>
        <v>0</v>
      </c>
      <c r="EN89" s="119">
        <f ca="1">IF($K89&lt;&gt;1,IF(ISNUMBER(INDEX(Import.PLE,$K89,EN$16)),IF(INDEX(Import.PLE,$K89,EN$16)&lt;=mediçao,CN89,0),0),PLE!$AA$28*CN89)</f>
        <v>0</v>
      </c>
      <c r="EO89" s="119">
        <f ca="1">IF($K89&lt;&gt;1,IF(ISNUMBER(INDEX(Import.PLE,$K89,EO$16)),IF(INDEX(Import.PLE,$K89,EO$16)&lt;=mediçao,CO89,0),0),PLE!$AA$28*CO89)</f>
        <v>0</v>
      </c>
      <c r="EP89" s="119">
        <f ca="1">IF($K89&lt;&gt;1,IF(ISNUMBER(INDEX(Import.PLE,$K89,EP$16)),IF(INDEX(Import.PLE,$K89,EP$16)&lt;=mediçao,CP89,0),0),PLE!$AA$28*CP89)</f>
        <v>0</v>
      </c>
      <c r="EQ89" s="119">
        <f ca="1">IF($K89&lt;&gt;1,IF(ISNUMBER(INDEX(Import.PLE,$K89,EQ$16)),IF(INDEX(Import.PLE,$K89,EQ$16)&lt;=mediçao,CQ89,0),0),PLE!$AA$28*CQ89)</f>
        <v>0</v>
      </c>
      <c r="ER89" s="119">
        <f ca="1">IF($K89&lt;&gt;1,IF(ISNUMBER(INDEX(Import.PLE,$K89,ER$16)),IF(INDEX(Import.PLE,$K89,ER$16)&lt;=mediçao,CR89,0),0),PLE!$AA$28*CR89)</f>
        <v>0</v>
      </c>
      <c r="ES89" s="119">
        <f ca="1">IF($K89&lt;&gt;1,IF(ISNUMBER(INDEX(Import.PLE,$K89,ES$16)),IF(INDEX(Import.PLE,$K89,ES$16)&lt;=mediçao,CS89,0),0),PLE!$AA$28*CS89)</f>
        <v>0</v>
      </c>
      <c r="ET89" s="119">
        <f ca="1">IF($K89&lt;&gt;1,IF(ISNUMBER(INDEX(Import.PLE,$K89,ET$16)),IF(INDEX(Import.PLE,$K89,ET$16)&lt;=mediçao,CT89,0),0),PLE!$AA$28*CT89)</f>
        <v>0</v>
      </c>
      <c r="EU89" s="119">
        <f ca="1">IF($K89&lt;&gt;1,IF(ISNUMBER(INDEX(Import.PLE,$K89,EU$16)),IF(INDEX(Import.PLE,$K89,EU$16)&lt;=mediçao,CU89,0),0),PLE!$AA$28*CU89)</f>
        <v>0</v>
      </c>
      <c r="EV89" s="119">
        <f ca="1">IF($K89&lt;&gt;1,IF(ISNUMBER(INDEX(Import.PLE,$K89,EV$16)),IF(INDEX(Import.PLE,$K89,EV$16)&lt;=mediçao,CV89,0),0),PLE!$AA$28*CV89)</f>
        <v>0</v>
      </c>
      <c r="EW89" s="119">
        <f ca="1">IF($K89&lt;&gt;1,IF(ISNUMBER(INDEX(Import.PLE,$K89,EW$16)),IF(INDEX(Import.PLE,$K89,EW$16)&lt;=mediçao,CW89,0),0),PLE!$AA$28*CW89)</f>
        <v>0</v>
      </c>
      <c r="EX89" s="119">
        <f ca="1">IF($K89&lt;&gt;1,IF(ISNUMBER(INDEX(Import.PLE,$K89,EX$16)),IF(INDEX(Import.PLE,$K89,EX$16)&lt;=mediçao,CX89,0),0),PLE!$AA$28*CX89)</f>
        <v>0</v>
      </c>
      <c r="EY89" s="119">
        <f ca="1">IF($K89&lt;&gt;1,IF(ISNUMBER(INDEX(Import.PLE,$K89,EY$16)),IF(INDEX(Import.PLE,$K89,EY$16)&lt;=mediçao,CY89,0),0),PLE!$AA$28*CY89)</f>
        <v>0</v>
      </c>
      <c r="EZ89" s="119">
        <f ca="1">IF($K89&lt;&gt;1,IF(ISNUMBER(INDEX(Import.PLE,$K89,EZ$16)),IF(INDEX(Import.PLE,$K89,EZ$16)&lt;=mediçao,CZ89,0),0),PLE!$AA$28*CZ89)</f>
        <v>0</v>
      </c>
      <c r="FA89" s="119">
        <f ca="1">IF($K89&lt;&gt;1,IF(ISNUMBER(INDEX(Import.PLE,$K89,FA$16)),IF(INDEX(Import.PLE,$K89,FA$16)&lt;=mediçao,DA89,0),0),PLE!$AA$28*DA89)</f>
        <v>0</v>
      </c>
      <c r="FB89" s="119">
        <f ca="1">IF($K89&lt;&gt;1,IF(ISNUMBER(INDEX(Import.PLE,$K89,FB$16)),IF(INDEX(Import.PLE,$K89,FB$16)&lt;=mediçao,DB89,0),0),PLE!$AA$28*DB89)</f>
        <v>0</v>
      </c>
      <c r="FC89" s="119">
        <f ca="1">IF($K89&lt;&gt;1,IF(ISNUMBER(INDEX(Import.PLE,$K89,FC$16)),IF(INDEX(Import.PLE,$K89,FC$16)&lt;=mediçao,DC89,0),0),PLE!$AA$28*DC89)</f>
        <v>0</v>
      </c>
      <c r="FD89" s="119">
        <f ca="1">IF($K89&lt;&gt;1,IF(ISNUMBER(INDEX(Import.PLE,$K89,FD$16)),IF(INDEX(Import.PLE,$K89,FD$16)&lt;=mediçao,DD89,0),0),PLE!$AA$28*DD89)</f>
        <v>0</v>
      </c>
      <c r="FE89" s="119">
        <f ca="1">IF($K89&lt;&gt;1,IF(ISNUMBER(INDEX(Import.PLE,$K89,FE$16)),IF(INDEX(Import.PLE,$K89,FE$16)&lt;=mediçao,DE89,0),0),PLE!$AA$28*DE89)</f>
        <v>0</v>
      </c>
      <c r="FF89" s="119">
        <f ca="1">IF($K89&lt;&gt;1,IF(ISNUMBER(INDEX(Import.PLE,$K89,FF$16)),IF(INDEX(Import.PLE,$K89,FF$16)&lt;=mediçao,DF89,0),0),PLE!$AA$28*DF89)</f>
        <v>0</v>
      </c>
      <c r="FG89" s="119">
        <f ca="1">IF($K89&lt;&gt;1,IF(ISNUMBER(INDEX(Import.PLE,$K89,FG$16)),IF(INDEX(Import.PLE,$K89,FG$16)&lt;=mediçao,DG89,0),0),PLE!$AA$28*DG89)</f>
        <v>0</v>
      </c>
      <c r="FH89" s="119">
        <f ca="1">IF($K89&lt;&gt;1,IF(ISNUMBER(INDEX(Import.PLE,$K89,FH$16)),IF(INDEX(Import.PLE,$K89,FH$16)&lt;=mediçao,DH89,0),0),PLE!$AA$28*DH89)</f>
        <v>0</v>
      </c>
      <c r="FI89" s="119">
        <f ca="1">IF($K89&lt;&gt;1,IF(ISNUMBER(INDEX(Import.PLE,$K89,FI$16)),IF(INDEX(Import.PLE,$K89,FI$16)&lt;=mediçao,DI89,0),0),PLE!$AA$28*DI89)</f>
        <v>0</v>
      </c>
      <c r="FJ89" s="119">
        <f ca="1">IF($K89&lt;&gt;1,IF(ISNUMBER(INDEX(Import.PLE,$K89,FJ$16)),IF(INDEX(Import.PLE,$K89,FJ$16)&lt;=mediçao,DJ89,0),0),PLE!$AA$28*DJ89)</f>
        <v>0</v>
      </c>
    </row>
    <row r="90" spans="2:166" s="88" customFormat="1" ht="11.25" customHeight="1" x14ac:dyDescent="0.35">
      <c r="B90" s="118">
        <f t="shared" ca="1" si="59"/>
        <v>73</v>
      </c>
      <c r="C90" s="83" t="str">
        <f t="shared" si="4"/>
        <v>Serviço</v>
      </c>
      <c r="D90" s="138" t="s">
        <v>327</v>
      </c>
      <c r="E90" s="170" t="s">
        <v>328</v>
      </c>
      <c r="F90" s="137" t="s">
        <v>329</v>
      </c>
      <c r="G90" s="174">
        <f t="shared" si="5"/>
        <v>8</v>
      </c>
      <c r="H90" s="175">
        <f t="shared" si="6"/>
        <v>40.549999999999997</v>
      </c>
      <c r="I90" s="176">
        <v>324.39999999999998</v>
      </c>
      <c r="J90" s="86"/>
      <c r="K90" s="168">
        <f>deactivatedados.form1</f>
        <v>8</v>
      </c>
      <c r="L90" s="167" t="s">
        <v>708</v>
      </c>
      <c r="M90" s="87"/>
      <c r="N90" s="181">
        <v>8</v>
      </c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1"/>
      <c r="AX90" s="181"/>
      <c r="AY90" s="181"/>
      <c r="AZ90" s="181"/>
      <c r="BA90" s="181"/>
      <c r="BB90" s="181"/>
      <c r="BC90" s="181"/>
      <c r="BD90" s="181"/>
      <c r="BE90" s="181"/>
      <c r="BF90" s="181"/>
      <c r="BG90" s="181"/>
      <c r="BH90" s="181"/>
      <c r="BI90" s="181"/>
      <c r="BJ90" s="181"/>
      <c r="BK90" s="181"/>
      <c r="BM90" s="119">
        <f t="shared" ca="1" si="7"/>
        <v>324.39999999999998</v>
      </c>
      <c r="BN90" s="119">
        <f t="shared" si="8"/>
        <v>0</v>
      </c>
      <c r="BO90" s="119">
        <f t="shared" si="9"/>
        <v>0</v>
      </c>
      <c r="BP90" s="119">
        <f t="shared" si="10"/>
        <v>0</v>
      </c>
      <c r="BQ90" s="119">
        <f t="shared" si="11"/>
        <v>0</v>
      </c>
      <c r="BR90" s="119">
        <f t="shared" si="12"/>
        <v>0</v>
      </c>
      <c r="BS90" s="119">
        <f t="shared" si="13"/>
        <v>0</v>
      </c>
      <c r="BT90" s="119">
        <f t="shared" si="14"/>
        <v>0</v>
      </c>
      <c r="BU90" s="119">
        <f t="shared" si="15"/>
        <v>0</v>
      </c>
      <c r="BV90" s="119">
        <f t="shared" si="16"/>
        <v>0</v>
      </c>
      <c r="BW90" s="119">
        <f t="shared" si="17"/>
        <v>0</v>
      </c>
      <c r="BX90" s="119">
        <f t="shared" si="18"/>
        <v>0</v>
      </c>
      <c r="BY90" s="119">
        <f t="shared" si="19"/>
        <v>0</v>
      </c>
      <c r="BZ90" s="119">
        <f t="shared" si="20"/>
        <v>0</v>
      </c>
      <c r="CA90" s="119">
        <f t="shared" si="21"/>
        <v>0</v>
      </c>
      <c r="CB90" s="119">
        <f t="shared" si="22"/>
        <v>0</v>
      </c>
      <c r="CC90" s="119">
        <f t="shared" si="23"/>
        <v>0</v>
      </c>
      <c r="CD90" s="119">
        <f t="shared" si="24"/>
        <v>0</v>
      </c>
      <c r="CE90" s="119">
        <f t="shared" si="25"/>
        <v>0</v>
      </c>
      <c r="CF90" s="119">
        <f t="shared" si="26"/>
        <v>0</v>
      </c>
      <c r="CG90" s="119">
        <f t="shared" si="27"/>
        <v>0</v>
      </c>
      <c r="CH90" s="119">
        <f t="shared" si="28"/>
        <v>0</v>
      </c>
      <c r="CI90" s="119">
        <f t="shared" si="29"/>
        <v>0</v>
      </c>
      <c r="CJ90" s="119">
        <f t="shared" si="30"/>
        <v>0</v>
      </c>
      <c r="CK90" s="119">
        <f t="shared" si="31"/>
        <v>0</v>
      </c>
      <c r="CL90" s="119">
        <f t="shared" si="32"/>
        <v>0</v>
      </c>
      <c r="CM90" s="119">
        <f t="shared" si="33"/>
        <v>0</v>
      </c>
      <c r="CN90" s="119">
        <f t="shared" si="34"/>
        <v>0</v>
      </c>
      <c r="CO90" s="119">
        <f t="shared" si="35"/>
        <v>0</v>
      </c>
      <c r="CP90" s="119">
        <f t="shared" si="36"/>
        <v>0</v>
      </c>
      <c r="CQ90" s="119">
        <f t="shared" si="37"/>
        <v>0</v>
      </c>
      <c r="CR90" s="119">
        <f t="shared" si="38"/>
        <v>0</v>
      </c>
      <c r="CS90" s="119">
        <f t="shared" si="39"/>
        <v>0</v>
      </c>
      <c r="CT90" s="119">
        <f t="shared" si="40"/>
        <v>0</v>
      </c>
      <c r="CU90" s="119">
        <f t="shared" si="41"/>
        <v>0</v>
      </c>
      <c r="CV90" s="119">
        <f t="shared" si="42"/>
        <v>0</v>
      </c>
      <c r="CW90" s="119">
        <f t="shared" si="43"/>
        <v>0</v>
      </c>
      <c r="CX90" s="119">
        <f t="shared" si="44"/>
        <v>0</v>
      </c>
      <c r="CY90" s="119">
        <f t="shared" si="45"/>
        <v>0</v>
      </c>
      <c r="CZ90" s="119">
        <f t="shared" si="46"/>
        <v>0</v>
      </c>
      <c r="DA90" s="119">
        <f t="shared" si="47"/>
        <v>0</v>
      </c>
      <c r="DB90" s="119">
        <f t="shared" si="48"/>
        <v>0</v>
      </c>
      <c r="DC90" s="119">
        <f t="shared" si="49"/>
        <v>0</v>
      </c>
      <c r="DD90" s="119">
        <f t="shared" si="50"/>
        <v>0</v>
      </c>
      <c r="DE90" s="119">
        <f t="shared" si="51"/>
        <v>0</v>
      </c>
      <c r="DF90" s="119">
        <f t="shared" si="52"/>
        <v>0</v>
      </c>
      <c r="DG90" s="119">
        <f t="shared" si="53"/>
        <v>0</v>
      </c>
      <c r="DH90" s="119">
        <f t="shared" si="54"/>
        <v>0</v>
      </c>
      <c r="DI90" s="119">
        <f t="shared" si="55"/>
        <v>0</v>
      </c>
      <c r="DJ90" s="119">
        <f t="shared" si="56"/>
        <v>0</v>
      </c>
      <c r="DK90" s="126" t="str">
        <f t="shared" si="57"/>
        <v>1</v>
      </c>
      <c r="DL90" s="126">
        <f t="shared" ca="1" si="58"/>
        <v>324.39999999999998</v>
      </c>
      <c r="DM90" s="119">
        <f ca="1">IF($K90&lt;&gt;1,IF(ISNUMBER(INDEX(Import.PLE,$K90,DM$16)),IF(INDEX(Import.PLE,$K90,DM$16)&lt;=mediçao,BM90,0),0),PLE!$AA$28*BM90)</f>
        <v>324.39999999999998</v>
      </c>
      <c r="DN90" s="119">
        <f ca="1">IF($K90&lt;&gt;1,IF(ISNUMBER(INDEX(Import.PLE,$K90,DN$16)),IF(INDEX(Import.PLE,$K90,DN$16)&lt;=mediçao,BN90,0),0),PLE!$AA$28*BN90)</f>
        <v>0</v>
      </c>
      <c r="DO90" s="119">
        <f ca="1">IF($K90&lt;&gt;1,IF(ISNUMBER(INDEX(Import.PLE,$K90,DO$16)),IF(INDEX(Import.PLE,$K90,DO$16)&lt;=mediçao,BO90,0),0),PLE!$AA$28*BO90)</f>
        <v>0</v>
      </c>
      <c r="DP90" s="119">
        <f ca="1">IF($K90&lt;&gt;1,IF(ISNUMBER(INDEX(Import.PLE,$K90,DP$16)),IF(INDEX(Import.PLE,$K90,DP$16)&lt;=mediçao,BP90,0),0),PLE!$AA$28*BP90)</f>
        <v>0</v>
      </c>
      <c r="DQ90" s="119">
        <f ca="1">IF($K90&lt;&gt;1,IF(ISNUMBER(INDEX(Import.PLE,$K90,DQ$16)),IF(INDEX(Import.PLE,$K90,DQ$16)&lt;=mediçao,BQ90,0),0),PLE!$AA$28*BQ90)</f>
        <v>0</v>
      </c>
      <c r="DR90" s="119">
        <f ca="1">IF($K90&lt;&gt;1,IF(ISNUMBER(INDEX(Import.PLE,$K90,DR$16)),IF(INDEX(Import.PLE,$K90,DR$16)&lt;=mediçao,BR90,0),0),PLE!$AA$28*BR90)</f>
        <v>0</v>
      </c>
      <c r="DS90" s="119">
        <f ca="1">IF($K90&lt;&gt;1,IF(ISNUMBER(INDEX(Import.PLE,$K90,DS$16)),IF(INDEX(Import.PLE,$K90,DS$16)&lt;=mediçao,BS90,0),0),PLE!$AA$28*BS90)</f>
        <v>0</v>
      </c>
      <c r="DT90" s="119">
        <f ca="1">IF($K90&lt;&gt;1,IF(ISNUMBER(INDEX(Import.PLE,$K90,DT$16)),IF(INDEX(Import.PLE,$K90,DT$16)&lt;=mediçao,BT90,0),0),PLE!$AA$28*BT90)</f>
        <v>0</v>
      </c>
      <c r="DU90" s="119">
        <f ca="1">IF($K90&lt;&gt;1,IF(ISNUMBER(INDEX(Import.PLE,$K90,DU$16)),IF(INDEX(Import.PLE,$K90,DU$16)&lt;=mediçao,BU90,0),0),PLE!$AA$28*BU90)</f>
        <v>0</v>
      </c>
      <c r="DV90" s="119">
        <f ca="1">IF($K90&lt;&gt;1,IF(ISNUMBER(INDEX(Import.PLE,$K90,DV$16)),IF(INDEX(Import.PLE,$K90,DV$16)&lt;=mediçao,BV90,0),0),PLE!$AA$28*BV90)</f>
        <v>0</v>
      </c>
      <c r="DW90" s="119">
        <f ca="1">IF($K90&lt;&gt;1,IF(ISNUMBER(INDEX(Import.PLE,$K90,DW$16)),IF(INDEX(Import.PLE,$K90,DW$16)&lt;=mediçao,BW90,0),0),PLE!$AA$28*BW90)</f>
        <v>0</v>
      </c>
      <c r="DX90" s="119">
        <f ca="1">IF($K90&lt;&gt;1,IF(ISNUMBER(INDEX(Import.PLE,$K90,DX$16)),IF(INDEX(Import.PLE,$K90,DX$16)&lt;=mediçao,BX90,0),0),PLE!$AA$28*BX90)</f>
        <v>0</v>
      </c>
      <c r="DY90" s="119">
        <f ca="1">IF($K90&lt;&gt;1,IF(ISNUMBER(INDEX(Import.PLE,$K90,DY$16)),IF(INDEX(Import.PLE,$K90,DY$16)&lt;=mediçao,BY90,0),0),PLE!$AA$28*BY90)</f>
        <v>0</v>
      </c>
      <c r="DZ90" s="119">
        <f ca="1">IF($K90&lt;&gt;1,IF(ISNUMBER(INDEX(Import.PLE,$K90,DZ$16)),IF(INDEX(Import.PLE,$K90,DZ$16)&lt;=mediçao,BZ90,0),0),PLE!$AA$28*BZ90)</f>
        <v>0</v>
      </c>
      <c r="EA90" s="119">
        <f ca="1">IF($K90&lt;&gt;1,IF(ISNUMBER(INDEX(Import.PLE,$K90,EA$16)),IF(INDEX(Import.PLE,$K90,EA$16)&lt;=mediçao,CA90,0),0),PLE!$AA$28*CA90)</f>
        <v>0</v>
      </c>
      <c r="EB90" s="119">
        <f ca="1">IF($K90&lt;&gt;1,IF(ISNUMBER(INDEX(Import.PLE,$K90,EB$16)),IF(INDEX(Import.PLE,$K90,EB$16)&lt;=mediçao,CB90,0),0),PLE!$AA$28*CB90)</f>
        <v>0</v>
      </c>
      <c r="EC90" s="119">
        <f ca="1">IF($K90&lt;&gt;1,IF(ISNUMBER(INDEX(Import.PLE,$K90,EC$16)),IF(INDEX(Import.PLE,$K90,EC$16)&lt;=mediçao,CC90,0),0),PLE!$AA$28*CC90)</f>
        <v>0</v>
      </c>
      <c r="ED90" s="119">
        <f ca="1">IF($K90&lt;&gt;1,IF(ISNUMBER(INDEX(Import.PLE,$K90,ED$16)),IF(INDEX(Import.PLE,$K90,ED$16)&lt;=mediçao,CD90,0),0),PLE!$AA$28*CD90)</f>
        <v>0</v>
      </c>
      <c r="EE90" s="119">
        <f ca="1">IF($K90&lt;&gt;1,IF(ISNUMBER(INDEX(Import.PLE,$K90,EE$16)),IF(INDEX(Import.PLE,$K90,EE$16)&lt;=mediçao,CE90,0),0),PLE!$AA$28*CE90)</f>
        <v>0</v>
      </c>
      <c r="EF90" s="119">
        <f ca="1">IF($K90&lt;&gt;1,IF(ISNUMBER(INDEX(Import.PLE,$K90,EF$16)),IF(INDEX(Import.PLE,$K90,EF$16)&lt;=mediçao,CF90,0),0),PLE!$AA$28*CF90)</f>
        <v>0</v>
      </c>
      <c r="EG90" s="119">
        <f ca="1">IF($K90&lt;&gt;1,IF(ISNUMBER(INDEX(Import.PLE,$K90,EG$16)),IF(INDEX(Import.PLE,$K90,EG$16)&lt;=mediçao,CG90,0),0),PLE!$AA$28*CG90)</f>
        <v>0</v>
      </c>
      <c r="EH90" s="119">
        <f ca="1">IF($K90&lt;&gt;1,IF(ISNUMBER(INDEX(Import.PLE,$K90,EH$16)),IF(INDEX(Import.PLE,$K90,EH$16)&lt;=mediçao,CH90,0),0),PLE!$AA$28*CH90)</f>
        <v>0</v>
      </c>
      <c r="EI90" s="119">
        <f ca="1">IF($K90&lt;&gt;1,IF(ISNUMBER(INDEX(Import.PLE,$K90,EI$16)),IF(INDEX(Import.PLE,$K90,EI$16)&lt;=mediçao,CI90,0),0),PLE!$AA$28*CI90)</f>
        <v>0</v>
      </c>
      <c r="EJ90" s="119">
        <f ca="1">IF($K90&lt;&gt;1,IF(ISNUMBER(INDEX(Import.PLE,$K90,EJ$16)),IF(INDEX(Import.PLE,$K90,EJ$16)&lt;=mediçao,CJ90,0),0),PLE!$AA$28*CJ90)</f>
        <v>0</v>
      </c>
      <c r="EK90" s="119">
        <f ca="1">IF($K90&lt;&gt;1,IF(ISNUMBER(INDEX(Import.PLE,$K90,EK$16)),IF(INDEX(Import.PLE,$K90,EK$16)&lt;=mediçao,CK90,0),0),PLE!$AA$28*CK90)</f>
        <v>0</v>
      </c>
      <c r="EL90" s="119">
        <f ca="1">IF($K90&lt;&gt;1,IF(ISNUMBER(INDEX(Import.PLE,$K90,EL$16)),IF(INDEX(Import.PLE,$K90,EL$16)&lt;=mediçao,CL90,0),0),PLE!$AA$28*CL90)</f>
        <v>0</v>
      </c>
      <c r="EM90" s="119">
        <f ca="1">IF($K90&lt;&gt;1,IF(ISNUMBER(INDEX(Import.PLE,$K90,EM$16)),IF(INDEX(Import.PLE,$K90,EM$16)&lt;=mediçao,CM90,0),0),PLE!$AA$28*CM90)</f>
        <v>0</v>
      </c>
      <c r="EN90" s="119">
        <f ca="1">IF($K90&lt;&gt;1,IF(ISNUMBER(INDEX(Import.PLE,$K90,EN$16)),IF(INDEX(Import.PLE,$K90,EN$16)&lt;=mediçao,CN90,0),0),PLE!$AA$28*CN90)</f>
        <v>0</v>
      </c>
      <c r="EO90" s="119">
        <f ca="1">IF($K90&lt;&gt;1,IF(ISNUMBER(INDEX(Import.PLE,$K90,EO$16)),IF(INDEX(Import.PLE,$K90,EO$16)&lt;=mediçao,CO90,0),0),PLE!$AA$28*CO90)</f>
        <v>0</v>
      </c>
      <c r="EP90" s="119">
        <f ca="1">IF($K90&lt;&gt;1,IF(ISNUMBER(INDEX(Import.PLE,$K90,EP$16)),IF(INDEX(Import.PLE,$K90,EP$16)&lt;=mediçao,CP90,0),0),PLE!$AA$28*CP90)</f>
        <v>0</v>
      </c>
      <c r="EQ90" s="119">
        <f ca="1">IF($K90&lt;&gt;1,IF(ISNUMBER(INDEX(Import.PLE,$K90,EQ$16)),IF(INDEX(Import.PLE,$K90,EQ$16)&lt;=mediçao,CQ90,0),0),PLE!$AA$28*CQ90)</f>
        <v>0</v>
      </c>
      <c r="ER90" s="119">
        <f ca="1">IF($K90&lt;&gt;1,IF(ISNUMBER(INDEX(Import.PLE,$K90,ER$16)),IF(INDEX(Import.PLE,$K90,ER$16)&lt;=mediçao,CR90,0),0),PLE!$AA$28*CR90)</f>
        <v>0</v>
      </c>
      <c r="ES90" s="119">
        <f ca="1">IF($K90&lt;&gt;1,IF(ISNUMBER(INDEX(Import.PLE,$K90,ES$16)),IF(INDEX(Import.PLE,$K90,ES$16)&lt;=mediçao,CS90,0),0),PLE!$AA$28*CS90)</f>
        <v>0</v>
      </c>
      <c r="ET90" s="119">
        <f ca="1">IF($K90&lt;&gt;1,IF(ISNUMBER(INDEX(Import.PLE,$K90,ET$16)),IF(INDEX(Import.PLE,$K90,ET$16)&lt;=mediçao,CT90,0),0),PLE!$AA$28*CT90)</f>
        <v>0</v>
      </c>
      <c r="EU90" s="119">
        <f ca="1">IF($K90&lt;&gt;1,IF(ISNUMBER(INDEX(Import.PLE,$K90,EU$16)),IF(INDEX(Import.PLE,$K90,EU$16)&lt;=mediçao,CU90,0),0),PLE!$AA$28*CU90)</f>
        <v>0</v>
      </c>
      <c r="EV90" s="119">
        <f ca="1">IF($K90&lt;&gt;1,IF(ISNUMBER(INDEX(Import.PLE,$K90,EV$16)),IF(INDEX(Import.PLE,$K90,EV$16)&lt;=mediçao,CV90,0),0),PLE!$AA$28*CV90)</f>
        <v>0</v>
      </c>
      <c r="EW90" s="119">
        <f ca="1">IF($K90&lt;&gt;1,IF(ISNUMBER(INDEX(Import.PLE,$K90,EW$16)),IF(INDEX(Import.PLE,$K90,EW$16)&lt;=mediçao,CW90,0),0),PLE!$AA$28*CW90)</f>
        <v>0</v>
      </c>
      <c r="EX90" s="119">
        <f ca="1">IF($K90&lt;&gt;1,IF(ISNUMBER(INDEX(Import.PLE,$K90,EX$16)),IF(INDEX(Import.PLE,$K90,EX$16)&lt;=mediçao,CX90,0),0),PLE!$AA$28*CX90)</f>
        <v>0</v>
      </c>
      <c r="EY90" s="119">
        <f ca="1">IF($K90&lt;&gt;1,IF(ISNUMBER(INDEX(Import.PLE,$K90,EY$16)),IF(INDEX(Import.PLE,$K90,EY$16)&lt;=mediçao,CY90,0),0),PLE!$AA$28*CY90)</f>
        <v>0</v>
      </c>
      <c r="EZ90" s="119">
        <f ca="1">IF($K90&lt;&gt;1,IF(ISNUMBER(INDEX(Import.PLE,$K90,EZ$16)),IF(INDEX(Import.PLE,$K90,EZ$16)&lt;=mediçao,CZ90,0),0),PLE!$AA$28*CZ90)</f>
        <v>0</v>
      </c>
      <c r="FA90" s="119">
        <f ca="1">IF($K90&lt;&gt;1,IF(ISNUMBER(INDEX(Import.PLE,$K90,FA$16)),IF(INDEX(Import.PLE,$K90,FA$16)&lt;=mediçao,DA90,0),0),PLE!$AA$28*DA90)</f>
        <v>0</v>
      </c>
      <c r="FB90" s="119">
        <f ca="1">IF($K90&lt;&gt;1,IF(ISNUMBER(INDEX(Import.PLE,$K90,FB$16)),IF(INDEX(Import.PLE,$K90,FB$16)&lt;=mediçao,DB90,0),0),PLE!$AA$28*DB90)</f>
        <v>0</v>
      </c>
      <c r="FC90" s="119">
        <f ca="1">IF($K90&lt;&gt;1,IF(ISNUMBER(INDEX(Import.PLE,$K90,FC$16)),IF(INDEX(Import.PLE,$K90,FC$16)&lt;=mediçao,DC90,0),0),PLE!$AA$28*DC90)</f>
        <v>0</v>
      </c>
      <c r="FD90" s="119">
        <f ca="1">IF($K90&lt;&gt;1,IF(ISNUMBER(INDEX(Import.PLE,$K90,FD$16)),IF(INDEX(Import.PLE,$K90,FD$16)&lt;=mediçao,DD90,0),0),PLE!$AA$28*DD90)</f>
        <v>0</v>
      </c>
      <c r="FE90" s="119">
        <f ca="1">IF($K90&lt;&gt;1,IF(ISNUMBER(INDEX(Import.PLE,$K90,FE$16)),IF(INDEX(Import.PLE,$K90,FE$16)&lt;=mediçao,DE90,0),0),PLE!$AA$28*DE90)</f>
        <v>0</v>
      </c>
      <c r="FF90" s="119">
        <f ca="1">IF($K90&lt;&gt;1,IF(ISNUMBER(INDEX(Import.PLE,$K90,FF$16)),IF(INDEX(Import.PLE,$K90,FF$16)&lt;=mediçao,DF90,0),0),PLE!$AA$28*DF90)</f>
        <v>0</v>
      </c>
      <c r="FG90" s="119">
        <f ca="1">IF($K90&lt;&gt;1,IF(ISNUMBER(INDEX(Import.PLE,$K90,FG$16)),IF(INDEX(Import.PLE,$K90,FG$16)&lt;=mediçao,DG90,0),0),PLE!$AA$28*DG90)</f>
        <v>0</v>
      </c>
      <c r="FH90" s="119">
        <f ca="1">IF($K90&lt;&gt;1,IF(ISNUMBER(INDEX(Import.PLE,$K90,FH$16)),IF(INDEX(Import.PLE,$K90,FH$16)&lt;=mediçao,DH90,0),0),PLE!$AA$28*DH90)</f>
        <v>0</v>
      </c>
      <c r="FI90" s="119">
        <f ca="1">IF($K90&lt;&gt;1,IF(ISNUMBER(INDEX(Import.PLE,$K90,FI$16)),IF(INDEX(Import.PLE,$K90,FI$16)&lt;=mediçao,DI90,0),0),PLE!$AA$28*DI90)</f>
        <v>0</v>
      </c>
      <c r="FJ90" s="119">
        <f ca="1">IF($K90&lt;&gt;1,IF(ISNUMBER(INDEX(Import.PLE,$K90,FJ$16)),IF(INDEX(Import.PLE,$K90,FJ$16)&lt;=mediçao,DJ90,0),0),PLE!$AA$28*DJ90)</f>
        <v>0</v>
      </c>
    </row>
    <row r="91" spans="2:166" s="88" customFormat="1" ht="10.5" x14ac:dyDescent="0.35">
      <c r="B91" s="118">
        <f t="shared" ca="1" si="59"/>
        <v>74</v>
      </c>
      <c r="C91" s="83" t="str">
        <f t="shared" si="4"/>
        <v>Nível</v>
      </c>
      <c r="D91" s="138" t="s">
        <v>330</v>
      </c>
      <c r="E91" s="139" t="s">
        <v>331</v>
      </c>
      <c r="F91" s="137"/>
      <c r="G91" s="174" t="str">
        <f t="shared" si="5"/>
        <v/>
      </c>
      <c r="H91" s="175" t="str">
        <f t="shared" si="6"/>
        <v/>
      </c>
      <c r="I91" s="176">
        <v>2510.61</v>
      </c>
      <c r="J91" s="86"/>
      <c r="K91" s="168" t="str">
        <f>deactivatedados.form1</f>
        <v/>
      </c>
      <c r="L91" s="167"/>
      <c r="M91" s="87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  <c r="AV91" s="181"/>
      <c r="AW91" s="181"/>
      <c r="AX91" s="181"/>
      <c r="AY91" s="181"/>
      <c r="AZ91" s="181"/>
      <c r="BA91" s="181"/>
      <c r="BB91" s="181"/>
      <c r="BC91" s="181"/>
      <c r="BD91" s="181"/>
      <c r="BE91" s="181"/>
      <c r="BF91" s="181"/>
      <c r="BG91" s="181"/>
      <c r="BH91" s="181"/>
      <c r="BI91" s="181"/>
      <c r="BJ91" s="181"/>
      <c r="BK91" s="181"/>
      <c r="BM91" s="119">
        <f t="shared" si="7"/>
        <v>0</v>
      </c>
      <c r="BN91" s="119">
        <f t="shared" si="8"/>
        <v>0</v>
      </c>
      <c r="BO91" s="119">
        <f t="shared" si="9"/>
        <v>0</v>
      </c>
      <c r="BP91" s="119">
        <f t="shared" si="10"/>
        <v>0</v>
      </c>
      <c r="BQ91" s="119">
        <f t="shared" si="11"/>
        <v>0</v>
      </c>
      <c r="BR91" s="119">
        <f t="shared" si="12"/>
        <v>0</v>
      </c>
      <c r="BS91" s="119">
        <f t="shared" si="13"/>
        <v>0</v>
      </c>
      <c r="BT91" s="119">
        <f t="shared" si="14"/>
        <v>0</v>
      </c>
      <c r="BU91" s="119">
        <f t="shared" si="15"/>
        <v>0</v>
      </c>
      <c r="BV91" s="119">
        <f t="shared" si="16"/>
        <v>0</v>
      </c>
      <c r="BW91" s="119">
        <f t="shared" si="17"/>
        <v>0</v>
      </c>
      <c r="BX91" s="119">
        <f t="shared" si="18"/>
        <v>0</v>
      </c>
      <c r="BY91" s="119">
        <f t="shared" si="19"/>
        <v>0</v>
      </c>
      <c r="BZ91" s="119">
        <f t="shared" si="20"/>
        <v>0</v>
      </c>
      <c r="CA91" s="119">
        <f t="shared" si="21"/>
        <v>0</v>
      </c>
      <c r="CB91" s="119">
        <f t="shared" si="22"/>
        <v>0</v>
      </c>
      <c r="CC91" s="119">
        <f t="shared" si="23"/>
        <v>0</v>
      </c>
      <c r="CD91" s="119">
        <f t="shared" si="24"/>
        <v>0</v>
      </c>
      <c r="CE91" s="119">
        <f t="shared" si="25"/>
        <v>0</v>
      </c>
      <c r="CF91" s="119">
        <f t="shared" si="26"/>
        <v>0</v>
      </c>
      <c r="CG91" s="119">
        <f t="shared" si="27"/>
        <v>0</v>
      </c>
      <c r="CH91" s="119">
        <f t="shared" si="28"/>
        <v>0</v>
      </c>
      <c r="CI91" s="119">
        <f t="shared" si="29"/>
        <v>0</v>
      </c>
      <c r="CJ91" s="119">
        <f t="shared" si="30"/>
        <v>0</v>
      </c>
      <c r="CK91" s="119">
        <f t="shared" si="31"/>
        <v>0</v>
      </c>
      <c r="CL91" s="119">
        <f t="shared" si="32"/>
        <v>0</v>
      </c>
      <c r="CM91" s="119">
        <f t="shared" si="33"/>
        <v>0</v>
      </c>
      <c r="CN91" s="119">
        <f t="shared" si="34"/>
        <v>0</v>
      </c>
      <c r="CO91" s="119">
        <f t="shared" si="35"/>
        <v>0</v>
      </c>
      <c r="CP91" s="119">
        <f t="shared" si="36"/>
        <v>0</v>
      </c>
      <c r="CQ91" s="119">
        <f t="shared" si="37"/>
        <v>0</v>
      </c>
      <c r="CR91" s="119">
        <f t="shared" si="38"/>
        <v>0</v>
      </c>
      <c r="CS91" s="119">
        <f t="shared" si="39"/>
        <v>0</v>
      </c>
      <c r="CT91" s="119">
        <f t="shared" si="40"/>
        <v>0</v>
      </c>
      <c r="CU91" s="119">
        <f t="shared" si="41"/>
        <v>0</v>
      </c>
      <c r="CV91" s="119">
        <f t="shared" si="42"/>
        <v>0</v>
      </c>
      <c r="CW91" s="119">
        <f t="shared" si="43"/>
        <v>0</v>
      </c>
      <c r="CX91" s="119">
        <f t="shared" si="44"/>
        <v>0</v>
      </c>
      <c r="CY91" s="119">
        <f t="shared" si="45"/>
        <v>0</v>
      </c>
      <c r="CZ91" s="119">
        <f t="shared" si="46"/>
        <v>0</v>
      </c>
      <c r="DA91" s="119">
        <f t="shared" si="47"/>
        <v>0</v>
      </c>
      <c r="DB91" s="119">
        <f t="shared" si="48"/>
        <v>0</v>
      </c>
      <c r="DC91" s="119">
        <f t="shared" si="49"/>
        <v>0</v>
      </c>
      <c r="DD91" s="119">
        <f t="shared" si="50"/>
        <v>0</v>
      </c>
      <c r="DE91" s="119">
        <f t="shared" si="51"/>
        <v>0</v>
      </c>
      <c r="DF91" s="119">
        <f t="shared" si="52"/>
        <v>0</v>
      </c>
      <c r="DG91" s="119">
        <f t="shared" si="53"/>
        <v>0</v>
      </c>
      <c r="DH91" s="119">
        <f t="shared" si="54"/>
        <v>0</v>
      </c>
      <c r="DI91" s="119">
        <f t="shared" si="55"/>
        <v>0</v>
      </c>
      <c r="DJ91" s="119">
        <f t="shared" si="56"/>
        <v>0</v>
      </c>
      <c r="DK91" s="126" t="str">
        <f t="shared" si="57"/>
        <v>1</v>
      </c>
      <c r="DL91" s="126">
        <f t="shared" ca="1" si="58"/>
        <v>0</v>
      </c>
      <c r="DM91" s="119">
        <f ca="1">IF($K91&lt;&gt;1,IF(ISNUMBER(INDEX(Import.PLE,$K91,DM$16)),IF(INDEX(Import.PLE,$K91,DM$16)&lt;=mediçao,BM91,0),0),PLE!$AA$28*BM91)</f>
        <v>0</v>
      </c>
      <c r="DN91" s="119">
        <f ca="1">IF($K91&lt;&gt;1,IF(ISNUMBER(INDEX(Import.PLE,$K91,DN$16)),IF(INDEX(Import.PLE,$K91,DN$16)&lt;=mediçao,BN91,0),0),PLE!$AA$28*BN91)</f>
        <v>0</v>
      </c>
      <c r="DO91" s="119">
        <f ca="1">IF($K91&lt;&gt;1,IF(ISNUMBER(INDEX(Import.PLE,$K91,DO$16)),IF(INDEX(Import.PLE,$K91,DO$16)&lt;=mediçao,BO91,0),0),PLE!$AA$28*BO91)</f>
        <v>0</v>
      </c>
      <c r="DP91" s="119">
        <f ca="1">IF($K91&lt;&gt;1,IF(ISNUMBER(INDEX(Import.PLE,$K91,DP$16)),IF(INDEX(Import.PLE,$K91,DP$16)&lt;=mediçao,BP91,0),0),PLE!$AA$28*BP91)</f>
        <v>0</v>
      </c>
      <c r="DQ91" s="119">
        <f ca="1">IF($K91&lt;&gt;1,IF(ISNUMBER(INDEX(Import.PLE,$K91,DQ$16)),IF(INDEX(Import.PLE,$K91,DQ$16)&lt;=mediçao,BQ91,0),0),PLE!$AA$28*BQ91)</f>
        <v>0</v>
      </c>
      <c r="DR91" s="119">
        <f ca="1">IF($K91&lt;&gt;1,IF(ISNUMBER(INDEX(Import.PLE,$K91,DR$16)),IF(INDEX(Import.PLE,$K91,DR$16)&lt;=mediçao,BR91,0),0),PLE!$AA$28*BR91)</f>
        <v>0</v>
      </c>
      <c r="DS91" s="119">
        <f ca="1">IF($K91&lt;&gt;1,IF(ISNUMBER(INDEX(Import.PLE,$K91,DS$16)),IF(INDEX(Import.PLE,$K91,DS$16)&lt;=mediçao,BS91,0),0),PLE!$AA$28*BS91)</f>
        <v>0</v>
      </c>
      <c r="DT91" s="119">
        <f ca="1">IF($K91&lt;&gt;1,IF(ISNUMBER(INDEX(Import.PLE,$K91,DT$16)),IF(INDEX(Import.PLE,$K91,DT$16)&lt;=mediçao,BT91,0),0),PLE!$AA$28*BT91)</f>
        <v>0</v>
      </c>
      <c r="DU91" s="119">
        <f ca="1">IF($K91&lt;&gt;1,IF(ISNUMBER(INDEX(Import.PLE,$K91,DU$16)),IF(INDEX(Import.PLE,$K91,DU$16)&lt;=mediçao,BU91,0),0),PLE!$AA$28*BU91)</f>
        <v>0</v>
      </c>
      <c r="DV91" s="119">
        <f ca="1">IF($K91&lt;&gt;1,IF(ISNUMBER(INDEX(Import.PLE,$K91,DV$16)),IF(INDEX(Import.PLE,$K91,DV$16)&lt;=mediçao,BV91,0),0),PLE!$AA$28*BV91)</f>
        <v>0</v>
      </c>
      <c r="DW91" s="119">
        <f ca="1">IF($K91&lt;&gt;1,IF(ISNUMBER(INDEX(Import.PLE,$K91,DW$16)),IF(INDEX(Import.PLE,$K91,DW$16)&lt;=mediçao,BW91,0),0),PLE!$AA$28*BW91)</f>
        <v>0</v>
      </c>
      <c r="DX91" s="119">
        <f ca="1">IF($K91&lt;&gt;1,IF(ISNUMBER(INDEX(Import.PLE,$K91,DX$16)),IF(INDEX(Import.PLE,$K91,DX$16)&lt;=mediçao,BX91,0),0),PLE!$AA$28*BX91)</f>
        <v>0</v>
      </c>
      <c r="DY91" s="119">
        <f ca="1">IF($K91&lt;&gt;1,IF(ISNUMBER(INDEX(Import.PLE,$K91,DY$16)),IF(INDEX(Import.PLE,$K91,DY$16)&lt;=mediçao,BY91,0),0),PLE!$AA$28*BY91)</f>
        <v>0</v>
      </c>
      <c r="DZ91" s="119">
        <f ca="1">IF($K91&lt;&gt;1,IF(ISNUMBER(INDEX(Import.PLE,$K91,DZ$16)),IF(INDEX(Import.PLE,$K91,DZ$16)&lt;=mediçao,BZ91,0),0),PLE!$AA$28*BZ91)</f>
        <v>0</v>
      </c>
      <c r="EA91" s="119">
        <f ca="1">IF($K91&lt;&gt;1,IF(ISNUMBER(INDEX(Import.PLE,$K91,EA$16)),IF(INDEX(Import.PLE,$K91,EA$16)&lt;=mediçao,CA91,0),0),PLE!$AA$28*CA91)</f>
        <v>0</v>
      </c>
      <c r="EB91" s="119">
        <f ca="1">IF($K91&lt;&gt;1,IF(ISNUMBER(INDEX(Import.PLE,$K91,EB$16)),IF(INDEX(Import.PLE,$K91,EB$16)&lt;=mediçao,CB91,0),0),PLE!$AA$28*CB91)</f>
        <v>0</v>
      </c>
      <c r="EC91" s="119">
        <f ca="1">IF($K91&lt;&gt;1,IF(ISNUMBER(INDEX(Import.PLE,$K91,EC$16)),IF(INDEX(Import.PLE,$K91,EC$16)&lt;=mediçao,CC91,0),0),PLE!$AA$28*CC91)</f>
        <v>0</v>
      </c>
      <c r="ED91" s="119">
        <f ca="1">IF($K91&lt;&gt;1,IF(ISNUMBER(INDEX(Import.PLE,$K91,ED$16)),IF(INDEX(Import.PLE,$K91,ED$16)&lt;=mediçao,CD91,0),0),PLE!$AA$28*CD91)</f>
        <v>0</v>
      </c>
      <c r="EE91" s="119">
        <f ca="1">IF($K91&lt;&gt;1,IF(ISNUMBER(INDEX(Import.PLE,$K91,EE$16)),IF(INDEX(Import.PLE,$K91,EE$16)&lt;=mediçao,CE91,0),0),PLE!$AA$28*CE91)</f>
        <v>0</v>
      </c>
      <c r="EF91" s="119">
        <f ca="1">IF($K91&lt;&gt;1,IF(ISNUMBER(INDEX(Import.PLE,$K91,EF$16)),IF(INDEX(Import.PLE,$K91,EF$16)&lt;=mediçao,CF91,0),0),PLE!$AA$28*CF91)</f>
        <v>0</v>
      </c>
      <c r="EG91" s="119">
        <f ca="1">IF($K91&lt;&gt;1,IF(ISNUMBER(INDEX(Import.PLE,$K91,EG$16)),IF(INDEX(Import.PLE,$K91,EG$16)&lt;=mediçao,CG91,0),0),PLE!$AA$28*CG91)</f>
        <v>0</v>
      </c>
      <c r="EH91" s="119">
        <f ca="1">IF($K91&lt;&gt;1,IF(ISNUMBER(INDEX(Import.PLE,$K91,EH$16)),IF(INDEX(Import.PLE,$K91,EH$16)&lt;=mediçao,CH91,0),0),PLE!$AA$28*CH91)</f>
        <v>0</v>
      </c>
      <c r="EI91" s="119">
        <f ca="1">IF($K91&lt;&gt;1,IF(ISNUMBER(INDEX(Import.PLE,$K91,EI$16)),IF(INDEX(Import.PLE,$K91,EI$16)&lt;=mediçao,CI91,0),0),PLE!$AA$28*CI91)</f>
        <v>0</v>
      </c>
      <c r="EJ91" s="119">
        <f ca="1">IF($K91&lt;&gt;1,IF(ISNUMBER(INDEX(Import.PLE,$K91,EJ$16)),IF(INDEX(Import.PLE,$K91,EJ$16)&lt;=mediçao,CJ91,0),0),PLE!$AA$28*CJ91)</f>
        <v>0</v>
      </c>
      <c r="EK91" s="119">
        <f ca="1">IF($K91&lt;&gt;1,IF(ISNUMBER(INDEX(Import.PLE,$K91,EK$16)),IF(INDEX(Import.PLE,$K91,EK$16)&lt;=mediçao,CK91,0),0),PLE!$AA$28*CK91)</f>
        <v>0</v>
      </c>
      <c r="EL91" s="119">
        <f ca="1">IF($K91&lt;&gt;1,IF(ISNUMBER(INDEX(Import.PLE,$K91,EL$16)),IF(INDEX(Import.PLE,$K91,EL$16)&lt;=mediçao,CL91,0),0),PLE!$AA$28*CL91)</f>
        <v>0</v>
      </c>
      <c r="EM91" s="119">
        <f ca="1">IF($K91&lt;&gt;1,IF(ISNUMBER(INDEX(Import.PLE,$K91,EM$16)),IF(INDEX(Import.PLE,$K91,EM$16)&lt;=mediçao,CM91,0),0),PLE!$AA$28*CM91)</f>
        <v>0</v>
      </c>
      <c r="EN91" s="119">
        <f ca="1">IF($K91&lt;&gt;1,IF(ISNUMBER(INDEX(Import.PLE,$K91,EN$16)),IF(INDEX(Import.PLE,$K91,EN$16)&lt;=mediçao,CN91,0),0),PLE!$AA$28*CN91)</f>
        <v>0</v>
      </c>
      <c r="EO91" s="119">
        <f ca="1">IF($K91&lt;&gt;1,IF(ISNUMBER(INDEX(Import.PLE,$K91,EO$16)),IF(INDEX(Import.PLE,$K91,EO$16)&lt;=mediçao,CO91,0),0),PLE!$AA$28*CO91)</f>
        <v>0</v>
      </c>
      <c r="EP91" s="119">
        <f ca="1">IF($K91&lt;&gt;1,IF(ISNUMBER(INDEX(Import.PLE,$K91,EP$16)),IF(INDEX(Import.PLE,$K91,EP$16)&lt;=mediçao,CP91,0),0),PLE!$AA$28*CP91)</f>
        <v>0</v>
      </c>
      <c r="EQ91" s="119">
        <f ca="1">IF($K91&lt;&gt;1,IF(ISNUMBER(INDEX(Import.PLE,$K91,EQ$16)),IF(INDEX(Import.PLE,$K91,EQ$16)&lt;=mediçao,CQ91,0),0),PLE!$AA$28*CQ91)</f>
        <v>0</v>
      </c>
      <c r="ER91" s="119">
        <f ca="1">IF($K91&lt;&gt;1,IF(ISNUMBER(INDEX(Import.PLE,$K91,ER$16)),IF(INDEX(Import.PLE,$K91,ER$16)&lt;=mediçao,CR91,0),0),PLE!$AA$28*CR91)</f>
        <v>0</v>
      </c>
      <c r="ES91" s="119">
        <f ca="1">IF($K91&lt;&gt;1,IF(ISNUMBER(INDEX(Import.PLE,$K91,ES$16)),IF(INDEX(Import.PLE,$K91,ES$16)&lt;=mediçao,CS91,0),0),PLE!$AA$28*CS91)</f>
        <v>0</v>
      </c>
      <c r="ET91" s="119">
        <f ca="1">IF($K91&lt;&gt;1,IF(ISNUMBER(INDEX(Import.PLE,$K91,ET$16)),IF(INDEX(Import.PLE,$K91,ET$16)&lt;=mediçao,CT91,0),0),PLE!$AA$28*CT91)</f>
        <v>0</v>
      </c>
      <c r="EU91" s="119">
        <f ca="1">IF($K91&lt;&gt;1,IF(ISNUMBER(INDEX(Import.PLE,$K91,EU$16)),IF(INDEX(Import.PLE,$K91,EU$16)&lt;=mediçao,CU91,0),0),PLE!$AA$28*CU91)</f>
        <v>0</v>
      </c>
      <c r="EV91" s="119">
        <f ca="1">IF($K91&lt;&gt;1,IF(ISNUMBER(INDEX(Import.PLE,$K91,EV$16)),IF(INDEX(Import.PLE,$K91,EV$16)&lt;=mediçao,CV91,0),0),PLE!$AA$28*CV91)</f>
        <v>0</v>
      </c>
      <c r="EW91" s="119">
        <f ca="1">IF($K91&lt;&gt;1,IF(ISNUMBER(INDEX(Import.PLE,$K91,EW$16)),IF(INDEX(Import.PLE,$K91,EW$16)&lt;=mediçao,CW91,0),0),PLE!$AA$28*CW91)</f>
        <v>0</v>
      </c>
      <c r="EX91" s="119">
        <f ca="1">IF($K91&lt;&gt;1,IF(ISNUMBER(INDEX(Import.PLE,$K91,EX$16)),IF(INDEX(Import.PLE,$K91,EX$16)&lt;=mediçao,CX91,0),0),PLE!$AA$28*CX91)</f>
        <v>0</v>
      </c>
      <c r="EY91" s="119">
        <f ca="1">IF($K91&lt;&gt;1,IF(ISNUMBER(INDEX(Import.PLE,$K91,EY$16)),IF(INDEX(Import.PLE,$K91,EY$16)&lt;=mediçao,CY91,0),0),PLE!$AA$28*CY91)</f>
        <v>0</v>
      </c>
      <c r="EZ91" s="119">
        <f ca="1">IF($K91&lt;&gt;1,IF(ISNUMBER(INDEX(Import.PLE,$K91,EZ$16)),IF(INDEX(Import.PLE,$K91,EZ$16)&lt;=mediçao,CZ91,0),0),PLE!$AA$28*CZ91)</f>
        <v>0</v>
      </c>
      <c r="FA91" s="119">
        <f ca="1">IF($K91&lt;&gt;1,IF(ISNUMBER(INDEX(Import.PLE,$K91,FA$16)),IF(INDEX(Import.PLE,$K91,FA$16)&lt;=mediçao,DA91,0),0),PLE!$AA$28*DA91)</f>
        <v>0</v>
      </c>
      <c r="FB91" s="119">
        <f ca="1">IF($K91&lt;&gt;1,IF(ISNUMBER(INDEX(Import.PLE,$K91,FB$16)),IF(INDEX(Import.PLE,$K91,FB$16)&lt;=mediçao,DB91,0),0),PLE!$AA$28*DB91)</f>
        <v>0</v>
      </c>
      <c r="FC91" s="119">
        <f ca="1">IF($K91&lt;&gt;1,IF(ISNUMBER(INDEX(Import.PLE,$K91,FC$16)),IF(INDEX(Import.PLE,$K91,FC$16)&lt;=mediçao,DC91,0),0),PLE!$AA$28*DC91)</f>
        <v>0</v>
      </c>
      <c r="FD91" s="119">
        <f ca="1">IF($K91&lt;&gt;1,IF(ISNUMBER(INDEX(Import.PLE,$K91,FD$16)),IF(INDEX(Import.PLE,$K91,FD$16)&lt;=mediçao,DD91,0),0),PLE!$AA$28*DD91)</f>
        <v>0</v>
      </c>
      <c r="FE91" s="119">
        <f ca="1">IF($K91&lt;&gt;1,IF(ISNUMBER(INDEX(Import.PLE,$K91,FE$16)),IF(INDEX(Import.PLE,$K91,FE$16)&lt;=mediçao,DE91,0),0),PLE!$AA$28*DE91)</f>
        <v>0</v>
      </c>
      <c r="FF91" s="119">
        <f ca="1">IF($K91&lt;&gt;1,IF(ISNUMBER(INDEX(Import.PLE,$K91,FF$16)),IF(INDEX(Import.PLE,$K91,FF$16)&lt;=mediçao,DF91,0),0),PLE!$AA$28*DF91)</f>
        <v>0</v>
      </c>
      <c r="FG91" s="119">
        <f ca="1">IF($K91&lt;&gt;1,IF(ISNUMBER(INDEX(Import.PLE,$K91,FG$16)),IF(INDEX(Import.PLE,$K91,FG$16)&lt;=mediçao,DG91,0),0),PLE!$AA$28*DG91)</f>
        <v>0</v>
      </c>
      <c r="FH91" s="119">
        <f ca="1">IF($K91&lt;&gt;1,IF(ISNUMBER(INDEX(Import.PLE,$K91,FH$16)),IF(INDEX(Import.PLE,$K91,FH$16)&lt;=mediçao,DH91,0),0),PLE!$AA$28*DH91)</f>
        <v>0</v>
      </c>
      <c r="FI91" s="119">
        <f ca="1">IF($K91&lt;&gt;1,IF(ISNUMBER(INDEX(Import.PLE,$K91,FI$16)),IF(INDEX(Import.PLE,$K91,FI$16)&lt;=mediçao,DI91,0),0),PLE!$AA$28*DI91)</f>
        <v>0</v>
      </c>
      <c r="FJ91" s="119">
        <f ca="1">IF($K91&lt;&gt;1,IF(ISNUMBER(INDEX(Import.PLE,$K91,FJ$16)),IF(INDEX(Import.PLE,$K91,FJ$16)&lt;=mediçao,DJ91,0),0),PLE!$AA$28*DJ91)</f>
        <v>0</v>
      </c>
    </row>
    <row r="92" spans="2:166" s="88" customFormat="1" ht="11.25" customHeight="1" x14ac:dyDescent="0.35">
      <c r="B92" s="118">
        <f t="shared" ca="1" si="59"/>
        <v>75</v>
      </c>
      <c r="C92" s="83" t="str">
        <f t="shared" si="4"/>
        <v>Serviço</v>
      </c>
      <c r="D92" s="138" t="s">
        <v>332</v>
      </c>
      <c r="E92" s="139" t="s">
        <v>333</v>
      </c>
      <c r="F92" s="137" t="s">
        <v>201</v>
      </c>
      <c r="G92" s="174">
        <f t="shared" si="5"/>
        <v>220.81</v>
      </c>
      <c r="H92" s="175">
        <f t="shared" si="6"/>
        <v>9.3200036230243182</v>
      </c>
      <c r="I92" s="176">
        <v>2057.9499999999998</v>
      </c>
      <c r="J92" s="86"/>
      <c r="K92" s="168">
        <f>deactivatedados.form1</f>
        <v>9</v>
      </c>
      <c r="L92" s="167" t="s">
        <v>709</v>
      </c>
      <c r="M92" s="87"/>
      <c r="N92" s="181">
        <v>220.81</v>
      </c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1"/>
      <c r="AT92" s="181"/>
      <c r="AU92" s="181"/>
      <c r="AV92" s="181"/>
      <c r="AW92" s="181"/>
      <c r="AX92" s="181"/>
      <c r="AY92" s="181"/>
      <c r="AZ92" s="181"/>
      <c r="BA92" s="181"/>
      <c r="BB92" s="181"/>
      <c r="BC92" s="181"/>
      <c r="BD92" s="181"/>
      <c r="BE92" s="181"/>
      <c r="BF92" s="181"/>
      <c r="BG92" s="181"/>
      <c r="BH92" s="181"/>
      <c r="BI92" s="181"/>
      <c r="BJ92" s="181"/>
      <c r="BK92" s="181"/>
      <c r="BM92" s="119">
        <f t="shared" ca="1" si="7"/>
        <v>2057.9499999999998</v>
      </c>
      <c r="BN92" s="119">
        <f t="shared" si="8"/>
        <v>0</v>
      </c>
      <c r="BO92" s="119">
        <f t="shared" si="9"/>
        <v>0</v>
      </c>
      <c r="BP92" s="119">
        <f t="shared" si="10"/>
        <v>0</v>
      </c>
      <c r="BQ92" s="119">
        <f t="shared" si="11"/>
        <v>0</v>
      </c>
      <c r="BR92" s="119">
        <f t="shared" si="12"/>
        <v>0</v>
      </c>
      <c r="BS92" s="119">
        <f t="shared" si="13"/>
        <v>0</v>
      </c>
      <c r="BT92" s="119">
        <f t="shared" si="14"/>
        <v>0</v>
      </c>
      <c r="BU92" s="119">
        <f t="shared" si="15"/>
        <v>0</v>
      </c>
      <c r="BV92" s="119">
        <f t="shared" si="16"/>
        <v>0</v>
      </c>
      <c r="BW92" s="119">
        <f t="shared" si="17"/>
        <v>0</v>
      </c>
      <c r="BX92" s="119">
        <f t="shared" si="18"/>
        <v>0</v>
      </c>
      <c r="BY92" s="119">
        <f t="shared" si="19"/>
        <v>0</v>
      </c>
      <c r="BZ92" s="119">
        <f t="shared" si="20"/>
        <v>0</v>
      </c>
      <c r="CA92" s="119">
        <f t="shared" si="21"/>
        <v>0</v>
      </c>
      <c r="CB92" s="119">
        <f t="shared" si="22"/>
        <v>0</v>
      </c>
      <c r="CC92" s="119">
        <f t="shared" si="23"/>
        <v>0</v>
      </c>
      <c r="CD92" s="119">
        <f t="shared" si="24"/>
        <v>0</v>
      </c>
      <c r="CE92" s="119">
        <f t="shared" si="25"/>
        <v>0</v>
      </c>
      <c r="CF92" s="119">
        <f t="shared" si="26"/>
        <v>0</v>
      </c>
      <c r="CG92" s="119">
        <f t="shared" si="27"/>
        <v>0</v>
      </c>
      <c r="CH92" s="119">
        <f t="shared" si="28"/>
        <v>0</v>
      </c>
      <c r="CI92" s="119">
        <f t="shared" si="29"/>
        <v>0</v>
      </c>
      <c r="CJ92" s="119">
        <f t="shared" si="30"/>
        <v>0</v>
      </c>
      <c r="CK92" s="119">
        <f t="shared" si="31"/>
        <v>0</v>
      </c>
      <c r="CL92" s="119">
        <f t="shared" si="32"/>
        <v>0</v>
      </c>
      <c r="CM92" s="119">
        <f t="shared" si="33"/>
        <v>0</v>
      </c>
      <c r="CN92" s="119">
        <f t="shared" si="34"/>
        <v>0</v>
      </c>
      <c r="CO92" s="119">
        <f t="shared" si="35"/>
        <v>0</v>
      </c>
      <c r="CP92" s="119">
        <f t="shared" si="36"/>
        <v>0</v>
      </c>
      <c r="CQ92" s="119">
        <f t="shared" si="37"/>
        <v>0</v>
      </c>
      <c r="CR92" s="119">
        <f t="shared" si="38"/>
        <v>0</v>
      </c>
      <c r="CS92" s="119">
        <f t="shared" si="39"/>
        <v>0</v>
      </c>
      <c r="CT92" s="119">
        <f t="shared" si="40"/>
        <v>0</v>
      </c>
      <c r="CU92" s="119">
        <f t="shared" si="41"/>
        <v>0</v>
      </c>
      <c r="CV92" s="119">
        <f t="shared" si="42"/>
        <v>0</v>
      </c>
      <c r="CW92" s="119">
        <f t="shared" si="43"/>
        <v>0</v>
      </c>
      <c r="CX92" s="119">
        <f t="shared" si="44"/>
        <v>0</v>
      </c>
      <c r="CY92" s="119">
        <f t="shared" si="45"/>
        <v>0</v>
      </c>
      <c r="CZ92" s="119">
        <f t="shared" si="46"/>
        <v>0</v>
      </c>
      <c r="DA92" s="119">
        <f t="shared" si="47"/>
        <v>0</v>
      </c>
      <c r="DB92" s="119">
        <f t="shared" si="48"/>
        <v>0</v>
      </c>
      <c r="DC92" s="119">
        <f t="shared" si="49"/>
        <v>0</v>
      </c>
      <c r="DD92" s="119">
        <f t="shared" si="50"/>
        <v>0</v>
      </c>
      <c r="DE92" s="119">
        <f t="shared" si="51"/>
        <v>0</v>
      </c>
      <c r="DF92" s="119">
        <f t="shared" si="52"/>
        <v>0</v>
      </c>
      <c r="DG92" s="119">
        <f t="shared" si="53"/>
        <v>0</v>
      </c>
      <c r="DH92" s="119">
        <f t="shared" si="54"/>
        <v>0</v>
      </c>
      <c r="DI92" s="119">
        <f t="shared" si="55"/>
        <v>0</v>
      </c>
      <c r="DJ92" s="119">
        <f t="shared" si="56"/>
        <v>0</v>
      </c>
      <c r="DK92" s="126" t="str">
        <f t="shared" si="57"/>
        <v>1</v>
      </c>
      <c r="DL92" s="126">
        <f t="shared" ca="1" si="58"/>
        <v>0</v>
      </c>
      <c r="DM92" s="119">
        <f ca="1">IF($K92&lt;&gt;1,IF(ISNUMBER(INDEX(Import.PLE,$K92,DM$16)),IF(INDEX(Import.PLE,$K92,DM$16)&lt;=mediçao,BM92,0),0),PLE!$AA$28*BM92)</f>
        <v>0</v>
      </c>
      <c r="DN92" s="119">
        <f ca="1">IF($K92&lt;&gt;1,IF(ISNUMBER(INDEX(Import.PLE,$K92,DN$16)),IF(INDEX(Import.PLE,$K92,DN$16)&lt;=mediçao,BN92,0),0),PLE!$AA$28*BN92)</f>
        <v>0</v>
      </c>
      <c r="DO92" s="119">
        <f ca="1">IF($K92&lt;&gt;1,IF(ISNUMBER(INDEX(Import.PLE,$K92,DO$16)),IF(INDEX(Import.PLE,$K92,DO$16)&lt;=mediçao,BO92,0),0),PLE!$AA$28*BO92)</f>
        <v>0</v>
      </c>
      <c r="DP92" s="119">
        <f ca="1">IF($K92&lt;&gt;1,IF(ISNUMBER(INDEX(Import.PLE,$K92,DP$16)),IF(INDEX(Import.PLE,$K92,DP$16)&lt;=mediçao,BP92,0),0),PLE!$AA$28*BP92)</f>
        <v>0</v>
      </c>
      <c r="DQ92" s="119">
        <f ca="1">IF($K92&lt;&gt;1,IF(ISNUMBER(INDEX(Import.PLE,$K92,DQ$16)),IF(INDEX(Import.PLE,$K92,DQ$16)&lt;=mediçao,BQ92,0),0),PLE!$AA$28*BQ92)</f>
        <v>0</v>
      </c>
      <c r="DR92" s="119">
        <f ca="1">IF($K92&lt;&gt;1,IF(ISNUMBER(INDEX(Import.PLE,$K92,DR$16)),IF(INDEX(Import.PLE,$K92,DR$16)&lt;=mediçao,BR92,0),0),PLE!$AA$28*BR92)</f>
        <v>0</v>
      </c>
      <c r="DS92" s="119">
        <f ca="1">IF($K92&lt;&gt;1,IF(ISNUMBER(INDEX(Import.PLE,$K92,DS$16)),IF(INDEX(Import.PLE,$K92,DS$16)&lt;=mediçao,BS92,0),0),PLE!$AA$28*BS92)</f>
        <v>0</v>
      </c>
      <c r="DT92" s="119">
        <f ca="1">IF($K92&lt;&gt;1,IF(ISNUMBER(INDEX(Import.PLE,$K92,DT$16)),IF(INDEX(Import.PLE,$K92,DT$16)&lt;=mediçao,BT92,0),0),PLE!$AA$28*BT92)</f>
        <v>0</v>
      </c>
      <c r="DU92" s="119">
        <f ca="1">IF($K92&lt;&gt;1,IF(ISNUMBER(INDEX(Import.PLE,$K92,DU$16)),IF(INDEX(Import.PLE,$K92,DU$16)&lt;=mediçao,BU92,0),0),PLE!$AA$28*BU92)</f>
        <v>0</v>
      </c>
      <c r="DV92" s="119">
        <f ca="1">IF($K92&lt;&gt;1,IF(ISNUMBER(INDEX(Import.PLE,$K92,DV$16)),IF(INDEX(Import.PLE,$K92,DV$16)&lt;=mediçao,BV92,0),0),PLE!$AA$28*BV92)</f>
        <v>0</v>
      </c>
      <c r="DW92" s="119">
        <f ca="1">IF($K92&lt;&gt;1,IF(ISNUMBER(INDEX(Import.PLE,$K92,DW$16)),IF(INDEX(Import.PLE,$K92,DW$16)&lt;=mediçao,BW92,0),0),PLE!$AA$28*BW92)</f>
        <v>0</v>
      </c>
      <c r="DX92" s="119">
        <f ca="1">IF($K92&lt;&gt;1,IF(ISNUMBER(INDEX(Import.PLE,$K92,DX$16)),IF(INDEX(Import.PLE,$K92,DX$16)&lt;=mediçao,BX92,0),0),PLE!$AA$28*BX92)</f>
        <v>0</v>
      </c>
      <c r="DY92" s="119">
        <f ca="1">IF($K92&lt;&gt;1,IF(ISNUMBER(INDEX(Import.PLE,$K92,DY$16)),IF(INDEX(Import.PLE,$K92,DY$16)&lt;=mediçao,BY92,0),0),PLE!$AA$28*BY92)</f>
        <v>0</v>
      </c>
      <c r="DZ92" s="119">
        <f ca="1">IF($K92&lt;&gt;1,IF(ISNUMBER(INDEX(Import.PLE,$K92,DZ$16)),IF(INDEX(Import.PLE,$K92,DZ$16)&lt;=mediçao,BZ92,0),0),PLE!$AA$28*BZ92)</f>
        <v>0</v>
      </c>
      <c r="EA92" s="119">
        <f ca="1">IF($K92&lt;&gt;1,IF(ISNUMBER(INDEX(Import.PLE,$K92,EA$16)),IF(INDEX(Import.PLE,$K92,EA$16)&lt;=mediçao,CA92,0),0),PLE!$AA$28*CA92)</f>
        <v>0</v>
      </c>
      <c r="EB92" s="119">
        <f ca="1">IF($K92&lt;&gt;1,IF(ISNUMBER(INDEX(Import.PLE,$K92,EB$16)),IF(INDEX(Import.PLE,$K92,EB$16)&lt;=mediçao,CB92,0),0),PLE!$AA$28*CB92)</f>
        <v>0</v>
      </c>
      <c r="EC92" s="119">
        <f ca="1">IF($K92&lt;&gt;1,IF(ISNUMBER(INDEX(Import.PLE,$K92,EC$16)),IF(INDEX(Import.PLE,$K92,EC$16)&lt;=mediçao,CC92,0),0),PLE!$AA$28*CC92)</f>
        <v>0</v>
      </c>
      <c r="ED92" s="119">
        <f ca="1">IF($K92&lt;&gt;1,IF(ISNUMBER(INDEX(Import.PLE,$K92,ED$16)),IF(INDEX(Import.PLE,$K92,ED$16)&lt;=mediçao,CD92,0),0),PLE!$AA$28*CD92)</f>
        <v>0</v>
      </c>
      <c r="EE92" s="119">
        <f ca="1">IF($K92&lt;&gt;1,IF(ISNUMBER(INDEX(Import.PLE,$K92,EE$16)),IF(INDEX(Import.PLE,$K92,EE$16)&lt;=mediçao,CE92,0),0),PLE!$AA$28*CE92)</f>
        <v>0</v>
      </c>
      <c r="EF92" s="119">
        <f ca="1">IF($K92&lt;&gt;1,IF(ISNUMBER(INDEX(Import.PLE,$K92,EF$16)),IF(INDEX(Import.PLE,$K92,EF$16)&lt;=mediçao,CF92,0),0),PLE!$AA$28*CF92)</f>
        <v>0</v>
      </c>
      <c r="EG92" s="119">
        <f ca="1">IF($K92&lt;&gt;1,IF(ISNUMBER(INDEX(Import.PLE,$K92,EG$16)),IF(INDEX(Import.PLE,$K92,EG$16)&lt;=mediçao,CG92,0),0),PLE!$AA$28*CG92)</f>
        <v>0</v>
      </c>
      <c r="EH92" s="119">
        <f ca="1">IF($K92&lt;&gt;1,IF(ISNUMBER(INDEX(Import.PLE,$K92,EH$16)),IF(INDEX(Import.PLE,$K92,EH$16)&lt;=mediçao,CH92,0),0),PLE!$AA$28*CH92)</f>
        <v>0</v>
      </c>
      <c r="EI92" s="119">
        <f ca="1">IF($K92&lt;&gt;1,IF(ISNUMBER(INDEX(Import.PLE,$K92,EI$16)),IF(INDEX(Import.PLE,$K92,EI$16)&lt;=mediçao,CI92,0),0),PLE!$AA$28*CI92)</f>
        <v>0</v>
      </c>
      <c r="EJ92" s="119">
        <f ca="1">IF($K92&lt;&gt;1,IF(ISNUMBER(INDEX(Import.PLE,$K92,EJ$16)),IF(INDEX(Import.PLE,$K92,EJ$16)&lt;=mediçao,CJ92,0),0),PLE!$AA$28*CJ92)</f>
        <v>0</v>
      </c>
      <c r="EK92" s="119">
        <f ca="1">IF($K92&lt;&gt;1,IF(ISNUMBER(INDEX(Import.PLE,$K92,EK$16)),IF(INDEX(Import.PLE,$K92,EK$16)&lt;=mediçao,CK92,0),0),PLE!$AA$28*CK92)</f>
        <v>0</v>
      </c>
      <c r="EL92" s="119">
        <f ca="1">IF($K92&lt;&gt;1,IF(ISNUMBER(INDEX(Import.PLE,$K92,EL$16)),IF(INDEX(Import.PLE,$K92,EL$16)&lt;=mediçao,CL92,0),0),PLE!$AA$28*CL92)</f>
        <v>0</v>
      </c>
      <c r="EM92" s="119">
        <f ca="1">IF($K92&lt;&gt;1,IF(ISNUMBER(INDEX(Import.PLE,$K92,EM$16)),IF(INDEX(Import.PLE,$K92,EM$16)&lt;=mediçao,CM92,0),0),PLE!$AA$28*CM92)</f>
        <v>0</v>
      </c>
      <c r="EN92" s="119">
        <f ca="1">IF($K92&lt;&gt;1,IF(ISNUMBER(INDEX(Import.PLE,$K92,EN$16)),IF(INDEX(Import.PLE,$K92,EN$16)&lt;=mediçao,CN92,0),0),PLE!$AA$28*CN92)</f>
        <v>0</v>
      </c>
      <c r="EO92" s="119">
        <f ca="1">IF($K92&lt;&gt;1,IF(ISNUMBER(INDEX(Import.PLE,$K92,EO$16)),IF(INDEX(Import.PLE,$K92,EO$16)&lt;=mediçao,CO92,0),0),PLE!$AA$28*CO92)</f>
        <v>0</v>
      </c>
      <c r="EP92" s="119">
        <f ca="1">IF($K92&lt;&gt;1,IF(ISNUMBER(INDEX(Import.PLE,$K92,EP$16)),IF(INDEX(Import.PLE,$K92,EP$16)&lt;=mediçao,CP92,0),0),PLE!$AA$28*CP92)</f>
        <v>0</v>
      </c>
      <c r="EQ92" s="119">
        <f ca="1">IF($K92&lt;&gt;1,IF(ISNUMBER(INDEX(Import.PLE,$K92,EQ$16)),IF(INDEX(Import.PLE,$K92,EQ$16)&lt;=mediçao,CQ92,0),0),PLE!$AA$28*CQ92)</f>
        <v>0</v>
      </c>
      <c r="ER92" s="119">
        <f ca="1">IF($K92&lt;&gt;1,IF(ISNUMBER(INDEX(Import.PLE,$K92,ER$16)),IF(INDEX(Import.PLE,$K92,ER$16)&lt;=mediçao,CR92,0),0),PLE!$AA$28*CR92)</f>
        <v>0</v>
      </c>
      <c r="ES92" s="119">
        <f ca="1">IF($K92&lt;&gt;1,IF(ISNUMBER(INDEX(Import.PLE,$K92,ES$16)),IF(INDEX(Import.PLE,$K92,ES$16)&lt;=mediçao,CS92,0),0),PLE!$AA$28*CS92)</f>
        <v>0</v>
      </c>
      <c r="ET92" s="119">
        <f ca="1">IF($K92&lt;&gt;1,IF(ISNUMBER(INDEX(Import.PLE,$K92,ET$16)),IF(INDEX(Import.PLE,$K92,ET$16)&lt;=mediçao,CT92,0),0),PLE!$AA$28*CT92)</f>
        <v>0</v>
      </c>
      <c r="EU92" s="119">
        <f ca="1">IF($K92&lt;&gt;1,IF(ISNUMBER(INDEX(Import.PLE,$K92,EU$16)),IF(INDEX(Import.PLE,$K92,EU$16)&lt;=mediçao,CU92,0),0),PLE!$AA$28*CU92)</f>
        <v>0</v>
      </c>
      <c r="EV92" s="119">
        <f ca="1">IF($K92&lt;&gt;1,IF(ISNUMBER(INDEX(Import.PLE,$K92,EV$16)),IF(INDEX(Import.PLE,$K92,EV$16)&lt;=mediçao,CV92,0),0),PLE!$AA$28*CV92)</f>
        <v>0</v>
      </c>
      <c r="EW92" s="119">
        <f ca="1">IF($K92&lt;&gt;1,IF(ISNUMBER(INDEX(Import.PLE,$K92,EW$16)),IF(INDEX(Import.PLE,$K92,EW$16)&lt;=mediçao,CW92,0),0),PLE!$AA$28*CW92)</f>
        <v>0</v>
      </c>
      <c r="EX92" s="119">
        <f ca="1">IF($K92&lt;&gt;1,IF(ISNUMBER(INDEX(Import.PLE,$K92,EX$16)),IF(INDEX(Import.PLE,$K92,EX$16)&lt;=mediçao,CX92,0),0),PLE!$AA$28*CX92)</f>
        <v>0</v>
      </c>
      <c r="EY92" s="119">
        <f ca="1">IF($K92&lt;&gt;1,IF(ISNUMBER(INDEX(Import.PLE,$K92,EY$16)),IF(INDEX(Import.PLE,$K92,EY$16)&lt;=mediçao,CY92,0),0),PLE!$AA$28*CY92)</f>
        <v>0</v>
      </c>
      <c r="EZ92" s="119">
        <f ca="1">IF($K92&lt;&gt;1,IF(ISNUMBER(INDEX(Import.PLE,$K92,EZ$16)),IF(INDEX(Import.PLE,$K92,EZ$16)&lt;=mediçao,CZ92,0),0),PLE!$AA$28*CZ92)</f>
        <v>0</v>
      </c>
      <c r="FA92" s="119">
        <f ca="1">IF($K92&lt;&gt;1,IF(ISNUMBER(INDEX(Import.PLE,$K92,FA$16)),IF(INDEX(Import.PLE,$K92,FA$16)&lt;=mediçao,DA92,0),0),PLE!$AA$28*DA92)</f>
        <v>0</v>
      </c>
      <c r="FB92" s="119">
        <f ca="1">IF($K92&lt;&gt;1,IF(ISNUMBER(INDEX(Import.PLE,$K92,FB$16)),IF(INDEX(Import.PLE,$K92,FB$16)&lt;=mediçao,DB92,0),0),PLE!$AA$28*DB92)</f>
        <v>0</v>
      </c>
      <c r="FC92" s="119">
        <f ca="1">IF($K92&lt;&gt;1,IF(ISNUMBER(INDEX(Import.PLE,$K92,FC$16)),IF(INDEX(Import.PLE,$K92,FC$16)&lt;=mediçao,DC92,0),0),PLE!$AA$28*DC92)</f>
        <v>0</v>
      </c>
      <c r="FD92" s="119">
        <f ca="1">IF($K92&lt;&gt;1,IF(ISNUMBER(INDEX(Import.PLE,$K92,FD$16)),IF(INDEX(Import.PLE,$K92,FD$16)&lt;=mediçao,DD92,0),0),PLE!$AA$28*DD92)</f>
        <v>0</v>
      </c>
      <c r="FE92" s="119">
        <f ca="1">IF($K92&lt;&gt;1,IF(ISNUMBER(INDEX(Import.PLE,$K92,FE$16)),IF(INDEX(Import.PLE,$K92,FE$16)&lt;=mediçao,DE92,0),0),PLE!$AA$28*DE92)</f>
        <v>0</v>
      </c>
      <c r="FF92" s="119">
        <f ca="1">IF($K92&lt;&gt;1,IF(ISNUMBER(INDEX(Import.PLE,$K92,FF$16)),IF(INDEX(Import.PLE,$K92,FF$16)&lt;=mediçao,DF92,0),0),PLE!$AA$28*DF92)</f>
        <v>0</v>
      </c>
      <c r="FG92" s="119">
        <f ca="1">IF($K92&lt;&gt;1,IF(ISNUMBER(INDEX(Import.PLE,$K92,FG$16)),IF(INDEX(Import.PLE,$K92,FG$16)&lt;=mediçao,DG92,0),0),PLE!$AA$28*DG92)</f>
        <v>0</v>
      </c>
      <c r="FH92" s="119">
        <f ca="1">IF($K92&lt;&gt;1,IF(ISNUMBER(INDEX(Import.PLE,$K92,FH$16)),IF(INDEX(Import.PLE,$K92,FH$16)&lt;=mediçao,DH92,0),0),PLE!$AA$28*DH92)</f>
        <v>0</v>
      </c>
      <c r="FI92" s="119">
        <f ca="1">IF($K92&lt;&gt;1,IF(ISNUMBER(INDEX(Import.PLE,$K92,FI$16)),IF(INDEX(Import.PLE,$K92,FI$16)&lt;=mediçao,DI92,0),0),PLE!$AA$28*DI92)</f>
        <v>0</v>
      </c>
      <c r="FJ92" s="119">
        <f ca="1">IF($K92&lt;&gt;1,IF(ISNUMBER(INDEX(Import.PLE,$K92,FJ$16)),IF(INDEX(Import.PLE,$K92,FJ$16)&lt;=mediçao,DJ92,0),0),PLE!$AA$28*DJ92)</f>
        <v>0</v>
      </c>
    </row>
    <row r="93" spans="2:166" s="88" customFormat="1" ht="10.5" x14ac:dyDescent="0.35">
      <c r="B93" s="118">
        <f t="shared" ca="1" si="59"/>
        <v>76</v>
      </c>
      <c r="C93" s="83" t="str">
        <f t="shared" si="4"/>
        <v>Nível</v>
      </c>
      <c r="D93" s="138" t="s">
        <v>334</v>
      </c>
      <c r="E93" s="139" t="s">
        <v>335</v>
      </c>
      <c r="F93" s="137"/>
      <c r="G93" s="174" t="str">
        <f t="shared" si="5"/>
        <v/>
      </c>
      <c r="H93" s="175" t="str">
        <f t="shared" si="6"/>
        <v/>
      </c>
      <c r="I93" s="176">
        <v>15323.97</v>
      </c>
      <c r="J93" s="86"/>
      <c r="K93" s="168" t="str">
        <f>deactivatedados.form1</f>
        <v/>
      </c>
      <c r="L93" s="167"/>
      <c r="M93" s="87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M93" s="119">
        <f t="shared" si="7"/>
        <v>0</v>
      </c>
      <c r="BN93" s="119">
        <f t="shared" si="8"/>
        <v>0</v>
      </c>
      <c r="BO93" s="119">
        <f t="shared" si="9"/>
        <v>0</v>
      </c>
      <c r="BP93" s="119">
        <f t="shared" si="10"/>
        <v>0</v>
      </c>
      <c r="BQ93" s="119">
        <f t="shared" si="11"/>
        <v>0</v>
      </c>
      <c r="BR93" s="119">
        <f t="shared" si="12"/>
        <v>0</v>
      </c>
      <c r="BS93" s="119">
        <f t="shared" si="13"/>
        <v>0</v>
      </c>
      <c r="BT93" s="119">
        <f t="shared" si="14"/>
        <v>0</v>
      </c>
      <c r="BU93" s="119">
        <f t="shared" si="15"/>
        <v>0</v>
      </c>
      <c r="BV93" s="119">
        <f t="shared" si="16"/>
        <v>0</v>
      </c>
      <c r="BW93" s="119">
        <f t="shared" si="17"/>
        <v>0</v>
      </c>
      <c r="BX93" s="119">
        <f t="shared" si="18"/>
        <v>0</v>
      </c>
      <c r="BY93" s="119">
        <f t="shared" si="19"/>
        <v>0</v>
      </c>
      <c r="BZ93" s="119">
        <f t="shared" si="20"/>
        <v>0</v>
      </c>
      <c r="CA93" s="119">
        <f t="shared" si="21"/>
        <v>0</v>
      </c>
      <c r="CB93" s="119">
        <f t="shared" si="22"/>
        <v>0</v>
      </c>
      <c r="CC93" s="119">
        <f t="shared" si="23"/>
        <v>0</v>
      </c>
      <c r="CD93" s="119">
        <f t="shared" si="24"/>
        <v>0</v>
      </c>
      <c r="CE93" s="119">
        <f t="shared" si="25"/>
        <v>0</v>
      </c>
      <c r="CF93" s="119">
        <f t="shared" si="26"/>
        <v>0</v>
      </c>
      <c r="CG93" s="119">
        <f t="shared" si="27"/>
        <v>0</v>
      </c>
      <c r="CH93" s="119">
        <f t="shared" si="28"/>
        <v>0</v>
      </c>
      <c r="CI93" s="119">
        <f t="shared" si="29"/>
        <v>0</v>
      </c>
      <c r="CJ93" s="119">
        <f t="shared" si="30"/>
        <v>0</v>
      </c>
      <c r="CK93" s="119">
        <f t="shared" si="31"/>
        <v>0</v>
      </c>
      <c r="CL93" s="119">
        <f t="shared" si="32"/>
        <v>0</v>
      </c>
      <c r="CM93" s="119">
        <f t="shared" si="33"/>
        <v>0</v>
      </c>
      <c r="CN93" s="119">
        <f t="shared" si="34"/>
        <v>0</v>
      </c>
      <c r="CO93" s="119">
        <f t="shared" si="35"/>
        <v>0</v>
      </c>
      <c r="CP93" s="119">
        <f t="shared" si="36"/>
        <v>0</v>
      </c>
      <c r="CQ93" s="119">
        <f t="shared" si="37"/>
        <v>0</v>
      </c>
      <c r="CR93" s="119">
        <f t="shared" si="38"/>
        <v>0</v>
      </c>
      <c r="CS93" s="119">
        <f t="shared" si="39"/>
        <v>0</v>
      </c>
      <c r="CT93" s="119">
        <f t="shared" si="40"/>
        <v>0</v>
      </c>
      <c r="CU93" s="119">
        <f t="shared" si="41"/>
        <v>0</v>
      </c>
      <c r="CV93" s="119">
        <f t="shared" si="42"/>
        <v>0</v>
      </c>
      <c r="CW93" s="119">
        <f t="shared" si="43"/>
        <v>0</v>
      </c>
      <c r="CX93" s="119">
        <f t="shared" si="44"/>
        <v>0</v>
      </c>
      <c r="CY93" s="119">
        <f t="shared" si="45"/>
        <v>0</v>
      </c>
      <c r="CZ93" s="119">
        <f t="shared" si="46"/>
        <v>0</v>
      </c>
      <c r="DA93" s="119">
        <f t="shared" si="47"/>
        <v>0</v>
      </c>
      <c r="DB93" s="119">
        <f t="shared" si="48"/>
        <v>0</v>
      </c>
      <c r="DC93" s="119">
        <f t="shared" si="49"/>
        <v>0</v>
      </c>
      <c r="DD93" s="119">
        <f t="shared" si="50"/>
        <v>0</v>
      </c>
      <c r="DE93" s="119">
        <f t="shared" si="51"/>
        <v>0</v>
      </c>
      <c r="DF93" s="119">
        <f t="shared" si="52"/>
        <v>0</v>
      </c>
      <c r="DG93" s="119">
        <f t="shared" si="53"/>
        <v>0</v>
      </c>
      <c r="DH93" s="119">
        <f t="shared" si="54"/>
        <v>0</v>
      </c>
      <c r="DI93" s="119">
        <f t="shared" si="55"/>
        <v>0</v>
      </c>
      <c r="DJ93" s="119">
        <f t="shared" si="56"/>
        <v>0</v>
      </c>
      <c r="DK93" s="126" t="str">
        <f t="shared" si="57"/>
        <v>1</v>
      </c>
      <c r="DL93" s="126">
        <f t="shared" ca="1" si="58"/>
        <v>0</v>
      </c>
      <c r="DM93" s="119">
        <f ca="1">IF($K93&lt;&gt;1,IF(ISNUMBER(INDEX(Import.PLE,$K93,DM$16)),IF(INDEX(Import.PLE,$K93,DM$16)&lt;=mediçao,BM93,0),0),PLE!$AA$28*BM93)</f>
        <v>0</v>
      </c>
      <c r="DN93" s="119">
        <f ca="1">IF($K93&lt;&gt;1,IF(ISNUMBER(INDEX(Import.PLE,$K93,DN$16)),IF(INDEX(Import.PLE,$K93,DN$16)&lt;=mediçao,BN93,0),0),PLE!$AA$28*BN93)</f>
        <v>0</v>
      </c>
      <c r="DO93" s="119">
        <f ca="1">IF($K93&lt;&gt;1,IF(ISNUMBER(INDEX(Import.PLE,$K93,DO$16)),IF(INDEX(Import.PLE,$K93,DO$16)&lt;=mediçao,BO93,0),0),PLE!$AA$28*BO93)</f>
        <v>0</v>
      </c>
      <c r="DP93" s="119">
        <f ca="1">IF($K93&lt;&gt;1,IF(ISNUMBER(INDEX(Import.PLE,$K93,DP$16)),IF(INDEX(Import.PLE,$K93,DP$16)&lt;=mediçao,BP93,0),0),PLE!$AA$28*BP93)</f>
        <v>0</v>
      </c>
      <c r="DQ93" s="119">
        <f ca="1">IF($K93&lt;&gt;1,IF(ISNUMBER(INDEX(Import.PLE,$K93,DQ$16)),IF(INDEX(Import.PLE,$K93,DQ$16)&lt;=mediçao,BQ93,0),0),PLE!$AA$28*BQ93)</f>
        <v>0</v>
      </c>
      <c r="DR93" s="119">
        <f ca="1">IF($K93&lt;&gt;1,IF(ISNUMBER(INDEX(Import.PLE,$K93,DR$16)),IF(INDEX(Import.PLE,$K93,DR$16)&lt;=mediçao,BR93,0),0),PLE!$AA$28*BR93)</f>
        <v>0</v>
      </c>
      <c r="DS93" s="119">
        <f ca="1">IF($K93&lt;&gt;1,IF(ISNUMBER(INDEX(Import.PLE,$K93,DS$16)),IF(INDEX(Import.PLE,$K93,DS$16)&lt;=mediçao,BS93,0),0),PLE!$AA$28*BS93)</f>
        <v>0</v>
      </c>
      <c r="DT93" s="119">
        <f ca="1">IF($K93&lt;&gt;1,IF(ISNUMBER(INDEX(Import.PLE,$K93,DT$16)),IF(INDEX(Import.PLE,$K93,DT$16)&lt;=mediçao,BT93,0),0),PLE!$AA$28*BT93)</f>
        <v>0</v>
      </c>
      <c r="DU93" s="119">
        <f ca="1">IF($K93&lt;&gt;1,IF(ISNUMBER(INDEX(Import.PLE,$K93,DU$16)),IF(INDEX(Import.PLE,$K93,DU$16)&lt;=mediçao,BU93,0),0),PLE!$AA$28*BU93)</f>
        <v>0</v>
      </c>
      <c r="DV93" s="119">
        <f ca="1">IF($K93&lt;&gt;1,IF(ISNUMBER(INDEX(Import.PLE,$K93,DV$16)),IF(INDEX(Import.PLE,$K93,DV$16)&lt;=mediçao,BV93,0),0),PLE!$AA$28*BV93)</f>
        <v>0</v>
      </c>
      <c r="DW93" s="119">
        <f ca="1">IF($K93&lt;&gt;1,IF(ISNUMBER(INDEX(Import.PLE,$K93,DW$16)),IF(INDEX(Import.PLE,$K93,DW$16)&lt;=mediçao,BW93,0),0),PLE!$AA$28*BW93)</f>
        <v>0</v>
      </c>
      <c r="DX93" s="119">
        <f ca="1">IF($K93&lt;&gt;1,IF(ISNUMBER(INDEX(Import.PLE,$K93,DX$16)),IF(INDEX(Import.PLE,$K93,DX$16)&lt;=mediçao,BX93,0),0),PLE!$AA$28*BX93)</f>
        <v>0</v>
      </c>
      <c r="DY93" s="119">
        <f ca="1">IF($K93&lt;&gt;1,IF(ISNUMBER(INDEX(Import.PLE,$K93,DY$16)),IF(INDEX(Import.PLE,$K93,DY$16)&lt;=mediçao,BY93,0),0),PLE!$AA$28*BY93)</f>
        <v>0</v>
      </c>
      <c r="DZ93" s="119">
        <f ca="1">IF($K93&lt;&gt;1,IF(ISNUMBER(INDEX(Import.PLE,$K93,DZ$16)),IF(INDEX(Import.PLE,$K93,DZ$16)&lt;=mediçao,BZ93,0),0),PLE!$AA$28*BZ93)</f>
        <v>0</v>
      </c>
      <c r="EA93" s="119">
        <f ca="1">IF($K93&lt;&gt;1,IF(ISNUMBER(INDEX(Import.PLE,$K93,EA$16)),IF(INDEX(Import.PLE,$K93,EA$16)&lt;=mediçao,CA93,0),0),PLE!$AA$28*CA93)</f>
        <v>0</v>
      </c>
      <c r="EB93" s="119">
        <f ca="1">IF($K93&lt;&gt;1,IF(ISNUMBER(INDEX(Import.PLE,$K93,EB$16)),IF(INDEX(Import.PLE,$K93,EB$16)&lt;=mediçao,CB93,0),0),PLE!$AA$28*CB93)</f>
        <v>0</v>
      </c>
      <c r="EC93" s="119">
        <f ca="1">IF($K93&lt;&gt;1,IF(ISNUMBER(INDEX(Import.PLE,$K93,EC$16)),IF(INDEX(Import.PLE,$K93,EC$16)&lt;=mediçao,CC93,0),0),PLE!$AA$28*CC93)</f>
        <v>0</v>
      </c>
      <c r="ED93" s="119">
        <f ca="1">IF($K93&lt;&gt;1,IF(ISNUMBER(INDEX(Import.PLE,$K93,ED$16)),IF(INDEX(Import.PLE,$K93,ED$16)&lt;=mediçao,CD93,0),0),PLE!$AA$28*CD93)</f>
        <v>0</v>
      </c>
      <c r="EE93" s="119">
        <f ca="1">IF($K93&lt;&gt;1,IF(ISNUMBER(INDEX(Import.PLE,$K93,EE$16)),IF(INDEX(Import.PLE,$K93,EE$16)&lt;=mediçao,CE93,0),0),PLE!$AA$28*CE93)</f>
        <v>0</v>
      </c>
      <c r="EF93" s="119">
        <f ca="1">IF($K93&lt;&gt;1,IF(ISNUMBER(INDEX(Import.PLE,$K93,EF$16)),IF(INDEX(Import.PLE,$K93,EF$16)&lt;=mediçao,CF93,0),0),PLE!$AA$28*CF93)</f>
        <v>0</v>
      </c>
      <c r="EG93" s="119">
        <f ca="1">IF($K93&lt;&gt;1,IF(ISNUMBER(INDEX(Import.PLE,$K93,EG$16)),IF(INDEX(Import.PLE,$K93,EG$16)&lt;=mediçao,CG93,0),0),PLE!$AA$28*CG93)</f>
        <v>0</v>
      </c>
      <c r="EH93" s="119">
        <f ca="1">IF($K93&lt;&gt;1,IF(ISNUMBER(INDEX(Import.PLE,$K93,EH$16)),IF(INDEX(Import.PLE,$K93,EH$16)&lt;=mediçao,CH93,0),0),PLE!$AA$28*CH93)</f>
        <v>0</v>
      </c>
      <c r="EI93" s="119">
        <f ca="1">IF($K93&lt;&gt;1,IF(ISNUMBER(INDEX(Import.PLE,$K93,EI$16)),IF(INDEX(Import.PLE,$K93,EI$16)&lt;=mediçao,CI93,0),0),PLE!$AA$28*CI93)</f>
        <v>0</v>
      </c>
      <c r="EJ93" s="119">
        <f ca="1">IF($K93&lt;&gt;1,IF(ISNUMBER(INDEX(Import.PLE,$K93,EJ$16)),IF(INDEX(Import.PLE,$K93,EJ$16)&lt;=mediçao,CJ93,0),0),PLE!$AA$28*CJ93)</f>
        <v>0</v>
      </c>
      <c r="EK93" s="119">
        <f ca="1">IF($K93&lt;&gt;1,IF(ISNUMBER(INDEX(Import.PLE,$K93,EK$16)),IF(INDEX(Import.PLE,$K93,EK$16)&lt;=mediçao,CK93,0),0),PLE!$AA$28*CK93)</f>
        <v>0</v>
      </c>
      <c r="EL93" s="119">
        <f ca="1">IF($K93&lt;&gt;1,IF(ISNUMBER(INDEX(Import.PLE,$K93,EL$16)),IF(INDEX(Import.PLE,$K93,EL$16)&lt;=mediçao,CL93,0),0),PLE!$AA$28*CL93)</f>
        <v>0</v>
      </c>
      <c r="EM93" s="119">
        <f ca="1">IF($K93&lt;&gt;1,IF(ISNUMBER(INDEX(Import.PLE,$K93,EM$16)),IF(INDEX(Import.PLE,$K93,EM$16)&lt;=mediçao,CM93,0),0),PLE!$AA$28*CM93)</f>
        <v>0</v>
      </c>
      <c r="EN93" s="119">
        <f ca="1">IF($K93&lt;&gt;1,IF(ISNUMBER(INDEX(Import.PLE,$K93,EN$16)),IF(INDEX(Import.PLE,$K93,EN$16)&lt;=mediçao,CN93,0),0),PLE!$AA$28*CN93)</f>
        <v>0</v>
      </c>
      <c r="EO93" s="119">
        <f ca="1">IF($K93&lt;&gt;1,IF(ISNUMBER(INDEX(Import.PLE,$K93,EO$16)),IF(INDEX(Import.PLE,$K93,EO$16)&lt;=mediçao,CO93,0),0),PLE!$AA$28*CO93)</f>
        <v>0</v>
      </c>
      <c r="EP93" s="119">
        <f ca="1">IF($K93&lt;&gt;1,IF(ISNUMBER(INDEX(Import.PLE,$K93,EP$16)),IF(INDEX(Import.PLE,$K93,EP$16)&lt;=mediçao,CP93,0),0),PLE!$AA$28*CP93)</f>
        <v>0</v>
      </c>
      <c r="EQ93" s="119">
        <f ca="1">IF($K93&lt;&gt;1,IF(ISNUMBER(INDEX(Import.PLE,$K93,EQ$16)),IF(INDEX(Import.PLE,$K93,EQ$16)&lt;=mediçao,CQ93,0),0),PLE!$AA$28*CQ93)</f>
        <v>0</v>
      </c>
      <c r="ER93" s="119">
        <f ca="1">IF($K93&lt;&gt;1,IF(ISNUMBER(INDEX(Import.PLE,$K93,ER$16)),IF(INDEX(Import.PLE,$K93,ER$16)&lt;=mediçao,CR93,0),0),PLE!$AA$28*CR93)</f>
        <v>0</v>
      </c>
      <c r="ES93" s="119">
        <f ca="1">IF($K93&lt;&gt;1,IF(ISNUMBER(INDEX(Import.PLE,$K93,ES$16)),IF(INDEX(Import.PLE,$K93,ES$16)&lt;=mediçao,CS93,0),0),PLE!$AA$28*CS93)</f>
        <v>0</v>
      </c>
      <c r="ET93" s="119">
        <f ca="1">IF($K93&lt;&gt;1,IF(ISNUMBER(INDEX(Import.PLE,$K93,ET$16)),IF(INDEX(Import.PLE,$K93,ET$16)&lt;=mediçao,CT93,0),0),PLE!$AA$28*CT93)</f>
        <v>0</v>
      </c>
      <c r="EU93" s="119">
        <f ca="1">IF($K93&lt;&gt;1,IF(ISNUMBER(INDEX(Import.PLE,$K93,EU$16)),IF(INDEX(Import.PLE,$K93,EU$16)&lt;=mediçao,CU93,0),0),PLE!$AA$28*CU93)</f>
        <v>0</v>
      </c>
      <c r="EV93" s="119">
        <f ca="1">IF($K93&lt;&gt;1,IF(ISNUMBER(INDEX(Import.PLE,$K93,EV$16)),IF(INDEX(Import.PLE,$K93,EV$16)&lt;=mediçao,CV93,0),0),PLE!$AA$28*CV93)</f>
        <v>0</v>
      </c>
      <c r="EW93" s="119">
        <f ca="1">IF($K93&lt;&gt;1,IF(ISNUMBER(INDEX(Import.PLE,$K93,EW$16)),IF(INDEX(Import.PLE,$K93,EW$16)&lt;=mediçao,CW93,0),0),PLE!$AA$28*CW93)</f>
        <v>0</v>
      </c>
      <c r="EX93" s="119">
        <f ca="1">IF($K93&lt;&gt;1,IF(ISNUMBER(INDEX(Import.PLE,$K93,EX$16)),IF(INDEX(Import.PLE,$K93,EX$16)&lt;=mediçao,CX93,0),0),PLE!$AA$28*CX93)</f>
        <v>0</v>
      </c>
      <c r="EY93" s="119">
        <f ca="1">IF($K93&lt;&gt;1,IF(ISNUMBER(INDEX(Import.PLE,$K93,EY$16)),IF(INDEX(Import.PLE,$K93,EY$16)&lt;=mediçao,CY93,0),0),PLE!$AA$28*CY93)</f>
        <v>0</v>
      </c>
      <c r="EZ93" s="119">
        <f ca="1">IF($K93&lt;&gt;1,IF(ISNUMBER(INDEX(Import.PLE,$K93,EZ$16)),IF(INDEX(Import.PLE,$K93,EZ$16)&lt;=mediçao,CZ93,0),0),PLE!$AA$28*CZ93)</f>
        <v>0</v>
      </c>
      <c r="FA93" s="119">
        <f ca="1">IF($K93&lt;&gt;1,IF(ISNUMBER(INDEX(Import.PLE,$K93,FA$16)),IF(INDEX(Import.PLE,$K93,FA$16)&lt;=mediçao,DA93,0),0),PLE!$AA$28*DA93)</f>
        <v>0</v>
      </c>
      <c r="FB93" s="119">
        <f ca="1">IF($K93&lt;&gt;1,IF(ISNUMBER(INDEX(Import.PLE,$K93,FB$16)),IF(INDEX(Import.PLE,$K93,FB$16)&lt;=mediçao,DB93,0),0),PLE!$AA$28*DB93)</f>
        <v>0</v>
      </c>
      <c r="FC93" s="119">
        <f ca="1">IF($K93&lt;&gt;1,IF(ISNUMBER(INDEX(Import.PLE,$K93,FC$16)),IF(INDEX(Import.PLE,$K93,FC$16)&lt;=mediçao,DC93,0),0),PLE!$AA$28*DC93)</f>
        <v>0</v>
      </c>
      <c r="FD93" s="119">
        <f ca="1">IF($K93&lt;&gt;1,IF(ISNUMBER(INDEX(Import.PLE,$K93,FD$16)),IF(INDEX(Import.PLE,$K93,FD$16)&lt;=mediçao,DD93,0),0),PLE!$AA$28*DD93)</f>
        <v>0</v>
      </c>
      <c r="FE93" s="119">
        <f ca="1">IF($K93&lt;&gt;1,IF(ISNUMBER(INDEX(Import.PLE,$K93,FE$16)),IF(INDEX(Import.PLE,$K93,FE$16)&lt;=mediçao,DE93,0),0),PLE!$AA$28*DE93)</f>
        <v>0</v>
      </c>
      <c r="FF93" s="119">
        <f ca="1">IF($K93&lt;&gt;1,IF(ISNUMBER(INDEX(Import.PLE,$K93,FF$16)),IF(INDEX(Import.PLE,$K93,FF$16)&lt;=mediçao,DF93,0),0),PLE!$AA$28*DF93)</f>
        <v>0</v>
      </c>
      <c r="FG93" s="119">
        <f ca="1">IF($K93&lt;&gt;1,IF(ISNUMBER(INDEX(Import.PLE,$K93,FG$16)),IF(INDEX(Import.PLE,$K93,FG$16)&lt;=mediçao,DG93,0),0),PLE!$AA$28*DG93)</f>
        <v>0</v>
      </c>
      <c r="FH93" s="119">
        <f ca="1">IF($K93&lt;&gt;1,IF(ISNUMBER(INDEX(Import.PLE,$K93,FH$16)),IF(INDEX(Import.PLE,$K93,FH$16)&lt;=mediçao,DH93,0),0),PLE!$AA$28*DH93)</f>
        <v>0</v>
      </c>
      <c r="FI93" s="119">
        <f ca="1">IF($K93&lt;&gt;1,IF(ISNUMBER(INDEX(Import.PLE,$K93,FI$16)),IF(INDEX(Import.PLE,$K93,FI$16)&lt;=mediçao,DI93,0),0),PLE!$AA$28*DI93)</f>
        <v>0</v>
      </c>
      <c r="FJ93" s="119">
        <f ca="1">IF($K93&lt;&gt;1,IF(ISNUMBER(INDEX(Import.PLE,$K93,FJ$16)),IF(INDEX(Import.PLE,$K93,FJ$16)&lt;=mediçao,DJ93,0),0),PLE!$AA$28*DJ93)</f>
        <v>0</v>
      </c>
    </row>
    <row r="94" spans="2:166" s="88" customFormat="1" ht="11.25" customHeight="1" x14ac:dyDescent="0.35">
      <c r="B94" s="118">
        <f t="shared" ca="1" si="59"/>
        <v>77</v>
      </c>
      <c r="C94" s="83" t="str">
        <f t="shared" si="4"/>
        <v>Serviço</v>
      </c>
      <c r="D94" s="138" t="s">
        <v>336</v>
      </c>
      <c r="E94" s="139" t="s">
        <v>337</v>
      </c>
      <c r="F94" s="137" t="s">
        <v>201</v>
      </c>
      <c r="G94" s="174">
        <f t="shared" si="5"/>
        <v>441.74</v>
      </c>
      <c r="H94" s="175">
        <f t="shared" si="6"/>
        <v>3.0400009055100288</v>
      </c>
      <c r="I94" s="176">
        <v>1342.89</v>
      </c>
      <c r="J94" s="86"/>
      <c r="K94" s="168">
        <f>deactivatedados.form1</f>
        <v>10</v>
      </c>
      <c r="L94" s="167" t="s">
        <v>710</v>
      </c>
      <c r="M94" s="87"/>
      <c r="N94" s="181">
        <v>441.74</v>
      </c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M94" s="119">
        <f t="shared" ca="1" si="7"/>
        <v>1342.89</v>
      </c>
      <c r="BN94" s="119">
        <f t="shared" si="8"/>
        <v>0</v>
      </c>
      <c r="BO94" s="119">
        <f t="shared" si="9"/>
        <v>0</v>
      </c>
      <c r="BP94" s="119">
        <f t="shared" si="10"/>
        <v>0</v>
      </c>
      <c r="BQ94" s="119">
        <f t="shared" si="11"/>
        <v>0</v>
      </c>
      <c r="BR94" s="119">
        <f t="shared" si="12"/>
        <v>0</v>
      </c>
      <c r="BS94" s="119">
        <f t="shared" si="13"/>
        <v>0</v>
      </c>
      <c r="BT94" s="119">
        <f t="shared" si="14"/>
        <v>0</v>
      </c>
      <c r="BU94" s="119">
        <f t="shared" si="15"/>
        <v>0</v>
      </c>
      <c r="BV94" s="119">
        <f t="shared" si="16"/>
        <v>0</v>
      </c>
      <c r="BW94" s="119">
        <f t="shared" si="17"/>
        <v>0</v>
      </c>
      <c r="BX94" s="119">
        <f t="shared" si="18"/>
        <v>0</v>
      </c>
      <c r="BY94" s="119">
        <f t="shared" si="19"/>
        <v>0</v>
      </c>
      <c r="BZ94" s="119">
        <f t="shared" si="20"/>
        <v>0</v>
      </c>
      <c r="CA94" s="119">
        <f t="shared" si="21"/>
        <v>0</v>
      </c>
      <c r="CB94" s="119">
        <f t="shared" si="22"/>
        <v>0</v>
      </c>
      <c r="CC94" s="119">
        <f t="shared" si="23"/>
        <v>0</v>
      </c>
      <c r="CD94" s="119">
        <f t="shared" si="24"/>
        <v>0</v>
      </c>
      <c r="CE94" s="119">
        <f t="shared" si="25"/>
        <v>0</v>
      </c>
      <c r="CF94" s="119">
        <f t="shared" si="26"/>
        <v>0</v>
      </c>
      <c r="CG94" s="119">
        <f t="shared" si="27"/>
        <v>0</v>
      </c>
      <c r="CH94" s="119">
        <f t="shared" si="28"/>
        <v>0</v>
      </c>
      <c r="CI94" s="119">
        <f t="shared" si="29"/>
        <v>0</v>
      </c>
      <c r="CJ94" s="119">
        <f t="shared" si="30"/>
        <v>0</v>
      </c>
      <c r="CK94" s="119">
        <f t="shared" si="31"/>
        <v>0</v>
      </c>
      <c r="CL94" s="119">
        <f t="shared" si="32"/>
        <v>0</v>
      </c>
      <c r="CM94" s="119">
        <f t="shared" si="33"/>
        <v>0</v>
      </c>
      <c r="CN94" s="119">
        <f t="shared" si="34"/>
        <v>0</v>
      </c>
      <c r="CO94" s="119">
        <f t="shared" si="35"/>
        <v>0</v>
      </c>
      <c r="CP94" s="119">
        <f t="shared" si="36"/>
        <v>0</v>
      </c>
      <c r="CQ94" s="119">
        <f t="shared" si="37"/>
        <v>0</v>
      </c>
      <c r="CR94" s="119">
        <f t="shared" si="38"/>
        <v>0</v>
      </c>
      <c r="CS94" s="119">
        <f t="shared" si="39"/>
        <v>0</v>
      </c>
      <c r="CT94" s="119">
        <f t="shared" si="40"/>
        <v>0</v>
      </c>
      <c r="CU94" s="119">
        <f t="shared" si="41"/>
        <v>0</v>
      </c>
      <c r="CV94" s="119">
        <f t="shared" si="42"/>
        <v>0</v>
      </c>
      <c r="CW94" s="119">
        <f t="shared" si="43"/>
        <v>0</v>
      </c>
      <c r="CX94" s="119">
        <f t="shared" si="44"/>
        <v>0</v>
      </c>
      <c r="CY94" s="119">
        <f t="shared" si="45"/>
        <v>0</v>
      </c>
      <c r="CZ94" s="119">
        <f t="shared" si="46"/>
        <v>0</v>
      </c>
      <c r="DA94" s="119">
        <f t="shared" si="47"/>
        <v>0</v>
      </c>
      <c r="DB94" s="119">
        <f t="shared" si="48"/>
        <v>0</v>
      </c>
      <c r="DC94" s="119">
        <f t="shared" si="49"/>
        <v>0</v>
      </c>
      <c r="DD94" s="119">
        <f t="shared" si="50"/>
        <v>0</v>
      </c>
      <c r="DE94" s="119">
        <f t="shared" si="51"/>
        <v>0</v>
      </c>
      <c r="DF94" s="119">
        <f t="shared" si="52"/>
        <v>0</v>
      </c>
      <c r="DG94" s="119">
        <f t="shared" si="53"/>
        <v>0</v>
      </c>
      <c r="DH94" s="119">
        <f t="shared" si="54"/>
        <v>0</v>
      </c>
      <c r="DI94" s="119">
        <f t="shared" si="55"/>
        <v>0</v>
      </c>
      <c r="DJ94" s="119">
        <f t="shared" si="56"/>
        <v>0</v>
      </c>
      <c r="DK94" s="126" t="str">
        <f t="shared" si="57"/>
        <v>1</v>
      </c>
      <c r="DL94" s="126">
        <f t="shared" ca="1" si="58"/>
        <v>0</v>
      </c>
      <c r="DM94" s="119">
        <f ca="1">IF($K94&lt;&gt;1,IF(ISNUMBER(INDEX(Import.PLE,$K94,DM$16)),IF(INDEX(Import.PLE,$K94,DM$16)&lt;=mediçao,BM94,0),0),PLE!$AA$28*BM94)</f>
        <v>0</v>
      </c>
      <c r="DN94" s="119">
        <f ca="1">IF($K94&lt;&gt;1,IF(ISNUMBER(INDEX(Import.PLE,$K94,DN$16)),IF(INDEX(Import.PLE,$K94,DN$16)&lt;=mediçao,BN94,0),0),PLE!$AA$28*BN94)</f>
        <v>0</v>
      </c>
      <c r="DO94" s="119">
        <f ca="1">IF($K94&lt;&gt;1,IF(ISNUMBER(INDEX(Import.PLE,$K94,DO$16)),IF(INDEX(Import.PLE,$K94,DO$16)&lt;=mediçao,BO94,0),0),PLE!$AA$28*BO94)</f>
        <v>0</v>
      </c>
      <c r="DP94" s="119">
        <f ca="1">IF($K94&lt;&gt;1,IF(ISNUMBER(INDEX(Import.PLE,$K94,DP$16)),IF(INDEX(Import.PLE,$K94,DP$16)&lt;=mediçao,BP94,0),0),PLE!$AA$28*BP94)</f>
        <v>0</v>
      </c>
      <c r="DQ94" s="119">
        <f ca="1">IF($K94&lt;&gt;1,IF(ISNUMBER(INDEX(Import.PLE,$K94,DQ$16)),IF(INDEX(Import.PLE,$K94,DQ$16)&lt;=mediçao,BQ94,0),0),PLE!$AA$28*BQ94)</f>
        <v>0</v>
      </c>
      <c r="DR94" s="119">
        <f ca="1">IF($K94&lt;&gt;1,IF(ISNUMBER(INDEX(Import.PLE,$K94,DR$16)),IF(INDEX(Import.PLE,$K94,DR$16)&lt;=mediçao,BR94,0),0),PLE!$AA$28*BR94)</f>
        <v>0</v>
      </c>
      <c r="DS94" s="119">
        <f ca="1">IF($K94&lt;&gt;1,IF(ISNUMBER(INDEX(Import.PLE,$K94,DS$16)),IF(INDEX(Import.PLE,$K94,DS$16)&lt;=mediçao,BS94,0),0),PLE!$AA$28*BS94)</f>
        <v>0</v>
      </c>
      <c r="DT94" s="119">
        <f ca="1">IF($K94&lt;&gt;1,IF(ISNUMBER(INDEX(Import.PLE,$K94,DT$16)),IF(INDEX(Import.PLE,$K94,DT$16)&lt;=mediçao,BT94,0),0),PLE!$AA$28*BT94)</f>
        <v>0</v>
      </c>
      <c r="DU94" s="119">
        <f ca="1">IF($K94&lt;&gt;1,IF(ISNUMBER(INDEX(Import.PLE,$K94,DU$16)),IF(INDEX(Import.PLE,$K94,DU$16)&lt;=mediçao,BU94,0),0),PLE!$AA$28*BU94)</f>
        <v>0</v>
      </c>
      <c r="DV94" s="119">
        <f ca="1">IF($K94&lt;&gt;1,IF(ISNUMBER(INDEX(Import.PLE,$K94,DV$16)),IF(INDEX(Import.PLE,$K94,DV$16)&lt;=mediçao,BV94,0),0),PLE!$AA$28*BV94)</f>
        <v>0</v>
      </c>
      <c r="DW94" s="119">
        <f ca="1">IF($K94&lt;&gt;1,IF(ISNUMBER(INDEX(Import.PLE,$K94,DW$16)),IF(INDEX(Import.PLE,$K94,DW$16)&lt;=mediçao,BW94,0),0),PLE!$AA$28*BW94)</f>
        <v>0</v>
      </c>
      <c r="DX94" s="119">
        <f ca="1">IF($K94&lt;&gt;1,IF(ISNUMBER(INDEX(Import.PLE,$K94,DX$16)),IF(INDEX(Import.PLE,$K94,DX$16)&lt;=mediçao,BX94,0),0),PLE!$AA$28*BX94)</f>
        <v>0</v>
      </c>
      <c r="DY94" s="119">
        <f ca="1">IF($K94&lt;&gt;1,IF(ISNUMBER(INDEX(Import.PLE,$K94,DY$16)),IF(INDEX(Import.PLE,$K94,DY$16)&lt;=mediçao,BY94,0),0),PLE!$AA$28*BY94)</f>
        <v>0</v>
      </c>
      <c r="DZ94" s="119">
        <f ca="1">IF($K94&lt;&gt;1,IF(ISNUMBER(INDEX(Import.PLE,$K94,DZ$16)),IF(INDEX(Import.PLE,$K94,DZ$16)&lt;=mediçao,BZ94,0),0),PLE!$AA$28*BZ94)</f>
        <v>0</v>
      </c>
      <c r="EA94" s="119">
        <f ca="1">IF($K94&lt;&gt;1,IF(ISNUMBER(INDEX(Import.PLE,$K94,EA$16)),IF(INDEX(Import.PLE,$K94,EA$16)&lt;=mediçao,CA94,0),0),PLE!$AA$28*CA94)</f>
        <v>0</v>
      </c>
      <c r="EB94" s="119">
        <f ca="1">IF($K94&lt;&gt;1,IF(ISNUMBER(INDEX(Import.PLE,$K94,EB$16)),IF(INDEX(Import.PLE,$K94,EB$16)&lt;=mediçao,CB94,0),0),PLE!$AA$28*CB94)</f>
        <v>0</v>
      </c>
      <c r="EC94" s="119">
        <f ca="1">IF($K94&lt;&gt;1,IF(ISNUMBER(INDEX(Import.PLE,$K94,EC$16)),IF(INDEX(Import.PLE,$K94,EC$16)&lt;=mediçao,CC94,0),0),PLE!$AA$28*CC94)</f>
        <v>0</v>
      </c>
      <c r="ED94" s="119">
        <f ca="1">IF($K94&lt;&gt;1,IF(ISNUMBER(INDEX(Import.PLE,$K94,ED$16)),IF(INDEX(Import.PLE,$K94,ED$16)&lt;=mediçao,CD94,0),0),PLE!$AA$28*CD94)</f>
        <v>0</v>
      </c>
      <c r="EE94" s="119">
        <f ca="1">IF($K94&lt;&gt;1,IF(ISNUMBER(INDEX(Import.PLE,$K94,EE$16)),IF(INDEX(Import.PLE,$K94,EE$16)&lt;=mediçao,CE94,0),0),PLE!$AA$28*CE94)</f>
        <v>0</v>
      </c>
      <c r="EF94" s="119">
        <f ca="1">IF($K94&lt;&gt;1,IF(ISNUMBER(INDEX(Import.PLE,$K94,EF$16)),IF(INDEX(Import.PLE,$K94,EF$16)&lt;=mediçao,CF94,0),0),PLE!$AA$28*CF94)</f>
        <v>0</v>
      </c>
      <c r="EG94" s="119">
        <f ca="1">IF($K94&lt;&gt;1,IF(ISNUMBER(INDEX(Import.PLE,$K94,EG$16)),IF(INDEX(Import.PLE,$K94,EG$16)&lt;=mediçao,CG94,0),0),PLE!$AA$28*CG94)</f>
        <v>0</v>
      </c>
      <c r="EH94" s="119">
        <f ca="1">IF($K94&lt;&gt;1,IF(ISNUMBER(INDEX(Import.PLE,$K94,EH$16)),IF(INDEX(Import.PLE,$K94,EH$16)&lt;=mediçao,CH94,0),0),PLE!$AA$28*CH94)</f>
        <v>0</v>
      </c>
      <c r="EI94" s="119">
        <f ca="1">IF($K94&lt;&gt;1,IF(ISNUMBER(INDEX(Import.PLE,$K94,EI$16)),IF(INDEX(Import.PLE,$K94,EI$16)&lt;=mediçao,CI94,0),0),PLE!$AA$28*CI94)</f>
        <v>0</v>
      </c>
      <c r="EJ94" s="119">
        <f ca="1">IF($K94&lt;&gt;1,IF(ISNUMBER(INDEX(Import.PLE,$K94,EJ$16)),IF(INDEX(Import.PLE,$K94,EJ$16)&lt;=mediçao,CJ94,0),0),PLE!$AA$28*CJ94)</f>
        <v>0</v>
      </c>
      <c r="EK94" s="119">
        <f ca="1">IF($K94&lt;&gt;1,IF(ISNUMBER(INDEX(Import.PLE,$K94,EK$16)),IF(INDEX(Import.PLE,$K94,EK$16)&lt;=mediçao,CK94,0),0),PLE!$AA$28*CK94)</f>
        <v>0</v>
      </c>
      <c r="EL94" s="119">
        <f ca="1">IF($K94&lt;&gt;1,IF(ISNUMBER(INDEX(Import.PLE,$K94,EL$16)),IF(INDEX(Import.PLE,$K94,EL$16)&lt;=mediçao,CL94,0),0),PLE!$AA$28*CL94)</f>
        <v>0</v>
      </c>
      <c r="EM94" s="119">
        <f ca="1">IF($K94&lt;&gt;1,IF(ISNUMBER(INDEX(Import.PLE,$K94,EM$16)),IF(INDEX(Import.PLE,$K94,EM$16)&lt;=mediçao,CM94,0),0),PLE!$AA$28*CM94)</f>
        <v>0</v>
      </c>
      <c r="EN94" s="119">
        <f ca="1">IF($K94&lt;&gt;1,IF(ISNUMBER(INDEX(Import.PLE,$K94,EN$16)),IF(INDEX(Import.PLE,$K94,EN$16)&lt;=mediçao,CN94,0),0),PLE!$AA$28*CN94)</f>
        <v>0</v>
      </c>
      <c r="EO94" s="119">
        <f ca="1">IF($K94&lt;&gt;1,IF(ISNUMBER(INDEX(Import.PLE,$K94,EO$16)),IF(INDEX(Import.PLE,$K94,EO$16)&lt;=mediçao,CO94,0),0),PLE!$AA$28*CO94)</f>
        <v>0</v>
      </c>
      <c r="EP94" s="119">
        <f ca="1">IF($K94&lt;&gt;1,IF(ISNUMBER(INDEX(Import.PLE,$K94,EP$16)),IF(INDEX(Import.PLE,$K94,EP$16)&lt;=mediçao,CP94,0),0),PLE!$AA$28*CP94)</f>
        <v>0</v>
      </c>
      <c r="EQ94" s="119">
        <f ca="1">IF($K94&lt;&gt;1,IF(ISNUMBER(INDEX(Import.PLE,$K94,EQ$16)),IF(INDEX(Import.PLE,$K94,EQ$16)&lt;=mediçao,CQ94,0),0),PLE!$AA$28*CQ94)</f>
        <v>0</v>
      </c>
      <c r="ER94" s="119">
        <f ca="1">IF($K94&lt;&gt;1,IF(ISNUMBER(INDEX(Import.PLE,$K94,ER$16)),IF(INDEX(Import.PLE,$K94,ER$16)&lt;=mediçao,CR94,0),0),PLE!$AA$28*CR94)</f>
        <v>0</v>
      </c>
      <c r="ES94" s="119">
        <f ca="1">IF($K94&lt;&gt;1,IF(ISNUMBER(INDEX(Import.PLE,$K94,ES$16)),IF(INDEX(Import.PLE,$K94,ES$16)&lt;=mediçao,CS94,0),0),PLE!$AA$28*CS94)</f>
        <v>0</v>
      </c>
      <c r="ET94" s="119">
        <f ca="1">IF($K94&lt;&gt;1,IF(ISNUMBER(INDEX(Import.PLE,$K94,ET$16)),IF(INDEX(Import.PLE,$K94,ET$16)&lt;=mediçao,CT94,0),0),PLE!$AA$28*CT94)</f>
        <v>0</v>
      </c>
      <c r="EU94" s="119">
        <f ca="1">IF($K94&lt;&gt;1,IF(ISNUMBER(INDEX(Import.PLE,$K94,EU$16)),IF(INDEX(Import.PLE,$K94,EU$16)&lt;=mediçao,CU94,0),0),PLE!$AA$28*CU94)</f>
        <v>0</v>
      </c>
      <c r="EV94" s="119">
        <f ca="1">IF($K94&lt;&gt;1,IF(ISNUMBER(INDEX(Import.PLE,$K94,EV$16)),IF(INDEX(Import.PLE,$K94,EV$16)&lt;=mediçao,CV94,0),0),PLE!$AA$28*CV94)</f>
        <v>0</v>
      </c>
      <c r="EW94" s="119">
        <f ca="1">IF($K94&lt;&gt;1,IF(ISNUMBER(INDEX(Import.PLE,$K94,EW$16)),IF(INDEX(Import.PLE,$K94,EW$16)&lt;=mediçao,CW94,0),0),PLE!$AA$28*CW94)</f>
        <v>0</v>
      </c>
      <c r="EX94" s="119">
        <f ca="1">IF($K94&lt;&gt;1,IF(ISNUMBER(INDEX(Import.PLE,$K94,EX$16)),IF(INDEX(Import.PLE,$K94,EX$16)&lt;=mediçao,CX94,0),0),PLE!$AA$28*CX94)</f>
        <v>0</v>
      </c>
      <c r="EY94" s="119">
        <f ca="1">IF($K94&lt;&gt;1,IF(ISNUMBER(INDEX(Import.PLE,$K94,EY$16)),IF(INDEX(Import.PLE,$K94,EY$16)&lt;=mediçao,CY94,0),0),PLE!$AA$28*CY94)</f>
        <v>0</v>
      </c>
      <c r="EZ94" s="119">
        <f ca="1">IF($K94&lt;&gt;1,IF(ISNUMBER(INDEX(Import.PLE,$K94,EZ$16)),IF(INDEX(Import.PLE,$K94,EZ$16)&lt;=mediçao,CZ94,0),0),PLE!$AA$28*CZ94)</f>
        <v>0</v>
      </c>
      <c r="FA94" s="119">
        <f ca="1">IF($K94&lt;&gt;1,IF(ISNUMBER(INDEX(Import.PLE,$K94,FA$16)),IF(INDEX(Import.PLE,$K94,FA$16)&lt;=mediçao,DA94,0),0),PLE!$AA$28*DA94)</f>
        <v>0</v>
      </c>
      <c r="FB94" s="119">
        <f ca="1">IF($K94&lt;&gt;1,IF(ISNUMBER(INDEX(Import.PLE,$K94,FB$16)),IF(INDEX(Import.PLE,$K94,FB$16)&lt;=mediçao,DB94,0),0),PLE!$AA$28*DB94)</f>
        <v>0</v>
      </c>
      <c r="FC94" s="119">
        <f ca="1">IF($K94&lt;&gt;1,IF(ISNUMBER(INDEX(Import.PLE,$K94,FC$16)),IF(INDEX(Import.PLE,$K94,FC$16)&lt;=mediçao,DC94,0),0),PLE!$AA$28*DC94)</f>
        <v>0</v>
      </c>
      <c r="FD94" s="119">
        <f ca="1">IF($K94&lt;&gt;1,IF(ISNUMBER(INDEX(Import.PLE,$K94,FD$16)),IF(INDEX(Import.PLE,$K94,FD$16)&lt;=mediçao,DD94,0),0),PLE!$AA$28*DD94)</f>
        <v>0</v>
      </c>
      <c r="FE94" s="119">
        <f ca="1">IF($K94&lt;&gt;1,IF(ISNUMBER(INDEX(Import.PLE,$K94,FE$16)),IF(INDEX(Import.PLE,$K94,FE$16)&lt;=mediçao,DE94,0),0),PLE!$AA$28*DE94)</f>
        <v>0</v>
      </c>
      <c r="FF94" s="119">
        <f ca="1">IF($K94&lt;&gt;1,IF(ISNUMBER(INDEX(Import.PLE,$K94,FF$16)),IF(INDEX(Import.PLE,$K94,FF$16)&lt;=mediçao,DF94,0),0),PLE!$AA$28*DF94)</f>
        <v>0</v>
      </c>
      <c r="FG94" s="119">
        <f ca="1">IF($K94&lt;&gt;1,IF(ISNUMBER(INDEX(Import.PLE,$K94,FG$16)),IF(INDEX(Import.PLE,$K94,FG$16)&lt;=mediçao,DG94,0),0),PLE!$AA$28*DG94)</f>
        <v>0</v>
      </c>
      <c r="FH94" s="119">
        <f ca="1">IF($K94&lt;&gt;1,IF(ISNUMBER(INDEX(Import.PLE,$K94,FH$16)),IF(INDEX(Import.PLE,$K94,FH$16)&lt;=mediçao,DH94,0),0),PLE!$AA$28*DH94)</f>
        <v>0</v>
      </c>
      <c r="FI94" s="119">
        <f ca="1">IF($K94&lt;&gt;1,IF(ISNUMBER(INDEX(Import.PLE,$K94,FI$16)),IF(INDEX(Import.PLE,$K94,FI$16)&lt;=mediçao,DI94,0),0),PLE!$AA$28*DI94)</f>
        <v>0</v>
      </c>
      <c r="FJ94" s="119">
        <f ca="1">IF($K94&lt;&gt;1,IF(ISNUMBER(INDEX(Import.PLE,$K94,FJ$16)),IF(INDEX(Import.PLE,$K94,FJ$16)&lt;=mediçao,DJ94,0),0),PLE!$AA$28*DJ94)</f>
        <v>0</v>
      </c>
    </row>
    <row r="95" spans="2:166" s="88" customFormat="1" ht="11.25" customHeight="1" x14ac:dyDescent="0.35">
      <c r="B95" s="118">
        <f t="shared" ca="1" si="59"/>
        <v>78</v>
      </c>
      <c r="C95" s="83" t="str">
        <f t="shared" si="4"/>
        <v>Serviço</v>
      </c>
      <c r="D95" s="138" t="s">
        <v>338</v>
      </c>
      <c r="E95" s="139" t="s">
        <v>339</v>
      </c>
      <c r="F95" s="137" t="s">
        <v>201</v>
      </c>
      <c r="G95" s="174">
        <f t="shared" si="5"/>
        <v>441.74</v>
      </c>
      <c r="H95" s="175">
        <f t="shared" si="6"/>
        <v>25.400009055100288</v>
      </c>
      <c r="I95" s="176">
        <v>11220.2</v>
      </c>
      <c r="J95" s="86"/>
      <c r="K95" s="168">
        <f>deactivatedados.form1</f>
        <v>10</v>
      </c>
      <c r="L95" s="167" t="s">
        <v>710</v>
      </c>
      <c r="M95" s="87"/>
      <c r="N95" s="181">
        <v>441.74</v>
      </c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M95" s="119">
        <f t="shared" ca="1" si="7"/>
        <v>11220.2</v>
      </c>
      <c r="BN95" s="119">
        <f t="shared" si="8"/>
        <v>0</v>
      </c>
      <c r="BO95" s="119">
        <f t="shared" si="9"/>
        <v>0</v>
      </c>
      <c r="BP95" s="119">
        <f t="shared" si="10"/>
        <v>0</v>
      </c>
      <c r="BQ95" s="119">
        <f t="shared" si="11"/>
        <v>0</v>
      </c>
      <c r="BR95" s="119">
        <f t="shared" si="12"/>
        <v>0</v>
      </c>
      <c r="BS95" s="119">
        <f t="shared" si="13"/>
        <v>0</v>
      </c>
      <c r="BT95" s="119">
        <f t="shared" si="14"/>
        <v>0</v>
      </c>
      <c r="BU95" s="119">
        <f t="shared" si="15"/>
        <v>0</v>
      </c>
      <c r="BV95" s="119">
        <f t="shared" si="16"/>
        <v>0</v>
      </c>
      <c r="BW95" s="119">
        <f t="shared" si="17"/>
        <v>0</v>
      </c>
      <c r="BX95" s="119">
        <f t="shared" si="18"/>
        <v>0</v>
      </c>
      <c r="BY95" s="119">
        <f t="shared" si="19"/>
        <v>0</v>
      </c>
      <c r="BZ95" s="119">
        <f t="shared" si="20"/>
        <v>0</v>
      </c>
      <c r="CA95" s="119">
        <f t="shared" si="21"/>
        <v>0</v>
      </c>
      <c r="CB95" s="119">
        <f t="shared" si="22"/>
        <v>0</v>
      </c>
      <c r="CC95" s="119">
        <f t="shared" si="23"/>
        <v>0</v>
      </c>
      <c r="CD95" s="119">
        <f t="shared" si="24"/>
        <v>0</v>
      </c>
      <c r="CE95" s="119">
        <f t="shared" si="25"/>
        <v>0</v>
      </c>
      <c r="CF95" s="119">
        <f t="shared" si="26"/>
        <v>0</v>
      </c>
      <c r="CG95" s="119">
        <f t="shared" si="27"/>
        <v>0</v>
      </c>
      <c r="CH95" s="119">
        <f t="shared" si="28"/>
        <v>0</v>
      </c>
      <c r="CI95" s="119">
        <f t="shared" si="29"/>
        <v>0</v>
      </c>
      <c r="CJ95" s="119">
        <f t="shared" si="30"/>
        <v>0</v>
      </c>
      <c r="CK95" s="119">
        <f t="shared" si="31"/>
        <v>0</v>
      </c>
      <c r="CL95" s="119">
        <f t="shared" si="32"/>
        <v>0</v>
      </c>
      <c r="CM95" s="119">
        <f t="shared" si="33"/>
        <v>0</v>
      </c>
      <c r="CN95" s="119">
        <f t="shared" si="34"/>
        <v>0</v>
      </c>
      <c r="CO95" s="119">
        <f t="shared" si="35"/>
        <v>0</v>
      </c>
      <c r="CP95" s="119">
        <f t="shared" si="36"/>
        <v>0</v>
      </c>
      <c r="CQ95" s="119">
        <f t="shared" si="37"/>
        <v>0</v>
      </c>
      <c r="CR95" s="119">
        <f t="shared" si="38"/>
        <v>0</v>
      </c>
      <c r="CS95" s="119">
        <f t="shared" si="39"/>
        <v>0</v>
      </c>
      <c r="CT95" s="119">
        <f t="shared" si="40"/>
        <v>0</v>
      </c>
      <c r="CU95" s="119">
        <f t="shared" si="41"/>
        <v>0</v>
      </c>
      <c r="CV95" s="119">
        <f t="shared" si="42"/>
        <v>0</v>
      </c>
      <c r="CW95" s="119">
        <f t="shared" si="43"/>
        <v>0</v>
      </c>
      <c r="CX95" s="119">
        <f t="shared" si="44"/>
        <v>0</v>
      </c>
      <c r="CY95" s="119">
        <f t="shared" si="45"/>
        <v>0</v>
      </c>
      <c r="CZ95" s="119">
        <f t="shared" si="46"/>
        <v>0</v>
      </c>
      <c r="DA95" s="119">
        <f t="shared" si="47"/>
        <v>0</v>
      </c>
      <c r="DB95" s="119">
        <f t="shared" si="48"/>
        <v>0</v>
      </c>
      <c r="DC95" s="119">
        <f t="shared" si="49"/>
        <v>0</v>
      </c>
      <c r="DD95" s="119">
        <f t="shared" si="50"/>
        <v>0</v>
      </c>
      <c r="DE95" s="119">
        <f t="shared" si="51"/>
        <v>0</v>
      </c>
      <c r="DF95" s="119">
        <f t="shared" si="52"/>
        <v>0</v>
      </c>
      <c r="DG95" s="119">
        <f t="shared" si="53"/>
        <v>0</v>
      </c>
      <c r="DH95" s="119">
        <f t="shared" si="54"/>
        <v>0</v>
      </c>
      <c r="DI95" s="119">
        <f t="shared" si="55"/>
        <v>0</v>
      </c>
      <c r="DJ95" s="119">
        <f t="shared" si="56"/>
        <v>0</v>
      </c>
      <c r="DK95" s="126" t="str">
        <f t="shared" si="57"/>
        <v>1</v>
      </c>
      <c r="DL95" s="126">
        <f t="shared" ca="1" si="58"/>
        <v>0</v>
      </c>
      <c r="DM95" s="119">
        <f ca="1">IF($K95&lt;&gt;1,IF(ISNUMBER(INDEX(Import.PLE,$K95,DM$16)),IF(INDEX(Import.PLE,$K95,DM$16)&lt;=mediçao,BM95,0),0),PLE!$AA$28*BM95)</f>
        <v>0</v>
      </c>
      <c r="DN95" s="119">
        <f ca="1">IF($K95&lt;&gt;1,IF(ISNUMBER(INDEX(Import.PLE,$K95,DN$16)),IF(INDEX(Import.PLE,$K95,DN$16)&lt;=mediçao,BN95,0),0),PLE!$AA$28*BN95)</f>
        <v>0</v>
      </c>
      <c r="DO95" s="119">
        <f ca="1">IF($K95&lt;&gt;1,IF(ISNUMBER(INDEX(Import.PLE,$K95,DO$16)),IF(INDEX(Import.PLE,$K95,DO$16)&lt;=mediçao,BO95,0),0),PLE!$AA$28*BO95)</f>
        <v>0</v>
      </c>
      <c r="DP95" s="119">
        <f ca="1">IF($K95&lt;&gt;1,IF(ISNUMBER(INDEX(Import.PLE,$K95,DP$16)),IF(INDEX(Import.PLE,$K95,DP$16)&lt;=mediçao,BP95,0),0),PLE!$AA$28*BP95)</f>
        <v>0</v>
      </c>
      <c r="DQ95" s="119">
        <f ca="1">IF($K95&lt;&gt;1,IF(ISNUMBER(INDEX(Import.PLE,$K95,DQ$16)),IF(INDEX(Import.PLE,$K95,DQ$16)&lt;=mediçao,BQ95,0),0),PLE!$AA$28*BQ95)</f>
        <v>0</v>
      </c>
      <c r="DR95" s="119">
        <f ca="1">IF($K95&lt;&gt;1,IF(ISNUMBER(INDEX(Import.PLE,$K95,DR$16)),IF(INDEX(Import.PLE,$K95,DR$16)&lt;=mediçao,BR95,0),0),PLE!$AA$28*BR95)</f>
        <v>0</v>
      </c>
      <c r="DS95" s="119">
        <f ca="1">IF($K95&lt;&gt;1,IF(ISNUMBER(INDEX(Import.PLE,$K95,DS$16)),IF(INDEX(Import.PLE,$K95,DS$16)&lt;=mediçao,BS95,0),0),PLE!$AA$28*BS95)</f>
        <v>0</v>
      </c>
      <c r="DT95" s="119">
        <f ca="1">IF($K95&lt;&gt;1,IF(ISNUMBER(INDEX(Import.PLE,$K95,DT$16)),IF(INDEX(Import.PLE,$K95,DT$16)&lt;=mediçao,BT95,0),0),PLE!$AA$28*BT95)</f>
        <v>0</v>
      </c>
      <c r="DU95" s="119">
        <f ca="1">IF($K95&lt;&gt;1,IF(ISNUMBER(INDEX(Import.PLE,$K95,DU$16)),IF(INDEX(Import.PLE,$K95,DU$16)&lt;=mediçao,BU95,0),0),PLE!$AA$28*BU95)</f>
        <v>0</v>
      </c>
      <c r="DV95" s="119">
        <f ca="1">IF($K95&lt;&gt;1,IF(ISNUMBER(INDEX(Import.PLE,$K95,DV$16)),IF(INDEX(Import.PLE,$K95,DV$16)&lt;=mediçao,BV95,0),0),PLE!$AA$28*BV95)</f>
        <v>0</v>
      </c>
      <c r="DW95" s="119">
        <f ca="1">IF($K95&lt;&gt;1,IF(ISNUMBER(INDEX(Import.PLE,$K95,DW$16)),IF(INDEX(Import.PLE,$K95,DW$16)&lt;=mediçao,BW95,0),0),PLE!$AA$28*BW95)</f>
        <v>0</v>
      </c>
      <c r="DX95" s="119">
        <f ca="1">IF($K95&lt;&gt;1,IF(ISNUMBER(INDEX(Import.PLE,$K95,DX$16)),IF(INDEX(Import.PLE,$K95,DX$16)&lt;=mediçao,BX95,0),0),PLE!$AA$28*BX95)</f>
        <v>0</v>
      </c>
      <c r="DY95" s="119">
        <f ca="1">IF($K95&lt;&gt;1,IF(ISNUMBER(INDEX(Import.PLE,$K95,DY$16)),IF(INDEX(Import.PLE,$K95,DY$16)&lt;=mediçao,BY95,0),0),PLE!$AA$28*BY95)</f>
        <v>0</v>
      </c>
      <c r="DZ95" s="119">
        <f ca="1">IF($K95&lt;&gt;1,IF(ISNUMBER(INDEX(Import.PLE,$K95,DZ$16)),IF(INDEX(Import.PLE,$K95,DZ$16)&lt;=mediçao,BZ95,0),0),PLE!$AA$28*BZ95)</f>
        <v>0</v>
      </c>
      <c r="EA95" s="119">
        <f ca="1">IF($K95&lt;&gt;1,IF(ISNUMBER(INDEX(Import.PLE,$K95,EA$16)),IF(INDEX(Import.PLE,$K95,EA$16)&lt;=mediçao,CA95,0),0),PLE!$AA$28*CA95)</f>
        <v>0</v>
      </c>
      <c r="EB95" s="119">
        <f ca="1">IF($K95&lt;&gt;1,IF(ISNUMBER(INDEX(Import.PLE,$K95,EB$16)),IF(INDEX(Import.PLE,$K95,EB$16)&lt;=mediçao,CB95,0),0),PLE!$AA$28*CB95)</f>
        <v>0</v>
      </c>
      <c r="EC95" s="119">
        <f ca="1">IF($K95&lt;&gt;1,IF(ISNUMBER(INDEX(Import.PLE,$K95,EC$16)),IF(INDEX(Import.PLE,$K95,EC$16)&lt;=mediçao,CC95,0),0),PLE!$AA$28*CC95)</f>
        <v>0</v>
      </c>
      <c r="ED95" s="119">
        <f ca="1">IF($K95&lt;&gt;1,IF(ISNUMBER(INDEX(Import.PLE,$K95,ED$16)),IF(INDEX(Import.PLE,$K95,ED$16)&lt;=mediçao,CD95,0),0),PLE!$AA$28*CD95)</f>
        <v>0</v>
      </c>
      <c r="EE95" s="119">
        <f ca="1">IF($K95&lt;&gt;1,IF(ISNUMBER(INDEX(Import.PLE,$K95,EE$16)),IF(INDEX(Import.PLE,$K95,EE$16)&lt;=mediçao,CE95,0),0),PLE!$AA$28*CE95)</f>
        <v>0</v>
      </c>
      <c r="EF95" s="119">
        <f ca="1">IF($K95&lt;&gt;1,IF(ISNUMBER(INDEX(Import.PLE,$K95,EF$16)),IF(INDEX(Import.PLE,$K95,EF$16)&lt;=mediçao,CF95,0),0),PLE!$AA$28*CF95)</f>
        <v>0</v>
      </c>
      <c r="EG95" s="119">
        <f ca="1">IF($K95&lt;&gt;1,IF(ISNUMBER(INDEX(Import.PLE,$K95,EG$16)),IF(INDEX(Import.PLE,$K95,EG$16)&lt;=mediçao,CG95,0),0),PLE!$AA$28*CG95)</f>
        <v>0</v>
      </c>
      <c r="EH95" s="119">
        <f ca="1">IF($K95&lt;&gt;1,IF(ISNUMBER(INDEX(Import.PLE,$K95,EH$16)),IF(INDEX(Import.PLE,$K95,EH$16)&lt;=mediçao,CH95,0),0),PLE!$AA$28*CH95)</f>
        <v>0</v>
      </c>
      <c r="EI95" s="119">
        <f ca="1">IF($K95&lt;&gt;1,IF(ISNUMBER(INDEX(Import.PLE,$K95,EI$16)),IF(INDEX(Import.PLE,$K95,EI$16)&lt;=mediçao,CI95,0),0),PLE!$AA$28*CI95)</f>
        <v>0</v>
      </c>
      <c r="EJ95" s="119">
        <f ca="1">IF($K95&lt;&gt;1,IF(ISNUMBER(INDEX(Import.PLE,$K95,EJ$16)),IF(INDEX(Import.PLE,$K95,EJ$16)&lt;=mediçao,CJ95,0),0),PLE!$AA$28*CJ95)</f>
        <v>0</v>
      </c>
      <c r="EK95" s="119">
        <f ca="1">IF($K95&lt;&gt;1,IF(ISNUMBER(INDEX(Import.PLE,$K95,EK$16)),IF(INDEX(Import.PLE,$K95,EK$16)&lt;=mediçao,CK95,0),0),PLE!$AA$28*CK95)</f>
        <v>0</v>
      </c>
      <c r="EL95" s="119">
        <f ca="1">IF($K95&lt;&gt;1,IF(ISNUMBER(INDEX(Import.PLE,$K95,EL$16)),IF(INDEX(Import.PLE,$K95,EL$16)&lt;=mediçao,CL95,0),0),PLE!$AA$28*CL95)</f>
        <v>0</v>
      </c>
      <c r="EM95" s="119">
        <f ca="1">IF($K95&lt;&gt;1,IF(ISNUMBER(INDEX(Import.PLE,$K95,EM$16)),IF(INDEX(Import.PLE,$K95,EM$16)&lt;=mediçao,CM95,0),0),PLE!$AA$28*CM95)</f>
        <v>0</v>
      </c>
      <c r="EN95" s="119">
        <f ca="1">IF($K95&lt;&gt;1,IF(ISNUMBER(INDEX(Import.PLE,$K95,EN$16)),IF(INDEX(Import.PLE,$K95,EN$16)&lt;=mediçao,CN95,0),0),PLE!$AA$28*CN95)</f>
        <v>0</v>
      </c>
      <c r="EO95" s="119">
        <f ca="1">IF($K95&lt;&gt;1,IF(ISNUMBER(INDEX(Import.PLE,$K95,EO$16)),IF(INDEX(Import.PLE,$K95,EO$16)&lt;=mediçao,CO95,0),0),PLE!$AA$28*CO95)</f>
        <v>0</v>
      </c>
      <c r="EP95" s="119">
        <f ca="1">IF($K95&lt;&gt;1,IF(ISNUMBER(INDEX(Import.PLE,$K95,EP$16)),IF(INDEX(Import.PLE,$K95,EP$16)&lt;=mediçao,CP95,0),0),PLE!$AA$28*CP95)</f>
        <v>0</v>
      </c>
      <c r="EQ95" s="119">
        <f ca="1">IF($K95&lt;&gt;1,IF(ISNUMBER(INDEX(Import.PLE,$K95,EQ$16)),IF(INDEX(Import.PLE,$K95,EQ$16)&lt;=mediçao,CQ95,0),0),PLE!$AA$28*CQ95)</f>
        <v>0</v>
      </c>
      <c r="ER95" s="119">
        <f ca="1">IF($K95&lt;&gt;1,IF(ISNUMBER(INDEX(Import.PLE,$K95,ER$16)),IF(INDEX(Import.PLE,$K95,ER$16)&lt;=mediçao,CR95,0),0),PLE!$AA$28*CR95)</f>
        <v>0</v>
      </c>
      <c r="ES95" s="119">
        <f ca="1">IF($K95&lt;&gt;1,IF(ISNUMBER(INDEX(Import.PLE,$K95,ES$16)),IF(INDEX(Import.PLE,$K95,ES$16)&lt;=mediçao,CS95,0),0),PLE!$AA$28*CS95)</f>
        <v>0</v>
      </c>
      <c r="ET95" s="119">
        <f ca="1">IF($K95&lt;&gt;1,IF(ISNUMBER(INDEX(Import.PLE,$K95,ET$16)),IF(INDEX(Import.PLE,$K95,ET$16)&lt;=mediçao,CT95,0),0),PLE!$AA$28*CT95)</f>
        <v>0</v>
      </c>
      <c r="EU95" s="119">
        <f ca="1">IF($K95&lt;&gt;1,IF(ISNUMBER(INDEX(Import.PLE,$K95,EU$16)),IF(INDEX(Import.PLE,$K95,EU$16)&lt;=mediçao,CU95,0),0),PLE!$AA$28*CU95)</f>
        <v>0</v>
      </c>
      <c r="EV95" s="119">
        <f ca="1">IF($K95&lt;&gt;1,IF(ISNUMBER(INDEX(Import.PLE,$K95,EV$16)),IF(INDEX(Import.PLE,$K95,EV$16)&lt;=mediçao,CV95,0),0),PLE!$AA$28*CV95)</f>
        <v>0</v>
      </c>
      <c r="EW95" s="119">
        <f ca="1">IF($K95&lt;&gt;1,IF(ISNUMBER(INDEX(Import.PLE,$K95,EW$16)),IF(INDEX(Import.PLE,$K95,EW$16)&lt;=mediçao,CW95,0),0),PLE!$AA$28*CW95)</f>
        <v>0</v>
      </c>
      <c r="EX95" s="119">
        <f ca="1">IF($K95&lt;&gt;1,IF(ISNUMBER(INDEX(Import.PLE,$K95,EX$16)),IF(INDEX(Import.PLE,$K95,EX$16)&lt;=mediçao,CX95,0),0),PLE!$AA$28*CX95)</f>
        <v>0</v>
      </c>
      <c r="EY95" s="119">
        <f ca="1">IF($K95&lt;&gt;1,IF(ISNUMBER(INDEX(Import.PLE,$K95,EY$16)),IF(INDEX(Import.PLE,$K95,EY$16)&lt;=mediçao,CY95,0),0),PLE!$AA$28*CY95)</f>
        <v>0</v>
      </c>
      <c r="EZ95" s="119">
        <f ca="1">IF($K95&lt;&gt;1,IF(ISNUMBER(INDEX(Import.PLE,$K95,EZ$16)),IF(INDEX(Import.PLE,$K95,EZ$16)&lt;=mediçao,CZ95,0),0),PLE!$AA$28*CZ95)</f>
        <v>0</v>
      </c>
      <c r="FA95" s="119">
        <f ca="1">IF($K95&lt;&gt;1,IF(ISNUMBER(INDEX(Import.PLE,$K95,FA$16)),IF(INDEX(Import.PLE,$K95,FA$16)&lt;=mediçao,DA95,0),0),PLE!$AA$28*DA95)</f>
        <v>0</v>
      </c>
      <c r="FB95" s="119">
        <f ca="1">IF($K95&lt;&gt;1,IF(ISNUMBER(INDEX(Import.PLE,$K95,FB$16)),IF(INDEX(Import.PLE,$K95,FB$16)&lt;=mediçao,DB95,0),0),PLE!$AA$28*DB95)</f>
        <v>0</v>
      </c>
      <c r="FC95" s="119">
        <f ca="1">IF($K95&lt;&gt;1,IF(ISNUMBER(INDEX(Import.PLE,$K95,FC$16)),IF(INDEX(Import.PLE,$K95,FC$16)&lt;=mediçao,DC95,0),0),PLE!$AA$28*DC95)</f>
        <v>0</v>
      </c>
      <c r="FD95" s="119">
        <f ca="1">IF($K95&lt;&gt;1,IF(ISNUMBER(INDEX(Import.PLE,$K95,FD$16)),IF(INDEX(Import.PLE,$K95,FD$16)&lt;=mediçao,DD95,0),0),PLE!$AA$28*DD95)</f>
        <v>0</v>
      </c>
      <c r="FE95" s="119">
        <f ca="1">IF($K95&lt;&gt;1,IF(ISNUMBER(INDEX(Import.PLE,$K95,FE$16)),IF(INDEX(Import.PLE,$K95,FE$16)&lt;=mediçao,DE95,0),0),PLE!$AA$28*DE95)</f>
        <v>0</v>
      </c>
      <c r="FF95" s="119">
        <f ca="1">IF($K95&lt;&gt;1,IF(ISNUMBER(INDEX(Import.PLE,$K95,FF$16)),IF(INDEX(Import.PLE,$K95,FF$16)&lt;=mediçao,DF95,0),0),PLE!$AA$28*DF95)</f>
        <v>0</v>
      </c>
      <c r="FG95" s="119">
        <f ca="1">IF($K95&lt;&gt;1,IF(ISNUMBER(INDEX(Import.PLE,$K95,FG$16)),IF(INDEX(Import.PLE,$K95,FG$16)&lt;=mediçao,DG95,0),0),PLE!$AA$28*DG95)</f>
        <v>0</v>
      </c>
      <c r="FH95" s="119">
        <f ca="1">IF($K95&lt;&gt;1,IF(ISNUMBER(INDEX(Import.PLE,$K95,FH$16)),IF(INDEX(Import.PLE,$K95,FH$16)&lt;=mediçao,DH95,0),0),PLE!$AA$28*DH95)</f>
        <v>0</v>
      </c>
      <c r="FI95" s="119">
        <f ca="1">IF($K95&lt;&gt;1,IF(ISNUMBER(INDEX(Import.PLE,$K95,FI$16)),IF(INDEX(Import.PLE,$K95,FI$16)&lt;=mediçao,DI95,0),0),PLE!$AA$28*DI95)</f>
        <v>0</v>
      </c>
      <c r="FJ95" s="119">
        <f ca="1">IF($K95&lt;&gt;1,IF(ISNUMBER(INDEX(Import.PLE,$K95,FJ$16)),IF(INDEX(Import.PLE,$K95,FJ$16)&lt;=mediçao,DJ95,0),0),PLE!$AA$28*DJ95)</f>
        <v>0</v>
      </c>
    </row>
    <row r="96" spans="2:166" s="88" customFormat="1" ht="10.5" x14ac:dyDescent="0.35">
      <c r="B96" s="118">
        <f t="shared" ca="1" si="59"/>
        <v>79</v>
      </c>
      <c r="C96" s="83" t="str">
        <f t="shared" si="4"/>
        <v>Nível</v>
      </c>
      <c r="D96" s="138" t="s">
        <v>340</v>
      </c>
      <c r="E96" s="139" t="s">
        <v>157</v>
      </c>
      <c r="F96" s="137"/>
      <c r="G96" s="174" t="str">
        <f t="shared" si="5"/>
        <v/>
      </c>
      <c r="H96" s="175" t="str">
        <f t="shared" si="6"/>
        <v/>
      </c>
      <c r="I96" s="176">
        <v>98144.6</v>
      </c>
      <c r="J96" s="86"/>
      <c r="K96" s="168" t="str">
        <f>deactivatedados.form1</f>
        <v/>
      </c>
      <c r="L96" s="167"/>
      <c r="M96" s="87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1"/>
      <c r="BI96" s="181"/>
      <c r="BJ96" s="181"/>
      <c r="BK96" s="181"/>
      <c r="BM96" s="119">
        <f t="shared" si="7"/>
        <v>0</v>
      </c>
      <c r="BN96" s="119">
        <f t="shared" si="8"/>
        <v>0</v>
      </c>
      <c r="BO96" s="119">
        <f t="shared" si="9"/>
        <v>0</v>
      </c>
      <c r="BP96" s="119">
        <f t="shared" si="10"/>
        <v>0</v>
      </c>
      <c r="BQ96" s="119">
        <f t="shared" si="11"/>
        <v>0</v>
      </c>
      <c r="BR96" s="119">
        <f t="shared" si="12"/>
        <v>0</v>
      </c>
      <c r="BS96" s="119">
        <f t="shared" si="13"/>
        <v>0</v>
      </c>
      <c r="BT96" s="119">
        <f t="shared" si="14"/>
        <v>0</v>
      </c>
      <c r="BU96" s="119">
        <f t="shared" si="15"/>
        <v>0</v>
      </c>
      <c r="BV96" s="119">
        <f t="shared" si="16"/>
        <v>0</v>
      </c>
      <c r="BW96" s="119">
        <f t="shared" si="17"/>
        <v>0</v>
      </c>
      <c r="BX96" s="119">
        <f t="shared" si="18"/>
        <v>0</v>
      </c>
      <c r="BY96" s="119">
        <f t="shared" si="19"/>
        <v>0</v>
      </c>
      <c r="BZ96" s="119">
        <f t="shared" si="20"/>
        <v>0</v>
      </c>
      <c r="CA96" s="119">
        <f t="shared" si="21"/>
        <v>0</v>
      </c>
      <c r="CB96" s="119">
        <f t="shared" si="22"/>
        <v>0</v>
      </c>
      <c r="CC96" s="119">
        <f t="shared" si="23"/>
        <v>0</v>
      </c>
      <c r="CD96" s="119">
        <f t="shared" si="24"/>
        <v>0</v>
      </c>
      <c r="CE96" s="119">
        <f t="shared" si="25"/>
        <v>0</v>
      </c>
      <c r="CF96" s="119">
        <f t="shared" si="26"/>
        <v>0</v>
      </c>
      <c r="CG96" s="119">
        <f t="shared" si="27"/>
        <v>0</v>
      </c>
      <c r="CH96" s="119">
        <f t="shared" si="28"/>
        <v>0</v>
      </c>
      <c r="CI96" s="119">
        <f t="shared" si="29"/>
        <v>0</v>
      </c>
      <c r="CJ96" s="119">
        <f t="shared" si="30"/>
        <v>0</v>
      </c>
      <c r="CK96" s="119">
        <f t="shared" si="31"/>
        <v>0</v>
      </c>
      <c r="CL96" s="119">
        <f t="shared" si="32"/>
        <v>0</v>
      </c>
      <c r="CM96" s="119">
        <f t="shared" si="33"/>
        <v>0</v>
      </c>
      <c r="CN96" s="119">
        <f t="shared" si="34"/>
        <v>0</v>
      </c>
      <c r="CO96" s="119">
        <f t="shared" si="35"/>
        <v>0</v>
      </c>
      <c r="CP96" s="119">
        <f t="shared" si="36"/>
        <v>0</v>
      </c>
      <c r="CQ96" s="119">
        <f t="shared" si="37"/>
        <v>0</v>
      </c>
      <c r="CR96" s="119">
        <f t="shared" si="38"/>
        <v>0</v>
      </c>
      <c r="CS96" s="119">
        <f t="shared" si="39"/>
        <v>0</v>
      </c>
      <c r="CT96" s="119">
        <f t="shared" si="40"/>
        <v>0</v>
      </c>
      <c r="CU96" s="119">
        <f t="shared" si="41"/>
        <v>0</v>
      </c>
      <c r="CV96" s="119">
        <f t="shared" si="42"/>
        <v>0</v>
      </c>
      <c r="CW96" s="119">
        <f t="shared" si="43"/>
        <v>0</v>
      </c>
      <c r="CX96" s="119">
        <f t="shared" si="44"/>
        <v>0</v>
      </c>
      <c r="CY96" s="119">
        <f t="shared" si="45"/>
        <v>0</v>
      </c>
      <c r="CZ96" s="119">
        <f t="shared" si="46"/>
        <v>0</v>
      </c>
      <c r="DA96" s="119">
        <f t="shared" si="47"/>
        <v>0</v>
      </c>
      <c r="DB96" s="119">
        <f t="shared" si="48"/>
        <v>0</v>
      </c>
      <c r="DC96" s="119">
        <f t="shared" si="49"/>
        <v>0</v>
      </c>
      <c r="DD96" s="119">
        <f t="shared" si="50"/>
        <v>0</v>
      </c>
      <c r="DE96" s="119">
        <f t="shared" si="51"/>
        <v>0</v>
      </c>
      <c r="DF96" s="119">
        <f t="shared" si="52"/>
        <v>0</v>
      </c>
      <c r="DG96" s="119">
        <f t="shared" si="53"/>
        <v>0</v>
      </c>
      <c r="DH96" s="119">
        <f t="shared" si="54"/>
        <v>0</v>
      </c>
      <c r="DI96" s="119">
        <f t="shared" si="55"/>
        <v>0</v>
      </c>
      <c r="DJ96" s="119">
        <f t="shared" si="56"/>
        <v>0</v>
      </c>
      <c r="DK96" s="126" t="str">
        <f t="shared" si="57"/>
        <v>1</v>
      </c>
      <c r="DL96" s="126">
        <f t="shared" ca="1" si="58"/>
        <v>0</v>
      </c>
      <c r="DM96" s="119">
        <f ca="1">IF($K96&lt;&gt;1,IF(ISNUMBER(INDEX(Import.PLE,$K96,DM$16)),IF(INDEX(Import.PLE,$K96,DM$16)&lt;=mediçao,BM96,0),0),PLE!$AA$28*BM96)</f>
        <v>0</v>
      </c>
      <c r="DN96" s="119">
        <f ca="1">IF($K96&lt;&gt;1,IF(ISNUMBER(INDEX(Import.PLE,$K96,DN$16)),IF(INDEX(Import.PLE,$K96,DN$16)&lt;=mediçao,BN96,0),0),PLE!$AA$28*BN96)</f>
        <v>0</v>
      </c>
      <c r="DO96" s="119">
        <f ca="1">IF($K96&lt;&gt;1,IF(ISNUMBER(INDEX(Import.PLE,$K96,DO$16)),IF(INDEX(Import.PLE,$K96,DO$16)&lt;=mediçao,BO96,0),0),PLE!$AA$28*BO96)</f>
        <v>0</v>
      </c>
      <c r="DP96" s="119">
        <f ca="1">IF($K96&lt;&gt;1,IF(ISNUMBER(INDEX(Import.PLE,$K96,DP$16)),IF(INDEX(Import.PLE,$K96,DP$16)&lt;=mediçao,BP96,0),0),PLE!$AA$28*BP96)</f>
        <v>0</v>
      </c>
      <c r="DQ96" s="119">
        <f ca="1">IF($K96&lt;&gt;1,IF(ISNUMBER(INDEX(Import.PLE,$K96,DQ$16)),IF(INDEX(Import.PLE,$K96,DQ$16)&lt;=mediçao,BQ96,0),0),PLE!$AA$28*BQ96)</f>
        <v>0</v>
      </c>
      <c r="DR96" s="119">
        <f ca="1">IF($K96&lt;&gt;1,IF(ISNUMBER(INDEX(Import.PLE,$K96,DR$16)),IF(INDEX(Import.PLE,$K96,DR$16)&lt;=mediçao,BR96,0),0),PLE!$AA$28*BR96)</f>
        <v>0</v>
      </c>
      <c r="DS96" s="119">
        <f ca="1">IF($K96&lt;&gt;1,IF(ISNUMBER(INDEX(Import.PLE,$K96,DS$16)),IF(INDEX(Import.PLE,$K96,DS$16)&lt;=mediçao,BS96,0),0),PLE!$AA$28*BS96)</f>
        <v>0</v>
      </c>
      <c r="DT96" s="119">
        <f ca="1">IF($K96&lt;&gt;1,IF(ISNUMBER(INDEX(Import.PLE,$K96,DT$16)),IF(INDEX(Import.PLE,$K96,DT$16)&lt;=mediçao,BT96,0),0),PLE!$AA$28*BT96)</f>
        <v>0</v>
      </c>
      <c r="DU96" s="119">
        <f ca="1">IF($K96&lt;&gt;1,IF(ISNUMBER(INDEX(Import.PLE,$K96,DU$16)),IF(INDEX(Import.PLE,$K96,DU$16)&lt;=mediçao,BU96,0),0),PLE!$AA$28*BU96)</f>
        <v>0</v>
      </c>
      <c r="DV96" s="119">
        <f ca="1">IF($K96&lt;&gt;1,IF(ISNUMBER(INDEX(Import.PLE,$K96,DV$16)),IF(INDEX(Import.PLE,$K96,DV$16)&lt;=mediçao,BV96,0),0),PLE!$AA$28*BV96)</f>
        <v>0</v>
      </c>
      <c r="DW96" s="119">
        <f ca="1">IF($K96&lt;&gt;1,IF(ISNUMBER(INDEX(Import.PLE,$K96,DW$16)),IF(INDEX(Import.PLE,$K96,DW$16)&lt;=mediçao,BW96,0),0),PLE!$AA$28*BW96)</f>
        <v>0</v>
      </c>
      <c r="DX96" s="119">
        <f ca="1">IF($K96&lt;&gt;1,IF(ISNUMBER(INDEX(Import.PLE,$K96,DX$16)),IF(INDEX(Import.PLE,$K96,DX$16)&lt;=mediçao,BX96,0),0),PLE!$AA$28*BX96)</f>
        <v>0</v>
      </c>
      <c r="DY96" s="119">
        <f ca="1">IF($K96&lt;&gt;1,IF(ISNUMBER(INDEX(Import.PLE,$K96,DY$16)),IF(INDEX(Import.PLE,$K96,DY$16)&lt;=mediçao,BY96,0),0),PLE!$AA$28*BY96)</f>
        <v>0</v>
      </c>
      <c r="DZ96" s="119">
        <f ca="1">IF($K96&lt;&gt;1,IF(ISNUMBER(INDEX(Import.PLE,$K96,DZ$16)),IF(INDEX(Import.PLE,$K96,DZ$16)&lt;=mediçao,BZ96,0),0),PLE!$AA$28*BZ96)</f>
        <v>0</v>
      </c>
      <c r="EA96" s="119">
        <f ca="1">IF($K96&lt;&gt;1,IF(ISNUMBER(INDEX(Import.PLE,$K96,EA$16)),IF(INDEX(Import.PLE,$K96,EA$16)&lt;=mediçao,CA96,0),0),PLE!$AA$28*CA96)</f>
        <v>0</v>
      </c>
      <c r="EB96" s="119">
        <f ca="1">IF($K96&lt;&gt;1,IF(ISNUMBER(INDEX(Import.PLE,$K96,EB$16)),IF(INDEX(Import.PLE,$K96,EB$16)&lt;=mediçao,CB96,0),0),PLE!$AA$28*CB96)</f>
        <v>0</v>
      </c>
      <c r="EC96" s="119">
        <f ca="1">IF($K96&lt;&gt;1,IF(ISNUMBER(INDEX(Import.PLE,$K96,EC$16)),IF(INDEX(Import.PLE,$K96,EC$16)&lt;=mediçao,CC96,0),0),PLE!$AA$28*CC96)</f>
        <v>0</v>
      </c>
      <c r="ED96" s="119">
        <f ca="1">IF($K96&lt;&gt;1,IF(ISNUMBER(INDEX(Import.PLE,$K96,ED$16)),IF(INDEX(Import.PLE,$K96,ED$16)&lt;=mediçao,CD96,0),0),PLE!$AA$28*CD96)</f>
        <v>0</v>
      </c>
      <c r="EE96" s="119">
        <f ca="1">IF($K96&lt;&gt;1,IF(ISNUMBER(INDEX(Import.PLE,$K96,EE$16)),IF(INDEX(Import.PLE,$K96,EE$16)&lt;=mediçao,CE96,0),0),PLE!$AA$28*CE96)</f>
        <v>0</v>
      </c>
      <c r="EF96" s="119">
        <f ca="1">IF($K96&lt;&gt;1,IF(ISNUMBER(INDEX(Import.PLE,$K96,EF$16)),IF(INDEX(Import.PLE,$K96,EF$16)&lt;=mediçao,CF96,0),0),PLE!$AA$28*CF96)</f>
        <v>0</v>
      </c>
      <c r="EG96" s="119">
        <f ca="1">IF($K96&lt;&gt;1,IF(ISNUMBER(INDEX(Import.PLE,$K96,EG$16)),IF(INDEX(Import.PLE,$K96,EG$16)&lt;=mediçao,CG96,0),0),PLE!$AA$28*CG96)</f>
        <v>0</v>
      </c>
      <c r="EH96" s="119">
        <f ca="1">IF($K96&lt;&gt;1,IF(ISNUMBER(INDEX(Import.PLE,$K96,EH$16)),IF(INDEX(Import.PLE,$K96,EH$16)&lt;=mediçao,CH96,0),0),PLE!$AA$28*CH96)</f>
        <v>0</v>
      </c>
      <c r="EI96" s="119">
        <f ca="1">IF($K96&lt;&gt;1,IF(ISNUMBER(INDEX(Import.PLE,$K96,EI$16)),IF(INDEX(Import.PLE,$K96,EI$16)&lt;=mediçao,CI96,0),0),PLE!$AA$28*CI96)</f>
        <v>0</v>
      </c>
      <c r="EJ96" s="119">
        <f ca="1">IF($K96&lt;&gt;1,IF(ISNUMBER(INDEX(Import.PLE,$K96,EJ$16)),IF(INDEX(Import.PLE,$K96,EJ$16)&lt;=mediçao,CJ96,0),0),PLE!$AA$28*CJ96)</f>
        <v>0</v>
      </c>
      <c r="EK96" s="119">
        <f ca="1">IF($K96&lt;&gt;1,IF(ISNUMBER(INDEX(Import.PLE,$K96,EK$16)),IF(INDEX(Import.PLE,$K96,EK$16)&lt;=mediçao,CK96,0),0),PLE!$AA$28*CK96)</f>
        <v>0</v>
      </c>
      <c r="EL96" s="119">
        <f ca="1">IF($K96&lt;&gt;1,IF(ISNUMBER(INDEX(Import.PLE,$K96,EL$16)),IF(INDEX(Import.PLE,$K96,EL$16)&lt;=mediçao,CL96,0),0),PLE!$AA$28*CL96)</f>
        <v>0</v>
      </c>
      <c r="EM96" s="119">
        <f ca="1">IF($K96&lt;&gt;1,IF(ISNUMBER(INDEX(Import.PLE,$K96,EM$16)),IF(INDEX(Import.PLE,$K96,EM$16)&lt;=mediçao,CM96,0),0),PLE!$AA$28*CM96)</f>
        <v>0</v>
      </c>
      <c r="EN96" s="119">
        <f ca="1">IF($K96&lt;&gt;1,IF(ISNUMBER(INDEX(Import.PLE,$K96,EN$16)),IF(INDEX(Import.PLE,$K96,EN$16)&lt;=mediçao,CN96,0),0),PLE!$AA$28*CN96)</f>
        <v>0</v>
      </c>
      <c r="EO96" s="119">
        <f ca="1">IF($K96&lt;&gt;1,IF(ISNUMBER(INDEX(Import.PLE,$K96,EO$16)),IF(INDEX(Import.PLE,$K96,EO$16)&lt;=mediçao,CO96,0),0),PLE!$AA$28*CO96)</f>
        <v>0</v>
      </c>
      <c r="EP96" s="119">
        <f ca="1">IF($K96&lt;&gt;1,IF(ISNUMBER(INDEX(Import.PLE,$K96,EP$16)),IF(INDEX(Import.PLE,$K96,EP$16)&lt;=mediçao,CP96,0),0),PLE!$AA$28*CP96)</f>
        <v>0</v>
      </c>
      <c r="EQ96" s="119">
        <f ca="1">IF($K96&lt;&gt;1,IF(ISNUMBER(INDEX(Import.PLE,$K96,EQ$16)),IF(INDEX(Import.PLE,$K96,EQ$16)&lt;=mediçao,CQ96,0),0),PLE!$AA$28*CQ96)</f>
        <v>0</v>
      </c>
      <c r="ER96" s="119">
        <f ca="1">IF($K96&lt;&gt;1,IF(ISNUMBER(INDEX(Import.PLE,$K96,ER$16)),IF(INDEX(Import.PLE,$K96,ER$16)&lt;=mediçao,CR96,0),0),PLE!$AA$28*CR96)</f>
        <v>0</v>
      </c>
      <c r="ES96" s="119">
        <f ca="1">IF($K96&lt;&gt;1,IF(ISNUMBER(INDEX(Import.PLE,$K96,ES$16)),IF(INDEX(Import.PLE,$K96,ES$16)&lt;=mediçao,CS96,0),0),PLE!$AA$28*CS96)</f>
        <v>0</v>
      </c>
      <c r="ET96" s="119">
        <f ca="1">IF($K96&lt;&gt;1,IF(ISNUMBER(INDEX(Import.PLE,$K96,ET$16)),IF(INDEX(Import.PLE,$K96,ET$16)&lt;=mediçao,CT96,0),0),PLE!$AA$28*CT96)</f>
        <v>0</v>
      </c>
      <c r="EU96" s="119">
        <f ca="1">IF($K96&lt;&gt;1,IF(ISNUMBER(INDEX(Import.PLE,$K96,EU$16)),IF(INDEX(Import.PLE,$K96,EU$16)&lt;=mediçao,CU96,0),0),PLE!$AA$28*CU96)</f>
        <v>0</v>
      </c>
      <c r="EV96" s="119">
        <f ca="1">IF($K96&lt;&gt;1,IF(ISNUMBER(INDEX(Import.PLE,$K96,EV$16)),IF(INDEX(Import.PLE,$K96,EV$16)&lt;=mediçao,CV96,0),0),PLE!$AA$28*CV96)</f>
        <v>0</v>
      </c>
      <c r="EW96" s="119">
        <f ca="1">IF($K96&lt;&gt;1,IF(ISNUMBER(INDEX(Import.PLE,$K96,EW$16)),IF(INDEX(Import.PLE,$K96,EW$16)&lt;=mediçao,CW96,0),0),PLE!$AA$28*CW96)</f>
        <v>0</v>
      </c>
      <c r="EX96" s="119">
        <f ca="1">IF($K96&lt;&gt;1,IF(ISNUMBER(INDEX(Import.PLE,$K96,EX$16)),IF(INDEX(Import.PLE,$K96,EX$16)&lt;=mediçao,CX96,0),0),PLE!$AA$28*CX96)</f>
        <v>0</v>
      </c>
      <c r="EY96" s="119">
        <f ca="1">IF($K96&lt;&gt;1,IF(ISNUMBER(INDEX(Import.PLE,$K96,EY$16)),IF(INDEX(Import.PLE,$K96,EY$16)&lt;=mediçao,CY96,0),0),PLE!$AA$28*CY96)</f>
        <v>0</v>
      </c>
      <c r="EZ96" s="119">
        <f ca="1">IF($K96&lt;&gt;1,IF(ISNUMBER(INDEX(Import.PLE,$K96,EZ$16)),IF(INDEX(Import.PLE,$K96,EZ$16)&lt;=mediçao,CZ96,0),0),PLE!$AA$28*CZ96)</f>
        <v>0</v>
      </c>
      <c r="FA96" s="119">
        <f ca="1">IF($K96&lt;&gt;1,IF(ISNUMBER(INDEX(Import.PLE,$K96,FA$16)),IF(INDEX(Import.PLE,$K96,FA$16)&lt;=mediçao,DA96,0),0),PLE!$AA$28*DA96)</f>
        <v>0</v>
      </c>
      <c r="FB96" s="119">
        <f ca="1">IF($K96&lt;&gt;1,IF(ISNUMBER(INDEX(Import.PLE,$K96,FB$16)),IF(INDEX(Import.PLE,$K96,FB$16)&lt;=mediçao,DB96,0),0),PLE!$AA$28*DB96)</f>
        <v>0</v>
      </c>
      <c r="FC96" s="119">
        <f ca="1">IF($K96&lt;&gt;1,IF(ISNUMBER(INDEX(Import.PLE,$K96,FC$16)),IF(INDEX(Import.PLE,$K96,FC$16)&lt;=mediçao,DC96,0),0),PLE!$AA$28*DC96)</f>
        <v>0</v>
      </c>
      <c r="FD96" s="119">
        <f ca="1">IF($K96&lt;&gt;1,IF(ISNUMBER(INDEX(Import.PLE,$K96,FD$16)),IF(INDEX(Import.PLE,$K96,FD$16)&lt;=mediçao,DD96,0),0),PLE!$AA$28*DD96)</f>
        <v>0</v>
      </c>
      <c r="FE96" s="119">
        <f ca="1">IF($K96&lt;&gt;1,IF(ISNUMBER(INDEX(Import.PLE,$K96,FE$16)),IF(INDEX(Import.PLE,$K96,FE$16)&lt;=mediçao,DE96,0),0),PLE!$AA$28*DE96)</f>
        <v>0</v>
      </c>
      <c r="FF96" s="119">
        <f ca="1">IF($K96&lt;&gt;1,IF(ISNUMBER(INDEX(Import.PLE,$K96,FF$16)),IF(INDEX(Import.PLE,$K96,FF$16)&lt;=mediçao,DF96,0),0),PLE!$AA$28*DF96)</f>
        <v>0</v>
      </c>
      <c r="FG96" s="119">
        <f ca="1">IF($K96&lt;&gt;1,IF(ISNUMBER(INDEX(Import.PLE,$K96,FG$16)),IF(INDEX(Import.PLE,$K96,FG$16)&lt;=mediçao,DG96,0),0),PLE!$AA$28*DG96)</f>
        <v>0</v>
      </c>
      <c r="FH96" s="119">
        <f ca="1">IF($K96&lt;&gt;1,IF(ISNUMBER(INDEX(Import.PLE,$K96,FH$16)),IF(INDEX(Import.PLE,$K96,FH$16)&lt;=mediçao,DH96,0),0),PLE!$AA$28*DH96)</f>
        <v>0</v>
      </c>
      <c r="FI96" s="119">
        <f ca="1">IF($K96&lt;&gt;1,IF(ISNUMBER(INDEX(Import.PLE,$K96,FI$16)),IF(INDEX(Import.PLE,$K96,FI$16)&lt;=mediçao,DI96,0),0),PLE!$AA$28*DI96)</f>
        <v>0</v>
      </c>
      <c r="FJ96" s="119">
        <f ca="1">IF($K96&lt;&gt;1,IF(ISNUMBER(INDEX(Import.PLE,$K96,FJ$16)),IF(INDEX(Import.PLE,$K96,FJ$16)&lt;=mediçao,DJ96,0),0),PLE!$AA$28*DJ96)</f>
        <v>0</v>
      </c>
    </row>
    <row r="97" spans="2:166" s="88" customFormat="1" ht="11.25" customHeight="1" x14ac:dyDescent="0.35">
      <c r="B97" s="118">
        <f t="shared" ca="1" si="59"/>
        <v>80</v>
      </c>
      <c r="C97" s="83" t="str">
        <f t="shared" si="4"/>
        <v>Serviço</v>
      </c>
      <c r="D97" s="138" t="s">
        <v>341</v>
      </c>
      <c r="E97" s="170" t="s">
        <v>342</v>
      </c>
      <c r="F97" s="137" t="s">
        <v>201</v>
      </c>
      <c r="G97" s="174">
        <f t="shared" si="5"/>
        <v>583.05999999999995</v>
      </c>
      <c r="H97" s="175">
        <f t="shared" si="6"/>
        <v>110.18999759887491</v>
      </c>
      <c r="I97" s="176">
        <v>64247.38</v>
      </c>
      <c r="J97" s="86"/>
      <c r="K97" s="168">
        <f>deactivatedados.form1</f>
        <v>11</v>
      </c>
      <c r="L97" s="167" t="s">
        <v>711</v>
      </c>
      <c r="M97" s="87"/>
      <c r="N97" s="181">
        <v>583.05999999999995</v>
      </c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  <c r="BH97" s="181"/>
      <c r="BI97" s="181"/>
      <c r="BJ97" s="181"/>
      <c r="BK97" s="181"/>
      <c r="BM97" s="119">
        <f t="shared" ca="1" si="7"/>
        <v>64247.38</v>
      </c>
      <c r="BN97" s="119">
        <f t="shared" si="8"/>
        <v>0</v>
      </c>
      <c r="BO97" s="119">
        <f t="shared" si="9"/>
        <v>0</v>
      </c>
      <c r="BP97" s="119">
        <f t="shared" si="10"/>
        <v>0</v>
      </c>
      <c r="BQ97" s="119">
        <f t="shared" si="11"/>
        <v>0</v>
      </c>
      <c r="BR97" s="119">
        <f t="shared" si="12"/>
        <v>0</v>
      </c>
      <c r="BS97" s="119">
        <f t="shared" si="13"/>
        <v>0</v>
      </c>
      <c r="BT97" s="119">
        <f t="shared" si="14"/>
        <v>0</v>
      </c>
      <c r="BU97" s="119">
        <f t="shared" si="15"/>
        <v>0</v>
      </c>
      <c r="BV97" s="119">
        <f t="shared" si="16"/>
        <v>0</v>
      </c>
      <c r="BW97" s="119">
        <f t="shared" si="17"/>
        <v>0</v>
      </c>
      <c r="BX97" s="119">
        <f t="shared" si="18"/>
        <v>0</v>
      </c>
      <c r="BY97" s="119">
        <f t="shared" si="19"/>
        <v>0</v>
      </c>
      <c r="BZ97" s="119">
        <f t="shared" si="20"/>
        <v>0</v>
      </c>
      <c r="CA97" s="119">
        <f t="shared" si="21"/>
        <v>0</v>
      </c>
      <c r="CB97" s="119">
        <f t="shared" si="22"/>
        <v>0</v>
      </c>
      <c r="CC97" s="119">
        <f t="shared" si="23"/>
        <v>0</v>
      </c>
      <c r="CD97" s="119">
        <f t="shared" si="24"/>
        <v>0</v>
      </c>
      <c r="CE97" s="119">
        <f t="shared" si="25"/>
        <v>0</v>
      </c>
      <c r="CF97" s="119">
        <f t="shared" si="26"/>
        <v>0</v>
      </c>
      <c r="CG97" s="119">
        <f t="shared" si="27"/>
        <v>0</v>
      </c>
      <c r="CH97" s="119">
        <f t="shared" si="28"/>
        <v>0</v>
      </c>
      <c r="CI97" s="119">
        <f t="shared" si="29"/>
        <v>0</v>
      </c>
      <c r="CJ97" s="119">
        <f t="shared" si="30"/>
        <v>0</v>
      </c>
      <c r="CK97" s="119">
        <f t="shared" si="31"/>
        <v>0</v>
      </c>
      <c r="CL97" s="119">
        <f t="shared" si="32"/>
        <v>0</v>
      </c>
      <c r="CM97" s="119">
        <f t="shared" si="33"/>
        <v>0</v>
      </c>
      <c r="CN97" s="119">
        <f t="shared" si="34"/>
        <v>0</v>
      </c>
      <c r="CO97" s="119">
        <f t="shared" si="35"/>
        <v>0</v>
      </c>
      <c r="CP97" s="119">
        <f t="shared" si="36"/>
        <v>0</v>
      </c>
      <c r="CQ97" s="119">
        <f t="shared" si="37"/>
        <v>0</v>
      </c>
      <c r="CR97" s="119">
        <f t="shared" si="38"/>
        <v>0</v>
      </c>
      <c r="CS97" s="119">
        <f t="shared" si="39"/>
        <v>0</v>
      </c>
      <c r="CT97" s="119">
        <f t="shared" si="40"/>
        <v>0</v>
      </c>
      <c r="CU97" s="119">
        <f t="shared" si="41"/>
        <v>0</v>
      </c>
      <c r="CV97" s="119">
        <f t="shared" si="42"/>
        <v>0</v>
      </c>
      <c r="CW97" s="119">
        <f t="shared" si="43"/>
        <v>0</v>
      </c>
      <c r="CX97" s="119">
        <f t="shared" si="44"/>
        <v>0</v>
      </c>
      <c r="CY97" s="119">
        <f t="shared" si="45"/>
        <v>0</v>
      </c>
      <c r="CZ97" s="119">
        <f t="shared" si="46"/>
        <v>0</v>
      </c>
      <c r="DA97" s="119">
        <f t="shared" si="47"/>
        <v>0</v>
      </c>
      <c r="DB97" s="119">
        <f t="shared" si="48"/>
        <v>0</v>
      </c>
      <c r="DC97" s="119">
        <f t="shared" si="49"/>
        <v>0</v>
      </c>
      <c r="DD97" s="119">
        <f t="shared" si="50"/>
        <v>0</v>
      </c>
      <c r="DE97" s="119">
        <f t="shared" si="51"/>
        <v>0</v>
      </c>
      <c r="DF97" s="119">
        <f t="shared" si="52"/>
        <v>0</v>
      </c>
      <c r="DG97" s="119">
        <f t="shared" si="53"/>
        <v>0</v>
      </c>
      <c r="DH97" s="119">
        <f t="shared" si="54"/>
        <v>0</v>
      </c>
      <c r="DI97" s="119">
        <f t="shared" si="55"/>
        <v>0</v>
      </c>
      <c r="DJ97" s="119">
        <f t="shared" si="56"/>
        <v>0</v>
      </c>
      <c r="DK97" s="126" t="str">
        <f t="shared" si="57"/>
        <v>1</v>
      </c>
      <c r="DL97" s="126">
        <f t="shared" ca="1" si="58"/>
        <v>0</v>
      </c>
      <c r="DM97" s="119">
        <f ca="1">IF($K97&lt;&gt;1,IF(ISNUMBER(INDEX(Import.PLE,$K97,DM$16)),IF(INDEX(Import.PLE,$K97,DM$16)&lt;=mediçao,BM97,0),0),PLE!$AA$28*BM97)</f>
        <v>0</v>
      </c>
      <c r="DN97" s="119">
        <f ca="1">IF($K97&lt;&gt;1,IF(ISNUMBER(INDEX(Import.PLE,$K97,DN$16)),IF(INDEX(Import.PLE,$K97,DN$16)&lt;=mediçao,BN97,0),0),PLE!$AA$28*BN97)</f>
        <v>0</v>
      </c>
      <c r="DO97" s="119">
        <f ca="1">IF($K97&lt;&gt;1,IF(ISNUMBER(INDEX(Import.PLE,$K97,DO$16)),IF(INDEX(Import.PLE,$K97,DO$16)&lt;=mediçao,BO97,0),0),PLE!$AA$28*BO97)</f>
        <v>0</v>
      </c>
      <c r="DP97" s="119">
        <f ca="1">IF($K97&lt;&gt;1,IF(ISNUMBER(INDEX(Import.PLE,$K97,DP$16)),IF(INDEX(Import.PLE,$K97,DP$16)&lt;=mediçao,BP97,0),0),PLE!$AA$28*BP97)</f>
        <v>0</v>
      </c>
      <c r="DQ97" s="119">
        <f ca="1">IF($K97&lt;&gt;1,IF(ISNUMBER(INDEX(Import.PLE,$K97,DQ$16)),IF(INDEX(Import.PLE,$K97,DQ$16)&lt;=mediçao,BQ97,0),0),PLE!$AA$28*BQ97)</f>
        <v>0</v>
      </c>
      <c r="DR97" s="119">
        <f ca="1">IF($K97&lt;&gt;1,IF(ISNUMBER(INDEX(Import.PLE,$K97,DR$16)),IF(INDEX(Import.PLE,$K97,DR$16)&lt;=mediçao,BR97,0),0),PLE!$AA$28*BR97)</f>
        <v>0</v>
      </c>
      <c r="DS97" s="119">
        <f ca="1">IF($K97&lt;&gt;1,IF(ISNUMBER(INDEX(Import.PLE,$K97,DS$16)),IF(INDEX(Import.PLE,$K97,DS$16)&lt;=mediçao,BS97,0),0),PLE!$AA$28*BS97)</f>
        <v>0</v>
      </c>
      <c r="DT97" s="119">
        <f ca="1">IF($K97&lt;&gt;1,IF(ISNUMBER(INDEX(Import.PLE,$K97,DT$16)),IF(INDEX(Import.PLE,$K97,DT$16)&lt;=mediçao,BT97,0),0),PLE!$AA$28*BT97)</f>
        <v>0</v>
      </c>
      <c r="DU97" s="119">
        <f ca="1">IF($K97&lt;&gt;1,IF(ISNUMBER(INDEX(Import.PLE,$K97,DU$16)),IF(INDEX(Import.PLE,$K97,DU$16)&lt;=mediçao,BU97,0),0),PLE!$AA$28*BU97)</f>
        <v>0</v>
      </c>
      <c r="DV97" s="119">
        <f ca="1">IF($K97&lt;&gt;1,IF(ISNUMBER(INDEX(Import.PLE,$K97,DV$16)),IF(INDEX(Import.PLE,$K97,DV$16)&lt;=mediçao,BV97,0),0),PLE!$AA$28*BV97)</f>
        <v>0</v>
      </c>
      <c r="DW97" s="119">
        <f ca="1">IF($K97&lt;&gt;1,IF(ISNUMBER(INDEX(Import.PLE,$K97,DW$16)),IF(INDEX(Import.PLE,$K97,DW$16)&lt;=mediçao,BW97,0),0),PLE!$AA$28*BW97)</f>
        <v>0</v>
      </c>
      <c r="DX97" s="119">
        <f ca="1">IF($K97&lt;&gt;1,IF(ISNUMBER(INDEX(Import.PLE,$K97,DX$16)),IF(INDEX(Import.PLE,$K97,DX$16)&lt;=mediçao,BX97,0),0),PLE!$AA$28*BX97)</f>
        <v>0</v>
      </c>
      <c r="DY97" s="119">
        <f ca="1">IF($K97&lt;&gt;1,IF(ISNUMBER(INDEX(Import.PLE,$K97,DY$16)),IF(INDEX(Import.PLE,$K97,DY$16)&lt;=mediçao,BY97,0),0),PLE!$AA$28*BY97)</f>
        <v>0</v>
      </c>
      <c r="DZ97" s="119">
        <f ca="1">IF($K97&lt;&gt;1,IF(ISNUMBER(INDEX(Import.PLE,$K97,DZ$16)),IF(INDEX(Import.PLE,$K97,DZ$16)&lt;=mediçao,BZ97,0),0),PLE!$AA$28*BZ97)</f>
        <v>0</v>
      </c>
      <c r="EA97" s="119">
        <f ca="1">IF($K97&lt;&gt;1,IF(ISNUMBER(INDEX(Import.PLE,$K97,EA$16)),IF(INDEX(Import.PLE,$K97,EA$16)&lt;=mediçao,CA97,0),0),PLE!$AA$28*CA97)</f>
        <v>0</v>
      </c>
      <c r="EB97" s="119">
        <f ca="1">IF($K97&lt;&gt;1,IF(ISNUMBER(INDEX(Import.PLE,$K97,EB$16)),IF(INDEX(Import.PLE,$K97,EB$16)&lt;=mediçao,CB97,0),0),PLE!$AA$28*CB97)</f>
        <v>0</v>
      </c>
      <c r="EC97" s="119">
        <f ca="1">IF($K97&lt;&gt;1,IF(ISNUMBER(INDEX(Import.PLE,$K97,EC$16)),IF(INDEX(Import.PLE,$K97,EC$16)&lt;=mediçao,CC97,0),0),PLE!$AA$28*CC97)</f>
        <v>0</v>
      </c>
      <c r="ED97" s="119">
        <f ca="1">IF($K97&lt;&gt;1,IF(ISNUMBER(INDEX(Import.PLE,$K97,ED$16)),IF(INDEX(Import.PLE,$K97,ED$16)&lt;=mediçao,CD97,0),0),PLE!$AA$28*CD97)</f>
        <v>0</v>
      </c>
      <c r="EE97" s="119">
        <f ca="1">IF($K97&lt;&gt;1,IF(ISNUMBER(INDEX(Import.PLE,$K97,EE$16)),IF(INDEX(Import.PLE,$K97,EE$16)&lt;=mediçao,CE97,0),0),PLE!$AA$28*CE97)</f>
        <v>0</v>
      </c>
      <c r="EF97" s="119">
        <f ca="1">IF($K97&lt;&gt;1,IF(ISNUMBER(INDEX(Import.PLE,$K97,EF$16)),IF(INDEX(Import.PLE,$K97,EF$16)&lt;=mediçao,CF97,0),0),PLE!$AA$28*CF97)</f>
        <v>0</v>
      </c>
      <c r="EG97" s="119">
        <f ca="1">IF($K97&lt;&gt;1,IF(ISNUMBER(INDEX(Import.PLE,$K97,EG$16)),IF(INDEX(Import.PLE,$K97,EG$16)&lt;=mediçao,CG97,0),0),PLE!$AA$28*CG97)</f>
        <v>0</v>
      </c>
      <c r="EH97" s="119">
        <f ca="1">IF($K97&lt;&gt;1,IF(ISNUMBER(INDEX(Import.PLE,$K97,EH$16)),IF(INDEX(Import.PLE,$K97,EH$16)&lt;=mediçao,CH97,0),0),PLE!$AA$28*CH97)</f>
        <v>0</v>
      </c>
      <c r="EI97" s="119">
        <f ca="1">IF($K97&lt;&gt;1,IF(ISNUMBER(INDEX(Import.PLE,$K97,EI$16)),IF(INDEX(Import.PLE,$K97,EI$16)&lt;=mediçao,CI97,0),0),PLE!$AA$28*CI97)</f>
        <v>0</v>
      </c>
      <c r="EJ97" s="119">
        <f ca="1">IF($K97&lt;&gt;1,IF(ISNUMBER(INDEX(Import.PLE,$K97,EJ$16)),IF(INDEX(Import.PLE,$K97,EJ$16)&lt;=mediçao,CJ97,0),0),PLE!$AA$28*CJ97)</f>
        <v>0</v>
      </c>
      <c r="EK97" s="119">
        <f ca="1">IF($K97&lt;&gt;1,IF(ISNUMBER(INDEX(Import.PLE,$K97,EK$16)),IF(INDEX(Import.PLE,$K97,EK$16)&lt;=mediçao,CK97,0),0),PLE!$AA$28*CK97)</f>
        <v>0</v>
      </c>
      <c r="EL97" s="119">
        <f ca="1">IF($K97&lt;&gt;1,IF(ISNUMBER(INDEX(Import.PLE,$K97,EL$16)),IF(INDEX(Import.PLE,$K97,EL$16)&lt;=mediçao,CL97,0),0),PLE!$AA$28*CL97)</f>
        <v>0</v>
      </c>
      <c r="EM97" s="119">
        <f ca="1">IF($K97&lt;&gt;1,IF(ISNUMBER(INDEX(Import.PLE,$K97,EM$16)),IF(INDEX(Import.PLE,$K97,EM$16)&lt;=mediçao,CM97,0),0),PLE!$AA$28*CM97)</f>
        <v>0</v>
      </c>
      <c r="EN97" s="119">
        <f ca="1">IF($K97&lt;&gt;1,IF(ISNUMBER(INDEX(Import.PLE,$K97,EN$16)),IF(INDEX(Import.PLE,$K97,EN$16)&lt;=mediçao,CN97,0),0),PLE!$AA$28*CN97)</f>
        <v>0</v>
      </c>
      <c r="EO97" s="119">
        <f ca="1">IF($K97&lt;&gt;1,IF(ISNUMBER(INDEX(Import.PLE,$K97,EO$16)),IF(INDEX(Import.PLE,$K97,EO$16)&lt;=mediçao,CO97,0),0),PLE!$AA$28*CO97)</f>
        <v>0</v>
      </c>
      <c r="EP97" s="119">
        <f ca="1">IF($K97&lt;&gt;1,IF(ISNUMBER(INDEX(Import.PLE,$K97,EP$16)),IF(INDEX(Import.PLE,$K97,EP$16)&lt;=mediçao,CP97,0),0),PLE!$AA$28*CP97)</f>
        <v>0</v>
      </c>
      <c r="EQ97" s="119">
        <f ca="1">IF($K97&lt;&gt;1,IF(ISNUMBER(INDEX(Import.PLE,$K97,EQ$16)),IF(INDEX(Import.PLE,$K97,EQ$16)&lt;=mediçao,CQ97,0),0),PLE!$AA$28*CQ97)</f>
        <v>0</v>
      </c>
      <c r="ER97" s="119">
        <f ca="1">IF($K97&lt;&gt;1,IF(ISNUMBER(INDEX(Import.PLE,$K97,ER$16)),IF(INDEX(Import.PLE,$K97,ER$16)&lt;=mediçao,CR97,0),0),PLE!$AA$28*CR97)</f>
        <v>0</v>
      </c>
      <c r="ES97" s="119">
        <f ca="1">IF($K97&lt;&gt;1,IF(ISNUMBER(INDEX(Import.PLE,$K97,ES$16)),IF(INDEX(Import.PLE,$K97,ES$16)&lt;=mediçao,CS97,0),0),PLE!$AA$28*CS97)</f>
        <v>0</v>
      </c>
      <c r="ET97" s="119">
        <f ca="1">IF($K97&lt;&gt;1,IF(ISNUMBER(INDEX(Import.PLE,$K97,ET$16)),IF(INDEX(Import.PLE,$K97,ET$16)&lt;=mediçao,CT97,0),0),PLE!$AA$28*CT97)</f>
        <v>0</v>
      </c>
      <c r="EU97" s="119">
        <f ca="1">IF($K97&lt;&gt;1,IF(ISNUMBER(INDEX(Import.PLE,$K97,EU$16)),IF(INDEX(Import.PLE,$K97,EU$16)&lt;=mediçao,CU97,0),0),PLE!$AA$28*CU97)</f>
        <v>0</v>
      </c>
      <c r="EV97" s="119">
        <f ca="1">IF($K97&lt;&gt;1,IF(ISNUMBER(INDEX(Import.PLE,$K97,EV$16)),IF(INDEX(Import.PLE,$K97,EV$16)&lt;=mediçao,CV97,0),0),PLE!$AA$28*CV97)</f>
        <v>0</v>
      </c>
      <c r="EW97" s="119">
        <f ca="1">IF($K97&lt;&gt;1,IF(ISNUMBER(INDEX(Import.PLE,$K97,EW$16)),IF(INDEX(Import.PLE,$K97,EW$16)&lt;=mediçao,CW97,0),0),PLE!$AA$28*CW97)</f>
        <v>0</v>
      </c>
      <c r="EX97" s="119">
        <f ca="1">IF($K97&lt;&gt;1,IF(ISNUMBER(INDEX(Import.PLE,$K97,EX$16)),IF(INDEX(Import.PLE,$K97,EX$16)&lt;=mediçao,CX97,0),0),PLE!$AA$28*CX97)</f>
        <v>0</v>
      </c>
      <c r="EY97" s="119">
        <f ca="1">IF($K97&lt;&gt;1,IF(ISNUMBER(INDEX(Import.PLE,$K97,EY$16)),IF(INDEX(Import.PLE,$K97,EY$16)&lt;=mediçao,CY97,0),0),PLE!$AA$28*CY97)</f>
        <v>0</v>
      </c>
      <c r="EZ97" s="119">
        <f ca="1">IF($K97&lt;&gt;1,IF(ISNUMBER(INDEX(Import.PLE,$K97,EZ$16)),IF(INDEX(Import.PLE,$K97,EZ$16)&lt;=mediçao,CZ97,0),0),PLE!$AA$28*CZ97)</f>
        <v>0</v>
      </c>
      <c r="FA97" s="119">
        <f ca="1">IF($K97&lt;&gt;1,IF(ISNUMBER(INDEX(Import.PLE,$K97,FA$16)),IF(INDEX(Import.PLE,$K97,FA$16)&lt;=mediçao,DA97,0),0),PLE!$AA$28*DA97)</f>
        <v>0</v>
      </c>
      <c r="FB97" s="119">
        <f ca="1">IF($K97&lt;&gt;1,IF(ISNUMBER(INDEX(Import.PLE,$K97,FB$16)),IF(INDEX(Import.PLE,$K97,FB$16)&lt;=mediçao,DB97,0),0),PLE!$AA$28*DB97)</f>
        <v>0</v>
      </c>
      <c r="FC97" s="119">
        <f ca="1">IF($K97&lt;&gt;1,IF(ISNUMBER(INDEX(Import.PLE,$K97,FC$16)),IF(INDEX(Import.PLE,$K97,FC$16)&lt;=mediçao,DC97,0),0),PLE!$AA$28*DC97)</f>
        <v>0</v>
      </c>
      <c r="FD97" s="119">
        <f ca="1">IF($K97&lt;&gt;1,IF(ISNUMBER(INDEX(Import.PLE,$K97,FD$16)),IF(INDEX(Import.PLE,$K97,FD$16)&lt;=mediçao,DD97,0),0),PLE!$AA$28*DD97)</f>
        <v>0</v>
      </c>
      <c r="FE97" s="119">
        <f ca="1">IF($K97&lt;&gt;1,IF(ISNUMBER(INDEX(Import.PLE,$K97,FE$16)),IF(INDEX(Import.PLE,$K97,FE$16)&lt;=mediçao,DE97,0),0),PLE!$AA$28*DE97)</f>
        <v>0</v>
      </c>
      <c r="FF97" s="119">
        <f ca="1">IF($K97&lt;&gt;1,IF(ISNUMBER(INDEX(Import.PLE,$K97,FF$16)),IF(INDEX(Import.PLE,$K97,FF$16)&lt;=mediçao,DF97,0),0),PLE!$AA$28*DF97)</f>
        <v>0</v>
      </c>
      <c r="FG97" s="119">
        <f ca="1">IF($K97&lt;&gt;1,IF(ISNUMBER(INDEX(Import.PLE,$K97,FG$16)),IF(INDEX(Import.PLE,$K97,FG$16)&lt;=mediçao,DG97,0),0),PLE!$AA$28*DG97)</f>
        <v>0</v>
      </c>
      <c r="FH97" s="119">
        <f ca="1">IF($K97&lt;&gt;1,IF(ISNUMBER(INDEX(Import.PLE,$K97,FH$16)),IF(INDEX(Import.PLE,$K97,FH$16)&lt;=mediçao,DH97,0),0),PLE!$AA$28*DH97)</f>
        <v>0</v>
      </c>
      <c r="FI97" s="119">
        <f ca="1">IF($K97&lt;&gt;1,IF(ISNUMBER(INDEX(Import.PLE,$K97,FI$16)),IF(INDEX(Import.PLE,$K97,FI$16)&lt;=mediçao,DI97,0),0),PLE!$AA$28*DI97)</f>
        <v>0</v>
      </c>
      <c r="FJ97" s="119">
        <f ca="1">IF($K97&lt;&gt;1,IF(ISNUMBER(INDEX(Import.PLE,$K97,FJ$16)),IF(INDEX(Import.PLE,$K97,FJ$16)&lt;=mediçao,DJ97,0),0),PLE!$AA$28*DJ97)</f>
        <v>0</v>
      </c>
    </row>
    <row r="98" spans="2:166" s="88" customFormat="1" ht="11.25" customHeight="1" x14ac:dyDescent="0.35">
      <c r="B98" s="118">
        <f t="shared" ca="1" si="59"/>
        <v>81</v>
      </c>
      <c r="C98" s="83" t="str">
        <f t="shared" si="4"/>
        <v>Serviço</v>
      </c>
      <c r="D98" s="138" t="s">
        <v>343</v>
      </c>
      <c r="E98" s="139" t="s">
        <v>344</v>
      </c>
      <c r="F98" s="137" t="s">
        <v>204</v>
      </c>
      <c r="G98" s="174">
        <f t="shared" si="5"/>
        <v>126.38</v>
      </c>
      <c r="H98" s="175">
        <f t="shared" si="6"/>
        <v>44.990030068048746</v>
      </c>
      <c r="I98" s="176">
        <v>5685.84</v>
      </c>
      <c r="J98" s="86"/>
      <c r="K98" s="168">
        <f>deactivatedados.form1</f>
        <v>11</v>
      </c>
      <c r="L98" s="167" t="s">
        <v>711</v>
      </c>
      <c r="M98" s="87"/>
      <c r="N98" s="181">
        <v>126.38</v>
      </c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M98" s="119">
        <f t="shared" ca="1" si="7"/>
        <v>5685.84</v>
      </c>
      <c r="BN98" s="119">
        <f t="shared" si="8"/>
        <v>0</v>
      </c>
      <c r="BO98" s="119">
        <f t="shared" si="9"/>
        <v>0</v>
      </c>
      <c r="BP98" s="119">
        <f t="shared" si="10"/>
        <v>0</v>
      </c>
      <c r="BQ98" s="119">
        <f t="shared" si="11"/>
        <v>0</v>
      </c>
      <c r="BR98" s="119">
        <f t="shared" si="12"/>
        <v>0</v>
      </c>
      <c r="BS98" s="119">
        <f t="shared" si="13"/>
        <v>0</v>
      </c>
      <c r="BT98" s="119">
        <f t="shared" si="14"/>
        <v>0</v>
      </c>
      <c r="BU98" s="119">
        <f t="shared" si="15"/>
        <v>0</v>
      </c>
      <c r="BV98" s="119">
        <f t="shared" si="16"/>
        <v>0</v>
      </c>
      <c r="BW98" s="119">
        <f t="shared" si="17"/>
        <v>0</v>
      </c>
      <c r="BX98" s="119">
        <f t="shared" si="18"/>
        <v>0</v>
      </c>
      <c r="BY98" s="119">
        <f t="shared" si="19"/>
        <v>0</v>
      </c>
      <c r="BZ98" s="119">
        <f t="shared" si="20"/>
        <v>0</v>
      </c>
      <c r="CA98" s="119">
        <f t="shared" si="21"/>
        <v>0</v>
      </c>
      <c r="CB98" s="119">
        <f t="shared" si="22"/>
        <v>0</v>
      </c>
      <c r="CC98" s="119">
        <f t="shared" si="23"/>
        <v>0</v>
      </c>
      <c r="CD98" s="119">
        <f t="shared" si="24"/>
        <v>0</v>
      </c>
      <c r="CE98" s="119">
        <f t="shared" si="25"/>
        <v>0</v>
      </c>
      <c r="CF98" s="119">
        <f t="shared" si="26"/>
        <v>0</v>
      </c>
      <c r="CG98" s="119">
        <f t="shared" si="27"/>
        <v>0</v>
      </c>
      <c r="CH98" s="119">
        <f t="shared" si="28"/>
        <v>0</v>
      </c>
      <c r="CI98" s="119">
        <f t="shared" si="29"/>
        <v>0</v>
      </c>
      <c r="CJ98" s="119">
        <f t="shared" si="30"/>
        <v>0</v>
      </c>
      <c r="CK98" s="119">
        <f t="shared" si="31"/>
        <v>0</v>
      </c>
      <c r="CL98" s="119">
        <f t="shared" si="32"/>
        <v>0</v>
      </c>
      <c r="CM98" s="119">
        <f t="shared" si="33"/>
        <v>0</v>
      </c>
      <c r="CN98" s="119">
        <f t="shared" si="34"/>
        <v>0</v>
      </c>
      <c r="CO98" s="119">
        <f t="shared" si="35"/>
        <v>0</v>
      </c>
      <c r="CP98" s="119">
        <f t="shared" si="36"/>
        <v>0</v>
      </c>
      <c r="CQ98" s="119">
        <f t="shared" si="37"/>
        <v>0</v>
      </c>
      <c r="CR98" s="119">
        <f t="shared" si="38"/>
        <v>0</v>
      </c>
      <c r="CS98" s="119">
        <f t="shared" si="39"/>
        <v>0</v>
      </c>
      <c r="CT98" s="119">
        <f t="shared" si="40"/>
        <v>0</v>
      </c>
      <c r="CU98" s="119">
        <f t="shared" si="41"/>
        <v>0</v>
      </c>
      <c r="CV98" s="119">
        <f t="shared" si="42"/>
        <v>0</v>
      </c>
      <c r="CW98" s="119">
        <f t="shared" si="43"/>
        <v>0</v>
      </c>
      <c r="CX98" s="119">
        <f t="shared" si="44"/>
        <v>0</v>
      </c>
      <c r="CY98" s="119">
        <f t="shared" si="45"/>
        <v>0</v>
      </c>
      <c r="CZ98" s="119">
        <f t="shared" si="46"/>
        <v>0</v>
      </c>
      <c r="DA98" s="119">
        <f t="shared" si="47"/>
        <v>0</v>
      </c>
      <c r="DB98" s="119">
        <f t="shared" si="48"/>
        <v>0</v>
      </c>
      <c r="DC98" s="119">
        <f t="shared" si="49"/>
        <v>0</v>
      </c>
      <c r="DD98" s="119">
        <f t="shared" si="50"/>
        <v>0</v>
      </c>
      <c r="DE98" s="119">
        <f t="shared" si="51"/>
        <v>0</v>
      </c>
      <c r="DF98" s="119">
        <f t="shared" si="52"/>
        <v>0</v>
      </c>
      <c r="DG98" s="119">
        <f t="shared" si="53"/>
        <v>0</v>
      </c>
      <c r="DH98" s="119">
        <f t="shared" si="54"/>
        <v>0</v>
      </c>
      <c r="DI98" s="119">
        <f t="shared" si="55"/>
        <v>0</v>
      </c>
      <c r="DJ98" s="119">
        <f t="shared" si="56"/>
        <v>0</v>
      </c>
      <c r="DK98" s="126" t="str">
        <f t="shared" si="57"/>
        <v>1</v>
      </c>
      <c r="DL98" s="126">
        <f t="shared" ca="1" si="58"/>
        <v>0</v>
      </c>
      <c r="DM98" s="119">
        <f ca="1">IF($K98&lt;&gt;1,IF(ISNUMBER(INDEX(Import.PLE,$K98,DM$16)),IF(INDEX(Import.PLE,$K98,DM$16)&lt;=mediçao,BM98,0),0),PLE!$AA$28*BM98)</f>
        <v>0</v>
      </c>
      <c r="DN98" s="119">
        <f ca="1">IF($K98&lt;&gt;1,IF(ISNUMBER(INDEX(Import.PLE,$K98,DN$16)),IF(INDEX(Import.PLE,$K98,DN$16)&lt;=mediçao,BN98,0),0),PLE!$AA$28*BN98)</f>
        <v>0</v>
      </c>
      <c r="DO98" s="119">
        <f ca="1">IF($K98&lt;&gt;1,IF(ISNUMBER(INDEX(Import.PLE,$K98,DO$16)),IF(INDEX(Import.PLE,$K98,DO$16)&lt;=mediçao,BO98,0),0),PLE!$AA$28*BO98)</f>
        <v>0</v>
      </c>
      <c r="DP98" s="119">
        <f ca="1">IF($K98&lt;&gt;1,IF(ISNUMBER(INDEX(Import.PLE,$K98,DP$16)),IF(INDEX(Import.PLE,$K98,DP$16)&lt;=mediçao,BP98,0),0),PLE!$AA$28*BP98)</f>
        <v>0</v>
      </c>
      <c r="DQ98" s="119">
        <f ca="1">IF($K98&lt;&gt;1,IF(ISNUMBER(INDEX(Import.PLE,$K98,DQ$16)),IF(INDEX(Import.PLE,$K98,DQ$16)&lt;=mediçao,BQ98,0),0),PLE!$AA$28*BQ98)</f>
        <v>0</v>
      </c>
      <c r="DR98" s="119">
        <f ca="1">IF($K98&lt;&gt;1,IF(ISNUMBER(INDEX(Import.PLE,$K98,DR$16)),IF(INDEX(Import.PLE,$K98,DR$16)&lt;=mediçao,BR98,0),0),PLE!$AA$28*BR98)</f>
        <v>0</v>
      </c>
      <c r="DS98" s="119">
        <f ca="1">IF($K98&lt;&gt;1,IF(ISNUMBER(INDEX(Import.PLE,$K98,DS$16)),IF(INDEX(Import.PLE,$K98,DS$16)&lt;=mediçao,BS98,0),0),PLE!$AA$28*BS98)</f>
        <v>0</v>
      </c>
      <c r="DT98" s="119">
        <f ca="1">IF($K98&lt;&gt;1,IF(ISNUMBER(INDEX(Import.PLE,$K98,DT$16)),IF(INDEX(Import.PLE,$K98,DT$16)&lt;=mediçao,BT98,0),0),PLE!$AA$28*BT98)</f>
        <v>0</v>
      </c>
      <c r="DU98" s="119">
        <f ca="1">IF($K98&lt;&gt;1,IF(ISNUMBER(INDEX(Import.PLE,$K98,DU$16)),IF(INDEX(Import.PLE,$K98,DU$16)&lt;=mediçao,BU98,0),0),PLE!$AA$28*BU98)</f>
        <v>0</v>
      </c>
      <c r="DV98" s="119">
        <f ca="1">IF($K98&lt;&gt;1,IF(ISNUMBER(INDEX(Import.PLE,$K98,DV$16)),IF(INDEX(Import.PLE,$K98,DV$16)&lt;=mediçao,BV98,0),0),PLE!$AA$28*BV98)</f>
        <v>0</v>
      </c>
      <c r="DW98" s="119">
        <f ca="1">IF($K98&lt;&gt;1,IF(ISNUMBER(INDEX(Import.PLE,$K98,DW$16)),IF(INDEX(Import.PLE,$K98,DW$16)&lt;=mediçao,BW98,0),0),PLE!$AA$28*BW98)</f>
        <v>0</v>
      </c>
      <c r="DX98" s="119">
        <f ca="1">IF($K98&lt;&gt;1,IF(ISNUMBER(INDEX(Import.PLE,$K98,DX$16)),IF(INDEX(Import.PLE,$K98,DX$16)&lt;=mediçao,BX98,0),0),PLE!$AA$28*BX98)</f>
        <v>0</v>
      </c>
      <c r="DY98" s="119">
        <f ca="1">IF($K98&lt;&gt;1,IF(ISNUMBER(INDEX(Import.PLE,$K98,DY$16)),IF(INDEX(Import.PLE,$K98,DY$16)&lt;=mediçao,BY98,0),0),PLE!$AA$28*BY98)</f>
        <v>0</v>
      </c>
      <c r="DZ98" s="119">
        <f ca="1">IF($K98&lt;&gt;1,IF(ISNUMBER(INDEX(Import.PLE,$K98,DZ$16)),IF(INDEX(Import.PLE,$K98,DZ$16)&lt;=mediçao,BZ98,0),0),PLE!$AA$28*BZ98)</f>
        <v>0</v>
      </c>
      <c r="EA98" s="119">
        <f ca="1">IF($K98&lt;&gt;1,IF(ISNUMBER(INDEX(Import.PLE,$K98,EA$16)),IF(INDEX(Import.PLE,$K98,EA$16)&lt;=mediçao,CA98,0),0),PLE!$AA$28*CA98)</f>
        <v>0</v>
      </c>
      <c r="EB98" s="119">
        <f ca="1">IF($K98&lt;&gt;1,IF(ISNUMBER(INDEX(Import.PLE,$K98,EB$16)),IF(INDEX(Import.PLE,$K98,EB$16)&lt;=mediçao,CB98,0),0),PLE!$AA$28*CB98)</f>
        <v>0</v>
      </c>
      <c r="EC98" s="119">
        <f ca="1">IF($K98&lt;&gt;1,IF(ISNUMBER(INDEX(Import.PLE,$K98,EC$16)),IF(INDEX(Import.PLE,$K98,EC$16)&lt;=mediçao,CC98,0),0),PLE!$AA$28*CC98)</f>
        <v>0</v>
      </c>
      <c r="ED98" s="119">
        <f ca="1">IF($K98&lt;&gt;1,IF(ISNUMBER(INDEX(Import.PLE,$K98,ED$16)),IF(INDEX(Import.PLE,$K98,ED$16)&lt;=mediçao,CD98,0),0),PLE!$AA$28*CD98)</f>
        <v>0</v>
      </c>
      <c r="EE98" s="119">
        <f ca="1">IF($K98&lt;&gt;1,IF(ISNUMBER(INDEX(Import.PLE,$K98,EE$16)),IF(INDEX(Import.PLE,$K98,EE$16)&lt;=mediçao,CE98,0),0),PLE!$AA$28*CE98)</f>
        <v>0</v>
      </c>
      <c r="EF98" s="119">
        <f ca="1">IF($K98&lt;&gt;1,IF(ISNUMBER(INDEX(Import.PLE,$K98,EF$16)),IF(INDEX(Import.PLE,$K98,EF$16)&lt;=mediçao,CF98,0),0),PLE!$AA$28*CF98)</f>
        <v>0</v>
      </c>
      <c r="EG98" s="119">
        <f ca="1">IF($K98&lt;&gt;1,IF(ISNUMBER(INDEX(Import.PLE,$K98,EG$16)),IF(INDEX(Import.PLE,$K98,EG$16)&lt;=mediçao,CG98,0),0),PLE!$AA$28*CG98)</f>
        <v>0</v>
      </c>
      <c r="EH98" s="119">
        <f ca="1">IF($K98&lt;&gt;1,IF(ISNUMBER(INDEX(Import.PLE,$K98,EH$16)),IF(INDEX(Import.PLE,$K98,EH$16)&lt;=mediçao,CH98,0),0),PLE!$AA$28*CH98)</f>
        <v>0</v>
      </c>
      <c r="EI98" s="119">
        <f ca="1">IF($K98&lt;&gt;1,IF(ISNUMBER(INDEX(Import.PLE,$K98,EI$16)),IF(INDEX(Import.PLE,$K98,EI$16)&lt;=mediçao,CI98,0),0),PLE!$AA$28*CI98)</f>
        <v>0</v>
      </c>
      <c r="EJ98" s="119">
        <f ca="1">IF($K98&lt;&gt;1,IF(ISNUMBER(INDEX(Import.PLE,$K98,EJ$16)),IF(INDEX(Import.PLE,$K98,EJ$16)&lt;=mediçao,CJ98,0),0),PLE!$AA$28*CJ98)</f>
        <v>0</v>
      </c>
      <c r="EK98" s="119">
        <f ca="1">IF($K98&lt;&gt;1,IF(ISNUMBER(INDEX(Import.PLE,$K98,EK$16)),IF(INDEX(Import.PLE,$K98,EK$16)&lt;=mediçao,CK98,0),0),PLE!$AA$28*CK98)</f>
        <v>0</v>
      </c>
      <c r="EL98" s="119">
        <f ca="1">IF($K98&lt;&gt;1,IF(ISNUMBER(INDEX(Import.PLE,$K98,EL$16)),IF(INDEX(Import.PLE,$K98,EL$16)&lt;=mediçao,CL98,0),0),PLE!$AA$28*CL98)</f>
        <v>0</v>
      </c>
      <c r="EM98" s="119">
        <f ca="1">IF($K98&lt;&gt;1,IF(ISNUMBER(INDEX(Import.PLE,$K98,EM$16)),IF(INDEX(Import.PLE,$K98,EM$16)&lt;=mediçao,CM98,0),0),PLE!$AA$28*CM98)</f>
        <v>0</v>
      </c>
      <c r="EN98" s="119">
        <f ca="1">IF($K98&lt;&gt;1,IF(ISNUMBER(INDEX(Import.PLE,$K98,EN$16)),IF(INDEX(Import.PLE,$K98,EN$16)&lt;=mediçao,CN98,0),0),PLE!$AA$28*CN98)</f>
        <v>0</v>
      </c>
      <c r="EO98" s="119">
        <f ca="1">IF($K98&lt;&gt;1,IF(ISNUMBER(INDEX(Import.PLE,$K98,EO$16)),IF(INDEX(Import.PLE,$K98,EO$16)&lt;=mediçao,CO98,0),0),PLE!$AA$28*CO98)</f>
        <v>0</v>
      </c>
      <c r="EP98" s="119">
        <f ca="1">IF($K98&lt;&gt;1,IF(ISNUMBER(INDEX(Import.PLE,$K98,EP$16)),IF(INDEX(Import.PLE,$K98,EP$16)&lt;=mediçao,CP98,0),0),PLE!$AA$28*CP98)</f>
        <v>0</v>
      </c>
      <c r="EQ98" s="119">
        <f ca="1">IF($K98&lt;&gt;1,IF(ISNUMBER(INDEX(Import.PLE,$K98,EQ$16)),IF(INDEX(Import.PLE,$K98,EQ$16)&lt;=mediçao,CQ98,0),0),PLE!$AA$28*CQ98)</f>
        <v>0</v>
      </c>
      <c r="ER98" s="119">
        <f ca="1">IF($K98&lt;&gt;1,IF(ISNUMBER(INDEX(Import.PLE,$K98,ER$16)),IF(INDEX(Import.PLE,$K98,ER$16)&lt;=mediçao,CR98,0),0),PLE!$AA$28*CR98)</f>
        <v>0</v>
      </c>
      <c r="ES98" s="119">
        <f ca="1">IF($K98&lt;&gt;1,IF(ISNUMBER(INDEX(Import.PLE,$K98,ES$16)),IF(INDEX(Import.PLE,$K98,ES$16)&lt;=mediçao,CS98,0),0),PLE!$AA$28*CS98)</f>
        <v>0</v>
      </c>
      <c r="ET98" s="119">
        <f ca="1">IF($K98&lt;&gt;1,IF(ISNUMBER(INDEX(Import.PLE,$K98,ET$16)),IF(INDEX(Import.PLE,$K98,ET$16)&lt;=mediçao,CT98,0),0),PLE!$AA$28*CT98)</f>
        <v>0</v>
      </c>
      <c r="EU98" s="119">
        <f ca="1">IF($K98&lt;&gt;1,IF(ISNUMBER(INDEX(Import.PLE,$K98,EU$16)),IF(INDEX(Import.PLE,$K98,EU$16)&lt;=mediçao,CU98,0),0),PLE!$AA$28*CU98)</f>
        <v>0</v>
      </c>
      <c r="EV98" s="119">
        <f ca="1">IF($K98&lt;&gt;1,IF(ISNUMBER(INDEX(Import.PLE,$K98,EV$16)),IF(INDEX(Import.PLE,$K98,EV$16)&lt;=mediçao,CV98,0),0),PLE!$AA$28*CV98)</f>
        <v>0</v>
      </c>
      <c r="EW98" s="119">
        <f ca="1">IF($K98&lt;&gt;1,IF(ISNUMBER(INDEX(Import.PLE,$K98,EW$16)),IF(INDEX(Import.PLE,$K98,EW$16)&lt;=mediçao,CW98,0),0),PLE!$AA$28*CW98)</f>
        <v>0</v>
      </c>
      <c r="EX98" s="119">
        <f ca="1">IF($K98&lt;&gt;1,IF(ISNUMBER(INDEX(Import.PLE,$K98,EX$16)),IF(INDEX(Import.PLE,$K98,EX$16)&lt;=mediçao,CX98,0),0),PLE!$AA$28*CX98)</f>
        <v>0</v>
      </c>
      <c r="EY98" s="119">
        <f ca="1">IF($K98&lt;&gt;1,IF(ISNUMBER(INDEX(Import.PLE,$K98,EY$16)),IF(INDEX(Import.PLE,$K98,EY$16)&lt;=mediçao,CY98,0),0),PLE!$AA$28*CY98)</f>
        <v>0</v>
      </c>
      <c r="EZ98" s="119">
        <f ca="1">IF($K98&lt;&gt;1,IF(ISNUMBER(INDEX(Import.PLE,$K98,EZ$16)),IF(INDEX(Import.PLE,$K98,EZ$16)&lt;=mediçao,CZ98,0),0),PLE!$AA$28*CZ98)</f>
        <v>0</v>
      </c>
      <c r="FA98" s="119">
        <f ca="1">IF($K98&lt;&gt;1,IF(ISNUMBER(INDEX(Import.PLE,$K98,FA$16)),IF(INDEX(Import.PLE,$K98,FA$16)&lt;=mediçao,DA98,0),0),PLE!$AA$28*DA98)</f>
        <v>0</v>
      </c>
      <c r="FB98" s="119">
        <f ca="1">IF($K98&lt;&gt;1,IF(ISNUMBER(INDEX(Import.PLE,$K98,FB$16)),IF(INDEX(Import.PLE,$K98,FB$16)&lt;=mediçao,DB98,0),0),PLE!$AA$28*DB98)</f>
        <v>0</v>
      </c>
      <c r="FC98" s="119">
        <f ca="1">IF($K98&lt;&gt;1,IF(ISNUMBER(INDEX(Import.PLE,$K98,FC$16)),IF(INDEX(Import.PLE,$K98,FC$16)&lt;=mediçao,DC98,0),0),PLE!$AA$28*DC98)</f>
        <v>0</v>
      </c>
      <c r="FD98" s="119">
        <f ca="1">IF($K98&lt;&gt;1,IF(ISNUMBER(INDEX(Import.PLE,$K98,FD$16)),IF(INDEX(Import.PLE,$K98,FD$16)&lt;=mediçao,DD98,0),0),PLE!$AA$28*DD98)</f>
        <v>0</v>
      </c>
      <c r="FE98" s="119">
        <f ca="1">IF($K98&lt;&gt;1,IF(ISNUMBER(INDEX(Import.PLE,$K98,FE$16)),IF(INDEX(Import.PLE,$K98,FE$16)&lt;=mediçao,DE98,0),0),PLE!$AA$28*DE98)</f>
        <v>0</v>
      </c>
      <c r="FF98" s="119">
        <f ca="1">IF($K98&lt;&gt;1,IF(ISNUMBER(INDEX(Import.PLE,$K98,FF$16)),IF(INDEX(Import.PLE,$K98,FF$16)&lt;=mediçao,DF98,0),0),PLE!$AA$28*DF98)</f>
        <v>0</v>
      </c>
      <c r="FG98" s="119">
        <f ca="1">IF($K98&lt;&gt;1,IF(ISNUMBER(INDEX(Import.PLE,$K98,FG$16)),IF(INDEX(Import.PLE,$K98,FG$16)&lt;=mediçao,DG98,0),0),PLE!$AA$28*DG98)</f>
        <v>0</v>
      </c>
      <c r="FH98" s="119">
        <f ca="1">IF($K98&lt;&gt;1,IF(ISNUMBER(INDEX(Import.PLE,$K98,FH$16)),IF(INDEX(Import.PLE,$K98,FH$16)&lt;=mediçao,DH98,0),0),PLE!$AA$28*DH98)</f>
        <v>0</v>
      </c>
      <c r="FI98" s="119">
        <f ca="1">IF($K98&lt;&gt;1,IF(ISNUMBER(INDEX(Import.PLE,$K98,FI$16)),IF(INDEX(Import.PLE,$K98,FI$16)&lt;=mediçao,DI98,0),0),PLE!$AA$28*DI98)</f>
        <v>0</v>
      </c>
      <c r="FJ98" s="119">
        <f ca="1">IF($K98&lt;&gt;1,IF(ISNUMBER(INDEX(Import.PLE,$K98,FJ$16)),IF(INDEX(Import.PLE,$K98,FJ$16)&lt;=mediçao,DJ98,0),0),PLE!$AA$28*DJ98)</f>
        <v>0</v>
      </c>
    </row>
    <row r="99" spans="2:166" s="88" customFormat="1" ht="11.25" customHeight="1" x14ac:dyDescent="0.35">
      <c r="B99" s="118">
        <f t="shared" ca="1" si="59"/>
        <v>82</v>
      </c>
      <c r="C99" s="83" t="str">
        <f t="shared" si="4"/>
        <v>Serviço</v>
      </c>
      <c r="D99" s="138" t="s">
        <v>345</v>
      </c>
      <c r="E99" s="170" t="s">
        <v>346</v>
      </c>
      <c r="F99" s="137" t="s">
        <v>210</v>
      </c>
      <c r="G99" s="174">
        <f t="shared" si="5"/>
        <v>13.34</v>
      </c>
      <c r="H99" s="175">
        <f t="shared" si="6"/>
        <v>609.18965517241384</v>
      </c>
      <c r="I99" s="176">
        <v>8126.59</v>
      </c>
      <c r="J99" s="86"/>
      <c r="K99" s="168">
        <f>deactivatedados.form1</f>
        <v>11</v>
      </c>
      <c r="L99" s="167" t="s">
        <v>711</v>
      </c>
      <c r="M99" s="87"/>
      <c r="N99" s="181">
        <v>13.34</v>
      </c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1"/>
      <c r="AX99" s="181"/>
      <c r="AY99" s="181"/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M99" s="119">
        <f t="shared" ca="1" si="7"/>
        <v>8126.59</v>
      </c>
      <c r="BN99" s="119">
        <f t="shared" si="8"/>
        <v>0</v>
      </c>
      <c r="BO99" s="119">
        <f t="shared" si="9"/>
        <v>0</v>
      </c>
      <c r="BP99" s="119">
        <f t="shared" si="10"/>
        <v>0</v>
      </c>
      <c r="BQ99" s="119">
        <f t="shared" si="11"/>
        <v>0</v>
      </c>
      <c r="BR99" s="119">
        <f t="shared" si="12"/>
        <v>0</v>
      </c>
      <c r="BS99" s="119">
        <f t="shared" si="13"/>
        <v>0</v>
      </c>
      <c r="BT99" s="119">
        <f t="shared" si="14"/>
        <v>0</v>
      </c>
      <c r="BU99" s="119">
        <f t="shared" si="15"/>
        <v>0</v>
      </c>
      <c r="BV99" s="119">
        <f t="shared" si="16"/>
        <v>0</v>
      </c>
      <c r="BW99" s="119">
        <f t="shared" si="17"/>
        <v>0</v>
      </c>
      <c r="BX99" s="119">
        <f t="shared" si="18"/>
        <v>0</v>
      </c>
      <c r="BY99" s="119">
        <f t="shared" si="19"/>
        <v>0</v>
      </c>
      <c r="BZ99" s="119">
        <f t="shared" si="20"/>
        <v>0</v>
      </c>
      <c r="CA99" s="119">
        <f t="shared" si="21"/>
        <v>0</v>
      </c>
      <c r="CB99" s="119">
        <f t="shared" si="22"/>
        <v>0</v>
      </c>
      <c r="CC99" s="119">
        <f t="shared" si="23"/>
        <v>0</v>
      </c>
      <c r="CD99" s="119">
        <f t="shared" si="24"/>
        <v>0</v>
      </c>
      <c r="CE99" s="119">
        <f t="shared" si="25"/>
        <v>0</v>
      </c>
      <c r="CF99" s="119">
        <f t="shared" si="26"/>
        <v>0</v>
      </c>
      <c r="CG99" s="119">
        <f t="shared" si="27"/>
        <v>0</v>
      </c>
      <c r="CH99" s="119">
        <f t="shared" si="28"/>
        <v>0</v>
      </c>
      <c r="CI99" s="119">
        <f t="shared" si="29"/>
        <v>0</v>
      </c>
      <c r="CJ99" s="119">
        <f t="shared" si="30"/>
        <v>0</v>
      </c>
      <c r="CK99" s="119">
        <f t="shared" si="31"/>
        <v>0</v>
      </c>
      <c r="CL99" s="119">
        <f t="shared" si="32"/>
        <v>0</v>
      </c>
      <c r="CM99" s="119">
        <f t="shared" si="33"/>
        <v>0</v>
      </c>
      <c r="CN99" s="119">
        <f t="shared" si="34"/>
        <v>0</v>
      </c>
      <c r="CO99" s="119">
        <f t="shared" si="35"/>
        <v>0</v>
      </c>
      <c r="CP99" s="119">
        <f t="shared" si="36"/>
        <v>0</v>
      </c>
      <c r="CQ99" s="119">
        <f t="shared" si="37"/>
        <v>0</v>
      </c>
      <c r="CR99" s="119">
        <f t="shared" si="38"/>
        <v>0</v>
      </c>
      <c r="CS99" s="119">
        <f t="shared" si="39"/>
        <v>0</v>
      </c>
      <c r="CT99" s="119">
        <f t="shared" si="40"/>
        <v>0</v>
      </c>
      <c r="CU99" s="119">
        <f t="shared" si="41"/>
        <v>0</v>
      </c>
      <c r="CV99" s="119">
        <f t="shared" si="42"/>
        <v>0</v>
      </c>
      <c r="CW99" s="119">
        <f t="shared" si="43"/>
        <v>0</v>
      </c>
      <c r="CX99" s="119">
        <f t="shared" si="44"/>
        <v>0</v>
      </c>
      <c r="CY99" s="119">
        <f t="shared" si="45"/>
        <v>0</v>
      </c>
      <c r="CZ99" s="119">
        <f t="shared" si="46"/>
        <v>0</v>
      </c>
      <c r="DA99" s="119">
        <f t="shared" si="47"/>
        <v>0</v>
      </c>
      <c r="DB99" s="119">
        <f t="shared" si="48"/>
        <v>0</v>
      </c>
      <c r="DC99" s="119">
        <f t="shared" si="49"/>
        <v>0</v>
      </c>
      <c r="DD99" s="119">
        <f t="shared" si="50"/>
        <v>0</v>
      </c>
      <c r="DE99" s="119">
        <f t="shared" si="51"/>
        <v>0</v>
      </c>
      <c r="DF99" s="119">
        <f t="shared" si="52"/>
        <v>0</v>
      </c>
      <c r="DG99" s="119">
        <f t="shared" si="53"/>
        <v>0</v>
      </c>
      <c r="DH99" s="119">
        <f t="shared" si="54"/>
        <v>0</v>
      </c>
      <c r="DI99" s="119">
        <f t="shared" si="55"/>
        <v>0</v>
      </c>
      <c r="DJ99" s="119">
        <f t="shared" si="56"/>
        <v>0</v>
      </c>
      <c r="DK99" s="126" t="str">
        <f t="shared" si="57"/>
        <v>1</v>
      </c>
      <c r="DL99" s="126">
        <f t="shared" ca="1" si="58"/>
        <v>0</v>
      </c>
      <c r="DM99" s="119">
        <f ca="1">IF($K99&lt;&gt;1,IF(ISNUMBER(INDEX(Import.PLE,$K99,DM$16)),IF(INDEX(Import.PLE,$K99,DM$16)&lt;=mediçao,BM99,0),0),PLE!$AA$28*BM99)</f>
        <v>0</v>
      </c>
      <c r="DN99" s="119">
        <f ca="1">IF($K99&lt;&gt;1,IF(ISNUMBER(INDEX(Import.PLE,$K99,DN$16)),IF(INDEX(Import.PLE,$K99,DN$16)&lt;=mediçao,BN99,0),0),PLE!$AA$28*BN99)</f>
        <v>0</v>
      </c>
      <c r="DO99" s="119">
        <f ca="1">IF($K99&lt;&gt;1,IF(ISNUMBER(INDEX(Import.PLE,$K99,DO$16)),IF(INDEX(Import.PLE,$K99,DO$16)&lt;=mediçao,BO99,0),0),PLE!$AA$28*BO99)</f>
        <v>0</v>
      </c>
      <c r="DP99" s="119">
        <f ca="1">IF($K99&lt;&gt;1,IF(ISNUMBER(INDEX(Import.PLE,$K99,DP$16)),IF(INDEX(Import.PLE,$K99,DP$16)&lt;=mediçao,BP99,0),0),PLE!$AA$28*BP99)</f>
        <v>0</v>
      </c>
      <c r="DQ99" s="119">
        <f ca="1">IF($K99&lt;&gt;1,IF(ISNUMBER(INDEX(Import.PLE,$K99,DQ$16)),IF(INDEX(Import.PLE,$K99,DQ$16)&lt;=mediçao,BQ99,0),0),PLE!$AA$28*BQ99)</f>
        <v>0</v>
      </c>
      <c r="DR99" s="119">
        <f ca="1">IF($K99&lt;&gt;1,IF(ISNUMBER(INDEX(Import.PLE,$K99,DR$16)),IF(INDEX(Import.PLE,$K99,DR$16)&lt;=mediçao,BR99,0),0),PLE!$AA$28*BR99)</f>
        <v>0</v>
      </c>
      <c r="DS99" s="119">
        <f ca="1">IF($K99&lt;&gt;1,IF(ISNUMBER(INDEX(Import.PLE,$K99,DS$16)),IF(INDEX(Import.PLE,$K99,DS$16)&lt;=mediçao,BS99,0),0),PLE!$AA$28*BS99)</f>
        <v>0</v>
      </c>
      <c r="DT99" s="119">
        <f ca="1">IF($K99&lt;&gt;1,IF(ISNUMBER(INDEX(Import.PLE,$K99,DT$16)),IF(INDEX(Import.PLE,$K99,DT$16)&lt;=mediçao,BT99,0),0),PLE!$AA$28*BT99)</f>
        <v>0</v>
      </c>
      <c r="DU99" s="119">
        <f ca="1">IF($K99&lt;&gt;1,IF(ISNUMBER(INDEX(Import.PLE,$K99,DU$16)),IF(INDEX(Import.PLE,$K99,DU$16)&lt;=mediçao,BU99,0),0),PLE!$AA$28*BU99)</f>
        <v>0</v>
      </c>
      <c r="DV99" s="119">
        <f ca="1">IF($K99&lt;&gt;1,IF(ISNUMBER(INDEX(Import.PLE,$K99,DV$16)),IF(INDEX(Import.PLE,$K99,DV$16)&lt;=mediçao,BV99,0),0),PLE!$AA$28*BV99)</f>
        <v>0</v>
      </c>
      <c r="DW99" s="119">
        <f ca="1">IF($K99&lt;&gt;1,IF(ISNUMBER(INDEX(Import.PLE,$K99,DW$16)),IF(INDEX(Import.PLE,$K99,DW$16)&lt;=mediçao,BW99,0),0),PLE!$AA$28*BW99)</f>
        <v>0</v>
      </c>
      <c r="DX99" s="119">
        <f ca="1">IF($K99&lt;&gt;1,IF(ISNUMBER(INDEX(Import.PLE,$K99,DX$16)),IF(INDEX(Import.PLE,$K99,DX$16)&lt;=mediçao,BX99,0),0),PLE!$AA$28*BX99)</f>
        <v>0</v>
      </c>
      <c r="DY99" s="119">
        <f ca="1">IF($K99&lt;&gt;1,IF(ISNUMBER(INDEX(Import.PLE,$K99,DY$16)),IF(INDEX(Import.PLE,$K99,DY$16)&lt;=mediçao,BY99,0),0),PLE!$AA$28*BY99)</f>
        <v>0</v>
      </c>
      <c r="DZ99" s="119">
        <f ca="1">IF($K99&lt;&gt;1,IF(ISNUMBER(INDEX(Import.PLE,$K99,DZ$16)),IF(INDEX(Import.PLE,$K99,DZ$16)&lt;=mediçao,BZ99,0),0),PLE!$AA$28*BZ99)</f>
        <v>0</v>
      </c>
      <c r="EA99" s="119">
        <f ca="1">IF($K99&lt;&gt;1,IF(ISNUMBER(INDEX(Import.PLE,$K99,EA$16)),IF(INDEX(Import.PLE,$K99,EA$16)&lt;=mediçao,CA99,0),0),PLE!$AA$28*CA99)</f>
        <v>0</v>
      </c>
      <c r="EB99" s="119">
        <f ca="1">IF($K99&lt;&gt;1,IF(ISNUMBER(INDEX(Import.PLE,$K99,EB$16)),IF(INDEX(Import.PLE,$K99,EB$16)&lt;=mediçao,CB99,0),0),PLE!$AA$28*CB99)</f>
        <v>0</v>
      </c>
      <c r="EC99" s="119">
        <f ca="1">IF($K99&lt;&gt;1,IF(ISNUMBER(INDEX(Import.PLE,$K99,EC$16)),IF(INDEX(Import.PLE,$K99,EC$16)&lt;=mediçao,CC99,0),0),PLE!$AA$28*CC99)</f>
        <v>0</v>
      </c>
      <c r="ED99" s="119">
        <f ca="1">IF($K99&lt;&gt;1,IF(ISNUMBER(INDEX(Import.PLE,$K99,ED$16)),IF(INDEX(Import.PLE,$K99,ED$16)&lt;=mediçao,CD99,0),0),PLE!$AA$28*CD99)</f>
        <v>0</v>
      </c>
      <c r="EE99" s="119">
        <f ca="1">IF($K99&lt;&gt;1,IF(ISNUMBER(INDEX(Import.PLE,$K99,EE$16)),IF(INDEX(Import.PLE,$K99,EE$16)&lt;=mediçao,CE99,0),0),PLE!$AA$28*CE99)</f>
        <v>0</v>
      </c>
      <c r="EF99" s="119">
        <f ca="1">IF($K99&lt;&gt;1,IF(ISNUMBER(INDEX(Import.PLE,$K99,EF$16)),IF(INDEX(Import.PLE,$K99,EF$16)&lt;=mediçao,CF99,0),0),PLE!$AA$28*CF99)</f>
        <v>0</v>
      </c>
      <c r="EG99" s="119">
        <f ca="1">IF($K99&lt;&gt;1,IF(ISNUMBER(INDEX(Import.PLE,$K99,EG$16)),IF(INDEX(Import.PLE,$K99,EG$16)&lt;=mediçao,CG99,0),0),PLE!$AA$28*CG99)</f>
        <v>0</v>
      </c>
      <c r="EH99" s="119">
        <f ca="1">IF($K99&lt;&gt;1,IF(ISNUMBER(INDEX(Import.PLE,$K99,EH$16)),IF(INDEX(Import.PLE,$K99,EH$16)&lt;=mediçao,CH99,0),0),PLE!$AA$28*CH99)</f>
        <v>0</v>
      </c>
      <c r="EI99" s="119">
        <f ca="1">IF($K99&lt;&gt;1,IF(ISNUMBER(INDEX(Import.PLE,$K99,EI$16)),IF(INDEX(Import.PLE,$K99,EI$16)&lt;=mediçao,CI99,0),0),PLE!$AA$28*CI99)</f>
        <v>0</v>
      </c>
      <c r="EJ99" s="119">
        <f ca="1">IF($K99&lt;&gt;1,IF(ISNUMBER(INDEX(Import.PLE,$K99,EJ$16)),IF(INDEX(Import.PLE,$K99,EJ$16)&lt;=mediçao,CJ99,0),0),PLE!$AA$28*CJ99)</f>
        <v>0</v>
      </c>
      <c r="EK99" s="119">
        <f ca="1">IF($K99&lt;&gt;1,IF(ISNUMBER(INDEX(Import.PLE,$K99,EK$16)),IF(INDEX(Import.PLE,$K99,EK$16)&lt;=mediçao,CK99,0),0),PLE!$AA$28*CK99)</f>
        <v>0</v>
      </c>
      <c r="EL99" s="119">
        <f ca="1">IF($K99&lt;&gt;1,IF(ISNUMBER(INDEX(Import.PLE,$K99,EL$16)),IF(INDEX(Import.PLE,$K99,EL$16)&lt;=mediçao,CL99,0),0),PLE!$AA$28*CL99)</f>
        <v>0</v>
      </c>
      <c r="EM99" s="119">
        <f ca="1">IF($K99&lt;&gt;1,IF(ISNUMBER(INDEX(Import.PLE,$K99,EM$16)),IF(INDEX(Import.PLE,$K99,EM$16)&lt;=mediçao,CM99,0),0),PLE!$AA$28*CM99)</f>
        <v>0</v>
      </c>
      <c r="EN99" s="119">
        <f ca="1">IF($K99&lt;&gt;1,IF(ISNUMBER(INDEX(Import.PLE,$K99,EN$16)),IF(INDEX(Import.PLE,$K99,EN$16)&lt;=mediçao,CN99,0),0),PLE!$AA$28*CN99)</f>
        <v>0</v>
      </c>
      <c r="EO99" s="119">
        <f ca="1">IF($K99&lt;&gt;1,IF(ISNUMBER(INDEX(Import.PLE,$K99,EO$16)),IF(INDEX(Import.PLE,$K99,EO$16)&lt;=mediçao,CO99,0),0),PLE!$AA$28*CO99)</f>
        <v>0</v>
      </c>
      <c r="EP99" s="119">
        <f ca="1">IF($K99&lt;&gt;1,IF(ISNUMBER(INDEX(Import.PLE,$K99,EP$16)),IF(INDEX(Import.PLE,$K99,EP$16)&lt;=mediçao,CP99,0),0),PLE!$AA$28*CP99)</f>
        <v>0</v>
      </c>
      <c r="EQ99" s="119">
        <f ca="1">IF($K99&lt;&gt;1,IF(ISNUMBER(INDEX(Import.PLE,$K99,EQ$16)),IF(INDEX(Import.PLE,$K99,EQ$16)&lt;=mediçao,CQ99,0),0),PLE!$AA$28*CQ99)</f>
        <v>0</v>
      </c>
      <c r="ER99" s="119">
        <f ca="1">IF($K99&lt;&gt;1,IF(ISNUMBER(INDEX(Import.PLE,$K99,ER$16)),IF(INDEX(Import.PLE,$K99,ER$16)&lt;=mediçao,CR99,0),0),PLE!$AA$28*CR99)</f>
        <v>0</v>
      </c>
      <c r="ES99" s="119">
        <f ca="1">IF($K99&lt;&gt;1,IF(ISNUMBER(INDEX(Import.PLE,$K99,ES$16)),IF(INDEX(Import.PLE,$K99,ES$16)&lt;=mediçao,CS99,0),0),PLE!$AA$28*CS99)</f>
        <v>0</v>
      </c>
      <c r="ET99" s="119">
        <f ca="1">IF($K99&lt;&gt;1,IF(ISNUMBER(INDEX(Import.PLE,$K99,ET$16)),IF(INDEX(Import.PLE,$K99,ET$16)&lt;=mediçao,CT99,0),0),PLE!$AA$28*CT99)</f>
        <v>0</v>
      </c>
      <c r="EU99" s="119">
        <f ca="1">IF($K99&lt;&gt;1,IF(ISNUMBER(INDEX(Import.PLE,$K99,EU$16)),IF(INDEX(Import.PLE,$K99,EU$16)&lt;=mediçao,CU99,0),0),PLE!$AA$28*CU99)</f>
        <v>0</v>
      </c>
      <c r="EV99" s="119">
        <f ca="1">IF($K99&lt;&gt;1,IF(ISNUMBER(INDEX(Import.PLE,$K99,EV$16)),IF(INDEX(Import.PLE,$K99,EV$16)&lt;=mediçao,CV99,0),0),PLE!$AA$28*CV99)</f>
        <v>0</v>
      </c>
      <c r="EW99" s="119">
        <f ca="1">IF($K99&lt;&gt;1,IF(ISNUMBER(INDEX(Import.PLE,$K99,EW$16)),IF(INDEX(Import.PLE,$K99,EW$16)&lt;=mediçao,CW99,0),0),PLE!$AA$28*CW99)</f>
        <v>0</v>
      </c>
      <c r="EX99" s="119">
        <f ca="1">IF($K99&lt;&gt;1,IF(ISNUMBER(INDEX(Import.PLE,$K99,EX$16)),IF(INDEX(Import.PLE,$K99,EX$16)&lt;=mediçao,CX99,0),0),PLE!$AA$28*CX99)</f>
        <v>0</v>
      </c>
      <c r="EY99" s="119">
        <f ca="1">IF($K99&lt;&gt;1,IF(ISNUMBER(INDEX(Import.PLE,$K99,EY$16)),IF(INDEX(Import.PLE,$K99,EY$16)&lt;=mediçao,CY99,0),0),PLE!$AA$28*CY99)</f>
        <v>0</v>
      </c>
      <c r="EZ99" s="119">
        <f ca="1">IF($K99&lt;&gt;1,IF(ISNUMBER(INDEX(Import.PLE,$K99,EZ$16)),IF(INDEX(Import.PLE,$K99,EZ$16)&lt;=mediçao,CZ99,0),0),PLE!$AA$28*CZ99)</f>
        <v>0</v>
      </c>
      <c r="FA99" s="119">
        <f ca="1">IF($K99&lt;&gt;1,IF(ISNUMBER(INDEX(Import.PLE,$K99,FA$16)),IF(INDEX(Import.PLE,$K99,FA$16)&lt;=mediçao,DA99,0),0),PLE!$AA$28*DA99)</f>
        <v>0</v>
      </c>
      <c r="FB99" s="119">
        <f ca="1">IF($K99&lt;&gt;1,IF(ISNUMBER(INDEX(Import.PLE,$K99,FB$16)),IF(INDEX(Import.PLE,$K99,FB$16)&lt;=mediçao,DB99,0),0),PLE!$AA$28*DB99)</f>
        <v>0</v>
      </c>
      <c r="FC99" s="119">
        <f ca="1">IF($K99&lt;&gt;1,IF(ISNUMBER(INDEX(Import.PLE,$K99,FC$16)),IF(INDEX(Import.PLE,$K99,FC$16)&lt;=mediçao,DC99,0),0),PLE!$AA$28*DC99)</f>
        <v>0</v>
      </c>
      <c r="FD99" s="119">
        <f ca="1">IF($K99&lt;&gt;1,IF(ISNUMBER(INDEX(Import.PLE,$K99,FD$16)),IF(INDEX(Import.PLE,$K99,FD$16)&lt;=mediçao,DD99,0),0),PLE!$AA$28*DD99)</f>
        <v>0</v>
      </c>
      <c r="FE99" s="119">
        <f ca="1">IF($K99&lt;&gt;1,IF(ISNUMBER(INDEX(Import.PLE,$K99,FE$16)),IF(INDEX(Import.PLE,$K99,FE$16)&lt;=mediçao,DE99,0),0),PLE!$AA$28*DE99)</f>
        <v>0</v>
      </c>
      <c r="FF99" s="119">
        <f ca="1">IF($K99&lt;&gt;1,IF(ISNUMBER(INDEX(Import.PLE,$K99,FF$16)),IF(INDEX(Import.PLE,$K99,FF$16)&lt;=mediçao,DF99,0),0),PLE!$AA$28*DF99)</f>
        <v>0</v>
      </c>
      <c r="FG99" s="119">
        <f ca="1">IF($K99&lt;&gt;1,IF(ISNUMBER(INDEX(Import.PLE,$K99,FG$16)),IF(INDEX(Import.PLE,$K99,FG$16)&lt;=mediçao,DG99,0),0),PLE!$AA$28*DG99)</f>
        <v>0</v>
      </c>
      <c r="FH99" s="119">
        <f ca="1">IF($K99&lt;&gt;1,IF(ISNUMBER(INDEX(Import.PLE,$K99,FH$16)),IF(INDEX(Import.PLE,$K99,FH$16)&lt;=mediçao,DH99,0),0),PLE!$AA$28*DH99)</f>
        <v>0</v>
      </c>
      <c r="FI99" s="119">
        <f ca="1">IF($K99&lt;&gt;1,IF(ISNUMBER(INDEX(Import.PLE,$K99,FI$16)),IF(INDEX(Import.PLE,$K99,FI$16)&lt;=mediçao,DI99,0),0),PLE!$AA$28*DI99)</f>
        <v>0</v>
      </c>
      <c r="FJ99" s="119">
        <f ca="1">IF($K99&lt;&gt;1,IF(ISNUMBER(INDEX(Import.PLE,$K99,FJ$16)),IF(INDEX(Import.PLE,$K99,FJ$16)&lt;=mediçao,DJ99,0),0),PLE!$AA$28*DJ99)</f>
        <v>0</v>
      </c>
    </row>
    <row r="100" spans="2:166" s="88" customFormat="1" ht="11.25" customHeight="1" x14ac:dyDescent="0.35">
      <c r="B100" s="118">
        <f t="shared" ca="1" si="59"/>
        <v>83</v>
      </c>
      <c r="C100" s="83" t="str">
        <f t="shared" si="4"/>
        <v>Serviço</v>
      </c>
      <c r="D100" s="138" t="s">
        <v>347</v>
      </c>
      <c r="E100" s="170" t="s">
        <v>348</v>
      </c>
      <c r="F100" s="137" t="s">
        <v>201</v>
      </c>
      <c r="G100" s="174">
        <f t="shared" si="5"/>
        <v>28.19</v>
      </c>
      <c r="H100" s="175">
        <f t="shared" si="6"/>
        <v>85.759843916282378</v>
      </c>
      <c r="I100" s="176">
        <v>2417.5700000000002</v>
      </c>
      <c r="J100" s="86"/>
      <c r="K100" s="168">
        <f>deactivatedados.form1</f>
        <v>11</v>
      </c>
      <c r="L100" s="167" t="s">
        <v>711</v>
      </c>
      <c r="M100" s="87"/>
      <c r="N100" s="181">
        <v>28.19</v>
      </c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1"/>
      <c r="AX100" s="181"/>
      <c r="AY100" s="181"/>
      <c r="AZ100" s="181"/>
      <c r="BA100" s="181"/>
      <c r="BB100" s="181"/>
      <c r="BC100" s="181"/>
      <c r="BD100" s="181"/>
      <c r="BE100" s="181"/>
      <c r="BF100" s="181"/>
      <c r="BG100" s="181"/>
      <c r="BH100" s="181"/>
      <c r="BI100" s="181"/>
      <c r="BJ100" s="181"/>
      <c r="BK100" s="181"/>
      <c r="BM100" s="119">
        <f t="shared" ca="1" si="7"/>
        <v>2417.5700000000002</v>
      </c>
      <c r="BN100" s="119">
        <f t="shared" si="8"/>
        <v>0</v>
      </c>
      <c r="BO100" s="119">
        <f t="shared" si="9"/>
        <v>0</v>
      </c>
      <c r="BP100" s="119">
        <f t="shared" si="10"/>
        <v>0</v>
      </c>
      <c r="BQ100" s="119">
        <f t="shared" si="11"/>
        <v>0</v>
      </c>
      <c r="BR100" s="119">
        <f t="shared" si="12"/>
        <v>0</v>
      </c>
      <c r="BS100" s="119">
        <f t="shared" si="13"/>
        <v>0</v>
      </c>
      <c r="BT100" s="119">
        <f t="shared" si="14"/>
        <v>0</v>
      </c>
      <c r="BU100" s="119">
        <f t="shared" si="15"/>
        <v>0</v>
      </c>
      <c r="BV100" s="119">
        <f t="shared" si="16"/>
        <v>0</v>
      </c>
      <c r="BW100" s="119">
        <f t="shared" si="17"/>
        <v>0</v>
      </c>
      <c r="BX100" s="119">
        <f t="shared" si="18"/>
        <v>0</v>
      </c>
      <c r="BY100" s="119">
        <f t="shared" si="19"/>
        <v>0</v>
      </c>
      <c r="BZ100" s="119">
        <f t="shared" si="20"/>
        <v>0</v>
      </c>
      <c r="CA100" s="119">
        <f t="shared" si="21"/>
        <v>0</v>
      </c>
      <c r="CB100" s="119">
        <f t="shared" si="22"/>
        <v>0</v>
      </c>
      <c r="CC100" s="119">
        <f t="shared" si="23"/>
        <v>0</v>
      </c>
      <c r="CD100" s="119">
        <f t="shared" si="24"/>
        <v>0</v>
      </c>
      <c r="CE100" s="119">
        <f t="shared" si="25"/>
        <v>0</v>
      </c>
      <c r="CF100" s="119">
        <f t="shared" si="26"/>
        <v>0</v>
      </c>
      <c r="CG100" s="119">
        <f t="shared" si="27"/>
        <v>0</v>
      </c>
      <c r="CH100" s="119">
        <f t="shared" si="28"/>
        <v>0</v>
      </c>
      <c r="CI100" s="119">
        <f t="shared" si="29"/>
        <v>0</v>
      </c>
      <c r="CJ100" s="119">
        <f t="shared" si="30"/>
        <v>0</v>
      </c>
      <c r="CK100" s="119">
        <f t="shared" si="31"/>
        <v>0</v>
      </c>
      <c r="CL100" s="119">
        <f t="shared" si="32"/>
        <v>0</v>
      </c>
      <c r="CM100" s="119">
        <f t="shared" si="33"/>
        <v>0</v>
      </c>
      <c r="CN100" s="119">
        <f t="shared" si="34"/>
        <v>0</v>
      </c>
      <c r="CO100" s="119">
        <f t="shared" si="35"/>
        <v>0</v>
      </c>
      <c r="CP100" s="119">
        <f t="shared" si="36"/>
        <v>0</v>
      </c>
      <c r="CQ100" s="119">
        <f t="shared" si="37"/>
        <v>0</v>
      </c>
      <c r="CR100" s="119">
        <f t="shared" si="38"/>
        <v>0</v>
      </c>
      <c r="CS100" s="119">
        <f t="shared" si="39"/>
        <v>0</v>
      </c>
      <c r="CT100" s="119">
        <f t="shared" si="40"/>
        <v>0</v>
      </c>
      <c r="CU100" s="119">
        <f t="shared" si="41"/>
        <v>0</v>
      </c>
      <c r="CV100" s="119">
        <f t="shared" si="42"/>
        <v>0</v>
      </c>
      <c r="CW100" s="119">
        <f t="shared" si="43"/>
        <v>0</v>
      </c>
      <c r="CX100" s="119">
        <f t="shared" si="44"/>
        <v>0</v>
      </c>
      <c r="CY100" s="119">
        <f t="shared" si="45"/>
        <v>0</v>
      </c>
      <c r="CZ100" s="119">
        <f t="shared" si="46"/>
        <v>0</v>
      </c>
      <c r="DA100" s="119">
        <f t="shared" si="47"/>
        <v>0</v>
      </c>
      <c r="DB100" s="119">
        <f t="shared" si="48"/>
        <v>0</v>
      </c>
      <c r="DC100" s="119">
        <f t="shared" si="49"/>
        <v>0</v>
      </c>
      <c r="DD100" s="119">
        <f t="shared" si="50"/>
        <v>0</v>
      </c>
      <c r="DE100" s="119">
        <f t="shared" si="51"/>
        <v>0</v>
      </c>
      <c r="DF100" s="119">
        <f t="shared" si="52"/>
        <v>0</v>
      </c>
      <c r="DG100" s="119">
        <f t="shared" si="53"/>
        <v>0</v>
      </c>
      <c r="DH100" s="119">
        <f t="shared" si="54"/>
        <v>0</v>
      </c>
      <c r="DI100" s="119">
        <f t="shared" si="55"/>
        <v>0</v>
      </c>
      <c r="DJ100" s="119">
        <f t="shared" si="56"/>
        <v>0</v>
      </c>
      <c r="DK100" s="126" t="str">
        <f t="shared" si="57"/>
        <v>1</v>
      </c>
      <c r="DL100" s="126">
        <f t="shared" ca="1" si="58"/>
        <v>0</v>
      </c>
      <c r="DM100" s="119">
        <f ca="1">IF($K100&lt;&gt;1,IF(ISNUMBER(INDEX(Import.PLE,$K100,DM$16)),IF(INDEX(Import.PLE,$K100,DM$16)&lt;=mediçao,BM100,0),0),PLE!$AA$28*BM100)</f>
        <v>0</v>
      </c>
      <c r="DN100" s="119">
        <f ca="1">IF($K100&lt;&gt;1,IF(ISNUMBER(INDEX(Import.PLE,$K100,DN$16)),IF(INDEX(Import.PLE,$K100,DN$16)&lt;=mediçao,BN100,0),0),PLE!$AA$28*BN100)</f>
        <v>0</v>
      </c>
      <c r="DO100" s="119">
        <f ca="1">IF($K100&lt;&gt;1,IF(ISNUMBER(INDEX(Import.PLE,$K100,DO$16)),IF(INDEX(Import.PLE,$K100,DO$16)&lt;=mediçao,BO100,0),0),PLE!$AA$28*BO100)</f>
        <v>0</v>
      </c>
      <c r="DP100" s="119">
        <f ca="1">IF($K100&lt;&gt;1,IF(ISNUMBER(INDEX(Import.PLE,$K100,DP$16)),IF(INDEX(Import.PLE,$K100,DP$16)&lt;=mediçao,BP100,0),0),PLE!$AA$28*BP100)</f>
        <v>0</v>
      </c>
      <c r="DQ100" s="119">
        <f ca="1">IF($K100&lt;&gt;1,IF(ISNUMBER(INDEX(Import.PLE,$K100,DQ$16)),IF(INDEX(Import.PLE,$K100,DQ$16)&lt;=mediçao,BQ100,0),0),PLE!$AA$28*BQ100)</f>
        <v>0</v>
      </c>
      <c r="DR100" s="119">
        <f ca="1">IF($K100&lt;&gt;1,IF(ISNUMBER(INDEX(Import.PLE,$K100,DR$16)),IF(INDEX(Import.PLE,$K100,DR$16)&lt;=mediçao,BR100,0),0),PLE!$AA$28*BR100)</f>
        <v>0</v>
      </c>
      <c r="DS100" s="119">
        <f ca="1">IF($K100&lt;&gt;1,IF(ISNUMBER(INDEX(Import.PLE,$K100,DS$16)),IF(INDEX(Import.PLE,$K100,DS$16)&lt;=mediçao,BS100,0),0),PLE!$AA$28*BS100)</f>
        <v>0</v>
      </c>
      <c r="DT100" s="119">
        <f ca="1">IF($K100&lt;&gt;1,IF(ISNUMBER(INDEX(Import.PLE,$K100,DT$16)),IF(INDEX(Import.PLE,$K100,DT$16)&lt;=mediçao,BT100,0),0),PLE!$AA$28*BT100)</f>
        <v>0</v>
      </c>
      <c r="DU100" s="119">
        <f ca="1">IF($K100&lt;&gt;1,IF(ISNUMBER(INDEX(Import.PLE,$K100,DU$16)),IF(INDEX(Import.PLE,$K100,DU$16)&lt;=mediçao,BU100,0),0),PLE!$AA$28*BU100)</f>
        <v>0</v>
      </c>
      <c r="DV100" s="119">
        <f ca="1">IF($K100&lt;&gt;1,IF(ISNUMBER(INDEX(Import.PLE,$K100,DV$16)),IF(INDEX(Import.PLE,$K100,DV$16)&lt;=mediçao,BV100,0),0),PLE!$AA$28*BV100)</f>
        <v>0</v>
      </c>
      <c r="DW100" s="119">
        <f ca="1">IF($K100&lt;&gt;1,IF(ISNUMBER(INDEX(Import.PLE,$K100,DW$16)),IF(INDEX(Import.PLE,$K100,DW$16)&lt;=mediçao,BW100,0),0),PLE!$AA$28*BW100)</f>
        <v>0</v>
      </c>
      <c r="DX100" s="119">
        <f ca="1">IF($K100&lt;&gt;1,IF(ISNUMBER(INDEX(Import.PLE,$K100,DX$16)),IF(INDEX(Import.PLE,$K100,DX$16)&lt;=mediçao,BX100,0),0),PLE!$AA$28*BX100)</f>
        <v>0</v>
      </c>
      <c r="DY100" s="119">
        <f ca="1">IF($K100&lt;&gt;1,IF(ISNUMBER(INDEX(Import.PLE,$K100,DY$16)),IF(INDEX(Import.PLE,$K100,DY$16)&lt;=mediçao,BY100,0),0),PLE!$AA$28*BY100)</f>
        <v>0</v>
      </c>
      <c r="DZ100" s="119">
        <f ca="1">IF($K100&lt;&gt;1,IF(ISNUMBER(INDEX(Import.PLE,$K100,DZ$16)),IF(INDEX(Import.PLE,$K100,DZ$16)&lt;=mediçao,BZ100,0),0),PLE!$AA$28*BZ100)</f>
        <v>0</v>
      </c>
      <c r="EA100" s="119">
        <f ca="1">IF($K100&lt;&gt;1,IF(ISNUMBER(INDEX(Import.PLE,$K100,EA$16)),IF(INDEX(Import.PLE,$K100,EA$16)&lt;=mediçao,CA100,0),0),PLE!$AA$28*CA100)</f>
        <v>0</v>
      </c>
      <c r="EB100" s="119">
        <f ca="1">IF($K100&lt;&gt;1,IF(ISNUMBER(INDEX(Import.PLE,$K100,EB$16)),IF(INDEX(Import.PLE,$K100,EB$16)&lt;=mediçao,CB100,0),0),PLE!$AA$28*CB100)</f>
        <v>0</v>
      </c>
      <c r="EC100" s="119">
        <f ca="1">IF($K100&lt;&gt;1,IF(ISNUMBER(INDEX(Import.PLE,$K100,EC$16)),IF(INDEX(Import.PLE,$K100,EC$16)&lt;=mediçao,CC100,0),0),PLE!$AA$28*CC100)</f>
        <v>0</v>
      </c>
      <c r="ED100" s="119">
        <f ca="1">IF($K100&lt;&gt;1,IF(ISNUMBER(INDEX(Import.PLE,$K100,ED$16)),IF(INDEX(Import.PLE,$K100,ED$16)&lt;=mediçao,CD100,0),0),PLE!$AA$28*CD100)</f>
        <v>0</v>
      </c>
      <c r="EE100" s="119">
        <f ca="1">IF($K100&lt;&gt;1,IF(ISNUMBER(INDEX(Import.PLE,$K100,EE$16)),IF(INDEX(Import.PLE,$K100,EE$16)&lt;=mediçao,CE100,0),0),PLE!$AA$28*CE100)</f>
        <v>0</v>
      </c>
      <c r="EF100" s="119">
        <f ca="1">IF($K100&lt;&gt;1,IF(ISNUMBER(INDEX(Import.PLE,$K100,EF$16)),IF(INDEX(Import.PLE,$K100,EF$16)&lt;=mediçao,CF100,0),0),PLE!$AA$28*CF100)</f>
        <v>0</v>
      </c>
      <c r="EG100" s="119">
        <f ca="1">IF($K100&lt;&gt;1,IF(ISNUMBER(INDEX(Import.PLE,$K100,EG$16)),IF(INDEX(Import.PLE,$K100,EG$16)&lt;=mediçao,CG100,0),0),PLE!$AA$28*CG100)</f>
        <v>0</v>
      </c>
      <c r="EH100" s="119">
        <f ca="1">IF($K100&lt;&gt;1,IF(ISNUMBER(INDEX(Import.PLE,$K100,EH$16)),IF(INDEX(Import.PLE,$K100,EH$16)&lt;=mediçao,CH100,0),0),PLE!$AA$28*CH100)</f>
        <v>0</v>
      </c>
      <c r="EI100" s="119">
        <f ca="1">IF($K100&lt;&gt;1,IF(ISNUMBER(INDEX(Import.PLE,$K100,EI$16)),IF(INDEX(Import.PLE,$K100,EI$16)&lt;=mediçao,CI100,0),0),PLE!$AA$28*CI100)</f>
        <v>0</v>
      </c>
      <c r="EJ100" s="119">
        <f ca="1">IF($K100&lt;&gt;1,IF(ISNUMBER(INDEX(Import.PLE,$K100,EJ$16)),IF(INDEX(Import.PLE,$K100,EJ$16)&lt;=mediçao,CJ100,0),0),PLE!$AA$28*CJ100)</f>
        <v>0</v>
      </c>
      <c r="EK100" s="119">
        <f ca="1">IF($K100&lt;&gt;1,IF(ISNUMBER(INDEX(Import.PLE,$K100,EK$16)),IF(INDEX(Import.PLE,$K100,EK$16)&lt;=mediçao,CK100,0),0),PLE!$AA$28*CK100)</f>
        <v>0</v>
      </c>
      <c r="EL100" s="119">
        <f ca="1">IF($K100&lt;&gt;1,IF(ISNUMBER(INDEX(Import.PLE,$K100,EL$16)),IF(INDEX(Import.PLE,$K100,EL$16)&lt;=mediçao,CL100,0),0),PLE!$AA$28*CL100)</f>
        <v>0</v>
      </c>
      <c r="EM100" s="119">
        <f ca="1">IF($K100&lt;&gt;1,IF(ISNUMBER(INDEX(Import.PLE,$K100,EM$16)),IF(INDEX(Import.PLE,$K100,EM$16)&lt;=mediçao,CM100,0),0),PLE!$AA$28*CM100)</f>
        <v>0</v>
      </c>
      <c r="EN100" s="119">
        <f ca="1">IF($K100&lt;&gt;1,IF(ISNUMBER(INDEX(Import.PLE,$K100,EN$16)),IF(INDEX(Import.PLE,$K100,EN$16)&lt;=mediçao,CN100,0),0),PLE!$AA$28*CN100)</f>
        <v>0</v>
      </c>
      <c r="EO100" s="119">
        <f ca="1">IF($K100&lt;&gt;1,IF(ISNUMBER(INDEX(Import.PLE,$K100,EO$16)),IF(INDEX(Import.PLE,$K100,EO$16)&lt;=mediçao,CO100,0),0),PLE!$AA$28*CO100)</f>
        <v>0</v>
      </c>
      <c r="EP100" s="119">
        <f ca="1">IF($K100&lt;&gt;1,IF(ISNUMBER(INDEX(Import.PLE,$K100,EP$16)),IF(INDEX(Import.PLE,$K100,EP$16)&lt;=mediçao,CP100,0),0),PLE!$AA$28*CP100)</f>
        <v>0</v>
      </c>
      <c r="EQ100" s="119">
        <f ca="1">IF($K100&lt;&gt;1,IF(ISNUMBER(INDEX(Import.PLE,$K100,EQ$16)),IF(INDEX(Import.PLE,$K100,EQ$16)&lt;=mediçao,CQ100,0),0),PLE!$AA$28*CQ100)</f>
        <v>0</v>
      </c>
      <c r="ER100" s="119">
        <f ca="1">IF($K100&lt;&gt;1,IF(ISNUMBER(INDEX(Import.PLE,$K100,ER$16)),IF(INDEX(Import.PLE,$K100,ER$16)&lt;=mediçao,CR100,0),0),PLE!$AA$28*CR100)</f>
        <v>0</v>
      </c>
      <c r="ES100" s="119">
        <f ca="1">IF($K100&lt;&gt;1,IF(ISNUMBER(INDEX(Import.PLE,$K100,ES$16)),IF(INDEX(Import.PLE,$K100,ES$16)&lt;=mediçao,CS100,0),0),PLE!$AA$28*CS100)</f>
        <v>0</v>
      </c>
      <c r="ET100" s="119">
        <f ca="1">IF($K100&lt;&gt;1,IF(ISNUMBER(INDEX(Import.PLE,$K100,ET$16)),IF(INDEX(Import.PLE,$K100,ET$16)&lt;=mediçao,CT100,0),0),PLE!$AA$28*CT100)</f>
        <v>0</v>
      </c>
      <c r="EU100" s="119">
        <f ca="1">IF($K100&lt;&gt;1,IF(ISNUMBER(INDEX(Import.PLE,$K100,EU$16)),IF(INDEX(Import.PLE,$K100,EU$16)&lt;=mediçao,CU100,0),0),PLE!$AA$28*CU100)</f>
        <v>0</v>
      </c>
      <c r="EV100" s="119">
        <f ca="1">IF($K100&lt;&gt;1,IF(ISNUMBER(INDEX(Import.PLE,$K100,EV$16)),IF(INDEX(Import.PLE,$K100,EV$16)&lt;=mediçao,CV100,0),0),PLE!$AA$28*CV100)</f>
        <v>0</v>
      </c>
      <c r="EW100" s="119">
        <f ca="1">IF($K100&lt;&gt;1,IF(ISNUMBER(INDEX(Import.PLE,$K100,EW$16)),IF(INDEX(Import.PLE,$K100,EW$16)&lt;=mediçao,CW100,0),0),PLE!$AA$28*CW100)</f>
        <v>0</v>
      </c>
      <c r="EX100" s="119">
        <f ca="1">IF($K100&lt;&gt;1,IF(ISNUMBER(INDEX(Import.PLE,$K100,EX$16)),IF(INDEX(Import.PLE,$K100,EX$16)&lt;=mediçao,CX100,0),0),PLE!$AA$28*CX100)</f>
        <v>0</v>
      </c>
      <c r="EY100" s="119">
        <f ca="1">IF($K100&lt;&gt;1,IF(ISNUMBER(INDEX(Import.PLE,$K100,EY$16)),IF(INDEX(Import.PLE,$K100,EY$16)&lt;=mediçao,CY100,0),0),PLE!$AA$28*CY100)</f>
        <v>0</v>
      </c>
      <c r="EZ100" s="119">
        <f ca="1">IF($K100&lt;&gt;1,IF(ISNUMBER(INDEX(Import.PLE,$K100,EZ$16)),IF(INDEX(Import.PLE,$K100,EZ$16)&lt;=mediçao,CZ100,0),0),PLE!$AA$28*CZ100)</f>
        <v>0</v>
      </c>
      <c r="FA100" s="119">
        <f ca="1">IF($K100&lt;&gt;1,IF(ISNUMBER(INDEX(Import.PLE,$K100,FA$16)),IF(INDEX(Import.PLE,$K100,FA$16)&lt;=mediçao,DA100,0),0),PLE!$AA$28*DA100)</f>
        <v>0</v>
      </c>
      <c r="FB100" s="119">
        <f ca="1">IF($K100&lt;&gt;1,IF(ISNUMBER(INDEX(Import.PLE,$K100,FB$16)),IF(INDEX(Import.PLE,$K100,FB$16)&lt;=mediçao,DB100,0),0),PLE!$AA$28*DB100)</f>
        <v>0</v>
      </c>
      <c r="FC100" s="119">
        <f ca="1">IF($K100&lt;&gt;1,IF(ISNUMBER(INDEX(Import.PLE,$K100,FC$16)),IF(INDEX(Import.PLE,$K100,FC$16)&lt;=mediçao,DC100,0),0),PLE!$AA$28*DC100)</f>
        <v>0</v>
      </c>
      <c r="FD100" s="119">
        <f ca="1">IF($K100&lt;&gt;1,IF(ISNUMBER(INDEX(Import.PLE,$K100,FD$16)),IF(INDEX(Import.PLE,$K100,FD$16)&lt;=mediçao,DD100,0),0),PLE!$AA$28*DD100)</f>
        <v>0</v>
      </c>
      <c r="FE100" s="119">
        <f ca="1">IF($K100&lt;&gt;1,IF(ISNUMBER(INDEX(Import.PLE,$K100,FE$16)),IF(INDEX(Import.PLE,$K100,FE$16)&lt;=mediçao,DE100,0),0),PLE!$AA$28*DE100)</f>
        <v>0</v>
      </c>
      <c r="FF100" s="119">
        <f ca="1">IF($K100&lt;&gt;1,IF(ISNUMBER(INDEX(Import.PLE,$K100,FF$16)),IF(INDEX(Import.PLE,$K100,FF$16)&lt;=mediçao,DF100,0),0),PLE!$AA$28*DF100)</f>
        <v>0</v>
      </c>
      <c r="FG100" s="119">
        <f ca="1">IF($K100&lt;&gt;1,IF(ISNUMBER(INDEX(Import.PLE,$K100,FG$16)),IF(INDEX(Import.PLE,$K100,FG$16)&lt;=mediçao,DG100,0),0),PLE!$AA$28*DG100)</f>
        <v>0</v>
      </c>
      <c r="FH100" s="119">
        <f ca="1">IF($K100&lt;&gt;1,IF(ISNUMBER(INDEX(Import.PLE,$K100,FH$16)),IF(INDEX(Import.PLE,$K100,FH$16)&lt;=mediçao,DH100,0),0),PLE!$AA$28*DH100)</f>
        <v>0</v>
      </c>
      <c r="FI100" s="119">
        <f ca="1">IF($K100&lt;&gt;1,IF(ISNUMBER(INDEX(Import.PLE,$K100,FI$16)),IF(INDEX(Import.PLE,$K100,FI$16)&lt;=mediçao,DI100,0),0),PLE!$AA$28*DI100)</f>
        <v>0</v>
      </c>
      <c r="FJ100" s="119">
        <f ca="1">IF($K100&lt;&gt;1,IF(ISNUMBER(INDEX(Import.PLE,$K100,FJ$16)),IF(INDEX(Import.PLE,$K100,FJ$16)&lt;=mediçao,DJ100,0),0),PLE!$AA$28*DJ100)</f>
        <v>0</v>
      </c>
    </row>
    <row r="101" spans="2:166" s="88" customFormat="1" ht="10.5" x14ac:dyDescent="0.35">
      <c r="B101" s="118">
        <f t="shared" ca="1" si="59"/>
        <v>84</v>
      </c>
      <c r="C101" s="83" t="str">
        <f t="shared" si="4"/>
        <v>Nível</v>
      </c>
      <c r="D101" s="138" t="s">
        <v>349</v>
      </c>
      <c r="E101" s="139" t="s">
        <v>350</v>
      </c>
      <c r="F101" s="137"/>
      <c r="G101" s="174" t="str">
        <f t="shared" si="5"/>
        <v/>
      </c>
      <c r="H101" s="175" t="str">
        <f t="shared" si="6"/>
        <v/>
      </c>
      <c r="I101" s="176">
        <v>62721.62</v>
      </c>
      <c r="J101" s="86"/>
      <c r="K101" s="168" t="str">
        <f>deactivatedados.form1</f>
        <v/>
      </c>
      <c r="L101" s="167"/>
      <c r="M101" s="87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  <c r="BH101" s="181"/>
      <c r="BI101" s="181"/>
      <c r="BJ101" s="181"/>
      <c r="BK101" s="181"/>
      <c r="BM101" s="119">
        <f t="shared" si="7"/>
        <v>0</v>
      </c>
      <c r="BN101" s="119">
        <f t="shared" si="8"/>
        <v>0</v>
      </c>
      <c r="BO101" s="119">
        <f t="shared" si="9"/>
        <v>0</v>
      </c>
      <c r="BP101" s="119">
        <f t="shared" si="10"/>
        <v>0</v>
      </c>
      <c r="BQ101" s="119">
        <f t="shared" si="11"/>
        <v>0</v>
      </c>
      <c r="BR101" s="119">
        <f t="shared" si="12"/>
        <v>0</v>
      </c>
      <c r="BS101" s="119">
        <f t="shared" si="13"/>
        <v>0</v>
      </c>
      <c r="BT101" s="119">
        <f t="shared" si="14"/>
        <v>0</v>
      </c>
      <c r="BU101" s="119">
        <f t="shared" si="15"/>
        <v>0</v>
      </c>
      <c r="BV101" s="119">
        <f t="shared" si="16"/>
        <v>0</v>
      </c>
      <c r="BW101" s="119">
        <f t="shared" si="17"/>
        <v>0</v>
      </c>
      <c r="BX101" s="119">
        <f t="shared" si="18"/>
        <v>0</v>
      </c>
      <c r="BY101" s="119">
        <f t="shared" si="19"/>
        <v>0</v>
      </c>
      <c r="BZ101" s="119">
        <f t="shared" si="20"/>
        <v>0</v>
      </c>
      <c r="CA101" s="119">
        <f t="shared" si="21"/>
        <v>0</v>
      </c>
      <c r="CB101" s="119">
        <f t="shared" si="22"/>
        <v>0</v>
      </c>
      <c r="CC101" s="119">
        <f t="shared" si="23"/>
        <v>0</v>
      </c>
      <c r="CD101" s="119">
        <f t="shared" si="24"/>
        <v>0</v>
      </c>
      <c r="CE101" s="119">
        <f t="shared" si="25"/>
        <v>0</v>
      </c>
      <c r="CF101" s="119">
        <f t="shared" si="26"/>
        <v>0</v>
      </c>
      <c r="CG101" s="119">
        <f t="shared" si="27"/>
        <v>0</v>
      </c>
      <c r="CH101" s="119">
        <f t="shared" si="28"/>
        <v>0</v>
      </c>
      <c r="CI101" s="119">
        <f t="shared" si="29"/>
        <v>0</v>
      </c>
      <c r="CJ101" s="119">
        <f t="shared" si="30"/>
        <v>0</v>
      </c>
      <c r="CK101" s="119">
        <f t="shared" si="31"/>
        <v>0</v>
      </c>
      <c r="CL101" s="119">
        <f t="shared" si="32"/>
        <v>0</v>
      </c>
      <c r="CM101" s="119">
        <f t="shared" si="33"/>
        <v>0</v>
      </c>
      <c r="CN101" s="119">
        <f t="shared" si="34"/>
        <v>0</v>
      </c>
      <c r="CO101" s="119">
        <f t="shared" si="35"/>
        <v>0</v>
      </c>
      <c r="CP101" s="119">
        <f t="shared" si="36"/>
        <v>0</v>
      </c>
      <c r="CQ101" s="119">
        <f t="shared" si="37"/>
        <v>0</v>
      </c>
      <c r="CR101" s="119">
        <f t="shared" si="38"/>
        <v>0</v>
      </c>
      <c r="CS101" s="119">
        <f t="shared" si="39"/>
        <v>0</v>
      </c>
      <c r="CT101" s="119">
        <f t="shared" si="40"/>
        <v>0</v>
      </c>
      <c r="CU101" s="119">
        <f t="shared" si="41"/>
        <v>0</v>
      </c>
      <c r="CV101" s="119">
        <f t="shared" si="42"/>
        <v>0</v>
      </c>
      <c r="CW101" s="119">
        <f t="shared" si="43"/>
        <v>0</v>
      </c>
      <c r="CX101" s="119">
        <f t="shared" si="44"/>
        <v>0</v>
      </c>
      <c r="CY101" s="119">
        <f t="shared" si="45"/>
        <v>0</v>
      </c>
      <c r="CZ101" s="119">
        <f t="shared" si="46"/>
        <v>0</v>
      </c>
      <c r="DA101" s="119">
        <f t="shared" si="47"/>
        <v>0</v>
      </c>
      <c r="DB101" s="119">
        <f t="shared" si="48"/>
        <v>0</v>
      </c>
      <c r="DC101" s="119">
        <f t="shared" si="49"/>
        <v>0</v>
      </c>
      <c r="DD101" s="119">
        <f t="shared" si="50"/>
        <v>0</v>
      </c>
      <c r="DE101" s="119">
        <f t="shared" si="51"/>
        <v>0</v>
      </c>
      <c r="DF101" s="119">
        <f t="shared" si="52"/>
        <v>0</v>
      </c>
      <c r="DG101" s="119">
        <f t="shared" si="53"/>
        <v>0</v>
      </c>
      <c r="DH101" s="119">
        <f t="shared" si="54"/>
        <v>0</v>
      </c>
      <c r="DI101" s="119">
        <f t="shared" si="55"/>
        <v>0</v>
      </c>
      <c r="DJ101" s="119">
        <f t="shared" si="56"/>
        <v>0</v>
      </c>
      <c r="DK101" s="126" t="str">
        <f t="shared" si="57"/>
        <v>1</v>
      </c>
      <c r="DL101" s="126">
        <f t="shared" ca="1" si="58"/>
        <v>0</v>
      </c>
      <c r="DM101" s="119">
        <f ca="1">IF($K101&lt;&gt;1,IF(ISNUMBER(INDEX(Import.PLE,$K101,DM$16)),IF(INDEX(Import.PLE,$K101,DM$16)&lt;=mediçao,BM101,0),0),PLE!$AA$28*BM101)</f>
        <v>0</v>
      </c>
      <c r="DN101" s="119">
        <f ca="1">IF($K101&lt;&gt;1,IF(ISNUMBER(INDEX(Import.PLE,$K101,DN$16)),IF(INDEX(Import.PLE,$K101,DN$16)&lt;=mediçao,BN101,0),0),PLE!$AA$28*BN101)</f>
        <v>0</v>
      </c>
      <c r="DO101" s="119">
        <f ca="1">IF($K101&lt;&gt;1,IF(ISNUMBER(INDEX(Import.PLE,$K101,DO$16)),IF(INDEX(Import.PLE,$K101,DO$16)&lt;=mediçao,BO101,0),0),PLE!$AA$28*BO101)</f>
        <v>0</v>
      </c>
      <c r="DP101" s="119">
        <f ca="1">IF($K101&lt;&gt;1,IF(ISNUMBER(INDEX(Import.PLE,$K101,DP$16)),IF(INDEX(Import.PLE,$K101,DP$16)&lt;=mediçao,BP101,0),0),PLE!$AA$28*BP101)</f>
        <v>0</v>
      </c>
      <c r="DQ101" s="119">
        <f ca="1">IF($K101&lt;&gt;1,IF(ISNUMBER(INDEX(Import.PLE,$K101,DQ$16)),IF(INDEX(Import.PLE,$K101,DQ$16)&lt;=mediçao,BQ101,0),0),PLE!$AA$28*BQ101)</f>
        <v>0</v>
      </c>
      <c r="DR101" s="119">
        <f ca="1">IF($K101&lt;&gt;1,IF(ISNUMBER(INDEX(Import.PLE,$K101,DR$16)),IF(INDEX(Import.PLE,$K101,DR$16)&lt;=mediçao,BR101,0),0),PLE!$AA$28*BR101)</f>
        <v>0</v>
      </c>
      <c r="DS101" s="119">
        <f ca="1">IF($K101&lt;&gt;1,IF(ISNUMBER(INDEX(Import.PLE,$K101,DS$16)),IF(INDEX(Import.PLE,$K101,DS$16)&lt;=mediçao,BS101,0),0),PLE!$AA$28*BS101)</f>
        <v>0</v>
      </c>
      <c r="DT101" s="119">
        <f ca="1">IF($K101&lt;&gt;1,IF(ISNUMBER(INDEX(Import.PLE,$K101,DT$16)),IF(INDEX(Import.PLE,$K101,DT$16)&lt;=mediçao,BT101,0),0),PLE!$AA$28*BT101)</f>
        <v>0</v>
      </c>
      <c r="DU101" s="119">
        <f ca="1">IF($K101&lt;&gt;1,IF(ISNUMBER(INDEX(Import.PLE,$K101,DU$16)),IF(INDEX(Import.PLE,$K101,DU$16)&lt;=mediçao,BU101,0),0),PLE!$AA$28*BU101)</f>
        <v>0</v>
      </c>
      <c r="DV101" s="119">
        <f ca="1">IF($K101&lt;&gt;1,IF(ISNUMBER(INDEX(Import.PLE,$K101,DV$16)),IF(INDEX(Import.PLE,$K101,DV$16)&lt;=mediçao,BV101,0),0),PLE!$AA$28*BV101)</f>
        <v>0</v>
      </c>
      <c r="DW101" s="119">
        <f ca="1">IF($K101&lt;&gt;1,IF(ISNUMBER(INDEX(Import.PLE,$K101,DW$16)),IF(INDEX(Import.PLE,$K101,DW$16)&lt;=mediçao,BW101,0),0),PLE!$AA$28*BW101)</f>
        <v>0</v>
      </c>
      <c r="DX101" s="119">
        <f ca="1">IF($K101&lt;&gt;1,IF(ISNUMBER(INDEX(Import.PLE,$K101,DX$16)),IF(INDEX(Import.PLE,$K101,DX$16)&lt;=mediçao,BX101,0),0),PLE!$AA$28*BX101)</f>
        <v>0</v>
      </c>
      <c r="DY101" s="119">
        <f ca="1">IF($K101&lt;&gt;1,IF(ISNUMBER(INDEX(Import.PLE,$K101,DY$16)),IF(INDEX(Import.PLE,$K101,DY$16)&lt;=mediçao,BY101,0),0),PLE!$AA$28*BY101)</f>
        <v>0</v>
      </c>
      <c r="DZ101" s="119">
        <f ca="1">IF($K101&lt;&gt;1,IF(ISNUMBER(INDEX(Import.PLE,$K101,DZ$16)),IF(INDEX(Import.PLE,$K101,DZ$16)&lt;=mediçao,BZ101,0),0),PLE!$AA$28*BZ101)</f>
        <v>0</v>
      </c>
      <c r="EA101" s="119">
        <f ca="1">IF($K101&lt;&gt;1,IF(ISNUMBER(INDEX(Import.PLE,$K101,EA$16)),IF(INDEX(Import.PLE,$K101,EA$16)&lt;=mediçao,CA101,0),0),PLE!$AA$28*CA101)</f>
        <v>0</v>
      </c>
      <c r="EB101" s="119">
        <f ca="1">IF($K101&lt;&gt;1,IF(ISNUMBER(INDEX(Import.PLE,$K101,EB$16)),IF(INDEX(Import.PLE,$K101,EB$16)&lt;=mediçao,CB101,0),0),PLE!$AA$28*CB101)</f>
        <v>0</v>
      </c>
      <c r="EC101" s="119">
        <f ca="1">IF($K101&lt;&gt;1,IF(ISNUMBER(INDEX(Import.PLE,$K101,EC$16)),IF(INDEX(Import.PLE,$K101,EC$16)&lt;=mediçao,CC101,0),0),PLE!$AA$28*CC101)</f>
        <v>0</v>
      </c>
      <c r="ED101" s="119">
        <f ca="1">IF($K101&lt;&gt;1,IF(ISNUMBER(INDEX(Import.PLE,$K101,ED$16)),IF(INDEX(Import.PLE,$K101,ED$16)&lt;=mediçao,CD101,0),0),PLE!$AA$28*CD101)</f>
        <v>0</v>
      </c>
      <c r="EE101" s="119">
        <f ca="1">IF($K101&lt;&gt;1,IF(ISNUMBER(INDEX(Import.PLE,$K101,EE$16)),IF(INDEX(Import.PLE,$K101,EE$16)&lt;=mediçao,CE101,0),0),PLE!$AA$28*CE101)</f>
        <v>0</v>
      </c>
      <c r="EF101" s="119">
        <f ca="1">IF($K101&lt;&gt;1,IF(ISNUMBER(INDEX(Import.PLE,$K101,EF$16)),IF(INDEX(Import.PLE,$K101,EF$16)&lt;=mediçao,CF101,0),0),PLE!$AA$28*CF101)</f>
        <v>0</v>
      </c>
      <c r="EG101" s="119">
        <f ca="1">IF($K101&lt;&gt;1,IF(ISNUMBER(INDEX(Import.PLE,$K101,EG$16)),IF(INDEX(Import.PLE,$K101,EG$16)&lt;=mediçao,CG101,0),0),PLE!$AA$28*CG101)</f>
        <v>0</v>
      </c>
      <c r="EH101" s="119">
        <f ca="1">IF($K101&lt;&gt;1,IF(ISNUMBER(INDEX(Import.PLE,$K101,EH$16)),IF(INDEX(Import.PLE,$K101,EH$16)&lt;=mediçao,CH101,0),0),PLE!$AA$28*CH101)</f>
        <v>0</v>
      </c>
      <c r="EI101" s="119">
        <f ca="1">IF($K101&lt;&gt;1,IF(ISNUMBER(INDEX(Import.PLE,$K101,EI$16)),IF(INDEX(Import.PLE,$K101,EI$16)&lt;=mediçao,CI101,0),0),PLE!$AA$28*CI101)</f>
        <v>0</v>
      </c>
      <c r="EJ101" s="119">
        <f ca="1">IF($K101&lt;&gt;1,IF(ISNUMBER(INDEX(Import.PLE,$K101,EJ$16)),IF(INDEX(Import.PLE,$K101,EJ$16)&lt;=mediçao,CJ101,0),0),PLE!$AA$28*CJ101)</f>
        <v>0</v>
      </c>
      <c r="EK101" s="119">
        <f ca="1">IF($K101&lt;&gt;1,IF(ISNUMBER(INDEX(Import.PLE,$K101,EK$16)),IF(INDEX(Import.PLE,$K101,EK$16)&lt;=mediçao,CK101,0),0),PLE!$AA$28*CK101)</f>
        <v>0</v>
      </c>
      <c r="EL101" s="119">
        <f ca="1">IF($K101&lt;&gt;1,IF(ISNUMBER(INDEX(Import.PLE,$K101,EL$16)),IF(INDEX(Import.PLE,$K101,EL$16)&lt;=mediçao,CL101,0),0),PLE!$AA$28*CL101)</f>
        <v>0</v>
      </c>
      <c r="EM101" s="119">
        <f ca="1">IF($K101&lt;&gt;1,IF(ISNUMBER(INDEX(Import.PLE,$K101,EM$16)),IF(INDEX(Import.PLE,$K101,EM$16)&lt;=mediçao,CM101,0),0),PLE!$AA$28*CM101)</f>
        <v>0</v>
      </c>
      <c r="EN101" s="119">
        <f ca="1">IF($K101&lt;&gt;1,IF(ISNUMBER(INDEX(Import.PLE,$K101,EN$16)),IF(INDEX(Import.PLE,$K101,EN$16)&lt;=mediçao,CN101,0),0),PLE!$AA$28*CN101)</f>
        <v>0</v>
      </c>
      <c r="EO101" s="119">
        <f ca="1">IF($K101&lt;&gt;1,IF(ISNUMBER(INDEX(Import.PLE,$K101,EO$16)),IF(INDEX(Import.PLE,$K101,EO$16)&lt;=mediçao,CO101,0),0),PLE!$AA$28*CO101)</f>
        <v>0</v>
      </c>
      <c r="EP101" s="119">
        <f ca="1">IF($K101&lt;&gt;1,IF(ISNUMBER(INDEX(Import.PLE,$K101,EP$16)),IF(INDEX(Import.PLE,$K101,EP$16)&lt;=mediçao,CP101,0),0),PLE!$AA$28*CP101)</f>
        <v>0</v>
      </c>
      <c r="EQ101" s="119">
        <f ca="1">IF($K101&lt;&gt;1,IF(ISNUMBER(INDEX(Import.PLE,$K101,EQ$16)),IF(INDEX(Import.PLE,$K101,EQ$16)&lt;=mediçao,CQ101,0),0),PLE!$AA$28*CQ101)</f>
        <v>0</v>
      </c>
      <c r="ER101" s="119">
        <f ca="1">IF($K101&lt;&gt;1,IF(ISNUMBER(INDEX(Import.PLE,$K101,ER$16)),IF(INDEX(Import.PLE,$K101,ER$16)&lt;=mediçao,CR101,0),0),PLE!$AA$28*CR101)</f>
        <v>0</v>
      </c>
      <c r="ES101" s="119">
        <f ca="1">IF($K101&lt;&gt;1,IF(ISNUMBER(INDEX(Import.PLE,$K101,ES$16)),IF(INDEX(Import.PLE,$K101,ES$16)&lt;=mediçao,CS101,0),0),PLE!$AA$28*CS101)</f>
        <v>0</v>
      </c>
      <c r="ET101" s="119">
        <f ca="1">IF($K101&lt;&gt;1,IF(ISNUMBER(INDEX(Import.PLE,$K101,ET$16)),IF(INDEX(Import.PLE,$K101,ET$16)&lt;=mediçao,CT101,0),0),PLE!$AA$28*CT101)</f>
        <v>0</v>
      </c>
      <c r="EU101" s="119">
        <f ca="1">IF($K101&lt;&gt;1,IF(ISNUMBER(INDEX(Import.PLE,$K101,EU$16)),IF(INDEX(Import.PLE,$K101,EU$16)&lt;=mediçao,CU101,0),0),PLE!$AA$28*CU101)</f>
        <v>0</v>
      </c>
      <c r="EV101" s="119">
        <f ca="1">IF($K101&lt;&gt;1,IF(ISNUMBER(INDEX(Import.PLE,$K101,EV$16)),IF(INDEX(Import.PLE,$K101,EV$16)&lt;=mediçao,CV101,0),0),PLE!$AA$28*CV101)</f>
        <v>0</v>
      </c>
      <c r="EW101" s="119">
        <f ca="1">IF($K101&lt;&gt;1,IF(ISNUMBER(INDEX(Import.PLE,$K101,EW$16)),IF(INDEX(Import.PLE,$K101,EW$16)&lt;=mediçao,CW101,0),0),PLE!$AA$28*CW101)</f>
        <v>0</v>
      </c>
      <c r="EX101" s="119">
        <f ca="1">IF($K101&lt;&gt;1,IF(ISNUMBER(INDEX(Import.PLE,$K101,EX$16)),IF(INDEX(Import.PLE,$K101,EX$16)&lt;=mediçao,CX101,0),0),PLE!$AA$28*CX101)</f>
        <v>0</v>
      </c>
      <c r="EY101" s="119">
        <f ca="1">IF($K101&lt;&gt;1,IF(ISNUMBER(INDEX(Import.PLE,$K101,EY$16)),IF(INDEX(Import.PLE,$K101,EY$16)&lt;=mediçao,CY101,0),0),PLE!$AA$28*CY101)</f>
        <v>0</v>
      </c>
      <c r="EZ101" s="119">
        <f ca="1">IF($K101&lt;&gt;1,IF(ISNUMBER(INDEX(Import.PLE,$K101,EZ$16)),IF(INDEX(Import.PLE,$K101,EZ$16)&lt;=mediçao,CZ101,0),0),PLE!$AA$28*CZ101)</f>
        <v>0</v>
      </c>
      <c r="FA101" s="119">
        <f ca="1">IF($K101&lt;&gt;1,IF(ISNUMBER(INDEX(Import.PLE,$K101,FA$16)),IF(INDEX(Import.PLE,$K101,FA$16)&lt;=mediçao,DA101,0),0),PLE!$AA$28*DA101)</f>
        <v>0</v>
      </c>
      <c r="FB101" s="119">
        <f ca="1">IF($K101&lt;&gt;1,IF(ISNUMBER(INDEX(Import.PLE,$K101,FB$16)),IF(INDEX(Import.PLE,$K101,FB$16)&lt;=mediçao,DB101,0),0),PLE!$AA$28*DB101)</f>
        <v>0</v>
      </c>
      <c r="FC101" s="119">
        <f ca="1">IF($K101&lt;&gt;1,IF(ISNUMBER(INDEX(Import.PLE,$K101,FC$16)),IF(INDEX(Import.PLE,$K101,FC$16)&lt;=mediçao,DC101,0),0),PLE!$AA$28*DC101)</f>
        <v>0</v>
      </c>
      <c r="FD101" s="119">
        <f ca="1">IF($K101&lt;&gt;1,IF(ISNUMBER(INDEX(Import.PLE,$K101,FD$16)),IF(INDEX(Import.PLE,$K101,FD$16)&lt;=mediçao,DD101,0),0),PLE!$AA$28*DD101)</f>
        <v>0</v>
      </c>
      <c r="FE101" s="119">
        <f ca="1">IF($K101&lt;&gt;1,IF(ISNUMBER(INDEX(Import.PLE,$K101,FE$16)),IF(INDEX(Import.PLE,$K101,FE$16)&lt;=mediçao,DE101,0),0),PLE!$AA$28*DE101)</f>
        <v>0</v>
      </c>
      <c r="FF101" s="119">
        <f ca="1">IF($K101&lt;&gt;1,IF(ISNUMBER(INDEX(Import.PLE,$K101,FF$16)),IF(INDEX(Import.PLE,$K101,FF$16)&lt;=mediçao,DF101,0),0),PLE!$AA$28*DF101)</f>
        <v>0</v>
      </c>
      <c r="FG101" s="119">
        <f ca="1">IF($K101&lt;&gt;1,IF(ISNUMBER(INDEX(Import.PLE,$K101,FG$16)),IF(INDEX(Import.PLE,$K101,FG$16)&lt;=mediçao,DG101,0),0),PLE!$AA$28*DG101)</f>
        <v>0</v>
      </c>
      <c r="FH101" s="119">
        <f ca="1">IF($K101&lt;&gt;1,IF(ISNUMBER(INDEX(Import.PLE,$K101,FH$16)),IF(INDEX(Import.PLE,$K101,FH$16)&lt;=mediçao,DH101,0),0),PLE!$AA$28*DH101)</f>
        <v>0</v>
      </c>
      <c r="FI101" s="119">
        <f ca="1">IF($K101&lt;&gt;1,IF(ISNUMBER(INDEX(Import.PLE,$K101,FI$16)),IF(INDEX(Import.PLE,$K101,FI$16)&lt;=mediçao,DI101,0),0),PLE!$AA$28*DI101)</f>
        <v>0</v>
      </c>
      <c r="FJ101" s="119">
        <f ca="1">IF($K101&lt;&gt;1,IF(ISNUMBER(INDEX(Import.PLE,$K101,FJ$16)),IF(INDEX(Import.PLE,$K101,FJ$16)&lt;=mediçao,DJ101,0),0),PLE!$AA$28*DJ101)</f>
        <v>0</v>
      </c>
    </row>
    <row r="102" spans="2:166" s="88" customFormat="1" ht="11.25" customHeight="1" x14ac:dyDescent="0.35">
      <c r="B102" s="118">
        <f t="shared" ca="1" si="59"/>
        <v>85</v>
      </c>
      <c r="C102" s="83" t="str">
        <f t="shared" si="4"/>
        <v>Serviço</v>
      </c>
      <c r="D102" s="138" t="s">
        <v>351</v>
      </c>
      <c r="E102" s="139" t="s">
        <v>352</v>
      </c>
      <c r="F102" s="137" t="s">
        <v>201</v>
      </c>
      <c r="G102" s="174">
        <f t="shared" si="5"/>
        <v>1075.22</v>
      </c>
      <c r="H102" s="175">
        <f t="shared" si="6"/>
        <v>2.2100035341604505</v>
      </c>
      <c r="I102" s="176">
        <v>2376.2399999999998</v>
      </c>
      <c r="J102" s="86"/>
      <c r="K102" s="168">
        <f>deactivatedados.form1</f>
        <v>12</v>
      </c>
      <c r="L102" s="167" t="s">
        <v>712</v>
      </c>
      <c r="M102" s="87"/>
      <c r="N102" s="181">
        <v>1075.22</v>
      </c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1"/>
      <c r="AX102" s="181"/>
      <c r="AY102" s="181"/>
      <c r="AZ102" s="181"/>
      <c r="BA102" s="181"/>
      <c r="BB102" s="181"/>
      <c r="BC102" s="181"/>
      <c r="BD102" s="181"/>
      <c r="BE102" s="181"/>
      <c r="BF102" s="181"/>
      <c r="BG102" s="181"/>
      <c r="BH102" s="181"/>
      <c r="BI102" s="181"/>
      <c r="BJ102" s="181"/>
      <c r="BK102" s="181"/>
      <c r="BM102" s="119">
        <f t="shared" ca="1" si="7"/>
        <v>2376.2399999999998</v>
      </c>
      <c r="BN102" s="119">
        <f t="shared" si="8"/>
        <v>0</v>
      </c>
      <c r="BO102" s="119">
        <f t="shared" si="9"/>
        <v>0</v>
      </c>
      <c r="BP102" s="119">
        <f t="shared" si="10"/>
        <v>0</v>
      </c>
      <c r="BQ102" s="119">
        <f t="shared" si="11"/>
        <v>0</v>
      </c>
      <c r="BR102" s="119">
        <f t="shared" si="12"/>
        <v>0</v>
      </c>
      <c r="BS102" s="119">
        <f t="shared" si="13"/>
        <v>0</v>
      </c>
      <c r="BT102" s="119">
        <f t="shared" si="14"/>
        <v>0</v>
      </c>
      <c r="BU102" s="119">
        <f t="shared" si="15"/>
        <v>0</v>
      </c>
      <c r="BV102" s="119">
        <f t="shared" si="16"/>
        <v>0</v>
      </c>
      <c r="BW102" s="119">
        <f t="shared" si="17"/>
        <v>0</v>
      </c>
      <c r="BX102" s="119">
        <f t="shared" si="18"/>
        <v>0</v>
      </c>
      <c r="BY102" s="119">
        <f t="shared" si="19"/>
        <v>0</v>
      </c>
      <c r="BZ102" s="119">
        <f t="shared" si="20"/>
        <v>0</v>
      </c>
      <c r="CA102" s="119">
        <f t="shared" si="21"/>
        <v>0</v>
      </c>
      <c r="CB102" s="119">
        <f t="shared" si="22"/>
        <v>0</v>
      </c>
      <c r="CC102" s="119">
        <f t="shared" si="23"/>
        <v>0</v>
      </c>
      <c r="CD102" s="119">
        <f t="shared" si="24"/>
        <v>0</v>
      </c>
      <c r="CE102" s="119">
        <f t="shared" si="25"/>
        <v>0</v>
      </c>
      <c r="CF102" s="119">
        <f t="shared" si="26"/>
        <v>0</v>
      </c>
      <c r="CG102" s="119">
        <f t="shared" si="27"/>
        <v>0</v>
      </c>
      <c r="CH102" s="119">
        <f t="shared" si="28"/>
        <v>0</v>
      </c>
      <c r="CI102" s="119">
        <f t="shared" si="29"/>
        <v>0</v>
      </c>
      <c r="CJ102" s="119">
        <f t="shared" si="30"/>
        <v>0</v>
      </c>
      <c r="CK102" s="119">
        <f t="shared" si="31"/>
        <v>0</v>
      </c>
      <c r="CL102" s="119">
        <f t="shared" si="32"/>
        <v>0</v>
      </c>
      <c r="CM102" s="119">
        <f t="shared" si="33"/>
        <v>0</v>
      </c>
      <c r="CN102" s="119">
        <f t="shared" si="34"/>
        <v>0</v>
      </c>
      <c r="CO102" s="119">
        <f t="shared" si="35"/>
        <v>0</v>
      </c>
      <c r="CP102" s="119">
        <f t="shared" si="36"/>
        <v>0</v>
      </c>
      <c r="CQ102" s="119">
        <f t="shared" si="37"/>
        <v>0</v>
      </c>
      <c r="CR102" s="119">
        <f t="shared" si="38"/>
        <v>0</v>
      </c>
      <c r="CS102" s="119">
        <f t="shared" si="39"/>
        <v>0</v>
      </c>
      <c r="CT102" s="119">
        <f t="shared" si="40"/>
        <v>0</v>
      </c>
      <c r="CU102" s="119">
        <f t="shared" si="41"/>
        <v>0</v>
      </c>
      <c r="CV102" s="119">
        <f t="shared" si="42"/>
        <v>0</v>
      </c>
      <c r="CW102" s="119">
        <f t="shared" si="43"/>
        <v>0</v>
      </c>
      <c r="CX102" s="119">
        <f t="shared" si="44"/>
        <v>0</v>
      </c>
      <c r="CY102" s="119">
        <f t="shared" si="45"/>
        <v>0</v>
      </c>
      <c r="CZ102" s="119">
        <f t="shared" si="46"/>
        <v>0</v>
      </c>
      <c r="DA102" s="119">
        <f t="shared" si="47"/>
        <v>0</v>
      </c>
      <c r="DB102" s="119">
        <f t="shared" si="48"/>
        <v>0</v>
      </c>
      <c r="DC102" s="119">
        <f t="shared" si="49"/>
        <v>0</v>
      </c>
      <c r="DD102" s="119">
        <f t="shared" si="50"/>
        <v>0</v>
      </c>
      <c r="DE102" s="119">
        <f t="shared" si="51"/>
        <v>0</v>
      </c>
      <c r="DF102" s="119">
        <f t="shared" si="52"/>
        <v>0</v>
      </c>
      <c r="DG102" s="119">
        <f t="shared" si="53"/>
        <v>0</v>
      </c>
      <c r="DH102" s="119">
        <f t="shared" si="54"/>
        <v>0</v>
      </c>
      <c r="DI102" s="119">
        <f t="shared" si="55"/>
        <v>0</v>
      </c>
      <c r="DJ102" s="119">
        <f t="shared" si="56"/>
        <v>0</v>
      </c>
      <c r="DK102" s="126" t="str">
        <f t="shared" si="57"/>
        <v>1</v>
      </c>
      <c r="DL102" s="126">
        <f t="shared" ca="1" si="58"/>
        <v>0</v>
      </c>
      <c r="DM102" s="119">
        <f ca="1">IF($K102&lt;&gt;1,IF(ISNUMBER(INDEX(Import.PLE,$K102,DM$16)),IF(INDEX(Import.PLE,$K102,DM$16)&lt;=mediçao,BM102,0),0),PLE!$AA$28*BM102)</f>
        <v>0</v>
      </c>
      <c r="DN102" s="119">
        <f ca="1">IF($K102&lt;&gt;1,IF(ISNUMBER(INDEX(Import.PLE,$K102,DN$16)),IF(INDEX(Import.PLE,$K102,DN$16)&lt;=mediçao,BN102,0),0),PLE!$AA$28*BN102)</f>
        <v>0</v>
      </c>
      <c r="DO102" s="119">
        <f ca="1">IF($K102&lt;&gt;1,IF(ISNUMBER(INDEX(Import.PLE,$K102,DO$16)),IF(INDEX(Import.PLE,$K102,DO$16)&lt;=mediçao,BO102,0),0),PLE!$AA$28*BO102)</f>
        <v>0</v>
      </c>
      <c r="DP102" s="119">
        <f ca="1">IF($K102&lt;&gt;1,IF(ISNUMBER(INDEX(Import.PLE,$K102,DP$16)),IF(INDEX(Import.PLE,$K102,DP$16)&lt;=mediçao,BP102,0),0),PLE!$AA$28*BP102)</f>
        <v>0</v>
      </c>
      <c r="DQ102" s="119">
        <f ca="1">IF($K102&lt;&gt;1,IF(ISNUMBER(INDEX(Import.PLE,$K102,DQ$16)),IF(INDEX(Import.PLE,$K102,DQ$16)&lt;=mediçao,BQ102,0),0),PLE!$AA$28*BQ102)</f>
        <v>0</v>
      </c>
      <c r="DR102" s="119">
        <f ca="1">IF($K102&lt;&gt;1,IF(ISNUMBER(INDEX(Import.PLE,$K102,DR$16)),IF(INDEX(Import.PLE,$K102,DR$16)&lt;=mediçao,BR102,0),0),PLE!$AA$28*BR102)</f>
        <v>0</v>
      </c>
      <c r="DS102" s="119">
        <f ca="1">IF($K102&lt;&gt;1,IF(ISNUMBER(INDEX(Import.PLE,$K102,DS$16)),IF(INDEX(Import.PLE,$K102,DS$16)&lt;=mediçao,BS102,0),0),PLE!$AA$28*BS102)</f>
        <v>0</v>
      </c>
      <c r="DT102" s="119">
        <f ca="1">IF($K102&lt;&gt;1,IF(ISNUMBER(INDEX(Import.PLE,$K102,DT$16)),IF(INDEX(Import.PLE,$K102,DT$16)&lt;=mediçao,BT102,0),0),PLE!$AA$28*BT102)</f>
        <v>0</v>
      </c>
      <c r="DU102" s="119">
        <f ca="1">IF($K102&lt;&gt;1,IF(ISNUMBER(INDEX(Import.PLE,$K102,DU$16)),IF(INDEX(Import.PLE,$K102,DU$16)&lt;=mediçao,BU102,0),0),PLE!$AA$28*BU102)</f>
        <v>0</v>
      </c>
      <c r="DV102" s="119">
        <f ca="1">IF($K102&lt;&gt;1,IF(ISNUMBER(INDEX(Import.PLE,$K102,DV$16)),IF(INDEX(Import.PLE,$K102,DV$16)&lt;=mediçao,BV102,0),0),PLE!$AA$28*BV102)</f>
        <v>0</v>
      </c>
      <c r="DW102" s="119">
        <f ca="1">IF($K102&lt;&gt;1,IF(ISNUMBER(INDEX(Import.PLE,$K102,DW$16)),IF(INDEX(Import.PLE,$K102,DW$16)&lt;=mediçao,BW102,0),0),PLE!$AA$28*BW102)</f>
        <v>0</v>
      </c>
      <c r="DX102" s="119">
        <f ca="1">IF($K102&lt;&gt;1,IF(ISNUMBER(INDEX(Import.PLE,$K102,DX$16)),IF(INDEX(Import.PLE,$K102,DX$16)&lt;=mediçao,BX102,0),0),PLE!$AA$28*BX102)</f>
        <v>0</v>
      </c>
      <c r="DY102" s="119">
        <f ca="1">IF($K102&lt;&gt;1,IF(ISNUMBER(INDEX(Import.PLE,$K102,DY$16)),IF(INDEX(Import.PLE,$K102,DY$16)&lt;=mediçao,BY102,0),0),PLE!$AA$28*BY102)</f>
        <v>0</v>
      </c>
      <c r="DZ102" s="119">
        <f ca="1">IF($K102&lt;&gt;1,IF(ISNUMBER(INDEX(Import.PLE,$K102,DZ$16)),IF(INDEX(Import.PLE,$K102,DZ$16)&lt;=mediçao,BZ102,0),0),PLE!$AA$28*BZ102)</f>
        <v>0</v>
      </c>
      <c r="EA102" s="119">
        <f ca="1">IF($K102&lt;&gt;1,IF(ISNUMBER(INDEX(Import.PLE,$K102,EA$16)),IF(INDEX(Import.PLE,$K102,EA$16)&lt;=mediçao,CA102,0),0),PLE!$AA$28*CA102)</f>
        <v>0</v>
      </c>
      <c r="EB102" s="119">
        <f ca="1">IF($K102&lt;&gt;1,IF(ISNUMBER(INDEX(Import.PLE,$K102,EB$16)),IF(INDEX(Import.PLE,$K102,EB$16)&lt;=mediçao,CB102,0),0),PLE!$AA$28*CB102)</f>
        <v>0</v>
      </c>
      <c r="EC102" s="119">
        <f ca="1">IF($K102&lt;&gt;1,IF(ISNUMBER(INDEX(Import.PLE,$K102,EC$16)),IF(INDEX(Import.PLE,$K102,EC$16)&lt;=mediçao,CC102,0),0),PLE!$AA$28*CC102)</f>
        <v>0</v>
      </c>
      <c r="ED102" s="119">
        <f ca="1">IF($K102&lt;&gt;1,IF(ISNUMBER(INDEX(Import.PLE,$K102,ED$16)),IF(INDEX(Import.PLE,$K102,ED$16)&lt;=mediçao,CD102,0),0),PLE!$AA$28*CD102)</f>
        <v>0</v>
      </c>
      <c r="EE102" s="119">
        <f ca="1">IF($K102&lt;&gt;1,IF(ISNUMBER(INDEX(Import.PLE,$K102,EE$16)),IF(INDEX(Import.PLE,$K102,EE$16)&lt;=mediçao,CE102,0),0),PLE!$AA$28*CE102)</f>
        <v>0</v>
      </c>
      <c r="EF102" s="119">
        <f ca="1">IF($K102&lt;&gt;1,IF(ISNUMBER(INDEX(Import.PLE,$K102,EF$16)),IF(INDEX(Import.PLE,$K102,EF$16)&lt;=mediçao,CF102,0),0),PLE!$AA$28*CF102)</f>
        <v>0</v>
      </c>
      <c r="EG102" s="119">
        <f ca="1">IF($K102&lt;&gt;1,IF(ISNUMBER(INDEX(Import.PLE,$K102,EG$16)),IF(INDEX(Import.PLE,$K102,EG$16)&lt;=mediçao,CG102,0),0),PLE!$AA$28*CG102)</f>
        <v>0</v>
      </c>
      <c r="EH102" s="119">
        <f ca="1">IF($K102&lt;&gt;1,IF(ISNUMBER(INDEX(Import.PLE,$K102,EH$16)),IF(INDEX(Import.PLE,$K102,EH$16)&lt;=mediçao,CH102,0),0),PLE!$AA$28*CH102)</f>
        <v>0</v>
      </c>
      <c r="EI102" s="119">
        <f ca="1">IF($K102&lt;&gt;1,IF(ISNUMBER(INDEX(Import.PLE,$K102,EI$16)),IF(INDEX(Import.PLE,$K102,EI$16)&lt;=mediçao,CI102,0),0),PLE!$AA$28*CI102)</f>
        <v>0</v>
      </c>
      <c r="EJ102" s="119">
        <f ca="1">IF($K102&lt;&gt;1,IF(ISNUMBER(INDEX(Import.PLE,$K102,EJ$16)),IF(INDEX(Import.PLE,$K102,EJ$16)&lt;=mediçao,CJ102,0),0),PLE!$AA$28*CJ102)</f>
        <v>0</v>
      </c>
      <c r="EK102" s="119">
        <f ca="1">IF($K102&lt;&gt;1,IF(ISNUMBER(INDEX(Import.PLE,$K102,EK$16)),IF(INDEX(Import.PLE,$K102,EK$16)&lt;=mediçao,CK102,0),0),PLE!$AA$28*CK102)</f>
        <v>0</v>
      </c>
      <c r="EL102" s="119">
        <f ca="1">IF($K102&lt;&gt;1,IF(ISNUMBER(INDEX(Import.PLE,$K102,EL$16)),IF(INDEX(Import.PLE,$K102,EL$16)&lt;=mediçao,CL102,0),0),PLE!$AA$28*CL102)</f>
        <v>0</v>
      </c>
      <c r="EM102" s="119">
        <f ca="1">IF($K102&lt;&gt;1,IF(ISNUMBER(INDEX(Import.PLE,$K102,EM$16)),IF(INDEX(Import.PLE,$K102,EM$16)&lt;=mediçao,CM102,0),0),PLE!$AA$28*CM102)</f>
        <v>0</v>
      </c>
      <c r="EN102" s="119">
        <f ca="1">IF($K102&lt;&gt;1,IF(ISNUMBER(INDEX(Import.PLE,$K102,EN$16)),IF(INDEX(Import.PLE,$K102,EN$16)&lt;=mediçao,CN102,0),0),PLE!$AA$28*CN102)</f>
        <v>0</v>
      </c>
      <c r="EO102" s="119">
        <f ca="1">IF($K102&lt;&gt;1,IF(ISNUMBER(INDEX(Import.PLE,$K102,EO$16)),IF(INDEX(Import.PLE,$K102,EO$16)&lt;=mediçao,CO102,0),0),PLE!$AA$28*CO102)</f>
        <v>0</v>
      </c>
      <c r="EP102" s="119">
        <f ca="1">IF($K102&lt;&gt;1,IF(ISNUMBER(INDEX(Import.PLE,$K102,EP$16)),IF(INDEX(Import.PLE,$K102,EP$16)&lt;=mediçao,CP102,0),0),PLE!$AA$28*CP102)</f>
        <v>0</v>
      </c>
      <c r="EQ102" s="119">
        <f ca="1">IF($K102&lt;&gt;1,IF(ISNUMBER(INDEX(Import.PLE,$K102,EQ$16)),IF(INDEX(Import.PLE,$K102,EQ$16)&lt;=mediçao,CQ102,0),0),PLE!$AA$28*CQ102)</f>
        <v>0</v>
      </c>
      <c r="ER102" s="119">
        <f ca="1">IF($K102&lt;&gt;1,IF(ISNUMBER(INDEX(Import.PLE,$K102,ER$16)),IF(INDEX(Import.PLE,$K102,ER$16)&lt;=mediçao,CR102,0),0),PLE!$AA$28*CR102)</f>
        <v>0</v>
      </c>
      <c r="ES102" s="119">
        <f ca="1">IF($K102&lt;&gt;1,IF(ISNUMBER(INDEX(Import.PLE,$K102,ES$16)),IF(INDEX(Import.PLE,$K102,ES$16)&lt;=mediçao,CS102,0),0),PLE!$AA$28*CS102)</f>
        <v>0</v>
      </c>
      <c r="ET102" s="119">
        <f ca="1">IF($K102&lt;&gt;1,IF(ISNUMBER(INDEX(Import.PLE,$K102,ET$16)),IF(INDEX(Import.PLE,$K102,ET$16)&lt;=mediçao,CT102,0),0),PLE!$AA$28*CT102)</f>
        <v>0</v>
      </c>
      <c r="EU102" s="119">
        <f ca="1">IF($K102&lt;&gt;1,IF(ISNUMBER(INDEX(Import.PLE,$K102,EU$16)),IF(INDEX(Import.PLE,$K102,EU$16)&lt;=mediçao,CU102,0),0),PLE!$AA$28*CU102)</f>
        <v>0</v>
      </c>
      <c r="EV102" s="119">
        <f ca="1">IF($K102&lt;&gt;1,IF(ISNUMBER(INDEX(Import.PLE,$K102,EV$16)),IF(INDEX(Import.PLE,$K102,EV$16)&lt;=mediçao,CV102,0),0),PLE!$AA$28*CV102)</f>
        <v>0</v>
      </c>
      <c r="EW102" s="119">
        <f ca="1">IF($K102&lt;&gt;1,IF(ISNUMBER(INDEX(Import.PLE,$K102,EW$16)),IF(INDEX(Import.PLE,$K102,EW$16)&lt;=mediçao,CW102,0),0),PLE!$AA$28*CW102)</f>
        <v>0</v>
      </c>
      <c r="EX102" s="119">
        <f ca="1">IF($K102&lt;&gt;1,IF(ISNUMBER(INDEX(Import.PLE,$K102,EX$16)),IF(INDEX(Import.PLE,$K102,EX$16)&lt;=mediçao,CX102,0),0),PLE!$AA$28*CX102)</f>
        <v>0</v>
      </c>
      <c r="EY102" s="119">
        <f ca="1">IF($K102&lt;&gt;1,IF(ISNUMBER(INDEX(Import.PLE,$K102,EY$16)),IF(INDEX(Import.PLE,$K102,EY$16)&lt;=mediçao,CY102,0),0),PLE!$AA$28*CY102)</f>
        <v>0</v>
      </c>
      <c r="EZ102" s="119">
        <f ca="1">IF($K102&lt;&gt;1,IF(ISNUMBER(INDEX(Import.PLE,$K102,EZ$16)),IF(INDEX(Import.PLE,$K102,EZ$16)&lt;=mediçao,CZ102,0),0),PLE!$AA$28*CZ102)</f>
        <v>0</v>
      </c>
      <c r="FA102" s="119">
        <f ca="1">IF($K102&lt;&gt;1,IF(ISNUMBER(INDEX(Import.PLE,$K102,FA$16)),IF(INDEX(Import.PLE,$K102,FA$16)&lt;=mediçao,DA102,0),0),PLE!$AA$28*DA102)</f>
        <v>0</v>
      </c>
      <c r="FB102" s="119">
        <f ca="1">IF($K102&lt;&gt;1,IF(ISNUMBER(INDEX(Import.PLE,$K102,FB$16)),IF(INDEX(Import.PLE,$K102,FB$16)&lt;=mediçao,DB102,0),0),PLE!$AA$28*DB102)</f>
        <v>0</v>
      </c>
      <c r="FC102" s="119">
        <f ca="1">IF($K102&lt;&gt;1,IF(ISNUMBER(INDEX(Import.PLE,$K102,FC$16)),IF(INDEX(Import.PLE,$K102,FC$16)&lt;=mediçao,DC102,0),0),PLE!$AA$28*DC102)</f>
        <v>0</v>
      </c>
      <c r="FD102" s="119">
        <f ca="1">IF($K102&lt;&gt;1,IF(ISNUMBER(INDEX(Import.PLE,$K102,FD$16)),IF(INDEX(Import.PLE,$K102,FD$16)&lt;=mediçao,DD102,0),0),PLE!$AA$28*DD102)</f>
        <v>0</v>
      </c>
      <c r="FE102" s="119">
        <f ca="1">IF($K102&lt;&gt;1,IF(ISNUMBER(INDEX(Import.PLE,$K102,FE$16)),IF(INDEX(Import.PLE,$K102,FE$16)&lt;=mediçao,DE102,0),0),PLE!$AA$28*DE102)</f>
        <v>0</v>
      </c>
      <c r="FF102" s="119">
        <f ca="1">IF($K102&lt;&gt;1,IF(ISNUMBER(INDEX(Import.PLE,$K102,FF$16)),IF(INDEX(Import.PLE,$K102,FF$16)&lt;=mediçao,DF102,0),0),PLE!$AA$28*DF102)</f>
        <v>0</v>
      </c>
      <c r="FG102" s="119">
        <f ca="1">IF($K102&lt;&gt;1,IF(ISNUMBER(INDEX(Import.PLE,$K102,FG$16)),IF(INDEX(Import.PLE,$K102,FG$16)&lt;=mediçao,DG102,0),0),PLE!$AA$28*DG102)</f>
        <v>0</v>
      </c>
      <c r="FH102" s="119">
        <f ca="1">IF($K102&lt;&gt;1,IF(ISNUMBER(INDEX(Import.PLE,$K102,FH$16)),IF(INDEX(Import.PLE,$K102,FH$16)&lt;=mediçao,DH102,0),0),PLE!$AA$28*DH102)</f>
        <v>0</v>
      </c>
      <c r="FI102" s="119">
        <f ca="1">IF($K102&lt;&gt;1,IF(ISNUMBER(INDEX(Import.PLE,$K102,FI$16)),IF(INDEX(Import.PLE,$K102,FI$16)&lt;=mediçao,DI102,0),0),PLE!$AA$28*DI102)</f>
        <v>0</v>
      </c>
      <c r="FJ102" s="119">
        <f ca="1">IF($K102&lt;&gt;1,IF(ISNUMBER(INDEX(Import.PLE,$K102,FJ$16)),IF(INDEX(Import.PLE,$K102,FJ$16)&lt;=mediçao,DJ102,0),0),PLE!$AA$28*DJ102)</f>
        <v>0</v>
      </c>
    </row>
    <row r="103" spans="2:166" s="88" customFormat="1" ht="11.25" customHeight="1" x14ac:dyDescent="0.35">
      <c r="B103" s="118">
        <f t="shared" ca="1" si="59"/>
        <v>86</v>
      </c>
      <c r="C103" s="83" t="str">
        <f t="shared" si="4"/>
        <v>Serviço</v>
      </c>
      <c r="D103" s="138" t="s">
        <v>353</v>
      </c>
      <c r="E103" s="139" t="s">
        <v>354</v>
      </c>
      <c r="F103" s="137" t="s">
        <v>201</v>
      </c>
      <c r="G103" s="174">
        <f t="shared" si="5"/>
        <v>441.74</v>
      </c>
      <c r="H103" s="175">
        <f t="shared" si="6"/>
        <v>7.6700095078552994</v>
      </c>
      <c r="I103" s="176">
        <v>3388.15</v>
      </c>
      <c r="J103" s="86"/>
      <c r="K103" s="168">
        <f>deactivatedados.form1</f>
        <v>12</v>
      </c>
      <c r="L103" s="167" t="s">
        <v>712</v>
      </c>
      <c r="M103" s="87"/>
      <c r="N103" s="181">
        <v>441.74</v>
      </c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M103" s="119">
        <f t="shared" ca="1" si="7"/>
        <v>3388.15</v>
      </c>
      <c r="BN103" s="119">
        <f t="shared" si="8"/>
        <v>0</v>
      </c>
      <c r="BO103" s="119">
        <f t="shared" si="9"/>
        <v>0</v>
      </c>
      <c r="BP103" s="119">
        <f t="shared" si="10"/>
        <v>0</v>
      </c>
      <c r="BQ103" s="119">
        <f t="shared" si="11"/>
        <v>0</v>
      </c>
      <c r="BR103" s="119">
        <f t="shared" si="12"/>
        <v>0</v>
      </c>
      <c r="BS103" s="119">
        <f t="shared" si="13"/>
        <v>0</v>
      </c>
      <c r="BT103" s="119">
        <f t="shared" si="14"/>
        <v>0</v>
      </c>
      <c r="BU103" s="119">
        <f t="shared" si="15"/>
        <v>0</v>
      </c>
      <c r="BV103" s="119">
        <f t="shared" si="16"/>
        <v>0</v>
      </c>
      <c r="BW103" s="119">
        <f t="shared" si="17"/>
        <v>0</v>
      </c>
      <c r="BX103" s="119">
        <f t="shared" si="18"/>
        <v>0</v>
      </c>
      <c r="BY103" s="119">
        <f t="shared" si="19"/>
        <v>0</v>
      </c>
      <c r="BZ103" s="119">
        <f t="shared" si="20"/>
        <v>0</v>
      </c>
      <c r="CA103" s="119">
        <f t="shared" si="21"/>
        <v>0</v>
      </c>
      <c r="CB103" s="119">
        <f t="shared" si="22"/>
        <v>0</v>
      </c>
      <c r="CC103" s="119">
        <f t="shared" si="23"/>
        <v>0</v>
      </c>
      <c r="CD103" s="119">
        <f t="shared" si="24"/>
        <v>0</v>
      </c>
      <c r="CE103" s="119">
        <f t="shared" si="25"/>
        <v>0</v>
      </c>
      <c r="CF103" s="119">
        <f t="shared" si="26"/>
        <v>0</v>
      </c>
      <c r="CG103" s="119">
        <f t="shared" si="27"/>
        <v>0</v>
      </c>
      <c r="CH103" s="119">
        <f t="shared" si="28"/>
        <v>0</v>
      </c>
      <c r="CI103" s="119">
        <f t="shared" si="29"/>
        <v>0</v>
      </c>
      <c r="CJ103" s="119">
        <f t="shared" si="30"/>
        <v>0</v>
      </c>
      <c r="CK103" s="119">
        <f t="shared" si="31"/>
        <v>0</v>
      </c>
      <c r="CL103" s="119">
        <f t="shared" si="32"/>
        <v>0</v>
      </c>
      <c r="CM103" s="119">
        <f t="shared" si="33"/>
        <v>0</v>
      </c>
      <c r="CN103" s="119">
        <f t="shared" si="34"/>
        <v>0</v>
      </c>
      <c r="CO103" s="119">
        <f t="shared" si="35"/>
        <v>0</v>
      </c>
      <c r="CP103" s="119">
        <f t="shared" si="36"/>
        <v>0</v>
      </c>
      <c r="CQ103" s="119">
        <f t="shared" si="37"/>
        <v>0</v>
      </c>
      <c r="CR103" s="119">
        <f t="shared" si="38"/>
        <v>0</v>
      </c>
      <c r="CS103" s="119">
        <f t="shared" si="39"/>
        <v>0</v>
      </c>
      <c r="CT103" s="119">
        <f t="shared" si="40"/>
        <v>0</v>
      </c>
      <c r="CU103" s="119">
        <f t="shared" si="41"/>
        <v>0</v>
      </c>
      <c r="CV103" s="119">
        <f t="shared" si="42"/>
        <v>0</v>
      </c>
      <c r="CW103" s="119">
        <f t="shared" si="43"/>
        <v>0</v>
      </c>
      <c r="CX103" s="119">
        <f t="shared" si="44"/>
        <v>0</v>
      </c>
      <c r="CY103" s="119">
        <f t="shared" si="45"/>
        <v>0</v>
      </c>
      <c r="CZ103" s="119">
        <f t="shared" si="46"/>
        <v>0</v>
      </c>
      <c r="DA103" s="119">
        <f t="shared" si="47"/>
        <v>0</v>
      </c>
      <c r="DB103" s="119">
        <f t="shared" si="48"/>
        <v>0</v>
      </c>
      <c r="DC103" s="119">
        <f t="shared" si="49"/>
        <v>0</v>
      </c>
      <c r="DD103" s="119">
        <f t="shared" si="50"/>
        <v>0</v>
      </c>
      <c r="DE103" s="119">
        <f t="shared" si="51"/>
        <v>0</v>
      </c>
      <c r="DF103" s="119">
        <f t="shared" si="52"/>
        <v>0</v>
      </c>
      <c r="DG103" s="119">
        <f t="shared" si="53"/>
        <v>0</v>
      </c>
      <c r="DH103" s="119">
        <f t="shared" si="54"/>
        <v>0</v>
      </c>
      <c r="DI103" s="119">
        <f t="shared" si="55"/>
        <v>0</v>
      </c>
      <c r="DJ103" s="119">
        <f t="shared" si="56"/>
        <v>0</v>
      </c>
      <c r="DK103" s="126" t="str">
        <f t="shared" si="57"/>
        <v>1</v>
      </c>
      <c r="DL103" s="126">
        <f t="shared" ca="1" si="58"/>
        <v>0</v>
      </c>
      <c r="DM103" s="119">
        <f ca="1">IF($K103&lt;&gt;1,IF(ISNUMBER(INDEX(Import.PLE,$K103,DM$16)),IF(INDEX(Import.PLE,$K103,DM$16)&lt;=mediçao,BM103,0),0),PLE!$AA$28*BM103)</f>
        <v>0</v>
      </c>
      <c r="DN103" s="119">
        <f ca="1">IF($K103&lt;&gt;1,IF(ISNUMBER(INDEX(Import.PLE,$K103,DN$16)),IF(INDEX(Import.PLE,$K103,DN$16)&lt;=mediçao,BN103,0),0),PLE!$AA$28*BN103)</f>
        <v>0</v>
      </c>
      <c r="DO103" s="119">
        <f ca="1">IF($K103&lt;&gt;1,IF(ISNUMBER(INDEX(Import.PLE,$K103,DO$16)),IF(INDEX(Import.PLE,$K103,DO$16)&lt;=mediçao,BO103,0),0),PLE!$AA$28*BO103)</f>
        <v>0</v>
      </c>
      <c r="DP103" s="119">
        <f ca="1">IF($K103&lt;&gt;1,IF(ISNUMBER(INDEX(Import.PLE,$K103,DP$16)),IF(INDEX(Import.PLE,$K103,DP$16)&lt;=mediçao,BP103,0),0),PLE!$AA$28*BP103)</f>
        <v>0</v>
      </c>
      <c r="DQ103" s="119">
        <f ca="1">IF($K103&lt;&gt;1,IF(ISNUMBER(INDEX(Import.PLE,$K103,DQ$16)),IF(INDEX(Import.PLE,$K103,DQ$16)&lt;=mediçao,BQ103,0),0),PLE!$AA$28*BQ103)</f>
        <v>0</v>
      </c>
      <c r="DR103" s="119">
        <f ca="1">IF($K103&lt;&gt;1,IF(ISNUMBER(INDEX(Import.PLE,$K103,DR$16)),IF(INDEX(Import.PLE,$K103,DR$16)&lt;=mediçao,BR103,0),0),PLE!$AA$28*BR103)</f>
        <v>0</v>
      </c>
      <c r="DS103" s="119">
        <f ca="1">IF($K103&lt;&gt;1,IF(ISNUMBER(INDEX(Import.PLE,$K103,DS$16)),IF(INDEX(Import.PLE,$K103,DS$16)&lt;=mediçao,BS103,0),0),PLE!$AA$28*BS103)</f>
        <v>0</v>
      </c>
      <c r="DT103" s="119">
        <f ca="1">IF($K103&lt;&gt;1,IF(ISNUMBER(INDEX(Import.PLE,$K103,DT$16)),IF(INDEX(Import.PLE,$K103,DT$16)&lt;=mediçao,BT103,0),0),PLE!$AA$28*BT103)</f>
        <v>0</v>
      </c>
      <c r="DU103" s="119">
        <f ca="1">IF($K103&lt;&gt;1,IF(ISNUMBER(INDEX(Import.PLE,$K103,DU$16)),IF(INDEX(Import.PLE,$K103,DU$16)&lt;=mediçao,BU103,0),0),PLE!$AA$28*BU103)</f>
        <v>0</v>
      </c>
      <c r="DV103" s="119">
        <f ca="1">IF($K103&lt;&gt;1,IF(ISNUMBER(INDEX(Import.PLE,$K103,DV$16)),IF(INDEX(Import.PLE,$K103,DV$16)&lt;=mediçao,BV103,0),0),PLE!$AA$28*BV103)</f>
        <v>0</v>
      </c>
      <c r="DW103" s="119">
        <f ca="1">IF($K103&lt;&gt;1,IF(ISNUMBER(INDEX(Import.PLE,$K103,DW$16)),IF(INDEX(Import.PLE,$K103,DW$16)&lt;=mediçao,BW103,0),0),PLE!$AA$28*BW103)</f>
        <v>0</v>
      </c>
      <c r="DX103" s="119">
        <f ca="1">IF($K103&lt;&gt;1,IF(ISNUMBER(INDEX(Import.PLE,$K103,DX$16)),IF(INDEX(Import.PLE,$K103,DX$16)&lt;=mediçao,BX103,0),0),PLE!$AA$28*BX103)</f>
        <v>0</v>
      </c>
      <c r="DY103" s="119">
        <f ca="1">IF($K103&lt;&gt;1,IF(ISNUMBER(INDEX(Import.PLE,$K103,DY$16)),IF(INDEX(Import.PLE,$K103,DY$16)&lt;=mediçao,BY103,0),0),PLE!$AA$28*BY103)</f>
        <v>0</v>
      </c>
      <c r="DZ103" s="119">
        <f ca="1">IF($K103&lt;&gt;1,IF(ISNUMBER(INDEX(Import.PLE,$K103,DZ$16)),IF(INDEX(Import.PLE,$K103,DZ$16)&lt;=mediçao,BZ103,0),0),PLE!$AA$28*BZ103)</f>
        <v>0</v>
      </c>
      <c r="EA103" s="119">
        <f ca="1">IF($K103&lt;&gt;1,IF(ISNUMBER(INDEX(Import.PLE,$K103,EA$16)),IF(INDEX(Import.PLE,$K103,EA$16)&lt;=mediçao,CA103,0),0),PLE!$AA$28*CA103)</f>
        <v>0</v>
      </c>
      <c r="EB103" s="119">
        <f ca="1">IF($K103&lt;&gt;1,IF(ISNUMBER(INDEX(Import.PLE,$K103,EB$16)),IF(INDEX(Import.PLE,$K103,EB$16)&lt;=mediçao,CB103,0),0),PLE!$AA$28*CB103)</f>
        <v>0</v>
      </c>
      <c r="EC103" s="119">
        <f ca="1">IF($K103&lt;&gt;1,IF(ISNUMBER(INDEX(Import.PLE,$K103,EC$16)),IF(INDEX(Import.PLE,$K103,EC$16)&lt;=mediçao,CC103,0),0),PLE!$AA$28*CC103)</f>
        <v>0</v>
      </c>
      <c r="ED103" s="119">
        <f ca="1">IF($K103&lt;&gt;1,IF(ISNUMBER(INDEX(Import.PLE,$K103,ED$16)),IF(INDEX(Import.PLE,$K103,ED$16)&lt;=mediçao,CD103,0),0),PLE!$AA$28*CD103)</f>
        <v>0</v>
      </c>
      <c r="EE103" s="119">
        <f ca="1">IF($K103&lt;&gt;1,IF(ISNUMBER(INDEX(Import.PLE,$K103,EE$16)),IF(INDEX(Import.PLE,$K103,EE$16)&lt;=mediçao,CE103,0),0),PLE!$AA$28*CE103)</f>
        <v>0</v>
      </c>
      <c r="EF103" s="119">
        <f ca="1">IF($K103&lt;&gt;1,IF(ISNUMBER(INDEX(Import.PLE,$K103,EF$16)),IF(INDEX(Import.PLE,$K103,EF$16)&lt;=mediçao,CF103,0),0),PLE!$AA$28*CF103)</f>
        <v>0</v>
      </c>
      <c r="EG103" s="119">
        <f ca="1">IF($K103&lt;&gt;1,IF(ISNUMBER(INDEX(Import.PLE,$K103,EG$16)),IF(INDEX(Import.PLE,$K103,EG$16)&lt;=mediçao,CG103,0),0),PLE!$AA$28*CG103)</f>
        <v>0</v>
      </c>
      <c r="EH103" s="119">
        <f ca="1">IF($K103&lt;&gt;1,IF(ISNUMBER(INDEX(Import.PLE,$K103,EH$16)),IF(INDEX(Import.PLE,$K103,EH$16)&lt;=mediçao,CH103,0),0),PLE!$AA$28*CH103)</f>
        <v>0</v>
      </c>
      <c r="EI103" s="119">
        <f ca="1">IF($K103&lt;&gt;1,IF(ISNUMBER(INDEX(Import.PLE,$K103,EI$16)),IF(INDEX(Import.PLE,$K103,EI$16)&lt;=mediçao,CI103,0),0),PLE!$AA$28*CI103)</f>
        <v>0</v>
      </c>
      <c r="EJ103" s="119">
        <f ca="1">IF($K103&lt;&gt;1,IF(ISNUMBER(INDEX(Import.PLE,$K103,EJ$16)),IF(INDEX(Import.PLE,$K103,EJ$16)&lt;=mediçao,CJ103,0),0),PLE!$AA$28*CJ103)</f>
        <v>0</v>
      </c>
      <c r="EK103" s="119">
        <f ca="1">IF($K103&lt;&gt;1,IF(ISNUMBER(INDEX(Import.PLE,$K103,EK$16)),IF(INDEX(Import.PLE,$K103,EK$16)&lt;=mediçao,CK103,0),0),PLE!$AA$28*CK103)</f>
        <v>0</v>
      </c>
      <c r="EL103" s="119">
        <f ca="1">IF($K103&lt;&gt;1,IF(ISNUMBER(INDEX(Import.PLE,$K103,EL$16)),IF(INDEX(Import.PLE,$K103,EL$16)&lt;=mediçao,CL103,0),0),PLE!$AA$28*CL103)</f>
        <v>0</v>
      </c>
      <c r="EM103" s="119">
        <f ca="1">IF($K103&lt;&gt;1,IF(ISNUMBER(INDEX(Import.PLE,$K103,EM$16)),IF(INDEX(Import.PLE,$K103,EM$16)&lt;=mediçao,CM103,0),0),PLE!$AA$28*CM103)</f>
        <v>0</v>
      </c>
      <c r="EN103" s="119">
        <f ca="1">IF($K103&lt;&gt;1,IF(ISNUMBER(INDEX(Import.PLE,$K103,EN$16)),IF(INDEX(Import.PLE,$K103,EN$16)&lt;=mediçao,CN103,0),0),PLE!$AA$28*CN103)</f>
        <v>0</v>
      </c>
      <c r="EO103" s="119">
        <f ca="1">IF($K103&lt;&gt;1,IF(ISNUMBER(INDEX(Import.PLE,$K103,EO$16)),IF(INDEX(Import.PLE,$K103,EO$16)&lt;=mediçao,CO103,0),0),PLE!$AA$28*CO103)</f>
        <v>0</v>
      </c>
      <c r="EP103" s="119">
        <f ca="1">IF($K103&lt;&gt;1,IF(ISNUMBER(INDEX(Import.PLE,$K103,EP$16)),IF(INDEX(Import.PLE,$K103,EP$16)&lt;=mediçao,CP103,0),0),PLE!$AA$28*CP103)</f>
        <v>0</v>
      </c>
      <c r="EQ103" s="119">
        <f ca="1">IF($K103&lt;&gt;1,IF(ISNUMBER(INDEX(Import.PLE,$K103,EQ$16)),IF(INDEX(Import.PLE,$K103,EQ$16)&lt;=mediçao,CQ103,0),0),PLE!$AA$28*CQ103)</f>
        <v>0</v>
      </c>
      <c r="ER103" s="119">
        <f ca="1">IF($K103&lt;&gt;1,IF(ISNUMBER(INDEX(Import.PLE,$K103,ER$16)),IF(INDEX(Import.PLE,$K103,ER$16)&lt;=mediçao,CR103,0),0),PLE!$AA$28*CR103)</f>
        <v>0</v>
      </c>
      <c r="ES103" s="119">
        <f ca="1">IF($K103&lt;&gt;1,IF(ISNUMBER(INDEX(Import.PLE,$K103,ES$16)),IF(INDEX(Import.PLE,$K103,ES$16)&lt;=mediçao,CS103,0),0),PLE!$AA$28*CS103)</f>
        <v>0</v>
      </c>
      <c r="ET103" s="119">
        <f ca="1">IF($K103&lt;&gt;1,IF(ISNUMBER(INDEX(Import.PLE,$K103,ET$16)),IF(INDEX(Import.PLE,$K103,ET$16)&lt;=mediçao,CT103,0),0),PLE!$AA$28*CT103)</f>
        <v>0</v>
      </c>
      <c r="EU103" s="119">
        <f ca="1">IF($K103&lt;&gt;1,IF(ISNUMBER(INDEX(Import.PLE,$K103,EU$16)),IF(INDEX(Import.PLE,$K103,EU$16)&lt;=mediçao,CU103,0),0),PLE!$AA$28*CU103)</f>
        <v>0</v>
      </c>
      <c r="EV103" s="119">
        <f ca="1">IF($K103&lt;&gt;1,IF(ISNUMBER(INDEX(Import.PLE,$K103,EV$16)),IF(INDEX(Import.PLE,$K103,EV$16)&lt;=mediçao,CV103,0),0),PLE!$AA$28*CV103)</f>
        <v>0</v>
      </c>
      <c r="EW103" s="119">
        <f ca="1">IF($K103&lt;&gt;1,IF(ISNUMBER(INDEX(Import.PLE,$K103,EW$16)),IF(INDEX(Import.PLE,$K103,EW$16)&lt;=mediçao,CW103,0),0),PLE!$AA$28*CW103)</f>
        <v>0</v>
      </c>
      <c r="EX103" s="119">
        <f ca="1">IF($K103&lt;&gt;1,IF(ISNUMBER(INDEX(Import.PLE,$K103,EX$16)),IF(INDEX(Import.PLE,$K103,EX$16)&lt;=mediçao,CX103,0),0),PLE!$AA$28*CX103)</f>
        <v>0</v>
      </c>
      <c r="EY103" s="119">
        <f ca="1">IF($K103&lt;&gt;1,IF(ISNUMBER(INDEX(Import.PLE,$K103,EY$16)),IF(INDEX(Import.PLE,$K103,EY$16)&lt;=mediçao,CY103,0),0),PLE!$AA$28*CY103)</f>
        <v>0</v>
      </c>
      <c r="EZ103" s="119">
        <f ca="1">IF($K103&lt;&gt;1,IF(ISNUMBER(INDEX(Import.PLE,$K103,EZ$16)),IF(INDEX(Import.PLE,$K103,EZ$16)&lt;=mediçao,CZ103,0),0),PLE!$AA$28*CZ103)</f>
        <v>0</v>
      </c>
      <c r="FA103" s="119">
        <f ca="1">IF($K103&lt;&gt;1,IF(ISNUMBER(INDEX(Import.PLE,$K103,FA$16)),IF(INDEX(Import.PLE,$K103,FA$16)&lt;=mediçao,DA103,0),0),PLE!$AA$28*DA103)</f>
        <v>0</v>
      </c>
      <c r="FB103" s="119">
        <f ca="1">IF($K103&lt;&gt;1,IF(ISNUMBER(INDEX(Import.PLE,$K103,FB$16)),IF(INDEX(Import.PLE,$K103,FB$16)&lt;=mediçao,DB103,0),0),PLE!$AA$28*DB103)</f>
        <v>0</v>
      </c>
      <c r="FC103" s="119">
        <f ca="1">IF($K103&lt;&gt;1,IF(ISNUMBER(INDEX(Import.PLE,$K103,FC$16)),IF(INDEX(Import.PLE,$K103,FC$16)&lt;=mediçao,DC103,0),0),PLE!$AA$28*DC103)</f>
        <v>0</v>
      </c>
      <c r="FD103" s="119">
        <f ca="1">IF($K103&lt;&gt;1,IF(ISNUMBER(INDEX(Import.PLE,$K103,FD$16)),IF(INDEX(Import.PLE,$K103,FD$16)&lt;=mediçao,DD103,0),0),PLE!$AA$28*DD103)</f>
        <v>0</v>
      </c>
      <c r="FE103" s="119">
        <f ca="1">IF($K103&lt;&gt;1,IF(ISNUMBER(INDEX(Import.PLE,$K103,FE$16)),IF(INDEX(Import.PLE,$K103,FE$16)&lt;=mediçao,DE103,0),0),PLE!$AA$28*DE103)</f>
        <v>0</v>
      </c>
      <c r="FF103" s="119">
        <f ca="1">IF($K103&lt;&gt;1,IF(ISNUMBER(INDEX(Import.PLE,$K103,FF$16)),IF(INDEX(Import.PLE,$K103,FF$16)&lt;=mediçao,DF103,0),0),PLE!$AA$28*DF103)</f>
        <v>0</v>
      </c>
      <c r="FG103" s="119">
        <f ca="1">IF($K103&lt;&gt;1,IF(ISNUMBER(INDEX(Import.PLE,$K103,FG$16)),IF(INDEX(Import.PLE,$K103,FG$16)&lt;=mediçao,DG103,0),0),PLE!$AA$28*DG103)</f>
        <v>0</v>
      </c>
      <c r="FH103" s="119">
        <f ca="1">IF($K103&lt;&gt;1,IF(ISNUMBER(INDEX(Import.PLE,$K103,FH$16)),IF(INDEX(Import.PLE,$K103,FH$16)&lt;=mediçao,DH103,0),0),PLE!$AA$28*DH103)</f>
        <v>0</v>
      </c>
      <c r="FI103" s="119">
        <f ca="1">IF($K103&lt;&gt;1,IF(ISNUMBER(INDEX(Import.PLE,$K103,FI$16)),IF(INDEX(Import.PLE,$K103,FI$16)&lt;=mediçao,DI103,0),0),PLE!$AA$28*DI103)</f>
        <v>0</v>
      </c>
      <c r="FJ103" s="119">
        <f ca="1">IF($K103&lt;&gt;1,IF(ISNUMBER(INDEX(Import.PLE,$K103,FJ$16)),IF(INDEX(Import.PLE,$K103,FJ$16)&lt;=mediçao,DJ103,0),0),PLE!$AA$28*DJ103)</f>
        <v>0</v>
      </c>
    </row>
    <row r="104" spans="2:166" s="88" customFormat="1" ht="11.25" customHeight="1" x14ac:dyDescent="0.35">
      <c r="B104" s="118">
        <f t="shared" ca="1" si="59"/>
        <v>87</v>
      </c>
      <c r="C104" s="83" t="str">
        <f t="shared" si="4"/>
        <v>Serviço</v>
      </c>
      <c r="D104" s="138" t="s">
        <v>355</v>
      </c>
      <c r="E104" s="139" t="s">
        <v>356</v>
      </c>
      <c r="F104" s="137" t="s">
        <v>201</v>
      </c>
      <c r="G104" s="174">
        <f t="shared" si="5"/>
        <v>1075.22</v>
      </c>
      <c r="H104" s="175">
        <f t="shared" si="6"/>
        <v>11.549999069957776</v>
      </c>
      <c r="I104" s="176">
        <v>12418.79</v>
      </c>
      <c r="J104" s="86"/>
      <c r="K104" s="168">
        <f>deactivatedados.form1</f>
        <v>12</v>
      </c>
      <c r="L104" s="167" t="s">
        <v>712</v>
      </c>
      <c r="M104" s="87"/>
      <c r="N104" s="181">
        <v>1075.22</v>
      </c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1"/>
      <c r="AX104" s="181"/>
      <c r="AY104" s="181"/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M104" s="119">
        <f t="shared" ca="1" si="7"/>
        <v>12418.79</v>
      </c>
      <c r="BN104" s="119">
        <f t="shared" si="8"/>
        <v>0</v>
      </c>
      <c r="BO104" s="119">
        <f t="shared" si="9"/>
        <v>0</v>
      </c>
      <c r="BP104" s="119">
        <f t="shared" si="10"/>
        <v>0</v>
      </c>
      <c r="BQ104" s="119">
        <f t="shared" si="11"/>
        <v>0</v>
      </c>
      <c r="BR104" s="119">
        <f t="shared" si="12"/>
        <v>0</v>
      </c>
      <c r="BS104" s="119">
        <f t="shared" si="13"/>
        <v>0</v>
      </c>
      <c r="BT104" s="119">
        <f t="shared" si="14"/>
        <v>0</v>
      </c>
      <c r="BU104" s="119">
        <f t="shared" si="15"/>
        <v>0</v>
      </c>
      <c r="BV104" s="119">
        <f t="shared" si="16"/>
        <v>0</v>
      </c>
      <c r="BW104" s="119">
        <f t="shared" si="17"/>
        <v>0</v>
      </c>
      <c r="BX104" s="119">
        <f t="shared" si="18"/>
        <v>0</v>
      </c>
      <c r="BY104" s="119">
        <f t="shared" si="19"/>
        <v>0</v>
      </c>
      <c r="BZ104" s="119">
        <f t="shared" si="20"/>
        <v>0</v>
      </c>
      <c r="CA104" s="119">
        <f t="shared" si="21"/>
        <v>0</v>
      </c>
      <c r="CB104" s="119">
        <f t="shared" si="22"/>
        <v>0</v>
      </c>
      <c r="CC104" s="119">
        <f t="shared" si="23"/>
        <v>0</v>
      </c>
      <c r="CD104" s="119">
        <f t="shared" si="24"/>
        <v>0</v>
      </c>
      <c r="CE104" s="119">
        <f t="shared" si="25"/>
        <v>0</v>
      </c>
      <c r="CF104" s="119">
        <f t="shared" si="26"/>
        <v>0</v>
      </c>
      <c r="CG104" s="119">
        <f t="shared" si="27"/>
        <v>0</v>
      </c>
      <c r="CH104" s="119">
        <f t="shared" si="28"/>
        <v>0</v>
      </c>
      <c r="CI104" s="119">
        <f t="shared" si="29"/>
        <v>0</v>
      </c>
      <c r="CJ104" s="119">
        <f t="shared" si="30"/>
        <v>0</v>
      </c>
      <c r="CK104" s="119">
        <f t="shared" si="31"/>
        <v>0</v>
      </c>
      <c r="CL104" s="119">
        <f t="shared" si="32"/>
        <v>0</v>
      </c>
      <c r="CM104" s="119">
        <f t="shared" si="33"/>
        <v>0</v>
      </c>
      <c r="CN104" s="119">
        <f t="shared" si="34"/>
        <v>0</v>
      </c>
      <c r="CO104" s="119">
        <f t="shared" si="35"/>
        <v>0</v>
      </c>
      <c r="CP104" s="119">
        <f t="shared" si="36"/>
        <v>0</v>
      </c>
      <c r="CQ104" s="119">
        <f t="shared" si="37"/>
        <v>0</v>
      </c>
      <c r="CR104" s="119">
        <f t="shared" si="38"/>
        <v>0</v>
      </c>
      <c r="CS104" s="119">
        <f t="shared" si="39"/>
        <v>0</v>
      </c>
      <c r="CT104" s="119">
        <f t="shared" si="40"/>
        <v>0</v>
      </c>
      <c r="CU104" s="119">
        <f t="shared" si="41"/>
        <v>0</v>
      </c>
      <c r="CV104" s="119">
        <f t="shared" si="42"/>
        <v>0</v>
      </c>
      <c r="CW104" s="119">
        <f t="shared" si="43"/>
        <v>0</v>
      </c>
      <c r="CX104" s="119">
        <f t="shared" si="44"/>
        <v>0</v>
      </c>
      <c r="CY104" s="119">
        <f t="shared" si="45"/>
        <v>0</v>
      </c>
      <c r="CZ104" s="119">
        <f t="shared" si="46"/>
        <v>0</v>
      </c>
      <c r="DA104" s="119">
        <f t="shared" si="47"/>
        <v>0</v>
      </c>
      <c r="DB104" s="119">
        <f t="shared" si="48"/>
        <v>0</v>
      </c>
      <c r="DC104" s="119">
        <f t="shared" si="49"/>
        <v>0</v>
      </c>
      <c r="DD104" s="119">
        <f t="shared" si="50"/>
        <v>0</v>
      </c>
      <c r="DE104" s="119">
        <f t="shared" si="51"/>
        <v>0</v>
      </c>
      <c r="DF104" s="119">
        <f t="shared" si="52"/>
        <v>0</v>
      </c>
      <c r="DG104" s="119">
        <f t="shared" si="53"/>
        <v>0</v>
      </c>
      <c r="DH104" s="119">
        <f t="shared" si="54"/>
        <v>0</v>
      </c>
      <c r="DI104" s="119">
        <f t="shared" si="55"/>
        <v>0</v>
      </c>
      <c r="DJ104" s="119">
        <f t="shared" si="56"/>
        <v>0</v>
      </c>
      <c r="DK104" s="126" t="str">
        <f t="shared" si="57"/>
        <v>1</v>
      </c>
      <c r="DL104" s="126">
        <f t="shared" ca="1" si="58"/>
        <v>0</v>
      </c>
      <c r="DM104" s="119">
        <f ca="1">IF($K104&lt;&gt;1,IF(ISNUMBER(INDEX(Import.PLE,$K104,DM$16)),IF(INDEX(Import.PLE,$K104,DM$16)&lt;=mediçao,BM104,0),0),PLE!$AA$28*BM104)</f>
        <v>0</v>
      </c>
      <c r="DN104" s="119">
        <f ca="1">IF($K104&lt;&gt;1,IF(ISNUMBER(INDEX(Import.PLE,$K104,DN$16)),IF(INDEX(Import.PLE,$K104,DN$16)&lt;=mediçao,BN104,0),0),PLE!$AA$28*BN104)</f>
        <v>0</v>
      </c>
      <c r="DO104" s="119">
        <f ca="1">IF($K104&lt;&gt;1,IF(ISNUMBER(INDEX(Import.PLE,$K104,DO$16)),IF(INDEX(Import.PLE,$K104,DO$16)&lt;=mediçao,BO104,0),0),PLE!$AA$28*BO104)</f>
        <v>0</v>
      </c>
      <c r="DP104" s="119">
        <f ca="1">IF($K104&lt;&gt;1,IF(ISNUMBER(INDEX(Import.PLE,$K104,DP$16)),IF(INDEX(Import.PLE,$K104,DP$16)&lt;=mediçao,BP104,0),0),PLE!$AA$28*BP104)</f>
        <v>0</v>
      </c>
      <c r="DQ104" s="119">
        <f ca="1">IF($K104&lt;&gt;1,IF(ISNUMBER(INDEX(Import.PLE,$K104,DQ$16)),IF(INDEX(Import.PLE,$K104,DQ$16)&lt;=mediçao,BQ104,0),0),PLE!$AA$28*BQ104)</f>
        <v>0</v>
      </c>
      <c r="DR104" s="119">
        <f ca="1">IF($K104&lt;&gt;1,IF(ISNUMBER(INDEX(Import.PLE,$K104,DR$16)),IF(INDEX(Import.PLE,$K104,DR$16)&lt;=mediçao,BR104,0),0),PLE!$AA$28*BR104)</f>
        <v>0</v>
      </c>
      <c r="DS104" s="119">
        <f ca="1">IF($K104&lt;&gt;1,IF(ISNUMBER(INDEX(Import.PLE,$K104,DS$16)),IF(INDEX(Import.PLE,$K104,DS$16)&lt;=mediçao,BS104,0),0),PLE!$AA$28*BS104)</f>
        <v>0</v>
      </c>
      <c r="DT104" s="119">
        <f ca="1">IF($K104&lt;&gt;1,IF(ISNUMBER(INDEX(Import.PLE,$K104,DT$16)),IF(INDEX(Import.PLE,$K104,DT$16)&lt;=mediçao,BT104,0),0),PLE!$AA$28*BT104)</f>
        <v>0</v>
      </c>
      <c r="DU104" s="119">
        <f ca="1">IF($K104&lt;&gt;1,IF(ISNUMBER(INDEX(Import.PLE,$K104,DU$16)),IF(INDEX(Import.PLE,$K104,DU$16)&lt;=mediçao,BU104,0),0),PLE!$AA$28*BU104)</f>
        <v>0</v>
      </c>
      <c r="DV104" s="119">
        <f ca="1">IF($K104&lt;&gt;1,IF(ISNUMBER(INDEX(Import.PLE,$K104,DV$16)),IF(INDEX(Import.PLE,$K104,DV$16)&lt;=mediçao,BV104,0),0),PLE!$AA$28*BV104)</f>
        <v>0</v>
      </c>
      <c r="DW104" s="119">
        <f ca="1">IF($K104&lt;&gt;1,IF(ISNUMBER(INDEX(Import.PLE,$K104,DW$16)),IF(INDEX(Import.PLE,$K104,DW$16)&lt;=mediçao,BW104,0),0),PLE!$AA$28*BW104)</f>
        <v>0</v>
      </c>
      <c r="DX104" s="119">
        <f ca="1">IF($K104&lt;&gt;1,IF(ISNUMBER(INDEX(Import.PLE,$K104,DX$16)),IF(INDEX(Import.PLE,$K104,DX$16)&lt;=mediçao,BX104,0),0),PLE!$AA$28*BX104)</f>
        <v>0</v>
      </c>
      <c r="DY104" s="119">
        <f ca="1">IF($K104&lt;&gt;1,IF(ISNUMBER(INDEX(Import.PLE,$K104,DY$16)),IF(INDEX(Import.PLE,$K104,DY$16)&lt;=mediçao,BY104,0),0),PLE!$AA$28*BY104)</f>
        <v>0</v>
      </c>
      <c r="DZ104" s="119">
        <f ca="1">IF($K104&lt;&gt;1,IF(ISNUMBER(INDEX(Import.PLE,$K104,DZ$16)),IF(INDEX(Import.PLE,$K104,DZ$16)&lt;=mediçao,BZ104,0),0),PLE!$AA$28*BZ104)</f>
        <v>0</v>
      </c>
      <c r="EA104" s="119">
        <f ca="1">IF($K104&lt;&gt;1,IF(ISNUMBER(INDEX(Import.PLE,$K104,EA$16)),IF(INDEX(Import.PLE,$K104,EA$16)&lt;=mediçao,CA104,0),0),PLE!$AA$28*CA104)</f>
        <v>0</v>
      </c>
      <c r="EB104" s="119">
        <f ca="1">IF($K104&lt;&gt;1,IF(ISNUMBER(INDEX(Import.PLE,$K104,EB$16)),IF(INDEX(Import.PLE,$K104,EB$16)&lt;=mediçao,CB104,0),0),PLE!$AA$28*CB104)</f>
        <v>0</v>
      </c>
      <c r="EC104" s="119">
        <f ca="1">IF($K104&lt;&gt;1,IF(ISNUMBER(INDEX(Import.PLE,$K104,EC$16)),IF(INDEX(Import.PLE,$K104,EC$16)&lt;=mediçao,CC104,0),0),PLE!$AA$28*CC104)</f>
        <v>0</v>
      </c>
      <c r="ED104" s="119">
        <f ca="1">IF($K104&lt;&gt;1,IF(ISNUMBER(INDEX(Import.PLE,$K104,ED$16)),IF(INDEX(Import.PLE,$K104,ED$16)&lt;=mediçao,CD104,0),0),PLE!$AA$28*CD104)</f>
        <v>0</v>
      </c>
      <c r="EE104" s="119">
        <f ca="1">IF($K104&lt;&gt;1,IF(ISNUMBER(INDEX(Import.PLE,$K104,EE$16)),IF(INDEX(Import.PLE,$K104,EE$16)&lt;=mediçao,CE104,0),0),PLE!$AA$28*CE104)</f>
        <v>0</v>
      </c>
      <c r="EF104" s="119">
        <f ca="1">IF($K104&lt;&gt;1,IF(ISNUMBER(INDEX(Import.PLE,$K104,EF$16)),IF(INDEX(Import.PLE,$K104,EF$16)&lt;=mediçao,CF104,0),0),PLE!$AA$28*CF104)</f>
        <v>0</v>
      </c>
      <c r="EG104" s="119">
        <f ca="1">IF($K104&lt;&gt;1,IF(ISNUMBER(INDEX(Import.PLE,$K104,EG$16)),IF(INDEX(Import.PLE,$K104,EG$16)&lt;=mediçao,CG104,0),0),PLE!$AA$28*CG104)</f>
        <v>0</v>
      </c>
      <c r="EH104" s="119">
        <f ca="1">IF($K104&lt;&gt;1,IF(ISNUMBER(INDEX(Import.PLE,$K104,EH$16)),IF(INDEX(Import.PLE,$K104,EH$16)&lt;=mediçao,CH104,0),0),PLE!$AA$28*CH104)</f>
        <v>0</v>
      </c>
      <c r="EI104" s="119">
        <f ca="1">IF($K104&lt;&gt;1,IF(ISNUMBER(INDEX(Import.PLE,$K104,EI$16)),IF(INDEX(Import.PLE,$K104,EI$16)&lt;=mediçao,CI104,0),0),PLE!$AA$28*CI104)</f>
        <v>0</v>
      </c>
      <c r="EJ104" s="119">
        <f ca="1">IF($K104&lt;&gt;1,IF(ISNUMBER(INDEX(Import.PLE,$K104,EJ$16)),IF(INDEX(Import.PLE,$K104,EJ$16)&lt;=mediçao,CJ104,0),0),PLE!$AA$28*CJ104)</f>
        <v>0</v>
      </c>
      <c r="EK104" s="119">
        <f ca="1">IF($K104&lt;&gt;1,IF(ISNUMBER(INDEX(Import.PLE,$K104,EK$16)),IF(INDEX(Import.PLE,$K104,EK$16)&lt;=mediçao,CK104,0),0),PLE!$AA$28*CK104)</f>
        <v>0</v>
      </c>
      <c r="EL104" s="119">
        <f ca="1">IF($K104&lt;&gt;1,IF(ISNUMBER(INDEX(Import.PLE,$K104,EL$16)),IF(INDEX(Import.PLE,$K104,EL$16)&lt;=mediçao,CL104,0),0),PLE!$AA$28*CL104)</f>
        <v>0</v>
      </c>
      <c r="EM104" s="119">
        <f ca="1">IF($K104&lt;&gt;1,IF(ISNUMBER(INDEX(Import.PLE,$K104,EM$16)),IF(INDEX(Import.PLE,$K104,EM$16)&lt;=mediçao,CM104,0),0),PLE!$AA$28*CM104)</f>
        <v>0</v>
      </c>
      <c r="EN104" s="119">
        <f ca="1">IF($K104&lt;&gt;1,IF(ISNUMBER(INDEX(Import.PLE,$K104,EN$16)),IF(INDEX(Import.PLE,$K104,EN$16)&lt;=mediçao,CN104,0),0),PLE!$AA$28*CN104)</f>
        <v>0</v>
      </c>
      <c r="EO104" s="119">
        <f ca="1">IF($K104&lt;&gt;1,IF(ISNUMBER(INDEX(Import.PLE,$K104,EO$16)),IF(INDEX(Import.PLE,$K104,EO$16)&lt;=mediçao,CO104,0),0),PLE!$AA$28*CO104)</f>
        <v>0</v>
      </c>
      <c r="EP104" s="119">
        <f ca="1">IF($K104&lt;&gt;1,IF(ISNUMBER(INDEX(Import.PLE,$K104,EP$16)),IF(INDEX(Import.PLE,$K104,EP$16)&lt;=mediçao,CP104,0),0),PLE!$AA$28*CP104)</f>
        <v>0</v>
      </c>
      <c r="EQ104" s="119">
        <f ca="1">IF($K104&lt;&gt;1,IF(ISNUMBER(INDEX(Import.PLE,$K104,EQ$16)),IF(INDEX(Import.PLE,$K104,EQ$16)&lt;=mediçao,CQ104,0),0),PLE!$AA$28*CQ104)</f>
        <v>0</v>
      </c>
      <c r="ER104" s="119">
        <f ca="1">IF($K104&lt;&gt;1,IF(ISNUMBER(INDEX(Import.PLE,$K104,ER$16)),IF(INDEX(Import.PLE,$K104,ER$16)&lt;=mediçao,CR104,0),0),PLE!$AA$28*CR104)</f>
        <v>0</v>
      </c>
      <c r="ES104" s="119">
        <f ca="1">IF($K104&lt;&gt;1,IF(ISNUMBER(INDEX(Import.PLE,$K104,ES$16)),IF(INDEX(Import.PLE,$K104,ES$16)&lt;=mediçao,CS104,0),0),PLE!$AA$28*CS104)</f>
        <v>0</v>
      </c>
      <c r="ET104" s="119">
        <f ca="1">IF($K104&lt;&gt;1,IF(ISNUMBER(INDEX(Import.PLE,$K104,ET$16)),IF(INDEX(Import.PLE,$K104,ET$16)&lt;=mediçao,CT104,0),0),PLE!$AA$28*CT104)</f>
        <v>0</v>
      </c>
      <c r="EU104" s="119">
        <f ca="1">IF($K104&lt;&gt;1,IF(ISNUMBER(INDEX(Import.PLE,$K104,EU$16)),IF(INDEX(Import.PLE,$K104,EU$16)&lt;=mediçao,CU104,0),0),PLE!$AA$28*CU104)</f>
        <v>0</v>
      </c>
      <c r="EV104" s="119">
        <f ca="1">IF($K104&lt;&gt;1,IF(ISNUMBER(INDEX(Import.PLE,$K104,EV$16)),IF(INDEX(Import.PLE,$K104,EV$16)&lt;=mediçao,CV104,0),0),PLE!$AA$28*CV104)</f>
        <v>0</v>
      </c>
      <c r="EW104" s="119">
        <f ca="1">IF($K104&lt;&gt;1,IF(ISNUMBER(INDEX(Import.PLE,$K104,EW$16)),IF(INDEX(Import.PLE,$K104,EW$16)&lt;=mediçao,CW104,0),0),PLE!$AA$28*CW104)</f>
        <v>0</v>
      </c>
      <c r="EX104" s="119">
        <f ca="1">IF($K104&lt;&gt;1,IF(ISNUMBER(INDEX(Import.PLE,$K104,EX$16)),IF(INDEX(Import.PLE,$K104,EX$16)&lt;=mediçao,CX104,0),0),PLE!$AA$28*CX104)</f>
        <v>0</v>
      </c>
      <c r="EY104" s="119">
        <f ca="1">IF($K104&lt;&gt;1,IF(ISNUMBER(INDEX(Import.PLE,$K104,EY$16)),IF(INDEX(Import.PLE,$K104,EY$16)&lt;=mediçao,CY104,0),0),PLE!$AA$28*CY104)</f>
        <v>0</v>
      </c>
      <c r="EZ104" s="119">
        <f ca="1">IF($K104&lt;&gt;1,IF(ISNUMBER(INDEX(Import.PLE,$K104,EZ$16)),IF(INDEX(Import.PLE,$K104,EZ$16)&lt;=mediçao,CZ104,0),0),PLE!$AA$28*CZ104)</f>
        <v>0</v>
      </c>
      <c r="FA104" s="119">
        <f ca="1">IF($K104&lt;&gt;1,IF(ISNUMBER(INDEX(Import.PLE,$K104,FA$16)),IF(INDEX(Import.PLE,$K104,FA$16)&lt;=mediçao,DA104,0),0),PLE!$AA$28*DA104)</f>
        <v>0</v>
      </c>
      <c r="FB104" s="119">
        <f ca="1">IF($K104&lt;&gt;1,IF(ISNUMBER(INDEX(Import.PLE,$K104,FB$16)),IF(INDEX(Import.PLE,$K104,FB$16)&lt;=mediçao,DB104,0),0),PLE!$AA$28*DB104)</f>
        <v>0</v>
      </c>
      <c r="FC104" s="119">
        <f ca="1">IF($K104&lt;&gt;1,IF(ISNUMBER(INDEX(Import.PLE,$K104,FC$16)),IF(INDEX(Import.PLE,$K104,FC$16)&lt;=mediçao,DC104,0),0),PLE!$AA$28*DC104)</f>
        <v>0</v>
      </c>
      <c r="FD104" s="119">
        <f ca="1">IF($K104&lt;&gt;1,IF(ISNUMBER(INDEX(Import.PLE,$K104,FD$16)),IF(INDEX(Import.PLE,$K104,FD$16)&lt;=mediçao,DD104,0),0),PLE!$AA$28*DD104)</f>
        <v>0</v>
      </c>
      <c r="FE104" s="119">
        <f ca="1">IF($K104&lt;&gt;1,IF(ISNUMBER(INDEX(Import.PLE,$K104,FE$16)),IF(INDEX(Import.PLE,$K104,FE$16)&lt;=mediçao,DE104,0),0),PLE!$AA$28*DE104)</f>
        <v>0</v>
      </c>
      <c r="FF104" s="119">
        <f ca="1">IF($K104&lt;&gt;1,IF(ISNUMBER(INDEX(Import.PLE,$K104,FF$16)),IF(INDEX(Import.PLE,$K104,FF$16)&lt;=mediçao,DF104,0),0),PLE!$AA$28*DF104)</f>
        <v>0</v>
      </c>
      <c r="FG104" s="119">
        <f ca="1">IF($K104&lt;&gt;1,IF(ISNUMBER(INDEX(Import.PLE,$K104,FG$16)),IF(INDEX(Import.PLE,$K104,FG$16)&lt;=mediçao,DG104,0),0),PLE!$AA$28*DG104)</f>
        <v>0</v>
      </c>
      <c r="FH104" s="119">
        <f ca="1">IF($K104&lt;&gt;1,IF(ISNUMBER(INDEX(Import.PLE,$K104,FH$16)),IF(INDEX(Import.PLE,$K104,FH$16)&lt;=mediçao,DH104,0),0),PLE!$AA$28*DH104)</f>
        <v>0</v>
      </c>
      <c r="FI104" s="119">
        <f ca="1">IF($K104&lt;&gt;1,IF(ISNUMBER(INDEX(Import.PLE,$K104,FI$16)),IF(INDEX(Import.PLE,$K104,FI$16)&lt;=mediçao,DI104,0),0),PLE!$AA$28*DI104)</f>
        <v>0</v>
      </c>
      <c r="FJ104" s="119">
        <f ca="1">IF($K104&lt;&gt;1,IF(ISNUMBER(INDEX(Import.PLE,$K104,FJ$16)),IF(INDEX(Import.PLE,$K104,FJ$16)&lt;=mediçao,DJ104,0),0),PLE!$AA$28*DJ104)</f>
        <v>0</v>
      </c>
    </row>
    <row r="105" spans="2:166" s="88" customFormat="1" ht="11.25" customHeight="1" x14ac:dyDescent="0.35">
      <c r="B105" s="118">
        <f t="shared" ca="1" si="59"/>
        <v>88</v>
      </c>
      <c r="C105" s="83" t="str">
        <f t="shared" si="4"/>
        <v>Serviço</v>
      </c>
      <c r="D105" s="138" t="s">
        <v>357</v>
      </c>
      <c r="E105" s="139" t="s">
        <v>358</v>
      </c>
      <c r="F105" s="137" t="s">
        <v>204</v>
      </c>
      <c r="G105" s="174">
        <f t="shared" si="5"/>
        <v>261.86</v>
      </c>
      <c r="H105" s="175">
        <f t="shared" si="6"/>
        <v>9.9400061101351849</v>
      </c>
      <c r="I105" s="176">
        <v>2602.89</v>
      </c>
      <c r="J105" s="86"/>
      <c r="K105" s="168">
        <f>deactivatedados.form1</f>
        <v>12</v>
      </c>
      <c r="L105" s="167" t="s">
        <v>712</v>
      </c>
      <c r="M105" s="87"/>
      <c r="N105" s="181">
        <v>261.86</v>
      </c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  <c r="AV105" s="181"/>
      <c r="AW105" s="181"/>
      <c r="AX105" s="181"/>
      <c r="AY105" s="181"/>
      <c r="AZ105" s="181"/>
      <c r="BA105" s="181"/>
      <c r="BB105" s="181"/>
      <c r="BC105" s="181"/>
      <c r="BD105" s="181"/>
      <c r="BE105" s="181"/>
      <c r="BF105" s="181"/>
      <c r="BG105" s="181"/>
      <c r="BH105" s="181"/>
      <c r="BI105" s="181"/>
      <c r="BJ105" s="181"/>
      <c r="BK105" s="181"/>
      <c r="BM105" s="119">
        <f t="shared" ca="1" si="7"/>
        <v>2602.89</v>
      </c>
      <c r="BN105" s="119">
        <f t="shared" si="8"/>
        <v>0</v>
      </c>
      <c r="BO105" s="119">
        <f t="shared" si="9"/>
        <v>0</v>
      </c>
      <c r="BP105" s="119">
        <f t="shared" si="10"/>
        <v>0</v>
      </c>
      <c r="BQ105" s="119">
        <f t="shared" si="11"/>
        <v>0</v>
      </c>
      <c r="BR105" s="119">
        <f t="shared" si="12"/>
        <v>0</v>
      </c>
      <c r="BS105" s="119">
        <f t="shared" si="13"/>
        <v>0</v>
      </c>
      <c r="BT105" s="119">
        <f t="shared" si="14"/>
        <v>0</v>
      </c>
      <c r="BU105" s="119">
        <f t="shared" si="15"/>
        <v>0</v>
      </c>
      <c r="BV105" s="119">
        <f t="shared" si="16"/>
        <v>0</v>
      </c>
      <c r="BW105" s="119">
        <f t="shared" si="17"/>
        <v>0</v>
      </c>
      <c r="BX105" s="119">
        <f t="shared" si="18"/>
        <v>0</v>
      </c>
      <c r="BY105" s="119">
        <f t="shared" si="19"/>
        <v>0</v>
      </c>
      <c r="BZ105" s="119">
        <f t="shared" si="20"/>
        <v>0</v>
      </c>
      <c r="CA105" s="119">
        <f t="shared" si="21"/>
        <v>0</v>
      </c>
      <c r="CB105" s="119">
        <f t="shared" si="22"/>
        <v>0</v>
      </c>
      <c r="CC105" s="119">
        <f t="shared" si="23"/>
        <v>0</v>
      </c>
      <c r="CD105" s="119">
        <f t="shared" si="24"/>
        <v>0</v>
      </c>
      <c r="CE105" s="119">
        <f t="shared" si="25"/>
        <v>0</v>
      </c>
      <c r="CF105" s="119">
        <f t="shared" si="26"/>
        <v>0</v>
      </c>
      <c r="CG105" s="119">
        <f t="shared" si="27"/>
        <v>0</v>
      </c>
      <c r="CH105" s="119">
        <f t="shared" si="28"/>
        <v>0</v>
      </c>
      <c r="CI105" s="119">
        <f t="shared" si="29"/>
        <v>0</v>
      </c>
      <c r="CJ105" s="119">
        <f t="shared" si="30"/>
        <v>0</v>
      </c>
      <c r="CK105" s="119">
        <f t="shared" si="31"/>
        <v>0</v>
      </c>
      <c r="CL105" s="119">
        <f t="shared" si="32"/>
        <v>0</v>
      </c>
      <c r="CM105" s="119">
        <f t="shared" si="33"/>
        <v>0</v>
      </c>
      <c r="CN105" s="119">
        <f t="shared" si="34"/>
        <v>0</v>
      </c>
      <c r="CO105" s="119">
        <f t="shared" si="35"/>
        <v>0</v>
      </c>
      <c r="CP105" s="119">
        <f t="shared" si="36"/>
        <v>0</v>
      </c>
      <c r="CQ105" s="119">
        <f t="shared" si="37"/>
        <v>0</v>
      </c>
      <c r="CR105" s="119">
        <f t="shared" si="38"/>
        <v>0</v>
      </c>
      <c r="CS105" s="119">
        <f t="shared" si="39"/>
        <v>0</v>
      </c>
      <c r="CT105" s="119">
        <f t="shared" si="40"/>
        <v>0</v>
      </c>
      <c r="CU105" s="119">
        <f t="shared" si="41"/>
        <v>0</v>
      </c>
      <c r="CV105" s="119">
        <f t="shared" si="42"/>
        <v>0</v>
      </c>
      <c r="CW105" s="119">
        <f t="shared" si="43"/>
        <v>0</v>
      </c>
      <c r="CX105" s="119">
        <f t="shared" si="44"/>
        <v>0</v>
      </c>
      <c r="CY105" s="119">
        <f t="shared" si="45"/>
        <v>0</v>
      </c>
      <c r="CZ105" s="119">
        <f t="shared" si="46"/>
        <v>0</v>
      </c>
      <c r="DA105" s="119">
        <f t="shared" si="47"/>
        <v>0</v>
      </c>
      <c r="DB105" s="119">
        <f t="shared" si="48"/>
        <v>0</v>
      </c>
      <c r="DC105" s="119">
        <f t="shared" si="49"/>
        <v>0</v>
      </c>
      <c r="DD105" s="119">
        <f t="shared" si="50"/>
        <v>0</v>
      </c>
      <c r="DE105" s="119">
        <f t="shared" si="51"/>
        <v>0</v>
      </c>
      <c r="DF105" s="119">
        <f t="shared" si="52"/>
        <v>0</v>
      </c>
      <c r="DG105" s="119">
        <f t="shared" si="53"/>
        <v>0</v>
      </c>
      <c r="DH105" s="119">
        <f t="shared" si="54"/>
        <v>0</v>
      </c>
      <c r="DI105" s="119">
        <f t="shared" si="55"/>
        <v>0</v>
      </c>
      <c r="DJ105" s="119">
        <f t="shared" si="56"/>
        <v>0</v>
      </c>
      <c r="DK105" s="126" t="str">
        <f t="shared" si="57"/>
        <v>1</v>
      </c>
      <c r="DL105" s="126">
        <f t="shared" ca="1" si="58"/>
        <v>0</v>
      </c>
      <c r="DM105" s="119">
        <f ca="1">IF($K105&lt;&gt;1,IF(ISNUMBER(INDEX(Import.PLE,$K105,DM$16)),IF(INDEX(Import.PLE,$K105,DM$16)&lt;=mediçao,BM105,0),0),PLE!$AA$28*BM105)</f>
        <v>0</v>
      </c>
      <c r="DN105" s="119">
        <f ca="1">IF($K105&lt;&gt;1,IF(ISNUMBER(INDEX(Import.PLE,$K105,DN$16)),IF(INDEX(Import.PLE,$K105,DN$16)&lt;=mediçao,BN105,0),0),PLE!$AA$28*BN105)</f>
        <v>0</v>
      </c>
      <c r="DO105" s="119">
        <f ca="1">IF($K105&lt;&gt;1,IF(ISNUMBER(INDEX(Import.PLE,$K105,DO$16)),IF(INDEX(Import.PLE,$K105,DO$16)&lt;=mediçao,BO105,0),0),PLE!$AA$28*BO105)</f>
        <v>0</v>
      </c>
      <c r="DP105" s="119">
        <f ca="1">IF($K105&lt;&gt;1,IF(ISNUMBER(INDEX(Import.PLE,$K105,DP$16)),IF(INDEX(Import.PLE,$K105,DP$16)&lt;=mediçao,BP105,0),0),PLE!$AA$28*BP105)</f>
        <v>0</v>
      </c>
      <c r="DQ105" s="119">
        <f ca="1">IF($K105&lt;&gt;1,IF(ISNUMBER(INDEX(Import.PLE,$K105,DQ$16)),IF(INDEX(Import.PLE,$K105,DQ$16)&lt;=mediçao,BQ105,0),0),PLE!$AA$28*BQ105)</f>
        <v>0</v>
      </c>
      <c r="DR105" s="119">
        <f ca="1">IF($K105&lt;&gt;1,IF(ISNUMBER(INDEX(Import.PLE,$K105,DR$16)),IF(INDEX(Import.PLE,$K105,DR$16)&lt;=mediçao,BR105,0),0),PLE!$AA$28*BR105)</f>
        <v>0</v>
      </c>
      <c r="DS105" s="119">
        <f ca="1">IF($K105&lt;&gt;1,IF(ISNUMBER(INDEX(Import.PLE,$K105,DS$16)),IF(INDEX(Import.PLE,$K105,DS$16)&lt;=mediçao,BS105,0),0),PLE!$AA$28*BS105)</f>
        <v>0</v>
      </c>
      <c r="DT105" s="119">
        <f ca="1">IF($K105&lt;&gt;1,IF(ISNUMBER(INDEX(Import.PLE,$K105,DT$16)),IF(INDEX(Import.PLE,$K105,DT$16)&lt;=mediçao,BT105,0),0),PLE!$AA$28*BT105)</f>
        <v>0</v>
      </c>
      <c r="DU105" s="119">
        <f ca="1">IF($K105&lt;&gt;1,IF(ISNUMBER(INDEX(Import.PLE,$K105,DU$16)),IF(INDEX(Import.PLE,$K105,DU$16)&lt;=mediçao,BU105,0),0),PLE!$AA$28*BU105)</f>
        <v>0</v>
      </c>
      <c r="DV105" s="119">
        <f ca="1">IF($K105&lt;&gt;1,IF(ISNUMBER(INDEX(Import.PLE,$K105,DV$16)),IF(INDEX(Import.PLE,$K105,DV$16)&lt;=mediçao,BV105,0),0),PLE!$AA$28*BV105)</f>
        <v>0</v>
      </c>
      <c r="DW105" s="119">
        <f ca="1">IF($K105&lt;&gt;1,IF(ISNUMBER(INDEX(Import.PLE,$K105,DW$16)),IF(INDEX(Import.PLE,$K105,DW$16)&lt;=mediçao,BW105,0),0),PLE!$AA$28*BW105)</f>
        <v>0</v>
      </c>
      <c r="DX105" s="119">
        <f ca="1">IF($K105&lt;&gt;1,IF(ISNUMBER(INDEX(Import.PLE,$K105,DX$16)),IF(INDEX(Import.PLE,$K105,DX$16)&lt;=mediçao,BX105,0),0),PLE!$AA$28*BX105)</f>
        <v>0</v>
      </c>
      <c r="DY105" s="119">
        <f ca="1">IF($K105&lt;&gt;1,IF(ISNUMBER(INDEX(Import.PLE,$K105,DY$16)),IF(INDEX(Import.PLE,$K105,DY$16)&lt;=mediçao,BY105,0),0),PLE!$AA$28*BY105)</f>
        <v>0</v>
      </c>
      <c r="DZ105" s="119">
        <f ca="1">IF($K105&lt;&gt;1,IF(ISNUMBER(INDEX(Import.PLE,$K105,DZ$16)),IF(INDEX(Import.PLE,$K105,DZ$16)&lt;=mediçao,BZ105,0),0),PLE!$AA$28*BZ105)</f>
        <v>0</v>
      </c>
      <c r="EA105" s="119">
        <f ca="1">IF($K105&lt;&gt;1,IF(ISNUMBER(INDEX(Import.PLE,$K105,EA$16)),IF(INDEX(Import.PLE,$K105,EA$16)&lt;=mediçao,CA105,0),0),PLE!$AA$28*CA105)</f>
        <v>0</v>
      </c>
      <c r="EB105" s="119">
        <f ca="1">IF($K105&lt;&gt;1,IF(ISNUMBER(INDEX(Import.PLE,$K105,EB$16)),IF(INDEX(Import.PLE,$K105,EB$16)&lt;=mediçao,CB105,0),0),PLE!$AA$28*CB105)</f>
        <v>0</v>
      </c>
      <c r="EC105" s="119">
        <f ca="1">IF($K105&lt;&gt;1,IF(ISNUMBER(INDEX(Import.PLE,$K105,EC$16)),IF(INDEX(Import.PLE,$K105,EC$16)&lt;=mediçao,CC105,0),0),PLE!$AA$28*CC105)</f>
        <v>0</v>
      </c>
      <c r="ED105" s="119">
        <f ca="1">IF($K105&lt;&gt;1,IF(ISNUMBER(INDEX(Import.PLE,$K105,ED$16)),IF(INDEX(Import.PLE,$K105,ED$16)&lt;=mediçao,CD105,0),0),PLE!$AA$28*CD105)</f>
        <v>0</v>
      </c>
      <c r="EE105" s="119">
        <f ca="1">IF($K105&lt;&gt;1,IF(ISNUMBER(INDEX(Import.PLE,$K105,EE$16)),IF(INDEX(Import.PLE,$K105,EE$16)&lt;=mediçao,CE105,0),0),PLE!$AA$28*CE105)</f>
        <v>0</v>
      </c>
      <c r="EF105" s="119">
        <f ca="1">IF($K105&lt;&gt;1,IF(ISNUMBER(INDEX(Import.PLE,$K105,EF$16)),IF(INDEX(Import.PLE,$K105,EF$16)&lt;=mediçao,CF105,0),0),PLE!$AA$28*CF105)</f>
        <v>0</v>
      </c>
      <c r="EG105" s="119">
        <f ca="1">IF($K105&lt;&gt;1,IF(ISNUMBER(INDEX(Import.PLE,$K105,EG$16)),IF(INDEX(Import.PLE,$K105,EG$16)&lt;=mediçao,CG105,0),0),PLE!$AA$28*CG105)</f>
        <v>0</v>
      </c>
      <c r="EH105" s="119">
        <f ca="1">IF($K105&lt;&gt;1,IF(ISNUMBER(INDEX(Import.PLE,$K105,EH$16)),IF(INDEX(Import.PLE,$K105,EH$16)&lt;=mediçao,CH105,0),0),PLE!$AA$28*CH105)</f>
        <v>0</v>
      </c>
      <c r="EI105" s="119">
        <f ca="1">IF($K105&lt;&gt;1,IF(ISNUMBER(INDEX(Import.PLE,$K105,EI$16)),IF(INDEX(Import.PLE,$K105,EI$16)&lt;=mediçao,CI105,0),0),PLE!$AA$28*CI105)</f>
        <v>0</v>
      </c>
      <c r="EJ105" s="119">
        <f ca="1">IF($K105&lt;&gt;1,IF(ISNUMBER(INDEX(Import.PLE,$K105,EJ$16)),IF(INDEX(Import.PLE,$K105,EJ$16)&lt;=mediçao,CJ105,0),0),PLE!$AA$28*CJ105)</f>
        <v>0</v>
      </c>
      <c r="EK105" s="119">
        <f ca="1">IF($K105&lt;&gt;1,IF(ISNUMBER(INDEX(Import.PLE,$K105,EK$16)),IF(INDEX(Import.PLE,$K105,EK$16)&lt;=mediçao,CK105,0),0),PLE!$AA$28*CK105)</f>
        <v>0</v>
      </c>
      <c r="EL105" s="119">
        <f ca="1">IF($K105&lt;&gt;1,IF(ISNUMBER(INDEX(Import.PLE,$K105,EL$16)),IF(INDEX(Import.PLE,$K105,EL$16)&lt;=mediçao,CL105,0),0),PLE!$AA$28*CL105)</f>
        <v>0</v>
      </c>
      <c r="EM105" s="119">
        <f ca="1">IF($K105&lt;&gt;1,IF(ISNUMBER(INDEX(Import.PLE,$K105,EM$16)),IF(INDEX(Import.PLE,$K105,EM$16)&lt;=mediçao,CM105,0),0),PLE!$AA$28*CM105)</f>
        <v>0</v>
      </c>
      <c r="EN105" s="119">
        <f ca="1">IF($K105&lt;&gt;1,IF(ISNUMBER(INDEX(Import.PLE,$K105,EN$16)),IF(INDEX(Import.PLE,$K105,EN$16)&lt;=mediçao,CN105,0),0),PLE!$AA$28*CN105)</f>
        <v>0</v>
      </c>
      <c r="EO105" s="119">
        <f ca="1">IF($K105&lt;&gt;1,IF(ISNUMBER(INDEX(Import.PLE,$K105,EO$16)),IF(INDEX(Import.PLE,$K105,EO$16)&lt;=mediçao,CO105,0),0),PLE!$AA$28*CO105)</f>
        <v>0</v>
      </c>
      <c r="EP105" s="119">
        <f ca="1">IF($K105&lt;&gt;1,IF(ISNUMBER(INDEX(Import.PLE,$K105,EP$16)),IF(INDEX(Import.PLE,$K105,EP$16)&lt;=mediçao,CP105,0),0),PLE!$AA$28*CP105)</f>
        <v>0</v>
      </c>
      <c r="EQ105" s="119">
        <f ca="1">IF($K105&lt;&gt;1,IF(ISNUMBER(INDEX(Import.PLE,$K105,EQ$16)),IF(INDEX(Import.PLE,$K105,EQ$16)&lt;=mediçao,CQ105,0),0),PLE!$AA$28*CQ105)</f>
        <v>0</v>
      </c>
      <c r="ER105" s="119">
        <f ca="1">IF($K105&lt;&gt;1,IF(ISNUMBER(INDEX(Import.PLE,$K105,ER$16)),IF(INDEX(Import.PLE,$K105,ER$16)&lt;=mediçao,CR105,0),0),PLE!$AA$28*CR105)</f>
        <v>0</v>
      </c>
      <c r="ES105" s="119">
        <f ca="1">IF($K105&lt;&gt;1,IF(ISNUMBER(INDEX(Import.PLE,$K105,ES$16)),IF(INDEX(Import.PLE,$K105,ES$16)&lt;=mediçao,CS105,0),0),PLE!$AA$28*CS105)</f>
        <v>0</v>
      </c>
      <c r="ET105" s="119">
        <f ca="1">IF($K105&lt;&gt;1,IF(ISNUMBER(INDEX(Import.PLE,$K105,ET$16)),IF(INDEX(Import.PLE,$K105,ET$16)&lt;=mediçao,CT105,0),0),PLE!$AA$28*CT105)</f>
        <v>0</v>
      </c>
      <c r="EU105" s="119">
        <f ca="1">IF($K105&lt;&gt;1,IF(ISNUMBER(INDEX(Import.PLE,$K105,EU$16)),IF(INDEX(Import.PLE,$K105,EU$16)&lt;=mediçao,CU105,0),0),PLE!$AA$28*CU105)</f>
        <v>0</v>
      </c>
      <c r="EV105" s="119">
        <f ca="1">IF($K105&lt;&gt;1,IF(ISNUMBER(INDEX(Import.PLE,$K105,EV$16)),IF(INDEX(Import.PLE,$K105,EV$16)&lt;=mediçao,CV105,0),0),PLE!$AA$28*CV105)</f>
        <v>0</v>
      </c>
      <c r="EW105" s="119">
        <f ca="1">IF($K105&lt;&gt;1,IF(ISNUMBER(INDEX(Import.PLE,$K105,EW$16)),IF(INDEX(Import.PLE,$K105,EW$16)&lt;=mediçao,CW105,0),0),PLE!$AA$28*CW105)</f>
        <v>0</v>
      </c>
      <c r="EX105" s="119">
        <f ca="1">IF($K105&lt;&gt;1,IF(ISNUMBER(INDEX(Import.PLE,$K105,EX$16)),IF(INDEX(Import.PLE,$K105,EX$16)&lt;=mediçao,CX105,0),0),PLE!$AA$28*CX105)</f>
        <v>0</v>
      </c>
      <c r="EY105" s="119">
        <f ca="1">IF($K105&lt;&gt;1,IF(ISNUMBER(INDEX(Import.PLE,$K105,EY$16)),IF(INDEX(Import.PLE,$K105,EY$16)&lt;=mediçao,CY105,0),0),PLE!$AA$28*CY105)</f>
        <v>0</v>
      </c>
      <c r="EZ105" s="119">
        <f ca="1">IF($K105&lt;&gt;1,IF(ISNUMBER(INDEX(Import.PLE,$K105,EZ$16)),IF(INDEX(Import.PLE,$K105,EZ$16)&lt;=mediçao,CZ105,0),0),PLE!$AA$28*CZ105)</f>
        <v>0</v>
      </c>
      <c r="FA105" s="119">
        <f ca="1">IF($K105&lt;&gt;1,IF(ISNUMBER(INDEX(Import.PLE,$K105,FA$16)),IF(INDEX(Import.PLE,$K105,FA$16)&lt;=mediçao,DA105,0),0),PLE!$AA$28*DA105)</f>
        <v>0</v>
      </c>
      <c r="FB105" s="119">
        <f ca="1">IF($K105&lt;&gt;1,IF(ISNUMBER(INDEX(Import.PLE,$K105,FB$16)),IF(INDEX(Import.PLE,$K105,FB$16)&lt;=mediçao,DB105,0),0),PLE!$AA$28*DB105)</f>
        <v>0</v>
      </c>
      <c r="FC105" s="119">
        <f ca="1">IF($K105&lt;&gt;1,IF(ISNUMBER(INDEX(Import.PLE,$K105,FC$16)),IF(INDEX(Import.PLE,$K105,FC$16)&lt;=mediçao,DC105,0),0),PLE!$AA$28*DC105)</f>
        <v>0</v>
      </c>
      <c r="FD105" s="119">
        <f ca="1">IF($K105&lt;&gt;1,IF(ISNUMBER(INDEX(Import.PLE,$K105,FD$16)),IF(INDEX(Import.PLE,$K105,FD$16)&lt;=mediçao,DD105,0),0),PLE!$AA$28*DD105)</f>
        <v>0</v>
      </c>
      <c r="FE105" s="119">
        <f ca="1">IF($K105&lt;&gt;1,IF(ISNUMBER(INDEX(Import.PLE,$K105,FE$16)),IF(INDEX(Import.PLE,$K105,FE$16)&lt;=mediçao,DE105,0),0),PLE!$AA$28*DE105)</f>
        <v>0</v>
      </c>
      <c r="FF105" s="119">
        <f ca="1">IF($K105&lt;&gt;1,IF(ISNUMBER(INDEX(Import.PLE,$K105,FF$16)),IF(INDEX(Import.PLE,$K105,FF$16)&lt;=mediçao,DF105,0),0),PLE!$AA$28*DF105)</f>
        <v>0</v>
      </c>
      <c r="FG105" s="119">
        <f ca="1">IF($K105&lt;&gt;1,IF(ISNUMBER(INDEX(Import.PLE,$K105,FG$16)),IF(INDEX(Import.PLE,$K105,FG$16)&lt;=mediçao,DG105,0),0),PLE!$AA$28*DG105)</f>
        <v>0</v>
      </c>
      <c r="FH105" s="119">
        <f ca="1">IF($K105&lt;&gt;1,IF(ISNUMBER(INDEX(Import.PLE,$K105,FH$16)),IF(INDEX(Import.PLE,$K105,FH$16)&lt;=mediçao,DH105,0),0),PLE!$AA$28*DH105)</f>
        <v>0</v>
      </c>
      <c r="FI105" s="119">
        <f ca="1">IF($K105&lt;&gt;1,IF(ISNUMBER(INDEX(Import.PLE,$K105,FI$16)),IF(INDEX(Import.PLE,$K105,FI$16)&lt;=mediçao,DI105,0),0),PLE!$AA$28*DI105)</f>
        <v>0</v>
      </c>
      <c r="FJ105" s="119">
        <f ca="1">IF($K105&lt;&gt;1,IF(ISNUMBER(INDEX(Import.PLE,$K105,FJ$16)),IF(INDEX(Import.PLE,$K105,FJ$16)&lt;=mediçao,DJ105,0),0),PLE!$AA$28*DJ105)</f>
        <v>0</v>
      </c>
    </row>
    <row r="106" spans="2:166" s="88" customFormat="1" ht="11.25" customHeight="1" x14ac:dyDescent="0.35">
      <c r="B106" s="118">
        <f t="shared" ca="1" si="59"/>
        <v>89</v>
      </c>
      <c r="C106" s="83" t="str">
        <f t="shared" si="4"/>
        <v>Serviço</v>
      </c>
      <c r="D106" s="138" t="s">
        <v>359</v>
      </c>
      <c r="E106" s="139" t="s">
        <v>360</v>
      </c>
      <c r="F106" s="137" t="s">
        <v>201</v>
      </c>
      <c r="G106" s="174">
        <f t="shared" si="5"/>
        <v>25.2</v>
      </c>
      <c r="H106" s="175">
        <f t="shared" si="6"/>
        <v>32.080158730158729</v>
      </c>
      <c r="I106" s="176">
        <v>808.42</v>
      </c>
      <c r="J106" s="86"/>
      <c r="K106" s="168">
        <f>deactivatedados.form1</f>
        <v>12</v>
      </c>
      <c r="L106" s="167" t="s">
        <v>712</v>
      </c>
      <c r="M106" s="87"/>
      <c r="N106" s="181">
        <v>25.2</v>
      </c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1"/>
      <c r="AX106" s="181"/>
      <c r="AY106" s="181"/>
      <c r="AZ106" s="181"/>
      <c r="BA106" s="181"/>
      <c r="BB106" s="181"/>
      <c r="BC106" s="181"/>
      <c r="BD106" s="181"/>
      <c r="BE106" s="181"/>
      <c r="BF106" s="181"/>
      <c r="BG106" s="181"/>
      <c r="BH106" s="181"/>
      <c r="BI106" s="181"/>
      <c r="BJ106" s="181"/>
      <c r="BK106" s="181"/>
      <c r="BM106" s="119">
        <f t="shared" ca="1" si="7"/>
        <v>808.42</v>
      </c>
      <c r="BN106" s="119">
        <f t="shared" si="8"/>
        <v>0</v>
      </c>
      <c r="BO106" s="119">
        <f t="shared" si="9"/>
        <v>0</v>
      </c>
      <c r="BP106" s="119">
        <f t="shared" si="10"/>
        <v>0</v>
      </c>
      <c r="BQ106" s="119">
        <f t="shared" si="11"/>
        <v>0</v>
      </c>
      <c r="BR106" s="119">
        <f t="shared" si="12"/>
        <v>0</v>
      </c>
      <c r="BS106" s="119">
        <f t="shared" si="13"/>
        <v>0</v>
      </c>
      <c r="BT106" s="119">
        <f t="shared" si="14"/>
        <v>0</v>
      </c>
      <c r="BU106" s="119">
        <f t="shared" si="15"/>
        <v>0</v>
      </c>
      <c r="BV106" s="119">
        <f t="shared" si="16"/>
        <v>0</v>
      </c>
      <c r="BW106" s="119">
        <f t="shared" si="17"/>
        <v>0</v>
      </c>
      <c r="BX106" s="119">
        <f t="shared" si="18"/>
        <v>0</v>
      </c>
      <c r="BY106" s="119">
        <f t="shared" si="19"/>
        <v>0</v>
      </c>
      <c r="BZ106" s="119">
        <f t="shared" si="20"/>
        <v>0</v>
      </c>
      <c r="CA106" s="119">
        <f t="shared" si="21"/>
        <v>0</v>
      </c>
      <c r="CB106" s="119">
        <f t="shared" si="22"/>
        <v>0</v>
      </c>
      <c r="CC106" s="119">
        <f t="shared" si="23"/>
        <v>0</v>
      </c>
      <c r="CD106" s="119">
        <f t="shared" si="24"/>
        <v>0</v>
      </c>
      <c r="CE106" s="119">
        <f t="shared" si="25"/>
        <v>0</v>
      </c>
      <c r="CF106" s="119">
        <f t="shared" si="26"/>
        <v>0</v>
      </c>
      <c r="CG106" s="119">
        <f t="shared" si="27"/>
        <v>0</v>
      </c>
      <c r="CH106" s="119">
        <f t="shared" si="28"/>
        <v>0</v>
      </c>
      <c r="CI106" s="119">
        <f t="shared" si="29"/>
        <v>0</v>
      </c>
      <c r="CJ106" s="119">
        <f t="shared" si="30"/>
        <v>0</v>
      </c>
      <c r="CK106" s="119">
        <f t="shared" si="31"/>
        <v>0</v>
      </c>
      <c r="CL106" s="119">
        <f t="shared" si="32"/>
        <v>0</v>
      </c>
      <c r="CM106" s="119">
        <f t="shared" si="33"/>
        <v>0</v>
      </c>
      <c r="CN106" s="119">
        <f t="shared" si="34"/>
        <v>0</v>
      </c>
      <c r="CO106" s="119">
        <f t="shared" si="35"/>
        <v>0</v>
      </c>
      <c r="CP106" s="119">
        <f t="shared" si="36"/>
        <v>0</v>
      </c>
      <c r="CQ106" s="119">
        <f t="shared" si="37"/>
        <v>0</v>
      </c>
      <c r="CR106" s="119">
        <f t="shared" si="38"/>
        <v>0</v>
      </c>
      <c r="CS106" s="119">
        <f t="shared" si="39"/>
        <v>0</v>
      </c>
      <c r="CT106" s="119">
        <f t="shared" si="40"/>
        <v>0</v>
      </c>
      <c r="CU106" s="119">
        <f t="shared" si="41"/>
        <v>0</v>
      </c>
      <c r="CV106" s="119">
        <f t="shared" si="42"/>
        <v>0</v>
      </c>
      <c r="CW106" s="119">
        <f t="shared" si="43"/>
        <v>0</v>
      </c>
      <c r="CX106" s="119">
        <f t="shared" si="44"/>
        <v>0</v>
      </c>
      <c r="CY106" s="119">
        <f t="shared" si="45"/>
        <v>0</v>
      </c>
      <c r="CZ106" s="119">
        <f t="shared" si="46"/>
        <v>0</v>
      </c>
      <c r="DA106" s="119">
        <f t="shared" si="47"/>
        <v>0</v>
      </c>
      <c r="DB106" s="119">
        <f t="shared" si="48"/>
        <v>0</v>
      </c>
      <c r="DC106" s="119">
        <f t="shared" si="49"/>
        <v>0</v>
      </c>
      <c r="DD106" s="119">
        <f t="shared" si="50"/>
        <v>0</v>
      </c>
      <c r="DE106" s="119">
        <f t="shared" si="51"/>
        <v>0</v>
      </c>
      <c r="DF106" s="119">
        <f t="shared" si="52"/>
        <v>0</v>
      </c>
      <c r="DG106" s="119">
        <f t="shared" si="53"/>
        <v>0</v>
      </c>
      <c r="DH106" s="119">
        <f t="shared" si="54"/>
        <v>0</v>
      </c>
      <c r="DI106" s="119">
        <f t="shared" si="55"/>
        <v>0</v>
      </c>
      <c r="DJ106" s="119">
        <f t="shared" si="56"/>
        <v>0</v>
      </c>
      <c r="DK106" s="126" t="str">
        <f t="shared" si="57"/>
        <v>1</v>
      </c>
      <c r="DL106" s="126">
        <f t="shared" ca="1" si="58"/>
        <v>0</v>
      </c>
      <c r="DM106" s="119">
        <f ca="1">IF($K106&lt;&gt;1,IF(ISNUMBER(INDEX(Import.PLE,$K106,DM$16)),IF(INDEX(Import.PLE,$K106,DM$16)&lt;=mediçao,BM106,0),0),PLE!$AA$28*BM106)</f>
        <v>0</v>
      </c>
      <c r="DN106" s="119">
        <f ca="1">IF($K106&lt;&gt;1,IF(ISNUMBER(INDEX(Import.PLE,$K106,DN$16)),IF(INDEX(Import.PLE,$K106,DN$16)&lt;=mediçao,BN106,0),0),PLE!$AA$28*BN106)</f>
        <v>0</v>
      </c>
      <c r="DO106" s="119">
        <f ca="1">IF($K106&lt;&gt;1,IF(ISNUMBER(INDEX(Import.PLE,$K106,DO$16)),IF(INDEX(Import.PLE,$K106,DO$16)&lt;=mediçao,BO106,0),0),PLE!$AA$28*BO106)</f>
        <v>0</v>
      </c>
      <c r="DP106" s="119">
        <f ca="1">IF($K106&lt;&gt;1,IF(ISNUMBER(INDEX(Import.PLE,$K106,DP$16)),IF(INDEX(Import.PLE,$K106,DP$16)&lt;=mediçao,BP106,0),0),PLE!$AA$28*BP106)</f>
        <v>0</v>
      </c>
      <c r="DQ106" s="119">
        <f ca="1">IF($K106&lt;&gt;1,IF(ISNUMBER(INDEX(Import.PLE,$K106,DQ$16)),IF(INDEX(Import.PLE,$K106,DQ$16)&lt;=mediçao,BQ106,0),0),PLE!$AA$28*BQ106)</f>
        <v>0</v>
      </c>
      <c r="DR106" s="119">
        <f ca="1">IF($K106&lt;&gt;1,IF(ISNUMBER(INDEX(Import.PLE,$K106,DR$16)),IF(INDEX(Import.PLE,$K106,DR$16)&lt;=mediçao,BR106,0),0),PLE!$AA$28*BR106)</f>
        <v>0</v>
      </c>
      <c r="DS106" s="119">
        <f ca="1">IF($K106&lt;&gt;1,IF(ISNUMBER(INDEX(Import.PLE,$K106,DS$16)),IF(INDEX(Import.PLE,$K106,DS$16)&lt;=mediçao,BS106,0),0),PLE!$AA$28*BS106)</f>
        <v>0</v>
      </c>
      <c r="DT106" s="119">
        <f ca="1">IF($K106&lt;&gt;1,IF(ISNUMBER(INDEX(Import.PLE,$K106,DT$16)),IF(INDEX(Import.PLE,$K106,DT$16)&lt;=mediçao,BT106,0),0),PLE!$AA$28*BT106)</f>
        <v>0</v>
      </c>
      <c r="DU106" s="119">
        <f ca="1">IF($K106&lt;&gt;1,IF(ISNUMBER(INDEX(Import.PLE,$K106,DU$16)),IF(INDEX(Import.PLE,$K106,DU$16)&lt;=mediçao,BU106,0),0),PLE!$AA$28*BU106)</f>
        <v>0</v>
      </c>
      <c r="DV106" s="119">
        <f ca="1">IF($K106&lt;&gt;1,IF(ISNUMBER(INDEX(Import.PLE,$K106,DV$16)),IF(INDEX(Import.PLE,$K106,DV$16)&lt;=mediçao,BV106,0),0),PLE!$AA$28*BV106)</f>
        <v>0</v>
      </c>
      <c r="DW106" s="119">
        <f ca="1">IF($K106&lt;&gt;1,IF(ISNUMBER(INDEX(Import.PLE,$K106,DW$16)),IF(INDEX(Import.PLE,$K106,DW$16)&lt;=mediçao,BW106,0),0),PLE!$AA$28*BW106)</f>
        <v>0</v>
      </c>
      <c r="DX106" s="119">
        <f ca="1">IF($K106&lt;&gt;1,IF(ISNUMBER(INDEX(Import.PLE,$K106,DX$16)),IF(INDEX(Import.PLE,$K106,DX$16)&lt;=mediçao,BX106,0),0),PLE!$AA$28*BX106)</f>
        <v>0</v>
      </c>
      <c r="DY106" s="119">
        <f ca="1">IF($K106&lt;&gt;1,IF(ISNUMBER(INDEX(Import.PLE,$K106,DY$16)),IF(INDEX(Import.PLE,$K106,DY$16)&lt;=mediçao,BY106,0),0),PLE!$AA$28*BY106)</f>
        <v>0</v>
      </c>
      <c r="DZ106" s="119">
        <f ca="1">IF($K106&lt;&gt;1,IF(ISNUMBER(INDEX(Import.PLE,$K106,DZ$16)),IF(INDEX(Import.PLE,$K106,DZ$16)&lt;=mediçao,BZ106,0),0),PLE!$AA$28*BZ106)</f>
        <v>0</v>
      </c>
      <c r="EA106" s="119">
        <f ca="1">IF($K106&lt;&gt;1,IF(ISNUMBER(INDEX(Import.PLE,$K106,EA$16)),IF(INDEX(Import.PLE,$K106,EA$16)&lt;=mediçao,CA106,0),0),PLE!$AA$28*CA106)</f>
        <v>0</v>
      </c>
      <c r="EB106" s="119">
        <f ca="1">IF($K106&lt;&gt;1,IF(ISNUMBER(INDEX(Import.PLE,$K106,EB$16)),IF(INDEX(Import.PLE,$K106,EB$16)&lt;=mediçao,CB106,0),0),PLE!$AA$28*CB106)</f>
        <v>0</v>
      </c>
      <c r="EC106" s="119">
        <f ca="1">IF($K106&lt;&gt;1,IF(ISNUMBER(INDEX(Import.PLE,$K106,EC$16)),IF(INDEX(Import.PLE,$K106,EC$16)&lt;=mediçao,CC106,0),0),PLE!$AA$28*CC106)</f>
        <v>0</v>
      </c>
      <c r="ED106" s="119">
        <f ca="1">IF($K106&lt;&gt;1,IF(ISNUMBER(INDEX(Import.PLE,$K106,ED$16)),IF(INDEX(Import.PLE,$K106,ED$16)&lt;=mediçao,CD106,0),0),PLE!$AA$28*CD106)</f>
        <v>0</v>
      </c>
      <c r="EE106" s="119">
        <f ca="1">IF($K106&lt;&gt;1,IF(ISNUMBER(INDEX(Import.PLE,$K106,EE$16)),IF(INDEX(Import.PLE,$K106,EE$16)&lt;=mediçao,CE106,0),0),PLE!$AA$28*CE106)</f>
        <v>0</v>
      </c>
      <c r="EF106" s="119">
        <f ca="1">IF($K106&lt;&gt;1,IF(ISNUMBER(INDEX(Import.PLE,$K106,EF$16)),IF(INDEX(Import.PLE,$K106,EF$16)&lt;=mediçao,CF106,0),0),PLE!$AA$28*CF106)</f>
        <v>0</v>
      </c>
      <c r="EG106" s="119">
        <f ca="1">IF($K106&lt;&gt;1,IF(ISNUMBER(INDEX(Import.PLE,$K106,EG$16)),IF(INDEX(Import.PLE,$K106,EG$16)&lt;=mediçao,CG106,0),0),PLE!$AA$28*CG106)</f>
        <v>0</v>
      </c>
      <c r="EH106" s="119">
        <f ca="1">IF($K106&lt;&gt;1,IF(ISNUMBER(INDEX(Import.PLE,$K106,EH$16)),IF(INDEX(Import.PLE,$K106,EH$16)&lt;=mediçao,CH106,0),0),PLE!$AA$28*CH106)</f>
        <v>0</v>
      </c>
      <c r="EI106" s="119">
        <f ca="1">IF($K106&lt;&gt;1,IF(ISNUMBER(INDEX(Import.PLE,$K106,EI$16)),IF(INDEX(Import.PLE,$K106,EI$16)&lt;=mediçao,CI106,0),0),PLE!$AA$28*CI106)</f>
        <v>0</v>
      </c>
      <c r="EJ106" s="119">
        <f ca="1">IF($K106&lt;&gt;1,IF(ISNUMBER(INDEX(Import.PLE,$K106,EJ$16)),IF(INDEX(Import.PLE,$K106,EJ$16)&lt;=mediçao,CJ106,0),0),PLE!$AA$28*CJ106)</f>
        <v>0</v>
      </c>
      <c r="EK106" s="119">
        <f ca="1">IF($K106&lt;&gt;1,IF(ISNUMBER(INDEX(Import.PLE,$K106,EK$16)),IF(INDEX(Import.PLE,$K106,EK$16)&lt;=mediçao,CK106,0),0),PLE!$AA$28*CK106)</f>
        <v>0</v>
      </c>
      <c r="EL106" s="119">
        <f ca="1">IF($K106&lt;&gt;1,IF(ISNUMBER(INDEX(Import.PLE,$K106,EL$16)),IF(INDEX(Import.PLE,$K106,EL$16)&lt;=mediçao,CL106,0),0),PLE!$AA$28*CL106)</f>
        <v>0</v>
      </c>
      <c r="EM106" s="119">
        <f ca="1">IF($K106&lt;&gt;1,IF(ISNUMBER(INDEX(Import.PLE,$K106,EM$16)),IF(INDEX(Import.PLE,$K106,EM$16)&lt;=mediçao,CM106,0),0),PLE!$AA$28*CM106)</f>
        <v>0</v>
      </c>
      <c r="EN106" s="119">
        <f ca="1">IF($K106&lt;&gt;1,IF(ISNUMBER(INDEX(Import.PLE,$K106,EN$16)),IF(INDEX(Import.PLE,$K106,EN$16)&lt;=mediçao,CN106,0),0),PLE!$AA$28*CN106)</f>
        <v>0</v>
      </c>
      <c r="EO106" s="119">
        <f ca="1">IF($K106&lt;&gt;1,IF(ISNUMBER(INDEX(Import.PLE,$K106,EO$16)),IF(INDEX(Import.PLE,$K106,EO$16)&lt;=mediçao,CO106,0),0),PLE!$AA$28*CO106)</f>
        <v>0</v>
      </c>
      <c r="EP106" s="119">
        <f ca="1">IF($K106&lt;&gt;1,IF(ISNUMBER(INDEX(Import.PLE,$K106,EP$16)),IF(INDEX(Import.PLE,$K106,EP$16)&lt;=mediçao,CP106,0),0),PLE!$AA$28*CP106)</f>
        <v>0</v>
      </c>
      <c r="EQ106" s="119">
        <f ca="1">IF($K106&lt;&gt;1,IF(ISNUMBER(INDEX(Import.PLE,$K106,EQ$16)),IF(INDEX(Import.PLE,$K106,EQ$16)&lt;=mediçao,CQ106,0),0),PLE!$AA$28*CQ106)</f>
        <v>0</v>
      </c>
      <c r="ER106" s="119">
        <f ca="1">IF($K106&lt;&gt;1,IF(ISNUMBER(INDEX(Import.PLE,$K106,ER$16)),IF(INDEX(Import.PLE,$K106,ER$16)&lt;=mediçao,CR106,0),0),PLE!$AA$28*CR106)</f>
        <v>0</v>
      </c>
      <c r="ES106" s="119">
        <f ca="1">IF($K106&lt;&gt;1,IF(ISNUMBER(INDEX(Import.PLE,$K106,ES$16)),IF(INDEX(Import.PLE,$K106,ES$16)&lt;=mediçao,CS106,0),0),PLE!$AA$28*CS106)</f>
        <v>0</v>
      </c>
      <c r="ET106" s="119">
        <f ca="1">IF($K106&lt;&gt;1,IF(ISNUMBER(INDEX(Import.PLE,$K106,ET$16)),IF(INDEX(Import.PLE,$K106,ET$16)&lt;=mediçao,CT106,0),0),PLE!$AA$28*CT106)</f>
        <v>0</v>
      </c>
      <c r="EU106" s="119">
        <f ca="1">IF($K106&lt;&gt;1,IF(ISNUMBER(INDEX(Import.PLE,$K106,EU$16)),IF(INDEX(Import.PLE,$K106,EU$16)&lt;=mediçao,CU106,0),0),PLE!$AA$28*CU106)</f>
        <v>0</v>
      </c>
      <c r="EV106" s="119">
        <f ca="1">IF($K106&lt;&gt;1,IF(ISNUMBER(INDEX(Import.PLE,$K106,EV$16)),IF(INDEX(Import.PLE,$K106,EV$16)&lt;=mediçao,CV106,0),0),PLE!$AA$28*CV106)</f>
        <v>0</v>
      </c>
      <c r="EW106" s="119">
        <f ca="1">IF($K106&lt;&gt;1,IF(ISNUMBER(INDEX(Import.PLE,$K106,EW$16)),IF(INDEX(Import.PLE,$K106,EW$16)&lt;=mediçao,CW106,0),0),PLE!$AA$28*CW106)</f>
        <v>0</v>
      </c>
      <c r="EX106" s="119">
        <f ca="1">IF($K106&lt;&gt;1,IF(ISNUMBER(INDEX(Import.PLE,$K106,EX$16)),IF(INDEX(Import.PLE,$K106,EX$16)&lt;=mediçao,CX106,0),0),PLE!$AA$28*CX106)</f>
        <v>0</v>
      </c>
      <c r="EY106" s="119">
        <f ca="1">IF($K106&lt;&gt;1,IF(ISNUMBER(INDEX(Import.PLE,$K106,EY$16)),IF(INDEX(Import.PLE,$K106,EY$16)&lt;=mediçao,CY106,0),0),PLE!$AA$28*CY106)</f>
        <v>0</v>
      </c>
      <c r="EZ106" s="119">
        <f ca="1">IF($K106&lt;&gt;1,IF(ISNUMBER(INDEX(Import.PLE,$K106,EZ$16)),IF(INDEX(Import.PLE,$K106,EZ$16)&lt;=mediçao,CZ106,0),0),PLE!$AA$28*CZ106)</f>
        <v>0</v>
      </c>
      <c r="FA106" s="119">
        <f ca="1">IF($K106&lt;&gt;1,IF(ISNUMBER(INDEX(Import.PLE,$K106,FA$16)),IF(INDEX(Import.PLE,$K106,FA$16)&lt;=mediçao,DA106,0),0),PLE!$AA$28*DA106)</f>
        <v>0</v>
      </c>
      <c r="FB106" s="119">
        <f ca="1">IF($K106&lt;&gt;1,IF(ISNUMBER(INDEX(Import.PLE,$K106,FB$16)),IF(INDEX(Import.PLE,$K106,FB$16)&lt;=mediçao,DB106,0),0),PLE!$AA$28*DB106)</f>
        <v>0</v>
      </c>
      <c r="FC106" s="119">
        <f ca="1">IF($K106&lt;&gt;1,IF(ISNUMBER(INDEX(Import.PLE,$K106,FC$16)),IF(INDEX(Import.PLE,$K106,FC$16)&lt;=mediçao,DC106,0),0),PLE!$AA$28*DC106)</f>
        <v>0</v>
      </c>
      <c r="FD106" s="119">
        <f ca="1">IF($K106&lt;&gt;1,IF(ISNUMBER(INDEX(Import.PLE,$K106,FD$16)),IF(INDEX(Import.PLE,$K106,FD$16)&lt;=mediçao,DD106,0),0),PLE!$AA$28*DD106)</f>
        <v>0</v>
      </c>
      <c r="FE106" s="119">
        <f ca="1">IF($K106&lt;&gt;1,IF(ISNUMBER(INDEX(Import.PLE,$K106,FE$16)),IF(INDEX(Import.PLE,$K106,FE$16)&lt;=mediçao,DE106,0),0),PLE!$AA$28*DE106)</f>
        <v>0</v>
      </c>
      <c r="FF106" s="119">
        <f ca="1">IF($K106&lt;&gt;1,IF(ISNUMBER(INDEX(Import.PLE,$K106,FF$16)),IF(INDEX(Import.PLE,$K106,FF$16)&lt;=mediçao,DF106,0),0),PLE!$AA$28*DF106)</f>
        <v>0</v>
      </c>
      <c r="FG106" s="119">
        <f ca="1">IF($K106&lt;&gt;1,IF(ISNUMBER(INDEX(Import.PLE,$K106,FG$16)),IF(INDEX(Import.PLE,$K106,FG$16)&lt;=mediçao,DG106,0),0),PLE!$AA$28*DG106)</f>
        <v>0</v>
      </c>
      <c r="FH106" s="119">
        <f ca="1">IF($K106&lt;&gt;1,IF(ISNUMBER(INDEX(Import.PLE,$K106,FH$16)),IF(INDEX(Import.PLE,$K106,FH$16)&lt;=mediçao,DH106,0),0),PLE!$AA$28*DH106)</f>
        <v>0</v>
      </c>
      <c r="FI106" s="119">
        <f ca="1">IF($K106&lt;&gt;1,IF(ISNUMBER(INDEX(Import.PLE,$K106,FI$16)),IF(INDEX(Import.PLE,$K106,FI$16)&lt;=mediçao,DI106,0),0),PLE!$AA$28*DI106)</f>
        <v>0</v>
      </c>
      <c r="FJ106" s="119">
        <f ca="1">IF($K106&lt;&gt;1,IF(ISNUMBER(INDEX(Import.PLE,$K106,FJ$16)),IF(INDEX(Import.PLE,$K106,FJ$16)&lt;=mediçao,DJ106,0),0),PLE!$AA$28*DJ106)</f>
        <v>0</v>
      </c>
    </row>
    <row r="107" spans="2:166" s="88" customFormat="1" ht="11.25" customHeight="1" x14ac:dyDescent="0.35">
      <c r="B107" s="118">
        <f t="shared" ca="1" si="59"/>
        <v>90</v>
      </c>
      <c r="C107" s="83" t="str">
        <f t="shared" si="4"/>
        <v>Serviço</v>
      </c>
      <c r="D107" s="138" t="s">
        <v>361</v>
      </c>
      <c r="E107" s="139" t="s">
        <v>362</v>
      </c>
      <c r="F107" s="137" t="s">
        <v>201</v>
      </c>
      <c r="G107" s="174">
        <f t="shared" si="5"/>
        <v>570.92999999999995</v>
      </c>
      <c r="H107" s="175">
        <f t="shared" si="6"/>
        <v>9.3899952708738379</v>
      </c>
      <c r="I107" s="176">
        <v>5361.03</v>
      </c>
      <c r="J107" s="86"/>
      <c r="K107" s="168">
        <f>deactivatedados.form1</f>
        <v>12</v>
      </c>
      <c r="L107" s="167" t="s">
        <v>712</v>
      </c>
      <c r="M107" s="87"/>
      <c r="N107" s="181">
        <v>570.92999999999995</v>
      </c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1"/>
      <c r="AX107" s="181"/>
      <c r="AY107" s="181"/>
      <c r="AZ107" s="181"/>
      <c r="BA107" s="181"/>
      <c r="BB107" s="181"/>
      <c r="BC107" s="181"/>
      <c r="BD107" s="181"/>
      <c r="BE107" s="181"/>
      <c r="BF107" s="181"/>
      <c r="BG107" s="181"/>
      <c r="BH107" s="181"/>
      <c r="BI107" s="181"/>
      <c r="BJ107" s="181"/>
      <c r="BK107" s="181"/>
      <c r="BM107" s="119">
        <f t="shared" ca="1" si="7"/>
        <v>5361.03</v>
      </c>
      <c r="BN107" s="119">
        <f t="shared" si="8"/>
        <v>0</v>
      </c>
      <c r="BO107" s="119">
        <f t="shared" si="9"/>
        <v>0</v>
      </c>
      <c r="BP107" s="119">
        <f t="shared" si="10"/>
        <v>0</v>
      </c>
      <c r="BQ107" s="119">
        <f t="shared" si="11"/>
        <v>0</v>
      </c>
      <c r="BR107" s="119">
        <f t="shared" si="12"/>
        <v>0</v>
      </c>
      <c r="BS107" s="119">
        <f t="shared" si="13"/>
        <v>0</v>
      </c>
      <c r="BT107" s="119">
        <f t="shared" si="14"/>
        <v>0</v>
      </c>
      <c r="BU107" s="119">
        <f t="shared" si="15"/>
        <v>0</v>
      </c>
      <c r="BV107" s="119">
        <f t="shared" si="16"/>
        <v>0</v>
      </c>
      <c r="BW107" s="119">
        <f t="shared" si="17"/>
        <v>0</v>
      </c>
      <c r="BX107" s="119">
        <f t="shared" si="18"/>
        <v>0</v>
      </c>
      <c r="BY107" s="119">
        <f t="shared" si="19"/>
        <v>0</v>
      </c>
      <c r="BZ107" s="119">
        <f t="shared" si="20"/>
        <v>0</v>
      </c>
      <c r="CA107" s="119">
        <f t="shared" si="21"/>
        <v>0</v>
      </c>
      <c r="CB107" s="119">
        <f t="shared" si="22"/>
        <v>0</v>
      </c>
      <c r="CC107" s="119">
        <f t="shared" si="23"/>
        <v>0</v>
      </c>
      <c r="CD107" s="119">
        <f t="shared" si="24"/>
        <v>0</v>
      </c>
      <c r="CE107" s="119">
        <f t="shared" si="25"/>
        <v>0</v>
      </c>
      <c r="CF107" s="119">
        <f t="shared" si="26"/>
        <v>0</v>
      </c>
      <c r="CG107" s="119">
        <f t="shared" si="27"/>
        <v>0</v>
      </c>
      <c r="CH107" s="119">
        <f t="shared" si="28"/>
        <v>0</v>
      </c>
      <c r="CI107" s="119">
        <f t="shared" si="29"/>
        <v>0</v>
      </c>
      <c r="CJ107" s="119">
        <f t="shared" si="30"/>
        <v>0</v>
      </c>
      <c r="CK107" s="119">
        <f t="shared" si="31"/>
        <v>0</v>
      </c>
      <c r="CL107" s="119">
        <f t="shared" si="32"/>
        <v>0</v>
      </c>
      <c r="CM107" s="119">
        <f t="shared" si="33"/>
        <v>0</v>
      </c>
      <c r="CN107" s="119">
        <f t="shared" si="34"/>
        <v>0</v>
      </c>
      <c r="CO107" s="119">
        <f t="shared" si="35"/>
        <v>0</v>
      </c>
      <c r="CP107" s="119">
        <f t="shared" si="36"/>
        <v>0</v>
      </c>
      <c r="CQ107" s="119">
        <f t="shared" si="37"/>
        <v>0</v>
      </c>
      <c r="CR107" s="119">
        <f t="shared" si="38"/>
        <v>0</v>
      </c>
      <c r="CS107" s="119">
        <f t="shared" si="39"/>
        <v>0</v>
      </c>
      <c r="CT107" s="119">
        <f t="shared" si="40"/>
        <v>0</v>
      </c>
      <c r="CU107" s="119">
        <f t="shared" si="41"/>
        <v>0</v>
      </c>
      <c r="CV107" s="119">
        <f t="shared" si="42"/>
        <v>0</v>
      </c>
      <c r="CW107" s="119">
        <f t="shared" si="43"/>
        <v>0</v>
      </c>
      <c r="CX107" s="119">
        <f t="shared" si="44"/>
        <v>0</v>
      </c>
      <c r="CY107" s="119">
        <f t="shared" si="45"/>
        <v>0</v>
      </c>
      <c r="CZ107" s="119">
        <f t="shared" si="46"/>
        <v>0</v>
      </c>
      <c r="DA107" s="119">
        <f t="shared" si="47"/>
        <v>0</v>
      </c>
      <c r="DB107" s="119">
        <f t="shared" si="48"/>
        <v>0</v>
      </c>
      <c r="DC107" s="119">
        <f t="shared" si="49"/>
        <v>0</v>
      </c>
      <c r="DD107" s="119">
        <f t="shared" si="50"/>
        <v>0</v>
      </c>
      <c r="DE107" s="119">
        <f t="shared" si="51"/>
        <v>0</v>
      </c>
      <c r="DF107" s="119">
        <f t="shared" si="52"/>
        <v>0</v>
      </c>
      <c r="DG107" s="119">
        <f t="shared" si="53"/>
        <v>0</v>
      </c>
      <c r="DH107" s="119">
        <f t="shared" si="54"/>
        <v>0</v>
      </c>
      <c r="DI107" s="119">
        <f t="shared" si="55"/>
        <v>0</v>
      </c>
      <c r="DJ107" s="119">
        <f t="shared" si="56"/>
        <v>0</v>
      </c>
      <c r="DK107" s="126" t="str">
        <f t="shared" si="57"/>
        <v>1</v>
      </c>
      <c r="DL107" s="126">
        <f t="shared" ca="1" si="58"/>
        <v>0</v>
      </c>
      <c r="DM107" s="119">
        <f ca="1">IF($K107&lt;&gt;1,IF(ISNUMBER(INDEX(Import.PLE,$K107,DM$16)),IF(INDEX(Import.PLE,$K107,DM$16)&lt;=mediçao,BM107,0),0),PLE!$AA$28*BM107)</f>
        <v>0</v>
      </c>
      <c r="DN107" s="119">
        <f ca="1">IF($K107&lt;&gt;1,IF(ISNUMBER(INDEX(Import.PLE,$K107,DN$16)),IF(INDEX(Import.PLE,$K107,DN$16)&lt;=mediçao,BN107,0),0),PLE!$AA$28*BN107)</f>
        <v>0</v>
      </c>
      <c r="DO107" s="119">
        <f ca="1">IF($K107&lt;&gt;1,IF(ISNUMBER(INDEX(Import.PLE,$K107,DO$16)),IF(INDEX(Import.PLE,$K107,DO$16)&lt;=mediçao,BO107,0),0),PLE!$AA$28*BO107)</f>
        <v>0</v>
      </c>
      <c r="DP107" s="119">
        <f ca="1">IF($K107&lt;&gt;1,IF(ISNUMBER(INDEX(Import.PLE,$K107,DP$16)),IF(INDEX(Import.PLE,$K107,DP$16)&lt;=mediçao,BP107,0),0),PLE!$AA$28*BP107)</f>
        <v>0</v>
      </c>
      <c r="DQ107" s="119">
        <f ca="1">IF($K107&lt;&gt;1,IF(ISNUMBER(INDEX(Import.PLE,$K107,DQ$16)),IF(INDEX(Import.PLE,$K107,DQ$16)&lt;=mediçao,BQ107,0),0),PLE!$AA$28*BQ107)</f>
        <v>0</v>
      </c>
      <c r="DR107" s="119">
        <f ca="1">IF($K107&lt;&gt;1,IF(ISNUMBER(INDEX(Import.PLE,$K107,DR$16)),IF(INDEX(Import.PLE,$K107,DR$16)&lt;=mediçao,BR107,0),0),PLE!$AA$28*BR107)</f>
        <v>0</v>
      </c>
      <c r="DS107" s="119">
        <f ca="1">IF($K107&lt;&gt;1,IF(ISNUMBER(INDEX(Import.PLE,$K107,DS$16)),IF(INDEX(Import.PLE,$K107,DS$16)&lt;=mediçao,BS107,0),0),PLE!$AA$28*BS107)</f>
        <v>0</v>
      </c>
      <c r="DT107" s="119">
        <f ca="1">IF($K107&lt;&gt;1,IF(ISNUMBER(INDEX(Import.PLE,$K107,DT$16)),IF(INDEX(Import.PLE,$K107,DT$16)&lt;=mediçao,BT107,0),0),PLE!$AA$28*BT107)</f>
        <v>0</v>
      </c>
      <c r="DU107" s="119">
        <f ca="1">IF($K107&lt;&gt;1,IF(ISNUMBER(INDEX(Import.PLE,$K107,DU$16)),IF(INDEX(Import.PLE,$K107,DU$16)&lt;=mediçao,BU107,0),0),PLE!$AA$28*BU107)</f>
        <v>0</v>
      </c>
      <c r="DV107" s="119">
        <f ca="1">IF($K107&lt;&gt;1,IF(ISNUMBER(INDEX(Import.PLE,$K107,DV$16)),IF(INDEX(Import.PLE,$K107,DV$16)&lt;=mediçao,BV107,0),0),PLE!$AA$28*BV107)</f>
        <v>0</v>
      </c>
      <c r="DW107" s="119">
        <f ca="1">IF($K107&lt;&gt;1,IF(ISNUMBER(INDEX(Import.PLE,$K107,DW$16)),IF(INDEX(Import.PLE,$K107,DW$16)&lt;=mediçao,BW107,0),0),PLE!$AA$28*BW107)</f>
        <v>0</v>
      </c>
      <c r="DX107" s="119">
        <f ca="1">IF($K107&lt;&gt;1,IF(ISNUMBER(INDEX(Import.PLE,$K107,DX$16)),IF(INDEX(Import.PLE,$K107,DX$16)&lt;=mediçao,BX107,0),0),PLE!$AA$28*BX107)</f>
        <v>0</v>
      </c>
      <c r="DY107" s="119">
        <f ca="1">IF($K107&lt;&gt;1,IF(ISNUMBER(INDEX(Import.PLE,$K107,DY$16)),IF(INDEX(Import.PLE,$K107,DY$16)&lt;=mediçao,BY107,0),0),PLE!$AA$28*BY107)</f>
        <v>0</v>
      </c>
      <c r="DZ107" s="119">
        <f ca="1">IF($K107&lt;&gt;1,IF(ISNUMBER(INDEX(Import.PLE,$K107,DZ$16)),IF(INDEX(Import.PLE,$K107,DZ$16)&lt;=mediçao,BZ107,0),0),PLE!$AA$28*BZ107)</f>
        <v>0</v>
      </c>
      <c r="EA107" s="119">
        <f ca="1">IF($K107&lt;&gt;1,IF(ISNUMBER(INDEX(Import.PLE,$K107,EA$16)),IF(INDEX(Import.PLE,$K107,EA$16)&lt;=mediçao,CA107,0),0),PLE!$AA$28*CA107)</f>
        <v>0</v>
      </c>
      <c r="EB107" s="119">
        <f ca="1">IF($K107&lt;&gt;1,IF(ISNUMBER(INDEX(Import.PLE,$K107,EB$16)),IF(INDEX(Import.PLE,$K107,EB$16)&lt;=mediçao,CB107,0),0),PLE!$AA$28*CB107)</f>
        <v>0</v>
      </c>
      <c r="EC107" s="119">
        <f ca="1">IF($K107&lt;&gt;1,IF(ISNUMBER(INDEX(Import.PLE,$K107,EC$16)),IF(INDEX(Import.PLE,$K107,EC$16)&lt;=mediçao,CC107,0),0),PLE!$AA$28*CC107)</f>
        <v>0</v>
      </c>
      <c r="ED107" s="119">
        <f ca="1">IF($K107&lt;&gt;1,IF(ISNUMBER(INDEX(Import.PLE,$K107,ED$16)),IF(INDEX(Import.PLE,$K107,ED$16)&lt;=mediçao,CD107,0),0),PLE!$AA$28*CD107)</f>
        <v>0</v>
      </c>
      <c r="EE107" s="119">
        <f ca="1">IF($K107&lt;&gt;1,IF(ISNUMBER(INDEX(Import.PLE,$K107,EE$16)),IF(INDEX(Import.PLE,$K107,EE$16)&lt;=mediçao,CE107,0),0),PLE!$AA$28*CE107)</f>
        <v>0</v>
      </c>
      <c r="EF107" s="119">
        <f ca="1">IF($K107&lt;&gt;1,IF(ISNUMBER(INDEX(Import.PLE,$K107,EF$16)),IF(INDEX(Import.PLE,$K107,EF$16)&lt;=mediçao,CF107,0),0),PLE!$AA$28*CF107)</f>
        <v>0</v>
      </c>
      <c r="EG107" s="119">
        <f ca="1">IF($K107&lt;&gt;1,IF(ISNUMBER(INDEX(Import.PLE,$K107,EG$16)),IF(INDEX(Import.PLE,$K107,EG$16)&lt;=mediçao,CG107,0),0),PLE!$AA$28*CG107)</f>
        <v>0</v>
      </c>
      <c r="EH107" s="119">
        <f ca="1">IF($K107&lt;&gt;1,IF(ISNUMBER(INDEX(Import.PLE,$K107,EH$16)),IF(INDEX(Import.PLE,$K107,EH$16)&lt;=mediçao,CH107,0),0),PLE!$AA$28*CH107)</f>
        <v>0</v>
      </c>
      <c r="EI107" s="119">
        <f ca="1">IF($K107&lt;&gt;1,IF(ISNUMBER(INDEX(Import.PLE,$K107,EI$16)),IF(INDEX(Import.PLE,$K107,EI$16)&lt;=mediçao,CI107,0),0),PLE!$AA$28*CI107)</f>
        <v>0</v>
      </c>
      <c r="EJ107" s="119">
        <f ca="1">IF($K107&lt;&gt;1,IF(ISNUMBER(INDEX(Import.PLE,$K107,EJ$16)),IF(INDEX(Import.PLE,$K107,EJ$16)&lt;=mediçao,CJ107,0),0),PLE!$AA$28*CJ107)</f>
        <v>0</v>
      </c>
      <c r="EK107" s="119">
        <f ca="1">IF($K107&lt;&gt;1,IF(ISNUMBER(INDEX(Import.PLE,$K107,EK$16)),IF(INDEX(Import.PLE,$K107,EK$16)&lt;=mediçao,CK107,0),0),PLE!$AA$28*CK107)</f>
        <v>0</v>
      </c>
      <c r="EL107" s="119">
        <f ca="1">IF($K107&lt;&gt;1,IF(ISNUMBER(INDEX(Import.PLE,$K107,EL$16)),IF(INDEX(Import.PLE,$K107,EL$16)&lt;=mediçao,CL107,0),0),PLE!$AA$28*CL107)</f>
        <v>0</v>
      </c>
      <c r="EM107" s="119">
        <f ca="1">IF($K107&lt;&gt;1,IF(ISNUMBER(INDEX(Import.PLE,$K107,EM$16)),IF(INDEX(Import.PLE,$K107,EM$16)&lt;=mediçao,CM107,0),0),PLE!$AA$28*CM107)</f>
        <v>0</v>
      </c>
      <c r="EN107" s="119">
        <f ca="1">IF($K107&lt;&gt;1,IF(ISNUMBER(INDEX(Import.PLE,$K107,EN$16)),IF(INDEX(Import.PLE,$K107,EN$16)&lt;=mediçao,CN107,0),0),PLE!$AA$28*CN107)</f>
        <v>0</v>
      </c>
      <c r="EO107" s="119">
        <f ca="1">IF($K107&lt;&gt;1,IF(ISNUMBER(INDEX(Import.PLE,$K107,EO$16)),IF(INDEX(Import.PLE,$K107,EO$16)&lt;=mediçao,CO107,0),0),PLE!$AA$28*CO107)</f>
        <v>0</v>
      </c>
      <c r="EP107" s="119">
        <f ca="1">IF($K107&lt;&gt;1,IF(ISNUMBER(INDEX(Import.PLE,$K107,EP$16)),IF(INDEX(Import.PLE,$K107,EP$16)&lt;=mediçao,CP107,0),0),PLE!$AA$28*CP107)</f>
        <v>0</v>
      </c>
      <c r="EQ107" s="119">
        <f ca="1">IF($K107&lt;&gt;1,IF(ISNUMBER(INDEX(Import.PLE,$K107,EQ$16)),IF(INDEX(Import.PLE,$K107,EQ$16)&lt;=mediçao,CQ107,0),0),PLE!$AA$28*CQ107)</f>
        <v>0</v>
      </c>
      <c r="ER107" s="119">
        <f ca="1">IF($K107&lt;&gt;1,IF(ISNUMBER(INDEX(Import.PLE,$K107,ER$16)),IF(INDEX(Import.PLE,$K107,ER$16)&lt;=mediçao,CR107,0),0),PLE!$AA$28*CR107)</f>
        <v>0</v>
      </c>
      <c r="ES107" s="119">
        <f ca="1">IF($K107&lt;&gt;1,IF(ISNUMBER(INDEX(Import.PLE,$K107,ES$16)),IF(INDEX(Import.PLE,$K107,ES$16)&lt;=mediçao,CS107,0),0),PLE!$AA$28*CS107)</f>
        <v>0</v>
      </c>
      <c r="ET107" s="119">
        <f ca="1">IF($K107&lt;&gt;1,IF(ISNUMBER(INDEX(Import.PLE,$K107,ET$16)),IF(INDEX(Import.PLE,$K107,ET$16)&lt;=mediçao,CT107,0),0),PLE!$AA$28*CT107)</f>
        <v>0</v>
      </c>
      <c r="EU107" s="119">
        <f ca="1">IF($K107&lt;&gt;1,IF(ISNUMBER(INDEX(Import.PLE,$K107,EU$16)),IF(INDEX(Import.PLE,$K107,EU$16)&lt;=mediçao,CU107,0),0),PLE!$AA$28*CU107)</f>
        <v>0</v>
      </c>
      <c r="EV107" s="119">
        <f ca="1">IF($K107&lt;&gt;1,IF(ISNUMBER(INDEX(Import.PLE,$K107,EV$16)),IF(INDEX(Import.PLE,$K107,EV$16)&lt;=mediçao,CV107,0),0),PLE!$AA$28*CV107)</f>
        <v>0</v>
      </c>
      <c r="EW107" s="119">
        <f ca="1">IF($K107&lt;&gt;1,IF(ISNUMBER(INDEX(Import.PLE,$K107,EW$16)),IF(INDEX(Import.PLE,$K107,EW$16)&lt;=mediçao,CW107,0),0),PLE!$AA$28*CW107)</f>
        <v>0</v>
      </c>
      <c r="EX107" s="119">
        <f ca="1">IF($K107&lt;&gt;1,IF(ISNUMBER(INDEX(Import.PLE,$K107,EX$16)),IF(INDEX(Import.PLE,$K107,EX$16)&lt;=mediçao,CX107,0),0),PLE!$AA$28*CX107)</f>
        <v>0</v>
      </c>
      <c r="EY107" s="119">
        <f ca="1">IF($K107&lt;&gt;1,IF(ISNUMBER(INDEX(Import.PLE,$K107,EY$16)),IF(INDEX(Import.PLE,$K107,EY$16)&lt;=mediçao,CY107,0),0),PLE!$AA$28*CY107)</f>
        <v>0</v>
      </c>
      <c r="EZ107" s="119">
        <f ca="1">IF($K107&lt;&gt;1,IF(ISNUMBER(INDEX(Import.PLE,$K107,EZ$16)),IF(INDEX(Import.PLE,$K107,EZ$16)&lt;=mediçao,CZ107,0),0),PLE!$AA$28*CZ107)</f>
        <v>0</v>
      </c>
      <c r="FA107" s="119">
        <f ca="1">IF($K107&lt;&gt;1,IF(ISNUMBER(INDEX(Import.PLE,$K107,FA$16)),IF(INDEX(Import.PLE,$K107,FA$16)&lt;=mediçao,DA107,0),0),PLE!$AA$28*DA107)</f>
        <v>0</v>
      </c>
      <c r="FB107" s="119">
        <f ca="1">IF($K107&lt;&gt;1,IF(ISNUMBER(INDEX(Import.PLE,$K107,FB$16)),IF(INDEX(Import.PLE,$K107,FB$16)&lt;=mediçao,DB107,0),0),PLE!$AA$28*DB107)</f>
        <v>0</v>
      </c>
      <c r="FC107" s="119">
        <f ca="1">IF($K107&lt;&gt;1,IF(ISNUMBER(INDEX(Import.PLE,$K107,FC$16)),IF(INDEX(Import.PLE,$K107,FC$16)&lt;=mediçao,DC107,0),0),PLE!$AA$28*DC107)</f>
        <v>0</v>
      </c>
      <c r="FD107" s="119">
        <f ca="1">IF($K107&lt;&gt;1,IF(ISNUMBER(INDEX(Import.PLE,$K107,FD$16)),IF(INDEX(Import.PLE,$K107,FD$16)&lt;=mediçao,DD107,0),0),PLE!$AA$28*DD107)</f>
        <v>0</v>
      </c>
      <c r="FE107" s="119">
        <f ca="1">IF($K107&lt;&gt;1,IF(ISNUMBER(INDEX(Import.PLE,$K107,FE$16)),IF(INDEX(Import.PLE,$K107,FE$16)&lt;=mediçao,DE107,0),0),PLE!$AA$28*DE107)</f>
        <v>0</v>
      </c>
      <c r="FF107" s="119">
        <f ca="1">IF($K107&lt;&gt;1,IF(ISNUMBER(INDEX(Import.PLE,$K107,FF$16)),IF(INDEX(Import.PLE,$K107,FF$16)&lt;=mediçao,DF107,0),0),PLE!$AA$28*DF107)</f>
        <v>0</v>
      </c>
      <c r="FG107" s="119">
        <f ca="1">IF($K107&lt;&gt;1,IF(ISNUMBER(INDEX(Import.PLE,$K107,FG$16)),IF(INDEX(Import.PLE,$K107,FG$16)&lt;=mediçao,DG107,0),0),PLE!$AA$28*DG107)</f>
        <v>0</v>
      </c>
      <c r="FH107" s="119">
        <f ca="1">IF($K107&lt;&gt;1,IF(ISNUMBER(INDEX(Import.PLE,$K107,FH$16)),IF(INDEX(Import.PLE,$K107,FH$16)&lt;=mediçao,DH107,0),0),PLE!$AA$28*DH107)</f>
        <v>0</v>
      </c>
      <c r="FI107" s="119">
        <f ca="1">IF($K107&lt;&gt;1,IF(ISNUMBER(INDEX(Import.PLE,$K107,FI$16)),IF(INDEX(Import.PLE,$K107,FI$16)&lt;=mediçao,DI107,0),0),PLE!$AA$28*DI107)</f>
        <v>0</v>
      </c>
      <c r="FJ107" s="119">
        <f ca="1">IF($K107&lt;&gt;1,IF(ISNUMBER(INDEX(Import.PLE,$K107,FJ$16)),IF(INDEX(Import.PLE,$K107,FJ$16)&lt;=mediçao,DJ107,0),0),PLE!$AA$28*DJ107)</f>
        <v>0</v>
      </c>
    </row>
    <row r="108" spans="2:166" s="88" customFormat="1" ht="11.25" customHeight="1" x14ac:dyDescent="0.35">
      <c r="B108" s="118">
        <f t="shared" ca="1" si="59"/>
        <v>91</v>
      </c>
      <c r="C108" s="83" t="str">
        <f t="shared" si="4"/>
        <v>Serviço</v>
      </c>
      <c r="D108" s="138" t="s">
        <v>363</v>
      </c>
      <c r="E108" s="139" t="s">
        <v>364</v>
      </c>
      <c r="F108" s="137" t="s">
        <v>201</v>
      </c>
      <c r="G108" s="174">
        <f t="shared" si="5"/>
        <v>570.92999999999995</v>
      </c>
      <c r="H108" s="175">
        <f t="shared" si="6"/>
        <v>14.969996321790763</v>
      </c>
      <c r="I108" s="176">
        <v>8546.82</v>
      </c>
      <c r="J108" s="86"/>
      <c r="K108" s="168">
        <f>deactivatedados.form1</f>
        <v>12</v>
      </c>
      <c r="L108" s="167" t="s">
        <v>712</v>
      </c>
      <c r="M108" s="87"/>
      <c r="N108" s="181">
        <v>570.92999999999995</v>
      </c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1"/>
      <c r="AX108" s="181"/>
      <c r="AY108" s="181"/>
      <c r="AZ108" s="181"/>
      <c r="BA108" s="181"/>
      <c r="BB108" s="181"/>
      <c r="BC108" s="181"/>
      <c r="BD108" s="181"/>
      <c r="BE108" s="181"/>
      <c r="BF108" s="181"/>
      <c r="BG108" s="181"/>
      <c r="BH108" s="181"/>
      <c r="BI108" s="181"/>
      <c r="BJ108" s="181"/>
      <c r="BK108" s="181"/>
      <c r="BM108" s="119">
        <f t="shared" ca="1" si="7"/>
        <v>8546.82</v>
      </c>
      <c r="BN108" s="119">
        <f t="shared" si="8"/>
        <v>0</v>
      </c>
      <c r="BO108" s="119">
        <f t="shared" si="9"/>
        <v>0</v>
      </c>
      <c r="BP108" s="119">
        <f t="shared" si="10"/>
        <v>0</v>
      </c>
      <c r="BQ108" s="119">
        <f t="shared" si="11"/>
        <v>0</v>
      </c>
      <c r="BR108" s="119">
        <f t="shared" si="12"/>
        <v>0</v>
      </c>
      <c r="BS108" s="119">
        <f t="shared" si="13"/>
        <v>0</v>
      </c>
      <c r="BT108" s="119">
        <f t="shared" si="14"/>
        <v>0</v>
      </c>
      <c r="BU108" s="119">
        <f t="shared" si="15"/>
        <v>0</v>
      </c>
      <c r="BV108" s="119">
        <f t="shared" si="16"/>
        <v>0</v>
      </c>
      <c r="BW108" s="119">
        <f t="shared" si="17"/>
        <v>0</v>
      </c>
      <c r="BX108" s="119">
        <f t="shared" si="18"/>
        <v>0</v>
      </c>
      <c r="BY108" s="119">
        <f t="shared" si="19"/>
        <v>0</v>
      </c>
      <c r="BZ108" s="119">
        <f t="shared" si="20"/>
        <v>0</v>
      </c>
      <c r="CA108" s="119">
        <f t="shared" si="21"/>
        <v>0</v>
      </c>
      <c r="CB108" s="119">
        <f t="shared" si="22"/>
        <v>0</v>
      </c>
      <c r="CC108" s="119">
        <f t="shared" si="23"/>
        <v>0</v>
      </c>
      <c r="CD108" s="119">
        <f t="shared" si="24"/>
        <v>0</v>
      </c>
      <c r="CE108" s="119">
        <f t="shared" si="25"/>
        <v>0</v>
      </c>
      <c r="CF108" s="119">
        <f t="shared" si="26"/>
        <v>0</v>
      </c>
      <c r="CG108" s="119">
        <f t="shared" si="27"/>
        <v>0</v>
      </c>
      <c r="CH108" s="119">
        <f t="shared" si="28"/>
        <v>0</v>
      </c>
      <c r="CI108" s="119">
        <f t="shared" si="29"/>
        <v>0</v>
      </c>
      <c r="CJ108" s="119">
        <f t="shared" si="30"/>
        <v>0</v>
      </c>
      <c r="CK108" s="119">
        <f t="shared" si="31"/>
        <v>0</v>
      </c>
      <c r="CL108" s="119">
        <f t="shared" si="32"/>
        <v>0</v>
      </c>
      <c r="CM108" s="119">
        <f t="shared" si="33"/>
        <v>0</v>
      </c>
      <c r="CN108" s="119">
        <f t="shared" si="34"/>
        <v>0</v>
      </c>
      <c r="CO108" s="119">
        <f t="shared" si="35"/>
        <v>0</v>
      </c>
      <c r="CP108" s="119">
        <f t="shared" si="36"/>
        <v>0</v>
      </c>
      <c r="CQ108" s="119">
        <f t="shared" si="37"/>
        <v>0</v>
      </c>
      <c r="CR108" s="119">
        <f t="shared" si="38"/>
        <v>0</v>
      </c>
      <c r="CS108" s="119">
        <f t="shared" si="39"/>
        <v>0</v>
      </c>
      <c r="CT108" s="119">
        <f t="shared" si="40"/>
        <v>0</v>
      </c>
      <c r="CU108" s="119">
        <f t="shared" si="41"/>
        <v>0</v>
      </c>
      <c r="CV108" s="119">
        <f t="shared" si="42"/>
        <v>0</v>
      </c>
      <c r="CW108" s="119">
        <f t="shared" si="43"/>
        <v>0</v>
      </c>
      <c r="CX108" s="119">
        <f t="shared" si="44"/>
        <v>0</v>
      </c>
      <c r="CY108" s="119">
        <f t="shared" si="45"/>
        <v>0</v>
      </c>
      <c r="CZ108" s="119">
        <f t="shared" si="46"/>
        <v>0</v>
      </c>
      <c r="DA108" s="119">
        <f t="shared" si="47"/>
        <v>0</v>
      </c>
      <c r="DB108" s="119">
        <f t="shared" si="48"/>
        <v>0</v>
      </c>
      <c r="DC108" s="119">
        <f t="shared" si="49"/>
        <v>0</v>
      </c>
      <c r="DD108" s="119">
        <f t="shared" si="50"/>
        <v>0</v>
      </c>
      <c r="DE108" s="119">
        <f t="shared" si="51"/>
        <v>0</v>
      </c>
      <c r="DF108" s="119">
        <f t="shared" si="52"/>
        <v>0</v>
      </c>
      <c r="DG108" s="119">
        <f t="shared" si="53"/>
        <v>0</v>
      </c>
      <c r="DH108" s="119">
        <f t="shared" si="54"/>
        <v>0</v>
      </c>
      <c r="DI108" s="119">
        <f t="shared" si="55"/>
        <v>0</v>
      </c>
      <c r="DJ108" s="119">
        <f t="shared" si="56"/>
        <v>0</v>
      </c>
      <c r="DK108" s="126" t="str">
        <f t="shared" si="57"/>
        <v>1</v>
      </c>
      <c r="DL108" s="126">
        <f t="shared" ca="1" si="58"/>
        <v>0</v>
      </c>
      <c r="DM108" s="119">
        <f ca="1">IF($K108&lt;&gt;1,IF(ISNUMBER(INDEX(Import.PLE,$K108,DM$16)),IF(INDEX(Import.PLE,$K108,DM$16)&lt;=mediçao,BM108,0),0),PLE!$AA$28*BM108)</f>
        <v>0</v>
      </c>
      <c r="DN108" s="119">
        <f ca="1">IF($K108&lt;&gt;1,IF(ISNUMBER(INDEX(Import.PLE,$K108,DN$16)),IF(INDEX(Import.PLE,$K108,DN$16)&lt;=mediçao,BN108,0),0),PLE!$AA$28*BN108)</f>
        <v>0</v>
      </c>
      <c r="DO108" s="119">
        <f ca="1">IF($K108&lt;&gt;1,IF(ISNUMBER(INDEX(Import.PLE,$K108,DO$16)),IF(INDEX(Import.PLE,$K108,DO$16)&lt;=mediçao,BO108,0),0),PLE!$AA$28*BO108)</f>
        <v>0</v>
      </c>
      <c r="DP108" s="119">
        <f ca="1">IF($K108&lt;&gt;1,IF(ISNUMBER(INDEX(Import.PLE,$K108,DP$16)),IF(INDEX(Import.PLE,$K108,DP$16)&lt;=mediçao,BP108,0),0),PLE!$AA$28*BP108)</f>
        <v>0</v>
      </c>
      <c r="DQ108" s="119">
        <f ca="1">IF($K108&lt;&gt;1,IF(ISNUMBER(INDEX(Import.PLE,$K108,DQ$16)),IF(INDEX(Import.PLE,$K108,DQ$16)&lt;=mediçao,BQ108,0),0),PLE!$AA$28*BQ108)</f>
        <v>0</v>
      </c>
      <c r="DR108" s="119">
        <f ca="1">IF($K108&lt;&gt;1,IF(ISNUMBER(INDEX(Import.PLE,$K108,DR$16)),IF(INDEX(Import.PLE,$K108,DR$16)&lt;=mediçao,BR108,0),0),PLE!$AA$28*BR108)</f>
        <v>0</v>
      </c>
      <c r="DS108" s="119">
        <f ca="1">IF($K108&lt;&gt;1,IF(ISNUMBER(INDEX(Import.PLE,$K108,DS$16)),IF(INDEX(Import.PLE,$K108,DS$16)&lt;=mediçao,BS108,0),0),PLE!$AA$28*BS108)</f>
        <v>0</v>
      </c>
      <c r="DT108" s="119">
        <f ca="1">IF($K108&lt;&gt;1,IF(ISNUMBER(INDEX(Import.PLE,$K108,DT$16)),IF(INDEX(Import.PLE,$K108,DT$16)&lt;=mediçao,BT108,0),0),PLE!$AA$28*BT108)</f>
        <v>0</v>
      </c>
      <c r="DU108" s="119">
        <f ca="1">IF($K108&lt;&gt;1,IF(ISNUMBER(INDEX(Import.PLE,$K108,DU$16)),IF(INDEX(Import.PLE,$K108,DU$16)&lt;=mediçao,BU108,0),0),PLE!$AA$28*BU108)</f>
        <v>0</v>
      </c>
      <c r="DV108" s="119">
        <f ca="1">IF($K108&lt;&gt;1,IF(ISNUMBER(INDEX(Import.PLE,$K108,DV$16)),IF(INDEX(Import.PLE,$K108,DV$16)&lt;=mediçao,BV108,0),0),PLE!$AA$28*BV108)</f>
        <v>0</v>
      </c>
      <c r="DW108" s="119">
        <f ca="1">IF($K108&lt;&gt;1,IF(ISNUMBER(INDEX(Import.PLE,$K108,DW$16)),IF(INDEX(Import.PLE,$K108,DW$16)&lt;=mediçao,BW108,0),0),PLE!$AA$28*BW108)</f>
        <v>0</v>
      </c>
      <c r="DX108" s="119">
        <f ca="1">IF($K108&lt;&gt;1,IF(ISNUMBER(INDEX(Import.PLE,$K108,DX$16)),IF(INDEX(Import.PLE,$K108,DX$16)&lt;=mediçao,BX108,0),0),PLE!$AA$28*BX108)</f>
        <v>0</v>
      </c>
      <c r="DY108" s="119">
        <f ca="1">IF($K108&lt;&gt;1,IF(ISNUMBER(INDEX(Import.PLE,$K108,DY$16)),IF(INDEX(Import.PLE,$K108,DY$16)&lt;=mediçao,BY108,0),0),PLE!$AA$28*BY108)</f>
        <v>0</v>
      </c>
      <c r="DZ108" s="119">
        <f ca="1">IF($K108&lt;&gt;1,IF(ISNUMBER(INDEX(Import.PLE,$K108,DZ$16)),IF(INDEX(Import.PLE,$K108,DZ$16)&lt;=mediçao,BZ108,0),0),PLE!$AA$28*BZ108)</f>
        <v>0</v>
      </c>
      <c r="EA108" s="119">
        <f ca="1">IF($K108&lt;&gt;1,IF(ISNUMBER(INDEX(Import.PLE,$K108,EA$16)),IF(INDEX(Import.PLE,$K108,EA$16)&lt;=mediçao,CA108,0),0),PLE!$AA$28*CA108)</f>
        <v>0</v>
      </c>
      <c r="EB108" s="119">
        <f ca="1">IF($K108&lt;&gt;1,IF(ISNUMBER(INDEX(Import.PLE,$K108,EB$16)),IF(INDEX(Import.PLE,$K108,EB$16)&lt;=mediçao,CB108,0),0),PLE!$AA$28*CB108)</f>
        <v>0</v>
      </c>
      <c r="EC108" s="119">
        <f ca="1">IF($K108&lt;&gt;1,IF(ISNUMBER(INDEX(Import.PLE,$K108,EC$16)),IF(INDEX(Import.PLE,$K108,EC$16)&lt;=mediçao,CC108,0),0),PLE!$AA$28*CC108)</f>
        <v>0</v>
      </c>
      <c r="ED108" s="119">
        <f ca="1">IF($K108&lt;&gt;1,IF(ISNUMBER(INDEX(Import.PLE,$K108,ED$16)),IF(INDEX(Import.PLE,$K108,ED$16)&lt;=mediçao,CD108,0),0),PLE!$AA$28*CD108)</f>
        <v>0</v>
      </c>
      <c r="EE108" s="119">
        <f ca="1">IF($K108&lt;&gt;1,IF(ISNUMBER(INDEX(Import.PLE,$K108,EE$16)),IF(INDEX(Import.PLE,$K108,EE$16)&lt;=mediçao,CE108,0),0),PLE!$AA$28*CE108)</f>
        <v>0</v>
      </c>
      <c r="EF108" s="119">
        <f ca="1">IF($K108&lt;&gt;1,IF(ISNUMBER(INDEX(Import.PLE,$K108,EF$16)),IF(INDEX(Import.PLE,$K108,EF$16)&lt;=mediçao,CF108,0),0),PLE!$AA$28*CF108)</f>
        <v>0</v>
      </c>
      <c r="EG108" s="119">
        <f ca="1">IF($K108&lt;&gt;1,IF(ISNUMBER(INDEX(Import.PLE,$K108,EG$16)),IF(INDEX(Import.PLE,$K108,EG$16)&lt;=mediçao,CG108,0),0),PLE!$AA$28*CG108)</f>
        <v>0</v>
      </c>
      <c r="EH108" s="119">
        <f ca="1">IF($K108&lt;&gt;1,IF(ISNUMBER(INDEX(Import.PLE,$K108,EH$16)),IF(INDEX(Import.PLE,$K108,EH$16)&lt;=mediçao,CH108,0),0),PLE!$AA$28*CH108)</f>
        <v>0</v>
      </c>
      <c r="EI108" s="119">
        <f ca="1">IF($K108&lt;&gt;1,IF(ISNUMBER(INDEX(Import.PLE,$K108,EI$16)),IF(INDEX(Import.PLE,$K108,EI$16)&lt;=mediçao,CI108,0),0),PLE!$AA$28*CI108)</f>
        <v>0</v>
      </c>
      <c r="EJ108" s="119">
        <f ca="1">IF($K108&lt;&gt;1,IF(ISNUMBER(INDEX(Import.PLE,$K108,EJ$16)),IF(INDEX(Import.PLE,$K108,EJ$16)&lt;=mediçao,CJ108,0),0),PLE!$AA$28*CJ108)</f>
        <v>0</v>
      </c>
      <c r="EK108" s="119">
        <f ca="1">IF($K108&lt;&gt;1,IF(ISNUMBER(INDEX(Import.PLE,$K108,EK$16)),IF(INDEX(Import.PLE,$K108,EK$16)&lt;=mediçao,CK108,0),0),PLE!$AA$28*CK108)</f>
        <v>0</v>
      </c>
      <c r="EL108" s="119">
        <f ca="1">IF($K108&lt;&gt;1,IF(ISNUMBER(INDEX(Import.PLE,$K108,EL$16)),IF(INDEX(Import.PLE,$K108,EL$16)&lt;=mediçao,CL108,0),0),PLE!$AA$28*CL108)</f>
        <v>0</v>
      </c>
      <c r="EM108" s="119">
        <f ca="1">IF($K108&lt;&gt;1,IF(ISNUMBER(INDEX(Import.PLE,$K108,EM$16)),IF(INDEX(Import.PLE,$K108,EM$16)&lt;=mediçao,CM108,0),0),PLE!$AA$28*CM108)</f>
        <v>0</v>
      </c>
      <c r="EN108" s="119">
        <f ca="1">IF($K108&lt;&gt;1,IF(ISNUMBER(INDEX(Import.PLE,$K108,EN$16)),IF(INDEX(Import.PLE,$K108,EN$16)&lt;=mediçao,CN108,0),0),PLE!$AA$28*CN108)</f>
        <v>0</v>
      </c>
      <c r="EO108" s="119">
        <f ca="1">IF($K108&lt;&gt;1,IF(ISNUMBER(INDEX(Import.PLE,$K108,EO$16)),IF(INDEX(Import.PLE,$K108,EO$16)&lt;=mediçao,CO108,0),0),PLE!$AA$28*CO108)</f>
        <v>0</v>
      </c>
      <c r="EP108" s="119">
        <f ca="1">IF($K108&lt;&gt;1,IF(ISNUMBER(INDEX(Import.PLE,$K108,EP$16)),IF(INDEX(Import.PLE,$K108,EP$16)&lt;=mediçao,CP108,0),0),PLE!$AA$28*CP108)</f>
        <v>0</v>
      </c>
      <c r="EQ108" s="119">
        <f ca="1">IF($K108&lt;&gt;1,IF(ISNUMBER(INDEX(Import.PLE,$K108,EQ$16)),IF(INDEX(Import.PLE,$K108,EQ$16)&lt;=mediçao,CQ108,0),0),PLE!$AA$28*CQ108)</f>
        <v>0</v>
      </c>
      <c r="ER108" s="119">
        <f ca="1">IF($K108&lt;&gt;1,IF(ISNUMBER(INDEX(Import.PLE,$K108,ER$16)),IF(INDEX(Import.PLE,$K108,ER$16)&lt;=mediçao,CR108,0),0),PLE!$AA$28*CR108)</f>
        <v>0</v>
      </c>
      <c r="ES108" s="119">
        <f ca="1">IF($K108&lt;&gt;1,IF(ISNUMBER(INDEX(Import.PLE,$K108,ES$16)),IF(INDEX(Import.PLE,$K108,ES$16)&lt;=mediçao,CS108,0),0),PLE!$AA$28*CS108)</f>
        <v>0</v>
      </c>
      <c r="ET108" s="119">
        <f ca="1">IF($K108&lt;&gt;1,IF(ISNUMBER(INDEX(Import.PLE,$K108,ET$16)),IF(INDEX(Import.PLE,$K108,ET$16)&lt;=mediçao,CT108,0),0),PLE!$AA$28*CT108)</f>
        <v>0</v>
      </c>
      <c r="EU108" s="119">
        <f ca="1">IF($K108&lt;&gt;1,IF(ISNUMBER(INDEX(Import.PLE,$K108,EU$16)),IF(INDEX(Import.PLE,$K108,EU$16)&lt;=mediçao,CU108,0),0),PLE!$AA$28*CU108)</f>
        <v>0</v>
      </c>
      <c r="EV108" s="119">
        <f ca="1">IF($K108&lt;&gt;1,IF(ISNUMBER(INDEX(Import.PLE,$K108,EV$16)),IF(INDEX(Import.PLE,$K108,EV$16)&lt;=mediçao,CV108,0),0),PLE!$AA$28*CV108)</f>
        <v>0</v>
      </c>
      <c r="EW108" s="119">
        <f ca="1">IF($K108&lt;&gt;1,IF(ISNUMBER(INDEX(Import.PLE,$K108,EW$16)),IF(INDEX(Import.PLE,$K108,EW$16)&lt;=mediçao,CW108,0),0),PLE!$AA$28*CW108)</f>
        <v>0</v>
      </c>
      <c r="EX108" s="119">
        <f ca="1">IF($K108&lt;&gt;1,IF(ISNUMBER(INDEX(Import.PLE,$K108,EX$16)),IF(INDEX(Import.PLE,$K108,EX$16)&lt;=mediçao,CX108,0),0),PLE!$AA$28*CX108)</f>
        <v>0</v>
      </c>
      <c r="EY108" s="119">
        <f ca="1">IF($K108&lt;&gt;1,IF(ISNUMBER(INDEX(Import.PLE,$K108,EY$16)),IF(INDEX(Import.PLE,$K108,EY$16)&lt;=mediçao,CY108,0),0),PLE!$AA$28*CY108)</f>
        <v>0</v>
      </c>
      <c r="EZ108" s="119">
        <f ca="1">IF($K108&lt;&gt;1,IF(ISNUMBER(INDEX(Import.PLE,$K108,EZ$16)),IF(INDEX(Import.PLE,$K108,EZ$16)&lt;=mediçao,CZ108,0),0),PLE!$AA$28*CZ108)</f>
        <v>0</v>
      </c>
      <c r="FA108" s="119">
        <f ca="1">IF($K108&lt;&gt;1,IF(ISNUMBER(INDEX(Import.PLE,$K108,FA$16)),IF(INDEX(Import.PLE,$K108,FA$16)&lt;=mediçao,DA108,0),0),PLE!$AA$28*DA108)</f>
        <v>0</v>
      </c>
      <c r="FB108" s="119">
        <f ca="1">IF($K108&lt;&gt;1,IF(ISNUMBER(INDEX(Import.PLE,$K108,FB$16)),IF(INDEX(Import.PLE,$K108,FB$16)&lt;=mediçao,DB108,0),0),PLE!$AA$28*DB108)</f>
        <v>0</v>
      </c>
      <c r="FC108" s="119">
        <f ca="1">IF($K108&lt;&gt;1,IF(ISNUMBER(INDEX(Import.PLE,$K108,FC$16)),IF(INDEX(Import.PLE,$K108,FC$16)&lt;=mediçao,DC108,0),0),PLE!$AA$28*DC108)</f>
        <v>0</v>
      </c>
      <c r="FD108" s="119">
        <f ca="1">IF($K108&lt;&gt;1,IF(ISNUMBER(INDEX(Import.PLE,$K108,FD$16)),IF(INDEX(Import.PLE,$K108,FD$16)&lt;=mediçao,DD108,0),0),PLE!$AA$28*DD108)</f>
        <v>0</v>
      </c>
      <c r="FE108" s="119">
        <f ca="1">IF($K108&lt;&gt;1,IF(ISNUMBER(INDEX(Import.PLE,$K108,FE$16)),IF(INDEX(Import.PLE,$K108,FE$16)&lt;=mediçao,DE108,0),0),PLE!$AA$28*DE108)</f>
        <v>0</v>
      </c>
      <c r="FF108" s="119">
        <f ca="1">IF($K108&lt;&gt;1,IF(ISNUMBER(INDEX(Import.PLE,$K108,FF$16)),IF(INDEX(Import.PLE,$K108,FF$16)&lt;=mediçao,DF108,0),0),PLE!$AA$28*DF108)</f>
        <v>0</v>
      </c>
      <c r="FG108" s="119">
        <f ca="1">IF($K108&lt;&gt;1,IF(ISNUMBER(INDEX(Import.PLE,$K108,FG$16)),IF(INDEX(Import.PLE,$K108,FG$16)&lt;=mediçao,DG108,0),0),PLE!$AA$28*DG108)</f>
        <v>0</v>
      </c>
      <c r="FH108" s="119">
        <f ca="1">IF($K108&lt;&gt;1,IF(ISNUMBER(INDEX(Import.PLE,$K108,FH$16)),IF(INDEX(Import.PLE,$K108,FH$16)&lt;=mediçao,DH108,0),0),PLE!$AA$28*DH108)</f>
        <v>0</v>
      </c>
      <c r="FI108" s="119">
        <f ca="1">IF($K108&lt;&gt;1,IF(ISNUMBER(INDEX(Import.PLE,$K108,FI$16)),IF(INDEX(Import.PLE,$K108,FI$16)&lt;=mediçao,DI108,0),0),PLE!$AA$28*DI108)</f>
        <v>0</v>
      </c>
      <c r="FJ108" s="119">
        <f ca="1">IF($K108&lt;&gt;1,IF(ISNUMBER(INDEX(Import.PLE,$K108,FJ$16)),IF(INDEX(Import.PLE,$K108,FJ$16)&lt;=mediçao,DJ108,0),0),PLE!$AA$28*DJ108)</f>
        <v>0</v>
      </c>
    </row>
    <row r="109" spans="2:166" s="88" customFormat="1" x14ac:dyDescent="0.35">
      <c r="B109" s="118">
        <f t="shared" ca="1" si="59"/>
        <v>92</v>
      </c>
      <c r="C109" s="83" t="str">
        <f t="shared" si="4"/>
        <v>Serviço</v>
      </c>
      <c r="D109" s="138" t="s">
        <v>365</v>
      </c>
      <c r="E109" s="139" t="s">
        <v>366</v>
      </c>
      <c r="F109" s="137" t="s">
        <v>201</v>
      </c>
      <c r="G109" s="174">
        <f t="shared" si="5"/>
        <v>378</v>
      </c>
      <c r="H109" s="175">
        <f t="shared" si="6"/>
        <v>42.16</v>
      </c>
      <c r="I109" s="176">
        <v>15936.48</v>
      </c>
      <c r="J109" s="86"/>
      <c r="K109" s="168">
        <f>deactivatedados.form1</f>
        <v>12</v>
      </c>
      <c r="L109" s="167" t="s">
        <v>712</v>
      </c>
      <c r="M109" s="87"/>
      <c r="N109" s="181">
        <v>378</v>
      </c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1"/>
      <c r="AX109" s="181"/>
      <c r="AY109" s="181"/>
      <c r="AZ109" s="181"/>
      <c r="BA109" s="181"/>
      <c r="BB109" s="181"/>
      <c r="BC109" s="181"/>
      <c r="BD109" s="181"/>
      <c r="BE109" s="181"/>
      <c r="BF109" s="181"/>
      <c r="BG109" s="181"/>
      <c r="BH109" s="181"/>
      <c r="BI109" s="181"/>
      <c r="BJ109" s="181"/>
      <c r="BK109" s="181"/>
      <c r="BM109" s="119">
        <f t="shared" ca="1" si="7"/>
        <v>15936.48</v>
      </c>
      <c r="BN109" s="119">
        <f t="shared" si="8"/>
        <v>0</v>
      </c>
      <c r="BO109" s="119">
        <f t="shared" si="9"/>
        <v>0</v>
      </c>
      <c r="BP109" s="119">
        <f t="shared" si="10"/>
        <v>0</v>
      </c>
      <c r="BQ109" s="119">
        <f t="shared" si="11"/>
        <v>0</v>
      </c>
      <c r="BR109" s="119">
        <f t="shared" si="12"/>
        <v>0</v>
      </c>
      <c r="BS109" s="119">
        <f t="shared" si="13"/>
        <v>0</v>
      </c>
      <c r="BT109" s="119">
        <f t="shared" si="14"/>
        <v>0</v>
      </c>
      <c r="BU109" s="119">
        <f t="shared" si="15"/>
        <v>0</v>
      </c>
      <c r="BV109" s="119">
        <f t="shared" si="16"/>
        <v>0</v>
      </c>
      <c r="BW109" s="119">
        <f t="shared" si="17"/>
        <v>0</v>
      </c>
      <c r="BX109" s="119">
        <f t="shared" si="18"/>
        <v>0</v>
      </c>
      <c r="BY109" s="119">
        <f t="shared" si="19"/>
        <v>0</v>
      </c>
      <c r="BZ109" s="119">
        <f t="shared" si="20"/>
        <v>0</v>
      </c>
      <c r="CA109" s="119">
        <f t="shared" si="21"/>
        <v>0</v>
      </c>
      <c r="CB109" s="119">
        <f t="shared" si="22"/>
        <v>0</v>
      </c>
      <c r="CC109" s="119">
        <f t="shared" si="23"/>
        <v>0</v>
      </c>
      <c r="CD109" s="119">
        <f t="shared" si="24"/>
        <v>0</v>
      </c>
      <c r="CE109" s="119">
        <f t="shared" si="25"/>
        <v>0</v>
      </c>
      <c r="CF109" s="119">
        <f t="shared" si="26"/>
        <v>0</v>
      </c>
      <c r="CG109" s="119">
        <f t="shared" si="27"/>
        <v>0</v>
      </c>
      <c r="CH109" s="119">
        <f t="shared" si="28"/>
        <v>0</v>
      </c>
      <c r="CI109" s="119">
        <f t="shared" si="29"/>
        <v>0</v>
      </c>
      <c r="CJ109" s="119">
        <f t="shared" si="30"/>
        <v>0</v>
      </c>
      <c r="CK109" s="119">
        <f t="shared" si="31"/>
        <v>0</v>
      </c>
      <c r="CL109" s="119">
        <f t="shared" si="32"/>
        <v>0</v>
      </c>
      <c r="CM109" s="119">
        <f t="shared" si="33"/>
        <v>0</v>
      </c>
      <c r="CN109" s="119">
        <f t="shared" si="34"/>
        <v>0</v>
      </c>
      <c r="CO109" s="119">
        <f t="shared" si="35"/>
        <v>0</v>
      </c>
      <c r="CP109" s="119">
        <f t="shared" si="36"/>
        <v>0</v>
      </c>
      <c r="CQ109" s="119">
        <f t="shared" si="37"/>
        <v>0</v>
      </c>
      <c r="CR109" s="119">
        <f t="shared" si="38"/>
        <v>0</v>
      </c>
      <c r="CS109" s="119">
        <f t="shared" si="39"/>
        <v>0</v>
      </c>
      <c r="CT109" s="119">
        <f t="shared" si="40"/>
        <v>0</v>
      </c>
      <c r="CU109" s="119">
        <f t="shared" si="41"/>
        <v>0</v>
      </c>
      <c r="CV109" s="119">
        <f t="shared" si="42"/>
        <v>0</v>
      </c>
      <c r="CW109" s="119">
        <f t="shared" si="43"/>
        <v>0</v>
      </c>
      <c r="CX109" s="119">
        <f t="shared" si="44"/>
        <v>0</v>
      </c>
      <c r="CY109" s="119">
        <f t="shared" si="45"/>
        <v>0</v>
      </c>
      <c r="CZ109" s="119">
        <f t="shared" si="46"/>
        <v>0</v>
      </c>
      <c r="DA109" s="119">
        <f t="shared" si="47"/>
        <v>0</v>
      </c>
      <c r="DB109" s="119">
        <f t="shared" si="48"/>
        <v>0</v>
      </c>
      <c r="DC109" s="119">
        <f t="shared" si="49"/>
        <v>0</v>
      </c>
      <c r="DD109" s="119">
        <f t="shared" si="50"/>
        <v>0</v>
      </c>
      <c r="DE109" s="119">
        <f t="shared" si="51"/>
        <v>0</v>
      </c>
      <c r="DF109" s="119">
        <f t="shared" si="52"/>
        <v>0</v>
      </c>
      <c r="DG109" s="119">
        <f t="shared" si="53"/>
        <v>0</v>
      </c>
      <c r="DH109" s="119">
        <f t="shared" si="54"/>
        <v>0</v>
      </c>
      <c r="DI109" s="119">
        <f t="shared" si="55"/>
        <v>0</v>
      </c>
      <c r="DJ109" s="119">
        <f t="shared" si="56"/>
        <v>0</v>
      </c>
      <c r="DK109" s="126" t="str">
        <f t="shared" si="57"/>
        <v>1</v>
      </c>
      <c r="DL109" s="126">
        <f t="shared" ca="1" si="58"/>
        <v>0</v>
      </c>
      <c r="DM109" s="119">
        <f ca="1">IF($K109&lt;&gt;1,IF(ISNUMBER(INDEX(Import.PLE,$K109,DM$16)),IF(INDEX(Import.PLE,$K109,DM$16)&lt;=mediçao,BM109,0),0),PLE!$AA$28*BM109)</f>
        <v>0</v>
      </c>
      <c r="DN109" s="119">
        <f ca="1">IF($K109&lt;&gt;1,IF(ISNUMBER(INDEX(Import.PLE,$K109,DN$16)),IF(INDEX(Import.PLE,$K109,DN$16)&lt;=mediçao,BN109,0),0),PLE!$AA$28*BN109)</f>
        <v>0</v>
      </c>
      <c r="DO109" s="119">
        <f ca="1">IF($K109&lt;&gt;1,IF(ISNUMBER(INDEX(Import.PLE,$K109,DO$16)),IF(INDEX(Import.PLE,$K109,DO$16)&lt;=mediçao,BO109,0),0),PLE!$AA$28*BO109)</f>
        <v>0</v>
      </c>
      <c r="DP109" s="119">
        <f ca="1">IF($K109&lt;&gt;1,IF(ISNUMBER(INDEX(Import.PLE,$K109,DP$16)),IF(INDEX(Import.PLE,$K109,DP$16)&lt;=mediçao,BP109,0),0),PLE!$AA$28*BP109)</f>
        <v>0</v>
      </c>
      <c r="DQ109" s="119">
        <f ca="1">IF($K109&lt;&gt;1,IF(ISNUMBER(INDEX(Import.PLE,$K109,DQ$16)),IF(INDEX(Import.PLE,$K109,DQ$16)&lt;=mediçao,BQ109,0),0),PLE!$AA$28*BQ109)</f>
        <v>0</v>
      </c>
      <c r="DR109" s="119">
        <f ca="1">IF($K109&lt;&gt;1,IF(ISNUMBER(INDEX(Import.PLE,$K109,DR$16)),IF(INDEX(Import.PLE,$K109,DR$16)&lt;=mediçao,BR109,0),0),PLE!$AA$28*BR109)</f>
        <v>0</v>
      </c>
      <c r="DS109" s="119">
        <f ca="1">IF($K109&lt;&gt;1,IF(ISNUMBER(INDEX(Import.PLE,$K109,DS$16)),IF(INDEX(Import.PLE,$K109,DS$16)&lt;=mediçao,BS109,0),0),PLE!$AA$28*BS109)</f>
        <v>0</v>
      </c>
      <c r="DT109" s="119">
        <f ca="1">IF($K109&lt;&gt;1,IF(ISNUMBER(INDEX(Import.PLE,$K109,DT$16)),IF(INDEX(Import.PLE,$K109,DT$16)&lt;=mediçao,BT109,0),0),PLE!$AA$28*BT109)</f>
        <v>0</v>
      </c>
      <c r="DU109" s="119">
        <f ca="1">IF($K109&lt;&gt;1,IF(ISNUMBER(INDEX(Import.PLE,$K109,DU$16)),IF(INDEX(Import.PLE,$K109,DU$16)&lt;=mediçao,BU109,0),0),PLE!$AA$28*BU109)</f>
        <v>0</v>
      </c>
      <c r="DV109" s="119">
        <f ca="1">IF($K109&lt;&gt;1,IF(ISNUMBER(INDEX(Import.PLE,$K109,DV$16)),IF(INDEX(Import.PLE,$K109,DV$16)&lt;=mediçao,BV109,0),0),PLE!$AA$28*BV109)</f>
        <v>0</v>
      </c>
      <c r="DW109" s="119">
        <f ca="1">IF($K109&lt;&gt;1,IF(ISNUMBER(INDEX(Import.PLE,$K109,DW$16)),IF(INDEX(Import.PLE,$K109,DW$16)&lt;=mediçao,BW109,0),0),PLE!$AA$28*BW109)</f>
        <v>0</v>
      </c>
      <c r="DX109" s="119">
        <f ca="1">IF($K109&lt;&gt;1,IF(ISNUMBER(INDEX(Import.PLE,$K109,DX$16)),IF(INDEX(Import.PLE,$K109,DX$16)&lt;=mediçao,BX109,0),0),PLE!$AA$28*BX109)</f>
        <v>0</v>
      </c>
      <c r="DY109" s="119">
        <f ca="1">IF($K109&lt;&gt;1,IF(ISNUMBER(INDEX(Import.PLE,$K109,DY$16)),IF(INDEX(Import.PLE,$K109,DY$16)&lt;=mediçao,BY109,0),0),PLE!$AA$28*BY109)</f>
        <v>0</v>
      </c>
      <c r="DZ109" s="119">
        <f ca="1">IF($K109&lt;&gt;1,IF(ISNUMBER(INDEX(Import.PLE,$K109,DZ$16)),IF(INDEX(Import.PLE,$K109,DZ$16)&lt;=mediçao,BZ109,0),0),PLE!$AA$28*BZ109)</f>
        <v>0</v>
      </c>
      <c r="EA109" s="119">
        <f ca="1">IF($K109&lt;&gt;1,IF(ISNUMBER(INDEX(Import.PLE,$K109,EA$16)),IF(INDEX(Import.PLE,$K109,EA$16)&lt;=mediçao,CA109,0),0),PLE!$AA$28*CA109)</f>
        <v>0</v>
      </c>
      <c r="EB109" s="119">
        <f ca="1">IF($K109&lt;&gt;1,IF(ISNUMBER(INDEX(Import.PLE,$K109,EB$16)),IF(INDEX(Import.PLE,$K109,EB$16)&lt;=mediçao,CB109,0),0),PLE!$AA$28*CB109)</f>
        <v>0</v>
      </c>
      <c r="EC109" s="119">
        <f ca="1">IF($K109&lt;&gt;1,IF(ISNUMBER(INDEX(Import.PLE,$K109,EC$16)),IF(INDEX(Import.PLE,$K109,EC$16)&lt;=mediçao,CC109,0),0),PLE!$AA$28*CC109)</f>
        <v>0</v>
      </c>
      <c r="ED109" s="119">
        <f ca="1">IF($K109&lt;&gt;1,IF(ISNUMBER(INDEX(Import.PLE,$K109,ED$16)),IF(INDEX(Import.PLE,$K109,ED$16)&lt;=mediçao,CD109,0),0),PLE!$AA$28*CD109)</f>
        <v>0</v>
      </c>
      <c r="EE109" s="119">
        <f ca="1">IF($K109&lt;&gt;1,IF(ISNUMBER(INDEX(Import.PLE,$K109,EE$16)),IF(INDEX(Import.PLE,$K109,EE$16)&lt;=mediçao,CE109,0),0),PLE!$AA$28*CE109)</f>
        <v>0</v>
      </c>
      <c r="EF109" s="119">
        <f ca="1">IF($K109&lt;&gt;1,IF(ISNUMBER(INDEX(Import.PLE,$K109,EF$16)),IF(INDEX(Import.PLE,$K109,EF$16)&lt;=mediçao,CF109,0),0),PLE!$AA$28*CF109)</f>
        <v>0</v>
      </c>
      <c r="EG109" s="119">
        <f ca="1">IF($K109&lt;&gt;1,IF(ISNUMBER(INDEX(Import.PLE,$K109,EG$16)),IF(INDEX(Import.PLE,$K109,EG$16)&lt;=mediçao,CG109,0),0),PLE!$AA$28*CG109)</f>
        <v>0</v>
      </c>
      <c r="EH109" s="119">
        <f ca="1">IF($K109&lt;&gt;1,IF(ISNUMBER(INDEX(Import.PLE,$K109,EH$16)),IF(INDEX(Import.PLE,$K109,EH$16)&lt;=mediçao,CH109,0),0),PLE!$AA$28*CH109)</f>
        <v>0</v>
      </c>
      <c r="EI109" s="119">
        <f ca="1">IF($K109&lt;&gt;1,IF(ISNUMBER(INDEX(Import.PLE,$K109,EI$16)),IF(INDEX(Import.PLE,$K109,EI$16)&lt;=mediçao,CI109,0),0),PLE!$AA$28*CI109)</f>
        <v>0</v>
      </c>
      <c r="EJ109" s="119">
        <f ca="1">IF($K109&lt;&gt;1,IF(ISNUMBER(INDEX(Import.PLE,$K109,EJ$16)),IF(INDEX(Import.PLE,$K109,EJ$16)&lt;=mediçao,CJ109,0),0),PLE!$AA$28*CJ109)</f>
        <v>0</v>
      </c>
      <c r="EK109" s="119">
        <f ca="1">IF($K109&lt;&gt;1,IF(ISNUMBER(INDEX(Import.PLE,$K109,EK$16)),IF(INDEX(Import.PLE,$K109,EK$16)&lt;=mediçao,CK109,0),0),PLE!$AA$28*CK109)</f>
        <v>0</v>
      </c>
      <c r="EL109" s="119">
        <f ca="1">IF($K109&lt;&gt;1,IF(ISNUMBER(INDEX(Import.PLE,$K109,EL$16)),IF(INDEX(Import.PLE,$K109,EL$16)&lt;=mediçao,CL109,0),0),PLE!$AA$28*CL109)</f>
        <v>0</v>
      </c>
      <c r="EM109" s="119">
        <f ca="1">IF($K109&lt;&gt;1,IF(ISNUMBER(INDEX(Import.PLE,$K109,EM$16)),IF(INDEX(Import.PLE,$K109,EM$16)&lt;=mediçao,CM109,0),0),PLE!$AA$28*CM109)</f>
        <v>0</v>
      </c>
      <c r="EN109" s="119">
        <f ca="1">IF($K109&lt;&gt;1,IF(ISNUMBER(INDEX(Import.PLE,$K109,EN$16)),IF(INDEX(Import.PLE,$K109,EN$16)&lt;=mediçao,CN109,0),0),PLE!$AA$28*CN109)</f>
        <v>0</v>
      </c>
      <c r="EO109" s="119">
        <f ca="1">IF($K109&lt;&gt;1,IF(ISNUMBER(INDEX(Import.PLE,$K109,EO$16)),IF(INDEX(Import.PLE,$K109,EO$16)&lt;=mediçao,CO109,0),0),PLE!$AA$28*CO109)</f>
        <v>0</v>
      </c>
      <c r="EP109" s="119">
        <f ca="1">IF($K109&lt;&gt;1,IF(ISNUMBER(INDEX(Import.PLE,$K109,EP$16)),IF(INDEX(Import.PLE,$K109,EP$16)&lt;=mediçao,CP109,0),0),PLE!$AA$28*CP109)</f>
        <v>0</v>
      </c>
      <c r="EQ109" s="119">
        <f ca="1">IF($K109&lt;&gt;1,IF(ISNUMBER(INDEX(Import.PLE,$K109,EQ$16)),IF(INDEX(Import.PLE,$K109,EQ$16)&lt;=mediçao,CQ109,0),0),PLE!$AA$28*CQ109)</f>
        <v>0</v>
      </c>
      <c r="ER109" s="119">
        <f ca="1">IF($K109&lt;&gt;1,IF(ISNUMBER(INDEX(Import.PLE,$K109,ER$16)),IF(INDEX(Import.PLE,$K109,ER$16)&lt;=mediçao,CR109,0),0),PLE!$AA$28*CR109)</f>
        <v>0</v>
      </c>
      <c r="ES109" s="119">
        <f ca="1">IF($K109&lt;&gt;1,IF(ISNUMBER(INDEX(Import.PLE,$K109,ES$16)),IF(INDEX(Import.PLE,$K109,ES$16)&lt;=mediçao,CS109,0),0),PLE!$AA$28*CS109)</f>
        <v>0</v>
      </c>
      <c r="ET109" s="119">
        <f ca="1">IF($K109&lt;&gt;1,IF(ISNUMBER(INDEX(Import.PLE,$K109,ET$16)),IF(INDEX(Import.PLE,$K109,ET$16)&lt;=mediçao,CT109,0),0),PLE!$AA$28*CT109)</f>
        <v>0</v>
      </c>
      <c r="EU109" s="119">
        <f ca="1">IF($K109&lt;&gt;1,IF(ISNUMBER(INDEX(Import.PLE,$K109,EU$16)),IF(INDEX(Import.PLE,$K109,EU$16)&lt;=mediçao,CU109,0),0),PLE!$AA$28*CU109)</f>
        <v>0</v>
      </c>
      <c r="EV109" s="119">
        <f ca="1">IF($K109&lt;&gt;1,IF(ISNUMBER(INDEX(Import.PLE,$K109,EV$16)),IF(INDEX(Import.PLE,$K109,EV$16)&lt;=mediçao,CV109,0),0),PLE!$AA$28*CV109)</f>
        <v>0</v>
      </c>
      <c r="EW109" s="119">
        <f ca="1">IF($K109&lt;&gt;1,IF(ISNUMBER(INDEX(Import.PLE,$K109,EW$16)),IF(INDEX(Import.PLE,$K109,EW$16)&lt;=mediçao,CW109,0),0),PLE!$AA$28*CW109)</f>
        <v>0</v>
      </c>
      <c r="EX109" s="119">
        <f ca="1">IF($K109&lt;&gt;1,IF(ISNUMBER(INDEX(Import.PLE,$K109,EX$16)),IF(INDEX(Import.PLE,$K109,EX$16)&lt;=mediçao,CX109,0),0),PLE!$AA$28*CX109)</f>
        <v>0</v>
      </c>
      <c r="EY109" s="119">
        <f ca="1">IF($K109&lt;&gt;1,IF(ISNUMBER(INDEX(Import.PLE,$K109,EY$16)),IF(INDEX(Import.PLE,$K109,EY$16)&lt;=mediçao,CY109,0),0),PLE!$AA$28*CY109)</f>
        <v>0</v>
      </c>
      <c r="EZ109" s="119">
        <f ca="1">IF($K109&lt;&gt;1,IF(ISNUMBER(INDEX(Import.PLE,$K109,EZ$16)),IF(INDEX(Import.PLE,$K109,EZ$16)&lt;=mediçao,CZ109,0),0),PLE!$AA$28*CZ109)</f>
        <v>0</v>
      </c>
      <c r="FA109" s="119">
        <f ca="1">IF($K109&lt;&gt;1,IF(ISNUMBER(INDEX(Import.PLE,$K109,FA$16)),IF(INDEX(Import.PLE,$K109,FA$16)&lt;=mediçao,DA109,0),0),PLE!$AA$28*DA109)</f>
        <v>0</v>
      </c>
      <c r="FB109" s="119">
        <f ca="1">IF($K109&lt;&gt;1,IF(ISNUMBER(INDEX(Import.PLE,$K109,FB$16)),IF(INDEX(Import.PLE,$K109,FB$16)&lt;=mediçao,DB109,0),0),PLE!$AA$28*DB109)</f>
        <v>0</v>
      </c>
      <c r="FC109" s="119">
        <f ca="1">IF($K109&lt;&gt;1,IF(ISNUMBER(INDEX(Import.PLE,$K109,FC$16)),IF(INDEX(Import.PLE,$K109,FC$16)&lt;=mediçao,DC109,0),0),PLE!$AA$28*DC109)</f>
        <v>0</v>
      </c>
      <c r="FD109" s="119">
        <f ca="1">IF($K109&lt;&gt;1,IF(ISNUMBER(INDEX(Import.PLE,$K109,FD$16)),IF(INDEX(Import.PLE,$K109,FD$16)&lt;=mediçao,DD109,0),0),PLE!$AA$28*DD109)</f>
        <v>0</v>
      </c>
      <c r="FE109" s="119">
        <f ca="1">IF($K109&lt;&gt;1,IF(ISNUMBER(INDEX(Import.PLE,$K109,FE$16)),IF(INDEX(Import.PLE,$K109,FE$16)&lt;=mediçao,DE109,0),0),PLE!$AA$28*DE109)</f>
        <v>0</v>
      </c>
      <c r="FF109" s="119">
        <f ca="1">IF($K109&lt;&gt;1,IF(ISNUMBER(INDEX(Import.PLE,$K109,FF$16)),IF(INDEX(Import.PLE,$K109,FF$16)&lt;=mediçao,DF109,0),0),PLE!$AA$28*DF109)</f>
        <v>0</v>
      </c>
      <c r="FG109" s="119">
        <f ca="1">IF($K109&lt;&gt;1,IF(ISNUMBER(INDEX(Import.PLE,$K109,FG$16)),IF(INDEX(Import.PLE,$K109,FG$16)&lt;=mediçao,DG109,0),0),PLE!$AA$28*DG109)</f>
        <v>0</v>
      </c>
      <c r="FH109" s="119">
        <f ca="1">IF($K109&lt;&gt;1,IF(ISNUMBER(INDEX(Import.PLE,$K109,FH$16)),IF(INDEX(Import.PLE,$K109,FH$16)&lt;=mediçao,DH109,0),0),PLE!$AA$28*DH109)</f>
        <v>0</v>
      </c>
      <c r="FI109" s="119">
        <f ca="1">IF($K109&lt;&gt;1,IF(ISNUMBER(INDEX(Import.PLE,$K109,FI$16)),IF(INDEX(Import.PLE,$K109,FI$16)&lt;=mediçao,DI109,0),0),PLE!$AA$28*DI109)</f>
        <v>0</v>
      </c>
      <c r="FJ109" s="119">
        <f ca="1">IF($K109&lt;&gt;1,IF(ISNUMBER(INDEX(Import.PLE,$K109,FJ$16)),IF(INDEX(Import.PLE,$K109,FJ$16)&lt;=mediçao,DJ109,0),0),PLE!$AA$28*DJ109)</f>
        <v>0</v>
      </c>
    </row>
    <row r="110" spans="2:166" s="88" customFormat="1" ht="10.5" x14ac:dyDescent="0.35">
      <c r="B110" s="118">
        <f t="shared" ca="1" si="59"/>
        <v>93</v>
      </c>
      <c r="C110" s="83" t="str">
        <f t="shared" si="4"/>
        <v>Nível</v>
      </c>
      <c r="D110" s="138" t="s">
        <v>367</v>
      </c>
      <c r="E110" s="139" t="s">
        <v>368</v>
      </c>
      <c r="F110" s="137"/>
      <c r="G110" s="174" t="str">
        <f t="shared" si="5"/>
        <v/>
      </c>
      <c r="H110" s="175" t="str">
        <f t="shared" si="6"/>
        <v/>
      </c>
      <c r="I110" s="176">
        <v>17940.52</v>
      </c>
      <c r="J110" s="86"/>
      <c r="K110" s="168" t="str">
        <f>deactivatedados.form1</f>
        <v/>
      </c>
      <c r="L110" s="167"/>
      <c r="M110" s="87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1"/>
      <c r="AX110" s="181"/>
      <c r="AY110" s="181"/>
      <c r="AZ110" s="181"/>
      <c r="BA110" s="181"/>
      <c r="BB110" s="181"/>
      <c r="BC110" s="181"/>
      <c r="BD110" s="181"/>
      <c r="BE110" s="181"/>
      <c r="BF110" s="181"/>
      <c r="BG110" s="181"/>
      <c r="BH110" s="181"/>
      <c r="BI110" s="181"/>
      <c r="BJ110" s="181"/>
      <c r="BK110" s="181"/>
      <c r="BM110" s="119">
        <f t="shared" si="7"/>
        <v>0</v>
      </c>
      <c r="BN110" s="119">
        <f t="shared" si="8"/>
        <v>0</v>
      </c>
      <c r="BO110" s="119">
        <f t="shared" si="9"/>
        <v>0</v>
      </c>
      <c r="BP110" s="119">
        <f t="shared" si="10"/>
        <v>0</v>
      </c>
      <c r="BQ110" s="119">
        <f t="shared" si="11"/>
        <v>0</v>
      </c>
      <c r="BR110" s="119">
        <f t="shared" si="12"/>
        <v>0</v>
      </c>
      <c r="BS110" s="119">
        <f t="shared" si="13"/>
        <v>0</v>
      </c>
      <c r="BT110" s="119">
        <f t="shared" si="14"/>
        <v>0</v>
      </c>
      <c r="BU110" s="119">
        <f t="shared" si="15"/>
        <v>0</v>
      </c>
      <c r="BV110" s="119">
        <f t="shared" si="16"/>
        <v>0</v>
      </c>
      <c r="BW110" s="119">
        <f t="shared" si="17"/>
        <v>0</v>
      </c>
      <c r="BX110" s="119">
        <f t="shared" si="18"/>
        <v>0</v>
      </c>
      <c r="BY110" s="119">
        <f t="shared" si="19"/>
        <v>0</v>
      </c>
      <c r="BZ110" s="119">
        <f t="shared" si="20"/>
        <v>0</v>
      </c>
      <c r="CA110" s="119">
        <f t="shared" si="21"/>
        <v>0</v>
      </c>
      <c r="CB110" s="119">
        <f t="shared" si="22"/>
        <v>0</v>
      </c>
      <c r="CC110" s="119">
        <f t="shared" si="23"/>
        <v>0</v>
      </c>
      <c r="CD110" s="119">
        <f t="shared" si="24"/>
        <v>0</v>
      </c>
      <c r="CE110" s="119">
        <f t="shared" si="25"/>
        <v>0</v>
      </c>
      <c r="CF110" s="119">
        <f t="shared" si="26"/>
        <v>0</v>
      </c>
      <c r="CG110" s="119">
        <f t="shared" si="27"/>
        <v>0</v>
      </c>
      <c r="CH110" s="119">
        <f t="shared" si="28"/>
        <v>0</v>
      </c>
      <c r="CI110" s="119">
        <f t="shared" si="29"/>
        <v>0</v>
      </c>
      <c r="CJ110" s="119">
        <f t="shared" si="30"/>
        <v>0</v>
      </c>
      <c r="CK110" s="119">
        <f t="shared" si="31"/>
        <v>0</v>
      </c>
      <c r="CL110" s="119">
        <f t="shared" si="32"/>
        <v>0</v>
      </c>
      <c r="CM110" s="119">
        <f t="shared" si="33"/>
        <v>0</v>
      </c>
      <c r="CN110" s="119">
        <f t="shared" si="34"/>
        <v>0</v>
      </c>
      <c r="CO110" s="119">
        <f t="shared" si="35"/>
        <v>0</v>
      </c>
      <c r="CP110" s="119">
        <f t="shared" si="36"/>
        <v>0</v>
      </c>
      <c r="CQ110" s="119">
        <f t="shared" si="37"/>
        <v>0</v>
      </c>
      <c r="CR110" s="119">
        <f t="shared" si="38"/>
        <v>0</v>
      </c>
      <c r="CS110" s="119">
        <f t="shared" si="39"/>
        <v>0</v>
      </c>
      <c r="CT110" s="119">
        <f t="shared" si="40"/>
        <v>0</v>
      </c>
      <c r="CU110" s="119">
        <f t="shared" si="41"/>
        <v>0</v>
      </c>
      <c r="CV110" s="119">
        <f t="shared" si="42"/>
        <v>0</v>
      </c>
      <c r="CW110" s="119">
        <f t="shared" si="43"/>
        <v>0</v>
      </c>
      <c r="CX110" s="119">
        <f t="shared" si="44"/>
        <v>0</v>
      </c>
      <c r="CY110" s="119">
        <f t="shared" si="45"/>
        <v>0</v>
      </c>
      <c r="CZ110" s="119">
        <f t="shared" si="46"/>
        <v>0</v>
      </c>
      <c r="DA110" s="119">
        <f t="shared" si="47"/>
        <v>0</v>
      </c>
      <c r="DB110" s="119">
        <f t="shared" si="48"/>
        <v>0</v>
      </c>
      <c r="DC110" s="119">
        <f t="shared" si="49"/>
        <v>0</v>
      </c>
      <c r="DD110" s="119">
        <f t="shared" si="50"/>
        <v>0</v>
      </c>
      <c r="DE110" s="119">
        <f t="shared" si="51"/>
        <v>0</v>
      </c>
      <c r="DF110" s="119">
        <f t="shared" si="52"/>
        <v>0</v>
      </c>
      <c r="DG110" s="119">
        <f t="shared" si="53"/>
        <v>0</v>
      </c>
      <c r="DH110" s="119">
        <f t="shared" si="54"/>
        <v>0</v>
      </c>
      <c r="DI110" s="119">
        <f t="shared" si="55"/>
        <v>0</v>
      </c>
      <c r="DJ110" s="119">
        <f t="shared" si="56"/>
        <v>0</v>
      </c>
      <c r="DK110" s="126" t="str">
        <f t="shared" si="57"/>
        <v>1</v>
      </c>
      <c r="DL110" s="126">
        <f t="shared" ca="1" si="58"/>
        <v>0</v>
      </c>
      <c r="DM110" s="119">
        <f ca="1">IF($K110&lt;&gt;1,IF(ISNUMBER(INDEX(Import.PLE,$K110,DM$16)),IF(INDEX(Import.PLE,$K110,DM$16)&lt;=mediçao,BM110,0),0),PLE!$AA$28*BM110)</f>
        <v>0</v>
      </c>
      <c r="DN110" s="119">
        <f ca="1">IF($K110&lt;&gt;1,IF(ISNUMBER(INDEX(Import.PLE,$K110,DN$16)),IF(INDEX(Import.PLE,$K110,DN$16)&lt;=mediçao,BN110,0),0),PLE!$AA$28*BN110)</f>
        <v>0</v>
      </c>
      <c r="DO110" s="119">
        <f ca="1">IF($K110&lt;&gt;1,IF(ISNUMBER(INDEX(Import.PLE,$K110,DO$16)),IF(INDEX(Import.PLE,$K110,DO$16)&lt;=mediçao,BO110,0),0),PLE!$AA$28*BO110)</f>
        <v>0</v>
      </c>
      <c r="DP110" s="119">
        <f ca="1">IF($K110&lt;&gt;1,IF(ISNUMBER(INDEX(Import.PLE,$K110,DP$16)),IF(INDEX(Import.PLE,$K110,DP$16)&lt;=mediçao,BP110,0),0),PLE!$AA$28*BP110)</f>
        <v>0</v>
      </c>
      <c r="DQ110" s="119">
        <f ca="1">IF($K110&lt;&gt;1,IF(ISNUMBER(INDEX(Import.PLE,$K110,DQ$16)),IF(INDEX(Import.PLE,$K110,DQ$16)&lt;=mediçao,BQ110,0),0),PLE!$AA$28*BQ110)</f>
        <v>0</v>
      </c>
      <c r="DR110" s="119">
        <f ca="1">IF($K110&lt;&gt;1,IF(ISNUMBER(INDEX(Import.PLE,$K110,DR$16)),IF(INDEX(Import.PLE,$K110,DR$16)&lt;=mediçao,BR110,0),0),PLE!$AA$28*BR110)</f>
        <v>0</v>
      </c>
      <c r="DS110" s="119">
        <f ca="1">IF($K110&lt;&gt;1,IF(ISNUMBER(INDEX(Import.PLE,$K110,DS$16)),IF(INDEX(Import.PLE,$K110,DS$16)&lt;=mediçao,BS110,0),0),PLE!$AA$28*BS110)</f>
        <v>0</v>
      </c>
      <c r="DT110" s="119">
        <f ca="1">IF($K110&lt;&gt;1,IF(ISNUMBER(INDEX(Import.PLE,$K110,DT$16)),IF(INDEX(Import.PLE,$K110,DT$16)&lt;=mediçao,BT110,0),0),PLE!$AA$28*BT110)</f>
        <v>0</v>
      </c>
      <c r="DU110" s="119">
        <f ca="1">IF($K110&lt;&gt;1,IF(ISNUMBER(INDEX(Import.PLE,$K110,DU$16)),IF(INDEX(Import.PLE,$K110,DU$16)&lt;=mediçao,BU110,0),0),PLE!$AA$28*BU110)</f>
        <v>0</v>
      </c>
      <c r="DV110" s="119">
        <f ca="1">IF($K110&lt;&gt;1,IF(ISNUMBER(INDEX(Import.PLE,$K110,DV$16)),IF(INDEX(Import.PLE,$K110,DV$16)&lt;=mediçao,BV110,0),0),PLE!$AA$28*BV110)</f>
        <v>0</v>
      </c>
      <c r="DW110" s="119">
        <f ca="1">IF($K110&lt;&gt;1,IF(ISNUMBER(INDEX(Import.PLE,$K110,DW$16)),IF(INDEX(Import.PLE,$K110,DW$16)&lt;=mediçao,BW110,0),0),PLE!$AA$28*BW110)</f>
        <v>0</v>
      </c>
      <c r="DX110" s="119">
        <f ca="1">IF($K110&lt;&gt;1,IF(ISNUMBER(INDEX(Import.PLE,$K110,DX$16)),IF(INDEX(Import.PLE,$K110,DX$16)&lt;=mediçao,BX110,0),0),PLE!$AA$28*BX110)</f>
        <v>0</v>
      </c>
      <c r="DY110" s="119">
        <f ca="1">IF($K110&lt;&gt;1,IF(ISNUMBER(INDEX(Import.PLE,$K110,DY$16)),IF(INDEX(Import.PLE,$K110,DY$16)&lt;=mediçao,BY110,0),0),PLE!$AA$28*BY110)</f>
        <v>0</v>
      </c>
      <c r="DZ110" s="119">
        <f ca="1">IF($K110&lt;&gt;1,IF(ISNUMBER(INDEX(Import.PLE,$K110,DZ$16)),IF(INDEX(Import.PLE,$K110,DZ$16)&lt;=mediçao,BZ110,0),0),PLE!$AA$28*BZ110)</f>
        <v>0</v>
      </c>
      <c r="EA110" s="119">
        <f ca="1">IF($K110&lt;&gt;1,IF(ISNUMBER(INDEX(Import.PLE,$K110,EA$16)),IF(INDEX(Import.PLE,$K110,EA$16)&lt;=mediçao,CA110,0),0),PLE!$AA$28*CA110)</f>
        <v>0</v>
      </c>
      <c r="EB110" s="119">
        <f ca="1">IF($K110&lt;&gt;1,IF(ISNUMBER(INDEX(Import.PLE,$K110,EB$16)),IF(INDEX(Import.PLE,$K110,EB$16)&lt;=mediçao,CB110,0),0),PLE!$AA$28*CB110)</f>
        <v>0</v>
      </c>
      <c r="EC110" s="119">
        <f ca="1">IF($K110&lt;&gt;1,IF(ISNUMBER(INDEX(Import.PLE,$K110,EC$16)),IF(INDEX(Import.PLE,$K110,EC$16)&lt;=mediçao,CC110,0),0),PLE!$AA$28*CC110)</f>
        <v>0</v>
      </c>
      <c r="ED110" s="119">
        <f ca="1">IF($K110&lt;&gt;1,IF(ISNUMBER(INDEX(Import.PLE,$K110,ED$16)),IF(INDEX(Import.PLE,$K110,ED$16)&lt;=mediçao,CD110,0),0),PLE!$AA$28*CD110)</f>
        <v>0</v>
      </c>
      <c r="EE110" s="119">
        <f ca="1">IF($K110&lt;&gt;1,IF(ISNUMBER(INDEX(Import.PLE,$K110,EE$16)),IF(INDEX(Import.PLE,$K110,EE$16)&lt;=mediçao,CE110,0),0),PLE!$AA$28*CE110)</f>
        <v>0</v>
      </c>
      <c r="EF110" s="119">
        <f ca="1">IF($K110&lt;&gt;1,IF(ISNUMBER(INDEX(Import.PLE,$K110,EF$16)),IF(INDEX(Import.PLE,$K110,EF$16)&lt;=mediçao,CF110,0),0),PLE!$AA$28*CF110)</f>
        <v>0</v>
      </c>
      <c r="EG110" s="119">
        <f ca="1">IF($K110&lt;&gt;1,IF(ISNUMBER(INDEX(Import.PLE,$K110,EG$16)),IF(INDEX(Import.PLE,$K110,EG$16)&lt;=mediçao,CG110,0),0),PLE!$AA$28*CG110)</f>
        <v>0</v>
      </c>
      <c r="EH110" s="119">
        <f ca="1">IF($K110&lt;&gt;1,IF(ISNUMBER(INDEX(Import.PLE,$K110,EH$16)),IF(INDEX(Import.PLE,$K110,EH$16)&lt;=mediçao,CH110,0),0),PLE!$AA$28*CH110)</f>
        <v>0</v>
      </c>
      <c r="EI110" s="119">
        <f ca="1">IF($K110&lt;&gt;1,IF(ISNUMBER(INDEX(Import.PLE,$K110,EI$16)),IF(INDEX(Import.PLE,$K110,EI$16)&lt;=mediçao,CI110,0),0),PLE!$AA$28*CI110)</f>
        <v>0</v>
      </c>
      <c r="EJ110" s="119">
        <f ca="1">IF($K110&lt;&gt;1,IF(ISNUMBER(INDEX(Import.PLE,$K110,EJ$16)),IF(INDEX(Import.PLE,$K110,EJ$16)&lt;=mediçao,CJ110,0),0),PLE!$AA$28*CJ110)</f>
        <v>0</v>
      </c>
      <c r="EK110" s="119">
        <f ca="1">IF($K110&lt;&gt;1,IF(ISNUMBER(INDEX(Import.PLE,$K110,EK$16)),IF(INDEX(Import.PLE,$K110,EK$16)&lt;=mediçao,CK110,0),0),PLE!$AA$28*CK110)</f>
        <v>0</v>
      </c>
      <c r="EL110" s="119">
        <f ca="1">IF($K110&lt;&gt;1,IF(ISNUMBER(INDEX(Import.PLE,$K110,EL$16)),IF(INDEX(Import.PLE,$K110,EL$16)&lt;=mediçao,CL110,0),0),PLE!$AA$28*CL110)</f>
        <v>0</v>
      </c>
      <c r="EM110" s="119">
        <f ca="1">IF($K110&lt;&gt;1,IF(ISNUMBER(INDEX(Import.PLE,$K110,EM$16)),IF(INDEX(Import.PLE,$K110,EM$16)&lt;=mediçao,CM110,0),0),PLE!$AA$28*CM110)</f>
        <v>0</v>
      </c>
      <c r="EN110" s="119">
        <f ca="1">IF($K110&lt;&gt;1,IF(ISNUMBER(INDEX(Import.PLE,$K110,EN$16)),IF(INDEX(Import.PLE,$K110,EN$16)&lt;=mediçao,CN110,0),0),PLE!$AA$28*CN110)</f>
        <v>0</v>
      </c>
      <c r="EO110" s="119">
        <f ca="1">IF($K110&lt;&gt;1,IF(ISNUMBER(INDEX(Import.PLE,$K110,EO$16)),IF(INDEX(Import.PLE,$K110,EO$16)&lt;=mediçao,CO110,0),0),PLE!$AA$28*CO110)</f>
        <v>0</v>
      </c>
      <c r="EP110" s="119">
        <f ca="1">IF($K110&lt;&gt;1,IF(ISNUMBER(INDEX(Import.PLE,$K110,EP$16)),IF(INDEX(Import.PLE,$K110,EP$16)&lt;=mediçao,CP110,0),0),PLE!$AA$28*CP110)</f>
        <v>0</v>
      </c>
      <c r="EQ110" s="119">
        <f ca="1">IF($K110&lt;&gt;1,IF(ISNUMBER(INDEX(Import.PLE,$K110,EQ$16)),IF(INDEX(Import.PLE,$K110,EQ$16)&lt;=mediçao,CQ110,0),0),PLE!$AA$28*CQ110)</f>
        <v>0</v>
      </c>
      <c r="ER110" s="119">
        <f ca="1">IF($K110&lt;&gt;1,IF(ISNUMBER(INDEX(Import.PLE,$K110,ER$16)),IF(INDEX(Import.PLE,$K110,ER$16)&lt;=mediçao,CR110,0),0),PLE!$AA$28*CR110)</f>
        <v>0</v>
      </c>
      <c r="ES110" s="119">
        <f ca="1">IF($K110&lt;&gt;1,IF(ISNUMBER(INDEX(Import.PLE,$K110,ES$16)),IF(INDEX(Import.PLE,$K110,ES$16)&lt;=mediçao,CS110,0),0),PLE!$AA$28*CS110)</f>
        <v>0</v>
      </c>
      <c r="ET110" s="119">
        <f ca="1">IF($K110&lt;&gt;1,IF(ISNUMBER(INDEX(Import.PLE,$K110,ET$16)),IF(INDEX(Import.PLE,$K110,ET$16)&lt;=mediçao,CT110,0),0),PLE!$AA$28*CT110)</f>
        <v>0</v>
      </c>
      <c r="EU110" s="119">
        <f ca="1">IF($K110&lt;&gt;1,IF(ISNUMBER(INDEX(Import.PLE,$K110,EU$16)),IF(INDEX(Import.PLE,$K110,EU$16)&lt;=mediçao,CU110,0),0),PLE!$AA$28*CU110)</f>
        <v>0</v>
      </c>
      <c r="EV110" s="119">
        <f ca="1">IF($K110&lt;&gt;1,IF(ISNUMBER(INDEX(Import.PLE,$K110,EV$16)),IF(INDEX(Import.PLE,$K110,EV$16)&lt;=mediçao,CV110,0),0),PLE!$AA$28*CV110)</f>
        <v>0</v>
      </c>
      <c r="EW110" s="119">
        <f ca="1">IF($K110&lt;&gt;1,IF(ISNUMBER(INDEX(Import.PLE,$K110,EW$16)),IF(INDEX(Import.PLE,$K110,EW$16)&lt;=mediçao,CW110,0),0),PLE!$AA$28*CW110)</f>
        <v>0</v>
      </c>
      <c r="EX110" s="119">
        <f ca="1">IF($K110&lt;&gt;1,IF(ISNUMBER(INDEX(Import.PLE,$K110,EX$16)),IF(INDEX(Import.PLE,$K110,EX$16)&lt;=mediçao,CX110,0),0),PLE!$AA$28*CX110)</f>
        <v>0</v>
      </c>
      <c r="EY110" s="119">
        <f ca="1">IF($K110&lt;&gt;1,IF(ISNUMBER(INDEX(Import.PLE,$K110,EY$16)),IF(INDEX(Import.PLE,$K110,EY$16)&lt;=mediçao,CY110,0),0),PLE!$AA$28*CY110)</f>
        <v>0</v>
      </c>
      <c r="EZ110" s="119">
        <f ca="1">IF($K110&lt;&gt;1,IF(ISNUMBER(INDEX(Import.PLE,$K110,EZ$16)),IF(INDEX(Import.PLE,$K110,EZ$16)&lt;=mediçao,CZ110,0),0),PLE!$AA$28*CZ110)</f>
        <v>0</v>
      </c>
      <c r="FA110" s="119">
        <f ca="1">IF($K110&lt;&gt;1,IF(ISNUMBER(INDEX(Import.PLE,$K110,FA$16)),IF(INDEX(Import.PLE,$K110,FA$16)&lt;=mediçao,DA110,0),0),PLE!$AA$28*DA110)</f>
        <v>0</v>
      </c>
      <c r="FB110" s="119">
        <f ca="1">IF($K110&lt;&gt;1,IF(ISNUMBER(INDEX(Import.PLE,$K110,FB$16)),IF(INDEX(Import.PLE,$K110,FB$16)&lt;=mediçao,DB110,0),0),PLE!$AA$28*DB110)</f>
        <v>0</v>
      </c>
      <c r="FC110" s="119">
        <f ca="1">IF($K110&lt;&gt;1,IF(ISNUMBER(INDEX(Import.PLE,$K110,FC$16)),IF(INDEX(Import.PLE,$K110,FC$16)&lt;=mediçao,DC110,0),0),PLE!$AA$28*DC110)</f>
        <v>0</v>
      </c>
      <c r="FD110" s="119">
        <f ca="1">IF($K110&lt;&gt;1,IF(ISNUMBER(INDEX(Import.PLE,$K110,FD$16)),IF(INDEX(Import.PLE,$K110,FD$16)&lt;=mediçao,DD110,0),0),PLE!$AA$28*DD110)</f>
        <v>0</v>
      </c>
      <c r="FE110" s="119">
        <f ca="1">IF($K110&lt;&gt;1,IF(ISNUMBER(INDEX(Import.PLE,$K110,FE$16)),IF(INDEX(Import.PLE,$K110,FE$16)&lt;=mediçao,DE110,0),0),PLE!$AA$28*DE110)</f>
        <v>0</v>
      </c>
      <c r="FF110" s="119">
        <f ca="1">IF($K110&lt;&gt;1,IF(ISNUMBER(INDEX(Import.PLE,$K110,FF$16)),IF(INDEX(Import.PLE,$K110,FF$16)&lt;=mediçao,DF110,0),0),PLE!$AA$28*DF110)</f>
        <v>0</v>
      </c>
      <c r="FG110" s="119">
        <f ca="1">IF($K110&lt;&gt;1,IF(ISNUMBER(INDEX(Import.PLE,$K110,FG$16)),IF(INDEX(Import.PLE,$K110,FG$16)&lt;=mediçao,DG110,0),0),PLE!$AA$28*DG110)</f>
        <v>0</v>
      </c>
      <c r="FH110" s="119">
        <f ca="1">IF($K110&lt;&gt;1,IF(ISNUMBER(INDEX(Import.PLE,$K110,FH$16)),IF(INDEX(Import.PLE,$K110,FH$16)&lt;=mediçao,DH110,0),0),PLE!$AA$28*DH110)</f>
        <v>0</v>
      </c>
      <c r="FI110" s="119">
        <f ca="1">IF($K110&lt;&gt;1,IF(ISNUMBER(INDEX(Import.PLE,$K110,FI$16)),IF(INDEX(Import.PLE,$K110,FI$16)&lt;=mediçao,DI110,0),0),PLE!$AA$28*DI110)</f>
        <v>0</v>
      </c>
      <c r="FJ110" s="119">
        <f ca="1">IF($K110&lt;&gt;1,IF(ISNUMBER(INDEX(Import.PLE,$K110,FJ$16)),IF(INDEX(Import.PLE,$K110,FJ$16)&lt;=mediçao,DJ110,0),0),PLE!$AA$28*DJ110)</f>
        <v>0</v>
      </c>
    </row>
    <row r="111" spans="2:166" s="88" customFormat="1" ht="11.25" customHeight="1" x14ac:dyDescent="0.35">
      <c r="B111" s="118">
        <f t="shared" ca="1" si="59"/>
        <v>94</v>
      </c>
      <c r="C111" s="83" t="str">
        <f t="shared" si="4"/>
        <v>Serviço</v>
      </c>
      <c r="D111" s="138" t="s">
        <v>369</v>
      </c>
      <c r="E111" s="139" t="s">
        <v>370</v>
      </c>
      <c r="F111" s="137" t="s">
        <v>329</v>
      </c>
      <c r="G111" s="174">
        <f t="shared" si="5"/>
        <v>3</v>
      </c>
      <c r="H111" s="175">
        <f t="shared" si="6"/>
        <v>19.64</v>
      </c>
      <c r="I111" s="176">
        <v>58.92</v>
      </c>
      <c r="J111" s="86"/>
      <c r="K111" s="168">
        <f>deactivatedados.form1</f>
        <v>13</v>
      </c>
      <c r="L111" s="167" t="s">
        <v>713</v>
      </c>
      <c r="M111" s="87"/>
      <c r="N111" s="181">
        <v>3</v>
      </c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  <c r="AV111" s="181"/>
      <c r="AW111" s="181"/>
      <c r="AX111" s="181"/>
      <c r="AY111" s="181"/>
      <c r="AZ111" s="181"/>
      <c r="BA111" s="181"/>
      <c r="BB111" s="181"/>
      <c r="BC111" s="181"/>
      <c r="BD111" s="181"/>
      <c r="BE111" s="181"/>
      <c r="BF111" s="181"/>
      <c r="BG111" s="181"/>
      <c r="BH111" s="181"/>
      <c r="BI111" s="181"/>
      <c r="BJ111" s="181"/>
      <c r="BK111" s="181"/>
      <c r="BM111" s="119">
        <f t="shared" ca="1" si="7"/>
        <v>58.92</v>
      </c>
      <c r="BN111" s="119">
        <f t="shared" si="8"/>
        <v>0</v>
      </c>
      <c r="BO111" s="119">
        <f t="shared" si="9"/>
        <v>0</v>
      </c>
      <c r="BP111" s="119">
        <f t="shared" si="10"/>
        <v>0</v>
      </c>
      <c r="BQ111" s="119">
        <f t="shared" si="11"/>
        <v>0</v>
      </c>
      <c r="BR111" s="119">
        <f t="shared" si="12"/>
        <v>0</v>
      </c>
      <c r="BS111" s="119">
        <f t="shared" si="13"/>
        <v>0</v>
      </c>
      <c r="BT111" s="119">
        <f t="shared" si="14"/>
        <v>0</v>
      </c>
      <c r="BU111" s="119">
        <f t="shared" si="15"/>
        <v>0</v>
      </c>
      <c r="BV111" s="119">
        <f t="shared" si="16"/>
        <v>0</v>
      </c>
      <c r="BW111" s="119">
        <f t="shared" si="17"/>
        <v>0</v>
      </c>
      <c r="BX111" s="119">
        <f t="shared" si="18"/>
        <v>0</v>
      </c>
      <c r="BY111" s="119">
        <f t="shared" si="19"/>
        <v>0</v>
      </c>
      <c r="BZ111" s="119">
        <f t="shared" si="20"/>
        <v>0</v>
      </c>
      <c r="CA111" s="119">
        <f t="shared" si="21"/>
        <v>0</v>
      </c>
      <c r="CB111" s="119">
        <f t="shared" si="22"/>
        <v>0</v>
      </c>
      <c r="CC111" s="119">
        <f t="shared" si="23"/>
        <v>0</v>
      </c>
      <c r="CD111" s="119">
        <f t="shared" si="24"/>
        <v>0</v>
      </c>
      <c r="CE111" s="119">
        <f t="shared" si="25"/>
        <v>0</v>
      </c>
      <c r="CF111" s="119">
        <f t="shared" si="26"/>
        <v>0</v>
      </c>
      <c r="CG111" s="119">
        <f t="shared" si="27"/>
        <v>0</v>
      </c>
      <c r="CH111" s="119">
        <f t="shared" si="28"/>
        <v>0</v>
      </c>
      <c r="CI111" s="119">
        <f t="shared" si="29"/>
        <v>0</v>
      </c>
      <c r="CJ111" s="119">
        <f t="shared" si="30"/>
        <v>0</v>
      </c>
      <c r="CK111" s="119">
        <f t="shared" si="31"/>
        <v>0</v>
      </c>
      <c r="CL111" s="119">
        <f t="shared" si="32"/>
        <v>0</v>
      </c>
      <c r="CM111" s="119">
        <f t="shared" si="33"/>
        <v>0</v>
      </c>
      <c r="CN111" s="119">
        <f t="shared" si="34"/>
        <v>0</v>
      </c>
      <c r="CO111" s="119">
        <f t="shared" si="35"/>
        <v>0</v>
      </c>
      <c r="CP111" s="119">
        <f t="shared" si="36"/>
        <v>0</v>
      </c>
      <c r="CQ111" s="119">
        <f t="shared" si="37"/>
        <v>0</v>
      </c>
      <c r="CR111" s="119">
        <f t="shared" si="38"/>
        <v>0</v>
      </c>
      <c r="CS111" s="119">
        <f t="shared" si="39"/>
        <v>0</v>
      </c>
      <c r="CT111" s="119">
        <f t="shared" si="40"/>
        <v>0</v>
      </c>
      <c r="CU111" s="119">
        <f t="shared" si="41"/>
        <v>0</v>
      </c>
      <c r="CV111" s="119">
        <f t="shared" si="42"/>
        <v>0</v>
      </c>
      <c r="CW111" s="119">
        <f t="shared" si="43"/>
        <v>0</v>
      </c>
      <c r="CX111" s="119">
        <f t="shared" si="44"/>
        <v>0</v>
      </c>
      <c r="CY111" s="119">
        <f t="shared" si="45"/>
        <v>0</v>
      </c>
      <c r="CZ111" s="119">
        <f t="shared" si="46"/>
        <v>0</v>
      </c>
      <c r="DA111" s="119">
        <f t="shared" si="47"/>
        <v>0</v>
      </c>
      <c r="DB111" s="119">
        <f t="shared" si="48"/>
        <v>0</v>
      </c>
      <c r="DC111" s="119">
        <f t="shared" si="49"/>
        <v>0</v>
      </c>
      <c r="DD111" s="119">
        <f t="shared" si="50"/>
        <v>0</v>
      </c>
      <c r="DE111" s="119">
        <f t="shared" si="51"/>
        <v>0</v>
      </c>
      <c r="DF111" s="119">
        <f t="shared" si="52"/>
        <v>0</v>
      </c>
      <c r="DG111" s="119">
        <f t="shared" si="53"/>
        <v>0</v>
      </c>
      <c r="DH111" s="119">
        <f t="shared" si="54"/>
        <v>0</v>
      </c>
      <c r="DI111" s="119">
        <f t="shared" si="55"/>
        <v>0</v>
      </c>
      <c r="DJ111" s="119">
        <f t="shared" si="56"/>
        <v>0</v>
      </c>
      <c r="DK111" s="126" t="str">
        <f t="shared" si="57"/>
        <v>1</v>
      </c>
      <c r="DL111" s="126">
        <f t="shared" ca="1" si="58"/>
        <v>0</v>
      </c>
      <c r="DM111" s="119">
        <f ca="1">IF($K111&lt;&gt;1,IF(ISNUMBER(INDEX(Import.PLE,$K111,DM$16)),IF(INDEX(Import.PLE,$K111,DM$16)&lt;=mediçao,BM111,0),0),PLE!$AA$28*BM111)</f>
        <v>0</v>
      </c>
      <c r="DN111" s="119">
        <f ca="1">IF($K111&lt;&gt;1,IF(ISNUMBER(INDEX(Import.PLE,$K111,DN$16)),IF(INDEX(Import.PLE,$K111,DN$16)&lt;=mediçao,BN111,0),0),PLE!$AA$28*BN111)</f>
        <v>0</v>
      </c>
      <c r="DO111" s="119">
        <f ca="1">IF($K111&lt;&gt;1,IF(ISNUMBER(INDEX(Import.PLE,$K111,DO$16)),IF(INDEX(Import.PLE,$K111,DO$16)&lt;=mediçao,BO111,0),0),PLE!$AA$28*BO111)</f>
        <v>0</v>
      </c>
      <c r="DP111" s="119">
        <f ca="1">IF($K111&lt;&gt;1,IF(ISNUMBER(INDEX(Import.PLE,$K111,DP$16)),IF(INDEX(Import.PLE,$K111,DP$16)&lt;=mediçao,BP111,0),0),PLE!$AA$28*BP111)</f>
        <v>0</v>
      </c>
      <c r="DQ111" s="119">
        <f ca="1">IF($K111&lt;&gt;1,IF(ISNUMBER(INDEX(Import.PLE,$K111,DQ$16)),IF(INDEX(Import.PLE,$K111,DQ$16)&lt;=mediçao,BQ111,0),0),PLE!$AA$28*BQ111)</f>
        <v>0</v>
      </c>
      <c r="DR111" s="119">
        <f ca="1">IF($K111&lt;&gt;1,IF(ISNUMBER(INDEX(Import.PLE,$K111,DR$16)),IF(INDEX(Import.PLE,$K111,DR$16)&lt;=mediçao,BR111,0),0),PLE!$AA$28*BR111)</f>
        <v>0</v>
      </c>
      <c r="DS111" s="119">
        <f ca="1">IF($K111&lt;&gt;1,IF(ISNUMBER(INDEX(Import.PLE,$K111,DS$16)),IF(INDEX(Import.PLE,$K111,DS$16)&lt;=mediçao,BS111,0),0),PLE!$AA$28*BS111)</f>
        <v>0</v>
      </c>
      <c r="DT111" s="119">
        <f ca="1">IF($K111&lt;&gt;1,IF(ISNUMBER(INDEX(Import.PLE,$K111,DT$16)),IF(INDEX(Import.PLE,$K111,DT$16)&lt;=mediçao,BT111,0),0),PLE!$AA$28*BT111)</f>
        <v>0</v>
      </c>
      <c r="DU111" s="119">
        <f ca="1">IF($K111&lt;&gt;1,IF(ISNUMBER(INDEX(Import.PLE,$K111,DU$16)),IF(INDEX(Import.PLE,$K111,DU$16)&lt;=mediçao,BU111,0),0),PLE!$AA$28*BU111)</f>
        <v>0</v>
      </c>
      <c r="DV111" s="119">
        <f ca="1">IF($K111&lt;&gt;1,IF(ISNUMBER(INDEX(Import.PLE,$K111,DV$16)),IF(INDEX(Import.PLE,$K111,DV$16)&lt;=mediçao,BV111,0),0),PLE!$AA$28*BV111)</f>
        <v>0</v>
      </c>
      <c r="DW111" s="119">
        <f ca="1">IF($K111&lt;&gt;1,IF(ISNUMBER(INDEX(Import.PLE,$K111,DW$16)),IF(INDEX(Import.PLE,$K111,DW$16)&lt;=mediçao,BW111,0),0),PLE!$AA$28*BW111)</f>
        <v>0</v>
      </c>
      <c r="DX111" s="119">
        <f ca="1">IF($K111&lt;&gt;1,IF(ISNUMBER(INDEX(Import.PLE,$K111,DX$16)),IF(INDEX(Import.PLE,$K111,DX$16)&lt;=mediçao,BX111,0),0),PLE!$AA$28*BX111)</f>
        <v>0</v>
      </c>
      <c r="DY111" s="119">
        <f ca="1">IF($K111&lt;&gt;1,IF(ISNUMBER(INDEX(Import.PLE,$K111,DY$16)),IF(INDEX(Import.PLE,$K111,DY$16)&lt;=mediçao,BY111,0),0),PLE!$AA$28*BY111)</f>
        <v>0</v>
      </c>
      <c r="DZ111" s="119">
        <f ca="1">IF($K111&lt;&gt;1,IF(ISNUMBER(INDEX(Import.PLE,$K111,DZ$16)),IF(INDEX(Import.PLE,$K111,DZ$16)&lt;=mediçao,BZ111,0),0),PLE!$AA$28*BZ111)</f>
        <v>0</v>
      </c>
      <c r="EA111" s="119">
        <f ca="1">IF($K111&lt;&gt;1,IF(ISNUMBER(INDEX(Import.PLE,$K111,EA$16)),IF(INDEX(Import.PLE,$K111,EA$16)&lt;=mediçao,CA111,0),0),PLE!$AA$28*CA111)</f>
        <v>0</v>
      </c>
      <c r="EB111" s="119">
        <f ca="1">IF($K111&lt;&gt;1,IF(ISNUMBER(INDEX(Import.PLE,$K111,EB$16)),IF(INDEX(Import.PLE,$K111,EB$16)&lt;=mediçao,CB111,0),0),PLE!$AA$28*CB111)</f>
        <v>0</v>
      </c>
      <c r="EC111" s="119">
        <f ca="1">IF($K111&lt;&gt;1,IF(ISNUMBER(INDEX(Import.PLE,$K111,EC$16)),IF(INDEX(Import.PLE,$K111,EC$16)&lt;=mediçao,CC111,0),0),PLE!$AA$28*CC111)</f>
        <v>0</v>
      </c>
      <c r="ED111" s="119">
        <f ca="1">IF($K111&lt;&gt;1,IF(ISNUMBER(INDEX(Import.PLE,$K111,ED$16)),IF(INDEX(Import.PLE,$K111,ED$16)&lt;=mediçao,CD111,0),0),PLE!$AA$28*CD111)</f>
        <v>0</v>
      </c>
      <c r="EE111" s="119">
        <f ca="1">IF($K111&lt;&gt;1,IF(ISNUMBER(INDEX(Import.PLE,$K111,EE$16)),IF(INDEX(Import.PLE,$K111,EE$16)&lt;=mediçao,CE111,0),0),PLE!$AA$28*CE111)</f>
        <v>0</v>
      </c>
      <c r="EF111" s="119">
        <f ca="1">IF($K111&lt;&gt;1,IF(ISNUMBER(INDEX(Import.PLE,$K111,EF$16)),IF(INDEX(Import.PLE,$K111,EF$16)&lt;=mediçao,CF111,0),0),PLE!$AA$28*CF111)</f>
        <v>0</v>
      </c>
      <c r="EG111" s="119">
        <f ca="1">IF($K111&lt;&gt;1,IF(ISNUMBER(INDEX(Import.PLE,$K111,EG$16)),IF(INDEX(Import.PLE,$K111,EG$16)&lt;=mediçao,CG111,0),0),PLE!$AA$28*CG111)</f>
        <v>0</v>
      </c>
      <c r="EH111" s="119">
        <f ca="1">IF($K111&lt;&gt;1,IF(ISNUMBER(INDEX(Import.PLE,$K111,EH$16)),IF(INDEX(Import.PLE,$K111,EH$16)&lt;=mediçao,CH111,0),0),PLE!$AA$28*CH111)</f>
        <v>0</v>
      </c>
      <c r="EI111" s="119">
        <f ca="1">IF($K111&lt;&gt;1,IF(ISNUMBER(INDEX(Import.PLE,$K111,EI$16)),IF(INDEX(Import.PLE,$K111,EI$16)&lt;=mediçao,CI111,0),0),PLE!$AA$28*CI111)</f>
        <v>0</v>
      </c>
      <c r="EJ111" s="119">
        <f ca="1">IF($K111&lt;&gt;1,IF(ISNUMBER(INDEX(Import.PLE,$K111,EJ$16)),IF(INDEX(Import.PLE,$K111,EJ$16)&lt;=mediçao,CJ111,0),0),PLE!$AA$28*CJ111)</f>
        <v>0</v>
      </c>
      <c r="EK111" s="119">
        <f ca="1">IF($K111&lt;&gt;1,IF(ISNUMBER(INDEX(Import.PLE,$K111,EK$16)),IF(INDEX(Import.PLE,$K111,EK$16)&lt;=mediçao,CK111,0),0),PLE!$AA$28*CK111)</f>
        <v>0</v>
      </c>
      <c r="EL111" s="119">
        <f ca="1">IF($K111&lt;&gt;1,IF(ISNUMBER(INDEX(Import.PLE,$K111,EL$16)),IF(INDEX(Import.PLE,$K111,EL$16)&lt;=mediçao,CL111,0),0),PLE!$AA$28*CL111)</f>
        <v>0</v>
      </c>
      <c r="EM111" s="119">
        <f ca="1">IF($K111&lt;&gt;1,IF(ISNUMBER(INDEX(Import.PLE,$K111,EM$16)),IF(INDEX(Import.PLE,$K111,EM$16)&lt;=mediçao,CM111,0),0),PLE!$AA$28*CM111)</f>
        <v>0</v>
      </c>
      <c r="EN111" s="119">
        <f ca="1">IF($K111&lt;&gt;1,IF(ISNUMBER(INDEX(Import.PLE,$K111,EN$16)),IF(INDEX(Import.PLE,$K111,EN$16)&lt;=mediçao,CN111,0),0),PLE!$AA$28*CN111)</f>
        <v>0</v>
      </c>
      <c r="EO111" s="119">
        <f ca="1">IF($K111&lt;&gt;1,IF(ISNUMBER(INDEX(Import.PLE,$K111,EO$16)),IF(INDEX(Import.PLE,$K111,EO$16)&lt;=mediçao,CO111,0),0),PLE!$AA$28*CO111)</f>
        <v>0</v>
      </c>
      <c r="EP111" s="119">
        <f ca="1">IF($K111&lt;&gt;1,IF(ISNUMBER(INDEX(Import.PLE,$K111,EP$16)),IF(INDEX(Import.PLE,$K111,EP$16)&lt;=mediçao,CP111,0),0),PLE!$AA$28*CP111)</f>
        <v>0</v>
      </c>
      <c r="EQ111" s="119">
        <f ca="1">IF($K111&lt;&gt;1,IF(ISNUMBER(INDEX(Import.PLE,$K111,EQ$16)),IF(INDEX(Import.PLE,$K111,EQ$16)&lt;=mediçao,CQ111,0),0),PLE!$AA$28*CQ111)</f>
        <v>0</v>
      </c>
      <c r="ER111" s="119">
        <f ca="1">IF($K111&lt;&gt;1,IF(ISNUMBER(INDEX(Import.PLE,$K111,ER$16)),IF(INDEX(Import.PLE,$K111,ER$16)&lt;=mediçao,CR111,0),0),PLE!$AA$28*CR111)</f>
        <v>0</v>
      </c>
      <c r="ES111" s="119">
        <f ca="1">IF($K111&lt;&gt;1,IF(ISNUMBER(INDEX(Import.PLE,$K111,ES$16)),IF(INDEX(Import.PLE,$K111,ES$16)&lt;=mediçao,CS111,0),0),PLE!$AA$28*CS111)</f>
        <v>0</v>
      </c>
      <c r="ET111" s="119">
        <f ca="1">IF($K111&lt;&gt;1,IF(ISNUMBER(INDEX(Import.PLE,$K111,ET$16)),IF(INDEX(Import.PLE,$K111,ET$16)&lt;=mediçao,CT111,0),0),PLE!$AA$28*CT111)</f>
        <v>0</v>
      </c>
      <c r="EU111" s="119">
        <f ca="1">IF($K111&lt;&gt;1,IF(ISNUMBER(INDEX(Import.PLE,$K111,EU$16)),IF(INDEX(Import.PLE,$K111,EU$16)&lt;=mediçao,CU111,0),0),PLE!$AA$28*CU111)</f>
        <v>0</v>
      </c>
      <c r="EV111" s="119">
        <f ca="1">IF($K111&lt;&gt;1,IF(ISNUMBER(INDEX(Import.PLE,$K111,EV$16)),IF(INDEX(Import.PLE,$K111,EV$16)&lt;=mediçao,CV111,0),0),PLE!$AA$28*CV111)</f>
        <v>0</v>
      </c>
      <c r="EW111" s="119">
        <f ca="1">IF($K111&lt;&gt;1,IF(ISNUMBER(INDEX(Import.PLE,$K111,EW$16)),IF(INDEX(Import.PLE,$K111,EW$16)&lt;=mediçao,CW111,0),0),PLE!$AA$28*CW111)</f>
        <v>0</v>
      </c>
      <c r="EX111" s="119">
        <f ca="1">IF($K111&lt;&gt;1,IF(ISNUMBER(INDEX(Import.PLE,$K111,EX$16)),IF(INDEX(Import.PLE,$K111,EX$16)&lt;=mediçao,CX111,0),0),PLE!$AA$28*CX111)</f>
        <v>0</v>
      </c>
      <c r="EY111" s="119">
        <f ca="1">IF($K111&lt;&gt;1,IF(ISNUMBER(INDEX(Import.PLE,$K111,EY$16)),IF(INDEX(Import.PLE,$K111,EY$16)&lt;=mediçao,CY111,0),0),PLE!$AA$28*CY111)</f>
        <v>0</v>
      </c>
      <c r="EZ111" s="119">
        <f ca="1">IF($K111&lt;&gt;1,IF(ISNUMBER(INDEX(Import.PLE,$K111,EZ$16)),IF(INDEX(Import.PLE,$K111,EZ$16)&lt;=mediçao,CZ111,0),0),PLE!$AA$28*CZ111)</f>
        <v>0</v>
      </c>
      <c r="FA111" s="119">
        <f ca="1">IF($K111&lt;&gt;1,IF(ISNUMBER(INDEX(Import.PLE,$K111,FA$16)),IF(INDEX(Import.PLE,$K111,FA$16)&lt;=mediçao,DA111,0),0),PLE!$AA$28*DA111)</f>
        <v>0</v>
      </c>
      <c r="FB111" s="119">
        <f ca="1">IF($K111&lt;&gt;1,IF(ISNUMBER(INDEX(Import.PLE,$K111,FB$16)),IF(INDEX(Import.PLE,$K111,FB$16)&lt;=mediçao,DB111,0),0),PLE!$AA$28*DB111)</f>
        <v>0</v>
      </c>
      <c r="FC111" s="119">
        <f ca="1">IF($K111&lt;&gt;1,IF(ISNUMBER(INDEX(Import.PLE,$K111,FC$16)),IF(INDEX(Import.PLE,$K111,FC$16)&lt;=mediçao,DC111,0),0),PLE!$AA$28*DC111)</f>
        <v>0</v>
      </c>
      <c r="FD111" s="119">
        <f ca="1">IF($K111&lt;&gt;1,IF(ISNUMBER(INDEX(Import.PLE,$K111,FD$16)),IF(INDEX(Import.PLE,$K111,FD$16)&lt;=mediçao,DD111,0),0),PLE!$AA$28*DD111)</f>
        <v>0</v>
      </c>
      <c r="FE111" s="119">
        <f ca="1">IF($K111&lt;&gt;1,IF(ISNUMBER(INDEX(Import.PLE,$K111,FE$16)),IF(INDEX(Import.PLE,$K111,FE$16)&lt;=mediçao,DE111,0),0),PLE!$AA$28*DE111)</f>
        <v>0</v>
      </c>
      <c r="FF111" s="119">
        <f ca="1">IF($K111&lt;&gt;1,IF(ISNUMBER(INDEX(Import.PLE,$K111,FF$16)),IF(INDEX(Import.PLE,$K111,FF$16)&lt;=mediçao,DF111,0),0),PLE!$AA$28*DF111)</f>
        <v>0</v>
      </c>
      <c r="FG111" s="119">
        <f ca="1">IF($K111&lt;&gt;1,IF(ISNUMBER(INDEX(Import.PLE,$K111,FG$16)),IF(INDEX(Import.PLE,$K111,FG$16)&lt;=mediçao,DG111,0),0),PLE!$AA$28*DG111)</f>
        <v>0</v>
      </c>
      <c r="FH111" s="119">
        <f ca="1">IF($K111&lt;&gt;1,IF(ISNUMBER(INDEX(Import.PLE,$K111,FH$16)),IF(INDEX(Import.PLE,$K111,FH$16)&lt;=mediçao,DH111,0),0),PLE!$AA$28*DH111)</f>
        <v>0</v>
      </c>
      <c r="FI111" s="119">
        <f ca="1">IF($K111&lt;&gt;1,IF(ISNUMBER(INDEX(Import.PLE,$K111,FI$16)),IF(INDEX(Import.PLE,$K111,FI$16)&lt;=mediçao,DI111,0),0),PLE!$AA$28*DI111)</f>
        <v>0</v>
      </c>
      <c r="FJ111" s="119">
        <f ca="1">IF($K111&lt;&gt;1,IF(ISNUMBER(INDEX(Import.PLE,$K111,FJ$16)),IF(INDEX(Import.PLE,$K111,FJ$16)&lt;=mediçao,DJ111,0),0),PLE!$AA$28*DJ111)</f>
        <v>0</v>
      </c>
    </row>
    <row r="112" spans="2:166" s="88" customFormat="1" ht="11.25" customHeight="1" x14ac:dyDescent="0.35">
      <c r="B112" s="118">
        <f t="shared" ca="1" si="59"/>
        <v>95</v>
      </c>
      <c r="C112" s="83" t="str">
        <f t="shared" si="4"/>
        <v>Serviço</v>
      </c>
      <c r="D112" s="138" t="s">
        <v>371</v>
      </c>
      <c r="E112" s="139" t="s">
        <v>372</v>
      </c>
      <c r="F112" s="137" t="s">
        <v>329</v>
      </c>
      <c r="G112" s="174">
        <f t="shared" si="5"/>
        <v>2</v>
      </c>
      <c r="H112" s="175">
        <f t="shared" si="6"/>
        <v>34.67</v>
      </c>
      <c r="I112" s="176">
        <v>69.34</v>
      </c>
      <c r="J112" s="86"/>
      <c r="K112" s="168">
        <f>deactivatedados.form1</f>
        <v>13</v>
      </c>
      <c r="L112" s="167" t="s">
        <v>713</v>
      </c>
      <c r="M112" s="87"/>
      <c r="N112" s="181">
        <v>2</v>
      </c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1"/>
      <c r="AT112" s="181"/>
      <c r="AU112" s="181"/>
      <c r="AV112" s="181"/>
      <c r="AW112" s="181"/>
      <c r="AX112" s="181"/>
      <c r="AY112" s="181"/>
      <c r="AZ112" s="181"/>
      <c r="BA112" s="181"/>
      <c r="BB112" s="181"/>
      <c r="BC112" s="181"/>
      <c r="BD112" s="181"/>
      <c r="BE112" s="181"/>
      <c r="BF112" s="181"/>
      <c r="BG112" s="181"/>
      <c r="BH112" s="181"/>
      <c r="BI112" s="181"/>
      <c r="BJ112" s="181"/>
      <c r="BK112" s="181"/>
      <c r="BM112" s="119">
        <f t="shared" ca="1" si="7"/>
        <v>69.34</v>
      </c>
      <c r="BN112" s="119">
        <f t="shared" si="8"/>
        <v>0</v>
      </c>
      <c r="BO112" s="119">
        <f t="shared" si="9"/>
        <v>0</v>
      </c>
      <c r="BP112" s="119">
        <f t="shared" si="10"/>
        <v>0</v>
      </c>
      <c r="BQ112" s="119">
        <f t="shared" si="11"/>
        <v>0</v>
      </c>
      <c r="BR112" s="119">
        <f t="shared" si="12"/>
        <v>0</v>
      </c>
      <c r="BS112" s="119">
        <f t="shared" si="13"/>
        <v>0</v>
      </c>
      <c r="BT112" s="119">
        <f t="shared" si="14"/>
        <v>0</v>
      </c>
      <c r="BU112" s="119">
        <f t="shared" si="15"/>
        <v>0</v>
      </c>
      <c r="BV112" s="119">
        <f t="shared" si="16"/>
        <v>0</v>
      </c>
      <c r="BW112" s="119">
        <f t="shared" si="17"/>
        <v>0</v>
      </c>
      <c r="BX112" s="119">
        <f t="shared" si="18"/>
        <v>0</v>
      </c>
      <c r="BY112" s="119">
        <f t="shared" si="19"/>
        <v>0</v>
      </c>
      <c r="BZ112" s="119">
        <f t="shared" si="20"/>
        <v>0</v>
      </c>
      <c r="CA112" s="119">
        <f t="shared" si="21"/>
        <v>0</v>
      </c>
      <c r="CB112" s="119">
        <f t="shared" si="22"/>
        <v>0</v>
      </c>
      <c r="CC112" s="119">
        <f t="shared" si="23"/>
        <v>0</v>
      </c>
      <c r="CD112" s="119">
        <f t="shared" si="24"/>
        <v>0</v>
      </c>
      <c r="CE112" s="119">
        <f t="shared" si="25"/>
        <v>0</v>
      </c>
      <c r="CF112" s="119">
        <f t="shared" si="26"/>
        <v>0</v>
      </c>
      <c r="CG112" s="119">
        <f t="shared" si="27"/>
        <v>0</v>
      </c>
      <c r="CH112" s="119">
        <f t="shared" si="28"/>
        <v>0</v>
      </c>
      <c r="CI112" s="119">
        <f t="shared" si="29"/>
        <v>0</v>
      </c>
      <c r="CJ112" s="119">
        <f t="shared" si="30"/>
        <v>0</v>
      </c>
      <c r="CK112" s="119">
        <f t="shared" si="31"/>
        <v>0</v>
      </c>
      <c r="CL112" s="119">
        <f t="shared" si="32"/>
        <v>0</v>
      </c>
      <c r="CM112" s="119">
        <f t="shared" si="33"/>
        <v>0</v>
      </c>
      <c r="CN112" s="119">
        <f t="shared" si="34"/>
        <v>0</v>
      </c>
      <c r="CO112" s="119">
        <f t="shared" si="35"/>
        <v>0</v>
      </c>
      <c r="CP112" s="119">
        <f t="shared" si="36"/>
        <v>0</v>
      </c>
      <c r="CQ112" s="119">
        <f t="shared" si="37"/>
        <v>0</v>
      </c>
      <c r="CR112" s="119">
        <f t="shared" si="38"/>
        <v>0</v>
      </c>
      <c r="CS112" s="119">
        <f t="shared" si="39"/>
        <v>0</v>
      </c>
      <c r="CT112" s="119">
        <f t="shared" si="40"/>
        <v>0</v>
      </c>
      <c r="CU112" s="119">
        <f t="shared" si="41"/>
        <v>0</v>
      </c>
      <c r="CV112" s="119">
        <f t="shared" si="42"/>
        <v>0</v>
      </c>
      <c r="CW112" s="119">
        <f t="shared" si="43"/>
        <v>0</v>
      </c>
      <c r="CX112" s="119">
        <f t="shared" si="44"/>
        <v>0</v>
      </c>
      <c r="CY112" s="119">
        <f t="shared" si="45"/>
        <v>0</v>
      </c>
      <c r="CZ112" s="119">
        <f t="shared" si="46"/>
        <v>0</v>
      </c>
      <c r="DA112" s="119">
        <f t="shared" si="47"/>
        <v>0</v>
      </c>
      <c r="DB112" s="119">
        <f t="shared" si="48"/>
        <v>0</v>
      </c>
      <c r="DC112" s="119">
        <f t="shared" si="49"/>
        <v>0</v>
      </c>
      <c r="DD112" s="119">
        <f t="shared" si="50"/>
        <v>0</v>
      </c>
      <c r="DE112" s="119">
        <f t="shared" si="51"/>
        <v>0</v>
      </c>
      <c r="DF112" s="119">
        <f t="shared" si="52"/>
        <v>0</v>
      </c>
      <c r="DG112" s="119">
        <f t="shared" si="53"/>
        <v>0</v>
      </c>
      <c r="DH112" s="119">
        <f t="shared" si="54"/>
        <v>0</v>
      </c>
      <c r="DI112" s="119">
        <f t="shared" si="55"/>
        <v>0</v>
      </c>
      <c r="DJ112" s="119">
        <f t="shared" si="56"/>
        <v>0</v>
      </c>
      <c r="DK112" s="126" t="str">
        <f t="shared" si="57"/>
        <v>1</v>
      </c>
      <c r="DL112" s="126">
        <f t="shared" ca="1" si="58"/>
        <v>0</v>
      </c>
      <c r="DM112" s="119">
        <f ca="1">IF($K112&lt;&gt;1,IF(ISNUMBER(INDEX(Import.PLE,$K112,DM$16)),IF(INDEX(Import.PLE,$K112,DM$16)&lt;=mediçao,BM112,0),0),PLE!$AA$28*BM112)</f>
        <v>0</v>
      </c>
      <c r="DN112" s="119">
        <f ca="1">IF($K112&lt;&gt;1,IF(ISNUMBER(INDEX(Import.PLE,$K112,DN$16)),IF(INDEX(Import.PLE,$K112,DN$16)&lt;=mediçao,BN112,0),0),PLE!$AA$28*BN112)</f>
        <v>0</v>
      </c>
      <c r="DO112" s="119">
        <f ca="1">IF($K112&lt;&gt;1,IF(ISNUMBER(INDEX(Import.PLE,$K112,DO$16)),IF(INDEX(Import.PLE,$K112,DO$16)&lt;=mediçao,BO112,0),0),PLE!$AA$28*BO112)</f>
        <v>0</v>
      </c>
      <c r="DP112" s="119">
        <f ca="1">IF($K112&lt;&gt;1,IF(ISNUMBER(INDEX(Import.PLE,$K112,DP$16)),IF(INDEX(Import.PLE,$K112,DP$16)&lt;=mediçao,BP112,0),0),PLE!$AA$28*BP112)</f>
        <v>0</v>
      </c>
      <c r="DQ112" s="119">
        <f ca="1">IF($K112&lt;&gt;1,IF(ISNUMBER(INDEX(Import.PLE,$K112,DQ$16)),IF(INDEX(Import.PLE,$K112,DQ$16)&lt;=mediçao,BQ112,0),0),PLE!$AA$28*BQ112)</f>
        <v>0</v>
      </c>
      <c r="DR112" s="119">
        <f ca="1">IF($K112&lt;&gt;1,IF(ISNUMBER(INDEX(Import.PLE,$K112,DR$16)),IF(INDEX(Import.PLE,$K112,DR$16)&lt;=mediçao,BR112,0),0),PLE!$AA$28*BR112)</f>
        <v>0</v>
      </c>
      <c r="DS112" s="119">
        <f ca="1">IF($K112&lt;&gt;1,IF(ISNUMBER(INDEX(Import.PLE,$K112,DS$16)),IF(INDEX(Import.PLE,$K112,DS$16)&lt;=mediçao,BS112,0),0),PLE!$AA$28*BS112)</f>
        <v>0</v>
      </c>
      <c r="DT112" s="119">
        <f ca="1">IF($K112&lt;&gt;1,IF(ISNUMBER(INDEX(Import.PLE,$K112,DT$16)),IF(INDEX(Import.PLE,$K112,DT$16)&lt;=mediçao,BT112,0),0),PLE!$AA$28*BT112)</f>
        <v>0</v>
      </c>
      <c r="DU112" s="119">
        <f ca="1">IF($K112&lt;&gt;1,IF(ISNUMBER(INDEX(Import.PLE,$K112,DU$16)),IF(INDEX(Import.PLE,$K112,DU$16)&lt;=mediçao,BU112,0),0),PLE!$AA$28*BU112)</f>
        <v>0</v>
      </c>
      <c r="DV112" s="119">
        <f ca="1">IF($K112&lt;&gt;1,IF(ISNUMBER(INDEX(Import.PLE,$K112,DV$16)),IF(INDEX(Import.PLE,$K112,DV$16)&lt;=mediçao,BV112,0),0),PLE!$AA$28*BV112)</f>
        <v>0</v>
      </c>
      <c r="DW112" s="119">
        <f ca="1">IF($K112&lt;&gt;1,IF(ISNUMBER(INDEX(Import.PLE,$K112,DW$16)),IF(INDEX(Import.PLE,$K112,DW$16)&lt;=mediçao,BW112,0),0),PLE!$AA$28*BW112)</f>
        <v>0</v>
      </c>
      <c r="DX112" s="119">
        <f ca="1">IF($K112&lt;&gt;1,IF(ISNUMBER(INDEX(Import.PLE,$K112,DX$16)),IF(INDEX(Import.PLE,$K112,DX$16)&lt;=mediçao,BX112,0),0),PLE!$AA$28*BX112)</f>
        <v>0</v>
      </c>
      <c r="DY112" s="119">
        <f ca="1">IF($K112&lt;&gt;1,IF(ISNUMBER(INDEX(Import.PLE,$K112,DY$16)),IF(INDEX(Import.PLE,$K112,DY$16)&lt;=mediçao,BY112,0),0),PLE!$AA$28*BY112)</f>
        <v>0</v>
      </c>
      <c r="DZ112" s="119">
        <f ca="1">IF($K112&lt;&gt;1,IF(ISNUMBER(INDEX(Import.PLE,$K112,DZ$16)),IF(INDEX(Import.PLE,$K112,DZ$16)&lt;=mediçao,BZ112,0),0),PLE!$AA$28*BZ112)</f>
        <v>0</v>
      </c>
      <c r="EA112" s="119">
        <f ca="1">IF($K112&lt;&gt;1,IF(ISNUMBER(INDEX(Import.PLE,$K112,EA$16)),IF(INDEX(Import.PLE,$K112,EA$16)&lt;=mediçao,CA112,0),0),PLE!$AA$28*CA112)</f>
        <v>0</v>
      </c>
      <c r="EB112" s="119">
        <f ca="1">IF($K112&lt;&gt;1,IF(ISNUMBER(INDEX(Import.PLE,$K112,EB$16)),IF(INDEX(Import.PLE,$K112,EB$16)&lt;=mediçao,CB112,0),0),PLE!$AA$28*CB112)</f>
        <v>0</v>
      </c>
      <c r="EC112" s="119">
        <f ca="1">IF($K112&lt;&gt;1,IF(ISNUMBER(INDEX(Import.PLE,$K112,EC$16)),IF(INDEX(Import.PLE,$K112,EC$16)&lt;=mediçao,CC112,0),0),PLE!$AA$28*CC112)</f>
        <v>0</v>
      </c>
      <c r="ED112" s="119">
        <f ca="1">IF($K112&lt;&gt;1,IF(ISNUMBER(INDEX(Import.PLE,$K112,ED$16)),IF(INDEX(Import.PLE,$K112,ED$16)&lt;=mediçao,CD112,0),0),PLE!$AA$28*CD112)</f>
        <v>0</v>
      </c>
      <c r="EE112" s="119">
        <f ca="1">IF($K112&lt;&gt;1,IF(ISNUMBER(INDEX(Import.PLE,$K112,EE$16)),IF(INDEX(Import.PLE,$K112,EE$16)&lt;=mediçao,CE112,0),0),PLE!$AA$28*CE112)</f>
        <v>0</v>
      </c>
      <c r="EF112" s="119">
        <f ca="1">IF($K112&lt;&gt;1,IF(ISNUMBER(INDEX(Import.PLE,$K112,EF$16)),IF(INDEX(Import.PLE,$K112,EF$16)&lt;=mediçao,CF112,0),0),PLE!$AA$28*CF112)</f>
        <v>0</v>
      </c>
      <c r="EG112" s="119">
        <f ca="1">IF($K112&lt;&gt;1,IF(ISNUMBER(INDEX(Import.PLE,$K112,EG$16)),IF(INDEX(Import.PLE,$K112,EG$16)&lt;=mediçao,CG112,0),0),PLE!$AA$28*CG112)</f>
        <v>0</v>
      </c>
      <c r="EH112" s="119">
        <f ca="1">IF($K112&lt;&gt;1,IF(ISNUMBER(INDEX(Import.PLE,$K112,EH$16)),IF(INDEX(Import.PLE,$K112,EH$16)&lt;=mediçao,CH112,0),0),PLE!$AA$28*CH112)</f>
        <v>0</v>
      </c>
      <c r="EI112" s="119">
        <f ca="1">IF($K112&lt;&gt;1,IF(ISNUMBER(INDEX(Import.PLE,$K112,EI$16)),IF(INDEX(Import.PLE,$K112,EI$16)&lt;=mediçao,CI112,0),0),PLE!$AA$28*CI112)</f>
        <v>0</v>
      </c>
      <c r="EJ112" s="119">
        <f ca="1">IF($K112&lt;&gt;1,IF(ISNUMBER(INDEX(Import.PLE,$K112,EJ$16)),IF(INDEX(Import.PLE,$K112,EJ$16)&lt;=mediçao,CJ112,0),0),PLE!$AA$28*CJ112)</f>
        <v>0</v>
      </c>
      <c r="EK112" s="119">
        <f ca="1">IF($K112&lt;&gt;1,IF(ISNUMBER(INDEX(Import.PLE,$K112,EK$16)),IF(INDEX(Import.PLE,$K112,EK$16)&lt;=mediçao,CK112,0),0),PLE!$AA$28*CK112)</f>
        <v>0</v>
      </c>
      <c r="EL112" s="119">
        <f ca="1">IF($K112&lt;&gt;1,IF(ISNUMBER(INDEX(Import.PLE,$K112,EL$16)),IF(INDEX(Import.PLE,$K112,EL$16)&lt;=mediçao,CL112,0),0),PLE!$AA$28*CL112)</f>
        <v>0</v>
      </c>
      <c r="EM112" s="119">
        <f ca="1">IF($K112&lt;&gt;1,IF(ISNUMBER(INDEX(Import.PLE,$K112,EM$16)),IF(INDEX(Import.PLE,$K112,EM$16)&lt;=mediçao,CM112,0),0),PLE!$AA$28*CM112)</f>
        <v>0</v>
      </c>
      <c r="EN112" s="119">
        <f ca="1">IF($K112&lt;&gt;1,IF(ISNUMBER(INDEX(Import.PLE,$K112,EN$16)),IF(INDEX(Import.PLE,$K112,EN$16)&lt;=mediçao,CN112,0),0),PLE!$AA$28*CN112)</f>
        <v>0</v>
      </c>
      <c r="EO112" s="119">
        <f ca="1">IF($K112&lt;&gt;1,IF(ISNUMBER(INDEX(Import.PLE,$K112,EO$16)),IF(INDEX(Import.PLE,$K112,EO$16)&lt;=mediçao,CO112,0),0),PLE!$AA$28*CO112)</f>
        <v>0</v>
      </c>
      <c r="EP112" s="119">
        <f ca="1">IF($K112&lt;&gt;1,IF(ISNUMBER(INDEX(Import.PLE,$K112,EP$16)),IF(INDEX(Import.PLE,$K112,EP$16)&lt;=mediçao,CP112,0),0),PLE!$AA$28*CP112)</f>
        <v>0</v>
      </c>
      <c r="EQ112" s="119">
        <f ca="1">IF($K112&lt;&gt;1,IF(ISNUMBER(INDEX(Import.PLE,$K112,EQ$16)),IF(INDEX(Import.PLE,$K112,EQ$16)&lt;=mediçao,CQ112,0),0),PLE!$AA$28*CQ112)</f>
        <v>0</v>
      </c>
      <c r="ER112" s="119">
        <f ca="1">IF($K112&lt;&gt;1,IF(ISNUMBER(INDEX(Import.PLE,$K112,ER$16)),IF(INDEX(Import.PLE,$K112,ER$16)&lt;=mediçao,CR112,0),0),PLE!$AA$28*CR112)</f>
        <v>0</v>
      </c>
      <c r="ES112" s="119">
        <f ca="1">IF($K112&lt;&gt;1,IF(ISNUMBER(INDEX(Import.PLE,$K112,ES$16)),IF(INDEX(Import.PLE,$K112,ES$16)&lt;=mediçao,CS112,0),0),PLE!$AA$28*CS112)</f>
        <v>0</v>
      </c>
      <c r="ET112" s="119">
        <f ca="1">IF($K112&lt;&gt;1,IF(ISNUMBER(INDEX(Import.PLE,$K112,ET$16)),IF(INDEX(Import.PLE,$K112,ET$16)&lt;=mediçao,CT112,0),0),PLE!$AA$28*CT112)</f>
        <v>0</v>
      </c>
      <c r="EU112" s="119">
        <f ca="1">IF($K112&lt;&gt;1,IF(ISNUMBER(INDEX(Import.PLE,$K112,EU$16)),IF(INDEX(Import.PLE,$K112,EU$16)&lt;=mediçao,CU112,0),0),PLE!$AA$28*CU112)</f>
        <v>0</v>
      </c>
      <c r="EV112" s="119">
        <f ca="1">IF($K112&lt;&gt;1,IF(ISNUMBER(INDEX(Import.PLE,$K112,EV$16)),IF(INDEX(Import.PLE,$K112,EV$16)&lt;=mediçao,CV112,0),0),PLE!$AA$28*CV112)</f>
        <v>0</v>
      </c>
      <c r="EW112" s="119">
        <f ca="1">IF($K112&lt;&gt;1,IF(ISNUMBER(INDEX(Import.PLE,$K112,EW$16)),IF(INDEX(Import.PLE,$K112,EW$16)&lt;=mediçao,CW112,0),0),PLE!$AA$28*CW112)</f>
        <v>0</v>
      </c>
      <c r="EX112" s="119">
        <f ca="1">IF($K112&lt;&gt;1,IF(ISNUMBER(INDEX(Import.PLE,$K112,EX$16)),IF(INDEX(Import.PLE,$K112,EX$16)&lt;=mediçao,CX112,0),0),PLE!$AA$28*CX112)</f>
        <v>0</v>
      </c>
      <c r="EY112" s="119">
        <f ca="1">IF($K112&lt;&gt;1,IF(ISNUMBER(INDEX(Import.PLE,$K112,EY$16)),IF(INDEX(Import.PLE,$K112,EY$16)&lt;=mediçao,CY112,0),0),PLE!$AA$28*CY112)</f>
        <v>0</v>
      </c>
      <c r="EZ112" s="119">
        <f ca="1">IF($K112&lt;&gt;1,IF(ISNUMBER(INDEX(Import.PLE,$K112,EZ$16)),IF(INDEX(Import.PLE,$K112,EZ$16)&lt;=mediçao,CZ112,0),0),PLE!$AA$28*CZ112)</f>
        <v>0</v>
      </c>
      <c r="FA112" s="119">
        <f ca="1">IF($K112&lt;&gt;1,IF(ISNUMBER(INDEX(Import.PLE,$K112,FA$16)),IF(INDEX(Import.PLE,$K112,FA$16)&lt;=mediçao,DA112,0),0),PLE!$AA$28*DA112)</f>
        <v>0</v>
      </c>
      <c r="FB112" s="119">
        <f ca="1">IF($K112&lt;&gt;1,IF(ISNUMBER(INDEX(Import.PLE,$K112,FB$16)),IF(INDEX(Import.PLE,$K112,FB$16)&lt;=mediçao,DB112,0),0),PLE!$AA$28*DB112)</f>
        <v>0</v>
      </c>
      <c r="FC112" s="119">
        <f ca="1">IF($K112&lt;&gt;1,IF(ISNUMBER(INDEX(Import.PLE,$K112,FC$16)),IF(INDEX(Import.PLE,$K112,FC$16)&lt;=mediçao,DC112,0),0),PLE!$AA$28*DC112)</f>
        <v>0</v>
      </c>
      <c r="FD112" s="119">
        <f ca="1">IF($K112&lt;&gt;1,IF(ISNUMBER(INDEX(Import.PLE,$K112,FD$16)),IF(INDEX(Import.PLE,$K112,FD$16)&lt;=mediçao,DD112,0),0),PLE!$AA$28*DD112)</f>
        <v>0</v>
      </c>
      <c r="FE112" s="119">
        <f ca="1">IF($K112&lt;&gt;1,IF(ISNUMBER(INDEX(Import.PLE,$K112,FE$16)),IF(INDEX(Import.PLE,$K112,FE$16)&lt;=mediçao,DE112,0),0),PLE!$AA$28*DE112)</f>
        <v>0</v>
      </c>
      <c r="FF112" s="119">
        <f ca="1">IF($K112&lt;&gt;1,IF(ISNUMBER(INDEX(Import.PLE,$K112,FF$16)),IF(INDEX(Import.PLE,$K112,FF$16)&lt;=mediçao,DF112,0),0),PLE!$AA$28*DF112)</f>
        <v>0</v>
      </c>
      <c r="FG112" s="119">
        <f ca="1">IF($K112&lt;&gt;1,IF(ISNUMBER(INDEX(Import.PLE,$K112,FG$16)),IF(INDEX(Import.PLE,$K112,FG$16)&lt;=mediçao,DG112,0),0),PLE!$AA$28*DG112)</f>
        <v>0</v>
      </c>
      <c r="FH112" s="119">
        <f ca="1">IF($K112&lt;&gt;1,IF(ISNUMBER(INDEX(Import.PLE,$K112,FH$16)),IF(INDEX(Import.PLE,$K112,FH$16)&lt;=mediçao,DH112,0),0),PLE!$AA$28*DH112)</f>
        <v>0</v>
      </c>
      <c r="FI112" s="119">
        <f ca="1">IF($K112&lt;&gt;1,IF(ISNUMBER(INDEX(Import.PLE,$K112,FI$16)),IF(INDEX(Import.PLE,$K112,FI$16)&lt;=mediçao,DI112,0),0),PLE!$AA$28*DI112)</f>
        <v>0</v>
      </c>
      <c r="FJ112" s="119">
        <f ca="1">IF($K112&lt;&gt;1,IF(ISNUMBER(INDEX(Import.PLE,$K112,FJ$16)),IF(INDEX(Import.PLE,$K112,FJ$16)&lt;=mediçao,DJ112,0),0),PLE!$AA$28*DJ112)</f>
        <v>0</v>
      </c>
    </row>
    <row r="113" spans="2:166" s="88" customFormat="1" ht="11.25" customHeight="1" x14ac:dyDescent="0.35">
      <c r="B113" s="118">
        <f t="shared" ca="1" si="59"/>
        <v>96</v>
      </c>
      <c r="C113" s="83" t="str">
        <f t="shared" si="4"/>
        <v>Serviço</v>
      </c>
      <c r="D113" s="138" t="s">
        <v>373</v>
      </c>
      <c r="E113" s="139" t="s">
        <v>374</v>
      </c>
      <c r="F113" s="137" t="s">
        <v>329</v>
      </c>
      <c r="G113" s="174">
        <f t="shared" si="5"/>
        <v>8</v>
      </c>
      <c r="H113" s="175">
        <f t="shared" si="6"/>
        <v>20.8</v>
      </c>
      <c r="I113" s="176">
        <v>166.4</v>
      </c>
      <c r="J113" s="86"/>
      <c r="K113" s="168">
        <f>deactivatedados.form1</f>
        <v>13</v>
      </c>
      <c r="L113" s="167" t="s">
        <v>713</v>
      </c>
      <c r="M113" s="87"/>
      <c r="N113" s="181">
        <v>8</v>
      </c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1"/>
      <c r="AT113" s="181"/>
      <c r="AU113" s="181"/>
      <c r="AV113" s="181"/>
      <c r="AW113" s="181"/>
      <c r="AX113" s="181"/>
      <c r="AY113" s="181"/>
      <c r="AZ113" s="181"/>
      <c r="BA113" s="181"/>
      <c r="BB113" s="181"/>
      <c r="BC113" s="181"/>
      <c r="BD113" s="181"/>
      <c r="BE113" s="181"/>
      <c r="BF113" s="181"/>
      <c r="BG113" s="181"/>
      <c r="BH113" s="181"/>
      <c r="BI113" s="181"/>
      <c r="BJ113" s="181"/>
      <c r="BK113" s="181"/>
      <c r="BM113" s="119">
        <f t="shared" ca="1" si="7"/>
        <v>166.4</v>
      </c>
      <c r="BN113" s="119">
        <f t="shared" si="8"/>
        <v>0</v>
      </c>
      <c r="BO113" s="119">
        <f t="shared" si="9"/>
        <v>0</v>
      </c>
      <c r="BP113" s="119">
        <f t="shared" si="10"/>
        <v>0</v>
      </c>
      <c r="BQ113" s="119">
        <f t="shared" si="11"/>
        <v>0</v>
      </c>
      <c r="BR113" s="119">
        <f t="shared" si="12"/>
        <v>0</v>
      </c>
      <c r="BS113" s="119">
        <f t="shared" si="13"/>
        <v>0</v>
      </c>
      <c r="BT113" s="119">
        <f t="shared" si="14"/>
        <v>0</v>
      </c>
      <c r="BU113" s="119">
        <f t="shared" si="15"/>
        <v>0</v>
      </c>
      <c r="BV113" s="119">
        <f t="shared" si="16"/>
        <v>0</v>
      </c>
      <c r="BW113" s="119">
        <f t="shared" si="17"/>
        <v>0</v>
      </c>
      <c r="BX113" s="119">
        <f t="shared" si="18"/>
        <v>0</v>
      </c>
      <c r="BY113" s="119">
        <f t="shared" si="19"/>
        <v>0</v>
      </c>
      <c r="BZ113" s="119">
        <f t="shared" si="20"/>
        <v>0</v>
      </c>
      <c r="CA113" s="119">
        <f t="shared" si="21"/>
        <v>0</v>
      </c>
      <c r="CB113" s="119">
        <f t="shared" si="22"/>
        <v>0</v>
      </c>
      <c r="CC113" s="119">
        <f t="shared" si="23"/>
        <v>0</v>
      </c>
      <c r="CD113" s="119">
        <f t="shared" si="24"/>
        <v>0</v>
      </c>
      <c r="CE113" s="119">
        <f t="shared" si="25"/>
        <v>0</v>
      </c>
      <c r="CF113" s="119">
        <f t="shared" si="26"/>
        <v>0</v>
      </c>
      <c r="CG113" s="119">
        <f t="shared" si="27"/>
        <v>0</v>
      </c>
      <c r="CH113" s="119">
        <f t="shared" si="28"/>
        <v>0</v>
      </c>
      <c r="CI113" s="119">
        <f t="shared" si="29"/>
        <v>0</v>
      </c>
      <c r="CJ113" s="119">
        <f t="shared" si="30"/>
        <v>0</v>
      </c>
      <c r="CK113" s="119">
        <f t="shared" si="31"/>
        <v>0</v>
      </c>
      <c r="CL113" s="119">
        <f t="shared" si="32"/>
        <v>0</v>
      </c>
      <c r="CM113" s="119">
        <f t="shared" si="33"/>
        <v>0</v>
      </c>
      <c r="CN113" s="119">
        <f t="shared" si="34"/>
        <v>0</v>
      </c>
      <c r="CO113" s="119">
        <f t="shared" si="35"/>
        <v>0</v>
      </c>
      <c r="CP113" s="119">
        <f t="shared" si="36"/>
        <v>0</v>
      </c>
      <c r="CQ113" s="119">
        <f t="shared" si="37"/>
        <v>0</v>
      </c>
      <c r="CR113" s="119">
        <f t="shared" si="38"/>
        <v>0</v>
      </c>
      <c r="CS113" s="119">
        <f t="shared" si="39"/>
        <v>0</v>
      </c>
      <c r="CT113" s="119">
        <f t="shared" si="40"/>
        <v>0</v>
      </c>
      <c r="CU113" s="119">
        <f t="shared" si="41"/>
        <v>0</v>
      </c>
      <c r="CV113" s="119">
        <f t="shared" si="42"/>
        <v>0</v>
      </c>
      <c r="CW113" s="119">
        <f t="shared" si="43"/>
        <v>0</v>
      </c>
      <c r="CX113" s="119">
        <f t="shared" si="44"/>
        <v>0</v>
      </c>
      <c r="CY113" s="119">
        <f t="shared" si="45"/>
        <v>0</v>
      </c>
      <c r="CZ113" s="119">
        <f t="shared" si="46"/>
        <v>0</v>
      </c>
      <c r="DA113" s="119">
        <f t="shared" si="47"/>
        <v>0</v>
      </c>
      <c r="DB113" s="119">
        <f t="shared" si="48"/>
        <v>0</v>
      </c>
      <c r="DC113" s="119">
        <f t="shared" si="49"/>
        <v>0</v>
      </c>
      <c r="DD113" s="119">
        <f t="shared" si="50"/>
        <v>0</v>
      </c>
      <c r="DE113" s="119">
        <f t="shared" si="51"/>
        <v>0</v>
      </c>
      <c r="DF113" s="119">
        <f t="shared" si="52"/>
        <v>0</v>
      </c>
      <c r="DG113" s="119">
        <f t="shared" si="53"/>
        <v>0</v>
      </c>
      <c r="DH113" s="119">
        <f t="shared" si="54"/>
        <v>0</v>
      </c>
      <c r="DI113" s="119">
        <f t="shared" si="55"/>
        <v>0</v>
      </c>
      <c r="DJ113" s="119">
        <f t="shared" si="56"/>
        <v>0</v>
      </c>
      <c r="DK113" s="126" t="str">
        <f t="shared" si="57"/>
        <v>1</v>
      </c>
      <c r="DL113" s="126">
        <f t="shared" ca="1" si="58"/>
        <v>0</v>
      </c>
      <c r="DM113" s="119">
        <f ca="1">IF($K113&lt;&gt;1,IF(ISNUMBER(INDEX(Import.PLE,$K113,DM$16)),IF(INDEX(Import.PLE,$K113,DM$16)&lt;=mediçao,BM113,0),0),PLE!$AA$28*BM113)</f>
        <v>0</v>
      </c>
      <c r="DN113" s="119">
        <f ca="1">IF($K113&lt;&gt;1,IF(ISNUMBER(INDEX(Import.PLE,$K113,DN$16)),IF(INDEX(Import.PLE,$K113,DN$16)&lt;=mediçao,BN113,0),0),PLE!$AA$28*BN113)</f>
        <v>0</v>
      </c>
      <c r="DO113" s="119">
        <f ca="1">IF($K113&lt;&gt;1,IF(ISNUMBER(INDEX(Import.PLE,$K113,DO$16)),IF(INDEX(Import.PLE,$K113,DO$16)&lt;=mediçao,BO113,0),0),PLE!$AA$28*BO113)</f>
        <v>0</v>
      </c>
      <c r="DP113" s="119">
        <f ca="1">IF($K113&lt;&gt;1,IF(ISNUMBER(INDEX(Import.PLE,$K113,DP$16)),IF(INDEX(Import.PLE,$K113,DP$16)&lt;=mediçao,BP113,0),0),PLE!$AA$28*BP113)</f>
        <v>0</v>
      </c>
      <c r="DQ113" s="119">
        <f ca="1">IF($K113&lt;&gt;1,IF(ISNUMBER(INDEX(Import.PLE,$K113,DQ$16)),IF(INDEX(Import.PLE,$K113,DQ$16)&lt;=mediçao,BQ113,0),0),PLE!$AA$28*BQ113)</f>
        <v>0</v>
      </c>
      <c r="DR113" s="119">
        <f ca="1">IF($K113&lt;&gt;1,IF(ISNUMBER(INDEX(Import.PLE,$K113,DR$16)),IF(INDEX(Import.PLE,$K113,DR$16)&lt;=mediçao,BR113,0),0),PLE!$AA$28*BR113)</f>
        <v>0</v>
      </c>
      <c r="DS113" s="119">
        <f ca="1">IF($K113&lt;&gt;1,IF(ISNUMBER(INDEX(Import.PLE,$K113,DS$16)),IF(INDEX(Import.PLE,$K113,DS$16)&lt;=mediçao,BS113,0),0),PLE!$AA$28*BS113)</f>
        <v>0</v>
      </c>
      <c r="DT113" s="119">
        <f ca="1">IF($K113&lt;&gt;1,IF(ISNUMBER(INDEX(Import.PLE,$K113,DT$16)),IF(INDEX(Import.PLE,$K113,DT$16)&lt;=mediçao,BT113,0),0),PLE!$AA$28*BT113)</f>
        <v>0</v>
      </c>
      <c r="DU113" s="119">
        <f ca="1">IF($K113&lt;&gt;1,IF(ISNUMBER(INDEX(Import.PLE,$K113,DU$16)),IF(INDEX(Import.PLE,$K113,DU$16)&lt;=mediçao,BU113,0),0),PLE!$AA$28*BU113)</f>
        <v>0</v>
      </c>
      <c r="DV113" s="119">
        <f ca="1">IF($K113&lt;&gt;1,IF(ISNUMBER(INDEX(Import.PLE,$K113,DV$16)),IF(INDEX(Import.PLE,$K113,DV$16)&lt;=mediçao,BV113,0),0),PLE!$AA$28*BV113)</f>
        <v>0</v>
      </c>
      <c r="DW113" s="119">
        <f ca="1">IF($K113&lt;&gt;1,IF(ISNUMBER(INDEX(Import.PLE,$K113,DW$16)),IF(INDEX(Import.PLE,$K113,DW$16)&lt;=mediçao,BW113,0),0),PLE!$AA$28*BW113)</f>
        <v>0</v>
      </c>
      <c r="DX113" s="119">
        <f ca="1">IF($K113&lt;&gt;1,IF(ISNUMBER(INDEX(Import.PLE,$K113,DX$16)),IF(INDEX(Import.PLE,$K113,DX$16)&lt;=mediçao,BX113,0),0),PLE!$AA$28*BX113)</f>
        <v>0</v>
      </c>
      <c r="DY113" s="119">
        <f ca="1">IF($K113&lt;&gt;1,IF(ISNUMBER(INDEX(Import.PLE,$K113,DY$16)),IF(INDEX(Import.PLE,$K113,DY$16)&lt;=mediçao,BY113,0),0),PLE!$AA$28*BY113)</f>
        <v>0</v>
      </c>
      <c r="DZ113" s="119">
        <f ca="1">IF($K113&lt;&gt;1,IF(ISNUMBER(INDEX(Import.PLE,$K113,DZ$16)),IF(INDEX(Import.PLE,$K113,DZ$16)&lt;=mediçao,BZ113,0),0),PLE!$AA$28*BZ113)</f>
        <v>0</v>
      </c>
      <c r="EA113" s="119">
        <f ca="1">IF($K113&lt;&gt;1,IF(ISNUMBER(INDEX(Import.PLE,$K113,EA$16)),IF(INDEX(Import.PLE,$K113,EA$16)&lt;=mediçao,CA113,0),0),PLE!$AA$28*CA113)</f>
        <v>0</v>
      </c>
      <c r="EB113" s="119">
        <f ca="1">IF($K113&lt;&gt;1,IF(ISNUMBER(INDEX(Import.PLE,$K113,EB$16)),IF(INDEX(Import.PLE,$K113,EB$16)&lt;=mediçao,CB113,0),0),PLE!$AA$28*CB113)</f>
        <v>0</v>
      </c>
      <c r="EC113" s="119">
        <f ca="1">IF($K113&lt;&gt;1,IF(ISNUMBER(INDEX(Import.PLE,$K113,EC$16)),IF(INDEX(Import.PLE,$K113,EC$16)&lt;=mediçao,CC113,0),0),PLE!$AA$28*CC113)</f>
        <v>0</v>
      </c>
      <c r="ED113" s="119">
        <f ca="1">IF($K113&lt;&gt;1,IF(ISNUMBER(INDEX(Import.PLE,$K113,ED$16)),IF(INDEX(Import.PLE,$K113,ED$16)&lt;=mediçao,CD113,0),0),PLE!$AA$28*CD113)</f>
        <v>0</v>
      </c>
      <c r="EE113" s="119">
        <f ca="1">IF($K113&lt;&gt;1,IF(ISNUMBER(INDEX(Import.PLE,$K113,EE$16)),IF(INDEX(Import.PLE,$K113,EE$16)&lt;=mediçao,CE113,0),0),PLE!$AA$28*CE113)</f>
        <v>0</v>
      </c>
      <c r="EF113" s="119">
        <f ca="1">IF($K113&lt;&gt;1,IF(ISNUMBER(INDEX(Import.PLE,$K113,EF$16)),IF(INDEX(Import.PLE,$K113,EF$16)&lt;=mediçao,CF113,0),0),PLE!$AA$28*CF113)</f>
        <v>0</v>
      </c>
      <c r="EG113" s="119">
        <f ca="1">IF($K113&lt;&gt;1,IF(ISNUMBER(INDEX(Import.PLE,$K113,EG$16)),IF(INDEX(Import.PLE,$K113,EG$16)&lt;=mediçao,CG113,0),0),PLE!$AA$28*CG113)</f>
        <v>0</v>
      </c>
      <c r="EH113" s="119">
        <f ca="1">IF($K113&lt;&gt;1,IF(ISNUMBER(INDEX(Import.PLE,$K113,EH$16)),IF(INDEX(Import.PLE,$K113,EH$16)&lt;=mediçao,CH113,0),0),PLE!$AA$28*CH113)</f>
        <v>0</v>
      </c>
      <c r="EI113" s="119">
        <f ca="1">IF($K113&lt;&gt;1,IF(ISNUMBER(INDEX(Import.PLE,$K113,EI$16)),IF(INDEX(Import.PLE,$K113,EI$16)&lt;=mediçao,CI113,0),0),PLE!$AA$28*CI113)</f>
        <v>0</v>
      </c>
      <c r="EJ113" s="119">
        <f ca="1">IF($K113&lt;&gt;1,IF(ISNUMBER(INDEX(Import.PLE,$K113,EJ$16)),IF(INDEX(Import.PLE,$K113,EJ$16)&lt;=mediçao,CJ113,0),0),PLE!$AA$28*CJ113)</f>
        <v>0</v>
      </c>
      <c r="EK113" s="119">
        <f ca="1">IF($K113&lt;&gt;1,IF(ISNUMBER(INDEX(Import.PLE,$K113,EK$16)),IF(INDEX(Import.PLE,$K113,EK$16)&lt;=mediçao,CK113,0),0),PLE!$AA$28*CK113)</f>
        <v>0</v>
      </c>
      <c r="EL113" s="119">
        <f ca="1">IF($K113&lt;&gt;1,IF(ISNUMBER(INDEX(Import.PLE,$K113,EL$16)),IF(INDEX(Import.PLE,$K113,EL$16)&lt;=mediçao,CL113,0),0),PLE!$AA$28*CL113)</f>
        <v>0</v>
      </c>
      <c r="EM113" s="119">
        <f ca="1">IF($K113&lt;&gt;1,IF(ISNUMBER(INDEX(Import.PLE,$K113,EM$16)),IF(INDEX(Import.PLE,$K113,EM$16)&lt;=mediçao,CM113,0),0),PLE!$AA$28*CM113)</f>
        <v>0</v>
      </c>
      <c r="EN113" s="119">
        <f ca="1">IF($K113&lt;&gt;1,IF(ISNUMBER(INDEX(Import.PLE,$K113,EN$16)),IF(INDEX(Import.PLE,$K113,EN$16)&lt;=mediçao,CN113,0),0),PLE!$AA$28*CN113)</f>
        <v>0</v>
      </c>
      <c r="EO113" s="119">
        <f ca="1">IF($K113&lt;&gt;1,IF(ISNUMBER(INDEX(Import.PLE,$K113,EO$16)),IF(INDEX(Import.PLE,$K113,EO$16)&lt;=mediçao,CO113,0),0),PLE!$AA$28*CO113)</f>
        <v>0</v>
      </c>
      <c r="EP113" s="119">
        <f ca="1">IF($K113&lt;&gt;1,IF(ISNUMBER(INDEX(Import.PLE,$K113,EP$16)),IF(INDEX(Import.PLE,$K113,EP$16)&lt;=mediçao,CP113,0),0),PLE!$AA$28*CP113)</f>
        <v>0</v>
      </c>
      <c r="EQ113" s="119">
        <f ca="1">IF($K113&lt;&gt;1,IF(ISNUMBER(INDEX(Import.PLE,$K113,EQ$16)),IF(INDEX(Import.PLE,$K113,EQ$16)&lt;=mediçao,CQ113,0),0),PLE!$AA$28*CQ113)</f>
        <v>0</v>
      </c>
      <c r="ER113" s="119">
        <f ca="1">IF($K113&lt;&gt;1,IF(ISNUMBER(INDEX(Import.PLE,$K113,ER$16)),IF(INDEX(Import.PLE,$K113,ER$16)&lt;=mediçao,CR113,0),0),PLE!$AA$28*CR113)</f>
        <v>0</v>
      </c>
      <c r="ES113" s="119">
        <f ca="1">IF($K113&lt;&gt;1,IF(ISNUMBER(INDEX(Import.PLE,$K113,ES$16)),IF(INDEX(Import.PLE,$K113,ES$16)&lt;=mediçao,CS113,0),0),PLE!$AA$28*CS113)</f>
        <v>0</v>
      </c>
      <c r="ET113" s="119">
        <f ca="1">IF($K113&lt;&gt;1,IF(ISNUMBER(INDEX(Import.PLE,$K113,ET$16)),IF(INDEX(Import.PLE,$K113,ET$16)&lt;=mediçao,CT113,0),0),PLE!$AA$28*CT113)</f>
        <v>0</v>
      </c>
      <c r="EU113" s="119">
        <f ca="1">IF($K113&lt;&gt;1,IF(ISNUMBER(INDEX(Import.PLE,$K113,EU$16)),IF(INDEX(Import.PLE,$K113,EU$16)&lt;=mediçao,CU113,0),0),PLE!$AA$28*CU113)</f>
        <v>0</v>
      </c>
      <c r="EV113" s="119">
        <f ca="1">IF($K113&lt;&gt;1,IF(ISNUMBER(INDEX(Import.PLE,$K113,EV$16)),IF(INDEX(Import.PLE,$K113,EV$16)&lt;=mediçao,CV113,0),0),PLE!$AA$28*CV113)</f>
        <v>0</v>
      </c>
      <c r="EW113" s="119">
        <f ca="1">IF($K113&lt;&gt;1,IF(ISNUMBER(INDEX(Import.PLE,$K113,EW$16)),IF(INDEX(Import.PLE,$K113,EW$16)&lt;=mediçao,CW113,0),0),PLE!$AA$28*CW113)</f>
        <v>0</v>
      </c>
      <c r="EX113" s="119">
        <f ca="1">IF($K113&lt;&gt;1,IF(ISNUMBER(INDEX(Import.PLE,$K113,EX$16)),IF(INDEX(Import.PLE,$K113,EX$16)&lt;=mediçao,CX113,0),0),PLE!$AA$28*CX113)</f>
        <v>0</v>
      </c>
      <c r="EY113" s="119">
        <f ca="1">IF($K113&lt;&gt;1,IF(ISNUMBER(INDEX(Import.PLE,$K113,EY$16)),IF(INDEX(Import.PLE,$K113,EY$16)&lt;=mediçao,CY113,0),0),PLE!$AA$28*CY113)</f>
        <v>0</v>
      </c>
      <c r="EZ113" s="119">
        <f ca="1">IF($K113&lt;&gt;1,IF(ISNUMBER(INDEX(Import.PLE,$K113,EZ$16)),IF(INDEX(Import.PLE,$K113,EZ$16)&lt;=mediçao,CZ113,0),0),PLE!$AA$28*CZ113)</f>
        <v>0</v>
      </c>
      <c r="FA113" s="119">
        <f ca="1">IF($K113&lt;&gt;1,IF(ISNUMBER(INDEX(Import.PLE,$K113,FA$16)),IF(INDEX(Import.PLE,$K113,FA$16)&lt;=mediçao,DA113,0),0),PLE!$AA$28*DA113)</f>
        <v>0</v>
      </c>
      <c r="FB113" s="119">
        <f ca="1">IF($K113&lt;&gt;1,IF(ISNUMBER(INDEX(Import.PLE,$K113,FB$16)),IF(INDEX(Import.PLE,$K113,FB$16)&lt;=mediçao,DB113,0),0),PLE!$AA$28*DB113)</f>
        <v>0</v>
      </c>
      <c r="FC113" s="119">
        <f ca="1">IF($K113&lt;&gt;1,IF(ISNUMBER(INDEX(Import.PLE,$K113,FC$16)),IF(INDEX(Import.PLE,$K113,FC$16)&lt;=mediçao,DC113,0),0),PLE!$AA$28*DC113)</f>
        <v>0</v>
      </c>
      <c r="FD113" s="119">
        <f ca="1">IF($K113&lt;&gt;1,IF(ISNUMBER(INDEX(Import.PLE,$K113,FD$16)),IF(INDEX(Import.PLE,$K113,FD$16)&lt;=mediçao,DD113,0),0),PLE!$AA$28*DD113)</f>
        <v>0</v>
      </c>
      <c r="FE113" s="119">
        <f ca="1">IF($K113&lt;&gt;1,IF(ISNUMBER(INDEX(Import.PLE,$K113,FE$16)),IF(INDEX(Import.PLE,$K113,FE$16)&lt;=mediçao,DE113,0),0),PLE!$AA$28*DE113)</f>
        <v>0</v>
      </c>
      <c r="FF113" s="119">
        <f ca="1">IF($K113&lt;&gt;1,IF(ISNUMBER(INDEX(Import.PLE,$K113,FF$16)),IF(INDEX(Import.PLE,$K113,FF$16)&lt;=mediçao,DF113,0),0),PLE!$AA$28*DF113)</f>
        <v>0</v>
      </c>
      <c r="FG113" s="119">
        <f ca="1">IF($K113&lt;&gt;1,IF(ISNUMBER(INDEX(Import.PLE,$K113,FG$16)),IF(INDEX(Import.PLE,$K113,FG$16)&lt;=mediçao,DG113,0),0),PLE!$AA$28*DG113)</f>
        <v>0</v>
      </c>
      <c r="FH113" s="119">
        <f ca="1">IF($K113&lt;&gt;1,IF(ISNUMBER(INDEX(Import.PLE,$K113,FH$16)),IF(INDEX(Import.PLE,$K113,FH$16)&lt;=mediçao,DH113,0),0),PLE!$AA$28*DH113)</f>
        <v>0</v>
      </c>
      <c r="FI113" s="119">
        <f ca="1">IF($K113&lt;&gt;1,IF(ISNUMBER(INDEX(Import.PLE,$K113,FI$16)),IF(INDEX(Import.PLE,$K113,FI$16)&lt;=mediçao,DI113,0),0),PLE!$AA$28*DI113)</f>
        <v>0</v>
      </c>
      <c r="FJ113" s="119">
        <f ca="1">IF($K113&lt;&gt;1,IF(ISNUMBER(INDEX(Import.PLE,$K113,FJ$16)),IF(INDEX(Import.PLE,$K113,FJ$16)&lt;=mediçao,DJ113,0),0),PLE!$AA$28*DJ113)</f>
        <v>0</v>
      </c>
    </row>
    <row r="114" spans="2:166" s="88" customFormat="1" ht="11.25" customHeight="1" x14ac:dyDescent="0.35">
      <c r="B114" s="118">
        <f t="shared" ca="1" si="59"/>
        <v>97</v>
      </c>
      <c r="C114" s="83" t="str">
        <f t="shared" si="4"/>
        <v>Serviço</v>
      </c>
      <c r="D114" s="138" t="s">
        <v>375</v>
      </c>
      <c r="E114" s="139" t="s">
        <v>376</v>
      </c>
      <c r="F114" s="137" t="s">
        <v>329</v>
      </c>
      <c r="G114" s="174">
        <f t="shared" si="5"/>
        <v>3</v>
      </c>
      <c r="H114" s="175">
        <f t="shared" si="6"/>
        <v>7.93</v>
      </c>
      <c r="I114" s="176">
        <v>23.79</v>
      </c>
      <c r="J114" s="86"/>
      <c r="K114" s="168">
        <f>deactivatedados.form1</f>
        <v>13</v>
      </c>
      <c r="L114" s="167" t="s">
        <v>713</v>
      </c>
      <c r="M114" s="87"/>
      <c r="N114" s="181">
        <v>3</v>
      </c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1"/>
      <c r="AT114" s="181"/>
      <c r="AU114" s="181"/>
      <c r="AV114" s="181"/>
      <c r="AW114" s="181"/>
      <c r="AX114" s="181"/>
      <c r="AY114" s="181"/>
      <c r="AZ114" s="181"/>
      <c r="BA114" s="181"/>
      <c r="BB114" s="181"/>
      <c r="BC114" s="181"/>
      <c r="BD114" s="181"/>
      <c r="BE114" s="181"/>
      <c r="BF114" s="181"/>
      <c r="BG114" s="181"/>
      <c r="BH114" s="181"/>
      <c r="BI114" s="181"/>
      <c r="BJ114" s="181"/>
      <c r="BK114" s="181"/>
      <c r="BM114" s="119">
        <f t="shared" ca="1" si="7"/>
        <v>23.79</v>
      </c>
      <c r="BN114" s="119">
        <f t="shared" si="8"/>
        <v>0</v>
      </c>
      <c r="BO114" s="119">
        <f t="shared" si="9"/>
        <v>0</v>
      </c>
      <c r="BP114" s="119">
        <f t="shared" si="10"/>
        <v>0</v>
      </c>
      <c r="BQ114" s="119">
        <f t="shared" si="11"/>
        <v>0</v>
      </c>
      <c r="BR114" s="119">
        <f t="shared" si="12"/>
        <v>0</v>
      </c>
      <c r="BS114" s="119">
        <f t="shared" si="13"/>
        <v>0</v>
      </c>
      <c r="BT114" s="119">
        <f t="shared" si="14"/>
        <v>0</v>
      </c>
      <c r="BU114" s="119">
        <f t="shared" si="15"/>
        <v>0</v>
      </c>
      <c r="BV114" s="119">
        <f t="shared" si="16"/>
        <v>0</v>
      </c>
      <c r="BW114" s="119">
        <f t="shared" si="17"/>
        <v>0</v>
      </c>
      <c r="BX114" s="119">
        <f t="shared" si="18"/>
        <v>0</v>
      </c>
      <c r="BY114" s="119">
        <f t="shared" si="19"/>
        <v>0</v>
      </c>
      <c r="BZ114" s="119">
        <f t="shared" si="20"/>
        <v>0</v>
      </c>
      <c r="CA114" s="119">
        <f t="shared" si="21"/>
        <v>0</v>
      </c>
      <c r="CB114" s="119">
        <f t="shared" si="22"/>
        <v>0</v>
      </c>
      <c r="CC114" s="119">
        <f t="shared" si="23"/>
        <v>0</v>
      </c>
      <c r="CD114" s="119">
        <f t="shared" si="24"/>
        <v>0</v>
      </c>
      <c r="CE114" s="119">
        <f t="shared" si="25"/>
        <v>0</v>
      </c>
      <c r="CF114" s="119">
        <f t="shared" si="26"/>
        <v>0</v>
      </c>
      <c r="CG114" s="119">
        <f t="shared" si="27"/>
        <v>0</v>
      </c>
      <c r="CH114" s="119">
        <f t="shared" si="28"/>
        <v>0</v>
      </c>
      <c r="CI114" s="119">
        <f t="shared" si="29"/>
        <v>0</v>
      </c>
      <c r="CJ114" s="119">
        <f t="shared" si="30"/>
        <v>0</v>
      </c>
      <c r="CK114" s="119">
        <f t="shared" si="31"/>
        <v>0</v>
      </c>
      <c r="CL114" s="119">
        <f t="shared" si="32"/>
        <v>0</v>
      </c>
      <c r="CM114" s="119">
        <f t="shared" si="33"/>
        <v>0</v>
      </c>
      <c r="CN114" s="119">
        <f t="shared" si="34"/>
        <v>0</v>
      </c>
      <c r="CO114" s="119">
        <f t="shared" si="35"/>
        <v>0</v>
      </c>
      <c r="CP114" s="119">
        <f t="shared" si="36"/>
        <v>0</v>
      </c>
      <c r="CQ114" s="119">
        <f t="shared" si="37"/>
        <v>0</v>
      </c>
      <c r="CR114" s="119">
        <f t="shared" si="38"/>
        <v>0</v>
      </c>
      <c r="CS114" s="119">
        <f t="shared" si="39"/>
        <v>0</v>
      </c>
      <c r="CT114" s="119">
        <f t="shared" si="40"/>
        <v>0</v>
      </c>
      <c r="CU114" s="119">
        <f t="shared" si="41"/>
        <v>0</v>
      </c>
      <c r="CV114" s="119">
        <f t="shared" si="42"/>
        <v>0</v>
      </c>
      <c r="CW114" s="119">
        <f t="shared" si="43"/>
        <v>0</v>
      </c>
      <c r="CX114" s="119">
        <f t="shared" si="44"/>
        <v>0</v>
      </c>
      <c r="CY114" s="119">
        <f t="shared" si="45"/>
        <v>0</v>
      </c>
      <c r="CZ114" s="119">
        <f t="shared" si="46"/>
        <v>0</v>
      </c>
      <c r="DA114" s="119">
        <f t="shared" si="47"/>
        <v>0</v>
      </c>
      <c r="DB114" s="119">
        <f t="shared" si="48"/>
        <v>0</v>
      </c>
      <c r="DC114" s="119">
        <f t="shared" si="49"/>
        <v>0</v>
      </c>
      <c r="DD114" s="119">
        <f t="shared" si="50"/>
        <v>0</v>
      </c>
      <c r="DE114" s="119">
        <f t="shared" si="51"/>
        <v>0</v>
      </c>
      <c r="DF114" s="119">
        <f t="shared" si="52"/>
        <v>0</v>
      </c>
      <c r="DG114" s="119">
        <f t="shared" si="53"/>
        <v>0</v>
      </c>
      <c r="DH114" s="119">
        <f t="shared" si="54"/>
        <v>0</v>
      </c>
      <c r="DI114" s="119">
        <f t="shared" si="55"/>
        <v>0</v>
      </c>
      <c r="DJ114" s="119">
        <f t="shared" si="56"/>
        <v>0</v>
      </c>
      <c r="DK114" s="126" t="str">
        <f t="shared" si="57"/>
        <v>1</v>
      </c>
      <c r="DL114" s="126">
        <f t="shared" ca="1" si="58"/>
        <v>0</v>
      </c>
      <c r="DM114" s="119">
        <f ca="1">IF($K114&lt;&gt;1,IF(ISNUMBER(INDEX(Import.PLE,$K114,DM$16)),IF(INDEX(Import.PLE,$K114,DM$16)&lt;=mediçao,BM114,0),0),PLE!$AA$28*BM114)</f>
        <v>0</v>
      </c>
      <c r="DN114" s="119">
        <f ca="1">IF($K114&lt;&gt;1,IF(ISNUMBER(INDEX(Import.PLE,$K114,DN$16)),IF(INDEX(Import.PLE,$K114,DN$16)&lt;=mediçao,BN114,0),0),PLE!$AA$28*BN114)</f>
        <v>0</v>
      </c>
      <c r="DO114" s="119">
        <f ca="1">IF($K114&lt;&gt;1,IF(ISNUMBER(INDEX(Import.PLE,$K114,DO$16)),IF(INDEX(Import.PLE,$K114,DO$16)&lt;=mediçao,BO114,0),0),PLE!$AA$28*BO114)</f>
        <v>0</v>
      </c>
      <c r="DP114" s="119">
        <f ca="1">IF($K114&lt;&gt;1,IF(ISNUMBER(INDEX(Import.PLE,$K114,DP$16)),IF(INDEX(Import.PLE,$K114,DP$16)&lt;=mediçao,BP114,0),0),PLE!$AA$28*BP114)</f>
        <v>0</v>
      </c>
      <c r="DQ114" s="119">
        <f ca="1">IF($K114&lt;&gt;1,IF(ISNUMBER(INDEX(Import.PLE,$K114,DQ$16)),IF(INDEX(Import.PLE,$K114,DQ$16)&lt;=mediçao,BQ114,0),0),PLE!$AA$28*BQ114)</f>
        <v>0</v>
      </c>
      <c r="DR114" s="119">
        <f ca="1">IF($K114&lt;&gt;1,IF(ISNUMBER(INDEX(Import.PLE,$K114,DR$16)),IF(INDEX(Import.PLE,$K114,DR$16)&lt;=mediçao,BR114,0),0),PLE!$AA$28*BR114)</f>
        <v>0</v>
      </c>
      <c r="DS114" s="119">
        <f ca="1">IF($K114&lt;&gt;1,IF(ISNUMBER(INDEX(Import.PLE,$K114,DS$16)),IF(INDEX(Import.PLE,$K114,DS$16)&lt;=mediçao,BS114,0),0),PLE!$AA$28*BS114)</f>
        <v>0</v>
      </c>
      <c r="DT114" s="119">
        <f ca="1">IF($K114&lt;&gt;1,IF(ISNUMBER(INDEX(Import.PLE,$K114,DT$16)),IF(INDEX(Import.PLE,$K114,DT$16)&lt;=mediçao,BT114,0),0),PLE!$AA$28*BT114)</f>
        <v>0</v>
      </c>
      <c r="DU114" s="119">
        <f ca="1">IF($K114&lt;&gt;1,IF(ISNUMBER(INDEX(Import.PLE,$K114,DU$16)),IF(INDEX(Import.PLE,$K114,DU$16)&lt;=mediçao,BU114,0),0),PLE!$AA$28*BU114)</f>
        <v>0</v>
      </c>
      <c r="DV114" s="119">
        <f ca="1">IF($K114&lt;&gt;1,IF(ISNUMBER(INDEX(Import.PLE,$K114,DV$16)),IF(INDEX(Import.PLE,$K114,DV$16)&lt;=mediçao,BV114,0),0),PLE!$AA$28*BV114)</f>
        <v>0</v>
      </c>
      <c r="DW114" s="119">
        <f ca="1">IF($K114&lt;&gt;1,IF(ISNUMBER(INDEX(Import.PLE,$K114,DW$16)),IF(INDEX(Import.PLE,$K114,DW$16)&lt;=mediçao,BW114,0),0),PLE!$AA$28*BW114)</f>
        <v>0</v>
      </c>
      <c r="DX114" s="119">
        <f ca="1">IF($K114&lt;&gt;1,IF(ISNUMBER(INDEX(Import.PLE,$K114,DX$16)),IF(INDEX(Import.PLE,$K114,DX$16)&lt;=mediçao,BX114,0),0),PLE!$AA$28*BX114)</f>
        <v>0</v>
      </c>
      <c r="DY114" s="119">
        <f ca="1">IF($K114&lt;&gt;1,IF(ISNUMBER(INDEX(Import.PLE,$K114,DY$16)),IF(INDEX(Import.PLE,$K114,DY$16)&lt;=mediçao,BY114,0),0),PLE!$AA$28*BY114)</f>
        <v>0</v>
      </c>
      <c r="DZ114" s="119">
        <f ca="1">IF($K114&lt;&gt;1,IF(ISNUMBER(INDEX(Import.PLE,$K114,DZ$16)),IF(INDEX(Import.PLE,$K114,DZ$16)&lt;=mediçao,BZ114,0),0),PLE!$AA$28*BZ114)</f>
        <v>0</v>
      </c>
      <c r="EA114" s="119">
        <f ca="1">IF($K114&lt;&gt;1,IF(ISNUMBER(INDEX(Import.PLE,$K114,EA$16)),IF(INDEX(Import.PLE,$K114,EA$16)&lt;=mediçao,CA114,0),0),PLE!$AA$28*CA114)</f>
        <v>0</v>
      </c>
      <c r="EB114" s="119">
        <f ca="1">IF($K114&lt;&gt;1,IF(ISNUMBER(INDEX(Import.PLE,$K114,EB$16)),IF(INDEX(Import.PLE,$K114,EB$16)&lt;=mediçao,CB114,0),0),PLE!$AA$28*CB114)</f>
        <v>0</v>
      </c>
      <c r="EC114" s="119">
        <f ca="1">IF($K114&lt;&gt;1,IF(ISNUMBER(INDEX(Import.PLE,$K114,EC$16)),IF(INDEX(Import.PLE,$K114,EC$16)&lt;=mediçao,CC114,0),0),PLE!$AA$28*CC114)</f>
        <v>0</v>
      </c>
      <c r="ED114" s="119">
        <f ca="1">IF($K114&lt;&gt;1,IF(ISNUMBER(INDEX(Import.PLE,$K114,ED$16)),IF(INDEX(Import.PLE,$K114,ED$16)&lt;=mediçao,CD114,0),0),PLE!$AA$28*CD114)</f>
        <v>0</v>
      </c>
      <c r="EE114" s="119">
        <f ca="1">IF($K114&lt;&gt;1,IF(ISNUMBER(INDEX(Import.PLE,$K114,EE$16)),IF(INDEX(Import.PLE,$K114,EE$16)&lt;=mediçao,CE114,0),0),PLE!$AA$28*CE114)</f>
        <v>0</v>
      </c>
      <c r="EF114" s="119">
        <f ca="1">IF($K114&lt;&gt;1,IF(ISNUMBER(INDEX(Import.PLE,$K114,EF$16)),IF(INDEX(Import.PLE,$K114,EF$16)&lt;=mediçao,CF114,0),0),PLE!$AA$28*CF114)</f>
        <v>0</v>
      </c>
      <c r="EG114" s="119">
        <f ca="1">IF($K114&lt;&gt;1,IF(ISNUMBER(INDEX(Import.PLE,$K114,EG$16)),IF(INDEX(Import.PLE,$K114,EG$16)&lt;=mediçao,CG114,0),0),PLE!$AA$28*CG114)</f>
        <v>0</v>
      </c>
      <c r="EH114" s="119">
        <f ca="1">IF($K114&lt;&gt;1,IF(ISNUMBER(INDEX(Import.PLE,$K114,EH$16)),IF(INDEX(Import.PLE,$K114,EH$16)&lt;=mediçao,CH114,0),0),PLE!$AA$28*CH114)</f>
        <v>0</v>
      </c>
      <c r="EI114" s="119">
        <f ca="1">IF($K114&lt;&gt;1,IF(ISNUMBER(INDEX(Import.PLE,$K114,EI$16)),IF(INDEX(Import.PLE,$K114,EI$16)&lt;=mediçao,CI114,0),0),PLE!$AA$28*CI114)</f>
        <v>0</v>
      </c>
      <c r="EJ114" s="119">
        <f ca="1">IF($K114&lt;&gt;1,IF(ISNUMBER(INDEX(Import.PLE,$K114,EJ$16)),IF(INDEX(Import.PLE,$K114,EJ$16)&lt;=mediçao,CJ114,0),0),PLE!$AA$28*CJ114)</f>
        <v>0</v>
      </c>
      <c r="EK114" s="119">
        <f ca="1">IF($K114&lt;&gt;1,IF(ISNUMBER(INDEX(Import.PLE,$K114,EK$16)),IF(INDEX(Import.PLE,$K114,EK$16)&lt;=mediçao,CK114,0),0),PLE!$AA$28*CK114)</f>
        <v>0</v>
      </c>
      <c r="EL114" s="119">
        <f ca="1">IF($K114&lt;&gt;1,IF(ISNUMBER(INDEX(Import.PLE,$K114,EL$16)),IF(INDEX(Import.PLE,$K114,EL$16)&lt;=mediçao,CL114,0),0),PLE!$AA$28*CL114)</f>
        <v>0</v>
      </c>
      <c r="EM114" s="119">
        <f ca="1">IF($K114&lt;&gt;1,IF(ISNUMBER(INDEX(Import.PLE,$K114,EM$16)),IF(INDEX(Import.PLE,$K114,EM$16)&lt;=mediçao,CM114,0),0),PLE!$AA$28*CM114)</f>
        <v>0</v>
      </c>
      <c r="EN114" s="119">
        <f ca="1">IF($K114&lt;&gt;1,IF(ISNUMBER(INDEX(Import.PLE,$K114,EN$16)),IF(INDEX(Import.PLE,$K114,EN$16)&lt;=mediçao,CN114,0),0),PLE!$AA$28*CN114)</f>
        <v>0</v>
      </c>
      <c r="EO114" s="119">
        <f ca="1">IF($K114&lt;&gt;1,IF(ISNUMBER(INDEX(Import.PLE,$K114,EO$16)),IF(INDEX(Import.PLE,$K114,EO$16)&lt;=mediçao,CO114,0),0),PLE!$AA$28*CO114)</f>
        <v>0</v>
      </c>
      <c r="EP114" s="119">
        <f ca="1">IF($K114&lt;&gt;1,IF(ISNUMBER(INDEX(Import.PLE,$K114,EP$16)),IF(INDEX(Import.PLE,$K114,EP$16)&lt;=mediçao,CP114,0),0),PLE!$AA$28*CP114)</f>
        <v>0</v>
      </c>
      <c r="EQ114" s="119">
        <f ca="1">IF($K114&lt;&gt;1,IF(ISNUMBER(INDEX(Import.PLE,$K114,EQ$16)),IF(INDEX(Import.PLE,$K114,EQ$16)&lt;=mediçao,CQ114,0),0),PLE!$AA$28*CQ114)</f>
        <v>0</v>
      </c>
      <c r="ER114" s="119">
        <f ca="1">IF($K114&lt;&gt;1,IF(ISNUMBER(INDEX(Import.PLE,$K114,ER$16)),IF(INDEX(Import.PLE,$K114,ER$16)&lt;=mediçao,CR114,0),0),PLE!$AA$28*CR114)</f>
        <v>0</v>
      </c>
      <c r="ES114" s="119">
        <f ca="1">IF($K114&lt;&gt;1,IF(ISNUMBER(INDEX(Import.PLE,$K114,ES$16)),IF(INDEX(Import.PLE,$K114,ES$16)&lt;=mediçao,CS114,0),0),PLE!$AA$28*CS114)</f>
        <v>0</v>
      </c>
      <c r="ET114" s="119">
        <f ca="1">IF($K114&lt;&gt;1,IF(ISNUMBER(INDEX(Import.PLE,$K114,ET$16)),IF(INDEX(Import.PLE,$K114,ET$16)&lt;=mediçao,CT114,0),0),PLE!$AA$28*CT114)</f>
        <v>0</v>
      </c>
      <c r="EU114" s="119">
        <f ca="1">IF($K114&lt;&gt;1,IF(ISNUMBER(INDEX(Import.PLE,$K114,EU$16)),IF(INDEX(Import.PLE,$K114,EU$16)&lt;=mediçao,CU114,0),0),PLE!$AA$28*CU114)</f>
        <v>0</v>
      </c>
      <c r="EV114" s="119">
        <f ca="1">IF($K114&lt;&gt;1,IF(ISNUMBER(INDEX(Import.PLE,$K114,EV$16)),IF(INDEX(Import.PLE,$K114,EV$16)&lt;=mediçao,CV114,0),0),PLE!$AA$28*CV114)</f>
        <v>0</v>
      </c>
      <c r="EW114" s="119">
        <f ca="1">IF($K114&lt;&gt;1,IF(ISNUMBER(INDEX(Import.PLE,$K114,EW$16)),IF(INDEX(Import.PLE,$K114,EW$16)&lt;=mediçao,CW114,0),0),PLE!$AA$28*CW114)</f>
        <v>0</v>
      </c>
      <c r="EX114" s="119">
        <f ca="1">IF($K114&lt;&gt;1,IF(ISNUMBER(INDEX(Import.PLE,$K114,EX$16)),IF(INDEX(Import.PLE,$K114,EX$16)&lt;=mediçao,CX114,0),0),PLE!$AA$28*CX114)</f>
        <v>0</v>
      </c>
      <c r="EY114" s="119">
        <f ca="1">IF($K114&lt;&gt;1,IF(ISNUMBER(INDEX(Import.PLE,$K114,EY$16)),IF(INDEX(Import.PLE,$K114,EY$16)&lt;=mediçao,CY114,0),0),PLE!$AA$28*CY114)</f>
        <v>0</v>
      </c>
      <c r="EZ114" s="119">
        <f ca="1">IF($K114&lt;&gt;1,IF(ISNUMBER(INDEX(Import.PLE,$K114,EZ$16)),IF(INDEX(Import.PLE,$K114,EZ$16)&lt;=mediçao,CZ114,0),0),PLE!$AA$28*CZ114)</f>
        <v>0</v>
      </c>
      <c r="FA114" s="119">
        <f ca="1">IF($K114&lt;&gt;1,IF(ISNUMBER(INDEX(Import.PLE,$K114,FA$16)),IF(INDEX(Import.PLE,$K114,FA$16)&lt;=mediçao,DA114,0),0),PLE!$AA$28*DA114)</f>
        <v>0</v>
      </c>
      <c r="FB114" s="119">
        <f ca="1">IF($K114&lt;&gt;1,IF(ISNUMBER(INDEX(Import.PLE,$K114,FB$16)),IF(INDEX(Import.PLE,$K114,FB$16)&lt;=mediçao,DB114,0),0),PLE!$AA$28*DB114)</f>
        <v>0</v>
      </c>
      <c r="FC114" s="119">
        <f ca="1">IF($K114&lt;&gt;1,IF(ISNUMBER(INDEX(Import.PLE,$K114,FC$16)),IF(INDEX(Import.PLE,$K114,FC$16)&lt;=mediçao,DC114,0),0),PLE!$AA$28*DC114)</f>
        <v>0</v>
      </c>
      <c r="FD114" s="119">
        <f ca="1">IF($K114&lt;&gt;1,IF(ISNUMBER(INDEX(Import.PLE,$K114,FD$16)),IF(INDEX(Import.PLE,$K114,FD$16)&lt;=mediçao,DD114,0),0),PLE!$AA$28*DD114)</f>
        <v>0</v>
      </c>
      <c r="FE114" s="119">
        <f ca="1">IF($K114&lt;&gt;1,IF(ISNUMBER(INDEX(Import.PLE,$K114,FE$16)),IF(INDEX(Import.PLE,$K114,FE$16)&lt;=mediçao,DE114,0),0),PLE!$AA$28*DE114)</f>
        <v>0</v>
      </c>
      <c r="FF114" s="119">
        <f ca="1">IF($K114&lt;&gt;1,IF(ISNUMBER(INDEX(Import.PLE,$K114,FF$16)),IF(INDEX(Import.PLE,$K114,FF$16)&lt;=mediçao,DF114,0),0),PLE!$AA$28*DF114)</f>
        <v>0</v>
      </c>
      <c r="FG114" s="119">
        <f ca="1">IF($K114&lt;&gt;1,IF(ISNUMBER(INDEX(Import.PLE,$K114,FG$16)),IF(INDEX(Import.PLE,$K114,FG$16)&lt;=mediçao,DG114,0),0),PLE!$AA$28*DG114)</f>
        <v>0</v>
      </c>
      <c r="FH114" s="119">
        <f ca="1">IF($K114&lt;&gt;1,IF(ISNUMBER(INDEX(Import.PLE,$K114,FH$16)),IF(INDEX(Import.PLE,$K114,FH$16)&lt;=mediçao,DH114,0),0),PLE!$AA$28*DH114)</f>
        <v>0</v>
      </c>
      <c r="FI114" s="119">
        <f ca="1">IF($K114&lt;&gt;1,IF(ISNUMBER(INDEX(Import.PLE,$K114,FI$16)),IF(INDEX(Import.PLE,$K114,FI$16)&lt;=mediçao,DI114,0),0),PLE!$AA$28*DI114)</f>
        <v>0</v>
      </c>
      <c r="FJ114" s="119">
        <f ca="1">IF($K114&lt;&gt;1,IF(ISNUMBER(INDEX(Import.PLE,$K114,FJ$16)),IF(INDEX(Import.PLE,$K114,FJ$16)&lt;=mediçao,DJ114,0),0),PLE!$AA$28*DJ114)</f>
        <v>0</v>
      </c>
    </row>
    <row r="115" spans="2:166" s="88" customFormat="1" ht="11.25" customHeight="1" x14ac:dyDescent="0.35">
      <c r="B115" s="118">
        <f t="shared" ca="1" si="59"/>
        <v>98</v>
      </c>
      <c r="C115" s="83" t="str">
        <f t="shared" si="4"/>
        <v>Serviço</v>
      </c>
      <c r="D115" s="138" t="s">
        <v>377</v>
      </c>
      <c r="E115" s="139" t="s">
        <v>378</v>
      </c>
      <c r="F115" s="137" t="s">
        <v>329</v>
      </c>
      <c r="G115" s="174">
        <f t="shared" si="5"/>
        <v>2</v>
      </c>
      <c r="H115" s="175">
        <f t="shared" si="6"/>
        <v>8.35</v>
      </c>
      <c r="I115" s="176">
        <v>16.7</v>
      </c>
      <c r="J115" s="86"/>
      <c r="K115" s="168">
        <f>deactivatedados.form1</f>
        <v>13</v>
      </c>
      <c r="L115" s="167" t="s">
        <v>713</v>
      </c>
      <c r="M115" s="87"/>
      <c r="N115" s="181">
        <v>2</v>
      </c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1"/>
      <c r="BF115" s="181"/>
      <c r="BG115" s="181"/>
      <c r="BH115" s="181"/>
      <c r="BI115" s="181"/>
      <c r="BJ115" s="181"/>
      <c r="BK115" s="181"/>
      <c r="BM115" s="119">
        <f t="shared" ca="1" si="7"/>
        <v>16.7</v>
      </c>
      <c r="BN115" s="119">
        <f t="shared" si="8"/>
        <v>0</v>
      </c>
      <c r="BO115" s="119">
        <f t="shared" si="9"/>
        <v>0</v>
      </c>
      <c r="BP115" s="119">
        <f t="shared" si="10"/>
        <v>0</v>
      </c>
      <c r="BQ115" s="119">
        <f t="shared" si="11"/>
        <v>0</v>
      </c>
      <c r="BR115" s="119">
        <f t="shared" si="12"/>
        <v>0</v>
      </c>
      <c r="BS115" s="119">
        <f t="shared" si="13"/>
        <v>0</v>
      </c>
      <c r="BT115" s="119">
        <f t="shared" si="14"/>
        <v>0</v>
      </c>
      <c r="BU115" s="119">
        <f t="shared" si="15"/>
        <v>0</v>
      </c>
      <c r="BV115" s="119">
        <f t="shared" si="16"/>
        <v>0</v>
      </c>
      <c r="BW115" s="119">
        <f t="shared" si="17"/>
        <v>0</v>
      </c>
      <c r="BX115" s="119">
        <f t="shared" si="18"/>
        <v>0</v>
      </c>
      <c r="BY115" s="119">
        <f t="shared" si="19"/>
        <v>0</v>
      </c>
      <c r="BZ115" s="119">
        <f t="shared" si="20"/>
        <v>0</v>
      </c>
      <c r="CA115" s="119">
        <f t="shared" si="21"/>
        <v>0</v>
      </c>
      <c r="CB115" s="119">
        <f t="shared" si="22"/>
        <v>0</v>
      </c>
      <c r="CC115" s="119">
        <f t="shared" si="23"/>
        <v>0</v>
      </c>
      <c r="CD115" s="119">
        <f t="shared" si="24"/>
        <v>0</v>
      </c>
      <c r="CE115" s="119">
        <f t="shared" si="25"/>
        <v>0</v>
      </c>
      <c r="CF115" s="119">
        <f t="shared" si="26"/>
        <v>0</v>
      </c>
      <c r="CG115" s="119">
        <f t="shared" si="27"/>
        <v>0</v>
      </c>
      <c r="CH115" s="119">
        <f t="shared" si="28"/>
        <v>0</v>
      </c>
      <c r="CI115" s="119">
        <f t="shared" si="29"/>
        <v>0</v>
      </c>
      <c r="CJ115" s="119">
        <f t="shared" si="30"/>
        <v>0</v>
      </c>
      <c r="CK115" s="119">
        <f t="shared" si="31"/>
        <v>0</v>
      </c>
      <c r="CL115" s="119">
        <f t="shared" si="32"/>
        <v>0</v>
      </c>
      <c r="CM115" s="119">
        <f t="shared" si="33"/>
        <v>0</v>
      </c>
      <c r="CN115" s="119">
        <f t="shared" si="34"/>
        <v>0</v>
      </c>
      <c r="CO115" s="119">
        <f t="shared" si="35"/>
        <v>0</v>
      </c>
      <c r="CP115" s="119">
        <f t="shared" si="36"/>
        <v>0</v>
      </c>
      <c r="CQ115" s="119">
        <f t="shared" si="37"/>
        <v>0</v>
      </c>
      <c r="CR115" s="119">
        <f t="shared" si="38"/>
        <v>0</v>
      </c>
      <c r="CS115" s="119">
        <f t="shared" si="39"/>
        <v>0</v>
      </c>
      <c r="CT115" s="119">
        <f t="shared" si="40"/>
        <v>0</v>
      </c>
      <c r="CU115" s="119">
        <f t="shared" si="41"/>
        <v>0</v>
      </c>
      <c r="CV115" s="119">
        <f t="shared" si="42"/>
        <v>0</v>
      </c>
      <c r="CW115" s="119">
        <f t="shared" si="43"/>
        <v>0</v>
      </c>
      <c r="CX115" s="119">
        <f t="shared" si="44"/>
        <v>0</v>
      </c>
      <c r="CY115" s="119">
        <f t="shared" si="45"/>
        <v>0</v>
      </c>
      <c r="CZ115" s="119">
        <f t="shared" si="46"/>
        <v>0</v>
      </c>
      <c r="DA115" s="119">
        <f t="shared" si="47"/>
        <v>0</v>
      </c>
      <c r="DB115" s="119">
        <f t="shared" si="48"/>
        <v>0</v>
      </c>
      <c r="DC115" s="119">
        <f t="shared" si="49"/>
        <v>0</v>
      </c>
      <c r="DD115" s="119">
        <f t="shared" si="50"/>
        <v>0</v>
      </c>
      <c r="DE115" s="119">
        <f t="shared" si="51"/>
        <v>0</v>
      </c>
      <c r="DF115" s="119">
        <f t="shared" si="52"/>
        <v>0</v>
      </c>
      <c r="DG115" s="119">
        <f t="shared" si="53"/>
        <v>0</v>
      </c>
      <c r="DH115" s="119">
        <f t="shared" si="54"/>
        <v>0</v>
      </c>
      <c r="DI115" s="119">
        <f t="shared" si="55"/>
        <v>0</v>
      </c>
      <c r="DJ115" s="119">
        <f t="shared" si="56"/>
        <v>0</v>
      </c>
      <c r="DK115" s="126" t="str">
        <f t="shared" si="57"/>
        <v>1</v>
      </c>
      <c r="DL115" s="126">
        <f t="shared" ca="1" si="58"/>
        <v>0</v>
      </c>
      <c r="DM115" s="119">
        <f ca="1">IF($K115&lt;&gt;1,IF(ISNUMBER(INDEX(Import.PLE,$K115,DM$16)),IF(INDEX(Import.PLE,$K115,DM$16)&lt;=mediçao,BM115,0),0),PLE!$AA$28*BM115)</f>
        <v>0</v>
      </c>
      <c r="DN115" s="119">
        <f ca="1">IF($K115&lt;&gt;1,IF(ISNUMBER(INDEX(Import.PLE,$K115,DN$16)),IF(INDEX(Import.PLE,$K115,DN$16)&lt;=mediçao,BN115,0),0),PLE!$AA$28*BN115)</f>
        <v>0</v>
      </c>
      <c r="DO115" s="119">
        <f ca="1">IF($K115&lt;&gt;1,IF(ISNUMBER(INDEX(Import.PLE,$K115,DO$16)),IF(INDEX(Import.PLE,$K115,DO$16)&lt;=mediçao,BO115,0),0),PLE!$AA$28*BO115)</f>
        <v>0</v>
      </c>
      <c r="DP115" s="119">
        <f ca="1">IF($K115&lt;&gt;1,IF(ISNUMBER(INDEX(Import.PLE,$K115,DP$16)),IF(INDEX(Import.PLE,$K115,DP$16)&lt;=mediçao,BP115,0),0),PLE!$AA$28*BP115)</f>
        <v>0</v>
      </c>
      <c r="DQ115" s="119">
        <f ca="1">IF($K115&lt;&gt;1,IF(ISNUMBER(INDEX(Import.PLE,$K115,DQ$16)),IF(INDEX(Import.PLE,$K115,DQ$16)&lt;=mediçao,BQ115,0),0),PLE!$AA$28*BQ115)</f>
        <v>0</v>
      </c>
      <c r="DR115" s="119">
        <f ca="1">IF($K115&lt;&gt;1,IF(ISNUMBER(INDEX(Import.PLE,$K115,DR$16)),IF(INDEX(Import.PLE,$K115,DR$16)&lt;=mediçao,BR115,0),0),PLE!$AA$28*BR115)</f>
        <v>0</v>
      </c>
      <c r="DS115" s="119">
        <f ca="1">IF($K115&lt;&gt;1,IF(ISNUMBER(INDEX(Import.PLE,$K115,DS$16)),IF(INDEX(Import.PLE,$K115,DS$16)&lt;=mediçao,BS115,0),0),PLE!$AA$28*BS115)</f>
        <v>0</v>
      </c>
      <c r="DT115" s="119">
        <f ca="1">IF($K115&lt;&gt;1,IF(ISNUMBER(INDEX(Import.PLE,$K115,DT$16)),IF(INDEX(Import.PLE,$K115,DT$16)&lt;=mediçao,BT115,0),0),PLE!$AA$28*BT115)</f>
        <v>0</v>
      </c>
      <c r="DU115" s="119">
        <f ca="1">IF($K115&lt;&gt;1,IF(ISNUMBER(INDEX(Import.PLE,$K115,DU$16)),IF(INDEX(Import.PLE,$K115,DU$16)&lt;=mediçao,BU115,0),0),PLE!$AA$28*BU115)</f>
        <v>0</v>
      </c>
      <c r="DV115" s="119">
        <f ca="1">IF($K115&lt;&gt;1,IF(ISNUMBER(INDEX(Import.PLE,$K115,DV$16)),IF(INDEX(Import.PLE,$K115,DV$16)&lt;=mediçao,BV115,0),0),PLE!$AA$28*BV115)</f>
        <v>0</v>
      </c>
      <c r="DW115" s="119">
        <f ca="1">IF($K115&lt;&gt;1,IF(ISNUMBER(INDEX(Import.PLE,$K115,DW$16)),IF(INDEX(Import.PLE,$K115,DW$16)&lt;=mediçao,BW115,0),0),PLE!$AA$28*BW115)</f>
        <v>0</v>
      </c>
      <c r="DX115" s="119">
        <f ca="1">IF($K115&lt;&gt;1,IF(ISNUMBER(INDEX(Import.PLE,$K115,DX$16)),IF(INDEX(Import.PLE,$K115,DX$16)&lt;=mediçao,BX115,0),0),PLE!$AA$28*BX115)</f>
        <v>0</v>
      </c>
      <c r="DY115" s="119">
        <f ca="1">IF($K115&lt;&gt;1,IF(ISNUMBER(INDEX(Import.PLE,$K115,DY$16)),IF(INDEX(Import.PLE,$K115,DY$16)&lt;=mediçao,BY115,0),0),PLE!$AA$28*BY115)</f>
        <v>0</v>
      </c>
      <c r="DZ115" s="119">
        <f ca="1">IF($K115&lt;&gt;1,IF(ISNUMBER(INDEX(Import.PLE,$K115,DZ$16)),IF(INDEX(Import.PLE,$K115,DZ$16)&lt;=mediçao,BZ115,0),0),PLE!$AA$28*BZ115)</f>
        <v>0</v>
      </c>
      <c r="EA115" s="119">
        <f ca="1">IF($K115&lt;&gt;1,IF(ISNUMBER(INDEX(Import.PLE,$K115,EA$16)),IF(INDEX(Import.PLE,$K115,EA$16)&lt;=mediçao,CA115,0),0),PLE!$AA$28*CA115)</f>
        <v>0</v>
      </c>
      <c r="EB115" s="119">
        <f ca="1">IF($K115&lt;&gt;1,IF(ISNUMBER(INDEX(Import.PLE,$K115,EB$16)),IF(INDEX(Import.PLE,$K115,EB$16)&lt;=mediçao,CB115,0),0),PLE!$AA$28*CB115)</f>
        <v>0</v>
      </c>
      <c r="EC115" s="119">
        <f ca="1">IF($K115&lt;&gt;1,IF(ISNUMBER(INDEX(Import.PLE,$K115,EC$16)),IF(INDEX(Import.PLE,$K115,EC$16)&lt;=mediçao,CC115,0),0),PLE!$AA$28*CC115)</f>
        <v>0</v>
      </c>
      <c r="ED115" s="119">
        <f ca="1">IF($K115&lt;&gt;1,IF(ISNUMBER(INDEX(Import.PLE,$K115,ED$16)),IF(INDEX(Import.PLE,$K115,ED$16)&lt;=mediçao,CD115,0),0),PLE!$AA$28*CD115)</f>
        <v>0</v>
      </c>
      <c r="EE115" s="119">
        <f ca="1">IF($K115&lt;&gt;1,IF(ISNUMBER(INDEX(Import.PLE,$K115,EE$16)),IF(INDEX(Import.PLE,$K115,EE$16)&lt;=mediçao,CE115,0),0),PLE!$AA$28*CE115)</f>
        <v>0</v>
      </c>
      <c r="EF115" s="119">
        <f ca="1">IF($K115&lt;&gt;1,IF(ISNUMBER(INDEX(Import.PLE,$K115,EF$16)),IF(INDEX(Import.PLE,$K115,EF$16)&lt;=mediçao,CF115,0),0),PLE!$AA$28*CF115)</f>
        <v>0</v>
      </c>
      <c r="EG115" s="119">
        <f ca="1">IF($K115&lt;&gt;1,IF(ISNUMBER(INDEX(Import.PLE,$K115,EG$16)),IF(INDEX(Import.PLE,$K115,EG$16)&lt;=mediçao,CG115,0),0),PLE!$AA$28*CG115)</f>
        <v>0</v>
      </c>
      <c r="EH115" s="119">
        <f ca="1">IF($K115&lt;&gt;1,IF(ISNUMBER(INDEX(Import.PLE,$K115,EH$16)),IF(INDEX(Import.PLE,$K115,EH$16)&lt;=mediçao,CH115,0),0),PLE!$AA$28*CH115)</f>
        <v>0</v>
      </c>
      <c r="EI115" s="119">
        <f ca="1">IF($K115&lt;&gt;1,IF(ISNUMBER(INDEX(Import.PLE,$K115,EI$16)),IF(INDEX(Import.PLE,$K115,EI$16)&lt;=mediçao,CI115,0),0),PLE!$AA$28*CI115)</f>
        <v>0</v>
      </c>
      <c r="EJ115" s="119">
        <f ca="1">IF($K115&lt;&gt;1,IF(ISNUMBER(INDEX(Import.PLE,$K115,EJ$16)),IF(INDEX(Import.PLE,$K115,EJ$16)&lt;=mediçao,CJ115,0),0),PLE!$AA$28*CJ115)</f>
        <v>0</v>
      </c>
      <c r="EK115" s="119">
        <f ca="1">IF($K115&lt;&gt;1,IF(ISNUMBER(INDEX(Import.PLE,$K115,EK$16)),IF(INDEX(Import.PLE,$K115,EK$16)&lt;=mediçao,CK115,0),0),PLE!$AA$28*CK115)</f>
        <v>0</v>
      </c>
      <c r="EL115" s="119">
        <f ca="1">IF($K115&lt;&gt;1,IF(ISNUMBER(INDEX(Import.PLE,$K115,EL$16)),IF(INDEX(Import.PLE,$K115,EL$16)&lt;=mediçao,CL115,0),0),PLE!$AA$28*CL115)</f>
        <v>0</v>
      </c>
      <c r="EM115" s="119">
        <f ca="1">IF($K115&lt;&gt;1,IF(ISNUMBER(INDEX(Import.PLE,$K115,EM$16)),IF(INDEX(Import.PLE,$K115,EM$16)&lt;=mediçao,CM115,0),0),PLE!$AA$28*CM115)</f>
        <v>0</v>
      </c>
      <c r="EN115" s="119">
        <f ca="1">IF($K115&lt;&gt;1,IF(ISNUMBER(INDEX(Import.PLE,$K115,EN$16)),IF(INDEX(Import.PLE,$K115,EN$16)&lt;=mediçao,CN115,0),0),PLE!$AA$28*CN115)</f>
        <v>0</v>
      </c>
      <c r="EO115" s="119">
        <f ca="1">IF($K115&lt;&gt;1,IF(ISNUMBER(INDEX(Import.PLE,$K115,EO$16)),IF(INDEX(Import.PLE,$K115,EO$16)&lt;=mediçao,CO115,0),0),PLE!$AA$28*CO115)</f>
        <v>0</v>
      </c>
      <c r="EP115" s="119">
        <f ca="1">IF($K115&lt;&gt;1,IF(ISNUMBER(INDEX(Import.PLE,$K115,EP$16)),IF(INDEX(Import.PLE,$K115,EP$16)&lt;=mediçao,CP115,0),0),PLE!$AA$28*CP115)</f>
        <v>0</v>
      </c>
      <c r="EQ115" s="119">
        <f ca="1">IF($K115&lt;&gt;1,IF(ISNUMBER(INDEX(Import.PLE,$K115,EQ$16)),IF(INDEX(Import.PLE,$K115,EQ$16)&lt;=mediçao,CQ115,0),0),PLE!$AA$28*CQ115)</f>
        <v>0</v>
      </c>
      <c r="ER115" s="119">
        <f ca="1">IF($K115&lt;&gt;1,IF(ISNUMBER(INDEX(Import.PLE,$K115,ER$16)),IF(INDEX(Import.PLE,$K115,ER$16)&lt;=mediçao,CR115,0),0),PLE!$AA$28*CR115)</f>
        <v>0</v>
      </c>
      <c r="ES115" s="119">
        <f ca="1">IF($K115&lt;&gt;1,IF(ISNUMBER(INDEX(Import.PLE,$K115,ES$16)),IF(INDEX(Import.PLE,$K115,ES$16)&lt;=mediçao,CS115,0),0),PLE!$AA$28*CS115)</f>
        <v>0</v>
      </c>
      <c r="ET115" s="119">
        <f ca="1">IF($K115&lt;&gt;1,IF(ISNUMBER(INDEX(Import.PLE,$K115,ET$16)),IF(INDEX(Import.PLE,$K115,ET$16)&lt;=mediçao,CT115,0),0),PLE!$AA$28*CT115)</f>
        <v>0</v>
      </c>
      <c r="EU115" s="119">
        <f ca="1">IF($K115&lt;&gt;1,IF(ISNUMBER(INDEX(Import.PLE,$K115,EU$16)),IF(INDEX(Import.PLE,$K115,EU$16)&lt;=mediçao,CU115,0),0),PLE!$AA$28*CU115)</f>
        <v>0</v>
      </c>
      <c r="EV115" s="119">
        <f ca="1">IF($K115&lt;&gt;1,IF(ISNUMBER(INDEX(Import.PLE,$K115,EV$16)),IF(INDEX(Import.PLE,$K115,EV$16)&lt;=mediçao,CV115,0),0),PLE!$AA$28*CV115)</f>
        <v>0</v>
      </c>
      <c r="EW115" s="119">
        <f ca="1">IF($K115&lt;&gt;1,IF(ISNUMBER(INDEX(Import.PLE,$K115,EW$16)),IF(INDEX(Import.PLE,$K115,EW$16)&lt;=mediçao,CW115,0),0),PLE!$AA$28*CW115)</f>
        <v>0</v>
      </c>
      <c r="EX115" s="119">
        <f ca="1">IF($K115&lt;&gt;1,IF(ISNUMBER(INDEX(Import.PLE,$K115,EX$16)),IF(INDEX(Import.PLE,$K115,EX$16)&lt;=mediçao,CX115,0),0),PLE!$AA$28*CX115)</f>
        <v>0</v>
      </c>
      <c r="EY115" s="119">
        <f ca="1">IF($K115&lt;&gt;1,IF(ISNUMBER(INDEX(Import.PLE,$K115,EY$16)),IF(INDEX(Import.PLE,$K115,EY$16)&lt;=mediçao,CY115,0),0),PLE!$AA$28*CY115)</f>
        <v>0</v>
      </c>
      <c r="EZ115" s="119">
        <f ca="1">IF($K115&lt;&gt;1,IF(ISNUMBER(INDEX(Import.PLE,$K115,EZ$16)),IF(INDEX(Import.PLE,$K115,EZ$16)&lt;=mediçao,CZ115,0),0),PLE!$AA$28*CZ115)</f>
        <v>0</v>
      </c>
      <c r="FA115" s="119">
        <f ca="1">IF($K115&lt;&gt;1,IF(ISNUMBER(INDEX(Import.PLE,$K115,FA$16)),IF(INDEX(Import.PLE,$K115,FA$16)&lt;=mediçao,DA115,0),0),PLE!$AA$28*DA115)</f>
        <v>0</v>
      </c>
      <c r="FB115" s="119">
        <f ca="1">IF($K115&lt;&gt;1,IF(ISNUMBER(INDEX(Import.PLE,$K115,FB$16)),IF(INDEX(Import.PLE,$K115,FB$16)&lt;=mediçao,DB115,0),0),PLE!$AA$28*DB115)</f>
        <v>0</v>
      </c>
      <c r="FC115" s="119">
        <f ca="1">IF($K115&lt;&gt;1,IF(ISNUMBER(INDEX(Import.PLE,$K115,FC$16)),IF(INDEX(Import.PLE,$K115,FC$16)&lt;=mediçao,DC115,0),0),PLE!$AA$28*DC115)</f>
        <v>0</v>
      </c>
      <c r="FD115" s="119">
        <f ca="1">IF($K115&lt;&gt;1,IF(ISNUMBER(INDEX(Import.PLE,$K115,FD$16)),IF(INDEX(Import.PLE,$K115,FD$16)&lt;=mediçao,DD115,0),0),PLE!$AA$28*DD115)</f>
        <v>0</v>
      </c>
      <c r="FE115" s="119">
        <f ca="1">IF($K115&lt;&gt;1,IF(ISNUMBER(INDEX(Import.PLE,$K115,FE$16)),IF(INDEX(Import.PLE,$K115,FE$16)&lt;=mediçao,DE115,0),0),PLE!$AA$28*DE115)</f>
        <v>0</v>
      </c>
      <c r="FF115" s="119">
        <f ca="1">IF($K115&lt;&gt;1,IF(ISNUMBER(INDEX(Import.PLE,$K115,FF$16)),IF(INDEX(Import.PLE,$K115,FF$16)&lt;=mediçao,DF115,0),0),PLE!$AA$28*DF115)</f>
        <v>0</v>
      </c>
      <c r="FG115" s="119">
        <f ca="1">IF($K115&lt;&gt;1,IF(ISNUMBER(INDEX(Import.PLE,$K115,FG$16)),IF(INDEX(Import.PLE,$K115,FG$16)&lt;=mediçao,DG115,0),0),PLE!$AA$28*DG115)</f>
        <v>0</v>
      </c>
      <c r="FH115" s="119">
        <f ca="1">IF($K115&lt;&gt;1,IF(ISNUMBER(INDEX(Import.PLE,$K115,FH$16)),IF(INDEX(Import.PLE,$K115,FH$16)&lt;=mediçao,DH115,0),0),PLE!$AA$28*DH115)</f>
        <v>0</v>
      </c>
      <c r="FI115" s="119">
        <f ca="1">IF($K115&lt;&gt;1,IF(ISNUMBER(INDEX(Import.PLE,$K115,FI$16)),IF(INDEX(Import.PLE,$K115,FI$16)&lt;=mediçao,DI115,0),0),PLE!$AA$28*DI115)</f>
        <v>0</v>
      </c>
      <c r="FJ115" s="119">
        <f ca="1">IF($K115&lt;&gt;1,IF(ISNUMBER(INDEX(Import.PLE,$K115,FJ$16)),IF(INDEX(Import.PLE,$K115,FJ$16)&lt;=mediçao,DJ115,0),0),PLE!$AA$28*DJ115)</f>
        <v>0</v>
      </c>
    </row>
    <row r="116" spans="2:166" s="88" customFormat="1" ht="11.25" customHeight="1" x14ac:dyDescent="0.35">
      <c r="B116" s="118">
        <f t="shared" ca="1" si="59"/>
        <v>99</v>
      </c>
      <c r="C116" s="83" t="str">
        <f t="shared" si="4"/>
        <v>Serviço</v>
      </c>
      <c r="D116" s="138" t="s">
        <v>379</v>
      </c>
      <c r="E116" s="139" t="s">
        <v>380</v>
      </c>
      <c r="F116" s="137" t="s">
        <v>329</v>
      </c>
      <c r="G116" s="174">
        <f t="shared" si="5"/>
        <v>1</v>
      </c>
      <c r="H116" s="175">
        <f t="shared" si="6"/>
        <v>14.64</v>
      </c>
      <c r="I116" s="176">
        <v>14.64</v>
      </c>
      <c r="J116" s="86"/>
      <c r="K116" s="168">
        <f>deactivatedados.form1</f>
        <v>13</v>
      </c>
      <c r="L116" s="167" t="s">
        <v>713</v>
      </c>
      <c r="M116" s="87"/>
      <c r="N116" s="181">
        <v>1</v>
      </c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1"/>
      <c r="AX116" s="181"/>
      <c r="AY116" s="181"/>
      <c r="AZ116" s="181"/>
      <c r="BA116" s="181"/>
      <c r="BB116" s="181"/>
      <c r="BC116" s="181"/>
      <c r="BD116" s="181"/>
      <c r="BE116" s="181"/>
      <c r="BF116" s="181"/>
      <c r="BG116" s="181"/>
      <c r="BH116" s="181"/>
      <c r="BI116" s="181"/>
      <c r="BJ116" s="181"/>
      <c r="BK116" s="181"/>
      <c r="BM116" s="119">
        <f t="shared" ca="1" si="7"/>
        <v>14.64</v>
      </c>
      <c r="BN116" s="119">
        <f t="shared" si="8"/>
        <v>0</v>
      </c>
      <c r="BO116" s="119">
        <f t="shared" si="9"/>
        <v>0</v>
      </c>
      <c r="BP116" s="119">
        <f t="shared" si="10"/>
        <v>0</v>
      </c>
      <c r="BQ116" s="119">
        <f t="shared" si="11"/>
        <v>0</v>
      </c>
      <c r="BR116" s="119">
        <f t="shared" si="12"/>
        <v>0</v>
      </c>
      <c r="BS116" s="119">
        <f t="shared" si="13"/>
        <v>0</v>
      </c>
      <c r="BT116" s="119">
        <f t="shared" si="14"/>
        <v>0</v>
      </c>
      <c r="BU116" s="119">
        <f t="shared" si="15"/>
        <v>0</v>
      </c>
      <c r="BV116" s="119">
        <f t="shared" si="16"/>
        <v>0</v>
      </c>
      <c r="BW116" s="119">
        <f t="shared" si="17"/>
        <v>0</v>
      </c>
      <c r="BX116" s="119">
        <f t="shared" si="18"/>
        <v>0</v>
      </c>
      <c r="BY116" s="119">
        <f t="shared" si="19"/>
        <v>0</v>
      </c>
      <c r="BZ116" s="119">
        <f t="shared" si="20"/>
        <v>0</v>
      </c>
      <c r="CA116" s="119">
        <f t="shared" si="21"/>
        <v>0</v>
      </c>
      <c r="CB116" s="119">
        <f t="shared" si="22"/>
        <v>0</v>
      </c>
      <c r="CC116" s="119">
        <f t="shared" si="23"/>
        <v>0</v>
      </c>
      <c r="CD116" s="119">
        <f t="shared" si="24"/>
        <v>0</v>
      </c>
      <c r="CE116" s="119">
        <f t="shared" si="25"/>
        <v>0</v>
      </c>
      <c r="CF116" s="119">
        <f t="shared" si="26"/>
        <v>0</v>
      </c>
      <c r="CG116" s="119">
        <f t="shared" si="27"/>
        <v>0</v>
      </c>
      <c r="CH116" s="119">
        <f t="shared" si="28"/>
        <v>0</v>
      </c>
      <c r="CI116" s="119">
        <f t="shared" si="29"/>
        <v>0</v>
      </c>
      <c r="CJ116" s="119">
        <f t="shared" si="30"/>
        <v>0</v>
      </c>
      <c r="CK116" s="119">
        <f t="shared" si="31"/>
        <v>0</v>
      </c>
      <c r="CL116" s="119">
        <f t="shared" si="32"/>
        <v>0</v>
      </c>
      <c r="CM116" s="119">
        <f t="shared" si="33"/>
        <v>0</v>
      </c>
      <c r="CN116" s="119">
        <f t="shared" si="34"/>
        <v>0</v>
      </c>
      <c r="CO116" s="119">
        <f t="shared" si="35"/>
        <v>0</v>
      </c>
      <c r="CP116" s="119">
        <f t="shared" si="36"/>
        <v>0</v>
      </c>
      <c r="CQ116" s="119">
        <f t="shared" si="37"/>
        <v>0</v>
      </c>
      <c r="CR116" s="119">
        <f t="shared" si="38"/>
        <v>0</v>
      </c>
      <c r="CS116" s="119">
        <f t="shared" si="39"/>
        <v>0</v>
      </c>
      <c r="CT116" s="119">
        <f t="shared" si="40"/>
        <v>0</v>
      </c>
      <c r="CU116" s="119">
        <f t="shared" si="41"/>
        <v>0</v>
      </c>
      <c r="CV116" s="119">
        <f t="shared" si="42"/>
        <v>0</v>
      </c>
      <c r="CW116" s="119">
        <f t="shared" si="43"/>
        <v>0</v>
      </c>
      <c r="CX116" s="119">
        <f t="shared" si="44"/>
        <v>0</v>
      </c>
      <c r="CY116" s="119">
        <f t="shared" si="45"/>
        <v>0</v>
      </c>
      <c r="CZ116" s="119">
        <f t="shared" si="46"/>
        <v>0</v>
      </c>
      <c r="DA116" s="119">
        <f t="shared" si="47"/>
        <v>0</v>
      </c>
      <c r="DB116" s="119">
        <f t="shared" si="48"/>
        <v>0</v>
      </c>
      <c r="DC116" s="119">
        <f t="shared" si="49"/>
        <v>0</v>
      </c>
      <c r="DD116" s="119">
        <f t="shared" si="50"/>
        <v>0</v>
      </c>
      <c r="DE116" s="119">
        <f t="shared" si="51"/>
        <v>0</v>
      </c>
      <c r="DF116" s="119">
        <f t="shared" si="52"/>
        <v>0</v>
      </c>
      <c r="DG116" s="119">
        <f t="shared" si="53"/>
        <v>0</v>
      </c>
      <c r="DH116" s="119">
        <f t="shared" si="54"/>
        <v>0</v>
      </c>
      <c r="DI116" s="119">
        <f t="shared" si="55"/>
        <v>0</v>
      </c>
      <c r="DJ116" s="119">
        <f t="shared" si="56"/>
        <v>0</v>
      </c>
      <c r="DK116" s="126" t="str">
        <f t="shared" si="57"/>
        <v>1</v>
      </c>
      <c r="DL116" s="126">
        <f t="shared" ca="1" si="58"/>
        <v>0</v>
      </c>
      <c r="DM116" s="119">
        <f ca="1">IF($K116&lt;&gt;1,IF(ISNUMBER(INDEX(Import.PLE,$K116,DM$16)),IF(INDEX(Import.PLE,$K116,DM$16)&lt;=mediçao,BM116,0),0),PLE!$AA$28*BM116)</f>
        <v>0</v>
      </c>
      <c r="DN116" s="119">
        <f ca="1">IF($K116&lt;&gt;1,IF(ISNUMBER(INDEX(Import.PLE,$K116,DN$16)),IF(INDEX(Import.PLE,$K116,DN$16)&lt;=mediçao,BN116,0),0),PLE!$AA$28*BN116)</f>
        <v>0</v>
      </c>
      <c r="DO116" s="119">
        <f ca="1">IF($K116&lt;&gt;1,IF(ISNUMBER(INDEX(Import.PLE,$K116,DO$16)),IF(INDEX(Import.PLE,$K116,DO$16)&lt;=mediçao,BO116,0),0),PLE!$AA$28*BO116)</f>
        <v>0</v>
      </c>
      <c r="DP116" s="119">
        <f ca="1">IF($K116&lt;&gt;1,IF(ISNUMBER(INDEX(Import.PLE,$K116,DP$16)),IF(INDEX(Import.PLE,$K116,DP$16)&lt;=mediçao,BP116,0),0),PLE!$AA$28*BP116)</f>
        <v>0</v>
      </c>
      <c r="DQ116" s="119">
        <f ca="1">IF($K116&lt;&gt;1,IF(ISNUMBER(INDEX(Import.PLE,$K116,DQ$16)),IF(INDEX(Import.PLE,$K116,DQ$16)&lt;=mediçao,BQ116,0),0),PLE!$AA$28*BQ116)</f>
        <v>0</v>
      </c>
      <c r="DR116" s="119">
        <f ca="1">IF($K116&lt;&gt;1,IF(ISNUMBER(INDEX(Import.PLE,$K116,DR$16)),IF(INDEX(Import.PLE,$K116,DR$16)&lt;=mediçao,BR116,0),0),PLE!$AA$28*BR116)</f>
        <v>0</v>
      </c>
      <c r="DS116" s="119">
        <f ca="1">IF($K116&lt;&gt;1,IF(ISNUMBER(INDEX(Import.PLE,$K116,DS$16)),IF(INDEX(Import.PLE,$K116,DS$16)&lt;=mediçao,BS116,0),0),PLE!$AA$28*BS116)</f>
        <v>0</v>
      </c>
      <c r="DT116" s="119">
        <f ca="1">IF($K116&lt;&gt;1,IF(ISNUMBER(INDEX(Import.PLE,$K116,DT$16)),IF(INDEX(Import.PLE,$K116,DT$16)&lt;=mediçao,BT116,0),0),PLE!$AA$28*BT116)</f>
        <v>0</v>
      </c>
      <c r="DU116" s="119">
        <f ca="1">IF($K116&lt;&gt;1,IF(ISNUMBER(INDEX(Import.PLE,$K116,DU$16)),IF(INDEX(Import.PLE,$K116,DU$16)&lt;=mediçao,BU116,0),0),PLE!$AA$28*BU116)</f>
        <v>0</v>
      </c>
      <c r="DV116" s="119">
        <f ca="1">IF($K116&lt;&gt;1,IF(ISNUMBER(INDEX(Import.PLE,$K116,DV$16)),IF(INDEX(Import.PLE,$K116,DV$16)&lt;=mediçao,BV116,0),0),PLE!$AA$28*BV116)</f>
        <v>0</v>
      </c>
      <c r="DW116" s="119">
        <f ca="1">IF($K116&lt;&gt;1,IF(ISNUMBER(INDEX(Import.PLE,$K116,DW$16)),IF(INDEX(Import.PLE,$K116,DW$16)&lt;=mediçao,BW116,0),0),PLE!$AA$28*BW116)</f>
        <v>0</v>
      </c>
      <c r="DX116" s="119">
        <f ca="1">IF($K116&lt;&gt;1,IF(ISNUMBER(INDEX(Import.PLE,$K116,DX$16)),IF(INDEX(Import.PLE,$K116,DX$16)&lt;=mediçao,BX116,0),0),PLE!$AA$28*BX116)</f>
        <v>0</v>
      </c>
      <c r="DY116" s="119">
        <f ca="1">IF($K116&lt;&gt;1,IF(ISNUMBER(INDEX(Import.PLE,$K116,DY$16)),IF(INDEX(Import.PLE,$K116,DY$16)&lt;=mediçao,BY116,0),0),PLE!$AA$28*BY116)</f>
        <v>0</v>
      </c>
      <c r="DZ116" s="119">
        <f ca="1">IF($K116&lt;&gt;1,IF(ISNUMBER(INDEX(Import.PLE,$K116,DZ$16)),IF(INDEX(Import.PLE,$K116,DZ$16)&lt;=mediçao,BZ116,0),0),PLE!$AA$28*BZ116)</f>
        <v>0</v>
      </c>
      <c r="EA116" s="119">
        <f ca="1">IF($K116&lt;&gt;1,IF(ISNUMBER(INDEX(Import.PLE,$K116,EA$16)),IF(INDEX(Import.PLE,$K116,EA$16)&lt;=mediçao,CA116,0),0),PLE!$AA$28*CA116)</f>
        <v>0</v>
      </c>
      <c r="EB116" s="119">
        <f ca="1">IF($K116&lt;&gt;1,IF(ISNUMBER(INDEX(Import.PLE,$K116,EB$16)),IF(INDEX(Import.PLE,$K116,EB$16)&lt;=mediçao,CB116,0),0),PLE!$AA$28*CB116)</f>
        <v>0</v>
      </c>
      <c r="EC116" s="119">
        <f ca="1">IF($K116&lt;&gt;1,IF(ISNUMBER(INDEX(Import.PLE,$K116,EC$16)),IF(INDEX(Import.PLE,$K116,EC$16)&lt;=mediçao,CC116,0),0),PLE!$AA$28*CC116)</f>
        <v>0</v>
      </c>
      <c r="ED116" s="119">
        <f ca="1">IF($K116&lt;&gt;1,IF(ISNUMBER(INDEX(Import.PLE,$K116,ED$16)),IF(INDEX(Import.PLE,$K116,ED$16)&lt;=mediçao,CD116,0),0),PLE!$AA$28*CD116)</f>
        <v>0</v>
      </c>
      <c r="EE116" s="119">
        <f ca="1">IF($K116&lt;&gt;1,IF(ISNUMBER(INDEX(Import.PLE,$K116,EE$16)),IF(INDEX(Import.PLE,$K116,EE$16)&lt;=mediçao,CE116,0),0),PLE!$AA$28*CE116)</f>
        <v>0</v>
      </c>
      <c r="EF116" s="119">
        <f ca="1">IF($K116&lt;&gt;1,IF(ISNUMBER(INDEX(Import.PLE,$K116,EF$16)),IF(INDEX(Import.PLE,$K116,EF$16)&lt;=mediçao,CF116,0),0),PLE!$AA$28*CF116)</f>
        <v>0</v>
      </c>
      <c r="EG116" s="119">
        <f ca="1">IF($K116&lt;&gt;1,IF(ISNUMBER(INDEX(Import.PLE,$K116,EG$16)),IF(INDEX(Import.PLE,$K116,EG$16)&lt;=mediçao,CG116,0),0),PLE!$AA$28*CG116)</f>
        <v>0</v>
      </c>
      <c r="EH116" s="119">
        <f ca="1">IF($K116&lt;&gt;1,IF(ISNUMBER(INDEX(Import.PLE,$K116,EH$16)),IF(INDEX(Import.PLE,$K116,EH$16)&lt;=mediçao,CH116,0),0),PLE!$AA$28*CH116)</f>
        <v>0</v>
      </c>
      <c r="EI116" s="119">
        <f ca="1">IF($K116&lt;&gt;1,IF(ISNUMBER(INDEX(Import.PLE,$K116,EI$16)),IF(INDEX(Import.PLE,$K116,EI$16)&lt;=mediçao,CI116,0),0),PLE!$AA$28*CI116)</f>
        <v>0</v>
      </c>
      <c r="EJ116" s="119">
        <f ca="1">IF($K116&lt;&gt;1,IF(ISNUMBER(INDEX(Import.PLE,$K116,EJ$16)),IF(INDEX(Import.PLE,$K116,EJ$16)&lt;=mediçao,CJ116,0),0),PLE!$AA$28*CJ116)</f>
        <v>0</v>
      </c>
      <c r="EK116" s="119">
        <f ca="1">IF($K116&lt;&gt;1,IF(ISNUMBER(INDEX(Import.PLE,$K116,EK$16)),IF(INDEX(Import.PLE,$K116,EK$16)&lt;=mediçao,CK116,0),0),PLE!$AA$28*CK116)</f>
        <v>0</v>
      </c>
      <c r="EL116" s="119">
        <f ca="1">IF($K116&lt;&gt;1,IF(ISNUMBER(INDEX(Import.PLE,$K116,EL$16)),IF(INDEX(Import.PLE,$K116,EL$16)&lt;=mediçao,CL116,0),0),PLE!$AA$28*CL116)</f>
        <v>0</v>
      </c>
      <c r="EM116" s="119">
        <f ca="1">IF($K116&lt;&gt;1,IF(ISNUMBER(INDEX(Import.PLE,$K116,EM$16)),IF(INDEX(Import.PLE,$K116,EM$16)&lt;=mediçao,CM116,0),0),PLE!$AA$28*CM116)</f>
        <v>0</v>
      </c>
      <c r="EN116" s="119">
        <f ca="1">IF($K116&lt;&gt;1,IF(ISNUMBER(INDEX(Import.PLE,$K116,EN$16)),IF(INDEX(Import.PLE,$K116,EN$16)&lt;=mediçao,CN116,0),0),PLE!$AA$28*CN116)</f>
        <v>0</v>
      </c>
      <c r="EO116" s="119">
        <f ca="1">IF($K116&lt;&gt;1,IF(ISNUMBER(INDEX(Import.PLE,$K116,EO$16)),IF(INDEX(Import.PLE,$K116,EO$16)&lt;=mediçao,CO116,0),0),PLE!$AA$28*CO116)</f>
        <v>0</v>
      </c>
      <c r="EP116" s="119">
        <f ca="1">IF($K116&lt;&gt;1,IF(ISNUMBER(INDEX(Import.PLE,$K116,EP$16)),IF(INDEX(Import.PLE,$K116,EP$16)&lt;=mediçao,CP116,0),0),PLE!$AA$28*CP116)</f>
        <v>0</v>
      </c>
      <c r="EQ116" s="119">
        <f ca="1">IF($K116&lt;&gt;1,IF(ISNUMBER(INDEX(Import.PLE,$K116,EQ$16)),IF(INDEX(Import.PLE,$K116,EQ$16)&lt;=mediçao,CQ116,0),0),PLE!$AA$28*CQ116)</f>
        <v>0</v>
      </c>
      <c r="ER116" s="119">
        <f ca="1">IF($K116&lt;&gt;1,IF(ISNUMBER(INDEX(Import.PLE,$K116,ER$16)),IF(INDEX(Import.PLE,$K116,ER$16)&lt;=mediçao,CR116,0),0),PLE!$AA$28*CR116)</f>
        <v>0</v>
      </c>
      <c r="ES116" s="119">
        <f ca="1">IF($K116&lt;&gt;1,IF(ISNUMBER(INDEX(Import.PLE,$K116,ES$16)),IF(INDEX(Import.PLE,$K116,ES$16)&lt;=mediçao,CS116,0),0),PLE!$AA$28*CS116)</f>
        <v>0</v>
      </c>
      <c r="ET116" s="119">
        <f ca="1">IF($K116&lt;&gt;1,IF(ISNUMBER(INDEX(Import.PLE,$K116,ET$16)),IF(INDEX(Import.PLE,$K116,ET$16)&lt;=mediçao,CT116,0),0),PLE!$AA$28*CT116)</f>
        <v>0</v>
      </c>
      <c r="EU116" s="119">
        <f ca="1">IF($K116&lt;&gt;1,IF(ISNUMBER(INDEX(Import.PLE,$K116,EU$16)),IF(INDEX(Import.PLE,$K116,EU$16)&lt;=mediçao,CU116,0),0),PLE!$AA$28*CU116)</f>
        <v>0</v>
      </c>
      <c r="EV116" s="119">
        <f ca="1">IF($K116&lt;&gt;1,IF(ISNUMBER(INDEX(Import.PLE,$K116,EV$16)),IF(INDEX(Import.PLE,$K116,EV$16)&lt;=mediçao,CV116,0),0),PLE!$AA$28*CV116)</f>
        <v>0</v>
      </c>
      <c r="EW116" s="119">
        <f ca="1">IF($K116&lt;&gt;1,IF(ISNUMBER(INDEX(Import.PLE,$K116,EW$16)),IF(INDEX(Import.PLE,$K116,EW$16)&lt;=mediçao,CW116,0),0),PLE!$AA$28*CW116)</f>
        <v>0</v>
      </c>
      <c r="EX116" s="119">
        <f ca="1">IF($K116&lt;&gt;1,IF(ISNUMBER(INDEX(Import.PLE,$K116,EX$16)),IF(INDEX(Import.PLE,$K116,EX$16)&lt;=mediçao,CX116,0),0),PLE!$AA$28*CX116)</f>
        <v>0</v>
      </c>
      <c r="EY116" s="119">
        <f ca="1">IF($K116&lt;&gt;1,IF(ISNUMBER(INDEX(Import.PLE,$K116,EY$16)),IF(INDEX(Import.PLE,$K116,EY$16)&lt;=mediçao,CY116,0),0),PLE!$AA$28*CY116)</f>
        <v>0</v>
      </c>
      <c r="EZ116" s="119">
        <f ca="1">IF($K116&lt;&gt;1,IF(ISNUMBER(INDEX(Import.PLE,$K116,EZ$16)),IF(INDEX(Import.PLE,$K116,EZ$16)&lt;=mediçao,CZ116,0),0),PLE!$AA$28*CZ116)</f>
        <v>0</v>
      </c>
      <c r="FA116" s="119">
        <f ca="1">IF($K116&lt;&gt;1,IF(ISNUMBER(INDEX(Import.PLE,$K116,FA$16)),IF(INDEX(Import.PLE,$K116,FA$16)&lt;=mediçao,DA116,0),0),PLE!$AA$28*DA116)</f>
        <v>0</v>
      </c>
      <c r="FB116" s="119">
        <f ca="1">IF($K116&lt;&gt;1,IF(ISNUMBER(INDEX(Import.PLE,$K116,FB$16)),IF(INDEX(Import.PLE,$K116,FB$16)&lt;=mediçao,DB116,0),0),PLE!$AA$28*DB116)</f>
        <v>0</v>
      </c>
      <c r="FC116" s="119">
        <f ca="1">IF($K116&lt;&gt;1,IF(ISNUMBER(INDEX(Import.PLE,$K116,FC$16)),IF(INDEX(Import.PLE,$K116,FC$16)&lt;=mediçao,DC116,0),0),PLE!$AA$28*DC116)</f>
        <v>0</v>
      </c>
      <c r="FD116" s="119">
        <f ca="1">IF($K116&lt;&gt;1,IF(ISNUMBER(INDEX(Import.PLE,$K116,FD$16)),IF(INDEX(Import.PLE,$K116,FD$16)&lt;=mediçao,DD116,0),0),PLE!$AA$28*DD116)</f>
        <v>0</v>
      </c>
      <c r="FE116" s="119">
        <f ca="1">IF($K116&lt;&gt;1,IF(ISNUMBER(INDEX(Import.PLE,$K116,FE$16)),IF(INDEX(Import.PLE,$K116,FE$16)&lt;=mediçao,DE116,0),0),PLE!$AA$28*DE116)</f>
        <v>0</v>
      </c>
      <c r="FF116" s="119">
        <f ca="1">IF($K116&lt;&gt;1,IF(ISNUMBER(INDEX(Import.PLE,$K116,FF$16)),IF(INDEX(Import.PLE,$K116,FF$16)&lt;=mediçao,DF116,0),0),PLE!$AA$28*DF116)</f>
        <v>0</v>
      </c>
      <c r="FG116" s="119">
        <f ca="1">IF($K116&lt;&gt;1,IF(ISNUMBER(INDEX(Import.PLE,$K116,FG$16)),IF(INDEX(Import.PLE,$K116,FG$16)&lt;=mediçao,DG116,0),0),PLE!$AA$28*DG116)</f>
        <v>0</v>
      </c>
      <c r="FH116" s="119">
        <f ca="1">IF($K116&lt;&gt;1,IF(ISNUMBER(INDEX(Import.PLE,$K116,FH$16)),IF(INDEX(Import.PLE,$K116,FH$16)&lt;=mediçao,DH116,0),0),PLE!$AA$28*DH116)</f>
        <v>0</v>
      </c>
      <c r="FI116" s="119">
        <f ca="1">IF($K116&lt;&gt;1,IF(ISNUMBER(INDEX(Import.PLE,$K116,FI$16)),IF(INDEX(Import.PLE,$K116,FI$16)&lt;=mediçao,DI116,0),0),PLE!$AA$28*DI116)</f>
        <v>0</v>
      </c>
      <c r="FJ116" s="119">
        <f ca="1">IF($K116&lt;&gt;1,IF(ISNUMBER(INDEX(Import.PLE,$K116,FJ$16)),IF(INDEX(Import.PLE,$K116,FJ$16)&lt;=mediçao,DJ116,0),0),PLE!$AA$28*DJ116)</f>
        <v>0</v>
      </c>
    </row>
    <row r="117" spans="2:166" s="88" customFormat="1" ht="11.25" customHeight="1" x14ac:dyDescent="0.35">
      <c r="B117" s="118">
        <f t="shared" ca="1" si="59"/>
        <v>100</v>
      </c>
      <c r="C117" s="83" t="str">
        <f t="shared" si="4"/>
        <v>Serviço</v>
      </c>
      <c r="D117" s="138" t="s">
        <v>381</v>
      </c>
      <c r="E117" s="139" t="s">
        <v>382</v>
      </c>
      <c r="F117" s="137" t="s">
        <v>204</v>
      </c>
      <c r="G117" s="174">
        <f t="shared" si="5"/>
        <v>370.3</v>
      </c>
      <c r="H117" s="175">
        <f t="shared" si="6"/>
        <v>2.5399945989738049</v>
      </c>
      <c r="I117" s="176">
        <v>940.56</v>
      </c>
      <c r="J117" s="86"/>
      <c r="K117" s="168">
        <f>deactivatedados.form1</f>
        <v>13</v>
      </c>
      <c r="L117" s="167" t="s">
        <v>713</v>
      </c>
      <c r="M117" s="87"/>
      <c r="N117" s="181">
        <v>370.3</v>
      </c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1"/>
      <c r="BF117" s="181"/>
      <c r="BG117" s="181"/>
      <c r="BH117" s="181"/>
      <c r="BI117" s="181"/>
      <c r="BJ117" s="181"/>
      <c r="BK117" s="181"/>
      <c r="BM117" s="119">
        <f t="shared" ca="1" si="7"/>
        <v>940.56</v>
      </c>
      <c r="BN117" s="119">
        <f t="shared" si="8"/>
        <v>0</v>
      </c>
      <c r="BO117" s="119">
        <f t="shared" si="9"/>
        <v>0</v>
      </c>
      <c r="BP117" s="119">
        <f t="shared" si="10"/>
        <v>0</v>
      </c>
      <c r="BQ117" s="119">
        <f t="shared" si="11"/>
        <v>0</v>
      </c>
      <c r="BR117" s="119">
        <f t="shared" si="12"/>
        <v>0</v>
      </c>
      <c r="BS117" s="119">
        <f t="shared" si="13"/>
        <v>0</v>
      </c>
      <c r="BT117" s="119">
        <f t="shared" si="14"/>
        <v>0</v>
      </c>
      <c r="BU117" s="119">
        <f t="shared" si="15"/>
        <v>0</v>
      </c>
      <c r="BV117" s="119">
        <f t="shared" si="16"/>
        <v>0</v>
      </c>
      <c r="BW117" s="119">
        <f t="shared" si="17"/>
        <v>0</v>
      </c>
      <c r="BX117" s="119">
        <f t="shared" si="18"/>
        <v>0</v>
      </c>
      <c r="BY117" s="119">
        <f t="shared" si="19"/>
        <v>0</v>
      </c>
      <c r="BZ117" s="119">
        <f t="shared" si="20"/>
        <v>0</v>
      </c>
      <c r="CA117" s="119">
        <f t="shared" si="21"/>
        <v>0</v>
      </c>
      <c r="CB117" s="119">
        <f t="shared" si="22"/>
        <v>0</v>
      </c>
      <c r="CC117" s="119">
        <f t="shared" si="23"/>
        <v>0</v>
      </c>
      <c r="CD117" s="119">
        <f t="shared" si="24"/>
        <v>0</v>
      </c>
      <c r="CE117" s="119">
        <f t="shared" si="25"/>
        <v>0</v>
      </c>
      <c r="CF117" s="119">
        <f t="shared" si="26"/>
        <v>0</v>
      </c>
      <c r="CG117" s="119">
        <f t="shared" si="27"/>
        <v>0</v>
      </c>
      <c r="CH117" s="119">
        <f t="shared" si="28"/>
        <v>0</v>
      </c>
      <c r="CI117" s="119">
        <f t="shared" si="29"/>
        <v>0</v>
      </c>
      <c r="CJ117" s="119">
        <f t="shared" si="30"/>
        <v>0</v>
      </c>
      <c r="CK117" s="119">
        <f t="shared" si="31"/>
        <v>0</v>
      </c>
      <c r="CL117" s="119">
        <f t="shared" si="32"/>
        <v>0</v>
      </c>
      <c r="CM117" s="119">
        <f t="shared" si="33"/>
        <v>0</v>
      </c>
      <c r="CN117" s="119">
        <f t="shared" si="34"/>
        <v>0</v>
      </c>
      <c r="CO117" s="119">
        <f t="shared" si="35"/>
        <v>0</v>
      </c>
      <c r="CP117" s="119">
        <f t="shared" si="36"/>
        <v>0</v>
      </c>
      <c r="CQ117" s="119">
        <f t="shared" si="37"/>
        <v>0</v>
      </c>
      <c r="CR117" s="119">
        <f t="shared" si="38"/>
        <v>0</v>
      </c>
      <c r="CS117" s="119">
        <f t="shared" si="39"/>
        <v>0</v>
      </c>
      <c r="CT117" s="119">
        <f t="shared" si="40"/>
        <v>0</v>
      </c>
      <c r="CU117" s="119">
        <f t="shared" si="41"/>
        <v>0</v>
      </c>
      <c r="CV117" s="119">
        <f t="shared" si="42"/>
        <v>0</v>
      </c>
      <c r="CW117" s="119">
        <f t="shared" si="43"/>
        <v>0</v>
      </c>
      <c r="CX117" s="119">
        <f t="shared" si="44"/>
        <v>0</v>
      </c>
      <c r="CY117" s="119">
        <f t="shared" si="45"/>
        <v>0</v>
      </c>
      <c r="CZ117" s="119">
        <f t="shared" si="46"/>
        <v>0</v>
      </c>
      <c r="DA117" s="119">
        <f t="shared" si="47"/>
        <v>0</v>
      </c>
      <c r="DB117" s="119">
        <f t="shared" si="48"/>
        <v>0</v>
      </c>
      <c r="DC117" s="119">
        <f t="shared" si="49"/>
        <v>0</v>
      </c>
      <c r="DD117" s="119">
        <f t="shared" si="50"/>
        <v>0</v>
      </c>
      <c r="DE117" s="119">
        <f t="shared" si="51"/>
        <v>0</v>
      </c>
      <c r="DF117" s="119">
        <f t="shared" si="52"/>
        <v>0</v>
      </c>
      <c r="DG117" s="119">
        <f t="shared" si="53"/>
        <v>0</v>
      </c>
      <c r="DH117" s="119">
        <f t="shared" si="54"/>
        <v>0</v>
      </c>
      <c r="DI117" s="119">
        <f t="shared" si="55"/>
        <v>0</v>
      </c>
      <c r="DJ117" s="119">
        <f t="shared" si="56"/>
        <v>0</v>
      </c>
      <c r="DK117" s="126" t="str">
        <f t="shared" si="57"/>
        <v>1</v>
      </c>
      <c r="DL117" s="126">
        <f t="shared" ca="1" si="58"/>
        <v>0</v>
      </c>
      <c r="DM117" s="119">
        <f ca="1">IF($K117&lt;&gt;1,IF(ISNUMBER(INDEX(Import.PLE,$K117,DM$16)),IF(INDEX(Import.PLE,$K117,DM$16)&lt;=mediçao,BM117,0),0),PLE!$AA$28*BM117)</f>
        <v>0</v>
      </c>
      <c r="DN117" s="119">
        <f ca="1">IF($K117&lt;&gt;1,IF(ISNUMBER(INDEX(Import.PLE,$K117,DN$16)),IF(INDEX(Import.PLE,$K117,DN$16)&lt;=mediçao,BN117,0),0),PLE!$AA$28*BN117)</f>
        <v>0</v>
      </c>
      <c r="DO117" s="119">
        <f ca="1">IF($K117&lt;&gt;1,IF(ISNUMBER(INDEX(Import.PLE,$K117,DO$16)),IF(INDEX(Import.PLE,$K117,DO$16)&lt;=mediçao,BO117,0),0),PLE!$AA$28*BO117)</f>
        <v>0</v>
      </c>
      <c r="DP117" s="119">
        <f ca="1">IF($K117&lt;&gt;1,IF(ISNUMBER(INDEX(Import.PLE,$K117,DP$16)),IF(INDEX(Import.PLE,$K117,DP$16)&lt;=mediçao,BP117,0),0),PLE!$AA$28*BP117)</f>
        <v>0</v>
      </c>
      <c r="DQ117" s="119">
        <f ca="1">IF($K117&lt;&gt;1,IF(ISNUMBER(INDEX(Import.PLE,$K117,DQ$16)),IF(INDEX(Import.PLE,$K117,DQ$16)&lt;=mediçao,BQ117,0),0),PLE!$AA$28*BQ117)</f>
        <v>0</v>
      </c>
      <c r="DR117" s="119">
        <f ca="1">IF($K117&lt;&gt;1,IF(ISNUMBER(INDEX(Import.PLE,$K117,DR$16)),IF(INDEX(Import.PLE,$K117,DR$16)&lt;=mediçao,BR117,0),0),PLE!$AA$28*BR117)</f>
        <v>0</v>
      </c>
      <c r="DS117" s="119">
        <f ca="1">IF($K117&lt;&gt;1,IF(ISNUMBER(INDEX(Import.PLE,$K117,DS$16)),IF(INDEX(Import.PLE,$K117,DS$16)&lt;=mediçao,BS117,0),0),PLE!$AA$28*BS117)</f>
        <v>0</v>
      </c>
      <c r="DT117" s="119">
        <f ca="1">IF($K117&lt;&gt;1,IF(ISNUMBER(INDEX(Import.PLE,$K117,DT$16)),IF(INDEX(Import.PLE,$K117,DT$16)&lt;=mediçao,BT117,0),0),PLE!$AA$28*BT117)</f>
        <v>0</v>
      </c>
      <c r="DU117" s="119">
        <f ca="1">IF($K117&lt;&gt;1,IF(ISNUMBER(INDEX(Import.PLE,$K117,DU$16)),IF(INDEX(Import.PLE,$K117,DU$16)&lt;=mediçao,BU117,0),0),PLE!$AA$28*BU117)</f>
        <v>0</v>
      </c>
      <c r="DV117" s="119">
        <f ca="1">IF($K117&lt;&gt;1,IF(ISNUMBER(INDEX(Import.PLE,$K117,DV$16)),IF(INDEX(Import.PLE,$K117,DV$16)&lt;=mediçao,BV117,0),0),PLE!$AA$28*BV117)</f>
        <v>0</v>
      </c>
      <c r="DW117" s="119">
        <f ca="1">IF($K117&lt;&gt;1,IF(ISNUMBER(INDEX(Import.PLE,$K117,DW$16)),IF(INDEX(Import.PLE,$K117,DW$16)&lt;=mediçao,BW117,0),0),PLE!$AA$28*BW117)</f>
        <v>0</v>
      </c>
      <c r="DX117" s="119">
        <f ca="1">IF($K117&lt;&gt;1,IF(ISNUMBER(INDEX(Import.PLE,$K117,DX$16)),IF(INDEX(Import.PLE,$K117,DX$16)&lt;=mediçao,BX117,0),0),PLE!$AA$28*BX117)</f>
        <v>0</v>
      </c>
      <c r="DY117" s="119">
        <f ca="1">IF($K117&lt;&gt;1,IF(ISNUMBER(INDEX(Import.PLE,$K117,DY$16)),IF(INDEX(Import.PLE,$K117,DY$16)&lt;=mediçao,BY117,0),0),PLE!$AA$28*BY117)</f>
        <v>0</v>
      </c>
      <c r="DZ117" s="119">
        <f ca="1">IF($K117&lt;&gt;1,IF(ISNUMBER(INDEX(Import.PLE,$K117,DZ$16)),IF(INDEX(Import.PLE,$K117,DZ$16)&lt;=mediçao,BZ117,0),0),PLE!$AA$28*BZ117)</f>
        <v>0</v>
      </c>
      <c r="EA117" s="119">
        <f ca="1">IF($K117&lt;&gt;1,IF(ISNUMBER(INDEX(Import.PLE,$K117,EA$16)),IF(INDEX(Import.PLE,$K117,EA$16)&lt;=mediçao,CA117,0),0),PLE!$AA$28*CA117)</f>
        <v>0</v>
      </c>
      <c r="EB117" s="119">
        <f ca="1">IF($K117&lt;&gt;1,IF(ISNUMBER(INDEX(Import.PLE,$K117,EB$16)),IF(INDEX(Import.PLE,$K117,EB$16)&lt;=mediçao,CB117,0),0),PLE!$AA$28*CB117)</f>
        <v>0</v>
      </c>
      <c r="EC117" s="119">
        <f ca="1">IF($K117&lt;&gt;1,IF(ISNUMBER(INDEX(Import.PLE,$K117,EC$16)),IF(INDEX(Import.PLE,$K117,EC$16)&lt;=mediçao,CC117,0),0),PLE!$AA$28*CC117)</f>
        <v>0</v>
      </c>
      <c r="ED117" s="119">
        <f ca="1">IF($K117&lt;&gt;1,IF(ISNUMBER(INDEX(Import.PLE,$K117,ED$16)),IF(INDEX(Import.PLE,$K117,ED$16)&lt;=mediçao,CD117,0),0),PLE!$AA$28*CD117)</f>
        <v>0</v>
      </c>
      <c r="EE117" s="119">
        <f ca="1">IF($K117&lt;&gt;1,IF(ISNUMBER(INDEX(Import.PLE,$K117,EE$16)),IF(INDEX(Import.PLE,$K117,EE$16)&lt;=mediçao,CE117,0),0),PLE!$AA$28*CE117)</f>
        <v>0</v>
      </c>
      <c r="EF117" s="119">
        <f ca="1">IF($K117&lt;&gt;1,IF(ISNUMBER(INDEX(Import.PLE,$K117,EF$16)),IF(INDEX(Import.PLE,$K117,EF$16)&lt;=mediçao,CF117,0),0),PLE!$AA$28*CF117)</f>
        <v>0</v>
      </c>
      <c r="EG117" s="119">
        <f ca="1">IF($K117&lt;&gt;1,IF(ISNUMBER(INDEX(Import.PLE,$K117,EG$16)),IF(INDEX(Import.PLE,$K117,EG$16)&lt;=mediçao,CG117,0),0),PLE!$AA$28*CG117)</f>
        <v>0</v>
      </c>
      <c r="EH117" s="119">
        <f ca="1">IF($K117&lt;&gt;1,IF(ISNUMBER(INDEX(Import.PLE,$K117,EH$16)),IF(INDEX(Import.PLE,$K117,EH$16)&lt;=mediçao,CH117,0),0),PLE!$AA$28*CH117)</f>
        <v>0</v>
      </c>
      <c r="EI117" s="119">
        <f ca="1">IF($K117&lt;&gt;1,IF(ISNUMBER(INDEX(Import.PLE,$K117,EI$16)),IF(INDEX(Import.PLE,$K117,EI$16)&lt;=mediçao,CI117,0),0),PLE!$AA$28*CI117)</f>
        <v>0</v>
      </c>
      <c r="EJ117" s="119">
        <f ca="1">IF($K117&lt;&gt;1,IF(ISNUMBER(INDEX(Import.PLE,$K117,EJ$16)),IF(INDEX(Import.PLE,$K117,EJ$16)&lt;=mediçao,CJ117,0),0),PLE!$AA$28*CJ117)</f>
        <v>0</v>
      </c>
      <c r="EK117" s="119">
        <f ca="1">IF($K117&lt;&gt;1,IF(ISNUMBER(INDEX(Import.PLE,$K117,EK$16)),IF(INDEX(Import.PLE,$K117,EK$16)&lt;=mediçao,CK117,0),0),PLE!$AA$28*CK117)</f>
        <v>0</v>
      </c>
      <c r="EL117" s="119">
        <f ca="1">IF($K117&lt;&gt;1,IF(ISNUMBER(INDEX(Import.PLE,$K117,EL$16)),IF(INDEX(Import.PLE,$K117,EL$16)&lt;=mediçao,CL117,0),0),PLE!$AA$28*CL117)</f>
        <v>0</v>
      </c>
      <c r="EM117" s="119">
        <f ca="1">IF($K117&lt;&gt;1,IF(ISNUMBER(INDEX(Import.PLE,$K117,EM$16)),IF(INDEX(Import.PLE,$K117,EM$16)&lt;=mediçao,CM117,0),0),PLE!$AA$28*CM117)</f>
        <v>0</v>
      </c>
      <c r="EN117" s="119">
        <f ca="1">IF($K117&lt;&gt;1,IF(ISNUMBER(INDEX(Import.PLE,$K117,EN$16)),IF(INDEX(Import.PLE,$K117,EN$16)&lt;=mediçao,CN117,0),0),PLE!$AA$28*CN117)</f>
        <v>0</v>
      </c>
      <c r="EO117" s="119">
        <f ca="1">IF($K117&lt;&gt;1,IF(ISNUMBER(INDEX(Import.PLE,$K117,EO$16)),IF(INDEX(Import.PLE,$K117,EO$16)&lt;=mediçao,CO117,0),0),PLE!$AA$28*CO117)</f>
        <v>0</v>
      </c>
      <c r="EP117" s="119">
        <f ca="1">IF($K117&lt;&gt;1,IF(ISNUMBER(INDEX(Import.PLE,$K117,EP$16)),IF(INDEX(Import.PLE,$K117,EP$16)&lt;=mediçao,CP117,0),0),PLE!$AA$28*CP117)</f>
        <v>0</v>
      </c>
      <c r="EQ117" s="119">
        <f ca="1">IF($K117&lt;&gt;1,IF(ISNUMBER(INDEX(Import.PLE,$K117,EQ$16)),IF(INDEX(Import.PLE,$K117,EQ$16)&lt;=mediçao,CQ117,0),0),PLE!$AA$28*CQ117)</f>
        <v>0</v>
      </c>
      <c r="ER117" s="119">
        <f ca="1">IF($K117&lt;&gt;1,IF(ISNUMBER(INDEX(Import.PLE,$K117,ER$16)),IF(INDEX(Import.PLE,$K117,ER$16)&lt;=mediçao,CR117,0),0),PLE!$AA$28*CR117)</f>
        <v>0</v>
      </c>
      <c r="ES117" s="119">
        <f ca="1">IF($K117&lt;&gt;1,IF(ISNUMBER(INDEX(Import.PLE,$K117,ES$16)),IF(INDEX(Import.PLE,$K117,ES$16)&lt;=mediçao,CS117,0),0),PLE!$AA$28*CS117)</f>
        <v>0</v>
      </c>
      <c r="ET117" s="119">
        <f ca="1">IF($K117&lt;&gt;1,IF(ISNUMBER(INDEX(Import.PLE,$K117,ET$16)),IF(INDEX(Import.PLE,$K117,ET$16)&lt;=mediçao,CT117,0),0),PLE!$AA$28*CT117)</f>
        <v>0</v>
      </c>
      <c r="EU117" s="119">
        <f ca="1">IF($K117&lt;&gt;1,IF(ISNUMBER(INDEX(Import.PLE,$K117,EU$16)),IF(INDEX(Import.PLE,$K117,EU$16)&lt;=mediçao,CU117,0),0),PLE!$AA$28*CU117)</f>
        <v>0</v>
      </c>
      <c r="EV117" s="119">
        <f ca="1">IF($K117&lt;&gt;1,IF(ISNUMBER(INDEX(Import.PLE,$K117,EV$16)),IF(INDEX(Import.PLE,$K117,EV$16)&lt;=mediçao,CV117,0),0),PLE!$AA$28*CV117)</f>
        <v>0</v>
      </c>
      <c r="EW117" s="119">
        <f ca="1">IF($K117&lt;&gt;1,IF(ISNUMBER(INDEX(Import.PLE,$K117,EW$16)),IF(INDEX(Import.PLE,$K117,EW$16)&lt;=mediçao,CW117,0),0),PLE!$AA$28*CW117)</f>
        <v>0</v>
      </c>
      <c r="EX117" s="119">
        <f ca="1">IF($K117&lt;&gt;1,IF(ISNUMBER(INDEX(Import.PLE,$K117,EX$16)),IF(INDEX(Import.PLE,$K117,EX$16)&lt;=mediçao,CX117,0),0),PLE!$AA$28*CX117)</f>
        <v>0</v>
      </c>
      <c r="EY117" s="119">
        <f ca="1">IF($K117&lt;&gt;1,IF(ISNUMBER(INDEX(Import.PLE,$K117,EY$16)),IF(INDEX(Import.PLE,$K117,EY$16)&lt;=mediçao,CY117,0),0),PLE!$AA$28*CY117)</f>
        <v>0</v>
      </c>
      <c r="EZ117" s="119">
        <f ca="1">IF($K117&lt;&gt;1,IF(ISNUMBER(INDEX(Import.PLE,$K117,EZ$16)),IF(INDEX(Import.PLE,$K117,EZ$16)&lt;=mediçao,CZ117,0),0),PLE!$AA$28*CZ117)</f>
        <v>0</v>
      </c>
      <c r="FA117" s="119">
        <f ca="1">IF($K117&lt;&gt;1,IF(ISNUMBER(INDEX(Import.PLE,$K117,FA$16)),IF(INDEX(Import.PLE,$K117,FA$16)&lt;=mediçao,DA117,0),0),PLE!$AA$28*DA117)</f>
        <v>0</v>
      </c>
      <c r="FB117" s="119">
        <f ca="1">IF($K117&lt;&gt;1,IF(ISNUMBER(INDEX(Import.PLE,$K117,FB$16)),IF(INDEX(Import.PLE,$K117,FB$16)&lt;=mediçao,DB117,0),0),PLE!$AA$28*DB117)</f>
        <v>0</v>
      </c>
      <c r="FC117" s="119">
        <f ca="1">IF($K117&lt;&gt;1,IF(ISNUMBER(INDEX(Import.PLE,$K117,FC$16)),IF(INDEX(Import.PLE,$K117,FC$16)&lt;=mediçao,DC117,0),0),PLE!$AA$28*DC117)</f>
        <v>0</v>
      </c>
      <c r="FD117" s="119">
        <f ca="1">IF($K117&lt;&gt;1,IF(ISNUMBER(INDEX(Import.PLE,$K117,FD$16)),IF(INDEX(Import.PLE,$K117,FD$16)&lt;=mediçao,DD117,0),0),PLE!$AA$28*DD117)</f>
        <v>0</v>
      </c>
      <c r="FE117" s="119">
        <f ca="1">IF($K117&lt;&gt;1,IF(ISNUMBER(INDEX(Import.PLE,$K117,FE$16)),IF(INDEX(Import.PLE,$K117,FE$16)&lt;=mediçao,DE117,0),0),PLE!$AA$28*DE117)</f>
        <v>0</v>
      </c>
      <c r="FF117" s="119">
        <f ca="1">IF($K117&lt;&gt;1,IF(ISNUMBER(INDEX(Import.PLE,$K117,FF$16)),IF(INDEX(Import.PLE,$K117,FF$16)&lt;=mediçao,DF117,0),0),PLE!$AA$28*DF117)</f>
        <v>0</v>
      </c>
      <c r="FG117" s="119">
        <f ca="1">IF($K117&lt;&gt;1,IF(ISNUMBER(INDEX(Import.PLE,$K117,FG$16)),IF(INDEX(Import.PLE,$K117,FG$16)&lt;=mediçao,DG117,0),0),PLE!$AA$28*DG117)</f>
        <v>0</v>
      </c>
      <c r="FH117" s="119">
        <f ca="1">IF($K117&lt;&gt;1,IF(ISNUMBER(INDEX(Import.PLE,$K117,FH$16)),IF(INDEX(Import.PLE,$K117,FH$16)&lt;=mediçao,DH117,0),0),PLE!$AA$28*DH117)</f>
        <v>0</v>
      </c>
      <c r="FI117" s="119">
        <f ca="1">IF($K117&lt;&gt;1,IF(ISNUMBER(INDEX(Import.PLE,$K117,FI$16)),IF(INDEX(Import.PLE,$K117,FI$16)&lt;=mediçao,DI117,0),0),PLE!$AA$28*DI117)</f>
        <v>0</v>
      </c>
      <c r="FJ117" s="119">
        <f ca="1">IF($K117&lt;&gt;1,IF(ISNUMBER(INDEX(Import.PLE,$K117,FJ$16)),IF(INDEX(Import.PLE,$K117,FJ$16)&lt;=mediçao,DJ117,0),0),PLE!$AA$28*DJ117)</f>
        <v>0</v>
      </c>
    </row>
    <row r="118" spans="2:166" s="88" customFormat="1" ht="11.25" customHeight="1" x14ac:dyDescent="0.35">
      <c r="B118" s="118">
        <f t="shared" ca="1" si="59"/>
        <v>101</v>
      </c>
      <c r="C118" s="83" t="str">
        <f t="shared" si="4"/>
        <v>Serviço</v>
      </c>
      <c r="D118" s="138" t="s">
        <v>383</v>
      </c>
      <c r="E118" s="139" t="s">
        <v>384</v>
      </c>
      <c r="F118" s="137" t="s">
        <v>204</v>
      </c>
      <c r="G118" s="174">
        <f t="shared" si="5"/>
        <v>234.2</v>
      </c>
      <c r="H118" s="175">
        <f t="shared" si="6"/>
        <v>3.7599914602903506</v>
      </c>
      <c r="I118" s="176">
        <v>880.59</v>
      </c>
      <c r="J118" s="86"/>
      <c r="K118" s="168">
        <f>deactivatedados.form1</f>
        <v>13</v>
      </c>
      <c r="L118" s="167" t="s">
        <v>713</v>
      </c>
      <c r="M118" s="87"/>
      <c r="N118" s="181">
        <v>234.2</v>
      </c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1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1"/>
      <c r="BF118" s="181"/>
      <c r="BG118" s="181"/>
      <c r="BH118" s="181"/>
      <c r="BI118" s="181"/>
      <c r="BJ118" s="181"/>
      <c r="BK118" s="181"/>
      <c r="BM118" s="119">
        <f t="shared" ca="1" si="7"/>
        <v>880.59</v>
      </c>
      <c r="BN118" s="119">
        <f t="shared" si="8"/>
        <v>0</v>
      </c>
      <c r="BO118" s="119">
        <f t="shared" si="9"/>
        <v>0</v>
      </c>
      <c r="BP118" s="119">
        <f t="shared" si="10"/>
        <v>0</v>
      </c>
      <c r="BQ118" s="119">
        <f t="shared" si="11"/>
        <v>0</v>
      </c>
      <c r="BR118" s="119">
        <f t="shared" si="12"/>
        <v>0</v>
      </c>
      <c r="BS118" s="119">
        <f t="shared" si="13"/>
        <v>0</v>
      </c>
      <c r="BT118" s="119">
        <f t="shared" si="14"/>
        <v>0</v>
      </c>
      <c r="BU118" s="119">
        <f t="shared" si="15"/>
        <v>0</v>
      </c>
      <c r="BV118" s="119">
        <f t="shared" si="16"/>
        <v>0</v>
      </c>
      <c r="BW118" s="119">
        <f t="shared" si="17"/>
        <v>0</v>
      </c>
      <c r="BX118" s="119">
        <f t="shared" si="18"/>
        <v>0</v>
      </c>
      <c r="BY118" s="119">
        <f t="shared" si="19"/>
        <v>0</v>
      </c>
      <c r="BZ118" s="119">
        <f t="shared" si="20"/>
        <v>0</v>
      </c>
      <c r="CA118" s="119">
        <f t="shared" si="21"/>
        <v>0</v>
      </c>
      <c r="CB118" s="119">
        <f t="shared" si="22"/>
        <v>0</v>
      </c>
      <c r="CC118" s="119">
        <f t="shared" si="23"/>
        <v>0</v>
      </c>
      <c r="CD118" s="119">
        <f t="shared" si="24"/>
        <v>0</v>
      </c>
      <c r="CE118" s="119">
        <f t="shared" si="25"/>
        <v>0</v>
      </c>
      <c r="CF118" s="119">
        <f t="shared" si="26"/>
        <v>0</v>
      </c>
      <c r="CG118" s="119">
        <f t="shared" si="27"/>
        <v>0</v>
      </c>
      <c r="CH118" s="119">
        <f t="shared" si="28"/>
        <v>0</v>
      </c>
      <c r="CI118" s="119">
        <f t="shared" si="29"/>
        <v>0</v>
      </c>
      <c r="CJ118" s="119">
        <f t="shared" si="30"/>
        <v>0</v>
      </c>
      <c r="CK118" s="119">
        <f t="shared" si="31"/>
        <v>0</v>
      </c>
      <c r="CL118" s="119">
        <f t="shared" si="32"/>
        <v>0</v>
      </c>
      <c r="CM118" s="119">
        <f t="shared" si="33"/>
        <v>0</v>
      </c>
      <c r="CN118" s="119">
        <f t="shared" si="34"/>
        <v>0</v>
      </c>
      <c r="CO118" s="119">
        <f t="shared" si="35"/>
        <v>0</v>
      </c>
      <c r="CP118" s="119">
        <f t="shared" si="36"/>
        <v>0</v>
      </c>
      <c r="CQ118" s="119">
        <f t="shared" si="37"/>
        <v>0</v>
      </c>
      <c r="CR118" s="119">
        <f t="shared" si="38"/>
        <v>0</v>
      </c>
      <c r="CS118" s="119">
        <f t="shared" si="39"/>
        <v>0</v>
      </c>
      <c r="CT118" s="119">
        <f t="shared" si="40"/>
        <v>0</v>
      </c>
      <c r="CU118" s="119">
        <f t="shared" si="41"/>
        <v>0</v>
      </c>
      <c r="CV118" s="119">
        <f t="shared" si="42"/>
        <v>0</v>
      </c>
      <c r="CW118" s="119">
        <f t="shared" si="43"/>
        <v>0</v>
      </c>
      <c r="CX118" s="119">
        <f t="shared" si="44"/>
        <v>0</v>
      </c>
      <c r="CY118" s="119">
        <f t="shared" si="45"/>
        <v>0</v>
      </c>
      <c r="CZ118" s="119">
        <f t="shared" si="46"/>
        <v>0</v>
      </c>
      <c r="DA118" s="119">
        <f t="shared" si="47"/>
        <v>0</v>
      </c>
      <c r="DB118" s="119">
        <f t="shared" si="48"/>
        <v>0</v>
      </c>
      <c r="DC118" s="119">
        <f t="shared" si="49"/>
        <v>0</v>
      </c>
      <c r="DD118" s="119">
        <f t="shared" si="50"/>
        <v>0</v>
      </c>
      <c r="DE118" s="119">
        <f t="shared" si="51"/>
        <v>0</v>
      </c>
      <c r="DF118" s="119">
        <f t="shared" si="52"/>
        <v>0</v>
      </c>
      <c r="DG118" s="119">
        <f t="shared" si="53"/>
        <v>0</v>
      </c>
      <c r="DH118" s="119">
        <f t="shared" si="54"/>
        <v>0</v>
      </c>
      <c r="DI118" s="119">
        <f t="shared" si="55"/>
        <v>0</v>
      </c>
      <c r="DJ118" s="119">
        <f t="shared" si="56"/>
        <v>0</v>
      </c>
      <c r="DK118" s="126" t="str">
        <f t="shared" si="57"/>
        <v>1</v>
      </c>
      <c r="DL118" s="126">
        <f t="shared" ca="1" si="58"/>
        <v>0</v>
      </c>
      <c r="DM118" s="119">
        <f ca="1">IF($K118&lt;&gt;1,IF(ISNUMBER(INDEX(Import.PLE,$K118,DM$16)),IF(INDEX(Import.PLE,$K118,DM$16)&lt;=mediçao,BM118,0),0),PLE!$AA$28*BM118)</f>
        <v>0</v>
      </c>
      <c r="DN118" s="119">
        <f ca="1">IF($K118&lt;&gt;1,IF(ISNUMBER(INDEX(Import.PLE,$K118,DN$16)),IF(INDEX(Import.PLE,$K118,DN$16)&lt;=mediçao,BN118,0),0),PLE!$AA$28*BN118)</f>
        <v>0</v>
      </c>
      <c r="DO118" s="119">
        <f ca="1">IF($K118&lt;&gt;1,IF(ISNUMBER(INDEX(Import.PLE,$K118,DO$16)),IF(INDEX(Import.PLE,$K118,DO$16)&lt;=mediçao,BO118,0),0),PLE!$AA$28*BO118)</f>
        <v>0</v>
      </c>
      <c r="DP118" s="119">
        <f ca="1">IF($K118&lt;&gt;1,IF(ISNUMBER(INDEX(Import.PLE,$K118,DP$16)),IF(INDEX(Import.PLE,$K118,DP$16)&lt;=mediçao,BP118,0),0),PLE!$AA$28*BP118)</f>
        <v>0</v>
      </c>
      <c r="DQ118" s="119">
        <f ca="1">IF($K118&lt;&gt;1,IF(ISNUMBER(INDEX(Import.PLE,$K118,DQ$16)),IF(INDEX(Import.PLE,$K118,DQ$16)&lt;=mediçao,BQ118,0),0),PLE!$AA$28*BQ118)</f>
        <v>0</v>
      </c>
      <c r="DR118" s="119">
        <f ca="1">IF($K118&lt;&gt;1,IF(ISNUMBER(INDEX(Import.PLE,$K118,DR$16)),IF(INDEX(Import.PLE,$K118,DR$16)&lt;=mediçao,BR118,0),0),PLE!$AA$28*BR118)</f>
        <v>0</v>
      </c>
      <c r="DS118" s="119">
        <f ca="1">IF($K118&lt;&gt;1,IF(ISNUMBER(INDEX(Import.PLE,$K118,DS$16)),IF(INDEX(Import.PLE,$K118,DS$16)&lt;=mediçao,BS118,0),0),PLE!$AA$28*BS118)</f>
        <v>0</v>
      </c>
      <c r="DT118" s="119">
        <f ca="1">IF($K118&lt;&gt;1,IF(ISNUMBER(INDEX(Import.PLE,$K118,DT$16)),IF(INDEX(Import.PLE,$K118,DT$16)&lt;=mediçao,BT118,0),0),PLE!$AA$28*BT118)</f>
        <v>0</v>
      </c>
      <c r="DU118" s="119">
        <f ca="1">IF($K118&lt;&gt;1,IF(ISNUMBER(INDEX(Import.PLE,$K118,DU$16)),IF(INDEX(Import.PLE,$K118,DU$16)&lt;=mediçao,BU118,0),0),PLE!$AA$28*BU118)</f>
        <v>0</v>
      </c>
      <c r="DV118" s="119">
        <f ca="1">IF($K118&lt;&gt;1,IF(ISNUMBER(INDEX(Import.PLE,$K118,DV$16)),IF(INDEX(Import.PLE,$K118,DV$16)&lt;=mediçao,BV118,0),0),PLE!$AA$28*BV118)</f>
        <v>0</v>
      </c>
      <c r="DW118" s="119">
        <f ca="1">IF($K118&lt;&gt;1,IF(ISNUMBER(INDEX(Import.PLE,$K118,DW$16)),IF(INDEX(Import.PLE,$K118,DW$16)&lt;=mediçao,BW118,0),0),PLE!$AA$28*BW118)</f>
        <v>0</v>
      </c>
      <c r="DX118" s="119">
        <f ca="1">IF($K118&lt;&gt;1,IF(ISNUMBER(INDEX(Import.PLE,$K118,DX$16)),IF(INDEX(Import.PLE,$K118,DX$16)&lt;=mediçao,BX118,0),0),PLE!$AA$28*BX118)</f>
        <v>0</v>
      </c>
      <c r="DY118" s="119">
        <f ca="1">IF($K118&lt;&gt;1,IF(ISNUMBER(INDEX(Import.PLE,$K118,DY$16)),IF(INDEX(Import.PLE,$K118,DY$16)&lt;=mediçao,BY118,0),0),PLE!$AA$28*BY118)</f>
        <v>0</v>
      </c>
      <c r="DZ118" s="119">
        <f ca="1">IF($K118&lt;&gt;1,IF(ISNUMBER(INDEX(Import.PLE,$K118,DZ$16)),IF(INDEX(Import.PLE,$K118,DZ$16)&lt;=mediçao,BZ118,0),0),PLE!$AA$28*BZ118)</f>
        <v>0</v>
      </c>
      <c r="EA118" s="119">
        <f ca="1">IF($K118&lt;&gt;1,IF(ISNUMBER(INDEX(Import.PLE,$K118,EA$16)),IF(INDEX(Import.PLE,$K118,EA$16)&lt;=mediçao,CA118,0),0),PLE!$AA$28*CA118)</f>
        <v>0</v>
      </c>
      <c r="EB118" s="119">
        <f ca="1">IF($K118&lt;&gt;1,IF(ISNUMBER(INDEX(Import.PLE,$K118,EB$16)),IF(INDEX(Import.PLE,$K118,EB$16)&lt;=mediçao,CB118,0),0),PLE!$AA$28*CB118)</f>
        <v>0</v>
      </c>
      <c r="EC118" s="119">
        <f ca="1">IF($K118&lt;&gt;1,IF(ISNUMBER(INDEX(Import.PLE,$K118,EC$16)),IF(INDEX(Import.PLE,$K118,EC$16)&lt;=mediçao,CC118,0),0),PLE!$AA$28*CC118)</f>
        <v>0</v>
      </c>
      <c r="ED118" s="119">
        <f ca="1">IF($K118&lt;&gt;1,IF(ISNUMBER(INDEX(Import.PLE,$K118,ED$16)),IF(INDEX(Import.PLE,$K118,ED$16)&lt;=mediçao,CD118,0),0),PLE!$AA$28*CD118)</f>
        <v>0</v>
      </c>
      <c r="EE118" s="119">
        <f ca="1">IF($K118&lt;&gt;1,IF(ISNUMBER(INDEX(Import.PLE,$K118,EE$16)),IF(INDEX(Import.PLE,$K118,EE$16)&lt;=mediçao,CE118,0),0),PLE!$AA$28*CE118)</f>
        <v>0</v>
      </c>
      <c r="EF118" s="119">
        <f ca="1">IF($K118&lt;&gt;1,IF(ISNUMBER(INDEX(Import.PLE,$K118,EF$16)),IF(INDEX(Import.PLE,$K118,EF$16)&lt;=mediçao,CF118,0),0),PLE!$AA$28*CF118)</f>
        <v>0</v>
      </c>
      <c r="EG118" s="119">
        <f ca="1">IF($K118&lt;&gt;1,IF(ISNUMBER(INDEX(Import.PLE,$K118,EG$16)),IF(INDEX(Import.PLE,$K118,EG$16)&lt;=mediçao,CG118,0),0),PLE!$AA$28*CG118)</f>
        <v>0</v>
      </c>
      <c r="EH118" s="119">
        <f ca="1">IF($K118&lt;&gt;1,IF(ISNUMBER(INDEX(Import.PLE,$K118,EH$16)),IF(INDEX(Import.PLE,$K118,EH$16)&lt;=mediçao,CH118,0),0),PLE!$AA$28*CH118)</f>
        <v>0</v>
      </c>
      <c r="EI118" s="119">
        <f ca="1">IF($K118&lt;&gt;1,IF(ISNUMBER(INDEX(Import.PLE,$K118,EI$16)),IF(INDEX(Import.PLE,$K118,EI$16)&lt;=mediçao,CI118,0),0),PLE!$AA$28*CI118)</f>
        <v>0</v>
      </c>
      <c r="EJ118" s="119">
        <f ca="1">IF($K118&lt;&gt;1,IF(ISNUMBER(INDEX(Import.PLE,$K118,EJ$16)),IF(INDEX(Import.PLE,$K118,EJ$16)&lt;=mediçao,CJ118,0),0),PLE!$AA$28*CJ118)</f>
        <v>0</v>
      </c>
      <c r="EK118" s="119">
        <f ca="1">IF($K118&lt;&gt;1,IF(ISNUMBER(INDEX(Import.PLE,$K118,EK$16)),IF(INDEX(Import.PLE,$K118,EK$16)&lt;=mediçao,CK118,0),0),PLE!$AA$28*CK118)</f>
        <v>0</v>
      </c>
      <c r="EL118" s="119">
        <f ca="1">IF($K118&lt;&gt;1,IF(ISNUMBER(INDEX(Import.PLE,$K118,EL$16)),IF(INDEX(Import.PLE,$K118,EL$16)&lt;=mediçao,CL118,0),0),PLE!$AA$28*CL118)</f>
        <v>0</v>
      </c>
      <c r="EM118" s="119">
        <f ca="1">IF($K118&lt;&gt;1,IF(ISNUMBER(INDEX(Import.PLE,$K118,EM$16)),IF(INDEX(Import.PLE,$K118,EM$16)&lt;=mediçao,CM118,0),0),PLE!$AA$28*CM118)</f>
        <v>0</v>
      </c>
      <c r="EN118" s="119">
        <f ca="1">IF($K118&lt;&gt;1,IF(ISNUMBER(INDEX(Import.PLE,$K118,EN$16)),IF(INDEX(Import.PLE,$K118,EN$16)&lt;=mediçao,CN118,0),0),PLE!$AA$28*CN118)</f>
        <v>0</v>
      </c>
      <c r="EO118" s="119">
        <f ca="1">IF($K118&lt;&gt;1,IF(ISNUMBER(INDEX(Import.PLE,$K118,EO$16)),IF(INDEX(Import.PLE,$K118,EO$16)&lt;=mediçao,CO118,0),0),PLE!$AA$28*CO118)</f>
        <v>0</v>
      </c>
      <c r="EP118" s="119">
        <f ca="1">IF($K118&lt;&gt;1,IF(ISNUMBER(INDEX(Import.PLE,$K118,EP$16)),IF(INDEX(Import.PLE,$K118,EP$16)&lt;=mediçao,CP118,0),0),PLE!$AA$28*CP118)</f>
        <v>0</v>
      </c>
      <c r="EQ118" s="119">
        <f ca="1">IF($K118&lt;&gt;1,IF(ISNUMBER(INDEX(Import.PLE,$K118,EQ$16)),IF(INDEX(Import.PLE,$K118,EQ$16)&lt;=mediçao,CQ118,0),0),PLE!$AA$28*CQ118)</f>
        <v>0</v>
      </c>
      <c r="ER118" s="119">
        <f ca="1">IF($K118&lt;&gt;1,IF(ISNUMBER(INDEX(Import.PLE,$K118,ER$16)),IF(INDEX(Import.PLE,$K118,ER$16)&lt;=mediçao,CR118,0),0),PLE!$AA$28*CR118)</f>
        <v>0</v>
      </c>
      <c r="ES118" s="119">
        <f ca="1">IF($K118&lt;&gt;1,IF(ISNUMBER(INDEX(Import.PLE,$K118,ES$16)),IF(INDEX(Import.PLE,$K118,ES$16)&lt;=mediçao,CS118,0),0),PLE!$AA$28*CS118)</f>
        <v>0</v>
      </c>
      <c r="ET118" s="119">
        <f ca="1">IF($K118&lt;&gt;1,IF(ISNUMBER(INDEX(Import.PLE,$K118,ET$16)),IF(INDEX(Import.PLE,$K118,ET$16)&lt;=mediçao,CT118,0),0),PLE!$AA$28*CT118)</f>
        <v>0</v>
      </c>
      <c r="EU118" s="119">
        <f ca="1">IF($K118&lt;&gt;1,IF(ISNUMBER(INDEX(Import.PLE,$K118,EU$16)),IF(INDEX(Import.PLE,$K118,EU$16)&lt;=mediçao,CU118,0),0),PLE!$AA$28*CU118)</f>
        <v>0</v>
      </c>
      <c r="EV118" s="119">
        <f ca="1">IF($K118&lt;&gt;1,IF(ISNUMBER(INDEX(Import.PLE,$K118,EV$16)),IF(INDEX(Import.PLE,$K118,EV$16)&lt;=mediçao,CV118,0),0),PLE!$AA$28*CV118)</f>
        <v>0</v>
      </c>
      <c r="EW118" s="119">
        <f ca="1">IF($K118&lt;&gt;1,IF(ISNUMBER(INDEX(Import.PLE,$K118,EW$16)),IF(INDEX(Import.PLE,$K118,EW$16)&lt;=mediçao,CW118,0),0),PLE!$AA$28*CW118)</f>
        <v>0</v>
      </c>
      <c r="EX118" s="119">
        <f ca="1">IF($K118&lt;&gt;1,IF(ISNUMBER(INDEX(Import.PLE,$K118,EX$16)),IF(INDEX(Import.PLE,$K118,EX$16)&lt;=mediçao,CX118,0),0),PLE!$AA$28*CX118)</f>
        <v>0</v>
      </c>
      <c r="EY118" s="119">
        <f ca="1">IF($K118&lt;&gt;1,IF(ISNUMBER(INDEX(Import.PLE,$K118,EY$16)),IF(INDEX(Import.PLE,$K118,EY$16)&lt;=mediçao,CY118,0),0),PLE!$AA$28*CY118)</f>
        <v>0</v>
      </c>
      <c r="EZ118" s="119">
        <f ca="1">IF($K118&lt;&gt;1,IF(ISNUMBER(INDEX(Import.PLE,$K118,EZ$16)),IF(INDEX(Import.PLE,$K118,EZ$16)&lt;=mediçao,CZ118,0),0),PLE!$AA$28*CZ118)</f>
        <v>0</v>
      </c>
      <c r="FA118" s="119">
        <f ca="1">IF($K118&lt;&gt;1,IF(ISNUMBER(INDEX(Import.PLE,$K118,FA$16)),IF(INDEX(Import.PLE,$K118,FA$16)&lt;=mediçao,DA118,0),0),PLE!$AA$28*DA118)</f>
        <v>0</v>
      </c>
      <c r="FB118" s="119">
        <f ca="1">IF($K118&lt;&gt;1,IF(ISNUMBER(INDEX(Import.PLE,$K118,FB$16)),IF(INDEX(Import.PLE,$K118,FB$16)&lt;=mediçao,DB118,0),0),PLE!$AA$28*DB118)</f>
        <v>0</v>
      </c>
      <c r="FC118" s="119">
        <f ca="1">IF($K118&lt;&gt;1,IF(ISNUMBER(INDEX(Import.PLE,$K118,FC$16)),IF(INDEX(Import.PLE,$K118,FC$16)&lt;=mediçao,DC118,0),0),PLE!$AA$28*DC118)</f>
        <v>0</v>
      </c>
      <c r="FD118" s="119">
        <f ca="1">IF($K118&lt;&gt;1,IF(ISNUMBER(INDEX(Import.PLE,$K118,FD$16)),IF(INDEX(Import.PLE,$K118,FD$16)&lt;=mediçao,DD118,0),0),PLE!$AA$28*DD118)</f>
        <v>0</v>
      </c>
      <c r="FE118" s="119">
        <f ca="1">IF($K118&lt;&gt;1,IF(ISNUMBER(INDEX(Import.PLE,$K118,FE$16)),IF(INDEX(Import.PLE,$K118,FE$16)&lt;=mediçao,DE118,0),0),PLE!$AA$28*DE118)</f>
        <v>0</v>
      </c>
      <c r="FF118" s="119">
        <f ca="1">IF($K118&lt;&gt;1,IF(ISNUMBER(INDEX(Import.PLE,$K118,FF$16)),IF(INDEX(Import.PLE,$K118,FF$16)&lt;=mediçao,DF118,0),0),PLE!$AA$28*DF118)</f>
        <v>0</v>
      </c>
      <c r="FG118" s="119">
        <f ca="1">IF($K118&lt;&gt;1,IF(ISNUMBER(INDEX(Import.PLE,$K118,FG$16)),IF(INDEX(Import.PLE,$K118,FG$16)&lt;=mediçao,DG118,0),0),PLE!$AA$28*DG118)</f>
        <v>0</v>
      </c>
      <c r="FH118" s="119">
        <f ca="1">IF($K118&lt;&gt;1,IF(ISNUMBER(INDEX(Import.PLE,$K118,FH$16)),IF(INDEX(Import.PLE,$K118,FH$16)&lt;=mediçao,DH118,0),0),PLE!$AA$28*DH118)</f>
        <v>0</v>
      </c>
      <c r="FI118" s="119">
        <f ca="1">IF($K118&lt;&gt;1,IF(ISNUMBER(INDEX(Import.PLE,$K118,FI$16)),IF(INDEX(Import.PLE,$K118,FI$16)&lt;=mediçao,DI118,0),0),PLE!$AA$28*DI118)</f>
        <v>0</v>
      </c>
      <c r="FJ118" s="119">
        <f ca="1">IF($K118&lt;&gt;1,IF(ISNUMBER(INDEX(Import.PLE,$K118,FJ$16)),IF(INDEX(Import.PLE,$K118,FJ$16)&lt;=mediçao,DJ118,0),0),PLE!$AA$28*DJ118)</f>
        <v>0</v>
      </c>
    </row>
    <row r="119" spans="2:166" s="88" customFormat="1" ht="11.25" customHeight="1" x14ac:dyDescent="0.35">
      <c r="B119" s="118">
        <f t="shared" ref="B119:B150" ca="1" si="60">ROW(Nível)-ROW(LIorçamento)+1</f>
        <v>102</v>
      </c>
      <c r="C119" s="83" t="str">
        <f t="shared" si="4"/>
        <v>Serviço</v>
      </c>
      <c r="D119" s="138" t="s">
        <v>385</v>
      </c>
      <c r="E119" s="139" t="s">
        <v>386</v>
      </c>
      <c r="F119" s="137" t="s">
        <v>204</v>
      </c>
      <c r="G119" s="174">
        <f t="shared" si="5"/>
        <v>348.8</v>
      </c>
      <c r="H119" s="175">
        <f t="shared" si="6"/>
        <v>6.2899942660550447</v>
      </c>
      <c r="I119" s="176">
        <v>2193.9499999999998</v>
      </c>
      <c r="J119" s="86"/>
      <c r="K119" s="168">
        <f>deactivatedados.form1</f>
        <v>13</v>
      </c>
      <c r="L119" s="167" t="s">
        <v>713</v>
      </c>
      <c r="M119" s="87"/>
      <c r="N119" s="181">
        <v>348.8</v>
      </c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1"/>
      <c r="BF119" s="181"/>
      <c r="BG119" s="181"/>
      <c r="BH119" s="181"/>
      <c r="BI119" s="181"/>
      <c r="BJ119" s="181"/>
      <c r="BK119" s="181"/>
      <c r="BM119" s="119">
        <f t="shared" ca="1" si="7"/>
        <v>2193.9499999999998</v>
      </c>
      <c r="BN119" s="119">
        <f t="shared" si="8"/>
        <v>0</v>
      </c>
      <c r="BO119" s="119">
        <f t="shared" si="9"/>
        <v>0</v>
      </c>
      <c r="BP119" s="119">
        <f t="shared" si="10"/>
        <v>0</v>
      </c>
      <c r="BQ119" s="119">
        <f t="shared" si="11"/>
        <v>0</v>
      </c>
      <c r="BR119" s="119">
        <f t="shared" si="12"/>
        <v>0</v>
      </c>
      <c r="BS119" s="119">
        <f t="shared" si="13"/>
        <v>0</v>
      </c>
      <c r="BT119" s="119">
        <f t="shared" si="14"/>
        <v>0</v>
      </c>
      <c r="BU119" s="119">
        <f t="shared" si="15"/>
        <v>0</v>
      </c>
      <c r="BV119" s="119">
        <f t="shared" si="16"/>
        <v>0</v>
      </c>
      <c r="BW119" s="119">
        <f t="shared" si="17"/>
        <v>0</v>
      </c>
      <c r="BX119" s="119">
        <f t="shared" si="18"/>
        <v>0</v>
      </c>
      <c r="BY119" s="119">
        <f t="shared" si="19"/>
        <v>0</v>
      </c>
      <c r="BZ119" s="119">
        <f t="shared" si="20"/>
        <v>0</v>
      </c>
      <c r="CA119" s="119">
        <f t="shared" si="21"/>
        <v>0</v>
      </c>
      <c r="CB119" s="119">
        <f t="shared" si="22"/>
        <v>0</v>
      </c>
      <c r="CC119" s="119">
        <f t="shared" si="23"/>
        <v>0</v>
      </c>
      <c r="CD119" s="119">
        <f t="shared" si="24"/>
        <v>0</v>
      </c>
      <c r="CE119" s="119">
        <f t="shared" si="25"/>
        <v>0</v>
      </c>
      <c r="CF119" s="119">
        <f t="shared" si="26"/>
        <v>0</v>
      </c>
      <c r="CG119" s="119">
        <f t="shared" si="27"/>
        <v>0</v>
      </c>
      <c r="CH119" s="119">
        <f t="shared" si="28"/>
        <v>0</v>
      </c>
      <c r="CI119" s="119">
        <f t="shared" si="29"/>
        <v>0</v>
      </c>
      <c r="CJ119" s="119">
        <f t="shared" si="30"/>
        <v>0</v>
      </c>
      <c r="CK119" s="119">
        <f t="shared" si="31"/>
        <v>0</v>
      </c>
      <c r="CL119" s="119">
        <f t="shared" si="32"/>
        <v>0</v>
      </c>
      <c r="CM119" s="119">
        <f t="shared" si="33"/>
        <v>0</v>
      </c>
      <c r="CN119" s="119">
        <f t="shared" si="34"/>
        <v>0</v>
      </c>
      <c r="CO119" s="119">
        <f t="shared" si="35"/>
        <v>0</v>
      </c>
      <c r="CP119" s="119">
        <f t="shared" si="36"/>
        <v>0</v>
      </c>
      <c r="CQ119" s="119">
        <f t="shared" si="37"/>
        <v>0</v>
      </c>
      <c r="CR119" s="119">
        <f t="shared" si="38"/>
        <v>0</v>
      </c>
      <c r="CS119" s="119">
        <f t="shared" si="39"/>
        <v>0</v>
      </c>
      <c r="CT119" s="119">
        <f t="shared" si="40"/>
        <v>0</v>
      </c>
      <c r="CU119" s="119">
        <f t="shared" si="41"/>
        <v>0</v>
      </c>
      <c r="CV119" s="119">
        <f t="shared" si="42"/>
        <v>0</v>
      </c>
      <c r="CW119" s="119">
        <f t="shared" si="43"/>
        <v>0</v>
      </c>
      <c r="CX119" s="119">
        <f t="shared" si="44"/>
        <v>0</v>
      </c>
      <c r="CY119" s="119">
        <f t="shared" si="45"/>
        <v>0</v>
      </c>
      <c r="CZ119" s="119">
        <f t="shared" si="46"/>
        <v>0</v>
      </c>
      <c r="DA119" s="119">
        <f t="shared" si="47"/>
        <v>0</v>
      </c>
      <c r="DB119" s="119">
        <f t="shared" si="48"/>
        <v>0</v>
      </c>
      <c r="DC119" s="119">
        <f t="shared" si="49"/>
        <v>0</v>
      </c>
      <c r="DD119" s="119">
        <f t="shared" si="50"/>
        <v>0</v>
      </c>
      <c r="DE119" s="119">
        <f t="shared" si="51"/>
        <v>0</v>
      </c>
      <c r="DF119" s="119">
        <f t="shared" si="52"/>
        <v>0</v>
      </c>
      <c r="DG119" s="119">
        <f t="shared" si="53"/>
        <v>0</v>
      </c>
      <c r="DH119" s="119">
        <f t="shared" si="54"/>
        <v>0</v>
      </c>
      <c r="DI119" s="119">
        <f t="shared" si="55"/>
        <v>0</v>
      </c>
      <c r="DJ119" s="119">
        <f t="shared" si="56"/>
        <v>0</v>
      </c>
      <c r="DK119" s="126" t="str">
        <f t="shared" si="57"/>
        <v>1</v>
      </c>
      <c r="DL119" s="126">
        <f t="shared" ca="1" si="58"/>
        <v>0</v>
      </c>
      <c r="DM119" s="119">
        <f ca="1">IF($K119&lt;&gt;1,IF(ISNUMBER(INDEX(Import.PLE,$K119,DM$16)),IF(INDEX(Import.PLE,$K119,DM$16)&lt;=mediçao,BM119,0),0),PLE!$AA$28*BM119)</f>
        <v>0</v>
      </c>
      <c r="DN119" s="119">
        <f ca="1">IF($K119&lt;&gt;1,IF(ISNUMBER(INDEX(Import.PLE,$K119,DN$16)),IF(INDEX(Import.PLE,$K119,DN$16)&lt;=mediçao,BN119,0),0),PLE!$AA$28*BN119)</f>
        <v>0</v>
      </c>
      <c r="DO119" s="119">
        <f ca="1">IF($K119&lt;&gt;1,IF(ISNUMBER(INDEX(Import.PLE,$K119,DO$16)),IF(INDEX(Import.PLE,$K119,DO$16)&lt;=mediçao,BO119,0),0),PLE!$AA$28*BO119)</f>
        <v>0</v>
      </c>
      <c r="DP119" s="119">
        <f ca="1">IF($K119&lt;&gt;1,IF(ISNUMBER(INDEX(Import.PLE,$K119,DP$16)),IF(INDEX(Import.PLE,$K119,DP$16)&lt;=mediçao,BP119,0),0),PLE!$AA$28*BP119)</f>
        <v>0</v>
      </c>
      <c r="DQ119" s="119">
        <f ca="1">IF($K119&lt;&gt;1,IF(ISNUMBER(INDEX(Import.PLE,$K119,DQ$16)),IF(INDEX(Import.PLE,$K119,DQ$16)&lt;=mediçao,BQ119,0),0),PLE!$AA$28*BQ119)</f>
        <v>0</v>
      </c>
      <c r="DR119" s="119">
        <f ca="1">IF($K119&lt;&gt;1,IF(ISNUMBER(INDEX(Import.PLE,$K119,DR$16)),IF(INDEX(Import.PLE,$K119,DR$16)&lt;=mediçao,BR119,0),0),PLE!$AA$28*BR119)</f>
        <v>0</v>
      </c>
      <c r="DS119" s="119">
        <f ca="1">IF($K119&lt;&gt;1,IF(ISNUMBER(INDEX(Import.PLE,$K119,DS$16)),IF(INDEX(Import.PLE,$K119,DS$16)&lt;=mediçao,BS119,0),0),PLE!$AA$28*BS119)</f>
        <v>0</v>
      </c>
      <c r="DT119" s="119">
        <f ca="1">IF($K119&lt;&gt;1,IF(ISNUMBER(INDEX(Import.PLE,$K119,DT$16)),IF(INDEX(Import.PLE,$K119,DT$16)&lt;=mediçao,BT119,0),0),PLE!$AA$28*BT119)</f>
        <v>0</v>
      </c>
      <c r="DU119" s="119">
        <f ca="1">IF($K119&lt;&gt;1,IF(ISNUMBER(INDEX(Import.PLE,$K119,DU$16)),IF(INDEX(Import.PLE,$K119,DU$16)&lt;=mediçao,BU119,0),0),PLE!$AA$28*BU119)</f>
        <v>0</v>
      </c>
      <c r="DV119" s="119">
        <f ca="1">IF($K119&lt;&gt;1,IF(ISNUMBER(INDEX(Import.PLE,$K119,DV$16)),IF(INDEX(Import.PLE,$K119,DV$16)&lt;=mediçao,BV119,0),0),PLE!$AA$28*BV119)</f>
        <v>0</v>
      </c>
      <c r="DW119" s="119">
        <f ca="1">IF($K119&lt;&gt;1,IF(ISNUMBER(INDEX(Import.PLE,$K119,DW$16)),IF(INDEX(Import.PLE,$K119,DW$16)&lt;=mediçao,BW119,0),0),PLE!$AA$28*BW119)</f>
        <v>0</v>
      </c>
      <c r="DX119" s="119">
        <f ca="1">IF($K119&lt;&gt;1,IF(ISNUMBER(INDEX(Import.PLE,$K119,DX$16)),IF(INDEX(Import.PLE,$K119,DX$16)&lt;=mediçao,BX119,0),0),PLE!$AA$28*BX119)</f>
        <v>0</v>
      </c>
      <c r="DY119" s="119">
        <f ca="1">IF($K119&lt;&gt;1,IF(ISNUMBER(INDEX(Import.PLE,$K119,DY$16)),IF(INDEX(Import.PLE,$K119,DY$16)&lt;=mediçao,BY119,0),0),PLE!$AA$28*BY119)</f>
        <v>0</v>
      </c>
      <c r="DZ119" s="119">
        <f ca="1">IF($K119&lt;&gt;1,IF(ISNUMBER(INDEX(Import.PLE,$K119,DZ$16)),IF(INDEX(Import.PLE,$K119,DZ$16)&lt;=mediçao,BZ119,0),0),PLE!$AA$28*BZ119)</f>
        <v>0</v>
      </c>
      <c r="EA119" s="119">
        <f ca="1">IF($K119&lt;&gt;1,IF(ISNUMBER(INDEX(Import.PLE,$K119,EA$16)),IF(INDEX(Import.PLE,$K119,EA$16)&lt;=mediçao,CA119,0),0),PLE!$AA$28*CA119)</f>
        <v>0</v>
      </c>
      <c r="EB119" s="119">
        <f ca="1">IF($K119&lt;&gt;1,IF(ISNUMBER(INDEX(Import.PLE,$K119,EB$16)),IF(INDEX(Import.PLE,$K119,EB$16)&lt;=mediçao,CB119,0),0),PLE!$AA$28*CB119)</f>
        <v>0</v>
      </c>
      <c r="EC119" s="119">
        <f ca="1">IF($K119&lt;&gt;1,IF(ISNUMBER(INDEX(Import.PLE,$K119,EC$16)),IF(INDEX(Import.PLE,$K119,EC$16)&lt;=mediçao,CC119,0),0),PLE!$AA$28*CC119)</f>
        <v>0</v>
      </c>
      <c r="ED119" s="119">
        <f ca="1">IF($K119&lt;&gt;1,IF(ISNUMBER(INDEX(Import.PLE,$K119,ED$16)),IF(INDEX(Import.PLE,$K119,ED$16)&lt;=mediçao,CD119,0),0),PLE!$AA$28*CD119)</f>
        <v>0</v>
      </c>
      <c r="EE119" s="119">
        <f ca="1">IF($K119&lt;&gt;1,IF(ISNUMBER(INDEX(Import.PLE,$K119,EE$16)),IF(INDEX(Import.PLE,$K119,EE$16)&lt;=mediçao,CE119,0),0),PLE!$AA$28*CE119)</f>
        <v>0</v>
      </c>
      <c r="EF119" s="119">
        <f ca="1">IF($K119&lt;&gt;1,IF(ISNUMBER(INDEX(Import.PLE,$K119,EF$16)),IF(INDEX(Import.PLE,$K119,EF$16)&lt;=mediçao,CF119,0),0),PLE!$AA$28*CF119)</f>
        <v>0</v>
      </c>
      <c r="EG119" s="119">
        <f ca="1">IF($K119&lt;&gt;1,IF(ISNUMBER(INDEX(Import.PLE,$K119,EG$16)),IF(INDEX(Import.PLE,$K119,EG$16)&lt;=mediçao,CG119,0),0),PLE!$AA$28*CG119)</f>
        <v>0</v>
      </c>
      <c r="EH119" s="119">
        <f ca="1">IF($K119&lt;&gt;1,IF(ISNUMBER(INDEX(Import.PLE,$K119,EH$16)),IF(INDEX(Import.PLE,$K119,EH$16)&lt;=mediçao,CH119,0),0),PLE!$AA$28*CH119)</f>
        <v>0</v>
      </c>
      <c r="EI119" s="119">
        <f ca="1">IF($K119&lt;&gt;1,IF(ISNUMBER(INDEX(Import.PLE,$K119,EI$16)),IF(INDEX(Import.PLE,$K119,EI$16)&lt;=mediçao,CI119,0),0),PLE!$AA$28*CI119)</f>
        <v>0</v>
      </c>
      <c r="EJ119" s="119">
        <f ca="1">IF($K119&lt;&gt;1,IF(ISNUMBER(INDEX(Import.PLE,$K119,EJ$16)),IF(INDEX(Import.PLE,$K119,EJ$16)&lt;=mediçao,CJ119,0),0),PLE!$AA$28*CJ119)</f>
        <v>0</v>
      </c>
      <c r="EK119" s="119">
        <f ca="1">IF($K119&lt;&gt;1,IF(ISNUMBER(INDEX(Import.PLE,$K119,EK$16)),IF(INDEX(Import.PLE,$K119,EK$16)&lt;=mediçao,CK119,0),0),PLE!$AA$28*CK119)</f>
        <v>0</v>
      </c>
      <c r="EL119" s="119">
        <f ca="1">IF($K119&lt;&gt;1,IF(ISNUMBER(INDEX(Import.PLE,$K119,EL$16)),IF(INDEX(Import.PLE,$K119,EL$16)&lt;=mediçao,CL119,0),0),PLE!$AA$28*CL119)</f>
        <v>0</v>
      </c>
      <c r="EM119" s="119">
        <f ca="1">IF($K119&lt;&gt;1,IF(ISNUMBER(INDEX(Import.PLE,$K119,EM$16)),IF(INDEX(Import.PLE,$K119,EM$16)&lt;=mediçao,CM119,0),0),PLE!$AA$28*CM119)</f>
        <v>0</v>
      </c>
      <c r="EN119" s="119">
        <f ca="1">IF($K119&lt;&gt;1,IF(ISNUMBER(INDEX(Import.PLE,$K119,EN$16)),IF(INDEX(Import.PLE,$K119,EN$16)&lt;=mediçao,CN119,0),0),PLE!$AA$28*CN119)</f>
        <v>0</v>
      </c>
      <c r="EO119" s="119">
        <f ca="1">IF($K119&lt;&gt;1,IF(ISNUMBER(INDEX(Import.PLE,$K119,EO$16)),IF(INDEX(Import.PLE,$K119,EO$16)&lt;=mediçao,CO119,0),0),PLE!$AA$28*CO119)</f>
        <v>0</v>
      </c>
      <c r="EP119" s="119">
        <f ca="1">IF($K119&lt;&gt;1,IF(ISNUMBER(INDEX(Import.PLE,$K119,EP$16)),IF(INDEX(Import.PLE,$K119,EP$16)&lt;=mediçao,CP119,0),0),PLE!$AA$28*CP119)</f>
        <v>0</v>
      </c>
      <c r="EQ119" s="119">
        <f ca="1">IF($K119&lt;&gt;1,IF(ISNUMBER(INDEX(Import.PLE,$K119,EQ$16)),IF(INDEX(Import.PLE,$K119,EQ$16)&lt;=mediçao,CQ119,0),0),PLE!$AA$28*CQ119)</f>
        <v>0</v>
      </c>
      <c r="ER119" s="119">
        <f ca="1">IF($K119&lt;&gt;1,IF(ISNUMBER(INDEX(Import.PLE,$K119,ER$16)),IF(INDEX(Import.PLE,$K119,ER$16)&lt;=mediçao,CR119,0),0),PLE!$AA$28*CR119)</f>
        <v>0</v>
      </c>
      <c r="ES119" s="119">
        <f ca="1">IF($K119&lt;&gt;1,IF(ISNUMBER(INDEX(Import.PLE,$K119,ES$16)),IF(INDEX(Import.PLE,$K119,ES$16)&lt;=mediçao,CS119,0),0),PLE!$AA$28*CS119)</f>
        <v>0</v>
      </c>
      <c r="ET119" s="119">
        <f ca="1">IF($K119&lt;&gt;1,IF(ISNUMBER(INDEX(Import.PLE,$K119,ET$16)),IF(INDEX(Import.PLE,$K119,ET$16)&lt;=mediçao,CT119,0),0),PLE!$AA$28*CT119)</f>
        <v>0</v>
      </c>
      <c r="EU119" s="119">
        <f ca="1">IF($K119&lt;&gt;1,IF(ISNUMBER(INDEX(Import.PLE,$K119,EU$16)),IF(INDEX(Import.PLE,$K119,EU$16)&lt;=mediçao,CU119,0),0),PLE!$AA$28*CU119)</f>
        <v>0</v>
      </c>
      <c r="EV119" s="119">
        <f ca="1">IF($K119&lt;&gt;1,IF(ISNUMBER(INDEX(Import.PLE,$K119,EV$16)),IF(INDEX(Import.PLE,$K119,EV$16)&lt;=mediçao,CV119,0),0),PLE!$AA$28*CV119)</f>
        <v>0</v>
      </c>
      <c r="EW119" s="119">
        <f ca="1">IF($K119&lt;&gt;1,IF(ISNUMBER(INDEX(Import.PLE,$K119,EW$16)),IF(INDEX(Import.PLE,$K119,EW$16)&lt;=mediçao,CW119,0),0),PLE!$AA$28*CW119)</f>
        <v>0</v>
      </c>
      <c r="EX119" s="119">
        <f ca="1">IF($K119&lt;&gt;1,IF(ISNUMBER(INDEX(Import.PLE,$K119,EX$16)),IF(INDEX(Import.PLE,$K119,EX$16)&lt;=mediçao,CX119,0),0),PLE!$AA$28*CX119)</f>
        <v>0</v>
      </c>
      <c r="EY119" s="119">
        <f ca="1">IF($K119&lt;&gt;1,IF(ISNUMBER(INDEX(Import.PLE,$K119,EY$16)),IF(INDEX(Import.PLE,$K119,EY$16)&lt;=mediçao,CY119,0),0),PLE!$AA$28*CY119)</f>
        <v>0</v>
      </c>
      <c r="EZ119" s="119">
        <f ca="1">IF($K119&lt;&gt;1,IF(ISNUMBER(INDEX(Import.PLE,$K119,EZ$16)),IF(INDEX(Import.PLE,$K119,EZ$16)&lt;=mediçao,CZ119,0),0),PLE!$AA$28*CZ119)</f>
        <v>0</v>
      </c>
      <c r="FA119" s="119">
        <f ca="1">IF($K119&lt;&gt;1,IF(ISNUMBER(INDEX(Import.PLE,$K119,FA$16)),IF(INDEX(Import.PLE,$K119,FA$16)&lt;=mediçao,DA119,0),0),PLE!$AA$28*DA119)</f>
        <v>0</v>
      </c>
      <c r="FB119" s="119">
        <f ca="1">IF($K119&lt;&gt;1,IF(ISNUMBER(INDEX(Import.PLE,$K119,FB$16)),IF(INDEX(Import.PLE,$K119,FB$16)&lt;=mediçao,DB119,0),0),PLE!$AA$28*DB119)</f>
        <v>0</v>
      </c>
      <c r="FC119" s="119">
        <f ca="1">IF($K119&lt;&gt;1,IF(ISNUMBER(INDEX(Import.PLE,$K119,FC$16)),IF(INDEX(Import.PLE,$K119,FC$16)&lt;=mediçao,DC119,0),0),PLE!$AA$28*DC119)</f>
        <v>0</v>
      </c>
      <c r="FD119" s="119">
        <f ca="1">IF($K119&lt;&gt;1,IF(ISNUMBER(INDEX(Import.PLE,$K119,FD$16)),IF(INDEX(Import.PLE,$K119,FD$16)&lt;=mediçao,DD119,0),0),PLE!$AA$28*DD119)</f>
        <v>0</v>
      </c>
      <c r="FE119" s="119">
        <f ca="1">IF($K119&lt;&gt;1,IF(ISNUMBER(INDEX(Import.PLE,$K119,FE$16)),IF(INDEX(Import.PLE,$K119,FE$16)&lt;=mediçao,DE119,0),0),PLE!$AA$28*DE119)</f>
        <v>0</v>
      </c>
      <c r="FF119" s="119">
        <f ca="1">IF($K119&lt;&gt;1,IF(ISNUMBER(INDEX(Import.PLE,$K119,FF$16)),IF(INDEX(Import.PLE,$K119,FF$16)&lt;=mediçao,DF119,0),0),PLE!$AA$28*DF119)</f>
        <v>0</v>
      </c>
      <c r="FG119" s="119">
        <f ca="1">IF($K119&lt;&gt;1,IF(ISNUMBER(INDEX(Import.PLE,$K119,FG$16)),IF(INDEX(Import.PLE,$K119,FG$16)&lt;=mediçao,DG119,0),0),PLE!$AA$28*DG119)</f>
        <v>0</v>
      </c>
      <c r="FH119" s="119">
        <f ca="1">IF($K119&lt;&gt;1,IF(ISNUMBER(INDEX(Import.PLE,$K119,FH$16)),IF(INDEX(Import.PLE,$K119,FH$16)&lt;=mediçao,DH119,0),0),PLE!$AA$28*DH119)</f>
        <v>0</v>
      </c>
      <c r="FI119" s="119">
        <f ca="1">IF($K119&lt;&gt;1,IF(ISNUMBER(INDEX(Import.PLE,$K119,FI$16)),IF(INDEX(Import.PLE,$K119,FI$16)&lt;=mediçao,DI119,0),0),PLE!$AA$28*DI119)</f>
        <v>0</v>
      </c>
      <c r="FJ119" s="119">
        <f ca="1">IF($K119&lt;&gt;1,IF(ISNUMBER(INDEX(Import.PLE,$K119,FJ$16)),IF(INDEX(Import.PLE,$K119,FJ$16)&lt;=mediçao,DJ119,0),0),PLE!$AA$28*DJ119)</f>
        <v>0</v>
      </c>
    </row>
    <row r="120" spans="2:166" s="88" customFormat="1" ht="11.25" customHeight="1" x14ac:dyDescent="0.35">
      <c r="B120" s="118">
        <f t="shared" ca="1" si="60"/>
        <v>103</v>
      </c>
      <c r="C120" s="83" t="str">
        <f t="shared" si="4"/>
        <v>Serviço</v>
      </c>
      <c r="D120" s="138" t="s">
        <v>387</v>
      </c>
      <c r="E120" s="139" t="s">
        <v>388</v>
      </c>
      <c r="F120" s="137" t="s">
        <v>204</v>
      </c>
      <c r="G120" s="174">
        <f t="shared" si="5"/>
        <v>12.3</v>
      </c>
      <c r="H120" s="175">
        <f t="shared" si="6"/>
        <v>15.460162601626015</v>
      </c>
      <c r="I120" s="176">
        <v>190.16</v>
      </c>
      <c r="J120" s="86"/>
      <c r="K120" s="168">
        <f>deactivatedados.form1</f>
        <v>13</v>
      </c>
      <c r="L120" s="167" t="s">
        <v>713</v>
      </c>
      <c r="M120" s="87"/>
      <c r="N120" s="181">
        <v>12.3</v>
      </c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1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1"/>
      <c r="BF120" s="181"/>
      <c r="BG120" s="181"/>
      <c r="BH120" s="181"/>
      <c r="BI120" s="181"/>
      <c r="BJ120" s="181"/>
      <c r="BK120" s="181"/>
      <c r="BM120" s="119">
        <f t="shared" ca="1" si="7"/>
        <v>190.16</v>
      </c>
      <c r="BN120" s="119">
        <f t="shared" si="8"/>
        <v>0</v>
      </c>
      <c r="BO120" s="119">
        <f t="shared" si="9"/>
        <v>0</v>
      </c>
      <c r="BP120" s="119">
        <f t="shared" si="10"/>
        <v>0</v>
      </c>
      <c r="BQ120" s="119">
        <f t="shared" si="11"/>
        <v>0</v>
      </c>
      <c r="BR120" s="119">
        <f t="shared" si="12"/>
        <v>0</v>
      </c>
      <c r="BS120" s="119">
        <f t="shared" si="13"/>
        <v>0</v>
      </c>
      <c r="BT120" s="119">
        <f t="shared" si="14"/>
        <v>0</v>
      </c>
      <c r="BU120" s="119">
        <f t="shared" si="15"/>
        <v>0</v>
      </c>
      <c r="BV120" s="119">
        <f t="shared" si="16"/>
        <v>0</v>
      </c>
      <c r="BW120" s="119">
        <f t="shared" si="17"/>
        <v>0</v>
      </c>
      <c r="BX120" s="119">
        <f t="shared" si="18"/>
        <v>0</v>
      </c>
      <c r="BY120" s="119">
        <f t="shared" si="19"/>
        <v>0</v>
      </c>
      <c r="BZ120" s="119">
        <f t="shared" si="20"/>
        <v>0</v>
      </c>
      <c r="CA120" s="119">
        <f t="shared" si="21"/>
        <v>0</v>
      </c>
      <c r="CB120" s="119">
        <f t="shared" si="22"/>
        <v>0</v>
      </c>
      <c r="CC120" s="119">
        <f t="shared" si="23"/>
        <v>0</v>
      </c>
      <c r="CD120" s="119">
        <f t="shared" si="24"/>
        <v>0</v>
      </c>
      <c r="CE120" s="119">
        <f t="shared" si="25"/>
        <v>0</v>
      </c>
      <c r="CF120" s="119">
        <f t="shared" si="26"/>
        <v>0</v>
      </c>
      <c r="CG120" s="119">
        <f t="shared" si="27"/>
        <v>0</v>
      </c>
      <c r="CH120" s="119">
        <f t="shared" si="28"/>
        <v>0</v>
      </c>
      <c r="CI120" s="119">
        <f t="shared" si="29"/>
        <v>0</v>
      </c>
      <c r="CJ120" s="119">
        <f t="shared" si="30"/>
        <v>0</v>
      </c>
      <c r="CK120" s="119">
        <f t="shared" si="31"/>
        <v>0</v>
      </c>
      <c r="CL120" s="119">
        <f t="shared" si="32"/>
        <v>0</v>
      </c>
      <c r="CM120" s="119">
        <f t="shared" si="33"/>
        <v>0</v>
      </c>
      <c r="CN120" s="119">
        <f t="shared" si="34"/>
        <v>0</v>
      </c>
      <c r="CO120" s="119">
        <f t="shared" si="35"/>
        <v>0</v>
      </c>
      <c r="CP120" s="119">
        <f t="shared" si="36"/>
        <v>0</v>
      </c>
      <c r="CQ120" s="119">
        <f t="shared" si="37"/>
        <v>0</v>
      </c>
      <c r="CR120" s="119">
        <f t="shared" si="38"/>
        <v>0</v>
      </c>
      <c r="CS120" s="119">
        <f t="shared" si="39"/>
        <v>0</v>
      </c>
      <c r="CT120" s="119">
        <f t="shared" si="40"/>
        <v>0</v>
      </c>
      <c r="CU120" s="119">
        <f t="shared" si="41"/>
        <v>0</v>
      </c>
      <c r="CV120" s="119">
        <f t="shared" si="42"/>
        <v>0</v>
      </c>
      <c r="CW120" s="119">
        <f t="shared" si="43"/>
        <v>0</v>
      </c>
      <c r="CX120" s="119">
        <f t="shared" si="44"/>
        <v>0</v>
      </c>
      <c r="CY120" s="119">
        <f t="shared" si="45"/>
        <v>0</v>
      </c>
      <c r="CZ120" s="119">
        <f t="shared" si="46"/>
        <v>0</v>
      </c>
      <c r="DA120" s="119">
        <f t="shared" si="47"/>
        <v>0</v>
      </c>
      <c r="DB120" s="119">
        <f t="shared" si="48"/>
        <v>0</v>
      </c>
      <c r="DC120" s="119">
        <f t="shared" si="49"/>
        <v>0</v>
      </c>
      <c r="DD120" s="119">
        <f t="shared" si="50"/>
        <v>0</v>
      </c>
      <c r="DE120" s="119">
        <f t="shared" si="51"/>
        <v>0</v>
      </c>
      <c r="DF120" s="119">
        <f t="shared" si="52"/>
        <v>0</v>
      </c>
      <c r="DG120" s="119">
        <f t="shared" si="53"/>
        <v>0</v>
      </c>
      <c r="DH120" s="119">
        <f t="shared" si="54"/>
        <v>0</v>
      </c>
      <c r="DI120" s="119">
        <f t="shared" si="55"/>
        <v>0</v>
      </c>
      <c r="DJ120" s="119">
        <f t="shared" si="56"/>
        <v>0</v>
      </c>
      <c r="DK120" s="126" t="str">
        <f t="shared" si="57"/>
        <v>1</v>
      </c>
      <c r="DL120" s="126">
        <f t="shared" ca="1" si="58"/>
        <v>0</v>
      </c>
      <c r="DM120" s="119">
        <f ca="1">IF($K120&lt;&gt;1,IF(ISNUMBER(INDEX(Import.PLE,$K120,DM$16)),IF(INDEX(Import.PLE,$K120,DM$16)&lt;=mediçao,BM120,0),0),PLE!$AA$28*BM120)</f>
        <v>0</v>
      </c>
      <c r="DN120" s="119">
        <f ca="1">IF($K120&lt;&gt;1,IF(ISNUMBER(INDEX(Import.PLE,$K120,DN$16)),IF(INDEX(Import.PLE,$K120,DN$16)&lt;=mediçao,BN120,0),0),PLE!$AA$28*BN120)</f>
        <v>0</v>
      </c>
      <c r="DO120" s="119">
        <f ca="1">IF($K120&lt;&gt;1,IF(ISNUMBER(INDEX(Import.PLE,$K120,DO$16)),IF(INDEX(Import.PLE,$K120,DO$16)&lt;=mediçao,BO120,0),0),PLE!$AA$28*BO120)</f>
        <v>0</v>
      </c>
      <c r="DP120" s="119">
        <f ca="1">IF($K120&lt;&gt;1,IF(ISNUMBER(INDEX(Import.PLE,$K120,DP$16)),IF(INDEX(Import.PLE,$K120,DP$16)&lt;=mediçao,BP120,0),0),PLE!$AA$28*BP120)</f>
        <v>0</v>
      </c>
      <c r="DQ120" s="119">
        <f ca="1">IF($K120&lt;&gt;1,IF(ISNUMBER(INDEX(Import.PLE,$K120,DQ$16)),IF(INDEX(Import.PLE,$K120,DQ$16)&lt;=mediçao,BQ120,0),0),PLE!$AA$28*BQ120)</f>
        <v>0</v>
      </c>
      <c r="DR120" s="119">
        <f ca="1">IF($K120&lt;&gt;1,IF(ISNUMBER(INDEX(Import.PLE,$K120,DR$16)),IF(INDEX(Import.PLE,$K120,DR$16)&lt;=mediçao,BR120,0),0),PLE!$AA$28*BR120)</f>
        <v>0</v>
      </c>
      <c r="DS120" s="119">
        <f ca="1">IF($K120&lt;&gt;1,IF(ISNUMBER(INDEX(Import.PLE,$K120,DS$16)),IF(INDEX(Import.PLE,$K120,DS$16)&lt;=mediçao,BS120,0),0),PLE!$AA$28*BS120)</f>
        <v>0</v>
      </c>
      <c r="DT120" s="119">
        <f ca="1">IF($K120&lt;&gt;1,IF(ISNUMBER(INDEX(Import.PLE,$K120,DT$16)),IF(INDEX(Import.PLE,$K120,DT$16)&lt;=mediçao,BT120,0),0),PLE!$AA$28*BT120)</f>
        <v>0</v>
      </c>
      <c r="DU120" s="119">
        <f ca="1">IF($K120&lt;&gt;1,IF(ISNUMBER(INDEX(Import.PLE,$K120,DU$16)),IF(INDEX(Import.PLE,$K120,DU$16)&lt;=mediçao,BU120,0),0),PLE!$AA$28*BU120)</f>
        <v>0</v>
      </c>
      <c r="DV120" s="119">
        <f ca="1">IF($K120&lt;&gt;1,IF(ISNUMBER(INDEX(Import.PLE,$K120,DV$16)),IF(INDEX(Import.PLE,$K120,DV$16)&lt;=mediçao,BV120,0),0),PLE!$AA$28*BV120)</f>
        <v>0</v>
      </c>
      <c r="DW120" s="119">
        <f ca="1">IF($K120&lt;&gt;1,IF(ISNUMBER(INDEX(Import.PLE,$K120,DW$16)),IF(INDEX(Import.PLE,$K120,DW$16)&lt;=mediçao,BW120,0),0),PLE!$AA$28*BW120)</f>
        <v>0</v>
      </c>
      <c r="DX120" s="119">
        <f ca="1">IF($K120&lt;&gt;1,IF(ISNUMBER(INDEX(Import.PLE,$K120,DX$16)),IF(INDEX(Import.PLE,$K120,DX$16)&lt;=mediçao,BX120,0),0),PLE!$AA$28*BX120)</f>
        <v>0</v>
      </c>
      <c r="DY120" s="119">
        <f ca="1">IF($K120&lt;&gt;1,IF(ISNUMBER(INDEX(Import.PLE,$K120,DY$16)),IF(INDEX(Import.PLE,$K120,DY$16)&lt;=mediçao,BY120,0),0),PLE!$AA$28*BY120)</f>
        <v>0</v>
      </c>
      <c r="DZ120" s="119">
        <f ca="1">IF($K120&lt;&gt;1,IF(ISNUMBER(INDEX(Import.PLE,$K120,DZ$16)),IF(INDEX(Import.PLE,$K120,DZ$16)&lt;=mediçao,BZ120,0),0),PLE!$AA$28*BZ120)</f>
        <v>0</v>
      </c>
      <c r="EA120" s="119">
        <f ca="1">IF($K120&lt;&gt;1,IF(ISNUMBER(INDEX(Import.PLE,$K120,EA$16)),IF(INDEX(Import.PLE,$K120,EA$16)&lt;=mediçao,CA120,0),0),PLE!$AA$28*CA120)</f>
        <v>0</v>
      </c>
      <c r="EB120" s="119">
        <f ca="1">IF($K120&lt;&gt;1,IF(ISNUMBER(INDEX(Import.PLE,$K120,EB$16)),IF(INDEX(Import.PLE,$K120,EB$16)&lt;=mediçao,CB120,0),0),PLE!$AA$28*CB120)</f>
        <v>0</v>
      </c>
      <c r="EC120" s="119">
        <f ca="1">IF($K120&lt;&gt;1,IF(ISNUMBER(INDEX(Import.PLE,$K120,EC$16)),IF(INDEX(Import.PLE,$K120,EC$16)&lt;=mediçao,CC120,0),0),PLE!$AA$28*CC120)</f>
        <v>0</v>
      </c>
      <c r="ED120" s="119">
        <f ca="1">IF($K120&lt;&gt;1,IF(ISNUMBER(INDEX(Import.PLE,$K120,ED$16)),IF(INDEX(Import.PLE,$K120,ED$16)&lt;=mediçao,CD120,0),0),PLE!$AA$28*CD120)</f>
        <v>0</v>
      </c>
      <c r="EE120" s="119">
        <f ca="1">IF($K120&lt;&gt;1,IF(ISNUMBER(INDEX(Import.PLE,$K120,EE$16)),IF(INDEX(Import.PLE,$K120,EE$16)&lt;=mediçao,CE120,0),0),PLE!$AA$28*CE120)</f>
        <v>0</v>
      </c>
      <c r="EF120" s="119">
        <f ca="1">IF($K120&lt;&gt;1,IF(ISNUMBER(INDEX(Import.PLE,$K120,EF$16)),IF(INDEX(Import.PLE,$K120,EF$16)&lt;=mediçao,CF120,0),0),PLE!$AA$28*CF120)</f>
        <v>0</v>
      </c>
      <c r="EG120" s="119">
        <f ca="1">IF($K120&lt;&gt;1,IF(ISNUMBER(INDEX(Import.PLE,$K120,EG$16)),IF(INDEX(Import.PLE,$K120,EG$16)&lt;=mediçao,CG120,0),0),PLE!$AA$28*CG120)</f>
        <v>0</v>
      </c>
      <c r="EH120" s="119">
        <f ca="1">IF($K120&lt;&gt;1,IF(ISNUMBER(INDEX(Import.PLE,$K120,EH$16)),IF(INDEX(Import.PLE,$K120,EH$16)&lt;=mediçao,CH120,0),0),PLE!$AA$28*CH120)</f>
        <v>0</v>
      </c>
      <c r="EI120" s="119">
        <f ca="1">IF($K120&lt;&gt;1,IF(ISNUMBER(INDEX(Import.PLE,$K120,EI$16)),IF(INDEX(Import.PLE,$K120,EI$16)&lt;=mediçao,CI120,0),0),PLE!$AA$28*CI120)</f>
        <v>0</v>
      </c>
      <c r="EJ120" s="119">
        <f ca="1">IF($K120&lt;&gt;1,IF(ISNUMBER(INDEX(Import.PLE,$K120,EJ$16)),IF(INDEX(Import.PLE,$K120,EJ$16)&lt;=mediçao,CJ120,0),0),PLE!$AA$28*CJ120)</f>
        <v>0</v>
      </c>
      <c r="EK120" s="119">
        <f ca="1">IF($K120&lt;&gt;1,IF(ISNUMBER(INDEX(Import.PLE,$K120,EK$16)),IF(INDEX(Import.PLE,$K120,EK$16)&lt;=mediçao,CK120,0),0),PLE!$AA$28*CK120)</f>
        <v>0</v>
      </c>
      <c r="EL120" s="119">
        <f ca="1">IF($K120&lt;&gt;1,IF(ISNUMBER(INDEX(Import.PLE,$K120,EL$16)),IF(INDEX(Import.PLE,$K120,EL$16)&lt;=mediçao,CL120,0),0),PLE!$AA$28*CL120)</f>
        <v>0</v>
      </c>
      <c r="EM120" s="119">
        <f ca="1">IF($K120&lt;&gt;1,IF(ISNUMBER(INDEX(Import.PLE,$K120,EM$16)),IF(INDEX(Import.PLE,$K120,EM$16)&lt;=mediçao,CM120,0),0),PLE!$AA$28*CM120)</f>
        <v>0</v>
      </c>
      <c r="EN120" s="119">
        <f ca="1">IF($K120&lt;&gt;1,IF(ISNUMBER(INDEX(Import.PLE,$K120,EN$16)),IF(INDEX(Import.PLE,$K120,EN$16)&lt;=mediçao,CN120,0),0),PLE!$AA$28*CN120)</f>
        <v>0</v>
      </c>
      <c r="EO120" s="119">
        <f ca="1">IF($K120&lt;&gt;1,IF(ISNUMBER(INDEX(Import.PLE,$K120,EO$16)),IF(INDEX(Import.PLE,$K120,EO$16)&lt;=mediçao,CO120,0),0),PLE!$AA$28*CO120)</f>
        <v>0</v>
      </c>
      <c r="EP120" s="119">
        <f ca="1">IF($K120&lt;&gt;1,IF(ISNUMBER(INDEX(Import.PLE,$K120,EP$16)),IF(INDEX(Import.PLE,$K120,EP$16)&lt;=mediçao,CP120,0),0),PLE!$AA$28*CP120)</f>
        <v>0</v>
      </c>
      <c r="EQ120" s="119">
        <f ca="1">IF($K120&lt;&gt;1,IF(ISNUMBER(INDEX(Import.PLE,$K120,EQ$16)),IF(INDEX(Import.PLE,$K120,EQ$16)&lt;=mediçao,CQ120,0),0),PLE!$AA$28*CQ120)</f>
        <v>0</v>
      </c>
      <c r="ER120" s="119">
        <f ca="1">IF($K120&lt;&gt;1,IF(ISNUMBER(INDEX(Import.PLE,$K120,ER$16)),IF(INDEX(Import.PLE,$K120,ER$16)&lt;=mediçao,CR120,0),0),PLE!$AA$28*CR120)</f>
        <v>0</v>
      </c>
      <c r="ES120" s="119">
        <f ca="1">IF($K120&lt;&gt;1,IF(ISNUMBER(INDEX(Import.PLE,$K120,ES$16)),IF(INDEX(Import.PLE,$K120,ES$16)&lt;=mediçao,CS120,0),0),PLE!$AA$28*CS120)</f>
        <v>0</v>
      </c>
      <c r="ET120" s="119">
        <f ca="1">IF($K120&lt;&gt;1,IF(ISNUMBER(INDEX(Import.PLE,$K120,ET$16)),IF(INDEX(Import.PLE,$K120,ET$16)&lt;=mediçao,CT120,0),0),PLE!$AA$28*CT120)</f>
        <v>0</v>
      </c>
      <c r="EU120" s="119">
        <f ca="1">IF($K120&lt;&gt;1,IF(ISNUMBER(INDEX(Import.PLE,$K120,EU$16)),IF(INDEX(Import.PLE,$K120,EU$16)&lt;=mediçao,CU120,0),0),PLE!$AA$28*CU120)</f>
        <v>0</v>
      </c>
      <c r="EV120" s="119">
        <f ca="1">IF($K120&lt;&gt;1,IF(ISNUMBER(INDEX(Import.PLE,$K120,EV$16)),IF(INDEX(Import.PLE,$K120,EV$16)&lt;=mediçao,CV120,0),0),PLE!$AA$28*CV120)</f>
        <v>0</v>
      </c>
      <c r="EW120" s="119">
        <f ca="1">IF($K120&lt;&gt;1,IF(ISNUMBER(INDEX(Import.PLE,$K120,EW$16)),IF(INDEX(Import.PLE,$K120,EW$16)&lt;=mediçao,CW120,0),0),PLE!$AA$28*CW120)</f>
        <v>0</v>
      </c>
      <c r="EX120" s="119">
        <f ca="1">IF($K120&lt;&gt;1,IF(ISNUMBER(INDEX(Import.PLE,$K120,EX$16)),IF(INDEX(Import.PLE,$K120,EX$16)&lt;=mediçao,CX120,0),0),PLE!$AA$28*CX120)</f>
        <v>0</v>
      </c>
      <c r="EY120" s="119">
        <f ca="1">IF($K120&lt;&gt;1,IF(ISNUMBER(INDEX(Import.PLE,$K120,EY$16)),IF(INDEX(Import.PLE,$K120,EY$16)&lt;=mediçao,CY120,0),0),PLE!$AA$28*CY120)</f>
        <v>0</v>
      </c>
      <c r="EZ120" s="119">
        <f ca="1">IF($K120&lt;&gt;1,IF(ISNUMBER(INDEX(Import.PLE,$K120,EZ$16)),IF(INDEX(Import.PLE,$K120,EZ$16)&lt;=mediçao,CZ120,0),0),PLE!$AA$28*CZ120)</f>
        <v>0</v>
      </c>
      <c r="FA120" s="119">
        <f ca="1">IF($K120&lt;&gt;1,IF(ISNUMBER(INDEX(Import.PLE,$K120,FA$16)),IF(INDEX(Import.PLE,$K120,FA$16)&lt;=mediçao,DA120,0),0),PLE!$AA$28*DA120)</f>
        <v>0</v>
      </c>
      <c r="FB120" s="119">
        <f ca="1">IF($K120&lt;&gt;1,IF(ISNUMBER(INDEX(Import.PLE,$K120,FB$16)),IF(INDEX(Import.PLE,$K120,FB$16)&lt;=mediçao,DB120,0),0),PLE!$AA$28*DB120)</f>
        <v>0</v>
      </c>
      <c r="FC120" s="119">
        <f ca="1">IF($K120&lt;&gt;1,IF(ISNUMBER(INDEX(Import.PLE,$K120,FC$16)),IF(INDEX(Import.PLE,$K120,FC$16)&lt;=mediçao,DC120,0),0),PLE!$AA$28*DC120)</f>
        <v>0</v>
      </c>
      <c r="FD120" s="119">
        <f ca="1">IF($K120&lt;&gt;1,IF(ISNUMBER(INDEX(Import.PLE,$K120,FD$16)),IF(INDEX(Import.PLE,$K120,FD$16)&lt;=mediçao,DD120,0),0),PLE!$AA$28*DD120)</f>
        <v>0</v>
      </c>
      <c r="FE120" s="119">
        <f ca="1">IF($K120&lt;&gt;1,IF(ISNUMBER(INDEX(Import.PLE,$K120,FE$16)),IF(INDEX(Import.PLE,$K120,FE$16)&lt;=mediçao,DE120,0),0),PLE!$AA$28*DE120)</f>
        <v>0</v>
      </c>
      <c r="FF120" s="119">
        <f ca="1">IF($K120&lt;&gt;1,IF(ISNUMBER(INDEX(Import.PLE,$K120,FF$16)),IF(INDEX(Import.PLE,$K120,FF$16)&lt;=mediçao,DF120,0),0),PLE!$AA$28*DF120)</f>
        <v>0</v>
      </c>
      <c r="FG120" s="119">
        <f ca="1">IF($K120&lt;&gt;1,IF(ISNUMBER(INDEX(Import.PLE,$K120,FG$16)),IF(INDEX(Import.PLE,$K120,FG$16)&lt;=mediçao,DG120,0),0),PLE!$AA$28*DG120)</f>
        <v>0</v>
      </c>
      <c r="FH120" s="119">
        <f ca="1">IF($K120&lt;&gt;1,IF(ISNUMBER(INDEX(Import.PLE,$K120,FH$16)),IF(INDEX(Import.PLE,$K120,FH$16)&lt;=mediçao,DH120,0),0),PLE!$AA$28*DH120)</f>
        <v>0</v>
      </c>
      <c r="FI120" s="119">
        <f ca="1">IF($K120&lt;&gt;1,IF(ISNUMBER(INDEX(Import.PLE,$K120,FI$16)),IF(INDEX(Import.PLE,$K120,FI$16)&lt;=mediçao,DI120,0),0),PLE!$AA$28*DI120)</f>
        <v>0</v>
      </c>
      <c r="FJ120" s="119">
        <f ca="1">IF($K120&lt;&gt;1,IF(ISNUMBER(INDEX(Import.PLE,$K120,FJ$16)),IF(INDEX(Import.PLE,$K120,FJ$16)&lt;=mediçao,DJ120,0),0),PLE!$AA$28*DJ120)</f>
        <v>0</v>
      </c>
    </row>
    <row r="121" spans="2:166" s="88" customFormat="1" ht="11.25" customHeight="1" x14ac:dyDescent="0.35">
      <c r="B121" s="118">
        <f t="shared" ca="1" si="60"/>
        <v>104</v>
      </c>
      <c r="C121" s="83" t="str">
        <f t="shared" si="4"/>
        <v>Serviço</v>
      </c>
      <c r="D121" s="138" t="s">
        <v>389</v>
      </c>
      <c r="E121" s="139" t="s">
        <v>390</v>
      </c>
      <c r="F121" s="137" t="s">
        <v>204</v>
      </c>
      <c r="G121" s="174">
        <f t="shared" si="5"/>
        <v>67.7</v>
      </c>
      <c r="H121" s="175">
        <f t="shared" si="6"/>
        <v>6.3199409158050219</v>
      </c>
      <c r="I121" s="176">
        <v>427.86</v>
      </c>
      <c r="J121" s="86"/>
      <c r="K121" s="168">
        <f>deactivatedados.form1</f>
        <v>13</v>
      </c>
      <c r="L121" s="167" t="s">
        <v>713</v>
      </c>
      <c r="M121" s="87"/>
      <c r="N121" s="181">
        <v>67.7</v>
      </c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1"/>
      <c r="AT121" s="181"/>
      <c r="AU121" s="181"/>
      <c r="AV121" s="181"/>
      <c r="AW121" s="181"/>
      <c r="AX121" s="181"/>
      <c r="AY121" s="181"/>
      <c r="AZ121" s="181"/>
      <c r="BA121" s="181"/>
      <c r="BB121" s="181"/>
      <c r="BC121" s="181"/>
      <c r="BD121" s="181"/>
      <c r="BE121" s="181"/>
      <c r="BF121" s="181"/>
      <c r="BG121" s="181"/>
      <c r="BH121" s="181"/>
      <c r="BI121" s="181"/>
      <c r="BJ121" s="181"/>
      <c r="BK121" s="181"/>
      <c r="BM121" s="119">
        <f t="shared" ca="1" si="7"/>
        <v>427.86</v>
      </c>
      <c r="BN121" s="119">
        <f t="shared" si="8"/>
        <v>0</v>
      </c>
      <c r="BO121" s="119">
        <f t="shared" si="9"/>
        <v>0</v>
      </c>
      <c r="BP121" s="119">
        <f t="shared" si="10"/>
        <v>0</v>
      </c>
      <c r="BQ121" s="119">
        <f t="shared" si="11"/>
        <v>0</v>
      </c>
      <c r="BR121" s="119">
        <f t="shared" si="12"/>
        <v>0</v>
      </c>
      <c r="BS121" s="119">
        <f t="shared" si="13"/>
        <v>0</v>
      </c>
      <c r="BT121" s="119">
        <f t="shared" si="14"/>
        <v>0</v>
      </c>
      <c r="BU121" s="119">
        <f t="shared" si="15"/>
        <v>0</v>
      </c>
      <c r="BV121" s="119">
        <f t="shared" si="16"/>
        <v>0</v>
      </c>
      <c r="BW121" s="119">
        <f t="shared" si="17"/>
        <v>0</v>
      </c>
      <c r="BX121" s="119">
        <f t="shared" si="18"/>
        <v>0</v>
      </c>
      <c r="BY121" s="119">
        <f t="shared" si="19"/>
        <v>0</v>
      </c>
      <c r="BZ121" s="119">
        <f t="shared" si="20"/>
        <v>0</v>
      </c>
      <c r="CA121" s="119">
        <f t="shared" si="21"/>
        <v>0</v>
      </c>
      <c r="CB121" s="119">
        <f t="shared" si="22"/>
        <v>0</v>
      </c>
      <c r="CC121" s="119">
        <f t="shared" si="23"/>
        <v>0</v>
      </c>
      <c r="CD121" s="119">
        <f t="shared" si="24"/>
        <v>0</v>
      </c>
      <c r="CE121" s="119">
        <f t="shared" si="25"/>
        <v>0</v>
      </c>
      <c r="CF121" s="119">
        <f t="shared" si="26"/>
        <v>0</v>
      </c>
      <c r="CG121" s="119">
        <f t="shared" si="27"/>
        <v>0</v>
      </c>
      <c r="CH121" s="119">
        <f t="shared" si="28"/>
        <v>0</v>
      </c>
      <c r="CI121" s="119">
        <f t="shared" si="29"/>
        <v>0</v>
      </c>
      <c r="CJ121" s="119">
        <f t="shared" si="30"/>
        <v>0</v>
      </c>
      <c r="CK121" s="119">
        <f t="shared" si="31"/>
        <v>0</v>
      </c>
      <c r="CL121" s="119">
        <f t="shared" si="32"/>
        <v>0</v>
      </c>
      <c r="CM121" s="119">
        <f t="shared" si="33"/>
        <v>0</v>
      </c>
      <c r="CN121" s="119">
        <f t="shared" si="34"/>
        <v>0</v>
      </c>
      <c r="CO121" s="119">
        <f t="shared" si="35"/>
        <v>0</v>
      </c>
      <c r="CP121" s="119">
        <f t="shared" si="36"/>
        <v>0</v>
      </c>
      <c r="CQ121" s="119">
        <f t="shared" si="37"/>
        <v>0</v>
      </c>
      <c r="CR121" s="119">
        <f t="shared" si="38"/>
        <v>0</v>
      </c>
      <c r="CS121" s="119">
        <f t="shared" si="39"/>
        <v>0</v>
      </c>
      <c r="CT121" s="119">
        <f t="shared" si="40"/>
        <v>0</v>
      </c>
      <c r="CU121" s="119">
        <f t="shared" si="41"/>
        <v>0</v>
      </c>
      <c r="CV121" s="119">
        <f t="shared" si="42"/>
        <v>0</v>
      </c>
      <c r="CW121" s="119">
        <f t="shared" si="43"/>
        <v>0</v>
      </c>
      <c r="CX121" s="119">
        <f t="shared" si="44"/>
        <v>0</v>
      </c>
      <c r="CY121" s="119">
        <f t="shared" si="45"/>
        <v>0</v>
      </c>
      <c r="CZ121" s="119">
        <f t="shared" si="46"/>
        <v>0</v>
      </c>
      <c r="DA121" s="119">
        <f t="shared" si="47"/>
        <v>0</v>
      </c>
      <c r="DB121" s="119">
        <f t="shared" si="48"/>
        <v>0</v>
      </c>
      <c r="DC121" s="119">
        <f t="shared" si="49"/>
        <v>0</v>
      </c>
      <c r="DD121" s="119">
        <f t="shared" si="50"/>
        <v>0</v>
      </c>
      <c r="DE121" s="119">
        <f t="shared" si="51"/>
        <v>0</v>
      </c>
      <c r="DF121" s="119">
        <f t="shared" si="52"/>
        <v>0</v>
      </c>
      <c r="DG121" s="119">
        <f t="shared" si="53"/>
        <v>0</v>
      </c>
      <c r="DH121" s="119">
        <f t="shared" si="54"/>
        <v>0</v>
      </c>
      <c r="DI121" s="119">
        <f t="shared" si="55"/>
        <v>0</v>
      </c>
      <c r="DJ121" s="119">
        <f t="shared" si="56"/>
        <v>0</v>
      </c>
      <c r="DK121" s="126" t="str">
        <f t="shared" si="57"/>
        <v>1</v>
      </c>
      <c r="DL121" s="126">
        <f t="shared" ca="1" si="58"/>
        <v>0</v>
      </c>
      <c r="DM121" s="119">
        <f ca="1">IF($K121&lt;&gt;1,IF(ISNUMBER(INDEX(Import.PLE,$K121,DM$16)),IF(INDEX(Import.PLE,$K121,DM$16)&lt;=mediçao,BM121,0),0),PLE!$AA$28*BM121)</f>
        <v>0</v>
      </c>
      <c r="DN121" s="119">
        <f ca="1">IF($K121&lt;&gt;1,IF(ISNUMBER(INDEX(Import.PLE,$K121,DN$16)),IF(INDEX(Import.PLE,$K121,DN$16)&lt;=mediçao,BN121,0),0),PLE!$AA$28*BN121)</f>
        <v>0</v>
      </c>
      <c r="DO121" s="119">
        <f ca="1">IF($K121&lt;&gt;1,IF(ISNUMBER(INDEX(Import.PLE,$K121,DO$16)),IF(INDEX(Import.PLE,$K121,DO$16)&lt;=mediçao,BO121,0),0),PLE!$AA$28*BO121)</f>
        <v>0</v>
      </c>
      <c r="DP121" s="119">
        <f ca="1">IF($K121&lt;&gt;1,IF(ISNUMBER(INDEX(Import.PLE,$K121,DP$16)),IF(INDEX(Import.PLE,$K121,DP$16)&lt;=mediçao,BP121,0),0),PLE!$AA$28*BP121)</f>
        <v>0</v>
      </c>
      <c r="DQ121" s="119">
        <f ca="1">IF($K121&lt;&gt;1,IF(ISNUMBER(INDEX(Import.PLE,$K121,DQ$16)),IF(INDEX(Import.PLE,$K121,DQ$16)&lt;=mediçao,BQ121,0),0),PLE!$AA$28*BQ121)</f>
        <v>0</v>
      </c>
      <c r="DR121" s="119">
        <f ca="1">IF($K121&lt;&gt;1,IF(ISNUMBER(INDEX(Import.PLE,$K121,DR$16)),IF(INDEX(Import.PLE,$K121,DR$16)&lt;=mediçao,BR121,0),0),PLE!$AA$28*BR121)</f>
        <v>0</v>
      </c>
      <c r="DS121" s="119">
        <f ca="1">IF($K121&lt;&gt;1,IF(ISNUMBER(INDEX(Import.PLE,$K121,DS$16)),IF(INDEX(Import.PLE,$K121,DS$16)&lt;=mediçao,BS121,0),0),PLE!$AA$28*BS121)</f>
        <v>0</v>
      </c>
      <c r="DT121" s="119">
        <f ca="1">IF($K121&lt;&gt;1,IF(ISNUMBER(INDEX(Import.PLE,$K121,DT$16)),IF(INDEX(Import.PLE,$K121,DT$16)&lt;=mediçao,BT121,0),0),PLE!$AA$28*BT121)</f>
        <v>0</v>
      </c>
      <c r="DU121" s="119">
        <f ca="1">IF($K121&lt;&gt;1,IF(ISNUMBER(INDEX(Import.PLE,$K121,DU$16)),IF(INDEX(Import.PLE,$K121,DU$16)&lt;=mediçao,BU121,0),0),PLE!$AA$28*BU121)</f>
        <v>0</v>
      </c>
      <c r="DV121" s="119">
        <f ca="1">IF($K121&lt;&gt;1,IF(ISNUMBER(INDEX(Import.PLE,$K121,DV$16)),IF(INDEX(Import.PLE,$K121,DV$16)&lt;=mediçao,BV121,0),0),PLE!$AA$28*BV121)</f>
        <v>0</v>
      </c>
      <c r="DW121" s="119">
        <f ca="1">IF($K121&lt;&gt;1,IF(ISNUMBER(INDEX(Import.PLE,$K121,DW$16)),IF(INDEX(Import.PLE,$K121,DW$16)&lt;=mediçao,BW121,0),0),PLE!$AA$28*BW121)</f>
        <v>0</v>
      </c>
      <c r="DX121" s="119">
        <f ca="1">IF($K121&lt;&gt;1,IF(ISNUMBER(INDEX(Import.PLE,$K121,DX$16)),IF(INDEX(Import.PLE,$K121,DX$16)&lt;=mediçao,BX121,0),0),PLE!$AA$28*BX121)</f>
        <v>0</v>
      </c>
      <c r="DY121" s="119">
        <f ca="1">IF($K121&lt;&gt;1,IF(ISNUMBER(INDEX(Import.PLE,$K121,DY$16)),IF(INDEX(Import.PLE,$K121,DY$16)&lt;=mediçao,BY121,0),0),PLE!$AA$28*BY121)</f>
        <v>0</v>
      </c>
      <c r="DZ121" s="119">
        <f ca="1">IF($K121&lt;&gt;1,IF(ISNUMBER(INDEX(Import.PLE,$K121,DZ$16)),IF(INDEX(Import.PLE,$K121,DZ$16)&lt;=mediçao,BZ121,0),0),PLE!$AA$28*BZ121)</f>
        <v>0</v>
      </c>
      <c r="EA121" s="119">
        <f ca="1">IF($K121&lt;&gt;1,IF(ISNUMBER(INDEX(Import.PLE,$K121,EA$16)),IF(INDEX(Import.PLE,$K121,EA$16)&lt;=mediçao,CA121,0),0),PLE!$AA$28*CA121)</f>
        <v>0</v>
      </c>
      <c r="EB121" s="119">
        <f ca="1">IF($K121&lt;&gt;1,IF(ISNUMBER(INDEX(Import.PLE,$K121,EB$16)),IF(INDEX(Import.PLE,$K121,EB$16)&lt;=mediçao,CB121,0),0),PLE!$AA$28*CB121)</f>
        <v>0</v>
      </c>
      <c r="EC121" s="119">
        <f ca="1">IF($K121&lt;&gt;1,IF(ISNUMBER(INDEX(Import.PLE,$K121,EC$16)),IF(INDEX(Import.PLE,$K121,EC$16)&lt;=mediçao,CC121,0),0),PLE!$AA$28*CC121)</f>
        <v>0</v>
      </c>
      <c r="ED121" s="119">
        <f ca="1">IF($K121&lt;&gt;1,IF(ISNUMBER(INDEX(Import.PLE,$K121,ED$16)),IF(INDEX(Import.PLE,$K121,ED$16)&lt;=mediçao,CD121,0),0),PLE!$AA$28*CD121)</f>
        <v>0</v>
      </c>
      <c r="EE121" s="119">
        <f ca="1">IF($K121&lt;&gt;1,IF(ISNUMBER(INDEX(Import.PLE,$K121,EE$16)),IF(INDEX(Import.PLE,$K121,EE$16)&lt;=mediçao,CE121,0),0),PLE!$AA$28*CE121)</f>
        <v>0</v>
      </c>
      <c r="EF121" s="119">
        <f ca="1">IF($K121&lt;&gt;1,IF(ISNUMBER(INDEX(Import.PLE,$K121,EF$16)),IF(INDEX(Import.PLE,$K121,EF$16)&lt;=mediçao,CF121,0),0),PLE!$AA$28*CF121)</f>
        <v>0</v>
      </c>
      <c r="EG121" s="119">
        <f ca="1">IF($K121&lt;&gt;1,IF(ISNUMBER(INDEX(Import.PLE,$K121,EG$16)),IF(INDEX(Import.PLE,$K121,EG$16)&lt;=mediçao,CG121,0),0),PLE!$AA$28*CG121)</f>
        <v>0</v>
      </c>
      <c r="EH121" s="119">
        <f ca="1">IF($K121&lt;&gt;1,IF(ISNUMBER(INDEX(Import.PLE,$K121,EH$16)),IF(INDEX(Import.PLE,$K121,EH$16)&lt;=mediçao,CH121,0),0),PLE!$AA$28*CH121)</f>
        <v>0</v>
      </c>
      <c r="EI121" s="119">
        <f ca="1">IF($K121&lt;&gt;1,IF(ISNUMBER(INDEX(Import.PLE,$K121,EI$16)),IF(INDEX(Import.PLE,$K121,EI$16)&lt;=mediçao,CI121,0),0),PLE!$AA$28*CI121)</f>
        <v>0</v>
      </c>
      <c r="EJ121" s="119">
        <f ca="1">IF($K121&lt;&gt;1,IF(ISNUMBER(INDEX(Import.PLE,$K121,EJ$16)),IF(INDEX(Import.PLE,$K121,EJ$16)&lt;=mediçao,CJ121,0),0),PLE!$AA$28*CJ121)</f>
        <v>0</v>
      </c>
      <c r="EK121" s="119">
        <f ca="1">IF($K121&lt;&gt;1,IF(ISNUMBER(INDEX(Import.PLE,$K121,EK$16)),IF(INDEX(Import.PLE,$K121,EK$16)&lt;=mediçao,CK121,0),0),PLE!$AA$28*CK121)</f>
        <v>0</v>
      </c>
      <c r="EL121" s="119">
        <f ca="1">IF($K121&lt;&gt;1,IF(ISNUMBER(INDEX(Import.PLE,$K121,EL$16)),IF(INDEX(Import.PLE,$K121,EL$16)&lt;=mediçao,CL121,0),0),PLE!$AA$28*CL121)</f>
        <v>0</v>
      </c>
      <c r="EM121" s="119">
        <f ca="1">IF($K121&lt;&gt;1,IF(ISNUMBER(INDEX(Import.PLE,$K121,EM$16)),IF(INDEX(Import.PLE,$K121,EM$16)&lt;=mediçao,CM121,0),0),PLE!$AA$28*CM121)</f>
        <v>0</v>
      </c>
      <c r="EN121" s="119">
        <f ca="1">IF($K121&lt;&gt;1,IF(ISNUMBER(INDEX(Import.PLE,$K121,EN$16)),IF(INDEX(Import.PLE,$K121,EN$16)&lt;=mediçao,CN121,0),0),PLE!$AA$28*CN121)</f>
        <v>0</v>
      </c>
      <c r="EO121" s="119">
        <f ca="1">IF($K121&lt;&gt;1,IF(ISNUMBER(INDEX(Import.PLE,$K121,EO$16)),IF(INDEX(Import.PLE,$K121,EO$16)&lt;=mediçao,CO121,0),0),PLE!$AA$28*CO121)</f>
        <v>0</v>
      </c>
      <c r="EP121" s="119">
        <f ca="1">IF($K121&lt;&gt;1,IF(ISNUMBER(INDEX(Import.PLE,$K121,EP$16)),IF(INDEX(Import.PLE,$K121,EP$16)&lt;=mediçao,CP121,0),0),PLE!$AA$28*CP121)</f>
        <v>0</v>
      </c>
      <c r="EQ121" s="119">
        <f ca="1">IF($K121&lt;&gt;1,IF(ISNUMBER(INDEX(Import.PLE,$K121,EQ$16)),IF(INDEX(Import.PLE,$K121,EQ$16)&lt;=mediçao,CQ121,0),0),PLE!$AA$28*CQ121)</f>
        <v>0</v>
      </c>
      <c r="ER121" s="119">
        <f ca="1">IF($K121&lt;&gt;1,IF(ISNUMBER(INDEX(Import.PLE,$K121,ER$16)),IF(INDEX(Import.PLE,$K121,ER$16)&lt;=mediçao,CR121,0),0),PLE!$AA$28*CR121)</f>
        <v>0</v>
      </c>
      <c r="ES121" s="119">
        <f ca="1">IF($K121&lt;&gt;1,IF(ISNUMBER(INDEX(Import.PLE,$K121,ES$16)),IF(INDEX(Import.PLE,$K121,ES$16)&lt;=mediçao,CS121,0),0),PLE!$AA$28*CS121)</f>
        <v>0</v>
      </c>
      <c r="ET121" s="119">
        <f ca="1">IF($K121&lt;&gt;1,IF(ISNUMBER(INDEX(Import.PLE,$K121,ET$16)),IF(INDEX(Import.PLE,$K121,ET$16)&lt;=mediçao,CT121,0),0),PLE!$AA$28*CT121)</f>
        <v>0</v>
      </c>
      <c r="EU121" s="119">
        <f ca="1">IF($K121&lt;&gt;1,IF(ISNUMBER(INDEX(Import.PLE,$K121,EU$16)),IF(INDEX(Import.PLE,$K121,EU$16)&lt;=mediçao,CU121,0),0),PLE!$AA$28*CU121)</f>
        <v>0</v>
      </c>
      <c r="EV121" s="119">
        <f ca="1">IF($K121&lt;&gt;1,IF(ISNUMBER(INDEX(Import.PLE,$K121,EV$16)),IF(INDEX(Import.PLE,$K121,EV$16)&lt;=mediçao,CV121,0),0),PLE!$AA$28*CV121)</f>
        <v>0</v>
      </c>
      <c r="EW121" s="119">
        <f ca="1">IF($K121&lt;&gt;1,IF(ISNUMBER(INDEX(Import.PLE,$K121,EW$16)),IF(INDEX(Import.PLE,$K121,EW$16)&lt;=mediçao,CW121,0),0),PLE!$AA$28*CW121)</f>
        <v>0</v>
      </c>
      <c r="EX121" s="119">
        <f ca="1">IF($K121&lt;&gt;1,IF(ISNUMBER(INDEX(Import.PLE,$K121,EX$16)),IF(INDEX(Import.PLE,$K121,EX$16)&lt;=mediçao,CX121,0),0),PLE!$AA$28*CX121)</f>
        <v>0</v>
      </c>
      <c r="EY121" s="119">
        <f ca="1">IF($K121&lt;&gt;1,IF(ISNUMBER(INDEX(Import.PLE,$K121,EY$16)),IF(INDEX(Import.PLE,$K121,EY$16)&lt;=mediçao,CY121,0),0),PLE!$AA$28*CY121)</f>
        <v>0</v>
      </c>
      <c r="EZ121" s="119">
        <f ca="1">IF($K121&lt;&gt;1,IF(ISNUMBER(INDEX(Import.PLE,$K121,EZ$16)),IF(INDEX(Import.PLE,$K121,EZ$16)&lt;=mediçao,CZ121,0),0),PLE!$AA$28*CZ121)</f>
        <v>0</v>
      </c>
      <c r="FA121" s="119">
        <f ca="1">IF($K121&lt;&gt;1,IF(ISNUMBER(INDEX(Import.PLE,$K121,FA$16)),IF(INDEX(Import.PLE,$K121,FA$16)&lt;=mediçao,DA121,0),0),PLE!$AA$28*DA121)</f>
        <v>0</v>
      </c>
      <c r="FB121" s="119">
        <f ca="1">IF($K121&lt;&gt;1,IF(ISNUMBER(INDEX(Import.PLE,$K121,FB$16)),IF(INDEX(Import.PLE,$K121,FB$16)&lt;=mediçao,DB121,0),0),PLE!$AA$28*DB121)</f>
        <v>0</v>
      </c>
      <c r="FC121" s="119">
        <f ca="1">IF($K121&lt;&gt;1,IF(ISNUMBER(INDEX(Import.PLE,$K121,FC$16)),IF(INDEX(Import.PLE,$K121,FC$16)&lt;=mediçao,DC121,0),0),PLE!$AA$28*DC121)</f>
        <v>0</v>
      </c>
      <c r="FD121" s="119">
        <f ca="1">IF($K121&lt;&gt;1,IF(ISNUMBER(INDEX(Import.PLE,$K121,FD$16)),IF(INDEX(Import.PLE,$K121,FD$16)&lt;=mediçao,DD121,0),0),PLE!$AA$28*DD121)</f>
        <v>0</v>
      </c>
      <c r="FE121" s="119">
        <f ca="1">IF($K121&lt;&gt;1,IF(ISNUMBER(INDEX(Import.PLE,$K121,FE$16)),IF(INDEX(Import.PLE,$K121,FE$16)&lt;=mediçao,DE121,0),0),PLE!$AA$28*DE121)</f>
        <v>0</v>
      </c>
      <c r="FF121" s="119">
        <f ca="1">IF($K121&lt;&gt;1,IF(ISNUMBER(INDEX(Import.PLE,$K121,FF$16)),IF(INDEX(Import.PLE,$K121,FF$16)&lt;=mediçao,DF121,0),0),PLE!$AA$28*DF121)</f>
        <v>0</v>
      </c>
      <c r="FG121" s="119">
        <f ca="1">IF($K121&lt;&gt;1,IF(ISNUMBER(INDEX(Import.PLE,$K121,FG$16)),IF(INDEX(Import.PLE,$K121,FG$16)&lt;=mediçao,DG121,0),0),PLE!$AA$28*DG121)</f>
        <v>0</v>
      </c>
      <c r="FH121" s="119">
        <f ca="1">IF($K121&lt;&gt;1,IF(ISNUMBER(INDEX(Import.PLE,$K121,FH$16)),IF(INDEX(Import.PLE,$K121,FH$16)&lt;=mediçao,DH121,0),0),PLE!$AA$28*DH121)</f>
        <v>0</v>
      </c>
      <c r="FI121" s="119">
        <f ca="1">IF($K121&lt;&gt;1,IF(ISNUMBER(INDEX(Import.PLE,$K121,FI$16)),IF(INDEX(Import.PLE,$K121,FI$16)&lt;=mediçao,DI121,0),0),PLE!$AA$28*DI121)</f>
        <v>0</v>
      </c>
      <c r="FJ121" s="119">
        <f ca="1">IF($K121&lt;&gt;1,IF(ISNUMBER(INDEX(Import.PLE,$K121,FJ$16)),IF(INDEX(Import.PLE,$K121,FJ$16)&lt;=mediçao,DJ121,0),0),PLE!$AA$28*DJ121)</f>
        <v>0</v>
      </c>
    </row>
    <row r="122" spans="2:166" s="88" customFormat="1" ht="11.25" customHeight="1" x14ac:dyDescent="0.35">
      <c r="B122" s="118">
        <f t="shared" ca="1" si="60"/>
        <v>105</v>
      </c>
      <c r="C122" s="83" t="str">
        <f t="shared" si="4"/>
        <v>Serviço</v>
      </c>
      <c r="D122" s="138" t="s">
        <v>391</v>
      </c>
      <c r="E122" s="139" t="s">
        <v>392</v>
      </c>
      <c r="F122" s="137" t="s">
        <v>393</v>
      </c>
      <c r="G122" s="174">
        <f t="shared" si="5"/>
        <v>115</v>
      </c>
      <c r="H122" s="175">
        <f t="shared" si="6"/>
        <v>1.71</v>
      </c>
      <c r="I122" s="176">
        <v>196.65</v>
      </c>
      <c r="J122" s="86"/>
      <c r="K122" s="168">
        <f>deactivatedados.form1</f>
        <v>13</v>
      </c>
      <c r="L122" s="167" t="s">
        <v>713</v>
      </c>
      <c r="M122" s="87"/>
      <c r="N122" s="181">
        <v>115</v>
      </c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1"/>
      <c r="AT122" s="181"/>
      <c r="AU122" s="181"/>
      <c r="AV122" s="181"/>
      <c r="AW122" s="181"/>
      <c r="AX122" s="181"/>
      <c r="AY122" s="181"/>
      <c r="AZ122" s="181"/>
      <c r="BA122" s="181"/>
      <c r="BB122" s="181"/>
      <c r="BC122" s="181"/>
      <c r="BD122" s="181"/>
      <c r="BE122" s="181"/>
      <c r="BF122" s="181"/>
      <c r="BG122" s="181"/>
      <c r="BH122" s="181"/>
      <c r="BI122" s="181"/>
      <c r="BJ122" s="181"/>
      <c r="BK122" s="181"/>
      <c r="BM122" s="119">
        <f t="shared" ca="1" si="7"/>
        <v>196.65</v>
      </c>
      <c r="BN122" s="119">
        <f t="shared" si="8"/>
        <v>0</v>
      </c>
      <c r="BO122" s="119">
        <f t="shared" si="9"/>
        <v>0</v>
      </c>
      <c r="BP122" s="119">
        <f t="shared" si="10"/>
        <v>0</v>
      </c>
      <c r="BQ122" s="119">
        <f t="shared" si="11"/>
        <v>0</v>
      </c>
      <c r="BR122" s="119">
        <f t="shared" si="12"/>
        <v>0</v>
      </c>
      <c r="BS122" s="119">
        <f t="shared" si="13"/>
        <v>0</v>
      </c>
      <c r="BT122" s="119">
        <f t="shared" si="14"/>
        <v>0</v>
      </c>
      <c r="BU122" s="119">
        <f t="shared" si="15"/>
        <v>0</v>
      </c>
      <c r="BV122" s="119">
        <f t="shared" si="16"/>
        <v>0</v>
      </c>
      <c r="BW122" s="119">
        <f t="shared" si="17"/>
        <v>0</v>
      </c>
      <c r="BX122" s="119">
        <f t="shared" si="18"/>
        <v>0</v>
      </c>
      <c r="BY122" s="119">
        <f t="shared" si="19"/>
        <v>0</v>
      </c>
      <c r="BZ122" s="119">
        <f t="shared" si="20"/>
        <v>0</v>
      </c>
      <c r="CA122" s="119">
        <f t="shared" si="21"/>
        <v>0</v>
      </c>
      <c r="CB122" s="119">
        <f t="shared" si="22"/>
        <v>0</v>
      </c>
      <c r="CC122" s="119">
        <f t="shared" si="23"/>
        <v>0</v>
      </c>
      <c r="CD122" s="119">
        <f t="shared" si="24"/>
        <v>0</v>
      </c>
      <c r="CE122" s="119">
        <f t="shared" si="25"/>
        <v>0</v>
      </c>
      <c r="CF122" s="119">
        <f t="shared" si="26"/>
        <v>0</v>
      </c>
      <c r="CG122" s="119">
        <f t="shared" si="27"/>
        <v>0</v>
      </c>
      <c r="CH122" s="119">
        <f t="shared" si="28"/>
        <v>0</v>
      </c>
      <c r="CI122" s="119">
        <f t="shared" si="29"/>
        <v>0</v>
      </c>
      <c r="CJ122" s="119">
        <f t="shared" si="30"/>
        <v>0</v>
      </c>
      <c r="CK122" s="119">
        <f t="shared" si="31"/>
        <v>0</v>
      </c>
      <c r="CL122" s="119">
        <f t="shared" si="32"/>
        <v>0</v>
      </c>
      <c r="CM122" s="119">
        <f t="shared" si="33"/>
        <v>0</v>
      </c>
      <c r="CN122" s="119">
        <f t="shared" si="34"/>
        <v>0</v>
      </c>
      <c r="CO122" s="119">
        <f t="shared" si="35"/>
        <v>0</v>
      </c>
      <c r="CP122" s="119">
        <f t="shared" si="36"/>
        <v>0</v>
      </c>
      <c r="CQ122" s="119">
        <f t="shared" si="37"/>
        <v>0</v>
      </c>
      <c r="CR122" s="119">
        <f t="shared" si="38"/>
        <v>0</v>
      </c>
      <c r="CS122" s="119">
        <f t="shared" si="39"/>
        <v>0</v>
      </c>
      <c r="CT122" s="119">
        <f t="shared" si="40"/>
        <v>0</v>
      </c>
      <c r="CU122" s="119">
        <f t="shared" si="41"/>
        <v>0</v>
      </c>
      <c r="CV122" s="119">
        <f t="shared" si="42"/>
        <v>0</v>
      </c>
      <c r="CW122" s="119">
        <f t="shared" si="43"/>
        <v>0</v>
      </c>
      <c r="CX122" s="119">
        <f t="shared" si="44"/>
        <v>0</v>
      </c>
      <c r="CY122" s="119">
        <f t="shared" si="45"/>
        <v>0</v>
      </c>
      <c r="CZ122" s="119">
        <f t="shared" si="46"/>
        <v>0</v>
      </c>
      <c r="DA122" s="119">
        <f t="shared" si="47"/>
        <v>0</v>
      </c>
      <c r="DB122" s="119">
        <f t="shared" si="48"/>
        <v>0</v>
      </c>
      <c r="DC122" s="119">
        <f t="shared" si="49"/>
        <v>0</v>
      </c>
      <c r="DD122" s="119">
        <f t="shared" si="50"/>
        <v>0</v>
      </c>
      <c r="DE122" s="119">
        <f t="shared" si="51"/>
        <v>0</v>
      </c>
      <c r="DF122" s="119">
        <f t="shared" si="52"/>
        <v>0</v>
      </c>
      <c r="DG122" s="119">
        <f t="shared" si="53"/>
        <v>0</v>
      </c>
      <c r="DH122" s="119">
        <f t="shared" si="54"/>
        <v>0</v>
      </c>
      <c r="DI122" s="119">
        <f t="shared" si="55"/>
        <v>0</v>
      </c>
      <c r="DJ122" s="119">
        <f t="shared" si="56"/>
        <v>0</v>
      </c>
      <c r="DK122" s="126" t="str">
        <f t="shared" si="57"/>
        <v>1</v>
      </c>
      <c r="DL122" s="126">
        <f t="shared" ca="1" si="58"/>
        <v>0</v>
      </c>
      <c r="DM122" s="119">
        <f ca="1">IF($K122&lt;&gt;1,IF(ISNUMBER(INDEX(Import.PLE,$K122,DM$16)),IF(INDEX(Import.PLE,$K122,DM$16)&lt;=mediçao,BM122,0),0),PLE!$AA$28*BM122)</f>
        <v>0</v>
      </c>
      <c r="DN122" s="119">
        <f ca="1">IF($K122&lt;&gt;1,IF(ISNUMBER(INDEX(Import.PLE,$K122,DN$16)),IF(INDEX(Import.PLE,$K122,DN$16)&lt;=mediçao,BN122,0),0),PLE!$AA$28*BN122)</f>
        <v>0</v>
      </c>
      <c r="DO122" s="119">
        <f ca="1">IF($K122&lt;&gt;1,IF(ISNUMBER(INDEX(Import.PLE,$K122,DO$16)),IF(INDEX(Import.PLE,$K122,DO$16)&lt;=mediçao,BO122,0),0),PLE!$AA$28*BO122)</f>
        <v>0</v>
      </c>
      <c r="DP122" s="119">
        <f ca="1">IF($K122&lt;&gt;1,IF(ISNUMBER(INDEX(Import.PLE,$K122,DP$16)),IF(INDEX(Import.PLE,$K122,DP$16)&lt;=mediçao,BP122,0),0),PLE!$AA$28*BP122)</f>
        <v>0</v>
      </c>
      <c r="DQ122" s="119">
        <f ca="1">IF($K122&lt;&gt;1,IF(ISNUMBER(INDEX(Import.PLE,$K122,DQ$16)),IF(INDEX(Import.PLE,$K122,DQ$16)&lt;=mediçao,BQ122,0),0),PLE!$AA$28*BQ122)</f>
        <v>0</v>
      </c>
      <c r="DR122" s="119">
        <f ca="1">IF($K122&lt;&gt;1,IF(ISNUMBER(INDEX(Import.PLE,$K122,DR$16)),IF(INDEX(Import.PLE,$K122,DR$16)&lt;=mediçao,BR122,0),0),PLE!$AA$28*BR122)</f>
        <v>0</v>
      </c>
      <c r="DS122" s="119">
        <f ca="1">IF($K122&lt;&gt;1,IF(ISNUMBER(INDEX(Import.PLE,$K122,DS$16)),IF(INDEX(Import.PLE,$K122,DS$16)&lt;=mediçao,BS122,0),0),PLE!$AA$28*BS122)</f>
        <v>0</v>
      </c>
      <c r="DT122" s="119">
        <f ca="1">IF($K122&lt;&gt;1,IF(ISNUMBER(INDEX(Import.PLE,$K122,DT$16)),IF(INDEX(Import.PLE,$K122,DT$16)&lt;=mediçao,BT122,0),0),PLE!$AA$28*BT122)</f>
        <v>0</v>
      </c>
      <c r="DU122" s="119">
        <f ca="1">IF($K122&lt;&gt;1,IF(ISNUMBER(INDEX(Import.PLE,$K122,DU$16)),IF(INDEX(Import.PLE,$K122,DU$16)&lt;=mediçao,BU122,0),0),PLE!$AA$28*BU122)</f>
        <v>0</v>
      </c>
      <c r="DV122" s="119">
        <f ca="1">IF($K122&lt;&gt;1,IF(ISNUMBER(INDEX(Import.PLE,$K122,DV$16)),IF(INDEX(Import.PLE,$K122,DV$16)&lt;=mediçao,BV122,0),0),PLE!$AA$28*BV122)</f>
        <v>0</v>
      </c>
      <c r="DW122" s="119">
        <f ca="1">IF($K122&lt;&gt;1,IF(ISNUMBER(INDEX(Import.PLE,$K122,DW$16)),IF(INDEX(Import.PLE,$K122,DW$16)&lt;=mediçao,BW122,0),0),PLE!$AA$28*BW122)</f>
        <v>0</v>
      </c>
      <c r="DX122" s="119">
        <f ca="1">IF($K122&lt;&gt;1,IF(ISNUMBER(INDEX(Import.PLE,$K122,DX$16)),IF(INDEX(Import.PLE,$K122,DX$16)&lt;=mediçao,BX122,0),0),PLE!$AA$28*BX122)</f>
        <v>0</v>
      </c>
      <c r="DY122" s="119">
        <f ca="1">IF($K122&lt;&gt;1,IF(ISNUMBER(INDEX(Import.PLE,$K122,DY$16)),IF(INDEX(Import.PLE,$K122,DY$16)&lt;=mediçao,BY122,0),0),PLE!$AA$28*BY122)</f>
        <v>0</v>
      </c>
      <c r="DZ122" s="119">
        <f ca="1">IF($K122&lt;&gt;1,IF(ISNUMBER(INDEX(Import.PLE,$K122,DZ$16)),IF(INDEX(Import.PLE,$K122,DZ$16)&lt;=mediçao,BZ122,0),0),PLE!$AA$28*BZ122)</f>
        <v>0</v>
      </c>
      <c r="EA122" s="119">
        <f ca="1">IF($K122&lt;&gt;1,IF(ISNUMBER(INDEX(Import.PLE,$K122,EA$16)),IF(INDEX(Import.PLE,$K122,EA$16)&lt;=mediçao,CA122,0),0),PLE!$AA$28*CA122)</f>
        <v>0</v>
      </c>
      <c r="EB122" s="119">
        <f ca="1">IF($K122&lt;&gt;1,IF(ISNUMBER(INDEX(Import.PLE,$K122,EB$16)),IF(INDEX(Import.PLE,$K122,EB$16)&lt;=mediçao,CB122,0),0),PLE!$AA$28*CB122)</f>
        <v>0</v>
      </c>
      <c r="EC122" s="119">
        <f ca="1">IF($K122&lt;&gt;1,IF(ISNUMBER(INDEX(Import.PLE,$K122,EC$16)),IF(INDEX(Import.PLE,$K122,EC$16)&lt;=mediçao,CC122,0),0),PLE!$AA$28*CC122)</f>
        <v>0</v>
      </c>
      <c r="ED122" s="119">
        <f ca="1">IF($K122&lt;&gt;1,IF(ISNUMBER(INDEX(Import.PLE,$K122,ED$16)),IF(INDEX(Import.PLE,$K122,ED$16)&lt;=mediçao,CD122,0),0),PLE!$AA$28*CD122)</f>
        <v>0</v>
      </c>
      <c r="EE122" s="119">
        <f ca="1">IF($K122&lt;&gt;1,IF(ISNUMBER(INDEX(Import.PLE,$K122,EE$16)),IF(INDEX(Import.PLE,$K122,EE$16)&lt;=mediçao,CE122,0),0),PLE!$AA$28*CE122)</f>
        <v>0</v>
      </c>
      <c r="EF122" s="119">
        <f ca="1">IF($K122&lt;&gt;1,IF(ISNUMBER(INDEX(Import.PLE,$K122,EF$16)),IF(INDEX(Import.PLE,$K122,EF$16)&lt;=mediçao,CF122,0),0),PLE!$AA$28*CF122)</f>
        <v>0</v>
      </c>
      <c r="EG122" s="119">
        <f ca="1">IF($K122&lt;&gt;1,IF(ISNUMBER(INDEX(Import.PLE,$K122,EG$16)),IF(INDEX(Import.PLE,$K122,EG$16)&lt;=mediçao,CG122,0),0),PLE!$AA$28*CG122)</f>
        <v>0</v>
      </c>
      <c r="EH122" s="119">
        <f ca="1">IF($K122&lt;&gt;1,IF(ISNUMBER(INDEX(Import.PLE,$K122,EH$16)),IF(INDEX(Import.PLE,$K122,EH$16)&lt;=mediçao,CH122,0),0),PLE!$AA$28*CH122)</f>
        <v>0</v>
      </c>
      <c r="EI122" s="119">
        <f ca="1">IF($K122&lt;&gt;1,IF(ISNUMBER(INDEX(Import.PLE,$K122,EI$16)),IF(INDEX(Import.PLE,$K122,EI$16)&lt;=mediçao,CI122,0),0),PLE!$AA$28*CI122)</f>
        <v>0</v>
      </c>
      <c r="EJ122" s="119">
        <f ca="1">IF($K122&lt;&gt;1,IF(ISNUMBER(INDEX(Import.PLE,$K122,EJ$16)),IF(INDEX(Import.PLE,$K122,EJ$16)&lt;=mediçao,CJ122,0),0),PLE!$AA$28*CJ122)</f>
        <v>0</v>
      </c>
      <c r="EK122" s="119">
        <f ca="1">IF($K122&lt;&gt;1,IF(ISNUMBER(INDEX(Import.PLE,$K122,EK$16)),IF(INDEX(Import.PLE,$K122,EK$16)&lt;=mediçao,CK122,0),0),PLE!$AA$28*CK122)</f>
        <v>0</v>
      </c>
      <c r="EL122" s="119">
        <f ca="1">IF($K122&lt;&gt;1,IF(ISNUMBER(INDEX(Import.PLE,$K122,EL$16)),IF(INDEX(Import.PLE,$K122,EL$16)&lt;=mediçao,CL122,0),0),PLE!$AA$28*CL122)</f>
        <v>0</v>
      </c>
      <c r="EM122" s="119">
        <f ca="1">IF($K122&lt;&gt;1,IF(ISNUMBER(INDEX(Import.PLE,$K122,EM$16)),IF(INDEX(Import.PLE,$K122,EM$16)&lt;=mediçao,CM122,0),0),PLE!$AA$28*CM122)</f>
        <v>0</v>
      </c>
      <c r="EN122" s="119">
        <f ca="1">IF($K122&lt;&gt;1,IF(ISNUMBER(INDEX(Import.PLE,$K122,EN$16)),IF(INDEX(Import.PLE,$K122,EN$16)&lt;=mediçao,CN122,0),0),PLE!$AA$28*CN122)</f>
        <v>0</v>
      </c>
      <c r="EO122" s="119">
        <f ca="1">IF($K122&lt;&gt;1,IF(ISNUMBER(INDEX(Import.PLE,$K122,EO$16)),IF(INDEX(Import.PLE,$K122,EO$16)&lt;=mediçao,CO122,0),0),PLE!$AA$28*CO122)</f>
        <v>0</v>
      </c>
      <c r="EP122" s="119">
        <f ca="1">IF($K122&lt;&gt;1,IF(ISNUMBER(INDEX(Import.PLE,$K122,EP$16)),IF(INDEX(Import.PLE,$K122,EP$16)&lt;=mediçao,CP122,0),0),PLE!$AA$28*CP122)</f>
        <v>0</v>
      </c>
      <c r="EQ122" s="119">
        <f ca="1">IF($K122&lt;&gt;1,IF(ISNUMBER(INDEX(Import.PLE,$K122,EQ$16)),IF(INDEX(Import.PLE,$K122,EQ$16)&lt;=mediçao,CQ122,0),0),PLE!$AA$28*CQ122)</f>
        <v>0</v>
      </c>
      <c r="ER122" s="119">
        <f ca="1">IF($K122&lt;&gt;1,IF(ISNUMBER(INDEX(Import.PLE,$K122,ER$16)),IF(INDEX(Import.PLE,$K122,ER$16)&lt;=mediçao,CR122,0),0),PLE!$AA$28*CR122)</f>
        <v>0</v>
      </c>
      <c r="ES122" s="119">
        <f ca="1">IF($K122&lt;&gt;1,IF(ISNUMBER(INDEX(Import.PLE,$K122,ES$16)),IF(INDEX(Import.PLE,$K122,ES$16)&lt;=mediçao,CS122,0),0),PLE!$AA$28*CS122)</f>
        <v>0</v>
      </c>
      <c r="ET122" s="119">
        <f ca="1">IF($K122&lt;&gt;1,IF(ISNUMBER(INDEX(Import.PLE,$K122,ET$16)),IF(INDEX(Import.PLE,$K122,ET$16)&lt;=mediçao,CT122,0),0),PLE!$AA$28*CT122)</f>
        <v>0</v>
      </c>
      <c r="EU122" s="119">
        <f ca="1">IF($K122&lt;&gt;1,IF(ISNUMBER(INDEX(Import.PLE,$K122,EU$16)),IF(INDEX(Import.PLE,$K122,EU$16)&lt;=mediçao,CU122,0),0),PLE!$AA$28*CU122)</f>
        <v>0</v>
      </c>
      <c r="EV122" s="119">
        <f ca="1">IF($K122&lt;&gt;1,IF(ISNUMBER(INDEX(Import.PLE,$K122,EV$16)),IF(INDEX(Import.PLE,$K122,EV$16)&lt;=mediçao,CV122,0),0),PLE!$AA$28*CV122)</f>
        <v>0</v>
      </c>
      <c r="EW122" s="119">
        <f ca="1">IF($K122&lt;&gt;1,IF(ISNUMBER(INDEX(Import.PLE,$K122,EW$16)),IF(INDEX(Import.PLE,$K122,EW$16)&lt;=mediçao,CW122,0),0),PLE!$AA$28*CW122)</f>
        <v>0</v>
      </c>
      <c r="EX122" s="119">
        <f ca="1">IF($K122&lt;&gt;1,IF(ISNUMBER(INDEX(Import.PLE,$K122,EX$16)),IF(INDEX(Import.PLE,$K122,EX$16)&lt;=mediçao,CX122,0),0),PLE!$AA$28*CX122)</f>
        <v>0</v>
      </c>
      <c r="EY122" s="119">
        <f ca="1">IF($K122&lt;&gt;1,IF(ISNUMBER(INDEX(Import.PLE,$K122,EY$16)),IF(INDEX(Import.PLE,$K122,EY$16)&lt;=mediçao,CY122,0),0),PLE!$AA$28*CY122)</f>
        <v>0</v>
      </c>
      <c r="EZ122" s="119">
        <f ca="1">IF($K122&lt;&gt;1,IF(ISNUMBER(INDEX(Import.PLE,$K122,EZ$16)),IF(INDEX(Import.PLE,$K122,EZ$16)&lt;=mediçao,CZ122,0),0),PLE!$AA$28*CZ122)</f>
        <v>0</v>
      </c>
      <c r="FA122" s="119">
        <f ca="1">IF($K122&lt;&gt;1,IF(ISNUMBER(INDEX(Import.PLE,$K122,FA$16)),IF(INDEX(Import.PLE,$K122,FA$16)&lt;=mediçao,DA122,0),0),PLE!$AA$28*DA122)</f>
        <v>0</v>
      </c>
      <c r="FB122" s="119">
        <f ca="1">IF($K122&lt;&gt;1,IF(ISNUMBER(INDEX(Import.PLE,$K122,FB$16)),IF(INDEX(Import.PLE,$K122,FB$16)&lt;=mediçao,DB122,0),0),PLE!$AA$28*DB122)</f>
        <v>0</v>
      </c>
      <c r="FC122" s="119">
        <f ca="1">IF($K122&lt;&gt;1,IF(ISNUMBER(INDEX(Import.PLE,$K122,FC$16)),IF(INDEX(Import.PLE,$K122,FC$16)&lt;=mediçao,DC122,0),0),PLE!$AA$28*DC122)</f>
        <v>0</v>
      </c>
      <c r="FD122" s="119">
        <f ca="1">IF($K122&lt;&gt;1,IF(ISNUMBER(INDEX(Import.PLE,$K122,FD$16)),IF(INDEX(Import.PLE,$K122,FD$16)&lt;=mediçao,DD122,0),0),PLE!$AA$28*DD122)</f>
        <v>0</v>
      </c>
      <c r="FE122" s="119">
        <f ca="1">IF($K122&lt;&gt;1,IF(ISNUMBER(INDEX(Import.PLE,$K122,FE$16)),IF(INDEX(Import.PLE,$K122,FE$16)&lt;=mediçao,DE122,0),0),PLE!$AA$28*DE122)</f>
        <v>0</v>
      </c>
      <c r="FF122" s="119">
        <f ca="1">IF($K122&lt;&gt;1,IF(ISNUMBER(INDEX(Import.PLE,$K122,FF$16)),IF(INDEX(Import.PLE,$K122,FF$16)&lt;=mediçao,DF122,0),0),PLE!$AA$28*DF122)</f>
        <v>0</v>
      </c>
      <c r="FG122" s="119">
        <f ca="1">IF($K122&lt;&gt;1,IF(ISNUMBER(INDEX(Import.PLE,$K122,FG$16)),IF(INDEX(Import.PLE,$K122,FG$16)&lt;=mediçao,DG122,0),0),PLE!$AA$28*DG122)</f>
        <v>0</v>
      </c>
      <c r="FH122" s="119">
        <f ca="1">IF($K122&lt;&gt;1,IF(ISNUMBER(INDEX(Import.PLE,$K122,FH$16)),IF(INDEX(Import.PLE,$K122,FH$16)&lt;=mediçao,DH122,0),0),PLE!$AA$28*DH122)</f>
        <v>0</v>
      </c>
      <c r="FI122" s="119">
        <f ca="1">IF($K122&lt;&gt;1,IF(ISNUMBER(INDEX(Import.PLE,$K122,FI$16)),IF(INDEX(Import.PLE,$K122,FI$16)&lt;=mediçao,DI122,0),0),PLE!$AA$28*DI122)</f>
        <v>0</v>
      </c>
      <c r="FJ122" s="119">
        <f ca="1">IF($K122&lt;&gt;1,IF(ISNUMBER(INDEX(Import.PLE,$K122,FJ$16)),IF(INDEX(Import.PLE,$K122,FJ$16)&lt;=mediçao,DJ122,0),0),PLE!$AA$28*DJ122)</f>
        <v>0</v>
      </c>
    </row>
    <row r="123" spans="2:166" s="88" customFormat="1" ht="11.25" customHeight="1" x14ac:dyDescent="0.35">
      <c r="B123" s="118">
        <f t="shared" ca="1" si="60"/>
        <v>106</v>
      </c>
      <c r="C123" s="83" t="str">
        <f t="shared" si="4"/>
        <v>Serviço</v>
      </c>
      <c r="D123" s="138" t="s">
        <v>394</v>
      </c>
      <c r="E123" s="139" t="s">
        <v>395</v>
      </c>
      <c r="F123" s="137" t="s">
        <v>393</v>
      </c>
      <c r="G123" s="174">
        <f t="shared" si="5"/>
        <v>27</v>
      </c>
      <c r="H123" s="175">
        <f t="shared" si="6"/>
        <v>1.8299999999999998</v>
      </c>
      <c r="I123" s="176">
        <v>49.41</v>
      </c>
      <c r="J123" s="86"/>
      <c r="K123" s="168">
        <f>deactivatedados.form1</f>
        <v>13</v>
      </c>
      <c r="L123" s="167" t="s">
        <v>713</v>
      </c>
      <c r="M123" s="87"/>
      <c r="N123" s="181">
        <v>27</v>
      </c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1"/>
      <c r="AX123" s="181"/>
      <c r="AY123" s="181"/>
      <c r="AZ123" s="181"/>
      <c r="BA123" s="181"/>
      <c r="BB123" s="181"/>
      <c r="BC123" s="181"/>
      <c r="BD123" s="181"/>
      <c r="BE123" s="181"/>
      <c r="BF123" s="181"/>
      <c r="BG123" s="181"/>
      <c r="BH123" s="181"/>
      <c r="BI123" s="181"/>
      <c r="BJ123" s="181"/>
      <c r="BK123" s="181"/>
      <c r="BM123" s="119">
        <f t="shared" ca="1" si="7"/>
        <v>49.41</v>
      </c>
      <c r="BN123" s="119">
        <f t="shared" si="8"/>
        <v>0</v>
      </c>
      <c r="BO123" s="119">
        <f t="shared" si="9"/>
        <v>0</v>
      </c>
      <c r="BP123" s="119">
        <f t="shared" si="10"/>
        <v>0</v>
      </c>
      <c r="BQ123" s="119">
        <f t="shared" si="11"/>
        <v>0</v>
      </c>
      <c r="BR123" s="119">
        <f t="shared" si="12"/>
        <v>0</v>
      </c>
      <c r="BS123" s="119">
        <f t="shared" si="13"/>
        <v>0</v>
      </c>
      <c r="BT123" s="119">
        <f t="shared" si="14"/>
        <v>0</v>
      </c>
      <c r="BU123" s="119">
        <f t="shared" si="15"/>
        <v>0</v>
      </c>
      <c r="BV123" s="119">
        <f t="shared" si="16"/>
        <v>0</v>
      </c>
      <c r="BW123" s="119">
        <f t="shared" si="17"/>
        <v>0</v>
      </c>
      <c r="BX123" s="119">
        <f t="shared" si="18"/>
        <v>0</v>
      </c>
      <c r="BY123" s="119">
        <f t="shared" si="19"/>
        <v>0</v>
      </c>
      <c r="BZ123" s="119">
        <f t="shared" si="20"/>
        <v>0</v>
      </c>
      <c r="CA123" s="119">
        <f t="shared" si="21"/>
        <v>0</v>
      </c>
      <c r="CB123" s="119">
        <f t="shared" si="22"/>
        <v>0</v>
      </c>
      <c r="CC123" s="119">
        <f t="shared" si="23"/>
        <v>0</v>
      </c>
      <c r="CD123" s="119">
        <f t="shared" si="24"/>
        <v>0</v>
      </c>
      <c r="CE123" s="119">
        <f t="shared" si="25"/>
        <v>0</v>
      </c>
      <c r="CF123" s="119">
        <f t="shared" si="26"/>
        <v>0</v>
      </c>
      <c r="CG123" s="119">
        <f t="shared" si="27"/>
        <v>0</v>
      </c>
      <c r="CH123" s="119">
        <f t="shared" si="28"/>
        <v>0</v>
      </c>
      <c r="CI123" s="119">
        <f t="shared" si="29"/>
        <v>0</v>
      </c>
      <c r="CJ123" s="119">
        <f t="shared" si="30"/>
        <v>0</v>
      </c>
      <c r="CK123" s="119">
        <f t="shared" si="31"/>
        <v>0</v>
      </c>
      <c r="CL123" s="119">
        <f t="shared" si="32"/>
        <v>0</v>
      </c>
      <c r="CM123" s="119">
        <f t="shared" si="33"/>
        <v>0</v>
      </c>
      <c r="CN123" s="119">
        <f t="shared" si="34"/>
        <v>0</v>
      </c>
      <c r="CO123" s="119">
        <f t="shared" si="35"/>
        <v>0</v>
      </c>
      <c r="CP123" s="119">
        <f t="shared" si="36"/>
        <v>0</v>
      </c>
      <c r="CQ123" s="119">
        <f t="shared" si="37"/>
        <v>0</v>
      </c>
      <c r="CR123" s="119">
        <f t="shared" si="38"/>
        <v>0</v>
      </c>
      <c r="CS123" s="119">
        <f t="shared" si="39"/>
        <v>0</v>
      </c>
      <c r="CT123" s="119">
        <f t="shared" si="40"/>
        <v>0</v>
      </c>
      <c r="CU123" s="119">
        <f t="shared" si="41"/>
        <v>0</v>
      </c>
      <c r="CV123" s="119">
        <f t="shared" si="42"/>
        <v>0</v>
      </c>
      <c r="CW123" s="119">
        <f t="shared" si="43"/>
        <v>0</v>
      </c>
      <c r="CX123" s="119">
        <f t="shared" si="44"/>
        <v>0</v>
      </c>
      <c r="CY123" s="119">
        <f t="shared" si="45"/>
        <v>0</v>
      </c>
      <c r="CZ123" s="119">
        <f t="shared" si="46"/>
        <v>0</v>
      </c>
      <c r="DA123" s="119">
        <f t="shared" si="47"/>
        <v>0</v>
      </c>
      <c r="DB123" s="119">
        <f t="shared" si="48"/>
        <v>0</v>
      </c>
      <c r="DC123" s="119">
        <f t="shared" si="49"/>
        <v>0</v>
      </c>
      <c r="DD123" s="119">
        <f t="shared" si="50"/>
        <v>0</v>
      </c>
      <c r="DE123" s="119">
        <f t="shared" si="51"/>
        <v>0</v>
      </c>
      <c r="DF123" s="119">
        <f t="shared" si="52"/>
        <v>0</v>
      </c>
      <c r="DG123" s="119">
        <f t="shared" si="53"/>
        <v>0</v>
      </c>
      <c r="DH123" s="119">
        <f t="shared" si="54"/>
        <v>0</v>
      </c>
      <c r="DI123" s="119">
        <f t="shared" si="55"/>
        <v>0</v>
      </c>
      <c r="DJ123" s="119">
        <f t="shared" si="56"/>
        <v>0</v>
      </c>
      <c r="DK123" s="126" t="str">
        <f t="shared" si="57"/>
        <v>1</v>
      </c>
      <c r="DL123" s="126">
        <f t="shared" ca="1" si="58"/>
        <v>0</v>
      </c>
      <c r="DM123" s="119">
        <f ca="1">IF($K123&lt;&gt;1,IF(ISNUMBER(INDEX(Import.PLE,$K123,DM$16)),IF(INDEX(Import.PLE,$K123,DM$16)&lt;=mediçao,BM123,0),0),PLE!$AA$28*BM123)</f>
        <v>0</v>
      </c>
      <c r="DN123" s="119">
        <f ca="1">IF($K123&lt;&gt;1,IF(ISNUMBER(INDEX(Import.PLE,$K123,DN$16)),IF(INDEX(Import.PLE,$K123,DN$16)&lt;=mediçao,BN123,0),0),PLE!$AA$28*BN123)</f>
        <v>0</v>
      </c>
      <c r="DO123" s="119">
        <f ca="1">IF($K123&lt;&gt;1,IF(ISNUMBER(INDEX(Import.PLE,$K123,DO$16)),IF(INDEX(Import.PLE,$K123,DO$16)&lt;=mediçao,BO123,0),0),PLE!$AA$28*BO123)</f>
        <v>0</v>
      </c>
      <c r="DP123" s="119">
        <f ca="1">IF($K123&lt;&gt;1,IF(ISNUMBER(INDEX(Import.PLE,$K123,DP$16)),IF(INDEX(Import.PLE,$K123,DP$16)&lt;=mediçao,BP123,0),0),PLE!$AA$28*BP123)</f>
        <v>0</v>
      </c>
      <c r="DQ123" s="119">
        <f ca="1">IF($K123&lt;&gt;1,IF(ISNUMBER(INDEX(Import.PLE,$K123,DQ$16)),IF(INDEX(Import.PLE,$K123,DQ$16)&lt;=mediçao,BQ123,0),0),PLE!$AA$28*BQ123)</f>
        <v>0</v>
      </c>
      <c r="DR123" s="119">
        <f ca="1">IF($K123&lt;&gt;1,IF(ISNUMBER(INDEX(Import.PLE,$K123,DR$16)),IF(INDEX(Import.PLE,$K123,DR$16)&lt;=mediçao,BR123,0),0),PLE!$AA$28*BR123)</f>
        <v>0</v>
      </c>
      <c r="DS123" s="119">
        <f ca="1">IF($K123&lt;&gt;1,IF(ISNUMBER(INDEX(Import.PLE,$K123,DS$16)),IF(INDEX(Import.PLE,$K123,DS$16)&lt;=mediçao,BS123,0),0),PLE!$AA$28*BS123)</f>
        <v>0</v>
      </c>
      <c r="DT123" s="119">
        <f ca="1">IF($K123&lt;&gt;1,IF(ISNUMBER(INDEX(Import.PLE,$K123,DT$16)),IF(INDEX(Import.PLE,$K123,DT$16)&lt;=mediçao,BT123,0),0),PLE!$AA$28*BT123)</f>
        <v>0</v>
      </c>
      <c r="DU123" s="119">
        <f ca="1">IF($K123&lt;&gt;1,IF(ISNUMBER(INDEX(Import.PLE,$K123,DU$16)),IF(INDEX(Import.PLE,$K123,DU$16)&lt;=mediçao,BU123,0),0),PLE!$AA$28*BU123)</f>
        <v>0</v>
      </c>
      <c r="DV123" s="119">
        <f ca="1">IF($K123&lt;&gt;1,IF(ISNUMBER(INDEX(Import.PLE,$K123,DV$16)),IF(INDEX(Import.PLE,$K123,DV$16)&lt;=mediçao,BV123,0),0),PLE!$AA$28*BV123)</f>
        <v>0</v>
      </c>
      <c r="DW123" s="119">
        <f ca="1">IF($K123&lt;&gt;1,IF(ISNUMBER(INDEX(Import.PLE,$K123,DW$16)),IF(INDEX(Import.PLE,$K123,DW$16)&lt;=mediçao,BW123,0),0),PLE!$AA$28*BW123)</f>
        <v>0</v>
      </c>
      <c r="DX123" s="119">
        <f ca="1">IF($K123&lt;&gt;1,IF(ISNUMBER(INDEX(Import.PLE,$K123,DX$16)),IF(INDEX(Import.PLE,$K123,DX$16)&lt;=mediçao,BX123,0),0),PLE!$AA$28*BX123)</f>
        <v>0</v>
      </c>
      <c r="DY123" s="119">
        <f ca="1">IF($K123&lt;&gt;1,IF(ISNUMBER(INDEX(Import.PLE,$K123,DY$16)),IF(INDEX(Import.PLE,$K123,DY$16)&lt;=mediçao,BY123,0),0),PLE!$AA$28*BY123)</f>
        <v>0</v>
      </c>
      <c r="DZ123" s="119">
        <f ca="1">IF($K123&lt;&gt;1,IF(ISNUMBER(INDEX(Import.PLE,$K123,DZ$16)),IF(INDEX(Import.PLE,$K123,DZ$16)&lt;=mediçao,BZ123,0),0),PLE!$AA$28*BZ123)</f>
        <v>0</v>
      </c>
      <c r="EA123" s="119">
        <f ca="1">IF($K123&lt;&gt;1,IF(ISNUMBER(INDEX(Import.PLE,$K123,EA$16)),IF(INDEX(Import.PLE,$K123,EA$16)&lt;=mediçao,CA123,0),0),PLE!$AA$28*CA123)</f>
        <v>0</v>
      </c>
      <c r="EB123" s="119">
        <f ca="1">IF($K123&lt;&gt;1,IF(ISNUMBER(INDEX(Import.PLE,$K123,EB$16)),IF(INDEX(Import.PLE,$K123,EB$16)&lt;=mediçao,CB123,0),0),PLE!$AA$28*CB123)</f>
        <v>0</v>
      </c>
      <c r="EC123" s="119">
        <f ca="1">IF($K123&lt;&gt;1,IF(ISNUMBER(INDEX(Import.PLE,$K123,EC$16)),IF(INDEX(Import.PLE,$K123,EC$16)&lt;=mediçao,CC123,0),0),PLE!$AA$28*CC123)</f>
        <v>0</v>
      </c>
      <c r="ED123" s="119">
        <f ca="1">IF($K123&lt;&gt;1,IF(ISNUMBER(INDEX(Import.PLE,$K123,ED$16)),IF(INDEX(Import.PLE,$K123,ED$16)&lt;=mediçao,CD123,0),0),PLE!$AA$28*CD123)</f>
        <v>0</v>
      </c>
      <c r="EE123" s="119">
        <f ca="1">IF($K123&lt;&gt;1,IF(ISNUMBER(INDEX(Import.PLE,$K123,EE$16)),IF(INDEX(Import.PLE,$K123,EE$16)&lt;=mediçao,CE123,0),0),PLE!$AA$28*CE123)</f>
        <v>0</v>
      </c>
      <c r="EF123" s="119">
        <f ca="1">IF($K123&lt;&gt;1,IF(ISNUMBER(INDEX(Import.PLE,$K123,EF$16)),IF(INDEX(Import.PLE,$K123,EF$16)&lt;=mediçao,CF123,0),0),PLE!$AA$28*CF123)</f>
        <v>0</v>
      </c>
      <c r="EG123" s="119">
        <f ca="1">IF($K123&lt;&gt;1,IF(ISNUMBER(INDEX(Import.PLE,$K123,EG$16)),IF(INDEX(Import.PLE,$K123,EG$16)&lt;=mediçao,CG123,0),0),PLE!$AA$28*CG123)</f>
        <v>0</v>
      </c>
      <c r="EH123" s="119">
        <f ca="1">IF($K123&lt;&gt;1,IF(ISNUMBER(INDEX(Import.PLE,$K123,EH$16)),IF(INDEX(Import.PLE,$K123,EH$16)&lt;=mediçao,CH123,0),0),PLE!$AA$28*CH123)</f>
        <v>0</v>
      </c>
      <c r="EI123" s="119">
        <f ca="1">IF($K123&lt;&gt;1,IF(ISNUMBER(INDEX(Import.PLE,$K123,EI$16)),IF(INDEX(Import.PLE,$K123,EI$16)&lt;=mediçao,CI123,0),0),PLE!$AA$28*CI123)</f>
        <v>0</v>
      </c>
      <c r="EJ123" s="119">
        <f ca="1">IF($K123&lt;&gt;1,IF(ISNUMBER(INDEX(Import.PLE,$K123,EJ$16)),IF(INDEX(Import.PLE,$K123,EJ$16)&lt;=mediçao,CJ123,0),0),PLE!$AA$28*CJ123)</f>
        <v>0</v>
      </c>
      <c r="EK123" s="119">
        <f ca="1">IF($K123&lt;&gt;1,IF(ISNUMBER(INDEX(Import.PLE,$K123,EK$16)),IF(INDEX(Import.PLE,$K123,EK$16)&lt;=mediçao,CK123,0),0),PLE!$AA$28*CK123)</f>
        <v>0</v>
      </c>
      <c r="EL123" s="119">
        <f ca="1">IF($K123&lt;&gt;1,IF(ISNUMBER(INDEX(Import.PLE,$K123,EL$16)),IF(INDEX(Import.PLE,$K123,EL$16)&lt;=mediçao,CL123,0),0),PLE!$AA$28*CL123)</f>
        <v>0</v>
      </c>
      <c r="EM123" s="119">
        <f ca="1">IF($K123&lt;&gt;1,IF(ISNUMBER(INDEX(Import.PLE,$K123,EM$16)),IF(INDEX(Import.PLE,$K123,EM$16)&lt;=mediçao,CM123,0),0),PLE!$AA$28*CM123)</f>
        <v>0</v>
      </c>
      <c r="EN123" s="119">
        <f ca="1">IF($K123&lt;&gt;1,IF(ISNUMBER(INDEX(Import.PLE,$K123,EN$16)),IF(INDEX(Import.PLE,$K123,EN$16)&lt;=mediçao,CN123,0),0),PLE!$AA$28*CN123)</f>
        <v>0</v>
      </c>
      <c r="EO123" s="119">
        <f ca="1">IF($K123&lt;&gt;1,IF(ISNUMBER(INDEX(Import.PLE,$K123,EO$16)),IF(INDEX(Import.PLE,$K123,EO$16)&lt;=mediçao,CO123,0),0),PLE!$AA$28*CO123)</f>
        <v>0</v>
      </c>
      <c r="EP123" s="119">
        <f ca="1">IF($K123&lt;&gt;1,IF(ISNUMBER(INDEX(Import.PLE,$K123,EP$16)),IF(INDEX(Import.PLE,$K123,EP$16)&lt;=mediçao,CP123,0),0),PLE!$AA$28*CP123)</f>
        <v>0</v>
      </c>
      <c r="EQ123" s="119">
        <f ca="1">IF($K123&lt;&gt;1,IF(ISNUMBER(INDEX(Import.PLE,$K123,EQ$16)),IF(INDEX(Import.PLE,$K123,EQ$16)&lt;=mediçao,CQ123,0),0),PLE!$AA$28*CQ123)</f>
        <v>0</v>
      </c>
      <c r="ER123" s="119">
        <f ca="1">IF($K123&lt;&gt;1,IF(ISNUMBER(INDEX(Import.PLE,$K123,ER$16)),IF(INDEX(Import.PLE,$K123,ER$16)&lt;=mediçao,CR123,0),0),PLE!$AA$28*CR123)</f>
        <v>0</v>
      </c>
      <c r="ES123" s="119">
        <f ca="1">IF($K123&lt;&gt;1,IF(ISNUMBER(INDEX(Import.PLE,$K123,ES$16)),IF(INDEX(Import.PLE,$K123,ES$16)&lt;=mediçao,CS123,0),0),PLE!$AA$28*CS123)</f>
        <v>0</v>
      </c>
      <c r="ET123" s="119">
        <f ca="1">IF($K123&lt;&gt;1,IF(ISNUMBER(INDEX(Import.PLE,$K123,ET$16)),IF(INDEX(Import.PLE,$K123,ET$16)&lt;=mediçao,CT123,0),0),PLE!$AA$28*CT123)</f>
        <v>0</v>
      </c>
      <c r="EU123" s="119">
        <f ca="1">IF($K123&lt;&gt;1,IF(ISNUMBER(INDEX(Import.PLE,$K123,EU$16)),IF(INDEX(Import.PLE,$K123,EU$16)&lt;=mediçao,CU123,0),0),PLE!$AA$28*CU123)</f>
        <v>0</v>
      </c>
      <c r="EV123" s="119">
        <f ca="1">IF($K123&lt;&gt;1,IF(ISNUMBER(INDEX(Import.PLE,$K123,EV$16)),IF(INDEX(Import.PLE,$K123,EV$16)&lt;=mediçao,CV123,0),0),PLE!$AA$28*CV123)</f>
        <v>0</v>
      </c>
      <c r="EW123" s="119">
        <f ca="1">IF($K123&lt;&gt;1,IF(ISNUMBER(INDEX(Import.PLE,$K123,EW$16)),IF(INDEX(Import.PLE,$K123,EW$16)&lt;=mediçao,CW123,0),0),PLE!$AA$28*CW123)</f>
        <v>0</v>
      </c>
      <c r="EX123" s="119">
        <f ca="1">IF($K123&lt;&gt;1,IF(ISNUMBER(INDEX(Import.PLE,$K123,EX$16)),IF(INDEX(Import.PLE,$K123,EX$16)&lt;=mediçao,CX123,0),0),PLE!$AA$28*CX123)</f>
        <v>0</v>
      </c>
      <c r="EY123" s="119">
        <f ca="1">IF($K123&lt;&gt;1,IF(ISNUMBER(INDEX(Import.PLE,$K123,EY$16)),IF(INDEX(Import.PLE,$K123,EY$16)&lt;=mediçao,CY123,0),0),PLE!$AA$28*CY123)</f>
        <v>0</v>
      </c>
      <c r="EZ123" s="119">
        <f ca="1">IF($K123&lt;&gt;1,IF(ISNUMBER(INDEX(Import.PLE,$K123,EZ$16)),IF(INDEX(Import.PLE,$K123,EZ$16)&lt;=mediçao,CZ123,0),0),PLE!$AA$28*CZ123)</f>
        <v>0</v>
      </c>
      <c r="FA123" s="119">
        <f ca="1">IF($K123&lt;&gt;1,IF(ISNUMBER(INDEX(Import.PLE,$K123,FA$16)),IF(INDEX(Import.PLE,$K123,FA$16)&lt;=mediçao,DA123,0),0),PLE!$AA$28*DA123)</f>
        <v>0</v>
      </c>
      <c r="FB123" s="119">
        <f ca="1">IF($K123&lt;&gt;1,IF(ISNUMBER(INDEX(Import.PLE,$K123,FB$16)),IF(INDEX(Import.PLE,$K123,FB$16)&lt;=mediçao,DB123,0),0),PLE!$AA$28*DB123)</f>
        <v>0</v>
      </c>
      <c r="FC123" s="119">
        <f ca="1">IF($K123&lt;&gt;1,IF(ISNUMBER(INDEX(Import.PLE,$K123,FC$16)),IF(INDEX(Import.PLE,$K123,FC$16)&lt;=mediçao,DC123,0),0),PLE!$AA$28*DC123)</f>
        <v>0</v>
      </c>
      <c r="FD123" s="119">
        <f ca="1">IF($K123&lt;&gt;1,IF(ISNUMBER(INDEX(Import.PLE,$K123,FD$16)),IF(INDEX(Import.PLE,$K123,FD$16)&lt;=mediçao,DD123,0),0),PLE!$AA$28*DD123)</f>
        <v>0</v>
      </c>
      <c r="FE123" s="119">
        <f ca="1">IF($K123&lt;&gt;1,IF(ISNUMBER(INDEX(Import.PLE,$K123,FE$16)),IF(INDEX(Import.PLE,$K123,FE$16)&lt;=mediçao,DE123,0),0),PLE!$AA$28*DE123)</f>
        <v>0</v>
      </c>
      <c r="FF123" s="119">
        <f ca="1">IF($K123&lt;&gt;1,IF(ISNUMBER(INDEX(Import.PLE,$K123,FF$16)),IF(INDEX(Import.PLE,$K123,FF$16)&lt;=mediçao,DF123,0),0),PLE!$AA$28*DF123)</f>
        <v>0</v>
      </c>
      <c r="FG123" s="119">
        <f ca="1">IF($K123&lt;&gt;1,IF(ISNUMBER(INDEX(Import.PLE,$K123,FG$16)),IF(INDEX(Import.PLE,$K123,FG$16)&lt;=mediçao,DG123,0),0),PLE!$AA$28*DG123)</f>
        <v>0</v>
      </c>
      <c r="FH123" s="119">
        <f ca="1">IF($K123&lt;&gt;1,IF(ISNUMBER(INDEX(Import.PLE,$K123,FH$16)),IF(INDEX(Import.PLE,$K123,FH$16)&lt;=mediçao,DH123,0),0),PLE!$AA$28*DH123)</f>
        <v>0</v>
      </c>
      <c r="FI123" s="119">
        <f ca="1">IF($K123&lt;&gt;1,IF(ISNUMBER(INDEX(Import.PLE,$K123,FI$16)),IF(INDEX(Import.PLE,$K123,FI$16)&lt;=mediçao,DI123,0),0),PLE!$AA$28*DI123)</f>
        <v>0</v>
      </c>
      <c r="FJ123" s="119">
        <f ca="1">IF($K123&lt;&gt;1,IF(ISNUMBER(INDEX(Import.PLE,$K123,FJ$16)),IF(INDEX(Import.PLE,$K123,FJ$16)&lt;=mediçao,DJ123,0),0),PLE!$AA$28*DJ123)</f>
        <v>0</v>
      </c>
    </row>
    <row r="124" spans="2:166" s="88" customFormat="1" ht="11.25" customHeight="1" x14ac:dyDescent="0.35">
      <c r="B124" s="118">
        <f t="shared" ca="1" si="60"/>
        <v>107</v>
      </c>
      <c r="C124" s="83" t="str">
        <f t="shared" si="4"/>
        <v>Serviço</v>
      </c>
      <c r="D124" s="138" t="s">
        <v>396</v>
      </c>
      <c r="E124" s="139" t="s">
        <v>397</v>
      </c>
      <c r="F124" s="137" t="s">
        <v>393</v>
      </c>
      <c r="G124" s="174">
        <f t="shared" si="5"/>
        <v>120</v>
      </c>
      <c r="H124" s="175">
        <f t="shared" si="6"/>
        <v>2.9699999999999998</v>
      </c>
      <c r="I124" s="176">
        <v>356.4</v>
      </c>
      <c r="J124" s="86"/>
      <c r="K124" s="168">
        <f>deactivatedados.form1</f>
        <v>13</v>
      </c>
      <c r="L124" s="167" t="s">
        <v>713</v>
      </c>
      <c r="M124" s="87"/>
      <c r="N124" s="181">
        <v>120</v>
      </c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  <c r="AA124" s="181"/>
      <c r="AB124" s="181"/>
      <c r="AC124" s="181"/>
      <c r="AD124" s="181"/>
      <c r="AE124" s="181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181"/>
      <c r="AT124" s="181"/>
      <c r="AU124" s="181"/>
      <c r="AV124" s="181"/>
      <c r="AW124" s="181"/>
      <c r="AX124" s="181"/>
      <c r="AY124" s="181"/>
      <c r="AZ124" s="181"/>
      <c r="BA124" s="181"/>
      <c r="BB124" s="181"/>
      <c r="BC124" s="181"/>
      <c r="BD124" s="181"/>
      <c r="BE124" s="181"/>
      <c r="BF124" s="181"/>
      <c r="BG124" s="181"/>
      <c r="BH124" s="181"/>
      <c r="BI124" s="181"/>
      <c r="BJ124" s="181"/>
      <c r="BK124" s="181"/>
      <c r="BM124" s="119">
        <f t="shared" ca="1" si="7"/>
        <v>356.4</v>
      </c>
      <c r="BN124" s="119">
        <f t="shared" si="8"/>
        <v>0</v>
      </c>
      <c r="BO124" s="119">
        <f t="shared" si="9"/>
        <v>0</v>
      </c>
      <c r="BP124" s="119">
        <f t="shared" si="10"/>
        <v>0</v>
      </c>
      <c r="BQ124" s="119">
        <f t="shared" si="11"/>
        <v>0</v>
      </c>
      <c r="BR124" s="119">
        <f t="shared" si="12"/>
        <v>0</v>
      </c>
      <c r="BS124" s="119">
        <f t="shared" si="13"/>
        <v>0</v>
      </c>
      <c r="BT124" s="119">
        <f t="shared" si="14"/>
        <v>0</v>
      </c>
      <c r="BU124" s="119">
        <f t="shared" si="15"/>
        <v>0</v>
      </c>
      <c r="BV124" s="119">
        <f t="shared" si="16"/>
        <v>0</v>
      </c>
      <c r="BW124" s="119">
        <f t="shared" si="17"/>
        <v>0</v>
      </c>
      <c r="BX124" s="119">
        <f t="shared" si="18"/>
        <v>0</v>
      </c>
      <c r="BY124" s="119">
        <f t="shared" si="19"/>
        <v>0</v>
      </c>
      <c r="BZ124" s="119">
        <f t="shared" si="20"/>
        <v>0</v>
      </c>
      <c r="CA124" s="119">
        <f t="shared" si="21"/>
        <v>0</v>
      </c>
      <c r="CB124" s="119">
        <f t="shared" si="22"/>
        <v>0</v>
      </c>
      <c r="CC124" s="119">
        <f t="shared" si="23"/>
        <v>0</v>
      </c>
      <c r="CD124" s="119">
        <f t="shared" si="24"/>
        <v>0</v>
      </c>
      <c r="CE124" s="119">
        <f t="shared" si="25"/>
        <v>0</v>
      </c>
      <c r="CF124" s="119">
        <f t="shared" si="26"/>
        <v>0</v>
      </c>
      <c r="CG124" s="119">
        <f t="shared" si="27"/>
        <v>0</v>
      </c>
      <c r="CH124" s="119">
        <f t="shared" si="28"/>
        <v>0</v>
      </c>
      <c r="CI124" s="119">
        <f t="shared" si="29"/>
        <v>0</v>
      </c>
      <c r="CJ124" s="119">
        <f t="shared" si="30"/>
        <v>0</v>
      </c>
      <c r="CK124" s="119">
        <f t="shared" si="31"/>
        <v>0</v>
      </c>
      <c r="CL124" s="119">
        <f t="shared" si="32"/>
        <v>0</v>
      </c>
      <c r="CM124" s="119">
        <f t="shared" si="33"/>
        <v>0</v>
      </c>
      <c r="CN124" s="119">
        <f t="shared" si="34"/>
        <v>0</v>
      </c>
      <c r="CO124" s="119">
        <f t="shared" si="35"/>
        <v>0</v>
      </c>
      <c r="CP124" s="119">
        <f t="shared" si="36"/>
        <v>0</v>
      </c>
      <c r="CQ124" s="119">
        <f t="shared" si="37"/>
        <v>0</v>
      </c>
      <c r="CR124" s="119">
        <f t="shared" si="38"/>
        <v>0</v>
      </c>
      <c r="CS124" s="119">
        <f t="shared" si="39"/>
        <v>0</v>
      </c>
      <c r="CT124" s="119">
        <f t="shared" si="40"/>
        <v>0</v>
      </c>
      <c r="CU124" s="119">
        <f t="shared" si="41"/>
        <v>0</v>
      </c>
      <c r="CV124" s="119">
        <f t="shared" si="42"/>
        <v>0</v>
      </c>
      <c r="CW124" s="119">
        <f t="shared" si="43"/>
        <v>0</v>
      </c>
      <c r="CX124" s="119">
        <f t="shared" si="44"/>
        <v>0</v>
      </c>
      <c r="CY124" s="119">
        <f t="shared" si="45"/>
        <v>0</v>
      </c>
      <c r="CZ124" s="119">
        <f t="shared" si="46"/>
        <v>0</v>
      </c>
      <c r="DA124" s="119">
        <f t="shared" si="47"/>
        <v>0</v>
      </c>
      <c r="DB124" s="119">
        <f t="shared" si="48"/>
        <v>0</v>
      </c>
      <c r="DC124" s="119">
        <f t="shared" si="49"/>
        <v>0</v>
      </c>
      <c r="DD124" s="119">
        <f t="shared" si="50"/>
        <v>0</v>
      </c>
      <c r="DE124" s="119">
        <f t="shared" si="51"/>
        <v>0</v>
      </c>
      <c r="DF124" s="119">
        <f t="shared" si="52"/>
        <v>0</v>
      </c>
      <c r="DG124" s="119">
        <f t="shared" si="53"/>
        <v>0</v>
      </c>
      <c r="DH124" s="119">
        <f t="shared" si="54"/>
        <v>0</v>
      </c>
      <c r="DI124" s="119">
        <f t="shared" si="55"/>
        <v>0</v>
      </c>
      <c r="DJ124" s="119">
        <f t="shared" si="56"/>
        <v>0</v>
      </c>
      <c r="DK124" s="126" t="str">
        <f t="shared" si="57"/>
        <v>1</v>
      </c>
      <c r="DL124" s="126">
        <f t="shared" ca="1" si="58"/>
        <v>0</v>
      </c>
      <c r="DM124" s="119">
        <f ca="1">IF($K124&lt;&gt;1,IF(ISNUMBER(INDEX(Import.PLE,$K124,DM$16)),IF(INDEX(Import.PLE,$K124,DM$16)&lt;=mediçao,BM124,0),0),PLE!$AA$28*BM124)</f>
        <v>0</v>
      </c>
      <c r="DN124" s="119">
        <f ca="1">IF($K124&lt;&gt;1,IF(ISNUMBER(INDEX(Import.PLE,$K124,DN$16)),IF(INDEX(Import.PLE,$K124,DN$16)&lt;=mediçao,BN124,0),0),PLE!$AA$28*BN124)</f>
        <v>0</v>
      </c>
      <c r="DO124" s="119">
        <f ca="1">IF($K124&lt;&gt;1,IF(ISNUMBER(INDEX(Import.PLE,$K124,DO$16)),IF(INDEX(Import.PLE,$K124,DO$16)&lt;=mediçao,BO124,0),0),PLE!$AA$28*BO124)</f>
        <v>0</v>
      </c>
      <c r="DP124" s="119">
        <f ca="1">IF($K124&lt;&gt;1,IF(ISNUMBER(INDEX(Import.PLE,$K124,DP$16)),IF(INDEX(Import.PLE,$K124,DP$16)&lt;=mediçao,BP124,0),0),PLE!$AA$28*BP124)</f>
        <v>0</v>
      </c>
      <c r="DQ124" s="119">
        <f ca="1">IF($K124&lt;&gt;1,IF(ISNUMBER(INDEX(Import.PLE,$K124,DQ$16)),IF(INDEX(Import.PLE,$K124,DQ$16)&lt;=mediçao,BQ124,0),0),PLE!$AA$28*BQ124)</f>
        <v>0</v>
      </c>
      <c r="DR124" s="119">
        <f ca="1">IF($K124&lt;&gt;1,IF(ISNUMBER(INDEX(Import.PLE,$K124,DR$16)),IF(INDEX(Import.PLE,$K124,DR$16)&lt;=mediçao,BR124,0),0),PLE!$AA$28*BR124)</f>
        <v>0</v>
      </c>
      <c r="DS124" s="119">
        <f ca="1">IF($K124&lt;&gt;1,IF(ISNUMBER(INDEX(Import.PLE,$K124,DS$16)),IF(INDEX(Import.PLE,$K124,DS$16)&lt;=mediçao,BS124,0),0),PLE!$AA$28*BS124)</f>
        <v>0</v>
      </c>
      <c r="DT124" s="119">
        <f ca="1">IF($K124&lt;&gt;1,IF(ISNUMBER(INDEX(Import.PLE,$K124,DT$16)),IF(INDEX(Import.PLE,$K124,DT$16)&lt;=mediçao,BT124,0),0),PLE!$AA$28*BT124)</f>
        <v>0</v>
      </c>
      <c r="DU124" s="119">
        <f ca="1">IF($K124&lt;&gt;1,IF(ISNUMBER(INDEX(Import.PLE,$K124,DU$16)),IF(INDEX(Import.PLE,$K124,DU$16)&lt;=mediçao,BU124,0),0),PLE!$AA$28*BU124)</f>
        <v>0</v>
      </c>
      <c r="DV124" s="119">
        <f ca="1">IF($K124&lt;&gt;1,IF(ISNUMBER(INDEX(Import.PLE,$K124,DV$16)),IF(INDEX(Import.PLE,$K124,DV$16)&lt;=mediçao,BV124,0),0),PLE!$AA$28*BV124)</f>
        <v>0</v>
      </c>
      <c r="DW124" s="119">
        <f ca="1">IF($K124&lt;&gt;1,IF(ISNUMBER(INDEX(Import.PLE,$K124,DW$16)),IF(INDEX(Import.PLE,$K124,DW$16)&lt;=mediçao,BW124,0),0),PLE!$AA$28*BW124)</f>
        <v>0</v>
      </c>
      <c r="DX124" s="119">
        <f ca="1">IF($K124&lt;&gt;1,IF(ISNUMBER(INDEX(Import.PLE,$K124,DX$16)),IF(INDEX(Import.PLE,$K124,DX$16)&lt;=mediçao,BX124,0),0),PLE!$AA$28*BX124)</f>
        <v>0</v>
      </c>
      <c r="DY124" s="119">
        <f ca="1">IF($K124&lt;&gt;1,IF(ISNUMBER(INDEX(Import.PLE,$K124,DY$16)),IF(INDEX(Import.PLE,$K124,DY$16)&lt;=mediçao,BY124,0),0),PLE!$AA$28*BY124)</f>
        <v>0</v>
      </c>
      <c r="DZ124" s="119">
        <f ca="1">IF($K124&lt;&gt;1,IF(ISNUMBER(INDEX(Import.PLE,$K124,DZ$16)),IF(INDEX(Import.PLE,$K124,DZ$16)&lt;=mediçao,BZ124,0),0),PLE!$AA$28*BZ124)</f>
        <v>0</v>
      </c>
      <c r="EA124" s="119">
        <f ca="1">IF($K124&lt;&gt;1,IF(ISNUMBER(INDEX(Import.PLE,$K124,EA$16)),IF(INDEX(Import.PLE,$K124,EA$16)&lt;=mediçao,CA124,0),0),PLE!$AA$28*CA124)</f>
        <v>0</v>
      </c>
      <c r="EB124" s="119">
        <f ca="1">IF($K124&lt;&gt;1,IF(ISNUMBER(INDEX(Import.PLE,$K124,EB$16)),IF(INDEX(Import.PLE,$K124,EB$16)&lt;=mediçao,CB124,0),0),PLE!$AA$28*CB124)</f>
        <v>0</v>
      </c>
      <c r="EC124" s="119">
        <f ca="1">IF($K124&lt;&gt;1,IF(ISNUMBER(INDEX(Import.PLE,$K124,EC$16)),IF(INDEX(Import.PLE,$K124,EC$16)&lt;=mediçao,CC124,0),0),PLE!$AA$28*CC124)</f>
        <v>0</v>
      </c>
      <c r="ED124" s="119">
        <f ca="1">IF($K124&lt;&gt;1,IF(ISNUMBER(INDEX(Import.PLE,$K124,ED$16)),IF(INDEX(Import.PLE,$K124,ED$16)&lt;=mediçao,CD124,0),0),PLE!$AA$28*CD124)</f>
        <v>0</v>
      </c>
      <c r="EE124" s="119">
        <f ca="1">IF($K124&lt;&gt;1,IF(ISNUMBER(INDEX(Import.PLE,$K124,EE$16)),IF(INDEX(Import.PLE,$K124,EE$16)&lt;=mediçao,CE124,0),0),PLE!$AA$28*CE124)</f>
        <v>0</v>
      </c>
      <c r="EF124" s="119">
        <f ca="1">IF($K124&lt;&gt;1,IF(ISNUMBER(INDEX(Import.PLE,$K124,EF$16)),IF(INDEX(Import.PLE,$K124,EF$16)&lt;=mediçao,CF124,0),0),PLE!$AA$28*CF124)</f>
        <v>0</v>
      </c>
      <c r="EG124" s="119">
        <f ca="1">IF($K124&lt;&gt;1,IF(ISNUMBER(INDEX(Import.PLE,$K124,EG$16)),IF(INDEX(Import.PLE,$K124,EG$16)&lt;=mediçao,CG124,0),0),PLE!$AA$28*CG124)</f>
        <v>0</v>
      </c>
      <c r="EH124" s="119">
        <f ca="1">IF($K124&lt;&gt;1,IF(ISNUMBER(INDEX(Import.PLE,$K124,EH$16)),IF(INDEX(Import.PLE,$K124,EH$16)&lt;=mediçao,CH124,0),0),PLE!$AA$28*CH124)</f>
        <v>0</v>
      </c>
      <c r="EI124" s="119">
        <f ca="1">IF($K124&lt;&gt;1,IF(ISNUMBER(INDEX(Import.PLE,$K124,EI$16)),IF(INDEX(Import.PLE,$K124,EI$16)&lt;=mediçao,CI124,0),0),PLE!$AA$28*CI124)</f>
        <v>0</v>
      </c>
      <c r="EJ124" s="119">
        <f ca="1">IF($K124&lt;&gt;1,IF(ISNUMBER(INDEX(Import.PLE,$K124,EJ$16)),IF(INDEX(Import.PLE,$K124,EJ$16)&lt;=mediçao,CJ124,0),0),PLE!$AA$28*CJ124)</f>
        <v>0</v>
      </c>
      <c r="EK124" s="119">
        <f ca="1">IF($K124&lt;&gt;1,IF(ISNUMBER(INDEX(Import.PLE,$K124,EK$16)),IF(INDEX(Import.PLE,$K124,EK$16)&lt;=mediçao,CK124,0),0),PLE!$AA$28*CK124)</f>
        <v>0</v>
      </c>
      <c r="EL124" s="119">
        <f ca="1">IF($K124&lt;&gt;1,IF(ISNUMBER(INDEX(Import.PLE,$K124,EL$16)),IF(INDEX(Import.PLE,$K124,EL$16)&lt;=mediçao,CL124,0),0),PLE!$AA$28*CL124)</f>
        <v>0</v>
      </c>
      <c r="EM124" s="119">
        <f ca="1">IF($K124&lt;&gt;1,IF(ISNUMBER(INDEX(Import.PLE,$K124,EM$16)),IF(INDEX(Import.PLE,$K124,EM$16)&lt;=mediçao,CM124,0),0),PLE!$AA$28*CM124)</f>
        <v>0</v>
      </c>
      <c r="EN124" s="119">
        <f ca="1">IF($K124&lt;&gt;1,IF(ISNUMBER(INDEX(Import.PLE,$K124,EN$16)),IF(INDEX(Import.PLE,$K124,EN$16)&lt;=mediçao,CN124,0),0),PLE!$AA$28*CN124)</f>
        <v>0</v>
      </c>
      <c r="EO124" s="119">
        <f ca="1">IF($K124&lt;&gt;1,IF(ISNUMBER(INDEX(Import.PLE,$K124,EO$16)),IF(INDEX(Import.PLE,$K124,EO$16)&lt;=mediçao,CO124,0),0),PLE!$AA$28*CO124)</f>
        <v>0</v>
      </c>
      <c r="EP124" s="119">
        <f ca="1">IF($K124&lt;&gt;1,IF(ISNUMBER(INDEX(Import.PLE,$K124,EP$16)),IF(INDEX(Import.PLE,$K124,EP$16)&lt;=mediçao,CP124,0),0),PLE!$AA$28*CP124)</f>
        <v>0</v>
      </c>
      <c r="EQ124" s="119">
        <f ca="1">IF($K124&lt;&gt;1,IF(ISNUMBER(INDEX(Import.PLE,$K124,EQ$16)),IF(INDEX(Import.PLE,$K124,EQ$16)&lt;=mediçao,CQ124,0),0),PLE!$AA$28*CQ124)</f>
        <v>0</v>
      </c>
      <c r="ER124" s="119">
        <f ca="1">IF($K124&lt;&gt;1,IF(ISNUMBER(INDEX(Import.PLE,$K124,ER$16)),IF(INDEX(Import.PLE,$K124,ER$16)&lt;=mediçao,CR124,0),0),PLE!$AA$28*CR124)</f>
        <v>0</v>
      </c>
      <c r="ES124" s="119">
        <f ca="1">IF($K124&lt;&gt;1,IF(ISNUMBER(INDEX(Import.PLE,$K124,ES$16)),IF(INDEX(Import.PLE,$K124,ES$16)&lt;=mediçao,CS124,0),0),PLE!$AA$28*CS124)</f>
        <v>0</v>
      </c>
      <c r="ET124" s="119">
        <f ca="1">IF($K124&lt;&gt;1,IF(ISNUMBER(INDEX(Import.PLE,$K124,ET$16)),IF(INDEX(Import.PLE,$K124,ET$16)&lt;=mediçao,CT124,0),0),PLE!$AA$28*CT124)</f>
        <v>0</v>
      </c>
      <c r="EU124" s="119">
        <f ca="1">IF($K124&lt;&gt;1,IF(ISNUMBER(INDEX(Import.PLE,$K124,EU$16)),IF(INDEX(Import.PLE,$K124,EU$16)&lt;=mediçao,CU124,0),0),PLE!$AA$28*CU124)</f>
        <v>0</v>
      </c>
      <c r="EV124" s="119">
        <f ca="1">IF($K124&lt;&gt;1,IF(ISNUMBER(INDEX(Import.PLE,$K124,EV$16)),IF(INDEX(Import.PLE,$K124,EV$16)&lt;=mediçao,CV124,0),0),PLE!$AA$28*CV124)</f>
        <v>0</v>
      </c>
      <c r="EW124" s="119">
        <f ca="1">IF($K124&lt;&gt;1,IF(ISNUMBER(INDEX(Import.PLE,$K124,EW$16)),IF(INDEX(Import.PLE,$K124,EW$16)&lt;=mediçao,CW124,0),0),PLE!$AA$28*CW124)</f>
        <v>0</v>
      </c>
      <c r="EX124" s="119">
        <f ca="1">IF($K124&lt;&gt;1,IF(ISNUMBER(INDEX(Import.PLE,$K124,EX$16)),IF(INDEX(Import.PLE,$K124,EX$16)&lt;=mediçao,CX124,0),0),PLE!$AA$28*CX124)</f>
        <v>0</v>
      </c>
      <c r="EY124" s="119">
        <f ca="1">IF($K124&lt;&gt;1,IF(ISNUMBER(INDEX(Import.PLE,$K124,EY$16)),IF(INDEX(Import.PLE,$K124,EY$16)&lt;=mediçao,CY124,0),0),PLE!$AA$28*CY124)</f>
        <v>0</v>
      </c>
      <c r="EZ124" s="119">
        <f ca="1">IF($K124&lt;&gt;1,IF(ISNUMBER(INDEX(Import.PLE,$K124,EZ$16)),IF(INDEX(Import.PLE,$K124,EZ$16)&lt;=mediçao,CZ124,0),0),PLE!$AA$28*CZ124)</f>
        <v>0</v>
      </c>
      <c r="FA124" s="119">
        <f ca="1">IF($K124&lt;&gt;1,IF(ISNUMBER(INDEX(Import.PLE,$K124,FA$16)),IF(INDEX(Import.PLE,$K124,FA$16)&lt;=mediçao,DA124,0),0),PLE!$AA$28*DA124)</f>
        <v>0</v>
      </c>
      <c r="FB124" s="119">
        <f ca="1">IF($K124&lt;&gt;1,IF(ISNUMBER(INDEX(Import.PLE,$K124,FB$16)),IF(INDEX(Import.PLE,$K124,FB$16)&lt;=mediçao,DB124,0),0),PLE!$AA$28*DB124)</f>
        <v>0</v>
      </c>
      <c r="FC124" s="119">
        <f ca="1">IF($K124&lt;&gt;1,IF(ISNUMBER(INDEX(Import.PLE,$K124,FC$16)),IF(INDEX(Import.PLE,$K124,FC$16)&lt;=mediçao,DC124,0),0),PLE!$AA$28*DC124)</f>
        <v>0</v>
      </c>
      <c r="FD124" s="119">
        <f ca="1">IF($K124&lt;&gt;1,IF(ISNUMBER(INDEX(Import.PLE,$K124,FD$16)),IF(INDEX(Import.PLE,$K124,FD$16)&lt;=mediçao,DD124,0),0),PLE!$AA$28*DD124)</f>
        <v>0</v>
      </c>
      <c r="FE124" s="119">
        <f ca="1">IF($K124&lt;&gt;1,IF(ISNUMBER(INDEX(Import.PLE,$K124,FE$16)),IF(INDEX(Import.PLE,$K124,FE$16)&lt;=mediçao,DE124,0),0),PLE!$AA$28*DE124)</f>
        <v>0</v>
      </c>
      <c r="FF124" s="119">
        <f ca="1">IF($K124&lt;&gt;1,IF(ISNUMBER(INDEX(Import.PLE,$K124,FF$16)),IF(INDEX(Import.PLE,$K124,FF$16)&lt;=mediçao,DF124,0),0),PLE!$AA$28*DF124)</f>
        <v>0</v>
      </c>
      <c r="FG124" s="119">
        <f ca="1">IF($K124&lt;&gt;1,IF(ISNUMBER(INDEX(Import.PLE,$K124,FG$16)),IF(INDEX(Import.PLE,$K124,FG$16)&lt;=mediçao,DG124,0),0),PLE!$AA$28*DG124)</f>
        <v>0</v>
      </c>
      <c r="FH124" s="119">
        <f ca="1">IF($K124&lt;&gt;1,IF(ISNUMBER(INDEX(Import.PLE,$K124,FH$16)),IF(INDEX(Import.PLE,$K124,FH$16)&lt;=mediçao,DH124,0),0),PLE!$AA$28*DH124)</f>
        <v>0</v>
      </c>
      <c r="FI124" s="119">
        <f ca="1">IF($K124&lt;&gt;1,IF(ISNUMBER(INDEX(Import.PLE,$K124,FI$16)),IF(INDEX(Import.PLE,$K124,FI$16)&lt;=mediçao,DI124,0),0),PLE!$AA$28*DI124)</f>
        <v>0</v>
      </c>
      <c r="FJ124" s="119">
        <f ca="1">IF($K124&lt;&gt;1,IF(ISNUMBER(INDEX(Import.PLE,$K124,FJ$16)),IF(INDEX(Import.PLE,$K124,FJ$16)&lt;=mediçao,DJ124,0),0),PLE!$AA$28*DJ124)</f>
        <v>0</v>
      </c>
    </row>
    <row r="125" spans="2:166" s="88" customFormat="1" ht="11.25" customHeight="1" x14ac:dyDescent="0.35">
      <c r="B125" s="118">
        <f t="shared" ca="1" si="60"/>
        <v>108</v>
      </c>
      <c r="C125" s="83" t="str">
        <f t="shared" si="4"/>
        <v>Serviço</v>
      </c>
      <c r="D125" s="138" t="s">
        <v>398</v>
      </c>
      <c r="E125" s="139" t="s">
        <v>399</v>
      </c>
      <c r="F125" s="137" t="s">
        <v>393</v>
      </c>
      <c r="G125" s="174">
        <f t="shared" si="5"/>
        <v>22</v>
      </c>
      <c r="H125" s="175">
        <f t="shared" si="6"/>
        <v>3.26</v>
      </c>
      <c r="I125" s="176">
        <v>71.72</v>
      </c>
      <c r="J125" s="86"/>
      <c r="K125" s="168">
        <f>deactivatedados.form1</f>
        <v>13</v>
      </c>
      <c r="L125" s="167" t="s">
        <v>713</v>
      </c>
      <c r="M125" s="87"/>
      <c r="N125" s="181">
        <v>22</v>
      </c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  <c r="AA125" s="181"/>
      <c r="AB125" s="181"/>
      <c r="AC125" s="181"/>
      <c r="AD125" s="181"/>
      <c r="AE125" s="181"/>
      <c r="AF125" s="181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  <c r="AQ125" s="181"/>
      <c r="AR125" s="181"/>
      <c r="AS125" s="181"/>
      <c r="AT125" s="181"/>
      <c r="AU125" s="181"/>
      <c r="AV125" s="181"/>
      <c r="AW125" s="181"/>
      <c r="AX125" s="181"/>
      <c r="AY125" s="181"/>
      <c r="AZ125" s="181"/>
      <c r="BA125" s="181"/>
      <c r="BB125" s="181"/>
      <c r="BC125" s="181"/>
      <c r="BD125" s="181"/>
      <c r="BE125" s="181"/>
      <c r="BF125" s="181"/>
      <c r="BG125" s="181"/>
      <c r="BH125" s="181"/>
      <c r="BI125" s="181"/>
      <c r="BJ125" s="181"/>
      <c r="BK125" s="181"/>
      <c r="BM125" s="119">
        <f t="shared" ca="1" si="7"/>
        <v>71.72</v>
      </c>
      <c r="BN125" s="119">
        <f t="shared" si="8"/>
        <v>0</v>
      </c>
      <c r="BO125" s="119">
        <f t="shared" si="9"/>
        <v>0</v>
      </c>
      <c r="BP125" s="119">
        <f t="shared" si="10"/>
        <v>0</v>
      </c>
      <c r="BQ125" s="119">
        <f t="shared" si="11"/>
        <v>0</v>
      </c>
      <c r="BR125" s="119">
        <f t="shared" si="12"/>
        <v>0</v>
      </c>
      <c r="BS125" s="119">
        <f t="shared" si="13"/>
        <v>0</v>
      </c>
      <c r="BT125" s="119">
        <f t="shared" si="14"/>
        <v>0</v>
      </c>
      <c r="BU125" s="119">
        <f t="shared" si="15"/>
        <v>0</v>
      </c>
      <c r="BV125" s="119">
        <f t="shared" si="16"/>
        <v>0</v>
      </c>
      <c r="BW125" s="119">
        <f t="shared" si="17"/>
        <v>0</v>
      </c>
      <c r="BX125" s="119">
        <f t="shared" si="18"/>
        <v>0</v>
      </c>
      <c r="BY125" s="119">
        <f t="shared" si="19"/>
        <v>0</v>
      </c>
      <c r="BZ125" s="119">
        <f t="shared" si="20"/>
        <v>0</v>
      </c>
      <c r="CA125" s="119">
        <f t="shared" si="21"/>
        <v>0</v>
      </c>
      <c r="CB125" s="119">
        <f t="shared" si="22"/>
        <v>0</v>
      </c>
      <c r="CC125" s="119">
        <f t="shared" si="23"/>
        <v>0</v>
      </c>
      <c r="CD125" s="119">
        <f t="shared" si="24"/>
        <v>0</v>
      </c>
      <c r="CE125" s="119">
        <f t="shared" si="25"/>
        <v>0</v>
      </c>
      <c r="CF125" s="119">
        <f t="shared" si="26"/>
        <v>0</v>
      </c>
      <c r="CG125" s="119">
        <f t="shared" si="27"/>
        <v>0</v>
      </c>
      <c r="CH125" s="119">
        <f t="shared" si="28"/>
        <v>0</v>
      </c>
      <c r="CI125" s="119">
        <f t="shared" si="29"/>
        <v>0</v>
      </c>
      <c r="CJ125" s="119">
        <f t="shared" si="30"/>
        <v>0</v>
      </c>
      <c r="CK125" s="119">
        <f t="shared" si="31"/>
        <v>0</v>
      </c>
      <c r="CL125" s="119">
        <f t="shared" si="32"/>
        <v>0</v>
      </c>
      <c r="CM125" s="119">
        <f t="shared" si="33"/>
        <v>0</v>
      </c>
      <c r="CN125" s="119">
        <f t="shared" si="34"/>
        <v>0</v>
      </c>
      <c r="CO125" s="119">
        <f t="shared" si="35"/>
        <v>0</v>
      </c>
      <c r="CP125" s="119">
        <f t="shared" si="36"/>
        <v>0</v>
      </c>
      <c r="CQ125" s="119">
        <f t="shared" si="37"/>
        <v>0</v>
      </c>
      <c r="CR125" s="119">
        <f t="shared" si="38"/>
        <v>0</v>
      </c>
      <c r="CS125" s="119">
        <f t="shared" si="39"/>
        <v>0</v>
      </c>
      <c r="CT125" s="119">
        <f t="shared" si="40"/>
        <v>0</v>
      </c>
      <c r="CU125" s="119">
        <f t="shared" si="41"/>
        <v>0</v>
      </c>
      <c r="CV125" s="119">
        <f t="shared" si="42"/>
        <v>0</v>
      </c>
      <c r="CW125" s="119">
        <f t="shared" si="43"/>
        <v>0</v>
      </c>
      <c r="CX125" s="119">
        <f t="shared" si="44"/>
        <v>0</v>
      </c>
      <c r="CY125" s="119">
        <f t="shared" si="45"/>
        <v>0</v>
      </c>
      <c r="CZ125" s="119">
        <f t="shared" si="46"/>
        <v>0</v>
      </c>
      <c r="DA125" s="119">
        <f t="shared" si="47"/>
        <v>0</v>
      </c>
      <c r="DB125" s="119">
        <f t="shared" si="48"/>
        <v>0</v>
      </c>
      <c r="DC125" s="119">
        <f t="shared" si="49"/>
        <v>0</v>
      </c>
      <c r="DD125" s="119">
        <f t="shared" si="50"/>
        <v>0</v>
      </c>
      <c r="DE125" s="119">
        <f t="shared" si="51"/>
        <v>0</v>
      </c>
      <c r="DF125" s="119">
        <f t="shared" si="52"/>
        <v>0</v>
      </c>
      <c r="DG125" s="119">
        <f t="shared" si="53"/>
        <v>0</v>
      </c>
      <c r="DH125" s="119">
        <f t="shared" si="54"/>
        <v>0</v>
      </c>
      <c r="DI125" s="119">
        <f t="shared" si="55"/>
        <v>0</v>
      </c>
      <c r="DJ125" s="119">
        <f t="shared" si="56"/>
        <v>0</v>
      </c>
      <c r="DK125" s="126" t="str">
        <f t="shared" si="57"/>
        <v>1</v>
      </c>
      <c r="DL125" s="126">
        <f t="shared" ca="1" si="58"/>
        <v>0</v>
      </c>
      <c r="DM125" s="119">
        <f ca="1">IF($K125&lt;&gt;1,IF(ISNUMBER(INDEX(Import.PLE,$K125,DM$16)),IF(INDEX(Import.PLE,$K125,DM$16)&lt;=mediçao,BM125,0),0),PLE!$AA$28*BM125)</f>
        <v>0</v>
      </c>
      <c r="DN125" s="119">
        <f ca="1">IF($K125&lt;&gt;1,IF(ISNUMBER(INDEX(Import.PLE,$K125,DN$16)),IF(INDEX(Import.PLE,$K125,DN$16)&lt;=mediçao,BN125,0),0),PLE!$AA$28*BN125)</f>
        <v>0</v>
      </c>
      <c r="DO125" s="119">
        <f ca="1">IF($K125&lt;&gt;1,IF(ISNUMBER(INDEX(Import.PLE,$K125,DO$16)),IF(INDEX(Import.PLE,$K125,DO$16)&lt;=mediçao,BO125,0),0),PLE!$AA$28*BO125)</f>
        <v>0</v>
      </c>
      <c r="DP125" s="119">
        <f ca="1">IF($K125&lt;&gt;1,IF(ISNUMBER(INDEX(Import.PLE,$K125,DP$16)),IF(INDEX(Import.PLE,$K125,DP$16)&lt;=mediçao,BP125,0),0),PLE!$AA$28*BP125)</f>
        <v>0</v>
      </c>
      <c r="DQ125" s="119">
        <f ca="1">IF($K125&lt;&gt;1,IF(ISNUMBER(INDEX(Import.PLE,$K125,DQ$16)),IF(INDEX(Import.PLE,$K125,DQ$16)&lt;=mediçao,BQ125,0),0),PLE!$AA$28*BQ125)</f>
        <v>0</v>
      </c>
      <c r="DR125" s="119">
        <f ca="1">IF($K125&lt;&gt;1,IF(ISNUMBER(INDEX(Import.PLE,$K125,DR$16)),IF(INDEX(Import.PLE,$K125,DR$16)&lt;=mediçao,BR125,0),0),PLE!$AA$28*BR125)</f>
        <v>0</v>
      </c>
      <c r="DS125" s="119">
        <f ca="1">IF($K125&lt;&gt;1,IF(ISNUMBER(INDEX(Import.PLE,$K125,DS$16)),IF(INDEX(Import.PLE,$K125,DS$16)&lt;=mediçao,BS125,0),0),PLE!$AA$28*BS125)</f>
        <v>0</v>
      </c>
      <c r="DT125" s="119">
        <f ca="1">IF($K125&lt;&gt;1,IF(ISNUMBER(INDEX(Import.PLE,$K125,DT$16)),IF(INDEX(Import.PLE,$K125,DT$16)&lt;=mediçao,BT125,0),0),PLE!$AA$28*BT125)</f>
        <v>0</v>
      </c>
      <c r="DU125" s="119">
        <f ca="1">IF($K125&lt;&gt;1,IF(ISNUMBER(INDEX(Import.PLE,$K125,DU$16)),IF(INDEX(Import.PLE,$K125,DU$16)&lt;=mediçao,BU125,0),0),PLE!$AA$28*BU125)</f>
        <v>0</v>
      </c>
      <c r="DV125" s="119">
        <f ca="1">IF($K125&lt;&gt;1,IF(ISNUMBER(INDEX(Import.PLE,$K125,DV$16)),IF(INDEX(Import.PLE,$K125,DV$16)&lt;=mediçao,BV125,0),0),PLE!$AA$28*BV125)</f>
        <v>0</v>
      </c>
      <c r="DW125" s="119">
        <f ca="1">IF($K125&lt;&gt;1,IF(ISNUMBER(INDEX(Import.PLE,$K125,DW$16)),IF(INDEX(Import.PLE,$K125,DW$16)&lt;=mediçao,BW125,0),0),PLE!$AA$28*BW125)</f>
        <v>0</v>
      </c>
      <c r="DX125" s="119">
        <f ca="1">IF($K125&lt;&gt;1,IF(ISNUMBER(INDEX(Import.PLE,$K125,DX$16)),IF(INDEX(Import.PLE,$K125,DX$16)&lt;=mediçao,BX125,0),0),PLE!$AA$28*BX125)</f>
        <v>0</v>
      </c>
      <c r="DY125" s="119">
        <f ca="1">IF($K125&lt;&gt;1,IF(ISNUMBER(INDEX(Import.PLE,$K125,DY$16)),IF(INDEX(Import.PLE,$K125,DY$16)&lt;=mediçao,BY125,0),0),PLE!$AA$28*BY125)</f>
        <v>0</v>
      </c>
      <c r="DZ125" s="119">
        <f ca="1">IF($K125&lt;&gt;1,IF(ISNUMBER(INDEX(Import.PLE,$K125,DZ$16)),IF(INDEX(Import.PLE,$K125,DZ$16)&lt;=mediçao,BZ125,0),0),PLE!$AA$28*BZ125)</f>
        <v>0</v>
      </c>
      <c r="EA125" s="119">
        <f ca="1">IF($K125&lt;&gt;1,IF(ISNUMBER(INDEX(Import.PLE,$K125,EA$16)),IF(INDEX(Import.PLE,$K125,EA$16)&lt;=mediçao,CA125,0),0),PLE!$AA$28*CA125)</f>
        <v>0</v>
      </c>
      <c r="EB125" s="119">
        <f ca="1">IF($K125&lt;&gt;1,IF(ISNUMBER(INDEX(Import.PLE,$K125,EB$16)),IF(INDEX(Import.PLE,$K125,EB$16)&lt;=mediçao,CB125,0),0),PLE!$AA$28*CB125)</f>
        <v>0</v>
      </c>
      <c r="EC125" s="119">
        <f ca="1">IF($K125&lt;&gt;1,IF(ISNUMBER(INDEX(Import.PLE,$K125,EC$16)),IF(INDEX(Import.PLE,$K125,EC$16)&lt;=mediçao,CC125,0),0),PLE!$AA$28*CC125)</f>
        <v>0</v>
      </c>
      <c r="ED125" s="119">
        <f ca="1">IF($K125&lt;&gt;1,IF(ISNUMBER(INDEX(Import.PLE,$K125,ED$16)),IF(INDEX(Import.PLE,$K125,ED$16)&lt;=mediçao,CD125,0),0),PLE!$AA$28*CD125)</f>
        <v>0</v>
      </c>
      <c r="EE125" s="119">
        <f ca="1">IF($K125&lt;&gt;1,IF(ISNUMBER(INDEX(Import.PLE,$K125,EE$16)),IF(INDEX(Import.PLE,$K125,EE$16)&lt;=mediçao,CE125,0),0),PLE!$AA$28*CE125)</f>
        <v>0</v>
      </c>
      <c r="EF125" s="119">
        <f ca="1">IF($K125&lt;&gt;1,IF(ISNUMBER(INDEX(Import.PLE,$K125,EF$16)),IF(INDEX(Import.PLE,$K125,EF$16)&lt;=mediçao,CF125,0),0),PLE!$AA$28*CF125)</f>
        <v>0</v>
      </c>
      <c r="EG125" s="119">
        <f ca="1">IF($K125&lt;&gt;1,IF(ISNUMBER(INDEX(Import.PLE,$K125,EG$16)),IF(INDEX(Import.PLE,$K125,EG$16)&lt;=mediçao,CG125,0),0),PLE!$AA$28*CG125)</f>
        <v>0</v>
      </c>
      <c r="EH125" s="119">
        <f ca="1">IF($K125&lt;&gt;1,IF(ISNUMBER(INDEX(Import.PLE,$K125,EH$16)),IF(INDEX(Import.PLE,$K125,EH$16)&lt;=mediçao,CH125,0),0),PLE!$AA$28*CH125)</f>
        <v>0</v>
      </c>
      <c r="EI125" s="119">
        <f ca="1">IF($K125&lt;&gt;1,IF(ISNUMBER(INDEX(Import.PLE,$K125,EI$16)),IF(INDEX(Import.PLE,$K125,EI$16)&lt;=mediçao,CI125,0),0),PLE!$AA$28*CI125)</f>
        <v>0</v>
      </c>
      <c r="EJ125" s="119">
        <f ca="1">IF($K125&lt;&gt;1,IF(ISNUMBER(INDEX(Import.PLE,$K125,EJ$16)),IF(INDEX(Import.PLE,$K125,EJ$16)&lt;=mediçao,CJ125,0),0),PLE!$AA$28*CJ125)</f>
        <v>0</v>
      </c>
      <c r="EK125" s="119">
        <f ca="1">IF($K125&lt;&gt;1,IF(ISNUMBER(INDEX(Import.PLE,$K125,EK$16)),IF(INDEX(Import.PLE,$K125,EK$16)&lt;=mediçao,CK125,0),0),PLE!$AA$28*CK125)</f>
        <v>0</v>
      </c>
      <c r="EL125" s="119">
        <f ca="1">IF($K125&lt;&gt;1,IF(ISNUMBER(INDEX(Import.PLE,$K125,EL$16)),IF(INDEX(Import.PLE,$K125,EL$16)&lt;=mediçao,CL125,0),0),PLE!$AA$28*CL125)</f>
        <v>0</v>
      </c>
      <c r="EM125" s="119">
        <f ca="1">IF($K125&lt;&gt;1,IF(ISNUMBER(INDEX(Import.PLE,$K125,EM$16)),IF(INDEX(Import.PLE,$K125,EM$16)&lt;=mediçao,CM125,0),0),PLE!$AA$28*CM125)</f>
        <v>0</v>
      </c>
      <c r="EN125" s="119">
        <f ca="1">IF($K125&lt;&gt;1,IF(ISNUMBER(INDEX(Import.PLE,$K125,EN$16)),IF(INDEX(Import.PLE,$K125,EN$16)&lt;=mediçao,CN125,0),0),PLE!$AA$28*CN125)</f>
        <v>0</v>
      </c>
      <c r="EO125" s="119">
        <f ca="1">IF($K125&lt;&gt;1,IF(ISNUMBER(INDEX(Import.PLE,$K125,EO$16)),IF(INDEX(Import.PLE,$K125,EO$16)&lt;=mediçao,CO125,0),0),PLE!$AA$28*CO125)</f>
        <v>0</v>
      </c>
      <c r="EP125" s="119">
        <f ca="1">IF($K125&lt;&gt;1,IF(ISNUMBER(INDEX(Import.PLE,$K125,EP$16)),IF(INDEX(Import.PLE,$K125,EP$16)&lt;=mediçao,CP125,0),0),PLE!$AA$28*CP125)</f>
        <v>0</v>
      </c>
      <c r="EQ125" s="119">
        <f ca="1">IF($K125&lt;&gt;1,IF(ISNUMBER(INDEX(Import.PLE,$K125,EQ$16)),IF(INDEX(Import.PLE,$K125,EQ$16)&lt;=mediçao,CQ125,0),0),PLE!$AA$28*CQ125)</f>
        <v>0</v>
      </c>
      <c r="ER125" s="119">
        <f ca="1">IF($K125&lt;&gt;1,IF(ISNUMBER(INDEX(Import.PLE,$K125,ER$16)),IF(INDEX(Import.PLE,$K125,ER$16)&lt;=mediçao,CR125,0),0),PLE!$AA$28*CR125)</f>
        <v>0</v>
      </c>
      <c r="ES125" s="119">
        <f ca="1">IF($K125&lt;&gt;1,IF(ISNUMBER(INDEX(Import.PLE,$K125,ES$16)),IF(INDEX(Import.PLE,$K125,ES$16)&lt;=mediçao,CS125,0),0),PLE!$AA$28*CS125)</f>
        <v>0</v>
      </c>
      <c r="ET125" s="119">
        <f ca="1">IF($K125&lt;&gt;1,IF(ISNUMBER(INDEX(Import.PLE,$K125,ET$16)),IF(INDEX(Import.PLE,$K125,ET$16)&lt;=mediçao,CT125,0),0),PLE!$AA$28*CT125)</f>
        <v>0</v>
      </c>
      <c r="EU125" s="119">
        <f ca="1">IF($K125&lt;&gt;1,IF(ISNUMBER(INDEX(Import.PLE,$K125,EU$16)),IF(INDEX(Import.PLE,$K125,EU$16)&lt;=mediçao,CU125,0),0),PLE!$AA$28*CU125)</f>
        <v>0</v>
      </c>
      <c r="EV125" s="119">
        <f ca="1">IF($K125&lt;&gt;1,IF(ISNUMBER(INDEX(Import.PLE,$K125,EV$16)),IF(INDEX(Import.PLE,$K125,EV$16)&lt;=mediçao,CV125,0),0),PLE!$AA$28*CV125)</f>
        <v>0</v>
      </c>
      <c r="EW125" s="119">
        <f ca="1">IF($K125&lt;&gt;1,IF(ISNUMBER(INDEX(Import.PLE,$K125,EW$16)),IF(INDEX(Import.PLE,$K125,EW$16)&lt;=mediçao,CW125,0),0),PLE!$AA$28*CW125)</f>
        <v>0</v>
      </c>
      <c r="EX125" s="119">
        <f ca="1">IF($K125&lt;&gt;1,IF(ISNUMBER(INDEX(Import.PLE,$K125,EX$16)),IF(INDEX(Import.PLE,$K125,EX$16)&lt;=mediçao,CX125,0),0),PLE!$AA$28*CX125)</f>
        <v>0</v>
      </c>
      <c r="EY125" s="119">
        <f ca="1">IF($K125&lt;&gt;1,IF(ISNUMBER(INDEX(Import.PLE,$K125,EY$16)),IF(INDEX(Import.PLE,$K125,EY$16)&lt;=mediçao,CY125,0),0),PLE!$AA$28*CY125)</f>
        <v>0</v>
      </c>
      <c r="EZ125" s="119">
        <f ca="1">IF($K125&lt;&gt;1,IF(ISNUMBER(INDEX(Import.PLE,$K125,EZ$16)),IF(INDEX(Import.PLE,$K125,EZ$16)&lt;=mediçao,CZ125,0),0),PLE!$AA$28*CZ125)</f>
        <v>0</v>
      </c>
      <c r="FA125" s="119">
        <f ca="1">IF($K125&lt;&gt;1,IF(ISNUMBER(INDEX(Import.PLE,$K125,FA$16)),IF(INDEX(Import.PLE,$K125,FA$16)&lt;=mediçao,DA125,0),0),PLE!$AA$28*DA125)</f>
        <v>0</v>
      </c>
      <c r="FB125" s="119">
        <f ca="1">IF($K125&lt;&gt;1,IF(ISNUMBER(INDEX(Import.PLE,$K125,FB$16)),IF(INDEX(Import.PLE,$K125,FB$16)&lt;=mediçao,DB125,0),0),PLE!$AA$28*DB125)</f>
        <v>0</v>
      </c>
      <c r="FC125" s="119">
        <f ca="1">IF($K125&lt;&gt;1,IF(ISNUMBER(INDEX(Import.PLE,$K125,FC$16)),IF(INDEX(Import.PLE,$K125,FC$16)&lt;=mediçao,DC125,0),0),PLE!$AA$28*DC125)</f>
        <v>0</v>
      </c>
      <c r="FD125" s="119">
        <f ca="1">IF($K125&lt;&gt;1,IF(ISNUMBER(INDEX(Import.PLE,$K125,FD$16)),IF(INDEX(Import.PLE,$K125,FD$16)&lt;=mediçao,DD125,0),0),PLE!$AA$28*DD125)</f>
        <v>0</v>
      </c>
      <c r="FE125" s="119">
        <f ca="1">IF($K125&lt;&gt;1,IF(ISNUMBER(INDEX(Import.PLE,$K125,FE$16)),IF(INDEX(Import.PLE,$K125,FE$16)&lt;=mediçao,DE125,0),0),PLE!$AA$28*DE125)</f>
        <v>0</v>
      </c>
      <c r="FF125" s="119">
        <f ca="1">IF($K125&lt;&gt;1,IF(ISNUMBER(INDEX(Import.PLE,$K125,FF$16)),IF(INDEX(Import.PLE,$K125,FF$16)&lt;=mediçao,DF125,0),0),PLE!$AA$28*DF125)</f>
        <v>0</v>
      </c>
      <c r="FG125" s="119">
        <f ca="1">IF($K125&lt;&gt;1,IF(ISNUMBER(INDEX(Import.PLE,$K125,FG$16)),IF(INDEX(Import.PLE,$K125,FG$16)&lt;=mediçao,DG125,0),0),PLE!$AA$28*DG125)</f>
        <v>0</v>
      </c>
      <c r="FH125" s="119">
        <f ca="1">IF($K125&lt;&gt;1,IF(ISNUMBER(INDEX(Import.PLE,$K125,FH$16)),IF(INDEX(Import.PLE,$K125,FH$16)&lt;=mediçao,DH125,0),0),PLE!$AA$28*DH125)</f>
        <v>0</v>
      </c>
      <c r="FI125" s="119">
        <f ca="1">IF($K125&lt;&gt;1,IF(ISNUMBER(INDEX(Import.PLE,$K125,FI$16)),IF(INDEX(Import.PLE,$K125,FI$16)&lt;=mediçao,DI125,0),0),PLE!$AA$28*DI125)</f>
        <v>0</v>
      </c>
      <c r="FJ125" s="119">
        <f ca="1">IF($K125&lt;&gt;1,IF(ISNUMBER(INDEX(Import.PLE,$K125,FJ$16)),IF(INDEX(Import.PLE,$K125,FJ$16)&lt;=mediçao,DJ125,0),0),PLE!$AA$28*DJ125)</f>
        <v>0</v>
      </c>
    </row>
    <row r="126" spans="2:166" s="88" customFormat="1" ht="11.25" customHeight="1" x14ac:dyDescent="0.35">
      <c r="B126" s="118">
        <f t="shared" ca="1" si="60"/>
        <v>109</v>
      </c>
      <c r="C126" s="83" t="str">
        <f t="shared" si="4"/>
        <v>Serviço</v>
      </c>
      <c r="D126" s="138" t="s">
        <v>400</v>
      </c>
      <c r="E126" s="139" t="s">
        <v>401</v>
      </c>
      <c r="F126" s="137" t="s">
        <v>204</v>
      </c>
      <c r="G126" s="174">
        <f t="shared" si="5"/>
        <v>126.8</v>
      </c>
      <c r="H126" s="175">
        <f t="shared" si="6"/>
        <v>6.35</v>
      </c>
      <c r="I126" s="176">
        <v>805.18</v>
      </c>
      <c r="J126" s="86"/>
      <c r="K126" s="168">
        <f>deactivatedados.form1</f>
        <v>13</v>
      </c>
      <c r="L126" s="167" t="s">
        <v>713</v>
      </c>
      <c r="M126" s="87"/>
      <c r="N126" s="181">
        <v>126.8</v>
      </c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M126" s="119">
        <f t="shared" ca="1" si="7"/>
        <v>805.18</v>
      </c>
      <c r="BN126" s="119">
        <f t="shared" si="8"/>
        <v>0</v>
      </c>
      <c r="BO126" s="119">
        <f t="shared" si="9"/>
        <v>0</v>
      </c>
      <c r="BP126" s="119">
        <f t="shared" si="10"/>
        <v>0</v>
      </c>
      <c r="BQ126" s="119">
        <f t="shared" si="11"/>
        <v>0</v>
      </c>
      <c r="BR126" s="119">
        <f t="shared" si="12"/>
        <v>0</v>
      </c>
      <c r="BS126" s="119">
        <f t="shared" si="13"/>
        <v>0</v>
      </c>
      <c r="BT126" s="119">
        <f t="shared" si="14"/>
        <v>0</v>
      </c>
      <c r="BU126" s="119">
        <f t="shared" si="15"/>
        <v>0</v>
      </c>
      <c r="BV126" s="119">
        <f t="shared" si="16"/>
        <v>0</v>
      </c>
      <c r="BW126" s="119">
        <f t="shared" si="17"/>
        <v>0</v>
      </c>
      <c r="BX126" s="119">
        <f t="shared" si="18"/>
        <v>0</v>
      </c>
      <c r="BY126" s="119">
        <f t="shared" si="19"/>
        <v>0</v>
      </c>
      <c r="BZ126" s="119">
        <f t="shared" si="20"/>
        <v>0</v>
      </c>
      <c r="CA126" s="119">
        <f t="shared" si="21"/>
        <v>0</v>
      </c>
      <c r="CB126" s="119">
        <f t="shared" si="22"/>
        <v>0</v>
      </c>
      <c r="CC126" s="119">
        <f t="shared" si="23"/>
        <v>0</v>
      </c>
      <c r="CD126" s="119">
        <f t="shared" si="24"/>
        <v>0</v>
      </c>
      <c r="CE126" s="119">
        <f t="shared" si="25"/>
        <v>0</v>
      </c>
      <c r="CF126" s="119">
        <f t="shared" si="26"/>
        <v>0</v>
      </c>
      <c r="CG126" s="119">
        <f t="shared" si="27"/>
        <v>0</v>
      </c>
      <c r="CH126" s="119">
        <f t="shared" si="28"/>
        <v>0</v>
      </c>
      <c r="CI126" s="119">
        <f t="shared" si="29"/>
        <v>0</v>
      </c>
      <c r="CJ126" s="119">
        <f t="shared" si="30"/>
        <v>0</v>
      </c>
      <c r="CK126" s="119">
        <f t="shared" si="31"/>
        <v>0</v>
      </c>
      <c r="CL126" s="119">
        <f t="shared" si="32"/>
        <v>0</v>
      </c>
      <c r="CM126" s="119">
        <f t="shared" si="33"/>
        <v>0</v>
      </c>
      <c r="CN126" s="119">
        <f t="shared" si="34"/>
        <v>0</v>
      </c>
      <c r="CO126" s="119">
        <f t="shared" si="35"/>
        <v>0</v>
      </c>
      <c r="CP126" s="119">
        <f t="shared" si="36"/>
        <v>0</v>
      </c>
      <c r="CQ126" s="119">
        <f t="shared" si="37"/>
        <v>0</v>
      </c>
      <c r="CR126" s="119">
        <f t="shared" si="38"/>
        <v>0</v>
      </c>
      <c r="CS126" s="119">
        <f t="shared" si="39"/>
        <v>0</v>
      </c>
      <c r="CT126" s="119">
        <f t="shared" si="40"/>
        <v>0</v>
      </c>
      <c r="CU126" s="119">
        <f t="shared" si="41"/>
        <v>0</v>
      </c>
      <c r="CV126" s="119">
        <f t="shared" si="42"/>
        <v>0</v>
      </c>
      <c r="CW126" s="119">
        <f t="shared" si="43"/>
        <v>0</v>
      </c>
      <c r="CX126" s="119">
        <f t="shared" si="44"/>
        <v>0</v>
      </c>
      <c r="CY126" s="119">
        <f t="shared" si="45"/>
        <v>0</v>
      </c>
      <c r="CZ126" s="119">
        <f t="shared" si="46"/>
        <v>0</v>
      </c>
      <c r="DA126" s="119">
        <f t="shared" si="47"/>
        <v>0</v>
      </c>
      <c r="DB126" s="119">
        <f t="shared" si="48"/>
        <v>0</v>
      </c>
      <c r="DC126" s="119">
        <f t="shared" si="49"/>
        <v>0</v>
      </c>
      <c r="DD126" s="119">
        <f t="shared" si="50"/>
        <v>0</v>
      </c>
      <c r="DE126" s="119">
        <f t="shared" si="51"/>
        <v>0</v>
      </c>
      <c r="DF126" s="119">
        <f t="shared" si="52"/>
        <v>0</v>
      </c>
      <c r="DG126" s="119">
        <f t="shared" si="53"/>
        <v>0</v>
      </c>
      <c r="DH126" s="119">
        <f t="shared" si="54"/>
        <v>0</v>
      </c>
      <c r="DI126" s="119">
        <f t="shared" si="55"/>
        <v>0</v>
      </c>
      <c r="DJ126" s="119">
        <f t="shared" si="56"/>
        <v>0</v>
      </c>
      <c r="DK126" s="126" t="str">
        <f t="shared" si="57"/>
        <v>1</v>
      </c>
      <c r="DL126" s="126">
        <f t="shared" ca="1" si="58"/>
        <v>0</v>
      </c>
      <c r="DM126" s="119">
        <f ca="1">IF($K126&lt;&gt;1,IF(ISNUMBER(INDEX(Import.PLE,$K126,DM$16)),IF(INDEX(Import.PLE,$K126,DM$16)&lt;=mediçao,BM126,0),0),PLE!$AA$28*BM126)</f>
        <v>0</v>
      </c>
      <c r="DN126" s="119">
        <f ca="1">IF($K126&lt;&gt;1,IF(ISNUMBER(INDEX(Import.PLE,$K126,DN$16)),IF(INDEX(Import.PLE,$K126,DN$16)&lt;=mediçao,BN126,0),0),PLE!$AA$28*BN126)</f>
        <v>0</v>
      </c>
      <c r="DO126" s="119">
        <f ca="1">IF($K126&lt;&gt;1,IF(ISNUMBER(INDEX(Import.PLE,$K126,DO$16)),IF(INDEX(Import.PLE,$K126,DO$16)&lt;=mediçao,BO126,0),0),PLE!$AA$28*BO126)</f>
        <v>0</v>
      </c>
      <c r="DP126" s="119">
        <f ca="1">IF($K126&lt;&gt;1,IF(ISNUMBER(INDEX(Import.PLE,$K126,DP$16)),IF(INDEX(Import.PLE,$K126,DP$16)&lt;=mediçao,BP126,0),0),PLE!$AA$28*BP126)</f>
        <v>0</v>
      </c>
      <c r="DQ126" s="119">
        <f ca="1">IF($K126&lt;&gt;1,IF(ISNUMBER(INDEX(Import.PLE,$K126,DQ$16)),IF(INDEX(Import.PLE,$K126,DQ$16)&lt;=mediçao,BQ126,0),0),PLE!$AA$28*BQ126)</f>
        <v>0</v>
      </c>
      <c r="DR126" s="119">
        <f ca="1">IF($K126&lt;&gt;1,IF(ISNUMBER(INDEX(Import.PLE,$K126,DR$16)),IF(INDEX(Import.PLE,$K126,DR$16)&lt;=mediçao,BR126,0),0),PLE!$AA$28*BR126)</f>
        <v>0</v>
      </c>
      <c r="DS126" s="119">
        <f ca="1">IF($K126&lt;&gt;1,IF(ISNUMBER(INDEX(Import.PLE,$K126,DS$16)),IF(INDEX(Import.PLE,$K126,DS$16)&lt;=mediçao,BS126,0),0),PLE!$AA$28*BS126)</f>
        <v>0</v>
      </c>
      <c r="DT126" s="119">
        <f ca="1">IF($K126&lt;&gt;1,IF(ISNUMBER(INDEX(Import.PLE,$K126,DT$16)),IF(INDEX(Import.PLE,$K126,DT$16)&lt;=mediçao,BT126,0),0),PLE!$AA$28*BT126)</f>
        <v>0</v>
      </c>
      <c r="DU126" s="119">
        <f ca="1">IF($K126&lt;&gt;1,IF(ISNUMBER(INDEX(Import.PLE,$K126,DU$16)),IF(INDEX(Import.PLE,$K126,DU$16)&lt;=mediçao,BU126,0),0),PLE!$AA$28*BU126)</f>
        <v>0</v>
      </c>
      <c r="DV126" s="119">
        <f ca="1">IF($K126&lt;&gt;1,IF(ISNUMBER(INDEX(Import.PLE,$K126,DV$16)),IF(INDEX(Import.PLE,$K126,DV$16)&lt;=mediçao,BV126,0),0),PLE!$AA$28*BV126)</f>
        <v>0</v>
      </c>
      <c r="DW126" s="119">
        <f ca="1">IF($K126&lt;&gt;1,IF(ISNUMBER(INDEX(Import.PLE,$K126,DW$16)),IF(INDEX(Import.PLE,$K126,DW$16)&lt;=mediçao,BW126,0),0),PLE!$AA$28*BW126)</f>
        <v>0</v>
      </c>
      <c r="DX126" s="119">
        <f ca="1">IF($K126&lt;&gt;1,IF(ISNUMBER(INDEX(Import.PLE,$K126,DX$16)),IF(INDEX(Import.PLE,$K126,DX$16)&lt;=mediçao,BX126,0),0),PLE!$AA$28*BX126)</f>
        <v>0</v>
      </c>
      <c r="DY126" s="119">
        <f ca="1">IF($K126&lt;&gt;1,IF(ISNUMBER(INDEX(Import.PLE,$K126,DY$16)),IF(INDEX(Import.PLE,$K126,DY$16)&lt;=mediçao,BY126,0),0),PLE!$AA$28*BY126)</f>
        <v>0</v>
      </c>
      <c r="DZ126" s="119">
        <f ca="1">IF($K126&lt;&gt;1,IF(ISNUMBER(INDEX(Import.PLE,$K126,DZ$16)),IF(INDEX(Import.PLE,$K126,DZ$16)&lt;=mediçao,BZ126,0),0),PLE!$AA$28*BZ126)</f>
        <v>0</v>
      </c>
      <c r="EA126" s="119">
        <f ca="1">IF($K126&lt;&gt;1,IF(ISNUMBER(INDEX(Import.PLE,$K126,EA$16)),IF(INDEX(Import.PLE,$K126,EA$16)&lt;=mediçao,CA126,0),0),PLE!$AA$28*CA126)</f>
        <v>0</v>
      </c>
      <c r="EB126" s="119">
        <f ca="1">IF($K126&lt;&gt;1,IF(ISNUMBER(INDEX(Import.PLE,$K126,EB$16)),IF(INDEX(Import.PLE,$K126,EB$16)&lt;=mediçao,CB126,0),0),PLE!$AA$28*CB126)</f>
        <v>0</v>
      </c>
      <c r="EC126" s="119">
        <f ca="1">IF($K126&lt;&gt;1,IF(ISNUMBER(INDEX(Import.PLE,$K126,EC$16)),IF(INDEX(Import.PLE,$K126,EC$16)&lt;=mediçao,CC126,0),0),PLE!$AA$28*CC126)</f>
        <v>0</v>
      </c>
      <c r="ED126" s="119">
        <f ca="1">IF($K126&lt;&gt;1,IF(ISNUMBER(INDEX(Import.PLE,$K126,ED$16)),IF(INDEX(Import.PLE,$K126,ED$16)&lt;=mediçao,CD126,0),0),PLE!$AA$28*CD126)</f>
        <v>0</v>
      </c>
      <c r="EE126" s="119">
        <f ca="1">IF($K126&lt;&gt;1,IF(ISNUMBER(INDEX(Import.PLE,$K126,EE$16)),IF(INDEX(Import.PLE,$K126,EE$16)&lt;=mediçao,CE126,0),0),PLE!$AA$28*CE126)</f>
        <v>0</v>
      </c>
      <c r="EF126" s="119">
        <f ca="1">IF($K126&lt;&gt;1,IF(ISNUMBER(INDEX(Import.PLE,$K126,EF$16)),IF(INDEX(Import.PLE,$K126,EF$16)&lt;=mediçao,CF126,0),0),PLE!$AA$28*CF126)</f>
        <v>0</v>
      </c>
      <c r="EG126" s="119">
        <f ca="1">IF($K126&lt;&gt;1,IF(ISNUMBER(INDEX(Import.PLE,$K126,EG$16)),IF(INDEX(Import.PLE,$K126,EG$16)&lt;=mediçao,CG126,0),0),PLE!$AA$28*CG126)</f>
        <v>0</v>
      </c>
      <c r="EH126" s="119">
        <f ca="1">IF($K126&lt;&gt;1,IF(ISNUMBER(INDEX(Import.PLE,$K126,EH$16)),IF(INDEX(Import.PLE,$K126,EH$16)&lt;=mediçao,CH126,0),0),PLE!$AA$28*CH126)</f>
        <v>0</v>
      </c>
      <c r="EI126" s="119">
        <f ca="1">IF($K126&lt;&gt;1,IF(ISNUMBER(INDEX(Import.PLE,$K126,EI$16)),IF(INDEX(Import.PLE,$K126,EI$16)&lt;=mediçao,CI126,0),0),PLE!$AA$28*CI126)</f>
        <v>0</v>
      </c>
      <c r="EJ126" s="119">
        <f ca="1">IF($K126&lt;&gt;1,IF(ISNUMBER(INDEX(Import.PLE,$K126,EJ$16)),IF(INDEX(Import.PLE,$K126,EJ$16)&lt;=mediçao,CJ126,0),0),PLE!$AA$28*CJ126)</f>
        <v>0</v>
      </c>
      <c r="EK126" s="119">
        <f ca="1">IF($K126&lt;&gt;1,IF(ISNUMBER(INDEX(Import.PLE,$K126,EK$16)),IF(INDEX(Import.PLE,$K126,EK$16)&lt;=mediçao,CK126,0),0),PLE!$AA$28*CK126)</f>
        <v>0</v>
      </c>
      <c r="EL126" s="119">
        <f ca="1">IF($K126&lt;&gt;1,IF(ISNUMBER(INDEX(Import.PLE,$K126,EL$16)),IF(INDEX(Import.PLE,$K126,EL$16)&lt;=mediçao,CL126,0),0),PLE!$AA$28*CL126)</f>
        <v>0</v>
      </c>
      <c r="EM126" s="119">
        <f ca="1">IF($K126&lt;&gt;1,IF(ISNUMBER(INDEX(Import.PLE,$K126,EM$16)),IF(INDEX(Import.PLE,$K126,EM$16)&lt;=mediçao,CM126,0),0),PLE!$AA$28*CM126)</f>
        <v>0</v>
      </c>
      <c r="EN126" s="119">
        <f ca="1">IF($K126&lt;&gt;1,IF(ISNUMBER(INDEX(Import.PLE,$K126,EN$16)),IF(INDEX(Import.PLE,$K126,EN$16)&lt;=mediçao,CN126,0),0),PLE!$AA$28*CN126)</f>
        <v>0</v>
      </c>
      <c r="EO126" s="119">
        <f ca="1">IF($K126&lt;&gt;1,IF(ISNUMBER(INDEX(Import.PLE,$K126,EO$16)),IF(INDEX(Import.PLE,$K126,EO$16)&lt;=mediçao,CO126,0),0),PLE!$AA$28*CO126)</f>
        <v>0</v>
      </c>
      <c r="EP126" s="119">
        <f ca="1">IF($K126&lt;&gt;1,IF(ISNUMBER(INDEX(Import.PLE,$K126,EP$16)),IF(INDEX(Import.PLE,$K126,EP$16)&lt;=mediçao,CP126,0),0),PLE!$AA$28*CP126)</f>
        <v>0</v>
      </c>
      <c r="EQ126" s="119">
        <f ca="1">IF($K126&lt;&gt;1,IF(ISNUMBER(INDEX(Import.PLE,$K126,EQ$16)),IF(INDEX(Import.PLE,$K126,EQ$16)&lt;=mediçao,CQ126,0),0),PLE!$AA$28*CQ126)</f>
        <v>0</v>
      </c>
      <c r="ER126" s="119">
        <f ca="1">IF($K126&lt;&gt;1,IF(ISNUMBER(INDEX(Import.PLE,$K126,ER$16)),IF(INDEX(Import.PLE,$K126,ER$16)&lt;=mediçao,CR126,0),0),PLE!$AA$28*CR126)</f>
        <v>0</v>
      </c>
      <c r="ES126" s="119">
        <f ca="1">IF($K126&lt;&gt;1,IF(ISNUMBER(INDEX(Import.PLE,$K126,ES$16)),IF(INDEX(Import.PLE,$K126,ES$16)&lt;=mediçao,CS126,0),0),PLE!$AA$28*CS126)</f>
        <v>0</v>
      </c>
      <c r="ET126" s="119">
        <f ca="1">IF($K126&lt;&gt;1,IF(ISNUMBER(INDEX(Import.PLE,$K126,ET$16)),IF(INDEX(Import.PLE,$K126,ET$16)&lt;=mediçao,CT126,0),0),PLE!$AA$28*CT126)</f>
        <v>0</v>
      </c>
      <c r="EU126" s="119">
        <f ca="1">IF($K126&lt;&gt;1,IF(ISNUMBER(INDEX(Import.PLE,$K126,EU$16)),IF(INDEX(Import.PLE,$K126,EU$16)&lt;=mediçao,CU126,0),0),PLE!$AA$28*CU126)</f>
        <v>0</v>
      </c>
      <c r="EV126" s="119">
        <f ca="1">IF($K126&lt;&gt;1,IF(ISNUMBER(INDEX(Import.PLE,$K126,EV$16)),IF(INDEX(Import.PLE,$K126,EV$16)&lt;=mediçao,CV126,0),0),PLE!$AA$28*CV126)</f>
        <v>0</v>
      </c>
      <c r="EW126" s="119">
        <f ca="1">IF($K126&lt;&gt;1,IF(ISNUMBER(INDEX(Import.PLE,$K126,EW$16)),IF(INDEX(Import.PLE,$K126,EW$16)&lt;=mediçao,CW126,0),0),PLE!$AA$28*CW126)</f>
        <v>0</v>
      </c>
      <c r="EX126" s="119">
        <f ca="1">IF($K126&lt;&gt;1,IF(ISNUMBER(INDEX(Import.PLE,$K126,EX$16)),IF(INDEX(Import.PLE,$K126,EX$16)&lt;=mediçao,CX126,0),0),PLE!$AA$28*CX126)</f>
        <v>0</v>
      </c>
      <c r="EY126" s="119">
        <f ca="1">IF($K126&lt;&gt;1,IF(ISNUMBER(INDEX(Import.PLE,$K126,EY$16)),IF(INDEX(Import.PLE,$K126,EY$16)&lt;=mediçao,CY126,0),0),PLE!$AA$28*CY126)</f>
        <v>0</v>
      </c>
      <c r="EZ126" s="119">
        <f ca="1">IF($K126&lt;&gt;1,IF(ISNUMBER(INDEX(Import.PLE,$K126,EZ$16)),IF(INDEX(Import.PLE,$K126,EZ$16)&lt;=mediçao,CZ126,0),0),PLE!$AA$28*CZ126)</f>
        <v>0</v>
      </c>
      <c r="FA126" s="119">
        <f ca="1">IF($K126&lt;&gt;1,IF(ISNUMBER(INDEX(Import.PLE,$K126,FA$16)),IF(INDEX(Import.PLE,$K126,FA$16)&lt;=mediçao,DA126,0),0),PLE!$AA$28*DA126)</f>
        <v>0</v>
      </c>
      <c r="FB126" s="119">
        <f ca="1">IF($K126&lt;&gt;1,IF(ISNUMBER(INDEX(Import.PLE,$K126,FB$16)),IF(INDEX(Import.PLE,$K126,FB$16)&lt;=mediçao,DB126,0),0),PLE!$AA$28*DB126)</f>
        <v>0</v>
      </c>
      <c r="FC126" s="119">
        <f ca="1">IF($K126&lt;&gt;1,IF(ISNUMBER(INDEX(Import.PLE,$K126,FC$16)),IF(INDEX(Import.PLE,$K126,FC$16)&lt;=mediçao,DC126,0),0),PLE!$AA$28*DC126)</f>
        <v>0</v>
      </c>
      <c r="FD126" s="119">
        <f ca="1">IF($K126&lt;&gt;1,IF(ISNUMBER(INDEX(Import.PLE,$K126,FD$16)),IF(INDEX(Import.PLE,$K126,FD$16)&lt;=mediçao,DD126,0),0),PLE!$AA$28*DD126)</f>
        <v>0</v>
      </c>
      <c r="FE126" s="119">
        <f ca="1">IF($K126&lt;&gt;1,IF(ISNUMBER(INDEX(Import.PLE,$K126,FE$16)),IF(INDEX(Import.PLE,$K126,FE$16)&lt;=mediçao,DE126,0),0),PLE!$AA$28*DE126)</f>
        <v>0</v>
      </c>
      <c r="FF126" s="119">
        <f ca="1">IF($K126&lt;&gt;1,IF(ISNUMBER(INDEX(Import.PLE,$K126,FF$16)),IF(INDEX(Import.PLE,$K126,FF$16)&lt;=mediçao,DF126,0),0),PLE!$AA$28*DF126)</f>
        <v>0</v>
      </c>
      <c r="FG126" s="119">
        <f ca="1">IF($K126&lt;&gt;1,IF(ISNUMBER(INDEX(Import.PLE,$K126,FG$16)),IF(INDEX(Import.PLE,$K126,FG$16)&lt;=mediçao,DG126,0),0),PLE!$AA$28*DG126)</f>
        <v>0</v>
      </c>
      <c r="FH126" s="119">
        <f ca="1">IF($K126&lt;&gt;1,IF(ISNUMBER(INDEX(Import.PLE,$K126,FH$16)),IF(INDEX(Import.PLE,$K126,FH$16)&lt;=mediçao,DH126,0),0),PLE!$AA$28*DH126)</f>
        <v>0</v>
      </c>
      <c r="FI126" s="119">
        <f ca="1">IF($K126&lt;&gt;1,IF(ISNUMBER(INDEX(Import.PLE,$K126,FI$16)),IF(INDEX(Import.PLE,$K126,FI$16)&lt;=mediçao,DI126,0),0),PLE!$AA$28*DI126)</f>
        <v>0</v>
      </c>
      <c r="FJ126" s="119">
        <f ca="1">IF($K126&lt;&gt;1,IF(ISNUMBER(INDEX(Import.PLE,$K126,FJ$16)),IF(INDEX(Import.PLE,$K126,FJ$16)&lt;=mediçao,DJ126,0),0),PLE!$AA$28*DJ126)</f>
        <v>0</v>
      </c>
    </row>
    <row r="127" spans="2:166" s="88" customFormat="1" ht="11.25" customHeight="1" x14ac:dyDescent="0.35">
      <c r="B127" s="118">
        <f t="shared" ca="1" si="60"/>
        <v>110</v>
      </c>
      <c r="C127" s="83" t="str">
        <f t="shared" si="4"/>
        <v>Serviço</v>
      </c>
      <c r="D127" s="138" t="s">
        <v>402</v>
      </c>
      <c r="E127" s="139" t="s">
        <v>403</v>
      </c>
      <c r="F127" s="137" t="s">
        <v>204</v>
      </c>
      <c r="G127" s="174">
        <f t="shared" si="5"/>
        <v>28.5</v>
      </c>
      <c r="H127" s="175">
        <f t="shared" si="6"/>
        <v>8.8000000000000007</v>
      </c>
      <c r="I127" s="176">
        <v>250.8</v>
      </c>
      <c r="J127" s="86"/>
      <c r="K127" s="168">
        <f>deactivatedados.form1</f>
        <v>13</v>
      </c>
      <c r="L127" s="167" t="s">
        <v>713</v>
      </c>
      <c r="M127" s="87"/>
      <c r="N127" s="181">
        <v>28.5</v>
      </c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  <c r="AA127" s="181"/>
      <c r="AB127" s="181"/>
      <c r="AC127" s="181"/>
      <c r="AD127" s="181"/>
      <c r="AE127" s="181"/>
      <c r="AF127" s="181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  <c r="AQ127" s="181"/>
      <c r="AR127" s="181"/>
      <c r="AS127" s="181"/>
      <c r="AT127" s="181"/>
      <c r="AU127" s="181"/>
      <c r="AV127" s="181"/>
      <c r="AW127" s="181"/>
      <c r="AX127" s="181"/>
      <c r="AY127" s="181"/>
      <c r="AZ127" s="181"/>
      <c r="BA127" s="181"/>
      <c r="BB127" s="181"/>
      <c r="BC127" s="181"/>
      <c r="BD127" s="181"/>
      <c r="BE127" s="181"/>
      <c r="BF127" s="181"/>
      <c r="BG127" s="181"/>
      <c r="BH127" s="181"/>
      <c r="BI127" s="181"/>
      <c r="BJ127" s="181"/>
      <c r="BK127" s="181"/>
      <c r="BM127" s="119">
        <f t="shared" ca="1" si="7"/>
        <v>250.8</v>
      </c>
      <c r="BN127" s="119">
        <f t="shared" si="8"/>
        <v>0</v>
      </c>
      <c r="BO127" s="119">
        <f t="shared" si="9"/>
        <v>0</v>
      </c>
      <c r="BP127" s="119">
        <f t="shared" si="10"/>
        <v>0</v>
      </c>
      <c r="BQ127" s="119">
        <f t="shared" si="11"/>
        <v>0</v>
      </c>
      <c r="BR127" s="119">
        <f t="shared" si="12"/>
        <v>0</v>
      </c>
      <c r="BS127" s="119">
        <f t="shared" si="13"/>
        <v>0</v>
      </c>
      <c r="BT127" s="119">
        <f t="shared" si="14"/>
        <v>0</v>
      </c>
      <c r="BU127" s="119">
        <f t="shared" si="15"/>
        <v>0</v>
      </c>
      <c r="BV127" s="119">
        <f t="shared" si="16"/>
        <v>0</v>
      </c>
      <c r="BW127" s="119">
        <f t="shared" si="17"/>
        <v>0</v>
      </c>
      <c r="BX127" s="119">
        <f t="shared" si="18"/>
        <v>0</v>
      </c>
      <c r="BY127" s="119">
        <f t="shared" si="19"/>
        <v>0</v>
      </c>
      <c r="BZ127" s="119">
        <f t="shared" si="20"/>
        <v>0</v>
      </c>
      <c r="CA127" s="119">
        <f t="shared" si="21"/>
        <v>0</v>
      </c>
      <c r="CB127" s="119">
        <f t="shared" si="22"/>
        <v>0</v>
      </c>
      <c r="CC127" s="119">
        <f t="shared" si="23"/>
        <v>0</v>
      </c>
      <c r="CD127" s="119">
        <f t="shared" si="24"/>
        <v>0</v>
      </c>
      <c r="CE127" s="119">
        <f t="shared" si="25"/>
        <v>0</v>
      </c>
      <c r="CF127" s="119">
        <f t="shared" si="26"/>
        <v>0</v>
      </c>
      <c r="CG127" s="119">
        <f t="shared" si="27"/>
        <v>0</v>
      </c>
      <c r="CH127" s="119">
        <f t="shared" si="28"/>
        <v>0</v>
      </c>
      <c r="CI127" s="119">
        <f t="shared" si="29"/>
        <v>0</v>
      </c>
      <c r="CJ127" s="119">
        <f t="shared" si="30"/>
        <v>0</v>
      </c>
      <c r="CK127" s="119">
        <f t="shared" si="31"/>
        <v>0</v>
      </c>
      <c r="CL127" s="119">
        <f t="shared" si="32"/>
        <v>0</v>
      </c>
      <c r="CM127" s="119">
        <f t="shared" si="33"/>
        <v>0</v>
      </c>
      <c r="CN127" s="119">
        <f t="shared" si="34"/>
        <v>0</v>
      </c>
      <c r="CO127" s="119">
        <f t="shared" si="35"/>
        <v>0</v>
      </c>
      <c r="CP127" s="119">
        <f t="shared" si="36"/>
        <v>0</v>
      </c>
      <c r="CQ127" s="119">
        <f t="shared" si="37"/>
        <v>0</v>
      </c>
      <c r="CR127" s="119">
        <f t="shared" si="38"/>
        <v>0</v>
      </c>
      <c r="CS127" s="119">
        <f t="shared" si="39"/>
        <v>0</v>
      </c>
      <c r="CT127" s="119">
        <f t="shared" si="40"/>
        <v>0</v>
      </c>
      <c r="CU127" s="119">
        <f t="shared" si="41"/>
        <v>0</v>
      </c>
      <c r="CV127" s="119">
        <f t="shared" si="42"/>
        <v>0</v>
      </c>
      <c r="CW127" s="119">
        <f t="shared" si="43"/>
        <v>0</v>
      </c>
      <c r="CX127" s="119">
        <f t="shared" si="44"/>
        <v>0</v>
      </c>
      <c r="CY127" s="119">
        <f t="shared" si="45"/>
        <v>0</v>
      </c>
      <c r="CZ127" s="119">
        <f t="shared" si="46"/>
        <v>0</v>
      </c>
      <c r="DA127" s="119">
        <f t="shared" si="47"/>
        <v>0</v>
      </c>
      <c r="DB127" s="119">
        <f t="shared" si="48"/>
        <v>0</v>
      </c>
      <c r="DC127" s="119">
        <f t="shared" si="49"/>
        <v>0</v>
      </c>
      <c r="DD127" s="119">
        <f t="shared" si="50"/>
        <v>0</v>
      </c>
      <c r="DE127" s="119">
        <f t="shared" si="51"/>
        <v>0</v>
      </c>
      <c r="DF127" s="119">
        <f t="shared" si="52"/>
        <v>0</v>
      </c>
      <c r="DG127" s="119">
        <f t="shared" si="53"/>
        <v>0</v>
      </c>
      <c r="DH127" s="119">
        <f t="shared" si="54"/>
        <v>0</v>
      </c>
      <c r="DI127" s="119">
        <f t="shared" si="55"/>
        <v>0</v>
      </c>
      <c r="DJ127" s="119">
        <f t="shared" si="56"/>
        <v>0</v>
      </c>
      <c r="DK127" s="126" t="str">
        <f t="shared" si="57"/>
        <v>1</v>
      </c>
      <c r="DL127" s="126">
        <f t="shared" ca="1" si="58"/>
        <v>0</v>
      </c>
      <c r="DM127" s="119">
        <f ca="1">IF($K127&lt;&gt;1,IF(ISNUMBER(INDEX(Import.PLE,$K127,DM$16)),IF(INDEX(Import.PLE,$K127,DM$16)&lt;=mediçao,BM127,0),0),PLE!$AA$28*BM127)</f>
        <v>0</v>
      </c>
      <c r="DN127" s="119">
        <f ca="1">IF($K127&lt;&gt;1,IF(ISNUMBER(INDEX(Import.PLE,$K127,DN$16)),IF(INDEX(Import.PLE,$K127,DN$16)&lt;=mediçao,BN127,0),0),PLE!$AA$28*BN127)</f>
        <v>0</v>
      </c>
      <c r="DO127" s="119">
        <f ca="1">IF($K127&lt;&gt;1,IF(ISNUMBER(INDEX(Import.PLE,$K127,DO$16)),IF(INDEX(Import.PLE,$K127,DO$16)&lt;=mediçao,BO127,0),0),PLE!$AA$28*BO127)</f>
        <v>0</v>
      </c>
      <c r="DP127" s="119">
        <f ca="1">IF($K127&lt;&gt;1,IF(ISNUMBER(INDEX(Import.PLE,$K127,DP$16)),IF(INDEX(Import.PLE,$K127,DP$16)&lt;=mediçao,BP127,0),0),PLE!$AA$28*BP127)</f>
        <v>0</v>
      </c>
      <c r="DQ127" s="119">
        <f ca="1">IF($K127&lt;&gt;1,IF(ISNUMBER(INDEX(Import.PLE,$K127,DQ$16)),IF(INDEX(Import.PLE,$K127,DQ$16)&lt;=mediçao,BQ127,0),0),PLE!$AA$28*BQ127)</f>
        <v>0</v>
      </c>
      <c r="DR127" s="119">
        <f ca="1">IF($K127&lt;&gt;1,IF(ISNUMBER(INDEX(Import.PLE,$K127,DR$16)),IF(INDEX(Import.PLE,$K127,DR$16)&lt;=mediçao,BR127,0),0),PLE!$AA$28*BR127)</f>
        <v>0</v>
      </c>
      <c r="DS127" s="119">
        <f ca="1">IF($K127&lt;&gt;1,IF(ISNUMBER(INDEX(Import.PLE,$K127,DS$16)),IF(INDEX(Import.PLE,$K127,DS$16)&lt;=mediçao,BS127,0),0),PLE!$AA$28*BS127)</f>
        <v>0</v>
      </c>
      <c r="DT127" s="119">
        <f ca="1">IF($K127&lt;&gt;1,IF(ISNUMBER(INDEX(Import.PLE,$K127,DT$16)),IF(INDEX(Import.PLE,$K127,DT$16)&lt;=mediçao,BT127,0),0),PLE!$AA$28*BT127)</f>
        <v>0</v>
      </c>
      <c r="DU127" s="119">
        <f ca="1">IF($K127&lt;&gt;1,IF(ISNUMBER(INDEX(Import.PLE,$K127,DU$16)),IF(INDEX(Import.PLE,$K127,DU$16)&lt;=mediçao,BU127,0),0),PLE!$AA$28*BU127)</f>
        <v>0</v>
      </c>
      <c r="DV127" s="119">
        <f ca="1">IF($K127&lt;&gt;1,IF(ISNUMBER(INDEX(Import.PLE,$K127,DV$16)),IF(INDEX(Import.PLE,$K127,DV$16)&lt;=mediçao,BV127,0),0),PLE!$AA$28*BV127)</f>
        <v>0</v>
      </c>
      <c r="DW127" s="119">
        <f ca="1">IF($K127&lt;&gt;1,IF(ISNUMBER(INDEX(Import.PLE,$K127,DW$16)),IF(INDEX(Import.PLE,$K127,DW$16)&lt;=mediçao,BW127,0),0),PLE!$AA$28*BW127)</f>
        <v>0</v>
      </c>
      <c r="DX127" s="119">
        <f ca="1">IF($K127&lt;&gt;1,IF(ISNUMBER(INDEX(Import.PLE,$K127,DX$16)),IF(INDEX(Import.PLE,$K127,DX$16)&lt;=mediçao,BX127,0),0),PLE!$AA$28*BX127)</f>
        <v>0</v>
      </c>
      <c r="DY127" s="119">
        <f ca="1">IF($K127&lt;&gt;1,IF(ISNUMBER(INDEX(Import.PLE,$K127,DY$16)),IF(INDEX(Import.PLE,$K127,DY$16)&lt;=mediçao,BY127,0),0),PLE!$AA$28*BY127)</f>
        <v>0</v>
      </c>
      <c r="DZ127" s="119">
        <f ca="1">IF($K127&lt;&gt;1,IF(ISNUMBER(INDEX(Import.PLE,$K127,DZ$16)),IF(INDEX(Import.PLE,$K127,DZ$16)&lt;=mediçao,BZ127,0),0),PLE!$AA$28*BZ127)</f>
        <v>0</v>
      </c>
      <c r="EA127" s="119">
        <f ca="1">IF($K127&lt;&gt;1,IF(ISNUMBER(INDEX(Import.PLE,$K127,EA$16)),IF(INDEX(Import.PLE,$K127,EA$16)&lt;=mediçao,CA127,0),0),PLE!$AA$28*CA127)</f>
        <v>0</v>
      </c>
      <c r="EB127" s="119">
        <f ca="1">IF($K127&lt;&gt;1,IF(ISNUMBER(INDEX(Import.PLE,$K127,EB$16)),IF(INDEX(Import.PLE,$K127,EB$16)&lt;=mediçao,CB127,0),0),PLE!$AA$28*CB127)</f>
        <v>0</v>
      </c>
      <c r="EC127" s="119">
        <f ca="1">IF($K127&lt;&gt;1,IF(ISNUMBER(INDEX(Import.PLE,$K127,EC$16)),IF(INDEX(Import.PLE,$K127,EC$16)&lt;=mediçao,CC127,0),0),PLE!$AA$28*CC127)</f>
        <v>0</v>
      </c>
      <c r="ED127" s="119">
        <f ca="1">IF($K127&lt;&gt;1,IF(ISNUMBER(INDEX(Import.PLE,$K127,ED$16)),IF(INDEX(Import.PLE,$K127,ED$16)&lt;=mediçao,CD127,0),0),PLE!$AA$28*CD127)</f>
        <v>0</v>
      </c>
      <c r="EE127" s="119">
        <f ca="1">IF($K127&lt;&gt;1,IF(ISNUMBER(INDEX(Import.PLE,$K127,EE$16)),IF(INDEX(Import.PLE,$K127,EE$16)&lt;=mediçao,CE127,0),0),PLE!$AA$28*CE127)</f>
        <v>0</v>
      </c>
      <c r="EF127" s="119">
        <f ca="1">IF($K127&lt;&gt;1,IF(ISNUMBER(INDEX(Import.PLE,$K127,EF$16)),IF(INDEX(Import.PLE,$K127,EF$16)&lt;=mediçao,CF127,0),0),PLE!$AA$28*CF127)</f>
        <v>0</v>
      </c>
      <c r="EG127" s="119">
        <f ca="1">IF($K127&lt;&gt;1,IF(ISNUMBER(INDEX(Import.PLE,$K127,EG$16)),IF(INDEX(Import.PLE,$K127,EG$16)&lt;=mediçao,CG127,0),0),PLE!$AA$28*CG127)</f>
        <v>0</v>
      </c>
      <c r="EH127" s="119">
        <f ca="1">IF($K127&lt;&gt;1,IF(ISNUMBER(INDEX(Import.PLE,$K127,EH$16)),IF(INDEX(Import.PLE,$K127,EH$16)&lt;=mediçao,CH127,0),0),PLE!$AA$28*CH127)</f>
        <v>0</v>
      </c>
      <c r="EI127" s="119">
        <f ca="1">IF($K127&lt;&gt;1,IF(ISNUMBER(INDEX(Import.PLE,$K127,EI$16)),IF(INDEX(Import.PLE,$K127,EI$16)&lt;=mediçao,CI127,0),0),PLE!$AA$28*CI127)</f>
        <v>0</v>
      </c>
      <c r="EJ127" s="119">
        <f ca="1">IF($K127&lt;&gt;1,IF(ISNUMBER(INDEX(Import.PLE,$K127,EJ$16)),IF(INDEX(Import.PLE,$K127,EJ$16)&lt;=mediçao,CJ127,0),0),PLE!$AA$28*CJ127)</f>
        <v>0</v>
      </c>
      <c r="EK127" s="119">
        <f ca="1">IF($K127&lt;&gt;1,IF(ISNUMBER(INDEX(Import.PLE,$K127,EK$16)),IF(INDEX(Import.PLE,$K127,EK$16)&lt;=mediçao,CK127,0),0),PLE!$AA$28*CK127)</f>
        <v>0</v>
      </c>
      <c r="EL127" s="119">
        <f ca="1">IF($K127&lt;&gt;1,IF(ISNUMBER(INDEX(Import.PLE,$K127,EL$16)),IF(INDEX(Import.PLE,$K127,EL$16)&lt;=mediçao,CL127,0),0),PLE!$AA$28*CL127)</f>
        <v>0</v>
      </c>
      <c r="EM127" s="119">
        <f ca="1">IF($K127&lt;&gt;1,IF(ISNUMBER(INDEX(Import.PLE,$K127,EM$16)),IF(INDEX(Import.PLE,$K127,EM$16)&lt;=mediçao,CM127,0),0),PLE!$AA$28*CM127)</f>
        <v>0</v>
      </c>
      <c r="EN127" s="119">
        <f ca="1">IF($K127&lt;&gt;1,IF(ISNUMBER(INDEX(Import.PLE,$K127,EN$16)),IF(INDEX(Import.PLE,$K127,EN$16)&lt;=mediçao,CN127,0),0),PLE!$AA$28*CN127)</f>
        <v>0</v>
      </c>
      <c r="EO127" s="119">
        <f ca="1">IF($K127&lt;&gt;1,IF(ISNUMBER(INDEX(Import.PLE,$K127,EO$16)),IF(INDEX(Import.PLE,$K127,EO$16)&lt;=mediçao,CO127,0),0),PLE!$AA$28*CO127)</f>
        <v>0</v>
      </c>
      <c r="EP127" s="119">
        <f ca="1">IF($K127&lt;&gt;1,IF(ISNUMBER(INDEX(Import.PLE,$K127,EP$16)),IF(INDEX(Import.PLE,$K127,EP$16)&lt;=mediçao,CP127,0),0),PLE!$AA$28*CP127)</f>
        <v>0</v>
      </c>
      <c r="EQ127" s="119">
        <f ca="1">IF($K127&lt;&gt;1,IF(ISNUMBER(INDEX(Import.PLE,$K127,EQ$16)),IF(INDEX(Import.PLE,$K127,EQ$16)&lt;=mediçao,CQ127,0),0),PLE!$AA$28*CQ127)</f>
        <v>0</v>
      </c>
      <c r="ER127" s="119">
        <f ca="1">IF($K127&lt;&gt;1,IF(ISNUMBER(INDEX(Import.PLE,$K127,ER$16)),IF(INDEX(Import.PLE,$K127,ER$16)&lt;=mediçao,CR127,0),0),PLE!$AA$28*CR127)</f>
        <v>0</v>
      </c>
      <c r="ES127" s="119">
        <f ca="1">IF($K127&lt;&gt;1,IF(ISNUMBER(INDEX(Import.PLE,$K127,ES$16)),IF(INDEX(Import.PLE,$K127,ES$16)&lt;=mediçao,CS127,0),0),PLE!$AA$28*CS127)</f>
        <v>0</v>
      </c>
      <c r="ET127" s="119">
        <f ca="1">IF($K127&lt;&gt;1,IF(ISNUMBER(INDEX(Import.PLE,$K127,ET$16)),IF(INDEX(Import.PLE,$K127,ET$16)&lt;=mediçao,CT127,0),0),PLE!$AA$28*CT127)</f>
        <v>0</v>
      </c>
      <c r="EU127" s="119">
        <f ca="1">IF($K127&lt;&gt;1,IF(ISNUMBER(INDEX(Import.PLE,$K127,EU$16)),IF(INDEX(Import.PLE,$K127,EU$16)&lt;=mediçao,CU127,0),0),PLE!$AA$28*CU127)</f>
        <v>0</v>
      </c>
      <c r="EV127" s="119">
        <f ca="1">IF($K127&lt;&gt;1,IF(ISNUMBER(INDEX(Import.PLE,$K127,EV$16)),IF(INDEX(Import.PLE,$K127,EV$16)&lt;=mediçao,CV127,0),0),PLE!$AA$28*CV127)</f>
        <v>0</v>
      </c>
      <c r="EW127" s="119">
        <f ca="1">IF($K127&lt;&gt;1,IF(ISNUMBER(INDEX(Import.PLE,$K127,EW$16)),IF(INDEX(Import.PLE,$K127,EW$16)&lt;=mediçao,CW127,0),0),PLE!$AA$28*CW127)</f>
        <v>0</v>
      </c>
      <c r="EX127" s="119">
        <f ca="1">IF($K127&lt;&gt;1,IF(ISNUMBER(INDEX(Import.PLE,$K127,EX$16)),IF(INDEX(Import.PLE,$K127,EX$16)&lt;=mediçao,CX127,0),0),PLE!$AA$28*CX127)</f>
        <v>0</v>
      </c>
      <c r="EY127" s="119">
        <f ca="1">IF($K127&lt;&gt;1,IF(ISNUMBER(INDEX(Import.PLE,$K127,EY$16)),IF(INDEX(Import.PLE,$K127,EY$16)&lt;=mediçao,CY127,0),0),PLE!$AA$28*CY127)</f>
        <v>0</v>
      </c>
      <c r="EZ127" s="119">
        <f ca="1">IF($K127&lt;&gt;1,IF(ISNUMBER(INDEX(Import.PLE,$K127,EZ$16)),IF(INDEX(Import.PLE,$K127,EZ$16)&lt;=mediçao,CZ127,0),0),PLE!$AA$28*CZ127)</f>
        <v>0</v>
      </c>
      <c r="FA127" s="119">
        <f ca="1">IF($K127&lt;&gt;1,IF(ISNUMBER(INDEX(Import.PLE,$K127,FA$16)),IF(INDEX(Import.PLE,$K127,FA$16)&lt;=mediçao,DA127,0),0),PLE!$AA$28*DA127)</f>
        <v>0</v>
      </c>
      <c r="FB127" s="119">
        <f ca="1">IF($K127&lt;&gt;1,IF(ISNUMBER(INDEX(Import.PLE,$K127,FB$16)),IF(INDEX(Import.PLE,$K127,FB$16)&lt;=mediçao,DB127,0),0),PLE!$AA$28*DB127)</f>
        <v>0</v>
      </c>
      <c r="FC127" s="119">
        <f ca="1">IF($K127&lt;&gt;1,IF(ISNUMBER(INDEX(Import.PLE,$K127,FC$16)),IF(INDEX(Import.PLE,$K127,FC$16)&lt;=mediçao,DC127,0),0),PLE!$AA$28*DC127)</f>
        <v>0</v>
      </c>
      <c r="FD127" s="119">
        <f ca="1">IF($K127&lt;&gt;1,IF(ISNUMBER(INDEX(Import.PLE,$K127,FD$16)),IF(INDEX(Import.PLE,$K127,FD$16)&lt;=mediçao,DD127,0),0),PLE!$AA$28*DD127)</f>
        <v>0</v>
      </c>
      <c r="FE127" s="119">
        <f ca="1">IF($K127&lt;&gt;1,IF(ISNUMBER(INDEX(Import.PLE,$K127,FE$16)),IF(INDEX(Import.PLE,$K127,FE$16)&lt;=mediçao,DE127,0),0),PLE!$AA$28*DE127)</f>
        <v>0</v>
      </c>
      <c r="FF127" s="119">
        <f ca="1">IF($K127&lt;&gt;1,IF(ISNUMBER(INDEX(Import.PLE,$K127,FF$16)),IF(INDEX(Import.PLE,$K127,FF$16)&lt;=mediçao,DF127,0),0),PLE!$AA$28*DF127)</f>
        <v>0</v>
      </c>
      <c r="FG127" s="119">
        <f ca="1">IF($K127&lt;&gt;1,IF(ISNUMBER(INDEX(Import.PLE,$K127,FG$16)),IF(INDEX(Import.PLE,$K127,FG$16)&lt;=mediçao,DG127,0),0),PLE!$AA$28*DG127)</f>
        <v>0</v>
      </c>
      <c r="FH127" s="119">
        <f ca="1">IF($K127&lt;&gt;1,IF(ISNUMBER(INDEX(Import.PLE,$K127,FH$16)),IF(INDEX(Import.PLE,$K127,FH$16)&lt;=mediçao,DH127,0),0),PLE!$AA$28*DH127)</f>
        <v>0</v>
      </c>
      <c r="FI127" s="119">
        <f ca="1">IF($K127&lt;&gt;1,IF(ISNUMBER(INDEX(Import.PLE,$K127,FI$16)),IF(INDEX(Import.PLE,$K127,FI$16)&lt;=mediçao,DI127,0),0),PLE!$AA$28*DI127)</f>
        <v>0</v>
      </c>
      <c r="FJ127" s="119">
        <f ca="1">IF($K127&lt;&gt;1,IF(ISNUMBER(INDEX(Import.PLE,$K127,FJ$16)),IF(INDEX(Import.PLE,$K127,FJ$16)&lt;=mediçao,DJ127,0),0),PLE!$AA$28*DJ127)</f>
        <v>0</v>
      </c>
    </row>
    <row r="128" spans="2:166" s="88" customFormat="1" ht="11.25" customHeight="1" x14ac:dyDescent="0.35">
      <c r="B128" s="118">
        <f t="shared" ca="1" si="60"/>
        <v>111</v>
      </c>
      <c r="C128" s="83" t="str">
        <f t="shared" si="4"/>
        <v>Serviço</v>
      </c>
      <c r="D128" s="138" t="s">
        <v>404</v>
      </c>
      <c r="E128" s="139" t="s">
        <v>405</v>
      </c>
      <c r="F128" s="137" t="s">
        <v>204</v>
      </c>
      <c r="G128" s="174">
        <f t="shared" si="5"/>
        <v>126</v>
      </c>
      <c r="H128" s="175">
        <f t="shared" si="6"/>
        <v>11.25</v>
      </c>
      <c r="I128" s="176">
        <v>1417.5</v>
      </c>
      <c r="J128" s="86"/>
      <c r="K128" s="168">
        <f>deactivatedados.form1</f>
        <v>13</v>
      </c>
      <c r="L128" s="167" t="s">
        <v>713</v>
      </c>
      <c r="M128" s="87"/>
      <c r="N128" s="181">
        <v>126</v>
      </c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  <c r="AA128" s="181"/>
      <c r="AB128" s="181"/>
      <c r="AC128" s="181"/>
      <c r="AD128" s="181"/>
      <c r="AE128" s="181"/>
      <c r="AF128" s="181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181"/>
      <c r="AS128" s="181"/>
      <c r="AT128" s="181"/>
      <c r="AU128" s="181"/>
      <c r="AV128" s="181"/>
      <c r="AW128" s="181"/>
      <c r="AX128" s="181"/>
      <c r="AY128" s="181"/>
      <c r="AZ128" s="181"/>
      <c r="BA128" s="181"/>
      <c r="BB128" s="181"/>
      <c r="BC128" s="181"/>
      <c r="BD128" s="181"/>
      <c r="BE128" s="181"/>
      <c r="BF128" s="181"/>
      <c r="BG128" s="181"/>
      <c r="BH128" s="181"/>
      <c r="BI128" s="181"/>
      <c r="BJ128" s="181"/>
      <c r="BK128" s="181"/>
      <c r="BM128" s="119">
        <f t="shared" ca="1" si="7"/>
        <v>1417.5</v>
      </c>
      <c r="BN128" s="119">
        <f t="shared" si="8"/>
        <v>0</v>
      </c>
      <c r="BO128" s="119">
        <f t="shared" si="9"/>
        <v>0</v>
      </c>
      <c r="BP128" s="119">
        <f t="shared" si="10"/>
        <v>0</v>
      </c>
      <c r="BQ128" s="119">
        <f t="shared" si="11"/>
        <v>0</v>
      </c>
      <c r="BR128" s="119">
        <f t="shared" si="12"/>
        <v>0</v>
      </c>
      <c r="BS128" s="119">
        <f t="shared" si="13"/>
        <v>0</v>
      </c>
      <c r="BT128" s="119">
        <f t="shared" si="14"/>
        <v>0</v>
      </c>
      <c r="BU128" s="119">
        <f t="shared" si="15"/>
        <v>0</v>
      </c>
      <c r="BV128" s="119">
        <f t="shared" si="16"/>
        <v>0</v>
      </c>
      <c r="BW128" s="119">
        <f t="shared" si="17"/>
        <v>0</v>
      </c>
      <c r="BX128" s="119">
        <f t="shared" si="18"/>
        <v>0</v>
      </c>
      <c r="BY128" s="119">
        <f t="shared" si="19"/>
        <v>0</v>
      </c>
      <c r="BZ128" s="119">
        <f t="shared" si="20"/>
        <v>0</v>
      </c>
      <c r="CA128" s="119">
        <f t="shared" si="21"/>
        <v>0</v>
      </c>
      <c r="CB128" s="119">
        <f t="shared" si="22"/>
        <v>0</v>
      </c>
      <c r="CC128" s="119">
        <f t="shared" si="23"/>
        <v>0</v>
      </c>
      <c r="CD128" s="119">
        <f t="shared" si="24"/>
        <v>0</v>
      </c>
      <c r="CE128" s="119">
        <f t="shared" si="25"/>
        <v>0</v>
      </c>
      <c r="CF128" s="119">
        <f t="shared" si="26"/>
        <v>0</v>
      </c>
      <c r="CG128" s="119">
        <f t="shared" si="27"/>
        <v>0</v>
      </c>
      <c r="CH128" s="119">
        <f t="shared" si="28"/>
        <v>0</v>
      </c>
      <c r="CI128" s="119">
        <f t="shared" si="29"/>
        <v>0</v>
      </c>
      <c r="CJ128" s="119">
        <f t="shared" si="30"/>
        <v>0</v>
      </c>
      <c r="CK128" s="119">
        <f t="shared" si="31"/>
        <v>0</v>
      </c>
      <c r="CL128" s="119">
        <f t="shared" si="32"/>
        <v>0</v>
      </c>
      <c r="CM128" s="119">
        <f t="shared" si="33"/>
        <v>0</v>
      </c>
      <c r="CN128" s="119">
        <f t="shared" si="34"/>
        <v>0</v>
      </c>
      <c r="CO128" s="119">
        <f t="shared" si="35"/>
        <v>0</v>
      </c>
      <c r="CP128" s="119">
        <f t="shared" si="36"/>
        <v>0</v>
      </c>
      <c r="CQ128" s="119">
        <f t="shared" si="37"/>
        <v>0</v>
      </c>
      <c r="CR128" s="119">
        <f t="shared" si="38"/>
        <v>0</v>
      </c>
      <c r="CS128" s="119">
        <f t="shared" si="39"/>
        <v>0</v>
      </c>
      <c r="CT128" s="119">
        <f t="shared" si="40"/>
        <v>0</v>
      </c>
      <c r="CU128" s="119">
        <f t="shared" si="41"/>
        <v>0</v>
      </c>
      <c r="CV128" s="119">
        <f t="shared" si="42"/>
        <v>0</v>
      </c>
      <c r="CW128" s="119">
        <f t="shared" si="43"/>
        <v>0</v>
      </c>
      <c r="CX128" s="119">
        <f t="shared" si="44"/>
        <v>0</v>
      </c>
      <c r="CY128" s="119">
        <f t="shared" si="45"/>
        <v>0</v>
      </c>
      <c r="CZ128" s="119">
        <f t="shared" si="46"/>
        <v>0</v>
      </c>
      <c r="DA128" s="119">
        <f t="shared" si="47"/>
        <v>0</v>
      </c>
      <c r="DB128" s="119">
        <f t="shared" si="48"/>
        <v>0</v>
      </c>
      <c r="DC128" s="119">
        <f t="shared" si="49"/>
        <v>0</v>
      </c>
      <c r="DD128" s="119">
        <f t="shared" si="50"/>
        <v>0</v>
      </c>
      <c r="DE128" s="119">
        <f t="shared" si="51"/>
        <v>0</v>
      </c>
      <c r="DF128" s="119">
        <f t="shared" si="52"/>
        <v>0</v>
      </c>
      <c r="DG128" s="119">
        <f t="shared" si="53"/>
        <v>0</v>
      </c>
      <c r="DH128" s="119">
        <f t="shared" si="54"/>
        <v>0</v>
      </c>
      <c r="DI128" s="119">
        <f t="shared" si="55"/>
        <v>0</v>
      </c>
      <c r="DJ128" s="119">
        <f t="shared" si="56"/>
        <v>0</v>
      </c>
      <c r="DK128" s="126" t="str">
        <f t="shared" si="57"/>
        <v>1</v>
      </c>
      <c r="DL128" s="126">
        <f t="shared" ca="1" si="58"/>
        <v>0</v>
      </c>
      <c r="DM128" s="119">
        <f ca="1">IF($K128&lt;&gt;1,IF(ISNUMBER(INDEX(Import.PLE,$K128,DM$16)),IF(INDEX(Import.PLE,$K128,DM$16)&lt;=mediçao,BM128,0),0),PLE!$AA$28*BM128)</f>
        <v>0</v>
      </c>
      <c r="DN128" s="119">
        <f ca="1">IF($K128&lt;&gt;1,IF(ISNUMBER(INDEX(Import.PLE,$K128,DN$16)),IF(INDEX(Import.PLE,$K128,DN$16)&lt;=mediçao,BN128,0),0),PLE!$AA$28*BN128)</f>
        <v>0</v>
      </c>
      <c r="DO128" s="119">
        <f ca="1">IF($K128&lt;&gt;1,IF(ISNUMBER(INDEX(Import.PLE,$K128,DO$16)),IF(INDEX(Import.PLE,$K128,DO$16)&lt;=mediçao,BO128,0),0),PLE!$AA$28*BO128)</f>
        <v>0</v>
      </c>
      <c r="DP128" s="119">
        <f ca="1">IF($K128&lt;&gt;1,IF(ISNUMBER(INDEX(Import.PLE,$K128,DP$16)),IF(INDEX(Import.PLE,$K128,DP$16)&lt;=mediçao,BP128,0),0),PLE!$AA$28*BP128)</f>
        <v>0</v>
      </c>
      <c r="DQ128" s="119">
        <f ca="1">IF($K128&lt;&gt;1,IF(ISNUMBER(INDEX(Import.PLE,$K128,DQ$16)),IF(INDEX(Import.PLE,$K128,DQ$16)&lt;=mediçao,BQ128,0),0),PLE!$AA$28*BQ128)</f>
        <v>0</v>
      </c>
      <c r="DR128" s="119">
        <f ca="1">IF($K128&lt;&gt;1,IF(ISNUMBER(INDEX(Import.PLE,$K128,DR$16)),IF(INDEX(Import.PLE,$K128,DR$16)&lt;=mediçao,BR128,0),0),PLE!$AA$28*BR128)</f>
        <v>0</v>
      </c>
      <c r="DS128" s="119">
        <f ca="1">IF($K128&lt;&gt;1,IF(ISNUMBER(INDEX(Import.PLE,$K128,DS$16)),IF(INDEX(Import.PLE,$K128,DS$16)&lt;=mediçao,BS128,0),0),PLE!$AA$28*BS128)</f>
        <v>0</v>
      </c>
      <c r="DT128" s="119">
        <f ca="1">IF($K128&lt;&gt;1,IF(ISNUMBER(INDEX(Import.PLE,$K128,DT$16)),IF(INDEX(Import.PLE,$K128,DT$16)&lt;=mediçao,BT128,0),0),PLE!$AA$28*BT128)</f>
        <v>0</v>
      </c>
      <c r="DU128" s="119">
        <f ca="1">IF($K128&lt;&gt;1,IF(ISNUMBER(INDEX(Import.PLE,$K128,DU$16)),IF(INDEX(Import.PLE,$K128,DU$16)&lt;=mediçao,BU128,0),0),PLE!$AA$28*BU128)</f>
        <v>0</v>
      </c>
      <c r="DV128" s="119">
        <f ca="1">IF($K128&lt;&gt;1,IF(ISNUMBER(INDEX(Import.PLE,$K128,DV$16)),IF(INDEX(Import.PLE,$K128,DV$16)&lt;=mediçao,BV128,0),0),PLE!$AA$28*BV128)</f>
        <v>0</v>
      </c>
      <c r="DW128" s="119">
        <f ca="1">IF($K128&lt;&gt;1,IF(ISNUMBER(INDEX(Import.PLE,$K128,DW$16)),IF(INDEX(Import.PLE,$K128,DW$16)&lt;=mediçao,BW128,0),0),PLE!$AA$28*BW128)</f>
        <v>0</v>
      </c>
      <c r="DX128" s="119">
        <f ca="1">IF($K128&lt;&gt;1,IF(ISNUMBER(INDEX(Import.PLE,$K128,DX$16)),IF(INDEX(Import.PLE,$K128,DX$16)&lt;=mediçao,BX128,0),0),PLE!$AA$28*BX128)</f>
        <v>0</v>
      </c>
      <c r="DY128" s="119">
        <f ca="1">IF($K128&lt;&gt;1,IF(ISNUMBER(INDEX(Import.PLE,$K128,DY$16)),IF(INDEX(Import.PLE,$K128,DY$16)&lt;=mediçao,BY128,0),0),PLE!$AA$28*BY128)</f>
        <v>0</v>
      </c>
      <c r="DZ128" s="119">
        <f ca="1">IF($K128&lt;&gt;1,IF(ISNUMBER(INDEX(Import.PLE,$K128,DZ$16)),IF(INDEX(Import.PLE,$K128,DZ$16)&lt;=mediçao,BZ128,0),0),PLE!$AA$28*BZ128)</f>
        <v>0</v>
      </c>
      <c r="EA128" s="119">
        <f ca="1">IF($K128&lt;&gt;1,IF(ISNUMBER(INDEX(Import.PLE,$K128,EA$16)),IF(INDEX(Import.PLE,$K128,EA$16)&lt;=mediçao,CA128,0),0),PLE!$AA$28*CA128)</f>
        <v>0</v>
      </c>
      <c r="EB128" s="119">
        <f ca="1">IF($K128&lt;&gt;1,IF(ISNUMBER(INDEX(Import.PLE,$K128,EB$16)),IF(INDEX(Import.PLE,$K128,EB$16)&lt;=mediçao,CB128,0),0),PLE!$AA$28*CB128)</f>
        <v>0</v>
      </c>
      <c r="EC128" s="119">
        <f ca="1">IF($K128&lt;&gt;1,IF(ISNUMBER(INDEX(Import.PLE,$K128,EC$16)),IF(INDEX(Import.PLE,$K128,EC$16)&lt;=mediçao,CC128,0),0),PLE!$AA$28*CC128)</f>
        <v>0</v>
      </c>
      <c r="ED128" s="119">
        <f ca="1">IF($K128&lt;&gt;1,IF(ISNUMBER(INDEX(Import.PLE,$K128,ED$16)),IF(INDEX(Import.PLE,$K128,ED$16)&lt;=mediçao,CD128,0),0),PLE!$AA$28*CD128)</f>
        <v>0</v>
      </c>
      <c r="EE128" s="119">
        <f ca="1">IF($K128&lt;&gt;1,IF(ISNUMBER(INDEX(Import.PLE,$K128,EE$16)),IF(INDEX(Import.PLE,$K128,EE$16)&lt;=mediçao,CE128,0),0),PLE!$AA$28*CE128)</f>
        <v>0</v>
      </c>
      <c r="EF128" s="119">
        <f ca="1">IF($K128&lt;&gt;1,IF(ISNUMBER(INDEX(Import.PLE,$K128,EF$16)),IF(INDEX(Import.PLE,$K128,EF$16)&lt;=mediçao,CF128,0),0),PLE!$AA$28*CF128)</f>
        <v>0</v>
      </c>
      <c r="EG128" s="119">
        <f ca="1">IF($K128&lt;&gt;1,IF(ISNUMBER(INDEX(Import.PLE,$K128,EG$16)),IF(INDEX(Import.PLE,$K128,EG$16)&lt;=mediçao,CG128,0),0),PLE!$AA$28*CG128)</f>
        <v>0</v>
      </c>
      <c r="EH128" s="119">
        <f ca="1">IF($K128&lt;&gt;1,IF(ISNUMBER(INDEX(Import.PLE,$K128,EH$16)),IF(INDEX(Import.PLE,$K128,EH$16)&lt;=mediçao,CH128,0),0),PLE!$AA$28*CH128)</f>
        <v>0</v>
      </c>
      <c r="EI128" s="119">
        <f ca="1">IF($K128&lt;&gt;1,IF(ISNUMBER(INDEX(Import.PLE,$K128,EI$16)),IF(INDEX(Import.PLE,$K128,EI$16)&lt;=mediçao,CI128,0),0),PLE!$AA$28*CI128)</f>
        <v>0</v>
      </c>
      <c r="EJ128" s="119">
        <f ca="1">IF($K128&lt;&gt;1,IF(ISNUMBER(INDEX(Import.PLE,$K128,EJ$16)),IF(INDEX(Import.PLE,$K128,EJ$16)&lt;=mediçao,CJ128,0),0),PLE!$AA$28*CJ128)</f>
        <v>0</v>
      </c>
      <c r="EK128" s="119">
        <f ca="1">IF($K128&lt;&gt;1,IF(ISNUMBER(INDEX(Import.PLE,$K128,EK$16)),IF(INDEX(Import.PLE,$K128,EK$16)&lt;=mediçao,CK128,0),0),PLE!$AA$28*CK128)</f>
        <v>0</v>
      </c>
      <c r="EL128" s="119">
        <f ca="1">IF($K128&lt;&gt;1,IF(ISNUMBER(INDEX(Import.PLE,$K128,EL$16)),IF(INDEX(Import.PLE,$K128,EL$16)&lt;=mediçao,CL128,0),0),PLE!$AA$28*CL128)</f>
        <v>0</v>
      </c>
      <c r="EM128" s="119">
        <f ca="1">IF($K128&lt;&gt;1,IF(ISNUMBER(INDEX(Import.PLE,$K128,EM$16)),IF(INDEX(Import.PLE,$K128,EM$16)&lt;=mediçao,CM128,0),0),PLE!$AA$28*CM128)</f>
        <v>0</v>
      </c>
      <c r="EN128" s="119">
        <f ca="1">IF($K128&lt;&gt;1,IF(ISNUMBER(INDEX(Import.PLE,$K128,EN$16)),IF(INDEX(Import.PLE,$K128,EN$16)&lt;=mediçao,CN128,0),0),PLE!$AA$28*CN128)</f>
        <v>0</v>
      </c>
      <c r="EO128" s="119">
        <f ca="1">IF($K128&lt;&gt;1,IF(ISNUMBER(INDEX(Import.PLE,$K128,EO$16)),IF(INDEX(Import.PLE,$K128,EO$16)&lt;=mediçao,CO128,0),0),PLE!$AA$28*CO128)</f>
        <v>0</v>
      </c>
      <c r="EP128" s="119">
        <f ca="1">IF($K128&lt;&gt;1,IF(ISNUMBER(INDEX(Import.PLE,$K128,EP$16)),IF(INDEX(Import.PLE,$K128,EP$16)&lt;=mediçao,CP128,0),0),PLE!$AA$28*CP128)</f>
        <v>0</v>
      </c>
      <c r="EQ128" s="119">
        <f ca="1">IF($K128&lt;&gt;1,IF(ISNUMBER(INDEX(Import.PLE,$K128,EQ$16)),IF(INDEX(Import.PLE,$K128,EQ$16)&lt;=mediçao,CQ128,0),0),PLE!$AA$28*CQ128)</f>
        <v>0</v>
      </c>
      <c r="ER128" s="119">
        <f ca="1">IF($K128&lt;&gt;1,IF(ISNUMBER(INDEX(Import.PLE,$K128,ER$16)),IF(INDEX(Import.PLE,$K128,ER$16)&lt;=mediçao,CR128,0),0),PLE!$AA$28*CR128)</f>
        <v>0</v>
      </c>
      <c r="ES128" s="119">
        <f ca="1">IF($K128&lt;&gt;1,IF(ISNUMBER(INDEX(Import.PLE,$K128,ES$16)),IF(INDEX(Import.PLE,$K128,ES$16)&lt;=mediçao,CS128,0),0),PLE!$AA$28*CS128)</f>
        <v>0</v>
      </c>
      <c r="ET128" s="119">
        <f ca="1">IF($K128&lt;&gt;1,IF(ISNUMBER(INDEX(Import.PLE,$K128,ET$16)),IF(INDEX(Import.PLE,$K128,ET$16)&lt;=mediçao,CT128,0),0),PLE!$AA$28*CT128)</f>
        <v>0</v>
      </c>
      <c r="EU128" s="119">
        <f ca="1">IF($K128&lt;&gt;1,IF(ISNUMBER(INDEX(Import.PLE,$K128,EU$16)),IF(INDEX(Import.PLE,$K128,EU$16)&lt;=mediçao,CU128,0),0),PLE!$AA$28*CU128)</f>
        <v>0</v>
      </c>
      <c r="EV128" s="119">
        <f ca="1">IF($K128&lt;&gt;1,IF(ISNUMBER(INDEX(Import.PLE,$K128,EV$16)),IF(INDEX(Import.PLE,$K128,EV$16)&lt;=mediçao,CV128,0),0),PLE!$AA$28*CV128)</f>
        <v>0</v>
      </c>
      <c r="EW128" s="119">
        <f ca="1">IF($K128&lt;&gt;1,IF(ISNUMBER(INDEX(Import.PLE,$K128,EW$16)),IF(INDEX(Import.PLE,$K128,EW$16)&lt;=mediçao,CW128,0),0),PLE!$AA$28*CW128)</f>
        <v>0</v>
      </c>
      <c r="EX128" s="119">
        <f ca="1">IF($K128&lt;&gt;1,IF(ISNUMBER(INDEX(Import.PLE,$K128,EX$16)),IF(INDEX(Import.PLE,$K128,EX$16)&lt;=mediçao,CX128,0),0),PLE!$AA$28*CX128)</f>
        <v>0</v>
      </c>
      <c r="EY128" s="119">
        <f ca="1">IF($K128&lt;&gt;1,IF(ISNUMBER(INDEX(Import.PLE,$K128,EY$16)),IF(INDEX(Import.PLE,$K128,EY$16)&lt;=mediçao,CY128,0),0),PLE!$AA$28*CY128)</f>
        <v>0</v>
      </c>
      <c r="EZ128" s="119">
        <f ca="1">IF($K128&lt;&gt;1,IF(ISNUMBER(INDEX(Import.PLE,$K128,EZ$16)),IF(INDEX(Import.PLE,$K128,EZ$16)&lt;=mediçao,CZ128,0),0),PLE!$AA$28*CZ128)</f>
        <v>0</v>
      </c>
      <c r="FA128" s="119">
        <f ca="1">IF($K128&lt;&gt;1,IF(ISNUMBER(INDEX(Import.PLE,$K128,FA$16)),IF(INDEX(Import.PLE,$K128,FA$16)&lt;=mediçao,DA128,0),0),PLE!$AA$28*DA128)</f>
        <v>0</v>
      </c>
      <c r="FB128" s="119">
        <f ca="1">IF($K128&lt;&gt;1,IF(ISNUMBER(INDEX(Import.PLE,$K128,FB$16)),IF(INDEX(Import.PLE,$K128,FB$16)&lt;=mediçao,DB128,0),0),PLE!$AA$28*DB128)</f>
        <v>0</v>
      </c>
      <c r="FC128" s="119">
        <f ca="1">IF($K128&lt;&gt;1,IF(ISNUMBER(INDEX(Import.PLE,$K128,FC$16)),IF(INDEX(Import.PLE,$K128,FC$16)&lt;=mediçao,DC128,0),0),PLE!$AA$28*DC128)</f>
        <v>0</v>
      </c>
      <c r="FD128" s="119">
        <f ca="1">IF($K128&lt;&gt;1,IF(ISNUMBER(INDEX(Import.PLE,$K128,FD$16)),IF(INDEX(Import.PLE,$K128,FD$16)&lt;=mediçao,DD128,0),0),PLE!$AA$28*DD128)</f>
        <v>0</v>
      </c>
      <c r="FE128" s="119">
        <f ca="1">IF($K128&lt;&gt;1,IF(ISNUMBER(INDEX(Import.PLE,$K128,FE$16)),IF(INDEX(Import.PLE,$K128,FE$16)&lt;=mediçao,DE128,0),0),PLE!$AA$28*DE128)</f>
        <v>0</v>
      </c>
      <c r="FF128" s="119">
        <f ca="1">IF($K128&lt;&gt;1,IF(ISNUMBER(INDEX(Import.PLE,$K128,FF$16)),IF(INDEX(Import.PLE,$K128,FF$16)&lt;=mediçao,DF128,0),0),PLE!$AA$28*DF128)</f>
        <v>0</v>
      </c>
      <c r="FG128" s="119">
        <f ca="1">IF($K128&lt;&gt;1,IF(ISNUMBER(INDEX(Import.PLE,$K128,FG$16)),IF(INDEX(Import.PLE,$K128,FG$16)&lt;=mediçao,DG128,0),0),PLE!$AA$28*DG128)</f>
        <v>0</v>
      </c>
      <c r="FH128" s="119">
        <f ca="1">IF($K128&lt;&gt;1,IF(ISNUMBER(INDEX(Import.PLE,$K128,FH$16)),IF(INDEX(Import.PLE,$K128,FH$16)&lt;=mediçao,DH128,0),0),PLE!$AA$28*DH128)</f>
        <v>0</v>
      </c>
      <c r="FI128" s="119">
        <f ca="1">IF($K128&lt;&gt;1,IF(ISNUMBER(INDEX(Import.PLE,$K128,FI$16)),IF(INDEX(Import.PLE,$K128,FI$16)&lt;=mediçao,DI128,0),0),PLE!$AA$28*DI128)</f>
        <v>0</v>
      </c>
      <c r="FJ128" s="119">
        <f ca="1">IF($K128&lt;&gt;1,IF(ISNUMBER(INDEX(Import.PLE,$K128,FJ$16)),IF(INDEX(Import.PLE,$K128,FJ$16)&lt;=mediçao,DJ128,0),0),PLE!$AA$28*DJ128)</f>
        <v>0</v>
      </c>
    </row>
    <row r="129" spans="2:166" s="88" customFormat="1" ht="11.25" customHeight="1" x14ac:dyDescent="0.35">
      <c r="B129" s="118">
        <f t="shared" ca="1" si="60"/>
        <v>112</v>
      </c>
      <c r="C129" s="83" t="str">
        <f t="shared" si="4"/>
        <v>Serviço</v>
      </c>
      <c r="D129" s="138" t="s">
        <v>406</v>
      </c>
      <c r="E129" s="139" t="s">
        <v>407</v>
      </c>
      <c r="F129" s="137" t="s">
        <v>204</v>
      </c>
      <c r="G129" s="174">
        <f t="shared" si="5"/>
        <v>22.9</v>
      </c>
      <c r="H129" s="175">
        <f t="shared" si="6"/>
        <v>10.959825327510917</v>
      </c>
      <c r="I129" s="176">
        <v>250.98</v>
      </c>
      <c r="J129" s="86"/>
      <c r="K129" s="168">
        <f>deactivatedados.form1</f>
        <v>13</v>
      </c>
      <c r="L129" s="167" t="s">
        <v>713</v>
      </c>
      <c r="M129" s="87"/>
      <c r="N129" s="181">
        <v>22.9</v>
      </c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1"/>
      <c r="AE129" s="181"/>
      <c r="AF129" s="181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1"/>
      <c r="AT129" s="181"/>
      <c r="AU129" s="181"/>
      <c r="AV129" s="181"/>
      <c r="AW129" s="181"/>
      <c r="AX129" s="181"/>
      <c r="AY129" s="181"/>
      <c r="AZ129" s="181"/>
      <c r="BA129" s="181"/>
      <c r="BB129" s="181"/>
      <c r="BC129" s="181"/>
      <c r="BD129" s="181"/>
      <c r="BE129" s="181"/>
      <c r="BF129" s="181"/>
      <c r="BG129" s="181"/>
      <c r="BH129" s="181"/>
      <c r="BI129" s="181"/>
      <c r="BJ129" s="181"/>
      <c r="BK129" s="181"/>
      <c r="BM129" s="119">
        <f t="shared" ca="1" si="7"/>
        <v>250.97999999999996</v>
      </c>
      <c r="BN129" s="119">
        <f t="shared" si="8"/>
        <v>0</v>
      </c>
      <c r="BO129" s="119">
        <f t="shared" si="9"/>
        <v>0</v>
      </c>
      <c r="BP129" s="119">
        <f t="shared" si="10"/>
        <v>0</v>
      </c>
      <c r="BQ129" s="119">
        <f t="shared" si="11"/>
        <v>0</v>
      </c>
      <c r="BR129" s="119">
        <f t="shared" si="12"/>
        <v>0</v>
      </c>
      <c r="BS129" s="119">
        <f t="shared" si="13"/>
        <v>0</v>
      </c>
      <c r="BT129" s="119">
        <f t="shared" si="14"/>
        <v>0</v>
      </c>
      <c r="BU129" s="119">
        <f t="shared" si="15"/>
        <v>0</v>
      </c>
      <c r="BV129" s="119">
        <f t="shared" si="16"/>
        <v>0</v>
      </c>
      <c r="BW129" s="119">
        <f t="shared" si="17"/>
        <v>0</v>
      </c>
      <c r="BX129" s="119">
        <f t="shared" si="18"/>
        <v>0</v>
      </c>
      <c r="BY129" s="119">
        <f t="shared" si="19"/>
        <v>0</v>
      </c>
      <c r="BZ129" s="119">
        <f t="shared" si="20"/>
        <v>0</v>
      </c>
      <c r="CA129" s="119">
        <f t="shared" si="21"/>
        <v>0</v>
      </c>
      <c r="CB129" s="119">
        <f t="shared" si="22"/>
        <v>0</v>
      </c>
      <c r="CC129" s="119">
        <f t="shared" si="23"/>
        <v>0</v>
      </c>
      <c r="CD129" s="119">
        <f t="shared" si="24"/>
        <v>0</v>
      </c>
      <c r="CE129" s="119">
        <f t="shared" si="25"/>
        <v>0</v>
      </c>
      <c r="CF129" s="119">
        <f t="shared" si="26"/>
        <v>0</v>
      </c>
      <c r="CG129" s="119">
        <f t="shared" si="27"/>
        <v>0</v>
      </c>
      <c r="CH129" s="119">
        <f t="shared" si="28"/>
        <v>0</v>
      </c>
      <c r="CI129" s="119">
        <f t="shared" si="29"/>
        <v>0</v>
      </c>
      <c r="CJ129" s="119">
        <f t="shared" si="30"/>
        <v>0</v>
      </c>
      <c r="CK129" s="119">
        <f t="shared" si="31"/>
        <v>0</v>
      </c>
      <c r="CL129" s="119">
        <f t="shared" si="32"/>
        <v>0</v>
      </c>
      <c r="CM129" s="119">
        <f t="shared" si="33"/>
        <v>0</v>
      </c>
      <c r="CN129" s="119">
        <f t="shared" si="34"/>
        <v>0</v>
      </c>
      <c r="CO129" s="119">
        <f t="shared" si="35"/>
        <v>0</v>
      </c>
      <c r="CP129" s="119">
        <f t="shared" si="36"/>
        <v>0</v>
      </c>
      <c r="CQ129" s="119">
        <f t="shared" si="37"/>
        <v>0</v>
      </c>
      <c r="CR129" s="119">
        <f t="shared" si="38"/>
        <v>0</v>
      </c>
      <c r="CS129" s="119">
        <f t="shared" si="39"/>
        <v>0</v>
      </c>
      <c r="CT129" s="119">
        <f t="shared" si="40"/>
        <v>0</v>
      </c>
      <c r="CU129" s="119">
        <f t="shared" si="41"/>
        <v>0</v>
      </c>
      <c r="CV129" s="119">
        <f t="shared" si="42"/>
        <v>0</v>
      </c>
      <c r="CW129" s="119">
        <f t="shared" si="43"/>
        <v>0</v>
      </c>
      <c r="CX129" s="119">
        <f t="shared" si="44"/>
        <v>0</v>
      </c>
      <c r="CY129" s="119">
        <f t="shared" si="45"/>
        <v>0</v>
      </c>
      <c r="CZ129" s="119">
        <f t="shared" si="46"/>
        <v>0</v>
      </c>
      <c r="DA129" s="119">
        <f t="shared" si="47"/>
        <v>0</v>
      </c>
      <c r="DB129" s="119">
        <f t="shared" si="48"/>
        <v>0</v>
      </c>
      <c r="DC129" s="119">
        <f t="shared" si="49"/>
        <v>0</v>
      </c>
      <c r="DD129" s="119">
        <f t="shared" si="50"/>
        <v>0</v>
      </c>
      <c r="DE129" s="119">
        <f t="shared" si="51"/>
        <v>0</v>
      </c>
      <c r="DF129" s="119">
        <f t="shared" si="52"/>
        <v>0</v>
      </c>
      <c r="DG129" s="119">
        <f t="shared" si="53"/>
        <v>0</v>
      </c>
      <c r="DH129" s="119">
        <f t="shared" si="54"/>
        <v>0</v>
      </c>
      <c r="DI129" s="119">
        <f t="shared" si="55"/>
        <v>0</v>
      </c>
      <c r="DJ129" s="119">
        <f t="shared" si="56"/>
        <v>0</v>
      </c>
      <c r="DK129" s="126" t="str">
        <f t="shared" si="57"/>
        <v>1</v>
      </c>
      <c r="DL129" s="126">
        <f t="shared" ca="1" si="58"/>
        <v>0</v>
      </c>
      <c r="DM129" s="119">
        <f ca="1">IF($K129&lt;&gt;1,IF(ISNUMBER(INDEX(Import.PLE,$K129,DM$16)),IF(INDEX(Import.PLE,$K129,DM$16)&lt;=mediçao,BM129,0),0),PLE!$AA$28*BM129)</f>
        <v>0</v>
      </c>
      <c r="DN129" s="119">
        <f ca="1">IF($K129&lt;&gt;1,IF(ISNUMBER(INDEX(Import.PLE,$K129,DN$16)),IF(INDEX(Import.PLE,$K129,DN$16)&lt;=mediçao,BN129,0),0),PLE!$AA$28*BN129)</f>
        <v>0</v>
      </c>
      <c r="DO129" s="119">
        <f ca="1">IF($K129&lt;&gt;1,IF(ISNUMBER(INDEX(Import.PLE,$K129,DO$16)),IF(INDEX(Import.PLE,$K129,DO$16)&lt;=mediçao,BO129,0),0),PLE!$AA$28*BO129)</f>
        <v>0</v>
      </c>
      <c r="DP129" s="119">
        <f ca="1">IF($K129&lt;&gt;1,IF(ISNUMBER(INDEX(Import.PLE,$K129,DP$16)),IF(INDEX(Import.PLE,$K129,DP$16)&lt;=mediçao,BP129,0),0),PLE!$AA$28*BP129)</f>
        <v>0</v>
      </c>
      <c r="DQ129" s="119">
        <f ca="1">IF($K129&lt;&gt;1,IF(ISNUMBER(INDEX(Import.PLE,$K129,DQ$16)),IF(INDEX(Import.PLE,$K129,DQ$16)&lt;=mediçao,BQ129,0),0),PLE!$AA$28*BQ129)</f>
        <v>0</v>
      </c>
      <c r="DR129" s="119">
        <f ca="1">IF($K129&lt;&gt;1,IF(ISNUMBER(INDEX(Import.PLE,$K129,DR$16)),IF(INDEX(Import.PLE,$K129,DR$16)&lt;=mediçao,BR129,0),0),PLE!$AA$28*BR129)</f>
        <v>0</v>
      </c>
      <c r="DS129" s="119">
        <f ca="1">IF($K129&lt;&gt;1,IF(ISNUMBER(INDEX(Import.PLE,$K129,DS$16)),IF(INDEX(Import.PLE,$K129,DS$16)&lt;=mediçao,BS129,0),0),PLE!$AA$28*BS129)</f>
        <v>0</v>
      </c>
      <c r="DT129" s="119">
        <f ca="1">IF($K129&lt;&gt;1,IF(ISNUMBER(INDEX(Import.PLE,$K129,DT$16)),IF(INDEX(Import.PLE,$K129,DT$16)&lt;=mediçao,BT129,0),0),PLE!$AA$28*BT129)</f>
        <v>0</v>
      </c>
      <c r="DU129" s="119">
        <f ca="1">IF($K129&lt;&gt;1,IF(ISNUMBER(INDEX(Import.PLE,$K129,DU$16)),IF(INDEX(Import.PLE,$K129,DU$16)&lt;=mediçao,BU129,0),0),PLE!$AA$28*BU129)</f>
        <v>0</v>
      </c>
      <c r="DV129" s="119">
        <f ca="1">IF($K129&lt;&gt;1,IF(ISNUMBER(INDEX(Import.PLE,$K129,DV$16)),IF(INDEX(Import.PLE,$K129,DV$16)&lt;=mediçao,BV129,0),0),PLE!$AA$28*BV129)</f>
        <v>0</v>
      </c>
      <c r="DW129" s="119">
        <f ca="1">IF($K129&lt;&gt;1,IF(ISNUMBER(INDEX(Import.PLE,$K129,DW$16)),IF(INDEX(Import.PLE,$K129,DW$16)&lt;=mediçao,BW129,0),0),PLE!$AA$28*BW129)</f>
        <v>0</v>
      </c>
      <c r="DX129" s="119">
        <f ca="1">IF($K129&lt;&gt;1,IF(ISNUMBER(INDEX(Import.PLE,$K129,DX$16)),IF(INDEX(Import.PLE,$K129,DX$16)&lt;=mediçao,BX129,0),0),PLE!$AA$28*BX129)</f>
        <v>0</v>
      </c>
      <c r="DY129" s="119">
        <f ca="1">IF($K129&lt;&gt;1,IF(ISNUMBER(INDEX(Import.PLE,$K129,DY$16)),IF(INDEX(Import.PLE,$K129,DY$16)&lt;=mediçao,BY129,0),0),PLE!$AA$28*BY129)</f>
        <v>0</v>
      </c>
      <c r="DZ129" s="119">
        <f ca="1">IF($K129&lt;&gt;1,IF(ISNUMBER(INDEX(Import.PLE,$K129,DZ$16)),IF(INDEX(Import.PLE,$K129,DZ$16)&lt;=mediçao,BZ129,0),0),PLE!$AA$28*BZ129)</f>
        <v>0</v>
      </c>
      <c r="EA129" s="119">
        <f ca="1">IF($K129&lt;&gt;1,IF(ISNUMBER(INDEX(Import.PLE,$K129,EA$16)),IF(INDEX(Import.PLE,$K129,EA$16)&lt;=mediçao,CA129,0),0),PLE!$AA$28*CA129)</f>
        <v>0</v>
      </c>
      <c r="EB129" s="119">
        <f ca="1">IF($K129&lt;&gt;1,IF(ISNUMBER(INDEX(Import.PLE,$K129,EB$16)),IF(INDEX(Import.PLE,$K129,EB$16)&lt;=mediçao,CB129,0),0),PLE!$AA$28*CB129)</f>
        <v>0</v>
      </c>
      <c r="EC129" s="119">
        <f ca="1">IF($K129&lt;&gt;1,IF(ISNUMBER(INDEX(Import.PLE,$K129,EC$16)),IF(INDEX(Import.PLE,$K129,EC$16)&lt;=mediçao,CC129,0),0),PLE!$AA$28*CC129)</f>
        <v>0</v>
      </c>
      <c r="ED129" s="119">
        <f ca="1">IF($K129&lt;&gt;1,IF(ISNUMBER(INDEX(Import.PLE,$K129,ED$16)),IF(INDEX(Import.PLE,$K129,ED$16)&lt;=mediçao,CD129,0),0),PLE!$AA$28*CD129)</f>
        <v>0</v>
      </c>
      <c r="EE129" s="119">
        <f ca="1">IF($K129&lt;&gt;1,IF(ISNUMBER(INDEX(Import.PLE,$K129,EE$16)),IF(INDEX(Import.PLE,$K129,EE$16)&lt;=mediçao,CE129,0),0),PLE!$AA$28*CE129)</f>
        <v>0</v>
      </c>
      <c r="EF129" s="119">
        <f ca="1">IF($K129&lt;&gt;1,IF(ISNUMBER(INDEX(Import.PLE,$K129,EF$16)),IF(INDEX(Import.PLE,$K129,EF$16)&lt;=mediçao,CF129,0),0),PLE!$AA$28*CF129)</f>
        <v>0</v>
      </c>
      <c r="EG129" s="119">
        <f ca="1">IF($K129&lt;&gt;1,IF(ISNUMBER(INDEX(Import.PLE,$K129,EG$16)),IF(INDEX(Import.PLE,$K129,EG$16)&lt;=mediçao,CG129,0),0),PLE!$AA$28*CG129)</f>
        <v>0</v>
      </c>
      <c r="EH129" s="119">
        <f ca="1">IF($K129&lt;&gt;1,IF(ISNUMBER(INDEX(Import.PLE,$K129,EH$16)),IF(INDEX(Import.PLE,$K129,EH$16)&lt;=mediçao,CH129,0),0),PLE!$AA$28*CH129)</f>
        <v>0</v>
      </c>
      <c r="EI129" s="119">
        <f ca="1">IF($K129&lt;&gt;1,IF(ISNUMBER(INDEX(Import.PLE,$K129,EI$16)),IF(INDEX(Import.PLE,$K129,EI$16)&lt;=mediçao,CI129,0),0),PLE!$AA$28*CI129)</f>
        <v>0</v>
      </c>
      <c r="EJ129" s="119">
        <f ca="1">IF($K129&lt;&gt;1,IF(ISNUMBER(INDEX(Import.PLE,$K129,EJ$16)),IF(INDEX(Import.PLE,$K129,EJ$16)&lt;=mediçao,CJ129,0),0),PLE!$AA$28*CJ129)</f>
        <v>0</v>
      </c>
      <c r="EK129" s="119">
        <f ca="1">IF($K129&lt;&gt;1,IF(ISNUMBER(INDEX(Import.PLE,$K129,EK$16)),IF(INDEX(Import.PLE,$K129,EK$16)&lt;=mediçao,CK129,0),0),PLE!$AA$28*CK129)</f>
        <v>0</v>
      </c>
      <c r="EL129" s="119">
        <f ca="1">IF($K129&lt;&gt;1,IF(ISNUMBER(INDEX(Import.PLE,$K129,EL$16)),IF(INDEX(Import.PLE,$K129,EL$16)&lt;=mediçao,CL129,0),0),PLE!$AA$28*CL129)</f>
        <v>0</v>
      </c>
      <c r="EM129" s="119">
        <f ca="1">IF($K129&lt;&gt;1,IF(ISNUMBER(INDEX(Import.PLE,$K129,EM$16)),IF(INDEX(Import.PLE,$K129,EM$16)&lt;=mediçao,CM129,0),0),PLE!$AA$28*CM129)</f>
        <v>0</v>
      </c>
      <c r="EN129" s="119">
        <f ca="1">IF($K129&lt;&gt;1,IF(ISNUMBER(INDEX(Import.PLE,$K129,EN$16)),IF(INDEX(Import.PLE,$K129,EN$16)&lt;=mediçao,CN129,0),0),PLE!$AA$28*CN129)</f>
        <v>0</v>
      </c>
      <c r="EO129" s="119">
        <f ca="1">IF($K129&lt;&gt;1,IF(ISNUMBER(INDEX(Import.PLE,$K129,EO$16)),IF(INDEX(Import.PLE,$K129,EO$16)&lt;=mediçao,CO129,0),0),PLE!$AA$28*CO129)</f>
        <v>0</v>
      </c>
      <c r="EP129" s="119">
        <f ca="1">IF($K129&lt;&gt;1,IF(ISNUMBER(INDEX(Import.PLE,$K129,EP$16)),IF(INDEX(Import.PLE,$K129,EP$16)&lt;=mediçao,CP129,0),0),PLE!$AA$28*CP129)</f>
        <v>0</v>
      </c>
      <c r="EQ129" s="119">
        <f ca="1">IF($K129&lt;&gt;1,IF(ISNUMBER(INDEX(Import.PLE,$K129,EQ$16)),IF(INDEX(Import.PLE,$K129,EQ$16)&lt;=mediçao,CQ129,0),0),PLE!$AA$28*CQ129)</f>
        <v>0</v>
      </c>
      <c r="ER129" s="119">
        <f ca="1">IF($K129&lt;&gt;1,IF(ISNUMBER(INDEX(Import.PLE,$K129,ER$16)),IF(INDEX(Import.PLE,$K129,ER$16)&lt;=mediçao,CR129,0),0),PLE!$AA$28*CR129)</f>
        <v>0</v>
      </c>
      <c r="ES129" s="119">
        <f ca="1">IF($K129&lt;&gt;1,IF(ISNUMBER(INDEX(Import.PLE,$K129,ES$16)),IF(INDEX(Import.PLE,$K129,ES$16)&lt;=mediçao,CS129,0),0),PLE!$AA$28*CS129)</f>
        <v>0</v>
      </c>
      <c r="ET129" s="119">
        <f ca="1">IF($K129&lt;&gt;1,IF(ISNUMBER(INDEX(Import.PLE,$K129,ET$16)),IF(INDEX(Import.PLE,$K129,ET$16)&lt;=mediçao,CT129,0),0),PLE!$AA$28*CT129)</f>
        <v>0</v>
      </c>
      <c r="EU129" s="119">
        <f ca="1">IF($K129&lt;&gt;1,IF(ISNUMBER(INDEX(Import.PLE,$K129,EU$16)),IF(INDEX(Import.PLE,$K129,EU$16)&lt;=mediçao,CU129,0),0),PLE!$AA$28*CU129)</f>
        <v>0</v>
      </c>
      <c r="EV129" s="119">
        <f ca="1">IF($K129&lt;&gt;1,IF(ISNUMBER(INDEX(Import.PLE,$K129,EV$16)),IF(INDEX(Import.PLE,$K129,EV$16)&lt;=mediçao,CV129,0),0),PLE!$AA$28*CV129)</f>
        <v>0</v>
      </c>
      <c r="EW129" s="119">
        <f ca="1">IF($K129&lt;&gt;1,IF(ISNUMBER(INDEX(Import.PLE,$K129,EW$16)),IF(INDEX(Import.PLE,$K129,EW$16)&lt;=mediçao,CW129,0),0),PLE!$AA$28*CW129)</f>
        <v>0</v>
      </c>
      <c r="EX129" s="119">
        <f ca="1">IF($K129&lt;&gt;1,IF(ISNUMBER(INDEX(Import.PLE,$K129,EX$16)),IF(INDEX(Import.PLE,$K129,EX$16)&lt;=mediçao,CX129,0),0),PLE!$AA$28*CX129)</f>
        <v>0</v>
      </c>
      <c r="EY129" s="119">
        <f ca="1">IF($K129&lt;&gt;1,IF(ISNUMBER(INDEX(Import.PLE,$K129,EY$16)),IF(INDEX(Import.PLE,$K129,EY$16)&lt;=mediçao,CY129,0),0),PLE!$AA$28*CY129)</f>
        <v>0</v>
      </c>
      <c r="EZ129" s="119">
        <f ca="1">IF($K129&lt;&gt;1,IF(ISNUMBER(INDEX(Import.PLE,$K129,EZ$16)),IF(INDEX(Import.PLE,$K129,EZ$16)&lt;=mediçao,CZ129,0),0),PLE!$AA$28*CZ129)</f>
        <v>0</v>
      </c>
      <c r="FA129" s="119">
        <f ca="1">IF($K129&lt;&gt;1,IF(ISNUMBER(INDEX(Import.PLE,$K129,FA$16)),IF(INDEX(Import.PLE,$K129,FA$16)&lt;=mediçao,DA129,0),0),PLE!$AA$28*DA129)</f>
        <v>0</v>
      </c>
      <c r="FB129" s="119">
        <f ca="1">IF($K129&lt;&gt;1,IF(ISNUMBER(INDEX(Import.PLE,$K129,FB$16)),IF(INDEX(Import.PLE,$K129,FB$16)&lt;=mediçao,DB129,0),0),PLE!$AA$28*DB129)</f>
        <v>0</v>
      </c>
      <c r="FC129" s="119">
        <f ca="1">IF($K129&lt;&gt;1,IF(ISNUMBER(INDEX(Import.PLE,$K129,FC$16)),IF(INDEX(Import.PLE,$K129,FC$16)&lt;=mediçao,DC129,0),0),PLE!$AA$28*DC129)</f>
        <v>0</v>
      </c>
      <c r="FD129" s="119">
        <f ca="1">IF($K129&lt;&gt;1,IF(ISNUMBER(INDEX(Import.PLE,$K129,FD$16)),IF(INDEX(Import.PLE,$K129,FD$16)&lt;=mediçao,DD129,0),0),PLE!$AA$28*DD129)</f>
        <v>0</v>
      </c>
      <c r="FE129" s="119">
        <f ca="1">IF($K129&lt;&gt;1,IF(ISNUMBER(INDEX(Import.PLE,$K129,FE$16)),IF(INDEX(Import.PLE,$K129,FE$16)&lt;=mediçao,DE129,0),0),PLE!$AA$28*DE129)</f>
        <v>0</v>
      </c>
      <c r="FF129" s="119">
        <f ca="1">IF($K129&lt;&gt;1,IF(ISNUMBER(INDEX(Import.PLE,$K129,FF$16)),IF(INDEX(Import.PLE,$K129,FF$16)&lt;=mediçao,DF129,0),0),PLE!$AA$28*DF129)</f>
        <v>0</v>
      </c>
      <c r="FG129" s="119">
        <f ca="1">IF($K129&lt;&gt;1,IF(ISNUMBER(INDEX(Import.PLE,$K129,FG$16)),IF(INDEX(Import.PLE,$K129,FG$16)&lt;=mediçao,DG129,0),0),PLE!$AA$28*DG129)</f>
        <v>0</v>
      </c>
      <c r="FH129" s="119">
        <f ca="1">IF($K129&lt;&gt;1,IF(ISNUMBER(INDEX(Import.PLE,$K129,FH$16)),IF(INDEX(Import.PLE,$K129,FH$16)&lt;=mediçao,DH129,0),0),PLE!$AA$28*DH129)</f>
        <v>0</v>
      </c>
      <c r="FI129" s="119">
        <f ca="1">IF($K129&lt;&gt;1,IF(ISNUMBER(INDEX(Import.PLE,$K129,FI$16)),IF(INDEX(Import.PLE,$K129,FI$16)&lt;=mediçao,DI129,0),0),PLE!$AA$28*DI129)</f>
        <v>0</v>
      </c>
      <c r="FJ129" s="119">
        <f ca="1">IF($K129&lt;&gt;1,IF(ISNUMBER(INDEX(Import.PLE,$K129,FJ$16)),IF(INDEX(Import.PLE,$K129,FJ$16)&lt;=mediçao,DJ129,0),0),PLE!$AA$28*DJ129)</f>
        <v>0</v>
      </c>
    </row>
    <row r="130" spans="2:166" s="88" customFormat="1" ht="11.25" customHeight="1" x14ac:dyDescent="0.35">
      <c r="B130" s="118">
        <f t="shared" ca="1" si="60"/>
        <v>113</v>
      </c>
      <c r="C130" s="83" t="str">
        <f t="shared" si="4"/>
        <v>Serviço</v>
      </c>
      <c r="D130" s="138" t="s">
        <v>408</v>
      </c>
      <c r="E130" s="139" t="s">
        <v>409</v>
      </c>
      <c r="F130" s="137" t="s">
        <v>329</v>
      </c>
      <c r="G130" s="174">
        <f t="shared" si="5"/>
        <v>35</v>
      </c>
      <c r="H130" s="175">
        <f t="shared" si="6"/>
        <v>4.3199999999999994</v>
      </c>
      <c r="I130" s="176">
        <v>151.19999999999999</v>
      </c>
      <c r="J130" s="86"/>
      <c r="K130" s="168">
        <f>deactivatedados.form1</f>
        <v>13</v>
      </c>
      <c r="L130" s="167" t="s">
        <v>713</v>
      </c>
      <c r="M130" s="87"/>
      <c r="N130" s="181">
        <v>35</v>
      </c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  <c r="AA130" s="181"/>
      <c r="AB130" s="181"/>
      <c r="AC130" s="181"/>
      <c r="AD130" s="181"/>
      <c r="AE130" s="181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1"/>
      <c r="AV130" s="181"/>
      <c r="AW130" s="181"/>
      <c r="AX130" s="181"/>
      <c r="AY130" s="181"/>
      <c r="AZ130" s="181"/>
      <c r="BA130" s="181"/>
      <c r="BB130" s="181"/>
      <c r="BC130" s="181"/>
      <c r="BD130" s="181"/>
      <c r="BE130" s="181"/>
      <c r="BF130" s="181"/>
      <c r="BG130" s="181"/>
      <c r="BH130" s="181"/>
      <c r="BI130" s="181"/>
      <c r="BJ130" s="181"/>
      <c r="BK130" s="181"/>
      <c r="BM130" s="119">
        <f t="shared" ca="1" si="7"/>
        <v>151.19999999999999</v>
      </c>
      <c r="BN130" s="119">
        <f t="shared" si="8"/>
        <v>0</v>
      </c>
      <c r="BO130" s="119">
        <f t="shared" si="9"/>
        <v>0</v>
      </c>
      <c r="BP130" s="119">
        <f t="shared" si="10"/>
        <v>0</v>
      </c>
      <c r="BQ130" s="119">
        <f t="shared" si="11"/>
        <v>0</v>
      </c>
      <c r="BR130" s="119">
        <f t="shared" si="12"/>
        <v>0</v>
      </c>
      <c r="BS130" s="119">
        <f t="shared" si="13"/>
        <v>0</v>
      </c>
      <c r="BT130" s="119">
        <f t="shared" si="14"/>
        <v>0</v>
      </c>
      <c r="BU130" s="119">
        <f t="shared" si="15"/>
        <v>0</v>
      </c>
      <c r="BV130" s="119">
        <f t="shared" si="16"/>
        <v>0</v>
      </c>
      <c r="BW130" s="119">
        <f t="shared" si="17"/>
        <v>0</v>
      </c>
      <c r="BX130" s="119">
        <f t="shared" si="18"/>
        <v>0</v>
      </c>
      <c r="BY130" s="119">
        <f t="shared" si="19"/>
        <v>0</v>
      </c>
      <c r="BZ130" s="119">
        <f t="shared" si="20"/>
        <v>0</v>
      </c>
      <c r="CA130" s="119">
        <f t="shared" si="21"/>
        <v>0</v>
      </c>
      <c r="CB130" s="119">
        <f t="shared" si="22"/>
        <v>0</v>
      </c>
      <c r="CC130" s="119">
        <f t="shared" si="23"/>
        <v>0</v>
      </c>
      <c r="CD130" s="119">
        <f t="shared" si="24"/>
        <v>0</v>
      </c>
      <c r="CE130" s="119">
        <f t="shared" si="25"/>
        <v>0</v>
      </c>
      <c r="CF130" s="119">
        <f t="shared" si="26"/>
        <v>0</v>
      </c>
      <c r="CG130" s="119">
        <f t="shared" si="27"/>
        <v>0</v>
      </c>
      <c r="CH130" s="119">
        <f t="shared" si="28"/>
        <v>0</v>
      </c>
      <c r="CI130" s="119">
        <f t="shared" si="29"/>
        <v>0</v>
      </c>
      <c r="CJ130" s="119">
        <f t="shared" si="30"/>
        <v>0</v>
      </c>
      <c r="CK130" s="119">
        <f t="shared" si="31"/>
        <v>0</v>
      </c>
      <c r="CL130" s="119">
        <f t="shared" si="32"/>
        <v>0</v>
      </c>
      <c r="CM130" s="119">
        <f t="shared" si="33"/>
        <v>0</v>
      </c>
      <c r="CN130" s="119">
        <f t="shared" si="34"/>
        <v>0</v>
      </c>
      <c r="CO130" s="119">
        <f t="shared" si="35"/>
        <v>0</v>
      </c>
      <c r="CP130" s="119">
        <f t="shared" si="36"/>
        <v>0</v>
      </c>
      <c r="CQ130" s="119">
        <f t="shared" si="37"/>
        <v>0</v>
      </c>
      <c r="CR130" s="119">
        <f t="shared" si="38"/>
        <v>0</v>
      </c>
      <c r="CS130" s="119">
        <f t="shared" si="39"/>
        <v>0</v>
      </c>
      <c r="CT130" s="119">
        <f t="shared" si="40"/>
        <v>0</v>
      </c>
      <c r="CU130" s="119">
        <f t="shared" si="41"/>
        <v>0</v>
      </c>
      <c r="CV130" s="119">
        <f t="shared" si="42"/>
        <v>0</v>
      </c>
      <c r="CW130" s="119">
        <f t="shared" si="43"/>
        <v>0</v>
      </c>
      <c r="CX130" s="119">
        <f t="shared" si="44"/>
        <v>0</v>
      </c>
      <c r="CY130" s="119">
        <f t="shared" si="45"/>
        <v>0</v>
      </c>
      <c r="CZ130" s="119">
        <f t="shared" si="46"/>
        <v>0</v>
      </c>
      <c r="DA130" s="119">
        <f t="shared" si="47"/>
        <v>0</v>
      </c>
      <c r="DB130" s="119">
        <f t="shared" si="48"/>
        <v>0</v>
      </c>
      <c r="DC130" s="119">
        <f t="shared" si="49"/>
        <v>0</v>
      </c>
      <c r="DD130" s="119">
        <f t="shared" si="50"/>
        <v>0</v>
      </c>
      <c r="DE130" s="119">
        <f t="shared" si="51"/>
        <v>0</v>
      </c>
      <c r="DF130" s="119">
        <f t="shared" si="52"/>
        <v>0</v>
      </c>
      <c r="DG130" s="119">
        <f t="shared" si="53"/>
        <v>0</v>
      </c>
      <c r="DH130" s="119">
        <f t="shared" si="54"/>
        <v>0</v>
      </c>
      <c r="DI130" s="119">
        <f t="shared" si="55"/>
        <v>0</v>
      </c>
      <c r="DJ130" s="119">
        <f t="shared" si="56"/>
        <v>0</v>
      </c>
      <c r="DK130" s="126" t="str">
        <f t="shared" si="57"/>
        <v>1</v>
      </c>
      <c r="DL130" s="126">
        <f t="shared" ca="1" si="58"/>
        <v>0</v>
      </c>
      <c r="DM130" s="119">
        <f ca="1">IF($K130&lt;&gt;1,IF(ISNUMBER(INDEX(Import.PLE,$K130,DM$16)),IF(INDEX(Import.PLE,$K130,DM$16)&lt;=mediçao,BM130,0),0),PLE!$AA$28*BM130)</f>
        <v>0</v>
      </c>
      <c r="DN130" s="119">
        <f ca="1">IF($K130&lt;&gt;1,IF(ISNUMBER(INDEX(Import.PLE,$K130,DN$16)),IF(INDEX(Import.PLE,$K130,DN$16)&lt;=mediçao,BN130,0),0),PLE!$AA$28*BN130)</f>
        <v>0</v>
      </c>
      <c r="DO130" s="119">
        <f ca="1">IF($K130&lt;&gt;1,IF(ISNUMBER(INDEX(Import.PLE,$K130,DO$16)),IF(INDEX(Import.PLE,$K130,DO$16)&lt;=mediçao,BO130,0),0),PLE!$AA$28*BO130)</f>
        <v>0</v>
      </c>
      <c r="DP130" s="119">
        <f ca="1">IF($K130&lt;&gt;1,IF(ISNUMBER(INDEX(Import.PLE,$K130,DP$16)),IF(INDEX(Import.PLE,$K130,DP$16)&lt;=mediçao,BP130,0),0),PLE!$AA$28*BP130)</f>
        <v>0</v>
      </c>
      <c r="DQ130" s="119">
        <f ca="1">IF($K130&lt;&gt;1,IF(ISNUMBER(INDEX(Import.PLE,$K130,DQ$16)),IF(INDEX(Import.PLE,$K130,DQ$16)&lt;=mediçao,BQ130,0),0),PLE!$AA$28*BQ130)</f>
        <v>0</v>
      </c>
      <c r="DR130" s="119">
        <f ca="1">IF($K130&lt;&gt;1,IF(ISNUMBER(INDEX(Import.PLE,$K130,DR$16)),IF(INDEX(Import.PLE,$K130,DR$16)&lt;=mediçao,BR130,0),0),PLE!$AA$28*BR130)</f>
        <v>0</v>
      </c>
      <c r="DS130" s="119">
        <f ca="1">IF($K130&lt;&gt;1,IF(ISNUMBER(INDEX(Import.PLE,$K130,DS$16)),IF(INDEX(Import.PLE,$K130,DS$16)&lt;=mediçao,BS130,0),0),PLE!$AA$28*BS130)</f>
        <v>0</v>
      </c>
      <c r="DT130" s="119">
        <f ca="1">IF($K130&lt;&gt;1,IF(ISNUMBER(INDEX(Import.PLE,$K130,DT$16)),IF(INDEX(Import.PLE,$K130,DT$16)&lt;=mediçao,BT130,0),0),PLE!$AA$28*BT130)</f>
        <v>0</v>
      </c>
      <c r="DU130" s="119">
        <f ca="1">IF($K130&lt;&gt;1,IF(ISNUMBER(INDEX(Import.PLE,$K130,DU$16)),IF(INDEX(Import.PLE,$K130,DU$16)&lt;=mediçao,BU130,0),0),PLE!$AA$28*BU130)</f>
        <v>0</v>
      </c>
      <c r="DV130" s="119">
        <f ca="1">IF($K130&lt;&gt;1,IF(ISNUMBER(INDEX(Import.PLE,$K130,DV$16)),IF(INDEX(Import.PLE,$K130,DV$16)&lt;=mediçao,BV130,0),0),PLE!$AA$28*BV130)</f>
        <v>0</v>
      </c>
      <c r="DW130" s="119">
        <f ca="1">IF($K130&lt;&gt;1,IF(ISNUMBER(INDEX(Import.PLE,$K130,DW$16)),IF(INDEX(Import.PLE,$K130,DW$16)&lt;=mediçao,BW130,0),0),PLE!$AA$28*BW130)</f>
        <v>0</v>
      </c>
      <c r="DX130" s="119">
        <f ca="1">IF($K130&lt;&gt;1,IF(ISNUMBER(INDEX(Import.PLE,$K130,DX$16)),IF(INDEX(Import.PLE,$K130,DX$16)&lt;=mediçao,BX130,0),0),PLE!$AA$28*BX130)</f>
        <v>0</v>
      </c>
      <c r="DY130" s="119">
        <f ca="1">IF($K130&lt;&gt;1,IF(ISNUMBER(INDEX(Import.PLE,$K130,DY$16)),IF(INDEX(Import.PLE,$K130,DY$16)&lt;=mediçao,BY130,0),0),PLE!$AA$28*BY130)</f>
        <v>0</v>
      </c>
      <c r="DZ130" s="119">
        <f ca="1">IF($K130&lt;&gt;1,IF(ISNUMBER(INDEX(Import.PLE,$K130,DZ$16)),IF(INDEX(Import.PLE,$K130,DZ$16)&lt;=mediçao,BZ130,0),0),PLE!$AA$28*BZ130)</f>
        <v>0</v>
      </c>
      <c r="EA130" s="119">
        <f ca="1">IF($K130&lt;&gt;1,IF(ISNUMBER(INDEX(Import.PLE,$K130,EA$16)),IF(INDEX(Import.PLE,$K130,EA$16)&lt;=mediçao,CA130,0),0),PLE!$AA$28*CA130)</f>
        <v>0</v>
      </c>
      <c r="EB130" s="119">
        <f ca="1">IF($K130&lt;&gt;1,IF(ISNUMBER(INDEX(Import.PLE,$K130,EB$16)),IF(INDEX(Import.PLE,$K130,EB$16)&lt;=mediçao,CB130,0),0),PLE!$AA$28*CB130)</f>
        <v>0</v>
      </c>
      <c r="EC130" s="119">
        <f ca="1">IF($K130&lt;&gt;1,IF(ISNUMBER(INDEX(Import.PLE,$K130,EC$16)),IF(INDEX(Import.PLE,$K130,EC$16)&lt;=mediçao,CC130,0),0),PLE!$AA$28*CC130)</f>
        <v>0</v>
      </c>
      <c r="ED130" s="119">
        <f ca="1">IF($K130&lt;&gt;1,IF(ISNUMBER(INDEX(Import.PLE,$K130,ED$16)),IF(INDEX(Import.PLE,$K130,ED$16)&lt;=mediçao,CD130,0),0),PLE!$AA$28*CD130)</f>
        <v>0</v>
      </c>
      <c r="EE130" s="119">
        <f ca="1">IF($K130&lt;&gt;1,IF(ISNUMBER(INDEX(Import.PLE,$K130,EE$16)),IF(INDEX(Import.PLE,$K130,EE$16)&lt;=mediçao,CE130,0),0),PLE!$AA$28*CE130)</f>
        <v>0</v>
      </c>
      <c r="EF130" s="119">
        <f ca="1">IF($K130&lt;&gt;1,IF(ISNUMBER(INDEX(Import.PLE,$K130,EF$16)),IF(INDEX(Import.PLE,$K130,EF$16)&lt;=mediçao,CF130,0),0),PLE!$AA$28*CF130)</f>
        <v>0</v>
      </c>
      <c r="EG130" s="119">
        <f ca="1">IF($K130&lt;&gt;1,IF(ISNUMBER(INDEX(Import.PLE,$K130,EG$16)),IF(INDEX(Import.PLE,$K130,EG$16)&lt;=mediçao,CG130,0),0),PLE!$AA$28*CG130)</f>
        <v>0</v>
      </c>
      <c r="EH130" s="119">
        <f ca="1">IF($K130&lt;&gt;1,IF(ISNUMBER(INDEX(Import.PLE,$K130,EH$16)),IF(INDEX(Import.PLE,$K130,EH$16)&lt;=mediçao,CH130,0),0),PLE!$AA$28*CH130)</f>
        <v>0</v>
      </c>
      <c r="EI130" s="119">
        <f ca="1">IF($K130&lt;&gt;1,IF(ISNUMBER(INDEX(Import.PLE,$K130,EI$16)),IF(INDEX(Import.PLE,$K130,EI$16)&lt;=mediçao,CI130,0),0),PLE!$AA$28*CI130)</f>
        <v>0</v>
      </c>
      <c r="EJ130" s="119">
        <f ca="1">IF($K130&lt;&gt;1,IF(ISNUMBER(INDEX(Import.PLE,$K130,EJ$16)),IF(INDEX(Import.PLE,$K130,EJ$16)&lt;=mediçao,CJ130,0),0),PLE!$AA$28*CJ130)</f>
        <v>0</v>
      </c>
      <c r="EK130" s="119">
        <f ca="1">IF($K130&lt;&gt;1,IF(ISNUMBER(INDEX(Import.PLE,$K130,EK$16)),IF(INDEX(Import.PLE,$K130,EK$16)&lt;=mediçao,CK130,0),0),PLE!$AA$28*CK130)</f>
        <v>0</v>
      </c>
      <c r="EL130" s="119">
        <f ca="1">IF($K130&lt;&gt;1,IF(ISNUMBER(INDEX(Import.PLE,$K130,EL$16)),IF(INDEX(Import.PLE,$K130,EL$16)&lt;=mediçao,CL130,0),0),PLE!$AA$28*CL130)</f>
        <v>0</v>
      </c>
      <c r="EM130" s="119">
        <f ca="1">IF($K130&lt;&gt;1,IF(ISNUMBER(INDEX(Import.PLE,$K130,EM$16)),IF(INDEX(Import.PLE,$K130,EM$16)&lt;=mediçao,CM130,0),0),PLE!$AA$28*CM130)</f>
        <v>0</v>
      </c>
      <c r="EN130" s="119">
        <f ca="1">IF($K130&lt;&gt;1,IF(ISNUMBER(INDEX(Import.PLE,$K130,EN$16)),IF(INDEX(Import.PLE,$K130,EN$16)&lt;=mediçao,CN130,0),0),PLE!$AA$28*CN130)</f>
        <v>0</v>
      </c>
      <c r="EO130" s="119">
        <f ca="1">IF($K130&lt;&gt;1,IF(ISNUMBER(INDEX(Import.PLE,$K130,EO$16)),IF(INDEX(Import.PLE,$K130,EO$16)&lt;=mediçao,CO130,0),0),PLE!$AA$28*CO130)</f>
        <v>0</v>
      </c>
      <c r="EP130" s="119">
        <f ca="1">IF($K130&lt;&gt;1,IF(ISNUMBER(INDEX(Import.PLE,$K130,EP$16)),IF(INDEX(Import.PLE,$K130,EP$16)&lt;=mediçao,CP130,0),0),PLE!$AA$28*CP130)</f>
        <v>0</v>
      </c>
      <c r="EQ130" s="119">
        <f ca="1">IF($K130&lt;&gt;1,IF(ISNUMBER(INDEX(Import.PLE,$K130,EQ$16)),IF(INDEX(Import.PLE,$K130,EQ$16)&lt;=mediçao,CQ130,0),0),PLE!$AA$28*CQ130)</f>
        <v>0</v>
      </c>
      <c r="ER130" s="119">
        <f ca="1">IF($K130&lt;&gt;1,IF(ISNUMBER(INDEX(Import.PLE,$K130,ER$16)),IF(INDEX(Import.PLE,$K130,ER$16)&lt;=mediçao,CR130,0),0),PLE!$AA$28*CR130)</f>
        <v>0</v>
      </c>
      <c r="ES130" s="119">
        <f ca="1">IF($K130&lt;&gt;1,IF(ISNUMBER(INDEX(Import.PLE,$K130,ES$16)),IF(INDEX(Import.PLE,$K130,ES$16)&lt;=mediçao,CS130,0),0),PLE!$AA$28*CS130)</f>
        <v>0</v>
      </c>
      <c r="ET130" s="119">
        <f ca="1">IF($K130&lt;&gt;1,IF(ISNUMBER(INDEX(Import.PLE,$K130,ET$16)),IF(INDEX(Import.PLE,$K130,ET$16)&lt;=mediçao,CT130,0),0),PLE!$AA$28*CT130)</f>
        <v>0</v>
      </c>
      <c r="EU130" s="119">
        <f ca="1">IF($K130&lt;&gt;1,IF(ISNUMBER(INDEX(Import.PLE,$K130,EU$16)),IF(INDEX(Import.PLE,$K130,EU$16)&lt;=mediçao,CU130,0),0),PLE!$AA$28*CU130)</f>
        <v>0</v>
      </c>
      <c r="EV130" s="119">
        <f ca="1">IF($K130&lt;&gt;1,IF(ISNUMBER(INDEX(Import.PLE,$K130,EV$16)),IF(INDEX(Import.PLE,$K130,EV$16)&lt;=mediçao,CV130,0),0),PLE!$AA$28*CV130)</f>
        <v>0</v>
      </c>
      <c r="EW130" s="119">
        <f ca="1">IF($K130&lt;&gt;1,IF(ISNUMBER(INDEX(Import.PLE,$K130,EW$16)),IF(INDEX(Import.PLE,$K130,EW$16)&lt;=mediçao,CW130,0),0),PLE!$AA$28*CW130)</f>
        <v>0</v>
      </c>
      <c r="EX130" s="119">
        <f ca="1">IF($K130&lt;&gt;1,IF(ISNUMBER(INDEX(Import.PLE,$K130,EX$16)),IF(INDEX(Import.PLE,$K130,EX$16)&lt;=mediçao,CX130,0),0),PLE!$AA$28*CX130)</f>
        <v>0</v>
      </c>
      <c r="EY130" s="119">
        <f ca="1">IF($K130&lt;&gt;1,IF(ISNUMBER(INDEX(Import.PLE,$K130,EY$16)),IF(INDEX(Import.PLE,$K130,EY$16)&lt;=mediçao,CY130,0),0),PLE!$AA$28*CY130)</f>
        <v>0</v>
      </c>
      <c r="EZ130" s="119">
        <f ca="1">IF($K130&lt;&gt;1,IF(ISNUMBER(INDEX(Import.PLE,$K130,EZ$16)),IF(INDEX(Import.PLE,$K130,EZ$16)&lt;=mediçao,CZ130,0),0),PLE!$AA$28*CZ130)</f>
        <v>0</v>
      </c>
      <c r="FA130" s="119">
        <f ca="1">IF($K130&lt;&gt;1,IF(ISNUMBER(INDEX(Import.PLE,$K130,FA$16)),IF(INDEX(Import.PLE,$K130,FA$16)&lt;=mediçao,DA130,0),0),PLE!$AA$28*DA130)</f>
        <v>0</v>
      </c>
      <c r="FB130" s="119">
        <f ca="1">IF($K130&lt;&gt;1,IF(ISNUMBER(INDEX(Import.PLE,$K130,FB$16)),IF(INDEX(Import.PLE,$K130,FB$16)&lt;=mediçao,DB130,0),0),PLE!$AA$28*DB130)</f>
        <v>0</v>
      </c>
      <c r="FC130" s="119">
        <f ca="1">IF($K130&lt;&gt;1,IF(ISNUMBER(INDEX(Import.PLE,$K130,FC$16)),IF(INDEX(Import.PLE,$K130,FC$16)&lt;=mediçao,DC130,0),0),PLE!$AA$28*DC130)</f>
        <v>0</v>
      </c>
      <c r="FD130" s="119">
        <f ca="1">IF($K130&lt;&gt;1,IF(ISNUMBER(INDEX(Import.PLE,$K130,FD$16)),IF(INDEX(Import.PLE,$K130,FD$16)&lt;=mediçao,DD130,0),0),PLE!$AA$28*DD130)</f>
        <v>0</v>
      </c>
      <c r="FE130" s="119">
        <f ca="1">IF($K130&lt;&gt;1,IF(ISNUMBER(INDEX(Import.PLE,$K130,FE$16)),IF(INDEX(Import.PLE,$K130,FE$16)&lt;=mediçao,DE130,0),0),PLE!$AA$28*DE130)</f>
        <v>0</v>
      </c>
      <c r="FF130" s="119">
        <f ca="1">IF($K130&lt;&gt;1,IF(ISNUMBER(INDEX(Import.PLE,$K130,FF$16)),IF(INDEX(Import.PLE,$K130,FF$16)&lt;=mediçao,DF130,0),0),PLE!$AA$28*DF130)</f>
        <v>0</v>
      </c>
      <c r="FG130" s="119">
        <f ca="1">IF($K130&lt;&gt;1,IF(ISNUMBER(INDEX(Import.PLE,$K130,FG$16)),IF(INDEX(Import.PLE,$K130,FG$16)&lt;=mediçao,DG130,0),0),PLE!$AA$28*DG130)</f>
        <v>0</v>
      </c>
      <c r="FH130" s="119">
        <f ca="1">IF($K130&lt;&gt;1,IF(ISNUMBER(INDEX(Import.PLE,$K130,FH$16)),IF(INDEX(Import.PLE,$K130,FH$16)&lt;=mediçao,DH130,0),0),PLE!$AA$28*DH130)</f>
        <v>0</v>
      </c>
      <c r="FI130" s="119">
        <f ca="1">IF($K130&lt;&gt;1,IF(ISNUMBER(INDEX(Import.PLE,$K130,FI$16)),IF(INDEX(Import.PLE,$K130,FI$16)&lt;=mediçao,DI130,0),0),PLE!$AA$28*DI130)</f>
        <v>0</v>
      </c>
      <c r="FJ130" s="119">
        <f ca="1">IF($K130&lt;&gt;1,IF(ISNUMBER(INDEX(Import.PLE,$K130,FJ$16)),IF(INDEX(Import.PLE,$K130,FJ$16)&lt;=mediçao,DJ130,0),0),PLE!$AA$28*DJ130)</f>
        <v>0</v>
      </c>
    </row>
    <row r="131" spans="2:166" s="88" customFormat="1" ht="11.25" customHeight="1" x14ac:dyDescent="0.35">
      <c r="B131" s="118">
        <f t="shared" ca="1" si="60"/>
        <v>114</v>
      </c>
      <c r="C131" s="83" t="str">
        <f t="shared" si="4"/>
        <v>Serviço</v>
      </c>
      <c r="D131" s="138" t="s">
        <v>410</v>
      </c>
      <c r="E131" s="139" t="s">
        <v>411</v>
      </c>
      <c r="F131" s="137" t="s">
        <v>329</v>
      </c>
      <c r="G131" s="174">
        <f t="shared" si="5"/>
        <v>7</v>
      </c>
      <c r="H131" s="175">
        <f t="shared" si="6"/>
        <v>5.6899999999999995</v>
      </c>
      <c r="I131" s="176">
        <v>39.83</v>
      </c>
      <c r="J131" s="86"/>
      <c r="K131" s="168">
        <f>deactivatedados.form1</f>
        <v>13</v>
      </c>
      <c r="L131" s="167" t="s">
        <v>713</v>
      </c>
      <c r="M131" s="87"/>
      <c r="N131" s="181">
        <v>7</v>
      </c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1"/>
      <c r="AE131" s="181"/>
      <c r="AF131" s="181"/>
      <c r="AG131" s="181"/>
      <c r="AH131" s="181"/>
      <c r="AI131" s="181"/>
      <c r="AJ131" s="181"/>
      <c r="AK131" s="181"/>
      <c r="AL131" s="181"/>
      <c r="AM131" s="181"/>
      <c r="AN131" s="181"/>
      <c r="AO131" s="181"/>
      <c r="AP131" s="181"/>
      <c r="AQ131" s="181"/>
      <c r="AR131" s="181"/>
      <c r="AS131" s="181"/>
      <c r="AT131" s="181"/>
      <c r="AU131" s="181"/>
      <c r="AV131" s="181"/>
      <c r="AW131" s="181"/>
      <c r="AX131" s="181"/>
      <c r="AY131" s="181"/>
      <c r="AZ131" s="181"/>
      <c r="BA131" s="181"/>
      <c r="BB131" s="181"/>
      <c r="BC131" s="181"/>
      <c r="BD131" s="181"/>
      <c r="BE131" s="181"/>
      <c r="BF131" s="181"/>
      <c r="BG131" s="181"/>
      <c r="BH131" s="181"/>
      <c r="BI131" s="181"/>
      <c r="BJ131" s="181"/>
      <c r="BK131" s="181"/>
      <c r="BM131" s="119">
        <f t="shared" ca="1" si="7"/>
        <v>39.83</v>
      </c>
      <c r="BN131" s="119">
        <f t="shared" si="8"/>
        <v>0</v>
      </c>
      <c r="BO131" s="119">
        <f t="shared" si="9"/>
        <v>0</v>
      </c>
      <c r="BP131" s="119">
        <f t="shared" si="10"/>
        <v>0</v>
      </c>
      <c r="BQ131" s="119">
        <f t="shared" si="11"/>
        <v>0</v>
      </c>
      <c r="BR131" s="119">
        <f t="shared" si="12"/>
        <v>0</v>
      </c>
      <c r="BS131" s="119">
        <f t="shared" si="13"/>
        <v>0</v>
      </c>
      <c r="BT131" s="119">
        <f t="shared" si="14"/>
        <v>0</v>
      </c>
      <c r="BU131" s="119">
        <f t="shared" si="15"/>
        <v>0</v>
      </c>
      <c r="BV131" s="119">
        <f t="shared" si="16"/>
        <v>0</v>
      </c>
      <c r="BW131" s="119">
        <f t="shared" si="17"/>
        <v>0</v>
      </c>
      <c r="BX131" s="119">
        <f t="shared" si="18"/>
        <v>0</v>
      </c>
      <c r="BY131" s="119">
        <f t="shared" si="19"/>
        <v>0</v>
      </c>
      <c r="BZ131" s="119">
        <f t="shared" si="20"/>
        <v>0</v>
      </c>
      <c r="CA131" s="119">
        <f t="shared" si="21"/>
        <v>0</v>
      </c>
      <c r="CB131" s="119">
        <f t="shared" si="22"/>
        <v>0</v>
      </c>
      <c r="CC131" s="119">
        <f t="shared" si="23"/>
        <v>0</v>
      </c>
      <c r="CD131" s="119">
        <f t="shared" si="24"/>
        <v>0</v>
      </c>
      <c r="CE131" s="119">
        <f t="shared" si="25"/>
        <v>0</v>
      </c>
      <c r="CF131" s="119">
        <f t="shared" si="26"/>
        <v>0</v>
      </c>
      <c r="CG131" s="119">
        <f t="shared" si="27"/>
        <v>0</v>
      </c>
      <c r="CH131" s="119">
        <f t="shared" si="28"/>
        <v>0</v>
      </c>
      <c r="CI131" s="119">
        <f t="shared" si="29"/>
        <v>0</v>
      </c>
      <c r="CJ131" s="119">
        <f t="shared" si="30"/>
        <v>0</v>
      </c>
      <c r="CK131" s="119">
        <f t="shared" si="31"/>
        <v>0</v>
      </c>
      <c r="CL131" s="119">
        <f t="shared" si="32"/>
        <v>0</v>
      </c>
      <c r="CM131" s="119">
        <f t="shared" si="33"/>
        <v>0</v>
      </c>
      <c r="CN131" s="119">
        <f t="shared" si="34"/>
        <v>0</v>
      </c>
      <c r="CO131" s="119">
        <f t="shared" si="35"/>
        <v>0</v>
      </c>
      <c r="CP131" s="119">
        <f t="shared" si="36"/>
        <v>0</v>
      </c>
      <c r="CQ131" s="119">
        <f t="shared" si="37"/>
        <v>0</v>
      </c>
      <c r="CR131" s="119">
        <f t="shared" si="38"/>
        <v>0</v>
      </c>
      <c r="CS131" s="119">
        <f t="shared" si="39"/>
        <v>0</v>
      </c>
      <c r="CT131" s="119">
        <f t="shared" si="40"/>
        <v>0</v>
      </c>
      <c r="CU131" s="119">
        <f t="shared" si="41"/>
        <v>0</v>
      </c>
      <c r="CV131" s="119">
        <f t="shared" si="42"/>
        <v>0</v>
      </c>
      <c r="CW131" s="119">
        <f t="shared" si="43"/>
        <v>0</v>
      </c>
      <c r="CX131" s="119">
        <f t="shared" si="44"/>
        <v>0</v>
      </c>
      <c r="CY131" s="119">
        <f t="shared" si="45"/>
        <v>0</v>
      </c>
      <c r="CZ131" s="119">
        <f t="shared" si="46"/>
        <v>0</v>
      </c>
      <c r="DA131" s="119">
        <f t="shared" si="47"/>
        <v>0</v>
      </c>
      <c r="DB131" s="119">
        <f t="shared" si="48"/>
        <v>0</v>
      </c>
      <c r="DC131" s="119">
        <f t="shared" si="49"/>
        <v>0</v>
      </c>
      <c r="DD131" s="119">
        <f t="shared" si="50"/>
        <v>0</v>
      </c>
      <c r="DE131" s="119">
        <f t="shared" si="51"/>
        <v>0</v>
      </c>
      <c r="DF131" s="119">
        <f t="shared" si="52"/>
        <v>0</v>
      </c>
      <c r="DG131" s="119">
        <f t="shared" si="53"/>
        <v>0</v>
      </c>
      <c r="DH131" s="119">
        <f t="shared" si="54"/>
        <v>0</v>
      </c>
      <c r="DI131" s="119">
        <f t="shared" si="55"/>
        <v>0</v>
      </c>
      <c r="DJ131" s="119">
        <f t="shared" si="56"/>
        <v>0</v>
      </c>
      <c r="DK131" s="126" t="str">
        <f t="shared" si="57"/>
        <v>1</v>
      </c>
      <c r="DL131" s="126">
        <f t="shared" ca="1" si="58"/>
        <v>0</v>
      </c>
      <c r="DM131" s="119">
        <f ca="1">IF($K131&lt;&gt;1,IF(ISNUMBER(INDEX(Import.PLE,$K131,DM$16)),IF(INDEX(Import.PLE,$K131,DM$16)&lt;=mediçao,BM131,0),0),PLE!$AA$28*BM131)</f>
        <v>0</v>
      </c>
      <c r="DN131" s="119">
        <f ca="1">IF($K131&lt;&gt;1,IF(ISNUMBER(INDEX(Import.PLE,$K131,DN$16)),IF(INDEX(Import.PLE,$K131,DN$16)&lt;=mediçao,BN131,0),0),PLE!$AA$28*BN131)</f>
        <v>0</v>
      </c>
      <c r="DO131" s="119">
        <f ca="1">IF($K131&lt;&gt;1,IF(ISNUMBER(INDEX(Import.PLE,$K131,DO$16)),IF(INDEX(Import.PLE,$K131,DO$16)&lt;=mediçao,BO131,0),0),PLE!$AA$28*BO131)</f>
        <v>0</v>
      </c>
      <c r="DP131" s="119">
        <f ca="1">IF($K131&lt;&gt;1,IF(ISNUMBER(INDEX(Import.PLE,$K131,DP$16)),IF(INDEX(Import.PLE,$K131,DP$16)&lt;=mediçao,BP131,0),0),PLE!$AA$28*BP131)</f>
        <v>0</v>
      </c>
      <c r="DQ131" s="119">
        <f ca="1">IF($K131&lt;&gt;1,IF(ISNUMBER(INDEX(Import.PLE,$K131,DQ$16)),IF(INDEX(Import.PLE,$K131,DQ$16)&lt;=mediçao,BQ131,0),0),PLE!$AA$28*BQ131)</f>
        <v>0</v>
      </c>
      <c r="DR131" s="119">
        <f ca="1">IF($K131&lt;&gt;1,IF(ISNUMBER(INDEX(Import.PLE,$K131,DR$16)),IF(INDEX(Import.PLE,$K131,DR$16)&lt;=mediçao,BR131,0),0),PLE!$AA$28*BR131)</f>
        <v>0</v>
      </c>
      <c r="DS131" s="119">
        <f ca="1">IF($K131&lt;&gt;1,IF(ISNUMBER(INDEX(Import.PLE,$K131,DS$16)),IF(INDEX(Import.PLE,$K131,DS$16)&lt;=mediçao,BS131,0),0),PLE!$AA$28*BS131)</f>
        <v>0</v>
      </c>
      <c r="DT131" s="119">
        <f ca="1">IF($K131&lt;&gt;1,IF(ISNUMBER(INDEX(Import.PLE,$K131,DT$16)),IF(INDEX(Import.PLE,$K131,DT$16)&lt;=mediçao,BT131,0),0),PLE!$AA$28*BT131)</f>
        <v>0</v>
      </c>
      <c r="DU131" s="119">
        <f ca="1">IF($K131&lt;&gt;1,IF(ISNUMBER(INDEX(Import.PLE,$K131,DU$16)),IF(INDEX(Import.PLE,$K131,DU$16)&lt;=mediçao,BU131,0),0),PLE!$AA$28*BU131)</f>
        <v>0</v>
      </c>
      <c r="DV131" s="119">
        <f ca="1">IF($K131&lt;&gt;1,IF(ISNUMBER(INDEX(Import.PLE,$K131,DV$16)),IF(INDEX(Import.PLE,$K131,DV$16)&lt;=mediçao,BV131,0),0),PLE!$AA$28*BV131)</f>
        <v>0</v>
      </c>
      <c r="DW131" s="119">
        <f ca="1">IF($K131&lt;&gt;1,IF(ISNUMBER(INDEX(Import.PLE,$K131,DW$16)),IF(INDEX(Import.PLE,$K131,DW$16)&lt;=mediçao,BW131,0),0),PLE!$AA$28*BW131)</f>
        <v>0</v>
      </c>
      <c r="DX131" s="119">
        <f ca="1">IF($K131&lt;&gt;1,IF(ISNUMBER(INDEX(Import.PLE,$K131,DX$16)),IF(INDEX(Import.PLE,$K131,DX$16)&lt;=mediçao,BX131,0),0),PLE!$AA$28*BX131)</f>
        <v>0</v>
      </c>
      <c r="DY131" s="119">
        <f ca="1">IF($K131&lt;&gt;1,IF(ISNUMBER(INDEX(Import.PLE,$K131,DY$16)),IF(INDEX(Import.PLE,$K131,DY$16)&lt;=mediçao,BY131,0),0),PLE!$AA$28*BY131)</f>
        <v>0</v>
      </c>
      <c r="DZ131" s="119">
        <f ca="1">IF($K131&lt;&gt;1,IF(ISNUMBER(INDEX(Import.PLE,$K131,DZ$16)),IF(INDEX(Import.PLE,$K131,DZ$16)&lt;=mediçao,BZ131,0),0),PLE!$AA$28*BZ131)</f>
        <v>0</v>
      </c>
      <c r="EA131" s="119">
        <f ca="1">IF($K131&lt;&gt;1,IF(ISNUMBER(INDEX(Import.PLE,$K131,EA$16)),IF(INDEX(Import.PLE,$K131,EA$16)&lt;=mediçao,CA131,0),0),PLE!$AA$28*CA131)</f>
        <v>0</v>
      </c>
      <c r="EB131" s="119">
        <f ca="1">IF($K131&lt;&gt;1,IF(ISNUMBER(INDEX(Import.PLE,$K131,EB$16)),IF(INDEX(Import.PLE,$K131,EB$16)&lt;=mediçao,CB131,0),0),PLE!$AA$28*CB131)</f>
        <v>0</v>
      </c>
      <c r="EC131" s="119">
        <f ca="1">IF($K131&lt;&gt;1,IF(ISNUMBER(INDEX(Import.PLE,$K131,EC$16)),IF(INDEX(Import.PLE,$K131,EC$16)&lt;=mediçao,CC131,0),0),PLE!$AA$28*CC131)</f>
        <v>0</v>
      </c>
      <c r="ED131" s="119">
        <f ca="1">IF($K131&lt;&gt;1,IF(ISNUMBER(INDEX(Import.PLE,$K131,ED$16)),IF(INDEX(Import.PLE,$K131,ED$16)&lt;=mediçao,CD131,0),0),PLE!$AA$28*CD131)</f>
        <v>0</v>
      </c>
      <c r="EE131" s="119">
        <f ca="1">IF($K131&lt;&gt;1,IF(ISNUMBER(INDEX(Import.PLE,$K131,EE$16)),IF(INDEX(Import.PLE,$K131,EE$16)&lt;=mediçao,CE131,0),0),PLE!$AA$28*CE131)</f>
        <v>0</v>
      </c>
      <c r="EF131" s="119">
        <f ca="1">IF($K131&lt;&gt;1,IF(ISNUMBER(INDEX(Import.PLE,$K131,EF$16)),IF(INDEX(Import.PLE,$K131,EF$16)&lt;=mediçao,CF131,0),0),PLE!$AA$28*CF131)</f>
        <v>0</v>
      </c>
      <c r="EG131" s="119">
        <f ca="1">IF($K131&lt;&gt;1,IF(ISNUMBER(INDEX(Import.PLE,$K131,EG$16)),IF(INDEX(Import.PLE,$K131,EG$16)&lt;=mediçao,CG131,0),0),PLE!$AA$28*CG131)</f>
        <v>0</v>
      </c>
      <c r="EH131" s="119">
        <f ca="1">IF($K131&lt;&gt;1,IF(ISNUMBER(INDEX(Import.PLE,$K131,EH$16)),IF(INDEX(Import.PLE,$K131,EH$16)&lt;=mediçao,CH131,0),0),PLE!$AA$28*CH131)</f>
        <v>0</v>
      </c>
      <c r="EI131" s="119">
        <f ca="1">IF($K131&lt;&gt;1,IF(ISNUMBER(INDEX(Import.PLE,$K131,EI$16)),IF(INDEX(Import.PLE,$K131,EI$16)&lt;=mediçao,CI131,0),0),PLE!$AA$28*CI131)</f>
        <v>0</v>
      </c>
      <c r="EJ131" s="119">
        <f ca="1">IF($K131&lt;&gt;1,IF(ISNUMBER(INDEX(Import.PLE,$K131,EJ$16)),IF(INDEX(Import.PLE,$K131,EJ$16)&lt;=mediçao,CJ131,0),0),PLE!$AA$28*CJ131)</f>
        <v>0</v>
      </c>
      <c r="EK131" s="119">
        <f ca="1">IF($K131&lt;&gt;1,IF(ISNUMBER(INDEX(Import.PLE,$K131,EK$16)),IF(INDEX(Import.PLE,$K131,EK$16)&lt;=mediçao,CK131,0),0),PLE!$AA$28*CK131)</f>
        <v>0</v>
      </c>
      <c r="EL131" s="119">
        <f ca="1">IF($K131&lt;&gt;1,IF(ISNUMBER(INDEX(Import.PLE,$K131,EL$16)),IF(INDEX(Import.PLE,$K131,EL$16)&lt;=mediçao,CL131,0),0),PLE!$AA$28*CL131)</f>
        <v>0</v>
      </c>
      <c r="EM131" s="119">
        <f ca="1">IF($K131&lt;&gt;1,IF(ISNUMBER(INDEX(Import.PLE,$K131,EM$16)),IF(INDEX(Import.PLE,$K131,EM$16)&lt;=mediçao,CM131,0),0),PLE!$AA$28*CM131)</f>
        <v>0</v>
      </c>
      <c r="EN131" s="119">
        <f ca="1">IF($K131&lt;&gt;1,IF(ISNUMBER(INDEX(Import.PLE,$K131,EN$16)),IF(INDEX(Import.PLE,$K131,EN$16)&lt;=mediçao,CN131,0),0),PLE!$AA$28*CN131)</f>
        <v>0</v>
      </c>
      <c r="EO131" s="119">
        <f ca="1">IF($K131&lt;&gt;1,IF(ISNUMBER(INDEX(Import.PLE,$K131,EO$16)),IF(INDEX(Import.PLE,$K131,EO$16)&lt;=mediçao,CO131,0),0),PLE!$AA$28*CO131)</f>
        <v>0</v>
      </c>
      <c r="EP131" s="119">
        <f ca="1">IF($K131&lt;&gt;1,IF(ISNUMBER(INDEX(Import.PLE,$K131,EP$16)),IF(INDEX(Import.PLE,$K131,EP$16)&lt;=mediçao,CP131,0),0),PLE!$AA$28*CP131)</f>
        <v>0</v>
      </c>
      <c r="EQ131" s="119">
        <f ca="1">IF($K131&lt;&gt;1,IF(ISNUMBER(INDEX(Import.PLE,$K131,EQ$16)),IF(INDEX(Import.PLE,$K131,EQ$16)&lt;=mediçao,CQ131,0),0),PLE!$AA$28*CQ131)</f>
        <v>0</v>
      </c>
      <c r="ER131" s="119">
        <f ca="1">IF($K131&lt;&gt;1,IF(ISNUMBER(INDEX(Import.PLE,$K131,ER$16)),IF(INDEX(Import.PLE,$K131,ER$16)&lt;=mediçao,CR131,0),0),PLE!$AA$28*CR131)</f>
        <v>0</v>
      </c>
      <c r="ES131" s="119">
        <f ca="1">IF($K131&lt;&gt;1,IF(ISNUMBER(INDEX(Import.PLE,$K131,ES$16)),IF(INDEX(Import.PLE,$K131,ES$16)&lt;=mediçao,CS131,0),0),PLE!$AA$28*CS131)</f>
        <v>0</v>
      </c>
      <c r="ET131" s="119">
        <f ca="1">IF($K131&lt;&gt;1,IF(ISNUMBER(INDEX(Import.PLE,$K131,ET$16)),IF(INDEX(Import.PLE,$K131,ET$16)&lt;=mediçao,CT131,0),0),PLE!$AA$28*CT131)</f>
        <v>0</v>
      </c>
      <c r="EU131" s="119">
        <f ca="1">IF($K131&lt;&gt;1,IF(ISNUMBER(INDEX(Import.PLE,$K131,EU$16)),IF(INDEX(Import.PLE,$K131,EU$16)&lt;=mediçao,CU131,0),0),PLE!$AA$28*CU131)</f>
        <v>0</v>
      </c>
      <c r="EV131" s="119">
        <f ca="1">IF($K131&lt;&gt;1,IF(ISNUMBER(INDEX(Import.PLE,$K131,EV$16)),IF(INDEX(Import.PLE,$K131,EV$16)&lt;=mediçao,CV131,0),0),PLE!$AA$28*CV131)</f>
        <v>0</v>
      </c>
      <c r="EW131" s="119">
        <f ca="1">IF($K131&lt;&gt;1,IF(ISNUMBER(INDEX(Import.PLE,$K131,EW$16)),IF(INDEX(Import.PLE,$K131,EW$16)&lt;=mediçao,CW131,0),0),PLE!$AA$28*CW131)</f>
        <v>0</v>
      </c>
      <c r="EX131" s="119">
        <f ca="1">IF($K131&lt;&gt;1,IF(ISNUMBER(INDEX(Import.PLE,$K131,EX$16)),IF(INDEX(Import.PLE,$K131,EX$16)&lt;=mediçao,CX131,0),0),PLE!$AA$28*CX131)</f>
        <v>0</v>
      </c>
      <c r="EY131" s="119">
        <f ca="1">IF($K131&lt;&gt;1,IF(ISNUMBER(INDEX(Import.PLE,$K131,EY$16)),IF(INDEX(Import.PLE,$K131,EY$16)&lt;=mediçao,CY131,0),0),PLE!$AA$28*CY131)</f>
        <v>0</v>
      </c>
      <c r="EZ131" s="119">
        <f ca="1">IF($K131&lt;&gt;1,IF(ISNUMBER(INDEX(Import.PLE,$K131,EZ$16)),IF(INDEX(Import.PLE,$K131,EZ$16)&lt;=mediçao,CZ131,0),0),PLE!$AA$28*CZ131)</f>
        <v>0</v>
      </c>
      <c r="FA131" s="119">
        <f ca="1">IF($K131&lt;&gt;1,IF(ISNUMBER(INDEX(Import.PLE,$K131,FA$16)),IF(INDEX(Import.PLE,$K131,FA$16)&lt;=mediçao,DA131,0),0),PLE!$AA$28*DA131)</f>
        <v>0</v>
      </c>
      <c r="FB131" s="119">
        <f ca="1">IF($K131&lt;&gt;1,IF(ISNUMBER(INDEX(Import.PLE,$K131,FB$16)),IF(INDEX(Import.PLE,$K131,FB$16)&lt;=mediçao,DB131,0),0),PLE!$AA$28*DB131)</f>
        <v>0</v>
      </c>
      <c r="FC131" s="119">
        <f ca="1">IF($K131&lt;&gt;1,IF(ISNUMBER(INDEX(Import.PLE,$K131,FC$16)),IF(INDEX(Import.PLE,$K131,FC$16)&lt;=mediçao,DC131,0),0),PLE!$AA$28*DC131)</f>
        <v>0</v>
      </c>
      <c r="FD131" s="119">
        <f ca="1">IF($K131&lt;&gt;1,IF(ISNUMBER(INDEX(Import.PLE,$K131,FD$16)),IF(INDEX(Import.PLE,$K131,FD$16)&lt;=mediçao,DD131,0),0),PLE!$AA$28*DD131)</f>
        <v>0</v>
      </c>
      <c r="FE131" s="119">
        <f ca="1">IF($K131&lt;&gt;1,IF(ISNUMBER(INDEX(Import.PLE,$K131,FE$16)),IF(INDEX(Import.PLE,$K131,FE$16)&lt;=mediçao,DE131,0),0),PLE!$AA$28*DE131)</f>
        <v>0</v>
      </c>
      <c r="FF131" s="119">
        <f ca="1">IF($K131&lt;&gt;1,IF(ISNUMBER(INDEX(Import.PLE,$K131,FF$16)),IF(INDEX(Import.PLE,$K131,FF$16)&lt;=mediçao,DF131,0),0),PLE!$AA$28*DF131)</f>
        <v>0</v>
      </c>
      <c r="FG131" s="119">
        <f ca="1">IF($K131&lt;&gt;1,IF(ISNUMBER(INDEX(Import.PLE,$K131,FG$16)),IF(INDEX(Import.PLE,$K131,FG$16)&lt;=mediçao,DG131,0),0),PLE!$AA$28*DG131)</f>
        <v>0</v>
      </c>
      <c r="FH131" s="119">
        <f ca="1">IF($K131&lt;&gt;1,IF(ISNUMBER(INDEX(Import.PLE,$K131,FH$16)),IF(INDEX(Import.PLE,$K131,FH$16)&lt;=mediçao,DH131,0),0),PLE!$AA$28*DH131)</f>
        <v>0</v>
      </c>
      <c r="FI131" s="119">
        <f ca="1">IF($K131&lt;&gt;1,IF(ISNUMBER(INDEX(Import.PLE,$K131,FI$16)),IF(INDEX(Import.PLE,$K131,FI$16)&lt;=mediçao,DI131,0),0),PLE!$AA$28*DI131)</f>
        <v>0</v>
      </c>
      <c r="FJ131" s="119">
        <f ca="1">IF($K131&lt;&gt;1,IF(ISNUMBER(INDEX(Import.PLE,$K131,FJ$16)),IF(INDEX(Import.PLE,$K131,FJ$16)&lt;=mediçao,DJ131,0),0),PLE!$AA$28*DJ131)</f>
        <v>0</v>
      </c>
    </row>
    <row r="132" spans="2:166" s="88" customFormat="1" ht="11.25" customHeight="1" x14ac:dyDescent="0.35">
      <c r="B132" s="118">
        <f t="shared" ca="1" si="60"/>
        <v>115</v>
      </c>
      <c r="C132" s="83" t="str">
        <f t="shared" si="4"/>
        <v>Serviço</v>
      </c>
      <c r="D132" s="138" t="s">
        <v>412</v>
      </c>
      <c r="E132" s="139" t="s">
        <v>413</v>
      </c>
      <c r="F132" s="137" t="s">
        <v>329</v>
      </c>
      <c r="G132" s="174">
        <f t="shared" si="5"/>
        <v>36</v>
      </c>
      <c r="H132" s="175">
        <f t="shared" si="6"/>
        <v>7.54</v>
      </c>
      <c r="I132" s="176">
        <v>271.44</v>
      </c>
      <c r="J132" s="86"/>
      <c r="K132" s="168">
        <f>deactivatedados.form1</f>
        <v>13</v>
      </c>
      <c r="L132" s="167" t="s">
        <v>713</v>
      </c>
      <c r="M132" s="87"/>
      <c r="N132" s="181">
        <v>36</v>
      </c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1"/>
      <c r="AX132" s="181"/>
      <c r="AY132" s="181"/>
      <c r="AZ132" s="181"/>
      <c r="BA132" s="181"/>
      <c r="BB132" s="181"/>
      <c r="BC132" s="181"/>
      <c r="BD132" s="181"/>
      <c r="BE132" s="181"/>
      <c r="BF132" s="181"/>
      <c r="BG132" s="181"/>
      <c r="BH132" s="181"/>
      <c r="BI132" s="181"/>
      <c r="BJ132" s="181"/>
      <c r="BK132" s="181"/>
      <c r="BM132" s="119">
        <f t="shared" ca="1" si="7"/>
        <v>271.44</v>
      </c>
      <c r="BN132" s="119">
        <f t="shared" si="8"/>
        <v>0</v>
      </c>
      <c r="BO132" s="119">
        <f t="shared" si="9"/>
        <v>0</v>
      </c>
      <c r="BP132" s="119">
        <f t="shared" si="10"/>
        <v>0</v>
      </c>
      <c r="BQ132" s="119">
        <f t="shared" si="11"/>
        <v>0</v>
      </c>
      <c r="BR132" s="119">
        <f t="shared" si="12"/>
        <v>0</v>
      </c>
      <c r="BS132" s="119">
        <f t="shared" si="13"/>
        <v>0</v>
      </c>
      <c r="BT132" s="119">
        <f t="shared" si="14"/>
        <v>0</v>
      </c>
      <c r="BU132" s="119">
        <f t="shared" si="15"/>
        <v>0</v>
      </c>
      <c r="BV132" s="119">
        <f t="shared" si="16"/>
        <v>0</v>
      </c>
      <c r="BW132" s="119">
        <f t="shared" si="17"/>
        <v>0</v>
      </c>
      <c r="BX132" s="119">
        <f t="shared" si="18"/>
        <v>0</v>
      </c>
      <c r="BY132" s="119">
        <f t="shared" si="19"/>
        <v>0</v>
      </c>
      <c r="BZ132" s="119">
        <f t="shared" si="20"/>
        <v>0</v>
      </c>
      <c r="CA132" s="119">
        <f t="shared" si="21"/>
        <v>0</v>
      </c>
      <c r="CB132" s="119">
        <f t="shared" si="22"/>
        <v>0</v>
      </c>
      <c r="CC132" s="119">
        <f t="shared" si="23"/>
        <v>0</v>
      </c>
      <c r="CD132" s="119">
        <f t="shared" si="24"/>
        <v>0</v>
      </c>
      <c r="CE132" s="119">
        <f t="shared" si="25"/>
        <v>0</v>
      </c>
      <c r="CF132" s="119">
        <f t="shared" si="26"/>
        <v>0</v>
      </c>
      <c r="CG132" s="119">
        <f t="shared" si="27"/>
        <v>0</v>
      </c>
      <c r="CH132" s="119">
        <f t="shared" si="28"/>
        <v>0</v>
      </c>
      <c r="CI132" s="119">
        <f t="shared" si="29"/>
        <v>0</v>
      </c>
      <c r="CJ132" s="119">
        <f t="shared" si="30"/>
        <v>0</v>
      </c>
      <c r="CK132" s="119">
        <f t="shared" si="31"/>
        <v>0</v>
      </c>
      <c r="CL132" s="119">
        <f t="shared" si="32"/>
        <v>0</v>
      </c>
      <c r="CM132" s="119">
        <f t="shared" si="33"/>
        <v>0</v>
      </c>
      <c r="CN132" s="119">
        <f t="shared" si="34"/>
        <v>0</v>
      </c>
      <c r="CO132" s="119">
        <f t="shared" si="35"/>
        <v>0</v>
      </c>
      <c r="CP132" s="119">
        <f t="shared" si="36"/>
        <v>0</v>
      </c>
      <c r="CQ132" s="119">
        <f t="shared" si="37"/>
        <v>0</v>
      </c>
      <c r="CR132" s="119">
        <f t="shared" si="38"/>
        <v>0</v>
      </c>
      <c r="CS132" s="119">
        <f t="shared" si="39"/>
        <v>0</v>
      </c>
      <c r="CT132" s="119">
        <f t="shared" si="40"/>
        <v>0</v>
      </c>
      <c r="CU132" s="119">
        <f t="shared" si="41"/>
        <v>0</v>
      </c>
      <c r="CV132" s="119">
        <f t="shared" si="42"/>
        <v>0</v>
      </c>
      <c r="CW132" s="119">
        <f t="shared" si="43"/>
        <v>0</v>
      </c>
      <c r="CX132" s="119">
        <f t="shared" si="44"/>
        <v>0</v>
      </c>
      <c r="CY132" s="119">
        <f t="shared" si="45"/>
        <v>0</v>
      </c>
      <c r="CZ132" s="119">
        <f t="shared" si="46"/>
        <v>0</v>
      </c>
      <c r="DA132" s="119">
        <f t="shared" si="47"/>
        <v>0</v>
      </c>
      <c r="DB132" s="119">
        <f t="shared" si="48"/>
        <v>0</v>
      </c>
      <c r="DC132" s="119">
        <f t="shared" si="49"/>
        <v>0</v>
      </c>
      <c r="DD132" s="119">
        <f t="shared" si="50"/>
        <v>0</v>
      </c>
      <c r="DE132" s="119">
        <f t="shared" si="51"/>
        <v>0</v>
      </c>
      <c r="DF132" s="119">
        <f t="shared" si="52"/>
        <v>0</v>
      </c>
      <c r="DG132" s="119">
        <f t="shared" si="53"/>
        <v>0</v>
      </c>
      <c r="DH132" s="119">
        <f t="shared" si="54"/>
        <v>0</v>
      </c>
      <c r="DI132" s="119">
        <f t="shared" si="55"/>
        <v>0</v>
      </c>
      <c r="DJ132" s="119">
        <f t="shared" si="56"/>
        <v>0</v>
      </c>
      <c r="DK132" s="126" t="str">
        <f t="shared" si="57"/>
        <v>1</v>
      </c>
      <c r="DL132" s="126">
        <f t="shared" ca="1" si="58"/>
        <v>0</v>
      </c>
      <c r="DM132" s="119">
        <f ca="1">IF($K132&lt;&gt;1,IF(ISNUMBER(INDEX(Import.PLE,$K132,DM$16)),IF(INDEX(Import.PLE,$K132,DM$16)&lt;=mediçao,BM132,0),0),PLE!$AA$28*BM132)</f>
        <v>0</v>
      </c>
      <c r="DN132" s="119">
        <f ca="1">IF($K132&lt;&gt;1,IF(ISNUMBER(INDEX(Import.PLE,$K132,DN$16)),IF(INDEX(Import.PLE,$K132,DN$16)&lt;=mediçao,BN132,0),0),PLE!$AA$28*BN132)</f>
        <v>0</v>
      </c>
      <c r="DO132" s="119">
        <f ca="1">IF($K132&lt;&gt;1,IF(ISNUMBER(INDEX(Import.PLE,$K132,DO$16)),IF(INDEX(Import.PLE,$K132,DO$16)&lt;=mediçao,BO132,0),0),PLE!$AA$28*BO132)</f>
        <v>0</v>
      </c>
      <c r="DP132" s="119">
        <f ca="1">IF($K132&lt;&gt;1,IF(ISNUMBER(INDEX(Import.PLE,$K132,DP$16)),IF(INDEX(Import.PLE,$K132,DP$16)&lt;=mediçao,BP132,0),0),PLE!$AA$28*BP132)</f>
        <v>0</v>
      </c>
      <c r="DQ132" s="119">
        <f ca="1">IF($K132&lt;&gt;1,IF(ISNUMBER(INDEX(Import.PLE,$K132,DQ$16)),IF(INDEX(Import.PLE,$K132,DQ$16)&lt;=mediçao,BQ132,0),0),PLE!$AA$28*BQ132)</f>
        <v>0</v>
      </c>
      <c r="DR132" s="119">
        <f ca="1">IF($K132&lt;&gt;1,IF(ISNUMBER(INDEX(Import.PLE,$K132,DR$16)),IF(INDEX(Import.PLE,$K132,DR$16)&lt;=mediçao,BR132,0),0),PLE!$AA$28*BR132)</f>
        <v>0</v>
      </c>
      <c r="DS132" s="119">
        <f ca="1">IF($K132&lt;&gt;1,IF(ISNUMBER(INDEX(Import.PLE,$K132,DS$16)),IF(INDEX(Import.PLE,$K132,DS$16)&lt;=mediçao,BS132,0),0),PLE!$AA$28*BS132)</f>
        <v>0</v>
      </c>
      <c r="DT132" s="119">
        <f ca="1">IF($K132&lt;&gt;1,IF(ISNUMBER(INDEX(Import.PLE,$K132,DT$16)),IF(INDEX(Import.PLE,$K132,DT$16)&lt;=mediçao,BT132,0),0),PLE!$AA$28*BT132)</f>
        <v>0</v>
      </c>
      <c r="DU132" s="119">
        <f ca="1">IF($K132&lt;&gt;1,IF(ISNUMBER(INDEX(Import.PLE,$K132,DU$16)),IF(INDEX(Import.PLE,$K132,DU$16)&lt;=mediçao,BU132,0),0),PLE!$AA$28*BU132)</f>
        <v>0</v>
      </c>
      <c r="DV132" s="119">
        <f ca="1">IF($K132&lt;&gt;1,IF(ISNUMBER(INDEX(Import.PLE,$K132,DV$16)),IF(INDEX(Import.PLE,$K132,DV$16)&lt;=mediçao,BV132,0),0),PLE!$AA$28*BV132)</f>
        <v>0</v>
      </c>
      <c r="DW132" s="119">
        <f ca="1">IF($K132&lt;&gt;1,IF(ISNUMBER(INDEX(Import.PLE,$K132,DW$16)),IF(INDEX(Import.PLE,$K132,DW$16)&lt;=mediçao,BW132,0),0),PLE!$AA$28*BW132)</f>
        <v>0</v>
      </c>
      <c r="DX132" s="119">
        <f ca="1">IF($K132&lt;&gt;1,IF(ISNUMBER(INDEX(Import.PLE,$K132,DX$16)),IF(INDEX(Import.PLE,$K132,DX$16)&lt;=mediçao,BX132,0),0),PLE!$AA$28*BX132)</f>
        <v>0</v>
      </c>
      <c r="DY132" s="119">
        <f ca="1">IF($K132&lt;&gt;1,IF(ISNUMBER(INDEX(Import.PLE,$K132,DY$16)),IF(INDEX(Import.PLE,$K132,DY$16)&lt;=mediçao,BY132,0),0),PLE!$AA$28*BY132)</f>
        <v>0</v>
      </c>
      <c r="DZ132" s="119">
        <f ca="1">IF($K132&lt;&gt;1,IF(ISNUMBER(INDEX(Import.PLE,$K132,DZ$16)),IF(INDEX(Import.PLE,$K132,DZ$16)&lt;=mediçao,BZ132,0),0),PLE!$AA$28*BZ132)</f>
        <v>0</v>
      </c>
      <c r="EA132" s="119">
        <f ca="1">IF($K132&lt;&gt;1,IF(ISNUMBER(INDEX(Import.PLE,$K132,EA$16)),IF(INDEX(Import.PLE,$K132,EA$16)&lt;=mediçao,CA132,0),0),PLE!$AA$28*CA132)</f>
        <v>0</v>
      </c>
      <c r="EB132" s="119">
        <f ca="1">IF($K132&lt;&gt;1,IF(ISNUMBER(INDEX(Import.PLE,$K132,EB$16)),IF(INDEX(Import.PLE,$K132,EB$16)&lt;=mediçao,CB132,0),0),PLE!$AA$28*CB132)</f>
        <v>0</v>
      </c>
      <c r="EC132" s="119">
        <f ca="1">IF($K132&lt;&gt;1,IF(ISNUMBER(INDEX(Import.PLE,$K132,EC$16)),IF(INDEX(Import.PLE,$K132,EC$16)&lt;=mediçao,CC132,0),0),PLE!$AA$28*CC132)</f>
        <v>0</v>
      </c>
      <c r="ED132" s="119">
        <f ca="1">IF($K132&lt;&gt;1,IF(ISNUMBER(INDEX(Import.PLE,$K132,ED$16)),IF(INDEX(Import.PLE,$K132,ED$16)&lt;=mediçao,CD132,0),0),PLE!$AA$28*CD132)</f>
        <v>0</v>
      </c>
      <c r="EE132" s="119">
        <f ca="1">IF($K132&lt;&gt;1,IF(ISNUMBER(INDEX(Import.PLE,$K132,EE$16)),IF(INDEX(Import.PLE,$K132,EE$16)&lt;=mediçao,CE132,0),0),PLE!$AA$28*CE132)</f>
        <v>0</v>
      </c>
      <c r="EF132" s="119">
        <f ca="1">IF($K132&lt;&gt;1,IF(ISNUMBER(INDEX(Import.PLE,$K132,EF$16)),IF(INDEX(Import.PLE,$K132,EF$16)&lt;=mediçao,CF132,0),0),PLE!$AA$28*CF132)</f>
        <v>0</v>
      </c>
      <c r="EG132" s="119">
        <f ca="1">IF($K132&lt;&gt;1,IF(ISNUMBER(INDEX(Import.PLE,$K132,EG$16)),IF(INDEX(Import.PLE,$K132,EG$16)&lt;=mediçao,CG132,0),0),PLE!$AA$28*CG132)</f>
        <v>0</v>
      </c>
      <c r="EH132" s="119">
        <f ca="1">IF($K132&lt;&gt;1,IF(ISNUMBER(INDEX(Import.PLE,$K132,EH$16)),IF(INDEX(Import.PLE,$K132,EH$16)&lt;=mediçao,CH132,0),0),PLE!$AA$28*CH132)</f>
        <v>0</v>
      </c>
      <c r="EI132" s="119">
        <f ca="1">IF($K132&lt;&gt;1,IF(ISNUMBER(INDEX(Import.PLE,$K132,EI$16)),IF(INDEX(Import.PLE,$K132,EI$16)&lt;=mediçao,CI132,0),0),PLE!$AA$28*CI132)</f>
        <v>0</v>
      </c>
      <c r="EJ132" s="119">
        <f ca="1">IF($K132&lt;&gt;1,IF(ISNUMBER(INDEX(Import.PLE,$K132,EJ$16)),IF(INDEX(Import.PLE,$K132,EJ$16)&lt;=mediçao,CJ132,0),0),PLE!$AA$28*CJ132)</f>
        <v>0</v>
      </c>
      <c r="EK132" s="119">
        <f ca="1">IF($K132&lt;&gt;1,IF(ISNUMBER(INDEX(Import.PLE,$K132,EK$16)),IF(INDEX(Import.PLE,$K132,EK$16)&lt;=mediçao,CK132,0),0),PLE!$AA$28*CK132)</f>
        <v>0</v>
      </c>
      <c r="EL132" s="119">
        <f ca="1">IF($K132&lt;&gt;1,IF(ISNUMBER(INDEX(Import.PLE,$K132,EL$16)),IF(INDEX(Import.PLE,$K132,EL$16)&lt;=mediçao,CL132,0),0),PLE!$AA$28*CL132)</f>
        <v>0</v>
      </c>
      <c r="EM132" s="119">
        <f ca="1">IF($K132&lt;&gt;1,IF(ISNUMBER(INDEX(Import.PLE,$K132,EM$16)),IF(INDEX(Import.PLE,$K132,EM$16)&lt;=mediçao,CM132,0),0),PLE!$AA$28*CM132)</f>
        <v>0</v>
      </c>
      <c r="EN132" s="119">
        <f ca="1">IF($K132&lt;&gt;1,IF(ISNUMBER(INDEX(Import.PLE,$K132,EN$16)),IF(INDEX(Import.PLE,$K132,EN$16)&lt;=mediçao,CN132,0),0),PLE!$AA$28*CN132)</f>
        <v>0</v>
      </c>
      <c r="EO132" s="119">
        <f ca="1">IF($K132&lt;&gt;1,IF(ISNUMBER(INDEX(Import.PLE,$K132,EO$16)),IF(INDEX(Import.PLE,$K132,EO$16)&lt;=mediçao,CO132,0),0),PLE!$AA$28*CO132)</f>
        <v>0</v>
      </c>
      <c r="EP132" s="119">
        <f ca="1">IF($K132&lt;&gt;1,IF(ISNUMBER(INDEX(Import.PLE,$K132,EP$16)),IF(INDEX(Import.PLE,$K132,EP$16)&lt;=mediçao,CP132,0),0),PLE!$AA$28*CP132)</f>
        <v>0</v>
      </c>
      <c r="EQ132" s="119">
        <f ca="1">IF($K132&lt;&gt;1,IF(ISNUMBER(INDEX(Import.PLE,$K132,EQ$16)),IF(INDEX(Import.PLE,$K132,EQ$16)&lt;=mediçao,CQ132,0),0),PLE!$AA$28*CQ132)</f>
        <v>0</v>
      </c>
      <c r="ER132" s="119">
        <f ca="1">IF($K132&lt;&gt;1,IF(ISNUMBER(INDEX(Import.PLE,$K132,ER$16)),IF(INDEX(Import.PLE,$K132,ER$16)&lt;=mediçao,CR132,0),0),PLE!$AA$28*CR132)</f>
        <v>0</v>
      </c>
      <c r="ES132" s="119">
        <f ca="1">IF($K132&lt;&gt;1,IF(ISNUMBER(INDEX(Import.PLE,$K132,ES$16)),IF(INDEX(Import.PLE,$K132,ES$16)&lt;=mediçao,CS132,0),0),PLE!$AA$28*CS132)</f>
        <v>0</v>
      </c>
      <c r="ET132" s="119">
        <f ca="1">IF($K132&lt;&gt;1,IF(ISNUMBER(INDEX(Import.PLE,$K132,ET$16)),IF(INDEX(Import.PLE,$K132,ET$16)&lt;=mediçao,CT132,0),0),PLE!$AA$28*CT132)</f>
        <v>0</v>
      </c>
      <c r="EU132" s="119">
        <f ca="1">IF($K132&lt;&gt;1,IF(ISNUMBER(INDEX(Import.PLE,$K132,EU$16)),IF(INDEX(Import.PLE,$K132,EU$16)&lt;=mediçao,CU132,0),0),PLE!$AA$28*CU132)</f>
        <v>0</v>
      </c>
      <c r="EV132" s="119">
        <f ca="1">IF($K132&lt;&gt;1,IF(ISNUMBER(INDEX(Import.PLE,$K132,EV$16)),IF(INDEX(Import.PLE,$K132,EV$16)&lt;=mediçao,CV132,0),0),PLE!$AA$28*CV132)</f>
        <v>0</v>
      </c>
      <c r="EW132" s="119">
        <f ca="1">IF($K132&lt;&gt;1,IF(ISNUMBER(INDEX(Import.PLE,$K132,EW$16)),IF(INDEX(Import.PLE,$K132,EW$16)&lt;=mediçao,CW132,0),0),PLE!$AA$28*CW132)</f>
        <v>0</v>
      </c>
      <c r="EX132" s="119">
        <f ca="1">IF($K132&lt;&gt;1,IF(ISNUMBER(INDEX(Import.PLE,$K132,EX$16)),IF(INDEX(Import.PLE,$K132,EX$16)&lt;=mediçao,CX132,0),0),PLE!$AA$28*CX132)</f>
        <v>0</v>
      </c>
      <c r="EY132" s="119">
        <f ca="1">IF($K132&lt;&gt;1,IF(ISNUMBER(INDEX(Import.PLE,$K132,EY$16)),IF(INDEX(Import.PLE,$K132,EY$16)&lt;=mediçao,CY132,0),0),PLE!$AA$28*CY132)</f>
        <v>0</v>
      </c>
      <c r="EZ132" s="119">
        <f ca="1">IF($K132&lt;&gt;1,IF(ISNUMBER(INDEX(Import.PLE,$K132,EZ$16)),IF(INDEX(Import.PLE,$K132,EZ$16)&lt;=mediçao,CZ132,0),0),PLE!$AA$28*CZ132)</f>
        <v>0</v>
      </c>
      <c r="FA132" s="119">
        <f ca="1">IF($K132&lt;&gt;1,IF(ISNUMBER(INDEX(Import.PLE,$K132,FA$16)),IF(INDEX(Import.PLE,$K132,FA$16)&lt;=mediçao,DA132,0),0),PLE!$AA$28*DA132)</f>
        <v>0</v>
      </c>
      <c r="FB132" s="119">
        <f ca="1">IF($K132&lt;&gt;1,IF(ISNUMBER(INDEX(Import.PLE,$K132,FB$16)),IF(INDEX(Import.PLE,$K132,FB$16)&lt;=mediçao,DB132,0),0),PLE!$AA$28*DB132)</f>
        <v>0</v>
      </c>
      <c r="FC132" s="119">
        <f ca="1">IF($K132&lt;&gt;1,IF(ISNUMBER(INDEX(Import.PLE,$K132,FC$16)),IF(INDEX(Import.PLE,$K132,FC$16)&lt;=mediçao,DC132,0),0),PLE!$AA$28*DC132)</f>
        <v>0</v>
      </c>
      <c r="FD132" s="119">
        <f ca="1">IF($K132&lt;&gt;1,IF(ISNUMBER(INDEX(Import.PLE,$K132,FD$16)),IF(INDEX(Import.PLE,$K132,FD$16)&lt;=mediçao,DD132,0),0),PLE!$AA$28*DD132)</f>
        <v>0</v>
      </c>
      <c r="FE132" s="119">
        <f ca="1">IF($K132&lt;&gt;1,IF(ISNUMBER(INDEX(Import.PLE,$K132,FE$16)),IF(INDEX(Import.PLE,$K132,FE$16)&lt;=mediçao,DE132,0),0),PLE!$AA$28*DE132)</f>
        <v>0</v>
      </c>
      <c r="FF132" s="119">
        <f ca="1">IF($K132&lt;&gt;1,IF(ISNUMBER(INDEX(Import.PLE,$K132,FF$16)),IF(INDEX(Import.PLE,$K132,FF$16)&lt;=mediçao,DF132,0),0),PLE!$AA$28*DF132)</f>
        <v>0</v>
      </c>
      <c r="FG132" s="119">
        <f ca="1">IF($K132&lt;&gt;1,IF(ISNUMBER(INDEX(Import.PLE,$K132,FG$16)),IF(INDEX(Import.PLE,$K132,FG$16)&lt;=mediçao,DG132,0),0),PLE!$AA$28*DG132)</f>
        <v>0</v>
      </c>
      <c r="FH132" s="119">
        <f ca="1">IF($K132&lt;&gt;1,IF(ISNUMBER(INDEX(Import.PLE,$K132,FH$16)),IF(INDEX(Import.PLE,$K132,FH$16)&lt;=mediçao,DH132,0),0),PLE!$AA$28*DH132)</f>
        <v>0</v>
      </c>
      <c r="FI132" s="119">
        <f ca="1">IF($K132&lt;&gt;1,IF(ISNUMBER(INDEX(Import.PLE,$K132,FI$16)),IF(INDEX(Import.PLE,$K132,FI$16)&lt;=mediçao,DI132,0),0),PLE!$AA$28*DI132)</f>
        <v>0</v>
      </c>
      <c r="FJ132" s="119">
        <f ca="1">IF($K132&lt;&gt;1,IF(ISNUMBER(INDEX(Import.PLE,$K132,FJ$16)),IF(INDEX(Import.PLE,$K132,FJ$16)&lt;=mediçao,DJ132,0),0),PLE!$AA$28*DJ132)</f>
        <v>0</v>
      </c>
    </row>
    <row r="133" spans="2:166" s="88" customFormat="1" ht="11.25" customHeight="1" x14ac:dyDescent="0.35">
      <c r="B133" s="118">
        <f t="shared" ca="1" si="60"/>
        <v>116</v>
      </c>
      <c r="C133" s="83" t="str">
        <f t="shared" si="4"/>
        <v>Serviço</v>
      </c>
      <c r="D133" s="138" t="s">
        <v>414</v>
      </c>
      <c r="E133" s="139" t="s">
        <v>415</v>
      </c>
      <c r="F133" s="137" t="s">
        <v>329</v>
      </c>
      <c r="G133" s="174">
        <f t="shared" si="5"/>
        <v>7</v>
      </c>
      <c r="H133" s="175">
        <f t="shared" si="6"/>
        <v>9.76</v>
      </c>
      <c r="I133" s="176">
        <v>68.319999999999993</v>
      </c>
      <c r="J133" s="86"/>
      <c r="K133" s="168">
        <f>deactivatedados.form1</f>
        <v>13</v>
      </c>
      <c r="L133" s="167" t="s">
        <v>713</v>
      </c>
      <c r="M133" s="87"/>
      <c r="N133" s="181">
        <v>7</v>
      </c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181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1"/>
      <c r="AT133" s="181"/>
      <c r="AU133" s="181"/>
      <c r="AV133" s="181"/>
      <c r="AW133" s="181"/>
      <c r="AX133" s="181"/>
      <c r="AY133" s="181"/>
      <c r="AZ133" s="181"/>
      <c r="BA133" s="181"/>
      <c r="BB133" s="181"/>
      <c r="BC133" s="181"/>
      <c r="BD133" s="181"/>
      <c r="BE133" s="181"/>
      <c r="BF133" s="181"/>
      <c r="BG133" s="181"/>
      <c r="BH133" s="181"/>
      <c r="BI133" s="181"/>
      <c r="BJ133" s="181"/>
      <c r="BK133" s="181"/>
      <c r="BM133" s="119">
        <f t="shared" ca="1" si="7"/>
        <v>68.319999999999993</v>
      </c>
      <c r="BN133" s="119">
        <f t="shared" si="8"/>
        <v>0</v>
      </c>
      <c r="BO133" s="119">
        <f t="shared" si="9"/>
        <v>0</v>
      </c>
      <c r="BP133" s="119">
        <f t="shared" si="10"/>
        <v>0</v>
      </c>
      <c r="BQ133" s="119">
        <f t="shared" si="11"/>
        <v>0</v>
      </c>
      <c r="BR133" s="119">
        <f t="shared" si="12"/>
        <v>0</v>
      </c>
      <c r="BS133" s="119">
        <f t="shared" si="13"/>
        <v>0</v>
      </c>
      <c r="BT133" s="119">
        <f t="shared" si="14"/>
        <v>0</v>
      </c>
      <c r="BU133" s="119">
        <f t="shared" si="15"/>
        <v>0</v>
      </c>
      <c r="BV133" s="119">
        <f t="shared" si="16"/>
        <v>0</v>
      </c>
      <c r="BW133" s="119">
        <f t="shared" si="17"/>
        <v>0</v>
      </c>
      <c r="BX133" s="119">
        <f t="shared" si="18"/>
        <v>0</v>
      </c>
      <c r="BY133" s="119">
        <f t="shared" si="19"/>
        <v>0</v>
      </c>
      <c r="BZ133" s="119">
        <f t="shared" si="20"/>
        <v>0</v>
      </c>
      <c r="CA133" s="119">
        <f t="shared" si="21"/>
        <v>0</v>
      </c>
      <c r="CB133" s="119">
        <f t="shared" si="22"/>
        <v>0</v>
      </c>
      <c r="CC133" s="119">
        <f t="shared" si="23"/>
        <v>0</v>
      </c>
      <c r="CD133" s="119">
        <f t="shared" si="24"/>
        <v>0</v>
      </c>
      <c r="CE133" s="119">
        <f t="shared" si="25"/>
        <v>0</v>
      </c>
      <c r="CF133" s="119">
        <f t="shared" si="26"/>
        <v>0</v>
      </c>
      <c r="CG133" s="119">
        <f t="shared" si="27"/>
        <v>0</v>
      </c>
      <c r="CH133" s="119">
        <f t="shared" si="28"/>
        <v>0</v>
      </c>
      <c r="CI133" s="119">
        <f t="shared" si="29"/>
        <v>0</v>
      </c>
      <c r="CJ133" s="119">
        <f t="shared" si="30"/>
        <v>0</v>
      </c>
      <c r="CK133" s="119">
        <f t="shared" si="31"/>
        <v>0</v>
      </c>
      <c r="CL133" s="119">
        <f t="shared" si="32"/>
        <v>0</v>
      </c>
      <c r="CM133" s="119">
        <f t="shared" si="33"/>
        <v>0</v>
      </c>
      <c r="CN133" s="119">
        <f t="shared" si="34"/>
        <v>0</v>
      </c>
      <c r="CO133" s="119">
        <f t="shared" si="35"/>
        <v>0</v>
      </c>
      <c r="CP133" s="119">
        <f t="shared" si="36"/>
        <v>0</v>
      </c>
      <c r="CQ133" s="119">
        <f t="shared" si="37"/>
        <v>0</v>
      </c>
      <c r="CR133" s="119">
        <f t="shared" si="38"/>
        <v>0</v>
      </c>
      <c r="CS133" s="119">
        <f t="shared" si="39"/>
        <v>0</v>
      </c>
      <c r="CT133" s="119">
        <f t="shared" si="40"/>
        <v>0</v>
      </c>
      <c r="CU133" s="119">
        <f t="shared" si="41"/>
        <v>0</v>
      </c>
      <c r="CV133" s="119">
        <f t="shared" si="42"/>
        <v>0</v>
      </c>
      <c r="CW133" s="119">
        <f t="shared" si="43"/>
        <v>0</v>
      </c>
      <c r="CX133" s="119">
        <f t="shared" si="44"/>
        <v>0</v>
      </c>
      <c r="CY133" s="119">
        <f t="shared" si="45"/>
        <v>0</v>
      </c>
      <c r="CZ133" s="119">
        <f t="shared" si="46"/>
        <v>0</v>
      </c>
      <c r="DA133" s="119">
        <f t="shared" si="47"/>
        <v>0</v>
      </c>
      <c r="DB133" s="119">
        <f t="shared" si="48"/>
        <v>0</v>
      </c>
      <c r="DC133" s="119">
        <f t="shared" si="49"/>
        <v>0</v>
      </c>
      <c r="DD133" s="119">
        <f t="shared" si="50"/>
        <v>0</v>
      </c>
      <c r="DE133" s="119">
        <f t="shared" si="51"/>
        <v>0</v>
      </c>
      <c r="DF133" s="119">
        <f t="shared" si="52"/>
        <v>0</v>
      </c>
      <c r="DG133" s="119">
        <f t="shared" si="53"/>
        <v>0</v>
      </c>
      <c r="DH133" s="119">
        <f t="shared" si="54"/>
        <v>0</v>
      </c>
      <c r="DI133" s="119">
        <f t="shared" si="55"/>
        <v>0</v>
      </c>
      <c r="DJ133" s="119">
        <f t="shared" si="56"/>
        <v>0</v>
      </c>
      <c r="DK133" s="126" t="str">
        <f t="shared" si="57"/>
        <v>1</v>
      </c>
      <c r="DL133" s="126">
        <f t="shared" ca="1" si="58"/>
        <v>0</v>
      </c>
      <c r="DM133" s="119">
        <f ca="1">IF($K133&lt;&gt;1,IF(ISNUMBER(INDEX(Import.PLE,$K133,DM$16)),IF(INDEX(Import.PLE,$K133,DM$16)&lt;=mediçao,BM133,0),0),PLE!$AA$28*BM133)</f>
        <v>0</v>
      </c>
      <c r="DN133" s="119">
        <f ca="1">IF($K133&lt;&gt;1,IF(ISNUMBER(INDEX(Import.PLE,$K133,DN$16)),IF(INDEX(Import.PLE,$K133,DN$16)&lt;=mediçao,BN133,0),0),PLE!$AA$28*BN133)</f>
        <v>0</v>
      </c>
      <c r="DO133" s="119">
        <f ca="1">IF($K133&lt;&gt;1,IF(ISNUMBER(INDEX(Import.PLE,$K133,DO$16)),IF(INDEX(Import.PLE,$K133,DO$16)&lt;=mediçao,BO133,0),0),PLE!$AA$28*BO133)</f>
        <v>0</v>
      </c>
      <c r="DP133" s="119">
        <f ca="1">IF($K133&lt;&gt;1,IF(ISNUMBER(INDEX(Import.PLE,$K133,DP$16)),IF(INDEX(Import.PLE,$K133,DP$16)&lt;=mediçao,BP133,0),0),PLE!$AA$28*BP133)</f>
        <v>0</v>
      </c>
      <c r="DQ133" s="119">
        <f ca="1">IF($K133&lt;&gt;1,IF(ISNUMBER(INDEX(Import.PLE,$K133,DQ$16)),IF(INDEX(Import.PLE,$K133,DQ$16)&lt;=mediçao,BQ133,0),0),PLE!$AA$28*BQ133)</f>
        <v>0</v>
      </c>
      <c r="DR133" s="119">
        <f ca="1">IF($K133&lt;&gt;1,IF(ISNUMBER(INDEX(Import.PLE,$K133,DR$16)),IF(INDEX(Import.PLE,$K133,DR$16)&lt;=mediçao,BR133,0),0),PLE!$AA$28*BR133)</f>
        <v>0</v>
      </c>
      <c r="DS133" s="119">
        <f ca="1">IF($K133&lt;&gt;1,IF(ISNUMBER(INDEX(Import.PLE,$K133,DS$16)),IF(INDEX(Import.PLE,$K133,DS$16)&lt;=mediçao,BS133,0),0),PLE!$AA$28*BS133)</f>
        <v>0</v>
      </c>
      <c r="DT133" s="119">
        <f ca="1">IF($K133&lt;&gt;1,IF(ISNUMBER(INDEX(Import.PLE,$K133,DT$16)),IF(INDEX(Import.PLE,$K133,DT$16)&lt;=mediçao,BT133,0),0),PLE!$AA$28*BT133)</f>
        <v>0</v>
      </c>
      <c r="DU133" s="119">
        <f ca="1">IF($K133&lt;&gt;1,IF(ISNUMBER(INDEX(Import.PLE,$K133,DU$16)),IF(INDEX(Import.PLE,$K133,DU$16)&lt;=mediçao,BU133,0),0),PLE!$AA$28*BU133)</f>
        <v>0</v>
      </c>
      <c r="DV133" s="119">
        <f ca="1">IF($K133&lt;&gt;1,IF(ISNUMBER(INDEX(Import.PLE,$K133,DV$16)),IF(INDEX(Import.PLE,$K133,DV$16)&lt;=mediçao,BV133,0),0),PLE!$AA$28*BV133)</f>
        <v>0</v>
      </c>
      <c r="DW133" s="119">
        <f ca="1">IF($K133&lt;&gt;1,IF(ISNUMBER(INDEX(Import.PLE,$K133,DW$16)),IF(INDEX(Import.PLE,$K133,DW$16)&lt;=mediçao,BW133,0),0),PLE!$AA$28*BW133)</f>
        <v>0</v>
      </c>
      <c r="DX133" s="119">
        <f ca="1">IF($K133&lt;&gt;1,IF(ISNUMBER(INDEX(Import.PLE,$K133,DX$16)),IF(INDEX(Import.PLE,$K133,DX$16)&lt;=mediçao,BX133,0),0),PLE!$AA$28*BX133)</f>
        <v>0</v>
      </c>
      <c r="DY133" s="119">
        <f ca="1">IF($K133&lt;&gt;1,IF(ISNUMBER(INDEX(Import.PLE,$K133,DY$16)),IF(INDEX(Import.PLE,$K133,DY$16)&lt;=mediçao,BY133,0),0),PLE!$AA$28*BY133)</f>
        <v>0</v>
      </c>
      <c r="DZ133" s="119">
        <f ca="1">IF($K133&lt;&gt;1,IF(ISNUMBER(INDEX(Import.PLE,$K133,DZ$16)),IF(INDEX(Import.PLE,$K133,DZ$16)&lt;=mediçao,BZ133,0),0),PLE!$AA$28*BZ133)</f>
        <v>0</v>
      </c>
      <c r="EA133" s="119">
        <f ca="1">IF($K133&lt;&gt;1,IF(ISNUMBER(INDEX(Import.PLE,$K133,EA$16)),IF(INDEX(Import.PLE,$K133,EA$16)&lt;=mediçao,CA133,0),0),PLE!$AA$28*CA133)</f>
        <v>0</v>
      </c>
      <c r="EB133" s="119">
        <f ca="1">IF($K133&lt;&gt;1,IF(ISNUMBER(INDEX(Import.PLE,$K133,EB$16)),IF(INDEX(Import.PLE,$K133,EB$16)&lt;=mediçao,CB133,0),0),PLE!$AA$28*CB133)</f>
        <v>0</v>
      </c>
      <c r="EC133" s="119">
        <f ca="1">IF($K133&lt;&gt;1,IF(ISNUMBER(INDEX(Import.PLE,$K133,EC$16)),IF(INDEX(Import.PLE,$K133,EC$16)&lt;=mediçao,CC133,0),0),PLE!$AA$28*CC133)</f>
        <v>0</v>
      </c>
      <c r="ED133" s="119">
        <f ca="1">IF($K133&lt;&gt;1,IF(ISNUMBER(INDEX(Import.PLE,$K133,ED$16)),IF(INDEX(Import.PLE,$K133,ED$16)&lt;=mediçao,CD133,0),0),PLE!$AA$28*CD133)</f>
        <v>0</v>
      </c>
      <c r="EE133" s="119">
        <f ca="1">IF($K133&lt;&gt;1,IF(ISNUMBER(INDEX(Import.PLE,$K133,EE$16)),IF(INDEX(Import.PLE,$K133,EE$16)&lt;=mediçao,CE133,0),0),PLE!$AA$28*CE133)</f>
        <v>0</v>
      </c>
      <c r="EF133" s="119">
        <f ca="1">IF($K133&lt;&gt;1,IF(ISNUMBER(INDEX(Import.PLE,$K133,EF$16)),IF(INDEX(Import.PLE,$K133,EF$16)&lt;=mediçao,CF133,0),0),PLE!$AA$28*CF133)</f>
        <v>0</v>
      </c>
      <c r="EG133" s="119">
        <f ca="1">IF($K133&lt;&gt;1,IF(ISNUMBER(INDEX(Import.PLE,$K133,EG$16)),IF(INDEX(Import.PLE,$K133,EG$16)&lt;=mediçao,CG133,0),0),PLE!$AA$28*CG133)</f>
        <v>0</v>
      </c>
      <c r="EH133" s="119">
        <f ca="1">IF($K133&lt;&gt;1,IF(ISNUMBER(INDEX(Import.PLE,$K133,EH$16)),IF(INDEX(Import.PLE,$K133,EH$16)&lt;=mediçao,CH133,0),0),PLE!$AA$28*CH133)</f>
        <v>0</v>
      </c>
      <c r="EI133" s="119">
        <f ca="1">IF($K133&lt;&gt;1,IF(ISNUMBER(INDEX(Import.PLE,$K133,EI$16)),IF(INDEX(Import.PLE,$K133,EI$16)&lt;=mediçao,CI133,0),0),PLE!$AA$28*CI133)</f>
        <v>0</v>
      </c>
      <c r="EJ133" s="119">
        <f ca="1">IF($K133&lt;&gt;1,IF(ISNUMBER(INDEX(Import.PLE,$K133,EJ$16)),IF(INDEX(Import.PLE,$K133,EJ$16)&lt;=mediçao,CJ133,0),0),PLE!$AA$28*CJ133)</f>
        <v>0</v>
      </c>
      <c r="EK133" s="119">
        <f ca="1">IF($K133&lt;&gt;1,IF(ISNUMBER(INDEX(Import.PLE,$K133,EK$16)),IF(INDEX(Import.PLE,$K133,EK$16)&lt;=mediçao,CK133,0),0),PLE!$AA$28*CK133)</f>
        <v>0</v>
      </c>
      <c r="EL133" s="119">
        <f ca="1">IF($K133&lt;&gt;1,IF(ISNUMBER(INDEX(Import.PLE,$K133,EL$16)),IF(INDEX(Import.PLE,$K133,EL$16)&lt;=mediçao,CL133,0),0),PLE!$AA$28*CL133)</f>
        <v>0</v>
      </c>
      <c r="EM133" s="119">
        <f ca="1">IF($K133&lt;&gt;1,IF(ISNUMBER(INDEX(Import.PLE,$K133,EM$16)),IF(INDEX(Import.PLE,$K133,EM$16)&lt;=mediçao,CM133,0),0),PLE!$AA$28*CM133)</f>
        <v>0</v>
      </c>
      <c r="EN133" s="119">
        <f ca="1">IF($K133&lt;&gt;1,IF(ISNUMBER(INDEX(Import.PLE,$K133,EN$16)),IF(INDEX(Import.PLE,$K133,EN$16)&lt;=mediçao,CN133,0),0),PLE!$AA$28*CN133)</f>
        <v>0</v>
      </c>
      <c r="EO133" s="119">
        <f ca="1">IF($K133&lt;&gt;1,IF(ISNUMBER(INDEX(Import.PLE,$K133,EO$16)),IF(INDEX(Import.PLE,$K133,EO$16)&lt;=mediçao,CO133,0),0),PLE!$AA$28*CO133)</f>
        <v>0</v>
      </c>
      <c r="EP133" s="119">
        <f ca="1">IF($K133&lt;&gt;1,IF(ISNUMBER(INDEX(Import.PLE,$K133,EP$16)),IF(INDEX(Import.PLE,$K133,EP$16)&lt;=mediçao,CP133,0),0),PLE!$AA$28*CP133)</f>
        <v>0</v>
      </c>
      <c r="EQ133" s="119">
        <f ca="1">IF($K133&lt;&gt;1,IF(ISNUMBER(INDEX(Import.PLE,$K133,EQ$16)),IF(INDEX(Import.PLE,$K133,EQ$16)&lt;=mediçao,CQ133,0),0),PLE!$AA$28*CQ133)</f>
        <v>0</v>
      </c>
      <c r="ER133" s="119">
        <f ca="1">IF($K133&lt;&gt;1,IF(ISNUMBER(INDEX(Import.PLE,$K133,ER$16)),IF(INDEX(Import.PLE,$K133,ER$16)&lt;=mediçao,CR133,0),0),PLE!$AA$28*CR133)</f>
        <v>0</v>
      </c>
      <c r="ES133" s="119">
        <f ca="1">IF($K133&lt;&gt;1,IF(ISNUMBER(INDEX(Import.PLE,$K133,ES$16)),IF(INDEX(Import.PLE,$K133,ES$16)&lt;=mediçao,CS133,0),0),PLE!$AA$28*CS133)</f>
        <v>0</v>
      </c>
      <c r="ET133" s="119">
        <f ca="1">IF($K133&lt;&gt;1,IF(ISNUMBER(INDEX(Import.PLE,$K133,ET$16)),IF(INDEX(Import.PLE,$K133,ET$16)&lt;=mediçao,CT133,0),0),PLE!$AA$28*CT133)</f>
        <v>0</v>
      </c>
      <c r="EU133" s="119">
        <f ca="1">IF($K133&lt;&gt;1,IF(ISNUMBER(INDEX(Import.PLE,$K133,EU$16)),IF(INDEX(Import.PLE,$K133,EU$16)&lt;=mediçao,CU133,0),0),PLE!$AA$28*CU133)</f>
        <v>0</v>
      </c>
      <c r="EV133" s="119">
        <f ca="1">IF($K133&lt;&gt;1,IF(ISNUMBER(INDEX(Import.PLE,$K133,EV$16)),IF(INDEX(Import.PLE,$K133,EV$16)&lt;=mediçao,CV133,0),0),PLE!$AA$28*CV133)</f>
        <v>0</v>
      </c>
      <c r="EW133" s="119">
        <f ca="1">IF($K133&lt;&gt;1,IF(ISNUMBER(INDEX(Import.PLE,$K133,EW$16)),IF(INDEX(Import.PLE,$K133,EW$16)&lt;=mediçao,CW133,0),0),PLE!$AA$28*CW133)</f>
        <v>0</v>
      </c>
      <c r="EX133" s="119">
        <f ca="1">IF($K133&lt;&gt;1,IF(ISNUMBER(INDEX(Import.PLE,$K133,EX$16)),IF(INDEX(Import.PLE,$K133,EX$16)&lt;=mediçao,CX133,0),0),PLE!$AA$28*CX133)</f>
        <v>0</v>
      </c>
      <c r="EY133" s="119">
        <f ca="1">IF($K133&lt;&gt;1,IF(ISNUMBER(INDEX(Import.PLE,$K133,EY$16)),IF(INDEX(Import.PLE,$K133,EY$16)&lt;=mediçao,CY133,0),0),PLE!$AA$28*CY133)</f>
        <v>0</v>
      </c>
      <c r="EZ133" s="119">
        <f ca="1">IF($K133&lt;&gt;1,IF(ISNUMBER(INDEX(Import.PLE,$K133,EZ$16)),IF(INDEX(Import.PLE,$K133,EZ$16)&lt;=mediçao,CZ133,0),0),PLE!$AA$28*CZ133)</f>
        <v>0</v>
      </c>
      <c r="FA133" s="119">
        <f ca="1">IF($K133&lt;&gt;1,IF(ISNUMBER(INDEX(Import.PLE,$K133,FA$16)),IF(INDEX(Import.PLE,$K133,FA$16)&lt;=mediçao,DA133,0),0),PLE!$AA$28*DA133)</f>
        <v>0</v>
      </c>
      <c r="FB133" s="119">
        <f ca="1">IF($K133&lt;&gt;1,IF(ISNUMBER(INDEX(Import.PLE,$K133,FB$16)),IF(INDEX(Import.PLE,$K133,FB$16)&lt;=mediçao,DB133,0),0),PLE!$AA$28*DB133)</f>
        <v>0</v>
      </c>
      <c r="FC133" s="119">
        <f ca="1">IF($K133&lt;&gt;1,IF(ISNUMBER(INDEX(Import.PLE,$K133,FC$16)),IF(INDEX(Import.PLE,$K133,FC$16)&lt;=mediçao,DC133,0),0),PLE!$AA$28*DC133)</f>
        <v>0</v>
      </c>
      <c r="FD133" s="119">
        <f ca="1">IF($K133&lt;&gt;1,IF(ISNUMBER(INDEX(Import.PLE,$K133,FD$16)),IF(INDEX(Import.PLE,$K133,FD$16)&lt;=mediçao,DD133,0),0),PLE!$AA$28*DD133)</f>
        <v>0</v>
      </c>
      <c r="FE133" s="119">
        <f ca="1">IF($K133&lt;&gt;1,IF(ISNUMBER(INDEX(Import.PLE,$K133,FE$16)),IF(INDEX(Import.PLE,$K133,FE$16)&lt;=mediçao,DE133,0),0),PLE!$AA$28*DE133)</f>
        <v>0</v>
      </c>
      <c r="FF133" s="119">
        <f ca="1">IF($K133&lt;&gt;1,IF(ISNUMBER(INDEX(Import.PLE,$K133,FF$16)),IF(INDEX(Import.PLE,$K133,FF$16)&lt;=mediçao,DF133,0),0),PLE!$AA$28*DF133)</f>
        <v>0</v>
      </c>
      <c r="FG133" s="119">
        <f ca="1">IF($K133&lt;&gt;1,IF(ISNUMBER(INDEX(Import.PLE,$K133,FG$16)),IF(INDEX(Import.PLE,$K133,FG$16)&lt;=mediçao,DG133,0),0),PLE!$AA$28*DG133)</f>
        <v>0</v>
      </c>
      <c r="FH133" s="119">
        <f ca="1">IF($K133&lt;&gt;1,IF(ISNUMBER(INDEX(Import.PLE,$K133,FH$16)),IF(INDEX(Import.PLE,$K133,FH$16)&lt;=mediçao,DH133,0),0),PLE!$AA$28*DH133)</f>
        <v>0</v>
      </c>
      <c r="FI133" s="119">
        <f ca="1">IF($K133&lt;&gt;1,IF(ISNUMBER(INDEX(Import.PLE,$K133,FI$16)),IF(INDEX(Import.PLE,$K133,FI$16)&lt;=mediçao,DI133,0),0),PLE!$AA$28*DI133)</f>
        <v>0</v>
      </c>
      <c r="FJ133" s="119">
        <f ca="1">IF($K133&lt;&gt;1,IF(ISNUMBER(INDEX(Import.PLE,$K133,FJ$16)),IF(INDEX(Import.PLE,$K133,FJ$16)&lt;=mediçao,DJ133,0),0),PLE!$AA$28*DJ133)</f>
        <v>0</v>
      </c>
    </row>
    <row r="134" spans="2:166" s="88" customFormat="1" ht="11.25" customHeight="1" x14ac:dyDescent="0.35">
      <c r="B134" s="118">
        <f t="shared" ca="1" si="60"/>
        <v>117</v>
      </c>
      <c r="C134" s="83" t="str">
        <f t="shared" si="4"/>
        <v>Serviço</v>
      </c>
      <c r="D134" s="138" t="s">
        <v>416</v>
      </c>
      <c r="E134" s="139" t="s">
        <v>417</v>
      </c>
      <c r="F134" s="137" t="s">
        <v>329</v>
      </c>
      <c r="G134" s="174">
        <f t="shared" si="5"/>
        <v>6</v>
      </c>
      <c r="H134" s="175">
        <f t="shared" si="6"/>
        <v>126.25999999999999</v>
      </c>
      <c r="I134" s="176">
        <v>757.56</v>
      </c>
      <c r="J134" s="86"/>
      <c r="K134" s="168">
        <f>deactivatedados.form1</f>
        <v>13</v>
      </c>
      <c r="L134" s="167" t="s">
        <v>713</v>
      </c>
      <c r="M134" s="87"/>
      <c r="N134" s="181">
        <v>6</v>
      </c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181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1"/>
      <c r="AX134" s="181"/>
      <c r="AY134" s="181"/>
      <c r="AZ134" s="181"/>
      <c r="BA134" s="181"/>
      <c r="BB134" s="181"/>
      <c r="BC134" s="181"/>
      <c r="BD134" s="181"/>
      <c r="BE134" s="181"/>
      <c r="BF134" s="181"/>
      <c r="BG134" s="181"/>
      <c r="BH134" s="181"/>
      <c r="BI134" s="181"/>
      <c r="BJ134" s="181"/>
      <c r="BK134" s="181"/>
      <c r="BM134" s="119">
        <f t="shared" ca="1" si="7"/>
        <v>757.56</v>
      </c>
      <c r="BN134" s="119">
        <f t="shared" si="8"/>
        <v>0</v>
      </c>
      <c r="BO134" s="119">
        <f t="shared" si="9"/>
        <v>0</v>
      </c>
      <c r="BP134" s="119">
        <f t="shared" si="10"/>
        <v>0</v>
      </c>
      <c r="BQ134" s="119">
        <f t="shared" si="11"/>
        <v>0</v>
      </c>
      <c r="BR134" s="119">
        <f t="shared" si="12"/>
        <v>0</v>
      </c>
      <c r="BS134" s="119">
        <f t="shared" si="13"/>
        <v>0</v>
      </c>
      <c r="BT134" s="119">
        <f t="shared" si="14"/>
        <v>0</v>
      </c>
      <c r="BU134" s="119">
        <f t="shared" si="15"/>
        <v>0</v>
      </c>
      <c r="BV134" s="119">
        <f t="shared" si="16"/>
        <v>0</v>
      </c>
      <c r="BW134" s="119">
        <f t="shared" si="17"/>
        <v>0</v>
      </c>
      <c r="BX134" s="119">
        <f t="shared" si="18"/>
        <v>0</v>
      </c>
      <c r="BY134" s="119">
        <f t="shared" si="19"/>
        <v>0</v>
      </c>
      <c r="BZ134" s="119">
        <f t="shared" si="20"/>
        <v>0</v>
      </c>
      <c r="CA134" s="119">
        <f t="shared" si="21"/>
        <v>0</v>
      </c>
      <c r="CB134" s="119">
        <f t="shared" si="22"/>
        <v>0</v>
      </c>
      <c r="CC134" s="119">
        <f t="shared" si="23"/>
        <v>0</v>
      </c>
      <c r="CD134" s="119">
        <f t="shared" si="24"/>
        <v>0</v>
      </c>
      <c r="CE134" s="119">
        <f t="shared" si="25"/>
        <v>0</v>
      </c>
      <c r="CF134" s="119">
        <f t="shared" si="26"/>
        <v>0</v>
      </c>
      <c r="CG134" s="119">
        <f t="shared" si="27"/>
        <v>0</v>
      </c>
      <c r="CH134" s="119">
        <f t="shared" si="28"/>
        <v>0</v>
      </c>
      <c r="CI134" s="119">
        <f t="shared" si="29"/>
        <v>0</v>
      </c>
      <c r="CJ134" s="119">
        <f t="shared" si="30"/>
        <v>0</v>
      </c>
      <c r="CK134" s="119">
        <f t="shared" si="31"/>
        <v>0</v>
      </c>
      <c r="CL134" s="119">
        <f t="shared" si="32"/>
        <v>0</v>
      </c>
      <c r="CM134" s="119">
        <f t="shared" si="33"/>
        <v>0</v>
      </c>
      <c r="CN134" s="119">
        <f t="shared" si="34"/>
        <v>0</v>
      </c>
      <c r="CO134" s="119">
        <f t="shared" si="35"/>
        <v>0</v>
      </c>
      <c r="CP134" s="119">
        <f t="shared" si="36"/>
        <v>0</v>
      </c>
      <c r="CQ134" s="119">
        <f t="shared" si="37"/>
        <v>0</v>
      </c>
      <c r="CR134" s="119">
        <f t="shared" si="38"/>
        <v>0</v>
      </c>
      <c r="CS134" s="119">
        <f t="shared" si="39"/>
        <v>0</v>
      </c>
      <c r="CT134" s="119">
        <f t="shared" si="40"/>
        <v>0</v>
      </c>
      <c r="CU134" s="119">
        <f t="shared" si="41"/>
        <v>0</v>
      </c>
      <c r="CV134" s="119">
        <f t="shared" si="42"/>
        <v>0</v>
      </c>
      <c r="CW134" s="119">
        <f t="shared" si="43"/>
        <v>0</v>
      </c>
      <c r="CX134" s="119">
        <f t="shared" si="44"/>
        <v>0</v>
      </c>
      <c r="CY134" s="119">
        <f t="shared" si="45"/>
        <v>0</v>
      </c>
      <c r="CZ134" s="119">
        <f t="shared" si="46"/>
        <v>0</v>
      </c>
      <c r="DA134" s="119">
        <f t="shared" si="47"/>
        <v>0</v>
      </c>
      <c r="DB134" s="119">
        <f t="shared" si="48"/>
        <v>0</v>
      </c>
      <c r="DC134" s="119">
        <f t="shared" si="49"/>
        <v>0</v>
      </c>
      <c r="DD134" s="119">
        <f t="shared" si="50"/>
        <v>0</v>
      </c>
      <c r="DE134" s="119">
        <f t="shared" si="51"/>
        <v>0</v>
      </c>
      <c r="DF134" s="119">
        <f t="shared" si="52"/>
        <v>0</v>
      </c>
      <c r="DG134" s="119">
        <f t="shared" si="53"/>
        <v>0</v>
      </c>
      <c r="DH134" s="119">
        <f t="shared" si="54"/>
        <v>0</v>
      </c>
      <c r="DI134" s="119">
        <f t="shared" si="55"/>
        <v>0</v>
      </c>
      <c r="DJ134" s="119">
        <f t="shared" si="56"/>
        <v>0</v>
      </c>
      <c r="DK134" s="126" t="str">
        <f t="shared" si="57"/>
        <v>1</v>
      </c>
      <c r="DL134" s="126">
        <f t="shared" ca="1" si="58"/>
        <v>0</v>
      </c>
      <c r="DM134" s="119">
        <f ca="1">IF($K134&lt;&gt;1,IF(ISNUMBER(INDEX(Import.PLE,$K134,DM$16)),IF(INDEX(Import.PLE,$K134,DM$16)&lt;=mediçao,BM134,0),0),PLE!$AA$28*BM134)</f>
        <v>0</v>
      </c>
      <c r="DN134" s="119">
        <f ca="1">IF($K134&lt;&gt;1,IF(ISNUMBER(INDEX(Import.PLE,$K134,DN$16)),IF(INDEX(Import.PLE,$K134,DN$16)&lt;=mediçao,BN134,0),0),PLE!$AA$28*BN134)</f>
        <v>0</v>
      </c>
      <c r="DO134" s="119">
        <f ca="1">IF($K134&lt;&gt;1,IF(ISNUMBER(INDEX(Import.PLE,$K134,DO$16)),IF(INDEX(Import.PLE,$K134,DO$16)&lt;=mediçao,BO134,0),0),PLE!$AA$28*BO134)</f>
        <v>0</v>
      </c>
      <c r="DP134" s="119">
        <f ca="1">IF($K134&lt;&gt;1,IF(ISNUMBER(INDEX(Import.PLE,$K134,DP$16)),IF(INDEX(Import.PLE,$K134,DP$16)&lt;=mediçao,BP134,0),0),PLE!$AA$28*BP134)</f>
        <v>0</v>
      </c>
      <c r="DQ134" s="119">
        <f ca="1">IF($K134&lt;&gt;1,IF(ISNUMBER(INDEX(Import.PLE,$K134,DQ$16)),IF(INDEX(Import.PLE,$K134,DQ$16)&lt;=mediçao,BQ134,0),0),PLE!$AA$28*BQ134)</f>
        <v>0</v>
      </c>
      <c r="DR134" s="119">
        <f ca="1">IF($K134&lt;&gt;1,IF(ISNUMBER(INDEX(Import.PLE,$K134,DR$16)),IF(INDEX(Import.PLE,$K134,DR$16)&lt;=mediçao,BR134,0),0),PLE!$AA$28*BR134)</f>
        <v>0</v>
      </c>
      <c r="DS134" s="119">
        <f ca="1">IF($K134&lt;&gt;1,IF(ISNUMBER(INDEX(Import.PLE,$K134,DS$16)),IF(INDEX(Import.PLE,$K134,DS$16)&lt;=mediçao,BS134,0),0),PLE!$AA$28*BS134)</f>
        <v>0</v>
      </c>
      <c r="DT134" s="119">
        <f ca="1">IF($K134&lt;&gt;1,IF(ISNUMBER(INDEX(Import.PLE,$K134,DT$16)),IF(INDEX(Import.PLE,$K134,DT$16)&lt;=mediçao,BT134,0),0),PLE!$AA$28*BT134)</f>
        <v>0</v>
      </c>
      <c r="DU134" s="119">
        <f ca="1">IF($K134&lt;&gt;1,IF(ISNUMBER(INDEX(Import.PLE,$K134,DU$16)),IF(INDEX(Import.PLE,$K134,DU$16)&lt;=mediçao,BU134,0),0),PLE!$AA$28*BU134)</f>
        <v>0</v>
      </c>
      <c r="DV134" s="119">
        <f ca="1">IF($K134&lt;&gt;1,IF(ISNUMBER(INDEX(Import.PLE,$K134,DV$16)),IF(INDEX(Import.PLE,$K134,DV$16)&lt;=mediçao,BV134,0),0),PLE!$AA$28*BV134)</f>
        <v>0</v>
      </c>
      <c r="DW134" s="119">
        <f ca="1">IF($K134&lt;&gt;1,IF(ISNUMBER(INDEX(Import.PLE,$K134,DW$16)),IF(INDEX(Import.PLE,$K134,DW$16)&lt;=mediçao,BW134,0),0),PLE!$AA$28*BW134)</f>
        <v>0</v>
      </c>
      <c r="DX134" s="119">
        <f ca="1">IF($K134&lt;&gt;1,IF(ISNUMBER(INDEX(Import.PLE,$K134,DX$16)),IF(INDEX(Import.PLE,$K134,DX$16)&lt;=mediçao,BX134,0),0),PLE!$AA$28*BX134)</f>
        <v>0</v>
      </c>
      <c r="DY134" s="119">
        <f ca="1">IF($K134&lt;&gt;1,IF(ISNUMBER(INDEX(Import.PLE,$K134,DY$16)),IF(INDEX(Import.PLE,$K134,DY$16)&lt;=mediçao,BY134,0),0),PLE!$AA$28*BY134)</f>
        <v>0</v>
      </c>
      <c r="DZ134" s="119">
        <f ca="1">IF($K134&lt;&gt;1,IF(ISNUMBER(INDEX(Import.PLE,$K134,DZ$16)),IF(INDEX(Import.PLE,$K134,DZ$16)&lt;=mediçao,BZ134,0),0),PLE!$AA$28*BZ134)</f>
        <v>0</v>
      </c>
      <c r="EA134" s="119">
        <f ca="1">IF($K134&lt;&gt;1,IF(ISNUMBER(INDEX(Import.PLE,$K134,EA$16)),IF(INDEX(Import.PLE,$K134,EA$16)&lt;=mediçao,CA134,0),0),PLE!$AA$28*CA134)</f>
        <v>0</v>
      </c>
      <c r="EB134" s="119">
        <f ca="1">IF($K134&lt;&gt;1,IF(ISNUMBER(INDEX(Import.PLE,$K134,EB$16)),IF(INDEX(Import.PLE,$K134,EB$16)&lt;=mediçao,CB134,0),0),PLE!$AA$28*CB134)</f>
        <v>0</v>
      </c>
      <c r="EC134" s="119">
        <f ca="1">IF($K134&lt;&gt;1,IF(ISNUMBER(INDEX(Import.PLE,$K134,EC$16)),IF(INDEX(Import.PLE,$K134,EC$16)&lt;=mediçao,CC134,0),0),PLE!$AA$28*CC134)</f>
        <v>0</v>
      </c>
      <c r="ED134" s="119">
        <f ca="1">IF($K134&lt;&gt;1,IF(ISNUMBER(INDEX(Import.PLE,$K134,ED$16)),IF(INDEX(Import.PLE,$K134,ED$16)&lt;=mediçao,CD134,0),0),PLE!$AA$28*CD134)</f>
        <v>0</v>
      </c>
      <c r="EE134" s="119">
        <f ca="1">IF($K134&lt;&gt;1,IF(ISNUMBER(INDEX(Import.PLE,$K134,EE$16)),IF(INDEX(Import.PLE,$K134,EE$16)&lt;=mediçao,CE134,0),0),PLE!$AA$28*CE134)</f>
        <v>0</v>
      </c>
      <c r="EF134" s="119">
        <f ca="1">IF($K134&lt;&gt;1,IF(ISNUMBER(INDEX(Import.PLE,$K134,EF$16)),IF(INDEX(Import.PLE,$K134,EF$16)&lt;=mediçao,CF134,0),0),PLE!$AA$28*CF134)</f>
        <v>0</v>
      </c>
      <c r="EG134" s="119">
        <f ca="1">IF($K134&lt;&gt;1,IF(ISNUMBER(INDEX(Import.PLE,$K134,EG$16)),IF(INDEX(Import.PLE,$K134,EG$16)&lt;=mediçao,CG134,0),0),PLE!$AA$28*CG134)</f>
        <v>0</v>
      </c>
      <c r="EH134" s="119">
        <f ca="1">IF($K134&lt;&gt;1,IF(ISNUMBER(INDEX(Import.PLE,$K134,EH$16)),IF(INDEX(Import.PLE,$K134,EH$16)&lt;=mediçao,CH134,0),0),PLE!$AA$28*CH134)</f>
        <v>0</v>
      </c>
      <c r="EI134" s="119">
        <f ca="1">IF($K134&lt;&gt;1,IF(ISNUMBER(INDEX(Import.PLE,$K134,EI$16)),IF(INDEX(Import.PLE,$K134,EI$16)&lt;=mediçao,CI134,0),0),PLE!$AA$28*CI134)</f>
        <v>0</v>
      </c>
      <c r="EJ134" s="119">
        <f ca="1">IF($K134&lt;&gt;1,IF(ISNUMBER(INDEX(Import.PLE,$K134,EJ$16)),IF(INDEX(Import.PLE,$K134,EJ$16)&lt;=mediçao,CJ134,0),0),PLE!$AA$28*CJ134)</f>
        <v>0</v>
      </c>
      <c r="EK134" s="119">
        <f ca="1">IF($K134&lt;&gt;1,IF(ISNUMBER(INDEX(Import.PLE,$K134,EK$16)),IF(INDEX(Import.PLE,$K134,EK$16)&lt;=mediçao,CK134,0),0),PLE!$AA$28*CK134)</f>
        <v>0</v>
      </c>
      <c r="EL134" s="119">
        <f ca="1">IF($K134&lt;&gt;1,IF(ISNUMBER(INDEX(Import.PLE,$K134,EL$16)),IF(INDEX(Import.PLE,$K134,EL$16)&lt;=mediçao,CL134,0),0),PLE!$AA$28*CL134)</f>
        <v>0</v>
      </c>
      <c r="EM134" s="119">
        <f ca="1">IF($K134&lt;&gt;1,IF(ISNUMBER(INDEX(Import.PLE,$K134,EM$16)),IF(INDEX(Import.PLE,$K134,EM$16)&lt;=mediçao,CM134,0),0),PLE!$AA$28*CM134)</f>
        <v>0</v>
      </c>
      <c r="EN134" s="119">
        <f ca="1">IF($K134&lt;&gt;1,IF(ISNUMBER(INDEX(Import.PLE,$K134,EN$16)),IF(INDEX(Import.PLE,$K134,EN$16)&lt;=mediçao,CN134,0),0),PLE!$AA$28*CN134)</f>
        <v>0</v>
      </c>
      <c r="EO134" s="119">
        <f ca="1">IF($K134&lt;&gt;1,IF(ISNUMBER(INDEX(Import.PLE,$K134,EO$16)),IF(INDEX(Import.PLE,$K134,EO$16)&lt;=mediçao,CO134,0),0),PLE!$AA$28*CO134)</f>
        <v>0</v>
      </c>
      <c r="EP134" s="119">
        <f ca="1">IF($K134&lt;&gt;1,IF(ISNUMBER(INDEX(Import.PLE,$K134,EP$16)),IF(INDEX(Import.PLE,$K134,EP$16)&lt;=mediçao,CP134,0),0),PLE!$AA$28*CP134)</f>
        <v>0</v>
      </c>
      <c r="EQ134" s="119">
        <f ca="1">IF($K134&lt;&gt;1,IF(ISNUMBER(INDEX(Import.PLE,$K134,EQ$16)),IF(INDEX(Import.PLE,$K134,EQ$16)&lt;=mediçao,CQ134,0),0),PLE!$AA$28*CQ134)</f>
        <v>0</v>
      </c>
      <c r="ER134" s="119">
        <f ca="1">IF($K134&lt;&gt;1,IF(ISNUMBER(INDEX(Import.PLE,$K134,ER$16)),IF(INDEX(Import.PLE,$K134,ER$16)&lt;=mediçao,CR134,0),0),PLE!$AA$28*CR134)</f>
        <v>0</v>
      </c>
      <c r="ES134" s="119">
        <f ca="1">IF($K134&lt;&gt;1,IF(ISNUMBER(INDEX(Import.PLE,$K134,ES$16)),IF(INDEX(Import.PLE,$K134,ES$16)&lt;=mediçao,CS134,0),0),PLE!$AA$28*CS134)</f>
        <v>0</v>
      </c>
      <c r="ET134" s="119">
        <f ca="1">IF($K134&lt;&gt;1,IF(ISNUMBER(INDEX(Import.PLE,$K134,ET$16)),IF(INDEX(Import.PLE,$K134,ET$16)&lt;=mediçao,CT134,0),0),PLE!$AA$28*CT134)</f>
        <v>0</v>
      </c>
      <c r="EU134" s="119">
        <f ca="1">IF($K134&lt;&gt;1,IF(ISNUMBER(INDEX(Import.PLE,$K134,EU$16)),IF(INDEX(Import.PLE,$K134,EU$16)&lt;=mediçao,CU134,0),0),PLE!$AA$28*CU134)</f>
        <v>0</v>
      </c>
      <c r="EV134" s="119">
        <f ca="1">IF($K134&lt;&gt;1,IF(ISNUMBER(INDEX(Import.PLE,$K134,EV$16)),IF(INDEX(Import.PLE,$K134,EV$16)&lt;=mediçao,CV134,0),0),PLE!$AA$28*CV134)</f>
        <v>0</v>
      </c>
      <c r="EW134" s="119">
        <f ca="1">IF($K134&lt;&gt;1,IF(ISNUMBER(INDEX(Import.PLE,$K134,EW$16)),IF(INDEX(Import.PLE,$K134,EW$16)&lt;=mediçao,CW134,0),0),PLE!$AA$28*CW134)</f>
        <v>0</v>
      </c>
      <c r="EX134" s="119">
        <f ca="1">IF($K134&lt;&gt;1,IF(ISNUMBER(INDEX(Import.PLE,$K134,EX$16)),IF(INDEX(Import.PLE,$K134,EX$16)&lt;=mediçao,CX134,0),0),PLE!$AA$28*CX134)</f>
        <v>0</v>
      </c>
      <c r="EY134" s="119">
        <f ca="1">IF($K134&lt;&gt;1,IF(ISNUMBER(INDEX(Import.PLE,$K134,EY$16)),IF(INDEX(Import.PLE,$K134,EY$16)&lt;=mediçao,CY134,0),0),PLE!$AA$28*CY134)</f>
        <v>0</v>
      </c>
      <c r="EZ134" s="119">
        <f ca="1">IF($K134&lt;&gt;1,IF(ISNUMBER(INDEX(Import.PLE,$K134,EZ$16)),IF(INDEX(Import.PLE,$K134,EZ$16)&lt;=mediçao,CZ134,0),0),PLE!$AA$28*CZ134)</f>
        <v>0</v>
      </c>
      <c r="FA134" s="119">
        <f ca="1">IF($K134&lt;&gt;1,IF(ISNUMBER(INDEX(Import.PLE,$K134,FA$16)),IF(INDEX(Import.PLE,$K134,FA$16)&lt;=mediçao,DA134,0),0),PLE!$AA$28*DA134)</f>
        <v>0</v>
      </c>
      <c r="FB134" s="119">
        <f ca="1">IF($K134&lt;&gt;1,IF(ISNUMBER(INDEX(Import.PLE,$K134,FB$16)),IF(INDEX(Import.PLE,$K134,FB$16)&lt;=mediçao,DB134,0),0),PLE!$AA$28*DB134)</f>
        <v>0</v>
      </c>
      <c r="FC134" s="119">
        <f ca="1">IF($K134&lt;&gt;1,IF(ISNUMBER(INDEX(Import.PLE,$K134,FC$16)),IF(INDEX(Import.PLE,$K134,FC$16)&lt;=mediçao,DC134,0),0),PLE!$AA$28*DC134)</f>
        <v>0</v>
      </c>
      <c r="FD134" s="119">
        <f ca="1">IF($K134&lt;&gt;1,IF(ISNUMBER(INDEX(Import.PLE,$K134,FD$16)),IF(INDEX(Import.PLE,$K134,FD$16)&lt;=mediçao,DD134,0),0),PLE!$AA$28*DD134)</f>
        <v>0</v>
      </c>
      <c r="FE134" s="119">
        <f ca="1">IF($K134&lt;&gt;1,IF(ISNUMBER(INDEX(Import.PLE,$K134,FE$16)),IF(INDEX(Import.PLE,$K134,FE$16)&lt;=mediçao,DE134,0),0),PLE!$AA$28*DE134)</f>
        <v>0</v>
      </c>
      <c r="FF134" s="119">
        <f ca="1">IF($K134&lt;&gt;1,IF(ISNUMBER(INDEX(Import.PLE,$K134,FF$16)),IF(INDEX(Import.PLE,$K134,FF$16)&lt;=mediçao,DF134,0),0),PLE!$AA$28*DF134)</f>
        <v>0</v>
      </c>
      <c r="FG134" s="119">
        <f ca="1">IF($K134&lt;&gt;1,IF(ISNUMBER(INDEX(Import.PLE,$K134,FG$16)),IF(INDEX(Import.PLE,$K134,FG$16)&lt;=mediçao,DG134,0),0),PLE!$AA$28*DG134)</f>
        <v>0</v>
      </c>
      <c r="FH134" s="119">
        <f ca="1">IF($K134&lt;&gt;1,IF(ISNUMBER(INDEX(Import.PLE,$K134,FH$16)),IF(INDEX(Import.PLE,$K134,FH$16)&lt;=mediçao,DH134,0),0),PLE!$AA$28*DH134)</f>
        <v>0</v>
      </c>
      <c r="FI134" s="119">
        <f ca="1">IF($K134&lt;&gt;1,IF(ISNUMBER(INDEX(Import.PLE,$K134,FI$16)),IF(INDEX(Import.PLE,$K134,FI$16)&lt;=mediçao,DI134,0),0),PLE!$AA$28*DI134)</f>
        <v>0</v>
      </c>
      <c r="FJ134" s="119">
        <f ca="1">IF($K134&lt;&gt;1,IF(ISNUMBER(INDEX(Import.PLE,$K134,FJ$16)),IF(INDEX(Import.PLE,$K134,FJ$16)&lt;=mediçao,DJ134,0),0),PLE!$AA$28*DJ134)</f>
        <v>0</v>
      </c>
    </row>
    <row r="135" spans="2:166" s="88" customFormat="1" ht="11.25" customHeight="1" x14ac:dyDescent="0.35">
      <c r="B135" s="118">
        <f t="shared" ca="1" si="60"/>
        <v>118</v>
      </c>
      <c r="C135" s="83" t="str">
        <f t="shared" si="4"/>
        <v>Serviço</v>
      </c>
      <c r="D135" s="138" t="s">
        <v>418</v>
      </c>
      <c r="E135" s="139" t="s">
        <v>419</v>
      </c>
      <c r="F135" s="137" t="s">
        <v>329</v>
      </c>
      <c r="G135" s="174">
        <f t="shared" si="5"/>
        <v>8</v>
      </c>
      <c r="H135" s="175">
        <f t="shared" si="6"/>
        <v>303.2</v>
      </c>
      <c r="I135" s="176">
        <v>2425.6</v>
      </c>
      <c r="J135" s="86"/>
      <c r="K135" s="168">
        <f>deactivatedados.form1</f>
        <v>13</v>
      </c>
      <c r="L135" s="167" t="s">
        <v>713</v>
      </c>
      <c r="M135" s="87"/>
      <c r="N135" s="181">
        <v>8</v>
      </c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  <c r="AV135" s="181"/>
      <c r="AW135" s="181"/>
      <c r="AX135" s="181"/>
      <c r="AY135" s="181"/>
      <c r="AZ135" s="181"/>
      <c r="BA135" s="181"/>
      <c r="BB135" s="181"/>
      <c r="BC135" s="181"/>
      <c r="BD135" s="181"/>
      <c r="BE135" s="181"/>
      <c r="BF135" s="181"/>
      <c r="BG135" s="181"/>
      <c r="BH135" s="181"/>
      <c r="BI135" s="181"/>
      <c r="BJ135" s="181"/>
      <c r="BK135" s="181"/>
      <c r="BM135" s="119">
        <f t="shared" ca="1" si="7"/>
        <v>2425.6</v>
      </c>
      <c r="BN135" s="119">
        <f t="shared" si="8"/>
        <v>0</v>
      </c>
      <c r="BO135" s="119">
        <f t="shared" si="9"/>
        <v>0</v>
      </c>
      <c r="BP135" s="119">
        <f t="shared" si="10"/>
        <v>0</v>
      </c>
      <c r="BQ135" s="119">
        <f t="shared" si="11"/>
        <v>0</v>
      </c>
      <c r="BR135" s="119">
        <f t="shared" si="12"/>
        <v>0</v>
      </c>
      <c r="BS135" s="119">
        <f t="shared" si="13"/>
        <v>0</v>
      </c>
      <c r="BT135" s="119">
        <f t="shared" si="14"/>
        <v>0</v>
      </c>
      <c r="BU135" s="119">
        <f t="shared" si="15"/>
        <v>0</v>
      </c>
      <c r="BV135" s="119">
        <f t="shared" si="16"/>
        <v>0</v>
      </c>
      <c r="BW135" s="119">
        <f t="shared" si="17"/>
        <v>0</v>
      </c>
      <c r="BX135" s="119">
        <f t="shared" si="18"/>
        <v>0</v>
      </c>
      <c r="BY135" s="119">
        <f t="shared" si="19"/>
        <v>0</v>
      </c>
      <c r="BZ135" s="119">
        <f t="shared" si="20"/>
        <v>0</v>
      </c>
      <c r="CA135" s="119">
        <f t="shared" si="21"/>
        <v>0</v>
      </c>
      <c r="CB135" s="119">
        <f t="shared" si="22"/>
        <v>0</v>
      </c>
      <c r="CC135" s="119">
        <f t="shared" si="23"/>
        <v>0</v>
      </c>
      <c r="CD135" s="119">
        <f t="shared" si="24"/>
        <v>0</v>
      </c>
      <c r="CE135" s="119">
        <f t="shared" si="25"/>
        <v>0</v>
      </c>
      <c r="CF135" s="119">
        <f t="shared" si="26"/>
        <v>0</v>
      </c>
      <c r="CG135" s="119">
        <f t="shared" si="27"/>
        <v>0</v>
      </c>
      <c r="CH135" s="119">
        <f t="shared" si="28"/>
        <v>0</v>
      </c>
      <c r="CI135" s="119">
        <f t="shared" si="29"/>
        <v>0</v>
      </c>
      <c r="CJ135" s="119">
        <f t="shared" si="30"/>
        <v>0</v>
      </c>
      <c r="CK135" s="119">
        <f t="shared" si="31"/>
        <v>0</v>
      </c>
      <c r="CL135" s="119">
        <f t="shared" si="32"/>
        <v>0</v>
      </c>
      <c r="CM135" s="119">
        <f t="shared" si="33"/>
        <v>0</v>
      </c>
      <c r="CN135" s="119">
        <f t="shared" si="34"/>
        <v>0</v>
      </c>
      <c r="CO135" s="119">
        <f t="shared" si="35"/>
        <v>0</v>
      </c>
      <c r="CP135" s="119">
        <f t="shared" si="36"/>
        <v>0</v>
      </c>
      <c r="CQ135" s="119">
        <f t="shared" si="37"/>
        <v>0</v>
      </c>
      <c r="CR135" s="119">
        <f t="shared" si="38"/>
        <v>0</v>
      </c>
      <c r="CS135" s="119">
        <f t="shared" si="39"/>
        <v>0</v>
      </c>
      <c r="CT135" s="119">
        <f t="shared" si="40"/>
        <v>0</v>
      </c>
      <c r="CU135" s="119">
        <f t="shared" si="41"/>
        <v>0</v>
      </c>
      <c r="CV135" s="119">
        <f t="shared" si="42"/>
        <v>0</v>
      </c>
      <c r="CW135" s="119">
        <f t="shared" si="43"/>
        <v>0</v>
      </c>
      <c r="CX135" s="119">
        <f t="shared" si="44"/>
        <v>0</v>
      </c>
      <c r="CY135" s="119">
        <f t="shared" si="45"/>
        <v>0</v>
      </c>
      <c r="CZ135" s="119">
        <f t="shared" si="46"/>
        <v>0</v>
      </c>
      <c r="DA135" s="119">
        <f t="shared" si="47"/>
        <v>0</v>
      </c>
      <c r="DB135" s="119">
        <f t="shared" si="48"/>
        <v>0</v>
      </c>
      <c r="DC135" s="119">
        <f t="shared" si="49"/>
        <v>0</v>
      </c>
      <c r="DD135" s="119">
        <f t="shared" si="50"/>
        <v>0</v>
      </c>
      <c r="DE135" s="119">
        <f t="shared" si="51"/>
        <v>0</v>
      </c>
      <c r="DF135" s="119">
        <f t="shared" si="52"/>
        <v>0</v>
      </c>
      <c r="DG135" s="119">
        <f t="shared" si="53"/>
        <v>0</v>
      </c>
      <c r="DH135" s="119">
        <f t="shared" si="54"/>
        <v>0</v>
      </c>
      <c r="DI135" s="119">
        <f t="shared" si="55"/>
        <v>0</v>
      </c>
      <c r="DJ135" s="119">
        <f t="shared" si="56"/>
        <v>0</v>
      </c>
      <c r="DK135" s="126" t="str">
        <f t="shared" si="57"/>
        <v>1</v>
      </c>
      <c r="DL135" s="126">
        <f t="shared" ca="1" si="58"/>
        <v>0</v>
      </c>
      <c r="DM135" s="119">
        <f ca="1">IF($K135&lt;&gt;1,IF(ISNUMBER(INDEX(Import.PLE,$K135,DM$16)),IF(INDEX(Import.PLE,$K135,DM$16)&lt;=mediçao,BM135,0),0),PLE!$AA$28*BM135)</f>
        <v>0</v>
      </c>
      <c r="DN135" s="119">
        <f ca="1">IF($K135&lt;&gt;1,IF(ISNUMBER(INDEX(Import.PLE,$K135,DN$16)),IF(INDEX(Import.PLE,$K135,DN$16)&lt;=mediçao,BN135,0),0),PLE!$AA$28*BN135)</f>
        <v>0</v>
      </c>
      <c r="DO135" s="119">
        <f ca="1">IF($K135&lt;&gt;1,IF(ISNUMBER(INDEX(Import.PLE,$K135,DO$16)),IF(INDEX(Import.PLE,$K135,DO$16)&lt;=mediçao,BO135,0),0),PLE!$AA$28*BO135)</f>
        <v>0</v>
      </c>
      <c r="DP135" s="119">
        <f ca="1">IF($K135&lt;&gt;1,IF(ISNUMBER(INDEX(Import.PLE,$K135,DP$16)),IF(INDEX(Import.PLE,$K135,DP$16)&lt;=mediçao,BP135,0),0),PLE!$AA$28*BP135)</f>
        <v>0</v>
      </c>
      <c r="DQ135" s="119">
        <f ca="1">IF($K135&lt;&gt;1,IF(ISNUMBER(INDEX(Import.PLE,$K135,DQ$16)),IF(INDEX(Import.PLE,$K135,DQ$16)&lt;=mediçao,BQ135,0),0),PLE!$AA$28*BQ135)</f>
        <v>0</v>
      </c>
      <c r="DR135" s="119">
        <f ca="1">IF($K135&lt;&gt;1,IF(ISNUMBER(INDEX(Import.PLE,$K135,DR$16)),IF(INDEX(Import.PLE,$K135,DR$16)&lt;=mediçao,BR135,0),0),PLE!$AA$28*BR135)</f>
        <v>0</v>
      </c>
      <c r="DS135" s="119">
        <f ca="1">IF($K135&lt;&gt;1,IF(ISNUMBER(INDEX(Import.PLE,$K135,DS$16)),IF(INDEX(Import.PLE,$K135,DS$16)&lt;=mediçao,BS135,0),0),PLE!$AA$28*BS135)</f>
        <v>0</v>
      </c>
      <c r="DT135" s="119">
        <f ca="1">IF($K135&lt;&gt;1,IF(ISNUMBER(INDEX(Import.PLE,$K135,DT$16)),IF(INDEX(Import.PLE,$K135,DT$16)&lt;=mediçao,BT135,0),0),PLE!$AA$28*BT135)</f>
        <v>0</v>
      </c>
      <c r="DU135" s="119">
        <f ca="1">IF($K135&lt;&gt;1,IF(ISNUMBER(INDEX(Import.PLE,$K135,DU$16)),IF(INDEX(Import.PLE,$K135,DU$16)&lt;=mediçao,BU135,0),0),PLE!$AA$28*BU135)</f>
        <v>0</v>
      </c>
      <c r="DV135" s="119">
        <f ca="1">IF($K135&lt;&gt;1,IF(ISNUMBER(INDEX(Import.PLE,$K135,DV$16)),IF(INDEX(Import.PLE,$K135,DV$16)&lt;=mediçao,BV135,0),0),PLE!$AA$28*BV135)</f>
        <v>0</v>
      </c>
      <c r="DW135" s="119">
        <f ca="1">IF($K135&lt;&gt;1,IF(ISNUMBER(INDEX(Import.PLE,$K135,DW$16)),IF(INDEX(Import.PLE,$K135,DW$16)&lt;=mediçao,BW135,0),0),PLE!$AA$28*BW135)</f>
        <v>0</v>
      </c>
      <c r="DX135" s="119">
        <f ca="1">IF($K135&lt;&gt;1,IF(ISNUMBER(INDEX(Import.PLE,$K135,DX$16)),IF(INDEX(Import.PLE,$K135,DX$16)&lt;=mediçao,BX135,0),0),PLE!$AA$28*BX135)</f>
        <v>0</v>
      </c>
      <c r="DY135" s="119">
        <f ca="1">IF($K135&lt;&gt;1,IF(ISNUMBER(INDEX(Import.PLE,$K135,DY$16)),IF(INDEX(Import.PLE,$K135,DY$16)&lt;=mediçao,BY135,0),0),PLE!$AA$28*BY135)</f>
        <v>0</v>
      </c>
      <c r="DZ135" s="119">
        <f ca="1">IF($K135&lt;&gt;1,IF(ISNUMBER(INDEX(Import.PLE,$K135,DZ$16)),IF(INDEX(Import.PLE,$K135,DZ$16)&lt;=mediçao,BZ135,0),0),PLE!$AA$28*BZ135)</f>
        <v>0</v>
      </c>
      <c r="EA135" s="119">
        <f ca="1">IF($K135&lt;&gt;1,IF(ISNUMBER(INDEX(Import.PLE,$K135,EA$16)),IF(INDEX(Import.PLE,$K135,EA$16)&lt;=mediçao,CA135,0),0),PLE!$AA$28*CA135)</f>
        <v>0</v>
      </c>
      <c r="EB135" s="119">
        <f ca="1">IF($K135&lt;&gt;1,IF(ISNUMBER(INDEX(Import.PLE,$K135,EB$16)),IF(INDEX(Import.PLE,$K135,EB$16)&lt;=mediçao,CB135,0),0),PLE!$AA$28*CB135)</f>
        <v>0</v>
      </c>
      <c r="EC135" s="119">
        <f ca="1">IF($K135&lt;&gt;1,IF(ISNUMBER(INDEX(Import.PLE,$K135,EC$16)),IF(INDEX(Import.PLE,$K135,EC$16)&lt;=mediçao,CC135,0),0),PLE!$AA$28*CC135)</f>
        <v>0</v>
      </c>
      <c r="ED135" s="119">
        <f ca="1">IF($K135&lt;&gt;1,IF(ISNUMBER(INDEX(Import.PLE,$K135,ED$16)),IF(INDEX(Import.PLE,$K135,ED$16)&lt;=mediçao,CD135,0),0),PLE!$AA$28*CD135)</f>
        <v>0</v>
      </c>
      <c r="EE135" s="119">
        <f ca="1">IF($K135&lt;&gt;1,IF(ISNUMBER(INDEX(Import.PLE,$K135,EE$16)),IF(INDEX(Import.PLE,$K135,EE$16)&lt;=mediçao,CE135,0),0),PLE!$AA$28*CE135)</f>
        <v>0</v>
      </c>
      <c r="EF135" s="119">
        <f ca="1">IF($K135&lt;&gt;1,IF(ISNUMBER(INDEX(Import.PLE,$K135,EF$16)),IF(INDEX(Import.PLE,$K135,EF$16)&lt;=mediçao,CF135,0),0),PLE!$AA$28*CF135)</f>
        <v>0</v>
      </c>
      <c r="EG135" s="119">
        <f ca="1">IF($K135&lt;&gt;1,IF(ISNUMBER(INDEX(Import.PLE,$K135,EG$16)),IF(INDEX(Import.PLE,$K135,EG$16)&lt;=mediçao,CG135,0),0),PLE!$AA$28*CG135)</f>
        <v>0</v>
      </c>
      <c r="EH135" s="119">
        <f ca="1">IF($K135&lt;&gt;1,IF(ISNUMBER(INDEX(Import.PLE,$K135,EH$16)),IF(INDEX(Import.PLE,$K135,EH$16)&lt;=mediçao,CH135,0),0),PLE!$AA$28*CH135)</f>
        <v>0</v>
      </c>
      <c r="EI135" s="119">
        <f ca="1">IF($K135&lt;&gt;1,IF(ISNUMBER(INDEX(Import.PLE,$K135,EI$16)),IF(INDEX(Import.PLE,$K135,EI$16)&lt;=mediçao,CI135,0),0),PLE!$AA$28*CI135)</f>
        <v>0</v>
      </c>
      <c r="EJ135" s="119">
        <f ca="1">IF($K135&lt;&gt;1,IF(ISNUMBER(INDEX(Import.PLE,$K135,EJ$16)),IF(INDEX(Import.PLE,$K135,EJ$16)&lt;=mediçao,CJ135,0),0),PLE!$AA$28*CJ135)</f>
        <v>0</v>
      </c>
      <c r="EK135" s="119">
        <f ca="1">IF($K135&lt;&gt;1,IF(ISNUMBER(INDEX(Import.PLE,$K135,EK$16)),IF(INDEX(Import.PLE,$K135,EK$16)&lt;=mediçao,CK135,0),0),PLE!$AA$28*CK135)</f>
        <v>0</v>
      </c>
      <c r="EL135" s="119">
        <f ca="1">IF($K135&lt;&gt;1,IF(ISNUMBER(INDEX(Import.PLE,$K135,EL$16)),IF(INDEX(Import.PLE,$K135,EL$16)&lt;=mediçao,CL135,0),0),PLE!$AA$28*CL135)</f>
        <v>0</v>
      </c>
      <c r="EM135" s="119">
        <f ca="1">IF($K135&lt;&gt;1,IF(ISNUMBER(INDEX(Import.PLE,$K135,EM$16)),IF(INDEX(Import.PLE,$K135,EM$16)&lt;=mediçao,CM135,0),0),PLE!$AA$28*CM135)</f>
        <v>0</v>
      </c>
      <c r="EN135" s="119">
        <f ca="1">IF($K135&lt;&gt;1,IF(ISNUMBER(INDEX(Import.PLE,$K135,EN$16)),IF(INDEX(Import.PLE,$K135,EN$16)&lt;=mediçao,CN135,0),0),PLE!$AA$28*CN135)</f>
        <v>0</v>
      </c>
      <c r="EO135" s="119">
        <f ca="1">IF($K135&lt;&gt;1,IF(ISNUMBER(INDEX(Import.PLE,$K135,EO$16)),IF(INDEX(Import.PLE,$K135,EO$16)&lt;=mediçao,CO135,0),0),PLE!$AA$28*CO135)</f>
        <v>0</v>
      </c>
      <c r="EP135" s="119">
        <f ca="1">IF($K135&lt;&gt;1,IF(ISNUMBER(INDEX(Import.PLE,$K135,EP$16)),IF(INDEX(Import.PLE,$K135,EP$16)&lt;=mediçao,CP135,0),0),PLE!$AA$28*CP135)</f>
        <v>0</v>
      </c>
      <c r="EQ135" s="119">
        <f ca="1">IF($K135&lt;&gt;1,IF(ISNUMBER(INDEX(Import.PLE,$K135,EQ$16)),IF(INDEX(Import.PLE,$K135,EQ$16)&lt;=mediçao,CQ135,0),0),PLE!$AA$28*CQ135)</f>
        <v>0</v>
      </c>
      <c r="ER135" s="119">
        <f ca="1">IF($K135&lt;&gt;1,IF(ISNUMBER(INDEX(Import.PLE,$K135,ER$16)),IF(INDEX(Import.PLE,$K135,ER$16)&lt;=mediçao,CR135,0),0),PLE!$AA$28*CR135)</f>
        <v>0</v>
      </c>
      <c r="ES135" s="119">
        <f ca="1">IF($K135&lt;&gt;1,IF(ISNUMBER(INDEX(Import.PLE,$K135,ES$16)),IF(INDEX(Import.PLE,$K135,ES$16)&lt;=mediçao,CS135,0),0),PLE!$AA$28*CS135)</f>
        <v>0</v>
      </c>
      <c r="ET135" s="119">
        <f ca="1">IF($K135&lt;&gt;1,IF(ISNUMBER(INDEX(Import.PLE,$K135,ET$16)),IF(INDEX(Import.PLE,$K135,ET$16)&lt;=mediçao,CT135,0),0),PLE!$AA$28*CT135)</f>
        <v>0</v>
      </c>
      <c r="EU135" s="119">
        <f ca="1">IF($K135&lt;&gt;1,IF(ISNUMBER(INDEX(Import.PLE,$K135,EU$16)),IF(INDEX(Import.PLE,$K135,EU$16)&lt;=mediçao,CU135,0),0),PLE!$AA$28*CU135)</f>
        <v>0</v>
      </c>
      <c r="EV135" s="119">
        <f ca="1">IF($K135&lt;&gt;1,IF(ISNUMBER(INDEX(Import.PLE,$K135,EV$16)),IF(INDEX(Import.PLE,$K135,EV$16)&lt;=mediçao,CV135,0),0),PLE!$AA$28*CV135)</f>
        <v>0</v>
      </c>
      <c r="EW135" s="119">
        <f ca="1">IF($K135&lt;&gt;1,IF(ISNUMBER(INDEX(Import.PLE,$K135,EW$16)),IF(INDEX(Import.PLE,$K135,EW$16)&lt;=mediçao,CW135,0),0),PLE!$AA$28*CW135)</f>
        <v>0</v>
      </c>
      <c r="EX135" s="119">
        <f ca="1">IF($K135&lt;&gt;1,IF(ISNUMBER(INDEX(Import.PLE,$K135,EX$16)),IF(INDEX(Import.PLE,$K135,EX$16)&lt;=mediçao,CX135,0),0),PLE!$AA$28*CX135)</f>
        <v>0</v>
      </c>
      <c r="EY135" s="119">
        <f ca="1">IF($K135&lt;&gt;1,IF(ISNUMBER(INDEX(Import.PLE,$K135,EY$16)),IF(INDEX(Import.PLE,$K135,EY$16)&lt;=mediçao,CY135,0),0),PLE!$AA$28*CY135)</f>
        <v>0</v>
      </c>
      <c r="EZ135" s="119">
        <f ca="1">IF($K135&lt;&gt;1,IF(ISNUMBER(INDEX(Import.PLE,$K135,EZ$16)),IF(INDEX(Import.PLE,$K135,EZ$16)&lt;=mediçao,CZ135,0),0),PLE!$AA$28*CZ135)</f>
        <v>0</v>
      </c>
      <c r="FA135" s="119">
        <f ca="1">IF($K135&lt;&gt;1,IF(ISNUMBER(INDEX(Import.PLE,$K135,FA$16)),IF(INDEX(Import.PLE,$K135,FA$16)&lt;=mediçao,DA135,0),0),PLE!$AA$28*DA135)</f>
        <v>0</v>
      </c>
      <c r="FB135" s="119">
        <f ca="1">IF($K135&lt;&gt;1,IF(ISNUMBER(INDEX(Import.PLE,$K135,FB$16)),IF(INDEX(Import.PLE,$K135,FB$16)&lt;=mediçao,DB135,0),0),PLE!$AA$28*DB135)</f>
        <v>0</v>
      </c>
      <c r="FC135" s="119">
        <f ca="1">IF($K135&lt;&gt;1,IF(ISNUMBER(INDEX(Import.PLE,$K135,FC$16)),IF(INDEX(Import.PLE,$K135,FC$16)&lt;=mediçao,DC135,0),0),PLE!$AA$28*DC135)</f>
        <v>0</v>
      </c>
      <c r="FD135" s="119">
        <f ca="1">IF($K135&lt;&gt;1,IF(ISNUMBER(INDEX(Import.PLE,$K135,FD$16)),IF(INDEX(Import.PLE,$K135,FD$16)&lt;=mediçao,DD135,0),0),PLE!$AA$28*DD135)</f>
        <v>0</v>
      </c>
      <c r="FE135" s="119">
        <f ca="1">IF($K135&lt;&gt;1,IF(ISNUMBER(INDEX(Import.PLE,$K135,FE$16)),IF(INDEX(Import.PLE,$K135,FE$16)&lt;=mediçao,DE135,0),0),PLE!$AA$28*DE135)</f>
        <v>0</v>
      </c>
      <c r="FF135" s="119">
        <f ca="1">IF($K135&lt;&gt;1,IF(ISNUMBER(INDEX(Import.PLE,$K135,FF$16)),IF(INDEX(Import.PLE,$K135,FF$16)&lt;=mediçao,DF135,0),0),PLE!$AA$28*DF135)</f>
        <v>0</v>
      </c>
      <c r="FG135" s="119">
        <f ca="1">IF($K135&lt;&gt;1,IF(ISNUMBER(INDEX(Import.PLE,$K135,FG$16)),IF(INDEX(Import.PLE,$K135,FG$16)&lt;=mediçao,DG135,0),0),PLE!$AA$28*DG135)</f>
        <v>0</v>
      </c>
      <c r="FH135" s="119">
        <f ca="1">IF($K135&lt;&gt;1,IF(ISNUMBER(INDEX(Import.PLE,$K135,FH$16)),IF(INDEX(Import.PLE,$K135,FH$16)&lt;=mediçao,DH135,0),0),PLE!$AA$28*DH135)</f>
        <v>0</v>
      </c>
      <c r="FI135" s="119">
        <f ca="1">IF($K135&lt;&gt;1,IF(ISNUMBER(INDEX(Import.PLE,$K135,FI$16)),IF(INDEX(Import.PLE,$K135,FI$16)&lt;=mediçao,DI135,0),0),PLE!$AA$28*DI135)</f>
        <v>0</v>
      </c>
      <c r="FJ135" s="119">
        <f ca="1">IF($K135&lt;&gt;1,IF(ISNUMBER(INDEX(Import.PLE,$K135,FJ$16)),IF(INDEX(Import.PLE,$K135,FJ$16)&lt;=mediçao,DJ135,0),0),PLE!$AA$28*DJ135)</f>
        <v>0</v>
      </c>
    </row>
    <row r="136" spans="2:166" s="88" customFormat="1" ht="11.25" customHeight="1" x14ac:dyDescent="0.35">
      <c r="B136" s="118">
        <f t="shared" ca="1" si="60"/>
        <v>119</v>
      </c>
      <c r="C136" s="83" t="str">
        <f t="shared" si="4"/>
        <v>Serviço</v>
      </c>
      <c r="D136" s="138" t="s">
        <v>420</v>
      </c>
      <c r="E136" s="139" t="s">
        <v>421</v>
      </c>
      <c r="F136" s="137" t="s">
        <v>329</v>
      </c>
      <c r="G136" s="174">
        <f t="shared" si="5"/>
        <v>14</v>
      </c>
      <c r="H136" s="175">
        <f t="shared" si="6"/>
        <v>7.5</v>
      </c>
      <c r="I136" s="176">
        <v>105</v>
      </c>
      <c r="J136" s="86"/>
      <c r="K136" s="168">
        <f>deactivatedados.form1</f>
        <v>13</v>
      </c>
      <c r="L136" s="167" t="s">
        <v>713</v>
      </c>
      <c r="M136" s="87"/>
      <c r="N136" s="181">
        <v>14</v>
      </c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1"/>
      <c r="AX136" s="181"/>
      <c r="AY136" s="181"/>
      <c r="AZ136" s="181"/>
      <c r="BA136" s="181"/>
      <c r="BB136" s="181"/>
      <c r="BC136" s="181"/>
      <c r="BD136" s="181"/>
      <c r="BE136" s="181"/>
      <c r="BF136" s="181"/>
      <c r="BG136" s="181"/>
      <c r="BH136" s="181"/>
      <c r="BI136" s="181"/>
      <c r="BJ136" s="181"/>
      <c r="BK136" s="181"/>
      <c r="BM136" s="119">
        <f t="shared" ca="1" si="7"/>
        <v>105</v>
      </c>
      <c r="BN136" s="119">
        <f t="shared" si="8"/>
        <v>0</v>
      </c>
      <c r="BO136" s="119">
        <f t="shared" si="9"/>
        <v>0</v>
      </c>
      <c r="BP136" s="119">
        <f t="shared" si="10"/>
        <v>0</v>
      </c>
      <c r="BQ136" s="119">
        <f t="shared" si="11"/>
        <v>0</v>
      </c>
      <c r="BR136" s="119">
        <f t="shared" si="12"/>
        <v>0</v>
      </c>
      <c r="BS136" s="119">
        <f t="shared" si="13"/>
        <v>0</v>
      </c>
      <c r="BT136" s="119">
        <f t="shared" si="14"/>
        <v>0</v>
      </c>
      <c r="BU136" s="119">
        <f t="shared" si="15"/>
        <v>0</v>
      </c>
      <c r="BV136" s="119">
        <f t="shared" si="16"/>
        <v>0</v>
      </c>
      <c r="BW136" s="119">
        <f t="shared" si="17"/>
        <v>0</v>
      </c>
      <c r="BX136" s="119">
        <f t="shared" si="18"/>
        <v>0</v>
      </c>
      <c r="BY136" s="119">
        <f t="shared" si="19"/>
        <v>0</v>
      </c>
      <c r="BZ136" s="119">
        <f t="shared" si="20"/>
        <v>0</v>
      </c>
      <c r="CA136" s="119">
        <f t="shared" si="21"/>
        <v>0</v>
      </c>
      <c r="CB136" s="119">
        <f t="shared" si="22"/>
        <v>0</v>
      </c>
      <c r="CC136" s="119">
        <f t="shared" si="23"/>
        <v>0</v>
      </c>
      <c r="CD136" s="119">
        <f t="shared" si="24"/>
        <v>0</v>
      </c>
      <c r="CE136" s="119">
        <f t="shared" si="25"/>
        <v>0</v>
      </c>
      <c r="CF136" s="119">
        <f t="shared" si="26"/>
        <v>0</v>
      </c>
      <c r="CG136" s="119">
        <f t="shared" si="27"/>
        <v>0</v>
      </c>
      <c r="CH136" s="119">
        <f t="shared" si="28"/>
        <v>0</v>
      </c>
      <c r="CI136" s="119">
        <f t="shared" si="29"/>
        <v>0</v>
      </c>
      <c r="CJ136" s="119">
        <f t="shared" si="30"/>
        <v>0</v>
      </c>
      <c r="CK136" s="119">
        <f t="shared" si="31"/>
        <v>0</v>
      </c>
      <c r="CL136" s="119">
        <f t="shared" si="32"/>
        <v>0</v>
      </c>
      <c r="CM136" s="119">
        <f t="shared" si="33"/>
        <v>0</v>
      </c>
      <c r="CN136" s="119">
        <f t="shared" si="34"/>
        <v>0</v>
      </c>
      <c r="CO136" s="119">
        <f t="shared" si="35"/>
        <v>0</v>
      </c>
      <c r="CP136" s="119">
        <f t="shared" si="36"/>
        <v>0</v>
      </c>
      <c r="CQ136" s="119">
        <f t="shared" si="37"/>
        <v>0</v>
      </c>
      <c r="CR136" s="119">
        <f t="shared" si="38"/>
        <v>0</v>
      </c>
      <c r="CS136" s="119">
        <f t="shared" si="39"/>
        <v>0</v>
      </c>
      <c r="CT136" s="119">
        <f t="shared" si="40"/>
        <v>0</v>
      </c>
      <c r="CU136" s="119">
        <f t="shared" si="41"/>
        <v>0</v>
      </c>
      <c r="CV136" s="119">
        <f t="shared" si="42"/>
        <v>0</v>
      </c>
      <c r="CW136" s="119">
        <f t="shared" si="43"/>
        <v>0</v>
      </c>
      <c r="CX136" s="119">
        <f t="shared" si="44"/>
        <v>0</v>
      </c>
      <c r="CY136" s="119">
        <f t="shared" si="45"/>
        <v>0</v>
      </c>
      <c r="CZ136" s="119">
        <f t="shared" si="46"/>
        <v>0</v>
      </c>
      <c r="DA136" s="119">
        <f t="shared" si="47"/>
        <v>0</v>
      </c>
      <c r="DB136" s="119">
        <f t="shared" si="48"/>
        <v>0</v>
      </c>
      <c r="DC136" s="119">
        <f t="shared" si="49"/>
        <v>0</v>
      </c>
      <c r="DD136" s="119">
        <f t="shared" si="50"/>
        <v>0</v>
      </c>
      <c r="DE136" s="119">
        <f t="shared" si="51"/>
        <v>0</v>
      </c>
      <c r="DF136" s="119">
        <f t="shared" si="52"/>
        <v>0</v>
      </c>
      <c r="DG136" s="119">
        <f t="shared" si="53"/>
        <v>0</v>
      </c>
      <c r="DH136" s="119">
        <f t="shared" si="54"/>
        <v>0</v>
      </c>
      <c r="DI136" s="119">
        <f t="shared" si="55"/>
        <v>0</v>
      </c>
      <c r="DJ136" s="119">
        <f t="shared" si="56"/>
        <v>0</v>
      </c>
      <c r="DK136" s="126" t="str">
        <f t="shared" si="57"/>
        <v>1</v>
      </c>
      <c r="DL136" s="126">
        <f t="shared" ca="1" si="58"/>
        <v>0</v>
      </c>
      <c r="DM136" s="119">
        <f ca="1">IF($K136&lt;&gt;1,IF(ISNUMBER(INDEX(Import.PLE,$K136,DM$16)),IF(INDEX(Import.PLE,$K136,DM$16)&lt;=mediçao,BM136,0),0),PLE!$AA$28*BM136)</f>
        <v>0</v>
      </c>
      <c r="DN136" s="119">
        <f ca="1">IF($K136&lt;&gt;1,IF(ISNUMBER(INDEX(Import.PLE,$K136,DN$16)),IF(INDEX(Import.PLE,$K136,DN$16)&lt;=mediçao,BN136,0),0),PLE!$AA$28*BN136)</f>
        <v>0</v>
      </c>
      <c r="DO136" s="119">
        <f ca="1">IF($K136&lt;&gt;1,IF(ISNUMBER(INDEX(Import.PLE,$K136,DO$16)),IF(INDEX(Import.PLE,$K136,DO$16)&lt;=mediçao,BO136,0),0),PLE!$AA$28*BO136)</f>
        <v>0</v>
      </c>
      <c r="DP136" s="119">
        <f ca="1">IF($K136&lt;&gt;1,IF(ISNUMBER(INDEX(Import.PLE,$K136,DP$16)),IF(INDEX(Import.PLE,$K136,DP$16)&lt;=mediçao,BP136,0),0),PLE!$AA$28*BP136)</f>
        <v>0</v>
      </c>
      <c r="DQ136" s="119">
        <f ca="1">IF($K136&lt;&gt;1,IF(ISNUMBER(INDEX(Import.PLE,$K136,DQ$16)),IF(INDEX(Import.PLE,$K136,DQ$16)&lt;=mediçao,BQ136,0),0),PLE!$AA$28*BQ136)</f>
        <v>0</v>
      </c>
      <c r="DR136" s="119">
        <f ca="1">IF($K136&lt;&gt;1,IF(ISNUMBER(INDEX(Import.PLE,$K136,DR$16)),IF(INDEX(Import.PLE,$K136,DR$16)&lt;=mediçao,BR136,0),0),PLE!$AA$28*BR136)</f>
        <v>0</v>
      </c>
      <c r="DS136" s="119">
        <f ca="1">IF($K136&lt;&gt;1,IF(ISNUMBER(INDEX(Import.PLE,$K136,DS$16)),IF(INDEX(Import.PLE,$K136,DS$16)&lt;=mediçao,BS136,0),0),PLE!$AA$28*BS136)</f>
        <v>0</v>
      </c>
      <c r="DT136" s="119">
        <f ca="1">IF($K136&lt;&gt;1,IF(ISNUMBER(INDEX(Import.PLE,$K136,DT$16)),IF(INDEX(Import.PLE,$K136,DT$16)&lt;=mediçao,BT136,0),0),PLE!$AA$28*BT136)</f>
        <v>0</v>
      </c>
      <c r="DU136" s="119">
        <f ca="1">IF($K136&lt;&gt;1,IF(ISNUMBER(INDEX(Import.PLE,$K136,DU$16)),IF(INDEX(Import.PLE,$K136,DU$16)&lt;=mediçao,BU136,0),0),PLE!$AA$28*BU136)</f>
        <v>0</v>
      </c>
      <c r="DV136" s="119">
        <f ca="1">IF($K136&lt;&gt;1,IF(ISNUMBER(INDEX(Import.PLE,$K136,DV$16)),IF(INDEX(Import.PLE,$K136,DV$16)&lt;=mediçao,BV136,0),0),PLE!$AA$28*BV136)</f>
        <v>0</v>
      </c>
      <c r="DW136" s="119">
        <f ca="1">IF($K136&lt;&gt;1,IF(ISNUMBER(INDEX(Import.PLE,$K136,DW$16)),IF(INDEX(Import.PLE,$K136,DW$16)&lt;=mediçao,BW136,0),0),PLE!$AA$28*BW136)</f>
        <v>0</v>
      </c>
      <c r="DX136" s="119">
        <f ca="1">IF($K136&lt;&gt;1,IF(ISNUMBER(INDEX(Import.PLE,$K136,DX$16)),IF(INDEX(Import.PLE,$K136,DX$16)&lt;=mediçao,BX136,0),0),PLE!$AA$28*BX136)</f>
        <v>0</v>
      </c>
      <c r="DY136" s="119">
        <f ca="1">IF($K136&lt;&gt;1,IF(ISNUMBER(INDEX(Import.PLE,$K136,DY$16)),IF(INDEX(Import.PLE,$K136,DY$16)&lt;=mediçao,BY136,0),0),PLE!$AA$28*BY136)</f>
        <v>0</v>
      </c>
      <c r="DZ136" s="119">
        <f ca="1">IF($K136&lt;&gt;1,IF(ISNUMBER(INDEX(Import.PLE,$K136,DZ$16)),IF(INDEX(Import.PLE,$K136,DZ$16)&lt;=mediçao,BZ136,0),0),PLE!$AA$28*BZ136)</f>
        <v>0</v>
      </c>
      <c r="EA136" s="119">
        <f ca="1">IF($K136&lt;&gt;1,IF(ISNUMBER(INDEX(Import.PLE,$K136,EA$16)),IF(INDEX(Import.PLE,$K136,EA$16)&lt;=mediçao,CA136,0),0),PLE!$AA$28*CA136)</f>
        <v>0</v>
      </c>
      <c r="EB136" s="119">
        <f ca="1">IF($K136&lt;&gt;1,IF(ISNUMBER(INDEX(Import.PLE,$K136,EB$16)),IF(INDEX(Import.PLE,$K136,EB$16)&lt;=mediçao,CB136,0),0),PLE!$AA$28*CB136)</f>
        <v>0</v>
      </c>
      <c r="EC136" s="119">
        <f ca="1">IF($K136&lt;&gt;1,IF(ISNUMBER(INDEX(Import.PLE,$K136,EC$16)),IF(INDEX(Import.PLE,$K136,EC$16)&lt;=mediçao,CC136,0),0),PLE!$AA$28*CC136)</f>
        <v>0</v>
      </c>
      <c r="ED136" s="119">
        <f ca="1">IF($K136&lt;&gt;1,IF(ISNUMBER(INDEX(Import.PLE,$K136,ED$16)),IF(INDEX(Import.PLE,$K136,ED$16)&lt;=mediçao,CD136,0),0),PLE!$AA$28*CD136)</f>
        <v>0</v>
      </c>
      <c r="EE136" s="119">
        <f ca="1">IF($K136&lt;&gt;1,IF(ISNUMBER(INDEX(Import.PLE,$K136,EE$16)),IF(INDEX(Import.PLE,$K136,EE$16)&lt;=mediçao,CE136,0),0),PLE!$AA$28*CE136)</f>
        <v>0</v>
      </c>
      <c r="EF136" s="119">
        <f ca="1">IF($K136&lt;&gt;1,IF(ISNUMBER(INDEX(Import.PLE,$K136,EF$16)),IF(INDEX(Import.PLE,$K136,EF$16)&lt;=mediçao,CF136,0),0),PLE!$AA$28*CF136)</f>
        <v>0</v>
      </c>
      <c r="EG136" s="119">
        <f ca="1">IF($K136&lt;&gt;1,IF(ISNUMBER(INDEX(Import.PLE,$K136,EG$16)),IF(INDEX(Import.PLE,$K136,EG$16)&lt;=mediçao,CG136,0),0),PLE!$AA$28*CG136)</f>
        <v>0</v>
      </c>
      <c r="EH136" s="119">
        <f ca="1">IF($K136&lt;&gt;1,IF(ISNUMBER(INDEX(Import.PLE,$K136,EH$16)),IF(INDEX(Import.PLE,$K136,EH$16)&lt;=mediçao,CH136,0),0),PLE!$AA$28*CH136)</f>
        <v>0</v>
      </c>
      <c r="EI136" s="119">
        <f ca="1">IF($K136&lt;&gt;1,IF(ISNUMBER(INDEX(Import.PLE,$K136,EI$16)),IF(INDEX(Import.PLE,$K136,EI$16)&lt;=mediçao,CI136,0),0),PLE!$AA$28*CI136)</f>
        <v>0</v>
      </c>
      <c r="EJ136" s="119">
        <f ca="1">IF($K136&lt;&gt;1,IF(ISNUMBER(INDEX(Import.PLE,$K136,EJ$16)),IF(INDEX(Import.PLE,$K136,EJ$16)&lt;=mediçao,CJ136,0),0),PLE!$AA$28*CJ136)</f>
        <v>0</v>
      </c>
      <c r="EK136" s="119">
        <f ca="1">IF($K136&lt;&gt;1,IF(ISNUMBER(INDEX(Import.PLE,$K136,EK$16)),IF(INDEX(Import.PLE,$K136,EK$16)&lt;=mediçao,CK136,0),0),PLE!$AA$28*CK136)</f>
        <v>0</v>
      </c>
      <c r="EL136" s="119">
        <f ca="1">IF($K136&lt;&gt;1,IF(ISNUMBER(INDEX(Import.PLE,$K136,EL$16)),IF(INDEX(Import.PLE,$K136,EL$16)&lt;=mediçao,CL136,0),0),PLE!$AA$28*CL136)</f>
        <v>0</v>
      </c>
      <c r="EM136" s="119">
        <f ca="1">IF($K136&lt;&gt;1,IF(ISNUMBER(INDEX(Import.PLE,$K136,EM$16)),IF(INDEX(Import.PLE,$K136,EM$16)&lt;=mediçao,CM136,0),0),PLE!$AA$28*CM136)</f>
        <v>0</v>
      </c>
      <c r="EN136" s="119">
        <f ca="1">IF($K136&lt;&gt;1,IF(ISNUMBER(INDEX(Import.PLE,$K136,EN$16)),IF(INDEX(Import.PLE,$K136,EN$16)&lt;=mediçao,CN136,0),0),PLE!$AA$28*CN136)</f>
        <v>0</v>
      </c>
      <c r="EO136" s="119">
        <f ca="1">IF($K136&lt;&gt;1,IF(ISNUMBER(INDEX(Import.PLE,$K136,EO$16)),IF(INDEX(Import.PLE,$K136,EO$16)&lt;=mediçao,CO136,0),0),PLE!$AA$28*CO136)</f>
        <v>0</v>
      </c>
      <c r="EP136" s="119">
        <f ca="1">IF($K136&lt;&gt;1,IF(ISNUMBER(INDEX(Import.PLE,$K136,EP$16)),IF(INDEX(Import.PLE,$K136,EP$16)&lt;=mediçao,CP136,0),0),PLE!$AA$28*CP136)</f>
        <v>0</v>
      </c>
      <c r="EQ136" s="119">
        <f ca="1">IF($K136&lt;&gt;1,IF(ISNUMBER(INDEX(Import.PLE,$K136,EQ$16)),IF(INDEX(Import.PLE,$K136,EQ$16)&lt;=mediçao,CQ136,0),0),PLE!$AA$28*CQ136)</f>
        <v>0</v>
      </c>
      <c r="ER136" s="119">
        <f ca="1">IF($K136&lt;&gt;1,IF(ISNUMBER(INDEX(Import.PLE,$K136,ER$16)),IF(INDEX(Import.PLE,$K136,ER$16)&lt;=mediçao,CR136,0),0),PLE!$AA$28*CR136)</f>
        <v>0</v>
      </c>
      <c r="ES136" s="119">
        <f ca="1">IF($K136&lt;&gt;1,IF(ISNUMBER(INDEX(Import.PLE,$K136,ES$16)),IF(INDEX(Import.PLE,$K136,ES$16)&lt;=mediçao,CS136,0),0),PLE!$AA$28*CS136)</f>
        <v>0</v>
      </c>
      <c r="ET136" s="119">
        <f ca="1">IF($K136&lt;&gt;1,IF(ISNUMBER(INDEX(Import.PLE,$K136,ET$16)),IF(INDEX(Import.PLE,$K136,ET$16)&lt;=mediçao,CT136,0),0),PLE!$AA$28*CT136)</f>
        <v>0</v>
      </c>
      <c r="EU136" s="119">
        <f ca="1">IF($K136&lt;&gt;1,IF(ISNUMBER(INDEX(Import.PLE,$K136,EU$16)),IF(INDEX(Import.PLE,$K136,EU$16)&lt;=mediçao,CU136,0),0),PLE!$AA$28*CU136)</f>
        <v>0</v>
      </c>
      <c r="EV136" s="119">
        <f ca="1">IF($K136&lt;&gt;1,IF(ISNUMBER(INDEX(Import.PLE,$K136,EV$16)),IF(INDEX(Import.PLE,$K136,EV$16)&lt;=mediçao,CV136,0),0),PLE!$AA$28*CV136)</f>
        <v>0</v>
      </c>
      <c r="EW136" s="119">
        <f ca="1">IF($K136&lt;&gt;1,IF(ISNUMBER(INDEX(Import.PLE,$K136,EW$16)),IF(INDEX(Import.PLE,$K136,EW$16)&lt;=mediçao,CW136,0),0),PLE!$AA$28*CW136)</f>
        <v>0</v>
      </c>
      <c r="EX136" s="119">
        <f ca="1">IF($K136&lt;&gt;1,IF(ISNUMBER(INDEX(Import.PLE,$K136,EX$16)),IF(INDEX(Import.PLE,$K136,EX$16)&lt;=mediçao,CX136,0),0),PLE!$AA$28*CX136)</f>
        <v>0</v>
      </c>
      <c r="EY136" s="119">
        <f ca="1">IF($K136&lt;&gt;1,IF(ISNUMBER(INDEX(Import.PLE,$K136,EY$16)),IF(INDEX(Import.PLE,$K136,EY$16)&lt;=mediçao,CY136,0),0),PLE!$AA$28*CY136)</f>
        <v>0</v>
      </c>
      <c r="EZ136" s="119">
        <f ca="1">IF($K136&lt;&gt;1,IF(ISNUMBER(INDEX(Import.PLE,$K136,EZ$16)),IF(INDEX(Import.PLE,$K136,EZ$16)&lt;=mediçao,CZ136,0),0),PLE!$AA$28*CZ136)</f>
        <v>0</v>
      </c>
      <c r="FA136" s="119">
        <f ca="1">IF($K136&lt;&gt;1,IF(ISNUMBER(INDEX(Import.PLE,$K136,FA$16)),IF(INDEX(Import.PLE,$K136,FA$16)&lt;=mediçao,DA136,0),0),PLE!$AA$28*DA136)</f>
        <v>0</v>
      </c>
      <c r="FB136" s="119">
        <f ca="1">IF($K136&lt;&gt;1,IF(ISNUMBER(INDEX(Import.PLE,$K136,FB$16)),IF(INDEX(Import.PLE,$K136,FB$16)&lt;=mediçao,DB136,0),0),PLE!$AA$28*DB136)</f>
        <v>0</v>
      </c>
      <c r="FC136" s="119">
        <f ca="1">IF($K136&lt;&gt;1,IF(ISNUMBER(INDEX(Import.PLE,$K136,FC$16)),IF(INDEX(Import.PLE,$K136,FC$16)&lt;=mediçao,DC136,0),0),PLE!$AA$28*DC136)</f>
        <v>0</v>
      </c>
      <c r="FD136" s="119">
        <f ca="1">IF($K136&lt;&gt;1,IF(ISNUMBER(INDEX(Import.PLE,$K136,FD$16)),IF(INDEX(Import.PLE,$K136,FD$16)&lt;=mediçao,DD136,0),0),PLE!$AA$28*DD136)</f>
        <v>0</v>
      </c>
      <c r="FE136" s="119">
        <f ca="1">IF($K136&lt;&gt;1,IF(ISNUMBER(INDEX(Import.PLE,$K136,FE$16)),IF(INDEX(Import.PLE,$K136,FE$16)&lt;=mediçao,DE136,0),0),PLE!$AA$28*DE136)</f>
        <v>0</v>
      </c>
      <c r="FF136" s="119">
        <f ca="1">IF($K136&lt;&gt;1,IF(ISNUMBER(INDEX(Import.PLE,$K136,FF$16)),IF(INDEX(Import.PLE,$K136,FF$16)&lt;=mediçao,DF136,0),0),PLE!$AA$28*DF136)</f>
        <v>0</v>
      </c>
      <c r="FG136" s="119">
        <f ca="1">IF($K136&lt;&gt;1,IF(ISNUMBER(INDEX(Import.PLE,$K136,FG$16)),IF(INDEX(Import.PLE,$K136,FG$16)&lt;=mediçao,DG136,0),0),PLE!$AA$28*DG136)</f>
        <v>0</v>
      </c>
      <c r="FH136" s="119">
        <f ca="1">IF($K136&lt;&gt;1,IF(ISNUMBER(INDEX(Import.PLE,$K136,FH$16)),IF(INDEX(Import.PLE,$K136,FH$16)&lt;=mediçao,DH136,0),0),PLE!$AA$28*DH136)</f>
        <v>0</v>
      </c>
      <c r="FI136" s="119">
        <f ca="1">IF($K136&lt;&gt;1,IF(ISNUMBER(INDEX(Import.PLE,$K136,FI$16)),IF(INDEX(Import.PLE,$K136,FI$16)&lt;=mediçao,DI136,0),0),PLE!$AA$28*DI136)</f>
        <v>0</v>
      </c>
      <c r="FJ136" s="119">
        <f ca="1">IF($K136&lt;&gt;1,IF(ISNUMBER(INDEX(Import.PLE,$K136,FJ$16)),IF(INDEX(Import.PLE,$K136,FJ$16)&lt;=mediçao,DJ136,0),0),PLE!$AA$28*DJ136)</f>
        <v>0</v>
      </c>
    </row>
    <row r="137" spans="2:166" s="88" customFormat="1" ht="11.25" customHeight="1" x14ac:dyDescent="0.35">
      <c r="B137" s="118">
        <f t="shared" ca="1" si="60"/>
        <v>120</v>
      </c>
      <c r="C137" s="83" t="str">
        <f t="shared" si="4"/>
        <v>Serviço</v>
      </c>
      <c r="D137" s="138" t="s">
        <v>422</v>
      </c>
      <c r="E137" s="139" t="s">
        <v>423</v>
      </c>
      <c r="F137" s="137" t="s">
        <v>329</v>
      </c>
      <c r="G137" s="174">
        <f t="shared" si="5"/>
        <v>13</v>
      </c>
      <c r="H137" s="175">
        <f t="shared" si="6"/>
        <v>6.8100000000000005</v>
      </c>
      <c r="I137" s="176">
        <v>88.53</v>
      </c>
      <c r="J137" s="86"/>
      <c r="K137" s="168">
        <f>deactivatedados.form1</f>
        <v>13</v>
      </c>
      <c r="L137" s="167" t="s">
        <v>713</v>
      </c>
      <c r="M137" s="87"/>
      <c r="N137" s="181">
        <v>13</v>
      </c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1"/>
      <c r="AX137" s="181"/>
      <c r="AY137" s="181"/>
      <c r="AZ137" s="181"/>
      <c r="BA137" s="181"/>
      <c r="BB137" s="181"/>
      <c r="BC137" s="181"/>
      <c r="BD137" s="181"/>
      <c r="BE137" s="181"/>
      <c r="BF137" s="181"/>
      <c r="BG137" s="181"/>
      <c r="BH137" s="181"/>
      <c r="BI137" s="181"/>
      <c r="BJ137" s="181"/>
      <c r="BK137" s="181"/>
      <c r="BM137" s="119">
        <f t="shared" ca="1" si="7"/>
        <v>88.53</v>
      </c>
      <c r="BN137" s="119">
        <f t="shared" si="8"/>
        <v>0</v>
      </c>
      <c r="BO137" s="119">
        <f t="shared" si="9"/>
        <v>0</v>
      </c>
      <c r="BP137" s="119">
        <f t="shared" si="10"/>
        <v>0</v>
      </c>
      <c r="BQ137" s="119">
        <f t="shared" si="11"/>
        <v>0</v>
      </c>
      <c r="BR137" s="119">
        <f t="shared" si="12"/>
        <v>0</v>
      </c>
      <c r="BS137" s="119">
        <f t="shared" si="13"/>
        <v>0</v>
      </c>
      <c r="BT137" s="119">
        <f t="shared" si="14"/>
        <v>0</v>
      </c>
      <c r="BU137" s="119">
        <f t="shared" si="15"/>
        <v>0</v>
      </c>
      <c r="BV137" s="119">
        <f t="shared" si="16"/>
        <v>0</v>
      </c>
      <c r="BW137" s="119">
        <f t="shared" si="17"/>
        <v>0</v>
      </c>
      <c r="BX137" s="119">
        <f t="shared" si="18"/>
        <v>0</v>
      </c>
      <c r="BY137" s="119">
        <f t="shared" si="19"/>
        <v>0</v>
      </c>
      <c r="BZ137" s="119">
        <f t="shared" si="20"/>
        <v>0</v>
      </c>
      <c r="CA137" s="119">
        <f t="shared" si="21"/>
        <v>0</v>
      </c>
      <c r="CB137" s="119">
        <f t="shared" si="22"/>
        <v>0</v>
      </c>
      <c r="CC137" s="119">
        <f t="shared" si="23"/>
        <v>0</v>
      </c>
      <c r="CD137" s="119">
        <f t="shared" si="24"/>
        <v>0</v>
      </c>
      <c r="CE137" s="119">
        <f t="shared" si="25"/>
        <v>0</v>
      </c>
      <c r="CF137" s="119">
        <f t="shared" si="26"/>
        <v>0</v>
      </c>
      <c r="CG137" s="119">
        <f t="shared" si="27"/>
        <v>0</v>
      </c>
      <c r="CH137" s="119">
        <f t="shared" si="28"/>
        <v>0</v>
      </c>
      <c r="CI137" s="119">
        <f t="shared" si="29"/>
        <v>0</v>
      </c>
      <c r="CJ137" s="119">
        <f t="shared" si="30"/>
        <v>0</v>
      </c>
      <c r="CK137" s="119">
        <f t="shared" si="31"/>
        <v>0</v>
      </c>
      <c r="CL137" s="119">
        <f t="shared" si="32"/>
        <v>0</v>
      </c>
      <c r="CM137" s="119">
        <f t="shared" si="33"/>
        <v>0</v>
      </c>
      <c r="CN137" s="119">
        <f t="shared" si="34"/>
        <v>0</v>
      </c>
      <c r="CO137" s="119">
        <f t="shared" si="35"/>
        <v>0</v>
      </c>
      <c r="CP137" s="119">
        <f t="shared" si="36"/>
        <v>0</v>
      </c>
      <c r="CQ137" s="119">
        <f t="shared" si="37"/>
        <v>0</v>
      </c>
      <c r="CR137" s="119">
        <f t="shared" si="38"/>
        <v>0</v>
      </c>
      <c r="CS137" s="119">
        <f t="shared" si="39"/>
        <v>0</v>
      </c>
      <c r="CT137" s="119">
        <f t="shared" si="40"/>
        <v>0</v>
      </c>
      <c r="CU137" s="119">
        <f t="shared" si="41"/>
        <v>0</v>
      </c>
      <c r="CV137" s="119">
        <f t="shared" si="42"/>
        <v>0</v>
      </c>
      <c r="CW137" s="119">
        <f t="shared" si="43"/>
        <v>0</v>
      </c>
      <c r="CX137" s="119">
        <f t="shared" si="44"/>
        <v>0</v>
      </c>
      <c r="CY137" s="119">
        <f t="shared" si="45"/>
        <v>0</v>
      </c>
      <c r="CZ137" s="119">
        <f t="shared" si="46"/>
        <v>0</v>
      </c>
      <c r="DA137" s="119">
        <f t="shared" si="47"/>
        <v>0</v>
      </c>
      <c r="DB137" s="119">
        <f t="shared" si="48"/>
        <v>0</v>
      </c>
      <c r="DC137" s="119">
        <f t="shared" si="49"/>
        <v>0</v>
      </c>
      <c r="DD137" s="119">
        <f t="shared" si="50"/>
        <v>0</v>
      </c>
      <c r="DE137" s="119">
        <f t="shared" si="51"/>
        <v>0</v>
      </c>
      <c r="DF137" s="119">
        <f t="shared" si="52"/>
        <v>0</v>
      </c>
      <c r="DG137" s="119">
        <f t="shared" si="53"/>
        <v>0</v>
      </c>
      <c r="DH137" s="119">
        <f t="shared" si="54"/>
        <v>0</v>
      </c>
      <c r="DI137" s="119">
        <f t="shared" si="55"/>
        <v>0</v>
      </c>
      <c r="DJ137" s="119">
        <f t="shared" si="56"/>
        <v>0</v>
      </c>
      <c r="DK137" s="126" t="str">
        <f t="shared" si="57"/>
        <v>1</v>
      </c>
      <c r="DL137" s="126">
        <f t="shared" ca="1" si="58"/>
        <v>0</v>
      </c>
      <c r="DM137" s="119">
        <f ca="1">IF($K137&lt;&gt;1,IF(ISNUMBER(INDEX(Import.PLE,$K137,DM$16)),IF(INDEX(Import.PLE,$K137,DM$16)&lt;=mediçao,BM137,0),0),PLE!$AA$28*BM137)</f>
        <v>0</v>
      </c>
      <c r="DN137" s="119">
        <f ca="1">IF($K137&lt;&gt;1,IF(ISNUMBER(INDEX(Import.PLE,$K137,DN$16)),IF(INDEX(Import.PLE,$K137,DN$16)&lt;=mediçao,BN137,0),0),PLE!$AA$28*BN137)</f>
        <v>0</v>
      </c>
      <c r="DO137" s="119">
        <f ca="1">IF($K137&lt;&gt;1,IF(ISNUMBER(INDEX(Import.PLE,$K137,DO$16)),IF(INDEX(Import.PLE,$K137,DO$16)&lt;=mediçao,BO137,0),0),PLE!$AA$28*BO137)</f>
        <v>0</v>
      </c>
      <c r="DP137" s="119">
        <f ca="1">IF($K137&lt;&gt;1,IF(ISNUMBER(INDEX(Import.PLE,$K137,DP$16)),IF(INDEX(Import.PLE,$K137,DP$16)&lt;=mediçao,BP137,0),0),PLE!$AA$28*BP137)</f>
        <v>0</v>
      </c>
      <c r="DQ137" s="119">
        <f ca="1">IF($K137&lt;&gt;1,IF(ISNUMBER(INDEX(Import.PLE,$K137,DQ$16)),IF(INDEX(Import.PLE,$K137,DQ$16)&lt;=mediçao,BQ137,0),0),PLE!$AA$28*BQ137)</f>
        <v>0</v>
      </c>
      <c r="DR137" s="119">
        <f ca="1">IF($K137&lt;&gt;1,IF(ISNUMBER(INDEX(Import.PLE,$K137,DR$16)),IF(INDEX(Import.PLE,$K137,DR$16)&lt;=mediçao,BR137,0),0),PLE!$AA$28*BR137)</f>
        <v>0</v>
      </c>
      <c r="DS137" s="119">
        <f ca="1">IF($K137&lt;&gt;1,IF(ISNUMBER(INDEX(Import.PLE,$K137,DS$16)),IF(INDEX(Import.PLE,$K137,DS$16)&lt;=mediçao,BS137,0),0),PLE!$AA$28*BS137)</f>
        <v>0</v>
      </c>
      <c r="DT137" s="119">
        <f ca="1">IF($K137&lt;&gt;1,IF(ISNUMBER(INDEX(Import.PLE,$K137,DT$16)),IF(INDEX(Import.PLE,$K137,DT$16)&lt;=mediçao,BT137,0),0),PLE!$AA$28*BT137)</f>
        <v>0</v>
      </c>
      <c r="DU137" s="119">
        <f ca="1">IF($K137&lt;&gt;1,IF(ISNUMBER(INDEX(Import.PLE,$K137,DU$16)),IF(INDEX(Import.PLE,$K137,DU$16)&lt;=mediçao,BU137,0),0),PLE!$AA$28*BU137)</f>
        <v>0</v>
      </c>
      <c r="DV137" s="119">
        <f ca="1">IF($K137&lt;&gt;1,IF(ISNUMBER(INDEX(Import.PLE,$K137,DV$16)),IF(INDEX(Import.PLE,$K137,DV$16)&lt;=mediçao,BV137,0),0),PLE!$AA$28*BV137)</f>
        <v>0</v>
      </c>
      <c r="DW137" s="119">
        <f ca="1">IF($K137&lt;&gt;1,IF(ISNUMBER(INDEX(Import.PLE,$K137,DW$16)),IF(INDEX(Import.PLE,$K137,DW$16)&lt;=mediçao,BW137,0),0),PLE!$AA$28*BW137)</f>
        <v>0</v>
      </c>
      <c r="DX137" s="119">
        <f ca="1">IF($K137&lt;&gt;1,IF(ISNUMBER(INDEX(Import.PLE,$K137,DX$16)),IF(INDEX(Import.PLE,$K137,DX$16)&lt;=mediçao,BX137,0),0),PLE!$AA$28*BX137)</f>
        <v>0</v>
      </c>
      <c r="DY137" s="119">
        <f ca="1">IF($K137&lt;&gt;1,IF(ISNUMBER(INDEX(Import.PLE,$K137,DY$16)),IF(INDEX(Import.PLE,$K137,DY$16)&lt;=mediçao,BY137,0),0),PLE!$AA$28*BY137)</f>
        <v>0</v>
      </c>
      <c r="DZ137" s="119">
        <f ca="1">IF($K137&lt;&gt;1,IF(ISNUMBER(INDEX(Import.PLE,$K137,DZ$16)),IF(INDEX(Import.PLE,$K137,DZ$16)&lt;=mediçao,BZ137,0),0),PLE!$AA$28*BZ137)</f>
        <v>0</v>
      </c>
      <c r="EA137" s="119">
        <f ca="1">IF($K137&lt;&gt;1,IF(ISNUMBER(INDEX(Import.PLE,$K137,EA$16)),IF(INDEX(Import.PLE,$K137,EA$16)&lt;=mediçao,CA137,0),0),PLE!$AA$28*CA137)</f>
        <v>0</v>
      </c>
      <c r="EB137" s="119">
        <f ca="1">IF($K137&lt;&gt;1,IF(ISNUMBER(INDEX(Import.PLE,$K137,EB$16)),IF(INDEX(Import.PLE,$K137,EB$16)&lt;=mediçao,CB137,0),0),PLE!$AA$28*CB137)</f>
        <v>0</v>
      </c>
      <c r="EC137" s="119">
        <f ca="1">IF($K137&lt;&gt;1,IF(ISNUMBER(INDEX(Import.PLE,$K137,EC$16)),IF(INDEX(Import.PLE,$K137,EC$16)&lt;=mediçao,CC137,0),0),PLE!$AA$28*CC137)</f>
        <v>0</v>
      </c>
      <c r="ED137" s="119">
        <f ca="1">IF($K137&lt;&gt;1,IF(ISNUMBER(INDEX(Import.PLE,$K137,ED$16)),IF(INDEX(Import.PLE,$K137,ED$16)&lt;=mediçao,CD137,0),0),PLE!$AA$28*CD137)</f>
        <v>0</v>
      </c>
      <c r="EE137" s="119">
        <f ca="1">IF($K137&lt;&gt;1,IF(ISNUMBER(INDEX(Import.PLE,$K137,EE$16)),IF(INDEX(Import.PLE,$K137,EE$16)&lt;=mediçao,CE137,0),0),PLE!$AA$28*CE137)</f>
        <v>0</v>
      </c>
      <c r="EF137" s="119">
        <f ca="1">IF($K137&lt;&gt;1,IF(ISNUMBER(INDEX(Import.PLE,$K137,EF$16)),IF(INDEX(Import.PLE,$K137,EF$16)&lt;=mediçao,CF137,0),0),PLE!$AA$28*CF137)</f>
        <v>0</v>
      </c>
      <c r="EG137" s="119">
        <f ca="1">IF($K137&lt;&gt;1,IF(ISNUMBER(INDEX(Import.PLE,$K137,EG$16)),IF(INDEX(Import.PLE,$K137,EG$16)&lt;=mediçao,CG137,0),0),PLE!$AA$28*CG137)</f>
        <v>0</v>
      </c>
      <c r="EH137" s="119">
        <f ca="1">IF($K137&lt;&gt;1,IF(ISNUMBER(INDEX(Import.PLE,$K137,EH$16)),IF(INDEX(Import.PLE,$K137,EH$16)&lt;=mediçao,CH137,0),0),PLE!$AA$28*CH137)</f>
        <v>0</v>
      </c>
      <c r="EI137" s="119">
        <f ca="1">IF($K137&lt;&gt;1,IF(ISNUMBER(INDEX(Import.PLE,$K137,EI$16)),IF(INDEX(Import.PLE,$K137,EI$16)&lt;=mediçao,CI137,0),0),PLE!$AA$28*CI137)</f>
        <v>0</v>
      </c>
      <c r="EJ137" s="119">
        <f ca="1">IF($K137&lt;&gt;1,IF(ISNUMBER(INDEX(Import.PLE,$K137,EJ$16)),IF(INDEX(Import.PLE,$K137,EJ$16)&lt;=mediçao,CJ137,0),0),PLE!$AA$28*CJ137)</f>
        <v>0</v>
      </c>
      <c r="EK137" s="119">
        <f ca="1">IF($K137&lt;&gt;1,IF(ISNUMBER(INDEX(Import.PLE,$K137,EK$16)),IF(INDEX(Import.PLE,$K137,EK$16)&lt;=mediçao,CK137,0),0),PLE!$AA$28*CK137)</f>
        <v>0</v>
      </c>
      <c r="EL137" s="119">
        <f ca="1">IF($K137&lt;&gt;1,IF(ISNUMBER(INDEX(Import.PLE,$K137,EL$16)),IF(INDEX(Import.PLE,$K137,EL$16)&lt;=mediçao,CL137,0),0),PLE!$AA$28*CL137)</f>
        <v>0</v>
      </c>
      <c r="EM137" s="119">
        <f ca="1">IF($K137&lt;&gt;1,IF(ISNUMBER(INDEX(Import.PLE,$K137,EM$16)),IF(INDEX(Import.PLE,$K137,EM$16)&lt;=mediçao,CM137,0),0),PLE!$AA$28*CM137)</f>
        <v>0</v>
      </c>
      <c r="EN137" s="119">
        <f ca="1">IF($K137&lt;&gt;1,IF(ISNUMBER(INDEX(Import.PLE,$K137,EN$16)),IF(INDEX(Import.PLE,$K137,EN$16)&lt;=mediçao,CN137,0),0),PLE!$AA$28*CN137)</f>
        <v>0</v>
      </c>
      <c r="EO137" s="119">
        <f ca="1">IF($K137&lt;&gt;1,IF(ISNUMBER(INDEX(Import.PLE,$K137,EO$16)),IF(INDEX(Import.PLE,$K137,EO$16)&lt;=mediçao,CO137,0),0),PLE!$AA$28*CO137)</f>
        <v>0</v>
      </c>
      <c r="EP137" s="119">
        <f ca="1">IF($K137&lt;&gt;1,IF(ISNUMBER(INDEX(Import.PLE,$K137,EP$16)),IF(INDEX(Import.PLE,$K137,EP$16)&lt;=mediçao,CP137,0),0),PLE!$AA$28*CP137)</f>
        <v>0</v>
      </c>
      <c r="EQ137" s="119">
        <f ca="1">IF($K137&lt;&gt;1,IF(ISNUMBER(INDEX(Import.PLE,$K137,EQ$16)),IF(INDEX(Import.PLE,$K137,EQ$16)&lt;=mediçao,CQ137,0),0),PLE!$AA$28*CQ137)</f>
        <v>0</v>
      </c>
      <c r="ER137" s="119">
        <f ca="1">IF($K137&lt;&gt;1,IF(ISNUMBER(INDEX(Import.PLE,$K137,ER$16)),IF(INDEX(Import.PLE,$K137,ER$16)&lt;=mediçao,CR137,0),0),PLE!$AA$28*CR137)</f>
        <v>0</v>
      </c>
      <c r="ES137" s="119">
        <f ca="1">IF($K137&lt;&gt;1,IF(ISNUMBER(INDEX(Import.PLE,$K137,ES$16)),IF(INDEX(Import.PLE,$K137,ES$16)&lt;=mediçao,CS137,0),0),PLE!$AA$28*CS137)</f>
        <v>0</v>
      </c>
      <c r="ET137" s="119">
        <f ca="1">IF($K137&lt;&gt;1,IF(ISNUMBER(INDEX(Import.PLE,$K137,ET$16)),IF(INDEX(Import.PLE,$K137,ET$16)&lt;=mediçao,CT137,0),0),PLE!$AA$28*CT137)</f>
        <v>0</v>
      </c>
      <c r="EU137" s="119">
        <f ca="1">IF($K137&lt;&gt;1,IF(ISNUMBER(INDEX(Import.PLE,$K137,EU$16)),IF(INDEX(Import.PLE,$K137,EU$16)&lt;=mediçao,CU137,0),0),PLE!$AA$28*CU137)</f>
        <v>0</v>
      </c>
      <c r="EV137" s="119">
        <f ca="1">IF($K137&lt;&gt;1,IF(ISNUMBER(INDEX(Import.PLE,$K137,EV$16)),IF(INDEX(Import.PLE,$K137,EV$16)&lt;=mediçao,CV137,0),0),PLE!$AA$28*CV137)</f>
        <v>0</v>
      </c>
      <c r="EW137" s="119">
        <f ca="1">IF($K137&lt;&gt;1,IF(ISNUMBER(INDEX(Import.PLE,$K137,EW$16)),IF(INDEX(Import.PLE,$K137,EW$16)&lt;=mediçao,CW137,0),0),PLE!$AA$28*CW137)</f>
        <v>0</v>
      </c>
      <c r="EX137" s="119">
        <f ca="1">IF($K137&lt;&gt;1,IF(ISNUMBER(INDEX(Import.PLE,$K137,EX$16)),IF(INDEX(Import.PLE,$K137,EX$16)&lt;=mediçao,CX137,0),0),PLE!$AA$28*CX137)</f>
        <v>0</v>
      </c>
      <c r="EY137" s="119">
        <f ca="1">IF($K137&lt;&gt;1,IF(ISNUMBER(INDEX(Import.PLE,$K137,EY$16)),IF(INDEX(Import.PLE,$K137,EY$16)&lt;=mediçao,CY137,0),0),PLE!$AA$28*CY137)</f>
        <v>0</v>
      </c>
      <c r="EZ137" s="119">
        <f ca="1">IF($K137&lt;&gt;1,IF(ISNUMBER(INDEX(Import.PLE,$K137,EZ$16)),IF(INDEX(Import.PLE,$K137,EZ$16)&lt;=mediçao,CZ137,0),0),PLE!$AA$28*CZ137)</f>
        <v>0</v>
      </c>
      <c r="FA137" s="119">
        <f ca="1">IF($K137&lt;&gt;1,IF(ISNUMBER(INDEX(Import.PLE,$K137,FA$16)),IF(INDEX(Import.PLE,$K137,FA$16)&lt;=mediçao,DA137,0),0),PLE!$AA$28*DA137)</f>
        <v>0</v>
      </c>
      <c r="FB137" s="119">
        <f ca="1">IF($K137&lt;&gt;1,IF(ISNUMBER(INDEX(Import.PLE,$K137,FB$16)),IF(INDEX(Import.PLE,$K137,FB$16)&lt;=mediçao,DB137,0),0),PLE!$AA$28*DB137)</f>
        <v>0</v>
      </c>
      <c r="FC137" s="119">
        <f ca="1">IF($K137&lt;&gt;1,IF(ISNUMBER(INDEX(Import.PLE,$K137,FC$16)),IF(INDEX(Import.PLE,$K137,FC$16)&lt;=mediçao,DC137,0),0),PLE!$AA$28*DC137)</f>
        <v>0</v>
      </c>
      <c r="FD137" s="119">
        <f ca="1">IF($K137&lt;&gt;1,IF(ISNUMBER(INDEX(Import.PLE,$K137,FD$16)),IF(INDEX(Import.PLE,$K137,FD$16)&lt;=mediçao,DD137,0),0),PLE!$AA$28*DD137)</f>
        <v>0</v>
      </c>
      <c r="FE137" s="119">
        <f ca="1">IF($K137&lt;&gt;1,IF(ISNUMBER(INDEX(Import.PLE,$K137,FE$16)),IF(INDEX(Import.PLE,$K137,FE$16)&lt;=mediçao,DE137,0),0),PLE!$AA$28*DE137)</f>
        <v>0</v>
      </c>
      <c r="FF137" s="119">
        <f ca="1">IF($K137&lt;&gt;1,IF(ISNUMBER(INDEX(Import.PLE,$K137,FF$16)),IF(INDEX(Import.PLE,$K137,FF$16)&lt;=mediçao,DF137,0),0),PLE!$AA$28*DF137)</f>
        <v>0</v>
      </c>
      <c r="FG137" s="119">
        <f ca="1">IF($K137&lt;&gt;1,IF(ISNUMBER(INDEX(Import.PLE,$K137,FG$16)),IF(INDEX(Import.PLE,$K137,FG$16)&lt;=mediçao,DG137,0),0),PLE!$AA$28*DG137)</f>
        <v>0</v>
      </c>
      <c r="FH137" s="119">
        <f ca="1">IF($K137&lt;&gt;1,IF(ISNUMBER(INDEX(Import.PLE,$K137,FH$16)),IF(INDEX(Import.PLE,$K137,FH$16)&lt;=mediçao,DH137,0),0),PLE!$AA$28*DH137)</f>
        <v>0</v>
      </c>
      <c r="FI137" s="119">
        <f ca="1">IF($K137&lt;&gt;1,IF(ISNUMBER(INDEX(Import.PLE,$K137,FI$16)),IF(INDEX(Import.PLE,$K137,FI$16)&lt;=mediçao,DI137,0),0),PLE!$AA$28*DI137)</f>
        <v>0</v>
      </c>
      <c r="FJ137" s="119">
        <f ca="1">IF($K137&lt;&gt;1,IF(ISNUMBER(INDEX(Import.PLE,$K137,FJ$16)),IF(INDEX(Import.PLE,$K137,FJ$16)&lt;=mediçao,DJ137,0),0),PLE!$AA$28*DJ137)</f>
        <v>0</v>
      </c>
    </row>
    <row r="138" spans="2:166" s="88" customFormat="1" ht="11.25" customHeight="1" x14ac:dyDescent="0.35">
      <c r="B138" s="118">
        <f t="shared" ca="1" si="60"/>
        <v>121</v>
      </c>
      <c r="C138" s="83" t="str">
        <f t="shared" si="4"/>
        <v>Serviço</v>
      </c>
      <c r="D138" s="138" t="s">
        <v>424</v>
      </c>
      <c r="E138" s="139" t="s">
        <v>425</v>
      </c>
      <c r="F138" s="137" t="s">
        <v>329</v>
      </c>
      <c r="G138" s="174">
        <f t="shared" si="5"/>
        <v>1</v>
      </c>
      <c r="H138" s="175">
        <f t="shared" si="6"/>
        <v>1702.34</v>
      </c>
      <c r="I138" s="176">
        <v>1702.34</v>
      </c>
      <c r="J138" s="86"/>
      <c r="K138" s="168">
        <f>deactivatedados.form1</f>
        <v>13</v>
      </c>
      <c r="L138" s="167" t="s">
        <v>713</v>
      </c>
      <c r="M138" s="87"/>
      <c r="N138" s="181">
        <v>1</v>
      </c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1"/>
      <c r="AX138" s="181"/>
      <c r="AY138" s="181"/>
      <c r="AZ138" s="181"/>
      <c r="BA138" s="181"/>
      <c r="BB138" s="181"/>
      <c r="BC138" s="181"/>
      <c r="BD138" s="181"/>
      <c r="BE138" s="181"/>
      <c r="BF138" s="181"/>
      <c r="BG138" s="181"/>
      <c r="BH138" s="181"/>
      <c r="BI138" s="181"/>
      <c r="BJ138" s="181"/>
      <c r="BK138" s="181"/>
      <c r="BM138" s="119">
        <f t="shared" ca="1" si="7"/>
        <v>1702.34</v>
      </c>
      <c r="BN138" s="119">
        <f t="shared" si="8"/>
        <v>0</v>
      </c>
      <c r="BO138" s="119">
        <f t="shared" si="9"/>
        <v>0</v>
      </c>
      <c r="BP138" s="119">
        <f t="shared" si="10"/>
        <v>0</v>
      </c>
      <c r="BQ138" s="119">
        <f t="shared" si="11"/>
        <v>0</v>
      </c>
      <c r="BR138" s="119">
        <f t="shared" si="12"/>
        <v>0</v>
      </c>
      <c r="BS138" s="119">
        <f t="shared" si="13"/>
        <v>0</v>
      </c>
      <c r="BT138" s="119">
        <f t="shared" si="14"/>
        <v>0</v>
      </c>
      <c r="BU138" s="119">
        <f t="shared" si="15"/>
        <v>0</v>
      </c>
      <c r="BV138" s="119">
        <f t="shared" si="16"/>
        <v>0</v>
      </c>
      <c r="BW138" s="119">
        <f t="shared" si="17"/>
        <v>0</v>
      </c>
      <c r="BX138" s="119">
        <f t="shared" si="18"/>
        <v>0</v>
      </c>
      <c r="BY138" s="119">
        <f t="shared" si="19"/>
        <v>0</v>
      </c>
      <c r="BZ138" s="119">
        <f t="shared" si="20"/>
        <v>0</v>
      </c>
      <c r="CA138" s="119">
        <f t="shared" si="21"/>
        <v>0</v>
      </c>
      <c r="CB138" s="119">
        <f t="shared" si="22"/>
        <v>0</v>
      </c>
      <c r="CC138" s="119">
        <f t="shared" si="23"/>
        <v>0</v>
      </c>
      <c r="CD138" s="119">
        <f t="shared" si="24"/>
        <v>0</v>
      </c>
      <c r="CE138" s="119">
        <f t="shared" si="25"/>
        <v>0</v>
      </c>
      <c r="CF138" s="119">
        <f t="shared" si="26"/>
        <v>0</v>
      </c>
      <c r="CG138" s="119">
        <f t="shared" si="27"/>
        <v>0</v>
      </c>
      <c r="CH138" s="119">
        <f t="shared" si="28"/>
        <v>0</v>
      </c>
      <c r="CI138" s="119">
        <f t="shared" si="29"/>
        <v>0</v>
      </c>
      <c r="CJ138" s="119">
        <f t="shared" si="30"/>
        <v>0</v>
      </c>
      <c r="CK138" s="119">
        <f t="shared" si="31"/>
        <v>0</v>
      </c>
      <c r="CL138" s="119">
        <f t="shared" si="32"/>
        <v>0</v>
      </c>
      <c r="CM138" s="119">
        <f t="shared" si="33"/>
        <v>0</v>
      </c>
      <c r="CN138" s="119">
        <f t="shared" si="34"/>
        <v>0</v>
      </c>
      <c r="CO138" s="119">
        <f t="shared" si="35"/>
        <v>0</v>
      </c>
      <c r="CP138" s="119">
        <f t="shared" si="36"/>
        <v>0</v>
      </c>
      <c r="CQ138" s="119">
        <f t="shared" si="37"/>
        <v>0</v>
      </c>
      <c r="CR138" s="119">
        <f t="shared" si="38"/>
        <v>0</v>
      </c>
      <c r="CS138" s="119">
        <f t="shared" si="39"/>
        <v>0</v>
      </c>
      <c r="CT138" s="119">
        <f t="shared" si="40"/>
        <v>0</v>
      </c>
      <c r="CU138" s="119">
        <f t="shared" si="41"/>
        <v>0</v>
      </c>
      <c r="CV138" s="119">
        <f t="shared" si="42"/>
        <v>0</v>
      </c>
      <c r="CW138" s="119">
        <f t="shared" si="43"/>
        <v>0</v>
      </c>
      <c r="CX138" s="119">
        <f t="shared" si="44"/>
        <v>0</v>
      </c>
      <c r="CY138" s="119">
        <f t="shared" si="45"/>
        <v>0</v>
      </c>
      <c r="CZ138" s="119">
        <f t="shared" si="46"/>
        <v>0</v>
      </c>
      <c r="DA138" s="119">
        <f t="shared" si="47"/>
        <v>0</v>
      </c>
      <c r="DB138" s="119">
        <f t="shared" si="48"/>
        <v>0</v>
      </c>
      <c r="DC138" s="119">
        <f t="shared" si="49"/>
        <v>0</v>
      </c>
      <c r="DD138" s="119">
        <f t="shared" si="50"/>
        <v>0</v>
      </c>
      <c r="DE138" s="119">
        <f t="shared" si="51"/>
        <v>0</v>
      </c>
      <c r="DF138" s="119">
        <f t="shared" si="52"/>
        <v>0</v>
      </c>
      <c r="DG138" s="119">
        <f t="shared" si="53"/>
        <v>0</v>
      </c>
      <c r="DH138" s="119">
        <f t="shared" si="54"/>
        <v>0</v>
      </c>
      <c r="DI138" s="119">
        <f t="shared" si="55"/>
        <v>0</v>
      </c>
      <c r="DJ138" s="119">
        <f t="shared" si="56"/>
        <v>0</v>
      </c>
      <c r="DK138" s="126" t="str">
        <f t="shared" si="57"/>
        <v>1</v>
      </c>
      <c r="DL138" s="126">
        <f t="shared" ca="1" si="58"/>
        <v>0</v>
      </c>
      <c r="DM138" s="119">
        <f ca="1">IF($K138&lt;&gt;1,IF(ISNUMBER(INDEX(Import.PLE,$K138,DM$16)),IF(INDEX(Import.PLE,$K138,DM$16)&lt;=mediçao,BM138,0),0),PLE!$AA$28*BM138)</f>
        <v>0</v>
      </c>
      <c r="DN138" s="119">
        <f ca="1">IF($K138&lt;&gt;1,IF(ISNUMBER(INDEX(Import.PLE,$K138,DN$16)),IF(INDEX(Import.PLE,$K138,DN$16)&lt;=mediçao,BN138,0),0),PLE!$AA$28*BN138)</f>
        <v>0</v>
      </c>
      <c r="DO138" s="119">
        <f ca="1">IF($K138&lt;&gt;1,IF(ISNUMBER(INDEX(Import.PLE,$K138,DO$16)),IF(INDEX(Import.PLE,$K138,DO$16)&lt;=mediçao,BO138,0),0),PLE!$AA$28*BO138)</f>
        <v>0</v>
      </c>
      <c r="DP138" s="119">
        <f ca="1">IF($K138&lt;&gt;1,IF(ISNUMBER(INDEX(Import.PLE,$K138,DP$16)),IF(INDEX(Import.PLE,$K138,DP$16)&lt;=mediçao,BP138,0),0),PLE!$AA$28*BP138)</f>
        <v>0</v>
      </c>
      <c r="DQ138" s="119">
        <f ca="1">IF($K138&lt;&gt;1,IF(ISNUMBER(INDEX(Import.PLE,$K138,DQ$16)),IF(INDEX(Import.PLE,$K138,DQ$16)&lt;=mediçao,BQ138,0),0),PLE!$AA$28*BQ138)</f>
        <v>0</v>
      </c>
      <c r="DR138" s="119">
        <f ca="1">IF($K138&lt;&gt;1,IF(ISNUMBER(INDEX(Import.PLE,$K138,DR$16)),IF(INDEX(Import.PLE,$K138,DR$16)&lt;=mediçao,BR138,0),0),PLE!$AA$28*BR138)</f>
        <v>0</v>
      </c>
      <c r="DS138" s="119">
        <f ca="1">IF($K138&lt;&gt;1,IF(ISNUMBER(INDEX(Import.PLE,$K138,DS$16)),IF(INDEX(Import.PLE,$K138,DS$16)&lt;=mediçao,BS138,0),0),PLE!$AA$28*BS138)</f>
        <v>0</v>
      </c>
      <c r="DT138" s="119">
        <f ca="1">IF($K138&lt;&gt;1,IF(ISNUMBER(INDEX(Import.PLE,$K138,DT$16)),IF(INDEX(Import.PLE,$K138,DT$16)&lt;=mediçao,BT138,0),0),PLE!$AA$28*BT138)</f>
        <v>0</v>
      </c>
      <c r="DU138" s="119">
        <f ca="1">IF($K138&lt;&gt;1,IF(ISNUMBER(INDEX(Import.PLE,$K138,DU$16)),IF(INDEX(Import.PLE,$K138,DU$16)&lt;=mediçao,BU138,0),0),PLE!$AA$28*BU138)</f>
        <v>0</v>
      </c>
      <c r="DV138" s="119">
        <f ca="1">IF($K138&lt;&gt;1,IF(ISNUMBER(INDEX(Import.PLE,$K138,DV$16)),IF(INDEX(Import.PLE,$K138,DV$16)&lt;=mediçao,BV138,0),0),PLE!$AA$28*BV138)</f>
        <v>0</v>
      </c>
      <c r="DW138" s="119">
        <f ca="1">IF($K138&lt;&gt;1,IF(ISNUMBER(INDEX(Import.PLE,$K138,DW$16)),IF(INDEX(Import.PLE,$K138,DW$16)&lt;=mediçao,BW138,0),0),PLE!$AA$28*BW138)</f>
        <v>0</v>
      </c>
      <c r="DX138" s="119">
        <f ca="1">IF($K138&lt;&gt;1,IF(ISNUMBER(INDEX(Import.PLE,$K138,DX$16)),IF(INDEX(Import.PLE,$K138,DX$16)&lt;=mediçao,BX138,0),0),PLE!$AA$28*BX138)</f>
        <v>0</v>
      </c>
      <c r="DY138" s="119">
        <f ca="1">IF($K138&lt;&gt;1,IF(ISNUMBER(INDEX(Import.PLE,$K138,DY$16)),IF(INDEX(Import.PLE,$K138,DY$16)&lt;=mediçao,BY138,0),0),PLE!$AA$28*BY138)</f>
        <v>0</v>
      </c>
      <c r="DZ138" s="119">
        <f ca="1">IF($K138&lt;&gt;1,IF(ISNUMBER(INDEX(Import.PLE,$K138,DZ$16)),IF(INDEX(Import.PLE,$K138,DZ$16)&lt;=mediçao,BZ138,0),0),PLE!$AA$28*BZ138)</f>
        <v>0</v>
      </c>
      <c r="EA138" s="119">
        <f ca="1">IF($K138&lt;&gt;1,IF(ISNUMBER(INDEX(Import.PLE,$K138,EA$16)),IF(INDEX(Import.PLE,$K138,EA$16)&lt;=mediçao,CA138,0),0),PLE!$AA$28*CA138)</f>
        <v>0</v>
      </c>
      <c r="EB138" s="119">
        <f ca="1">IF($K138&lt;&gt;1,IF(ISNUMBER(INDEX(Import.PLE,$K138,EB$16)),IF(INDEX(Import.PLE,$K138,EB$16)&lt;=mediçao,CB138,0),0),PLE!$AA$28*CB138)</f>
        <v>0</v>
      </c>
      <c r="EC138" s="119">
        <f ca="1">IF($K138&lt;&gt;1,IF(ISNUMBER(INDEX(Import.PLE,$K138,EC$16)),IF(INDEX(Import.PLE,$K138,EC$16)&lt;=mediçao,CC138,0),0),PLE!$AA$28*CC138)</f>
        <v>0</v>
      </c>
      <c r="ED138" s="119">
        <f ca="1">IF($K138&lt;&gt;1,IF(ISNUMBER(INDEX(Import.PLE,$K138,ED$16)),IF(INDEX(Import.PLE,$K138,ED$16)&lt;=mediçao,CD138,0),0),PLE!$AA$28*CD138)</f>
        <v>0</v>
      </c>
      <c r="EE138" s="119">
        <f ca="1">IF($K138&lt;&gt;1,IF(ISNUMBER(INDEX(Import.PLE,$K138,EE$16)),IF(INDEX(Import.PLE,$K138,EE$16)&lt;=mediçao,CE138,0),0),PLE!$AA$28*CE138)</f>
        <v>0</v>
      </c>
      <c r="EF138" s="119">
        <f ca="1">IF($K138&lt;&gt;1,IF(ISNUMBER(INDEX(Import.PLE,$K138,EF$16)),IF(INDEX(Import.PLE,$K138,EF$16)&lt;=mediçao,CF138,0),0),PLE!$AA$28*CF138)</f>
        <v>0</v>
      </c>
      <c r="EG138" s="119">
        <f ca="1">IF($K138&lt;&gt;1,IF(ISNUMBER(INDEX(Import.PLE,$K138,EG$16)),IF(INDEX(Import.PLE,$K138,EG$16)&lt;=mediçao,CG138,0),0),PLE!$AA$28*CG138)</f>
        <v>0</v>
      </c>
      <c r="EH138" s="119">
        <f ca="1">IF($K138&lt;&gt;1,IF(ISNUMBER(INDEX(Import.PLE,$K138,EH$16)),IF(INDEX(Import.PLE,$K138,EH$16)&lt;=mediçao,CH138,0),0),PLE!$AA$28*CH138)</f>
        <v>0</v>
      </c>
      <c r="EI138" s="119">
        <f ca="1">IF($K138&lt;&gt;1,IF(ISNUMBER(INDEX(Import.PLE,$K138,EI$16)),IF(INDEX(Import.PLE,$K138,EI$16)&lt;=mediçao,CI138,0),0),PLE!$AA$28*CI138)</f>
        <v>0</v>
      </c>
      <c r="EJ138" s="119">
        <f ca="1">IF($K138&lt;&gt;1,IF(ISNUMBER(INDEX(Import.PLE,$K138,EJ$16)),IF(INDEX(Import.PLE,$K138,EJ$16)&lt;=mediçao,CJ138,0),0),PLE!$AA$28*CJ138)</f>
        <v>0</v>
      </c>
      <c r="EK138" s="119">
        <f ca="1">IF($K138&lt;&gt;1,IF(ISNUMBER(INDEX(Import.PLE,$K138,EK$16)),IF(INDEX(Import.PLE,$K138,EK$16)&lt;=mediçao,CK138,0),0),PLE!$AA$28*CK138)</f>
        <v>0</v>
      </c>
      <c r="EL138" s="119">
        <f ca="1">IF($K138&lt;&gt;1,IF(ISNUMBER(INDEX(Import.PLE,$K138,EL$16)),IF(INDEX(Import.PLE,$K138,EL$16)&lt;=mediçao,CL138,0),0),PLE!$AA$28*CL138)</f>
        <v>0</v>
      </c>
      <c r="EM138" s="119">
        <f ca="1">IF($K138&lt;&gt;1,IF(ISNUMBER(INDEX(Import.PLE,$K138,EM$16)),IF(INDEX(Import.PLE,$K138,EM$16)&lt;=mediçao,CM138,0),0),PLE!$AA$28*CM138)</f>
        <v>0</v>
      </c>
      <c r="EN138" s="119">
        <f ca="1">IF($K138&lt;&gt;1,IF(ISNUMBER(INDEX(Import.PLE,$K138,EN$16)),IF(INDEX(Import.PLE,$K138,EN$16)&lt;=mediçao,CN138,0),0),PLE!$AA$28*CN138)</f>
        <v>0</v>
      </c>
      <c r="EO138" s="119">
        <f ca="1">IF($K138&lt;&gt;1,IF(ISNUMBER(INDEX(Import.PLE,$K138,EO$16)),IF(INDEX(Import.PLE,$K138,EO$16)&lt;=mediçao,CO138,0),0),PLE!$AA$28*CO138)</f>
        <v>0</v>
      </c>
      <c r="EP138" s="119">
        <f ca="1">IF($K138&lt;&gt;1,IF(ISNUMBER(INDEX(Import.PLE,$K138,EP$16)),IF(INDEX(Import.PLE,$K138,EP$16)&lt;=mediçao,CP138,0),0),PLE!$AA$28*CP138)</f>
        <v>0</v>
      </c>
      <c r="EQ138" s="119">
        <f ca="1">IF($K138&lt;&gt;1,IF(ISNUMBER(INDEX(Import.PLE,$K138,EQ$16)),IF(INDEX(Import.PLE,$K138,EQ$16)&lt;=mediçao,CQ138,0),0),PLE!$AA$28*CQ138)</f>
        <v>0</v>
      </c>
      <c r="ER138" s="119">
        <f ca="1">IF($K138&lt;&gt;1,IF(ISNUMBER(INDEX(Import.PLE,$K138,ER$16)),IF(INDEX(Import.PLE,$K138,ER$16)&lt;=mediçao,CR138,0),0),PLE!$AA$28*CR138)</f>
        <v>0</v>
      </c>
      <c r="ES138" s="119">
        <f ca="1">IF($K138&lt;&gt;1,IF(ISNUMBER(INDEX(Import.PLE,$K138,ES$16)),IF(INDEX(Import.PLE,$K138,ES$16)&lt;=mediçao,CS138,0),0),PLE!$AA$28*CS138)</f>
        <v>0</v>
      </c>
      <c r="ET138" s="119">
        <f ca="1">IF($K138&lt;&gt;1,IF(ISNUMBER(INDEX(Import.PLE,$K138,ET$16)),IF(INDEX(Import.PLE,$K138,ET$16)&lt;=mediçao,CT138,0),0),PLE!$AA$28*CT138)</f>
        <v>0</v>
      </c>
      <c r="EU138" s="119">
        <f ca="1">IF($K138&lt;&gt;1,IF(ISNUMBER(INDEX(Import.PLE,$K138,EU$16)),IF(INDEX(Import.PLE,$K138,EU$16)&lt;=mediçao,CU138,0),0),PLE!$AA$28*CU138)</f>
        <v>0</v>
      </c>
      <c r="EV138" s="119">
        <f ca="1">IF($K138&lt;&gt;1,IF(ISNUMBER(INDEX(Import.PLE,$K138,EV$16)),IF(INDEX(Import.PLE,$K138,EV$16)&lt;=mediçao,CV138,0),0),PLE!$AA$28*CV138)</f>
        <v>0</v>
      </c>
      <c r="EW138" s="119">
        <f ca="1">IF($K138&lt;&gt;1,IF(ISNUMBER(INDEX(Import.PLE,$K138,EW$16)),IF(INDEX(Import.PLE,$K138,EW$16)&lt;=mediçao,CW138,0),0),PLE!$AA$28*CW138)</f>
        <v>0</v>
      </c>
      <c r="EX138" s="119">
        <f ca="1">IF($K138&lt;&gt;1,IF(ISNUMBER(INDEX(Import.PLE,$K138,EX$16)),IF(INDEX(Import.PLE,$K138,EX$16)&lt;=mediçao,CX138,0),0),PLE!$AA$28*CX138)</f>
        <v>0</v>
      </c>
      <c r="EY138" s="119">
        <f ca="1">IF($K138&lt;&gt;1,IF(ISNUMBER(INDEX(Import.PLE,$K138,EY$16)),IF(INDEX(Import.PLE,$K138,EY$16)&lt;=mediçao,CY138,0),0),PLE!$AA$28*CY138)</f>
        <v>0</v>
      </c>
      <c r="EZ138" s="119">
        <f ca="1">IF($K138&lt;&gt;1,IF(ISNUMBER(INDEX(Import.PLE,$K138,EZ$16)),IF(INDEX(Import.PLE,$K138,EZ$16)&lt;=mediçao,CZ138,0),0),PLE!$AA$28*CZ138)</f>
        <v>0</v>
      </c>
      <c r="FA138" s="119">
        <f ca="1">IF($K138&lt;&gt;1,IF(ISNUMBER(INDEX(Import.PLE,$K138,FA$16)),IF(INDEX(Import.PLE,$K138,FA$16)&lt;=mediçao,DA138,0),0),PLE!$AA$28*DA138)</f>
        <v>0</v>
      </c>
      <c r="FB138" s="119">
        <f ca="1">IF($K138&lt;&gt;1,IF(ISNUMBER(INDEX(Import.PLE,$K138,FB$16)),IF(INDEX(Import.PLE,$K138,FB$16)&lt;=mediçao,DB138,0),0),PLE!$AA$28*DB138)</f>
        <v>0</v>
      </c>
      <c r="FC138" s="119">
        <f ca="1">IF($K138&lt;&gt;1,IF(ISNUMBER(INDEX(Import.PLE,$K138,FC$16)),IF(INDEX(Import.PLE,$K138,FC$16)&lt;=mediçao,DC138,0),0),PLE!$AA$28*DC138)</f>
        <v>0</v>
      </c>
      <c r="FD138" s="119">
        <f ca="1">IF($K138&lt;&gt;1,IF(ISNUMBER(INDEX(Import.PLE,$K138,FD$16)),IF(INDEX(Import.PLE,$K138,FD$16)&lt;=mediçao,DD138,0),0),PLE!$AA$28*DD138)</f>
        <v>0</v>
      </c>
      <c r="FE138" s="119">
        <f ca="1">IF($K138&lt;&gt;1,IF(ISNUMBER(INDEX(Import.PLE,$K138,FE$16)),IF(INDEX(Import.PLE,$K138,FE$16)&lt;=mediçao,DE138,0),0),PLE!$AA$28*DE138)</f>
        <v>0</v>
      </c>
      <c r="FF138" s="119">
        <f ca="1">IF($K138&lt;&gt;1,IF(ISNUMBER(INDEX(Import.PLE,$K138,FF$16)),IF(INDEX(Import.PLE,$K138,FF$16)&lt;=mediçao,DF138,0),0),PLE!$AA$28*DF138)</f>
        <v>0</v>
      </c>
      <c r="FG138" s="119">
        <f ca="1">IF($K138&lt;&gt;1,IF(ISNUMBER(INDEX(Import.PLE,$K138,FG$16)),IF(INDEX(Import.PLE,$K138,FG$16)&lt;=mediçao,DG138,0),0),PLE!$AA$28*DG138)</f>
        <v>0</v>
      </c>
      <c r="FH138" s="119">
        <f ca="1">IF($K138&lt;&gt;1,IF(ISNUMBER(INDEX(Import.PLE,$K138,FH$16)),IF(INDEX(Import.PLE,$K138,FH$16)&lt;=mediçao,DH138,0),0),PLE!$AA$28*DH138)</f>
        <v>0</v>
      </c>
      <c r="FI138" s="119">
        <f ca="1">IF($K138&lt;&gt;1,IF(ISNUMBER(INDEX(Import.PLE,$K138,FI$16)),IF(INDEX(Import.PLE,$K138,FI$16)&lt;=mediçao,DI138,0),0),PLE!$AA$28*DI138)</f>
        <v>0</v>
      </c>
      <c r="FJ138" s="119">
        <f ca="1">IF($K138&lt;&gt;1,IF(ISNUMBER(INDEX(Import.PLE,$K138,FJ$16)),IF(INDEX(Import.PLE,$K138,FJ$16)&lt;=mediçao,DJ138,0),0),PLE!$AA$28*DJ138)</f>
        <v>0</v>
      </c>
    </row>
    <row r="139" spans="2:166" s="88" customFormat="1" ht="11.25" customHeight="1" x14ac:dyDescent="0.35">
      <c r="B139" s="118">
        <f t="shared" ca="1" si="60"/>
        <v>122</v>
      </c>
      <c r="C139" s="83" t="str">
        <f t="shared" si="4"/>
        <v>Serviço</v>
      </c>
      <c r="D139" s="138" t="s">
        <v>426</v>
      </c>
      <c r="E139" s="139" t="s">
        <v>427</v>
      </c>
      <c r="F139" s="137" t="s">
        <v>329</v>
      </c>
      <c r="G139" s="174">
        <f t="shared" si="5"/>
        <v>1</v>
      </c>
      <c r="H139" s="175">
        <f t="shared" si="6"/>
        <v>491.39</v>
      </c>
      <c r="I139" s="176">
        <v>491.39</v>
      </c>
      <c r="J139" s="86"/>
      <c r="K139" s="168">
        <f>deactivatedados.form1</f>
        <v>13</v>
      </c>
      <c r="L139" s="167" t="s">
        <v>713</v>
      </c>
      <c r="M139" s="87"/>
      <c r="N139" s="181">
        <v>1</v>
      </c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1"/>
      <c r="AX139" s="181"/>
      <c r="AY139" s="181"/>
      <c r="AZ139" s="181"/>
      <c r="BA139" s="181"/>
      <c r="BB139" s="181"/>
      <c r="BC139" s="181"/>
      <c r="BD139" s="181"/>
      <c r="BE139" s="181"/>
      <c r="BF139" s="181"/>
      <c r="BG139" s="181"/>
      <c r="BH139" s="181"/>
      <c r="BI139" s="181"/>
      <c r="BJ139" s="181"/>
      <c r="BK139" s="181"/>
      <c r="BM139" s="119">
        <f t="shared" ca="1" si="7"/>
        <v>491.39</v>
      </c>
      <c r="BN139" s="119">
        <f t="shared" si="8"/>
        <v>0</v>
      </c>
      <c r="BO139" s="119">
        <f t="shared" si="9"/>
        <v>0</v>
      </c>
      <c r="BP139" s="119">
        <f t="shared" si="10"/>
        <v>0</v>
      </c>
      <c r="BQ139" s="119">
        <f t="shared" si="11"/>
        <v>0</v>
      </c>
      <c r="BR139" s="119">
        <f t="shared" si="12"/>
        <v>0</v>
      </c>
      <c r="BS139" s="119">
        <f t="shared" si="13"/>
        <v>0</v>
      </c>
      <c r="BT139" s="119">
        <f t="shared" si="14"/>
        <v>0</v>
      </c>
      <c r="BU139" s="119">
        <f t="shared" si="15"/>
        <v>0</v>
      </c>
      <c r="BV139" s="119">
        <f t="shared" si="16"/>
        <v>0</v>
      </c>
      <c r="BW139" s="119">
        <f t="shared" si="17"/>
        <v>0</v>
      </c>
      <c r="BX139" s="119">
        <f t="shared" si="18"/>
        <v>0</v>
      </c>
      <c r="BY139" s="119">
        <f t="shared" si="19"/>
        <v>0</v>
      </c>
      <c r="BZ139" s="119">
        <f t="shared" si="20"/>
        <v>0</v>
      </c>
      <c r="CA139" s="119">
        <f t="shared" si="21"/>
        <v>0</v>
      </c>
      <c r="CB139" s="119">
        <f t="shared" si="22"/>
        <v>0</v>
      </c>
      <c r="CC139" s="119">
        <f t="shared" si="23"/>
        <v>0</v>
      </c>
      <c r="CD139" s="119">
        <f t="shared" si="24"/>
        <v>0</v>
      </c>
      <c r="CE139" s="119">
        <f t="shared" si="25"/>
        <v>0</v>
      </c>
      <c r="CF139" s="119">
        <f t="shared" si="26"/>
        <v>0</v>
      </c>
      <c r="CG139" s="119">
        <f t="shared" si="27"/>
        <v>0</v>
      </c>
      <c r="CH139" s="119">
        <f t="shared" si="28"/>
        <v>0</v>
      </c>
      <c r="CI139" s="119">
        <f t="shared" si="29"/>
        <v>0</v>
      </c>
      <c r="CJ139" s="119">
        <f t="shared" si="30"/>
        <v>0</v>
      </c>
      <c r="CK139" s="119">
        <f t="shared" si="31"/>
        <v>0</v>
      </c>
      <c r="CL139" s="119">
        <f t="shared" si="32"/>
        <v>0</v>
      </c>
      <c r="CM139" s="119">
        <f t="shared" si="33"/>
        <v>0</v>
      </c>
      <c r="CN139" s="119">
        <f t="shared" si="34"/>
        <v>0</v>
      </c>
      <c r="CO139" s="119">
        <f t="shared" si="35"/>
        <v>0</v>
      </c>
      <c r="CP139" s="119">
        <f t="shared" si="36"/>
        <v>0</v>
      </c>
      <c r="CQ139" s="119">
        <f t="shared" si="37"/>
        <v>0</v>
      </c>
      <c r="CR139" s="119">
        <f t="shared" si="38"/>
        <v>0</v>
      </c>
      <c r="CS139" s="119">
        <f t="shared" si="39"/>
        <v>0</v>
      </c>
      <c r="CT139" s="119">
        <f t="shared" si="40"/>
        <v>0</v>
      </c>
      <c r="CU139" s="119">
        <f t="shared" si="41"/>
        <v>0</v>
      </c>
      <c r="CV139" s="119">
        <f t="shared" si="42"/>
        <v>0</v>
      </c>
      <c r="CW139" s="119">
        <f t="shared" si="43"/>
        <v>0</v>
      </c>
      <c r="CX139" s="119">
        <f t="shared" si="44"/>
        <v>0</v>
      </c>
      <c r="CY139" s="119">
        <f t="shared" si="45"/>
        <v>0</v>
      </c>
      <c r="CZ139" s="119">
        <f t="shared" si="46"/>
        <v>0</v>
      </c>
      <c r="DA139" s="119">
        <f t="shared" si="47"/>
        <v>0</v>
      </c>
      <c r="DB139" s="119">
        <f t="shared" si="48"/>
        <v>0</v>
      </c>
      <c r="DC139" s="119">
        <f t="shared" si="49"/>
        <v>0</v>
      </c>
      <c r="DD139" s="119">
        <f t="shared" si="50"/>
        <v>0</v>
      </c>
      <c r="DE139" s="119">
        <f t="shared" si="51"/>
        <v>0</v>
      </c>
      <c r="DF139" s="119">
        <f t="shared" si="52"/>
        <v>0</v>
      </c>
      <c r="DG139" s="119">
        <f t="shared" si="53"/>
        <v>0</v>
      </c>
      <c r="DH139" s="119">
        <f t="shared" si="54"/>
        <v>0</v>
      </c>
      <c r="DI139" s="119">
        <f t="shared" si="55"/>
        <v>0</v>
      </c>
      <c r="DJ139" s="119">
        <f t="shared" si="56"/>
        <v>0</v>
      </c>
      <c r="DK139" s="126" t="str">
        <f t="shared" si="57"/>
        <v>1</v>
      </c>
      <c r="DL139" s="126">
        <f t="shared" ca="1" si="58"/>
        <v>0</v>
      </c>
      <c r="DM139" s="119">
        <f ca="1">IF($K139&lt;&gt;1,IF(ISNUMBER(INDEX(Import.PLE,$K139,DM$16)),IF(INDEX(Import.PLE,$K139,DM$16)&lt;=mediçao,BM139,0),0),PLE!$AA$28*BM139)</f>
        <v>0</v>
      </c>
      <c r="DN139" s="119">
        <f ca="1">IF($K139&lt;&gt;1,IF(ISNUMBER(INDEX(Import.PLE,$K139,DN$16)),IF(INDEX(Import.PLE,$K139,DN$16)&lt;=mediçao,BN139,0),0),PLE!$AA$28*BN139)</f>
        <v>0</v>
      </c>
      <c r="DO139" s="119">
        <f ca="1">IF($K139&lt;&gt;1,IF(ISNUMBER(INDEX(Import.PLE,$K139,DO$16)),IF(INDEX(Import.PLE,$K139,DO$16)&lt;=mediçao,BO139,0),0),PLE!$AA$28*BO139)</f>
        <v>0</v>
      </c>
      <c r="DP139" s="119">
        <f ca="1">IF($K139&lt;&gt;1,IF(ISNUMBER(INDEX(Import.PLE,$K139,DP$16)),IF(INDEX(Import.PLE,$K139,DP$16)&lt;=mediçao,BP139,0),0),PLE!$AA$28*BP139)</f>
        <v>0</v>
      </c>
      <c r="DQ139" s="119">
        <f ca="1">IF($K139&lt;&gt;1,IF(ISNUMBER(INDEX(Import.PLE,$K139,DQ$16)),IF(INDEX(Import.PLE,$K139,DQ$16)&lt;=mediçao,BQ139,0),0),PLE!$AA$28*BQ139)</f>
        <v>0</v>
      </c>
      <c r="DR139" s="119">
        <f ca="1">IF($K139&lt;&gt;1,IF(ISNUMBER(INDEX(Import.PLE,$K139,DR$16)),IF(INDEX(Import.PLE,$K139,DR$16)&lt;=mediçao,BR139,0),0),PLE!$AA$28*BR139)</f>
        <v>0</v>
      </c>
      <c r="DS139" s="119">
        <f ca="1">IF($K139&lt;&gt;1,IF(ISNUMBER(INDEX(Import.PLE,$K139,DS$16)),IF(INDEX(Import.PLE,$K139,DS$16)&lt;=mediçao,BS139,0),0),PLE!$AA$28*BS139)</f>
        <v>0</v>
      </c>
      <c r="DT139" s="119">
        <f ca="1">IF($K139&lt;&gt;1,IF(ISNUMBER(INDEX(Import.PLE,$K139,DT$16)),IF(INDEX(Import.PLE,$K139,DT$16)&lt;=mediçao,BT139,0),0),PLE!$AA$28*BT139)</f>
        <v>0</v>
      </c>
      <c r="DU139" s="119">
        <f ca="1">IF($K139&lt;&gt;1,IF(ISNUMBER(INDEX(Import.PLE,$K139,DU$16)),IF(INDEX(Import.PLE,$K139,DU$16)&lt;=mediçao,BU139,0),0),PLE!$AA$28*BU139)</f>
        <v>0</v>
      </c>
      <c r="DV139" s="119">
        <f ca="1">IF($K139&lt;&gt;1,IF(ISNUMBER(INDEX(Import.PLE,$K139,DV$16)),IF(INDEX(Import.PLE,$K139,DV$16)&lt;=mediçao,BV139,0),0),PLE!$AA$28*BV139)</f>
        <v>0</v>
      </c>
      <c r="DW139" s="119">
        <f ca="1">IF($K139&lt;&gt;1,IF(ISNUMBER(INDEX(Import.PLE,$K139,DW$16)),IF(INDEX(Import.PLE,$K139,DW$16)&lt;=mediçao,BW139,0),0),PLE!$AA$28*BW139)</f>
        <v>0</v>
      </c>
      <c r="DX139" s="119">
        <f ca="1">IF($K139&lt;&gt;1,IF(ISNUMBER(INDEX(Import.PLE,$K139,DX$16)),IF(INDEX(Import.PLE,$K139,DX$16)&lt;=mediçao,BX139,0),0),PLE!$AA$28*BX139)</f>
        <v>0</v>
      </c>
      <c r="DY139" s="119">
        <f ca="1">IF($K139&lt;&gt;1,IF(ISNUMBER(INDEX(Import.PLE,$K139,DY$16)),IF(INDEX(Import.PLE,$K139,DY$16)&lt;=mediçao,BY139,0),0),PLE!$AA$28*BY139)</f>
        <v>0</v>
      </c>
      <c r="DZ139" s="119">
        <f ca="1">IF($K139&lt;&gt;1,IF(ISNUMBER(INDEX(Import.PLE,$K139,DZ$16)),IF(INDEX(Import.PLE,$K139,DZ$16)&lt;=mediçao,BZ139,0),0),PLE!$AA$28*BZ139)</f>
        <v>0</v>
      </c>
      <c r="EA139" s="119">
        <f ca="1">IF($K139&lt;&gt;1,IF(ISNUMBER(INDEX(Import.PLE,$K139,EA$16)),IF(INDEX(Import.PLE,$K139,EA$16)&lt;=mediçao,CA139,0),0),PLE!$AA$28*CA139)</f>
        <v>0</v>
      </c>
      <c r="EB139" s="119">
        <f ca="1">IF($K139&lt;&gt;1,IF(ISNUMBER(INDEX(Import.PLE,$K139,EB$16)),IF(INDEX(Import.PLE,$K139,EB$16)&lt;=mediçao,CB139,0),0),PLE!$AA$28*CB139)</f>
        <v>0</v>
      </c>
      <c r="EC139" s="119">
        <f ca="1">IF($K139&lt;&gt;1,IF(ISNUMBER(INDEX(Import.PLE,$K139,EC$16)),IF(INDEX(Import.PLE,$K139,EC$16)&lt;=mediçao,CC139,0),0),PLE!$AA$28*CC139)</f>
        <v>0</v>
      </c>
      <c r="ED139" s="119">
        <f ca="1">IF($K139&lt;&gt;1,IF(ISNUMBER(INDEX(Import.PLE,$K139,ED$16)),IF(INDEX(Import.PLE,$K139,ED$16)&lt;=mediçao,CD139,0),0),PLE!$AA$28*CD139)</f>
        <v>0</v>
      </c>
      <c r="EE139" s="119">
        <f ca="1">IF($K139&lt;&gt;1,IF(ISNUMBER(INDEX(Import.PLE,$K139,EE$16)),IF(INDEX(Import.PLE,$K139,EE$16)&lt;=mediçao,CE139,0),0),PLE!$AA$28*CE139)</f>
        <v>0</v>
      </c>
      <c r="EF139" s="119">
        <f ca="1">IF($K139&lt;&gt;1,IF(ISNUMBER(INDEX(Import.PLE,$K139,EF$16)),IF(INDEX(Import.PLE,$K139,EF$16)&lt;=mediçao,CF139,0),0),PLE!$AA$28*CF139)</f>
        <v>0</v>
      </c>
      <c r="EG139" s="119">
        <f ca="1">IF($K139&lt;&gt;1,IF(ISNUMBER(INDEX(Import.PLE,$K139,EG$16)),IF(INDEX(Import.PLE,$K139,EG$16)&lt;=mediçao,CG139,0),0),PLE!$AA$28*CG139)</f>
        <v>0</v>
      </c>
      <c r="EH139" s="119">
        <f ca="1">IF($K139&lt;&gt;1,IF(ISNUMBER(INDEX(Import.PLE,$K139,EH$16)),IF(INDEX(Import.PLE,$K139,EH$16)&lt;=mediçao,CH139,0),0),PLE!$AA$28*CH139)</f>
        <v>0</v>
      </c>
      <c r="EI139" s="119">
        <f ca="1">IF($K139&lt;&gt;1,IF(ISNUMBER(INDEX(Import.PLE,$K139,EI$16)),IF(INDEX(Import.PLE,$K139,EI$16)&lt;=mediçao,CI139,0),0),PLE!$AA$28*CI139)</f>
        <v>0</v>
      </c>
      <c r="EJ139" s="119">
        <f ca="1">IF($K139&lt;&gt;1,IF(ISNUMBER(INDEX(Import.PLE,$K139,EJ$16)),IF(INDEX(Import.PLE,$K139,EJ$16)&lt;=mediçao,CJ139,0),0),PLE!$AA$28*CJ139)</f>
        <v>0</v>
      </c>
      <c r="EK139" s="119">
        <f ca="1">IF($K139&lt;&gt;1,IF(ISNUMBER(INDEX(Import.PLE,$K139,EK$16)),IF(INDEX(Import.PLE,$K139,EK$16)&lt;=mediçao,CK139,0),0),PLE!$AA$28*CK139)</f>
        <v>0</v>
      </c>
      <c r="EL139" s="119">
        <f ca="1">IF($K139&lt;&gt;1,IF(ISNUMBER(INDEX(Import.PLE,$K139,EL$16)),IF(INDEX(Import.PLE,$K139,EL$16)&lt;=mediçao,CL139,0),0),PLE!$AA$28*CL139)</f>
        <v>0</v>
      </c>
      <c r="EM139" s="119">
        <f ca="1">IF($K139&lt;&gt;1,IF(ISNUMBER(INDEX(Import.PLE,$K139,EM$16)),IF(INDEX(Import.PLE,$K139,EM$16)&lt;=mediçao,CM139,0),0),PLE!$AA$28*CM139)</f>
        <v>0</v>
      </c>
      <c r="EN139" s="119">
        <f ca="1">IF($K139&lt;&gt;1,IF(ISNUMBER(INDEX(Import.PLE,$K139,EN$16)),IF(INDEX(Import.PLE,$K139,EN$16)&lt;=mediçao,CN139,0),0),PLE!$AA$28*CN139)</f>
        <v>0</v>
      </c>
      <c r="EO139" s="119">
        <f ca="1">IF($K139&lt;&gt;1,IF(ISNUMBER(INDEX(Import.PLE,$K139,EO$16)),IF(INDEX(Import.PLE,$K139,EO$16)&lt;=mediçao,CO139,0),0),PLE!$AA$28*CO139)</f>
        <v>0</v>
      </c>
      <c r="EP139" s="119">
        <f ca="1">IF($K139&lt;&gt;1,IF(ISNUMBER(INDEX(Import.PLE,$K139,EP$16)),IF(INDEX(Import.PLE,$K139,EP$16)&lt;=mediçao,CP139,0),0),PLE!$AA$28*CP139)</f>
        <v>0</v>
      </c>
      <c r="EQ139" s="119">
        <f ca="1">IF($K139&lt;&gt;1,IF(ISNUMBER(INDEX(Import.PLE,$K139,EQ$16)),IF(INDEX(Import.PLE,$K139,EQ$16)&lt;=mediçao,CQ139,0),0),PLE!$AA$28*CQ139)</f>
        <v>0</v>
      </c>
      <c r="ER139" s="119">
        <f ca="1">IF($K139&lt;&gt;1,IF(ISNUMBER(INDEX(Import.PLE,$K139,ER$16)),IF(INDEX(Import.PLE,$K139,ER$16)&lt;=mediçao,CR139,0),0),PLE!$AA$28*CR139)</f>
        <v>0</v>
      </c>
      <c r="ES139" s="119">
        <f ca="1">IF($K139&lt;&gt;1,IF(ISNUMBER(INDEX(Import.PLE,$K139,ES$16)),IF(INDEX(Import.PLE,$K139,ES$16)&lt;=mediçao,CS139,0),0),PLE!$AA$28*CS139)</f>
        <v>0</v>
      </c>
      <c r="ET139" s="119">
        <f ca="1">IF($K139&lt;&gt;1,IF(ISNUMBER(INDEX(Import.PLE,$K139,ET$16)),IF(INDEX(Import.PLE,$K139,ET$16)&lt;=mediçao,CT139,0),0),PLE!$AA$28*CT139)</f>
        <v>0</v>
      </c>
      <c r="EU139" s="119">
        <f ca="1">IF($K139&lt;&gt;1,IF(ISNUMBER(INDEX(Import.PLE,$K139,EU$16)),IF(INDEX(Import.PLE,$K139,EU$16)&lt;=mediçao,CU139,0),0),PLE!$AA$28*CU139)</f>
        <v>0</v>
      </c>
      <c r="EV139" s="119">
        <f ca="1">IF($K139&lt;&gt;1,IF(ISNUMBER(INDEX(Import.PLE,$K139,EV$16)),IF(INDEX(Import.PLE,$K139,EV$16)&lt;=mediçao,CV139,0),0),PLE!$AA$28*CV139)</f>
        <v>0</v>
      </c>
      <c r="EW139" s="119">
        <f ca="1">IF($K139&lt;&gt;1,IF(ISNUMBER(INDEX(Import.PLE,$K139,EW$16)),IF(INDEX(Import.PLE,$K139,EW$16)&lt;=mediçao,CW139,0),0),PLE!$AA$28*CW139)</f>
        <v>0</v>
      </c>
      <c r="EX139" s="119">
        <f ca="1">IF($K139&lt;&gt;1,IF(ISNUMBER(INDEX(Import.PLE,$K139,EX$16)),IF(INDEX(Import.PLE,$K139,EX$16)&lt;=mediçao,CX139,0),0),PLE!$AA$28*CX139)</f>
        <v>0</v>
      </c>
      <c r="EY139" s="119">
        <f ca="1">IF($K139&lt;&gt;1,IF(ISNUMBER(INDEX(Import.PLE,$K139,EY$16)),IF(INDEX(Import.PLE,$K139,EY$16)&lt;=mediçao,CY139,0),0),PLE!$AA$28*CY139)</f>
        <v>0</v>
      </c>
      <c r="EZ139" s="119">
        <f ca="1">IF($K139&lt;&gt;1,IF(ISNUMBER(INDEX(Import.PLE,$K139,EZ$16)),IF(INDEX(Import.PLE,$K139,EZ$16)&lt;=mediçao,CZ139,0),0),PLE!$AA$28*CZ139)</f>
        <v>0</v>
      </c>
      <c r="FA139" s="119">
        <f ca="1">IF($K139&lt;&gt;1,IF(ISNUMBER(INDEX(Import.PLE,$K139,FA$16)),IF(INDEX(Import.PLE,$K139,FA$16)&lt;=mediçao,DA139,0),0),PLE!$AA$28*DA139)</f>
        <v>0</v>
      </c>
      <c r="FB139" s="119">
        <f ca="1">IF($K139&lt;&gt;1,IF(ISNUMBER(INDEX(Import.PLE,$K139,FB$16)),IF(INDEX(Import.PLE,$K139,FB$16)&lt;=mediçao,DB139,0),0),PLE!$AA$28*DB139)</f>
        <v>0</v>
      </c>
      <c r="FC139" s="119">
        <f ca="1">IF($K139&lt;&gt;1,IF(ISNUMBER(INDEX(Import.PLE,$K139,FC$16)),IF(INDEX(Import.PLE,$K139,FC$16)&lt;=mediçao,DC139,0),0),PLE!$AA$28*DC139)</f>
        <v>0</v>
      </c>
      <c r="FD139" s="119">
        <f ca="1">IF($K139&lt;&gt;1,IF(ISNUMBER(INDEX(Import.PLE,$K139,FD$16)),IF(INDEX(Import.PLE,$K139,FD$16)&lt;=mediçao,DD139,0),0),PLE!$AA$28*DD139)</f>
        <v>0</v>
      </c>
      <c r="FE139" s="119">
        <f ca="1">IF($K139&lt;&gt;1,IF(ISNUMBER(INDEX(Import.PLE,$K139,FE$16)),IF(INDEX(Import.PLE,$K139,FE$16)&lt;=mediçao,DE139,0),0),PLE!$AA$28*DE139)</f>
        <v>0</v>
      </c>
      <c r="FF139" s="119">
        <f ca="1">IF($K139&lt;&gt;1,IF(ISNUMBER(INDEX(Import.PLE,$K139,FF$16)),IF(INDEX(Import.PLE,$K139,FF$16)&lt;=mediçao,DF139,0),0),PLE!$AA$28*DF139)</f>
        <v>0</v>
      </c>
      <c r="FG139" s="119">
        <f ca="1">IF($K139&lt;&gt;1,IF(ISNUMBER(INDEX(Import.PLE,$K139,FG$16)),IF(INDEX(Import.PLE,$K139,FG$16)&lt;=mediçao,DG139,0),0),PLE!$AA$28*DG139)</f>
        <v>0</v>
      </c>
      <c r="FH139" s="119">
        <f ca="1">IF($K139&lt;&gt;1,IF(ISNUMBER(INDEX(Import.PLE,$K139,FH$16)),IF(INDEX(Import.PLE,$K139,FH$16)&lt;=mediçao,DH139,0),0),PLE!$AA$28*DH139)</f>
        <v>0</v>
      </c>
      <c r="FI139" s="119">
        <f ca="1">IF($K139&lt;&gt;1,IF(ISNUMBER(INDEX(Import.PLE,$K139,FI$16)),IF(INDEX(Import.PLE,$K139,FI$16)&lt;=mediçao,DI139,0),0),PLE!$AA$28*DI139)</f>
        <v>0</v>
      </c>
      <c r="FJ139" s="119">
        <f ca="1">IF($K139&lt;&gt;1,IF(ISNUMBER(INDEX(Import.PLE,$K139,FJ$16)),IF(INDEX(Import.PLE,$K139,FJ$16)&lt;=mediçao,DJ139,0),0),PLE!$AA$28*DJ139)</f>
        <v>0</v>
      </c>
    </row>
    <row r="140" spans="2:166" s="88" customFormat="1" ht="11.25" customHeight="1" x14ac:dyDescent="0.35">
      <c r="B140" s="118">
        <f t="shared" ca="1" si="60"/>
        <v>123</v>
      </c>
      <c r="C140" s="83" t="str">
        <f t="shared" si="4"/>
        <v>Serviço</v>
      </c>
      <c r="D140" s="138" t="s">
        <v>428</v>
      </c>
      <c r="E140" s="139" t="s">
        <v>429</v>
      </c>
      <c r="F140" s="137" t="s">
        <v>329</v>
      </c>
      <c r="G140" s="174">
        <f t="shared" si="5"/>
        <v>1</v>
      </c>
      <c r="H140" s="175">
        <f t="shared" si="6"/>
        <v>300</v>
      </c>
      <c r="I140" s="176">
        <v>300</v>
      </c>
      <c r="J140" s="86"/>
      <c r="K140" s="168">
        <f>deactivatedados.form1</f>
        <v>13</v>
      </c>
      <c r="L140" s="167" t="s">
        <v>713</v>
      </c>
      <c r="M140" s="87"/>
      <c r="N140" s="181">
        <v>1</v>
      </c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1"/>
      <c r="AX140" s="181"/>
      <c r="AY140" s="181"/>
      <c r="AZ140" s="181"/>
      <c r="BA140" s="181"/>
      <c r="BB140" s="181"/>
      <c r="BC140" s="181"/>
      <c r="BD140" s="181"/>
      <c r="BE140" s="181"/>
      <c r="BF140" s="181"/>
      <c r="BG140" s="181"/>
      <c r="BH140" s="181"/>
      <c r="BI140" s="181"/>
      <c r="BJ140" s="181"/>
      <c r="BK140" s="181"/>
      <c r="BM140" s="119">
        <f t="shared" ca="1" si="7"/>
        <v>300</v>
      </c>
      <c r="BN140" s="119">
        <f t="shared" si="8"/>
        <v>0</v>
      </c>
      <c r="BO140" s="119">
        <f t="shared" si="9"/>
        <v>0</v>
      </c>
      <c r="BP140" s="119">
        <f t="shared" si="10"/>
        <v>0</v>
      </c>
      <c r="BQ140" s="119">
        <f t="shared" si="11"/>
        <v>0</v>
      </c>
      <c r="BR140" s="119">
        <f t="shared" si="12"/>
        <v>0</v>
      </c>
      <c r="BS140" s="119">
        <f t="shared" si="13"/>
        <v>0</v>
      </c>
      <c r="BT140" s="119">
        <f t="shared" si="14"/>
        <v>0</v>
      </c>
      <c r="BU140" s="119">
        <f t="shared" si="15"/>
        <v>0</v>
      </c>
      <c r="BV140" s="119">
        <f t="shared" si="16"/>
        <v>0</v>
      </c>
      <c r="BW140" s="119">
        <f t="shared" si="17"/>
        <v>0</v>
      </c>
      <c r="BX140" s="119">
        <f t="shared" si="18"/>
        <v>0</v>
      </c>
      <c r="BY140" s="119">
        <f t="shared" si="19"/>
        <v>0</v>
      </c>
      <c r="BZ140" s="119">
        <f t="shared" si="20"/>
        <v>0</v>
      </c>
      <c r="CA140" s="119">
        <f t="shared" si="21"/>
        <v>0</v>
      </c>
      <c r="CB140" s="119">
        <f t="shared" si="22"/>
        <v>0</v>
      </c>
      <c r="CC140" s="119">
        <f t="shared" si="23"/>
        <v>0</v>
      </c>
      <c r="CD140" s="119">
        <f t="shared" si="24"/>
        <v>0</v>
      </c>
      <c r="CE140" s="119">
        <f t="shared" si="25"/>
        <v>0</v>
      </c>
      <c r="CF140" s="119">
        <f t="shared" si="26"/>
        <v>0</v>
      </c>
      <c r="CG140" s="119">
        <f t="shared" si="27"/>
        <v>0</v>
      </c>
      <c r="CH140" s="119">
        <f t="shared" si="28"/>
        <v>0</v>
      </c>
      <c r="CI140" s="119">
        <f t="shared" si="29"/>
        <v>0</v>
      </c>
      <c r="CJ140" s="119">
        <f t="shared" si="30"/>
        <v>0</v>
      </c>
      <c r="CK140" s="119">
        <f t="shared" si="31"/>
        <v>0</v>
      </c>
      <c r="CL140" s="119">
        <f t="shared" si="32"/>
        <v>0</v>
      </c>
      <c r="CM140" s="119">
        <f t="shared" si="33"/>
        <v>0</v>
      </c>
      <c r="CN140" s="119">
        <f t="shared" si="34"/>
        <v>0</v>
      </c>
      <c r="CO140" s="119">
        <f t="shared" si="35"/>
        <v>0</v>
      </c>
      <c r="CP140" s="119">
        <f t="shared" si="36"/>
        <v>0</v>
      </c>
      <c r="CQ140" s="119">
        <f t="shared" si="37"/>
        <v>0</v>
      </c>
      <c r="CR140" s="119">
        <f t="shared" si="38"/>
        <v>0</v>
      </c>
      <c r="CS140" s="119">
        <f t="shared" si="39"/>
        <v>0</v>
      </c>
      <c r="CT140" s="119">
        <f t="shared" si="40"/>
        <v>0</v>
      </c>
      <c r="CU140" s="119">
        <f t="shared" si="41"/>
        <v>0</v>
      </c>
      <c r="CV140" s="119">
        <f t="shared" si="42"/>
        <v>0</v>
      </c>
      <c r="CW140" s="119">
        <f t="shared" si="43"/>
        <v>0</v>
      </c>
      <c r="CX140" s="119">
        <f t="shared" si="44"/>
        <v>0</v>
      </c>
      <c r="CY140" s="119">
        <f t="shared" si="45"/>
        <v>0</v>
      </c>
      <c r="CZ140" s="119">
        <f t="shared" si="46"/>
        <v>0</v>
      </c>
      <c r="DA140" s="119">
        <f t="shared" si="47"/>
        <v>0</v>
      </c>
      <c r="DB140" s="119">
        <f t="shared" si="48"/>
        <v>0</v>
      </c>
      <c r="DC140" s="119">
        <f t="shared" si="49"/>
        <v>0</v>
      </c>
      <c r="DD140" s="119">
        <f t="shared" si="50"/>
        <v>0</v>
      </c>
      <c r="DE140" s="119">
        <f t="shared" si="51"/>
        <v>0</v>
      </c>
      <c r="DF140" s="119">
        <f t="shared" si="52"/>
        <v>0</v>
      </c>
      <c r="DG140" s="119">
        <f t="shared" si="53"/>
        <v>0</v>
      </c>
      <c r="DH140" s="119">
        <f t="shared" si="54"/>
        <v>0</v>
      </c>
      <c r="DI140" s="119">
        <f t="shared" si="55"/>
        <v>0</v>
      </c>
      <c r="DJ140" s="119">
        <f t="shared" si="56"/>
        <v>0</v>
      </c>
      <c r="DK140" s="126" t="str">
        <f t="shared" si="57"/>
        <v>1</v>
      </c>
      <c r="DL140" s="126">
        <f t="shared" ca="1" si="58"/>
        <v>0</v>
      </c>
      <c r="DM140" s="119">
        <f ca="1">IF($K140&lt;&gt;1,IF(ISNUMBER(INDEX(Import.PLE,$K140,DM$16)),IF(INDEX(Import.PLE,$K140,DM$16)&lt;=mediçao,BM140,0),0),PLE!$AA$28*BM140)</f>
        <v>0</v>
      </c>
      <c r="DN140" s="119">
        <f ca="1">IF($K140&lt;&gt;1,IF(ISNUMBER(INDEX(Import.PLE,$K140,DN$16)),IF(INDEX(Import.PLE,$K140,DN$16)&lt;=mediçao,BN140,0),0),PLE!$AA$28*BN140)</f>
        <v>0</v>
      </c>
      <c r="DO140" s="119">
        <f ca="1">IF($K140&lt;&gt;1,IF(ISNUMBER(INDEX(Import.PLE,$K140,DO$16)),IF(INDEX(Import.PLE,$K140,DO$16)&lt;=mediçao,BO140,0),0),PLE!$AA$28*BO140)</f>
        <v>0</v>
      </c>
      <c r="DP140" s="119">
        <f ca="1">IF($K140&lt;&gt;1,IF(ISNUMBER(INDEX(Import.PLE,$K140,DP$16)),IF(INDEX(Import.PLE,$K140,DP$16)&lt;=mediçao,BP140,0),0),PLE!$AA$28*BP140)</f>
        <v>0</v>
      </c>
      <c r="DQ140" s="119">
        <f ca="1">IF($K140&lt;&gt;1,IF(ISNUMBER(INDEX(Import.PLE,$K140,DQ$16)),IF(INDEX(Import.PLE,$K140,DQ$16)&lt;=mediçao,BQ140,0),0),PLE!$AA$28*BQ140)</f>
        <v>0</v>
      </c>
      <c r="DR140" s="119">
        <f ca="1">IF($K140&lt;&gt;1,IF(ISNUMBER(INDEX(Import.PLE,$K140,DR$16)),IF(INDEX(Import.PLE,$K140,DR$16)&lt;=mediçao,BR140,0),0),PLE!$AA$28*BR140)</f>
        <v>0</v>
      </c>
      <c r="DS140" s="119">
        <f ca="1">IF($K140&lt;&gt;1,IF(ISNUMBER(INDEX(Import.PLE,$K140,DS$16)),IF(INDEX(Import.PLE,$K140,DS$16)&lt;=mediçao,BS140,0),0),PLE!$AA$28*BS140)</f>
        <v>0</v>
      </c>
      <c r="DT140" s="119">
        <f ca="1">IF($K140&lt;&gt;1,IF(ISNUMBER(INDEX(Import.PLE,$K140,DT$16)),IF(INDEX(Import.PLE,$K140,DT$16)&lt;=mediçao,BT140,0),0),PLE!$AA$28*BT140)</f>
        <v>0</v>
      </c>
      <c r="DU140" s="119">
        <f ca="1">IF($K140&lt;&gt;1,IF(ISNUMBER(INDEX(Import.PLE,$K140,DU$16)),IF(INDEX(Import.PLE,$K140,DU$16)&lt;=mediçao,BU140,0),0),PLE!$AA$28*BU140)</f>
        <v>0</v>
      </c>
      <c r="DV140" s="119">
        <f ca="1">IF($K140&lt;&gt;1,IF(ISNUMBER(INDEX(Import.PLE,$K140,DV$16)),IF(INDEX(Import.PLE,$K140,DV$16)&lt;=mediçao,BV140,0),0),PLE!$AA$28*BV140)</f>
        <v>0</v>
      </c>
      <c r="DW140" s="119">
        <f ca="1">IF($K140&lt;&gt;1,IF(ISNUMBER(INDEX(Import.PLE,$K140,DW$16)),IF(INDEX(Import.PLE,$K140,DW$16)&lt;=mediçao,BW140,0),0),PLE!$AA$28*BW140)</f>
        <v>0</v>
      </c>
      <c r="DX140" s="119">
        <f ca="1">IF($K140&lt;&gt;1,IF(ISNUMBER(INDEX(Import.PLE,$K140,DX$16)),IF(INDEX(Import.PLE,$K140,DX$16)&lt;=mediçao,BX140,0),0),PLE!$AA$28*BX140)</f>
        <v>0</v>
      </c>
      <c r="DY140" s="119">
        <f ca="1">IF($K140&lt;&gt;1,IF(ISNUMBER(INDEX(Import.PLE,$K140,DY$16)),IF(INDEX(Import.PLE,$K140,DY$16)&lt;=mediçao,BY140,0),0),PLE!$AA$28*BY140)</f>
        <v>0</v>
      </c>
      <c r="DZ140" s="119">
        <f ca="1">IF($K140&lt;&gt;1,IF(ISNUMBER(INDEX(Import.PLE,$K140,DZ$16)),IF(INDEX(Import.PLE,$K140,DZ$16)&lt;=mediçao,BZ140,0),0),PLE!$AA$28*BZ140)</f>
        <v>0</v>
      </c>
      <c r="EA140" s="119">
        <f ca="1">IF($K140&lt;&gt;1,IF(ISNUMBER(INDEX(Import.PLE,$K140,EA$16)),IF(INDEX(Import.PLE,$K140,EA$16)&lt;=mediçao,CA140,0),0),PLE!$AA$28*CA140)</f>
        <v>0</v>
      </c>
      <c r="EB140" s="119">
        <f ca="1">IF($K140&lt;&gt;1,IF(ISNUMBER(INDEX(Import.PLE,$K140,EB$16)),IF(INDEX(Import.PLE,$K140,EB$16)&lt;=mediçao,CB140,0),0),PLE!$AA$28*CB140)</f>
        <v>0</v>
      </c>
      <c r="EC140" s="119">
        <f ca="1">IF($K140&lt;&gt;1,IF(ISNUMBER(INDEX(Import.PLE,$K140,EC$16)),IF(INDEX(Import.PLE,$K140,EC$16)&lt;=mediçao,CC140,0),0),PLE!$AA$28*CC140)</f>
        <v>0</v>
      </c>
      <c r="ED140" s="119">
        <f ca="1">IF($K140&lt;&gt;1,IF(ISNUMBER(INDEX(Import.PLE,$K140,ED$16)),IF(INDEX(Import.PLE,$K140,ED$16)&lt;=mediçao,CD140,0),0),PLE!$AA$28*CD140)</f>
        <v>0</v>
      </c>
      <c r="EE140" s="119">
        <f ca="1">IF($K140&lt;&gt;1,IF(ISNUMBER(INDEX(Import.PLE,$K140,EE$16)),IF(INDEX(Import.PLE,$K140,EE$16)&lt;=mediçao,CE140,0),0),PLE!$AA$28*CE140)</f>
        <v>0</v>
      </c>
      <c r="EF140" s="119">
        <f ca="1">IF($K140&lt;&gt;1,IF(ISNUMBER(INDEX(Import.PLE,$K140,EF$16)),IF(INDEX(Import.PLE,$K140,EF$16)&lt;=mediçao,CF140,0),0),PLE!$AA$28*CF140)</f>
        <v>0</v>
      </c>
      <c r="EG140" s="119">
        <f ca="1">IF($K140&lt;&gt;1,IF(ISNUMBER(INDEX(Import.PLE,$K140,EG$16)),IF(INDEX(Import.PLE,$K140,EG$16)&lt;=mediçao,CG140,0),0),PLE!$AA$28*CG140)</f>
        <v>0</v>
      </c>
      <c r="EH140" s="119">
        <f ca="1">IF($K140&lt;&gt;1,IF(ISNUMBER(INDEX(Import.PLE,$K140,EH$16)),IF(INDEX(Import.PLE,$K140,EH$16)&lt;=mediçao,CH140,0),0),PLE!$AA$28*CH140)</f>
        <v>0</v>
      </c>
      <c r="EI140" s="119">
        <f ca="1">IF($K140&lt;&gt;1,IF(ISNUMBER(INDEX(Import.PLE,$K140,EI$16)),IF(INDEX(Import.PLE,$K140,EI$16)&lt;=mediçao,CI140,0),0),PLE!$AA$28*CI140)</f>
        <v>0</v>
      </c>
      <c r="EJ140" s="119">
        <f ca="1">IF($K140&lt;&gt;1,IF(ISNUMBER(INDEX(Import.PLE,$K140,EJ$16)),IF(INDEX(Import.PLE,$K140,EJ$16)&lt;=mediçao,CJ140,0),0),PLE!$AA$28*CJ140)</f>
        <v>0</v>
      </c>
      <c r="EK140" s="119">
        <f ca="1">IF($K140&lt;&gt;1,IF(ISNUMBER(INDEX(Import.PLE,$K140,EK$16)),IF(INDEX(Import.PLE,$K140,EK$16)&lt;=mediçao,CK140,0),0),PLE!$AA$28*CK140)</f>
        <v>0</v>
      </c>
      <c r="EL140" s="119">
        <f ca="1">IF($K140&lt;&gt;1,IF(ISNUMBER(INDEX(Import.PLE,$K140,EL$16)),IF(INDEX(Import.PLE,$K140,EL$16)&lt;=mediçao,CL140,0),0),PLE!$AA$28*CL140)</f>
        <v>0</v>
      </c>
      <c r="EM140" s="119">
        <f ca="1">IF($K140&lt;&gt;1,IF(ISNUMBER(INDEX(Import.PLE,$K140,EM$16)),IF(INDEX(Import.PLE,$K140,EM$16)&lt;=mediçao,CM140,0),0),PLE!$AA$28*CM140)</f>
        <v>0</v>
      </c>
      <c r="EN140" s="119">
        <f ca="1">IF($K140&lt;&gt;1,IF(ISNUMBER(INDEX(Import.PLE,$K140,EN$16)),IF(INDEX(Import.PLE,$K140,EN$16)&lt;=mediçao,CN140,0),0),PLE!$AA$28*CN140)</f>
        <v>0</v>
      </c>
      <c r="EO140" s="119">
        <f ca="1">IF($K140&lt;&gt;1,IF(ISNUMBER(INDEX(Import.PLE,$K140,EO$16)),IF(INDEX(Import.PLE,$K140,EO$16)&lt;=mediçao,CO140,0),0),PLE!$AA$28*CO140)</f>
        <v>0</v>
      </c>
      <c r="EP140" s="119">
        <f ca="1">IF($K140&lt;&gt;1,IF(ISNUMBER(INDEX(Import.PLE,$K140,EP$16)),IF(INDEX(Import.PLE,$K140,EP$16)&lt;=mediçao,CP140,0),0),PLE!$AA$28*CP140)</f>
        <v>0</v>
      </c>
      <c r="EQ140" s="119">
        <f ca="1">IF($K140&lt;&gt;1,IF(ISNUMBER(INDEX(Import.PLE,$K140,EQ$16)),IF(INDEX(Import.PLE,$K140,EQ$16)&lt;=mediçao,CQ140,0),0),PLE!$AA$28*CQ140)</f>
        <v>0</v>
      </c>
      <c r="ER140" s="119">
        <f ca="1">IF($K140&lt;&gt;1,IF(ISNUMBER(INDEX(Import.PLE,$K140,ER$16)),IF(INDEX(Import.PLE,$K140,ER$16)&lt;=mediçao,CR140,0),0),PLE!$AA$28*CR140)</f>
        <v>0</v>
      </c>
      <c r="ES140" s="119">
        <f ca="1">IF($K140&lt;&gt;1,IF(ISNUMBER(INDEX(Import.PLE,$K140,ES$16)),IF(INDEX(Import.PLE,$K140,ES$16)&lt;=mediçao,CS140,0),0),PLE!$AA$28*CS140)</f>
        <v>0</v>
      </c>
      <c r="ET140" s="119">
        <f ca="1">IF($K140&lt;&gt;1,IF(ISNUMBER(INDEX(Import.PLE,$K140,ET$16)),IF(INDEX(Import.PLE,$K140,ET$16)&lt;=mediçao,CT140,0),0),PLE!$AA$28*CT140)</f>
        <v>0</v>
      </c>
      <c r="EU140" s="119">
        <f ca="1">IF($K140&lt;&gt;1,IF(ISNUMBER(INDEX(Import.PLE,$K140,EU$16)),IF(INDEX(Import.PLE,$K140,EU$16)&lt;=mediçao,CU140,0),0),PLE!$AA$28*CU140)</f>
        <v>0</v>
      </c>
      <c r="EV140" s="119">
        <f ca="1">IF($K140&lt;&gt;1,IF(ISNUMBER(INDEX(Import.PLE,$K140,EV$16)),IF(INDEX(Import.PLE,$K140,EV$16)&lt;=mediçao,CV140,0),0),PLE!$AA$28*CV140)</f>
        <v>0</v>
      </c>
      <c r="EW140" s="119">
        <f ca="1">IF($K140&lt;&gt;1,IF(ISNUMBER(INDEX(Import.PLE,$K140,EW$16)),IF(INDEX(Import.PLE,$K140,EW$16)&lt;=mediçao,CW140,0),0),PLE!$AA$28*CW140)</f>
        <v>0</v>
      </c>
      <c r="EX140" s="119">
        <f ca="1">IF($K140&lt;&gt;1,IF(ISNUMBER(INDEX(Import.PLE,$K140,EX$16)),IF(INDEX(Import.PLE,$K140,EX$16)&lt;=mediçao,CX140,0),0),PLE!$AA$28*CX140)</f>
        <v>0</v>
      </c>
      <c r="EY140" s="119">
        <f ca="1">IF($K140&lt;&gt;1,IF(ISNUMBER(INDEX(Import.PLE,$K140,EY$16)),IF(INDEX(Import.PLE,$K140,EY$16)&lt;=mediçao,CY140,0),0),PLE!$AA$28*CY140)</f>
        <v>0</v>
      </c>
      <c r="EZ140" s="119">
        <f ca="1">IF($K140&lt;&gt;1,IF(ISNUMBER(INDEX(Import.PLE,$K140,EZ$16)),IF(INDEX(Import.PLE,$K140,EZ$16)&lt;=mediçao,CZ140,0),0),PLE!$AA$28*CZ140)</f>
        <v>0</v>
      </c>
      <c r="FA140" s="119">
        <f ca="1">IF($K140&lt;&gt;1,IF(ISNUMBER(INDEX(Import.PLE,$K140,FA$16)),IF(INDEX(Import.PLE,$K140,FA$16)&lt;=mediçao,DA140,0),0),PLE!$AA$28*DA140)</f>
        <v>0</v>
      </c>
      <c r="FB140" s="119">
        <f ca="1">IF($K140&lt;&gt;1,IF(ISNUMBER(INDEX(Import.PLE,$K140,FB$16)),IF(INDEX(Import.PLE,$K140,FB$16)&lt;=mediçao,DB140,0),0),PLE!$AA$28*DB140)</f>
        <v>0</v>
      </c>
      <c r="FC140" s="119">
        <f ca="1">IF($K140&lt;&gt;1,IF(ISNUMBER(INDEX(Import.PLE,$K140,FC$16)),IF(INDEX(Import.PLE,$K140,FC$16)&lt;=mediçao,DC140,0),0),PLE!$AA$28*DC140)</f>
        <v>0</v>
      </c>
      <c r="FD140" s="119">
        <f ca="1">IF($K140&lt;&gt;1,IF(ISNUMBER(INDEX(Import.PLE,$K140,FD$16)),IF(INDEX(Import.PLE,$K140,FD$16)&lt;=mediçao,DD140,0),0),PLE!$AA$28*DD140)</f>
        <v>0</v>
      </c>
      <c r="FE140" s="119">
        <f ca="1">IF($K140&lt;&gt;1,IF(ISNUMBER(INDEX(Import.PLE,$K140,FE$16)),IF(INDEX(Import.PLE,$K140,FE$16)&lt;=mediçao,DE140,0),0),PLE!$AA$28*DE140)</f>
        <v>0</v>
      </c>
      <c r="FF140" s="119">
        <f ca="1">IF($K140&lt;&gt;1,IF(ISNUMBER(INDEX(Import.PLE,$K140,FF$16)),IF(INDEX(Import.PLE,$K140,FF$16)&lt;=mediçao,DF140,0),0),PLE!$AA$28*DF140)</f>
        <v>0</v>
      </c>
      <c r="FG140" s="119">
        <f ca="1">IF($K140&lt;&gt;1,IF(ISNUMBER(INDEX(Import.PLE,$K140,FG$16)),IF(INDEX(Import.PLE,$K140,FG$16)&lt;=mediçao,DG140,0),0),PLE!$AA$28*DG140)</f>
        <v>0</v>
      </c>
      <c r="FH140" s="119">
        <f ca="1">IF($K140&lt;&gt;1,IF(ISNUMBER(INDEX(Import.PLE,$K140,FH$16)),IF(INDEX(Import.PLE,$K140,FH$16)&lt;=mediçao,DH140,0),0),PLE!$AA$28*DH140)</f>
        <v>0</v>
      </c>
      <c r="FI140" s="119">
        <f ca="1">IF($K140&lt;&gt;1,IF(ISNUMBER(INDEX(Import.PLE,$K140,FI$16)),IF(INDEX(Import.PLE,$K140,FI$16)&lt;=mediçao,DI140,0),0),PLE!$AA$28*DI140)</f>
        <v>0</v>
      </c>
      <c r="FJ140" s="119">
        <f ca="1">IF($K140&lt;&gt;1,IF(ISNUMBER(INDEX(Import.PLE,$K140,FJ$16)),IF(INDEX(Import.PLE,$K140,FJ$16)&lt;=mediçao,DJ140,0),0),PLE!$AA$28*DJ140)</f>
        <v>0</v>
      </c>
    </row>
    <row r="141" spans="2:166" s="88" customFormat="1" ht="10.5" x14ac:dyDescent="0.35">
      <c r="B141" s="118">
        <f t="shared" ca="1" si="60"/>
        <v>124</v>
      </c>
      <c r="C141" s="83" t="str">
        <f t="shared" si="4"/>
        <v>Nível</v>
      </c>
      <c r="D141" s="138" t="s">
        <v>430</v>
      </c>
      <c r="E141" s="139" t="s">
        <v>431</v>
      </c>
      <c r="F141" s="137"/>
      <c r="G141" s="174" t="str">
        <f t="shared" si="5"/>
        <v/>
      </c>
      <c r="H141" s="175" t="str">
        <f t="shared" si="6"/>
        <v/>
      </c>
      <c r="I141" s="176">
        <v>918.7</v>
      </c>
      <c r="J141" s="86"/>
      <c r="K141" s="168" t="str">
        <f>deactivatedados.form1</f>
        <v/>
      </c>
      <c r="L141" s="167"/>
      <c r="M141" s="87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  <c r="AA141" s="181"/>
      <c r="AB141" s="181"/>
      <c r="AC141" s="181"/>
      <c r="AD141" s="181"/>
      <c r="AE141" s="181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1"/>
      <c r="AX141" s="181"/>
      <c r="AY141" s="181"/>
      <c r="AZ141" s="181"/>
      <c r="BA141" s="181"/>
      <c r="BB141" s="181"/>
      <c r="BC141" s="181"/>
      <c r="BD141" s="181"/>
      <c r="BE141" s="181"/>
      <c r="BF141" s="181"/>
      <c r="BG141" s="181"/>
      <c r="BH141" s="181"/>
      <c r="BI141" s="181"/>
      <c r="BJ141" s="181"/>
      <c r="BK141" s="181"/>
      <c r="BM141" s="119">
        <f t="shared" si="7"/>
        <v>0</v>
      </c>
      <c r="BN141" s="119">
        <f t="shared" si="8"/>
        <v>0</v>
      </c>
      <c r="BO141" s="119">
        <f t="shared" si="9"/>
        <v>0</v>
      </c>
      <c r="BP141" s="119">
        <f t="shared" si="10"/>
        <v>0</v>
      </c>
      <c r="BQ141" s="119">
        <f t="shared" si="11"/>
        <v>0</v>
      </c>
      <c r="BR141" s="119">
        <f t="shared" si="12"/>
        <v>0</v>
      </c>
      <c r="BS141" s="119">
        <f t="shared" si="13"/>
        <v>0</v>
      </c>
      <c r="BT141" s="119">
        <f t="shared" si="14"/>
        <v>0</v>
      </c>
      <c r="BU141" s="119">
        <f t="shared" si="15"/>
        <v>0</v>
      </c>
      <c r="BV141" s="119">
        <f t="shared" si="16"/>
        <v>0</v>
      </c>
      <c r="BW141" s="119">
        <f t="shared" si="17"/>
        <v>0</v>
      </c>
      <c r="BX141" s="119">
        <f t="shared" si="18"/>
        <v>0</v>
      </c>
      <c r="BY141" s="119">
        <f t="shared" si="19"/>
        <v>0</v>
      </c>
      <c r="BZ141" s="119">
        <f t="shared" si="20"/>
        <v>0</v>
      </c>
      <c r="CA141" s="119">
        <f t="shared" si="21"/>
        <v>0</v>
      </c>
      <c r="CB141" s="119">
        <f t="shared" si="22"/>
        <v>0</v>
      </c>
      <c r="CC141" s="119">
        <f t="shared" si="23"/>
        <v>0</v>
      </c>
      <c r="CD141" s="119">
        <f t="shared" si="24"/>
        <v>0</v>
      </c>
      <c r="CE141" s="119">
        <f t="shared" si="25"/>
        <v>0</v>
      </c>
      <c r="CF141" s="119">
        <f t="shared" si="26"/>
        <v>0</v>
      </c>
      <c r="CG141" s="119">
        <f t="shared" si="27"/>
        <v>0</v>
      </c>
      <c r="CH141" s="119">
        <f t="shared" si="28"/>
        <v>0</v>
      </c>
      <c r="CI141" s="119">
        <f t="shared" si="29"/>
        <v>0</v>
      </c>
      <c r="CJ141" s="119">
        <f t="shared" si="30"/>
        <v>0</v>
      </c>
      <c r="CK141" s="119">
        <f t="shared" si="31"/>
        <v>0</v>
      </c>
      <c r="CL141" s="119">
        <f t="shared" si="32"/>
        <v>0</v>
      </c>
      <c r="CM141" s="119">
        <f t="shared" si="33"/>
        <v>0</v>
      </c>
      <c r="CN141" s="119">
        <f t="shared" si="34"/>
        <v>0</v>
      </c>
      <c r="CO141" s="119">
        <f t="shared" si="35"/>
        <v>0</v>
      </c>
      <c r="CP141" s="119">
        <f t="shared" si="36"/>
        <v>0</v>
      </c>
      <c r="CQ141" s="119">
        <f t="shared" si="37"/>
        <v>0</v>
      </c>
      <c r="CR141" s="119">
        <f t="shared" si="38"/>
        <v>0</v>
      </c>
      <c r="CS141" s="119">
        <f t="shared" si="39"/>
        <v>0</v>
      </c>
      <c r="CT141" s="119">
        <f t="shared" si="40"/>
        <v>0</v>
      </c>
      <c r="CU141" s="119">
        <f t="shared" si="41"/>
        <v>0</v>
      </c>
      <c r="CV141" s="119">
        <f t="shared" si="42"/>
        <v>0</v>
      </c>
      <c r="CW141" s="119">
        <f t="shared" si="43"/>
        <v>0</v>
      </c>
      <c r="CX141" s="119">
        <f t="shared" si="44"/>
        <v>0</v>
      </c>
      <c r="CY141" s="119">
        <f t="shared" si="45"/>
        <v>0</v>
      </c>
      <c r="CZ141" s="119">
        <f t="shared" si="46"/>
        <v>0</v>
      </c>
      <c r="DA141" s="119">
        <f t="shared" si="47"/>
        <v>0</v>
      </c>
      <c r="DB141" s="119">
        <f t="shared" si="48"/>
        <v>0</v>
      </c>
      <c r="DC141" s="119">
        <f t="shared" si="49"/>
        <v>0</v>
      </c>
      <c r="DD141" s="119">
        <f t="shared" si="50"/>
        <v>0</v>
      </c>
      <c r="DE141" s="119">
        <f t="shared" si="51"/>
        <v>0</v>
      </c>
      <c r="DF141" s="119">
        <f t="shared" si="52"/>
        <v>0</v>
      </c>
      <c r="DG141" s="119">
        <f t="shared" si="53"/>
        <v>0</v>
      </c>
      <c r="DH141" s="119">
        <f t="shared" si="54"/>
        <v>0</v>
      </c>
      <c r="DI141" s="119">
        <f t="shared" si="55"/>
        <v>0</v>
      </c>
      <c r="DJ141" s="119">
        <f t="shared" si="56"/>
        <v>0</v>
      </c>
      <c r="DK141" s="126" t="str">
        <f t="shared" si="57"/>
        <v>1</v>
      </c>
      <c r="DL141" s="126">
        <f t="shared" ca="1" si="58"/>
        <v>0</v>
      </c>
      <c r="DM141" s="119">
        <f ca="1">IF($K141&lt;&gt;1,IF(ISNUMBER(INDEX(Import.PLE,$K141,DM$16)),IF(INDEX(Import.PLE,$K141,DM$16)&lt;=mediçao,BM141,0),0),PLE!$AA$28*BM141)</f>
        <v>0</v>
      </c>
      <c r="DN141" s="119">
        <f ca="1">IF($K141&lt;&gt;1,IF(ISNUMBER(INDEX(Import.PLE,$K141,DN$16)),IF(INDEX(Import.PLE,$K141,DN$16)&lt;=mediçao,BN141,0),0),PLE!$AA$28*BN141)</f>
        <v>0</v>
      </c>
      <c r="DO141" s="119">
        <f ca="1">IF($K141&lt;&gt;1,IF(ISNUMBER(INDEX(Import.PLE,$K141,DO$16)),IF(INDEX(Import.PLE,$K141,DO$16)&lt;=mediçao,BO141,0),0),PLE!$AA$28*BO141)</f>
        <v>0</v>
      </c>
      <c r="DP141" s="119">
        <f ca="1">IF($K141&lt;&gt;1,IF(ISNUMBER(INDEX(Import.PLE,$K141,DP$16)),IF(INDEX(Import.PLE,$K141,DP$16)&lt;=mediçao,BP141,0),0),PLE!$AA$28*BP141)</f>
        <v>0</v>
      </c>
      <c r="DQ141" s="119">
        <f ca="1">IF($K141&lt;&gt;1,IF(ISNUMBER(INDEX(Import.PLE,$K141,DQ$16)),IF(INDEX(Import.PLE,$K141,DQ$16)&lt;=mediçao,BQ141,0),0),PLE!$AA$28*BQ141)</f>
        <v>0</v>
      </c>
      <c r="DR141" s="119">
        <f ca="1">IF($K141&lt;&gt;1,IF(ISNUMBER(INDEX(Import.PLE,$K141,DR$16)),IF(INDEX(Import.PLE,$K141,DR$16)&lt;=mediçao,BR141,0),0),PLE!$AA$28*BR141)</f>
        <v>0</v>
      </c>
      <c r="DS141" s="119">
        <f ca="1">IF($K141&lt;&gt;1,IF(ISNUMBER(INDEX(Import.PLE,$K141,DS$16)),IF(INDEX(Import.PLE,$K141,DS$16)&lt;=mediçao,BS141,0),0),PLE!$AA$28*BS141)</f>
        <v>0</v>
      </c>
      <c r="DT141" s="119">
        <f ca="1">IF($K141&lt;&gt;1,IF(ISNUMBER(INDEX(Import.PLE,$K141,DT$16)),IF(INDEX(Import.PLE,$K141,DT$16)&lt;=mediçao,BT141,0),0),PLE!$AA$28*BT141)</f>
        <v>0</v>
      </c>
      <c r="DU141" s="119">
        <f ca="1">IF($K141&lt;&gt;1,IF(ISNUMBER(INDEX(Import.PLE,$K141,DU$16)),IF(INDEX(Import.PLE,$K141,DU$16)&lt;=mediçao,BU141,0),0),PLE!$AA$28*BU141)</f>
        <v>0</v>
      </c>
      <c r="DV141" s="119">
        <f ca="1">IF($K141&lt;&gt;1,IF(ISNUMBER(INDEX(Import.PLE,$K141,DV$16)),IF(INDEX(Import.PLE,$K141,DV$16)&lt;=mediçao,BV141,0),0),PLE!$AA$28*BV141)</f>
        <v>0</v>
      </c>
      <c r="DW141" s="119">
        <f ca="1">IF($K141&lt;&gt;1,IF(ISNUMBER(INDEX(Import.PLE,$K141,DW$16)),IF(INDEX(Import.PLE,$K141,DW$16)&lt;=mediçao,BW141,0),0),PLE!$AA$28*BW141)</f>
        <v>0</v>
      </c>
      <c r="DX141" s="119">
        <f ca="1">IF($K141&lt;&gt;1,IF(ISNUMBER(INDEX(Import.PLE,$K141,DX$16)),IF(INDEX(Import.PLE,$K141,DX$16)&lt;=mediçao,BX141,0),0),PLE!$AA$28*BX141)</f>
        <v>0</v>
      </c>
      <c r="DY141" s="119">
        <f ca="1">IF($K141&lt;&gt;1,IF(ISNUMBER(INDEX(Import.PLE,$K141,DY$16)),IF(INDEX(Import.PLE,$K141,DY$16)&lt;=mediçao,BY141,0),0),PLE!$AA$28*BY141)</f>
        <v>0</v>
      </c>
      <c r="DZ141" s="119">
        <f ca="1">IF($K141&lt;&gt;1,IF(ISNUMBER(INDEX(Import.PLE,$K141,DZ$16)),IF(INDEX(Import.PLE,$K141,DZ$16)&lt;=mediçao,BZ141,0),0),PLE!$AA$28*BZ141)</f>
        <v>0</v>
      </c>
      <c r="EA141" s="119">
        <f ca="1">IF($K141&lt;&gt;1,IF(ISNUMBER(INDEX(Import.PLE,$K141,EA$16)),IF(INDEX(Import.PLE,$K141,EA$16)&lt;=mediçao,CA141,0),0),PLE!$AA$28*CA141)</f>
        <v>0</v>
      </c>
      <c r="EB141" s="119">
        <f ca="1">IF($K141&lt;&gt;1,IF(ISNUMBER(INDEX(Import.PLE,$K141,EB$16)),IF(INDEX(Import.PLE,$K141,EB$16)&lt;=mediçao,CB141,0),0),PLE!$AA$28*CB141)</f>
        <v>0</v>
      </c>
      <c r="EC141" s="119">
        <f ca="1">IF($K141&lt;&gt;1,IF(ISNUMBER(INDEX(Import.PLE,$K141,EC$16)),IF(INDEX(Import.PLE,$K141,EC$16)&lt;=mediçao,CC141,0),0),PLE!$AA$28*CC141)</f>
        <v>0</v>
      </c>
      <c r="ED141" s="119">
        <f ca="1">IF($K141&lt;&gt;1,IF(ISNUMBER(INDEX(Import.PLE,$K141,ED$16)),IF(INDEX(Import.PLE,$K141,ED$16)&lt;=mediçao,CD141,0),0),PLE!$AA$28*CD141)</f>
        <v>0</v>
      </c>
      <c r="EE141" s="119">
        <f ca="1">IF($K141&lt;&gt;1,IF(ISNUMBER(INDEX(Import.PLE,$K141,EE$16)),IF(INDEX(Import.PLE,$K141,EE$16)&lt;=mediçao,CE141,0),0),PLE!$AA$28*CE141)</f>
        <v>0</v>
      </c>
      <c r="EF141" s="119">
        <f ca="1">IF($K141&lt;&gt;1,IF(ISNUMBER(INDEX(Import.PLE,$K141,EF$16)),IF(INDEX(Import.PLE,$K141,EF$16)&lt;=mediçao,CF141,0),0),PLE!$AA$28*CF141)</f>
        <v>0</v>
      </c>
      <c r="EG141" s="119">
        <f ca="1">IF($K141&lt;&gt;1,IF(ISNUMBER(INDEX(Import.PLE,$K141,EG$16)),IF(INDEX(Import.PLE,$K141,EG$16)&lt;=mediçao,CG141,0),0),PLE!$AA$28*CG141)</f>
        <v>0</v>
      </c>
      <c r="EH141" s="119">
        <f ca="1">IF($K141&lt;&gt;1,IF(ISNUMBER(INDEX(Import.PLE,$K141,EH$16)),IF(INDEX(Import.PLE,$K141,EH$16)&lt;=mediçao,CH141,0),0),PLE!$AA$28*CH141)</f>
        <v>0</v>
      </c>
      <c r="EI141" s="119">
        <f ca="1">IF($K141&lt;&gt;1,IF(ISNUMBER(INDEX(Import.PLE,$K141,EI$16)),IF(INDEX(Import.PLE,$K141,EI$16)&lt;=mediçao,CI141,0),0),PLE!$AA$28*CI141)</f>
        <v>0</v>
      </c>
      <c r="EJ141" s="119">
        <f ca="1">IF($K141&lt;&gt;1,IF(ISNUMBER(INDEX(Import.PLE,$K141,EJ$16)),IF(INDEX(Import.PLE,$K141,EJ$16)&lt;=mediçao,CJ141,0),0),PLE!$AA$28*CJ141)</f>
        <v>0</v>
      </c>
      <c r="EK141" s="119">
        <f ca="1">IF($K141&lt;&gt;1,IF(ISNUMBER(INDEX(Import.PLE,$K141,EK$16)),IF(INDEX(Import.PLE,$K141,EK$16)&lt;=mediçao,CK141,0),0),PLE!$AA$28*CK141)</f>
        <v>0</v>
      </c>
      <c r="EL141" s="119">
        <f ca="1">IF($K141&lt;&gt;1,IF(ISNUMBER(INDEX(Import.PLE,$K141,EL$16)),IF(INDEX(Import.PLE,$K141,EL$16)&lt;=mediçao,CL141,0),0),PLE!$AA$28*CL141)</f>
        <v>0</v>
      </c>
      <c r="EM141" s="119">
        <f ca="1">IF($K141&lt;&gt;1,IF(ISNUMBER(INDEX(Import.PLE,$K141,EM$16)),IF(INDEX(Import.PLE,$K141,EM$16)&lt;=mediçao,CM141,0),0),PLE!$AA$28*CM141)</f>
        <v>0</v>
      </c>
      <c r="EN141" s="119">
        <f ca="1">IF($K141&lt;&gt;1,IF(ISNUMBER(INDEX(Import.PLE,$K141,EN$16)),IF(INDEX(Import.PLE,$K141,EN$16)&lt;=mediçao,CN141,0),0),PLE!$AA$28*CN141)</f>
        <v>0</v>
      </c>
      <c r="EO141" s="119">
        <f ca="1">IF($K141&lt;&gt;1,IF(ISNUMBER(INDEX(Import.PLE,$K141,EO$16)),IF(INDEX(Import.PLE,$K141,EO$16)&lt;=mediçao,CO141,0),0),PLE!$AA$28*CO141)</f>
        <v>0</v>
      </c>
      <c r="EP141" s="119">
        <f ca="1">IF($K141&lt;&gt;1,IF(ISNUMBER(INDEX(Import.PLE,$K141,EP$16)),IF(INDEX(Import.PLE,$K141,EP$16)&lt;=mediçao,CP141,0),0),PLE!$AA$28*CP141)</f>
        <v>0</v>
      </c>
      <c r="EQ141" s="119">
        <f ca="1">IF($K141&lt;&gt;1,IF(ISNUMBER(INDEX(Import.PLE,$K141,EQ$16)),IF(INDEX(Import.PLE,$K141,EQ$16)&lt;=mediçao,CQ141,0),0),PLE!$AA$28*CQ141)</f>
        <v>0</v>
      </c>
      <c r="ER141" s="119">
        <f ca="1">IF($K141&lt;&gt;1,IF(ISNUMBER(INDEX(Import.PLE,$K141,ER$16)),IF(INDEX(Import.PLE,$K141,ER$16)&lt;=mediçao,CR141,0),0),PLE!$AA$28*CR141)</f>
        <v>0</v>
      </c>
      <c r="ES141" s="119">
        <f ca="1">IF($K141&lt;&gt;1,IF(ISNUMBER(INDEX(Import.PLE,$K141,ES$16)),IF(INDEX(Import.PLE,$K141,ES$16)&lt;=mediçao,CS141,0),0),PLE!$AA$28*CS141)</f>
        <v>0</v>
      </c>
      <c r="ET141" s="119">
        <f ca="1">IF($K141&lt;&gt;1,IF(ISNUMBER(INDEX(Import.PLE,$K141,ET$16)),IF(INDEX(Import.PLE,$K141,ET$16)&lt;=mediçao,CT141,0),0),PLE!$AA$28*CT141)</f>
        <v>0</v>
      </c>
      <c r="EU141" s="119">
        <f ca="1">IF($K141&lt;&gt;1,IF(ISNUMBER(INDEX(Import.PLE,$K141,EU$16)),IF(INDEX(Import.PLE,$K141,EU$16)&lt;=mediçao,CU141,0),0),PLE!$AA$28*CU141)</f>
        <v>0</v>
      </c>
      <c r="EV141" s="119">
        <f ca="1">IF($K141&lt;&gt;1,IF(ISNUMBER(INDEX(Import.PLE,$K141,EV$16)),IF(INDEX(Import.PLE,$K141,EV$16)&lt;=mediçao,CV141,0),0),PLE!$AA$28*CV141)</f>
        <v>0</v>
      </c>
      <c r="EW141" s="119">
        <f ca="1">IF($K141&lt;&gt;1,IF(ISNUMBER(INDEX(Import.PLE,$K141,EW$16)),IF(INDEX(Import.PLE,$K141,EW$16)&lt;=mediçao,CW141,0),0),PLE!$AA$28*CW141)</f>
        <v>0</v>
      </c>
      <c r="EX141" s="119">
        <f ca="1">IF($K141&lt;&gt;1,IF(ISNUMBER(INDEX(Import.PLE,$K141,EX$16)),IF(INDEX(Import.PLE,$K141,EX$16)&lt;=mediçao,CX141,0),0),PLE!$AA$28*CX141)</f>
        <v>0</v>
      </c>
      <c r="EY141" s="119">
        <f ca="1">IF($K141&lt;&gt;1,IF(ISNUMBER(INDEX(Import.PLE,$K141,EY$16)),IF(INDEX(Import.PLE,$K141,EY$16)&lt;=mediçao,CY141,0),0),PLE!$AA$28*CY141)</f>
        <v>0</v>
      </c>
      <c r="EZ141" s="119">
        <f ca="1">IF($K141&lt;&gt;1,IF(ISNUMBER(INDEX(Import.PLE,$K141,EZ$16)),IF(INDEX(Import.PLE,$K141,EZ$16)&lt;=mediçao,CZ141,0),0),PLE!$AA$28*CZ141)</f>
        <v>0</v>
      </c>
      <c r="FA141" s="119">
        <f ca="1">IF($K141&lt;&gt;1,IF(ISNUMBER(INDEX(Import.PLE,$K141,FA$16)),IF(INDEX(Import.PLE,$K141,FA$16)&lt;=mediçao,DA141,0),0),PLE!$AA$28*DA141)</f>
        <v>0</v>
      </c>
      <c r="FB141" s="119">
        <f ca="1">IF($K141&lt;&gt;1,IF(ISNUMBER(INDEX(Import.PLE,$K141,FB$16)),IF(INDEX(Import.PLE,$K141,FB$16)&lt;=mediçao,DB141,0),0),PLE!$AA$28*DB141)</f>
        <v>0</v>
      </c>
      <c r="FC141" s="119">
        <f ca="1">IF($K141&lt;&gt;1,IF(ISNUMBER(INDEX(Import.PLE,$K141,FC$16)),IF(INDEX(Import.PLE,$K141,FC$16)&lt;=mediçao,DC141,0),0),PLE!$AA$28*DC141)</f>
        <v>0</v>
      </c>
      <c r="FD141" s="119">
        <f ca="1">IF($K141&lt;&gt;1,IF(ISNUMBER(INDEX(Import.PLE,$K141,FD$16)),IF(INDEX(Import.PLE,$K141,FD$16)&lt;=mediçao,DD141,0),0),PLE!$AA$28*DD141)</f>
        <v>0</v>
      </c>
      <c r="FE141" s="119">
        <f ca="1">IF($K141&lt;&gt;1,IF(ISNUMBER(INDEX(Import.PLE,$K141,FE$16)),IF(INDEX(Import.PLE,$K141,FE$16)&lt;=mediçao,DE141,0),0),PLE!$AA$28*DE141)</f>
        <v>0</v>
      </c>
      <c r="FF141" s="119">
        <f ca="1">IF($K141&lt;&gt;1,IF(ISNUMBER(INDEX(Import.PLE,$K141,FF$16)),IF(INDEX(Import.PLE,$K141,FF$16)&lt;=mediçao,DF141,0),0),PLE!$AA$28*DF141)</f>
        <v>0</v>
      </c>
      <c r="FG141" s="119">
        <f ca="1">IF($K141&lt;&gt;1,IF(ISNUMBER(INDEX(Import.PLE,$K141,FG$16)),IF(INDEX(Import.PLE,$K141,FG$16)&lt;=mediçao,DG141,0),0),PLE!$AA$28*DG141)</f>
        <v>0</v>
      </c>
      <c r="FH141" s="119">
        <f ca="1">IF($K141&lt;&gt;1,IF(ISNUMBER(INDEX(Import.PLE,$K141,FH$16)),IF(INDEX(Import.PLE,$K141,FH$16)&lt;=mediçao,DH141,0),0),PLE!$AA$28*DH141)</f>
        <v>0</v>
      </c>
      <c r="FI141" s="119">
        <f ca="1">IF($K141&lt;&gt;1,IF(ISNUMBER(INDEX(Import.PLE,$K141,FI$16)),IF(INDEX(Import.PLE,$K141,FI$16)&lt;=mediçao,DI141,0),0),PLE!$AA$28*DI141)</f>
        <v>0</v>
      </c>
      <c r="FJ141" s="119">
        <f ca="1">IF($K141&lt;&gt;1,IF(ISNUMBER(INDEX(Import.PLE,$K141,FJ$16)),IF(INDEX(Import.PLE,$K141,FJ$16)&lt;=mediçao,DJ141,0),0),PLE!$AA$28*DJ141)</f>
        <v>0</v>
      </c>
    </row>
    <row r="142" spans="2:166" s="88" customFormat="1" ht="11.25" customHeight="1" x14ac:dyDescent="0.35">
      <c r="B142" s="118">
        <f t="shared" ca="1" si="60"/>
        <v>125</v>
      </c>
      <c r="C142" s="83" t="str">
        <f t="shared" si="4"/>
        <v>Serviço</v>
      </c>
      <c r="D142" s="138" t="s">
        <v>432</v>
      </c>
      <c r="E142" s="139" t="s">
        <v>433</v>
      </c>
      <c r="F142" s="137" t="s">
        <v>210</v>
      </c>
      <c r="G142" s="174">
        <f t="shared" si="5"/>
        <v>0.87</v>
      </c>
      <c r="H142" s="175">
        <f t="shared" si="6"/>
        <v>331.80459770114942</v>
      </c>
      <c r="I142" s="176">
        <v>288.67</v>
      </c>
      <c r="J142" s="86"/>
      <c r="K142" s="168">
        <f>deactivatedados.form1</f>
        <v>14</v>
      </c>
      <c r="L142" s="167" t="s">
        <v>714</v>
      </c>
      <c r="M142" s="87"/>
      <c r="N142" s="181">
        <v>0.87</v>
      </c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  <c r="AA142" s="181"/>
      <c r="AB142" s="181"/>
      <c r="AC142" s="181"/>
      <c r="AD142" s="181"/>
      <c r="AE142" s="181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1"/>
      <c r="AX142" s="181"/>
      <c r="AY142" s="181"/>
      <c r="AZ142" s="181"/>
      <c r="BA142" s="181"/>
      <c r="BB142" s="181"/>
      <c r="BC142" s="181"/>
      <c r="BD142" s="181"/>
      <c r="BE142" s="181"/>
      <c r="BF142" s="181"/>
      <c r="BG142" s="181"/>
      <c r="BH142" s="181"/>
      <c r="BI142" s="181"/>
      <c r="BJ142" s="181"/>
      <c r="BK142" s="181"/>
      <c r="BM142" s="119">
        <f t="shared" ca="1" si="7"/>
        <v>288.67</v>
      </c>
      <c r="BN142" s="119">
        <f t="shared" si="8"/>
        <v>0</v>
      </c>
      <c r="BO142" s="119">
        <f t="shared" si="9"/>
        <v>0</v>
      </c>
      <c r="BP142" s="119">
        <f t="shared" si="10"/>
        <v>0</v>
      </c>
      <c r="BQ142" s="119">
        <f t="shared" si="11"/>
        <v>0</v>
      </c>
      <c r="BR142" s="119">
        <f t="shared" si="12"/>
        <v>0</v>
      </c>
      <c r="BS142" s="119">
        <f t="shared" si="13"/>
        <v>0</v>
      </c>
      <c r="BT142" s="119">
        <f t="shared" si="14"/>
        <v>0</v>
      </c>
      <c r="BU142" s="119">
        <f t="shared" si="15"/>
        <v>0</v>
      </c>
      <c r="BV142" s="119">
        <f t="shared" si="16"/>
        <v>0</v>
      </c>
      <c r="BW142" s="119">
        <f t="shared" si="17"/>
        <v>0</v>
      </c>
      <c r="BX142" s="119">
        <f t="shared" si="18"/>
        <v>0</v>
      </c>
      <c r="BY142" s="119">
        <f t="shared" si="19"/>
        <v>0</v>
      </c>
      <c r="BZ142" s="119">
        <f t="shared" si="20"/>
        <v>0</v>
      </c>
      <c r="CA142" s="119">
        <f t="shared" si="21"/>
        <v>0</v>
      </c>
      <c r="CB142" s="119">
        <f t="shared" si="22"/>
        <v>0</v>
      </c>
      <c r="CC142" s="119">
        <f t="shared" si="23"/>
        <v>0</v>
      </c>
      <c r="CD142" s="119">
        <f t="shared" si="24"/>
        <v>0</v>
      </c>
      <c r="CE142" s="119">
        <f t="shared" si="25"/>
        <v>0</v>
      </c>
      <c r="CF142" s="119">
        <f t="shared" si="26"/>
        <v>0</v>
      </c>
      <c r="CG142" s="119">
        <f t="shared" si="27"/>
        <v>0</v>
      </c>
      <c r="CH142" s="119">
        <f t="shared" si="28"/>
        <v>0</v>
      </c>
      <c r="CI142" s="119">
        <f t="shared" si="29"/>
        <v>0</v>
      </c>
      <c r="CJ142" s="119">
        <f t="shared" si="30"/>
        <v>0</v>
      </c>
      <c r="CK142" s="119">
        <f t="shared" si="31"/>
        <v>0</v>
      </c>
      <c r="CL142" s="119">
        <f t="shared" si="32"/>
        <v>0</v>
      </c>
      <c r="CM142" s="119">
        <f t="shared" si="33"/>
        <v>0</v>
      </c>
      <c r="CN142" s="119">
        <f t="shared" si="34"/>
        <v>0</v>
      </c>
      <c r="CO142" s="119">
        <f t="shared" si="35"/>
        <v>0</v>
      </c>
      <c r="CP142" s="119">
        <f t="shared" si="36"/>
        <v>0</v>
      </c>
      <c r="CQ142" s="119">
        <f t="shared" si="37"/>
        <v>0</v>
      </c>
      <c r="CR142" s="119">
        <f t="shared" si="38"/>
        <v>0</v>
      </c>
      <c r="CS142" s="119">
        <f t="shared" si="39"/>
        <v>0</v>
      </c>
      <c r="CT142" s="119">
        <f t="shared" si="40"/>
        <v>0</v>
      </c>
      <c r="CU142" s="119">
        <f t="shared" si="41"/>
        <v>0</v>
      </c>
      <c r="CV142" s="119">
        <f t="shared" si="42"/>
        <v>0</v>
      </c>
      <c r="CW142" s="119">
        <f t="shared" si="43"/>
        <v>0</v>
      </c>
      <c r="CX142" s="119">
        <f t="shared" si="44"/>
        <v>0</v>
      </c>
      <c r="CY142" s="119">
        <f t="shared" si="45"/>
        <v>0</v>
      </c>
      <c r="CZ142" s="119">
        <f t="shared" si="46"/>
        <v>0</v>
      </c>
      <c r="DA142" s="119">
        <f t="shared" si="47"/>
        <v>0</v>
      </c>
      <c r="DB142" s="119">
        <f t="shared" si="48"/>
        <v>0</v>
      </c>
      <c r="DC142" s="119">
        <f t="shared" si="49"/>
        <v>0</v>
      </c>
      <c r="DD142" s="119">
        <f t="shared" si="50"/>
        <v>0</v>
      </c>
      <c r="DE142" s="119">
        <f t="shared" si="51"/>
        <v>0</v>
      </c>
      <c r="DF142" s="119">
        <f t="shared" si="52"/>
        <v>0</v>
      </c>
      <c r="DG142" s="119">
        <f t="shared" si="53"/>
        <v>0</v>
      </c>
      <c r="DH142" s="119">
        <f t="shared" si="54"/>
        <v>0</v>
      </c>
      <c r="DI142" s="119">
        <f t="shared" si="55"/>
        <v>0</v>
      </c>
      <c r="DJ142" s="119">
        <f t="shared" si="56"/>
        <v>0</v>
      </c>
      <c r="DK142" s="126" t="str">
        <f t="shared" si="57"/>
        <v>1</v>
      </c>
      <c r="DL142" s="126">
        <f t="shared" ca="1" si="58"/>
        <v>0</v>
      </c>
      <c r="DM142" s="119">
        <f ca="1">IF($K142&lt;&gt;1,IF(ISNUMBER(INDEX(Import.PLE,$K142,DM$16)),IF(INDEX(Import.PLE,$K142,DM$16)&lt;=mediçao,BM142,0),0),PLE!$AA$28*BM142)</f>
        <v>0</v>
      </c>
      <c r="DN142" s="119">
        <f ca="1">IF($K142&lt;&gt;1,IF(ISNUMBER(INDEX(Import.PLE,$K142,DN$16)),IF(INDEX(Import.PLE,$K142,DN$16)&lt;=mediçao,BN142,0),0),PLE!$AA$28*BN142)</f>
        <v>0</v>
      </c>
      <c r="DO142" s="119">
        <f ca="1">IF($K142&lt;&gt;1,IF(ISNUMBER(INDEX(Import.PLE,$K142,DO$16)),IF(INDEX(Import.PLE,$K142,DO$16)&lt;=mediçao,BO142,0),0),PLE!$AA$28*BO142)</f>
        <v>0</v>
      </c>
      <c r="DP142" s="119">
        <f ca="1">IF($K142&lt;&gt;1,IF(ISNUMBER(INDEX(Import.PLE,$K142,DP$16)),IF(INDEX(Import.PLE,$K142,DP$16)&lt;=mediçao,BP142,0),0),PLE!$AA$28*BP142)</f>
        <v>0</v>
      </c>
      <c r="DQ142" s="119">
        <f ca="1">IF($K142&lt;&gt;1,IF(ISNUMBER(INDEX(Import.PLE,$K142,DQ$16)),IF(INDEX(Import.PLE,$K142,DQ$16)&lt;=mediçao,BQ142,0),0),PLE!$AA$28*BQ142)</f>
        <v>0</v>
      </c>
      <c r="DR142" s="119">
        <f ca="1">IF($K142&lt;&gt;1,IF(ISNUMBER(INDEX(Import.PLE,$K142,DR$16)),IF(INDEX(Import.PLE,$K142,DR$16)&lt;=mediçao,BR142,0),0),PLE!$AA$28*BR142)</f>
        <v>0</v>
      </c>
      <c r="DS142" s="119">
        <f ca="1">IF($K142&lt;&gt;1,IF(ISNUMBER(INDEX(Import.PLE,$K142,DS$16)),IF(INDEX(Import.PLE,$K142,DS$16)&lt;=mediçao,BS142,0),0),PLE!$AA$28*BS142)</f>
        <v>0</v>
      </c>
      <c r="DT142" s="119">
        <f ca="1">IF($K142&lt;&gt;1,IF(ISNUMBER(INDEX(Import.PLE,$K142,DT$16)),IF(INDEX(Import.PLE,$K142,DT$16)&lt;=mediçao,BT142,0),0),PLE!$AA$28*BT142)</f>
        <v>0</v>
      </c>
      <c r="DU142" s="119">
        <f ca="1">IF($K142&lt;&gt;1,IF(ISNUMBER(INDEX(Import.PLE,$K142,DU$16)),IF(INDEX(Import.PLE,$K142,DU$16)&lt;=mediçao,BU142,0),0),PLE!$AA$28*BU142)</f>
        <v>0</v>
      </c>
      <c r="DV142" s="119">
        <f ca="1">IF($K142&lt;&gt;1,IF(ISNUMBER(INDEX(Import.PLE,$K142,DV$16)),IF(INDEX(Import.PLE,$K142,DV$16)&lt;=mediçao,BV142,0),0),PLE!$AA$28*BV142)</f>
        <v>0</v>
      </c>
      <c r="DW142" s="119">
        <f ca="1">IF($K142&lt;&gt;1,IF(ISNUMBER(INDEX(Import.PLE,$K142,DW$16)),IF(INDEX(Import.PLE,$K142,DW$16)&lt;=mediçao,BW142,0),0),PLE!$AA$28*BW142)</f>
        <v>0</v>
      </c>
      <c r="DX142" s="119">
        <f ca="1">IF($K142&lt;&gt;1,IF(ISNUMBER(INDEX(Import.PLE,$K142,DX$16)),IF(INDEX(Import.PLE,$K142,DX$16)&lt;=mediçao,BX142,0),0),PLE!$AA$28*BX142)</f>
        <v>0</v>
      </c>
      <c r="DY142" s="119">
        <f ca="1">IF($K142&lt;&gt;1,IF(ISNUMBER(INDEX(Import.PLE,$K142,DY$16)),IF(INDEX(Import.PLE,$K142,DY$16)&lt;=mediçao,BY142,0),0),PLE!$AA$28*BY142)</f>
        <v>0</v>
      </c>
      <c r="DZ142" s="119">
        <f ca="1">IF($K142&lt;&gt;1,IF(ISNUMBER(INDEX(Import.PLE,$K142,DZ$16)),IF(INDEX(Import.PLE,$K142,DZ$16)&lt;=mediçao,BZ142,0),0),PLE!$AA$28*BZ142)</f>
        <v>0</v>
      </c>
      <c r="EA142" s="119">
        <f ca="1">IF($K142&lt;&gt;1,IF(ISNUMBER(INDEX(Import.PLE,$K142,EA$16)),IF(INDEX(Import.PLE,$K142,EA$16)&lt;=mediçao,CA142,0),0),PLE!$AA$28*CA142)</f>
        <v>0</v>
      </c>
      <c r="EB142" s="119">
        <f ca="1">IF($K142&lt;&gt;1,IF(ISNUMBER(INDEX(Import.PLE,$K142,EB$16)),IF(INDEX(Import.PLE,$K142,EB$16)&lt;=mediçao,CB142,0),0),PLE!$AA$28*CB142)</f>
        <v>0</v>
      </c>
      <c r="EC142" s="119">
        <f ca="1">IF($K142&lt;&gt;1,IF(ISNUMBER(INDEX(Import.PLE,$K142,EC$16)),IF(INDEX(Import.PLE,$K142,EC$16)&lt;=mediçao,CC142,0),0),PLE!$AA$28*CC142)</f>
        <v>0</v>
      </c>
      <c r="ED142" s="119">
        <f ca="1">IF($K142&lt;&gt;1,IF(ISNUMBER(INDEX(Import.PLE,$K142,ED$16)),IF(INDEX(Import.PLE,$K142,ED$16)&lt;=mediçao,CD142,0),0),PLE!$AA$28*CD142)</f>
        <v>0</v>
      </c>
      <c r="EE142" s="119">
        <f ca="1">IF($K142&lt;&gt;1,IF(ISNUMBER(INDEX(Import.PLE,$K142,EE$16)),IF(INDEX(Import.PLE,$K142,EE$16)&lt;=mediçao,CE142,0),0),PLE!$AA$28*CE142)</f>
        <v>0</v>
      </c>
      <c r="EF142" s="119">
        <f ca="1">IF($K142&lt;&gt;1,IF(ISNUMBER(INDEX(Import.PLE,$K142,EF$16)),IF(INDEX(Import.PLE,$K142,EF$16)&lt;=mediçao,CF142,0),0),PLE!$AA$28*CF142)</f>
        <v>0</v>
      </c>
      <c r="EG142" s="119">
        <f ca="1">IF($K142&lt;&gt;1,IF(ISNUMBER(INDEX(Import.PLE,$K142,EG$16)),IF(INDEX(Import.PLE,$K142,EG$16)&lt;=mediçao,CG142,0),0),PLE!$AA$28*CG142)</f>
        <v>0</v>
      </c>
      <c r="EH142" s="119">
        <f ca="1">IF($K142&lt;&gt;1,IF(ISNUMBER(INDEX(Import.PLE,$K142,EH$16)),IF(INDEX(Import.PLE,$K142,EH$16)&lt;=mediçao,CH142,0),0),PLE!$AA$28*CH142)</f>
        <v>0</v>
      </c>
      <c r="EI142" s="119">
        <f ca="1">IF($K142&lt;&gt;1,IF(ISNUMBER(INDEX(Import.PLE,$K142,EI$16)),IF(INDEX(Import.PLE,$K142,EI$16)&lt;=mediçao,CI142,0),0),PLE!$AA$28*CI142)</f>
        <v>0</v>
      </c>
      <c r="EJ142" s="119">
        <f ca="1">IF($K142&lt;&gt;1,IF(ISNUMBER(INDEX(Import.PLE,$K142,EJ$16)),IF(INDEX(Import.PLE,$K142,EJ$16)&lt;=mediçao,CJ142,0),0),PLE!$AA$28*CJ142)</f>
        <v>0</v>
      </c>
      <c r="EK142" s="119">
        <f ca="1">IF($K142&lt;&gt;1,IF(ISNUMBER(INDEX(Import.PLE,$K142,EK$16)),IF(INDEX(Import.PLE,$K142,EK$16)&lt;=mediçao,CK142,0),0),PLE!$AA$28*CK142)</f>
        <v>0</v>
      </c>
      <c r="EL142" s="119">
        <f ca="1">IF($K142&lt;&gt;1,IF(ISNUMBER(INDEX(Import.PLE,$K142,EL$16)),IF(INDEX(Import.PLE,$K142,EL$16)&lt;=mediçao,CL142,0),0),PLE!$AA$28*CL142)</f>
        <v>0</v>
      </c>
      <c r="EM142" s="119">
        <f ca="1">IF($K142&lt;&gt;1,IF(ISNUMBER(INDEX(Import.PLE,$K142,EM$16)),IF(INDEX(Import.PLE,$K142,EM$16)&lt;=mediçao,CM142,0),0),PLE!$AA$28*CM142)</f>
        <v>0</v>
      </c>
      <c r="EN142" s="119">
        <f ca="1">IF($K142&lt;&gt;1,IF(ISNUMBER(INDEX(Import.PLE,$K142,EN$16)),IF(INDEX(Import.PLE,$K142,EN$16)&lt;=mediçao,CN142,0),0),PLE!$AA$28*CN142)</f>
        <v>0</v>
      </c>
      <c r="EO142" s="119">
        <f ca="1">IF($K142&lt;&gt;1,IF(ISNUMBER(INDEX(Import.PLE,$K142,EO$16)),IF(INDEX(Import.PLE,$K142,EO$16)&lt;=mediçao,CO142,0),0),PLE!$AA$28*CO142)</f>
        <v>0</v>
      </c>
      <c r="EP142" s="119">
        <f ca="1">IF($K142&lt;&gt;1,IF(ISNUMBER(INDEX(Import.PLE,$K142,EP$16)),IF(INDEX(Import.PLE,$K142,EP$16)&lt;=mediçao,CP142,0),0),PLE!$AA$28*CP142)</f>
        <v>0</v>
      </c>
      <c r="EQ142" s="119">
        <f ca="1">IF($K142&lt;&gt;1,IF(ISNUMBER(INDEX(Import.PLE,$K142,EQ$16)),IF(INDEX(Import.PLE,$K142,EQ$16)&lt;=mediçao,CQ142,0),0),PLE!$AA$28*CQ142)</f>
        <v>0</v>
      </c>
      <c r="ER142" s="119">
        <f ca="1">IF($K142&lt;&gt;1,IF(ISNUMBER(INDEX(Import.PLE,$K142,ER$16)),IF(INDEX(Import.PLE,$K142,ER$16)&lt;=mediçao,CR142,0),0),PLE!$AA$28*CR142)</f>
        <v>0</v>
      </c>
      <c r="ES142" s="119">
        <f ca="1">IF($K142&lt;&gt;1,IF(ISNUMBER(INDEX(Import.PLE,$K142,ES$16)),IF(INDEX(Import.PLE,$K142,ES$16)&lt;=mediçao,CS142,0),0),PLE!$AA$28*CS142)</f>
        <v>0</v>
      </c>
      <c r="ET142" s="119">
        <f ca="1">IF($K142&lt;&gt;1,IF(ISNUMBER(INDEX(Import.PLE,$K142,ET$16)),IF(INDEX(Import.PLE,$K142,ET$16)&lt;=mediçao,CT142,0),0),PLE!$AA$28*CT142)</f>
        <v>0</v>
      </c>
      <c r="EU142" s="119">
        <f ca="1">IF($K142&lt;&gt;1,IF(ISNUMBER(INDEX(Import.PLE,$K142,EU$16)),IF(INDEX(Import.PLE,$K142,EU$16)&lt;=mediçao,CU142,0),0),PLE!$AA$28*CU142)</f>
        <v>0</v>
      </c>
      <c r="EV142" s="119">
        <f ca="1">IF($K142&lt;&gt;1,IF(ISNUMBER(INDEX(Import.PLE,$K142,EV$16)),IF(INDEX(Import.PLE,$K142,EV$16)&lt;=mediçao,CV142,0),0),PLE!$AA$28*CV142)</f>
        <v>0</v>
      </c>
      <c r="EW142" s="119">
        <f ca="1">IF($K142&lt;&gt;1,IF(ISNUMBER(INDEX(Import.PLE,$K142,EW$16)),IF(INDEX(Import.PLE,$K142,EW$16)&lt;=mediçao,CW142,0),0),PLE!$AA$28*CW142)</f>
        <v>0</v>
      </c>
      <c r="EX142" s="119">
        <f ca="1">IF($K142&lt;&gt;1,IF(ISNUMBER(INDEX(Import.PLE,$K142,EX$16)),IF(INDEX(Import.PLE,$K142,EX$16)&lt;=mediçao,CX142,0),0),PLE!$AA$28*CX142)</f>
        <v>0</v>
      </c>
      <c r="EY142" s="119">
        <f ca="1">IF($K142&lt;&gt;1,IF(ISNUMBER(INDEX(Import.PLE,$K142,EY$16)),IF(INDEX(Import.PLE,$K142,EY$16)&lt;=mediçao,CY142,0),0),PLE!$AA$28*CY142)</f>
        <v>0</v>
      </c>
      <c r="EZ142" s="119">
        <f ca="1">IF($K142&lt;&gt;1,IF(ISNUMBER(INDEX(Import.PLE,$K142,EZ$16)),IF(INDEX(Import.PLE,$K142,EZ$16)&lt;=mediçao,CZ142,0),0),PLE!$AA$28*CZ142)</f>
        <v>0</v>
      </c>
      <c r="FA142" s="119">
        <f ca="1">IF($K142&lt;&gt;1,IF(ISNUMBER(INDEX(Import.PLE,$K142,FA$16)),IF(INDEX(Import.PLE,$K142,FA$16)&lt;=mediçao,DA142,0),0),PLE!$AA$28*DA142)</f>
        <v>0</v>
      </c>
      <c r="FB142" s="119">
        <f ca="1">IF($K142&lt;&gt;1,IF(ISNUMBER(INDEX(Import.PLE,$K142,FB$16)),IF(INDEX(Import.PLE,$K142,FB$16)&lt;=mediçao,DB142,0),0),PLE!$AA$28*DB142)</f>
        <v>0</v>
      </c>
      <c r="FC142" s="119">
        <f ca="1">IF($K142&lt;&gt;1,IF(ISNUMBER(INDEX(Import.PLE,$K142,FC$16)),IF(INDEX(Import.PLE,$K142,FC$16)&lt;=mediçao,DC142,0),0),PLE!$AA$28*DC142)</f>
        <v>0</v>
      </c>
      <c r="FD142" s="119">
        <f ca="1">IF($K142&lt;&gt;1,IF(ISNUMBER(INDEX(Import.PLE,$K142,FD$16)),IF(INDEX(Import.PLE,$K142,FD$16)&lt;=mediçao,DD142,0),0),PLE!$AA$28*DD142)</f>
        <v>0</v>
      </c>
      <c r="FE142" s="119">
        <f ca="1">IF($K142&lt;&gt;1,IF(ISNUMBER(INDEX(Import.PLE,$K142,FE$16)),IF(INDEX(Import.PLE,$K142,FE$16)&lt;=mediçao,DE142,0),0),PLE!$AA$28*DE142)</f>
        <v>0</v>
      </c>
      <c r="FF142" s="119">
        <f ca="1">IF($K142&lt;&gt;1,IF(ISNUMBER(INDEX(Import.PLE,$K142,FF$16)),IF(INDEX(Import.PLE,$K142,FF$16)&lt;=mediçao,DF142,0),0),PLE!$AA$28*DF142)</f>
        <v>0</v>
      </c>
      <c r="FG142" s="119">
        <f ca="1">IF($K142&lt;&gt;1,IF(ISNUMBER(INDEX(Import.PLE,$K142,FG$16)),IF(INDEX(Import.PLE,$K142,FG$16)&lt;=mediçao,DG142,0),0),PLE!$AA$28*DG142)</f>
        <v>0</v>
      </c>
      <c r="FH142" s="119">
        <f ca="1">IF($K142&lt;&gt;1,IF(ISNUMBER(INDEX(Import.PLE,$K142,FH$16)),IF(INDEX(Import.PLE,$K142,FH$16)&lt;=mediçao,DH142,0),0),PLE!$AA$28*DH142)</f>
        <v>0</v>
      </c>
      <c r="FI142" s="119">
        <f ca="1">IF($K142&lt;&gt;1,IF(ISNUMBER(INDEX(Import.PLE,$K142,FI$16)),IF(INDEX(Import.PLE,$K142,FI$16)&lt;=mediçao,DI142,0),0),PLE!$AA$28*DI142)</f>
        <v>0</v>
      </c>
      <c r="FJ142" s="119">
        <f ca="1">IF($K142&lt;&gt;1,IF(ISNUMBER(INDEX(Import.PLE,$K142,FJ$16)),IF(INDEX(Import.PLE,$K142,FJ$16)&lt;=mediçao,DJ142,0),0),PLE!$AA$28*DJ142)</f>
        <v>0</v>
      </c>
    </row>
    <row r="143" spans="2:166" s="88" customFormat="1" ht="11.25" customHeight="1" x14ac:dyDescent="0.35">
      <c r="B143" s="118">
        <f t="shared" ca="1" si="60"/>
        <v>126</v>
      </c>
      <c r="C143" s="83" t="str">
        <f t="shared" si="4"/>
        <v>Serviço</v>
      </c>
      <c r="D143" s="138" t="s">
        <v>434</v>
      </c>
      <c r="E143" s="139" t="s">
        <v>239</v>
      </c>
      <c r="F143" s="137" t="s">
        <v>210</v>
      </c>
      <c r="G143" s="174">
        <f t="shared" si="5"/>
        <v>0.87</v>
      </c>
      <c r="H143" s="175">
        <f t="shared" si="6"/>
        <v>150.17241379310346</v>
      </c>
      <c r="I143" s="176">
        <v>130.65</v>
      </c>
      <c r="J143" s="86"/>
      <c r="K143" s="168">
        <f>deactivatedados.form1</f>
        <v>14</v>
      </c>
      <c r="L143" s="167" t="s">
        <v>714</v>
      </c>
      <c r="M143" s="87"/>
      <c r="N143" s="181">
        <v>0.87</v>
      </c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  <c r="AA143" s="181"/>
      <c r="AB143" s="181"/>
      <c r="AC143" s="181"/>
      <c r="AD143" s="181"/>
      <c r="AE143" s="181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1"/>
      <c r="AT143" s="181"/>
      <c r="AU143" s="181"/>
      <c r="AV143" s="181"/>
      <c r="AW143" s="181"/>
      <c r="AX143" s="181"/>
      <c r="AY143" s="181"/>
      <c r="AZ143" s="181"/>
      <c r="BA143" s="181"/>
      <c r="BB143" s="181"/>
      <c r="BC143" s="181"/>
      <c r="BD143" s="181"/>
      <c r="BE143" s="181"/>
      <c r="BF143" s="181"/>
      <c r="BG143" s="181"/>
      <c r="BH143" s="181"/>
      <c r="BI143" s="181"/>
      <c r="BJ143" s="181"/>
      <c r="BK143" s="181"/>
      <c r="BM143" s="119">
        <f t="shared" ca="1" si="7"/>
        <v>130.65</v>
      </c>
      <c r="BN143" s="119">
        <f t="shared" si="8"/>
        <v>0</v>
      </c>
      <c r="BO143" s="119">
        <f t="shared" si="9"/>
        <v>0</v>
      </c>
      <c r="BP143" s="119">
        <f t="shared" si="10"/>
        <v>0</v>
      </c>
      <c r="BQ143" s="119">
        <f t="shared" si="11"/>
        <v>0</v>
      </c>
      <c r="BR143" s="119">
        <f t="shared" si="12"/>
        <v>0</v>
      </c>
      <c r="BS143" s="119">
        <f t="shared" si="13"/>
        <v>0</v>
      </c>
      <c r="BT143" s="119">
        <f t="shared" si="14"/>
        <v>0</v>
      </c>
      <c r="BU143" s="119">
        <f t="shared" si="15"/>
        <v>0</v>
      </c>
      <c r="BV143" s="119">
        <f t="shared" si="16"/>
        <v>0</v>
      </c>
      <c r="BW143" s="119">
        <f t="shared" si="17"/>
        <v>0</v>
      </c>
      <c r="BX143" s="119">
        <f t="shared" si="18"/>
        <v>0</v>
      </c>
      <c r="BY143" s="119">
        <f t="shared" si="19"/>
        <v>0</v>
      </c>
      <c r="BZ143" s="119">
        <f t="shared" si="20"/>
        <v>0</v>
      </c>
      <c r="CA143" s="119">
        <f t="shared" si="21"/>
        <v>0</v>
      </c>
      <c r="CB143" s="119">
        <f t="shared" si="22"/>
        <v>0</v>
      </c>
      <c r="CC143" s="119">
        <f t="shared" si="23"/>
        <v>0</v>
      </c>
      <c r="CD143" s="119">
        <f t="shared" si="24"/>
        <v>0</v>
      </c>
      <c r="CE143" s="119">
        <f t="shared" si="25"/>
        <v>0</v>
      </c>
      <c r="CF143" s="119">
        <f t="shared" si="26"/>
        <v>0</v>
      </c>
      <c r="CG143" s="119">
        <f t="shared" si="27"/>
        <v>0</v>
      </c>
      <c r="CH143" s="119">
        <f t="shared" si="28"/>
        <v>0</v>
      </c>
      <c r="CI143" s="119">
        <f t="shared" si="29"/>
        <v>0</v>
      </c>
      <c r="CJ143" s="119">
        <f t="shared" si="30"/>
        <v>0</v>
      </c>
      <c r="CK143" s="119">
        <f t="shared" si="31"/>
        <v>0</v>
      </c>
      <c r="CL143" s="119">
        <f t="shared" si="32"/>
        <v>0</v>
      </c>
      <c r="CM143" s="119">
        <f t="shared" si="33"/>
        <v>0</v>
      </c>
      <c r="CN143" s="119">
        <f t="shared" si="34"/>
        <v>0</v>
      </c>
      <c r="CO143" s="119">
        <f t="shared" si="35"/>
        <v>0</v>
      </c>
      <c r="CP143" s="119">
        <f t="shared" si="36"/>
        <v>0</v>
      </c>
      <c r="CQ143" s="119">
        <f t="shared" si="37"/>
        <v>0</v>
      </c>
      <c r="CR143" s="119">
        <f t="shared" si="38"/>
        <v>0</v>
      </c>
      <c r="CS143" s="119">
        <f t="shared" si="39"/>
        <v>0</v>
      </c>
      <c r="CT143" s="119">
        <f t="shared" si="40"/>
        <v>0</v>
      </c>
      <c r="CU143" s="119">
        <f t="shared" si="41"/>
        <v>0</v>
      </c>
      <c r="CV143" s="119">
        <f t="shared" si="42"/>
        <v>0</v>
      </c>
      <c r="CW143" s="119">
        <f t="shared" si="43"/>
        <v>0</v>
      </c>
      <c r="CX143" s="119">
        <f t="shared" si="44"/>
        <v>0</v>
      </c>
      <c r="CY143" s="119">
        <f t="shared" si="45"/>
        <v>0</v>
      </c>
      <c r="CZ143" s="119">
        <f t="shared" si="46"/>
        <v>0</v>
      </c>
      <c r="DA143" s="119">
        <f t="shared" si="47"/>
        <v>0</v>
      </c>
      <c r="DB143" s="119">
        <f t="shared" si="48"/>
        <v>0</v>
      </c>
      <c r="DC143" s="119">
        <f t="shared" si="49"/>
        <v>0</v>
      </c>
      <c r="DD143" s="119">
        <f t="shared" si="50"/>
        <v>0</v>
      </c>
      <c r="DE143" s="119">
        <f t="shared" si="51"/>
        <v>0</v>
      </c>
      <c r="DF143" s="119">
        <f t="shared" si="52"/>
        <v>0</v>
      </c>
      <c r="DG143" s="119">
        <f t="shared" si="53"/>
        <v>0</v>
      </c>
      <c r="DH143" s="119">
        <f t="shared" si="54"/>
        <v>0</v>
      </c>
      <c r="DI143" s="119">
        <f t="shared" si="55"/>
        <v>0</v>
      </c>
      <c r="DJ143" s="119">
        <f t="shared" si="56"/>
        <v>0</v>
      </c>
      <c r="DK143" s="126" t="str">
        <f t="shared" si="57"/>
        <v>1</v>
      </c>
      <c r="DL143" s="126">
        <f t="shared" ca="1" si="58"/>
        <v>0</v>
      </c>
      <c r="DM143" s="119">
        <f ca="1">IF($K143&lt;&gt;1,IF(ISNUMBER(INDEX(Import.PLE,$K143,DM$16)),IF(INDEX(Import.PLE,$K143,DM$16)&lt;=mediçao,BM143,0),0),PLE!$AA$28*BM143)</f>
        <v>0</v>
      </c>
      <c r="DN143" s="119">
        <f ca="1">IF($K143&lt;&gt;1,IF(ISNUMBER(INDEX(Import.PLE,$K143,DN$16)),IF(INDEX(Import.PLE,$K143,DN$16)&lt;=mediçao,BN143,0),0),PLE!$AA$28*BN143)</f>
        <v>0</v>
      </c>
      <c r="DO143" s="119">
        <f ca="1">IF($K143&lt;&gt;1,IF(ISNUMBER(INDEX(Import.PLE,$K143,DO$16)),IF(INDEX(Import.PLE,$K143,DO$16)&lt;=mediçao,BO143,0),0),PLE!$AA$28*BO143)</f>
        <v>0</v>
      </c>
      <c r="DP143" s="119">
        <f ca="1">IF($K143&lt;&gt;1,IF(ISNUMBER(INDEX(Import.PLE,$K143,DP$16)),IF(INDEX(Import.PLE,$K143,DP$16)&lt;=mediçao,BP143,0),0),PLE!$AA$28*BP143)</f>
        <v>0</v>
      </c>
      <c r="DQ143" s="119">
        <f ca="1">IF($K143&lt;&gt;1,IF(ISNUMBER(INDEX(Import.PLE,$K143,DQ$16)),IF(INDEX(Import.PLE,$K143,DQ$16)&lt;=mediçao,BQ143,0),0),PLE!$AA$28*BQ143)</f>
        <v>0</v>
      </c>
      <c r="DR143" s="119">
        <f ca="1">IF($K143&lt;&gt;1,IF(ISNUMBER(INDEX(Import.PLE,$K143,DR$16)),IF(INDEX(Import.PLE,$K143,DR$16)&lt;=mediçao,BR143,0),0),PLE!$AA$28*BR143)</f>
        <v>0</v>
      </c>
      <c r="DS143" s="119">
        <f ca="1">IF($K143&lt;&gt;1,IF(ISNUMBER(INDEX(Import.PLE,$K143,DS$16)),IF(INDEX(Import.PLE,$K143,DS$16)&lt;=mediçao,BS143,0),0),PLE!$AA$28*BS143)</f>
        <v>0</v>
      </c>
      <c r="DT143" s="119">
        <f ca="1">IF($K143&lt;&gt;1,IF(ISNUMBER(INDEX(Import.PLE,$K143,DT$16)),IF(INDEX(Import.PLE,$K143,DT$16)&lt;=mediçao,BT143,0),0),PLE!$AA$28*BT143)</f>
        <v>0</v>
      </c>
      <c r="DU143" s="119">
        <f ca="1">IF($K143&lt;&gt;1,IF(ISNUMBER(INDEX(Import.PLE,$K143,DU$16)),IF(INDEX(Import.PLE,$K143,DU$16)&lt;=mediçao,BU143,0),0),PLE!$AA$28*BU143)</f>
        <v>0</v>
      </c>
      <c r="DV143" s="119">
        <f ca="1">IF($K143&lt;&gt;1,IF(ISNUMBER(INDEX(Import.PLE,$K143,DV$16)),IF(INDEX(Import.PLE,$K143,DV$16)&lt;=mediçao,BV143,0),0),PLE!$AA$28*BV143)</f>
        <v>0</v>
      </c>
      <c r="DW143" s="119">
        <f ca="1">IF($K143&lt;&gt;1,IF(ISNUMBER(INDEX(Import.PLE,$K143,DW$16)),IF(INDEX(Import.PLE,$K143,DW$16)&lt;=mediçao,BW143,0),0),PLE!$AA$28*BW143)</f>
        <v>0</v>
      </c>
      <c r="DX143" s="119">
        <f ca="1">IF($K143&lt;&gt;1,IF(ISNUMBER(INDEX(Import.PLE,$K143,DX$16)),IF(INDEX(Import.PLE,$K143,DX$16)&lt;=mediçao,BX143,0),0),PLE!$AA$28*BX143)</f>
        <v>0</v>
      </c>
      <c r="DY143" s="119">
        <f ca="1">IF($K143&lt;&gt;1,IF(ISNUMBER(INDEX(Import.PLE,$K143,DY$16)),IF(INDEX(Import.PLE,$K143,DY$16)&lt;=mediçao,BY143,0),0),PLE!$AA$28*BY143)</f>
        <v>0</v>
      </c>
      <c r="DZ143" s="119">
        <f ca="1">IF($K143&lt;&gt;1,IF(ISNUMBER(INDEX(Import.PLE,$K143,DZ$16)),IF(INDEX(Import.PLE,$K143,DZ$16)&lt;=mediçao,BZ143,0),0),PLE!$AA$28*BZ143)</f>
        <v>0</v>
      </c>
      <c r="EA143" s="119">
        <f ca="1">IF($K143&lt;&gt;1,IF(ISNUMBER(INDEX(Import.PLE,$K143,EA$16)),IF(INDEX(Import.PLE,$K143,EA$16)&lt;=mediçao,CA143,0),0),PLE!$AA$28*CA143)</f>
        <v>0</v>
      </c>
      <c r="EB143" s="119">
        <f ca="1">IF($K143&lt;&gt;1,IF(ISNUMBER(INDEX(Import.PLE,$K143,EB$16)),IF(INDEX(Import.PLE,$K143,EB$16)&lt;=mediçao,CB143,0),0),PLE!$AA$28*CB143)</f>
        <v>0</v>
      </c>
      <c r="EC143" s="119">
        <f ca="1">IF($K143&lt;&gt;1,IF(ISNUMBER(INDEX(Import.PLE,$K143,EC$16)),IF(INDEX(Import.PLE,$K143,EC$16)&lt;=mediçao,CC143,0),0),PLE!$AA$28*CC143)</f>
        <v>0</v>
      </c>
      <c r="ED143" s="119">
        <f ca="1">IF($K143&lt;&gt;1,IF(ISNUMBER(INDEX(Import.PLE,$K143,ED$16)),IF(INDEX(Import.PLE,$K143,ED$16)&lt;=mediçao,CD143,0),0),PLE!$AA$28*CD143)</f>
        <v>0</v>
      </c>
      <c r="EE143" s="119">
        <f ca="1">IF($K143&lt;&gt;1,IF(ISNUMBER(INDEX(Import.PLE,$K143,EE$16)),IF(INDEX(Import.PLE,$K143,EE$16)&lt;=mediçao,CE143,0),0),PLE!$AA$28*CE143)</f>
        <v>0</v>
      </c>
      <c r="EF143" s="119">
        <f ca="1">IF($K143&lt;&gt;1,IF(ISNUMBER(INDEX(Import.PLE,$K143,EF$16)),IF(INDEX(Import.PLE,$K143,EF$16)&lt;=mediçao,CF143,0),0),PLE!$AA$28*CF143)</f>
        <v>0</v>
      </c>
      <c r="EG143" s="119">
        <f ca="1">IF($K143&lt;&gt;1,IF(ISNUMBER(INDEX(Import.PLE,$K143,EG$16)),IF(INDEX(Import.PLE,$K143,EG$16)&lt;=mediçao,CG143,0),0),PLE!$AA$28*CG143)</f>
        <v>0</v>
      </c>
      <c r="EH143" s="119">
        <f ca="1">IF($K143&lt;&gt;1,IF(ISNUMBER(INDEX(Import.PLE,$K143,EH$16)),IF(INDEX(Import.PLE,$K143,EH$16)&lt;=mediçao,CH143,0),0),PLE!$AA$28*CH143)</f>
        <v>0</v>
      </c>
      <c r="EI143" s="119">
        <f ca="1">IF($K143&lt;&gt;1,IF(ISNUMBER(INDEX(Import.PLE,$K143,EI$16)),IF(INDEX(Import.PLE,$K143,EI$16)&lt;=mediçao,CI143,0),0),PLE!$AA$28*CI143)</f>
        <v>0</v>
      </c>
      <c r="EJ143" s="119">
        <f ca="1">IF($K143&lt;&gt;1,IF(ISNUMBER(INDEX(Import.PLE,$K143,EJ$16)),IF(INDEX(Import.PLE,$K143,EJ$16)&lt;=mediçao,CJ143,0),0),PLE!$AA$28*CJ143)</f>
        <v>0</v>
      </c>
      <c r="EK143" s="119">
        <f ca="1">IF($K143&lt;&gt;1,IF(ISNUMBER(INDEX(Import.PLE,$K143,EK$16)),IF(INDEX(Import.PLE,$K143,EK$16)&lt;=mediçao,CK143,0),0),PLE!$AA$28*CK143)</f>
        <v>0</v>
      </c>
      <c r="EL143" s="119">
        <f ca="1">IF($K143&lt;&gt;1,IF(ISNUMBER(INDEX(Import.PLE,$K143,EL$16)),IF(INDEX(Import.PLE,$K143,EL$16)&lt;=mediçao,CL143,0),0),PLE!$AA$28*CL143)</f>
        <v>0</v>
      </c>
      <c r="EM143" s="119">
        <f ca="1">IF($K143&lt;&gt;1,IF(ISNUMBER(INDEX(Import.PLE,$K143,EM$16)),IF(INDEX(Import.PLE,$K143,EM$16)&lt;=mediçao,CM143,0),0),PLE!$AA$28*CM143)</f>
        <v>0</v>
      </c>
      <c r="EN143" s="119">
        <f ca="1">IF($K143&lt;&gt;1,IF(ISNUMBER(INDEX(Import.PLE,$K143,EN$16)),IF(INDEX(Import.PLE,$K143,EN$16)&lt;=mediçao,CN143,0),0),PLE!$AA$28*CN143)</f>
        <v>0</v>
      </c>
      <c r="EO143" s="119">
        <f ca="1">IF($K143&lt;&gt;1,IF(ISNUMBER(INDEX(Import.PLE,$K143,EO$16)),IF(INDEX(Import.PLE,$K143,EO$16)&lt;=mediçao,CO143,0),0),PLE!$AA$28*CO143)</f>
        <v>0</v>
      </c>
      <c r="EP143" s="119">
        <f ca="1">IF($K143&lt;&gt;1,IF(ISNUMBER(INDEX(Import.PLE,$K143,EP$16)),IF(INDEX(Import.PLE,$K143,EP$16)&lt;=mediçao,CP143,0),0),PLE!$AA$28*CP143)</f>
        <v>0</v>
      </c>
      <c r="EQ143" s="119">
        <f ca="1">IF($K143&lt;&gt;1,IF(ISNUMBER(INDEX(Import.PLE,$K143,EQ$16)),IF(INDEX(Import.PLE,$K143,EQ$16)&lt;=mediçao,CQ143,0),0),PLE!$AA$28*CQ143)</f>
        <v>0</v>
      </c>
      <c r="ER143" s="119">
        <f ca="1">IF($K143&lt;&gt;1,IF(ISNUMBER(INDEX(Import.PLE,$K143,ER$16)),IF(INDEX(Import.PLE,$K143,ER$16)&lt;=mediçao,CR143,0),0),PLE!$AA$28*CR143)</f>
        <v>0</v>
      </c>
      <c r="ES143" s="119">
        <f ca="1">IF($K143&lt;&gt;1,IF(ISNUMBER(INDEX(Import.PLE,$K143,ES$16)),IF(INDEX(Import.PLE,$K143,ES$16)&lt;=mediçao,CS143,0),0),PLE!$AA$28*CS143)</f>
        <v>0</v>
      </c>
      <c r="ET143" s="119">
        <f ca="1">IF($K143&lt;&gt;1,IF(ISNUMBER(INDEX(Import.PLE,$K143,ET$16)),IF(INDEX(Import.PLE,$K143,ET$16)&lt;=mediçao,CT143,0),0),PLE!$AA$28*CT143)</f>
        <v>0</v>
      </c>
      <c r="EU143" s="119">
        <f ca="1">IF($K143&lt;&gt;1,IF(ISNUMBER(INDEX(Import.PLE,$K143,EU$16)),IF(INDEX(Import.PLE,$K143,EU$16)&lt;=mediçao,CU143,0),0),PLE!$AA$28*CU143)</f>
        <v>0</v>
      </c>
      <c r="EV143" s="119">
        <f ca="1">IF($K143&lt;&gt;1,IF(ISNUMBER(INDEX(Import.PLE,$K143,EV$16)),IF(INDEX(Import.PLE,$K143,EV$16)&lt;=mediçao,CV143,0),0),PLE!$AA$28*CV143)</f>
        <v>0</v>
      </c>
      <c r="EW143" s="119">
        <f ca="1">IF($K143&lt;&gt;1,IF(ISNUMBER(INDEX(Import.PLE,$K143,EW$16)),IF(INDEX(Import.PLE,$K143,EW$16)&lt;=mediçao,CW143,0),0),PLE!$AA$28*CW143)</f>
        <v>0</v>
      </c>
      <c r="EX143" s="119">
        <f ca="1">IF($K143&lt;&gt;1,IF(ISNUMBER(INDEX(Import.PLE,$K143,EX$16)),IF(INDEX(Import.PLE,$K143,EX$16)&lt;=mediçao,CX143,0),0),PLE!$AA$28*CX143)</f>
        <v>0</v>
      </c>
      <c r="EY143" s="119">
        <f ca="1">IF($K143&lt;&gt;1,IF(ISNUMBER(INDEX(Import.PLE,$K143,EY$16)),IF(INDEX(Import.PLE,$K143,EY$16)&lt;=mediçao,CY143,0),0),PLE!$AA$28*CY143)</f>
        <v>0</v>
      </c>
      <c r="EZ143" s="119">
        <f ca="1">IF($K143&lt;&gt;1,IF(ISNUMBER(INDEX(Import.PLE,$K143,EZ$16)),IF(INDEX(Import.PLE,$K143,EZ$16)&lt;=mediçao,CZ143,0),0),PLE!$AA$28*CZ143)</f>
        <v>0</v>
      </c>
      <c r="FA143" s="119">
        <f ca="1">IF($K143&lt;&gt;1,IF(ISNUMBER(INDEX(Import.PLE,$K143,FA$16)),IF(INDEX(Import.PLE,$K143,FA$16)&lt;=mediçao,DA143,0),0),PLE!$AA$28*DA143)</f>
        <v>0</v>
      </c>
      <c r="FB143" s="119">
        <f ca="1">IF($K143&lt;&gt;1,IF(ISNUMBER(INDEX(Import.PLE,$K143,FB$16)),IF(INDEX(Import.PLE,$K143,FB$16)&lt;=mediçao,DB143,0),0),PLE!$AA$28*DB143)</f>
        <v>0</v>
      </c>
      <c r="FC143" s="119">
        <f ca="1">IF($K143&lt;&gt;1,IF(ISNUMBER(INDEX(Import.PLE,$K143,FC$16)),IF(INDEX(Import.PLE,$K143,FC$16)&lt;=mediçao,DC143,0),0),PLE!$AA$28*DC143)</f>
        <v>0</v>
      </c>
      <c r="FD143" s="119">
        <f ca="1">IF($K143&lt;&gt;1,IF(ISNUMBER(INDEX(Import.PLE,$K143,FD$16)),IF(INDEX(Import.PLE,$K143,FD$16)&lt;=mediçao,DD143,0),0),PLE!$AA$28*DD143)</f>
        <v>0</v>
      </c>
      <c r="FE143" s="119">
        <f ca="1">IF($K143&lt;&gt;1,IF(ISNUMBER(INDEX(Import.PLE,$K143,FE$16)),IF(INDEX(Import.PLE,$K143,FE$16)&lt;=mediçao,DE143,0),0),PLE!$AA$28*DE143)</f>
        <v>0</v>
      </c>
      <c r="FF143" s="119">
        <f ca="1">IF($K143&lt;&gt;1,IF(ISNUMBER(INDEX(Import.PLE,$K143,FF$16)),IF(INDEX(Import.PLE,$K143,FF$16)&lt;=mediçao,DF143,0),0),PLE!$AA$28*DF143)</f>
        <v>0</v>
      </c>
      <c r="FG143" s="119">
        <f ca="1">IF($K143&lt;&gt;1,IF(ISNUMBER(INDEX(Import.PLE,$K143,FG$16)),IF(INDEX(Import.PLE,$K143,FG$16)&lt;=mediçao,DG143,0),0),PLE!$AA$28*DG143)</f>
        <v>0</v>
      </c>
      <c r="FH143" s="119">
        <f ca="1">IF($K143&lt;&gt;1,IF(ISNUMBER(INDEX(Import.PLE,$K143,FH$16)),IF(INDEX(Import.PLE,$K143,FH$16)&lt;=mediçao,DH143,0),0),PLE!$AA$28*DH143)</f>
        <v>0</v>
      </c>
      <c r="FI143" s="119">
        <f ca="1">IF($K143&lt;&gt;1,IF(ISNUMBER(INDEX(Import.PLE,$K143,FI$16)),IF(INDEX(Import.PLE,$K143,FI$16)&lt;=mediçao,DI143,0),0),PLE!$AA$28*DI143)</f>
        <v>0</v>
      </c>
      <c r="FJ143" s="119">
        <f ca="1">IF($K143&lt;&gt;1,IF(ISNUMBER(INDEX(Import.PLE,$K143,FJ$16)),IF(INDEX(Import.PLE,$K143,FJ$16)&lt;=mediçao,DJ143,0),0),PLE!$AA$28*DJ143)</f>
        <v>0</v>
      </c>
    </row>
    <row r="144" spans="2:166" s="88" customFormat="1" ht="11.25" customHeight="1" x14ac:dyDescent="0.35">
      <c r="B144" s="118">
        <f t="shared" ca="1" si="60"/>
        <v>127</v>
      </c>
      <c r="C144" s="83" t="str">
        <f t="shared" si="4"/>
        <v>Serviço</v>
      </c>
      <c r="D144" s="138" t="s">
        <v>435</v>
      </c>
      <c r="E144" s="139" t="s">
        <v>348</v>
      </c>
      <c r="F144" s="137" t="s">
        <v>201</v>
      </c>
      <c r="G144" s="174">
        <f t="shared" si="5"/>
        <v>3.87</v>
      </c>
      <c r="H144" s="175">
        <f t="shared" si="6"/>
        <v>85.759689922480618</v>
      </c>
      <c r="I144" s="176">
        <v>331.89</v>
      </c>
      <c r="J144" s="86"/>
      <c r="K144" s="168">
        <f>deactivatedados.form1</f>
        <v>14</v>
      </c>
      <c r="L144" s="167" t="s">
        <v>714</v>
      </c>
      <c r="M144" s="87"/>
      <c r="N144" s="181">
        <v>3.87</v>
      </c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  <c r="AA144" s="181"/>
      <c r="AB144" s="181"/>
      <c r="AC144" s="181"/>
      <c r="AD144" s="181"/>
      <c r="AE144" s="181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1"/>
      <c r="AT144" s="181"/>
      <c r="AU144" s="181"/>
      <c r="AV144" s="181"/>
      <c r="AW144" s="181"/>
      <c r="AX144" s="181"/>
      <c r="AY144" s="181"/>
      <c r="AZ144" s="181"/>
      <c r="BA144" s="181"/>
      <c r="BB144" s="181"/>
      <c r="BC144" s="181"/>
      <c r="BD144" s="181"/>
      <c r="BE144" s="181"/>
      <c r="BF144" s="181"/>
      <c r="BG144" s="181"/>
      <c r="BH144" s="181"/>
      <c r="BI144" s="181"/>
      <c r="BJ144" s="181"/>
      <c r="BK144" s="181"/>
      <c r="BM144" s="119">
        <f t="shared" ca="1" si="7"/>
        <v>331.89</v>
      </c>
      <c r="BN144" s="119">
        <f t="shared" si="8"/>
        <v>0</v>
      </c>
      <c r="BO144" s="119">
        <f t="shared" si="9"/>
        <v>0</v>
      </c>
      <c r="BP144" s="119">
        <f t="shared" si="10"/>
        <v>0</v>
      </c>
      <c r="BQ144" s="119">
        <f t="shared" si="11"/>
        <v>0</v>
      </c>
      <c r="BR144" s="119">
        <f t="shared" si="12"/>
        <v>0</v>
      </c>
      <c r="BS144" s="119">
        <f t="shared" si="13"/>
        <v>0</v>
      </c>
      <c r="BT144" s="119">
        <f t="shared" si="14"/>
        <v>0</v>
      </c>
      <c r="BU144" s="119">
        <f t="shared" si="15"/>
        <v>0</v>
      </c>
      <c r="BV144" s="119">
        <f t="shared" si="16"/>
        <v>0</v>
      </c>
      <c r="BW144" s="119">
        <f t="shared" si="17"/>
        <v>0</v>
      </c>
      <c r="BX144" s="119">
        <f t="shared" si="18"/>
        <v>0</v>
      </c>
      <c r="BY144" s="119">
        <f t="shared" si="19"/>
        <v>0</v>
      </c>
      <c r="BZ144" s="119">
        <f t="shared" si="20"/>
        <v>0</v>
      </c>
      <c r="CA144" s="119">
        <f t="shared" si="21"/>
        <v>0</v>
      </c>
      <c r="CB144" s="119">
        <f t="shared" si="22"/>
        <v>0</v>
      </c>
      <c r="CC144" s="119">
        <f t="shared" si="23"/>
        <v>0</v>
      </c>
      <c r="CD144" s="119">
        <f t="shared" si="24"/>
        <v>0</v>
      </c>
      <c r="CE144" s="119">
        <f t="shared" si="25"/>
        <v>0</v>
      </c>
      <c r="CF144" s="119">
        <f t="shared" si="26"/>
        <v>0</v>
      </c>
      <c r="CG144" s="119">
        <f t="shared" si="27"/>
        <v>0</v>
      </c>
      <c r="CH144" s="119">
        <f t="shared" si="28"/>
        <v>0</v>
      </c>
      <c r="CI144" s="119">
        <f t="shared" si="29"/>
        <v>0</v>
      </c>
      <c r="CJ144" s="119">
        <f t="shared" si="30"/>
        <v>0</v>
      </c>
      <c r="CK144" s="119">
        <f t="shared" si="31"/>
        <v>0</v>
      </c>
      <c r="CL144" s="119">
        <f t="shared" si="32"/>
        <v>0</v>
      </c>
      <c r="CM144" s="119">
        <f t="shared" si="33"/>
        <v>0</v>
      </c>
      <c r="CN144" s="119">
        <f t="shared" si="34"/>
        <v>0</v>
      </c>
      <c r="CO144" s="119">
        <f t="shared" si="35"/>
        <v>0</v>
      </c>
      <c r="CP144" s="119">
        <f t="shared" si="36"/>
        <v>0</v>
      </c>
      <c r="CQ144" s="119">
        <f t="shared" si="37"/>
        <v>0</v>
      </c>
      <c r="CR144" s="119">
        <f t="shared" si="38"/>
        <v>0</v>
      </c>
      <c r="CS144" s="119">
        <f t="shared" si="39"/>
        <v>0</v>
      </c>
      <c r="CT144" s="119">
        <f t="shared" si="40"/>
        <v>0</v>
      </c>
      <c r="CU144" s="119">
        <f t="shared" si="41"/>
        <v>0</v>
      </c>
      <c r="CV144" s="119">
        <f t="shared" si="42"/>
        <v>0</v>
      </c>
      <c r="CW144" s="119">
        <f t="shared" si="43"/>
        <v>0</v>
      </c>
      <c r="CX144" s="119">
        <f t="shared" si="44"/>
        <v>0</v>
      </c>
      <c r="CY144" s="119">
        <f t="shared" si="45"/>
        <v>0</v>
      </c>
      <c r="CZ144" s="119">
        <f t="shared" si="46"/>
        <v>0</v>
      </c>
      <c r="DA144" s="119">
        <f t="shared" si="47"/>
        <v>0</v>
      </c>
      <c r="DB144" s="119">
        <f t="shared" si="48"/>
        <v>0</v>
      </c>
      <c r="DC144" s="119">
        <f t="shared" si="49"/>
        <v>0</v>
      </c>
      <c r="DD144" s="119">
        <f t="shared" si="50"/>
        <v>0</v>
      </c>
      <c r="DE144" s="119">
        <f t="shared" si="51"/>
        <v>0</v>
      </c>
      <c r="DF144" s="119">
        <f t="shared" si="52"/>
        <v>0</v>
      </c>
      <c r="DG144" s="119">
        <f t="shared" si="53"/>
        <v>0</v>
      </c>
      <c r="DH144" s="119">
        <f t="shared" si="54"/>
        <v>0</v>
      </c>
      <c r="DI144" s="119">
        <f t="shared" si="55"/>
        <v>0</v>
      </c>
      <c r="DJ144" s="119">
        <f t="shared" si="56"/>
        <v>0</v>
      </c>
      <c r="DK144" s="126" t="str">
        <f t="shared" si="57"/>
        <v>1</v>
      </c>
      <c r="DL144" s="126">
        <f t="shared" ca="1" si="58"/>
        <v>0</v>
      </c>
      <c r="DM144" s="119">
        <f ca="1">IF($K144&lt;&gt;1,IF(ISNUMBER(INDEX(Import.PLE,$K144,DM$16)),IF(INDEX(Import.PLE,$K144,DM$16)&lt;=mediçao,BM144,0),0),PLE!$AA$28*BM144)</f>
        <v>0</v>
      </c>
      <c r="DN144" s="119">
        <f ca="1">IF($K144&lt;&gt;1,IF(ISNUMBER(INDEX(Import.PLE,$K144,DN$16)),IF(INDEX(Import.PLE,$K144,DN$16)&lt;=mediçao,BN144,0),0),PLE!$AA$28*BN144)</f>
        <v>0</v>
      </c>
      <c r="DO144" s="119">
        <f ca="1">IF($K144&lt;&gt;1,IF(ISNUMBER(INDEX(Import.PLE,$K144,DO$16)),IF(INDEX(Import.PLE,$K144,DO$16)&lt;=mediçao,BO144,0),0),PLE!$AA$28*BO144)</f>
        <v>0</v>
      </c>
      <c r="DP144" s="119">
        <f ca="1">IF($K144&lt;&gt;1,IF(ISNUMBER(INDEX(Import.PLE,$K144,DP$16)),IF(INDEX(Import.PLE,$K144,DP$16)&lt;=mediçao,BP144,0),0),PLE!$AA$28*BP144)</f>
        <v>0</v>
      </c>
      <c r="DQ144" s="119">
        <f ca="1">IF($K144&lt;&gt;1,IF(ISNUMBER(INDEX(Import.PLE,$K144,DQ$16)),IF(INDEX(Import.PLE,$K144,DQ$16)&lt;=mediçao,BQ144,0),0),PLE!$AA$28*BQ144)</f>
        <v>0</v>
      </c>
      <c r="DR144" s="119">
        <f ca="1">IF($K144&lt;&gt;1,IF(ISNUMBER(INDEX(Import.PLE,$K144,DR$16)),IF(INDEX(Import.PLE,$K144,DR$16)&lt;=mediçao,BR144,0),0),PLE!$AA$28*BR144)</f>
        <v>0</v>
      </c>
      <c r="DS144" s="119">
        <f ca="1">IF($K144&lt;&gt;1,IF(ISNUMBER(INDEX(Import.PLE,$K144,DS$16)),IF(INDEX(Import.PLE,$K144,DS$16)&lt;=mediçao,BS144,0),0),PLE!$AA$28*BS144)</f>
        <v>0</v>
      </c>
      <c r="DT144" s="119">
        <f ca="1">IF($K144&lt;&gt;1,IF(ISNUMBER(INDEX(Import.PLE,$K144,DT$16)),IF(INDEX(Import.PLE,$K144,DT$16)&lt;=mediçao,BT144,0),0),PLE!$AA$28*BT144)</f>
        <v>0</v>
      </c>
      <c r="DU144" s="119">
        <f ca="1">IF($K144&lt;&gt;1,IF(ISNUMBER(INDEX(Import.PLE,$K144,DU$16)),IF(INDEX(Import.PLE,$K144,DU$16)&lt;=mediçao,BU144,0),0),PLE!$AA$28*BU144)</f>
        <v>0</v>
      </c>
      <c r="DV144" s="119">
        <f ca="1">IF($K144&lt;&gt;1,IF(ISNUMBER(INDEX(Import.PLE,$K144,DV$16)),IF(INDEX(Import.PLE,$K144,DV$16)&lt;=mediçao,BV144,0),0),PLE!$AA$28*BV144)</f>
        <v>0</v>
      </c>
      <c r="DW144" s="119">
        <f ca="1">IF($K144&lt;&gt;1,IF(ISNUMBER(INDEX(Import.PLE,$K144,DW$16)),IF(INDEX(Import.PLE,$K144,DW$16)&lt;=mediçao,BW144,0),0),PLE!$AA$28*BW144)</f>
        <v>0</v>
      </c>
      <c r="DX144" s="119">
        <f ca="1">IF($K144&lt;&gt;1,IF(ISNUMBER(INDEX(Import.PLE,$K144,DX$16)),IF(INDEX(Import.PLE,$K144,DX$16)&lt;=mediçao,BX144,0),0),PLE!$AA$28*BX144)</f>
        <v>0</v>
      </c>
      <c r="DY144" s="119">
        <f ca="1">IF($K144&lt;&gt;1,IF(ISNUMBER(INDEX(Import.PLE,$K144,DY$16)),IF(INDEX(Import.PLE,$K144,DY$16)&lt;=mediçao,BY144,0),0),PLE!$AA$28*BY144)</f>
        <v>0</v>
      </c>
      <c r="DZ144" s="119">
        <f ca="1">IF($K144&lt;&gt;1,IF(ISNUMBER(INDEX(Import.PLE,$K144,DZ$16)),IF(INDEX(Import.PLE,$K144,DZ$16)&lt;=mediçao,BZ144,0),0),PLE!$AA$28*BZ144)</f>
        <v>0</v>
      </c>
      <c r="EA144" s="119">
        <f ca="1">IF($K144&lt;&gt;1,IF(ISNUMBER(INDEX(Import.PLE,$K144,EA$16)),IF(INDEX(Import.PLE,$K144,EA$16)&lt;=mediçao,CA144,0),0),PLE!$AA$28*CA144)</f>
        <v>0</v>
      </c>
      <c r="EB144" s="119">
        <f ca="1">IF($K144&lt;&gt;1,IF(ISNUMBER(INDEX(Import.PLE,$K144,EB$16)),IF(INDEX(Import.PLE,$K144,EB$16)&lt;=mediçao,CB144,0),0),PLE!$AA$28*CB144)</f>
        <v>0</v>
      </c>
      <c r="EC144" s="119">
        <f ca="1">IF($K144&lt;&gt;1,IF(ISNUMBER(INDEX(Import.PLE,$K144,EC$16)),IF(INDEX(Import.PLE,$K144,EC$16)&lt;=mediçao,CC144,0),0),PLE!$AA$28*CC144)</f>
        <v>0</v>
      </c>
      <c r="ED144" s="119">
        <f ca="1">IF($K144&lt;&gt;1,IF(ISNUMBER(INDEX(Import.PLE,$K144,ED$16)),IF(INDEX(Import.PLE,$K144,ED$16)&lt;=mediçao,CD144,0),0),PLE!$AA$28*CD144)</f>
        <v>0</v>
      </c>
      <c r="EE144" s="119">
        <f ca="1">IF($K144&lt;&gt;1,IF(ISNUMBER(INDEX(Import.PLE,$K144,EE$16)),IF(INDEX(Import.PLE,$K144,EE$16)&lt;=mediçao,CE144,0),0),PLE!$AA$28*CE144)</f>
        <v>0</v>
      </c>
      <c r="EF144" s="119">
        <f ca="1">IF($K144&lt;&gt;1,IF(ISNUMBER(INDEX(Import.PLE,$K144,EF$16)),IF(INDEX(Import.PLE,$K144,EF$16)&lt;=mediçao,CF144,0),0),PLE!$AA$28*CF144)</f>
        <v>0</v>
      </c>
      <c r="EG144" s="119">
        <f ca="1">IF($K144&lt;&gt;1,IF(ISNUMBER(INDEX(Import.PLE,$K144,EG$16)),IF(INDEX(Import.PLE,$K144,EG$16)&lt;=mediçao,CG144,0),0),PLE!$AA$28*CG144)</f>
        <v>0</v>
      </c>
      <c r="EH144" s="119">
        <f ca="1">IF($K144&lt;&gt;1,IF(ISNUMBER(INDEX(Import.PLE,$K144,EH$16)),IF(INDEX(Import.PLE,$K144,EH$16)&lt;=mediçao,CH144,0),0),PLE!$AA$28*CH144)</f>
        <v>0</v>
      </c>
      <c r="EI144" s="119">
        <f ca="1">IF($K144&lt;&gt;1,IF(ISNUMBER(INDEX(Import.PLE,$K144,EI$16)),IF(INDEX(Import.PLE,$K144,EI$16)&lt;=mediçao,CI144,0),0),PLE!$AA$28*CI144)</f>
        <v>0</v>
      </c>
      <c r="EJ144" s="119">
        <f ca="1">IF($K144&lt;&gt;1,IF(ISNUMBER(INDEX(Import.PLE,$K144,EJ$16)),IF(INDEX(Import.PLE,$K144,EJ$16)&lt;=mediçao,CJ144,0),0),PLE!$AA$28*CJ144)</f>
        <v>0</v>
      </c>
      <c r="EK144" s="119">
        <f ca="1">IF($K144&lt;&gt;1,IF(ISNUMBER(INDEX(Import.PLE,$K144,EK$16)),IF(INDEX(Import.PLE,$K144,EK$16)&lt;=mediçao,CK144,0),0),PLE!$AA$28*CK144)</f>
        <v>0</v>
      </c>
      <c r="EL144" s="119">
        <f ca="1">IF($K144&lt;&gt;1,IF(ISNUMBER(INDEX(Import.PLE,$K144,EL$16)),IF(INDEX(Import.PLE,$K144,EL$16)&lt;=mediçao,CL144,0),0),PLE!$AA$28*CL144)</f>
        <v>0</v>
      </c>
      <c r="EM144" s="119">
        <f ca="1">IF($K144&lt;&gt;1,IF(ISNUMBER(INDEX(Import.PLE,$K144,EM$16)),IF(INDEX(Import.PLE,$K144,EM$16)&lt;=mediçao,CM144,0),0),PLE!$AA$28*CM144)</f>
        <v>0</v>
      </c>
      <c r="EN144" s="119">
        <f ca="1">IF($K144&lt;&gt;1,IF(ISNUMBER(INDEX(Import.PLE,$K144,EN$16)),IF(INDEX(Import.PLE,$K144,EN$16)&lt;=mediçao,CN144,0),0),PLE!$AA$28*CN144)</f>
        <v>0</v>
      </c>
      <c r="EO144" s="119">
        <f ca="1">IF($K144&lt;&gt;1,IF(ISNUMBER(INDEX(Import.PLE,$K144,EO$16)),IF(INDEX(Import.PLE,$K144,EO$16)&lt;=mediçao,CO144,0),0),PLE!$AA$28*CO144)</f>
        <v>0</v>
      </c>
      <c r="EP144" s="119">
        <f ca="1">IF($K144&lt;&gt;1,IF(ISNUMBER(INDEX(Import.PLE,$K144,EP$16)),IF(INDEX(Import.PLE,$K144,EP$16)&lt;=mediçao,CP144,0),0),PLE!$AA$28*CP144)</f>
        <v>0</v>
      </c>
      <c r="EQ144" s="119">
        <f ca="1">IF($K144&lt;&gt;1,IF(ISNUMBER(INDEX(Import.PLE,$K144,EQ$16)),IF(INDEX(Import.PLE,$K144,EQ$16)&lt;=mediçao,CQ144,0),0),PLE!$AA$28*CQ144)</f>
        <v>0</v>
      </c>
      <c r="ER144" s="119">
        <f ca="1">IF($K144&lt;&gt;1,IF(ISNUMBER(INDEX(Import.PLE,$K144,ER$16)),IF(INDEX(Import.PLE,$K144,ER$16)&lt;=mediçao,CR144,0),0),PLE!$AA$28*CR144)</f>
        <v>0</v>
      </c>
      <c r="ES144" s="119">
        <f ca="1">IF($K144&lt;&gt;1,IF(ISNUMBER(INDEX(Import.PLE,$K144,ES$16)),IF(INDEX(Import.PLE,$K144,ES$16)&lt;=mediçao,CS144,0),0),PLE!$AA$28*CS144)</f>
        <v>0</v>
      </c>
      <c r="ET144" s="119">
        <f ca="1">IF($K144&lt;&gt;1,IF(ISNUMBER(INDEX(Import.PLE,$K144,ET$16)),IF(INDEX(Import.PLE,$K144,ET$16)&lt;=mediçao,CT144,0),0),PLE!$AA$28*CT144)</f>
        <v>0</v>
      </c>
      <c r="EU144" s="119">
        <f ca="1">IF($K144&lt;&gt;1,IF(ISNUMBER(INDEX(Import.PLE,$K144,EU$16)),IF(INDEX(Import.PLE,$K144,EU$16)&lt;=mediçao,CU144,0),0),PLE!$AA$28*CU144)</f>
        <v>0</v>
      </c>
      <c r="EV144" s="119">
        <f ca="1">IF($K144&lt;&gt;1,IF(ISNUMBER(INDEX(Import.PLE,$K144,EV$16)),IF(INDEX(Import.PLE,$K144,EV$16)&lt;=mediçao,CV144,0),0),PLE!$AA$28*CV144)</f>
        <v>0</v>
      </c>
      <c r="EW144" s="119">
        <f ca="1">IF($K144&lt;&gt;1,IF(ISNUMBER(INDEX(Import.PLE,$K144,EW$16)),IF(INDEX(Import.PLE,$K144,EW$16)&lt;=mediçao,CW144,0),0),PLE!$AA$28*CW144)</f>
        <v>0</v>
      </c>
      <c r="EX144" s="119">
        <f ca="1">IF($K144&lt;&gt;1,IF(ISNUMBER(INDEX(Import.PLE,$K144,EX$16)),IF(INDEX(Import.PLE,$K144,EX$16)&lt;=mediçao,CX144,0),0),PLE!$AA$28*CX144)</f>
        <v>0</v>
      </c>
      <c r="EY144" s="119">
        <f ca="1">IF($K144&lt;&gt;1,IF(ISNUMBER(INDEX(Import.PLE,$K144,EY$16)),IF(INDEX(Import.PLE,$K144,EY$16)&lt;=mediçao,CY144,0),0),PLE!$AA$28*CY144)</f>
        <v>0</v>
      </c>
      <c r="EZ144" s="119">
        <f ca="1">IF($K144&lt;&gt;1,IF(ISNUMBER(INDEX(Import.PLE,$K144,EZ$16)),IF(INDEX(Import.PLE,$K144,EZ$16)&lt;=mediçao,CZ144,0),0),PLE!$AA$28*CZ144)</f>
        <v>0</v>
      </c>
      <c r="FA144" s="119">
        <f ca="1">IF($K144&lt;&gt;1,IF(ISNUMBER(INDEX(Import.PLE,$K144,FA$16)),IF(INDEX(Import.PLE,$K144,FA$16)&lt;=mediçao,DA144,0),0),PLE!$AA$28*DA144)</f>
        <v>0</v>
      </c>
      <c r="FB144" s="119">
        <f ca="1">IF($K144&lt;&gt;1,IF(ISNUMBER(INDEX(Import.PLE,$K144,FB$16)),IF(INDEX(Import.PLE,$K144,FB$16)&lt;=mediçao,DB144,0),0),PLE!$AA$28*DB144)</f>
        <v>0</v>
      </c>
      <c r="FC144" s="119">
        <f ca="1">IF($K144&lt;&gt;1,IF(ISNUMBER(INDEX(Import.PLE,$K144,FC$16)),IF(INDEX(Import.PLE,$K144,FC$16)&lt;=mediçao,DC144,0),0),PLE!$AA$28*DC144)</f>
        <v>0</v>
      </c>
      <c r="FD144" s="119">
        <f ca="1">IF($K144&lt;&gt;1,IF(ISNUMBER(INDEX(Import.PLE,$K144,FD$16)),IF(INDEX(Import.PLE,$K144,FD$16)&lt;=mediçao,DD144,0),0),PLE!$AA$28*DD144)</f>
        <v>0</v>
      </c>
      <c r="FE144" s="119">
        <f ca="1">IF($K144&lt;&gt;1,IF(ISNUMBER(INDEX(Import.PLE,$K144,FE$16)),IF(INDEX(Import.PLE,$K144,FE$16)&lt;=mediçao,DE144,0),0),PLE!$AA$28*DE144)</f>
        <v>0</v>
      </c>
      <c r="FF144" s="119">
        <f ca="1">IF($K144&lt;&gt;1,IF(ISNUMBER(INDEX(Import.PLE,$K144,FF$16)),IF(INDEX(Import.PLE,$K144,FF$16)&lt;=mediçao,DF144,0),0),PLE!$AA$28*DF144)</f>
        <v>0</v>
      </c>
      <c r="FG144" s="119">
        <f ca="1">IF($K144&lt;&gt;1,IF(ISNUMBER(INDEX(Import.PLE,$K144,FG$16)),IF(INDEX(Import.PLE,$K144,FG$16)&lt;=mediçao,DG144,0),0),PLE!$AA$28*DG144)</f>
        <v>0</v>
      </c>
      <c r="FH144" s="119">
        <f ca="1">IF($K144&lt;&gt;1,IF(ISNUMBER(INDEX(Import.PLE,$K144,FH$16)),IF(INDEX(Import.PLE,$K144,FH$16)&lt;=mediçao,DH144,0),0),PLE!$AA$28*DH144)</f>
        <v>0</v>
      </c>
      <c r="FI144" s="119">
        <f ca="1">IF($K144&lt;&gt;1,IF(ISNUMBER(INDEX(Import.PLE,$K144,FI$16)),IF(INDEX(Import.PLE,$K144,FI$16)&lt;=mediçao,DI144,0),0),PLE!$AA$28*DI144)</f>
        <v>0</v>
      </c>
      <c r="FJ144" s="119">
        <f ca="1">IF($K144&lt;&gt;1,IF(ISNUMBER(INDEX(Import.PLE,$K144,FJ$16)),IF(INDEX(Import.PLE,$K144,FJ$16)&lt;=mediçao,DJ144,0),0),PLE!$AA$28*DJ144)</f>
        <v>0</v>
      </c>
    </row>
    <row r="145" spans="2:166" s="88" customFormat="1" ht="10.5" x14ac:dyDescent="0.35">
      <c r="B145" s="118">
        <f t="shared" ca="1" si="60"/>
        <v>128</v>
      </c>
      <c r="C145" s="83" t="str">
        <f t="shared" si="4"/>
        <v>Nível</v>
      </c>
      <c r="D145" s="138" t="s">
        <v>436</v>
      </c>
      <c r="E145" s="139" t="s">
        <v>437</v>
      </c>
      <c r="F145" s="137"/>
      <c r="G145" s="174" t="str">
        <f t="shared" si="5"/>
        <v/>
      </c>
      <c r="H145" s="175" t="str">
        <f t="shared" si="6"/>
        <v/>
      </c>
      <c r="I145" s="176">
        <v>4643.34</v>
      </c>
      <c r="J145" s="86"/>
      <c r="K145" s="168" t="str">
        <f>deactivatedados.form1</f>
        <v/>
      </c>
      <c r="L145" s="167"/>
      <c r="M145" s="87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  <c r="AA145" s="181"/>
      <c r="AB145" s="181"/>
      <c r="AC145" s="181"/>
      <c r="AD145" s="181"/>
      <c r="AE145" s="181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1"/>
      <c r="AT145" s="181"/>
      <c r="AU145" s="181"/>
      <c r="AV145" s="181"/>
      <c r="AW145" s="181"/>
      <c r="AX145" s="181"/>
      <c r="AY145" s="181"/>
      <c r="AZ145" s="181"/>
      <c r="BA145" s="181"/>
      <c r="BB145" s="181"/>
      <c r="BC145" s="181"/>
      <c r="BD145" s="181"/>
      <c r="BE145" s="181"/>
      <c r="BF145" s="181"/>
      <c r="BG145" s="181"/>
      <c r="BH145" s="181"/>
      <c r="BI145" s="181"/>
      <c r="BJ145" s="181"/>
      <c r="BK145" s="181"/>
      <c r="BM145" s="119">
        <f t="shared" si="7"/>
        <v>0</v>
      </c>
      <c r="BN145" s="119">
        <f t="shared" si="8"/>
        <v>0</v>
      </c>
      <c r="BO145" s="119">
        <f t="shared" si="9"/>
        <v>0</v>
      </c>
      <c r="BP145" s="119">
        <f t="shared" si="10"/>
        <v>0</v>
      </c>
      <c r="BQ145" s="119">
        <f t="shared" si="11"/>
        <v>0</v>
      </c>
      <c r="BR145" s="119">
        <f t="shared" si="12"/>
        <v>0</v>
      </c>
      <c r="BS145" s="119">
        <f t="shared" si="13"/>
        <v>0</v>
      </c>
      <c r="BT145" s="119">
        <f t="shared" si="14"/>
        <v>0</v>
      </c>
      <c r="BU145" s="119">
        <f t="shared" si="15"/>
        <v>0</v>
      </c>
      <c r="BV145" s="119">
        <f t="shared" si="16"/>
        <v>0</v>
      </c>
      <c r="BW145" s="119">
        <f t="shared" si="17"/>
        <v>0</v>
      </c>
      <c r="BX145" s="119">
        <f t="shared" si="18"/>
        <v>0</v>
      </c>
      <c r="BY145" s="119">
        <f t="shared" si="19"/>
        <v>0</v>
      </c>
      <c r="BZ145" s="119">
        <f t="shared" si="20"/>
        <v>0</v>
      </c>
      <c r="CA145" s="119">
        <f t="shared" si="21"/>
        <v>0</v>
      </c>
      <c r="CB145" s="119">
        <f t="shared" si="22"/>
        <v>0</v>
      </c>
      <c r="CC145" s="119">
        <f t="shared" si="23"/>
        <v>0</v>
      </c>
      <c r="CD145" s="119">
        <f t="shared" si="24"/>
        <v>0</v>
      </c>
      <c r="CE145" s="119">
        <f t="shared" si="25"/>
        <v>0</v>
      </c>
      <c r="CF145" s="119">
        <f t="shared" si="26"/>
        <v>0</v>
      </c>
      <c r="CG145" s="119">
        <f t="shared" si="27"/>
        <v>0</v>
      </c>
      <c r="CH145" s="119">
        <f t="shared" si="28"/>
        <v>0</v>
      </c>
      <c r="CI145" s="119">
        <f t="shared" si="29"/>
        <v>0</v>
      </c>
      <c r="CJ145" s="119">
        <f t="shared" si="30"/>
        <v>0</v>
      </c>
      <c r="CK145" s="119">
        <f t="shared" si="31"/>
        <v>0</v>
      </c>
      <c r="CL145" s="119">
        <f t="shared" si="32"/>
        <v>0</v>
      </c>
      <c r="CM145" s="119">
        <f t="shared" si="33"/>
        <v>0</v>
      </c>
      <c r="CN145" s="119">
        <f t="shared" si="34"/>
        <v>0</v>
      </c>
      <c r="CO145" s="119">
        <f t="shared" si="35"/>
        <v>0</v>
      </c>
      <c r="CP145" s="119">
        <f t="shared" si="36"/>
        <v>0</v>
      </c>
      <c r="CQ145" s="119">
        <f t="shared" si="37"/>
        <v>0</v>
      </c>
      <c r="CR145" s="119">
        <f t="shared" si="38"/>
        <v>0</v>
      </c>
      <c r="CS145" s="119">
        <f t="shared" si="39"/>
        <v>0</v>
      </c>
      <c r="CT145" s="119">
        <f t="shared" si="40"/>
        <v>0</v>
      </c>
      <c r="CU145" s="119">
        <f t="shared" si="41"/>
        <v>0</v>
      </c>
      <c r="CV145" s="119">
        <f t="shared" si="42"/>
        <v>0</v>
      </c>
      <c r="CW145" s="119">
        <f t="shared" si="43"/>
        <v>0</v>
      </c>
      <c r="CX145" s="119">
        <f t="shared" si="44"/>
        <v>0</v>
      </c>
      <c r="CY145" s="119">
        <f t="shared" si="45"/>
        <v>0</v>
      </c>
      <c r="CZ145" s="119">
        <f t="shared" si="46"/>
        <v>0</v>
      </c>
      <c r="DA145" s="119">
        <f t="shared" si="47"/>
        <v>0</v>
      </c>
      <c r="DB145" s="119">
        <f t="shared" si="48"/>
        <v>0</v>
      </c>
      <c r="DC145" s="119">
        <f t="shared" si="49"/>
        <v>0</v>
      </c>
      <c r="DD145" s="119">
        <f t="shared" si="50"/>
        <v>0</v>
      </c>
      <c r="DE145" s="119">
        <f t="shared" si="51"/>
        <v>0</v>
      </c>
      <c r="DF145" s="119">
        <f t="shared" si="52"/>
        <v>0</v>
      </c>
      <c r="DG145" s="119">
        <f t="shared" si="53"/>
        <v>0</v>
      </c>
      <c r="DH145" s="119">
        <f t="shared" si="54"/>
        <v>0</v>
      </c>
      <c r="DI145" s="119">
        <f t="shared" si="55"/>
        <v>0</v>
      </c>
      <c r="DJ145" s="119">
        <f t="shared" si="56"/>
        <v>0</v>
      </c>
      <c r="DK145" s="126" t="str">
        <f t="shared" si="57"/>
        <v>1</v>
      </c>
      <c r="DL145" s="126">
        <f t="shared" ca="1" si="58"/>
        <v>0</v>
      </c>
      <c r="DM145" s="119">
        <f ca="1">IF($K145&lt;&gt;1,IF(ISNUMBER(INDEX(Import.PLE,$K145,DM$16)),IF(INDEX(Import.PLE,$K145,DM$16)&lt;=mediçao,BM145,0),0),PLE!$AA$28*BM145)</f>
        <v>0</v>
      </c>
      <c r="DN145" s="119">
        <f ca="1">IF($K145&lt;&gt;1,IF(ISNUMBER(INDEX(Import.PLE,$K145,DN$16)),IF(INDEX(Import.PLE,$K145,DN$16)&lt;=mediçao,BN145,0),0),PLE!$AA$28*BN145)</f>
        <v>0</v>
      </c>
      <c r="DO145" s="119">
        <f ca="1">IF($K145&lt;&gt;1,IF(ISNUMBER(INDEX(Import.PLE,$K145,DO$16)),IF(INDEX(Import.PLE,$K145,DO$16)&lt;=mediçao,BO145,0),0),PLE!$AA$28*BO145)</f>
        <v>0</v>
      </c>
      <c r="DP145" s="119">
        <f ca="1">IF($K145&lt;&gt;1,IF(ISNUMBER(INDEX(Import.PLE,$K145,DP$16)),IF(INDEX(Import.PLE,$K145,DP$16)&lt;=mediçao,BP145,0),0),PLE!$AA$28*BP145)</f>
        <v>0</v>
      </c>
      <c r="DQ145" s="119">
        <f ca="1">IF($K145&lt;&gt;1,IF(ISNUMBER(INDEX(Import.PLE,$K145,DQ$16)),IF(INDEX(Import.PLE,$K145,DQ$16)&lt;=mediçao,BQ145,0),0),PLE!$AA$28*BQ145)</f>
        <v>0</v>
      </c>
      <c r="DR145" s="119">
        <f ca="1">IF($K145&lt;&gt;1,IF(ISNUMBER(INDEX(Import.PLE,$K145,DR$16)),IF(INDEX(Import.PLE,$K145,DR$16)&lt;=mediçao,BR145,0),0),PLE!$AA$28*BR145)</f>
        <v>0</v>
      </c>
      <c r="DS145" s="119">
        <f ca="1">IF($K145&lt;&gt;1,IF(ISNUMBER(INDEX(Import.PLE,$K145,DS$16)),IF(INDEX(Import.PLE,$K145,DS$16)&lt;=mediçao,BS145,0),0),PLE!$AA$28*BS145)</f>
        <v>0</v>
      </c>
      <c r="DT145" s="119">
        <f ca="1">IF($K145&lt;&gt;1,IF(ISNUMBER(INDEX(Import.PLE,$K145,DT$16)),IF(INDEX(Import.PLE,$K145,DT$16)&lt;=mediçao,BT145,0),0),PLE!$AA$28*BT145)</f>
        <v>0</v>
      </c>
      <c r="DU145" s="119">
        <f ca="1">IF($K145&lt;&gt;1,IF(ISNUMBER(INDEX(Import.PLE,$K145,DU$16)),IF(INDEX(Import.PLE,$K145,DU$16)&lt;=mediçao,BU145,0),0),PLE!$AA$28*BU145)</f>
        <v>0</v>
      </c>
      <c r="DV145" s="119">
        <f ca="1">IF($K145&lt;&gt;1,IF(ISNUMBER(INDEX(Import.PLE,$K145,DV$16)),IF(INDEX(Import.PLE,$K145,DV$16)&lt;=mediçao,BV145,0),0),PLE!$AA$28*BV145)</f>
        <v>0</v>
      </c>
      <c r="DW145" s="119">
        <f ca="1">IF($K145&lt;&gt;1,IF(ISNUMBER(INDEX(Import.PLE,$K145,DW$16)),IF(INDEX(Import.PLE,$K145,DW$16)&lt;=mediçao,BW145,0),0),PLE!$AA$28*BW145)</f>
        <v>0</v>
      </c>
      <c r="DX145" s="119">
        <f ca="1">IF($K145&lt;&gt;1,IF(ISNUMBER(INDEX(Import.PLE,$K145,DX$16)),IF(INDEX(Import.PLE,$K145,DX$16)&lt;=mediçao,BX145,0),0),PLE!$AA$28*BX145)</f>
        <v>0</v>
      </c>
      <c r="DY145" s="119">
        <f ca="1">IF($K145&lt;&gt;1,IF(ISNUMBER(INDEX(Import.PLE,$K145,DY$16)),IF(INDEX(Import.PLE,$K145,DY$16)&lt;=mediçao,BY145,0),0),PLE!$AA$28*BY145)</f>
        <v>0</v>
      </c>
      <c r="DZ145" s="119">
        <f ca="1">IF($K145&lt;&gt;1,IF(ISNUMBER(INDEX(Import.PLE,$K145,DZ$16)),IF(INDEX(Import.PLE,$K145,DZ$16)&lt;=mediçao,BZ145,0),0),PLE!$AA$28*BZ145)</f>
        <v>0</v>
      </c>
      <c r="EA145" s="119">
        <f ca="1">IF($K145&lt;&gt;1,IF(ISNUMBER(INDEX(Import.PLE,$K145,EA$16)),IF(INDEX(Import.PLE,$K145,EA$16)&lt;=mediçao,CA145,0),0),PLE!$AA$28*CA145)</f>
        <v>0</v>
      </c>
      <c r="EB145" s="119">
        <f ca="1">IF($K145&lt;&gt;1,IF(ISNUMBER(INDEX(Import.PLE,$K145,EB$16)),IF(INDEX(Import.PLE,$K145,EB$16)&lt;=mediçao,CB145,0),0),PLE!$AA$28*CB145)</f>
        <v>0</v>
      </c>
      <c r="EC145" s="119">
        <f ca="1">IF($K145&lt;&gt;1,IF(ISNUMBER(INDEX(Import.PLE,$K145,EC$16)),IF(INDEX(Import.PLE,$K145,EC$16)&lt;=mediçao,CC145,0),0),PLE!$AA$28*CC145)</f>
        <v>0</v>
      </c>
      <c r="ED145" s="119">
        <f ca="1">IF($K145&lt;&gt;1,IF(ISNUMBER(INDEX(Import.PLE,$K145,ED$16)),IF(INDEX(Import.PLE,$K145,ED$16)&lt;=mediçao,CD145,0),0),PLE!$AA$28*CD145)</f>
        <v>0</v>
      </c>
      <c r="EE145" s="119">
        <f ca="1">IF($K145&lt;&gt;1,IF(ISNUMBER(INDEX(Import.PLE,$K145,EE$16)),IF(INDEX(Import.PLE,$K145,EE$16)&lt;=mediçao,CE145,0),0),PLE!$AA$28*CE145)</f>
        <v>0</v>
      </c>
      <c r="EF145" s="119">
        <f ca="1">IF($K145&lt;&gt;1,IF(ISNUMBER(INDEX(Import.PLE,$K145,EF$16)),IF(INDEX(Import.PLE,$K145,EF$16)&lt;=mediçao,CF145,0),0),PLE!$AA$28*CF145)</f>
        <v>0</v>
      </c>
      <c r="EG145" s="119">
        <f ca="1">IF($K145&lt;&gt;1,IF(ISNUMBER(INDEX(Import.PLE,$K145,EG$16)),IF(INDEX(Import.PLE,$K145,EG$16)&lt;=mediçao,CG145,0),0),PLE!$AA$28*CG145)</f>
        <v>0</v>
      </c>
      <c r="EH145" s="119">
        <f ca="1">IF($K145&lt;&gt;1,IF(ISNUMBER(INDEX(Import.PLE,$K145,EH$16)),IF(INDEX(Import.PLE,$K145,EH$16)&lt;=mediçao,CH145,0),0),PLE!$AA$28*CH145)</f>
        <v>0</v>
      </c>
      <c r="EI145" s="119">
        <f ca="1">IF($K145&lt;&gt;1,IF(ISNUMBER(INDEX(Import.PLE,$K145,EI$16)),IF(INDEX(Import.PLE,$K145,EI$16)&lt;=mediçao,CI145,0),0),PLE!$AA$28*CI145)</f>
        <v>0</v>
      </c>
      <c r="EJ145" s="119">
        <f ca="1">IF($K145&lt;&gt;1,IF(ISNUMBER(INDEX(Import.PLE,$K145,EJ$16)),IF(INDEX(Import.PLE,$K145,EJ$16)&lt;=mediçao,CJ145,0),0),PLE!$AA$28*CJ145)</f>
        <v>0</v>
      </c>
      <c r="EK145" s="119">
        <f ca="1">IF($K145&lt;&gt;1,IF(ISNUMBER(INDEX(Import.PLE,$K145,EK$16)),IF(INDEX(Import.PLE,$K145,EK$16)&lt;=mediçao,CK145,0),0),PLE!$AA$28*CK145)</f>
        <v>0</v>
      </c>
      <c r="EL145" s="119">
        <f ca="1">IF($K145&lt;&gt;1,IF(ISNUMBER(INDEX(Import.PLE,$K145,EL$16)),IF(INDEX(Import.PLE,$K145,EL$16)&lt;=mediçao,CL145,0),0),PLE!$AA$28*CL145)</f>
        <v>0</v>
      </c>
      <c r="EM145" s="119">
        <f ca="1">IF($K145&lt;&gt;1,IF(ISNUMBER(INDEX(Import.PLE,$K145,EM$16)),IF(INDEX(Import.PLE,$K145,EM$16)&lt;=mediçao,CM145,0),0),PLE!$AA$28*CM145)</f>
        <v>0</v>
      </c>
      <c r="EN145" s="119">
        <f ca="1">IF($K145&lt;&gt;1,IF(ISNUMBER(INDEX(Import.PLE,$K145,EN$16)),IF(INDEX(Import.PLE,$K145,EN$16)&lt;=mediçao,CN145,0),0),PLE!$AA$28*CN145)</f>
        <v>0</v>
      </c>
      <c r="EO145" s="119">
        <f ca="1">IF($K145&lt;&gt;1,IF(ISNUMBER(INDEX(Import.PLE,$K145,EO$16)),IF(INDEX(Import.PLE,$K145,EO$16)&lt;=mediçao,CO145,0),0),PLE!$AA$28*CO145)</f>
        <v>0</v>
      </c>
      <c r="EP145" s="119">
        <f ca="1">IF($K145&lt;&gt;1,IF(ISNUMBER(INDEX(Import.PLE,$K145,EP$16)),IF(INDEX(Import.PLE,$K145,EP$16)&lt;=mediçao,CP145,0),0),PLE!$AA$28*CP145)</f>
        <v>0</v>
      </c>
      <c r="EQ145" s="119">
        <f ca="1">IF($K145&lt;&gt;1,IF(ISNUMBER(INDEX(Import.PLE,$K145,EQ$16)),IF(INDEX(Import.PLE,$K145,EQ$16)&lt;=mediçao,CQ145,0),0),PLE!$AA$28*CQ145)</f>
        <v>0</v>
      </c>
      <c r="ER145" s="119">
        <f ca="1">IF($K145&lt;&gt;1,IF(ISNUMBER(INDEX(Import.PLE,$K145,ER$16)),IF(INDEX(Import.PLE,$K145,ER$16)&lt;=mediçao,CR145,0),0),PLE!$AA$28*CR145)</f>
        <v>0</v>
      </c>
      <c r="ES145" s="119">
        <f ca="1">IF($K145&lt;&gt;1,IF(ISNUMBER(INDEX(Import.PLE,$K145,ES$16)),IF(INDEX(Import.PLE,$K145,ES$16)&lt;=mediçao,CS145,0),0),PLE!$AA$28*CS145)</f>
        <v>0</v>
      </c>
      <c r="ET145" s="119">
        <f ca="1">IF($K145&lt;&gt;1,IF(ISNUMBER(INDEX(Import.PLE,$K145,ET$16)),IF(INDEX(Import.PLE,$K145,ET$16)&lt;=mediçao,CT145,0),0),PLE!$AA$28*CT145)</f>
        <v>0</v>
      </c>
      <c r="EU145" s="119">
        <f ca="1">IF($K145&lt;&gt;1,IF(ISNUMBER(INDEX(Import.PLE,$K145,EU$16)),IF(INDEX(Import.PLE,$K145,EU$16)&lt;=mediçao,CU145,0),0),PLE!$AA$28*CU145)</f>
        <v>0</v>
      </c>
      <c r="EV145" s="119">
        <f ca="1">IF($K145&lt;&gt;1,IF(ISNUMBER(INDEX(Import.PLE,$K145,EV$16)),IF(INDEX(Import.PLE,$K145,EV$16)&lt;=mediçao,CV145,0),0),PLE!$AA$28*CV145)</f>
        <v>0</v>
      </c>
      <c r="EW145" s="119">
        <f ca="1">IF($K145&lt;&gt;1,IF(ISNUMBER(INDEX(Import.PLE,$K145,EW$16)),IF(INDEX(Import.PLE,$K145,EW$16)&lt;=mediçao,CW145,0),0),PLE!$AA$28*CW145)</f>
        <v>0</v>
      </c>
      <c r="EX145" s="119">
        <f ca="1">IF($K145&lt;&gt;1,IF(ISNUMBER(INDEX(Import.PLE,$K145,EX$16)),IF(INDEX(Import.PLE,$K145,EX$16)&lt;=mediçao,CX145,0),0),PLE!$AA$28*CX145)</f>
        <v>0</v>
      </c>
      <c r="EY145" s="119">
        <f ca="1">IF($K145&lt;&gt;1,IF(ISNUMBER(INDEX(Import.PLE,$K145,EY$16)),IF(INDEX(Import.PLE,$K145,EY$16)&lt;=mediçao,CY145,0),0),PLE!$AA$28*CY145)</f>
        <v>0</v>
      </c>
      <c r="EZ145" s="119">
        <f ca="1">IF($K145&lt;&gt;1,IF(ISNUMBER(INDEX(Import.PLE,$K145,EZ$16)),IF(INDEX(Import.PLE,$K145,EZ$16)&lt;=mediçao,CZ145,0),0),PLE!$AA$28*CZ145)</f>
        <v>0</v>
      </c>
      <c r="FA145" s="119">
        <f ca="1">IF($K145&lt;&gt;1,IF(ISNUMBER(INDEX(Import.PLE,$K145,FA$16)),IF(INDEX(Import.PLE,$K145,FA$16)&lt;=mediçao,DA145,0),0),PLE!$AA$28*DA145)</f>
        <v>0</v>
      </c>
      <c r="FB145" s="119">
        <f ca="1">IF($K145&lt;&gt;1,IF(ISNUMBER(INDEX(Import.PLE,$K145,FB$16)),IF(INDEX(Import.PLE,$K145,FB$16)&lt;=mediçao,DB145,0),0),PLE!$AA$28*DB145)</f>
        <v>0</v>
      </c>
      <c r="FC145" s="119">
        <f ca="1">IF($K145&lt;&gt;1,IF(ISNUMBER(INDEX(Import.PLE,$K145,FC$16)),IF(INDEX(Import.PLE,$K145,FC$16)&lt;=mediçao,DC145,0),0),PLE!$AA$28*DC145)</f>
        <v>0</v>
      </c>
      <c r="FD145" s="119">
        <f ca="1">IF($K145&lt;&gt;1,IF(ISNUMBER(INDEX(Import.PLE,$K145,FD$16)),IF(INDEX(Import.PLE,$K145,FD$16)&lt;=mediçao,DD145,0),0),PLE!$AA$28*DD145)</f>
        <v>0</v>
      </c>
      <c r="FE145" s="119">
        <f ca="1">IF($K145&lt;&gt;1,IF(ISNUMBER(INDEX(Import.PLE,$K145,FE$16)),IF(INDEX(Import.PLE,$K145,FE$16)&lt;=mediçao,DE145,0),0),PLE!$AA$28*DE145)</f>
        <v>0</v>
      </c>
      <c r="FF145" s="119">
        <f ca="1">IF($K145&lt;&gt;1,IF(ISNUMBER(INDEX(Import.PLE,$K145,FF$16)),IF(INDEX(Import.PLE,$K145,FF$16)&lt;=mediçao,DF145,0),0),PLE!$AA$28*DF145)</f>
        <v>0</v>
      </c>
      <c r="FG145" s="119">
        <f ca="1">IF($K145&lt;&gt;1,IF(ISNUMBER(INDEX(Import.PLE,$K145,FG$16)),IF(INDEX(Import.PLE,$K145,FG$16)&lt;=mediçao,DG145,0),0),PLE!$AA$28*DG145)</f>
        <v>0</v>
      </c>
      <c r="FH145" s="119">
        <f ca="1">IF($K145&lt;&gt;1,IF(ISNUMBER(INDEX(Import.PLE,$K145,FH$16)),IF(INDEX(Import.PLE,$K145,FH$16)&lt;=mediçao,DH145,0),0),PLE!$AA$28*DH145)</f>
        <v>0</v>
      </c>
      <c r="FI145" s="119">
        <f ca="1">IF($K145&lt;&gt;1,IF(ISNUMBER(INDEX(Import.PLE,$K145,FI$16)),IF(INDEX(Import.PLE,$K145,FI$16)&lt;=mediçao,DI145,0),0),PLE!$AA$28*DI145)</f>
        <v>0</v>
      </c>
      <c r="FJ145" s="119">
        <f ca="1">IF($K145&lt;&gt;1,IF(ISNUMBER(INDEX(Import.PLE,$K145,FJ$16)),IF(INDEX(Import.PLE,$K145,FJ$16)&lt;=mediçao,DJ145,0),0),PLE!$AA$28*DJ145)</f>
        <v>0</v>
      </c>
    </row>
    <row r="146" spans="2:166" s="88" customFormat="1" ht="11.25" customHeight="1" x14ac:dyDescent="0.35">
      <c r="B146" s="118">
        <f t="shared" ca="1" si="60"/>
        <v>129</v>
      </c>
      <c r="C146" s="83" t="str">
        <f t="shared" si="4"/>
        <v>Serviço</v>
      </c>
      <c r="D146" s="138" t="s">
        <v>438</v>
      </c>
      <c r="E146" s="139" t="s">
        <v>439</v>
      </c>
      <c r="F146" s="137" t="s">
        <v>329</v>
      </c>
      <c r="G146" s="174">
        <f t="shared" si="5"/>
        <v>6</v>
      </c>
      <c r="H146" s="175">
        <f t="shared" si="6"/>
        <v>201.57000000000002</v>
      </c>
      <c r="I146" s="176">
        <v>1209.42</v>
      </c>
      <c r="J146" s="86"/>
      <c r="K146" s="168">
        <f>deactivatedados.form1</f>
        <v>15</v>
      </c>
      <c r="L146" s="167" t="s">
        <v>715</v>
      </c>
      <c r="M146" s="87"/>
      <c r="N146" s="181">
        <v>6</v>
      </c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  <c r="AC146" s="181"/>
      <c r="AD146" s="181"/>
      <c r="AE146" s="181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1"/>
      <c r="AT146" s="181"/>
      <c r="AU146" s="181"/>
      <c r="AV146" s="181"/>
      <c r="AW146" s="181"/>
      <c r="AX146" s="181"/>
      <c r="AY146" s="181"/>
      <c r="AZ146" s="181"/>
      <c r="BA146" s="181"/>
      <c r="BB146" s="181"/>
      <c r="BC146" s="181"/>
      <c r="BD146" s="181"/>
      <c r="BE146" s="181"/>
      <c r="BF146" s="181"/>
      <c r="BG146" s="181"/>
      <c r="BH146" s="181"/>
      <c r="BI146" s="181"/>
      <c r="BJ146" s="181"/>
      <c r="BK146" s="181"/>
      <c r="BM146" s="119">
        <f t="shared" ca="1" si="7"/>
        <v>1209.42</v>
      </c>
      <c r="BN146" s="119">
        <f t="shared" si="8"/>
        <v>0</v>
      </c>
      <c r="BO146" s="119">
        <f t="shared" si="9"/>
        <v>0</v>
      </c>
      <c r="BP146" s="119">
        <f t="shared" si="10"/>
        <v>0</v>
      </c>
      <c r="BQ146" s="119">
        <f t="shared" si="11"/>
        <v>0</v>
      </c>
      <c r="BR146" s="119">
        <f t="shared" si="12"/>
        <v>0</v>
      </c>
      <c r="BS146" s="119">
        <f t="shared" si="13"/>
        <v>0</v>
      </c>
      <c r="BT146" s="119">
        <f t="shared" si="14"/>
        <v>0</v>
      </c>
      <c r="BU146" s="119">
        <f t="shared" si="15"/>
        <v>0</v>
      </c>
      <c r="BV146" s="119">
        <f t="shared" si="16"/>
        <v>0</v>
      </c>
      <c r="BW146" s="119">
        <f t="shared" si="17"/>
        <v>0</v>
      </c>
      <c r="BX146" s="119">
        <f t="shared" si="18"/>
        <v>0</v>
      </c>
      <c r="BY146" s="119">
        <f t="shared" si="19"/>
        <v>0</v>
      </c>
      <c r="BZ146" s="119">
        <f t="shared" si="20"/>
        <v>0</v>
      </c>
      <c r="CA146" s="119">
        <f t="shared" si="21"/>
        <v>0</v>
      </c>
      <c r="CB146" s="119">
        <f t="shared" si="22"/>
        <v>0</v>
      </c>
      <c r="CC146" s="119">
        <f t="shared" si="23"/>
        <v>0</v>
      </c>
      <c r="CD146" s="119">
        <f t="shared" si="24"/>
        <v>0</v>
      </c>
      <c r="CE146" s="119">
        <f t="shared" si="25"/>
        <v>0</v>
      </c>
      <c r="CF146" s="119">
        <f t="shared" si="26"/>
        <v>0</v>
      </c>
      <c r="CG146" s="119">
        <f t="shared" si="27"/>
        <v>0</v>
      </c>
      <c r="CH146" s="119">
        <f t="shared" si="28"/>
        <v>0</v>
      </c>
      <c r="CI146" s="119">
        <f t="shared" si="29"/>
        <v>0</v>
      </c>
      <c r="CJ146" s="119">
        <f t="shared" si="30"/>
        <v>0</v>
      </c>
      <c r="CK146" s="119">
        <f t="shared" si="31"/>
        <v>0</v>
      </c>
      <c r="CL146" s="119">
        <f t="shared" si="32"/>
        <v>0</v>
      </c>
      <c r="CM146" s="119">
        <f t="shared" si="33"/>
        <v>0</v>
      </c>
      <c r="CN146" s="119">
        <f t="shared" si="34"/>
        <v>0</v>
      </c>
      <c r="CO146" s="119">
        <f t="shared" si="35"/>
        <v>0</v>
      </c>
      <c r="CP146" s="119">
        <f t="shared" si="36"/>
        <v>0</v>
      </c>
      <c r="CQ146" s="119">
        <f t="shared" si="37"/>
        <v>0</v>
      </c>
      <c r="CR146" s="119">
        <f t="shared" si="38"/>
        <v>0</v>
      </c>
      <c r="CS146" s="119">
        <f t="shared" si="39"/>
        <v>0</v>
      </c>
      <c r="CT146" s="119">
        <f t="shared" si="40"/>
        <v>0</v>
      </c>
      <c r="CU146" s="119">
        <f t="shared" si="41"/>
        <v>0</v>
      </c>
      <c r="CV146" s="119">
        <f t="shared" si="42"/>
        <v>0</v>
      </c>
      <c r="CW146" s="119">
        <f t="shared" si="43"/>
        <v>0</v>
      </c>
      <c r="CX146" s="119">
        <f t="shared" si="44"/>
        <v>0</v>
      </c>
      <c r="CY146" s="119">
        <f t="shared" si="45"/>
        <v>0</v>
      </c>
      <c r="CZ146" s="119">
        <f t="shared" si="46"/>
        <v>0</v>
      </c>
      <c r="DA146" s="119">
        <f t="shared" si="47"/>
        <v>0</v>
      </c>
      <c r="DB146" s="119">
        <f t="shared" si="48"/>
        <v>0</v>
      </c>
      <c r="DC146" s="119">
        <f t="shared" si="49"/>
        <v>0</v>
      </c>
      <c r="DD146" s="119">
        <f t="shared" si="50"/>
        <v>0</v>
      </c>
      <c r="DE146" s="119">
        <f t="shared" si="51"/>
        <v>0</v>
      </c>
      <c r="DF146" s="119">
        <f t="shared" si="52"/>
        <v>0</v>
      </c>
      <c r="DG146" s="119">
        <f t="shared" si="53"/>
        <v>0</v>
      </c>
      <c r="DH146" s="119">
        <f t="shared" si="54"/>
        <v>0</v>
      </c>
      <c r="DI146" s="119">
        <f t="shared" si="55"/>
        <v>0</v>
      </c>
      <c r="DJ146" s="119">
        <f t="shared" si="56"/>
        <v>0</v>
      </c>
      <c r="DK146" s="126" t="str">
        <f t="shared" si="57"/>
        <v>1</v>
      </c>
      <c r="DL146" s="126">
        <f t="shared" ca="1" si="58"/>
        <v>0</v>
      </c>
      <c r="DM146" s="119">
        <f ca="1">IF($K146&lt;&gt;1,IF(ISNUMBER(INDEX(Import.PLE,$K146,DM$16)),IF(INDEX(Import.PLE,$K146,DM$16)&lt;=mediçao,BM146,0),0),PLE!$AA$28*BM146)</f>
        <v>0</v>
      </c>
      <c r="DN146" s="119">
        <f ca="1">IF($K146&lt;&gt;1,IF(ISNUMBER(INDEX(Import.PLE,$K146,DN$16)),IF(INDEX(Import.PLE,$K146,DN$16)&lt;=mediçao,BN146,0),0),PLE!$AA$28*BN146)</f>
        <v>0</v>
      </c>
      <c r="DO146" s="119">
        <f ca="1">IF($K146&lt;&gt;1,IF(ISNUMBER(INDEX(Import.PLE,$K146,DO$16)),IF(INDEX(Import.PLE,$K146,DO$16)&lt;=mediçao,BO146,0),0),PLE!$AA$28*BO146)</f>
        <v>0</v>
      </c>
      <c r="DP146" s="119">
        <f ca="1">IF($K146&lt;&gt;1,IF(ISNUMBER(INDEX(Import.PLE,$K146,DP$16)),IF(INDEX(Import.PLE,$K146,DP$16)&lt;=mediçao,BP146,0),0),PLE!$AA$28*BP146)</f>
        <v>0</v>
      </c>
      <c r="DQ146" s="119">
        <f ca="1">IF($K146&lt;&gt;1,IF(ISNUMBER(INDEX(Import.PLE,$K146,DQ$16)),IF(INDEX(Import.PLE,$K146,DQ$16)&lt;=mediçao,BQ146,0),0),PLE!$AA$28*BQ146)</f>
        <v>0</v>
      </c>
      <c r="DR146" s="119">
        <f ca="1">IF($K146&lt;&gt;1,IF(ISNUMBER(INDEX(Import.PLE,$K146,DR$16)),IF(INDEX(Import.PLE,$K146,DR$16)&lt;=mediçao,BR146,0),0),PLE!$AA$28*BR146)</f>
        <v>0</v>
      </c>
      <c r="DS146" s="119">
        <f ca="1">IF($K146&lt;&gt;1,IF(ISNUMBER(INDEX(Import.PLE,$K146,DS$16)),IF(INDEX(Import.PLE,$K146,DS$16)&lt;=mediçao,BS146,0),0),PLE!$AA$28*BS146)</f>
        <v>0</v>
      </c>
      <c r="DT146" s="119">
        <f ca="1">IF($K146&lt;&gt;1,IF(ISNUMBER(INDEX(Import.PLE,$K146,DT$16)),IF(INDEX(Import.PLE,$K146,DT$16)&lt;=mediçao,BT146,0),0),PLE!$AA$28*BT146)</f>
        <v>0</v>
      </c>
      <c r="DU146" s="119">
        <f ca="1">IF($K146&lt;&gt;1,IF(ISNUMBER(INDEX(Import.PLE,$K146,DU$16)),IF(INDEX(Import.PLE,$K146,DU$16)&lt;=mediçao,BU146,0),0),PLE!$AA$28*BU146)</f>
        <v>0</v>
      </c>
      <c r="DV146" s="119">
        <f ca="1">IF($K146&lt;&gt;1,IF(ISNUMBER(INDEX(Import.PLE,$K146,DV$16)),IF(INDEX(Import.PLE,$K146,DV$16)&lt;=mediçao,BV146,0),0),PLE!$AA$28*BV146)</f>
        <v>0</v>
      </c>
      <c r="DW146" s="119">
        <f ca="1">IF($K146&lt;&gt;1,IF(ISNUMBER(INDEX(Import.PLE,$K146,DW$16)),IF(INDEX(Import.PLE,$K146,DW$16)&lt;=mediçao,BW146,0),0),PLE!$AA$28*BW146)</f>
        <v>0</v>
      </c>
      <c r="DX146" s="119">
        <f ca="1">IF($K146&lt;&gt;1,IF(ISNUMBER(INDEX(Import.PLE,$K146,DX$16)),IF(INDEX(Import.PLE,$K146,DX$16)&lt;=mediçao,BX146,0),0),PLE!$AA$28*BX146)</f>
        <v>0</v>
      </c>
      <c r="DY146" s="119">
        <f ca="1">IF($K146&lt;&gt;1,IF(ISNUMBER(INDEX(Import.PLE,$K146,DY$16)),IF(INDEX(Import.PLE,$K146,DY$16)&lt;=mediçao,BY146,0),0),PLE!$AA$28*BY146)</f>
        <v>0</v>
      </c>
      <c r="DZ146" s="119">
        <f ca="1">IF($K146&lt;&gt;1,IF(ISNUMBER(INDEX(Import.PLE,$K146,DZ$16)),IF(INDEX(Import.PLE,$K146,DZ$16)&lt;=mediçao,BZ146,0),0),PLE!$AA$28*BZ146)</f>
        <v>0</v>
      </c>
      <c r="EA146" s="119">
        <f ca="1">IF($K146&lt;&gt;1,IF(ISNUMBER(INDEX(Import.PLE,$K146,EA$16)),IF(INDEX(Import.PLE,$K146,EA$16)&lt;=mediçao,CA146,0),0),PLE!$AA$28*CA146)</f>
        <v>0</v>
      </c>
      <c r="EB146" s="119">
        <f ca="1">IF($K146&lt;&gt;1,IF(ISNUMBER(INDEX(Import.PLE,$K146,EB$16)),IF(INDEX(Import.PLE,$K146,EB$16)&lt;=mediçao,CB146,0),0),PLE!$AA$28*CB146)</f>
        <v>0</v>
      </c>
      <c r="EC146" s="119">
        <f ca="1">IF($K146&lt;&gt;1,IF(ISNUMBER(INDEX(Import.PLE,$K146,EC$16)),IF(INDEX(Import.PLE,$K146,EC$16)&lt;=mediçao,CC146,0),0),PLE!$AA$28*CC146)</f>
        <v>0</v>
      </c>
      <c r="ED146" s="119">
        <f ca="1">IF($K146&lt;&gt;1,IF(ISNUMBER(INDEX(Import.PLE,$K146,ED$16)),IF(INDEX(Import.PLE,$K146,ED$16)&lt;=mediçao,CD146,0),0),PLE!$AA$28*CD146)</f>
        <v>0</v>
      </c>
      <c r="EE146" s="119">
        <f ca="1">IF($K146&lt;&gt;1,IF(ISNUMBER(INDEX(Import.PLE,$K146,EE$16)),IF(INDEX(Import.PLE,$K146,EE$16)&lt;=mediçao,CE146,0),0),PLE!$AA$28*CE146)</f>
        <v>0</v>
      </c>
      <c r="EF146" s="119">
        <f ca="1">IF($K146&lt;&gt;1,IF(ISNUMBER(INDEX(Import.PLE,$K146,EF$16)),IF(INDEX(Import.PLE,$K146,EF$16)&lt;=mediçao,CF146,0),0),PLE!$AA$28*CF146)</f>
        <v>0</v>
      </c>
      <c r="EG146" s="119">
        <f ca="1">IF($K146&lt;&gt;1,IF(ISNUMBER(INDEX(Import.PLE,$K146,EG$16)),IF(INDEX(Import.PLE,$K146,EG$16)&lt;=mediçao,CG146,0),0),PLE!$AA$28*CG146)</f>
        <v>0</v>
      </c>
      <c r="EH146" s="119">
        <f ca="1">IF($K146&lt;&gt;1,IF(ISNUMBER(INDEX(Import.PLE,$K146,EH$16)),IF(INDEX(Import.PLE,$K146,EH$16)&lt;=mediçao,CH146,0),0),PLE!$AA$28*CH146)</f>
        <v>0</v>
      </c>
      <c r="EI146" s="119">
        <f ca="1">IF($K146&lt;&gt;1,IF(ISNUMBER(INDEX(Import.PLE,$K146,EI$16)),IF(INDEX(Import.PLE,$K146,EI$16)&lt;=mediçao,CI146,0),0),PLE!$AA$28*CI146)</f>
        <v>0</v>
      </c>
      <c r="EJ146" s="119">
        <f ca="1">IF($K146&lt;&gt;1,IF(ISNUMBER(INDEX(Import.PLE,$K146,EJ$16)),IF(INDEX(Import.PLE,$K146,EJ$16)&lt;=mediçao,CJ146,0),0),PLE!$AA$28*CJ146)</f>
        <v>0</v>
      </c>
      <c r="EK146" s="119">
        <f ca="1">IF($K146&lt;&gt;1,IF(ISNUMBER(INDEX(Import.PLE,$K146,EK$16)),IF(INDEX(Import.PLE,$K146,EK$16)&lt;=mediçao,CK146,0),0),PLE!$AA$28*CK146)</f>
        <v>0</v>
      </c>
      <c r="EL146" s="119">
        <f ca="1">IF($K146&lt;&gt;1,IF(ISNUMBER(INDEX(Import.PLE,$K146,EL$16)),IF(INDEX(Import.PLE,$K146,EL$16)&lt;=mediçao,CL146,0),0),PLE!$AA$28*CL146)</f>
        <v>0</v>
      </c>
      <c r="EM146" s="119">
        <f ca="1">IF($K146&lt;&gt;1,IF(ISNUMBER(INDEX(Import.PLE,$K146,EM$16)),IF(INDEX(Import.PLE,$K146,EM$16)&lt;=mediçao,CM146,0),0),PLE!$AA$28*CM146)</f>
        <v>0</v>
      </c>
      <c r="EN146" s="119">
        <f ca="1">IF($K146&lt;&gt;1,IF(ISNUMBER(INDEX(Import.PLE,$K146,EN$16)),IF(INDEX(Import.PLE,$K146,EN$16)&lt;=mediçao,CN146,0),0),PLE!$AA$28*CN146)</f>
        <v>0</v>
      </c>
      <c r="EO146" s="119">
        <f ca="1">IF($K146&lt;&gt;1,IF(ISNUMBER(INDEX(Import.PLE,$K146,EO$16)),IF(INDEX(Import.PLE,$K146,EO$16)&lt;=mediçao,CO146,0),0),PLE!$AA$28*CO146)</f>
        <v>0</v>
      </c>
      <c r="EP146" s="119">
        <f ca="1">IF($K146&lt;&gt;1,IF(ISNUMBER(INDEX(Import.PLE,$K146,EP$16)),IF(INDEX(Import.PLE,$K146,EP$16)&lt;=mediçao,CP146,0),0),PLE!$AA$28*CP146)</f>
        <v>0</v>
      </c>
      <c r="EQ146" s="119">
        <f ca="1">IF($K146&lt;&gt;1,IF(ISNUMBER(INDEX(Import.PLE,$K146,EQ$16)),IF(INDEX(Import.PLE,$K146,EQ$16)&lt;=mediçao,CQ146,0),0),PLE!$AA$28*CQ146)</f>
        <v>0</v>
      </c>
      <c r="ER146" s="119">
        <f ca="1">IF($K146&lt;&gt;1,IF(ISNUMBER(INDEX(Import.PLE,$K146,ER$16)),IF(INDEX(Import.PLE,$K146,ER$16)&lt;=mediçao,CR146,0),0),PLE!$AA$28*CR146)</f>
        <v>0</v>
      </c>
      <c r="ES146" s="119">
        <f ca="1">IF($K146&lt;&gt;1,IF(ISNUMBER(INDEX(Import.PLE,$K146,ES$16)),IF(INDEX(Import.PLE,$K146,ES$16)&lt;=mediçao,CS146,0),0),PLE!$AA$28*CS146)</f>
        <v>0</v>
      </c>
      <c r="ET146" s="119">
        <f ca="1">IF($K146&lt;&gt;1,IF(ISNUMBER(INDEX(Import.PLE,$K146,ET$16)),IF(INDEX(Import.PLE,$K146,ET$16)&lt;=mediçao,CT146,0),0),PLE!$AA$28*CT146)</f>
        <v>0</v>
      </c>
      <c r="EU146" s="119">
        <f ca="1">IF($K146&lt;&gt;1,IF(ISNUMBER(INDEX(Import.PLE,$K146,EU$16)),IF(INDEX(Import.PLE,$K146,EU$16)&lt;=mediçao,CU146,0),0),PLE!$AA$28*CU146)</f>
        <v>0</v>
      </c>
      <c r="EV146" s="119">
        <f ca="1">IF($K146&lt;&gt;1,IF(ISNUMBER(INDEX(Import.PLE,$K146,EV$16)),IF(INDEX(Import.PLE,$K146,EV$16)&lt;=mediçao,CV146,0),0),PLE!$AA$28*CV146)</f>
        <v>0</v>
      </c>
      <c r="EW146" s="119">
        <f ca="1">IF($K146&lt;&gt;1,IF(ISNUMBER(INDEX(Import.PLE,$K146,EW$16)),IF(INDEX(Import.PLE,$K146,EW$16)&lt;=mediçao,CW146,0),0),PLE!$AA$28*CW146)</f>
        <v>0</v>
      </c>
      <c r="EX146" s="119">
        <f ca="1">IF($K146&lt;&gt;1,IF(ISNUMBER(INDEX(Import.PLE,$K146,EX$16)),IF(INDEX(Import.PLE,$K146,EX$16)&lt;=mediçao,CX146,0),0),PLE!$AA$28*CX146)</f>
        <v>0</v>
      </c>
      <c r="EY146" s="119">
        <f ca="1">IF($K146&lt;&gt;1,IF(ISNUMBER(INDEX(Import.PLE,$K146,EY$16)),IF(INDEX(Import.PLE,$K146,EY$16)&lt;=mediçao,CY146,0),0),PLE!$AA$28*CY146)</f>
        <v>0</v>
      </c>
      <c r="EZ146" s="119">
        <f ca="1">IF($K146&lt;&gt;1,IF(ISNUMBER(INDEX(Import.PLE,$K146,EZ$16)),IF(INDEX(Import.PLE,$K146,EZ$16)&lt;=mediçao,CZ146,0),0),PLE!$AA$28*CZ146)</f>
        <v>0</v>
      </c>
      <c r="FA146" s="119">
        <f ca="1">IF($K146&lt;&gt;1,IF(ISNUMBER(INDEX(Import.PLE,$K146,FA$16)),IF(INDEX(Import.PLE,$K146,FA$16)&lt;=mediçao,DA146,0),0),PLE!$AA$28*DA146)</f>
        <v>0</v>
      </c>
      <c r="FB146" s="119">
        <f ca="1">IF($K146&lt;&gt;1,IF(ISNUMBER(INDEX(Import.PLE,$K146,FB$16)),IF(INDEX(Import.PLE,$K146,FB$16)&lt;=mediçao,DB146,0),0),PLE!$AA$28*DB146)</f>
        <v>0</v>
      </c>
      <c r="FC146" s="119">
        <f ca="1">IF($K146&lt;&gt;1,IF(ISNUMBER(INDEX(Import.PLE,$K146,FC$16)),IF(INDEX(Import.PLE,$K146,FC$16)&lt;=mediçao,DC146,0),0),PLE!$AA$28*DC146)</f>
        <v>0</v>
      </c>
      <c r="FD146" s="119">
        <f ca="1">IF($K146&lt;&gt;1,IF(ISNUMBER(INDEX(Import.PLE,$K146,FD$16)),IF(INDEX(Import.PLE,$K146,FD$16)&lt;=mediçao,DD146,0),0),PLE!$AA$28*DD146)</f>
        <v>0</v>
      </c>
      <c r="FE146" s="119">
        <f ca="1">IF($K146&lt;&gt;1,IF(ISNUMBER(INDEX(Import.PLE,$K146,FE$16)),IF(INDEX(Import.PLE,$K146,FE$16)&lt;=mediçao,DE146,0),0),PLE!$AA$28*DE146)</f>
        <v>0</v>
      </c>
      <c r="FF146" s="119">
        <f ca="1">IF($K146&lt;&gt;1,IF(ISNUMBER(INDEX(Import.PLE,$K146,FF$16)),IF(INDEX(Import.PLE,$K146,FF$16)&lt;=mediçao,DF146,0),0),PLE!$AA$28*DF146)</f>
        <v>0</v>
      </c>
      <c r="FG146" s="119">
        <f ca="1">IF($K146&lt;&gt;1,IF(ISNUMBER(INDEX(Import.PLE,$K146,FG$16)),IF(INDEX(Import.PLE,$K146,FG$16)&lt;=mediçao,DG146,0),0),PLE!$AA$28*DG146)</f>
        <v>0</v>
      </c>
      <c r="FH146" s="119">
        <f ca="1">IF($K146&lt;&gt;1,IF(ISNUMBER(INDEX(Import.PLE,$K146,FH$16)),IF(INDEX(Import.PLE,$K146,FH$16)&lt;=mediçao,DH146,0),0),PLE!$AA$28*DH146)</f>
        <v>0</v>
      </c>
      <c r="FI146" s="119">
        <f ca="1">IF($K146&lt;&gt;1,IF(ISNUMBER(INDEX(Import.PLE,$K146,FI$16)),IF(INDEX(Import.PLE,$K146,FI$16)&lt;=mediçao,DI146,0),0),PLE!$AA$28*DI146)</f>
        <v>0</v>
      </c>
      <c r="FJ146" s="119">
        <f ca="1">IF($K146&lt;&gt;1,IF(ISNUMBER(INDEX(Import.PLE,$K146,FJ$16)),IF(INDEX(Import.PLE,$K146,FJ$16)&lt;=mediçao,DJ146,0),0),PLE!$AA$28*DJ146)</f>
        <v>0</v>
      </c>
    </row>
    <row r="147" spans="2:166" s="88" customFormat="1" ht="11.25" customHeight="1" x14ac:dyDescent="0.35">
      <c r="B147" s="118">
        <f t="shared" ca="1" si="60"/>
        <v>130</v>
      </c>
      <c r="C147" s="83" t="str">
        <f t="shared" si="4"/>
        <v>Serviço</v>
      </c>
      <c r="D147" s="138" t="s">
        <v>440</v>
      </c>
      <c r="E147" s="139" t="s">
        <v>441</v>
      </c>
      <c r="F147" s="137" t="s">
        <v>329</v>
      </c>
      <c r="G147" s="174">
        <f t="shared" si="5"/>
        <v>6</v>
      </c>
      <c r="H147" s="175">
        <f t="shared" si="6"/>
        <v>228.17999999999998</v>
      </c>
      <c r="I147" s="176">
        <v>1369.08</v>
      </c>
      <c r="J147" s="86"/>
      <c r="K147" s="168">
        <f>deactivatedados.form1</f>
        <v>15</v>
      </c>
      <c r="L147" s="167" t="s">
        <v>715</v>
      </c>
      <c r="M147" s="87"/>
      <c r="N147" s="181">
        <v>6</v>
      </c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  <c r="AA147" s="181"/>
      <c r="AB147" s="181"/>
      <c r="AC147" s="181"/>
      <c r="AD147" s="181"/>
      <c r="AE147" s="181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1"/>
      <c r="AT147" s="181"/>
      <c r="AU147" s="181"/>
      <c r="AV147" s="181"/>
      <c r="AW147" s="181"/>
      <c r="AX147" s="181"/>
      <c r="AY147" s="181"/>
      <c r="AZ147" s="181"/>
      <c r="BA147" s="181"/>
      <c r="BB147" s="181"/>
      <c r="BC147" s="181"/>
      <c r="BD147" s="181"/>
      <c r="BE147" s="181"/>
      <c r="BF147" s="181"/>
      <c r="BG147" s="181"/>
      <c r="BH147" s="181"/>
      <c r="BI147" s="181"/>
      <c r="BJ147" s="181"/>
      <c r="BK147" s="181"/>
      <c r="BM147" s="119">
        <f t="shared" ca="1" si="7"/>
        <v>1369.08</v>
      </c>
      <c r="BN147" s="119">
        <f t="shared" si="8"/>
        <v>0</v>
      </c>
      <c r="BO147" s="119">
        <f t="shared" si="9"/>
        <v>0</v>
      </c>
      <c r="BP147" s="119">
        <f t="shared" si="10"/>
        <v>0</v>
      </c>
      <c r="BQ147" s="119">
        <f t="shared" si="11"/>
        <v>0</v>
      </c>
      <c r="BR147" s="119">
        <f t="shared" si="12"/>
        <v>0</v>
      </c>
      <c r="BS147" s="119">
        <f t="shared" si="13"/>
        <v>0</v>
      </c>
      <c r="BT147" s="119">
        <f t="shared" si="14"/>
        <v>0</v>
      </c>
      <c r="BU147" s="119">
        <f t="shared" si="15"/>
        <v>0</v>
      </c>
      <c r="BV147" s="119">
        <f t="shared" si="16"/>
        <v>0</v>
      </c>
      <c r="BW147" s="119">
        <f t="shared" si="17"/>
        <v>0</v>
      </c>
      <c r="BX147" s="119">
        <f t="shared" si="18"/>
        <v>0</v>
      </c>
      <c r="BY147" s="119">
        <f t="shared" si="19"/>
        <v>0</v>
      </c>
      <c r="BZ147" s="119">
        <f t="shared" si="20"/>
        <v>0</v>
      </c>
      <c r="CA147" s="119">
        <f t="shared" si="21"/>
        <v>0</v>
      </c>
      <c r="CB147" s="119">
        <f t="shared" si="22"/>
        <v>0</v>
      </c>
      <c r="CC147" s="119">
        <f t="shared" si="23"/>
        <v>0</v>
      </c>
      <c r="CD147" s="119">
        <f t="shared" si="24"/>
        <v>0</v>
      </c>
      <c r="CE147" s="119">
        <f t="shared" si="25"/>
        <v>0</v>
      </c>
      <c r="CF147" s="119">
        <f t="shared" si="26"/>
        <v>0</v>
      </c>
      <c r="CG147" s="119">
        <f t="shared" si="27"/>
        <v>0</v>
      </c>
      <c r="CH147" s="119">
        <f t="shared" si="28"/>
        <v>0</v>
      </c>
      <c r="CI147" s="119">
        <f t="shared" si="29"/>
        <v>0</v>
      </c>
      <c r="CJ147" s="119">
        <f t="shared" si="30"/>
        <v>0</v>
      </c>
      <c r="CK147" s="119">
        <f t="shared" si="31"/>
        <v>0</v>
      </c>
      <c r="CL147" s="119">
        <f t="shared" si="32"/>
        <v>0</v>
      </c>
      <c r="CM147" s="119">
        <f t="shared" si="33"/>
        <v>0</v>
      </c>
      <c r="CN147" s="119">
        <f t="shared" si="34"/>
        <v>0</v>
      </c>
      <c r="CO147" s="119">
        <f t="shared" si="35"/>
        <v>0</v>
      </c>
      <c r="CP147" s="119">
        <f t="shared" si="36"/>
        <v>0</v>
      </c>
      <c r="CQ147" s="119">
        <f t="shared" si="37"/>
        <v>0</v>
      </c>
      <c r="CR147" s="119">
        <f t="shared" si="38"/>
        <v>0</v>
      </c>
      <c r="CS147" s="119">
        <f t="shared" si="39"/>
        <v>0</v>
      </c>
      <c r="CT147" s="119">
        <f t="shared" si="40"/>
        <v>0</v>
      </c>
      <c r="CU147" s="119">
        <f t="shared" si="41"/>
        <v>0</v>
      </c>
      <c r="CV147" s="119">
        <f t="shared" si="42"/>
        <v>0</v>
      </c>
      <c r="CW147" s="119">
        <f t="shared" si="43"/>
        <v>0</v>
      </c>
      <c r="CX147" s="119">
        <f t="shared" si="44"/>
        <v>0</v>
      </c>
      <c r="CY147" s="119">
        <f t="shared" si="45"/>
        <v>0</v>
      </c>
      <c r="CZ147" s="119">
        <f t="shared" si="46"/>
        <v>0</v>
      </c>
      <c r="DA147" s="119">
        <f t="shared" si="47"/>
        <v>0</v>
      </c>
      <c r="DB147" s="119">
        <f t="shared" si="48"/>
        <v>0</v>
      </c>
      <c r="DC147" s="119">
        <f t="shared" si="49"/>
        <v>0</v>
      </c>
      <c r="DD147" s="119">
        <f t="shared" si="50"/>
        <v>0</v>
      </c>
      <c r="DE147" s="119">
        <f t="shared" si="51"/>
        <v>0</v>
      </c>
      <c r="DF147" s="119">
        <f t="shared" si="52"/>
        <v>0</v>
      </c>
      <c r="DG147" s="119">
        <f t="shared" si="53"/>
        <v>0</v>
      </c>
      <c r="DH147" s="119">
        <f t="shared" si="54"/>
        <v>0</v>
      </c>
      <c r="DI147" s="119">
        <f t="shared" si="55"/>
        <v>0</v>
      </c>
      <c r="DJ147" s="119">
        <f t="shared" si="56"/>
        <v>0</v>
      </c>
      <c r="DK147" s="126" t="str">
        <f t="shared" si="57"/>
        <v>1</v>
      </c>
      <c r="DL147" s="126">
        <f t="shared" ca="1" si="58"/>
        <v>0</v>
      </c>
      <c r="DM147" s="119">
        <f ca="1">IF($K147&lt;&gt;1,IF(ISNUMBER(INDEX(Import.PLE,$K147,DM$16)),IF(INDEX(Import.PLE,$K147,DM$16)&lt;=mediçao,BM147,0),0),PLE!$AA$28*BM147)</f>
        <v>0</v>
      </c>
      <c r="DN147" s="119">
        <f ca="1">IF($K147&lt;&gt;1,IF(ISNUMBER(INDEX(Import.PLE,$K147,DN$16)),IF(INDEX(Import.PLE,$K147,DN$16)&lt;=mediçao,BN147,0),0),PLE!$AA$28*BN147)</f>
        <v>0</v>
      </c>
      <c r="DO147" s="119">
        <f ca="1">IF($K147&lt;&gt;1,IF(ISNUMBER(INDEX(Import.PLE,$K147,DO$16)),IF(INDEX(Import.PLE,$K147,DO$16)&lt;=mediçao,BO147,0),0),PLE!$AA$28*BO147)</f>
        <v>0</v>
      </c>
      <c r="DP147" s="119">
        <f ca="1">IF($K147&lt;&gt;1,IF(ISNUMBER(INDEX(Import.PLE,$K147,DP$16)),IF(INDEX(Import.PLE,$K147,DP$16)&lt;=mediçao,BP147,0),0),PLE!$AA$28*BP147)</f>
        <v>0</v>
      </c>
      <c r="DQ147" s="119">
        <f ca="1">IF($K147&lt;&gt;1,IF(ISNUMBER(INDEX(Import.PLE,$K147,DQ$16)),IF(INDEX(Import.PLE,$K147,DQ$16)&lt;=mediçao,BQ147,0),0),PLE!$AA$28*BQ147)</f>
        <v>0</v>
      </c>
      <c r="DR147" s="119">
        <f ca="1">IF($K147&lt;&gt;1,IF(ISNUMBER(INDEX(Import.PLE,$K147,DR$16)),IF(INDEX(Import.PLE,$K147,DR$16)&lt;=mediçao,BR147,0),0),PLE!$AA$28*BR147)</f>
        <v>0</v>
      </c>
      <c r="DS147" s="119">
        <f ca="1">IF($K147&lt;&gt;1,IF(ISNUMBER(INDEX(Import.PLE,$K147,DS$16)),IF(INDEX(Import.PLE,$K147,DS$16)&lt;=mediçao,BS147,0),0),PLE!$AA$28*BS147)</f>
        <v>0</v>
      </c>
      <c r="DT147" s="119">
        <f ca="1">IF($K147&lt;&gt;1,IF(ISNUMBER(INDEX(Import.PLE,$K147,DT$16)),IF(INDEX(Import.PLE,$K147,DT$16)&lt;=mediçao,BT147,0),0),PLE!$AA$28*BT147)</f>
        <v>0</v>
      </c>
      <c r="DU147" s="119">
        <f ca="1">IF($K147&lt;&gt;1,IF(ISNUMBER(INDEX(Import.PLE,$K147,DU$16)),IF(INDEX(Import.PLE,$K147,DU$16)&lt;=mediçao,BU147,0),0),PLE!$AA$28*BU147)</f>
        <v>0</v>
      </c>
      <c r="DV147" s="119">
        <f ca="1">IF($K147&lt;&gt;1,IF(ISNUMBER(INDEX(Import.PLE,$K147,DV$16)),IF(INDEX(Import.PLE,$K147,DV$16)&lt;=mediçao,BV147,0),0),PLE!$AA$28*BV147)</f>
        <v>0</v>
      </c>
      <c r="DW147" s="119">
        <f ca="1">IF($K147&lt;&gt;1,IF(ISNUMBER(INDEX(Import.PLE,$K147,DW$16)),IF(INDEX(Import.PLE,$K147,DW$16)&lt;=mediçao,BW147,0),0),PLE!$AA$28*BW147)</f>
        <v>0</v>
      </c>
      <c r="DX147" s="119">
        <f ca="1">IF($K147&lt;&gt;1,IF(ISNUMBER(INDEX(Import.PLE,$K147,DX$16)),IF(INDEX(Import.PLE,$K147,DX$16)&lt;=mediçao,BX147,0),0),PLE!$AA$28*BX147)</f>
        <v>0</v>
      </c>
      <c r="DY147" s="119">
        <f ca="1">IF($K147&lt;&gt;1,IF(ISNUMBER(INDEX(Import.PLE,$K147,DY$16)),IF(INDEX(Import.PLE,$K147,DY$16)&lt;=mediçao,BY147,0),0),PLE!$AA$28*BY147)</f>
        <v>0</v>
      </c>
      <c r="DZ147" s="119">
        <f ca="1">IF($K147&lt;&gt;1,IF(ISNUMBER(INDEX(Import.PLE,$K147,DZ$16)),IF(INDEX(Import.PLE,$K147,DZ$16)&lt;=mediçao,BZ147,0),0),PLE!$AA$28*BZ147)</f>
        <v>0</v>
      </c>
      <c r="EA147" s="119">
        <f ca="1">IF($K147&lt;&gt;1,IF(ISNUMBER(INDEX(Import.PLE,$K147,EA$16)),IF(INDEX(Import.PLE,$K147,EA$16)&lt;=mediçao,CA147,0),0),PLE!$AA$28*CA147)</f>
        <v>0</v>
      </c>
      <c r="EB147" s="119">
        <f ca="1">IF($K147&lt;&gt;1,IF(ISNUMBER(INDEX(Import.PLE,$K147,EB$16)),IF(INDEX(Import.PLE,$K147,EB$16)&lt;=mediçao,CB147,0),0),PLE!$AA$28*CB147)</f>
        <v>0</v>
      </c>
      <c r="EC147" s="119">
        <f ca="1">IF($K147&lt;&gt;1,IF(ISNUMBER(INDEX(Import.PLE,$K147,EC$16)),IF(INDEX(Import.PLE,$K147,EC$16)&lt;=mediçao,CC147,0),0),PLE!$AA$28*CC147)</f>
        <v>0</v>
      </c>
      <c r="ED147" s="119">
        <f ca="1">IF($K147&lt;&gt;1,IF(ISNUMBER(INDEX(Import.PLE,$K147,ED$16)),IF(INDEX(Import.PLE,$K147,ED$16)&lt;=mediçao,CD147,0),0),PLE!$AA$28*CD147)</f>
        <v>0</v>
      </c>
      <c r="EE147" s="119">
        <f ca="1">IF($K147&lt;&gt;1,IF(ISNUMBER(INDEX(Import.PLE,$K147,EE$16)),IF(INDEX(Import.PLE,$K147,EE$16)&lt;=mediçao,CE147,0),0),PLE!$AA$28*CE147)</f>
        <v>0</v>
      </c>
      <c r="EF147" s="119">
        <f ca="1">IF($K147&lt;&gt;1,IF(ISNUMBER(INDEX(Import.PLE,$K147,EF$16)),IF(INDEX(Import.PLE,$K147,EF$16)&lt;=mediçao,CF147,0),0),PLE!$AA$28*CF147)</f>
        <v>0</v>
      </c>
      <c r="EG147" s="119">
        <f ca="1">IF($K147&lt;&gt;1,IF(ISNUMBER(INDEX(Import.PLE,$K147,EG$16)),IF(INDEX(Import.PLE,$K147,EG$16)&lt;=mediçao,CG147,0),0),PLE!$AA$28*CG147)</f>
        <v>0</v>
      </c>
      <c r="EH147" s="119">
        <f ca="1">IF($K147&lt;&gt;1,IF(ISNUMBER(INDEX(Import.PLE,$K147,EH$16)),IF(INDEX(Import.PLE,$K147,EH$16)&lt;=mediçao,CH147,0),0),PLE!$AA$28*CH147)</f>
        <v>0</v>
      </c>
      <c r="EI147" s="119">
        <f ca="1">IF($K147&lt;&gt;1,IF(ISNUMBER(INDEX(Import.PLE,$K147,EI$16)),IF(INDEX(Import.PLE,$K147,EI$16)&lt;=mediçao,CI147,0),0),PLE!$AA$28*CI147)</f>
        <v>0</v>
      </c>
      <c r="EJ147" s="119">
        <f ca="1">IF($K147&lt;&gt;1,IF(ISNUMBER(INDEX(Import.PLE,$K147,EJ$16)),IF(INDEX(Import.PLE,$K147,EJ$16)&lt;=mediçao,CJ147,0),0),PLE!$AA$28*CJ147)</f>
        <v>0</v>
      </c>
      <c r="EK147" s="119">
        <f ca="1">IF($K147&lt;&gt;1,IF(ISNUMBER(INDEX(Import.PLE,$K147,EK$16)),IF(INDEX(Import.PLE,$K147,EK$16)&lt;=mediçao,CK147,0),0),PLE!$AA$28*CK147)</f>
        <v>0</v>
      </c>
      <c r="EL147" s="119">
        <f ca="1">IF($K147&lt;&gt;1,IF(ISNUMBER(INDEX(Import.PLE,$K147,EL$16)),IF(INDEX(Import.PLE,$K147,EL$16)&lt;=mediçao,CL147,0),0),PLE!$AA$28*CL147)</f>
        <v>0</v>
      </c>
      <c r="EM147" s="119">
        <f ca="1">IF($K147&lt;&gt;1,IF(ISNUMBER(INDEX(Import.PLE,$K147,EM$16)),IF(INDEX(Import.PLE,$K147,EM$16)&lt;=mediçao,CM147,0),0),PLE!$AA$28*CM147)</f>
        <v>0</v>
      </c>
      <c r="EN147" s="119">
        <f ca="1">IF($K147&lt;&gt;1,IF(ISNUMBER(INDEX(Import.PLE,$K147,EN$16)),IF(INDEX(Import.PLE,$K147,EN$16)&lt;=mediçao,CN147,0),0),PLE!$AA$28*CN147)</f>
        <v>0</v>
      </c>
      <c r="EO147" s="119">
        <f ca="1">IF($K147&lt;&gt;1,IF(ISNUMBER(INDEX(Import.PLE,$K147,EO$16)),IF(INDEX(Import.PLE,$K147,EO$16)&lt;=mediçao,CO147,0),0),PLE!$AA$28*CO147)</f>
        <v>0</v>
      </c>
      <c r="EP147" s="119">
        <f ca="1">IF($K147&lt;&gt;1,IF(ISNUMBER(INDEX(Import.PLE,$K147,EP$16)),IF(INDEX(Import.PLE,$K147,EP$16)&lt;=mediçao,CP147,0),0),PLE!$AA$28*CP147)</f>
        <v>0</v>
      </c>
      <c r="EQ147" s="119">
        <f ca="1">IF($K147&lt;&gt;1,IF(ISNUMBER(INDEX(Import.PLE,$K147,EQ$16)),IF(INDEX(Import.PLE,$K147,EQ$16)&lt;=mediçao,CQ147,0),0),PLE!$AA$28*CQ147)</f>
        <v>0</v>
      </c>
      <c r="ER147" s="119">
        <f ca="1">IF($K147&lt;&gt;1,IF(ISNUMBER(INDEX(Import.PLE,$K147,ER$16)),IF(INDEX(Import.PLE,$K147,ER$16)&lt;=mediçao,CR147,0),0),PLE!$AA$28*CR147)</f>
        <v>0</v>
      </c>
      <c r="ES147" s="119">
        <f ca="1">IF($K147&lt;&gt;1,IF(ISNUMBER(INDEX(Import.PLE,$K147,ES$16)),IF(INDEX(Import.PLE,$K147,ES$16)&lt;=mediçao,CS147,0),0),PLE!$AA$28*CS147)</f>
        <v>0</v>
      </c>
      <c r="ET147" s="119">
        <f ca="1">IF($K147&lt;&gt;1,IF(ISNUMBER(INDEX(Import.PLE,$K147,ET$16)),IF(INDEX(Import.PLE,$K147,ET$16)&lt;=mediçao,CT147,0),0),PLE!$AA$28*CT147)</f>
        <v>0</v>
      </c>
      <c r="EU147" s="119">
        <f ca="1">IF($K147&lt;&gt;1,IF(ISNUMBER(INDEX(Import.PLE,$K147,EU$16)),IF(INDEX(Import.PLE,$K147,EU$16)&lt;=mediçao,CU147,0),0),PLE!$AA$28*CU147)</f>
        <v>0</v>
      </c>
      <c r="EV147" s="119">
        <f ca="1">IF($K147&lt;&gt;1,IF(ISNUMBER(INDEX(Import.PLE,$K147,EV$16)),IF(INDEX(Import.PLE,$K147,EV$16)&lt;=mediçao,CV147,0),0),PLE!$AA$28*CV147)</f>
        <v>0</v>
      </c>
      <c r="EW147" s="119">
        <f ca="1">IF($K147&lt;&gt;1,IF(ISNUMBER(INDEX(Import.PLE,$K147,EW$16)),IF(INDEX(Import.PLE,$K147,EW$16)&lt;=mediçao,CW147,0),0),PLE!$AA$28*CW147)</f>
        <v>0</v>
      </c>
      <c r="EX147" s="119">
        <f ca="1">IF($K147&lt;&gt;1,IF(ISNUMBER(INDEX(Import.PLE,$K147,EX$16)),IF(INDEX(Import.PLE,$K147,EX$16)&lt;=mediçao,CX147,0),0),PLE!$AA$28*CX147)</f>
        <v>0</v>
      </c>
      <c r="EY147" s="119">
        <f ca="1">IF($K147&lt;&gt;1,IF(ISNUMBER(INDEX(Import.PLE,$K147,EY$16)),IF(INDEX(Import.PLE,$K147,EY$16)&lt;=mediçao,CY147,0),0),PLE!$AA$28*CY147)</f>
        <v>0</v>
      </c>
      <c r="EZ147" s="119">
        <f ca="1">IF($K147&lt;&gt;1,IF(ISNUMBER(INDEX(Import.PLE,$K147,EZ$16)),IF(INDEX(Import.PLE,$K147,EZ$16)&lt;=mediçao,CZ147,0),0),PLE!$AA$28*CZ147)</f>
        <v>0</v>
      </c>
      <c r="FA147" s="119">
        <f ca="1">IF($K147&lt;&gt;1,IF(ISNUMBER(INDEX(Import.PLE,$K147,FA$16)),IF(INDEX(Import.PLE,$K147,FA$16)&lt;=mediçao,DA147,0),0),PLE!$AA$28*DA147)</f>
        <v>0</v>
      </c>
      <c r="FB147" s="119">
        <f ca="1">IF($K147&lt;&gt;1,IF(ISNUMBER(INDEX(Import.PLE,$K147,FB$16)),IF(INDEX(Import.PLE,$K147,FB$16)&lt;=mediçao,DB147,0),0),PLE!$AA$28*DB147)</f>
        <v>0</v>
      </c>
      <c r="FC147" s="119">
        <f ca="1">IF($K147&lt;&gt;1,IF(ISNUMBER(INDEX(Import.PLE,$K147,FC$16)),IF(INDEX(Import.PLE,$K147,FC$16)&lt;=mediçao,DC147,0),0),PLE!$AA$28*DC147)</f>
        <v>0</v>
      </c>
      <c r="FD147" s="119">
        <f ca="1">IF($K147&lt;&gt;1,IF(ISNUMBER(INDEX(Import.PLE,$K147,FD$16)),IF(INDEX(Import.PLE,$K147,FD$16)&lt;=mediçao,DD147,0),0),PLE!$AA$28*DD147)</f>
        <v>0</v>
      </c>
      <c r="FE147" s="119">
        <f ca="1">IF($K147&lt;&gt;1,IF(ISNUMBER(INDEX(Import.PLE,$K147,FE$16)),IF(INDEX(Import.PLE,$K147,FE$16)&lt;=mediçao,DE147,0),0),PLE!$AA$28*DE147)</f>
        <v>0</v>
      </c>
      <c r="FF147" s="119">
        <f ca="1">IF($K147&lt;&gt;1,IF(ISNUMBER(INDEX(Import.PLE,$K147,FF$16)),IF(INDEX(Import.PLE,$K147,FF$16)&lt;=mediçao,DF147,0),0),PLE!$AA$28*DF147)</f>
        <v>0</v>
      </c>
      <c r="FG147" s="119">
        <f ca="1">IF($K147&lt;&gt;1,IF(ISNUMBER(INDEX(Import.PLE,$K147,FG$16)),IF(INDEX(Import.PLE,$K147,FG$16)&lt;=mediçao,DG147,0),0),PLE!$AA$28*DG147)</f>
        <v>0</v>
      </c>
      <c r="FH147" s="119">
        <f ca="1">IF($K147&lt;&gt;1,IF(ISNUMBER(INDEX(Import.PLE,$K147,FH$16)),IF(INDEX(Import.PLE,$K147,FH$16)&lt;=mediçao,DH147,0),0),PLE!$AA$28*DH147)</f>
        <v>0</v>
      </c>
      <c r="FI147" s="119">
        <f ca="1">IF($K147&lt;&gt;1,IF(ISNUMBER(INDEX(Import.PLE,$K147,FI$16)),IF(INDEX(Import.PLE,$K147,FI$16)&lt;=mediçao,DI147,0),0),PLE!$AA$28*DI147)</f>
        <v>0</v>
      </c>
      <c r="FJ147" s="119">
        <f ca="1">IF($K147&lt;&gt;1,IF(ISNUMBER(INDEX(Import.PLE,$K147,FJ$16)),IF(INDEX(Import.PLE,$K147,FJ$16)&lt;=mediçao,DJ147,0),0),PLE!$AA$28*DJ147)</f>
        <v>0</v>
      </c>
    </row>
    <row r="148" spans="2:166" s="88" customFormat="1" ht="11.25" customHeight="1" x14ac:dyDescent="0.35">
      <c r="B148" s="118">
        <f t="shared" ca="1" si="60"/>
        <v>131</v>
      </c>
      <c r="C148" s="83" t="str">
        <f t="shared" si="4"/>
        <v>Serviço</v>
      </c>
      <c r="D148" s="138" t="s">
        <v>442</v>
      </c>
      <c r="E148" s="139" t="s">
        <v>443</v>
      </c>
      <c r="F148" s="137" t="s">
        <v>329</v>
      </c>
      <c r="G148" s="174">
        <f t="shared" si="5"/>
        <v>15</v>
      </c>
      <c r="H148" s="175">
        <f t="shared" si="6"/>
        <v>27.18</v>
      </c>
      <c r="I148" s="176">
        <v>407.7</v>
      </c>
      <c r="J148" s="86"/>
      <c r="K148" s="168">
        <f>deactivatedados.form1</f>
        <v>15</v>
      </c>
      <c r="L148" s="167" t="s">
        <v>715</v>
      </c>
      <c r="M148" s="87"/>
      <c r="N148" s="181">
        <v>15</v>
      </c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  <c r="AA148" s="181"/>
      <c r="AB148" s="181"/>
      <c r="AC148" s="181"/>
      <c r="AD148" s="181"/>
      <c r="AE148" s="181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1"/>
      <c r="AT148" s="181"/>
      <c r="AU148" s="181"/>
      <c r="AV148" s="181"/>
      <c r="AW148" s="181"/>
      <c r="AX148" s="181"/>
      <c r="AY148" s="181"/>
      <c r="AZ148" s="181"/>
      <c r="BA148" s="181"/>
      <c r="BB148" s="181"/>
      <c r="BC148" s="181"/>
      <c r="BD148" s="181"/>
      <c r="BE148" s="181"/>
      <c r="BF148" s="181"/>
      <c r="BG148" s="181"/>
      <c r="BH148" s="181"/>
      <c r="BI148" s="181"/>
      <c r="BJ148" s="181"/>
      <c r="BK148" s="181"/>
      <c r="BM148" s="119">
        <f t="shared" ca="1" si="7"/>
        <v>407.7</v>
      </c>
      <c r="BN148" s="119">
        <f t="shared" si="8"/>
        <v>0</v>
      </c>
      <c r="BO148" s="119">
        <f t="shared" si="9"/>
        <v>0</v>
      </c>
      <c r="BP148" s="119">
        <f t="shared" si="10"/>
        <v>0</v>
      </c>
      <c r="BQ148" s="119">
        <f t="shared" si="11"/>
        <v>0</v>
      </c>
      <c r="BR148" s="119">
        <f t="shared" si="12"/>
        <v>0</v>
      </c>
      <c r="BS148" s="119">
        <f t="shared" si="13"/>
        <v>0</v>
      </c>
      <c r="BT148" s="119">
        <f t="shared" si="14"/>
        <v>0</v>
      </c>
      <c r="BU148" s="119">
        <f t="shared" si="15"/>
        <v>0</v>
      </c>
      <c r="BV148" s="119">
        <f t="shared" si="16"/>
        <v>0</v>
      </c>
      <c r="BW148" s="119">
        <f t="shared" si="17"/>
        <v>0</v>
      </c>
      <c r="BX148" s="119">
        <f t="shared" si="18"/>
        <v>0</v>
      </c>
      <c r="BY148" s="119">
        <f t="shared" si="19"/>
        <v>0</v>
      </c>
      <c r="BZ148" s="119">
        <f t="shared" si="20"/>
        <v>0</v>
      </c>
      <c r="CA148" s="119">
        <f t="shared" si="21"/>
        <v>0</v>
      </c>
      <c r="CB148" s="119">
        <f t="shared" si="22"/>
        <v>0</v>
      </c>
      <c r="CC148" s="119">
        <f t="shared" si="23"/>
        <v>0</v>
      </c>
      <c r="CD148" s="119">
        <f t="shared" si="24"/>
        <v>0</v>
      </c>
      <c r="CE148" s="119">
        <f t="shared" si="25"/>
        <v>0</v>
      </c>
      <c r="CF148" s="119">
        <f t="shared" si="26"/>
        <v>0</v>
      </c>
      <c r="CG148" s="119">
        <f t="shared" si="27"/>
        <v>0</v>
      </c>
      <c r="CH148" s="119">
        <f t="shared" si="28"/>
        <v>0</v>
      </c>
      <c r="CI148" s="119">
        <f t="shared" si="29"/>
        <v>0</v>
      </c>
      <c r="CJ148" s="119">
        <f t="shared" si="30"/>
        <v>0</v>
      </c>
      <c r="CK148" s="119">
        <f t="shared" si="31"/>
        <v>0</v>
      </c>
      <c r="CL148" s="119">
        <f t="shared" si="32"/>
        <v>0</v>
      </c>
      <c r="CM148" s="119">
        <f t="shared" si="33"/>
        <v>0</v>
      </c>
      <c r="CN148" s="119">
        <f t="shared" si="34"/>
        <v>0</v>
      </c>
      <c r="CO148" s="119">
        <f t="shared" si="35"/>
        <v>0</v>
      </c>
      <c r="CP148" s="119">
        <f t="shared" si="36"/>
        <v>0</v>
      </c>
      <c r="CQ148" s="119">
        <f t="shared" si="37"/>
        <v>0</v>
      </c>
      <c r="CR148" s="119">
        <f t="shared" si="38"/>
        <v>0</v>
      </c>
      <c r="CS148" s="119">
        <f t="shared" si="39"/>
        <v>0</v>
      </c>
      <c r="CT148" s="119">
        <f t="shared" si="40"/>
        <v>0</v>
      </c>
      <c r="CU148" s="119">
        <f t="shared" si="41"/>
        <v>0</v>
      </c>
      <c r="CV148" s="119">
        <f t="shared" si="42"/>
        <v>0</v>
      </c>
      <c r="CW148" s="119">
        <f t="shared" si="43"/>
        <v>0</v>
      </c>
      <c r="CX148" s="119">
        <f t="shared" si="44"/>
        <v>0</v>
      </c>
      <c r="CY148" s="119">
        <f t="shared" si="45"/>
        <v>0</v>
      </c>
      <c r="CZ148" s="119">
        <f t="shared" si="46"/>
        <v>0</v>
      </c>
      <c r="DA148" s="119">
        <f t="shared" si="47"/>
        <v>0</v>
      </c>
      <c r="DB148" s="119">
        <f t="shared" si="48"/>
        <v>0</v>
      </c>
      <c r="DC148" s="119">
        <f t="shared" si="49"/>
        <v>0</v>
      </c>
      <c r="DD148" s="119">
        <f t="shared" si="50"/>
        <v>0</v>
      </c>
      <c r="DE148" s="119">
        <f t="shared" si="51"/>
        <v>0</v>
      </c>
      <c r="DF148" s="119">
        <f t="shared" si="52"/>
        <v>0</v>
      </c>
      <c r="DG148" s="119">
        <f t="shared" si="53"/>
        <v>0</v>
      </c>
      <c r="DH148" s="119">
        <f t="shared" si="54"/>
        <v>0</v>
      </c>
      <c r="DI148" s="119">
        <f t="shared" si="55"/>
        <v>0</v>
      </c>
      <c r="DJ148" s="119">
        <f t="shared" si="56"/>
        <v>0</v>
      </c>
      <c r="DK148" s="126" t="str">
        <f t="shared" si="57"/>
        <v>1</v>
      </c>
      <c r="DL148" s="126">
        <f t="shared" ca="1" si="58"/>
        <v>0</v>
      </c>
      <c r="DM148" s="119">
        <f ca="1">IF($K148&lt;&gt;1,IF(ISNUMBER(INDEX(Import.PLE,$K148,DM$16)),IF(INDEX(Import.PLE,$K148,DM$16)&lt;=mediçao,BM148,0),0),PLE!$AA$28*BM148)</f>
        <v>0</v>
      </c>
      <c r="DN148" s="119">
        <f ca="1">IF($K148&lt;&gt;1,IF(ISNUMBER(INDEX(Import.PLE,$K148,DN$16)),IF(INDEX(Import.PLE,$K148,DN$16)&lt;=mediçao,BN148,0),0),PLE!$AA$28*BN148)</f>
        <v>0</v>
      </c>
      <c r="DO148" s="119">
        <f ca="1">IF($K148&lt;&gt;1,IF(ISNUMBER(INDEX(Import.PLE,$K148,DO$16)),IF(INDEX(Import.PLE,$K148,DO$16)&lt;=mediçao,BO148,0),0),PLE!$AA$28*BO148)</f>
        <v>0</v>
      </c>
      <c r="DP148" s="119">
        <f ca="1">IF($K148&lt;&gt;1,IF(ISNUMBER(INDEX(Import.PLE,$K148,DP$16)),IF(INDEX(Import.PLE,$K148,DP$16)&lt;=mediçao,BP148,0),0),PLE!$AA$28*BP148)</f>
        <v>0</v>
      </c>
      <c r="DQ148" s="119">
        <f ca="1">IF($K148&lt;&gt;1,IF(ISNUMBER(INDEX(Import.PLE,$K148,DQ$16)),IF(INDEX(Import.PLE,$K148,DQ$16)&lt;=mediçao,BQ148,0),0),PLE!$AA$28*BQ148)</f>
        <v>0</v>
      </c>
      <c r="DR148" s="119">
        <f ca="1">IF($K148&lt;&gt;1,IF(ISNUMBER(INDEX(Import.PLE,$K148,DR$16)),IF(INDEX(Import.PLE,$K148,DR$16)&lt;=mediçao,BR148,0),0),PLE!$AA$28*BR148)</f>
        <v>0</v>
      </c>
      <c r="DS148" s="119">
        <f ca="1">IF($K148&lt;&gt;1,IF(ISNUMBER(INDEX(Import.PLE,$K148,DS$16)),IF(INDEX(Import.PLE,$K148,DS$16)&lt;=mediçao,BS148,0),0),PLE!$AA$28*BS148)</f>
        <v>0</v>
      </c>
      <c r="DT148" s="119">
        <f ca="1">IF($K148&lt;&gt;1,IF(ISNUMBER(INDEX(Import.PLE,$K148,DT$16)),IF(INDEX(Import.PLE,$K148,DT$16)&lt;=mediçao,BT148,0),0),PLE!$AA$28*BT148)</f>
        <v>0</v>
      </c>
      <c r="DU148" s="119">
        <f ca="1">IF($K148&lt;&gt;1,IF(ISNUMBER(INDEX(Import.PLE,$K148,DU$16)),IF(INDEX(Import.PLE,$K148,DU$16)&lt;=mediçao,BU148,0),0),PLE!$AA$28*BU148)</f>
        <v>0</v>
      </c>
      <c r="DV148" s="119">
        <f ca="1">IF($K148&lt;&gt;1,IF(ISNUMBER(INDEX(Import.PLE,$K148,DV$16)),IF(INDEX(Import.PLE,$K148,DV$16)&lt;=mediçao,BV148,0),0),PLE!$AA$28*BV148)</f>
        <v>0</v>
      </c>
      <c r="DW148" s="119">
        <f ca="1">IF($K148&lt;&gt;1,IF(ISNUMBER(INDEX(Import.PLE,$K148,DW$16)),IF(INDEX(Import.PLE,$K148,DW$16)&lt;=mediçao,BW148,0),0),PLE!$AA$28*BW148)</f>
        <v>0</v>
      </c>
      <c r="DX148" s="119">
        <f ca="1">IF($K148&lt;&gt;1,IF(ISNUMBER(INDEX(Import.PLE,$K148,DX$16)),IF(INDEX(Import.PLE,$K148,DX$16)&lt;=mediçao,BX148,0),0),PLE!$AA$28*BX148)</f>
        <v>0</v>
      </c>
      <c r="DY148" s="119">
        <f ca="1">IF($K148&lt;&gt;1,IF(ISNUMBER(INDEX(Import.PLE,$K148,DY$16)),IF(INDEX(Import.PLE,$K148,DY$16)&lt;=mediçao,BY148,0),0),PLE!$AA$28*BY148)</f>
        <v>0</v>
      </c>
      <c r="DZ148" s="119">
        <f ca="1">IF($K148&lt;&gt;1,IF(ISNUMBER(INDEX(Import.PLE,$K148,DZ$16)),IF(INDEX(Import.PLE,$K148,DZ$16)&lt;=mediçao,BZ148,0),0),PLE!$AA$28*BZ148)</f>
        <v>0</v>
      </c>
      <c r="EA148" s="119">
        <f ca="1">IF($K148&lt;&gt;1,IF(ISNUMBER(INDEX(Import.PLE,$K148,EA$16)),IF(INDEX(Import.PLE,$K148,EA$16)&lt;=mediçao,CA148,0),0),PLE!$AA$28*CA148)</f>
        <v>0</v>
      </c>
      <c r="EB148" s="119">
        <f ca="1">IF($K148&lt;&gt;1,IF(ISNUMBER(INDEX(Import.PLE,$K148,EB$16)),IF(INDEX(Import.PLE,$K148,EB$16)&lt;=mediçao,CB148,0),0),PLE!$AA$28*CB148)</f>
        <v>0</v>
      </c>
      <c r="EC148" s="119">
        <f ca="1">IF($K148&lt;&gt;1,IF(ISNUMBER(INDEX(Import.PLE,$K148,EC$16)),IF(INDEX(Import.PLE,$K148,EC$16)&lt;=mediçao,CC148,0),0),PLE!$AA$28*CC148)</f>
        <v>0</v>
      </c>
      <c r="ED148" s="119">
        <f ca="1">IF($K148&lt;&gt;1,IF(ISNUMBER(INDEX(Import.PLE,$K148,ED$16)),IF(INDEX(Import.PLE,$K148,ED$16)&lt;=mediçao,CD148,0),0),PLE!$AA$28*CD148)</f>
        <v>0</v>
      </c>
      <c r="EE148" s="119">
        <f ca="1">IF($K148&lt;&gt;1,IF(ISNUMBER(INDEX(Import.PLE,$K148,EE$16)),IF(INDEX(Import.PLE,$K148,EE$16)&lt;=mediçao,CE148,0),0),PLE!$AA$28*CE148)</f>
        <v>0</v>
      </c>
      <c r="EF148" s="119">
        <f ca="1">IF($K148&lt;&gt;1,IF(ISNUMBER(INDEX(Import.PLE,$K148,EF$16)),IF(INDEX(Import.PLE,$K148,EF$16)&lt;=mediçao,CF148,0),0),PLE!$AA$28*CF148)</f>
        <v>0</v>
      </c>
      <c r="EG148" s="119">
        <f ca="1">IF($K148&lt;&gt;1,IF(ISNUMBER(INDEX(Import.PLE,$K148,EG$16)),IF(INDEX(Import.PLE,$K148,EG$16)&lt;=mediçao,CG148,0),0),PLE!$AA$28*CG148)</f>
        <v>0</v>
      </c>
      <c r="EH148" s="119">
        <f ca="1">IF($K148&lt;&gt;1,IF(ISNUMBER(INDEX(Import.PLE,$K148,EH$16)),IF(INDEX(Import.PLE,$K148,EH$16)&lt;=mediçao,CH148,0),0),PLE!$AA$28*CH148)</f>
        <v>0</v>
      </c>
      <c r="EI148" s="119">
        <f ca="1">IF($K148&lt;&gt;1,IF(ISNUMBER(INDEX(Import.PLE,$K148,EI$16)),IF(INDEX(Import.PLE,$K148,EI$16)&lt;=mediçao,CI148,0),0),PLE!$AA$28*CI148)</f>
        <v>0</v>
      </c>
      <c r="EJ148" s="119">
        <f ca="1">IF($K148&lt;&gt;1,IF(ISNUMBER(INDEX(Import.PLE,$K148,EJ$16)),IF(INDEX(Import.PLE,$K148,EJ$16)&lt;=mediçao,CJ148,0),0),PLE!$AA$28*CJ148)</f>
        <v>0</v>
      </c>
      <c r="EK148" s="119">
        <f ca="1">IF($K148&lt;&gt;1,IF(ISNUMBER(INDEX(Import.PLE,$K148,EK$16)),IF(INDEX(Import.PLE,$K148,EK$16)&lt;=mediçao,CK148,0),0),PLE!$AA$28*CK148)</f>
        <v>0</v>
      </c>
      <c r="EL148" s="119">
        <f ca="1">IF($K148&lt;&gt;1,IF(ISNUMBER(INDEX(Import.PLE,$K148,EL$16)),IF(INDEX(Import.PLE,$K148,EL$16)&lt;=mediçao,CL148,0),0),PLE!$AA$28*CL148)</f>
        <v>0</v>
      </c>
      <c r="EM148" s="119">
        <f ca="1">IF($K148&lt;&gt;1,IF(ISNUMBER(INDEX(Import.PLE,$K148,EM$16)),IF(INDEX(Import.PLE,$K148,EM$16)&lt;=mediçao,CM148,0),0),PLE!$AA$28*CM148)</f>
        <v>0</v>
      </c>
      <c r="EN148" s="119">
        <f ca="1">IF($K148&lt;&gt;1,IF(ISNUMBER(INDEX(Import.PLE,$K148,EN$16)),IF(INDEX(Import.PLE,$K148,EN$16)&lt;=mediçao,CN148,0),0),PLE!$AA$28*CN148)</f>
        <v>0</v>
      </c>
      <c r="EO148" s="119">
        <f ca="1">IF($K148&lt;&gt;1,IF(ISNUMBER(INDEX(Import.PLE,$K148,EO$16)),IF(INDEX(Import.PLE,$K148,EO$16)&lt;=mediçao,CO148,0),0),PLE!$AA$28*CO148)</f>
        <v>0</v>
      </c>
      <c r="EP148" s="119">
        <f ca="1">IF($K148&lt;&gt;1,IF(ISNUMBER(INDEX(Import.PLE,$K148,EP$16)),IF(INDEX(Import.PLE,$K148,EP$16)&lt;=mediçao,CP148,0),0),PLE!$AA$28*CP148)</f>
        <v>0</v>
      </c>
      <c r="EQ148" s="119">
        <f ca="1">IF($K148&lt;&gt;1,IF(ISNUMBER(INDEX(Import.PLE,$K148,EQ$16)),IF(INDEX(Import.PLE,$K148,EQ$16)&lt;=mediçao,CQ148,0),0),PLE!$AA$28*CQ148)</f>
        <v>0</v>
      </c>
      <c r="ER148" s="119">
        <f ca="1">IF($K148&lt;&gt;1,IF(ISNUMBER(INDEX(Import.PLE,$K148,ER$16)),IF(INDEX(Import.PLE,$K148,ER$16)&lt;=mediçao,CR148,0),0),PLE!$AA$28*CR148)</f>
        <v>0</v>
      </c>
      <c r="ES148" s="119">
        <f ca="1">IF($K148&lt;&gt;1,IF(ISNUMBER(INDEX(Import.PLE,$K148,ES$16)),IF(INDEX(Import.PLE,$K148,ES$16)&lt;=mediçao,CS148,0),0),PLE!$AA$28*CS148)</f>
        <v>0</v>
      </c>
      <c r="ET148" s="119">
        <f ca="1">IF($K148&lt;&gt;1,IF(ISNUMBER(INDEX(Import.PLE,$K148,ET$16)),IF(INDEX(Import.PLE,$K148,ET$16)&lt;=mediçao,CT148,0),0),PLE!$AA$28*CT148)</f>
        <v>0</v>
      </c>
      <c r="EU148" s="119">
        <f ca="1">IF($K148&lt;&gt;1,IF(ISNUMBER(INDEX(Import.PLE,$K148,EU$16)),IF(INDEX(Import.PLE,$K148,EU$16)&lt;=mediçao,CU148,0),0),PLE!$AA$28*CU148)</f>
        <v>0</v>
      </c>
      <c r="EV148" s="119">
        <f ca="1">IF($K148&lt;&gt;1,IF(ISNUMBER(INDEX(Import.PLE,$K148,EV$16)),IF(INDEX(Import.PLE,$K148,EV$16)&lt;=mediçao,CV148,0),0),PLE!$AA$28*CV148)</f>
        <v>0</v>
      </c>
      <c r="EW148" s="119">
        <f ca="1">IF($K148&lt;&gt;1,IF(ISNUMBER(INDEX(Import.PLE,$K148,EW$16)),IF(INDEX(Import.PLE,$K148,EW$16)&lt;=mediçao,CW148,0),0),PLE!$AA$28*CW148)</f>
        <v>0</v>
      </c>
      <c r="EX148" s="119">
        <f ca="1">IF($K148&lt;&gt;1,IF(ISNUMBER(INDEX(Import.PLE,$K148,EX$16)),IF(INDEX(Import.PLE,$K148,EX$16)&lt;=mediçao,CX148,0),0),PLE!$AA$28*CX148)</f>
        <v>0</v>
      </c>
      <c r="EY148" s="119">
        <f ca="1">IF($K148&lt;&gt;1,IF(ISNUMBER(INDEX(Import.PLE,$K148,EY$16)),IF(INDEX(Import.PLE,$K148,EY$16)&lt;=mediçao,CY148,0),0),PLE!$AA$28*CY148)</f>
        <v>0</v>
      </c>
      <c r="EZ148" s="119">
        <f ca="1">IF($K148&lt;&gt;1,IF(ISNUMBER(INDEX(Import.PLE,$K148,EZ$16)),IF(INDEX(Import.PLE,$K148,EZ$16)&lt;=mediçao,CZ148,0),0),PLE!$AA$28*CZ148)</f>
        <v>0</v>
      </c>
      <c r="FA148" s="119">
        <f ca="1">IF($K148&lt;&gt;1,IF(ISNUMBER(INDEX(Import.PLE,$K148,FA$16)),IF(INDEX(Import.PLE,$K148,FA$16)&lt;=mediçao,DA148,0),0),PLE!$AA$28*DA148)</f>
        <v>0</v>
      </c>
      <c r="FB148" s="119">
        <f ca="1">IF($K148&lt;&gt;1,IF(ISNUMBER(INDEX(Import.PLE,$K148,FB$16)),IF(INDEX(Import.PLE,$K148,FB$16)&lt;=mediçao,DB148,0),0),PLE!$AA$28*DB148)</f>
        <v>0</v>
      </c>
      <c r="FC148" s="119">
        <f ca="1">IF($K148&lt;&gt;1,IF(ISNUMBER(INDEX(Import.PLE,$K148,FC$16)),IF(INDEX(Import.PLE,$K148,FC$16)&lt;=mediçao,DC148,0),0),PLE!$AA$28*DC148)</f>
        <v>0</v>
      </c>
      <c r="FD148" s="119">
        <f ca="1">IF($K148&lt;&gt;1,IF(ISNUMBER(INDEX(Import.PLE,$K148,FD$16)),IF(INDEX(Import.PLE,$K148,FD$16)&lt;=mediçao,DD148,0),0),PLE!$AA$28*DD148)</f>
        <v>0</v>
      </c>
      <c r="FE148" s="119">
        <f ca="1">IF($K148&lt;&gt;1,IF(ISNUMBER(INDEX(Import.PLE,$K148,FE$16)),IF(INDEX(Import.PLE,$K148,FE$16)&lt;=mediçao,DE148,0),0),PLE!$AA$28*DE148)</f>
        <v>0</v>
      </c>
      <c r="FF148" s="119">
        <f ca="1">IF($K148&lt;&gt;1,IF(ISNUMBER(INDEX(Import.PLE,$K148,FF$16)),IF(INDEX(Import.PLE,$K148,FF$16)&lt;=mediçao,DF148,0),0),PLE!$AA$28*DF148)</f>
        <v>0</v>
      </c>
      <c r="FG148" s="119">
        <f ca="1">IF($K148&lt;&gt;1,IF(ISNUMBER(INDEX(Import.PLE,$K148,FG$16)),IF(INDEX(Import.PLE,$K148,FG$16)&lt;=mediçao,DG148,0),0),PLE!$AA$28*DG148)</f>
        <v>0</v>
      </c>
      <c r="FH148" s="119">
        <f ca="1">IF($K148&lt;&gt;1,IF(ISNUMBER(INDEX(Import.PLE,$K148,FH$16)),IF(INDEX(Import.PLE,$K148,FH$16)&lt;=mediçao,DH148,0),0),PLE!$AA$28*DH148)</f>
        <v>0</v>
      </c>
      <c r="FI148" s="119">
        <f ca="1">IF($K148&lt;&gt;1,IF(ISNUMBER(INDEX(Import.PLE,$K148,FI$16)),IF(INDEX(Import.PLE,$K148,FI$16)&lt;=mediçao,DI148,0),0),PLE!$AA$28*DI148)</f>
        <v>0</v>
      </c>
      <c r="FJ148" s="119">
        <f ca="1">IF($K148&lt;&gt;1,IF(ISNUMBER(INDEX(Import.PLE,$K148,FJ$16)),IF(INDEX(Import.PLE,$K148,FJ$16)&lt;=mediçao,DJ148,0),0),PLE!$AA$28*DJ148)</f>
        <v>0</v>
      </c>
    </row>
    <row r="149" spans="2:166" s="88" customFormat="1" ht="11.25" customHeight="1" x14ac:dyDescent="0.35">
      <c r="B149" s="118">
        <f t="shared" ca="1" si="60"/>
        <v>132</v>
      </c>
      <c r="C149" s="83" t="str">
        <f t="shared" si="4"/>
        <v>Serviço</v>
      </c>
      <c r="D149" s="138" t="s">
        <v>444</v>
      </c>
      <c r="E149" s="139" t="s">
        <v>445</v>
      </c>
      <c r="F149" s="137" t="s">
        <v>329</v>
      </c>
      <c r="G149" s="174">
        <f t="shared" si="5"/>
        <v>15</v>
      </c>
      <c r="H149" s="175">
        <f t="shared" si="6"/>
        <v>32.729999999999997</v>
      </c>
      <c r="I149" s="176">
        <v>490.95</v>
      </c>
      <c r="J149" s="86"/>
      <c r="K149" s="168">
        <f>deactivatedados.form1</f>
        <v>15</v>
      </c>
      <c r="L149" s="167" t="s">
        <v>715</v>
      </c>
      <c r="M149" s="87"/>
      <c r="N149" s="181">
        <v>15</v>
      </c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181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1"/>
      <c r="AT149" s="181"/>
      <c r="AU149" s="181"/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1"/>
      <c r="BF149" s="181"/>
      <c r="BG149" s="181"/>
      <c r="BH149" s="181"/>
      <c r="BI149" s="181"/>
      <c r="BJ149" s="181"/>
      <c r="BK149" s="181"/>
      <c r="BM149" s="119">
        <f t="shared" ca="1" si="7"/>
        <v>490.94999999999993</v>
      </c>
      <c r="BN149" s="119">
        <f t="shared" si="8"/>
        <v>0</v>
      </c>
      <c r="BO149" s="119">
        <f t="shared" si="9"/>
        <v>0</v>
      </c>
      <c r="BP149" s="119">
        <f t="shared" si="10"/>
        <v>0</v>
      </c>
      <c r="BQ149" s="119">
        <f t="shared" si="11"/>
        <v>0</v>
      </c>
      <c r="BR149" s="119">
        <f t="shared" si="12"/>
        <v>0</v>
      </c>
      <c r="BS149" s="119">
        <f t="shared" si="13"/>
        <v>0</v>
      </c>
      <c r="BT149" s="119">
        <f t="shared" si="14"/>
        <v>0</v>
      </c>
      <c r="BU149" s="119">
        <f t="shared" si="15"/>
        <v>0</v>
      </c>
      <c r="BV149" s="119">
        <f t="shared" si="16"/>
        <v>0</v>
      </c>
      <c r="BW149" s="119">
        <f t="shared" si="17"/>
        <v>0</v>
      </c>
      <c r="BX149" s="119">
        <f t="shared" si="18"/>
        <v>0</v>
      </c>
      <c r="BY149" s="119">
        <f t="shared" si="19"/>
        <v>0</v>
      </c>
      <c r="BZ149" s="119">
        <f t="shared" si="20"/>
        <v>0</v>
      </c>
      <c r="CA149" s="119">
        <f t="shared" si="21"/>
        <v>0</v>
      </c>
      <c r="CB149" s="119">
        <f t="shared" si="22"/>
        <v>0</v>
      </c>
      <c r="CC149" s="119">
        <f t="shared" si="23"/>
        <v>0</v>
      </c>
      <c r="CD149" s="119">
        <f t="shared" si="24"/>
        <v>0</v>
      </c>
      <c r="CE149" s="119">
        <f t="shared" si="25"/>
        <v>0</v>
      </c>
      <c r="CF149" s="119">
        <f t="shared" si="26"/>
        <v>0</v>
      </c>
      <c r="CG149" s="119">
        <f t="shared" si="27"/>
        <v>0</v>
      </c>
      <c r="CH149" s="119">
        <f t="shared" si="28"/>
        <v>0</v>
      </c>
      <c r="CI149" s="119">
        <f t="shared" si="29"/>
        <v>0</v>
      </c>
      <c r="CJ149" s="119">
        <f t="shared" si="30"/>
        <v>0</v>
      </c>
      <c r="CK149" s="119">
        <f t="shared" si="31"/>
        <v>0</v>
      </c>
      <c r="CL149" s="119">
        <f t="shared" si="32"/>
        <v>0</v>
      </c>
      <c r="CM149" s="119">
        <f t="shared" si="33"/>
        <v>0</v>
      </c>
      <c r="CN149" s="119">
        <f t="shared" si="34"/>
        <v>0</v>
      </c>
      <c r="CO149" s="119">
        <f t="shared" si="35"/>
        <v>0</v>
      </c>
      <c r="CP149" s="119">
        <f t="shared" si="36"/>
        <v>0</v>
      </c>
      <c r="CQ149" s="119">
        <f t="shared" si="37"/>
        <v>0</v>
      </c>
      <c r="CR149" s="119">
        <f t="shared" si="38"/>
        <v>0</v>
      </c>
      <c r="CS149" s="119">
        <f t="shared" si="39"/>
        <v>0</v>
      </c>
      <c r="CT149" s="119">
        <f t="shared" si="40"/>
        <v>0</v>
      </c>
      <c r="CU149" s="119">
        <f t="shared" si="41"/>
        <v>0</v>
      </c>
      <c r="CV149" s="119">
        <f t="shared" si="42"/>
        <v>0</v>
      </c>
      <c r="CW149" s="119">
        <f t="shared" si="43"/>
        <v>0</v>
      </c>
      <c r="CX149" s="119">
        <f t="shared" si="44"/>
        <v>0</v>
      </c>
      <c r="CY149" s="119">
        <f t="shared" si="45"/>
        <v>0</v>
      </c>
      <c r="CZ149" s="119">
        <f t="shared" si="46"/>
        <v>0</v>
      </c>
      <c r="DA149" s="119">
        <f t="shared" si="47"/>
        <v>0</v>
      </c>
      <c r="DB149" s="119">
        <f t="shared" si="48"/>
        <v>0</v>
      </c>
      <c r="DC149" s="119">
        <f t="shared" si="49"/>
        <v>0</v>
      </c>
      <c r="DD149" s="119">
        <f t="shared" si="50"/>
        <v>0</v>
      </c>
      <c r="DE149" s="119">
        <f t="shared" si="51"/>
        <v>0</v>
      </c>
      <c r="DF149" s="119">
        <f t="shared" si="52"/>
        <v>0</v>
      </c>
      <c r="DG149" s="119">
        <f t="shared" si="53"/>
        <v>0</v>
      </c>
      <c r="DH149" s="119">
        <f t="shared" si="54"/>
        <v>0</v>
      </c>
      <c r="DI149" s="119">
        <f t="shared" si="55"/>
        <v>0</v>
      </c>
      <c r="DJ149" s="119">
        <f t="shared" si="56"/>
        <v>0</v>
      </c>
      <c r="DK149" s="126" t="str">
        <f t="shared" si="57"/>
        <v>1</v>
      </c>
      <c r="DL149" s="126">
        <f t="shared" ca="1" si="58"/>
        <v>0</v>
      </c>
      <c r="DM149" s="119">
        <f ca="1">IF($K149&lt;&gt;1,IF(ISNUMBER(INDEX(Import.PLE,$K149,DM$16)),IF(INDEX(Import.PLE,$K149,DM$16)&lt;=mediçao,BM149,0),0),PLE!$AA$28*BM149)</f>
        <v>0</v>
      </c>
      <c r="DN149" s="119">
        <f ca="1">IF($K149&lt;&gt;1,IF(ISNUMBER(INDEX(Import.PLE,$K149,DN$16)),IF(INDEX(Import.PLE,$K149,DN$16)&lt;=mediçao,BN149,0),0),PLE!$AA$28*BN149)</f>
        <v>0</v>
      </c>
      <c r="DO149" s="119">
        <f ca="1">IF($K149&lt;&gt;1,IF(ISNUMBER(INDEX(Import.PLE,$K149,DO$16)),IF(INDEX(Import.PLE,$K149,DO$16)&lt;=mediçao,BO149,0),0),PLE!$AA$28*BO149)</f>
        <v>0</v>
      </c>
      <c r="DP149" s="119">
        <f ca="1">IF($K149&lt;&gt;1,IF(ISNUMBER(INDEX(Import.PLE,$K149,DP$16)),IF(INDEX(Import.PLE,$K149,DP$16)&lt;=mediçao,BP149,0),0),PLE!$AA$28*BP149)</f>
        <v>0</v>
      </c>
      <c r="DQ149" s="119">
        <f ca="1">IF($K149&lt;&gt;1,IF(ISNUMBER(INDEX(Import.PLE,$K149,DQ$16)),IF(INDEX(Import.PLE,$K149,DQ$16)&lt;=mediçao,BQ149,0),0),PLE!$AA$28*BQ149)</f>
        <v>0</v>
      </c>
      <c r="DR149" s="119">
        <f ca="1">IF($K149&lt;&gt;1,IF(ISNUMBER(INDEX(Import.PLE,$K149,DR$16)),IF(INDEX(Import.PLE,$K149,DR$16)&lt;=mediçao,BR149,0),0),PLE!$AA$28*BR149)</f>
        <v>0</v>
      </c>
      <c r="DS149" s="119">
        <f ca="1">IF($K149&lt;&gt;1,IF(ISNUMBER(INDEX(Import.PLE,$K149,DS$16)),IF(INDEX(Import.PLE,$K149,DS$16)&lt;=mediçao,BS149,0),0),PLE!$AA$28*BS149)</f>
        <v>0</v>
      </c>
      <c r="DT149" s="119">
        <f ca="1">IF($K149&lt;&gt;1,IF(ISNUMBER(INDEX(Import.PLE,$K149,DT$16)),IF(INDEX(Import.PLE,$K149,DT$16)&lt;=mediçao,BT149,0),0),PLE!$AA$28*BT149)</f>
        <v>0</v>
      </c>
      <c r="DU149" s="119">
        <f ca="1">IF($K149&lt;&gt;1,IF(ISNUMBER(INDEX(Import.PLE,$K149,DU$16)),IF(INDEX(Import.PLE,$K149,DU$16)&lt;=mediçao,BU149,0),0),PLE!$AA$28*BU149)</f>
        <v>0</v>
      </c>
      <c r="DV149" s="119">
        <f ca="1">IF($K149&lt;&gt;1,IF(ISNUMBER(INDEX(Import.PLE,$K149,DV$16)),IF(INDEX(Import.PLE,$K149,DV$16)&lt;=mediçao,BV149,0),0),PLE!$AA$28*BV149)</f>
        <v>0</v>
      </c>
      <c r="DW149" s="119">
        <f ca="1">IF($K149&lt;&gt;1,IF(ISNUMBER(INDEX(Import.PLE,$K149,DW$16)),IF(INDEX(Import.PLE,$K149,DW$16)&lt;=mediçao,BW149,0),0),PLE!$AA$28*BW149)</f>
        <v>0</v>
      </c>
      <c r="DX149" s="119">
        <f ca="1">IF($K149&lt;&gt;1,IF(ISNUMBER(INDEX(Import.PLE,$K149,DX$16)),IF(INDEX(Import.PLE,$K149,DX$16)&lt;=mediçao,BX149,0),0),PLE!$AA$28*BX149)</f>
        <v>0</v>
      </c>
      <c r="DY149" s="119">
        <f ca="1">IF($K149&lt;&gt;1,IF(ISNUMBER(INDEX(Import.PLE,$K149,DY$16)),IF(INDEX(Import.PLE,$K149,DY$16)&lt;=mediçao,BY149,0),0),PLE!$AA$28*BY149)</f>
        <v>0</v>
      </c>
      <c r="DZ149" s="119">
        <f ca="1">IF($K149&lt;&gt;1,IF(ISNUMBER(INDEX(Import.PLE,$K149,DZ$16)),IF(INDEX(Import.PLE,$K149,DZ$16)&lt;=mediçao,BZ149,0),0),PLE!$AA$28*BZ149)</f>
        <v>0</v>
      </c>
      <c r="EA149" s="119">
        <f ca="1">IF($K149&lt;&gt;1,IF(ISNUMBER(INDEX(Import.PLE,$K149,EA$16)),IF(INDEX(Import.PLE,$K149,EA$16)&lt;=mediçao,CA149,0),0),PLE!$AA$28*CA149)</f>
        <v>0</v>
      </c>
      <c r="EB149" s="119">
        <f ca="1">IF($K149&lt;&gt;1,IF(ISNUMBER(INDEX(Import.PLE,$K149,EB$16)),IF(INDEX(Import.PLE,$K149,EB$16)&lt;=mediçao,CB149,0),0),PLE!$AA$28*CB149)</f>
        <v>0</v>
      </c>
      <c r="EC149" s="119">
        <f ca="1">IF($K149&lt;&gt;1,IF(ISNUMBER(INDEX(Import.PLE,$K149,EC$16)),IF(INDEX(Import.PLE,$K149,EC$16)&lt;=mediçao,CC149,0),0),PLE!$AA$28*CC149)</f>
        <v>0</v>
      </c>
      <c r="ED149" s="119">
        <f ca="1">IF($K149&lt;&gt;1,IF(ISNUMBER(INDEX(Import.PLE,$K149,ED$16)),IF(INDEX(Import.PLE,$K149,ED$16)&lt;=mediçao,CD149,0),0),PLE!$AA$28*CD149)</f>
        <v>0</v>
      </c>
      <c r="EE149" s="119">
        <f ca="1">IF($K149&lt;&gt;1,IF(ISNUMBER(INDEX(Import.PLE,$K149,EE$16)),IF(INDEX(Import.PLE,$K149,EE$16)&lt;=mediçao,CE149,0),0),PLE!$AA$28*CE149)</f>
        <v>0</v>
      </c>
      <c r="EF149" s="119">
        <f ca="1">IF($K149&lt;&gt;1,IF(ISNUMBER(INDEX(Import.PLE,$K149,EF$16)),IF(INDEX(Import.PLE,$K149,EF$16)&lt;=mediçao,CF149,0),0),PLE!$AA$28*CF149)</f>
        <v>0</v>
      </c>
      <c r="EG149" s="119">
        <f ca="1">IF($K149&lt;&gt;1,IF(ISNUMBER(INDEX(Import.PLE,$K149,EG$16)),IF(INDEX(Import.PLE,$K149,EG$16)&lt;=mediçao,CG149,0),0),PLE!$AA$28*CG149)</f>
        <v>0</v>
      </c>
      <c r="EH149" s="119">
        <f ca="1">IF($K149&lt;&gt;1,IF(ISNUMBER(INDEX(Import.PLE,$K149,EH$16)),IF(INDEX(Import.PLE,$K149,EH$16)&lt;=mediçao,CH149,0),0),PLE!$AA$28*CH149)</f>
        <v>0</v>
      </c>
      <c r="EI149" s="119">
        <f ca="1">IF($K149&lt;&gt;1,IF(ISNUMBER(INDEX(Import.PLE,$K149,EI$16)),IF(INDEX(Import.PLE,$K149,EI$16)&lt;=mediçao,CI149,0),0),PLE!$AA$28*CI149)</f>
        <v>0</v>
      </c>
      <c r="EJ149" s="119">
        <f ca="1">IF($K149&lt;&gt;1,IF(ISNUMBER(INDEX(Import.PLE,$K149,EJ$16)),IF(INDEX(Import.PLE,$K149,EJ$16)&lt;=mediçao,CJ149,0),0),PLE!$AA$28*CJ149)</f>
        <v>0</v>
      </c>
      <c r="EK149" s="119">
        <f ca="1">IF($K149&lt;&gt;1,IF(ISNUMBER(INDEX(Import.PLE,$K149,EK$16)),IF(INDEX(Import.PLE,$K149,EK$16)&lt;=mediçao,CK149,0),0),PLE!$AA$28*CK149)</f>
        <v>0</v>
      </c>
      <c r="EL149" s="119">
        <f ca="1">IF($K149&lt;&gt;1,IF(ISNUMBER(INDEX(Import.PLE,$K149,EL$16)),IF(INDEX(Import.PLE,$K149,EL$16)&lt;=mediçao,CL149,0),0),PLE!$AA$28*CL149)</f>
        <v>0</v>
      </c>
      <c r="EM149" s="119">
        <f ca="1">IF($K149&lt;&gt;1,IF(ISNUMBER(INDEX(Import.PLE,$K149,EM$16)),IF(INDEX(Import.PLE,$K149,EM$16)&lt;=mediçao,CM149,0),0),PLE!$AA$28*CM149)</f>
        <v>0</v>
      </c>
      <c r="EN149" s="119">
        <f ca="1">IF($K149&lt;&gt;1,IF(ISNUMBER(INDEX(Import.PLE,$K149,EN$16)),IF(INDEX(Import.PLE,$K149,EN$16)&lt;=mediçao,CN149,0),0),PLE!$AA$28*CN149)</f>
        <v>0</v>
      </c>
      <c r="EO149" s="119">
        <f ca="1">IF($K149&lt;&gt;1,IF(ISNUMBER(INDEX(Import.PLE,$K149,EO$16)),IF(INDEX(Import.PLE,$K149,EO$16)&lt;=mediçao,CO149,0),0),PLE!$AA$28*CO149)</f>
        <v>0</v>
      </c>
      <c r="EP149" s="119">
        <f ca="1">IF($K149&lt;&gt;1,IF(ISNUMBER(INDEX(Import.PLE,$K149,EP$16)),IF(INDEX(Import.PLE,$K149,EP$16)&lt;=mediçao,CP149,0),0),PLE!$AA$28*CP149)</f>
        <v>0</v>
      </c>
      <c r="EQ149" s="119">
        <f ca="1">IF($K149&lt;&gt;1,IF(ISNUMBER(INDEX(Import.PLE,$K149,EQ$16)),IF(INDEX(Import.PLE,$K149,EQ$16)&lt;=mediçao,CQ149,0),0),PLE!$AA$28*CQ149)</f>
        <v>0</v>
      </c>
      <c r="ER149" s="119">
        <f ca="1">IF($K149&lt;&gt;1,IF(ISNUMBER(INDEX(Import.PLE,$K149,ER$16)),IF(INDEX(Import.PLE,$K149,ER$16)&lt;=mediçao,CR149,0),0),PLE!$AA$28*CR149)</f>
        <v>0</v>
      </c>
      <c r="ES149" s="119">
        <f ca="1">IF($K149&lt;&gt;1,IF(ISNUMBER(INDEX(Import.PLE,$K149,ES$16)),IF(INDEX(Import.PLE,$K149,ES$16)&lt;=mediçao,CS149,0),0),PLE!$AA$28*CS149)</f>
        <v>0</v>
      </c>
      <c r="ET149" s="119">
        <f ca="1">IF($K149&lt;&gt;1,IF(ISNUMBER(INDEX(Import.PLE,$K149,ET$16)),IF(INDEX(Import.PLE,$K149,ET$16)&lt;=mediçao,CT149,0),0),PLE!$AA$28*CT149)</f>
        <v>0</v>
      </c>
      <c r="EU149" s="119">
        <f ca="1">IF($K149&lt;&gt;1,IF(ISNUMBER(INDEX(Import.PLE,$K149,EU$16)),IF(INDEX(Import.PLE,$K149,EU$16)&lt;=mediçao,CU149,0),0),PLE!$AA$28*CU149)</f>
        <v>0</v>
      </c>
      <c r="EV149" s="119">
        <f ca="1">IF($K149&lt;&gt;1,IF(ISNUMBER(INDEX(Import.PLE,$K149,EV$16)),IF(INDEX(Import.PLE,$K149,EV$16)&lt;=mediçao,CV149,0),0),PLE!$AA$28*CV149)</f>
        <v>0</v>
      </c>
      <c r="EW149" s="119">
        <f ca="1">IF($K149&lt;&gt;1,IF(ISNUMBER(INDEX(Import.PLE,$K149,EW$16)),IF(INDEX(Import.PLE,$K149,EW$16)&lt;=mediçao,CW149,0),0),PLE!$AA$28*CW149)</f>
        <v>0</v>
      </c>
      <c r="EX149" s="119">
        <f ca="1">IF($K149&lt;&gt;1,IF(ISNUMBER(INDEX(Import.PLE,$K149,EX$16)),IF(INDEX(Import.PLE,$K149,EX$16)&lt;=mediçao,CX149,0),0),PLE!$AA$28*CX149)</f>
        <v>0</v>
      </c>
      <c r="EY149" s="119">
        <f ca="1">IF($K149&lt;&gt;1,IF(ISNUMBER(INDEX(Import.PLE,$K149,EY$16)),IF(INDEX(Import.PLE,$K149,EY$16)&lt;=mediçao,CY149,0),0),PLE!$AA$28*CY149)</f>
        <v>0</v>
      </c>
      <c r="EZ149" s="119">
        <f ca="1">IF($K149&lt;&gt;1,IF(ISNUMBER(INDEX(Import.PLE,$K149,EZ$16)),IF(INDEX(Import.PLE,$K149,EZ$16)&lt;=mediçao,CZ149,0),0),PLE!$AA$28*CZ149)</f>
        <v>0</v>
      </c>
      <c r="FA149" s="119">
        <f ca="1">IF($K149&lt;&gt;1,IF(ISNUMBER(INDEX(Import.PLE,$K149,FA$16)),IF(INDEX(Import.PLE,$K149,FA$16)&lt;=mediçao,DA149,0),0),PLE!$AA$28*DA149)</f>
        <v>0</v>
      </c>
      <c r="FB149" s="119">
        <f ca="1">IF($K149&lt;&gt;1,IF(ISNUMBER(INDEX(Import.PLE,$K149,FB$16)),IF(INDEX(Import.PLE,$K149,FB$16)&lt;=mediçao,DB149,0),0),PLE!$AA$28*DB149)</f>
        <v>0</v>
      </c>
      <c r="FC149" s="119">
        <f ca="1">IF($K149&lt;&gt;1,IF(ISNUMBER(INDEX(Import.PLE,$K149,FC$16)),IF(INDEX(Import.PLE,$K149,FC$16)&lt;=mediçao,DC149,0),0),PLE!$AA$28*DC149)</f>
        <v>0</v>
      </c>
      <c r="FD149" s="119">
        <f ca="1">IF($K149&lt;&gt;1,IF(ISNUMBER(INDEX(Import.PLE,$K149,FD$16)),IF(INDEX(Import.PLE,$K149,FD$16)&lt;=mediçao,DD149,0),0),PLE!$AA$28*DD149)</f>
        <v>0</v>
      </c>
      <c r="FE149" s="119">
        <f ca="1">IF($K149&lt;&gt;1,IF(ISNUMBER(INDEX(Import.PLE,$K149,FE$16)),IF(INDEX(Import.PLE,$K149,FE$16)&lt;=mediçao,DE149,0),0),PLE!$AA$28*DE149)</f>
        <v>0</v>
      </c>
      <c r="FF149" s="119">
        <f ca="1">IF($K149&lt;&gt;1,IF(ISNUMBER(INDEX(Import.PLE,$K149,FF$16)),IF(INDEX(Import.PLE,$K149,FF$16)&lt;=mediçao,DF149,0),0),PLE!$AA$28*DF149)</f>
        <v>0</v>
      </c>
      <c r="FG149" s="119">
        <f ca="1">IF($K149&lt;&gt;1,IF(ISNUMBER(INDEX(Import.PLE,$K149,FG$16)),IF(INDEX(Import.PLE,$K149,FG$16)&lt;=mediçao,DG149,0),0),PLE!$AA$28*DG149)</f>
        <v>0</v>
      </c>
      <c r="FH149" s="119">
        <f ca="1">IF($K149&lt;&gt;1,IF(ISNUMBER(INDEX(Import.PLE,$K149,FH$16)),IF(INDEX(Import.PLE,$K149,FH$16)&lt;=mediçao,DH149,0),0),PLE!$AA$28*DH149)</f>
        <v>0</v>
      </c>
      <c r="FI149" s="119">
        <f ca="1">IF($K149&lt;&gt;1,IF(ISNUMBER(INDEX(Import.PLE,$K149,FI$16)),IF(INDEX(Import.PLE,$K149,FI$16)&lt;=mediçao,DI149,0),0),PLE!$AA$28*DI149)</f>
        <v>0</v>
      </c>
      <c r="FJ149" s="119">
        <f ca="1">IF($K149&lt;&gt;1,IF(ISNUMBER(INDEX(Import.PLE,$K149,FJ$16)),IF(INDEX(Import.PLE,$K149,FJ$16)&lt;=mediçao,DJ149,0),0),PLE!$AA$28*DJ149)</f>
        <v>0</v>
      </c>
    </row>
    <row r="150" spans="2:166" s="88" customFormat="1" ht="11.25" customHeight="1" x14ac:dyDescent="0.35">
      <c r="B150" s="118">
        <f t="shared" ca="1" si="60"/>
        <v>133</v>
      </c>
      <c r="C150" s="83" t="str">
        <f t="shared" si="4"/>
        <v>Serviço</v>
      </c>
      <c r="D150" s="138" t="s">
        <v>446</v>
      </c>
      <c r="E150" s="139" t="s">
        <v>447</v>
      </c>
      <c r="F150" s="137" t="s">
        <v>329</v>
      </c>
      <c r="G150" s="174">
        <f t="shared" si="5"/>
        <v>6</v>
      </c>
      <c r="H150" s="175">
        <f t="shared" si="6"/>
        <v>55.06</v>
      </c>
      <c r="I150" s="176">
        <v>330.36</v>
      </c>
      <c r="J150" s="86"/>
      <c r="K150" s="168">
        <f>deactivatedados.form1</f>
        <v>15</v>
      </c>
      <c r="L150" s="167" t="s">
        <v>715</v>
      </c>
      <c r="M150" s="87"/>
      <c r="N150" s="181">
        <v>6</v>
      </c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1"/>
      <c r="AT150" s="181"/>
      <c r="AU150" s="181"/>
      <c r="AV150" s="181"/>
      <c r="AW150" s="181"/>
      <c r="AX150" s="181"/>
      <c r="AY150" s="181"/>
      <c r="AZ150" s="181"/>
      <c r="BA150" s="181"/>
      <c r="BB150" s="181"/>
      <c r="BC150" s="181"/>
      <c r="BD150" s="181"/>
      <c r="BE150" s="181"/>
      <c r="BF150" s="181"/>
      <c r="BG150" s="181"/>
      <c r="BH150" s="181"/>
      <c r="BI150" s="181"/>
      <c r="BJ150" s="181"/>
      <c r="BK150" s="181"/>
      <c r="BM150" s="119">
        <f t="shared" ca="1" si="7"/>
        <v>330.36</v>
      </c>
      <c r="BN150" s="119">
        <f t="shared" si="8"/>
        <v>0</v>
      </c>
      <c r="BO150" s="119">
        <f t="shared" si="9"/>
        <v>0</v>
      </c>
      <c r="BP150" s="119">
        <f t="shared" si="10"/>
        <v>0</v>
      </c>
      <c r="BQ150" s="119">
        <f t="shared" si="11"/>
        <v>0</v>
      </c>
      <c r="BR150" s="119">
        <f t="shared" si="12"/>
        <v>0</v>
      </c>
      <c r="BS150" s="119">
        <f t="shared" si="13"/>
        <v>0</v>
      </c>
      <c r="BT150" s="119">
        <f t="shared" si="14"/>
        <v>0</v>
      </c>
      <c r="BU150" s="119">
        <f t="shared" si="15"/>
        <v>0</v>
      </c>
      <c r="BV150" s="119">
        <f t="shared" si="16"/>
        <v>0</v>
      </c>
      <c r="BW150" s="119">
        <f t="shared" si="17"/>
        <v>0</v>
      </c>
      <c r="BX150" s="119">
        <f t="shared" si="18"/>
        <v>0</v>
      </c>
      <c r="BY150" s="119">
        <f t="shared" si="19"/>
        <v>0</v>
      </c>
      <c r="BZ150" s="119">
        <f t="shared" si="20"/>
        <v>0</v>
      </c>
      <c r="CA150" s="119">
        <f t="shared" si="21"/>
        <v>0</v>
      </c>
      <c r="CB150" s="119">
        <f t="shared" si="22"/>
        <v>0</v>
      </c>
      <c r="CC150" s="119">
        <f t="shared" si="23"/>
        <v>0</v>
      </c>
      <c r="CD150" s="119">
        <f t="shared" si="24"/>
        <v>0</v>
      </c>
      <c r="CE150" s="119">
        <f t="shared" si="25"/>
        <v>0</v>
      </c>
      <c r="CF150" s="119">
        <f t="shared" si="26"/>
        <v>0</v>
      </c>
      <c r="CG150" s="119">
        <f t="shared" si="27"/>
        <v>0</v>
      </c>
      <c r="CH150" s="119">
        <f t="shared" si="28"/>
        <v>0</v>
      </c>
      <c r="CI150" s="119">
        <f t="shared" si="29"/>
        <v>0</v>
      </c>
      <c r="CJ150" s="119">
        <f t="shared" si="30"/>
        <v>0</v>
      </c>
      <c r="CK150" s="119">
        <f t="shared" si="31"/>
        <v>0</v>
      </c>
      <c r="CL150" s="119">
        <f t="shared" si="32"/>
        <v>0</v>
      </c>
      <c r="CM150" s="119">
        <f t="shared" si="33"/>
        <v>0</v>
      </c>
      <c r="CN150" s="119">
        <f t="shared" si="34"/>
        <v>0</v>
      </c>
      <c r="CO150" s="119">
        <f t="shared" si="35"/>
        <v>0</v>
      </c>
      <c r="CP150" s="119">
        <f t="shared" si="36"/>
        <v>0</v>
      </c>
      <c r="CQ150" s="119">
        <f t="shared" si="37"/>
        <v>0</v>
      </c>
      <c r="CR150" s="119">
        <f t="shared" si="38"/>
        <v>0</v>
      </c>
      <c r="CS150" s="119">
        <f t="shared" si="39"/>
        <v>0</v>
      </c>
      <c r="CT150" s="119">
        <f t="shared" si="40"/>
        <v>0</v>
      </c>
      <c r="CU150" s="119">
        <f t="shared" si="41"/>
        <v>0</v>
      </c>
      <c r="CV150" s="119">
        <f t="shared" si="42"/>
        <v>0</v>
      </c>
      <c r="CW150" s="119">
        <f t="shared" si="43"/>
        <v>0</v>
      </c>
      <c r="CX150" s="119">
        <f t="shared" si="44"/>
        <v>0</v>
      </c>
      <c r="CY150" s="119">
        <f t="shared" si="45"/>
        <v>0</v>
      </c>
      <c r="CZ150" s="119">
        <f t="shared" si="46"/>
        <v>0</v>
      </c>
      <c r="DA150" s="119">
        <f t="shared" si="47"/>
        <v>0</v>
      </c>
      <c r="DB150" s="119">
        <f t="shared" si="48"/>
        <v>0</v>
      </c>
      <c r="DC150" s="119">
        <f t="shared" si="49"/>
        <v>0</v>
      </c>
      <c r="DD150" s="119">
        <f t="shared" si="50"/>
        <v>0</v>
      </c>
      <c r="DE150" s="119">
        <f t="shared" si="51"/>
        <v>0</v>
      </c>
      <c r="DF150" s="119">
        <f t="shared" si="52"/>
        <v>0</v>
      </c>
      <c r="DG150" s="119">
        <f t="shared" si="53"/>
        <v>0</v>
      </c>
      <c r="DH150" s="119">
        <f t="shared" si="54"/>
        <v>0</v>
      </c>
      <c r="DI150" s="119">
        <f t="shared" si="55"/>
        <v>0</v>
      </c>
      <c r="DJ150" s="119">
        <f t="shared" si="56"/>
        <v>0</v>
      </c>
      <c r="DK150" s="126" t="str">
        <f t="shared" si="57"/>
        <v>1</v>
      </c>
      <c r="DL150" s="126">
        <f t="shared" ca="1" si="58"/>
        <v>0</v>
      </c>
      <c r="DM150" s="119">
        <f ca="1">IF($K150&lt;&gt;1,IF(ISNUMBER(INDEX(Import.PLE,$K150,DM$16)),IF(INDEX(Import.PLE,$K150,DM$16)&lt;=mediçao,BM150,0),0),PLE!$AA$28*BM150)</f>
        <v>0</v>
      </c>
      <c r="DN150" s="119">
        <f ca="1">IF($K150&lt;&gt;1,IF(ISNUMBER(INDEX(Import.PLE,$K150,DN$16)),IF(INDEX(Import.PLE,$K150,DN$16)&lt;=mediçao,BN150,0),0),PLE!$AA$28*BN150)</f>
        <v>0</v>
      </c>
      <c r="DO150" s="119">
        <f ca="1">IF($K150&lt;&gt;1,IF(ISNUMBER(INDEX(Import.PLE,$K150,DO$16)),IF(INDEX(Import.PLE,$K150,DO$16)&lt;=mediçao,BO150,0),0),PLE!$AA$28*BO150)</f>
        <v>0</v>
      </c>
      <c r="DP150" s="119">
        <f ca="1">IF($K150&lt;&gt;1,IF(ISNUMBER(INDEX(Import.PLE,$K150,DP$16)),IF(INDEX(Import.PLE,$K150,DP$16)&lt;=mediçao,BP150,0),0),PLE!$AA$28*BP150)</f>
        <v>0</v>
      </c>
      <c r="DQ150" s="119">
        <f ca="1">IF($K150&lt;&gt;1,IF(ISNUMBER(INDEX(Import.PLE,$K150,DQ$16)),IF(INDEX(Import.PLE,$K150,DQ$16)&lt;=mediçao,BQ150,0),0),PLE!$AA$28*BQ150)</f>
        <v>0</v>
      </c>
      <c r="DR150" s="119">
        <f ca="1">IF($K150&lt;&gt;1,IF(ISNUMBER(INDEX(Import.PLE,$K150,DR$16)),IF(INDEX(Import.PLE,$K150,DR$16)&lt;=mediçao,BR150,0),0),PLE!$AA$28*BR150)</f>
        <v>0</v>
      </c>
      <c r="DS150" s="119">
        <f ca="1">IF($K150&lt;&gt;1,IF(ISNUMBER(INDEX(Import.PLE,$K150,DS$16)),IF(INDEX(Import.PLE,$K150,DS$16)&lt;=mediçao,BS150,0),0),PLE!$AA$28*BS150)</f>
        <v>0</v>
      </c>
      <c r="DT150" s="119">
        <f ca="1">IF($K150&lt;&gt;1,IF(ISNUMBER(INDEX(Import.PLE,$K150,DT$16)),IF(INDEX(Import.PLE,$K150,DT$16)&lt;=mediçao,BT150,0),0),PLE!$AA$28*BT150)</f>
        <v>0</v>
      </c>
      <c r="DU150" s="119">
        <f ca="1">IF($K150&lt;&gt;1,IF(ISNUMBER(INDEX(Import.PLE,$K150,DU$16)),IF(INDEX(Import.PLE,$K150,DU$16)&lt;=mediçao,BU150,0),0),PLE!$AA$28*BU150)</f>
        <v>0</v>
      </c>
      <c r="DV150" s="119">
        <f ca="1">IF($K150&lt;&gt;1,IF(ISNUMBER(INDEX(Import.PLE,$K150,DV$16)),IF(INDEX(Import.PLE,$K150,DV$16)&lt;=mediçao,BV150,0),0),PLE!$AA$28*BV150)</f>
        <v>0</v>
      </c>
      <c r="DW150" s="119">
        <f ca="1">IF($K150&lt;&gt;1,IF(ISNUMBER(INDEX(Import.PLE,$K150,DW$16)),IF(INDEX(Import.PLE,$K150,DW$16)&lt;=mediçao,BW150,0),0),PLE!$AA$28*BW150)</f>
        <v>0</v>
      </c>
      <c r="DX150" s="119">
        <f ca="1">IF($K150&lt;&gt;1,IF(ISNUMBER(INDEX(Import.PLE,$K150,DX$16)),IF(INDEX(Import.PLE,$K150,DX$16)&lt;=mediçao,BX150,0),0),PLE!$AA$28*BX150)</f>
        <v>0</v>
      </c>
      <c r="DY150" s="119">
        <f ca="1">IF($K150&lt;&gt;1,IF(ISNUMBER(INDEX(Import.PLE,$K150,DY$16)),IF(INDEX(Import.PLE,$K150,DY$16)&lt;=mediçao,BY150,0),0),PLE!$AA$28*BY150)</f>
        <v>0</v>
      </c>
      <c r="DZ150" s="119">
        <f ca="1">IF($K150&lt;&gt;1,IF(ISNUMBER(INDEX(Import.PLE,$K150,DZ$16)),IF(INDEX(Import.PLE,$K150,DZ$16)&lt;=mediçao,BZ150,0),0),PLE!$AA$28*BZ150)</f>
        <v>0</v>
      </c>
      <c r="EA150" s="119">
        <f ca="1">IF($K150&lt;&gt;1,IF(ISNUMBER(INDEX(Import.PLE,$K150,EA$16)),IF(INDEX(Import.PLE,$K150,EA$16)&lt;=mediçao,CA150,0),0),PLE!$AA$28*CA150)</f>
        <v>0</v>
      </c>
      <c r="EB150" s="119">
        <f ca="1">IF($K150&lt;&gt;1,IF(ISNUMBER(INDEX(Import.PLE,$K150,EB$16)),IF(INDEX(Import.PLE,$K150,EB$16)&lt;=mediçao,CB150,0),0),PLE!$AA$28*CB150)</f>
        <v>0</v>
      </c>
      <c r="EC150" s="119">
        <f ca="1">IF($K150&lt;&gt;1,IF(ISNUMBER(INDEX(Import.PLE,$K150,EC$16)),IF(INDEX(Import.PLE,$K150,EC$16)&lt;=mediçao,CC150,0),0),PLE!$AA$28*CC150)</f>
        <v>0</v>
      </c>
      <c r="ED150" s="119">
        <f ca="1">IF($K150&lt;&gt;1,IF(ISNUMBER(INDEX(Import.PLE,$K150,ED$16)),IF(INDEX(Import.PLE,$K150,ED$16)&lt;=mediçao,CD150,0),0),PLE!$AA$28*CD150)</f>
        <v>0</v>
      </c>
      <c r="EE150" s="119">
        <f ca="1">IF($K150&lt;&gt;1,IF(ISNUMBER(INDEX(Import.PLE,$K150,EE$16)),IF(INDEX(Import.PLE,$K150,EE$16)&lt;=mediçao,CE150,0),0),PLE!$AA$28*CE150)</f>
        <v>0</v>
      </c>
      <c r="EF150" s="119">
        <f ca="1">IF($K150&lt;&gt;1,IF(ISNUMBER(INDEX(Import.PLE,$K150,EF$16)),IF(INDEX(Import.PLE,$K150,EF$16)&lt;=mediçao,CF150,0),0),PLE!$AA$28*CF150)</f>
        <v>0</v>
      </c>
      <c r="EG150" s="119">
        <f ca="1">IF($K150&lt;&gt;1,IF(ISNUMBER(INDEX(Import.PLE,$K150,EG$16)),IF(INDEX(Import.PLE,$K150,EG$16)&lt;=mediçao,CG150,0),0),PLE!$AA$28*CG150)</f>
        <v>0</v>
      </c>
      <c r="EH150" s="119">
        <f ca="1">IF($K150&lt;&gt;1,IF(ISNUMBER(INDEX(Import.PLE,$K150,EH$16)),IF(INDEX(Import.PLE,$K150,EH$16)&lt;=mediçao,CH150,0),0),PLE!$AA$28*CH150)</f>
        <v>0</v>
      </c>
      <c r="EI150" s="119">
        <f ca="1">IF($K150&lt;&gt;1,IF(ISNUMBER(INDEX(Import.PLE,$K150,EI$16)),IF(INDEX(Import.PLE,$K150,EI$16)&lt;=mediçao,CI150,0),0),PLE!$AA$28*CI150)</f>
        <v>0</v>
      </c>
      <c r="EJ150" s="119">
        <f ca="1">IF($K150&lt;&gt;1,IF(ISNUMBER(INDEX(Import.PLE,$K150,EJ$16)),IF(INDEX(Import.PLE,$K150,EJ$16)&lt;=mediçao,CJ150,0),0),PLE!$AA$28*CJ150)</f>
        <v>0</v>
      </c>
      <c r="EK150" s="119">
        <f ca="1">IF($K150&lt;&gt;1,IF(ISNUMBER(INDEX(Import.PLE,$K150,EK$16)),IF(INDEX(Import.PLE,$K150,EK$16)&lt;=mediçao,CK150,0),0),PLE!$AA$28*CK150)</f>
        <v>0</v>
      </c>
      <c r="EL150" s="119">
        <f ca="1">IF($K150&lt;&gt;1,IF(ISNUMBER(INDEX(Import.PLE,$K150,EL$16)),IF(INDEX(Import.PLE,$K150,EL$16)&lt;=mediçao,CL150,0),0),PLE!$AA$28*CL150)</f>
        <v>0</v>
      </c>
      <c r="EM150" s="119">
        <f ca="1">IF($K150&lt;&gt;1,IF(ISNUMBER(INDEX(Import.PLE,$K150,EM$16)),IF(INDEX(Import.PLE,$K150,EM$16)&lt;=mediçao,CM150,0),0),PLE!$AA$28*CM150)</f>
        <v>0</v>
      </c>
      <c r="EN150" s="119">
        <f ca="1">IF($K150&lt;&gt;1,IF(ISNUMBER(INDEX(Import.PLE,$K150,EN$16)),IF(INDEX(Import.PLE,$K150,EN$16)&lt;=mediçao,CN150,0),0),PLE!$AA$28*CN150)</f>
        <v>0</v>
      </c>
      <c r="EO150" s="119">
        <f ca="1">IF($K150&lt;&gt;1,IF(ISNUMBER(INDEX(Import.PLE,$K150,EO$16)),IF(INDEX(Import.PLE,$K150,EO$16)&lt;=mediçao,CO150,0),0),PLE!$AA$28*CO150)</f>
        <v>0</v>
      </c>
      <c r="EP150" s="119">
        <f ca="1">IF($K150&lt;&gt;1,IF(ISNUMBER(INDEX(Import.PLE,$K150,EP$16)),IF(INDEX(Import.PLE,$K150,EP$16)&lt;=mediçao,CP150,0),0),PLE!$AA$28*CP150)</f>
        <v>0</v>
      </c>
      <c r="EQ150" s="119">
        <f ca="1">IF($K150&lt;&gt;1,IF(ISNUMBER(INDEX(Import.PLE,$K150,EQ$16)),IF(INDEX(Import.PLE,$K150,EQ$16)&lt;=mediçao,CQ150,0),0),PLE!$AA$28*CQ150)</f>
        <v>0</v>
      </c>
      <c r="ER150" s="119">
        <f ca="1">IF($K150&lt;&gt;1,IF(ISNUMBER(INDEX(Import.PLE,$K150,ER$16)),IF(INDEX(Import.PLE,$K150,ER$16)&lt;=mediçao,CR150,0),0),PLE!$AA$28*CR150)</f>
        <v>0</v>
      </c>
      <c r="ES150" s="119">
        <f ca="1">IF($K150&lt;&gt;1,IF(ISNUMBER(INDEX(Import.PLE,$K150,ES$16)),IF(INDEX(Import.PLE,$K150,ES$16)&lt;=mediçao,CS150,0),0),PLE!$AA$28*CS150)</f>
        <v>0</v>
      </c>
      <c r="ET150" s="119">
        <f ca="1">IF($K150&lt;&gt;1,IF(ISNUMBER(INDEX(Import.PLE,$K150,ET$16)),IF(INDEX(Import.PLE,$K150,ET$16)&lt;=mediçao,CT150,0),0),PLE!$AA$28*CT150)</f>
        <v>0</v>
      </c>
      <c r="EU150" s="119">
        <f ca="1">IF($K150&lt;&gt;1,IF(ISNUMBER(INDEX(Import.PLE,$K150,EU$16)),IF(INDEX(Import.PLE,$K150,EU$16)&lt;=mediçao,CU150,0),0),PLE!$AA$28*CU150)</f>
        <v>0</v>
      </c>
      <c r="EV150" s="119">
        <f ca="1">IF($K150&lt;&gt;1,IF(ISNUMBER(INDEX(Import.PLE,$K150,EV$16)),IF(INDEX(Import.PLE,$K150,EV$16)&lt;=mediçao,CV150,0),0),PLE!$AA$28*CV150)</f>
        <v>0</v>
      </c>
      <c r="EW150" s="119">
        <f ca="1">IF($K150&lt;&gt;1,IF(ISNUMBER(INDEX(Import.PLE,$K150,EW$16)),IF(INDEX(Import.PLE,$K150,EW$16)&lt;=mediçao,CW150,0),0),PLE!$AA$28*CW150)</f>
        <v>0</v>
      </c>
      <c r="EX150" s="119">
        <f ca="1">IF($K150&lt;&gt;1,IF(ISNUMBER(INDEX(Import.PLE,$K150,EX$16)),IF(INDEX(Import.PLE,$K150,EX$16)&lt;=mediçao,CX150,0),0),PLE!$AA$28*CX150)</f>
        <v>0</v>
      </c>
      <c r="EY150" s="119">
        <f ca="1">IF($K150&lt;&gt;1,IF(ISNUMBER(INDEX(Import.PLE,$K150,EY$16)),IF(INDEX(Import.PLE,$K150,EY$16)&lt;=mediçao,CY150,0),0),PLE!$AA$28*CY150)</f>
        <v>0</v>
      </c>
      <c r="EZ150" s="119">
        <f ca="1">IF($K150&lt;&gt;1,IF(ISNUMBER(INDEX(Import.PLE,$K150,EZ$16)),IF(INDEX(Import.PLE,$K150,EZ$16)&lt;=mediçao,CZ150,0),0),PLE!$AA$28*CZ150)</f>
        <v>0</v>
      </c>
      <c r="FA150" s="119">
        <f ca="1">IF($K150&lt;&gt;1,IF(ISNUMBER(INDEX(Import.PLE,$K150,FA$16)),IF(INDEX(Import.PLE,$K150,FA$16)&lt;=mediçao,DA150,0),0),PLE!$AA$28*DA150)</f>
        <v>0</v>
      </c>
      <c r="FB150" s="119">
        <f ca="1">IF($K150&lt;&gt;1,IF(ISNUMBER(INDEX(Import.PLE,$K150,FB$16)),IF(INDEX(Import.PLE,$K150,FB$16)&lt;=mediçao,DB150,0),0),PLE!$AA$28*DB150)</f>
        <v>0</v>
      </c>
      <c r="FC150" s="119">
        <f ca="1">IF($K150&lt;&gt;1,IF(ISNUMBER(INDEX(Import.PLE,$K150,FC$16)),IF(INDEX(Import.PLE,$K150,FC$16)&lt;=mediçao,DC150,0),0),PLE!$AA$28*DC150)</f>
        <v>0</v>
      </c>
      <c r="FD150" s="119">
        <f ca="1">IF($K150&lt;&gt;1,IF(ISNUMBER(INDEX(Import.PLE,$K150,FD$16)),IF(INDEX(Import.PLE,$K150,FD$16)&lt;=mediçao,DD150,0),0),PLE!$AA$28*DD150)</f>
        <v>0</v>
      </c>
      <c r="FE150" s="119">
        <f ca="1">IF($K150&lt;&gt;1,IF(ISNUMBER(INDEX(Import.PLE,$K150,FE$16)),IF(INDEX(Import.PLE,$K150,FE$16)&lt;=mediçao,DE150,0),0),PLE!$AA$28*DE150)</f>
        <v>0</v>
      </c>
      <c r="FF150" s="119">
        <f ca="1">IF($K150&lt;&gt;1,IF(ISNUMBER(INDEX(Import.PLE,$K150,FF$16)),IF(INDEX(Import.PLE,$K150,FF$16)&lt;=mediçao,DF150,0),0),PLE!$AA$28*DF150)</f>
        <v>0</v>
      </c>
      <c r="FG150" s="119">
        <f ca="1">IF($K150&lt;&gt;1,IF(ISNUMBER(INDEX(Import.PLE,$K150,FG$16)),IF(INDEX(Import.PLE,$K150,FG$16)&lt;=mediçao,DG150,0),0),PLE!$AA$28*DG150)</f>
        <v>0</v>
      </c>
      <c r="FH150" s="119">
        <f ca="1">IF($K150&lt;&gt;1,IF(ISNUMBER(INDEX(Import.PLE,$K150,FH$16)),IF(INDEX(Import.PLE,$K150,FH$16)&lt;=mediçao,DH150,0),0),PLE!$AA$28*DH150)</f>
        <v>0</v>
      </c>
      <c r="FI150" s="119">
        <f ca="1">IF($K150&lt;&gt;1,IF(ISNUMBER(INDEX(Import.PLE,$K150,FI$16)),IF(INDEX(Import.PLE,$K150,FI$16)&lt;=mediçao,DI150,0),0),PLE!$AA$28*DI150)</f>
        <v>0</v>
      </c>
      <c r="FJ150" s="119">
        <f ca="1">IF($K150&lt;&gt;1,IF(ISNUMBER(INDEX(Import.PLE,$K150,FJ$16)),IF(INDEX(Import.PLE,$K150,FJ$16)&lt;=mediçao,DJ150,0),0),PLE!$AA$28*DJ150)</f>
        <v>0</v>
      </c>
    </row>
    <row r="151" spans="2:166" s="88" customFormat="1" ht="11.25" customHeight="1" x14ac:dyDescent="0.35">
      <c r="B151" s="118">
        <f t="shared" ref="B151:B173" ca="1" si="61">ROW(Nível)-ROW(LIorçamento)+1</f>
        <v>134</v>
      </c>
      <c r="C151" s="83" t="str">
        <f t="shared" si="4"/>
        <v>Nível</v>
      </c>
      <c r="D151" s="138" t="s">
        <v>448</v>
      </c>
      <c r="E151" s="139" t="s">
        <v>449</v>
      </c>
      <c r="F151" s="137"/>
      <c r="G151" s="174" t="str">
        <f t="shared" si="5"/>
        <v/>
      </c>
      <c r="H151" s="175" t="str">
        <f t="shared" si="6"/>
        <v/>
      </c>
      <c r="I151" s="176">
        <v>15467.44</v>
      </c>
      <c r="J151" s="86"/>
      <c r="K151" s="168" t="str">
        <f>deactivatedados.form1</f>
        <v/>
      </c>
      <c r="L151" s="167"/>
      <c r="M151" s="87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1"/>
      <c r="BF151" s="181"/>
      <c r="BG151" s="181"/>
      <c r="BH151" s="181"/>
      <c r="BI151" s="181"/>
      <c r="BJ151" s="181"/>
      <c r="BK151" s="181"/>
      <c r="BM151" s="119">
        <f t="shared" si="7"/>
        <v>0</v>
      </c>
      <c r="BN151" s="119">
        <f t="shared" si="8"/>
        <v>0</v>
      </c>
      <c r="BO151" s="119">
        <f t="shared" si="9"/>
        <v>0</v>
      </c>
      <c r="BP151" s="119">
        <f t="shared" si="10"/>
        <v>0</v>
      </c>
      <c r="BQ151" s="119">
        <f t="shared" si="11"/>
        <v>0</v>
      </c>
      <c r="BR151" s="119">
        <f t="shared" si="12"/>
        <v>0</v>
      </c>
      <c r="BS151" s="119">
        <f t="shared" si="13"/>
        <v>0</v>
      </c>
      <c r="BT151" s="119">
        <f t="shared" si="14"/>
        <v>0</v>
      </c>
      <c r="BU151" s="119">
        <f t="shared" si="15"/>
        <v>0</v>
      </c>
      <c r="BV151" s="119">
        <f t="shared" si="16"/>
        <v>0</v>
      </c>
      <c r="BW151" s="119">
        <f t="shared" si="17"/>
        <v>0</v>
      </c>
      <c r="BX151" s="119">
        <f t="shared" si="18"/>
        <v>0</v>
      </c>
      <c r="BY151" s="119">
        <f t="shared" si="19"/>
        <v>0</v>
      </c>
      <c r="BZ151" s="119">
        <f t="shared" si="20"/>
        <v>0</v>
      </c>
      <c r="CA151" s="119">
        <f t="shared" si="21"/>
        <v>0</v>
      </c>
      <c r="CB151" s="119">
        <f t="shared" si="22"/>
        <v>0</v>
      </c>
      <c r="CC151" s="119">
        <f t="shared" si="23"/>
        <v>0</v>
      </c>
      <c r="CD151" s="119">
        <f t="shared" si="24"/>
        <v>0</v>
      </c>
      <c r="CE151" s="119">
        <f t="shared" si="25"/>
        <v>0</v>
      </c>
      <c r="CF151" s="119">
        <f t="shared" si="26"/>
        <v>0</v>
      </c>
      <c r="CG151" s="119">
        <f t="shared" si="27"/>
        <v>0</v>
      </c>
      <c r="CH151" s="119">
        <f t="shared" si="28"/>
        <v>0</v>
      </c>
      <c r="CI151" s="119">
        <f t="shared" si="29"/>
        <v>0</v>
      </c>
      <c r="CJ151" s="119">
        <f t="shared" si="30"/>
        <v>0</v>
      </c>
      <c r="CK151" s="119">
        <f t="shared" si="31"/>
        <v>0</v>
      </c>
      <c r="CL151" s="119">
        <f t="shared" si="32"/>
        <v>0</v>
      </c>
      <c r="CM151" s="119">
        <f t="shared" si="33"/>
        <v>0</v>
      </c>
      <c r="CN151" s="119">
        <f t="shared" si="34"/>
        <v>0</v>
      </c>
      <c r="CO151" s="119">
        <f t="shared" si="35"/>
        <v>0</v>
      </c>
      <c r="CP151" s="119">
        <f t="shared" si="36"/>
        <v>0</v>
      </c>
      <c r="CQ151" s="119">
        <f t="shared" si="37"/>
        <v>0</v>
      </c>
      <c r="CR151" s="119">
        <f t="shared" si="38"/>
        <v>0</v>
      </c>
      <c r="CS151" s="119">
        <f t="shared" si="39"/>
        <v>0</v>
      </c>
      <c r="CT151" s="119">
        <f t="shared" si="40"/>
        <v>0</v>
      </c>
      <c r="CU151" s="119">
        <f t="shared" si="41"/>
        <v>0</v>
      </c>
      <c r="CV151" s="119">
        <f t="shared" si="42"/>
        <v>0</v>
      </c>
      <c r="CW151" s="119">
        <f t="shared" si="43"/>
        <v>0</v>
      </c>
      <c r="CX151" s="119">
        <f t="shared" si="44"/>
        <v>0</v>
      </c>
      <c r="CY151" s="119">
        <f t="shared" si="45"/>
        <v>0</v>
      </c>
      <c r="CZ151" s="119">
        <f t="shared" si="46"/>
        <v>0</v>
      </c>
      <c r="DA151" s="119">
        <f t="shared" si="47"/>
        <v>0</v>
      </c>
      <c r="DB151" s="119">
        <f t="shared" si="48"/>
        <v>0</v>
      </c>
      <c r="DC151" s="119">
        <f t="shared" si="49"/>
        <v>0</v>
      </c>
      <c r="DD151" s="119">
        <f t="shared" si="50"/>
        <v>0</v>
      </c>
      <c r="DE151" s="119">
        <f t="shared" si="51"/>
        <v>0</v>
      </c>
      <c r="DF151" s="119">
        <f t="shared" si="52"/>
        <v>0</v>
      </c>
      <c r="DG151" s="119">
        <f t="shared" si="53"/>
        <v>0</v>
      </c>
      <c r="DH151" s="119">
        <f t="shared" si="54"/>
        <v>0</v>
      </c>
      <c r="DI151" s="119">
        <f t="shared" si="55"/>
        <v>0</v>
      </c>
      <c r="DJ151" s="119">
        <f t="shared" si="56"/>
        <v>0</v>
      </c>
      <c r="DK151" s="126" t="str">
        <f t="shared" si="57"/>
        <v>1</v>
      </c>
      <c r="DL151" s="126">
        <f t="shared" ca="1" si="58"/>
        <v>0</v>
      </c>
      <c r="DM151" s="119">
        <f ca="1">IF($K151&lt;&gt;1,IF(ISNUMBER(INDEX(Import.PLE,$K151,DM$16)),IF(INDEX(Import.PLE,$K151,DM$16)&lt;=mediçao,BM151,0),0),PLE!$AA$28*BM151)</f>
        <v>0</v>
      </c>
      <c r="DN151" s="119">
        <f ca="1">IF($K151&lt;&gt;1,IF(ISNUMBER(INDEX(Import.PLE,$K151,DN$16)),IF(INDEX(Import.PLE,$K151,DN$16)&lt;=mediçao,BN151,0),0),PLE!$AA$28*BN151)</f>
        <v>0</v>
      </c>
      <c r="DO151" s="119">
        <f ca="1">IF($K151&lt;&gt;1,IF(ISNUMBER(INDEX(Import.PLE,$K151,DO$16)),IF(INDEX(Import.PLE,$K151,DO$16)&lt;=mediçao,BO151,0),0),PLE!$AA$28*BO151)</f>
        <v>0</v>
      </c>
      <c r="DP151" s="119">
        <f ca="1">IF($K151&lt;&gt;1,IF(ISNUMBER(INDEX(Import.PLE,$K151,DP$16)),IF(INDEX(Import.PLE,$K151,DP$16)&lt;=mediçao,BP151,0),0),PLE!$AA$28*BP151)</f>
        <v>0</v>
      </c>
      <c r="DQ151" s="119">
        <f ca="1">IF($K151&lt;&gt;1,IF(ISNUMBER(INDEX(Import.PLE,$K151,DQ$16)),IF(INDEX(Import.PLE,$K151,DQ$16)&lt;=mediçao,BQ151,0),0),PLE!$AA$28*BQ151)</f>
        <v>0</v>
      </c>
      <c r="DR151" s="119">
        <f ca="1">IF($K151&lt;&gt;1,IF(ISNUMBER(INDEX(Import.PLE,$K151,DR$16)),IF(INDEX(Import.PLE,$K151,DR$16)&lt;=mediçao,BR151,0),0),PLE!$AA$28*BR151)</f>
        <v>0</v>
      </c>
      <c r="DS151" s="119">
        <f ca="1">IF($K151&lt;&gt;1,IF(ISNUMBER(INDEX(Import.PLE,$K151,DS$16)),IF(INDEX(Import.PLE,$K151,DS$16)&lt;=mediçao,BS151,0),0),PLE!$AA$28*BS151)</f>
        <v>0</v>
      </c>
      <c r="DT151" s="119">
        <f ca="1">IF($K151&lt;&gt;1,IF(ISNUMBER(INDEX(Import.PLE,$K151,DT$16)),IF(INDEX(Import.PLE,$K151,DT$16)&lt;=mediçao,BT151,0),0),PLE!$AA$28*BT151)</f>
        <v>0</v>
      </c>
      <c r="DU151" s="119">
        <f ca="1">IF($K151&lt;&gt;1,IF(ISNUMBER(INDEX(Import.PLE,$K151,DU$16)),IF(INDEX(Import.PLE,$K151,DU$16)&lt;=mediçao,BU151,0),0),PLE!$AA$28*BU151)</f>
        <v>0</v>
      </c>
      <c r="DV151" s="119">
        <f ca="1">IF($K151&lt;&gt;1,IF(ISNUMBER(INDEX(Import.PLE,$K151,DV$16)),IF(INDEX(Import.PLE,$K151,DV$16)&lt;=mediçao,BV151,0),0),PLE!$AA$28*BV151)</f>
        <v>0</v>
      </c>
      <c r="DW151" s="119">
        <f ca="1">IF($K151&lt;&gt;1,IF(ISNUMBER(INDEX(Import.PLE,$K151,DW$16)),IF(INDEX(Import.PLE,$K151,DW$16)&lt;=mediçao,BW151,0),0),PLE!$AA$28*BW151)</f>
        <v>0</v>
      </c>
      <c r="DX151" s="119">
        <f ca="1">IF($K151&lt;&gt;1,IF(ISNUMBER(INDEX(Import.PLE,$K151,DX$16)),IF(INDEX(Import.PLE,$K151,DX$16)&lt;=mediçao,BX151,0),0),PLE!$AA$28*BX151)</f>
        <v>0</v>
      </c>
      <c r="DY151" s="119">
        <f ca="1">IF($K151&lt;&gt;1,IF(ISNUMBER(INDEX(Import.PLE,$K151,DY$16)),IF(INDEX(Import.PLE,$K151,DY$16)&lt;=mediçao,BY151,0),0),PLE!$AA$28*BY151)</f>
        <v>0</v>
      </c>
      <c r="DZ151" s="119">
        <f ca="1">IF($K151&lt;&gt;1,IF(ISNUMBER(INDEX(Import.PLE,$K151,DZ$16)),IF(INDEX(Import.PLE,$K151,DZ$16)&lt;=mediçao,BZ151,0),0),PLE!$AA$28*BZ151)</f>
        <v>0</v>
      </c>
      <c r="EA151" s="119">
        <f ca="1">IF($K151&lt;&gt;1,IF(ISNUMBER(INDEX(Import.PLE,$K151,EA$16)),IF(INDEX(Import.PLE,$K151,EA$16)&lt;=mediçao,CA151,0),0),PLE!$AA$28*CA151)</f>
        <v>0</v>
      </c>
      <c r="EB151" s="119">
        <f ca="1">IF($K151&lt;&gt;1,IF(ISNUMBER(INDEX(Import.PLE,$K151,EB$16)),IF(INDEX(Import.PLE,$K151,EB$16)&lt;=mediçao,CB151,0),0),PLE!$AA$28*CB151)</f>
        <v>0</v>
      </c>
      <c r="EC151" s="119">
        <f ca="1">IF($K151&lt;&gt;1,IF(ISNUMBER(INDEX(Import.PLE,$K151,EC$16)),IF(INDEX(Import.PLE,$K151,EC$16)&lt;=mediçao,CC151,0),0),PLE!$AA$28*CC151)</f>
        <v>0</v>
      </c>
      <c r="ED151" s="119">
        <f ca="1">IF($K151&lt;&gt;1,IF(ISNUMBER(INDEX(Import.PLE,$K151,ED$16)),IF(INDEX(Import.PLE,$K151,ED$16)&lt;=mediçao,CD151,0),0),PLE!$AA$28*CD151)</f>
        <v>0</v>
      </c>
      <c r="EE151" s="119">
        <f ca="1">IF($K151&lt;&gt;1,IF(ISNUMBER(INDEX(Import.PLE,$K151,EE$16)),IF(INDEX(Import.PLE,$K151,EE$16)&lt;=mediçao,CE151,0),0),PLE!$AA$28*CE151)</f>
        <v>0</v>
      </c>
      <c r="EF151" s="119">
        <f ca="1">IF($K151&lt;&gt;1,IF(ISNUMBER(INDEX(Import.PLE,$K151,EF$16)),IF(INDEX(Import.PLE,$K151,EF$16)&lt;=mediçao,CF151,0),0),PLE!$AA$28*CF151)</f>
        <v>0</v>
      </c>
      <c r="EG151" s="119">
        <f ca="1">IF($K151&lt;&gt;1,IF(ISNUMBER(INDEX(Import.PLE,$K151,EG$16)),IF(INDEX(Import.PLE,$K151,EG$16)&lt;=mediçao,CG151,0),0),PLE!$AA$28*CG151)</f>
        <v>0</v>
      </c>
      <c r="EH151" s="119">
        <f ca="1">IF($K151&lt;&gt;1,IF(ISNUMBER(INDEX(Import.PLE,$K151,EH$16)),IF(INDEX(Import.PLE,$K151,EH$16)&lt;=mediçao,CH151,0),0),PLE!$AA$28*CH151)</f>
        <v>0</v>
      </c>
      <c r="EI151" s="119">
        <f ca="1">IF($K151&lt;&gt;1,IF(ISNUMBER(INDEX(Import.PLE,$K151,EI$16)),IF(INDEX(Import.PLE,$K151,EI$16)&lt;=mediçao,CI151,0),0),PLE!$AA$28*CI151)</f>
        <v>0</v>
      </c>
      <c r="EJ151" s="119">
        <f ca="1">IF($K151&lt;&gt;1,IF(ISNUMBER(INDEX(Import.PLE,$K151,EJ$16)),IF(INDEX(Import.PLE,$K151,EJ$16)&lt;=mediçao,CJ151,0),0),PLE!$AA$28*CJ151)</f>
        <v>0</v>
      </c>
      <c r="EK151" s="119">
        <f ca="1">IF($K151&lt;&gt;1,IF(ISNUMBER(INDEX(Import.PLE,$K151,EK$16)),IF(INDEX(Import.PLE,$K151,EK$16)&lt;=mediçao,CK151,0),0),PLE!$AA$28*CK151)</f>
        <v>0</v>
      </c>
      <c r="EL151" s="119">
        <f ca="1">IF($K151&lt;&gt;1,IF(ISNUMBER(INDEX(Import.PLE,$K151,EL$16)),IF(INDEX(Import.PLE,$K151,EL$16)&lt;=mediçao,CL151,0),0),PLE!$AA$28*CL151)</f>
        <v>0</v>
      </c>
      <c r="EM151" s="119">
        <f ca="1">IF($K151&lt;&gt;1,IF(ISNUMBER(INDEX(Import.PLE,$K151,EM$16)),IF(INDEX(Import.PLE,$K151,EM$16)&lt;=mediçao,CM151,0),0),PLE!$AA$28*CM151)</f>
        <v>0</v>
      </c>
      <c r="EN151" s="119">
        <f ca="1">IF($K151&lt;&gt;1,IF(ISNUMBER(INDEX(Import.PLE,$K151,EN$16)),IF(INDEX(Import.PLE,$K151,EN$16)&lt;=mediçao,CN151,0),0),PLE!$AA$28*CN151)</f>
        <v>0</v>
      </c>
      <c r="EO151" s="119">
        <f ca="1">IF($K151&lt;&gt;1,IF(ISNUMBER(INDEX(Import.PLE,$K151,EO$16)),IF(INDEX(Import.PLE,$K151,EO$16)&lt;=mediçao,CO151,0),0),PLE!$AA$28*CO151)</f>
        <v>0</v>
      </c>
      <c r="EP151" s="119">
        <f ca="1">IF($K151&lt;&gt;1,IF(ISNUMBER(INDEX(Import.PLE,$K151,EP$16)),IF(INDEX(Import.PLE,$K151,EP$16)&lt;=mediçao,CP151,0),0),PLE!$AA$28*CP151)</f>
        <v>0</v>
      </c>
      <c r="EQ151" s="119">
        <f ca="1">IF($K151&lt;&gt;1,IF(ISNUMBER(INDEX(Import.PLE,$K151,EQ$16)),IF(INDEX(Import.PLE,$K151,EQ$16)&lt;=mediçao,CQ151,0),0),PLE!$AA$28*CQ151)</f>
        <v>0</v>
      </c>
      <c r="ER151" s="119">
        <f ca="1">IF($K151&lt;&gt;1,IF(ISNUMBER(INDEX(Import.PLE,$K151,ER$16)),IF(INDEX(Import.PLE,$K151,ER$16)&lt;=mediçao,CR151,0),0),PLE!$AA$28*CR151)</f>
        <v>0</v>
      </c>
      <c r="ES151" s="119">
        <f ca="1">IF($K151&lt;&gt;1,IF(ISNUMBER(INDEX(Import.PLE,$K151,ES$16)),IF(INDEX(Import.PLE,$K151,ES$16)&lt;=mediçao,CS151,0),0),PLE!$AA$28*CS151)</f>
        <v>0</v>
      </c>
      <c r="ET151" s="119">
        <f ca="1">IF($K151&lt;&gt;1,IF(ISNUMBER(INDEX(Import.PLE,$K151,ET$16)),IF(INDEX(Import.PLE,$K151,ET$16)&lt;=mediçao,CT151,0),0),PLE!$AA$28*CT151)</f>
        <v>0</v>
      </c>
      <c r="EU151" s="119">
        <f ca="1">IF($K151&lt;&gt;1,IF(ISNUMBER(INDEX(Import.PLE,$K151,EU$16)),IF(INDEX(Import.PLE,$K151,EU$16)&lt;=mediçao,CU151,0),0),PLE!$AA$28*CU151)</f>
        <v>0</v>
      </c>
      <c r="EV151" s="119">
        <f ca="1">IF($K151&lt;&gt;1,IF(ISNUMBER(INDEX(Import.PLE,$K151,EV$16)),IF(INDEX(Import.PLE,$K151,EV$16)&lt;=mediçao,CV151,0),0),PLE!$AA$28*CV151)</f>
        <v>0</v>
      </c>
      <c r="EW151" s="119">
        <f ca="1">IF($K151&lt;&gt;1,IF(ISNUMBER(INDEX(Import.PLE,$K151,EW$16)),IF(INDEX(Import.PLE,$K151,EW$16)&lt;=mediçao,CW151,0),0),PLE!$AA$28*CW151)</f>
        <v>0</v>
      </c>
      <c r="EX151" s="119">
        <f ca="1">IF($K151&lt;&gt;1,IF(ISNUMBER(INDEX(Import.PLE,$K151,EX$16)),IF(INDEX(Import.PLE,$K151,EX$16)&lt;=mediçao,CX151,0),0),PLE!$AA$28*CX151)</f>
        <v>0</v>
      </c>
      <c r="EY151" s="119">
        <f ca="1">IF($K151&lt;&gt;1,IF(ISNUMBER(INDEX(Import.PLE,$K151,EY$16)),IF(INDEX(Import.PLE,$K151,EY$16)&lt;=mediçao,CY151,0),0),PLE!$AA$28*CY151)</f>
        <v>0</v>
      </c>
      <c r="EZ151" s="119">
        <f ca="1">IF($K151&lt;&gt;1,IF(ISNUMBER(INDEX(Import.PLE,$K151,EZ$16)),IF(INDEX(Import.PLE,$K151,EZ$16)&lt;=mediçao,CZ151,0),0),PLE!$AA$28*CZ151)</f>
        <v>0</v>
      </c>
      <c r="FA151" s="119">
        <f ca="1">IF($K151&lt;&gt;1,IF(ISNUMBER(INDEX(Import.PLE,$K151,FA$16)),IF(INDEX(Import.PLE,$K151,FA$16)&lt;=mediçao,DA151,0),0),PLE!$AA$28*DA151)</f>
        <v>0</v>
      </c>
      <c r="FB151" s="119">
        <f ca="1">IF($K151&lt;&gt;1,IF(ISNUMBER(INDEX(Import.PLE,$K151,FB$16)),IF(INDEX(Import.PLE,$K151,FB$16)&lt;=mediçao,DB151,0),0),PLE!$AA$28*DB151)</f>
        <v>0</v>
      </c>
      <c r="FC151" s="119">
        <f ca="1">IF($K151&lt;&gt;1,IF(ISNUMBER(INDEX(Import.PLE,$K151,FC$16)),IF(INDEX(Import.PLE,$K151,FC$16)&lt;=mediçao,DC151,0),0),PLE!$AA$28*DC151)</f>
        <v>0</v>
      </c>
      <c r="FD151" s="119">
        <f ca="1">IF($K151&lt;&gt;1,IF(ISNUMBER(INDEX(Import.PLE,$K151,FD$16)),IF(INDEX(Import.PLE,$K151,FD$16)&lt;=mediçao,DD151,0),0),PLE!$AA$28*DD151)</f>
        <v>0</v>
      </c>
      <c r="FE151" s="119">
        <f ca="1">IF($K151&lt;&gt;1,IF(ISNUMBER(INDEX(Import.PLE,$K151,FE$16)),IF(INDEX(Import.PLE,$K151,FE$16)&lt;=mediçao,DE151,0),0),PLE!$AA$28*DE151)</f>
        <v>0</v>
      </c>
      <c r="FF151" s="119">
        <f ca="1">IF($K151&lt;&gt;1,IF(ISNUMBER(INDEX(Import.PLE,$K151,FF$16)),IF(INDEX(Import.PLE,$K151,FF$16)&lt;=mediçao,DF151,0),0),PLE!$AA$28*DF151)</f>
        <v>0</v>
      </c>
      <c r="FG151" s="119">
        <f ca="1">IF($K151&lt;&gt;1,IF(ISNUMBER(INDEX(Import.PLE,$K151,FG$16)),IF(INDEX(Import.PLE,$K151,FG$16)&lt;=mediçao,DG151,0),0),PLE!$AA$28*DG151)</f>
        <v>0</v>
      </c>
      <c r="FH151" s="119">
        <f ca="1">IF($K151&lt;&gt;1,IF(ISNUMBER(INDEX(Import.PLE,$K151,FH$16)),IF(INDEX(Import.PLE,$K151,FH$16)&lt;=mediçao,DH151,0),0),PLE!$AA$28*DH151)</f>
        <v>0</v>
      </c>
      <c r="FI151" s="119">
        <f ca="1">IF($K151&lt;&gt;1,IF(ISNUMBER(INDEX(Import.PLE,$K151,FI$16)),IF(INDEX(Import.PLE,$K151,FI$16)&lt;=mediçao,DI151,0),0),PLE!$AA$28*DI151)</f>
        <v>0</v>
      </c>
      <c r="FJ151" s="119">
        <f ca="1">IF($K151&lt;&gt;1,IF(ISNUMBER(INDEX(Import.PLE,$K151,FJ$16)),IF(INDEX(Import.PLE,$K151,FJ$16)&lt;=mediçao,DJ151,0),0),PLE!$AA$28*DJ151)</f>
        <v>0</v>
      </c>
    </row>
    <row r="152" spans="2:166" s="88" customFormat="1" ht="11.25" customHeight="1" x14ac:dyDescent="0.35">
      <c r="B152" s="118">
        <f t="shared" ca="1" si="61"/>
        <v>135</v>
      </c>
      <c r="C152" s="83" t="str">
        <f t="shared" si="4"/>
        <v>Serviço</v>
      </c>
      <c r="D152" s="138" t="s">
        <v>450</v>
      </c>
      <c r="E152" s="139" t="s">
        <v>451</v>
      </c>
      <c r="F152" s="137" t="s">
        <v>393</v>
      </c>
      <c r="G152" s="174">
        <f t="shared" si="5"/>
        <v>8</v>
      </c>
      <c r="H152" s="175">
        <f t="shared" si="6"/>
        <v>47.03</v>
      </c>
      <c r="I152" s="176">
        <v>376.24</v>
      </c>
      <c r="J152" s="86"/>
      <c r="K152" s="168">
        <f>deactivatedados.form1</f>
        <v>16</v>
      </c>
      <c r="L152" s="167" t="s">
        <v>716</v>
      </c>
      <c r="M152" s="87"/>
      <c r="N152" s="181">
        <v>8</v>
      </c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1"/>
      <c r="BF152" s="181"/>
      <c r="BG152" s="181"/>
      <c r="BH152" s="181"/>
      <c r="BI152" s="181"/>
      <c r="BJ152" s="181"/>
      <c r="BK152" s="181"/>
      <c r="BM152" s="119">
        <f t="shared" ca="1" si="7"/>
        <v>376.24</v>
      </c>
      <c r="BN152" s="119">
        <f t="shared" si="8"/>
        <v>0</v>
      </c>
      <c r="BO152" s="119">
        <f t="shared" si="9"/>
        <v>0</v>
      </c>
      <c r="BP152" s="119">
        <f t="shared" si="10"/>
        <v>0</v>
      </c>
      <c r="BQ152" s="119">
        <f t="shared" si="11"/>
        <v>0</v>
      </c>
      <c r="BR152" s="119">
        <f t="shared" si="12"/>
        <v>0</v>
      </c>
      <c r="BS152" s="119">
        <f t="shared" si="13"/>
        <v>0</v>
      </c>
      <c r="BT152" s="119">
        <f t="shared" si="14"/>
        <v>0</v>
      </c>
      <c r="BU152" s="119">
        <f t="shared" si="15"/>
        <v>0</v>
      </c>
      <c r="BV152" s="119">
        <f t="shared" si="16"/>
        <v>0</v>
      </c>
      <c r="BW152" s="119">
        <f t="shared" si="17"/>
        <v>0</v>
      </c>
      <c r="BX152" s="119">
        <f t="shared" si="18"/>
        <v>0</v>
      </c>
      <c r="BY152" s="119">
        <f t="shared" si="19"/>
        <v>0</v>
      </c>
      <c r="BZ152" s="119">
        <f t="shared" si="20"/>
        <v>0</v>
      </c>
      <c r="CA152" s="119">
        <f t="shared" si="21"/>
        <v>0</v>
      </c>
      <c r="CB152" s="119">
        <f t="shared" si="22"/>
        <v>0</v>
      </c>
      <c r="CC152" s="119">
        <f t="shared" si="23"/>
        <v>0</v>
      </c>
      <c r="CD152" s="119">
        <f t="shared" si="24"/>
        <v>0</v>
      </c>
      <c r="CE152" s="119">
        <f t="shared" si="25"/>
        <v>0</v>
      </c>
      <c r="CF152" s="119">
        <f t="shared" si="26"/>
        <v>0</v>
      </c>
      <c r="CG152" s="119">
        <f t="shared" si="27"/>
        <v>0</v>
      </c>
      <c r="CH152" s="119">
        <f t="shared" si="28"/>
        <v>0</v>
      </c>
      <c r="CI152" s="119">
        <f t="shared" si="29"/>
        <v>0</v>
      </c>
      <c r="CJ152" s="119">
        <f t="shared" si="30"/>
        <v>0</v>
      </c>
      <c r="CK152" s="119">
        <f t="shared" si="31"/>
        <v>0</v>
      </c>
      <c r="CL152" s="119">
        <f t="shared" si="32"/>
        <v>0</v>
      </c>
      <c r="CM152" s="119">
        <f t="shared" si="33"/>
        <v>0</v>
      </c>
      <c r="CN152" s="119">
        <f t="shared" si="34"/>
        <v>0</v>
      </c>
      <c r="CO152" s="119">
        <f t="shared" si="35"/>
        <v>0</v>
      </c>
      <c r="CP152" s="119">
        <f t="shared" si="36"/>
        <v>0</v>
      </c>
      <c r="CQ152" s="119">
        <f t="shared" si="37"/>
        <v>0</v>
      </c>
      <c r="CR152" s="119">
        <f t="shared" si="38"/>
        <v>0</v>
      </c>
      <c r="CS152" s="119">
        <f t="shared" si="39"/>
        <v>0</v>
      </c>
      <c r="CT152" s="119">
        <f t="shared" si="40"/>
        <v>0</v>
      </c>
      <c r="CU152" s="119">
        <f t="shared" si="41"/>
        <v>0</v>
      </c>
      <c r="CV152" s="119">
        <f t="shared" si="42"/>
        <v>0</v>
      </c>
      <c r="CW152" s="119">
        <f t="shared" si="43"/>
        <v>0</v>
      </c>
      <c r="CX152" s="119">
        <f t="shared" si="44"/>
        <v>0</v>
      </c>
      <c r="CY152" s="119">
        <f t="shared" si="45"/>
        <v>0</v>
      </c>
      <c r="CZ152" s="119">
        <f t="shared" si="46"/>
        <v>0</v>
      </c>
      <c r="DA152" s="119">
        <f t="shared" si="47"/>
        <v>0</v>
      </c>
      <c r="DB152" s="119">
        <f t="shared" si="48"/>
        <v>0</v>
      </c>
      <c r="DC152" s="119">
        <f t="shared" si="49"/>
        <v>0</v>
      </c>
      <c r="DD152" s="119">
        <f t="shared" si="50"/>
        <v>0</v>
      </c>
      <c r="DE152" s="119">
        <f t="shared" si="51"/>
        <v>0</v>
      </c>
      <c r="DF152" s="119">
        <f t="shared" si="52"/>
        <v>0</v>
      </c>
      <c r="DG152" s="119">
        <f t="shared" si="53"/>
        <v>0</v>
      </c>
      <c r="DH152" s="119">
        <f t="shared" si="54"/>
        <v>0</v>
      </c>
      <c r="DI152" s="119">
        <f t="shared" si="55"/>
        <v>0</v>
      </c>
      <c r="DJ152" s="119">
        <f t="shared" si="56"/>
        <v>0</v>
      </c>
      <c r="DK152" s="126" t="str">
        <f t="shared" si="57"/>
        <v>1</v>
      </c>
      <c r="DL152" s="126">
        <f t="shared" ca="1" si="58"/>
        <v>0</v>
      </c>
      <c r="DM152" s="119">
        <f ca="1">IF($K152&lt;&gt;1,IF(ISNUMBER(INDEX(Import.PLE,$K152,DM$16)),IF(INDEX(Import.PLE,$K152,DM$16)&lt;=mediçao,BM152,0),0),PLE!$AA$28*BM152)</f>
        <v>0</v>
      </c>
      <c r="DN152" s="119">
        <f ca="1">IF($K152&lt;&gt;1,IF(ISNUMBER(INDEX(Import.PLE,$K152,DN$16)),IF(INDEX(Import.PLE,$K152,DN$16)&lt;=mediçao,BN152,0),0),PLE!$AA$28*BN152)</f>
        <v>0</v>
      </c>
      <c r="DO152" s="119">
        <f ca="1">IF($K152&lt;&gt;1,IF(ISNUMBER(INDEX(Import.PLE,$K152,DO$16)),IF(INDEX(Import.PLE,$K152,DO$16)&lt;=mediçao,BO152,0),0),PLE!$AA$28*BO152)</f>
        <v>0</v>
      </c>
      <c r="DP152" s="119">
        <f ca="1">IF($K152&lt;&gt;1,IF(ISNUMBER(INDEX(Import.PLE,$K152,DP$16)),IF(INDEX(Import.PLE,$K152,DP$16)&lt;=mediçao,BP152,0),0),PLE!$AA$28*BP152)</f>
        <v>0</v>
      </c>
      <c r="DQ152" s="119">
        <f ca="1">IF($K152&lt;&gt;1,IF(ISNUMBER(INDEX(Import.PLE,$K152,DQ$16)),IF(INDEX(Import.PLE,$K152,DQ$16)&lt;=mediçao,BQ152,0),0),PLE!$AA$28*BQ152)</f>
        <v>0</v>
      </c>
      <c r="DR152" s="119">
        <f ca="1">IF($K152&lt;&gt;1,IF(ISNUMBER(INDEX(Import.PLE,$K152,DR$16)),IF(INDEX(Import.PLE,$K152,DR$16)&lt;=mediçao,BR152,0),0),PLE!$AA$28*BR152)</f>
        <v>0</v>
      </c>
      <c r="DS152" s="119">
        <f ca="1">IF($K152&lt;&gt;1,IF(ISNUMBER(INDEX(Import.PLE,$K152,DS$16)),IF(INDEX(Import.PLE,$K152,DS$16)&lt;=mediçao,BS152,0),0),PLE!$AA$28*BS152)</f>
        <v>0</v>
      </c>
      <c r="DT152" s="119">
        <f ca="1">IF($K152&lt;&gt;1,IF(ISNUMBER(INDEX(Import.PLE,$K152,DT$16)),IF(INDEX(Import.PLE,$K152,DT$16)&lt;=mediçao,BT152,0),0),PLE!$AA$28*BT152)</f>
        <v>0</v>
      </c>
      <c r="DU152" s="119">
        <f ca="1">IF($K152&lt;&gt;1,IF(ISNUMBER(INDEX(Import.PLE,$K152,DU$16)),IF(INDEX(Import.PLE,$K152,DU$16)&lt;=mediçao,BU152,0),0),PLE!$AA$28*BU152)</f>
        <v>0</v>
      </c>
      <c r="DV152" s="119">
        <f ca="1">IF($K152&lt;&gt;1,IF(ISNUMBER(INDEX(Import.PLE,$K152,DV$16)),IF(INDEX(Import.PLE,$K152,DV$16)&lt;=mediçao,BV152,0),0),PLE!$AA$28*BV152)</f>
        <v>0</v>
      </c>
      <c r="DW152" s="119">
        <f ca="1">IF($K152&lt;&gt;1,IF(ISNUMBER(INDEX(Import.PLE,$K152,DW$16)),IF(INDEX(Import.PLE,$K152,DW$16)&lt;=mediçao,BW152,0),0),PLE!$AA$28*BW152)</f>
        <v>0</v>
      </c>
      <c r="DX152" s="119">
        <f ca="1">IF($K152&lt;&gt;1,IF(ISNUMBER(INDEX(Import.PLE,$K152,DX$16)),IF(INDEX(Import.PLE,$K152,DX$16)&lt;=mediçao,BX152,0),0),PLE!$AA$28*BX152)</f>
        <v>0</v>
      </c>
      <c r="DY152" s="119">
        <f ca="1">IF($K152&lt;&gt;1,IF(ISNUMBER(INDEX(Import.PLE,$K152,DY$16)),IF(INDEX(Import.PLE,$K152,DY$16)&lt;=mediçao,BY152,0),0),PLE!$AA$28*BY152)</f>
        <v>0</v>
      </c>
      <c r="DZ152" s="119">
        <f ca="1">IF($K152&lt;&gt;1,IF(ISNUMBER(INDEX(Import.PLE,$K152,DZ$16)),IF(INDEX(Import.PLE,$K152,DZ$16)&lt;=mediçao,BZ152,0),0),PLE!$AA$28*BZ152)</f>
        <v>0</v>
      </c>
      <c r="EA152" s="119">
        <f ca="1">IF($K152&lt;&gt;1,IF(ISNUMBER(INDEX(Import.PLE,$K152,EA$16)),IF(INDEX(Import.PLE,$K152,EA$16)&lt;=mediçao,CA152,0),0),PLE!$AA$28*CA152)</f>
        <v>0</v>
      </c>
      <c r="EB152" s="119">
        <f ca="1">IF($K152&lt;&gt;1,IF(ISNUMBER(INDEX(Import.PLE,$K152,EB$16)),IF(INDEX(Import.PLE,$K152,EB$16)&lt;=mediçao,CB152,0),0),PLE!$AA$28*CB152)</f>
        <v>0</v>
      </c>
      <c r="EC152" s="119">
        <f ca="1">IF($K152&lt;&gt;1,IF(ISNUMBER(INDEX(Import.PLE,$K152,EC$16)),IF(INDEX(Import.PLE,$K152,EC$16)&lt;=mediçao,CC152,0),0),PLE!$AA$28*CC152)</f>
        <v>0</v>
      </c>
      <c r="ED152" s="119">
        <f ca="1">IF($K152&lt;&gt;1,IF(ISNUMBER(INDEX(Import.PLE,$K152,ED$16)),IF(INDEX(Import.PLE,$K152,ED$16)&lt;=mediçao,CD152,0),0),PLE!$AA$28*CD152)</f>
        <v>0</v>
      </c>
      <c r="EE152" s="119">
        <f ca="1">IF($K152&lt;&gt;1,IF(ISNUMBER(INDEX(Import.PLE,$K152,EE$16)),IF(INDEX(Import.PLE,$K152,EE$16)&lt;=mediçao,CE152,0),0),PLE!$AA$28*CE152)</f>
        <v>0</v>
      </c>
      <c r="EF152" s="119">
        <f ca="1">IF($K152&lt;&gt;1,IF(ISNUMBER(INDEX(Import.PLE,$K152,EF$16)),IF(INDEX(Import.PLE,$K152,EF$16)&lt;=mediçao,CF152,0),0),PLE!$AA$28*CF152)</f>
        <v>0</v>
      </c>
      <c r="EG152" s="119">
        <f ca="1">IF($K152&lt;&gt;1,IF(ISNUMBER(INDEX(Import.PLE,$K152,EG$16)),IF(INDEX(Import.PLE,$K152,EG$16)&lt;=mediçao,CG152,0),0),PLE!$AA$28*CG152)</f>
        <v>0</v>
      </c>
      <c r="EH152" s="119">
        <f ca="1">IF($K152&lt;&gt;1,IF(ISNUMBER(INDEX(Import.PLE,$K152,EH$16)),IF(INDEX(Import.PLE,$K152,EH$16)&lt;=mediçao,CH152,0),0),PLE!$AA$28*CH152)</f>
        <v>0</v>
      </c>
      <c r="EI152" s="119">
        <f ca="1">IF($K152&lt;&gt;1,IF(ISNUMBER(INDEX(Import.PLE,$K152,EI$16)),IF(INDEX(Import.PLE,$K152,EI$16)&lt;=mediçao,CI152,0),0),PLE!$AA$28*CI152)</f>
        <v>0</v>
      </c>
      <c r="EJ152" s="119">
        <f ca="1">IF($K152&lt;&gt;1,IF(ISNUMBER(INDEX(Import.PLE,$K152,EJ$16)),IF(INDEX(Import.PLE,$K152,EJ$16)&lt;=mediçao,CJ152,0),0),PLE!$AA$28*CJ152)</f>
        <v>0</v>
      </c>
      <c r="EK152" s="119">
        <f ca="1">IF($K152&lt;&gt;1,IF(ISNUMBER(INDEX(Import.PLE,$K152,EK$16)),IF(INDEX(Import.PLE,$K152,EK$16)&lt;=mediçao,CK152,0),0),PLE!$AA$28*CK152)</f>
        <v>0</v>
      </c>
      <c r="EL152" s="119">
        <f ca="1">IF($K152&lt;&gt;1,IF(ISNUMBER(INDEX(Import.PLE,$K152,EL$16)),IF(INDEX(Import.PLE,$K152,EL$16)&lt;=mediçao,CL152,0),0),PLE!$AA$28*CL152)</f>
        <v>0</v>
      </c>
      <c r="EM152" s="119">
        <f ca="1">IF($K152&lt;&gt;1,IF(ISNUMBER(INDEX(Import.PLE,$K152,EM$16)),IF(INDEX(Import.PLE,$K152,EM$16)&lt;=mediçao,CM152,0),0),PLE!$AA$28*CM152)</f>
        <v>0</v>
      </c>
      <c r="EN152" s="119">
        <f ca="1">IF($K152&lt;&gt;1,IF(ISNUMBER(INDEX(Import.PLE,$K152,EN$16)),IF(INDEX(Import.PLE,$K152,EN$16)&lt;=mediçao,CN152,0),0),PLE!$AA$28*CN152)</f>
        <v>0</v>
      </c>
      <c r="EO152" s="119">
        <f ca="1">IF($K152&lt;&gt;1,IF(ISNUMBER(INDEX(Import.PLE,$K152,EO$16)),IF(INDEX(Import.PLE,$K152,EO$16)&lt;=mediçao,CO152,0),0),PLE!$AA$28*CO152)</f>
        <v>0</v>
      </c>
      <c r="EP152" s="119">
        <f ca="1">IF($K152&lt;&gt;1,IF(ISNUMBER(INDEX(Import.PLE,$K152,EP$16)),IF(INDEX(Import.PLE,$K152,EP$16)&lt;=mediçao,CP152,0),0),PLE!$AA$28*CP152)</f>
        <v>0</v>
      </c>
      <c r="EQ152" s="119">
        <f ca="1">IF($K152&lt;&gt;1,IF(ISNUMBER(INDEX(Import.PLE,$K152,EQ$16)),IF(INDEX(Import.PLE,$K152,EQ$16)&lt;=mediçao,CQ152,0),0),PLE!$AA$28*CQ152)</f>
        <v>0</v>
      </c>
      <c r="ER152" s="119">
        <f ca="1">IF($K152&lt;&gt;1,IF(ISNUMBER(INDEX(Import.PLE,$K152,ER$16)),IF(INDEX(Import.PLE,$K152,ER$16)&lt;=mediçao,CR152,0),0),PLE!$AA$28*CR152)</f>
        <v>0</v>
      </c>
      <c r="ES152" s="119">
        <f ca="1">IF($K152&lt;&gt;1,IF(ISNUMBER(INDEX(Import.PLE,$K152,ES$16)),IF(INDEX(Import.PLE,$K152,ES$16)&lt;=mediçao,CS152,0),0),PLE!$AA$28*CS152)</f>
        <v>0</v>
      </c>
      <c r="ET152" s="119">
        <f ca="1">IF($K152&lt;&gt;1,IF(ISNUMBER(INDEX(Import.PLE,$K152,ET$16)),IF(INDEX(Import.PLE,$K152,ET$16)&lt;=mediçao,CT152,0),0),PLE!$AA$28*CT152)</f>
        <v>0</v>
      </c>
      <c r="EU152" s="119">
        <f ca="1">IF($K152&lt;&gt;1,IF(ISNUMBER(INDEX(Import.PLE,$K152,EU$16)),IF(INDEX(Import.PLE,$K152,EU$16)&lt;=mediçao,CU152,0),0),PLE!$AA$28*CU152)</f>
        <v>0</v>
      </c>
      <c r="EV152" s="119">
        <f ca="1">IF($K152&lt;&gt;1,IF(ISNUMBER(INDEX(Import.PLE,$K152,EV$16)),IF(INDEX(Import.PLE,$K152,EV$16)&lt;=mediçao,CV152,0),0),PLE!$AA$28*CV152)</f>
        <v>0</v>
      </c>
      <c r="EW152" s="119">
        <f ca="1">IF($K152&lt;&gt;1,IF(ISNUMBER(INDEX(Import.PLE,$K152,EW$16)),IF(INDEX(Import.PLE,$K152,EW$16)&lt;=mediçao,CW152,0),0),PLE!$AA$28*CW152)</f>
        <v>0</v>
      </c>
      <c r="EX152" s="119">
        <f ca="1">IF($K152&lt;&gt;1,IF(ISNUMBER(INDEX(Import.PLE,$K152,EX$16)),IF(INDEX(Import.PLE,$K152,EX$16)&lt;=mediçao,CX152,0),0),PLE!$AA$28*CX152)</f>
        <v>0</v>
      </c>
      <c r="EY152" s="119">
        <f ca="1">IF($K152&lt;&gt;1,IF(ISNUMBER(INDEX(Import.PLE,$K152,EY$16)),IF(INDEX(Import.PLE,$K152,EY$16)&lt;=mediçao,CY152,0),0),PLE!$AA$28*CY152)</f>
        <v>0</v>
      </c>
      <c r="EZ152" s="119">
        <f ca="1">IF($K152&lt;&gt;1,IF(ISNUMBER(INDEX(Import.PLE,$K152,EZ$16)),IF(INDEX(Import.PLE,$K152,EZ$16)&lt;=mediçao,CZ152,0),0),PLE!$AA$28*CZ152)</f>
        <v>0</v>
      </c>
      <c r="FA152" s="119">
        <f ca="1">IF($K152&lt;&gt;1,IF(ISNUMBER(INDEX(Import.PLE,$K152,FA$16)),IF(INDEX(Import.PLE,$K152,FA$16)&lt;=mediçao,DA152,0),0),PLE!$AA$28*DA152)</f>
        <v>0</v>
      </c>
      <c r="FB152" s="119">
        <f ca="1">IF($K152&lt;&gt;1,IF(ISNUMBER(INDEX(Import.PLE,$K152,FB$16)),IF(INDEX(Import.PLE,$K152,FB$16)&lt;=mediçao,DB152,0),0),PLE!$AA$28*DB152)</f>
        <v>0</v>
      </c>
      <c r="FC152" s="119">
        <f ca="1">IF($K152&lt;&gt;1,IF(ISNUMBER(INDEX(Import.PLE,$K152,FC$16)),IF(INDEX(Import.PLE,$K152,FC$16)&lt;=mediçao,DC152,0),0),PLE!$AA$28*DC152)</f>
        <v>0</v>
      </c>
      <c r="FD152" s="119">
        <f ca="1">IF($K152&lt;&gt;1,IF(ISNUMBER(INDEX(Import.PLE,$K152,FD$16)),IF(INDEX(Import.PLE,$K152,FD$16)&lt;=mediçao,DD152,0),0),PLE!$AA$28*DD152)</f>
        <v>0</v>
      </c>
      <c r="FE152" s="119">
        <f ca="1">IF($K152&lt;&gt;1,IF(ISNUMBER(INDEX(Import.PLE,$K152,FE$16)),IF(INDEX(Import.PLE,$K152,FE$16)&lt;=mediçao,DE152,0),0),PLE!$AA$28*DE152)</f>
        <v>0</v>
      </c>
      <c r="FF152" s="119">
        <f ca="1">IF($K152&lt;&gt;1,IF(ISNUMBER(INDEX(Import.PLE,$K152,FF$16)),IF(INDEX(Import.PLE,$K152,FF$16)&lt;=mediçao,DF152,0),0),PLE!$AA$28*DF152)</f>
        <v>0</v>
      </c>
      <c r="FG152" s="119">
        <f ca="1">IF($K152&lt;&gt;1,IF(ISNUMBER(INDEX(Import.PLE,$K152,FG$16)),IF(INDEX(Import.PLE,$K152,FG$16)&lt;=mediçao,DG152,0),0),PLE!$AA$28*DG152)</f>
        <v>0</v>
      </c>
      <c r="FH152" s="119">
        <f ca="1">IF($K152&lt;&gt;1,IF(ISNUMBER(INDEX(Import.PLE,$K152,FH$16)),IF(INDEX(Import.PLE,$K152,FH$16)&lt;=mediçao,DH152,0),0),PLE!$AA$28*DH152)</f>
        <v>0</v>
      </c>
      <c r="FI152" s="119">
        <f ca="1">IF($K152&lt;&gt;1,IF(ISNUMBER(INDEX(Import.PLE,$K152,FI$16)),IF(INDEX(Import.PLE,$K152,FI$16)&lt;=mediçao,DI152,0),0),PLE!$AA$28*DI152)</f>
        <v>0</v>
      </c>
      <c r="FJ152" s="119">
        <f ca="1">IF($K152&lt;&gt;1,IF(ISNUMBER(INDEX(Import.PLE,$K152,FJ$16)),IF(INDEX(Import.PLE,$K152,FJ$16)&lt;=mediçao,DJ152,0),0),PLE!$AA$28*DJ152)</f>
        <v>0</v>
      </c>
    </row>
    <row r="153" spans="2:166" s="88" customFormat="1" ht="11.25" customHeight="1" x14ac:dyDescent="0.35">
      <c r="B153" s="118">
        <f t="shared" ca="1" si="61"/>
        <v>136</v>
      </c>
      <c r="C153" s="83" t="str">
        <f t="shared" si="4"/>
        <v>Serviço</v>
      </c>
      <c r="D153" s="138" t="s">
        <v>452</v>
      </c>
      <c r="E153" s="139" t="s">
        <v>453</v>
      </c>
      <c r="F153" s="137" t="s">
        <v>329</v>
      </c>
      <c r="G153" s="174">
        <f t="shared" si="5"/>
        <v>8</v>
      </c>
      <c r="H153" s="175">
        <f t="shared" si="6"/>
        <v>154.13999999999999</v>
      </c>
      <c r="I153" s="176">
        <v>1233.1199999999999</v>
      </c>
      <c r="J153" s="86"/>
      <c r="K153" s="168">
        <f>deactivatedados.form1</f>
        <v>16</v>
      </c>
      <c r="L153" s="167" t="s">
        <v>716</v>
      </c>
      <c r="M153" s="87"/>
      <c r="N153" s="181">
        <v>8</v>
      </c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1"/>
      <c r="BF153" s="181"/>
      <c r="BG153" s="181"/>
      <c r="BH153" s="181"/>
      <c r="BI153" s="181"/>
      <c r="BJ153" s="181"/>
      <c r="BK153" s="181"/>
      <c r="BM153" s="119">
        <f t="shared" ca="1" si="7"/>
        <v>1233.1199999999999</v>
      </c>
      <c r="BN153" s="119">
        <f t="shared" si="8"/>
        <v>0</v>
      </c>
      <c r="BO153" s="119">
        <f t="shared" si="9"/>
        <v>0</v>
      </c>
      <c r="BP153" s="119">
        <f t="shared" si="10"/>
        <v>0</v>
      </c>
      <c r="BQ153" s="119">
        <f t="shared" si="11"/>
        <v>0</v>
      </c>
      <c r="BR153" s="119">
        <f t="shared" si="12"/>
        <v>0</v>
      </c>
      <c r="BS153" s="119">
        <f t="shared" si="13"/>
        <v>0</v>
      </c>
      <c r="BT153" s="119">
        <f t="shared" si="14"/>
        <v>0</v>
      </c>
      <c r="BU153" s="119">
        <f t="shared" si="15"/>
        <v>0</v>
      </c>
      <c r="BV153" s="119">
        <f t="shared" si="16"/>
        <v>0</v>
      </c>
      <c r="BW153" s="119">
        <f t="shared" si="17"/>
        <v>0</v>
      </c>
      <c r="BX153" s="119">
        <f t="shared" si="18"/>
        <v>0</v>
      </c>
      <c r="BY153" s="119">
        <f t="shared" si="19"/>
        <v>0</v>
      </c>
      <c r="BZ153" s="119">
        <f t="shared" si="20"/>
        <v>0</v>
      </c>
      <c r="CA153" s="119">
        <f t="shared" si="21"/>
        <v>0</v>
      </c>
      <c r="CB153" s="119">
        <f t="shared" si="22"/>
        <v>0</v>
      </c>
      <c r="CC153" s="119">
        <f t="shared" si="23"/>
        <v>0</v>
      </c>
      <c r="CD153" s="119">
        <f t="shared" si="24"/>
        <v>0</v>
      </c>
      <c r="CE153" s="119">
        <f t="shared" si="25"/>
        <v>0</v>
      </c>
      <c r="CF153" s="119">
        <f t="shared" si="26"/>
        <v>0</v>
      </c>
      <c r="CG153" s="119">
        <f t="shared" si="27"/>
        <v>0</v>
      </c>
      <c r="CH153" s="119">
        <f t="shared" si="28"/>
        <v>0</v>
      </c>
      <c r="CI153" s="119">
        <f t="shared" si="29"/>
        <v>0</v>
      </c>
      <c r="CJ153" s="119">
        <f t="shared" si="30"/>
        <v>0</v>
      </c>
      <c r="CK153" s="119">
        <f t="shared" si="31"/>
        <v>0</v>
      </c>
      <c r="CL153" s="119">
        <f t="shared" si="32"/>
        <v>0</v>
      </c>
      <c r="CM153" s="119">
        <f t="shared" si="33"/>
        <v>0</v>
      </c>
      <c r="CN153" s="119">
        <f t="shared" si="34"/>
        <v>0</v>
      </c>
      <c r="CO153" s="119">
        <f t="shared" si="35"/>
        <v>0</v>
      </c>
      <c r="CP153" s="119">
        <f t="shared" si="36"/>
        <v>0</v>
      </c>
      <c r="CQ153" s="119">
        <f t="shared" si="37"/>
        <v>0</v>
      </c>
      <c r="CR153" s="119">
        <f t="shared" si="38"/>
        <v>0</v>
      </c>
      <c r="CS153" s="119">
        <f t="shared" si="39"/>
        <v>0</v>
      </c>
      <c r="CT153" s="119">
        <f t="shared" si="40"/>
        <v>0</v>
      </c>
      <c r="CU153" s="119">
        <f t="shared" si="41"/>
        <v>0</v>
      </c>
      <c r="CV153" s="119">
        <f t="shared" si="42"/>
        <v>0</v>
      </c>
      <c r="CW153" s="119">
        <f t="shared" si="43"/>
        <v>0</v>
      </c>
      <c r="CX153" s="119">
        <f t="shared" si="44"/>
        <v>0</v>
      </c>
      <c r="CY153" s="119">
        <f t="shared" si="45"/>
        <v>0</v>
      </c>
      <c r="CZ153" s="119">
        <f t="shared" si="46"/>
        <v>0</v>
      </c>
      <c r="DA153" s="119">
        <f t="shared" si="47"/>
        <v>0</v>
      </c>
      <c r="DB153" s="119">
        <f t="shared" si="48"/>
        <v>0</v>
      </c>
      <c r="DC153" s="119">
        <f t="shared" si="49"/>
        <v>0</v>
      </c>
      <c r="DD153" s="119">
        <f t="shared" si="50"/>
        <v>0</v>
      </c>
      <c r="DE153" s="119">
        <f t="shared" si="51"/>
        <v>0</v>
      </c>
      <c r="DF153" s="119">
        <f t="shared" si="52"/>
        <v>0</v>
      </c>
      <c r="DG153" s="119">
        <f t="shared" si="53"/>
        <v>0</v>
      </c>
      <c r="DH153" s="119">
        <f t="shared" si="54"/>
        <v>0</v>
      </c>
      <c r="DI153" s="119">
        <f t="shared" si="55"/>
        <v>0</v>
      </c>
      <c r="DJ153" s="119">
        <f t="shared" si="56"/>
        <v>0</v>
      </c>
      <c r="DK153" s="126" t="str">
        <f t="shared" si="57"/>
        <v>1</v>
      </c>
      <c r="DL153" s="126">
        <f t="shared" ca="1" si="58"/>
        <v>0</v>
      </c>
      <c r="DM153" s="119">
        <f ca="1">IF($K153&lt;&gt;1,IF(ISNUMBER(INDEX(Import.PLE,$K153,DM$16)),IF(INDEX(Import.PLE,$K153,DM$16)&lt;=mediçao,BM153,0),0),PLE!$AA$28*BM153)</f>
        <v>0</v>
      </c>
      <c r="DN153" s="119">
        <f ca="1">IF($K153&lt;&gt;1,IF(ISNUMBER(INDEX(Import.PLE,$K153,DN$16)),IF(INDEX(Import.PLE,$K153,DN$16)&lt;=mediçao,BN153,0),0),PLE!$AA$28*BN153)</f>
        <v>0</v>
      </c>
      <c r="DO153" s="119">
        <f ca="1">IF($K153&lt;&gt;1,IF(ISNUMBER(INDEX(Import.PLE,$K153,DO$16)),IF(INDEX(Import.PLE,$K153,DO$16)&lt;=mediçao,BO153,0),0),PLE!$AA$28*BO153)</f>
        <v>0</v>
      </c>
      <c r="DP153" s="119">
        <f ca="1">IF($K153&lt;&gt;1,IF(ISNUMBER(INDEX(Import.PLE,$K153,DP$16)),IF(INDEX(Import.PLE,$K153,DP$16)&lt;=mediçao,BP153,0),0),PLE!$AA$28*BP153)</f>
        <v>0</v>
      </c>
      <c r="DQ153" s="119">
        <f ca="1">IF($K153&lt;&gt;1,IF(ISNUMBER(INDEX(Import.PLE,$K153,DQ$16)),IF(INDEX(Import.PLE,$K153,DQ$16)&lt;=mediçao,BQ153,0),0),PLE!$AA$28*BQ153)</f>
        <v>0</v>
      </c>
      <c r="DR153" s="119">
        <f ca="1">IF($K153&lt;&gt;1,IF(ISNUMBER(INDEX(Import.PLE,$K153,DR$16)),IF(INDEX(Import.PLE,$K153,DR$16)&lt;=mediçao,BR153,0),0),PLE!$AA$28*BR153)</f>
        <v>0</v>
      </c>
      <c r="DS153" s="119">
        <f ca="1">IF($K153&lt;&gt;1,IF(ISNUMBER(INDEX(Import.PLE,$K153,DS$16)),IF(INDEX(Import.PLE,$K153,DS$16)&lt;=mediçao,BS153,0),0),PLE!$AA$28*BS153)</f>
        <v>0</v>
      </c>
      <c r="DT153" s="119">
        <f ca="1">IF($K153&lt;&gt;1,IF(ISNUMBER(INDEX(Import.PLE,$K153,DT$16)),IF(INDEX(Import.PLE,$K153,DT$16)&lt;=mediçao,BT153,0),0),PLE!$AA$28*BT153)</f>
        <v>0</v>
      </c>
      <c r="DU153" s="119">
        <f ca="1">IF($K153&lt;&gt;1,IF(ISNUMBER(INDEX(Import.PLE,$K153,DU$16)),IF(INDEX(Import.PLE,$K153,DU$16)&lt;=mediçao,BU153,0),0),PLE!$AA$28*BU153)</f>
        <v>0</v>
      </c>
      <c r="DV153" s="119">
        <f ca="1">IF($K153&lt;&gt;1,IF(ISNUMBER(INDEX(Import.PLE,$K153,DV$16)),IF(INDEX(Import.PLE,$K153,DV$16)&lt;=mediçao,BV153,0),0),PLE!$AA$28*BV153)</f>
        <v>0</v>
      </c>
      <c r="DW153" s="119">
        <f ca="1">IF($K153&lt;&gt;1,IF(ISNUMBER(INDEX(Import.PLE,$K153,DW$16)),IF(INDEX(Import.PLE,$K153,DW$16)&lt;=mediçao,BW153,0),0),PLE!$AA$28*BW153)</f>
        <v>0</v>
      </c>
      <c r="DX153" s="119">
        <f ca="1">IF($K153&lt;&gt;1,IF(ISNUMBER(INDEX(Import.PLE,$K153,DX$16)),IF(INDEX(Import.PLE,$K153,DX$16)&lt;=mediçao,BX153,0),0),PLE!$AA$28*BX153)</f>
        <v>0</v>
      </c>
      <c r="DY153" s="119">
        <f ca="1">IF($K153&lt;&gt;1,IF(ISNUMBER(INDEX(Import.PLE,$K153,DY$16)),IF(INDEX(Import.PLE,$K153,DY$16)&lt;=mediçao,BY153,0),0),PLE!$AA$28*BY153)</f>
        <v>0</v>
      </c>
      <c r="DZ153" s="119">
        <f ca="1">IF($K153&lt;&gt;1,IF(ISNUMBER(INDEX(Import.PLE,$K153,DZ$16)),IF(INDEX(Import.PLE,$K153,DZ$16)&lt;=mediçao,BZ153,0),0),PLE!$AA$28*BZ153)</f>
        <v>0</v>
      </c>
      <c r="EA153" s="119">
        <f ca="1">IF($K153&lt;&gt;1,IF(ISNUMBER(INDEX(Import.PLE,$K153,EA$16)),IF(INDEX(Import.PLE,$K153,EA$16)&lt;=mediçao,CA153,0),0),PLE!$AA$28*CA153)</f>
        <v>0</v>
      </c>
      <c r="EB153" s="119">
        <f ca="1">IF($K153&lt;&gt;1,IF(ISNUMBER(INDEX(Import.PLE,$K153,EB$16)),IF(INDEX(Import.PLE,$K153,EB$16)&lt;=mediçao,CB153,0),0),PLE!$AA$28*CB153)</f>
        <v>0</v>
      </c>
      <c r="EC153" s="119">
        <f ca="1">IF($K153&lt;&gt;1,IF(ISNUMBER(INDEX(Import.PLE,$K153,EC$16)),IF(INDEX(Import.PLE,$K153,EC$16)&lt;=mediçao,CC153,0),0),PLE!$AA$28*CC153)</f>
        <v>0</v>
      </c>
      <c r="ED153" s="119">
        <f ca="1">IF($K153&lt;&gt;1,IF(ISNUMBER(INDEX(Import.PLE,$K153,ED$16)),IF(INDEX(Import.PLE,$K153,ED$16)&lt;=mediçao,CD153,0),0),PLE!$AA$28*CD153)</f>
        <v>0</v>
      </c>
      <c r="EE153" s="119">
        <f ca="1">IF($K153&lt;&gt;1,IF(ISNUMBER(INDEX(Import.PLE,$K153,EE$16)),IF(INDEX(Import.PLE,$K153,EE$16)&lt;=mediçao,CE153,0),0),PLE!$AA$28*CE153)</f>
        <v>0</v>
      </c>
      <c r="EF153" s="119">
        <f ca="1">IF($K153&lt;&gt;1,IF(ISNUMBER(INDEX(Import.PLE,$K153,EF$16)),IF(INDEX(Import.PLE,$K153,EF$16)&lt;=mediçao,CF153,0),0),PLE!$AA$28*CF153)</f>
        <v>0</v>
      </c>
      <c r="EG153" s="119">
        <f ca="1">IF($K153&lt;&gt;1,IF(ISNUMBER(INDEX(Import.PLE,$K153,EG$16)),IF(INDEX(Import.PLE,$K153,EG$16)&lt;=mediçao,CG153,0),0),PLE!$AA$28*CG153)</f>
        <v>0</v>
      </c>
      <c r="EH153" s="119">
        <f ca="1">IF($K153&lt;&gt;1,IF(ISNUMBER(INDEX(Import.PLE,$K153,EH$16)),IF(INDEX(Import.PLE,$K153,EH$16)&lt;=mediçao,CH153,0),0),PLE!$AA$28*CH153)</f>
        <v>0</v>
      </c>
      <c r="EI153" s="119">
        <f ca="1">IF($K153&lt;&gt;1,IF(ISNUMBER(INDEX(Import.PLE,$K153,EI$16)),IF(INDEX(Import.PLE,$K153,EI$16)&lt;=mediçao,CI153,0),0),PLE!$AA$28*CI153)</f>
        <v>0</v>
      </c>
      <c r="EJ153" s="119">
        <f ca="1">IF($K153&lt;&gt;1,IF(ISNUMBER(INDEX(Import.PLE,$K153,EJ$16)),IF(INDEX(Import.PLE,$K153,EJ$16)&lt;=mediçao,CJ153,0),0),PLE!$AA$28*CJ153)</f>
        <v>0</v>
      </c>
      <c r="EK153" s="119">
        <f ca="1">IF($K153&lt;&gt;1,IF(ISNUMBER(INDEX(Import.PLE,$K153,EK$16)),IF(INDEX(Import.PLE,$K153,EK$16)&lt;=mediçao,CK153,0),0),PLE!$AA$28*CK153)</f>
        <v>0</v>
      </c>
      <c r="EL153" s="119">
        <f ca="1">IF($K153&lt;&gt;1,IF(ISNUMBER(INDEX(Import.PLE,$K153,EL$16)),IF(INDEX(Import.PLE,$K153,EL$16)&lt;=mediçao,CL153,0),0),PLE!$AA$28*CL153)</f>
        <v>0</v>
      </c>
      <c r="EM153" s="119">
        <f ca="1">IF($K153&lt;&gt;1,IF(ISNUMBER(INDEX(Import.PLE,$K153,EM$16)),IF(INDEX(Import.PLE,$K153,EM$16)&lt;=mediçao,CM153,0),0),PLE!$AA$28*CM153)</f>
        <v>0</v>
      </c>
      <c r="EN153" s="119">
        <f ca="1">IF($K153&lt;&gt;1,IF(ISNUMBER(INDEX(Import.PLE,$K153,EN$16)),IF(INDEX(Import.PLE,$K153,EN$16)&lt;=mediçao,CN153,0),0),PLE!$AA$28*CN153)</f>
        <v>0</v>
      </c>
      <c r="EO153" s="119">
        <f ca="1">IF($K153&lt;&gt;1,IF(ISNUMBER(INDEX(Import.PLE,$K153,EO$16)),IF(INDEX(Import.PLE,$K153,EO$16)&lt;=mediçao,CO153,0),0),PLE!$AA$28*CO153)</f>
        <v>0</v>
      </c>
      <c r="EP153" s="119">
        <f ca="1">IF($K153&lt;&gt;1,IF(ISNUMBER(INDEX(Import.PLE,$K153,EP$16)),IF(INDEX(Import.PLE,$K153,EP$16)&lt;=mediçao,CP153,0),0),PLE!$AA$28*CP153)</f>
        <v>0</v>
      </c>
      <c r="EQ153" s="119">
        <f ca="1">IF($K153&lt;&gt;1,IF(ISNUMBER(INDEX(Import.PLE,$K153,EQ$16)),IF(INDEX(Import.PLE,$K153,EQ$16)&lt;=mediçao,CQ153,0),0),PLE!$AA$28*CQ153)</f>
        <v>0</v>
      </c>
      <c r="ER153" s="119">
        <f ca="1">IF($K153&lt;&gt;1,IF(ISNUMBER(INDEX(Import.PLE,$K153,ER$16)),IF(INDEX(Import.PLE,$K153,ER$16)&lt;=mediçao,CR153,0),0),PLE!$AA$28*CR153)</f>
        <v>0</v>
      </c>
      <c r="ES153" s="119">
        <f ca="1">IF($K153&lt;&gt;1,IF(ISNUMBER(INDEX(Import.PLE,$K153,ES$16)),IF(INDEX(Import.PLE,$K153,ES$16)&lt;=mediçao,CS153,0),0),PLE!$AA$28*CS153)</f>
        <v>0</v>
      </c>
      <c r="ET153" s="119">
        <f ca="1">IF($K153&lt;&gt;1,IF(ISNUMBER(INDEX(Import.PLE,$K153,ET$16)),IF(INDEX(Import.PLE,$K153,ET$16)&lt;=mediçao,CT153,0),0),PLE!$AA$28*CT153)</f>
        <v>0</v>
      </c>
      <c r="EU153" s="119">
        <f ca="1">IF($K153&lt;&gt;1,IF(ISNUMBER(INDEX(Import.PLE,$K153,EU$16)),IF(INDEX(Import.PLE,$K153,EU$16)&lt;=mediçao,CU153,0),0),PLE!$AA$28*CU153)</f>
        <v>0</v>
      </c>
      <c r="EV153" s="119">
        <f ca="1">IF($K153&lt;&gt;1,IF(ISNUMBER(INDEX(Import.PLE,$K153,EV$16)),IF(INDEX(Import.PLE,$K153,EV$16)&lt;=mediçao,CV153,0),0),PLE!$AA$28*CV153)</f>
        <v>0</v>
      </c>
      <c r="EW153" s="119">
        <f ca="1">IF($K153&lt;&gt;1,IF(ISNUMBER(INDEX(Import.PLE,$K153,EW$16)),IF(INDEX(Import.PLE,$K153,EW$16)&lt;=mediçao,CW153,0),0),PLE!$AA$28*CW153)</f>
        <v>0</v>
      </c>
      <c r="EX153" s="119">
        <f ca="1">IF($K153&lt;&gt;1,IF(ISNUMBER(INDEX(Import.PLE,$K153,EX$16)),IF(INDEX(Import.PLE,$K153,EX$16)&lt;=mediçao,CX153,0),0),PLE!$AA$28*CX153)</f>
        <v>0</v>
      </c>
      <c r="EY153" s="119">
        <f ca="1">IF($K153&lt;&gt;1,IF(ISNUMBER(INDEX(Import.PLE,$K153,EY$16)),IF(INDEX(Import.PLE,$K153,EY$16)&lt;=mediçao,CY153,0),0),PLE!$AA$28*CY153)</f>
        <v>0</v>
      </c>
      <c r="EZ153" s="119">
        <f ca="1">IF($K153&lt;&gt;1,IF(ISNUMBER(INDEX(Import.PLE,$K153,EZ$16)),IF(INDEX(Import.PLE,$K153,EZ$16)&lt;=mediçao,CZ153,0),0),PLE!$AA$28*CZ153)</f>
        <v>0</v>
      </c>
      <c r="FA153" s="119">
        <f ca="1">IF($K153&lt;&gt;1,IF(ISNUMBER(INDEX(Import.PLE,$K153,FA$16)),IF(INDEX(Import.PLE,$K153,FA$16)&lt;=mediçao,DA153,0),0),PLE!$AA$28*DA153)</f>
        <v>0</v>
      </c>
      <c r="FB153" s="119">
        <f ca="1">IF($K153&lt;&gt;1,IF(ISNUMBER(INDEX(Import.PLE,$K153,FB$16)),IF(INDEX(Import.PLE,$K153,FB$16)&lt;=mediçao,DB153,0),0),PLE!$AA$28*DB153)</f>
        <v>0</v>
      </c>
      <c r="FC153" s="119">
        <f ca="1">IF($K153&lt;&gt;1,IF(ISNUMBER(INDEX(Import.PLE,$K153,FC$16)),IF(INDEX(Import.PLE,$K153,FC$16)&lt;=mediçao,DC153,0),0),PLE!$AA$28*DC153)</f>
        <v>0</v>
      </c>
      <c r="FD153" s="119">
        <f ca="1">IF($K153&lt;&gt;1,IF(ISNUMBER(INDEX(Import.PLE,$K153,FD$16)),IF(INDEX(Import.PLE,$K153,FD$16)&lt;=mediçao,DD153,0),0),PLE!$AA$28*DD153)</f>
        <v>0</v>
      </c>
      <c r="FE153" s="119">
        <f ca="1">IF($K153&lt;&gt;1,IF(ISNUMBER(INDEX(Import.PLE,$K153,FE$16)),IF(INDEX(Import.PLE,$K153,FE$16)&lt;=mediçao,DE153,0),0),PLE!$AA$28*DE153)</f>
        <v>0</v>
      </c>
      <c r="FF153" s="119">
        <f ca="1">IF($K153&lt;&gt;1,IF(ISNUMBER(INDEX(Import.PLE,$K153,FF$16)),IF(INDEX(Import.PLE,$K153,FF$16)&lt;=mediçao,DF153,0),0),PLE!$AA$28*DF153)</f>
        <v>0</v>
      </c>
      <c r="FG153" s="119">
        <f ca="1">IF($K153&lt;&gt;1,IF(ISNUMBER(INDEX(Import.PLE,$K153,FG$16)),IF(INDEX(Import.PLE,$K153,FG$16)&lt;=mediçao,DG153,0),0),PLE!$AA$28*DG153)</f>
        <v>0</v>
      </c>
      <c r="FH153" s="119">
        <f ca="1">IF($K153&lt;&gt;1,IF(ISNUMBER(INDEX(Import.PLE,$K153,FH$16)),IF(INDEX(Import.PLE,$K153,FH$16)&lt;=mediçao,DH153,0),0),PLE!$AA$28*DH153)</f>
        <v>0</v>
      </c>
      <c r="FI153" s="119">
        <f ca="1">IF($K153&lt;&gt;1,IF(ISNUMBER(INDEX(Import.PLE,$K153,FI$16)),IF(INDEX(Import.PLE,$K153,FI$16)&lt;=mediçao,DI153,0),0),PLE!$AA$28*DI153)</f>
        <v>0</v>
      </c>
      <c r="FJ153" s="119">
        <f ca="1">IF($K153&lt;&gt;1,IF(ISNUMBER(INDEX(Import.PLE,$K153,FJ$16)),IF(INDEX(Import.PLE,$K153,FJ$16)&lt;=mediçao,DJ153,0),0),PLE!$AA$28*DJ153)</f>
        <v>0</v>
      </c>
    </row>
    <row r="154" spans="2:166" s="88" customFormat="1" ht="11.25" customHeight="1" x14ac:dyDescent="0.35">
      <c r="B154" s="118">
        <f t="shared" ca="1" si="61"/>
        <v>137</v>
      </c>
      <c r="C154" s="83" t="str">
        <f t="shared" si="4"/>
        <v>Serviço</v>
      </c>
      <c r="D154" s="138" t="s">
        <v>454</v>
      </c>
      <c r="E154" s="139" t="s">
        <v>455</v>
      </c>
      <c r="F154" s="137" t="s">
        <v>204</v>
      </c>
      <c r="G154" s="174">
        <f t="shared" si="5"/>
        <v>116</v>
      </c>
      <c r="H154" s="175">
        <f t="shared" si="6"/>
        <v>54.14</v>
      </c>
      <c r="I154" s="176">
        <v>6280.24</v>
      </c>
      <c r="J154" s="86"/>
      <c r="K154" s="168">
        <f>deactivatedados.form1</f>
        <v>16</v>
      </c>
      <c r="L154" s="167" t="s">
        <v>716</v>
      </c>
      <c r="M154" s="87"/>
      <c r="N154" s="181">
        <v>116</v>
      </c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1"/>
      <c r="BF154" s="181"/>
      <c r="BG154" s="181"/>
      <c r="BH154" s="181"/>
      <c r="BI154" s="181"/>
      <c r="BJ154" s="181"/>
      <c r="BK154" s="181"/>
      <c r="BM154" s="119">
        <f t="shared" ca="1" si="7"/>
        <v>6280.24</v>
      </c>
      <c r="BN154" s="119">
        <f t="shared" si="8"/>
        <v>0</v>
      </c>
      <c r="BO154" s="119">
        <f t="shared" si="9"/>
        <v>0</v>
      </c>
      <c r="BP154" s="119">
        <f t="shared" si="10"/>
        <v>0</v>
      </c>
      <c r="BQ154" s="119">
        <f t="shared" si="11"/>
        <v>0</v>
      </c>
      <c r="BR154" s="119">
        <f t="shared" si="12"/>
        <v>0</v>
      </c>
      <c r="BS154" s="119">
        <f t="shared" si="13"/>
        <v>0</v>
      </c>
      <c r="BT154" s="119">
        <f t="shared" si="14"/>
        <v>0</v>
      </c>
      <c r="BU154" s="119">
        <f t="shared" si="15"/>
        <v>0</v>
      </c>
      <c r="BV154" s="119">
        <f t="shared" si="16"/>
        <v>0</v>
      </c>
      <c r="BW154" s="119">
        <f t="shared" si="17"/>
        <v>0</v>
      </c>
      <c r="BX154" s="119">
        <f t="shared" si="18"/>
        <v>0</v>
      </c>
      <c r="BY154" s="119">
        <f t="shared" si="19"/>
        <v>0</v>
      </c>
      <c r="BZ154" s="119">
        <f t="shared" si="20"/>
        <v>0</v>
      </c>
      <c r="CA154" s="119">
        <f t="shared" si="21"/>
        <v>0</v>
      </c>
      <c r="CB154" s="119">
        <f t="shared" si="22"/>
        <v>0</v>
      </c>
      <c r="CC154" s="119">
        <f t="shared" si="23"/>
        <v>0</v>
      </c>
      <c r="CD154" s="119">
        <f t="shared" si="24"/>
        <v>0</v>
      </c>
      <c r="CE154" s="119">
        <f t="shared" si="25"/>
        <v>0</v>
      </c>
      <c r="CF154" s="119">
        <f t="shared" si="26"/>
        <v>0</v>
      </c>
      <c r="CG154" s="119">
        <f t="shared" si="27"/>
        <v>0</v>
      </c>
      <c r="CH154" s="119">
        <f t="shared" si="28"/>
        <v>0</v>
      </c>
      <c r="CI154" s="119">
        <f t="shared" si="29"/>
        <v>0</v>
      </c>
      <c r="CJ154" s="119">
        <f t="shared" si="30"/>
        <v>0</v>
      </c>
      <c r="CK154" s="119">
        <f t="shared" si="31"/>
        <v>0</v>
      </c>
      <c r="CL154" s="119">
        <f t="shared" si="32"/>
        <v>0</v>
      </c>
      <c r="CM154" s="119">
        <f t="shared" si="33"/>
        <v>0</v>
      </c>
      <c r="CN154" s="119">
        <f t="shared" si="34"/>
        <v>0</v>
      </c>
      <c r="CO154" s="119">
        <f t="shared" si="35"/>
        <v>0</v>
      </c>
      <c r="CP154" s="119">
        <f t="shared" si="36"/>
        <v>0</v>
      </c>
      <c r="CQ154" s="119">
        <f t="shared" si="37"/>
        <v>0</v>
      </c>
      <c r="CR154" s="119">
        <f t="shared" si="38"/>
        <v>0</v>
      </c>
      <c r="CS154" s="119">
        <f t="shared" si="39"/>
        <v>0</v>
      </c>
      <c r="CT154" s="119">
        <f t="shared" si="40"/>
        <v>0</v>
      </c>
      <c r="CU154" s="119">
        <f t="shared" si="41"/>
        <v>0</v>
      </c>
      <c r="CV154" s="119">
        <f t="shared" si="42"/>
        <v>0</v>
      </c>
      <c r="CW154" s="119">
        <f t="shared" si="43"/>
        <v>0</v>
      </c>
      <c r="CX154" s="119">
        <f t="shared" si="44"/>
        <v>0</v>
      </c>
      <c r="CY154" s="119">
        <f t="shared" si="45"/>
        <v>0</v>
      </c>
      <c r="CZ154" s="119">
        <f t="shared" si="46"/>
        <v>0</v>
      </c>
      <c r="DA154" s="119">
        <f t="shared" si="47"/>
        <v>0</v>
      </c>
      <c r="DB154" s="119">
        <f t="shared" si="48"/>
        <v>0</v>
      </c>
      <c r="DC154" s="119">
        <f t="shared" si="49"/>
        <v>0</v>
      </c>
      <c r="DD154" s="119">
        <f t="shared" si="50"/>
        <v>0</v>
      </c>
      <c r="DE154" s="119">
        <f t="shared" si="51"/>
        <v>0</v>
      </c>
      <c r="DF154" s="119">
        <f t="shared" si="52"/>
        <v>0</v>
      </c>
      <c r="DG154" s="119">
        <f t="shared" si="53"/>
        <v>0</v>
      </c>
      <c r="DH154" s="119">
        <f t="shared" si="54"/>
        <v>0</v>
      </c>
      <c r="DI154" s="119">
        <f t="shared" si="55"/>
        <v>0</v>
      </c>
      <c r="DJ154" s="119">
        <f t="shared" si="56"/>
        <v>0</v>
      </c>
      <c r="DK154" s="126" t="str">
        <f t="shared" si="57"/>
        <v>1</v>
      </c>
      <c r="DL154" s="126">
        <f t="shared" ca="1" si="58"/>
        <v>0</v>
      </c>
      <c r="DM154" s="119">
        <f ca="1">IF($K154&lt;&gt;1,IF(ISNUMBER(INDEX(Import.PLE,$K154,DM$16)),IF(INDEX(Import.PLE,$K154,DM$16)&lt;=mediçao,BM154,0),0),PLE!$AA$28*BM154)</f>
        <v>0</v>
      </c>
      <c r="DN154" s="119">
        <f ca="1">IF($K154&lt;&gt;1,IF(ISNUMBER(INDEX(Import.PLE,$K154,DN$16)),IF(INDEX(Import.PLE,$K154,DN$16)&lt;=mediçao,BN154,0),0),PLE!$AA$28*BN154)</f>
        <v>0</v>
      </c>
      <c r="DO154" s="119">
        <f ca="1">IF($K154&lt;&gt;1,IF(ISNUMBER(INDEX(Import.PLE,$K154,DO$16)),IF(INDEX(Import.PLE,$K154,DO$16)&lt;=mediçao,BO154,0),0),PLE!$AA$28*BO154)</f>
        <v>0</v>
      </c>
      <c r="DP154" s="119">
        <f ca="1">IF($K154&lt;&gt;1,IF(ISNUMBER(INDEX(Import.PLE,$K154,DP$16)),IF(INDEX(Import.PLE,$K154,DP$16)&lt;=mediçao,BP154,0),0),PLE!$AA$28*BP154)</f>
        <v>0</v>
      </c>
      <c r="DQ154" s="119">
        <f ca="1">IF($K154&lt;&gt;1,IF(ISNUMBER(INDEX(Import.PLE,$K154,DQ$16)),IF(INDEX(Import.PLE,$K154,DQ$16)&lt;=mediçao,BQ154,0),0),PLE!$AA$28*BQ154)</f>
        <v>0</v>
      </c>
      <c r="DR154" s="119">
        <f ca="1">IF($K154&lt;&gt;1,IF(ISNUMBER(INDEX(Import.PLE,$K154,DR$16)),IF(INDEX(Import.PLE,$K154,DR$16)&lt;=mediçao,BR154,0),0),PLE!$AA$28*BR154)</f>
        <v>0</v>
      </c>
      <c r="DS154" s="119">
        <f ca="1">IF($K154&lt;&gt;1,IF(ISNUMBER(INDEX(Import.PLE,$K154,DS$16)),IF(INDEX(Import.PLE,$K154,DS$16)&lt;=mediçao,BS154,0),0),PLE!$AA$28*BS154)</f>
        <v>0</v>
      </c>
      <c r="DT154" s="119">
        <f ca="1">IF($K154&lt;&gt;1,IF(ISNUMBER(INDEX(Import.PLE,$K154,DT$16)),IF(INDEX(Import.PLE,$K154,DT$16)&lt;=mediçao,BT154,0),0),PLE!$AA$28*BT154)</f>
        <v>0</v>
      </c>
      <c r="DU154" s="119">
        <f ca="1">IF($K154&lt;&gt;1,IF(ISNUMBER(INDEX(Import.PLE,$K154,DU$16)),IF(INDEX(Import.PLE,$K154,DU$16)&lt;=mediçao,BU154,0),0),PLE!$AA$28*BU154)</f>
        <v>0</v>
      </c>
      <c r="DV154" s="119">
        <f ca="1">IF($K154&lt;&gt;1,IF(ISNUMBER(INDEX(Import.PLE,$K154,DV$16)),IF(INDEX(Import.PLE,$K154,DV$16)&lt;=mediçao,BV154,0),0),PLE!$AA$28*BV154)</f>
        <v>0</v>
      </c>
      <c r="DW154" s="119">
        <f ca="1">IF($K154&lt;&gt;1,IF(ISNUMBER(INDEX(Import.PLE,$K154,DW$16)),IF(INDEX(Import.PLE,$K154,DW$16)&lt;=mediçao,BW154,0),0),PLE!$AA$28*BW154)</f>
        <v>0</v>
      </c>
      <c r="DX154" s="119">
        <f ca="1">IF($K154&lt;&gt;1,IF(ISNUMBER(INDEX(Import.PLE,$K154,DX$16)),IF(INDEX(Import.PLE,$K154,DX$16)&lt;=mediçao,BX154,0),0),PLE!$AA$28*BX154)</f>
        <v>0</v>
      </c>
      <c r="DY154" s="119">
        <f ca="1">IF($K154&lt;&gt;1,IF(ISNUMBER(INDEX(Import.PLE,$K154,DY$16)),IF(INDEX(Import.PLE,$K154,DY$16)&lt;=mediçao,BY154,0),0),PLE!$AA$28*BY154)</f>
        <v>0</v>
      </c>
      <c r="DZ154" s="119">
        <f ca="1">IF($K154&lt;&gt;1,IF(ISNUMBER(INDEX(Import.PLE,$K154,DZ$16)),IF(INDEX(Import.PLE,$K154,DZ$16)&lt;=mediçao,BZ154,0),0),PLE!$AA$28*BZ154)</f>
        <v>0</v>
      </c>
      <c r="EA154" s="119">
        <f ca="1">IF($K154&lt;&gt;1,IF(ISNUMBER(INDEX(Import.PLE,$K154,EA$16)),IF(INDEX(Import.PLE,$K154,EA$16)&lt;=mediçao,CA154,0),0),PLE!$AA$28*CA154)</f>
        <v>0</v>
      </c>
      <c r="EB154" s="119">
        <f ca="1">IF($K154&lt;&gt;1,IF(ISNUMBER(INDEX(Import.PLE,$K154,EB$16)),IF(INDEX(Import.PLE,$K154,EB$16)&lt;=mediçao,CB154,0),0),PLE!$AA$28*CB154)</f>
        <v>0</v>
      </c>
      <c r="EC154" s="119">
        <f ca="1">IF($K154&lt;&gt;1,IF(ISNUMBER(INDEX(Import.PLE,$K154,EC$16)),IF(INDEX(Import.PLE,$K154,EC$16)&lt;=mediçao,CC154,0),0),PLE!$AA$28*CC154)</f>
        <v>0</v>
      </c>
      <c r="ED154" s="119">
        <f ca="1">IF($K154&lt;&gt;1,IF(ISNUMBER(INDEX(Import.PLE,$K154,ED$16)),IF(INDEX(Import.PLE,$K154,ED$16)&lt;=mediçao,CD154,0),0),PLE!$AA$28*CD154)</f>
        <v>0</v>
      </c>
      <c r="EE154" s="119">
        <f ca="1">IF($K154&lt;&gt;1,IF(ISNUMBER(INDEX(Import.PLE,$K154,EE$16)),IF(INDEX(Import.PLE,$K154,EE$16)&lt;=mediçao,CE154,0),0),PLE!$AA$28*CE154)</f>
        <v>0</v>
      </c>
      <c r="EF154" s="119">
        <f ca="1">IF($K154&lt;&gt;1,IF(ISNUMBER(INDEX(Import.PLE,$K154,EF$16)),IF(INDEX(Import.PLE,$K154,EF$16)&lt;=mediçao,CF154,0),0),PLE!$AA$28*CF154)</f>
        <v>0</v>
      </c>
      <c r="EG154" s="119">
        <f ca="1">IF($K154&lt;&gt;1,IF(ISNUMBER(INDEX(Import.PLE,$K154,EG$16)),IF(INDEX(Import.PLE,$K154,EG$16)&lt;=mediçao,CG154,0),0),PLE!$AA$28*CG154)</f>
        <v>0</v>
      </c>
      <c r="EH154" s="119">
        <f ca="1">IF($K154&lt;&gt;1,IF(ISNUMBER(INDEX(Import.PLE,$K154,EH$16)),IF(INDEX(Import.PLE,$K154,EH$16)&lt;=mediçao,CH154,0),0),PLE!$AA$28*CH154)</f>
        <v>0</v>
      </c>
      <c r="EI154" s="119">
        <f ca="1">IF($K154&lt;&gt;1,IF(ISNUMBER(INDEX(Import.PLE,$K154,EI$16)),IF(INDEX(Import.PLE,$K154,EI$16)&lt;=mediçao,CI154,0),0),PLE!$AA$28*CI154)</f>
        <v>0</v>
      </c>
      <c r="EJ154" s="119">
        <f ca="1">IF($K154&lt;&gt;1,IF(ISNUMBER(INDEX(Import.PLE,$K154,EJ$16)),IF(INDEX(Import.PLE,$K154,EJ$16)&lt;=mediçao,CJ154,0),0),PLE!$AA$28*CJ154)</f>
        <v>0</v>
      </c>
      <c r="EK154" s="119">
        <f ca="1">IF($K154&lt;&gt;1,IF(ISNUMBER(INDEX(Import.PLE,$K154,EK$16)),IF(INDEX(Import.PLE,$K154,EK$16)&lt;=mediçao,CK154,0),0),PLE!$AA$28*CK154)</f>
        <v>0</v>
      </c>
      <c r="EL154" s="119">
        <f ca="1">IF($K154&lt;&gt;1,IF(ISNUMBER(INDEX(Import.PLE,$K154,EL$16)),IF(INDEX(Import.PLE,$K154,EL$16)&lt;=mediçao,CL154,0),0),PLE!$AA$28*CL154)</f>
        <v>0</v>
      </c>
      <c r="EM154" s="119">
        <f ca="1">IF($K154&lt;&gt;1,IF(ISNUMBER(INDEX(Import.PLE,$K154,EM$16)),IF(INDEX(Import.PLE,$K154,EM$16)&lt;=mediçao,CM154,0),0),PLE!$AA$28*CM154)</f>
        <v>0</v>
      </c>
      <c r="EN154" s="119">
        <f ca="1">IF($K154&lt;&gt;1,IF(ISNUMBER(INDEX(Import.PLE,$K154,EN$16)),IF(INDEX(Import.PLE,$K154,EN$16)&lt;=mediçao,CN154,0),0),PLE!$AA$28*CN154)</f>
        <v>0</v>
      </c>
      <c r="EO154" s="119">
        <f ca="1">IF($K154&lt;&gt;1,IF(ISNUMBER(INDEX(Import.PLE,$K154,EO$16)),IF(INDEX(Import.PLE,$K154,EO$16)&lt;=mediçao,CO154,0),0),PLE!$AA$28*CO154)</f>
        <v>0</v>
      </c>
      <c r="EP154" s="119">
        <f ca="1">IF($K154&lt;&gt;1,IF(ISNUMBER(INDEX(Import.PLE,$K154,EP$16)),IF(INDEX(Import.PLE,$K154,EP$16)&lt;=mediçao,CP154,0),0),PLE!$AA$28*CP154)</f>
        <v>0</v>
      </c>
      <c r="EQ154" s="119">
        <f ca="1">IF($K154&lt;&gt;1,IF(ISNUMBER(INDEX(Import.PLE,$K154,EQ$16)),IF(INDEX(Import.PLE,$K154,EQ$16)&lt;=mediçao,CQ154,0),0),PLE!$AA$28*CQ154)</f>
        <v>0</v>
      </c>
      <c r="ER154" s="119">
        <f ca="1">IF($K154&lt;&gt;1,IF(ISNUMBER(INDEX(Import.PLE,$K154,ER$16)),IF(INDEX(Import.PLE,$K154,ER$16)&lt;=mediçao,CR154,0),0),PLE!$AA$28*CR154)</f>
        <v>0</v>
      </c>
      <c r="ES154" s="119">
        <f ca="1">IF($K154&lt;&gt;1,IF(ISNUMBER(INDEX(Import.PLE,$K154,ES$16)),IF(INDEX(Import.PLE,$K154,ES$16)&lt;=mediçao,CS154,0),0),PLE!$AA$28*CS154)</f>
        <v>0</v>
      </c>
      <c r="ET154" s="119">
        <f ca="1">IF($K154&lt;&gt;1,IF(ISNUMBER(INDEX(Import.PLE,$K154,ET$16)),IF(INDEX(Import.PLE,$K154,ET$16)&lt;=mediçao,CT154,0),0),PLE!$AA$28*CT154)</f>
        <v>0</v>
      </c>
      <c r="EU154" s="119">
        <f ca="1">IF($K154&lt;&gt;1,IF(ISNUMBER(INDEX(Import.PLE,$K154,EU$16)),IF(INDEX(Import.PLE,$K154,EU$16)&lt;=mediçao,CU154,0),0),PLE!$AA$28*CU154)</f>
        <v>0</v>
      </c>
      <c r="EV154" s="119">
        <f ca="1">IF($K154&lt;&gt;1,IF(ISNUMBER(INDEX(Import.PLE,$K154,EV$16)),IF(INDEX(Import.PLE,$K154,EV$16)&lt;=mediçao,CV154,0),0),PLE!$AA$28*CV154)</f>
        <v>0</v>
      </c>
      <c r="EW154" s="119">
        <f ca="1">IF($K154&lt;&gt;1,IF(ISNUMBER(INDEX(Import.PLE,$K154,EW$16)),IF(INDEX(Import.PLE,$K154,EW$16)&lt;=mediçao,CW154,0),0),PLE!$AA$28*CW154)</f>
        <v>0</v>
      </c>
      <c r="EX154" s="119">
        <f ca="1">IF($K154&lt;&gt;1,IF(ISNUMBER(INDEX(Import.PLE,$K154,EX$16)),IF(INDEX(Import.PLE,$K154,EX$16)&lt;=mediçao,CX154,0),0),PLE!$AA$28*CX154)</f>
        <v>0</v>
      </c>
      <c r="EY154" s="119">
        <f ca="1">IF($K154&lt;&gt;1,IF(ISNUMBER(INDEX(Import.PLE,$K154,EY$16)),IF(INDEX(Import.PLE,$K154,EY$16)&lt;=mediçao,CY154,0),0),PLE!$AA$28*CY154)</f>
        <v>0</v>
      </c>
      <c r="EZ154" s="119">
        <f ca="1">IF($K154&lt;&gt;1,IF(ISNUMBER(INDEX(Import.PLE,$K154,EZ$16)),IF(INDEX(Import.PLE,$K154,EZ$16)&lt;=mediçao,CZ154,0),0),PLE!$AA$28*CZ154)</f>
        <v>0</v>
      </c>
      <c r="FA154" s="119">
        <f ca="1">IF($K154&lt;&gt;1,IF(ISNUMBER(INDEX(Import.PLE,$K154,FA$16)),IF(INDEX(Import.PLE,$K154,FA$16)&lt;=mediçao,DA154,0),0),PLE!$AA$28*DA154)</f>
        <v>0</v>
      </c>
      <c r="FB154" s="119">
        <f ca="1">IF($K154&lt;&gt;1,IF(ISNUMBER(INDEX(Import.PLE,$K154,FB$16)),IF(INDEX(Import.PLE,$K154,FB$16)&lt;=mediçao,DB154,0),0),PLE!$AA$28*DB154)</f>
        <v>0</v>
      </c>
      <c r="FC154" s="119">
        <f ca="1">IF($K154&lt;&gt;1,IF(ISNUMBER(INDEX(Import.PLE,$K154,FC$16)),IF(INDEX(Import.PLE,$K154,FC$16)&lt;=mediçao,DC154,0),0),PLE!$AA$28*DC154)</f>
        <v>0</v>
      </c>
      <c r="FD154" s="119">
        <f ca="1">IF($K154&lt;&gt;1,IF(ISNUMBER(INDEX(Import.PLE,$K154,FD$16)),IF(INDEX(Import.PLE,$K154,FD$16)&lt;=mediçao,DD154,0),0),PLE!$AA$28*DD154)</f>
        <v>0</v>
      </c>
      <c r="FE154" s="119">
        <f ca="1">IF($K154&lt;&gt;1,IF(ISNUMBER(INDEX(Import.PLE,$K154,FE$16)),IF(INDEX(Import.PLE,$K154,FE$16)&lt;=mediçao,DE154,0),0),PLE!$AA$28*DE154)</f>
        <v>0</v>
      </c>
      <c r="FF154" s="119">
        <f ca="1">IF($K154&lt;&gt;1,IF(ISNUMBER(INDEX(Import.PLE,$K154,FF$16)),IF(INDEX(Import.PLE,$K154,FF$16)&lt;=mediçao,DF154,0),0),PLE!$AA$28*DF154)</f>
        <v>0</v>
      </c>
      <c r="FG154" s="119">
        <f ca="1">IF($K154&lt;&gt;1,IF(ISNUMBER(INDEX(Import.PLE,$K154,FG$16)),IF(INDEX(Import.PLE,$K154,FG$16)&lt;=mediçao,DG154,0),0),PLE!$AA$28*DG154)</f>
        <v>0</v>
      </c>
      <c r="FH154" s="119">
        <f ca="1">IF($K154&lt;&gt;1,IF(ISNUMBER(INDEX(Import.PLE,$K154,FH$16)),IF(INDEX(Import.PLE,$K154,FH$16)&lt;=mediçao,DH154,0),0),PLE!$AA$28*DH154)</f>
        <v>0</v>
      </c>
      <c r="FI154" s="119">
        <f ca="1">IF($K154&lt;&gt;1,IF(ISNUMBER(INDEX(Import.PLE,$K154,FI$16)),IF(INDEX(Import.PLE,$K154,FI$16)&lt;=mediçao,DI154,0),0),PLE!$AA$28*DI154)</f>
        <v>0</v>
      </c>
      <c r="FJ154" s="119">
        <f ca="1">IF($K154&lt;&gt;1,IF(ISNUMBER(INDEX(Import.PLE,$K154,FJ$16)),IF(INDEX(Import.PLE,$K154,FJ$16)&lt;=mediçao,DJ154,0),0),PLE!$AA$28*DJ154)</f>
        <v>0</v>
      </c>
    </row>
    <row r="155" spans="2:166" s="88" customFormat="1" ht="11.25" customHeight="1" x14ac:dyDescent="0.35">
      <c r="B155" s="118">
        <f t="shared" ca="1" si="61"/>
        <v>138</v>
      </c>
      <c r="C155" s="83" t="str">
        <f t="shared" si="4"/>
        <v>Serviço</v>
      </c>
      <c r="D155" s="138" t="s">
        <v>456</v>
      </c>
      <c r="E155" s="139" t="s">
        <v>457</v>
      </c>
      <c r="F155" s="137" t="s">
        <v>204</v>
      </c>
      <c r="G155" s="174">
        <f t="shared" si="5"/>
        <v>43.2</v>
      </c>
      <c r="H155" s="175">
        <f t="shared" si="6"/>
        <v>70.430092592592587</v>
      </c>
      <c r="I155" s="176">
        <v>3042.58</v>
      </c>
      <c r="J155" s="86"/>
      <c r="K155" s="168">
        <f>deactivatedados.form1</f>
        <v>16</v>
      </c>
      <c r="L155" s="167" t="s">
        <v>716</v>
      </c>
      <c r="M155" s="87"/>
      <c r="N155" s="181">
        <v>43.2</v>
      </c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1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1"/>
      <c r="BF155" s="181"/>
      <c r="BG155" s="181"/>
      <c r="BH155" s="181"/>
      <c r="BI155" s="181"/>
      <c r="BJ155" s="181"/>
      <c r="BK155" s="181"/>
      <c r="BM155" s="119">
        <f t="shared" ca="1" si="7"/>
        <v>3042.58</v>
      </c>
      <c r="BN155" s="119">
        <f t="shared" si="8"/>
        <v>0</v>
      </c>
      <c r="BO155" s="119">
        <f t="shared" si="9"/>
        <v>0</v>
      </c>
      <c r="BP155" s="119">
        <f t="shared" si="10"/>
        <v>0</v>
      </c>
      <c r="BQ155" s="119">
        <f t="shared" si="11"/>
        <v>0</v>
      </c>
      <c r="BR155" s="119">
        <f t="shared" si="12"/>
        <v>0</v>
      </c>
      <c r="BS155" s="119">
        <f t="shared" si="13"/>
        <v>0</v>
      </c>
      <c r="BT155" s="119">
        <f t="shared" si="14"/>
        <v>0</v>
      </c>
      <c r="BU155" s="119">
        <f t="shared" si="15"/>
        <v>0</v>
      </c>
      <c r="BV155" s="119">
        <f t="shared" si="16"/>
        <v>0</v>
      </c>
      <c r="BW155" s="119">
        <f t="shared" si="17"/>
        <v>0</v>
      </c>
      <c r="BX155" s="119">
        <f t="shared" si="18"/>
        <v>0</v>
      </c>
      <c r="BY155" s="119">
        <f t="shared" si="19"/>
        <v>0</v>
      </c>
      <c r="BZ155" s="119">
        <f t="shared" si="20"/>
        <v>0</v>
      </c>
      <c r="CA155" s="119">
        <f t="shared" si="21"/>
        <v>0</v>
      </c>
      <c r="CB155" s="119">
        <f t="shared" si="22"/>
        <v>0</v>
      </c>
      <c r="CC155" s="119">
        <f t="shared" si="23"/>
        <v>0</v>
      </c>
      <c r="CD155" s="119">
        <f t="shared" si="24"/>
        <v>0</v>
      </c>
      <c r="CE155" s="119">
        <f t="shared" si="25"/>
        <v>0</v>
      </c>
      <c r="CF155" s="119">
        <f t="shared" si="26"/>
        <v>0</v>
      </c>
      <c r="CG155" s="119">
        <f t="shared" si="27"/>
        <v>0</v>
      </c>
      <c r="CH155" s="119">
        <f t="shared" si="28"/>
        <v>0</v>
      </c>
      <c r="CI155" s="119">
        <f t="shared" si="29"/>
        <v>0</v>
      </c>
      <c r="CJ155" s="119">
        <f t="shared" si="30"/>
        <v>0</v>
      </c>
      <c r="CK155" s="119">
        <f t="shared" si="31"/>
        <v>0</v>
      </c>
      <c r="CL155" s="119">
        <f t="shared" si="32"/>
        <v>0</v>
      </c>
      <c r="CM155" s="119">
        <f t="shared" si="33"/>
        <v>0</v>
      </c>
      <c r="CN155" s="119">
        <f t="shared" si="34"/>
        <v>0</v>
      </c>
      <c r="CO155" s="119">
        <f t="shared" si="35"/>
        <v>0</v>
      </c>
      <c r="CP155" s="119">
        <f t="shared" si="36"/>
        <v>0</v>
      </c>
      <c r="CQ155" s="119">
        <f t="shared" si="37"/>
        <v>0</v>
      </c>
      <c r="CR155" s="119">
        <f t="shared" si="38"/>
        <v>0</v>
      </c>
      <c r="CS155" s="119">
        <f t="shared" si="39"/>
        <v>0</v>
      </c>
      <c r="CT155" s="119">
        <f t="shared" si="40"/>
        <v>0</v>
      </c>
      <c r="CU155" s="119">
        <f t="shared" si="41"/>
        <v>0</v>
      </c>
      <c r="CV155" s="119">
        <f t="shared" si="42"/>
        <v>0</v>
      </c>
      <c r="CW155" s="119">
        <f t="shared" si="43"/>
        <v>0</v>
      </c>
      <c r="CX155" s="119">
        <f t="shared" si="44"/>
        <v>0</v>
      </c>
      <c r="CY155" s="119">
        <f t="shared" si="45"/>
        <v>0</v>
      </c>
      <c r="CZ155" s="119">
        <f t="shared" si="46"/>
        <v>0</v>
      </c>
      <c r="DA155" s="119">
        <f t="shared" si="47"/>
        <v>0</v>
      </c>
      <c r="DB155" s="119">
        <f t="shared" si="48"/>
        <v>0</v>
      </c>
      <c r="DC155" s="119">
        <f t="shared" si="49"/>
        <v>0</v>
      </c>
      <c r="DD155" s="119">
        <f t="shared" si="50"/>
        <v>0</v>
      </c>
      <c r="DE155" s="119">
        <f t="shared" si="51"/>
        <v>0</v>
      </c>
      <c r="DF155" s="119">
        <f t="shared" si="52"/>
        <v>0</v>
      </c>
      <c r="DG155" s="119">
        <f t="shared" si="53"/>
        <v>0</v>
      </c>
      <c r="DH155" s="119">
        <f t="shared" si="54"/>
        <v>0</v>
      </c>
      <c r="DI155" s="119">
        <f t="shared" si="55"/>
        <v>0</v>
      </c>
      <c r="DJ155" s="119">
        <f t="shared" si="56"/>
        <v>0</v>
      </c>
      <c r="DK155" s="126" t="str">
        <f t="shared" si="57"/>
        <v>1</v>
      </c>
      <c r="DL155" s="126">
        <f t="shared" ca="1" si="58"/>
        <v>0</v>
      </c>
      <c r="DM155" s="119">
        <f ca="1">IF($K155&lt;&gt;1,IF(ISNUMBER(INDEX(Import.PLE,$K155,DM$16)),IF(INDEX(Import.PLE,$K155,DM$16)&lt;=mediçao,BM155,0),0),PLE!$AA$28*BM155)</f>
        <v>0</v>
      </c>
      <c r="DN155" s="119">
        <f ca="1">IF($K155&lt;&gt;1,IF(ISNUMBER(INDEX(Import.PLE,$K155,DN$16)),IF(INDEX(Import.PLE,$K155,DN$16)&lt;=mediçao,BN155,0),0),PLE!$AA$28*BN155)</f>
        <v>0</v>
      </c>
      <c r="DO155" s="119">
        <f ca="1">IF($K155&lt;&gt;1,IF(ISNUMBER(INDEX(Import.PLE,$K155,DO$16)),IF(INDEX(Import.PLE,$K155,DO$16)&lt;=mediçao,BO155,0),0),PLE!$AA$28*BO155)</f>
        <v>0</v>
      </c>
      <c r="DP155" s="119">
        <f ca="1">IF($K155&lt;&gt;1,IF(ISNUMBER(INDEX(Import.PLE,$K155,DP$16)),IF(INDEX(Import.PLE,$K155,DP$16)&lt;=mediçao,BP155,0),0),PLE!$AA$28*BP155)</f>
        <v>0</v>
      </c>
      <c r="DQ155" s="119">
        <f ca="1">IF($K155&lt;&gt;1,IF(ISNUMBER(INDEX(Import.PLE,$K155,DQ$16)),IF(INDEX(Import.PLE,$K155,DQ$16)&lt;=mediçao,BQ155,0),0),PLE!$AA$28*BQ155)</f>
        <v>0</v>
      </c>
      <c r="DR155" s="119">
        <f ca="1">IF($K155&lt;&gt;1,IF(ISNUMBER(INDEX(Import.PLE,$K155,DR$16)),IF(INDEX(Import.PLE,$K155,DR$16)&lt;=mediçao,BR155,0),0),PLE!$AA$28*BR155)</f>
        <v>0</v>
      </c>
      <c r="DS155" s="119">
        <f ca="1">IF($K155&lt;&gt;1,IF(ISNUMBER(INDEX(Import.PLE,$K155,DS$16)),IF(INDEX(Import.PLE,$K155,DS$16)&lt;=mediçao,BS155,0),0),PLE!$AA$28*BS155)</f>
        <v>0</v>
      </c>
      <c r="DT155" s="119">
        <f ca="1">IF($K155&lt;&gt;1,IF(ISNUMBER(INDEX(Import.PLE,$K155,DT$16)),IF(INDEX(Import.PLE,$K155,DT$16)&lt;=mediçao,BT155,0),0),PLE!$AA$28*BT155)</f>
        <v>0</v>
      </c>
      <c r="DU155" s="119">
        <f ca="1">IF($K155&lt;&gt;1,IF(ISNUMBER(INDEX(Import.PLE,$K155,DU$16)),IF(INDEX(Import.PLE,$K155,DU$16)&lt;=mediçao,BU155,0),0),PLE!$AA$28*BU155)</f>
        <v>0</v>
      </c>
      <c r="DV155" s="119">
        <f ca="1">IF($K155&lt;&gt;1,IF(ISNUMBER(INDEX(Import.PLE,$K155,DV$16)),IF(INDEX(Import.PLE,$K155,DV$16)&lt;=mediçao,BV155,0),0),PLE!$AA$28*BV155)</f>
        <v>0</v>
      </c>
      <c r="DW155" s="119">
        <f ca="1">IF($K155&lt;&gt;1,IF(ISNUMBER(INDEX(Import.PLE,$K155,DW$16)),IF(INDEX(Import.PLE,$K155,DW$16)&lt;=mediçao,BW155,0),0),PLE!$AA$28*BW155)</f>
        <v>0</v>
      </c>
      <c r="DX155" s="119">
        <f ca="1">IF($K155&lt;&gt;1,IF(ISNUMBER(INDEX(Import.PLE,$K155,DX$16)),IF(INDEX(Import.PLE,$K155,DX$16)&lt;=mediçao,BX155,0),0),PLE!$AA$28*BX155)</f>
        <v>0</v>
      </c>
      <c r="DY155" s="119">
        <f ca="1">IF($K155&lt;&gt;1,IF(ISNUMBER(INDEX(Import.PLE,$K155,DY$16)),IF(INDEX(Import.PLE,$K155,DY$16)&lt;=mediçao,BY155,0),0),PLE!$AA$28*BY155)</f>
        <v>0</v>
      </c>
      <c r="DZ155" s="119">
        <f ca="1">IF($K155&lt;&gt;1,IF(ISNUMBER(INDEX(Import.PLE,$K155,DZ$16)),IF(INDEX(Import.PLE,$K155,DZ$16)&lt;=mediçao,BZ155,0),0),PLE!$AA$28*BZ155)</f>
        <v>0</v>
      </c>
      <c r="EA155" s="119">
        <f ca="1">IF($K155&lt;&gt;1,IF(ISNUMBER(INDEX(Import.PLE,$K155,EA$16)),IF(INDEX(Import.PLE,$K155,EA$16)&lt;=mediçao,CA155,0),0),PLE!$AA$28*CA155)</f>
        <v>0</v>
      </c>
      <c r="EB155" s="119">
        <f ca="1">IF($K155&lt;&gt;1,IF(ISNUMBER(INDEX(Import.PLE,$K155,EB$16)),IF(INDEX(Import.PLE,$K155,EB$16)&lt;=mediçao,CB155,0),0),PLE!$AA$28*CB155)</f>
        <v>0</v>
      </c>
      <c r="EC155" s="119">
        <f ca="1">IF($K155&lt;&gt;1,IF(ISNUMBER(INDEX(Import.PLE,$K155,EC$16)),IF(INDEX(Import.PLE,$K155,EC$16)&lt;=mediçao,CC155,0),0),PLE!$AA$28*CC155)</f>
        <v>0</v>
      </c>
      <c r="ED155" s="119">
        <f ca="1">IF($K155&lt;&gt;1,IF(ISNUMBER(INDEX(Import.PLE,$K155,ED$16)),IF(INDEX(Import.PLE,$K155,ED$16)&lt;=mediçao,CD155,0),0),PLE!$AA$28*CD155)</f>
        <v>0</v>
      </c>
      <c r="EE155" s="119">
        <f ca="1">IF($K155&lt;&gt;1,IF(ISNUMBER(INDEX(Import.PLE,$K155,EE$16)),IF(INDEX(Import.PLE,$K155,EE$16)&lt;=mediçao,CE155,0),0),PLE!$AA$28*CE155)</f>
        <v>0</v>
      </c>
      <c r="EF155" s="119">
        <f ca="1">IF($K155&lt;&gt;1,IF(ISNUMBER(INDEX(Import.PLE,$K155,EF$16)),IF(INDEX(Import.PLE,$K155,EF$16)&lt;=mediçao,CF155,0),0),PLE!$AA$28*CF155)</f>
        <v>0</v>
      </c>
      <c r="EG155" s="119">
        <f ca="1">IF($K155&lt;&gt;1,IF(ISNUMBER(INDEX(Import.PLE,$K155,EG$16)),IF(INDEX(Import.PLE,$K155,EG$16)&lt;=mediçao,CG155,0),0),PLE!$AA$28*CG155)</f>
        <v>0</v>
      </c>
      <c r="EH155" s="119">
        <f ca="1">IF($K155&lt;&gt;1,IF(ISNUMBER(INDEX(Import.PLE,$K155,EH$16)),IF(INDEX(Import.PLE,$K155,EH$16)&lt;=mediçao,CH155,0),0),PLE!$AA$28*CH155)</f>
        <v>0</v>
      </c>
      <c r="EI155" s="119">
        <f ca="1">IF($K155&lt;&gt;1,IF(ISNUMBER(INDEX(Import.PLE,$K155,EI$16)),IF(INDEX(Import.PLE,$K155,EI$16)&lt;=mediçao,CI155,0),0),PLE!$AA$28*CI155)</f>
        <v>0</v>
      </c>
      <c r="EJ155" s="119">
        <f ca="1">IF($K155&lt;&gt;1,IF(ISNUMBER(INDEX(Import.PLE,$K155,EJ$16)),IF(INDEX(Import.PLE,$K155,EJ$16)&lt;=mediçao,CJ155,0),0),PLE!$AA$28*CJ155)</f>
        <v>0</v>
      </c>
      <c r="EK155" s="119">
        <f ca="1">IF($K155&lt;&gt;1,IF(ISNUMBER(INDEX(Import.PLE,$K155,EK$16)),IF(INDEX(Import.PLE,$K155,EK$16)&lt;=mediçao,CK155,0),0),PLE!$AA$28*CK155)</f>
        <v>0</v>
      </c>
      <c r="EL155" s="119">
        <f ca="1">IF($K155&lt;&gt;1,IF(ISNUMBER(INDEX(Import.PLE,$K155,EL$16)),IF(INDEX(Import.PLE,$K155,EL$16)&lt;=mediçao,CL155,0),0),PLE!$AA$28*CL155)</f>
        <v>0</v>
      </c>
      <c r="EM155" s="119">
        <f ca="1">IF($K155&lt;&gt;1,IF(ISNUMBER(INDEX(Import.PLE,$K155,EM$16)),IF(INDEX(Import.PLE,$K155,EM$16)&lt;=mediçao,CM155,0),0),PLE!$AA$28*CM155)</f>
        <v>0</v>
      </c>
      <c r="EN155" s="119">
        <f ca="1">IF($K155&lt;&gt;1,IF(ISNUMBER(INDEX(Import.PLE,$K155,EN$16)),IF(INDEX(Import.PLE,$K155,EN$16)&lt;=mediçao,CN155,0),0),PLE!$AA$28*CN155)</f>
        <v>0</v>
      </c>
      <c r="EO155" s="119">
        <f ca="1">IF($K155&lt;&gt;1,IF(ISNUMBER(INDEX(Import.PLE,$K155,EO$16)),IF(INDEX(Import.PLE,$K155,EO$16)&lt;=mediçao,CO155,0),0),PLE!$AA$28*CO155)</f>
        <v>0</v>
      </c>
      <c r="EP155" s="119">
        <f ca="1">IF($K155&lt;&gt;1,IF(ISNUMBER(INDEX(Import.PLE,$K155,EP$16)),IF(INDEX(Import.PLE,$K155,EP$16)&lt;=mediçao,CP155,0),0),PLE!$AA$28*CP155)</f>
        <v>0</v>
      </c>
      <c r="EQ155" s="119">
        <f ca="1">IF($K155&lt;&gt;1,IF(ISNUMBER(INDEX(Import.PLE,$K155,EQ$16)),IF(INDEX(Import.PLE,$K155,EQ$16)&lt;=mediçao,CQ155,0),0),PLE!$AA$28*CQ155)</f>
        <v>0</v>
      </c>
      <c r="ER155" s="119">
        <f ca="1">IF($K155&lt;&gt;1,IF(ISNUMBER(INDEX(Import.PLE,$K155,ER$16)),IF(INDEX(Import.PLE,$K155,ER$16)&lt;=mediçao,CR155,0),0),PLE!$AA$28*CR155)</f>
        <v>0</v>
      </c>
      <c r="ES155" s="119">
        <f ca="1">IF($K155&lt;&gt;1,IF(ISNUMBER(INDEX(Import.PLE,$K155,ES$16)),IF(INDEX(Import.PLE,$K155,ES$16)&lt;=mediçao,CS155,0),0),PLE!$AA$28*CS155)</f>
        <v>0</v>
      </c>
      <c r="ET155" s="119">
        <f ca="1">IF($K155&lt;&gt;1,IF(ISNUMBER(INDEX(Import.PLE,$K155,ET$16)),IF(INDEX(Import.PLE,$K155,ET$16)&lt;=mediçao,CT155,0),0),PLE!$AA$28*CT155)</f>
        <v>0</v>
      </c>
      <c r="EU155" s="119">
        <f ca="1">IF($K155&lt;&gt;1,IF(ISNUMBER(INDEX(Import.PLE,$K155,EU$16)),IF(INDEX(Import.PLE,$K155,EU$16)&lt;=mediçao,CU155,0),0),PLE!$AA$28*CU155)</f>
        <v>0</v>
      </c>
      <c r="EV155" s="119">
        <f ca="1">IF($K155&lt;&gt;1,IF(ISNUMBER(INDEX(Import.PLE,$K155,EV$16)),IF(INDEX(Import.PLE,$K155,EV$16)&lt;=mediçao,CV155,0),0),PLE!$AA$28*CV155)</f>
        <v>0</v>
      </c>
      <c r="EW155" s="119">
        <f ca="1">IF($K155&lt;&gt;1,IF(ISNUMBER(INDEX(Import.PLE,$K155,EW$16)),IF(INDEX(Import.PLE,$K155,EW$16)&lt;=mediçao,CW155,0),0),PLE!$AA$28*CW155)</f>
        <v>0</v>
      </c>
      <c r="EX155" s="119">
        <f ca="1">IF($K155&lt;&gt;1,IF(ISNUMBER(INDEX(Import.PLE,$K155,EX$16)),IF(INDEX(Import.PLE,$K155,EX$16)&lt;=mediçao,CX155,0),0),PLE!$AA$28*CX155)</f>
        <v>0</v>
      </c>
      <c r="EY155" s="119">
        <f ca="1">IF($K155&lt;&gt;1,IF(ISNUMBER(INDEX(Import.PLE,$K155,EY$16)),IF(INDEX(Import.PLE,$K155,EY$16)&lt;=mediçao,CY155,0),0),PLE!$AA$28*CY155)</f>
        <v>0</v>
      </c>
      <c r="EZ155" s="119">
        <f ca="1">IF($K155&lt;&gt;1,IF(ISNUMBER(INDEX(Import.PLE,$K155,EZ$16)),IF(INDEX(Import.PLE,$K155,EZ$16)&lt;=mediçao,CZ155,0),0),PLE!$AA$28*CZ155)</f>
        <v>0</v>
      </c>
      <c r="FA155" s="119">
        <f ca="1">IF($K155&lt;&gt;1,IF(ISNUMBER(INDEX(Import.PLE,$K155,FA$16)),IF(INDEX(Import.PLE,$K155,FA$16)&lt;=mediçao,DA155,0),0),PLE!$AA$28*DA155)</f>
        <v>0</v>
      </c>
      <c r="FB155" s="119">
        <f ca="1">IF($K155&lt;&gt;1,IF(ISNUMBER(INDEX(Import.PLE,$K155,FB$16)),IF(INDEX(Import.PLE,$K155,FB$16)&lt;=mediçao,DB155,0),0),PLE!$AA$28*DB155)</f>
        <v>0</v>
      </c>
      <c r="FC155" s="119">
        <f ca="1">IF($K155&lt;&gt;1,IF(ISNUMBER(INDEX(Import.PLE,$K155,FC$16)),IF(INDEX(Import.PLE,$K155,FC$16)&lt;=mediçao,DC155,0),0),PLE!$AA$28*DC155)</f>
        <v>0</v>
      </c>
      <c r="FD155" s="119">
        <f ca="1">IF($K155&lt;&gt;1,IF(ISNUMBER(INDEX(Import.PLE,$K155,FD$16)),IF(INDEX(Import.PLE,$K155,FD$16)&lt;=mediçao,DD155,0),0),PLE!$AA$28*DD155)</f>
        <v>0</v>
      </c>
      <c r="FE155" s="119">
        <f ca="1">IF($K155&lt;&gt;1,IF(ISNUMBER(INDEX(Import.PLE,$K155,FE$16)),IF(INDEX(Import.PLE,$K155,FE$16)&lt;=mediçao,DE155,0),0),PLE!$AA$28*DE155)</f>
        <v>0</v>
      </c>
      <c r="FF155" s="119">
        <f ca="1">IF($K155&lt;&gt;1,IF(ISNUMBER(INDEX(Import.PLE,$K155,FF$16)),IF(INDEX(Import.PLE,$K155,FF$16)&lt;=mediçao,DF155,0),0),PLE!$AA$28*DF155)</f>
        <v>0</v>
      </c>
      <c r="FG155" s="119">
        <f ca="1">IF($K155&lt;&gt;1,IF(ISNUMBER(INDEX(Import.PLE,$K155,FG$16)),IF(INDEX(Import.PLE,$K155,FG$16)&lt;=mediçao,DG155,0),0),PLE!$AA$28*DG155)</f>
        <v>0</v>
      </c>
      <c r="FH155" s="119">
        <f ca="1">IF($K155&lt;&gt;1,IF(ISNUMBER(INDEX(Import.PLE,$K155,FH$16)),IF(INDEX(Import.PLE,$K155,FH$16)&lt;=mediçao,DH155,0),0),PLE!$AA$28*DH155)</f>
        <v>0</v>
      </c>
      <c r="FI155" s="119">
        <f ca="1">IF($K155&lt;&gt;1,IF(ISNUMBER(INDEX(Import.PLE,$K155,FI$16)),IF(INDEX(Import.PLE,$K155,FI$16)&lt;=mediçao,DI155,0),0),PLE!$AA$28*DI155)</f>
        <v>0</v>
      </c>
      <c r="FJ155" s="119">
        <f ca="1">IF($K155&lt;&gt;1,IF(ISNUMBER(INDEX(Import.PLE,$K155,FJ$16)),IF(INDEX(Import.PLE,$K155,FJ$16)&lt;=mediçao,DJ155,0),0),PLE!$AA$28*DJ155)</f>
        <v>0</v>
      </c>
    </row>
    <row r="156" spans="2:166" s="88" customFormat="1" ht="11.25" customHeight="1" x14ac:dyDescent="0.35">
      <c r="B156" s="118">
        <f t="shared" ca="1" si="61"/>
        <v>139</v>
      </c>
      <c r="C156" s="83" t="str">
        <f t="shared" si="4"/>
        <v>Serviço</v>
      </c>
      <c r="D156" s="138" t="s">
        <v>458</v>
      </c>
      <c r="E156" s="139" t="s">
        <v>459</v>
      </c>
      <c r="F156" s="137" t="s">
        <v>329</v>
      </c>
      <c r="G156" s="174">
        <f t="shared" si="5"/>
        <v>43.2</v>
      </c>
      <c r="H156" s="175">
        <f t="shared" si="6"/>
        <v>39.940046296296295</v>
      </c>
      <c r="I156" s="176">
        <v>1725.41</v>
      </c>
      <c r="J156" s="86"/>
      <c r="K156" s="168">
        <f>deactivatedados.form1</f>
        <v>16</v>
      </c>
      <c r="L156" s="167" t="s">
        <v>716</v>
      </c>
      <c r="M156" s="87"/>
      <c r="N156" s="181">
        <v>43.2</v>
      </c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1"/>
      <c r="BF156" s="181"/>
      <c r="BG156" s="181"/>
      <c r="BH156" s="181"/>
      <c r="BI156" s="181"/>
      <c r="BJ156" s="181"/>
      <c r="BK156" s="181"/>
      <c r="BM156" s="119">
        <f t="shared" ca="1" si="7"/>
        <v>1725.41</v>
      </c>
      <c r="BN156" s="119">
        <f t="shared" si="8"/>
        <v>0</v>
      </c>
      <c r="BO156" s="119">
        <f t="shared" si="9"/>
        <v>0</v>
      </c>
      <c r="BP156" s="119">
        <f t="shared" si="10"/>
        <v>0</v>
      </c>
      <c r="BQ156" s="119">
        <f t="shared" si="11"/>
        <v>0</v>
      </c>
      <c r="BR156" s="119">
        <f t="shared" si="12"/>
        <v>0</v>
      </c>
      <c r="BS156" s="119">
        <f t="shared" si="13"/>
        <v>0</v>
      </c>
      <c r="BT156" s="119">
        <f t="shared" si="14"/>
        <v>0</v>
      </c>
      <c r="BU156" s="119">
        <f t="shared" si="15"/>
        <v>0</v>
      </c>
      <c r="BV156" s="119">
        <f t="shared" si="16"/>
        <v>0</v>
      </c>
      <c r="BW156" s="119">
        <f t="shared" si="17"/>
        <v>0</v>
      </c>
      <c r="BX156" s="119">
        <f t="shared" si="18"/>
        <v>0</v>
      </c>
      <c r="BY156" s="119">
        <f t="shared" si="19"/>
        <v>0</v>
      </c>
      <c r="BZ156" s="119">
        <f t="shared" si="20"/>
        <v>0</v>
      </c>
      <c r="CA156" s="119">
        <f t="shared" si="21"/>
        <v>0</v>
      </c>
      <c r="CB156" s="119">
        <f t="shared" si="22"/>
        <v>0</v>
      </c>
      <c r="CC156" s="119">
        <f t="shared" si="23"/>
        <v>0</v>
      </c>
      <c r="CD156" s="119">
        <f t="shared" si="24"/>
        <v>0</v>
      </c>
      <c r="CE156" s="119">
        <f t="shared" si="25"/>
        <v>0</v>
      </c>
      <c r="CF156" s="119">
        <f t="shared" si="26"/>
        <v>0</v>
      </c>
      <c r="CG156" s="119">
        <f t="shared" si="27"/>
        <v>0</v>
      </c>
      <c r="CH156" s="119">
        <f t="shared" si="28"/>
        <v>0</v>
      </c>
      <c r="CI156" s="119">
        <f t="shared" si="29"/>
        <v>0</v>
      </c>
      <c r="CJ156" s="119">
        <f t="shared" si="30"/>
        <v>0</v>
      </c>
      <c r="CK156" s="119">
        <f t="shared" si="31"/>
        <v>0</v>
      </c>
      <c r="CL156" s="119">
        <f t="shared" si="32"/>
        <v>0</v>
      </c>
      <c r="CM156" s="119">
        <f t="shared" si="33"/>
        <v>0</v>
      </c>
      <c r="CN156" s="119">
        <f t="shared" si="34"/>
        <v>0</v>
      </c>
      <c r="CO156" s="119">
        <f t="shared" si="35"/>
        <v>0</v>
      </c>
      <c r="CP156" s="119">
        <f t="shared" si="36"/>
        <v>0</v>
      </c>
      <c r="CQ156" s="119">
        <f t="shared" si="37"/>
        <v>0</v>
      </c>
      <c r="CR156" s="119">
        <f t="shared" si="38"/>
        <v>0</v>
      </c>
      <c r="CS156" s="119">
        <f t="shared" si="39"/>
        <v>0</v>
      </c>
      <c r="CT156" s="119">
        <f t="shared" si="40"/>
        <v>0</v>
      </c>
      <c r="CU156" s="119">
        <f t="shared" si="41"/>
        <v>0</v>
      </c>
      <c r="CV156" s="119">
        <f t="shared" si="42"/>
        <v>0</v>
      </c>
      <c r="CW156" s="119">
        <f t="shared" si="43"/>
        <v>0</v>
      </c>
      <c r="CX156" s="119">
        <f t="shared" si="44"/>
        <v>0</v>
      </c>
      <c r="CY156" s="119">
        <f t="shared" si="45"/>
        <v>0</v>
      </c>
      <c r="CZ156" s="119">
        <f t="shared" si="46"/>
        <v>0</v>
      </c>
      <c r="DA156" s="119">
        <f t="shared" si="47"/>
        <v>0</v>
      </c>
      <c r="DB156" s="119">
        <f t="shared" si="48"/>
        <v>0</v>
      </c>
      <c r="DC156" s="119">
        <f t="shared" si="49"/>
        <v>0</v>
      </c>
      <c r="DD156" s="119">
        <f t="shared" si="50"/>
        <v>0</v>
      </c>
      <c r="DE156" s="119">
        <f t="shared" si="51"/>
        <v>0</v>
      </c>
      <c r="DF156" s="119">
        <f t="shared" si="52"/>
        <v>0</v>
      </c>
      <c r="DG156" s="119">
        <f t="shared" si="53"/>
        <v>0</v>
      </c>
      <c r="DH156" s="119">
        <f t="shared" si="54"/>
        <v>0</v>
      </c>
      <c r="DI156" s="119">
        <f t="shared" si="55"/>
        <v>0</v>
      </c>
      <c r="DJ156" s="119">
        <f t="shared" si="56"/>
        <v>0</v>
      </c>
      <c r="DK156" s="126" t="str">
        <f t="shared" si="57"/>
        <v>1</v>
      </c>
      <c r="DL156" s="126">
        <f t="shared" ca="1" si="58"/>
        <v>0</v>
      </c>
      <c r="DM156" s="119">
        <f ca="1">IF($K156&lt;&gt;1,IF(ISNUMBER(INDEX(Import.PLE,$K156,DM$16)),IF(INDEX(Import.PLE,$K156,DM$16)&lt;=mediçao,BM156,0),0),PLE!$AA$28*BM156)</f>
        <v>0</v>
      </c>
      <c r="DN156" s="119">
        <f ca="1">IF($K156&lt;&gt;1,IF(ISNUMBER(INDEX(Import.PLE,$K156,DN$16)),IF(INDEX(Import.PLE,$K156,DN$16)&lt;=mediçao,BN156,0),0),PLE!$AA$28*BN156)</f>
        <v>0</v>
      </c>
      <c r="DO156" s="119">
        <f ca="1">IF($K156&lt;&gt;1,IF(ISNUMBER(INDEX(Import.PLE,$K156,DO$16)),IF(INDEX(Import.PLE,$K156,DO$16)&lt;=mediçao,BO156,0),0),PLE!$AA$28*BO156)</f>
        <v>0</v>
      </c>
      <c r="DP156" s="119">
        <f ca="1">IF($K156&lt;&gt;1,IF(ISNUMBER(INDEX(Import.PLE,$K156,DP$16)),IF(INDEX(Import.PLE,$K156,DP$16)&lt;=mediçao,BP156,0),0),PLE!$AA$28*BP156)</f>
        <v>0</v>
      </c>
      <c r="DQ156" s="119">
        <f ca="1">IF($K156&lt;&gt;1,IF(ISNUMBER(INDEX(Import.PLE,$K156,DQ$16)),IF(INDEX(Import.PLE,$K156,DQ$16)&lt;=mediçao,BQ156,0),0),PLE!$AA$28*BQ156)</f>
        <v>0</v>
      </c>
      <c r="DR156" s="119">
        <f ca="1">IF($K156&lt;&gt;1,IF(ISNUMBER(INDEX(Import.PLE,$K156,DR$16)),IF(INDEX(Import.PLE,$K156,DR$16)&lt;=mediçao,BR156,0),0),PLE!$AA$28*BR156)</f>
        <v>0</v>
      </c>
      <c r="DS156" s="119">
        <f ca="1">IF($K156&lt;&gt;1,IF(ISNUMBER(INDEX(Import.PLE,$K156,DS$16)),IF(INDEX(Import.PLE,$K156,DS$16)&lt;=mediçao,BS156,0),0),PLE!$AA$28*BS156)</f>
        <v>0</v>
      </c>
      <c r="DT156" s="119">
        <f ca="1">IF($K156&lt;&gt;1,IF(ISNUMBER(INDEX(Import.PLE,$K156,DT$16)),IF(INDEX(Import.PLE,$K156,DT$16)&lt;=mediçao,BT156,0),0),PLE!$AA$28*BT156)</f>
        <v>0</v>
      </c>
      <c r="DU156" s="119">
        <f ca="1">IF($K156&lt;&gt;1,IF(ISNUMBER(INDEX(Import.PLE,$K156,DU$16)),IF(INDEX(Import.PLE,$K156,DU$16)&lt;=mediçao,BU156,0),0),PLE!$AA$28*BU156)</f>
        <v>0</v>
      </c>
      <c r="DV156" s="119">
        <f ca="1">IF($K156&lt;&gt;1,IF(ISNUMBER(INDEX(Import.PLE,$K156,DV$16)),IF(INDEX(Import.PLE,$K156,DV$16)&lt;=mediçao,BV156,0),0),PLE!$AA$28*BV156)</f>
        <v>0</v>
      </c>
      <c r="DW156" s="119">
        <f ca="1">IF($K156&lt;&gt;1,IF(ISNUMBER(INDEX(Import.PLE,$K156,DW$16)),IF(INDEX(Import.PLE,$K156,DW$16)&lt;=mediçao,BW156,0),0),PLE!$AA$28*BW156)</f>
        <v>0</v>
      </c>
      <c r="DX156" s="119">
        <f ca="1">IF($K156&lt;&gt;1,IF(ISNUMBER(INDEX(Import.PLE,$K156,DX$16)),IF(INDEX(Import.PLE,$K156,DX$16)&lt;=mediçao,BX156,0),0),PLE!$AA$28*BX156)</f>
        <v>0</v>
      </c>
      <c r="DY156" s="119">
        <f ca="1">IF($K156&lt;&gt;1,IF(ISNUMBER(INDEX(Import.PLE,$K156,DY$16)),IF(INDEX(Import.PLE,$K156,DY$16)&lt;=mediçao,BY156,0),0),PLE!$AA$28*BY156)</f>
        <v>0</v>
      </c>
      <c r="DZ156" s="119">
        <f ca="1">IF($K156&lt;&gt;1,IF(ISNUMBER(INDEX(Import.PLE,$K156,DZ$16)),IF(INDEX(Import.PLE,$K156,DZ$16)&lt;=mediçao,BZ156,0),0),PLE!$AA$28*BZ156)</f>
        <v>0</v>
      </c>
      <c r="EA156" s="119">
        <f ca="1">IF($K156&lt;&gt;1,IF(ISNUMBER(INDEX(Import.PLE,$K156,EA$16)),IF(INDEX(Import.PLE,$K156,EA$16)&lt;=mediçao,CA156,0),0),PLE!$AA$28*CA156)</f>
        <v>0</v>
      </c>
      <c r="EB156" s="119">
        <f ca="1">IF($K156&lt;&gt;1,IF(ISNUMBER(INDEX(Import.PLE,$K156,EB$16)),IF(INDEX(Import.PLE,$K156,EB$16)&lt;=mediçao,CB156,0),0),PLE!$AA$28*CB156)</f>
        <v>0</v>
      </c>
      <c r="EC156" s="119">
        <f ca="1">IF($K156&lt;&gt;1,IF(ISNUMBER(INDEX(Import.PLE,$K156,EC$16)),IF(INDEX(Import.PLE,$K156,EC$16)&lt;=mediçao,CC156,0),0),PLE!$AA$28*CC156)</f>
        <v>0</v>
      </c>
      <c r="ED156" s="119">
        <f ca="1">IF($K156&lt;&gt;1,IF(ISNUMBER(INDEX(Import.PLE,$K156,ED$16)),IF(INDEX(Import.PLE,$K156,ED$16)&lt;=mediçao,CD156,0),0),PLE!$AA$28*CD156)</f>
        <v>0</v>
      </c>
      <c r="EE156" s="119">
        <f ca="1">IF($K156&lt;&gt;1,IF(ISNUMBER(INDEX(Import.PLE,$K156,EE$16)),IF(INDEX(Import.PLE,$K156,EE$16)&lt;=mediçao,CE156,0),0),PLE!$AA$28*CE156)</f>
        <v>0</v>
      </c>
      <c r="EF156" s="119">
        <f ca="1">IF($K156&lt;&gt;1,IF(ISNUMBER(INDEX(Import.PLE,$K156,EF$16)),IF(INDEX(Import.PLE,$K156,EF$16)&lt;=mediçao,CF156,0),0),PLE!$AA$28*CF156)</f>
        <v>0</v>
      </c>
      <c r="EG156" s="119">
        <f ca="1">IF($K156&lt;&gt;1,IF(ISNUMBER(INDEX(Import.PLE,$K156,EG$16)),IF(INDEX(Import.PLE,$K156,EG$16)&lt;=mediçao,CG156,0),0),PLE!$AA$28*CG156)</f>
        <v>0</v>
      </c>
      <c r="EH156" s="119">
        <f ca="1">IF($K156&lt;&gt;1,IF(ISNUMBER(INDEX(Import.PLE,$K156,EH$16)),IF(INDEX(Import.PLE,$K156,EH$16)&lt;=mediçao,CH156,0),0),PLE!$AA$28*CH156)</f>
        <v>0</v>
      </c>
      <c r="EI156" s="119">
        <f ca="1">IF($K156&lt;&gt;1,IF(ISNUMBER(INDEX(Import.PLE,$K156,EI$16)),IF(INDEX(Import.PLE,$K156,EI$16)&lt;=mediçao,CI156,0),0),PLE!$AA$28*CI156)</f>
        <v>0</v>
      </c>
      <c r="EJ156" s="119">
        <f ca="1">IF($K156&lt;&gt;1,IF(ISNUMBER(INDEX(Import.PLE,$K156,EJ$16)),IF(INDEX(Import.PLE,$K156,EJ$16)&lt;=mediçao,CJ156,0),0),PLE!$AA$28*CJ156)</f>
        <v>0</v>
      </c>
      <c r="EK156" s="119">
        <f ca="1">IF($K156&lt;&gt;1,IF(ISNUMBER(INDEX(Import.PLE,$K156,EK$16)),IF(INDEX(Import.PLE,$K156,EK$16)&lt;=mediçao,CK156,0),0),PLE!$AA$28*CK156)</f>
        <v>0</v>
      </c>
      <c r="EL156" s="119">
        <f ca="1">IF($K156&lt;&gt;1,IF(ISNUMBER(INDEX(Import.PLE,$K156,EL$16)),IF(INDEX(Import.PLE,$K156,EL$16)&lt;=mediçao,CL156,0),0),PLE!$AA$28*CL156)</f>
        <v>0</v>
      </c>
      <c r="EM156" s="119">
        <f ca="1">IF($K156&lt;&gt;1,IF(ISNUMBER(INDEX(Import.PLE,$K156,EM$16)),IF(INDEX(Import.PLE,$K156,EM$16)&lt;=mediçao,CM156,0),0),PLE!$AA$28*CM156)</f>
        <v>0</v>
      </c>
      <c r="EN156" s="119">
        <f ca="1">IF($K156&lt;&gt;1,IF(ISNUMBER(INDEX(Import.PLE,$K156,EN$16)),IF(INDEX(Import.PLE,$K156,EN$16)&lt;=mediçao,CN156,0),0),PLE!$AA$28*CN156)</f>
        <v>0</v>
      </c>
      <c r="EO156" s="119">
        <f ca="1">IF($K156&lt;&gt;1,IF(ISNUMBER(INDEX(Import.PLE,$K156,EO$16)),IF(INDEX(Import.PLE,$K156,EO$16)&lt;=mediçao,CO156,0),0),PLE!$AA$28*CO156)</f>
        <v>0</v>
      </c>
      <c r="EP156" s="119">
        <f ca="1">IF($K156&lt;&gt;1,IF(ISNUMBER(INDEX(Import.PLE,$K156,EP$16)),IF(INDEX(Import.PLE,$K156,EP$16)&lt;=mediçao,CP156,0),0),PLE!$AA$28*CP156)</f>
        <v>0</v>
      </c>
      <c r="EQ156" s="119">
        <f ca="1">IF($K156&lt;&gt;1,IF(ISNUMBER(INDEX(Import.PLE,$K156,EQ$16)),IF(INDEX(Import.PLE,$K156,EQ$16)&lt;=mediçao,CQ156,0),0),PLE!$AA$28*CQ156)</f>
        <v>0</v>
      </c>
      <c r="ER156" s="119">
        <f ca="1">IF($K156&lt;&gt;1,IF(ISNUMBER(INDEX(Import.PLE,$K156,ER$16)),IF(INDEX(Import.PLE,$K156,ER$16)&lt;=mediçao,CR156,0),0),PLE!$AA$28*CR156)</f>
        <v>0</v>
      </c>
      <c r="ES156" s="119">
        <f ca="1">IF($K156&lt;&gt;1,IF(ISNUMBER(INDEX(Import.PLE,$K156,ES$16)),IF(INDEX(Import.PLE,$K156,ES$16)&lt;=mediçao,CS156,0),0),PLE!$AA$28*CS156)</f>
        <v>0</v>
      </c>
      <c r="ET156" s="119">
        <f ca="1">IF($K156&lt;&gt;1,IF(ISNUMBER(INDEX(Import.PLE,$K156,ET$16)),IF(INDEX(Import.PLE,$K156,ET$16)&lt;=mediçao,CT156,0),0),PLE!$AA$28*CT156)</f>
        <v>0</v>
      </c>
      <c r="EU156" s="119">
        <f ca="1">IF($K156&lt;&gt;1,IF(ISNUMBER(INDEX(Import.PLE,$K156,EU$16)),IF(INDEX(Import.PLE,$K156,EU$16)&lt;=mediçao,CU156,0),0),PLE!$AA$28*CU156)</f>
        <v>0</v>
      </c>
      <c r="EV156" s="119">
        <f ca="1">IF($K156&lt;&gt;1,IF(ISNUMBER(INDEX(Import.PLE,$K156,EV$16)),IF(INDEX(Import.PLE,$K156,EV$16)&lt;=mediçao,CV156,0),0),PLE!$AA$28*CV156)</f>
        <v>0</v>
      </c>
      <c r="EW156" s="119">
        <f ca="1">IF($K156&lt;&gt;1,IF(ISNUMBER(INDEX(Import.PLE,$K156,EW$16)),IF(INDEX(Import.PLE,$K156,EW$16)&lt;=mediçao,CW156,0),0),PLE!$AA$28*CW156)</f>
        <v>0</v>
      </c>
      <c r="EX156" s="119">
        <f ca="1">IF($K156&lt;&gt;1,IF(ISNUMBER(INDEX(Import.PLE,$K156,EX$16)),IF(INDEX(Import.PLE,$K156,EX$16)&lt;=mediçao,CX156,0),0),PLE!$AA$28*CX156)</f>
        <v>0</v>
      </c>
      <c r="EY156" s="119">
        <f ca="1">IF($K156&lt;&gt;1,IF(ISNUMBER(INDEX(Import.PLE,$K156,EY$16)),IF(INDEX(Import.PLE,$K156,EY$16)&lt;=mediçao,CY156,0),0),PLE!$AA$28*CY156)</f>
        <v>0</v>
      </c>
      <c r="EZ156" s="119">
        <f ca="1">IF($K156&lt;&gt;1,IF(ISNUMBER(INDEX(Import.PLE,$K156,EZ$16)),IF(INDEX(Import.PLE,$K156,EZ$16)&lt;=mediçao,CZ156,0),0),PLE!$AA$28*CZ156)</f>
        <v>0</v>
      </c>
      <c r="FA156" s="119">
        <f ca="1">IF($K156&lt;&gt;1,IF(ISNUMBER(INDEX(Import.PLE,$K156,FA$16)),IF(INDEX(Import.PLE,$K156,FA$16)&lt;=mediçao,DA156,0),0),PLE!$AA$28*DA156)</f>
        <v>0</v>
      </c>
      <c r="FB156" s="119">
        <f ca="1">IF($K156&lt;&gt;1,IF(ISNUMBER(INDEX(Import.PLE,$K156,FB$16)),IF(INDEX(Import.PLE,$K156,FB$16)&lt;=mediçao,DB156,0),0),PLE!$AA$28*DB156)</f>
        <v>0</v>
      </c>
      <c r="FC156" s="119">
        <f ca="1">IF($K156&lt;&gt;1,IF(ISNUMBER(INDEX(Import.PLE,$K156,FC$16)),IF(INDEX(Import.PLE,$K156,FC$16)&lt;=mediçao,DC156,0),0),PLE!$AA$28*DC156)</f>
        <v>0</v>
      </c>
      <c r="FD156" s="119">
        <f ca="1">IF($K156&lt;&gt;1,IF(ISNUMBER(INDEX(Import.PLE,$K156,FD$16)),IF(INDEX(Import.PLE,$K156,FD$16)&lt;=mediçao,DD156,0),0),PLE!$AA$28*DD156)</f>
        <v>0</v>
      </c>
      <c r="FE156" s="119">
        <f ca="1">IF($K156&lt;&gt;1,IF(ISNUMBER(INDEX(Import.PLE,$K156,FE$16)),IF(INDEX(Import.PLE,$K156,FE$16)&lt;=mediçao,DE156,0),0),PLE!$AA$28*DE156)</f>
        <v>0</v>
      </c>
      <c r="FF156" s="119">
        <f ca="1">IF($K156&lt;&gt;1,IF(ISNUMBER(INDEX(Import.PLE,$K156,FF$16)),IF(INDEX(Import.PLE,$K156,FF$16)&lt;=mediçao,DF156,0),0),PLE!$AA$28*DF156)</f>
        <v>0</v>
      </c>
      <c r="FG156" s="119">
        <f ca="1">IF($K156&lt;&gt;1,IF(ISNUMBER(INDEX(Import.PLE,$K156,FG$16)),IF(INDEX(Import.PLE,$K156,FG$16)&lt;=mediçao,DG156,0),0),PLE!$AA$28*DG156)</f>
        <v>0</v>
      </c>
      <c r="FH156" s="119">
        <f ca="1">IF($K156&lt;&gt;1,IF(ISNUMBER(INDEX(Import.PLE,$K156,FH$16)),IF(INDEX(Import.PLE,$K156,FH$16)&lt;=mediçao,DH156,0),0),PLE!$AA$28*DH156)</f>
        <v>0</v>
      </c>
      <c r="FI156" s="119">
        <f ca="1">IF($K156&lt;&gt;1,IF(ISNUMBER(INDEX(Import.PLE,$K156,FI$16)),IF(INDEX(Import.PLE,$K156,FI$16)&lt;=mediçao,DI156,0),0),PLE!$AA$28*DI156)</f>
        <v>0</v>
      </c>
      <c r="FJ156" s="119">
        <f ca="1">IF($K156&lt;&gt;1,IF(ISNUMBER(INDEX(Import.PLE,$K156,FJ$16)),IF(INDEX(Import.PLE,$K156,FJ$16)&lt;=mediçao,DJ156,0),0),PLE!$AA$28*DJ156)</f>
        <v>0</v>
      </c>
    </row>
    <row r="157" spans="2:166" s="88" customFormat="1" ht="11.25" customHeight="1" x14ac:dyDescent="0.35">
      <c r="B157" s="118">
        <f t="shared" ca="1" si="61"/>
        <v>140</v>
      </c>
      <c r="C157" s="83" t="str">
        <f t="shared" si="4"/>
        <v>Serviço</v>
      </c>
      <c r="D157" s="138" t="s">
        <v>460</v>
      </c>
      <c r="E157" s="139" t="s">
        <v>461</v>
      </c>
      <c r="F157" s="137" t="s">
        <v>393</v>
      </c>
      <c r="G157" s="174">
        <f t="shared" si="5"/>
        <v>8</v>
      </c>
      <c r="H157" s="175">
        <f t="shared" si="6"/>
        <v>3.97</v>
      </c>
      <c r="I157" s="176">
        <v>31.76</v>
      </c>
      <c r="J157" s="86"/>
      <c r="K157" s="168">
        <f>deactivatedados.form1</f>
        <v>16</v>
      </c>
      <c r="L157" s="167" t="s">
        <v>716</v>
      </c>
      <c r="M157" s="87"/>
      <c r="N157" s="181">
        <v>8</v>
      </c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1"/>
      <c r="AX157" s="181"/>
      <c r="AY157" s="181"/>
      <c r="AZ157" s="181"/>
      <c r="BA157" s="181"/>
      <c r="BB157" s="181"/>
      <c r="BC157" s="181"/>
      <c r="BD157" s="181"/>
      <c r="BE157" s="181"/>
      <c r="BF157" s="181"/>
      <c r="BG157" s="181"/>
      <c r="BH157" s="181"/>
      <c r="BI157" s="181"/>
      <c r="BJ157" s="181"/>
      <c r="BK157" s="181"/>
      <c r="BM157" s="119">
        <f t="shared" ca="1" si="7"/>
        <v>31.76</v>
      </c>
      <c r="BN157" s="119">
        <f t="shared" si="8"/>
        <v>0</v>
      </c>
      <c r="BO157" s="119">
        <f t="shared" si="9"/>
        <v>0</v>
      </c>
      <c r="BP157" s="119">
        <f t="shared" si="10"/>
        <v>0</v>
      </c>
      <c r="BQ157" s="119">
        <f t="shared" si="11"/>
        <v>0</v>
      </c>
      <c r="BR157" s="119">
        <f t="shared" si="12"/>
        <v>0</v>
      </c>
      <c r="BS157" s="119">
        <f t="shared" si="13"/>
        <v>0</v>
      </c>
      <c r="BT157" s="119">
        <f t="shared" si="14"/>
        <v>0</v>
      </c>
      <c r="BU157" s="119">
        <f t="shared" si="15"/>
        <v>0</v>
      </c>
      <c r="BV157" s="119">
        <f t="shared" si="16"/>
        <v>0</v>
      </c>
      <c r="BW157" s="119">
        <f t="shared" si="17"/>
        <v>0</v>
      </c>
      <c r="BX157" s="119">
        <f t="shared" si="18"/>
        <v>0</v>
      </c>
      <c r="BY157" s="119">
        <f t="shared" si="19"/>
        <v>0</v>
      </c>
      <c r="BZ157" s="119">
        <f t="shared" si="20"/>
        <v>0</v>
      </c>
      <c r="CA157" s="119">
        <f t="shared" si="21"/>
        <v>0</v>
      </c>
      <c r="CB157" s="119">
        <f t="shared" si="22"/>
        <v>0</v>
      </c>
      <c r="CC157" s="119">
        <f t="shared" si="23"/>
        <v>0</v>
      </c>
      <c r="CD157" s="119">
        <f t="shared" si="24"/>
        <v>0</v>
      </c>
      <c r="CE157" s="119">
        <f t="shared" si="25"/>
        <v>0</v>
      </c>
      <c r="CF157" s="119">
        <f t="shared" si="26"/>
        <v>0</v>
      </c>
      <c r="CG157" s="119">
        <f t="shared" si="27"/>
        <v>0</v>
      </c>
      <c r="CH157" s="119">
        <f t="shared" si="28"/>
        <v>0</v>
      </c>
      <c r="CI157" s="119">
        <f t="shared" si="29"/>
        <v>0</v>
      </c>
      <c r="CJ157" s="119">
        <f t="shared" si="30"/>
        <v>0</v>
      </c>
      <c r="CK157" s="119">
        <f t="shared" si="31"/>
        <v>0</v>
      </c>
      <c r="CL157" s="119">
        <f t="shared" si="32"/>
        <v>0</v>
      </c>
      <c r="CM157" s="119">
        <f t="shared" si="33"/>
        <v>0</v>
      </c>
      <c r="CN157" s="119">
        <f t="shared" si="34"/>
        <v>0</v>
      </c>
      <c r="CO157" s="119">
        <f t="shared" si="35"/>
        <v>0</v>
      </c>
      <c r="CP157" s="119">
        <f t="shared" si="36"/>
        <v>0</v>
      </c>
      <c r="CQ157" s="119">
        <f t="shared" si="37"/>
        <v>0</v>
      </c>
      <c r="CR157" s="119">
        <f t="shared" si="38"/>
        <v>0</v>
      </c>
      <c r="CS157" s="119">
        <f t="shared" si="39"/>
        <v>0</v>
      </c>
      <c r="CT157" s="119">
        <f t="shared" si="40"/>
        <v>0</v>
      </c>
      <c r="CU157" s="119">
        <f t="shared" si="41"/>
        <v>0</v>
      </c>
      <c r="CV157" s="119">
        <f t="shared" si="42"/>
        <v>0</v>
      </c>
      <c r="CW157" s="119">
        <f t="shared" si="43"/>
        <v>0</v>
      </c>
      <c r="CX157" s="119">
        <f t="shared" si="44"/>
        <v>0</v>
      </c>
      <c r="CY157" s="119">
        <f t="shared" si="45"/>
        <v>0</v>
      </c>
      <c r="CZ157" s="119">
        <f t="shared" si="46"/>
        <v>0</v>
      </c>
      <c r="DA157" s="119">
        <f t="shared" si="47"/>
        <v>0</v>
      </c>
      <c r="DB157" s="119">
        <f t="shared" si="48"/>
        <v>0</v>
      </c>
      <c r="DC157" s="119">
        <f t="shared" si="49"/>
        <v>0</v>
      </c>
      <c r="DD157" s="119">
        <f t="shared" si="50"/>
        <v>0</v>
      </c>
      <c r="DE157" s="119">
        <f t="shared" si="51"/>
        <v>0</v>
      </c>
      <c r="DF157" s="119">
        <f t="shared" si="52"/>
        <v>0</v>
      </c>
      <c r="DG157" s="119">
        <f t="shared" si="53"/>
        <v>0</v>
      </c>
      <c r="DH157" s="119">
        <f t="shared" si="54"/>
        <v>0</v>
      </c>
      <c r="DI157" s="119">
        <f t="shared" si="55"/>
        <v>0</v>
      </c>
      <c r="DJ157" s="119">
        <f t="shared" si="56"/>
        <v>0</v>
      </c>
      <c r="DK157" s="126" t="str">
        <f t="shared" si="57"/>
        <v>1</v>
      </c>
      <c r="DL157" s="126">
        <f t="shared" ca="1" si="58"/>
        <v>0</v>
      </c>
      <c r="DM157" s="119">
        <f ca="1">IF($K157&lt;&gt;1,IF(ISNUMBER(INDEX(Import.PLE,$K157,DM$16)),IF(INDEX(Import.PLE,$K157,DM$16)&lt;=mediçao,BM157,0),0),PLE!$AA$28*BM157)</f>
        <v>0</v>
      </c>
      <c r="DN157" s="119">
        <f ca="1">IF($K157&lt;&gt;1,IF(ISNUMBER(INDEX(Import.PLE,$K157,DN$16)),IF(INDEX(Import.PLE,$K157,DN$16)&lt;=mediçao,BN157,0),0),PLE!$AA$28*BN157)</f>
        <v>0</v>
      </c>
      <c r="DO157" s="119">
        <f ca="1">IF($K157&lt;&gt;1,IF(ISNUMBER(INDEX(Import.PLE,$K157,DO$16)),IF(INDEX(Import.PLE,$K157,DO$16)&lt;=mediçao,BO157,0),0),PLE!$AA$28*BO157)</f>
        <v>0</v>
      </c>
      <c r="DP157" s="119">
        <f ca="1">IF($K157&lt;&gt;1,IF(ISNUMBER(INDEX(Import.PLE,$K157,DP$16)),IF(INDEX(Import.PLE,$K157,DP$16)&lt;=mediçao,BP157,0),0),PLE!$AA$28*BP157)</f>
        <v>0</v>
      </c>
      <c r="DQ157" s="119">
        <f ca="1">IF($K157&lt;&gt;1,IF(ISNUMBER(INDEX(Import.PLE,$K157,DQ$16)),IF(INDEX(Import.PLE,$K157,DQ$16)&lt;=mediçao,BQ157,0),0),PLE!$AA$28*BQ157)</f>
        <v>0</v>
      </c>
      <c r="DR157" s="119">
        <f ca="1">IF($K157&lt;&gt;1,IF(ISNUMBER(INDEX(Import.PLE,$K157,DR$16)),IF(INDEX(Import.PLE,$K157,DR$16)&lt;=mediçao,BR157,0),0),PLE!$AA$28*BR157)</f>
        <v>0</v>
      </c>
      <c r="DS157" s="119">
        <f ca="1">IF($K157&lt;&gt;1,IF(ISNUMBER(INDEX(Import.PLE,$K157,DS$16)),IF(INDEX(Import.PLE,$K157,DS$16)&lt;=mediçao,BS157,0),0),PLE!$AA$28*BS157)</f>
        <v>0</v>
      </c>
      <c r="DT157" s="119">
        <f ca="1">IF($K157&lt;&gt;1,IF(ISNUMBER(INDEX(Import.PLE,$K157,DT$16)),IF(INDEX(Import.PLE,$K157,DT$16)&lt;=mediçao,BT157,0),0),PLE!$AA$28*BT157)</f>
        <v>0</v>
      </c>
      <c r="DU157" s="119">
        <f ca="1">IF($K157&lt;&gt;1,IF(ISNUMBER(INDEX(Import.PLE,$K157,DU$16)),IF(INDEX(Import.PLE,$K157,DU$16)&lt;=mediçao,BU157,0),0),PLE!$AA$28*BU157)</f>
        <v>0</v>
      </c>
      <c r="DV157" s="119">
        <f ca="1">IF($K157&lt;&gt;1,IF(ISNUMBER(INDEX(Import.PLE,$K157,DV$16)),IF(INDEX(Import.PLE,$K157,DV$16)&lt;=mediçao,BV157,0),0),PLE!$AA$28*BV157)</f>
        <v>0</v>
      </c>
      <c r="DW157" s="119">
        <f ca="1">IF($K157&lt;&gt;1,IF(ISNUMBER(INDEX(Import.PLE,$K157,DW$16)),IF(INDEX(Import.PLE,$K157,DW$16)&lt;=mediçao,BW157,0),0),PLE!$AA$28*BW157)</f>
        <v>0</v>
      </c>
      <c r="DX157" s="119">
        <f ca="1">IF($K157&lt;&gt;1,IF(ISNUMBER(INDEX(Import.PLE,$K157,DX$16)),IF(INDEX(Import.PLE,$K157,DX$16)&lt;=mediçao,BX157,0),0),PLE!$AA$28*BX157)</f>
        <v>0</v>
      </c>
      <c r="DY157" s="119">
        <f ca="1">IF($K157&lt;&gt;1,IF(ISNUMBER(INDEX(Import.PLE,$K157,DY$16)),IF(INDEX(Import.PLE,$K157,DY$16)&lt;=mediçao,BY157,0),0),PLE!$AA$28*BY157)</f>
        <v>0</v>
      </c>
      <c r="DZ157" s="119">
        <f ca="1">IF($K157&lt;&gt;1,IF(ISNUMBER(INDEX(Import.PLE,$K157,DZ$16)),IF(INDEX(Import.PLE,$K157,DZ$16)&lt;=mediçao,BZ157,0),0),PLE!$AA$28*BZ157)</f>
        <v>0</v>
      </c>
      <c r="EA157" s="119">
        <f ca="1">IF($K157&lt;&gt;1,IF(ISNUMBER(INDEX(Import.PLE,$K157,EA$16)),IF(INDEX(Import.PLE,$K157,EA$16)&lt;=mediçao,CA157,0),0),PLE!$AA$28*CA157)</f>
        <v>0</v>
      </c>
      <c r="EB157" s="119">
        <f ca="1">IF($K157&lt;&gt;1,IF(ISNUMBER(INDEX(Import.PLE,$K157,EB$16)),IF(INDEX(Import.PLE,$K157,EB$16)&lt;=mediçao,CB157,0),0),PLE!$AA$28*CB157)</f>
        <v>0</v>
      </c>
      <c r="EC157" s="119">
        <f ca="1">IF($K157&lt;&gt;1,IF(ISNUMBER(INDEX(Import.PLE,$K157,EC$16)),IF(INDEX(Import.PLE,$K157,EC$16)&lt;=mediçao,CC157,0),0),PLE!$AA$28*CC157)</f>
        <v>0</v>
      </c>
      <c r="ED157" s="119">
        <f ca="1">IF($K157&lt;&gt;1,IF(ISNUMBER(INDEX(Import.PLE,$K157,ED$16)),IF(INDEX(Import.PLE,$K157,ED$16)&lt;=mediçao,CD157,0),0),PLE!$AA$28*CD157)</f>
        <v>0</v>
      </c>
      <c r="EE157" s="119">
        <f ca="1">IF($K157&lt;&gt;1,IF(ISNUMBER(INDEX(Import.PLE,$K157,EE$16)),IF(INDEX(Import.PLE,$K157,EE$16)&lt;=mediçao,CE157,0),0),PLE!$AA$28*CE157)</f>
        <v>0</v>
      </c>
      <c r="EF157" s="119">
        <f ca="1">IF($K157&lt;&gt;1,IF(ISNUMBER(INDEX(Import.PLE,$K157,EF$16)),IF(INDEX(Import.PLE,$K157,EF$16)&lt;=mediçao,CF157,0),0),PLE!$AA$28*CF157)</f>
        <v>0</v>
      </c>
      <c r="EG157" s="119">
        <f ca="1">IF($K157&lt;&gt;1,IF(ISNUMBER(INDEX(Import.PLE,$K157,EG$16)),IF(INDEX(Import.PLE,$K157,EG$16)&lt;=mediçao,CG157,0),0),PLE!$AA$28*CG157)</f>
        <v>0</v>
      </c>
      <c r="EH157" s="119">
        <f ca="1">IF($K157&lt;&gt;1,IF(ISNUMBER(INDEX(Import.PLE,$K157,EH$16)),IF(INDEX(Import.PLE,$K157,EH$16)&lt;=mediçao,CH157,0),0),PLE!$AA$28*CH157)</f>
        <v>0</v>
      </c>
      <c r="EI157" s="119">
        <f ca="1">IF($K157&lt;&gt;1,IF(ISNUMBER(INDEX(Import.PLE,$K157,EI$16)),IF(INDEX(Import.PLE,$K157,EI$16)&lt;=mediçao,CI157,0),0),PLE!$AA$28*CI157)</f>
        <v>0</v>
      </c>
      <c r="EJ157" s="119">
        <f ca="1">IF($K157&lt;&gt;1,IF(ISNUMBER(INDEX(Import.PLE,$K157,EJ$16)),IF(INDEX(Import.PLE,$K157,EJ$16)&lt;=mediçao,CJ157,0),0),PLE!$AA$28*CJ157)</f>
        <v>0</v>
      </c>
      <c r="EK157" s="119">
        <f ca="1">IF($K157&lt;&gt;1,IF(ISNUMBER(INDEX(Import.PLE,$K157,EK$16)),IF(INDEX(Import.PLE,$K157,EK$16)&lt;=mediçao,CK157,0),0),PLE!$AA$28*CK157)</f>
        <v>0</v>
      </c>
      <c r="EL157" s="119">
        <f ca="1">IF($K157&lt;&gt;1,IF(ISNUMBER(INDEX(Import.PLE,$K157,EL$16)),IF(INDEX(Import.PLE,$K157,EL$16)&lt;=mediçao,CL157,0),0),PLE!$AA$28*CL157)</f>
        <v>0</v>
      </c>
      <c r="EM157" s="119">
        <f ca="1">IF($K157&lt;&gt;1,IF(ISNUMBER(INDEX(Import.PLE,$K157,EM$16)),IF(INDEX(Import.PLE,$K157,EM$16)&lt;=mediçao,CM157,0),0),PLE!$AA$28*CM157)</f>
        <v>0</v>
      </c>
      <c r="EN157" s="119">
        <f ca="1">IF($K157&lt;&gt;1,IF(ISNUMBER(INDEX(Import.PLE,$K157,EN$16)),IF(INDEX(Import.PLE,$K157,EN$16)&lt;=mediçao,CN157,0),0),PLE!$AA$28*CN157)</f>
        <v>0</v>
      </c>
      <c r="EO157" s="119">
        <f ca="1">IF($K157&lt;&gt;1,IF(ISNUMBER(INDEX(Import.PLE,$K157,EO$16)),IF(INDEX(Import.PLE,$K157,EO$16)&lt;=mediçao,CO157,0),0),PLE!$AA$28*CO157)</f>
        <v>0</v>
      </c>
      <c r="EP157" s="119">
        <f ca="1">IF($K157&lt;&gt;1,IF(ISNUMBER(INDEX(Import.PLE,$K157,EP$16)),IF(INDEX(Import.PLE,$K157,EP$16)&lt;=mediçao,CP157,0),0),PLE!$AA$28*CP157)</f>
        <v>0</v>
      </c>
      <c r="EQ157" s="119">
        <f ca="1">IF($K157&lt;&gt;1,IF(ISNUMBER(INDEX(Import.PLE,$K157,EQ$16)),IF(INDEX(Import.PLE,$K157,EQ$16)&lt;=mediçao,CQ157,0),0),PLE!$AA$28*CQ157)</f>
        <v>0</v>
      </c>
      <c r="ER157" s="119">
        <f ca="1">IF($K157&lt;&gt;1,IF(ISNUMBER(INDEX(Import.PLE,$K157,ER$16)),IF(INDEX(Import.PLE,$K157,ER$16)&lt;=mediçao,CR157,0),0),PLE!$AA$28*CR157)</f>
        <v>0</v>
      </c>
      <c r="ES157" s="119">
        <f ca="1">IF($K157&lt;&gt;1,IF(ISNUMBER(INDEX(Import.PLE,$K157,ES$16)),IF(INDEX(Import.PLE,$K157,ES$16)&lt;=mediçao,CS157,0),0),PLE!$AA$28*CS157)</f>
        <v>0</v>
      </c>
      <c r="ET157" s="119">
        <f ca="1">IF($K157&lt;&gt;1,IF(ISNUMBER(INDEX(Import.PLE,$K157,ET$16)),IF(INDEX(Import.PLE,$K157,ET$16)&lt;=mediçao,CT157,0),0),PLE!$AA$28*CT157)</f>
        <v>0</v>
      </c>
      <c r="EU157" s="119">
        <f ca="1">IF($K157&lt;&gt;1,IF(ISNUMBER(INDEX(Import.PLE,$K157,EU$16)),IF(INDEX(Import.PLE,$K157,EU$16)&lt;=mediçao,CU157,0),0),PLE!$AA$28*CU157)</f>
        <v>0</v>
      </c>
      <c r="EV157" s="119">
        <f ca="1">IF($K157&lt;&gt;1,IF(ISNUMBER(INDEX(Import.PLE,$K157,EV$16)),IF(INDEX(Import.PLE,$K157,EV$16)&lt;=mediçao,CV157,0),0),PLE!$AA$28*CV157)</f>
        <v>0</v>
      </c>
      <c r="EW157" s="119">
        <f ca="1">IF($K157&lt;&gt;1,IF(ISNUMBER(INDEX(Import.PLE,$K157,EW$16)),IF(INDEX(Import.PLE,$K157,EW$16)&lt;=mediçao,CW157,0),0),PLE!$AA$28*CW157)</f>
        <v>0</v>
      </c>
      <c r="EX157" s="119">
        <f ca="1">IF($K157&lt;&gt;1,IF(ISNUMBER(INDEX(Import.PLE,$K157,EX$16)),IF(INDEX(Import.PLE,$K157,EX$16)&lt;=mediçao,CX157,0),0),PLE!$AA$28*CX157)</f>
        <v>0</v>
      </c>
      <c r="EY157" s="119">
        <f ca="1">IF($K157&lt;&gt;1,IF(ISNUMBER(INDEX(Import.PLE,$K157,EY$16)),IF(INDEX(Import.PLE,$K157,EY$16)&lt;=mediçao,CY157,0),0),PLE!$AA$28*CY157)</f>
        <v>0</v>
      </c>
      <c r="EZ157" s="119">
        <f ca="1">IF($K157&lt;&gt;1,IF(ISNUMBER(INDEX(Import.PLE,$K157,EZ$16)),IF(INDEX(Import.PLE,$K157,EZ$16)&lt;=mediçao,CZ157,0),0),PLE!$AA$28*CZ157)</f>
        <v>0</v>
      </c>
      <c r="FA157" s="119">
        <f ca="1">IF($K157&lt;&gt;1,IF(ISNUMBER(INDEX(Import.PLE,$K157,FA$16)),IF(INDEX(Import.PLE,$K157,FA$16)&lt;=mediçao,DA157,0),0),PLE!$AA$28*DA157)</f>
        <v>0</v>
      </c>
      <c r="FB157" s="119">
        <f ca="1">IF($K157&lt;&gt;1,IF(ISNUMBER(INDEX(Import.PLE,$K157,FB$16)),IF(INDEX(Import.PLE,$K157,FB$16)&lt;=mediçao,DB157,0),0),PLE!$AA$28*DB157)</f>
        <v>0</v>
      </c>
      <c r="FC157" s="119">
        <f ca="1">IF($K157&lt;&gt;1,IF(ISNUMBER(INDEX(Import.PLE,$K157,FC$16)),IF(INDEX(Import.PLE,$K157,FC$16)&lt;=mediçao,DC157,0),0),PLE!$AA$28*DC157)</f>
        <v>0</v>
      </c>
      <c r="FD157" s="119">
        <f ca="1">IF($K157&lt;&gt;1,IF(ISNUMBER(INDEX(Import.PLE,$K157,FD$16)),IF(INDEX(Import.PLE,$K157,FD$16)&lt;=mediçao,DD157,0),0),PLE!$AA$28*DD157)</f>
        <v>0</v>
      </c>
      <c r="FE157" s="119">
        <f ca="1">IF($K157&lt;&gt;1,IF(ISNUMBER(INDEX(Import.PLE,$K157,FE$16)),IF(INDEX(Import.PLE,$K157,FE$16)&lt;=mediçao,DE157,0),0),PLE!$AA$28*DE157)</f>
        <v>0</v>
      </c>
      <c r="FF157" s="119">
        <f ca="1">IF($K157&lt;&gt;1,IF(ISNUMBER(INDEX(Import.PLE,$K157,FF$16)),IF(INDEX(Import.PLE,$K157,FF$16)&lt;=mediçao,DF157,0),0),PLE!$AA$28*DF157)</f>
        <v>0</v>
      </c>
      <c r="FG157" s="119">
        <f ca="1">IF($K157&lt;&gt;1,IF(ISNUMBER(INDEX(Import.PLE,$K157,FG$16)),IF(INDEX(Import.PLE,$K157,FG$16)&lt;=mediçao,DG157,0),0),PLE!$AA$28*DG157)</f>
        <v>0</v>
      </c>
      <c r="FH157" s="119">
        <f ca="1">IF($K157&lt;&gt;1,IF(ISNUMBER(INDEX(Import.PLE,$K157,FH$16)),IF(INDEX(Import.PLE,$K157,FH$16)&lt;=mediçao,DH157,0),0),PLE!$AA$28*DH157)</f>
        <v>0</v>
      </c>
      <c r="FI157" s="119">
        <f ca="1">IF($K157&lt;&gt;1,IF(ISNUMBER(INDEX(Import.PLE,$K157,FI$16)),IF(INDEX(Import.PLE,$K157,FI$16)&lt;=mediçao,DI157,0),0),PLE!$AA$28*DI157)</f>
        <v>0</v>
      </c>
      <c r="FJ157" s="119">
        <f ca="1">IF($K157&lt;&gt;1,IF(ISNUMBER(INDEX(Import.PLE,$K157,FJ$16)),IF(INDEX(Import.PLE,$K157,FJ$16)&lt;=mediçao,DJ157,0),0),PLE!$AA$28*DJ157)</f>
        <v>0</v>
      </c>
    </row>
    <row r="158" spans="2:166" s="88" customFormat="1" ht="10.5" x14ac:dyDescent="0.35">
      <c r="B158" s="118">
        <f t="shared" ca="1" si="61"/>
        <v>141</v>
      </c>
      <c r="C158" s="83" t="str">
        <f t="shared" si="4"/>
        <v>Nível</v>
      </c>
      <c r="D158" s="138" t="s">
        <v>462</v>
      </c>
      <c r="E158" s="139" t="s">
        <v>463</v>
      </c>
      <c r="F158" s="137"/>
      <c r="G158" s="174" t="str">
        <f t="shared" si="5"/>
        <v/>
      </c>
      <c r="H158" s="175" t="str">
        <f t="shared" si="6"/>
        <v/>
      </c>
      <c r="I158" s="176">
        <v>16199.8</v>
      </c>
      <c r="J158" s="86"/>
      <c r="K158" s="168" t="str">
        <f>deactivatedados.form1</f>
        <v/>
      </c>
      <c r="L158" s="167"/>
      <c r="M158" s="87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1"/>
      <c r="AX158" s="181"/>
      <c r="AY158" s="181"/>
      <c r="AZ158" s="181"/>
      <c r="BA158" s="181"/>
      <c r="BB158" s="181"/>
      <c r="BC158" s="181"/>
      <c r="BD158" s="181"/>
      <c r="BE158" s="181"/>
      <c r="BF158" s="181"/>
      <c r="BG158" s="181"/>
      <c r="BH158" s="181"/>
      <c r="BI158" s="181"/>
      <c r="BJ158" s="181"/>
      <c r="BK158" s="181"/>
      <c r="BM158" s="119">
        <f t="shared" si="7"/>
        <v>0</v>
      </c>
      <c r="BN158" s="119">
        <f t="shared" si="8"/>
        <v>0</v>
      </c>
      <c r="BO158" s="119">
        <f t="shared" si="9"/>
        <v>0</v>
      </c>
      <c r="BP158" s="119">
        <f t="shared" si="10"/>
        <v>0</v>
      </c>
      <c r="BQ158" s="119">
        <f t="shared" si="11"/>
        <v>0</v>
      </c>
      <c r="BR158" s="119">
        <f t="shared" si="12"/>
        <v>0</v>
      </c>
      <c r="BS158" s="119">
        <f t="shared" si="13"/>
        <v>0</v>
      </c>
      <c r="BT158" s="119">
        <f t="shared" si="14"/>
        <v>0</v>
      </c>
      <c r="BU158" s="119">
        <f t="shared" si="15"/>
        <v>0</v>
      </c>
      <c r="BV158" s="119">
        <f t="shared" si="16"/>
        <v>0</v>
      </c>
      <c r="BW158" s="119">
        <f t="shared" si="17"/>
        <v>0</v>
      </c>
      <c r="BX158" s="119">
        <f t="shared" si="18"/>
        <v>0</v>
      </c>
      <c r="BY158" s="119">
        <f t="shared" si="19"/>
        <v>0</v>
      </c>
      <c r="BZ158" s="119">
        <f t="shared" si="20"/>
        <v>0</v>
      </c>
      <c r="CA158" s="119">
        <f t="shared" si="21"/>
        <v>0</v>
      </c>
      <c r="CB158" s="119">
        <f t="shared" si="22"/>
        <v>0</v>
      </c>
      <c r="CC158" s="119">
        <f t="shared" si="23"/>
        <v>0</v>
      </c>
      <c r="CD158" s="119">
        <f t="shared" si="24"/>
        <v>0</v>
      </c>
      <c r="CE158" s="119">
        <f t="shared" si="25"/>
        <v>0</v>
      </c>
      <c r="CF158" s="119">
        <f t="shared" si="26"/>
        <v>0</v>
      </c>
      <c r="CG158" s="119">
        <f t="shared" si="27"/>
        <v>0</v>
      </c>
      <c r="CH158" s="119">
        <f t="shared" si="28"/>
        <v>0</v>
      </c>
      <c r="CI158" s="119">
        <f t="shared" si="29"/>
        <v>0</v>
      </c>
      <c r="CJ158" s="119">
        <f t="shared" si="30"/>
        <v>0</v>
      </c>
      <c r="CK158" s="119">
        <f t="shared" si="31"/>
        <v>0</v>
      </c>
      <c r="CL158" s="119">
        <f t="shared" si="32"/>
        <v>0</v>
      </c>
      <c r="CM158" s="119">
        <f t="shared" si="33"/>
        <v>0</v>
      </c>
      <c r="CN158" s="119">
        <f t="shared" si="34"/>
        <v>0</v>
      </c>
      <c r="CO158" s="119">
        <f t="shared" si="35"/>
        <v>0</v>
      </c>
      <c r="CP158" s="119">
        <f t="shared" si="36"/>
        <v>0</v>
      </c>
      <c r="CQ158" s="119">
        <f t="shared" si="37"/>
        <v>0</v>
      </c>
      <c r="CR158" s="119">
        <f t="shared" si="38"/>
        <v>0</v>
      </c>
      <c r="CS158" s="119">
        <f t="shared" si="39"/>
        <v>0</v>
      </c>
      <c r="CT158" s="119">
        <f t="shared" si="40"/>
        <v>0</v>
      </c>
      <c r="CU158" s="119">
        <f t="shared" si="41"/>
        <v>0</v>
      </c>
      <c r="CV158" s="119">
        <f t="shared" si="42"/>
        <v>0</v>
      </c>
      <c r="CW158" s="119">
        <f t="shared" si="43"/>
        <v>0</v>
      </c>
      <c r="CX158" s="119">
        <f t="shared" si="44"/>
        <v>0</v>
      </c>
      <c r="CY158" s="119">
        <f t="shared" si="45"/>
        <v>0</v>
      </c>
      <c r="CZ158" s="119">
        <f t="shared" si="46"/>
        <v>0</v>
      </c>
      <c r="DA158" s="119">
        <f t="shared" si="47"/>
        <v>0</v>
      </c>
      <c r="DB158" s="119">
        <f t="shared" si="48"/>
        <v>0</v>
      </c>
      <c r="DC158" s="119">
        <f t="shared" si="49"/>
        <v>0</v>
      </c>
      <c r="DD158" s="119">
        <f t="shared" si="50"/>
        <v>0</v>
      </c>
      <c r="DE158" s="119">
        <f t="shared" si="51"/>
        <v>0</v>
      </c>
      <c r="DF158" s="119">
        <f t="shared" si="52"/>
        <v>0</v>
      </c>
      <c r="DG158" s="119">
        <f t="shared" si="53"/>
        <v>0</v>
      </c>
      <c r="DH158" s="119">
        <f t="shared" si="54"/>
        <v>0</v>
      </c>
      <c r="DI158" s="119">
        <f t="shared" si="55"/>
        <v>0</v>
      </c>
      <c r="DJ158" s="119">
        <f t="shared" si="56"/>
        <v>0</v>
      </c>
      <c r="DK158" s="126" t="str">
        <f t="shared" si="57"/>
        <v>1</v>
      </c>
      <c r="DL158" s="126">
        <f t="shared" ca="1" si="58"/>
        <v>0</v>
      </c>
      <c r="DM158" s="119">
        <f ca="1">IF($K158&lt;&gt;1,IF(ISNUMBER(INDEX(Import.PLE,$K158,DM$16)),IF(INDEX(Import.PLE,$K158,DM$16)&lt;=mediçao,BM158,0),0),PLE!$AA$28*BM158)</f>
        <v>0</v>
      </c>
      <c r="DN158" s="119">
        <f ca="1">IF($K158&lt;&gt;1,IF(ISNUMBER(INDEX(Import.PLE,$K158,DN$16)),IF(INDEX(Import.PLE,$K158,DN$16)&lt;=mediçao,BN158,0),0),PLE!$AA$28*BN158)</f>
        <v>0</v>
      </c>
      <c r="DO158" s="119">
        <f ca="1">IF($K158&lt;&gt;1,IF(ISNUMBER(INDEX(Import.PLE,$K158,DO$16)),IF(INDEX(Import.PLE,$K158,DO$16)&lt;=mediçao,BO158,0),0),PLE!$AA$28*BO158)</f>
        <v>0</v>
      </c>
      <c r="DP158" s="119">
        <f ca="1">IF($K158&lt;&gt;1,IF(ISNUMBER(INDEX(Import.PLE,$K158,DP$16)),IF(INDEX(Import.PLE,$K158,DP$16)&lt;=mediçao,BP158,0),0),PLE!$AA$28*BP158)</f>
        <v>0</v>
      </c>
      <c r="DQ158" s="119">
        <f ca="1">IF($K158&lt;&gt;1,IF(ISNUMBER(INDEX(Import.PLE,$K158,DQ$16)),IF(INDEX(Import.PLE,$K158,DQ$16)&lt;=mediçao,BQ158,0),0),PLE!$AA$28*BQ158)</f>
        <v>0</v>
      </c>
      <c r="DR158" s="119">
        <f ca="1">IF($K158&lt;&gt;1,IF(ISNUMBER(INDEX(Import.PLE,$K158,DR$16)),IF(INDEX(Import.PLE,$K158,DR$16)&lt;=mediçao,BR158,0),0),PLE!$AA$28*BR158)</f>
        <v>0</v>
      </c>
      <c r="DS158" s="119">
        <f ca="1">IF($K158&lt;&gt;1,IF(ISNUMBER(INDEX(Import.PLE,$K158,DS$16)),IF(INDEX(Import.PLE,$K158,DS$16)&lt;=mediçao,BS158,0),0),PLE!$AA$28*BS158)</f>
        <v>0</v>
      </c>
      <c r="DT158" s="119">
        <f ca="1">IF($K158&lt;&gt;1,IF(ISNUMBER(INDEX(Import.PLE,$K158,DT$16)),IF(INDEX(Import.PLE,$K158,DT$16)&lt;=mediçao,BT158,0),0),PLE!$AA$28*BT158)</f>
        <v>0</v>
      </c>
      <c r="DU158" s="119">
        <f ca="1">IF($K158&lt;&gt;1,IF(ISNUMBER(INDEX(Import.PLE,$K158,DU$16)),IF(INDEX(Import.PLE,$K158,DU$16)&lt;=mediçao,BU158,0),0),PLE!$AA$28*BU158)</f>
        <v>0</v>
      </c>
      <c r="DV158" s="119">
        <f ca="1">IF($K158&lt;&gt;1,IF(ISNUMBER(INDEX(Import.PLE,$K158,DV$16)),IF(INDEX(Import.PLE,$K158,DV$16)&lt;=mediçao,BV158,0),0),PLE!$AA$28*BV158)</f>
        <v>0</v>
      </c>
      <c r="DW158" s="119">
        <f ca="1">IF($K158&lt;&gt;1,IF(ISNUMBER(INDEX(Import.PLE,$K158,DW$16)),IF(INDEX(Import.PLE,$K158,DW$16)&lt;=mediçao,BW158,0),0),PLE!$AA$28*BW158)</f>
        <v>0</v>
      </c>
      <c r="DX158" s="119">
        <f ca="1">IF($K158&lt;&gt;1,IF(ISNUMBER(INDEX(Import.PLE,$K158,DX$16)),IF(INDEX(Import.PLE,$K158,DX$16)&lt;=mediçao,BX158,0),0),PLE!$AA$28*BX158)</f>
        <v>0</v>
      </c>
      <c r="DY158" s="119">
        <f ca="1">IF($K158&lt;&gt;1,IF(ISNUMBER(INDEX(Import.PLE,$K158,DY$16)),IF(INDEX(Import.PLE,$K158,DY$16)&lt;=mediçao,BY158,0),0),PLE!$AA$28*BY158)</f>
        <v>0</v>
      </c>
      <c r="DZ158" s="119">
        <f ca="1">IF($K158&lt;&gt;1,IF(ISNUMBER(INDEX(Import.PLE,$K158,DZ$16)),IF(INDEX(Import.PLE,$K158,DZ$16)&lt;=mediçao,BZ158,0),0),PLE!$AA$28*BZ158)</f>
        <v>0</v>
      </c>
      <c r="EA158" s="119">
        <f ca="1">IF($K158&lt;&gt;1,IF(ISNUMBER(INDEX(Import.PLE,$K158,EA$16)),IF(INDEX(Import.PLE,$K158,EA$16)&lt;=mediçao,CA158,0),0),PLE!$AA$28*CA158)</f>
        <v>0</v>
      </c>
      <c r="EB158" s="119">
        <f ca="1">IF($K158&lt;&gt;1,IF(ISNUMBER(INDEX(Import.PLE,$K158,EB$16)),IF(INDEX(Import.PLE,$K158,EB$16)&lt;=mediçao,CB158,0),0),PLE!$AA$28*CB158)</f>
        <v>0</v>
      </c>
      <c r="EC158" s="119">
        <f ca="1">IF($K158&lt;&gt;1,IF(ISNUMBER(INDEX(Import.PLE,$K158,EC$16)),IF(INDEX(Import.PLE,$K158,EC$16)&lt;=mediçao,CC158,0),0),PLE!$AA$28*CC158)</f>
        <v>0</v>
      </c>
      <c r="ED158" s="119">
        <f ca="1">IF($K158&lt;&gt;1,IF(ISNUMBER(INDEX(Import.PLE,$K158,ED$16)),IF(INDEX(Import.PLE,$K158,ED$16)&lt;=mediçao,CD158,0),0),PLE!$AA$28*CD158)</f>
        <v>0</v>
      </c>
      <c r="EE158" s="119">
        <f ca="1">IF($K158&lt;&gt;1,IF(ISNUMBER(INDEX(Import.PLE,$K158,EE$16)),IF(INDEX(Import.PLE,$K158,EE$16)&lt;=mediçao,CE158,0),0),PLE!$AA$28*CE158)</f>
        <v>0</v>
      </c>
      <c r="EF158" s="119">
        <f ca="1">IF($K158&lt;&gt;1,IF(ISNUMBER(INDEX(Import.PLE,$K158,EF$16)),IF(INDEX(Import.PLE,$K158,EF$16)&lt;=mediçao,CF158,0),0),PLE!$AA$28*CF158)</f>
        <v>0</v>
      </c>
      <c r="EG158" s="119">
        <f ca="1">IF($K158&lt;&gt;1,IF(ISNUMBER(INDEX(Import.PLE,$K158,EG$16)),IF(INDEX(Import.PLE,$K158,EG$16)&lt;=mediçao,CG158,0),0),PLE!$AA$28*CG158)</f>
        <v>0</v>
      </c>
      <c r="EH158" s="119">
        <f ca="1">IF($K158&lt;&gt;1,IF(ISNUMBER(INDEX(Import.PLE,$K158,EH$16)),IF(INDEX(Import.PLE,$K158,EH$16)&lt;=mediçao,CH158,0),0),PLE!$AA$28*CH158)</f>
        <v>0</v>
      </c>
      <c r="EI158" s="119">
        <f ca="1">IF($K158&lt;&gt;1,IF(ISNUMBER(INDEX(Import.PLE,$K158,EI$16)),IF(INDEX(Import.PLE,$K158,EI$16)&lt;=mediçao,CI158,0),0),PLE!$AA$28*CI158)</f>
        <v>0</v>
      </c>
      <c r="EJ158" s="119">
        <f ca="1">IF($K158&lt;&gt;1,IF(ISNUMBER(INDEX(Import.PLE,$K158,EJ$16)),IF(INDEX(Import.PLE,$K158,EJ$16)&lt;=mediçao,CJ158,0),0),PLE!$AA$28*CJ158)</f>
        <v>0</v>
      </c>
      <c r="EK158" s="119">
        <f ca="1">IF($K158&lt;&gt;1,IF(ISNUMBER(INDEX(Import.PLE,$K158,EK$16)),IF(INDEX(Import.PLE,$K158,EK$16)&lt;=mediçao,CK158,0),0),PLE!$AA$28*CK158)</f>
        <v>0</v>
      </c>
      <c r="EL158" s="119">
        <f ca="1">IF($K158&lt;&gt;1,IF(ISNUMBER(INDEX(Import.PLE,$K158,EL$16)),IF(INDEX(Import.PLE,$K158,EL$16)&lt;=mediçao,CL158,0),0),PLE!$AA$28*CL158)</f>
        <v>0</v>
      </c>
      <c r="EM158" s="119">
        <f ca="1">IF($K158&lt;&gt;1,IF(ISNUMBER(INDEX(Import.PLE,$K158,EM$16)),IF(INDEX(Import.PLE,$K158,EM$16)&lt;=mediçao,CM158,0),0),PLE!$AA$28*CM158)</f>
        <v>0</v>
      </c>
      <c r="EN158" s="119">
        <f ca="1">IF($K158&lt;&gt;1,IF(ISNUMBER(INDEX(Import.PLE,$K158,EN$16)),IF(INDEX(Import.PLE,$K158,EN$16)&lt;=mediçao,CN158,0),0),PLE!$AA$28*CN158)</f>
        <v>0</v>
      </c>
      <c r="EO158" s="119">
        <f ca="1">IF($K158&lt;&gt;1,IF(ISNUMBER(INDEX(Import.PLE,$K158,EO$16)),IF(INDEX(Import.PLE,$K158,EO$16)&lt;=mediçao,CO158,0),0),PLE!$AA$28*CO158)</f>
        <v>0</v>
      </c>
      <c r="EP158" s="119">
        <f ca="1">IF($K158&lt;&gt;1,IF(ISNUMBER(INDEX(Import.PLE,$K158,EP$16)),IF(INDEX(Import.PLE,$K158,EP$16)&lt;=mediçao,CP158,0),0),PLE!$AA$28*CP158)</f>
        <v>0</v>
      </c>
      <c r="EQ158" s="119">
        <f ca="1">IF($K158&lt;&gt;1,IF(ISNUMBER(INDEX(Import.PLE,$K158,EQ$16)),IF(INDEX(Import.PLE,$K158,EQ$16)&lt;=mediçao,CQ158,0),0),PLE!$AA$28*CQ158)</f>
        <v>0</v>
      </c>
      <c r="ER158" s="119">
        <f ca="1">IF($K158&lt;&gt;1,IF(ISNUMBER(INDEX(Import.PLE,$K158,ER$16)),IF(INDEX(Import.PLE,$K158,ER$16)&lt;=mediçao,CR158,0),0),PLE!$AA$28*CR158)</f>
        <v>0</v>
      </c>
      <c r="ES158" s="119">
        <f ca="1">IF($K158&lt;&gt;1,IF(ISNUMBER(INDEX(Import.PLE,$K158,ES$16)),IF(INDEX(Import.PLE,$K158,ES$16)&lt;=mediçao,CS158,0),0),PLE!$AA$28*CS158)</f>
        <v>0</v>
      </c>
      <c r="ET158" s="119">
        <f ca="1">IF($K158&lt;&gt;1,IF(ISNUMBER(INDEX(Import.PLE,$K158,ET$16)),IF(INDEX(Import.PLE,$K158,ET$16)&lt;=mediçao,CT158,0),0),PLE!$AA$28*CT158)</f>
        <v>0</v>
      </c>
      <c r="EU158" s="119">
        <f ca="1">IF($K158&lt;&gt;1,IF(ISNUMBER(INDEX(Import.PLE,$K158,EU$16)),IF(INDEX(Import.PLE,$K158,EU$16)&lt;=mediçao,CU158,0),0),PLE!$AA$28*CU158)</f>
        <v>0</v>
      </c>
      <c r="EV158" s="119">
        <f ca="1">IF($K158&lt;&gt;1,IF(ISNUMBER(INDEX(Import.PLE,$K158,EV$16)),IF(INDEX(Import.PLE,$K158,EV$16)&lt;=mediçao,CV158,0),0),PLE!$AA$28*CV158)</f>
        <v>0</v>
      </c>
      <c r="EW158" s="119">
        <f ca="1">IF($K158&lt;&gt;1,IF(ISNUMBER(INDEX(Import.PLE,$K158,EW$16)),IF(INDEX(Import.PLE,$K158,EW$16)&lt;=mediçao,CW158,0),0),PLE!$AA$28*CW158)</f>
        <v>0</v>
      </c>
      <c r="EX158" s="119">
        <f ca="1">IF($K158&lt;&gt;1,IF(ISNUMBER(INDEX(Import.PLE,$K158,EX$16)),IF(INDEX(Import.PLE,$K158,EX$16)&lt;=mediçao,CX158,0),0),PLE!$AA$28*CX158)</f>
        <v>0</v>
      </c>
      <c r="EY158" s="119">
        <f ca="1">IF($K158&lt;&gt;1,IF(ISNUMBER(INDEX(Import.PLE,$K158,EY$16)),IF(INDEX(Import.PLE,$K158,EY$16)&lt;=mediçao,CY158,0),0),PLE!$AA$28*CY158)</f>
        <v>0</v>
      </c>
      <c r="EZ158" s="119">
        <f ca="1">IF($K158&lt;&gt;1,IF(ISNUMBER(INDEX(Import.PLE,$K158,EZ$16)),IF(INDEX(Import.PLE,$K158,EZ$16)&lt;=mediçao,CZ158,0),0),PLE!$AA$28*CZ158)</f>
        <v>0</v>
      </c>
      <c r="FA158" s="119">
        <f ca="1">IF($K158&lt;&gt;1,IF(ISNUMBER(INDEX(Import.PLE,$K158,FA$16)),IF(INDEX(Import.PLE,$K158,FA$16)&lt;=mediçao,DA158,0),0),PLE!$AA$28*DA158)</f>
        <v>0</v>
      </c>
      <c r="FB158" s="119">
        <f ca="1">IF($K158&lt;&gt;1,IF(ISNUMBER(INDEX(Import.PLE,$K158,FB$16)),IF(INDEX(Import.PLE,$K158,FB$16)&lt;=mediçao,DB158,0),0),PLE!$AA$28*DB158)</f>
        <v>0</v>
      </c>
      <c r="FC158" s="119">
        <f ca="1">IF($K158&lt;&gt;1,IF(ISNUMBER(INDEX(Import.PLE,$K158,FC$16)),IF(INDEX(Import.PLE,$K158,FC$16)&lt;=mediçao,DC158,0),0),PLE!$AA$28*DC158)</f>
        <v>0</v>
      </c>
      <c r="FD158" s="119">
        <f ca="1">IF($K158&lt;&gt;1,IF(ISNUMBER(INDEX(Import.PLE,$K158,FD$16)),IF(INDEX(Import.PLE,$K158,FD$16)&lt;=mediçao,DD158,0),0),PLE!$AA$28*DD158)</f>
        <v>0</v>
      </c>
      <c r="FE158" s="119">
        <f ca="1">IF($K158&lt;&gt;1,IF(ISNUMBER(INDEX(Import.PLE,$K158,FE$16)),IF(INDEX(Import.PLE,$K158,FE$16)&lt;=mediçao,DE158,0),0),PLE!$AA$28*DE158)</f>
        <v>0</v>
      </c>
      <c r="FF158" s="119">
        <f ca="1">IF($K158&lt;&gt;1,IF(ISNUMBER(INDEX(Import.PLE,$K158,FF$16)),IF(INDEX(Import.PLE,$K158,FF$16)&lt;=mediçao,DF158,0),0),PLE!$AA$28*DF158)</f>
        <v>0</v>
      </c>
      <c r="FG158" s="119">
        <f ca="1">IF($K158&lt;&gt;1,IF(ISNUMBER(INDEX(Import.PLE,$K158,FG$16)),IF(INDEX(Import.PLE,$K158,FG$16)&lt;=mediçao,DG158,0),0),PLE!$AA$28*DG158)</f>
        <v>0</v>
      </c>
      <c r="FH158" s="119">
        <f ca="1">IF($K158&lt;&gt;1,IF(ISNUMBER(INDEX(Import.PLE,$K158,FH$16)),IF(INDEX(Import.PLE,$K158,FH$16)&lt;=mediçao,DH158,0),0),PLE!$AA$28*DH158)</f>
        <v>0</v>
      </c>
      <c r="FI158" s="119">
        <f ca="1">IF($K158&lt;&gt;1,IF(ISNUMBER(INDEX(Import.PLE,$K158,FI$16)),IF(INDEX(Import.PLE,$K158,FI$16)&lt;=mediçao,DI158,0),0),PLE!$AA$28*DI158)</f>
        <v>0</v>
      </c>
      <c r="FJ158" s="119">
        <f ca="1">IF($K158&lt;&gt;1,IF(ISNUMBER(INDEX(Import.PLE,$K158,FJ$16)),IF(INDEX(Import.PLE,$K158,FJ$16)&lt;=mediçao,DJ158,0),0),PLE!$AA$28*DJ158)</f>
        <v>0</v>
      </c>
    </row>
    <row r="159" spans="2:166" s="88" customFormat="1" ht="11.25" customHeight="1" x14ac:dyDescent="0.35">
      <c r="B159" s="118">
        <f t="shared" ca="1" si="61"/>
        <v>142</v>
      </c>
      <c r="C159" s="83" t="str">
        <f t="shared" si="4"/>
        <v>Serviço</v>
      </c>
      <c r="D159" s="138" t="s">
        <v>464</v>
      </c>
      <c r="E159" s="170" t="s">
        <v>693</v>
      </c>
      <c r="F159" s="137" t="s">
        <v>393</v>
      </c>
      <c r="G159" s="174">
        <f t="shared" si="5"/>
        <v>1</v>
      </c>
      <c r="H159" s="175">
        <f t="shared" si="6"/>
        <v>4170.37</v>
      </c>
      <c r="I159" s="176">
        <v>4170.37</v>
      </c>
      <c r="J159" s="86"/>
      <c r="K159" s="168">
        <f>deactivatedados.form1</f>
        <v>17</v>
      </c>
      <c r="L159" s="167" t="s">
        <v>717</v>
      </c>
      <c r="M159" s="87"/>
      <c r="N159" s="181">
        <v>1</v>
      </c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1"/>
      <c r="AX159" s="181"/>
      <c r="AY159" s="181"/>
      <c r="AZ159" s="181"/>
      <c r="BA159" s="181"/>
      <c r="BB159" s="181"/>
      <c r="BC159" s="181"/>
      <c r="BD159" s="181"/>
      <c r="BE159" s="181"/>
      <c r="BF159" s="181"/>
      <c r="BG159" s="181"/>
      <c r="BH159" s="181"/>
      <c r="BI159" s="181"/>
      <c r="BJ159" s="181"/>
      <c r="BK159" s="181"/>
      <c r="BM159" s="119">
        <f t="shared" ca="1" si="7"/>
        <v>4170.37</v>
      </c>
      <c r="BN159" s="119">
        <f t="shared" si="8"/>
        <v>0</v>
      </c>
      <c r="BO159" s="119">
        <f t="shared" si="9"/>
        <v>0</v>
      </c>
      <c r="BP159" s="119">
        <f t="shared" si="10"/>
        <v>0</v>
      </c>
      <c r="BQ159" s="119">
        <f t="shared" si="11"/>
        <v>0</v>
      </c>
      <c r="BR159" s="119">
        <f t="shared" si="12"/>
        <v>0</v>
      </c>
      <c r="BS159" s="119">
        <f t="shared" si="13"/>
        <v>0</v>
      </c>
      <c r="BT159" s="119">
        <f t="shared" si="14"/>
        <v>0</v>
      </c>
      <c r="BU159" s="119">
        <f t="shared" si="15"/>
        <v>0</v>
      </c>
      <c r="BV159" s="119">
        <f t="shared" si="16"/>
        <v>0</v>
      </c>
      <c r="BW159" s="119">
        <f t="shared" si="17"/>
        <v>0</v>
      </c>
      <c r="BX159" s="119">
        <f t="shared" si="18"/>
        <v>0</v>
      </c>
      <c r="BY159" s="119">
        <f t="shared" si="19"/>
        <v>0</v>
      </c>
      <c r="BZ159" s="119">
        <f t="shared" si="20"/>
        <v>0</v>
      </c>
      <c r="CA159" s="119">
        <f t="shared" si="21"/>
        <v>0</v>
      </c>
      <c r="CB159" s="119">
        <f t="shared" si="22"/>
        <v>0</v>
      </c>
      <c r="CC159" s="119">
        <f t="shared" si="23"/>
        <v>0</v>
      </c>
      <c r="CD159" s="119">
        <f t="shared" si="24"/>
        <v>0</v>
      </c>
      <c r="CE159" s="119">
        <f t="shared" si="25"/>
        <v>0</v>
      </c>
      <c r="CF159" s="119">
        <f t="shared" si="26"/>
        <v>0</v>
      </c>
      <c r="CG159" s="119">
        <f t="shared" si="27"/>
        <v>0</v>
      </c>
      <c r="CH159" s="119">
        <f t="shared" si="28"/>
        <v>0</v>
      </c>
      <c r="CI159" s="119">
        <f t="shared" si="29"/>
        <v>0</v>
      </c>
      <c r="CJ159" s="119">
        <f t="shared" si="30"/>
        <v>0</v>
      </c>
      <c r="CK159" s="119">
        <f t="shared" si="31"/>
        <v>0</v>
      </c>
      <c r="CL159" s="119">
        <f t="shared" si="32"/>
        <v>0</v>
      </c>
      <c r="CM159" s="119">
        <f t="shared" si="33"/>
        <v>0</v>
      </c>
      <c r="CN159" s="119">
        <f t="shared" si="34"/>
        <v>0</v>
      </c>
      <c r="CO159" s="119">
        <f t="shared" si="35"/>
        <v>0</v>
      </c>
      <c r="CP159" s="119">
        <f t="shared" si="36"/>
        <v>0</v>
      </c>
      <c r="CQ159" s="119">
        <f t="shared" si="37"/>
        <v>0</v>
      </c>
      <c r="CR159" s="119">
        <f t="shared" si="38"/>
        <v>0</v>
      </c>
      <c r="CS159" s="119">
        <f t="shared" si="39"/>
        <v>0</v>
      </c>
      <c r="CT159" s="119">
        <f t="shared" si="40"/>
        <v>0</v>
      </c>
      <c r="CU159" s="119">
        <f t="shared" si="41"/>
        <v>0</v>
      </c>
      <c r="CV159" s="119">
        <f t="shared" si="42"/>
        <v>0</v>
      </c>
      <c r="CW159" s="119">
        <f t="shared" si="43"/>
        <v>0</v>
      </c>
      <c r="CX159" s="119">
        <f t="shared" si="44"/>
        <v>0</v>
      </c>
      <c r="CY159" s="119">
        <f t="shared" si="45"/>
        <v>0</v>
      </c>
      <c r="CZ159" s="119">
        <f t="shared" si="46"/>
        <v>0</v>
      </c>
      <c r="DA159" s="119">
        <f t="shared" si="47"/>
        <v>0</v>
      </c>
      <c r="DB159" s="119">
        <f t="shared" si="48"/>
        <v>0</v>
      </c>
      <c r="DC159" s="119">
        <f t="shared" si="49"/>
        <v>0</v>
      </c>
      <c r="DD159" s="119">
        <f t="shared" si="50"/>
        <v>0</v>
      </c>
      <c r="DE159" s="119">
        <f t="shared" si="51"/>
        <v>0</v>
      </c>
      <c r="DF159" s="119">
        <f t="shared" si="52"/>
        <v>0</v>
      </c>
      <c r="DG159" s="119">
        <f t="shared" si="53"/>
        <v>0</v>
      </c>
      <c r="DH159" s="119">
        <f t="shared" si="54"/>
        <v>0</v>
      </c>
      <c r="DI159" s="119">
        <f t="shared" si="55"/>
        <v>0</v>
      </c>
      <c r="DJ159" s="119">
        <f t="shared" si="56"/>
        <v>0</v>
      </c>
      <c r="DK159" s="126" t="str">
        <f t="shared" si="57"/>
        <v>1</v>
      </c>
      <c r="DL159" s="126">
        <f t="shared" ca="1" si="58"/>
        <v>0</v>
      </c>
      <c r="DM159" s="119">
        <f ca="1">IF($K159&lt;&gt;1,IF(ISNUMBER(INDEX(Import.PLE,$K159,DM$16)),IF(INDEX(Import.PLE,$K159,DM$16)&lt;=mediçao,BM159,0),0),PLE!$AA$28*BM159)</f>
        <v>0</v>
      </c>
      <c r="DN159" s="119">
        <f ca="1">IF($K159&lt;&gt;1,IF(ISNUMBER(INDEX(Import.PLE,$K159,DN$16)),IF(INDEX(Import.PLE,$K159,DN$16)&lt;=mediçao,BN159,0),0),PLE!$AA$28*BN159)</f>
        <v>0</v>
      </c>
      <c r="DO159" s="119">
        <f ca="1">IF($K159&lt;&gt;1,IF(ISNUMBER(INDEX(Import.PLE,$K159,DO$16)),IF(INDEX(Import.PLE,$K159,DO$16)&lt;=mediçao,BO159,0),0),PLE!$AA$28*BO159)</f>
        <v>0</v>
      </c>
      <c r="DP159" s="119">
        <f ca="1">IF($K159&lt;&gt;1,IF(ISNUMBER(INDEX(Import.PLE,$K159,DP$16)),IF(INDEX(Import.PLE,$K159,DP$16)&lt;=mediçao,BP159,0),0),PLE!$AA$28*BP159)</f>
        <v>0</v>
      </c>
      <c r="DQ159" s="119">
        <f ca="1">IF($K159&lt;&gt;1,IF(ISNUMBER(INDEX(Import.PLE,$K159,DQ$16)),IF(INDEX(Import.PLE,$K159,DQ$16)&lt;=mediçao,BQ159,0),0),PLE!$AA$28*BQ159)</f>
        <v>0</v>
      </c>
      <c r="DR159" s="119">
        <f ca="1">IF($K159&lt;&gt;1,IF(ISNUMBER(INDEX(Import.PLE,$K159,DR$16)),IF(INDEX(Import.PLE,$K159,DR$16)&lt;=mediçao,BR159,0),0),PLE!$AA$28*BR159)</f>
        <v>0</v>
      </c>
      <c r="DS159" s="119">
        <f ca="1">IF($K159&lt;&gt;1,IF(ISNUMBER(INDEX(Import.PLE,$K159,DS$16)),IF(INDEX(Import.PLE,$K159,DS$16)&lt;=mediçao,BS159,0),0),PLE!$AA$28*BS159)</f>
        <v>0</v>
      </c>
      <c r="DT159" s="119">
        <f ca="1">IF($K159&lt;&gt;1,IF(ISNUMBER(INDEX(Import.PLE,$K159,DT$16)),IF(INDEX(Import.PLE,$K159,DT$16)&lt;=mediçao,BT159,0),0),PLE!$AA$28*BT159)</f>
        <v>0</v>
      </c>
      <c r="DU159" s="119">
        <f ca="1">IF($K159&lt;&gt;1,IF(ISNUMBER(INDEX(Import.PLE,$K159,DU$16)),IF(INDEX(Import.PLE,$K159,DU$16)&lt;=mediçao,BU159,0),0),PLE!$AA$28*BU159)</f>
        <v>0</v>
      </c>
      <c r="DV159" s="119">
        <f ca="1">IF($K159&lt;&gt;1,IF(ISNUMBER(INDEX(Import.PLE,$K159,DV$16)),IF(INDEX(Import.PLE,$K159,DV$16)&lt;=mediçao,BV159,0),0),PLE!$AA$28*BV159)</f>
        <v>0</v>
      </c>
      <c r="DW159" s="119">
        <f ca="1">IF($K159&lt;&gt;1,IF(ISNUMBER(INDEX(Import.PLE,$K159,DW$16)),IF(INDEX(Import.PLE,$K159,DW$16)&lt;=mediçao,BW159,0),0),PLE!$AA$28*BW159)</f>
        <v>0</v>
      </c>
      <c r="DX159" s="119">
        <f ca="1">IF($K159&lt;&gt;1,IF(ISNUMBER(INDEX(Import.PLE,$K159,DX$16)),IF(INDEX(Import.PLE,$K159,DX$16)&lt;=mediçao,BX159,0),0),PLE!$AA$28*BX159)</f>
        <v>0</v>
      </c>
      <c r="DY159" s="119">
        <f ca="1">IF($K159&lt;&gt;1,IF(ISNUMBER(INDEX(Import.PLE,$K159,DY$16)),IF(INDEX(Import.PLE,$K159,DY$16)&lt;=mediçao,BY159,0),0),PLE!$AA$28*BY159)</f>
        <v>0</v>
      </c>
      <c r="DZ159" s="119">
        <f ca="1">IF($K159&lt;&gt;1,IF(ISNUMBER(INDEX(Import.PLE,$K159,DZ$16)),IF(INDEX(Import.PLE,$K159,DZ$16)&lt;=mediçao,BZ159,0),0),PLE!$AA$28*BZ159)</f>
        <v>0</v>
      </c>
      <c r="EA159" s="119">
        <f ca="1">IF($K159&lt;&gt;1,IF(ISNUMBER(INDEX(Import.PLE,$K159,EA$16)),IF(INDEX(Import.PLE,$K159,EA$16)&lt;=mediçao,CA159,0),0),PLE!$AA$28*CA159)</f>
        <v>0</v>
      </c>
      <c r="EB159" s="119">
        <f ca="1">IF($K159&lt;&gt;1,IF(ISNUMBER(INDEX(Import.PLE,$K159,EB$16)),IF(INDEX(Import.PLE,$K159,EB$16)&lt;=mediçao,CB159,0),0),PLE!$AA$28*CB159)</f>
        <v>0</v>
      </c>
      <c r="EC159" s="119">
        <f ca="1">IF($K159&lt;&gt;1,IF(ISNUMBER(INDEX(Import.PLE,$K159,EC$16)),IF(INDEX(Import.PLE,$K159,EC$16)&lt;=mediçao,CC159,0),0),PLE!$AA$28*CC159)</f>
        <v>0</v>
      </c>
      <c r="ED159" s="119">
        <f ca="1">IF($K159&lt;&gt;1,IF(ISNUMBER(INDEX(Import.PLE,$K159,ED$16)),IF(INDEX(Import.PLE,$K159,ED$16)&lt;=mediçao,CD159,0),0),PLE!$AA$28*CD159)</f>
        <v>0</v>
      </c>
      <c r="EE159" s="119">
        <f ca="1">IF($K159&lt;&gt;1,IF(ISNUMBER(INDEX(Import.PLE,$K159,EE$16)),IF(INDEX(Import.PLE,$K159,EE$16)&lt;=mediçao,CE159,0),0),PLE!$AA$28*CE159)</f>
        <v>0</v>
      </c>
      <c r="EF159" s="119">
        <f ca="1">IF($K159&lt;&gt;1,IF(ISNUMBER(INDEX(Import.PLE,$K159,EF$16)),IF(INDEX(Import.PLE,$K159,EF$16)&lt;=mediçao,CF159,0),0),PLE!$AA$28*CF159)</f>
        <v>0</v>
      </c>
      <c r="EG159" s="119">
        <f ca="1">IF($K159&lt;&gt;1,IF(ISNUMBER(INDEX(Import.PLE,$K159,EG$16)),IF(INDEX(Import.PLE,$K159,EG$16)&lt;=mediçao,CG159,0),0),PLE!$AA$28*CG159)</f>
        <v>0</v>
      </c>
      <c r="EH159" s="119">
        <f ca="1">IF($K159&lt;&gt;1,IF(ISNUMBER(INDEX(Import.PLE,$K159,EH$16)),IF(INDEX(Import.PLE,$K159,EH$16)&lt;=mediçao,CH159,0),0),PLE!$AA$28*CH159)</f>
        <v>0</v>
      </c>
      <c r="EI159" s="119">
        <f ca="1">IF($K159&lt;&gt;1,IF(ISNUMBER(INDEX(Import.PLE,$K159,EI$16)),IF(INDEX(Import.PLE,$K159,EI$16)&lt;=mediçao,CI159,0),0),PLE!$AA$28*CI159)</f>
        <v>0</v>
      </c>
      <c r="EJ159" s="119">
        <f ca="1">IF($K159&lt;&gt;1,IF(ISNUMBER(INDEX(Import.PLE,$K159,EJ$16)),IF(INDEX(Import.PLE,$K159,EJ$16)&lt;=mediçao,CJ159,0),0),PLE!$AA$28*CJ159)</f>
        <v>0</v>
      </c>
      <c r="EK159" s="119">
        <f ca="1">IF($K159&lt;&gt;1,IF(ISNUMBER(INDEX(Import.PLE,$K159,EK$16)),IF(INDEX(Import.PLE,$K159,EK$16)&lt;=mediçao,CK159,0),0),PLE!$AA$28*CK159)</f>
        <v>0</v>
      </c>
      <c r="EL159" s="119">
        <f ca="1">IF($K159&lt;&gt;1,IF(ISNUMBER(INDEX(Import.PLE,$K159,EL$16)),IF(INDEX(Import.PLE,$K159,EL$16)&lt;=mediçao,CL159,0),0),PLE!$AA$28*CL159)</f>
        <v>0</v>
      </c>
      <c r="EM159" s="119">
        <f ca="1">IF($K159&lt;&gt;1,IF(ISNUMBER(INDEX(Import.PLE,$K159,EM$16)),IF(INDEX(Import.PLE,$K159,EM$16)&lt;=mediçao,CM159,0),0),PLE!$AA$28*CM159)</f>
        <v>0</v>
      </c>
      <c r="EN159" s="119">
        <f ca="1">IF($K159&lt;&gt;1,IF(ISNUMBER(INDEX(Import.PLE,$K159,EN$16)),IF(INDEX(Import.PLE,$K159,EN$16)&lt;=mediçao,CN159,0),0),PLE!$AA$28*CN159)</f>
        <v>0</v>
      </c>
      <c r="EO159" s="119">
        <f ca="1">IF($K159&lt;&gt;1,IF(ISNUMBER(INDEX(Import.PLE,$K159,EO$16)),IF(INDEX(Import.PLE,$K159,EO$16)&lt;=mediçao,CO159,0),0),PLE!$AA$28*CO159)</f>
        <v>0</v>
      </c>
      <c r="EP159" s="119">
        <f ca="1">IF($K159&lt;&gt;1,IF(ISNUMBER(INDEX(Import.PLE,$K159,EP$16)),IF(INDEX(Import.PLE,$K159,EP$16)&lt;=mediçao,CP159,0),0),PLE!$AA$28*CP159)</f>
        <v>0</v>
      </c>
      <c r="EQ159" s="119">
        <f ca="1">IF($K159&lt;&gt;1,IF(ISNUMBER(INDEX(Import.PLE,$K159,EQ$16)),IF(INDEX(Import.PLE,$K159,EQ$16)&lt;=mediçao,CQ159,0),0),PLE!$AA$28*CQ159)</f>
        <v>0</v>
      </c>
      <c r="ER159" s="119">
        <f ca="1">IF($K159&lt;&gt;1,IF(ISNUMBER(INDEX(Import.PLE,$K159,ER$16)),IF(INDEX(Import.PLE,$K159,ER$16)&lt;=mediçao,CR159,0),0),PLE!$AA$28*CR159)</f>
        <v>0</v>
      </c>
      <c r="ES159" s="119">
        <f ca="1">IF($K159&lt;&gt;1,IF(ISNUMBER(INDEX(Import.PLE,$K159,ES$16)),IF(INDEX(Import.PLE,$K159,ES$16)&lt;=mediçao,CS159,0),0),PLE!$AA$28*CS159)</f>
        <v>0</v>
      </c>
      <c r="ET159" s="119">
        <f ca="1">IF($K159&lt;&gt;1,IF(ISNUMBER(INDEX(Import.PLE,$K159,ET$16)),IF(INDEX(Import.PLE,$K159,ET$16)&lt;=mediçao,CT159,0),0),PLE!$AA$28*CT159)</f>
        <v>0</v>
      </c>
      <c r="EU159" s="119">
        <f ca="1">IF($K159&lt;&gt;1,IF(ISNUMBER(INDEX(Import.PLE,$K159,EU$16)),IF(INDEX(Import.PLE,$K159,EU$16)&lt;=mediçao,CU159,0),0),PLE!$AA$28*CU159)</f>
        <v>0</v>
      </c>
      <c r="EV159" s="119">
        <f ca="1">IF($K159&lt;&gt;1,IF(ISNUMBER(INDEX(Import.PLE,$K159,EV$16)),IF(INDEX(Import.PLE,$K159,EV$16)&lt;=mediçao,CV159,0),0),PLE!$AA$28*CV159)</f>
        <v>0</v>
      </c>
      <c r="EW159" s="119">
        <f ca="1">IF($K159&lt;&gt;1,IF(ISNUMBER(INDEX(Import.PLE,$K159,EW$16)),IF(INDEX(Import.PLE,$K159,EW$16)&lt;=mediçao,CW159,0),0),PLE!$AA$28*CW159)</f>
        <v>0</v>
      </c>
      <c r="EX159" s="119">
        <f ca="1">IF($K159&lt;&gt;1,IF(ISNUMBER(INDEX(Import.PLE,$K159,EX$16)),IF(INDEX(Import.PLE,$K159,EX$16)&lt;=mediçao,CX159,0),0),PLE!$AA$28*CX159)</f>
        <v>0</v>
      </c>
      <c r="EY159" s="119">
        <f ca="1">IF($K159&lt;&gt;1,IF(ISNUMBER(INDEX(Import.PLE,$K159,EY$16)),IF(INDEX(Import.PLE,$K159,EY$16)&lt;=mediçao,CY159,0),0),PLE!$AA$28*CY159)</f>
        <v>0</v>
      </c>
      <c r="EZ159" s="119">
        <f ca="1">IF($K159&lt;&gt;1,IF(ISNUMBER(INDEX(Import.PLE,$K159,EZ$16)),IF(INDEX(Import.PLE,$K159,EZ$16)&lt;=mediçao,CZ159,0),0),PLE!$AA$28*CZ159)</f>
        <v>0</v>
      </c>
      <c r="FA159" s="119">
        <f ca="1">IF($K159&lt;&gt;1,IF(ISNUMBER(INDEX(Import.PLE,$K159,FA$16)),IF(INDEX(Import.PLE,$K159,FA$16)&lt;=mediçao,DA159,0),0),PLE!$AA$28*DA159)</f>
        <v>0</v>
      </c>
      <c r="FB159" s="119">
        <f ca="1">IF($K159&lt;&gt;1,IF(ISNUMBER(INDEX(Import.PLE,$K159,FB$16)),IF(INDEX(Import.PLE,$K159,FB$16)&lt;=mediçao,DB159,0),0),PLE!$AA$28*DB159)</f>
        <v>0</v>
      </c>
      <c r="FC159" s="119">
        <f ca="1">IF($K159&lt;&gt;1,IF(ISNUMBER(INDEX(Import.PLE,$K159,FC$16)),IF(INDEX(Import.PLE,$K159,FC$16)&lt;=mediçao,DC159,0),0),PLE!$AA$28*DC159)</f>
        <v>0</v>
      </c>
      <c r="FD159" s="119">
        <f ca="1">IF($K159&lt;&gt;1,IF(ISNUMBER(INDEX(Import.PLE,$K159,FD$16)),IF(INDEX(Import.PLE,$K159,FD$16)&lt;=mediçao,DD159,0),0),PLE!$AA$28*DD159)</f>
        <v>0</v>
      </c>
      <c r="FE159" s="119">
        <f ca="1">IF($K159&lt;&gt;1,IF(ISNUMBER(INDEX(Import.PLE,$K159,FE$16)),IF(INDEX(Import.PLE,$K159,FE$16)&lt;=mediçao,DE159,0),0),PLE!$AA$28*DE159)</f>
        <v>0</v>
      </c>
      <c r="FF159" s="119">
        <f ca="1">IF($K159&lt;&gt;1,IF(ISNUMBER(INDEX(Import.PLE,$K159,FF$16)),IF(INDEX(Import.PLE,$K159,FF$16)&lt;=mediçao,DF159,0),0),PLE!$AA$28*DF159)</f>
        <v>0</v>
      </c>
      <c r="FG159" s="119">
        <f ca="1">IF($K159&lt;&gt;1,IF(ISNUMBER(INDEX(Import.PLE,$K159,FG$16)),IF(INDEX(Import.PLE,$K159,FG$16)&lt;=mediçao,DG159,0),0),PLE!$AA$28*DG159)</f>
        <v>0</v>
      </c>
      <c r="FH159" s="119">
        <f ca="1">IF($K159&lt;&gt;1,IF(ISNUMBER(INDEX(Import.PLE,$K159,FH$16)),IF(INDEX(Import.PLE,$K159,FH$16)&lt;=mediçao,DH159,0),0),PLE!$AA$28*DH159)</f>
        <v>0</v>
      </c>
      <c r="FI159" s="119">
        <f ca="1">IF($K159&lt;&gt;1,IF(ISNUMBER(INDEX(Import.PLE,$K159,FI$16)),IF(INDEX(Import.PLE,$K159,FI$16)&lt;=mediçao,DI159,0),0),PLE!$AA$28*DI159)</f>
        <v>0</v>
      </c>
      <c r="FJ159" s="119">
        <f ca="1">IF($K159&lt;&gt;1,IF(ISNUMBER(INDEX(Import.PLE,$K159,FJ$16)),IF(INDEX(Import.PLE,$K159,FJ$16)&lt;=mediçao,DJ159,0),0),PLE!$AA$28*DJ159)</f>
        <v>0</v>
      </c>
    </row>
    <row r="160" spans="2:166" s="88" customFormat="1" ht="11.25" customHeight="1" x14ac:dyDescent="0.35">
      <c r="B160" s="118">
        <f t="shared" ca="1" si="61"/>
        <v>143</v>
      </c>
      <c r="C160" s="83" t="str">
        <f t="shared" si="4"/>
        <v>Serviço</v>
      </c>
      <c r="D160" s="138" t="s">
        <v>465</v>
      </c>
      <c r="E160" s="139" t="s">
        <v>694</v>
      </c>
      <c r="F160" s="137" t="s">
        <v>393</v>
      </c>
      <c r="G160" s="174">
        <f t="shared" si="5"/>
        <v>1</v>
      </c>
      <c r="H160" s="175">
        <f t="shared" si="6"/>
        <v>6581.69</v>
      </c>
      <c r="I160" s="176">
        <v>6581.69</v>
      </c>
      <c r="J160" s="86"/>
      <c r="K160" s="168">
        <f>deactivatedados.form1</f>
        <v>17</v>
      </c>
      <c r="L160" s="167" t="s">
        <v>717</v>
      </c>
      <c r="M160" s="87"/>
      <c r="N160" s="181">
        <v>1</v>
      </c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181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1"/>
      <c r="AT160" s="181"/>
      <c r="AU160" s="181"/>
      <c r="AV160" s="181"/>
      <c r="AW160" s="181"/>
      <c r="AX160" s="181"/>
      <c r="AY160" s="181"/>
      <c r="AZ160" s="181"/>
      <c r="BA160" s="181"/>
      <c r="BB160" s="181"/>
      <c r="BC160" s="181"/>
      <c r="BD160" s="181"/>
      <c r="BE160" s="181"/>
      <c r="BF160" s="181"/>
      <c r="BG160" s="181"/>
      <c r="BH160" s="181"/>
      <c r="BI160" s="181"/>
      <c r="BJ160" s="181"/>
      <c r="BK160" s="181"/>
      <c r="BM160" s="119">
        <f t="shared" ca="1" si="7"/>
        <v>6581.69</v>
      </c>
      <c r="BN160" s="119">
        <f t="shared" si="8"/>
        <v>0</v>
      </c>
      <c r="BO160" s="119">
        <f t="shared" si="9"/>
        <v>0</v>
      </c>
      <c r="BP160" s="119">
        <f t="shared" si="10"/>
        <v>0</v>
      </c>
      <c r="BQ160" s="119">
        <f t="shared" si="11"/>
        <v>0</v>
      </c>
      <c r="BR160" s="119">
        <f t="shared" si="12"/>
        <v>0</v>
      </c>
      <c r="BS160" s="119">
        <f t="shared" si="13"/>
        <v>0</v>
      </c>
      <c r="BT160" s="119">
        <f t="shared" si="14"/>
        <v>0</v>
      </c>
      <c r="BU160" s="119">
        <f t="shared" si="15"/>
        <v>0</v>
      </c>
      <c r="BV160" s="119">
        <f t="shared" si="16"/>
        <v>0</v>
      </c>
      <c r="BW160" s="119">
        <f t="shared" si="17"/>
        <v>0</v>
      </c>
      <c r="BX160" s="119">
        <f t="shared" si="18"/>
        <v>0</v>
      </c>
      <c r="BY160" s="119">
        <f t="shared" si="19"/>
        <v>0</v>
      </c>
      <c r="BZ160" s="119">
        <f t="shared" si="20"/>
        <v>0</v>
      </c>
      <c r="CA160" s="119">
        <f t="shared" si="21"/>
        <v>0</v>
      </c>
      <c r="CB160" s="119">
        <f t="shared" si="22"/>
        <v>0</v>
      </c>
      <c r="CC160" s="119">
        <f t="shared" si="23"/>
        <v>0</v>
      </c>
      <c r="CD160" s="119">
        <f t="shared" si="24"/>
        <v>0</v>
      </c>
      <c r="CE160" s="119">
        <f t="shared" si="25"/>
        <v>0</v>
      </c>
      <c r="CF160" s="119">
        <f t="shared" si="26"/>
        <v>0</v>
      </c>
      <c r="CG160" s="119">
        <f t="shared" si="27"/>
        <v>0</v>
      </c>
      <c r="CH160" s="119">
        <f t="shared" si="28"/>
        <v>0</v>
      </c>
      <c r="CI160" s="119">
        <f t="shared" si="29"/>
        <v>0</v>
      </c>
      <c r="CJ160" s="119">
        <f t="shared" si="30"/>
        <v>0</v>
      </c>
      <c r="CK160" s="119">
        <f t="shared" si="31"/>
        <v>0</v>
      </c>
      <c r="CL160" s="119">
        <f t="shared" si="32"/>
        <v>0</v>
      </c>
      <c r="CM160" s="119">
        <f t="shared" si="33"/>
        <v>0</v>
      </c>
      <c r="CN160" s="119">
        <f t="shared" si="34"/>
        <v>0</v>
      </c>
      <c r="CO160" s="119">
        <f t="shared" si="35"/>
        <v>0</v>
      </c>
      <c r="CP160" s="119">
        <f t="shared" si="36"/>
        <v>0</v>
      </c>
      <c r="CQ160" s="119">
        <f t="shared" si="37"/>
        <v>0</v>
      </c>
      <c r="CR160" s="119">
        <f t="shared" si="38"/>
        <v>0</v>
      </c>
      <c r="CS160" s="119">
        <f t="shared" si="39"/>
        <v>0</v>
      </c>
      <c r="CT160" s="119">
        <f t="shared" si="40"/>
        <v>0</v>
      </c>
      <c r="CU160" s="119">
        <f t="shared" si="41"/>
        <v>0</v>
      </c>
      <c r="CV160" s="119">
        <f t="shared" si="42"/>
        <v>0</v>
      </c>
      <c r="CW160" s="119">
        <f t="shared" si="43"/>
        <v>0</v>
      </c>
      <c r="CX160" s="119">
        <f t="shared" si="44"/>
        <v>0</v>
      </c>
      <c r="CY160" s="119">
        <f t="shared" si="45"/>
        <v>0</v>
      </c>
      <c r="CZ160" s="119">
        <f t="shared" si="46"/>
        <v>0</v>
      </c>
      <c r="DA160" s="119">
        <f t="shared" si="47"/>
        <v>0</v>
      </c>
      <c r="DB160" s="119">
        <f t="shared" si="48"/>
        <v>0</v>
      </c>
      <c r="DC160" s="119">
        <f t="shared" si="49"/>
        <v>0</v>
      </c>
      <c r="DD160" s="119">
        <f t="shared" si="50"/>
        <v>0</v>
      </c>
      <c r="DE160" s="119">
        <f t="shared" si="51"/>
        <v>0</v>
      </c>
      <c r="DF160" s="119">
        <f t="shared" si="52"/>
        <v>0</v>
      </c>
      <c r="DG160" s="119">
        <f t="shared" si="53"/>
        <v>0</v>
      </c>
      <c r="DH160" s="119">
        <f t="shared" si="54"/>
        <v>0</v>
      </c>
      <c r="DI160" s="119">
        <f t="shared" si="55"/>
        <v>0</v>
      </c>
      <c r="DJ160" s="119">
        <f t="shared" si="56"/>
        <v>0</v>
      </c>
      <c r="DK160" s="126" t="str">
        <f t="shared" si="57"/>
        <v>1</v>
      </c>
      <c r="DL160" s="126">
        <f t="shared" ca="1" si="58"/>
        <v>0</v>
      </c>
      <c r="DM160" s="119">
        <f ca="1">IF($K160&lt;&gt;1,IF(ISNUMBER(INDEX(Import.PLE,$K160,DM$16)),IF(INDEX(Import.PLE,$K160,DM$16)&lt;=mediçao,BM160,0),0),PLE!$AA$28*BM160)</f>
        <v>0</v>
      </c>
      <c r="DN160" s="119">
        <f ca="1">IF($K160&lt;&gt;1,IF(ISNUMBER(INDEX(Import.PLE,$K160,DN$16)),IF(INDEX(Import.PLE,$K160,DN$16)&lt;=mediçao,BN160,0),0),PLE!$AA$28*BN160)</f>
        <v>0</v>
      </c>
      <c r="DO160" s="119">
        <f ca="1">IF($K160&lt;&gt;1,IF(ISNUMBER(INDEX(Import.PLE,$K160,DO$16)),IF(INDEX(Import.PLE,$K160,DO$16)&lt;=mediçao,BO160,0),0),PLE!$AA$28*BO160)</f>
        <v>0</v>
      </c>
      <c r="DP160" s="119">
        <f ca="1">IF($K160&lt;&gt;1,IF(ISNUMBER(INDEX(Import.PLE,$K160,DP$16)),IF(INDEX(Import.PLE,$K160,DP$16)&lt;=mediçao,BP160,0),0),PLE!$AA$28*BP160)</f>
        <v>0</v>
      </c>
      <c r="DQ160" s="119">
        <f ca="1">IF($K160&lt;&gt;1,IF(ISNUMBER(INDEX(Import.PLE,$K160,DQ$16)),IF(INDEX(Import.PLE,$K160,DQ$16)&lt;=mediçao,BQ160,0),0),PLE!$AA$28*BQ160)</f>
        <v>0</v>
      </c>
      <c r="DR160" s="119">
        <f ca="1">IF($K160&lt;&gt;1,IF(ISNUMBER(INDEX(Import.PLE,$K160,DR$16)),IF(INDEX(Import.PLE,$K160,DR$16)&lt;=mediçao,BR160,0),0),PLE!$AA$28*BR160)</f>
        <v>0</v>
      </c>
      <c r="DS160" s="119">
        <f ca="1">IF($K160&lt;&gt;1,IF(ISNUMBER(INDEX(Import.PLE,$K160,DS$16)),IF(INDEX(Import.PLE,$K160,DS$16)&lt;=mediçao,BS160,0),0),PLE!$AA$28*BS160)</f>
        <v>0</v>
      </c>
      <c r="DT160" s="119">
        <f ca="1">IF($K160&lt;&gt;1,IF(ISNUMBER(INDEX(Import.PLE,$K160,DT$16)),IF(INDEX(Import.PLE,$K160,DT$16)&lt;=mediçao,BT160,0),0),PLE!$AA$28*BT160)</f>
        <v>0</v>
      </c>
      <c r="DU160" s="119">
        <f ca="1">IF($K160&lt;&gt;1,IF(ISNUMBER(INDEX(Import.PLE,$K160,DU$16)),IF(INDEX(Import.PLE,$K160,DU$16)&lt;=mediçao,BU160,0),0),PLE!$AA$28*BU160)</f>
        <v>0</v>
      </c>
      <c r="DV160" s="119">
        <f ca="1">IF($K160&lt;&gt;1,IF(ISNUMBER(INDEX(Import.PLE,$K160,DV$16)),IF(INDEX(Import.PLE,$K160,DV$16)&lt;=mediçao,BV160,0),0),PLE!$AA$28*BV160)</f>
        <v>0</v>
      </c>
      <c r="DW160" s="119">
        <f ca="1">IF($K160&lt;&gt;1,IF(ISNUMBER(INDEX(Import.PLE,$K160,DW$16)),IF(INDEX(Import.PLE,$K160,DW$16)&lt;=mediçao,BW160,0),0),PLE!$AA$28*BW160)</f>
        <v>0</v>
      </c>
      <c r="DX160" s="119">
        <f ca="1">IF($K160&lt;&gt;1,IF(ISNUMBER(INDEX(Import.PLE,$K160,DX$16)),IF(INDEX(Import.PLE,$K160,DX$16)&lt;=mediçao,BX160,0),0),PLE!$AA$28*BX160)</f>
        <v>0</v>
      </c>
      <c r="DY160" s="119">
        <f ca="1">IF($K160&lt;&gt;1,IF(ISNUMBER(INDEX(Import.PLE,$K160,DY$16)),IF(INDEX(Import.PLE,$K160,DY$16)&lt;=mediçao,BY160,0),0),PLE!$AA$28*BY160)</f>
        <v>0</v>
      </c>
      <c r="DZ160" s="119">
        <f ca="1">IF($K160&lt;&gt;1,IF(ISNUMBER(INDEX(Import.PLE,$K160,DZ$16)),IF(INDEX(Import.PLE,$K160,DZ$16)&lt;=mediçao,BZ160,0),0),PLE!$AA$28*BZ160)</f>
        <v>0</v>
      </c>
      <c r="EA160" s="119">
        <f ca="1">IF($K160&lt;&gt;1,IF(ISNUMBER(INDEX(Import.PLE,$K160,EA$16)),IF(INDEX(Import.PLE,$K160,EA$16)&lt;=mediçao,CA160,0),0),PLE!$AA$28*CA160)</f>
        <v>0</v>
      </c>
      <c r="EB160" s="119">
        <f ca="1">IF($K160&lt;&gt;1,IF(ISNUMBER(INDEX(Import.PLE,$K160,EB$16)),IF(INDEX(Import.PLE,$K160,EB$16)&lt;=mediçao,CB160,0),0),PLE!$AA$28*CB160)</f>
        <v>0</v>
      </c>
      <c r="EC160" s="119">
        <f ca="1">IF($K160&lt;&gt;1,IF(ISNUMBER(INDEX(Import.PLE,$K160,EC$16)),IF(INDEX(Import.PLE,$K160,EC$16)&lt;=mediçao,CC160,0),0),PLE!$AA$28*CC160)</f>
        <v>0</v>
      </c>
      <c r="ED160" s="119">
        <f ca="1">IF($K160&lt;&gt;1,IF(ISNUMBER(INDEX(Import.PLE,$K160,ED$16)),IF(INDEX(Import.PLE,$K160,ED$16)&lt;=mediçao,CD160,0),0),PLE!$AA$28*CD160)</f>
        <v>0</v>
      </c>
      <c r="EE160" s="119">
        <f ca="1">IF($K160&lt;&gt;1,IF(ISNUMBER(INDEX(Import.PLE,$K160,EE$16)),IF(INDEX(Import.PLE,$K160,EE$16)&lt;=mediçao,CE160,0),0),PLE!$AA$28*CE160)</f>
        <v>0</v>
      </c>
      <c r="EF160" s="119">
        <f ca="1">IF($K160&lt;&gt;1,IF(ISNUMBER(INDEX(Import.PLE,$K160,EF$16)),IF(INDEX(Import.PLE,$K160,EF$16)&lt;=mediçao,CF160,0),0),PLE!$AA$28*CF160)</f>
        <v>0</v>
      </c>
      <c r="EG160" s="119">
        <f ca="1">IF($K160&lt;&gt;1,IF(ISNUMBER(INDEX(Import.PLE,$K160,EG$16)),IF(INDEX(Import.PLE,$K160,EG$16)&lt;=mediçao,CG160,0),0),PLE!$AA$28*CG160)</f>
        <v>0</v>
      </c>
      <c r="EH160" s="119">
        <f ca="1">IF($K160&lt;&gt;1,IF(ISNUMBER(INDEX(Import.PLE,$K160,EH$16)),IF(INDEX(Import.PLE,$K160,EH$16)&lt;=mediçao,CH160,0),0),PLE!$AA$28*CH160)</f>
        <v>0</v>
      </c>
      <c r="EI160" s="119">
        <f ca="1">IF($K160&lt;&gt;1,IF(ISNUMBER(INDEX(Import.PLE,$K160,EI$16)),IF(INDEX(Import.PLE,$K160,EI$16)&lt;=mediçao,CI160,0),0),PLE!$AA$28*CI160)</f>
        <v>0</v>
      </c>
      <c r="EJ160" s="119">
        <f ca="1">IF($K160&lt;&gt;1,IF(ISNUMBER(INDEX(Import.PLE,$K160,EJ$16)),IF(INDEX(Import.PLE,$K160,EJ$16)&lt;=mediçao,CJ160,0),0),PLE!$AA$28*CJ160)</f>
        <v>0</v>
      </c>
      <c r="EK160" s="119">
        <f ca="1">IF($K160&lt;&gt;1,IF(ISNUMBER(INDEX(Import.PLE,$K160,EK$16)),IF(INDEX(Import.PLE,$K160,EK$16)&lt;=mediçao,CK160,0),0),PLE!$AA$28*CK160)</f>
        <v>0</v>
      </c>
      <c r="EL160" s="119">
        <f ca="1">IF($K160&lt;&gt;1,IF(ISNUMBER(INDEX(Import.PLE,$K160,EL$16)),IF(INDEX(Import.PLE,$K160,EL$16)&lt;=mediçao,CL160,0),0),PLE!$AA$28*CL160)</f>
        <v>0</v>
      </c>
      <c r="EM160" s="119">
        <f ca="1">IF($K160&lt;&gt;1,IF(ISNUMBER(INDEX(Import.PLE,$K160,EM$16)),IF(INDEX(Import.PLE,$K160,EM$16)&lt;=mediçao,CM160,0),0),PLE!$AA$28*CM160)</f>
        <v>0</v>
      </c>
      <c r="EN160" s="119">
        <f ca="1">IF($K160&lt;&gt;1,IF(ISNUMBER(INDEX(Import.PLE,$K160,EN$16)),IF(INDEX(Import.PLE,$K160,EN$16)&lt;=mediçao,CN160,0),0),PLE!$AA$28*CN160)</f>
        <v>0</v>
      </c>
      <c r="EO160" s="119">
        <f ca="1">IF($K160&lt;&gt;1,IF(ISNUMBER(INDEX(Import.PLE,$K160,EO$16)),IF(INDEX(Import.PLE,$K160,EO$16)&lt;=mediçao,CO160,0),0),PLE!$AA$28*CO160)</f>
        <v>0</v>
      </c>
      <c r="EP160" s="119">
        <f ca="1">IF($K160&lt;&gt;1,IF(ISNUMBER(INDEX(Import.PLE,$K160,EP$16)),IF(INDEX(Import.PLE,$K160,EP$16)&lt;=mediçao,CP160,0),0),PLE!$AA$28*CP160)</f>
        <v>0</v>
      </c>
      <c r="EQ160" s="119">
        <f ca="1">IF($K160&lt;&gt;1,IF(ISNUMBER(INDEX(Import.PLE,$K160,EQ$16)),IF(INDEX(Import.PLE,$K160,EQ$16)&lt;=mediçao,CQ160,0),0),PLE!$AA$28*CQ160)</f>
        <v>0</v>
      </c>
      <c r="ER160" s="119">
        <f ca="1">IF($K160&lt;&gt;1,IF(ISNUMBER(INDEX(Import.PLE,$K160,ER$16)),IF(INDEX(Import.PLE,$K160,ER$16)&lt;=mediçao,CR160,0),0),PLE!$AA$28*CR160)</f>
        <v>0</v>
      </c>
      <c r="ES160" s="119">
        <f ca="1">IF($K160&lt;&gt;1,IF(ISNUMBER(INDEX(Import.PLE,$K160,ES$16)),IF(INDEX(Import.PLE,$K160,ES$16)&lt;=mediçao,CS160,0),0),PLE!$AA$28*CS160)</f>
        <v>0</v>
      </c>
      <c r="ET160" s="119">
        <f ca="1">IF($K160&lt;&gt;1,IF(ISNUMBER(INDEX(Import.PLE,$K160,ET$16)),IF(INDEX(Import.PLE,$K160,ET$16)&lt;=mediçao,CT160,0),0),PLE!$AA$28*CT160)</f>
        <v>0</v>
      </c>
      <c r="EU160" s="119">
        <f ca="1">IF($K160&lt;&gt;1,IF(ISNUMBER(INDEX(Import.PLE,$K160,EU$16)),IF(INDEX(Import.PLE,$K160,EU$16)&lt;=mediçao,CU160,0),0),PLE!$AA$28*CU160)</f>
        <v>0</v>
      </c>
      <c r="EV160" s="119">
        <f ca="1">IF($K160&lt;&gt;1,IF(ISNUMBER(INDEX(Import.PLE,$K160,EV$16)),IF(INDEX(Import.PLE,$K160,EV$16)&lt;=mediçao,CV160,0),0),PLE!$AA$28*CV160)</f>
        <v>0</v>
      </c>
      <c r="EW160" s="119">
        <f ca="1">IF($K160&lt;&gt;1,IF(ISNUMBER(INDEX(Import.PLE,$K160,EW$16)),IF(INDEX(Import.PLE,$K160,EW$16)&lt;=mediçao,CW160,0),0),PLE!$AA$28*CW160)</f>
        <v>0</v>
      </c>
      <c r="EX160" s="119">
        <f ca="1">IF($K160&lt;&gt;1,IF(ISNUMBER(INDEX(Import.PLE,$K160,EX$16)),IF(INDEX(Import.PLE,$K160,EX$16)&lt;=mediçao,CX160,0),0),PLE!$AA$28*CX160)</f>
        <v>0</v>
      </c>
      <c r="EY160" s="119">
        <f ca="1">IF($K160&lt;&gt;1,IF(ISNUMBER(INDEX(Import.PLE,$K160,EY$16)),IF(INDEX(Import.PLE,$K160,EY$16)&lt;=mediçao,CY160,0),0),PLE!$AA$28*CY160)</f>
        <v>0</v>
      </c>
      <c r="EZ160" s="119">
        <f ca="1">IF($K160&lt;&gt;1,IF(ISNUMBER(INDEX(Import.PLE,$K160,EZ$16)),IF(INDEX(Import.PLE,$K160,EZ$16)&lt;=mediçao,CZ160,0),0),PLE!$AA$28*CZ160)</f>
        <v>0</v>
      </c>
      <c r="FA160" s="119">
        <f ca="1">IF($K160&lt;&gt;1,IF(ISNUMBER(INDEX(Import.PLE,$K160,FA$16)),IF(INDEX(Import.PLE,$K160,FA$16)&lt;=mediçao,DA160,0),0),PLE!$AA$28*DA160)</f>
        <v>0</v>
      </c>
      <c r="FB160" s="119">
        <f ca="1">IF($K160&lt;&gt;1,IF(ISNUMBER(INDEX(Import.PLE,$K160,FB$16)),IF(INDEX(Import.PLE,$K160,FB$16)&lt;=mediçao,DB160,0),0),PLE!$AA$28*DB160)</f>
        <v>0</v>
      </c>
      <c r="FC160" s="119">
        <f ca="1">IF($K160&lt;&gt;1,IF(ISNUMBER(INDEX(Import.PLE,$K160,FC$16)),IF(INDEX(Import.PLE,$K160,FC$16)&lt;=mediçao,DC160,0),0),PLE!$AA$28*DC160)</f>
        <v>0</v>
      </c>
      <c r="FD160" s="119">
        <f ca="1">IF($K160&lt;&gt;1,IF(ISNUMBER(INDEX(Import.PLE,$K160,FD$16)),IF(INDEX(Import.PLE,$K160,FD$16)&lt;=mediçao,DD160,0),0),PLE!$AA$28*DD160)</f>
        <v>0</v>
      </c>
      <c r="FE160" s="119">
        <f ca="1">IF($K160&lt;&gt;1,IF(ISNUMBER(INDEX(Import.PLE,$K160,FE$16)),IF(INDEX(Import.PLE,$K160,FE$16)&lt;=mediçao,DE160,0),0),PLE!$AA$28*DE160)</f>
        <v>0</v>
      </c>
      <c r="FF160" s="119">
        <f ca="1">IF($K160&lt;&gt;1,IF(ISNUMBER(INDEX(Import.PLE,$K160,FF$16)),IF(INDEX(Import.PLE,$K160,FF$16)&lt;=mediçao,DF160,0),0),PLE!$AA$28*DF160)</f>
        <v>0</v>
      </c>
      <c r="FG160" s="119">
        <f ca="1">IF($K160&lt;&gt;1,IF(ISNUMBER(INDEX(Import.PLE,$K160,FG$16)),IF(INDEX(Import.PLE,$K160,FG$16)&lt;=mediçao,DG160,0),0),PLE!$AA$28*DG160)</f>
        <v>0</v>
      </c>
      <c r="FH160" s="119">
        <f ca="1">IF($K160&lt;&gt;1,IF(ISNUMBER(INDEX(Import.PLE,$K160,FH$16)),IF(INDEX(Import.PLE,$K160,FH$16)&lt;=mediçao,DH160,0),0),PLE!$AA$28*DH160)</f>
        <v>0</v>
      </c>
      <c r="FI160" s="119">
        <f ca="1">IF($K160&lt;&gt;1,IF(ISNUMBER(INDEX(Import.PLE,$K160,FI$16)),IF(INDEX(Import.PLE,$K160,FI$16)&lt;=mediçao,DI160,0),0),PLE!$AA$28*DI160)</f>
        <v>0</v>
      </c>
      <c r="FJ160" s="119">
        <f ca="1">IF($K160&lt;&gt;1,IF(ISNUMBER(INDEX(Import.PLE,$K160,FJ$16)),IF(INDEX(Import.PLE,$K160,FJ$16)&lt;=mediçao,DJ160,0),0),PLE!$AA$28*DJ160)</f>
        <v>0</v>
      </c>
    </row>
    <row r="161" spans="2:166" s="88" customFormat="1" ht="11.25" customHeight="1" x14ac:dyDescent="0.35">
      <c r="B161" s="118">
        <f t="shared" ca="1" si="61"/>
        <v>144</v>
      </c>
      <c r="C161" s="83" t="str">
        <f t="shared" si="4"/>
        <v>Serviço</v>
      </c>
      <c r="D161" s="138" t="s">
        <v>466</v>
      </c>
      <c r="E161" s="139" t="s">
        <v>695</v>
      </c>
      <c r="F161" s="137" t="s">
        <v>393</v>
      </c>
      <c r="G161" s="174">
        <f t="shared" si="5"/>
        <v>1</v>
      </c>
      <c r="H161" s="175">
        <f t="shared" si="6"/>
        <v>2531.77</v>
      </c>
      <c r="I161" s="176">
        <v>2531.77</v>
      </c>
      <c r="J161" s="86"/>
      <c r="K161" s="168">
        <f>deactivatedados.form1</f>
        <v>17</v>
      </c>
      <c r="L161" s="167" t="s">
        <v>717</v>
      </c>
      <c r="M161" s="87"/>
      <c r="N161" s="181">
        <v>1</v>
      </c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T161" s="181"/>
      <c r="AU161" s="181"/>
      <c r="AV161" s="181"/>
      <c r="AW161" s="181"/>
      <c r="AX161" s="181"/>
      <c r="AY161" s="181"/>
      <c r="AZ161" s="181"/>
      <c r="BA161" s="181"/>
      <c r="BB161" s="181"/>
      <c r="BC161" s="181"/>
      <c r="BD161" s="181"/>
      <c r="BE161" s="181"/>
      <c r="BF161" s="181"/>
      <c r="BG161" s="181"/>
      <c r="BH161" s="181"/>
      <c r="BI161" s="181"/>
      <c r="BJ161" s="181"/>
      <c r="BK161" s="181"/>
      <c r="BM161" s="119">
        <f t="shared" ca="1" si="7"/>
        <v>2531.77</v>
      </c>
      <c r="BN161" s="119">
        <f t="shared" si="8"/>
        <v>0</v>
      </c>
      <c r="BO161" s="119">
        <f t="shared" si="9"/>
        <v>0</v>
      </c>
      <c r="BP161" s="119">
        <f t="shared" si="10"/>
        <v>0</v>
      </c>
      <c r="BQ161" s="119">
        <f t="shared" si="11"/>
        <v>0</v>
      </c>
      <c r="BR161" s="119">
        <f t="shared" si="12"/>
        <v>0</v>
      </c>
      <c r="BS161" s="119">
        <f t="shared" si="13"/>
        <v>0</v>
      </c>
      <c r="BT161" s="119">
        <f t="shared" si="14"/>
        <v>0</v>
      </c>
      <c r="BU161" s="119">
        <f t="shared" si="15"/>
        <v>0</v>
      </c>
      <c r="BV161" s="119">
        <f t="shared" si="16"/>
        <v>0</v>
      </c>
      <c r="BW161" s="119">
        <f t="shared" si="17"/>
        <v>0</v>
      </c>
      <c r="BX161" s="119">
        <f t="shared" si="18"/>
        <v>0</v>
      </c>
      <c r="BY161" s="119">
        <f t="shared" si="19"/>
        <v>0</v>
      </c>
      <c r="BZ161" s="119">
        <f t="shared" si="20"/>
        <v>0</v>
      </c>
      <c r="CA161" s="119">
        <f t="shared" si="21"/>
        <v>0</v>
      </c>
      <c r="CB161" s="119">
        <f t="shared" si="22"/>
        <v>0</v>
      </c>
      <c r="CC161" s="119">
        <f t="shared" si="23"/>
        <v>0</v>
      </c>
      <c r="CD161" s="119">
        <f t="shared" si="24"/>
        <v>0</v>
      </c>
      <c r="CE161" s="119">
        <f t="shared" si="25"/>
        <v>0</v>
      </c>
      <c r="CF161" s="119">
        <f t="shared" si="26"/>
        <v>0</v>
      </c>
      <c r="CG161" s="119">
        <f t="shared" si="27"/>
        <v>0</v>
      </c>
      <c r="CH161" s="119">
        <f t="shared" si="28"/>
        <v>0</v>
      </c>
      <c r="CI161" s="119">
        <f t="shared" si="29"/>
        <v>0</v>
      </c>
      <c r="CJ161" s="119">
        <f t="shared" si="30"/>
        <v>0</v>
      </c>
      <c r="CK161" s="119">
        <f t="shared" si="31"/>
        <v>0</v>
      </c>
      <c r="CL161" s="119">
        <f t="shared" si="32"/>
        <v>0</v>
      </c>
      <c r="CM161" s="119">
        <f t="shared" si="33"/>
        <v>0</v>
      </c>
      <c r="CN161" s="119">
        <f t="shared" si="34"/>
        <v>0</v>
      </c>
      <c r="CO161" s="119">
        <f t="shared" si="35"/>
        <v>0</v>
      </c>
      <c r="CP161" s="119">
        <f t="shared" si="36"/>
        <v>0</v>
      </c>
      <c r="CQ161" s="119">
        <f t="shared" si="37"/>
        <v>0</v>
      </c>
      <c r="CR161" s="119">
        <f t="shared" si="38"/>
        <v>0</v>
      </c>
      <c r="CS161" s="119">
        <f t="shared" si="39"/>
        <v>0</v>
      </c>
      <c r="CT161" s="119">
        <f t="shared" si="40"/>
        <v>0</v>
      </c>
      <c r="CU161" s="119">
        <f t="shared" si="41"/>
        <v>0</v>
      </c>
      <c r="CV161" s="119">
        <f t="shared" si="42"/>
        <v>0</v>
      </c>
      <c r="CW161" s="119">
        <f t="shared" si="43"/>
        <v>0</v>
      </c>
      <c r="CX161" s="119">
        <f t="shared" si="44"/>
        <v>0</v>
      </c>
      <c r="CY161" s="119">
        <f t="shared" si="45"/>
        <v>0</v>
      </c>
      <c r="CZ161" s="119">
        <f t="shared" si="46"/>
        <v>0</v>
      </c>
      <c r="DA161" s="119">
        <f t="shared" si="47"/>
        <v>0</v>
      </c>
      <c r="DB161" s="119">
        <f t="shared" si="48"/>
        <v>0</v>
      </c>
      <c r="DC161" s="119">
        <f t="shared" si="49"/>
        <v>0</v>
      </c>
      <c r="DD161" s="119">
        <f t="shared" si="50"/>
        <v>0</v>
      </c>
      <c r="DE161" s="119">
        <f t="shared" si="51"/>
        <v>0</v>
      </c>
      <c r="DF161" s="119">
        <f t="shared" si="52"/>
        <v>0</v>
      </c>
      <c r="DG161" s="119">
        <f t="shared" si="53"/>
        <v>0</v>
      </c>
      <c r="DH161" s="119">
        <f t="shared" si="54"/>
        <v>0</v>
      </c>
      <c r="DI161" s="119">
        <f t="shared" si="55"/>
        <v>0</v>
      </c>
      <c r="DJ161" s="119">
        <f t="shared" si="56"/>
        <v>0</v>
      </c>
      <c r="DK161" s="126" t="str">
        <f t="shared" si="57"/>
        <v>1</v>
      </c>
      <c r="DL161" s="126">
        <f t="shared" ca="1" si="58"/>
        <v>0</v>
      </c>
      <c r="DM161" s="119">
        <f ca="1">IF($K161&lt;&gt;1,IF(ISNUMBER(INDEX(Import.PLE,$K161,DM$16)),IF(INDEX(Import.PLE,$K161,DM$16)&lt;=mediçao,BM161,0),0),PLE!$AA$28*BM161)</f>
        <v>0</v>
      </c>
      <c r="DN161" s="119">
        <f ca="1">IF($K161&lt;&gt;1,IF(ISNUMBER(INDEX(Import.PLE,$K161,DN$16)),IF(INDEX(Import.PLE,$K161,DN$16)&lt;=mediçao,BN161,0),0),PLE!$AA$28*BN161)</f>
        <v>0</v>
      </c>
      <c r="DO161" s="119">
        <f ca="1">IF($K161&lt;&gt;1,IF(ISNUMBER(INDEX(Import.PLE,$K161,DO$16)),IF(INDEX(Import.PLE,$K161,DO$16)&lt;=mediçao,BO161,0),0),PLE!$AA$28*BO161)</f>
        <v>0</v>
      </c>
      <c r="DP161" s="119">
        <f ca="1">IF($K161&lt;&gt;1,IF(ISNUMBER(INDEX(Import.PLE,$K161,DP$16)),IF(INDEX(Import.PLE,$K161,DP$16)&lt;=mediçao,BP161,0),0),PLE!$AA$28*BP161)</f>
        <v>0</v>
      </c>
      <c r="DQ161" s="119">
        <f ca="1">IF($K161&lt;&gt;1,IF(ISNUMBER(INDEX(Import.PLE,$K161,DQ$16)),IF(INDEX(Import.PLE,$K161,DQ$16)&lt;=mediçao,BQ161,0),0),PLE!$AA$28*BQ161)</f>
        <v>0</v>
      </c>
      <c r="DR161" s="119">
        <f ca="1">IF($K161&lt;&gt;1,IF(ISNUMBER(INDEX(Import.PLE,$K161,DR$16)),IF(INDEX(Import.PLE,$K161,DR$16)&lt;=mediçao,BR161,0),0),PLE!$AA$28*BR161)</f>
        <v>0</v>
      </c>
      <c r="DS161" s="119">
        <f ca="1">IF($K161&lt;&gt;1,IF(ISNUMBER(INDEX(Import.PLE,$K161,DS$16)),IF(INDEX(Import.PLE,$K161,DS$16)&lt;=mediçao,BS161,0),0),PLE!$AA$28*BS161)</f>
        <v>0</v>
      </c>
      <c r="DT161" s="119">
        <f ca="1">IF($K161&lt;&gt;1,IF(ISNUMBER(INDEX(Import.PLE,$K161,DT$16)),IF(INDEX(Import.PLE,$K161,DT$16)&lt;=mediçao,BT161,0),0),PLE!$AA$28*BT161)</f>
        <v>0</v>
      </c>
      <c r="DU161" s="119">
        <f ca="1">IF($K161&lt;&gt;1,IF(ISNUMBER(INDEX(Import.PLE,$K161,DU$16)),IF(INDEX(Import.PLE,$K161,DU$16)&lt;=mediçao,BU161,0),0),PLE!$AA$28*BU161)</f>
        <v>0</v>
      </c>
      <c r="DV161" s="119">
        <f ca="1">IF($K161&lt;&gt;1,IF(ISNUMBER(INDEX(Import.PLE,$K161,DV$16)),IF(INDEX(Import.PLE,$K161,DV$16)&lt;=mediçao,BV161,0),0),PLE!$AA$28*BV161)</f>
        <v>0</v>
      </c>
      <c r="DW161" s="119">
        <f ca="1">IF($K161&lt;&gt;1,IF(ISNUMBER(INDEX(Import.PLE,$K161,DW$16)),IF(INDEX(Import.PLE,$K161,DW$16)&lt;=mediçao,BW161,0),0),PLE!$AA$28*BW161)</f>
        <v>0</v>
      </c>
      <c r="DX161" s="119">
        <f ca="1">IF($K161&lt;&gt;1,IF(ISNUMBER(INDEX(Import.PLE,$K161,DX$16)),IF(INDEX(Import.PLE,$K161,DX$16)&lt;=mediçao,BX161,0),0),PLE!$AA$28*BX161)</f>
        <v>0</v>
      </c>
      <c r="DY161" s="119">
        <f ca="1">IF($K161&lt;&gt;1,IF(ISNUMBER(INDEX(Import.PLE,$K161,DY$16)),IF(INDEX(Import.PLE,$K161,DY$16)&lt;=mediçao,BY161,0),0),PLE!$AA$28*BY161)</f>
        <v>0</v>
      </c>
      <c r="DZ161" s="119">
        <f ca="1">IF($K161&lt;&gt;1,IF(ISNUMBER(INDEX(Import.PLE,$K161,DZ$16)),IF(INDEX(Import.PLE,$K161,DZ$16)&lt;=mediçao,BZ161,0),0),PLE!$AA$28*BZ161)</f>
        <v>0</v>
      </c>
      <c r="EA161" s="119">
        <f ca="1">IF($K161&lt;&gt;1,IF(ISNUMBER(INDEX(Import.PLE,$K161,EA$16)),IF(INDEX(Import.PLE,$K161,EA$16)&lt;=mediçao,CA161,0),0),PLE!$AA$28*CA161)</f>
        <v>0</v>
      </c>
      <c r="EB161" s="119">
        <f ca="1">IF($K161&lt;&gt;1,IF(ISNUMBER(INDEX(Import.PLE,$K161,EB$16)),IF(INDEX(Import.PLE,$K161,EB$16)&lt;=mediçao,CB161,0),0),PLE!$AA$28*CB161)</f>
        <v>0</v>
      </c>
      <c r="EC161" s="119">
        <f ca="1">IF($K161&lt;&gt;1,IF(ISNUMBER(INDEX(Import.PLE,$K161,EC$16)),IF(INDEX(Import.PLE,$K161,EC$16)&lt;=mediçao,CC161,0),0),PLE!$AA$28*CC161)</f>
        <v>0</v>
      </c>
      <c r="ED161" s="119">
        <f ca="1">IF($K161&lt;&gt;1,IF(ISNUMBER(INDEX(Import.PLE,$K161,ED$16)),IF(INDEX(Import.PLE,$K161,ED$16)&lt;=mediçao,CD161,0),0),PLE!$AA$28*CD161)</f>
        <v>0</v>
      </c>
      <c r="EE161" s="119">
        <f ca="1">IF($K161&lt;&gt;1,IF(ISNUMBER(INDEX(Import.PLE,$K161,EE$16)),IF(INDEX(Import.PLE,$K161,EE$16)&lt;=mediçao,CE161,0),0),PLE!$AA$28*CE161)</f>
        <v>0</v>
      </c>
      <c r="EF161" s="119">
        <f ca="1">IF($K161&lt;&gt;1,IF(ISNUMBER(INDEX(Import.PLE,$K161,EF$16)),IF(INDEX(Import.PLE,$K161,EF$16)&lt;=mediçao,CF161,0),0),PLE!$AA$28*CF161)</f>
        <v>0</v>
      </c>
      <c r="EG161" s="119">
        <f ca="1">IF($K161&lt;&gt;1,IF(ISNUMBER(INDEX(Import.PLE,$K161,EG$16)),IF(INDEX(Import.PLE,$K161,EG$16)&lt;=mediçao,CG161,0),0),PLE!$AA$28*CG161)</f>
        <v>0</v>
      </c>
      <c r="EH161" s="119">
        <f ca="1">IF($K161&lt;&gt;1,IF(ISNUMBER(INDEX(Import.PLE,$K161,EH$16)),IF(INDEX(Import.PLE,$K161,EH$16)&lt;=mediçao,CH161,0),0),PLE!$AA$28*CH161)</f>
        <v>0</v>
      </c>
      <c r="EI161" s="119">
        <f ca="1">IF($K161&lt;&gt;1,IF(ISNUMBER(INDEX(Import.PLE,$K161,EI$16)),IF(INDEX(Import.PLE,$K161,EI$16)&lt;=mediçao,CI161,0),0),PLE!$AA$28*CI161)</f>
        <v>0</v>
      </c>
      <c r="EJ161" s="119">
        <f ca="1">IF($K161&lt;&gt;1,IF(ISNUMBER(INDEX(Import.PLE,$K161,EJ$16)),IF(INDEX(Import.PLE,$K161,EJ$16)&lt;=mediçao,CJ161,0),0),PLE!$AA$28*CJ161)</f>
        <v>0</v>
      </c>
      <c r="EK161" s="119">
        <f ca="1">IF($K161&lt;&gt;1,IF(ISNUMBER(INDEX(Import.PLE,$K161,EK$16)),IF(INDEX(Import.PLE,$K161,EK$16)&lt;=mediçao,CK161,0),0),PLE!$AA$28*CK161)</f>
        <v>0</v>
      </c>
      <c r="EL161" s="119">
        <f ca="1">IF($K161&lt;&gt;1,IF(ISNUMBER(INDEX(Import.PLE,$K161,EL$16)),IF(INDEX(Import.PLE,$K161,EL$16)&lt;=mediçao,CL161,0),0),PLE!$AA$28*CL161)</f>
        <v>0</v>
      </c>
      <c r="EM161" s="119">
        <f ca="1">IF($K161&lt;&gt;1,IF(ISNUMBER(INDEX(Import.PLE,$K161,EM$16)),IF(INDEX(Import.PLE,$K161,EM$16)&lt;=mediçao,CM161,0),0),PLE!$AA$28*CM161)</f>
        <v>0</v>
      </c>
      <c r="EN161" s="119">
        <f ca="1">IF($K161&lt;&gt;1,IF(ISNUMBER(INDEX(Import.PLE,$K161,EN$16)),IF(INDEX(Import.PLE,$K161,EN$16)&lt;=mediçao,CN161,0),0),PLE!$AA$28*CN161)</f>
        <v>0</v>
      </c>
      <c r="EO161" s="119">
        <f ca="1">IF($K161&lt;&gt;1,IF(ISNUMBER(INDEX(Import.PLE,$K161,EO$16)),IF(INDEX(Import.PLE,$K161,EO$16)&lt;=mediçao,CO161,0),0),PLE!$AA$28*CO161)</f>
        <v>0</v>
      </c>
      <c r="EP161" s="119">
        <f ca="1">IF($K161&lt;&gt;1,IF(ISNUMBER(INDEX(Import.PLE,$K161,EP$16)),IF(INDEX(Import.PLE,$K161,EP$16)&lt;=mediçao,CP161,0),0),PLE!$AA$28*CP161)</f>
        <v>0</v>
      </c>
      <c r="EQ161" s="119">
        <f ca="1">IF($K161&lt;&gt;1,IF(ISNUMBER(INDEX(Import.PLE,$K161,EQ$16)),IF(INDEX(Import.PLE,$K161,EQ$16)&lt;=mediçao,CQ161,0),0),PLE!$AA$28*CQ161)</f>
        <v>0</v>
      </c>
      <c r="ER161" s="119">
        <f ca="1">IF($K161&lt;&gt;1,IF(ISNUMBER(INDEX(Import.PLE,$K161,ER$16)),IF(INDEX(Import.PLE,$K161,ER$16)&lt;=mediçao,CR161,0),0),PLE!$AA$28*CR161)</f>
        <v>0</v>
      </c>
      <c r="ES161" s="119">
        <f ca="1">IF($K161&lt;&gt;1,IF(ISNUMBER(INDEX(Import.PLE,$K161,ES$16)),IF(INDEX(Import.PLE,$K161,ES$16)&lt;=mediçao,CS161,0),0),PLE!$AA$28*CS161)</f>
        <v>0</v>
      </c>
      <c r="ET161" s="119">
        <f ca="1">IF($K161&lt;&gt;1,IF(ISNUMBER(INDEX(Import.PLE,$K161,ET$16)),IF(INDEX(Import.PLE,$K161,ET$16)&lt;=mediçao,CT161,0),0),PLE!$AA$28*CT161)</f>
        <v>0</v>
      </c>
      <c r="EU161" s="119">
        <f ca="1">IF($K161&lt;&gt;1,IF(ISNUMBER(INDEX(Import.PLE,$K161,EU$16)),IF(INDEX(Import.PLE,$K161,EU$16)&lt;=mediçao,CU161,0),0),PLE!$AA$28*CU161)</f>
        <v>0</v>
      </c>
      <c r="EV161" s="119">
        <f ca="1">IF($K161&lt;&gt;1,IF(ISNUMBER(INDEX(Import.PLE,$K161,EV$16)),IF(INDEX(Import.PLE,$K161,EV$16)&lt;=mediçao,CV161,0),0),PLE!$AA$28*CV161)</f>
        <v>0</v>
      </c>
      <c r="EW161" s="119">
        <f ca="1">IF($K161&lt;&gt;1,IF(ISNUMBER(INDEX(Import.PLE,$K161,EW$16)),IF(INDEX(Import.PLE,$K161,EW$16)&lt;=mediçao,CW161,0),0),PLE!$AA$28*CW161)</f>
        <v>0</v>
      </c>
      <c r="EX161" s="119">
        <f ca="1">IF($K161&lt;&gt;1,IF(ISNUMBER(INDEX(Import.PLE,$K161,EX$16)),IF(INDEX(Import.PLE,$K161,EX$16)&lt;=mediçao,CX161,0),0),PLE!$AA$28*CX161)</f>
        <v>0</v>
      </c>
      <c r="EY161" s="119">
        <f ca="1">IF($K161&lt;&gt;1,IF(ISNUMBER(INDEX(Import.PLE,$K161,EY$16)),IF(INDEX(Import.PLE,$K161,EY$16)&lt;=mediçao,CY161,0),0),PLE!$AA$28*CY161)</f>
        <v>0</v>
      </c>
      <c r="EZ161" s="119">
        <f ca="1">IF($K161&lt;&gt;1,IF(ISNUMBER(INDEX(Import.PLE,$K161,EZ$16)),IF(INDEX(Import.PLE,$K161,EZ$16)&lt;=mediçao,CZ161,0),0),PLE!$AA$28*CZ161)</f>
        <v>0</v>
      </c>
      <c r="FA161" s="119">
        <f ca="1">IF($K161&lt;&gt;1,IF(ISNUMBER(INDEX(Import.PLE,$K161,FA$16)),IF(INDEX(Import.PLE,$K161,FA$16)&lt;=mediçao,DA161,0),0),PLE!$AA$28*DA161)</f>
        <v>0</v>
      </c>
      <c r="FB161" s="119">
        <f ca="1">IF($K161&lt;&gt;1,IF(ISNUMBER(INDEX(Import.PLE,$K161,FB$16)),IF(INDEX(Import.PLE,$K161,FB$16)&lt;=mediçao,DB161,0),0),PLE!$AA$28*DB161)</f>
        <v>0</v>
      </c>
      <c r="FC161" s="119">
        <f ca="1">IF($K161&lt;&gt;1,IF(ISNUMBER(INDEX(Import.PLE,$K161,FC$16)),IF(INDEX(Import.PLE,$K161,FC$16)&lt;=mediçao,DC161,0),0),PLE!$AA$28*DC161)</f>
        <v>0</v>
      </c>
      <c r="FD161" s="119">
        <f ca="1">IF($K161&lt;&gt;1,IF(ISNUMBER(INDEX(Import.PLE,$K161,FD$16)),IF(INDEX(Import.PLE,$K161,FD$16)&lt;=mediçao,DD161,0),0),PLE!$AA$28*DD161)</f>
        <v>0</v>
      </c>
      <c r="FE161" s="119">
        <f ca="1">IF($K161&lt;&gt;1,IF(ISNUMBER(INDEX(Import.PLE,$K161,FE$16)),IF(INDEX(Import.PLE,$K161,FE$16)&lt;=mediçao,DE161,0),0),PLE!$AA$28*DE161)</f>
        <v>0</v>
      </c>
      <c r="FF161" s="119">
        <f ca="1">IF($K161&lt;&gt;1,IF(ISNUMBER(INDEX(Import.PLE,$K161,FF$16)),IF(INDEX(Import.PLE,$K161,FF$16)&lt;=mediçao,DF161,0),0),PLE!$AA$28*DF161)</f>
        <v>0</v>
      </c>
      <c r="FG161" s="119">
        <f ca="1">IF($K161&lt;&gt;1,IF(ISNUMBER(INDEX(Import.PLE,$K161,FG$16)),IF(INDEX(Import.PLE,$K161,FG$16)&lt;=mediçao,DG161,0),0),PLE!$AA$28*DG161)</f>
        <v>0</v>
      </c>
      <c r="FH161" s="119">
        <f ca="1">IF($K161&lt;&gt;1,IF(ISNUMBER(INDEX(Import.PLE,$K161,FH$16)),IF(INDEX(Import.PLE,$K161,FH$16)&lt;=mediçao,DH161,0),0),PLE!$AA$28*DH161)</f>
        <v>0</v>
      </c>
      <c r="FI161" s="119">
        <f ca="1">IF($K161&lt;&gt;1,IF(ISNUMBER(INDEX(Import.PLE,$K161,FI$16)),IF(INDEX(Import.PLE,$K161,FI$16)&lt;=mediçao,DI161,0),0),PLE!$AA$28*DI161)</f>
        <v>0</v>
      </c>
      <c r="FJ161" s="119">
        <f ca="1">IF($K161&lt;&gt;1,IF(ISNUMBER(INDEX(Import.PLE,$K161,FJ$16)),IF(INDEX(Import.PLE,$K161,FJ$16)&lt;=mediçao,DJ161,0),0),PLE!$AA$28*DJ161)</f>
        <v>0</v>
      </c>
    </row>
    <row r="162" spans="2:166" s="88" customFormat="1" ht="10.5" x14ac:dyDescent="0.35">
      <c r="B162" s="118">
        <f t="shared" ca="1" si="61"/>
        <v>145</v>
      </c>
      <c r="C162" s="83" t="str">
        <f t="shared" si="4"/>
        <v>Nível</v>
      </c>
      <c r="D162" s="138" t="s">
        <v>467</v>
      </c>
      <c r="E162" s="139" t="s">
        <v>468</v>
      </c>
      <c r="F162" s="137"/>
      <c r="G162" s="174" t="str">
        <f t="shared" si="5"/>
        <v/>
      </c>
      <c r="H162" s="175" t="str">
        <f t="shared" si="6"/>
        <v/>
      </c>
      <c r="I162" s="176">
        <v>1673.38</v>
      </c>
      <c r="J162" s="86"/>
      <c r="K162" s="168" t="str">
        <f>deactivatedados.form1</f>
        <v/>
      </c>
      <c r="L162" s="167"/>
      <c r="M162" s="87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1"/>
      <c r="AV162" s="181"/>
      <c r="AW162" s="181"/>
      <c r="AX162" s="181"/>
      <c r="AY162" s="181"/>
      <c r="AZ162" s="181"/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M162" s="119">
        <f t="shared" si="7"/>
        <v>0</v>
      </c>
      <c r="BN162" s="119">
        <f t="shared" si="8"/>
        <v>0</v>
      </c>
      <c r="BO162" s="119">
        <f t="shared" si="9"/>
        <v>0</v>
      </c>
      <c r="BP162" s="119">
        <f t="shared" si="10"/>
        <v>0</v>
      </c>
      <c r="BQ162" s="119">
        <f t="shared" si="11"/>
        <v>0</v>
      </c>
      <c r="BR162" s="119">
        <f t="shared" si="12"/>
        <v>0</v>
      </c>
      <c r="BS162" s="119">
        <f t="shared" si="13"/>
        <v>0</v>
      </c>
      <c r="BT162" s="119">
        <f t="shared" si="14"/>
        <v>0</v>
      </c>
      <c r="BU162" s="119">
        <f t="shared" si="15"/>
        <v>0</v>
      </c>
      <c r="BV162" s="119">
        <f t="shared" si="16"/>
        <v>0</v>
      </c>
      <c r="BW162" s="119">
        <f t="shared" si="17"/>
        <v>0</v>
      </c>
      <c r="BX162" s="119">
        <f t="shared" si="18"/>
        <v>0</v>
      </c>
      <c r="BY162" s="119">
        <f t="shared" si="19"/>
        <v>0</v>
      </c>
      <c r="BZ162" s="119">
        <f t="shared" si="20"/>
        <v>0</v>
      </c>
      <c r="CA162" s="119">
        <f t="shared" si="21"/>
        <v>0</v>
      </c>
      <c r="CB162" s="119">
        <f t="shared" si="22"/>
        <v>0</v>
      </c>
      <c r="CC162" s="119">
        <f t="shared" si="23"/>
        <v>0</v>
      </c>
      <c r="CD162" s="119">
        <f t="shared" si="24"/>
        <v>0</v>
      </c>
      <c r="CE162" s="119">
        <f t="shared" si="25"/>
        <v>0</v>
      </c>
      <c r="CF162" s="119">
        <f t="shared" si="26"/>
        <v>0</v>
      </c>
      <c r="CG162" s="119">
        <f t="shared" si="27"/>
        <v>0</v>
      </c>
      <c r="CH162" s="119">
        <f t="shared" si="28"/>
        <v>0</v>
      </c>
      <c r="CI162" s="119">
        <f t="shared" si="29"/>
        <v>0</v>
      </c>
      <c r="CJ162" s="119">
        <f t="shared" si="30"/>
        <v>0</v>
      </c>
      <c r="CK162" s="119">
        <f t="shared" si="31"/>
        <v>0</v>
      </c>
      <c r="CL162" s="119">
        <f t="shared" si="32"/>
        <v>0</v>
      </c>
      <c r="CM162" s="119">
        <f t="shared" si="33"/>
        <v>0</v>
      </c>
      <c r="CN162" s="119">
        <f t="shared" si="34"/>
        <v>0</v>
      </c>
      <c r="CO162" s="119">
        <f t="shared" si="35"/>
        <v>0</v>
      </c>
      <c r="CP162" s="119">
        <f t="shared" si="36"/>
        <v>0</v>
      </c>
      <c r="CQ162" s="119">
        <f t="shared" si="37"/>
        <v>0</v>
      </c>
      <c r="CR162" s="119">
        <f t="shared" si="38"/>
        <v>0</v>
      </c>
      <c r="CS162" s="119">
        <f t="shared" si="39"/>
        <v>0</v>
      </c>
      <c r="CT162" s="119">
        <f t="shared" si="40"/>
        <v>0</v>
      </c>
      <c r="CU162" s="119">
        <f t="shared" si="41"/>
        <v>0</v>
      </c>
      <c r="CV162" s="119">
        <f t="shared" si="42"/>
        <v>0</v>
      </c>
      <c r="CW162" s="119">
        <f t="shared" si="43"/>
        <v>0</v>
      </c>
      <c r="CX162" s="119">
        <f t="shared" si="44"/>
        <v>0</v>
      </c>
      <c r="CY162" s="119">
        <f t="shared" si="45"/>
        <v>0</v>
      </c>
      <c r="CZ162" s="119">
        <f t="shared" si="46"/>
        <v>0</v>
      </c>
      <c r="DA162" s="119">
        <f t="shared" si="47"/>
        <v>0</v>
      </c>
      <c r="DB162" s="119">
        <f t="shared" si="48"/>
        <v>0</v>
      </c>
      <c r="DC162" s="119">
        <f t="shared" si="49"/>
        <v>0</v>
      </c>
      <c r="DD162" s="119">
        <f t="shared" si="50"/>
        <v>0</v>
      </c>
      <c r="DE162" s="119">
        <f t="shared" si="51"/>
        <v>0</v>
      </c>
      <c r="DF162" s="119">
        <f t="shared" si="52"/>
        <v>0</v>
      </c>
      <c r="DG162" s="119">
        <f t="shared" si="53"/>
        <v>0</v>
      </c>
      <c r="DH162" s="119">
        <f t="shared" si="54"/>
        <v>0</v>
      </c>
      <c r="DI162" s="119">
        <f t="shared" si="55"/>
        <v>0</v>
      </c>
      <c r="DJ162" s="119">
        <f t="shared" si="56"/>
        <v>0</v>
      </c>
      <c r="DK162" s="126" t="str">
        <f t="shared" si="57"/>
        <v>1</v>
      </c>
      <c r="DL162" s="126">
        <f t="shared" ca="1" si="58"/>
        <v>0</v>
      </c>
      <c r="DM162" s="119">
        <f ca="1">IF($K162&lt;&gt;1,IF(ISNUMBER(INDEX(Import.PLE,$K162,DM$16)),IF(INDEX(Import.PLE,$K162,DM$16)&lt;=mediçao,BM162,0),0),PLE!$AA$28*BM162)</f>
        <v>0</v>
      </c>
      <c r="DN162" s="119">
        <f ca="1">IF($K162&lt;&gt;1,IF(ISNUMBER(INDEX(Import.PLE,$K162,DN$16)),IF(INDEX(Import.PLE,$K162,DN$16)&lt;=mediçao,BN162,0),0),PLE!$AA$28*BN162)</f>
        <v>0</v>
      </c>
      <c r="DO162" s="119">
        <f ca="1">IF($K162&lt;&gt;1,IF(ISNUMBER(INDEX(Import.PLE,$K162,DO$16)),IF(INDEX(Import.PLE,$K162,DO$16)&lt;=mediçao,BO162,0),0),PLE!$AA$28*BO162)</f>
        <v>0</v>
      </c>
      <c r="DP162" s="119">
        <f ca="1">IF($K162&lt;&gt;1,IF(ISNUMBER(INDEX(Import.PLE,$K162,DP$16)),IF(INDEX(Import.PLE,$K162,DP$16)&lt;=mediçao,BP162,0),0),PLE!$AA$28*BP162)</f>
        <v>0</v>
      </c>
      <c r="DQ162" s="119">
        <f ca="1">IF($K162&lt;&gt;1,IF(ISNUMBER(INDEX(Import.PLE,$K162,DQ$16)),IF(INDEX(Import.PLE,$K162,DQ$16)&lt;=mediçao,BQ162,0),0),PLE!$AA$28*BQ162)</f>
        <v>0</v>
      </c>
      <c r="DR162" s="119">
        <f ca="1">IF($K162&lt;&gt;1,IF(ISNUMBER(INDEX(Import.PLE,$K162,DR$16)),IF(INDEX(Import.PLE,$K162,DR$16)&lt;=mediçao,BR162,0),0),PLE!$AA$28*BR162)</f>
        <v>0</v>
      </c>
      <c r="DS162" s="119">
        <f ca="1">IF($K162&lt;&gt;1,IF(ISNUMBER(INDEX(Import.PLE,$K162,DS$16)),IF(INDEX(Import.PLE,$K162,DS$16)&lt;=mediçao,BS162,0),0),PLE!$AA$28*BS162)</f>
        <v>0</v>
      </c>
      <c r="DT162" s="119">
        <f ca="1">IF($K162&lt;&gt;1,IF(ISNUMBER(INDEX(Import.PLE,$K162,DT$16)),IF(INDEX(Import.PLE,$K162,DT$16)&lt;=mediçao,BT162,0),0),PLE!$AA$28*BT162)</f>
        <v>0</v>
      </c>
      <c r="DU162" s="119">
        <f ca="1">IF($K162&lt;&gt;1,IF(ISNUMBER(INDEX(Import.PLE,$K162,DU$16)),IF(INDEX(Import.PLE,$K162,DU$16)&lt;=mediçao,BU162,0),0),PLE!$AA$28*BU162)</f>
        <v>0</v>
      </c>
      <c r="DV162" s="119">
        <f ca="1">IF($K162&lt;&gt;1,IF(ISNUMBER(INDEX(Import.PLE,$K162,DV$16)),IF(INDEX(Import.PLE,$K162,DV$16)&lt;=mediçao,BV162,0),0),PLE!$AA$28*BV162)</f>
        <v>0</v>
      </c>
      <c r="DW162" s="119">
        <f ca="1">IF($K162&lt;&gt;1,IF(ISNUMBER(INDEX(Import.PLE,$K162,DW$16)),IF(INDEX(Import.PLE,$K162,DW$16)&lt;=mediçao,BW162,0),0),PLE!$AA$28*BW162)</f>
        <v>0</v>
      </c>
      <c r="DX162" s="119">
        <f ca="1">IF($K162&lt;&gt;1,IF(ISNUMBER(INDEX(Import.PLE,$K162,DX$16)),IF(INDEX(Import.PLE,$K162,DX$16)&lt;=mediçao,BX162,0),0),PLE!$AA$28*BX162)</f>
        <v>0</v>
      </c>
      <c r="DY162" s="119">
        <f ca="1">IF($K162&lt;&gt;1,IF(ISNUMBER(INDEX(Import.PLE,$K162,DY$16)),IF(INDEX(Import.PLE,$K162,DY$16)&lt;=mediçao,BY162,0),0),PLE!$AA$28*BY162)</f>
        <v>0</v>
      </c>
      <c r="DZ162" s="119">
        <f ca="1">IF($K162&lt;&gt;1,IF(ISNUMBER(INDEX(Import.PLE,$K162,DZ$16)),IF(INDEX(Import.PLE,$K162,DZ$16)&lt;=mediçao,BZ162,0),0),PLE!$AA$28*BZ162)</f>
        <v>0</v>
      </c>
      <c r="EA162" s="119">
        <f ca="1">IF($K162&lt;&gt;1,IF(ISNUMBER(INDEX(Import.PLE,$K162,EA$16)),IF(INDEX(Import.PLE,$K162,EA$16)&lt;=mediçao,CA162,0),0),PLE!$AA$28*CA162)</f>
        <v>0</v>
      </c>
      <c r="EB162" s="119">
        <f ca="1">IF($K162&lt;&gt;1,IF(ISNUMBER(INDEX(Import.PLE,$K162,EB$16)),IF(INDEX(Import.PLE,$K162,EB$16)&lt;=mediçao,CB162,0),0),PLE!$AA$28*CB162)</f>
        <v>0</v>
      </c>
      <c r="EC162" s="119">
        <f ca="1">IF($K162&lt;&gt;1,IF(ISNUMBER(INDEX(Import.PLE,$K162,EC$16)),IF(INDEX(Import.PLE,$K162,EC$16)&lt;=mediçao,CC162,0),0),PLE!$AA$28*CC162)</f>
        <v>0</v>
      </c>
      <c r="ED162" s="119">
        <f ca="1">IF($K162&lt;&gt;1,IF(ISNUMBER(INDEX(Import.PLE,$K162,ED$16)),IF(INDEX(Import.PLE,$K162,ED$16)&lt;=mediçao,CD162,0),0),PLE!$AA$28*CD162)</f>
        <v>0</v>
      </c>
      <c r="EE162" s="119">
        <f ca="1">IF($K162&lt;&gt;1,IF(ISNUMBER(INDEX(Import.PLE,$K162,EE$16)),IF(INDEX(Import.PLE,$K162,EE$16)&lt;=mediçao,CE162,0),0),PLE!$AA$28*CE162)</f>
        <v>0</v>
      </c>
      <c r="EF162" s="119">
        <f ca="1">IF($K162&lt;&gt;1,IF(ISNUMBER(INDEX(Import.PLE,$K162,EF$16)),IF(INDEX(Import.PLE,$K162,EF$16)&lt;=mediçao,CF162,0),0),PLE!$AA$28*CF162)</f>
        <v>0</v>
      </c>
      <c r="EG162" s="119">
        <f ca="1">IF($K162&lt;&gt;1,IF(ISNUMBER(INDEX(Import.PLE,$K162,EG$16)),IF(INDEX(Import.PLE,$K162,EG$16)&lt;=mediçao,CG162,0),0),PLE!$AA$28*CG162)</f>
        <v>0</v>
      </c>
      <c r="EH162" s="119">
        <f ca="1">IF($K162&lt;&gt;1,IF(ISNUMBER(INDEX(Import.PLE,$K162,EH$16)),IF(INDEX(Import.PLE,$K162,EH$16)&lt;=mediçao,CH162,0),0),PLE!$AA$28*CH162)</f>
        <v>0</v>
      </c>
      <c r="EI162" s="119">
        <f ca="1">IF($K162&lt;&gt;1,IF(ISNUMBER(INDEX(Import.PLE,$K162,EI$16)),IF(INDEX(Import.PLE,$K162,EI$16)&lt;=mediçao,CI162,0),0),PLE!$AA$28*CI162)</f>
        <v>0</v>
      </c>
      <c r="EJ162" s="119">
        <f ca="1">IF($K162&lt;&gt;1,IF(ISNUMBER(INDEX(Import.PLE,$K162,EJ$16)),IF(INDEX(Import.PLE,$K162,EJ$16)&lt;=mediçao,CJ162,0),0),PLE!$AA$28*CJ162)</f>
        <v>0</v>
      </c>
      <c r="EK162" s="119">
        <f ca="1">IF($K162&lt;&gt;1,IF(ISNUMBER(INDEX(Import.PLE,$K162,EK$16)),IF(INDEX(Import.PLE,$K162,EK$16)&lt;=mediçao,CK162,0),0),PLE!$AA$28*CK162)</f>
        <v>0</v>
      </c>
      <c r="EL162" s="119">
        <f ca="1">IF($K162&lt;&gt;1,IF(ISNUMBER(INDEX(Import.PLE,$K162,EL$16)),IF(INDEX(Import.PLE,$K162,EL$16)&lt;=mediçao,CL162,0),0),PLE!$AA$28*CL162)</f>
        <v>0</v>
      </c>
      <c r="EM162" s="119">
        <f ca="1">IF($K162&lt;&gt;1,IF(ISNUMBER(INDEX(Import.PLE,$K162,EM$16)),IF(INDEX(Import.PLE,$K162,EM$16)&lt;=mediçao,CM162,0),0),PLE!$AA$28*CM162)</f>
        <v>0</v>
      </c>
      <c r="EN162" s="119">
        <f ca="1">IF($K162&lt;&gt;1,IF(ISNUMBER(INDEX(Import.PLE,$K162,EN$16)),IF(INDEX(Import.PLE,$K162,EN$16)&lt;=mediçao,CN162,0),0),PLE!$AA$28*CN162)</f>
        <v>0</v>
      </c>
      <c r="EO162" s="119">
        <f ca="1">IF($K162&lt;&gt;1,IF(ISNUMBER(INDEX(Import.PLE,$K162,EO$16)),IF(INDEX(Import.PLE,$K162,EO$16)&lt;=mediçao,CO162,0),0),PLE!$AA$28*CO162)</f>
        <v>0</v>
      </c>
      <c r="EP162" s="119">
        <f ca="1">IF($K162&lt;&gt;1,IF(ISNUMBER(INDEX(Import.PLE,$K162,EP$16)),IF(INDEX(Import.PLE,$K162,EP$16)&lt;=mediçao,CP162,0),0),PLE!$AA$28*CP162)</f>
        <v>0</v>
      </c>
      <c r="EQ162" s="119">
        <f ca="1">IF($K162&lt;&gt;1,IF(ISNUMBER(INDEX(Import.PLE,$K162,EQ$16)),IF(INDEX(Import.PLE,$K162,EQ$16)&lt;=mediçao,CQ162,0),0),PLE!$AA$28*CQ162)</f>
        <v>0</v>
      </c>
      <c r="ER162" s="119">
        <f ca="1">IF($K162&lt;&gt;1,IF(ISNUMBER(INDEX(Import.PLE,$K162,ER$16)),IF(INDEX(Import.PLE,$K162,ER$16)&lt;=mediçao,CR162,0),0),PLE!$AA$28*CR162)</f>
        <v>0</v>
      </c>
      <c r="ES162" s="119">
        <f ca="1">IF($K162&lt;&gt;1,IF(ISNUMBER(INDEX(Import.PLE,$K162,ES$16)),IF(INDEX(Import.PLE,$K162,ES$16)&lt;=mediçao,CS162,0),0),PLE!$AA$28*CS162)</f>
        <v>0</v>
      </c>
      <c r="ET162" s="119">
        <f ca="1">IF($K162&lt;&gt;1,IF(ISNUMBER(INDEX(Import.PLE,$K162,ET$16)),IF(INDEX(Import.PLE,$K162,ET$16)&lt;=mediçao,CT162,0),0),PLE!$AA$28*CT162)</f>
        <v>0</v>
      </c>
      <c r="EU162" s="119">
        <f ca="1">IF($K162&lt;&gt;1,IF(ISNUMBER(INDEX(Import.PLE,$K162,EU$16)),IF(INDEX(Import.PLE,$K162,EU$16)&lt;=mediçao,CU162,0),0),PLE!$AA$28*CU162)</f>
        <v>0</v>
      </c>
      <c r="EV162" s="119">
        <f ca="1">IF($K162&lt;&gt;1,IF(ISNUMBER(INDEX(Import.PLE,$K162,EV$16)),IF(INDEX(Import.PLE,$K162,EV$16)&lt;=mediçao,CV162,0),0),PLE!$AA$28*CV162)</f>
        <v>0</v>
      </c>
      <c r="EW162" s="119">
        <f ca="1">IF($K162&lt;&gt;1,IF(ISNUMBER(INDEX(Import.PLE,$K162,EW$16)),IF(INDEX(Import.PLE,$K162,EW$16)&lt;=mediçao,CW162,0),0),PLE!$AA$28*CW162)</f>
        <v>0</v>
      </c>
      <c r="EX162" s="119">
        <f ca="1">IF($K162&lt;&gt;1,IF(ISNUMBER(INDEX(Import.PLE,$K162,EX$16)),IF(INDEX(Import.PLE,$K162,EX$16)&lt;=mediçao,CX162,0),0),PLE!$AA$28*CX162)</f>
        <v>0</v>
      </c>
      <c r="EY162" s="119">
        <f ca="1">IF($K162&lt;&gt;1,IF(ISNUMBER(INDEX(Import.PLE,$K162,EY$16)),IF(INDEX(Import.PLE,$K162,EY$16)&lt;=mediçao,CY162,0),0),PLE!$AA$28*CY162)</f>
        <v>0</v>
      </c>
      <c r="EZ162" s="119">
        <f ca="1">IF($K162&lt;&gt;1,IF(ISNUMBER(INDEX(Import.PLE,$K162,EZ$16)),IF(INDEX(Import.PLE,$K162,EZ$16)&lt;=mediçao,CZ162,0),0),PLE!$AA$28*CZ162)</f>
        <v>0</v>
      </c>
      <c r="FA162" s="119">
        <f ca="1">IF($K162&lt;&gt;1,IF(ISNUMBER(INDEX(Import.PLE,$K162,FA$16)),IF(INDEX(Import.PLE,$K162,FA$16)&lt;=mediçao,DA162,0),0),PLE!$AA$28*DA162)</f>
        <v>0</v>
      </c>
      <c r="FB162" s="119">
        <f ca="1">IF($K162&lt;&gt;1,IF(ISNUMBER(INDEX(Import.PLE,$K162,FB$16)),IF(INDEX(Import.PLE,$K162,FB$16)&lt;=mediçao,DB162,0),0),PLE!$AA$28*DB162)</f>
        <v>0</v>
      </c>
      <c r="FC162" s="119">
        <f ca="1">IF($K162&lt;&gt;1,IF(ISNUMBER(INDEX(Import.PLE,$K162,FC$16)),IF(INDEX(Import.PLE,$K162,FC$16)&lt;=mediçao,DC162,0),0),PLE!$AA$28*DC162)</f>
        <v>0</v>
      </c>
      <c r="FD162" s="119">
        <f ca="1">IF($K162&lt;&gt;1,IF(ISNUMBER(INDEX(Import.PLE,$K162,FD$16)),IF(INDEX(Import.PLE,$K162,FD$16)&lt;=mediçao,DD162,0),0),PLE!$AA$28*DD162)</f>
        <v>0</v>
      </c>
      <c r="FE162" s="119">
        <f ca="1">IF($K162&lt;&gt;1,IF(ISNUMBER(INDEX(Import.PLE,$K162,FE$16)),IF(INDEX(Import.PLE,$K162,FE$16)&lt;=mediçao,DE162,0),0),PLE!$AA$28*DE162)</f>
        <v>0</v>
      </c>
      <c r="FF162" s="119">
        <f ca="1">IF($K162&lt;&gt;1,IF(ISNUMBER(INDEX(Import.PLE,$K162,FF$16)),IF(INDEX(Import.PLE,$K162,FF$16)&lt;=mediçao,DF162,0),0),PLE!$AA$28*DF162)</f>
        <v>0</v>
      </c>
      <c r="FG162" s="119">
        <f ca="1">IF($K162&lt;&gt;1,IF(ISNUMBER(INDEX(Import.PLE,$K162,FG$16)),IF(INDEX(Import.PLE,$K162,FG$16)&lt;=mediçao,DG162,0),0),PLE!$AA$28*DG162)</f>
        <v>0</v>
      </c>
      <c r="FH162" s="119">
        <f ca="1">IF($K162&lt;&gt;1,IF(ISNUMBER(INDEX(Import.PLE,$K162,FH$16)),IF(INDEX(Import.PLE,$K162,FH$16)&lt;=mediçao,DH162,0),0),PLE!$AA$28*DH162)</f>
        <v>0</v>
      </c>
      <c r="FI162" s="119">
        <f ca="1">IF($K162&lt;&gt;1,IF(ISNUMBER(INDEX(Import.PLE,$K162,FI$16)),IF(INDEX(Import.PLE,$K162,FI$16)&lt;=mediçao,DI162,0),0),PLE!$AA$28*DI162)</f>
        <v>0</v>
      </c>
      <c r="FJ162" s="119">
        <f ca="1">IF($K162&lt;&gt;1,IF(ISNUMBER(INDEX(Import.PLE,$K162,FJ$16)),IF(INDEX(Import.PLE,$K162,FJ$16)&lt;=mediçao,DJ162,0),0),PLE!$AA$28*DJ162)</f>
        <v>0</v>
      </c>
    </row>
    <row r="163" spans="2:166" s="88" customFormat="1" x14ac:dyDescent="0.35">
      <c r="B163" s="118">
        <f t="shared" ca="1" si="61"/>
        <v>146</v>
      </c>
      <c r="C163" s="83" t="str">
        <f t="shared" si="4"/>
        <v>Serviço</v>
      </c>
      <c r="D163" s="138" t="s">
        <v>469</v>
      </c>
      <c r="E163" s="139" t="s">
        <v>470</v>
      </c>
      <c r="F163" s="137" t="s">
        <v>201</v>
      </c>
      <c r="G163" s="174">
        <f t="shared" si="5"/>
        <v>583.05999999999995</v>
      </c>
      <c r="H163" s="175">
        <f t="shared" si="6"/>
        <v>2.3499982849106442</v>
      </c>
      <c r="I163" s="176">
        <v>1370.19</v>
      </c>
      <c r="J163" s="86"/>
      <c r="K163" s="168">
        <f>deactivatedados.form1</f>
        <v>18</v>
      </c>
      <c r="L163" s="167" t="s">
        <v>718</v>
      </c>
      <c r="M163" s="87"/>
      <c r="N163" s="181">
        <v>583.05999999999995</v>
      </c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181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1"/>
      <c r="AT163" s="181"/>
      <c r="AU163" s="181"/>
      <c r="AV163" s="181"/>
      <c r="AW163" s="181"/>
      <c r="AX163" s="181"/>
      <c r="AY163" s="181"/>
      <c r="AZ163" s="181"/>
      <c r="BA163" s="181"/>
      <c r="BB163" s="181"/>
      <c r="BC163" s="181"/>
      <c r="BD163" s="181"/>
      <c r="BE163" s="181"/>
      <c r="BF163" s="181"/>
      <c r="BG163" s="181"/>
      <c r="BH163" s="181"/>
      <c r="BI163" s="181"/>
      <c r="BJ163" s="181"/>
      <c r="BK163" s="181"/>
      <c r="BM163" s="119">
        <f t="shared" ca="1" si="7"/>
        <v>1370.19</v>
      </c>
      <c r="BN163" s="119">
        <f t="shared" si="8"/>
        <v>0</v>
      </c>
      <c r="BO163" s="119">
        <f t="shared" si="9"/>
        <v>0</v>
      </c>
      <c r="BP163" s="119">
        <f t="shared" si="10"/>
        <v>0</v>
      </c>
      <c r="BQ163" s="119">
        <f t="shared" si="11"/>
        <v>0</v>
      </c>
      <c r="BR163" s="119">
        <f t="shared" si="12"/>
        <v>0</v>
      </c>
      <c r="BS163" s="119">
        <f t="shared" si="13"/>
        <v>0</v>
      </c>
      <c r="BT163" s="119">
        <f t="shared" si="14"/>
        <v>0</v>
      </c>
      <c r="BU163" s="119">
        <f t="shared" si="15"/>
        <v>0</v>
      </c>
      <c r="BV163" s="119">
        <f t="shared" si="16"/>
        <v>0</v>
      </c>
      <c r="BW163" s="119">
        <f t="shared" si="17"/>
        <v>0</v>
      </c>
      <c r="BX163" s="119">
        <f t="shared" si="18"/>
        <v>0</v>
      </c>
      <c r="BY163" s="119">
        <f t="shared" si="19"/>
        <v>0</v>
      </c>
      <c r="BZ163" s="119">
        <f t="shared" si="20"/>
        <v>0</v>
      </c>
      <c r="CA163" s="119">
        <f t="shared" si="21"/>
        <v>0</v>
      </c>
      <c r="CB163" s="119">
        <f t="shared" si="22"/>
        <v>0</v>
      </c>
      <c r="CC163" s="119">
        <f t="shared" si="23"/>
        <v>0</v>
      </c>
      <c r="CD163" s="119">
        <f t="shared" si="24"/>
        <v>0</v>
      </c>
      <c r="CE163" s="119">
        <f t="shared" si="25"/>
        <v>0</v>
      </c>
      <c r="CF163" s="119">
        <f t="shared" si="26"/>
        <v>0</v>
      </c>
      <c r="CG163" s="119">
        <f t="shared" si="27"/>
        <v>0</v>
      </c>
      <c r="CH163" s="119">
        <f t="shared" si="28"/>
        <v>0</v>
      </c>
      <c r="CI163" s="119">
        <f t="shared" si="29"/>
        <v>0</v>
      </c>
      <c r="CJ163" s="119">
        <f t="shared" si="30"/>
        <v>0</v>
      </c>
      <c r="CK163" s="119">
        <f t="shared" si="31"/>
        <v>0</v>
      </c>
      <c r="CL163" s="119">
        <f t="shared" si="32"/>
        <v>0</v>
      </c>
      <c r="CM163" s="119">
        <f t="shared" si="33"/>
        <v>0</v>
      </c>
      <c r="CN163" s="119">
        <f t="shared" si="34"/>
        <v>0</v>
      </c>
      <c r="CO163" s="119">
        <f t="shared" si="35"/>
        <v>0</v>
      </c>
      <c r="CP163" s="119">
        <f t="shared" si="36"/>
        <v>0</v>
      </c>
      <c r="CQ163" s="119">
        <f t="shared" si="37"/>
        <v>0</v>
      </c>
      <c r="CR163" s="119">
        <f t="shared" si="38"/>
        <v>0</v>
      </c>
      <c r="CS163" s="119">
        <f t="shared" si="39"/>
        <v>0</v>
      </c>
      <c r="CT163" s="119">
        <f t="shared" si="40"/>
        <v>0</v>
      </c>
      <c r="CU163" s="119">
        <f t="shared" si="41"/>
        <v>0</v>
      </c>
      <c r="CV163" s="119">
        <f t="shared" si="42"/>
        <v>0</v>
      </c>
      <c r="CW163" s="119">
        <f t="shared" si="43"/>
        <v>0</v>
      </c>
      <c r="CX163" s="119">
        <f t="shared" si="44"/>
        <v>0</v>
      </c>
      <c r="CY163" s="119">
        <f t="shared" si="45"/>
        <v>0</v>
      </c>
      <c r="CZ163" s="119">
        <f t="shared" si="46"/>
        <v>0</v>
      </c>
      <c r="DA163" s="119">
        <f t="shared" si="47"/>
        <v>0</v>
      </c>
      <c r="DB163" s="119">
        <f t="shared" si="48"/>
        <v>0</v>
      </c>
      <c r="DC163" s="119">
        <f t="shared" si="49"/>
        <v>0</v>
      </c>
      <c r="DD163" s="119">
        <f t="shared" si="50"/>
        <v>0</v>
      </c>
      <c r="DE163" s="119">
        <f t="shared" si="51"/>
        <v>0</v>
      </c>
      <c r="DF163" s="119">
        <f t="shared" si="52"/>
        <v>0</v>
      </c>
      <c r="DG163" s="119">
        <f t="shared" si="53"/>
        <v>0</v>
      </c>
      <c r="DH163" s="119">
        <f t="shared" si="54"/>
        <v>0</v>
      </c>
      <c r="DI163" s="119">
        <f t="shared" si="55"/>
        <v>0</v>
      </c>
      <c r="DJ163" s="119">
        <f t="shared" si="56"/>
        <v>0</v>
      </c>
      <c r="DK163" s="126" t="str">
        <f t="shared" si="57"/>
        <v>1</v>
      </c>
      <c r="DL163" s="126">
        <f t="shared" ca="1" si="58"/>
        <v>0</v>
      </c>
      <c r="DM163" s="119">
        <f ca="1">IF($K163&lt;&gt;1,IF(ISNUMBER(INDEX(Import.PLE,$K163,DM$16)),IF(INDEX(Import.PLE,$K163,DM$16)&lt;=mediçao,BM163,0),0),PLE!$AA$28*BM163)</f>
        <v>0</v>
      </c>
      <c r="DN163" s="119">
        <f ca="1">IF($K163&lt;&gt;1,IF(ISNUMBER(INDEX(Import.PLE,$K163,DN$16)),IF(INDEX(Import.PLE,$K163,DN$16)&lt;=mediçao,BN163,0),0),PLE!$AA$28*BN163)</f>
        <v>0</v>
      </c>
      <c r="DO163" s="119">
        <f ca="1">IF($K163&lt;&gt;1,IF(ISNUMBER(INDEX(Import.PLE,$K163,DO$16)),IF(INDEX(Import.PLE,$K163,DO$16)&lt;=mediçao,BO163,0),0),PLE!$AA$28*BO163)</f>
        <v>0</v>
      </c>
      <c r="DP163" s="119">
        <f ca="1">IF($K163&lt;&gt;1,IF(ISNUMBER(INDEX(Import.PLE,$K163,DP$16)),IF(INDEX(Import.PLE,$K163,DP$16)&lt;=mediçao,BP163,0),0),PLE!$AA$28*BP163)</f>
        <v>0</v>
      </c>
      <c r="DQ163" s="119">
        <f ca="1">IF($K163&lt;&gt;1,IF(ISNUMBER(INDEX(Import.PLE,$K163,DQ$16)),IF(INDEX(Import.PLE,$K163,DQ$16)&lt;=mediçao,BQ163,0),0),PLE!$AA$28*BQ163)</f>
        <v>0</v>
      </c>
      <c r="DR163" s="119">
        <f ca="1">IF($K163&lt;&gt;1,IF(ISNUMBER(INDEX(Import.PLE,$K163,DR$16)),IF(INDEX(Import.PLE,$K163,DR$16)&lt;=mediçao,BR163,0),0),PLE!$AA$28*BR163)</f>
        <v>0</v>
      </c>
      <c r="DS163" s="119">
        <f ca="1">IF($K163&lt;&gt;1,IF(ISNUMBER(INDEX(Import.PLE,$K163,DS$16)),IF(INDEX(Import.PLE,$K163,DS$16)&lt;=mediçao,BS163,0),0),PLE!$AA$28*BS163)</f>
        <v>0</v>
      </c>
      <c r="DT163" s="119">
        <f ca="1">IF($K163&lt;&gt;1,IF(ISNUMBER(INDEX(Import.PLE,$K163,DT$16)),IF(INDEX(Import.PLE,$K163,DT$16)&lt;=mediçao,BT163,0),0),PLE!$AA$28*BT163)</f>
        <v>0</v>
      </c>
      <c r="DU163" s="119">
        <f ca="1">IF($K163&lt;&gt;1,IF(ISNUMBER(INDEX(Import.PLE,$K163,DU$16)),IF(INDEX(Import.PLE,$K163,DU$16)&lt;=mediçao,BU163,0),0),PLE!$AA$28*BU163)</f>
        <v>0</v>
      </c>
      <c r="DV163" s="119">
        <f ca="1">IF($K163&lt;&gt;1,IF(ISNUMBER(INDEX(Import.PLE,$K163,DV$16)),IF(INDEX(Import.PLE,$K163,DV$16)&lt;=mediçao,BV163,0),0),PLE!$AA$28*BV163)</f>
        <v>0</v>
      </c>
      <c r="DW163" s="119">
        <f ca="1">IF($K163&lt;&gt;1,IF(ISNUMBER(INDEX(Import.PLE,$K163,DW$16)),IF(INDEX(Import.PLE,$K163,DW$16)&lt;=mediçao,BW163,0),0),PLE!$AA$28*BW163)</f>
        <v>0</v>
      </c>
      <c r="DX163" s="119">
        <f ca="1">IF($K163&lt;&gt;1,IF(ISNUMBER(INDEX(Import.PLE,$K163,DX$16)),IF(INDEX(Import.PLE,$K163,DX$16)&lt;=mediçao,BX163,0),0),PLE!$AA$28*BX163)</f>
        <v>0</v>
      </c>
      <c r="DY163" s="119">
        <f ca="1">IF($K163&lt;&gt;1,IF(ISNUMBER(INDEX(Import.PLE,$K163,DY$16)),IF(INDEX(Import.PLE,$K163,DY$16)&lt;=mediçao,BY163,0),0),PLE!$AA$28*BY163)</f>
        <v>0</v>
      </c>
      <c r="DZ163" s="119">
        <f ca="1">IF($K163&lt;&gt;1,IF(ISNUMBER(INDEX(Import.PLE,$K163,DZ$16)),IF(INDEX(Import.PLE,$K163,DZ$16)&lt;=mediçao,BZ163,0),0),PLE!$AA$28*BZ163)</f>
        <v>0</v>
      </c>
      <c r="EA163" s="119">
        <f ca="1">IF($K163&lt;&gt;1,IF(ISNUMBER(INDEX(Import.PLE,$K163,EA$16)),IF(INDEX(Import.PLE,$K163,EA$16)&lt;=mediçao,CA163,0),0),PLE!$AA$28*CA163)</f>
        <v>0</v>
      </c>
      <c r="EB163" s="119">
        <f ca="1">IF($K163&lt;&gt;1,IF(ISNUMBER(INDEX(Import.PLE,$K163,EB$16)),IF(INDEX(Import.PLE,$K163,EB$16)&lt;=mediçao,CB163,0),0),PLE!$AA$28*CB163)</f>
        <v>0</v>
      </c>
      <c r="EC163" s="119">
        <f ca="1">IF($K163&lt;&gt;1,IF(ISNUMBER(INDEX(Import.PLE,$K163,EC$16)),IF(INDEX(Import.PLE,$K163,EC$16)&lt;=mediçao,CC163,0),0),PLE!$AA$28*CC163)</f>
        <v>0</v>
      </c>
      <c r="ED163" s="119">
        <f ca="1">IF($K163&lt;&gt;1,IF(ISNUMBER(INDEX(Import.PLE,$K163,ED$16)),IF(INDEX(Import.PLE,$K163,ED$16)&lt;=mediçao,CD163,0),0),PLE!$AA$28*CD163)</f>
        <v>0</v>
      </c>
      <c r="EE163" s="119">
        <f ca="1">IF($K163&lt;&gt;1,IF(ISNUMBER(INDEX(Import.PLE,$K163,EE$16)),IF(INDEX(Import.PLE,$K163,EE$16)&lt;=mediçao,CE163,0),0),PLE!$AA$28*CE163)</f>
        <v>0</v>
      </c>
      <c r="EF163" s="119">
        <f ca="1">IF($K163&lt;&gt;1,IF(ISNUMBER(INDEX(Import.PLE,$K163,EF$16)),IF(INDEX(Import.PLE,$K163,EF$16)&lt;=mediçao,CF163,0),0),PLE!$AA$28*CF163)</f>
        <v>0</v>
      </c>
      <c r="EG163" s="119">
        <f ca="1">IF($K163&lt;&gt;1,IF(ISNUMBER(INDEX(Import.PLE,$K163,EG$16)),IF(INDEX(Import.PLE,$K163,EG$16)&lt;=mediçao,CG163,0),0),PLE!$AA$28*CG163)</f>
        <v>0</v>
      </c>
      <c r="EH163" s="119">
        <f ca="1">IF($K163&lt;&gt;1,IF(ISNUMBER(INDEX(Import.PLE,$K163,EH$16)),IF(INDEX(Import.PLE,$K163,EH$16)&lt;=mediçao,CH163,0),0),PLE!$AA$28*CH163)</f>
        <v>0</v>
      </c>
      <c r="EI163" s="119">
        <f ca="1">IF($K163&lt;&gt;1,IF(ISNUMBER(INDEX(Import.PLE,$K163,EI$16)),IF(INDEX(Import.PLE,$K163,EI$16)&lt;=mediçao,CI163,0),0),PLE!$AA$28*CI163)</f>
        <v>0</v>
      </c>
      <c r="EJ163" s="119">
        <f ca="1">IF($K163&lt;&gt;1,IF(ISNUMBER(INDEX(Import.PLE,$K163,EJ$16)),IF(INDEX(Import.PLE,$K163,EJ$16)&lt;=mediçao,CJ163,0),0),PLE!$AA$28*CJ163)</f>
        <v>0</v>
      </c>
      <c r="EK163" s="119">
        <f ca="1">IF($K163&lt;&gt;1,IF(ISNUMBER(INDEX(Import.PLE,$K163,EK$16)),IF(INDEX(Import.PLE,$K163,EK$16)&lt;=mediçao,CK163,0),0),PLE!$AA$28*CK163)</f>
        <v>0</v>
      </c>
      <c r="EL163" s="119">
        <f ca="1">IF($K163&lt;&gt;1,IF(ISNUMBER(INDEX(Import.PLE,$K163,EL$16)),IF(INDEX(Import.PLE,$K163,EL$16)&lt;=mediçao,CL163,0),0),PLE!$AA$28*CL163)</f>
        <v>0</v>
      </c>
      <c r="EM163" s="119">
        <f ca="1">IF($K163&lt;&gt;1,IF(ISNUMBER(INDEX(Import.PLE,$K163,EM$16)),IF(INDEX(Import.PLE,$K163,EM$16)&lt;=mediçao,CM163,0),0),PLE!$AA$28*CM163)</f>
        <v>0</v>
      </c>
      <c r="EN163" s="119">
        <f ca="1">IF($K163&lt;&gt;1,IF(ISNUMBER(INDEX(Import.PLE,$K163,EN$16)),IF(INDEX(Import.PLE,$K163,EN$16)&lt;=mediçao,CN163,0),0),PLE!$AA$28*CN163)</f>
        <v>0</v>
      </c>
      <c r="EO163" s="119">
        <f ca="1">IF($K163&lt;&gt;1,IF(ISNUMBER(INDEX(Import.PLE,$K163,EO$16)),IF(INDEX(Import.PLE,$K163,EO$16)&lt;=mediçao,CO163,0),0),PLE!$AA$28*CO163)</f>
        <v>0</v>
      </c>
      <c r="EP163" s="119">
        <f ca="1">IF($K163&lt;&gt;1,IF(ISNUMBER(INDEX(Import.PLE,$K163,EP$16)),IF(INDEX(Import.PLE,$K163,EP$16)&lt;=mediçao,CP163,0),0),PLE!$AA$28*CP163)</f>
        <v>0</v>
      </c>
      <c r="EQ163" s="119">
        <f ca="1">IF($K163&lt;&gt;1,IF(ISNUMBER(INDEX(Import.PLE,$K163,EQ$16)),IF(INDEX(Import.PLE,$K163,EQ$16)&lt;=mediçao,CQ163,0),0),PLE!$AA$28*CQ163)</f>
        <v>0</v>
      </c>
      <c r="ER163" s="119">
        <f ca="1">IF($K163&lt;&gt;1,IF(ISNUMBER(INDEX(Import.PLE,$K163,ER$16)),IF(INDEX(Import.PLE,$K163,ER$16)&lt;=mediçao,CR163,0),0),PLE!$AA$28*CR163)</f>
        <v>0</v>
      </c>
      <c r="ES163" s="119">
        <f ca="1">IF($K163&lt;&gt;1,IF(ISNUMBER(INDEX(Import.PLE,$K163,ES$16)),IF(INDEX(Import.PLE,$K163,ES$16)&lt;=mediçao,CS163,0),0),PLE!$AA$28*CS163)</f>
        <v>0</v>
      </c>
      <c r="ET163" s="119">
        <f ca="1">IF($K163&lt;&gt;1,IF(ISNUMBER(INDEX(Import.PLE,$K163,ET$16)),IF(INDEX(Import.PLE,$K163,ET$16)&lt;=mediçao,CT163,0),0),PLE!$AA$28*CT163)</f>
        <v>0</v>
      </c>
      <c r="EU163" s="119">
        <f ca="1">IF($K163&lt;&gt;1,IF(ISNUMBER(INDEX(Import.PLE,$K163,EU$16)),IF(INDEX(Import.PLE,$K163,EU$16)&lt;=mediçao,CU163,0),0),PLE!$AA$28*CU163)</f>
        <v>0</v>
      </c>
      <c r="EV163" s="119">
        <f ca="1">IF($K163&lt;&gt;1,IF(ISNUMBER(INDEX(Import.PLE,$K163,EV$16)),IF(INDEX(Import.PLE,$K163,EV$16)&lt;=mediçao,CV163,0),0),PLE!$AA$28*CV163)</f>
        <v>0</v>
      </c>
      <c r="EW163" s="119">
        <f ca="1">IF($K163&lt;&gt;1,IF(ISNUMBER(INDEX(Import.PLE,$K163,EW$16)),IF(INDEX(Import.PLE,$K163,EW$16)&lt;=mediçao,CW163,0),0),PLE!$AA$28*CW163)</f>
        <v>0</v>
      </c>
      <c r="EX163" s="119">
        <f ca="1">IF($K163&lt;&gt;1,IF(ISNUMBER(INDEX(Import.PLE,$K163,EX$16)),IF(INDEX(Import.PLE,$K163,EX$16)&lt;=mediçao,CX163,0),0),PLE!$AA$28*CX163)</f>
        <v>0</v>
      </c>
      <c r="EY163" s="119">
        <f ca="1">IF($K163&lt;&gt;1,IF(ISNUMBER(INDEX(Import.PLE,$K163,EY$16)),IF(INDEX(Import.PLE,$K163,EY$16)&lt;=mediçao,CY163,0),0),PLE!$AA$28*CY163)</f>
        <v>0</v>
      </c>
      <c r="EZ163" s="119">
        <f ca="1">IF($K163&lt;&gt;1,IF(ISNUMBER(INDEX(Import.PLE,$K163,EZ$16)),IF(INDEX(Import.PLE,$K163,EZ$16)&lt;=mediçao,CZ163,0),0),PLE!$AA$28*CZ163)</f>
        <v>0</v>
      </c>
      <c r="FA163" s="119">
        <f ca="1">IF($K163&lt;&gt;1,IF(ISNUMBER(INDEX(Import.PLE,$K163,FA$16)),IF(INDEX(Import.PLE,$K163,FA$16)&lt;=mediçao,DA163,0),0),PLE!$AA$28*DA163)</f>
        <v>0</v>
      </c>
      <c r="FB163" s="119">
        <f ca="1">IF($K163&lt;&gt;1,IF(ISNUMBER(INDEX(Import.PLE,$K163,FB$16)),IF(INDEX(Import.PLE,$K163,FB$16)&lt;=mediçao,DB163,0),0),PLE!$AA$28*DB163)</f>
        <v>0</v>
      </c>
      <c r="FC163" s="119">
        <f ca="1">IF($K163&lt;&gt;1,IF(ISNUMBER(INDEX(Import.PLE,$K163,FC$16)),IF(INDEX(Import.PLE,$K163,FC$16)&lt;=mediçao,DC163,0),0),PLE!$AA$28*DC163)</f>
        <v>0</v>
      </c>
      <c r="FD163" s="119">
        <f ca="1">IF($K163&lt;&gt;1,IF(ISNUMBER(INDEX(Import.PLE,$K163,FD$16)),IF(INDEX(Import.PLE,$K163,FD$16)&lt;=mediçao,DD163,0),0),PLE!$AA$28*DD163)</f>
        <v>0</v>
      </c>
      <c r="FE163" s="119">
        <f ca="1">IF($K163&lt;&gt;1,IF(ISNUMBER(INDEX(Import.PLE,$K163,FE$16)),IF(INDEX(Import.PLE,$K163,FE$16)&lt;=mediçao,DE163,0),0),PLE!$AA$28*DE163)</f>
        <v>0</v>
      </c>
      <c r="FF163" s="119">
        <f ca="1">IF($K163&lt;&gt;1,IF(ISNUMBER(INDEX(Import.PLE,$K163,FF$16)),IF(INDEX(Import.PLE,$K163,FF$16)&lt;=mediçao,DF163,0),0),PLE!$AA$28*DF163)</f>
        <v>0</v>
      </c>
      <c r="FG163" s="119">
        <f ca="1">IF($K163&lt;&gt;1,IF(ISNUMBER(INDEX(Import.PLE,$K163,FG$16)),IF(INDEX(Import.PLE,$K163,FG$16)&lt;=mediçao,DG163,0),0),PLE!$AA$28*DG163)</f>
        <v>0</v>
      </c>
      <c r="FH163" s="119">
        <f ca="1">IF($K163&lt;&gt;1,IF(ISNUMBER(INDEX(Import.PLE,$K163,FH$16)),IF(INDEX(Import.PLE,$K163,FH$16)&lt;=mediçao,DH163,0),0),PLE!$AA$28*DH163)</f>
        <v>0</v>
      </c>
      <c r="FI163" s="119">
        <f ca="1">IF($K163&lt;&gt;1,IF(ISNUMBER(INDEX(Import.PLE,$K163,FI$16)),IF(INDEX(Import.PLE,$K163,FI$16)&lt;=mediçao,DI163,0),0),PLE!$AA$28*DI163)</f>
        <v>0</v>
      </c>
      <c r="FJ163" s="119">
        <f ca="1">IF($K163&lt;&gt;1,IF(ISNUMBER(INDEX(Import.PLE,$K163,FJ$16)),IF(INDEX(Import.PLE,$K163,FJ$16)&lt;=mediçao,DJ163,0),0),PLE!$AA$28*DJ163)</f>
        <v>0</v>
      </c>
    </row>
    <row r="164" spans="2:166" s="88" customFormat="1" ht="10.5" x14ac:dyDescent="0.35">
      <c r="B164" s="118">
        <f t="shared" ca="1" si="61"/>
        <v>147</v>
      </c>
      <c r="C164" s="83" t="str">
        <f t="shared" si="4"/>
        <v>Nível</v>
      </c>
      <c r="D164" s="138" t="s">
        <v>471</v>
      </c>
      <c r="E164" s="139" t="s">
        <v>472</v>
      </c>
      <c r="F164" s="137"/>
      <c r="G164" s="174" t="str">
        <f t="shared" si="5"/>
        <v/>
      </c>
      <c r="H164" s="175" t="str">
        <f t="shared" si="6"/>
        <v/>
      </c>
      <c r="I164" s="176">
        <v>108350.25</v>
      </c>
      <c r="J164" s="86"/>
      <c r="K164" s="168" t="str">
        <f>deactivatedados.form1</f>
        <v/>
      </c>
      <c r="L164" s="167"/>
      <c r="M164" s="87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1"/>
      <c r="AX164" s="181"/>
      <c r="AY164" s="181"/>
      <c r="AZ164" s="181"/>
      <c r="BA164" s="181"/>
      <c r="BB164" s="181"/>
      <c r="BC164" s="181"/>
      <c r="BD164" s="181"/>
      <c r="BE164" s="181"/>
      <c r="BF164" s="181"/>
      <c r="BG164" s="181"/>
      <c r="BH164" s="181"/>
      <c r="BI164" s="181"/>
      <c r="BJ164" s="181"/>
      <c r="BK164" s="181"/>
      <c r="BM164" s="119">
        <f t="shared" si="7"/>
        <v>0</v>
      </c>
      <c r="BN164" s="119">
        <f t="shared" si="8"/>
        <v>0</v>
      </c>
      <c r="BO164" s="119">
        <f t="shared" si="9"/>
        <v>0</v>
      </c>
      <c r="BP164" s="119">
        <f t="shared" si="10"/>
        <v>0</v>
      </c>
      <c r="BQ164" s="119">
        <f t="shared" si="11"/>
        <v>0</v>
      </c>
      <c r="BR164" s="119">
        <f t="shared" si="12"/>
        <v>0</v>
      </c>
      <c r="BS164" s="119">
        <f t="shared" si="13"/>
        <v>0</v>
      </c>
      <c r="BT164" s="119">
        <f t="shared" si="14"/>
        <v>0</v>
      </c>
      <c r="BU164" s="119">
        <f t="shared" si="15"/>
        <v>0</v>
      </c>
      <c r="BV164" s="119">
        <f t="shared" si="16"/>
        <v>0</v>
      </c>
      <c r="BW164" s="119">
        <f t="shared" si="17"/>
        <v>0</v>
      </c>
      <c r="BX164" s="119">
        <f t="shared" si="18"/>
        <v>0</v>
      </c>
      <c r="BY164" s="119">
        <f t="shared" si="19"/>
        <v>0</v>
      </c>
      <c r="BZ164" s="119">
        <f t="shared" si="20"/>
        <v>0</v>
      </c>
      <c r="CA164" s="119">
        <f t="shared" si="21"/>
        <v>0</v>
      </c>
      <c r="CB164" s="119">
        <f t="shared" si="22"/>
        <v>0</v>
      </c>
      <c r="CC164" s="119">
        <f t="shared" si="23"/>
        <v>0</v>
      </c>
      <c r="CD164" s="119">
        <f t="shared" si="24"/>
        <v>0</v>
      </c>
      <c r="CE164" s="119">
        <f t="shared" si="25"/>
        <v>0</v>
      </c>
      <c r="CF164" s="119">
        <f t="shared" si="26"/>
        <v>0</v>
      </c>
      <c r="CG164" s="119">
        <f t="shared" si="27"/>
        <v>0</v>
      </c>
      <c r="CH164" s="119">
        <f t="shared" si="28"/>
        <v>0</v>
      </c>
      <c r="CI164" s="119">
        <f t="shared" si="29"/>
        <v>0</v>
      </c>
      <c r="CJ164" s="119">
        <f t="shared" si="30"/>
        <v>0</v>
      </c>
      <c r="CK164" s="119">
        <f t="shared" si="31"/>
        <v>0</v>
      </c>
      <c r="CL164" s="119">
        <f t="shared" si="32"/>
        <v>0</v>
      </c>
      <c r="CM164" s="119">
        <f t="shared" si="33"/>
        <v>0</v>
      </c>
      <c r="CN164" s="119">
        <f t="shared" si="34"/>
        <v>0</v>
      </c>
      <c r="CO164" s="119">
        <f t="shared" si="35"/>
        <v>0</v>
      </c>
      <c r="CP164" s="119">
        <f t="shared" si="36"/>
        <v>0</v>
      </c>
      <c r="CQ164" s="119">
        <f t="shared" si="37"/>
        <v>0</v>
      </c>
      <c r="CR164" s="119">
        <f t="shared" si="38"/>
        <v>0</v>
      </c>
      <c r="CS164" s="119">
        <f t="shared" si="39"/>
        <v>0</v>
      </c>
      <c r="CT164" s="119">
        <f t="shared" si="40"/>
        <v>0</v>
      </c>
      <c r="CU164" s="119">
        <f t="shared" si="41"/>
        <v>0</v>
      </c>
      <c r="CV164" s="119">
        <f t="shared" si="42"/>
        <v>0</v>
      </c>
      <c r="CW164" s="119">
        <f t="shared" si="43"/>
        <v>0</v>
      </c>
      <c r="CX164" s="119">
        <f t="shared" si="44"/>
        <v>0</v>
      </c>
      <c r="CY164" s="119">
        <f t="shared" si="45"/>
        <v>0</v>
      </c>
      <c r="CZ164" s="119">
        <f t="shared" si="46"/>
        <v>0</v>
      </c>
      <c r="DA164" s="119">
        <f t="shared" si="47"/>
        <v>0</v>
      </c>
      <c r="DB164" s="119">
        <f t="shared" si="48"/>
        <v>0</v>
      </c>
      <c r="DC164" s="119">
        <f t="shared" si="49"/>
        <v>0</v>
      </c>
      <c r="DD164" s="119">
        <f t="shared" si="50"/>
        <v>0</v>
      </c>
      <c r="DE164" s="119">
        <f t="shared" si="51"/>
        <v>0</v>
      </c>
      <c r="DF164" s="119">
        <f t="shared" si="52"/>
        <v>0</v>
      </c>
      <c r="DG164" s="119">
        <f t="shared" si="53"/>
        <v>0</v>
      </c>
      <c r="DH164" s="119">
        <f t="shared" si="54"/>
        <v>0</v>
      </c>
      <c r="DI164" s="119">
        <f t="shared" si="55"/>
        <v>0</v>
      </c>
      <c r="DJ164" s="119">
        <f t="shared" si="56"/>
        <v>0</v>
      </c>
      <c r="DK164" s="126" t="str">
        <f t="shared" si="57"/>
        <v>2</v>
      </c>
      <c r="DL164" s="126">
        <f t="shared" ca="1" si="58"/>
        <v>0</v>
      </c>
      <c r="DM164" s="119">
        <f ca="1">IF($K164&lt;&gt;1,IF(ISNUMBER(INDEX(Import.PLE,$K164,DM$16)),IF(INDEX(Import.PLE,$K164,DM$16)&lt;=mediçao,BM164,0),0),PLE!$AA$28*BM164)</f>
        <v>0</v>
      </c>
      <c r="DN164" s="119">
        <f ca="1">IF($K164&lt;&gt;1,IF(ISNUMBER(INDEX(Import.PLE,$K164,DN$16)),IF(INDEX(Import.PLE,$K164,DN$16)&lt;=mediçao,BN164,0),0),PLE!$AA$28*BN164)</f>
        <v>0</v>
      </c>
      <c r="DO164" s="119">
        <f ca="1">IF($K164&lt;&gt;1,IF(ISNUMBER(INDEX(Import.PLE,$K164,DO$16)),IF(INDEX(Import.PLE,$K164,DO$16)&lt;=mediçao,BO164,0),0),PLE!$AA$28*BO164)</f>
        <v>0</v>
      </c>
      <c r="DP164" s="119">
        <f ca="1">IF($K164&lt;&gt;1,IF(ISNUMBER(INDEX(Import.PLE,$K164,DP$16)),IF(INDEX(Import.PLE,$K164,DP$16)&lt;=mediçao,BP164,0),0),PLE!$AA$28*BP164)</f>
        <v>0</v>
      </c>
      <c r="DQ164" s="119">
        <f ca="1">IF($K164&lt;&gt;1,IF(ISNUMBER(INDEX(Import.PLE,$K164,DQ$16)),IF(INDEX(Import.PLE,$K164,DQ$16)&lt;=mediçao,BQ164,0),0),PLE!$AA$28*BQ164)</f>
        <v>0</v>
      </c>
      <c r="DR164" s="119">
        <f ca="1">IF($K164&lt;&gt;1,IF(ISNUMBER(INDEX(Import.PLE,$K164,DR$16)),IF(INDEX(Import.PLE,$K164,DR$16)&lt;=mediçao,BR164,0),0),PLE!$AA$28*BR164)</f>
        <v>0</v>
      </c>
      <c r="DS164" s="119">
        <f ca="1">IF($K164&lt;&gt;1,IF(ISNUMBER(INDEX(Import.PLE,$K164,DS$16)),IF(INDEX(Import.PLE,$K164,DS$16)&lt;=mediçao,BS164,0),0),PLE!$AA$28*BS164)</f>
        <v>0</v>
      </c>
      <c r="DT164" s="119">
        <f ca="1">IF($K164&lt;&gt;1,IF(ISNUMBER(INDEX(Import.PLE,$K164,DT$16)),IF(INDEX(Import.PLE,$K164,DT$16)&lt;=mediçao,BT164,0),0),PLE!$AA$28*BT164)</f>
        <v>0</v>
      </c>
      <c r="DU164" s="119">
        <f ca="1">IF($K164&lt;&gt;1,IF(ISNUMBER(INDEX(Import.PLE,$K164,DU$16)),IF(INDEX(Import.PLE,$K164,DU$16)&lt;=mediçao,BU164,0),0),PLE!$AA$28*BU164)</f>
        <v>0</v>
      </c>
      <c r="DV164" s="119">
        <f ca="1">IF($K164&lt;&gt;1,IF(ISNUMBER(INDEX(Import.PLE,$K164,DV$16)),IF(INDEX(Import.PLE,$K164,DV$16)&lt;=mediçao,BV164,0),0),PLE!$AA$28*BV164)</f>
        <v>0</v>
      </c>
      <c r="DW164" s="119">
        <f ca="1">IF($K164&lt;&gt;1,IF(ISNUMBER(INDEX(Import.PLE,$K164,DW$16)),IF(INDEX(Import.PLE,$K164,DW$16)&lt;=mediçao,BW164,0),0),PLE!$AA$28*BW164)</f>
        <v>0</v>
      </c>
      <c r="DX164" s="119">
        <f ca="1">IF($K164&lt;&gt;1,IF(ISNUMBER(INDEX(Import.PLE,$K164,DX$16)),IF(INDEX(Import.PLE,$K164,DX$16)&lt;=mediçao,BX164,0),0),PLE!$AA$28*BX164)</f>
        <v>0</v>
      </c>
      <c r="DY164" s="119">
        <f ca="1">IF($K164&lt;&gt;1,IF(ISNUMBER(INDEX(Import.PLE,$K164,DY$16)),IF(INDEX(Import.PLE,$K164,DY$16)&lt;=mediçao,BY164,0),0),PLE!$AA$28*BY164)</f>
        <v>0</v>
      </c>
      <c r="DZ164" s="119">
        <f ca="1">IF($K164&lt;&gt;1,IF(ISNUMBER(INDEX(Import.PLE,$K164,DZ$16)),IF(INDEX(Import.PLE,$K164,DZ$16)&lt;=mediçao,BZ164,0),0),PLE!$AA$28*BZ164)</f>
        <v>0</v>
      </c>
      <c r="EA164" s="119">
        <f ca="1">IF($K164&lt;&gt;1,IF(ISNUMBER(INDEX(Import.PLE,$K164,EA$16)),IF(INDEX(Import.PLE,$K164,EA$16)&lt;=mediçao,CA164,0),0),PLE!$AA$28*CA164)</f>
        <v>0</v>
      </c>
      <c r="EB164" s="119">
        <f ca="1">IF($K164&lt;&gt;1,IF(ISNUMBER(INDEX(Import.PLE,$K164,EB$16)),IF(INDEX(Import.PLE,$K164,EB$16)&lt;=mediçao,CB164,0),0),PLE!$AA$28*CB164)</f>
        <v>0</v>
      </c>
      <c r="EC164" s="119">
        <f ca="1">IF($K164&lt;&gt;1,IF(ISNUMBER(INDEX(Import.PLE,$K164,EC$16)),IF(INDEX(Import.PLE,$K164,EC$16)&lt;=mediçao,CC164,0),0),PLE!$AA$28*CC164)</f>
        <v>0</v>
      </c>
      <c r="ED164" s="119">
        <f ca="1">IF($K164&lt;&gt;1,IF(ISNUMBER(INDEX(Import.PLE,$K164,ED$16)),IF(INDEX(Import.PLE,$K164,ED$16)&lt;=mediçao,CD164,0),0),PLE!$AA$28*CD164)</f>
        <v>0</v>
      </c>
      <c r="EE164" s="119">
        <f ca="1">IF($K164&lt;&gt;1,IF(ISNUMBER(INDEX(Import.PLE,$K164,EE$16)),IF(INDEX(Import.PLE,$K164,EE$16)&lt;=mediçao,CE164,0),0),PLE!$AA$28*CE164)</f>
        <v>0</v>
      </c>
      <c r="EF164" s="119">
        <f ca="1">IF($K164&lt;&gt;1,IF(ISNUMBER(INDEX(Import.PLE,$K164,EF$16)),IF(INDEX(Import.PLE,$K164,EF$16)&lt;=mediçao,CF164,0),0),PLE!$AA$28*CF164)</f>
        <v>0</v>
      </c>
      <c r="EG164" s="119">
        <f ca="1">IF($K164&lt;&gt;1,IF(ISNUMBER(INDEX(Import.PLE,$K164,EG$16)),IF(INDEX(Import.PLE,$K164,EG$16)&lt;=mediçao,CG164,0),0),PLE!$AA$28*CG164)</f>
        <v>0</v>
      </c>
      <c r="EH164" s="119">
        <f ca="1">IF($K164&lt;&gt;1,IF(ISNUMBER(INDEX(Import.PLE,$K164,EH$16)),IF(INDEX(Import.PLE,$K164,EH$16)&lt;=mediçao,CH164,0),0),PLE!$AA$28*CH164)</f>
        <v>0</v>
      </c>
      <c r="EI164" s="119">
        <f ca="1">IF($K164&lt;&gt;1,IF(ISNUMBER(INDEX(Import.PLE,$K164,EI$16)),IF(INDEX(Import.PLE,$K164,EI$16)&lt;=mediçao,CI164,0),0),PLE!$AA$28*CI164)</f>
        <v>0</v>
      </c>
      <c r="EJ164" s="119">
        <f ca="1">IF($K164&lt;&gt;1,IF(ISNUMBER(INDEX(Import.PLE,$K164,EJ$16)),IF(INDEX(Import.PLE,$K164,EJ$16)&lt;=mediçao,CJ164,0),0),PLE!$AA$28*CJ164)</f>
        <v>0</v>
      </c>
      <c r="EK164" s="119">
        <f ca="1">IF($K164&lt;&gt;1,IF(ISNUMBER(INDEX(Import.PLE,$K164,EK$16)),IF(INDEX(Import.PLE,$K164,EK$16)&lt;=mediçao,CK164,0),0),PLE!$AA$28*CK164)</f>
        <v>0</v>
      </c>
      <c r="EL164" s="119">
        <f ca="1">IF($K164&lt;&gt;1,IF(ISNUMBER(INDEX(Import.PLE,$K164,EL$16)),IF(INDEX(Import.PLE,$K164,EL$16)&lt;=mediçao,CL164,0),0),PLE!$AA$28*CL164)</f>
        <v>0</v>
      </c>
      <c r="EM164" s="119">
        <f ca="1">IF($K164&lt;&gt;1,IF(ISNUMBER(INDEX(Import.PLE,$K164,EM$16)),IF(INDEX(Import.PLE,$K164,EM$16)&lt;=mediçao,CM164,0),0),PLE!$AA$28*CM164)</f>
        <v>0</v>
      </c>
      <c r="EN164" s="119">
        <f ca="1">IF($K164&lt;&gt;1,IF(ISNUMBER(INDEX(Import.PLE,$K164,EN$16)),IF(INDEX(Import.PLE,$K164,EN$16)&lt;=mediçao,CN164,0),0),PLE!$AA$28*CN164)</f>
        <v>0</v>
      </c>
      <c r="EO164" s="119">
        <f ca="1">IF($K164&lt;&gt;1,IF(ISNUMBER(INDEX(Import.PLE,$K164,EO$16)),IF(INDEX(Import.PLE,$K164,EO$16)&lt;=mediçao,CO164,0),0),PLE!$AA$28*CO164)</f>
        <v>0</v>
      </c>
      <c r="EP164" s="119">
        <f ca="1">IF($K164&lt;&gt;1,IF(ISNUMBER(INDEX(Import.PLE,$K164,EP$16)),IF(INDEX(Import.PLE,$K164,EP$16)&lt;=mediçao,CP164,0),0),PLE!$AA$28*CP164)</f>
        <v>0</v>
      </c>
      <c r="EQ164" s="119">
        <f ca="1">IF($K164&lt;&gt;1,IF(ISNUMBER(INDEX(Import.PLE,$K164,EQ$16)),IF(INDEX(Import.PLE,$K164,EQ$16)&lt;=mediçao,CQ164,0),0),PLE!$AA$28*CQ164)</f>
        <v>0</v>
      </c>
      <c r="ER164" s="119">
        <f ca="1">IF($K164&lt;&gt;1,IF(ISNUMBER(INDEX(Import.PLE,$K164,ER$16)),IF(INDEX(Import.PLE,$K164,ER$16)&lt;=mediçao,CR164,0),0),PLE!$AA$28*CR164)</f>
        <v>0</v>
      </c>
      <c r="ES164" s="119">
        <f ca="1">IF($K164&lt;&gt;1,IF(ISNUMBER(INDEX(Import.PLE,$K164,ES$16)),IF(INDEX(Import.PLE,$K164,ES$16)&lt;=mediçao,CS164,0),0),PLE!$AA$28*CS164)</f>
        <v>0</v>
      </c>
      <c r="ET164" s="119">
        <f ca="1">IF($K164&lt;&gt;1,IF(ISNUMBER(INDEX(Import.PLE,$K164,ET$16)),IF(INDEX(Import.PLE,$K164,ET$16)&lt;=mediçao,CT164,0),0),PLE!$AA$28*CT164)</f>
        <v>0</v>
      </c>
      <c r="EU164" s="119">
        <f ca="1">IF($K164&lt;&gt;1,IF(ISNUMBER(INDEX(Import.PLE,$K164,EU$16)),IF(INDEX(Import.PLE,$K164,EU$16)&lt;=mediçao,CU164,0),0),PLE!$AA$28*CU164)</f>
        <v>0</v>
      </c>
      <c r="EV164" s="119">
        <f ca="1">IF($K164&lt;&gt;1,IF(ISNUMBER(INDEX(Import.PLE,$K164,EV$16)),IF(INDEX(Import.PLE,$K164,EV$16)&lt;=mediçao,CV164,0),0),PLE!$AA$28*CV164)</f>
        <v>0</v>
      </c>
      <c r="EW164" s="119">
        <f ca="1">IF($K164&lt;&gt;1,IF(ISNUMBER(INDEX(Import.PLE,$K164,EW$16)),IF(INDEX(Import.PLE,$K164,EW$16)&lt;=mediçao,CW164,0),0),PLE!$AA$28*CW164)</f>
        <v>0</v>
      </c>
      <c r="EX164" s="119">
        <f ca="1">IF($K164&lt;&gt;1,IF(ISNUMBER(INDEX(Import.PLE,$K164,EX$16)),IF(INDEX(Import.PLE,$K164,EX$16)&lt;=mediçao,CX164,0),0),PLE!$AA$28*CX164)</f>
        <v>0</v>
      </c>
      <c r="EY164" s="119">
        <f ca="1">IF($K164&lt;&gt;1,IF(ISNUMBER(INDEX(Import.PLE,$K164,EY$16)),IF(INDEX(Import.PLE,$K164,EY$16)&lt;=mediçao,CY164,0),0),PLE!$AA$28*CY164)</f>
        <v>0</v>
      </c>
      <c r="EZ164" s="119">
        <f ca="1">IF($K164&lt;&gt;1,IF(ISNUMBER(INDEX(Import.PLE,$K164,EZ$16)),IF(INDEX(Import.PLE,$K164,EZ$16)&lt;=mediçao,CZ164,0),0),PLE!$AA$28*CZ164)</f>
        <v>0</v>
      </c>
      <c r="FA164" s="119">
        <f ca="1">IF($K164&lt;&gt;1,IF(ISNUMBER(INDEX(Import.PLE,$K164,FA$16)),IF(INDEX(Import.PLE,$K164,FA$16)&lt;=mediçao,DA164,0),0),PLE!$AA$28*DA164)</f>
        <v>0</v>
      </c>
      <c r="FB164" s="119">
        <f ca="1">IF($K164&lt;&gt;1,IF(ISNUMBER(INDEX(Import.PLE,$K164,FB$16)),IF(INDEX(Import.PLE,$K164,FB$16)&lt;=mediçao,DB164,0),0),PLE!$AA$28*DB164)</f>
        <v>0</v>
      </c>
      <c r="FC164" s="119">
        <f ca="1">IF($K164&lt;&gt;1,IF(ISNUMBER(INDEX(Import.PLE,$K164,FC$16)),IF(INDEX(Import.PLE,$K164,FC$16)&lt;=mediçao,DC164,0),0),PLE!$AA$28*DC164)</f>
        <v>0</v>
      </c>
      <c r="FD164" s="119">
        <f ca="1">IF($K164&lt;&gt;1,IF(ISNUMBER(INDEX(Import.PLE,$K164,FD$16)),IF(INDEX(Import.PLE,$K164,FD$16)&lt;=mediçao,DD164,0),0),PLE!$AA$28*DD164)</f>
        <v>0</v>
      </c>
      <c r="FE164" s="119">
        <f ca="1">IF($K164&lt;&gt;1,IF(ISNUMBER(INDEX(Import.PLE,$K164,FE$16)),IF(INDEX(Import.PLE,$K164,FE$16)&lt;=mediçao,DE164,0),0),PLE!$AA$28*DE164)</f>
        <v>0</v>
      </c>
      <c r="FF164" s="119">
        <f ca="1">IF($K164&lt;&gt;1,IF(ISNUMBER(INDEX(Import.PLE,$K164,FF$16)),IF(INDEX(Import.PLE,$K164,FF$16)&lt;=mediçao,DF164,0),0),PLE!$AA$28*DF164)</f>
        <v>0</v>
      </c>
      <c r="FG164" s="119">
        <f ca="1">IF($K164&lt;&gt;1,IF(ISNUMBER(INDEX(Import.PLE,$K164,FG$16)),IF(INDEX(Import.PLE,$K164,FG$16)&lt;=mediçao,DG164,0),0),PLE!$AA$28*DG164)</f>
        <v>0</v>
      </c>
      <c r="FH164" s="119">
        <f ca="1">IF($K164&lt;&gt;1,IF(ISNUMBER(INDEX(Import.PLE,$K164,FH$16)),IF(INDEX(Import.PLE,$K164,FH$16)&lt;=mediçao,DH164,0),0),PLE!$AA$28*DH164)</f>
        <v>0</v>
      </c>
      <c r="FI164" s="119">
        <f ca="1">IF($K164&lt;&gt;1,IF(ISNUMBER(INDEX(Import.PLE,$K164,FI$16)),IF(INDEX(Import.PLE,$K164,FI$16)&lt;=mediçao,DI164,0),0),PLE!$AA$28*DI164)</f>
        <v>0</v>
      </c>
      <c r="FJ164" s="119">
        <f ca="1">IF($K164&lt;&gt;1,IF(ISNUMBER(INDEX(Import.PLE,$K164,FJ$16)),IF(INDEX(Import.PLE,$K164,FJ$16)&lt;=mediçao,DJ164,0),0),PLE!$AA$28*DJ164)</f>
        <v>0</v>
      </c>
    </row>
    <row r="165" spans="2:166" s="88" customFormat="1" ht="10.5" x14ac:dyDescent="0.35">
      <c r="B165" s="118">
        <f t="shared" ca="1" si="61"/>
        <v>148</v>
      </c>
      <c r="C165" s="83" t="str">
        <f t="shared" si="4"/>
        <v>Nível</v>
      </c>
      <c r="D165" s="138" t="s">
        <v>473</v>
      </c>
      <c r="E165" s="139" t="s">
        <v>159</v>
      </c>
      <c r="F165" s="137"/>
      <c r="G165" s="174" t="str">
        <f t="shared" si="5"/>
        <v/>
      </c>
      <c r="H165" s="175" t="str">
        <f t="shared" si="6"/>
        <v/>
      </c>
      <c r="I165" s="176">
        <v>742.18</v>
      </c>
      <c r="J165" s="86"/>
      <c r="K165" s="168" t="str">
        <f>deactivatedados.form1</f>
        <v/>
      </c>
      <c r="L165" s="167"/>
      <c r="M165" s="87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181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1"/>
      <c r="AX165" s="181"/>
      <c r="AY165" s="181"/>
      <c r="AZ165" s="181"/>
      <c r="BA165" s="181"/>
      <c r="BB165" s="181"/>
      <c r="BC165" s="181"/>
      <c r="BD165" s="181"/>
      <c r="BE165" s="181"/>
      <c r="BF165" s="181"/>
      <c r="BG165" s="181"/>
      <c r="BH165" s="181"/>
      <c r="BI165" s="181"/>
      <c r="BJ165" s="181"/>
      <c r="BK165" s="181"/>
      <c r="BM165" s="119">
        <f t="shared" si="7"/>
        <v>0</v>
      </c>
      <c r="BN165" s="119">
        <f t="shared" si="8"/>
        <v>0</v>
      </c>
      <c r="BO165" s="119">
        <f t="shared" si="9"/>
        <v>0</v>
      </c>
      <c r="BP165" s="119">
        <f t="shared" si="10"/>
        <v>0</v>
      </c>
      <c r="BQ165" s="119">
        <f t="shared" si="11"/>
        <v>0</v>
      </c>
      <c r="BR165" s="119">
        <f t="shared" si="12"/>
        <v>0</v>
      </c>
      <c r="BS165" s="119">
        <f t="shared" si="13"/>
        <v>0</v>
      </c>
      <c r="BT165" s="119">
        <f t="shared" si="14"/>
        <v>0</v>
      </c>
      <c r="BU165" s="119">
        <f t="shared" si="15"/>
        <v>0</v>
      </c>
      <c r="BV165" s="119">
        <f t="shared" si="16"/>
        <v>0</v>
      </c>
      <c r="BW165" s="119">
        <f t="shared" si="17"/>
        <v>0</v>
      </c>
      <c r="BX165" s="119">
        <f t="shared" si="18"/>
        <v>0</v>
      </c>
      <c r="BY165" s="119">
        <f t="shared" si="19"/>
        <v>0</v>
      </c>
      <c r="BZ165" s="119">
        <f t="shared" si="20"/>
        <v>0</v>
      </c>
      <c r="CA165" s="119">
        <f t="shared" si="21"/>
        <v>0</v>
      </c>
      <c r="CB165" s="119">
        <f t="shared" si="22"/>
        <v>0</v>
      </c>
      <c r="CC165" s="119">
        <f t="shared" si="23"/>
        <v>0</v>
      </c>
      <c r="CD165" s="119">
        <f t="shared" si="24"/>
        <v>0</v>
      </c>
      <c r="CE165" s="119">
        <f t="shared" si="25"/>
        <v>0</v>
      </c>
      <c r="CF165" s="119">
        <f t="shared" si="26"/>
        <v>0</v>
      </c>
      <c r="CG165" s="119">
        <f t="shared" si="27"/>
        <v>0</v>
      </c>
      <c r="CH165" s="119">
        <f t="shared" si="28"/>
        <v>0</v>
      </c>
      <c r="CI165" s="119">
        <f t="shared" si="29"/>
        <v>0</v>
      </c>
      <c r="CJ165" s="119">
        <f t="shared" si="30"/>
        <v>0</v>
      </c>
      <c r="CK165" s="119">
        <f t="shared" si="31"/>
        <v>0</v>
      </c>
      <c r="CL165" s="119">
        <f t="shared" si="32"/>
        <v>0</v>
      </c>
      <c r="CM165" s="119">
        <f t="shared" si="33"/>
        <v>0</v>
      </c>
      <c r="CN165" s="119">
        <f t="shared" si="34"/>
        <v>0</v>
      </c>
      <c r="CO165" s="119">
        <f t="shared" si="35"/>
        <v>0</v>
      </c>
      <c r="CP165" s="119">
        <f t="shared" si="36"/>
        <v>0</v>
      </c>
      <c r="CQ165" s="119">
        <f t="shared" si="37"/>
        <v>0</v>
      </c>
      <c r="CR165" s="119">
        <f t="shared" si="38"/>
        <v>0</v>
      </c>
      <c r="CS165" s="119">
        <f t="shared" si="39"/>
        <v>0</v>
      </c>
      <c r="CT165" s="119">
        <f t="shared" si="40"/>
        <v>0</v>
      </c>
      <c r="CU165" s="119">
        <f t="shared" si="41"/>
        <v>0</v>
      </c>
      <c r="CV165" s="119">
        <f t="shared" si="42"/>
        <v>0</v>
      </c>
      <c r="CW165" s="119">
        <f t="shared" si="43"/>
        <v>0</v>
      </c>
      <c r="CX165" s="119">
        <f t="shared" si="44"/>
        <v>0</v>
      </c>
      <c r="CY165" s="119">
        <f t="shared" si="45"/>
        <v>0</v>
      </c>
      <c r="CZ165" s="119">
        <f t="shared" si="46"/>
        <v>0</v>
      </c>
      <c r="DA165" s="119">
        <f t="shared" si="47"/>
        <v>0</v>
      </c>
      <c r="DB165" s="119">
        <f t="shared" si="48"/>
        <v>0</v>
      </c>
      <c r="DC165" s="119">
        <f t="shared" si="49"/>
        <v>0</v>
      </c>
      <c r="DD165" s="119">
        <f t="shared" si="50"/>
        <v>0</v>
      </c>
      <c r="DE165" s="119">
        <f t="shared" si="51"/>
        <v>0</v>
      </c>
      <c r="DF165" s="119">
        <f t="shared" si="52"/>
        <v>0</v>
      </c>
      <c r="DG165" s="119">
        <f t="shared" si="53"/>
        <v>0</v>
      </c>
      <c r="DH165" s="119">
        <f t="shared" si="54"/>
        <v>0</v>
      </c>
      <c r="DI165" s="119">
        <f t="shared" si="55"/>
        <v>0</v>
      </c>
      <c r="DJ165" s="119">
        <f t="shared" si="56"/>
        <v>0</v>
      </c>
      <c r="DK165" s="126" t="str">
        <f t="shared" si="57"/>
        <v>2</v>
      </c>
      <c r="DL165" s="126">
        <f t="shared" ca="1" si="58"/>
        <v>0</v>
      </c>
      <c r="DM165" s="119">
        <f ca="1">IF($K165&lt;&gt;1,IF(ISNUMBER(INDEX(Import.PLE,$K165,DM$16)),IF(INDEX(Import.PLE,$K165,DM$16)&lt;=mediçao,BM165,0),0),PLE!$AA$28*BM165)</f>
        <v>0</v>
      </c>
      <c r="DN165" s="119">
        <f ca="1">IF($K165&lt;&gt;1,IF(ISNUMBER(INDEX(Import.PLE,$K165,DN$16)),IF(INDEX(Import.PLE,$K165,DN$16)&lt;=mediçao,BN165,0),0),PLE!$AA$28*BN165)</f>
        <v>0</v>
      </c>
      <c r="DO165" s="119">
        <f ca="1">IF($K165&lt;&gt;1,IF(ISNUMBER(INDEX(Import.PLE,$K165,DO$16)),IF(INDEX(Import.PLE,$K165,DO$16)&lt;=mediçao,BO165,0),0),PLE!$AA$28*BO165)</f>
        <v>0</v>
      </c>
      <c r="DP165" s="119">
        <f ca="1">IF($K165&lt;&gt;1,IF(ISNUMBER(INDEX(Import.PLE,$K165,DP$16)),IF(INDEX(Import.PLE,$K165,DP$16)&lt;=mediçao,BP165,0),0),PLE!$AA$28*BP165)</f>
        <v>0</v>
      </c>
      <c r="DQ165" s="119">
        <f ca="1">IF($K165&lt;&gt;1,IF(ISNUMBER(INDEX(Import.PLE,$K165,DQ$16)),IF(INDEX(Import.PLE,$K165,DQ$16)&lt;=mediçao,BQ165,0),0),PLE!$AA$28*BQ165)</f>
        <v>0</v>
      </c>
      <c r="DR165" s="119">
        <f ca="1">IF($K165&lt;&gt;1,IF(ISNUMBER(INDEX(Import.PLE,$K165,DR$16)),IF(INDEX(Import.PLE,$K165,DR$16)&lt;=mediçao,BR165,0),0),PLE!$AA$28*BR165)</f>
        <v>0</v>
      </c>
      <c r="DS165" s="119">
        <f ca="1">IF($K165&lt;&gt;1,IF(ISNUMBER(INDEX(Import.PLE,$K165,DS$16)),IF(INDEX(Import.PLE,$K165,DS$16)&lt;=mediçao,BS165,0),0),PLE!$AA$28*BS165)</f>
        <v>0</v>
      </c>
      <c r="DT165" s="119">
        <f ca="1">IF($K165&lt;&gt;1,IF(ISNUMBER(INDEX(Import.PLE,$K165,DT$16)),IF(INDEX(Import.PLE,$K165,DT$16)&lt;=mediçao,BT165,0),0),PLE!$AA$28*BT165)</f>
        <v>0</v>
      </c>
      <c r="DU165" s="119">
        <f ca="1">IF($K165&lt;&gt;1,IF(ISNUMBER(INDEX(Import.PLE,$K165,DU$16)),IF(INDEX(Import.PLE,$K165,DU$16)&lt;=mediçao,BU165,0),0),PLE!$AA$28*BU165)</f>
        <v>0</v>
      </c>
      <c r="DV165" s="119">
        <f ca="1">IF($K165&lt;&gt;1,IF(ISNUMBER(INDEX(Import.PLE,$K165,DV$16)),IF(INDEX(Import.PLE,$K165,DV$16)&lt;=mediçao,BV165,0),0),PLE!$AA$28*BV165)</f>
        <v>0</v>
      </c>
      <c r="DW165" s="119">
        <f ca="1">IF($K165&lt;&gt;1,IF(ISNUMBER(INDEX(Import.PLE,$K165,DW$16)),IF(INDEX(Import.PLE,$K165,DW$16)&lt;=mediçao,BW165,0),0),PLE!$AA$28*BW165)</f>
        <v>0</v>
      </c>
      <c r="DX165" s="119">
        <f ca="1">IF($K165&lt;&gt;1,IF(ISNUMBER(INDEX(Import.PLE,$K165,DX$16)),IF(INDEX(Import.PLE,$K165,DX$16)&lt;=mediçao,BX165,0),0),PLE!$AA$28*BX165)</f>
        <v>0</v>
      </c>
      <c r="DY165" s="119">
        <f ca="1">IF($K165&lt;&gt;1,IF(ISNUMBER(INDEX(Import.PLE,$K165,DY$16)),IF(INDEX(Import.PLE,$K165,DY$16)&lt;=mediçao,BY165,0),0),PLE!$AA$28*BY165)</f>
        <v>0</v>
      </c>
      <c r="DZ165" s="119">
        <f ca="1">IF($K165&lt;&gt;1,IF(ISNUMBER(INDEX(Import.PLE,$K165,DZ$16)),IF(INDEX(Import.PLE,$K165,DZ$16)&lt;=mediçao,BZ165,0),0),PLE!$AA$28*BZ165)</f>
        <v>0</v>
      </c>
      <c r="EA165" s="119">
        <f ca="1">IF($K165&lt;&gt;1,IF(ISNUMBER(INDEX(Import.PLE,$K165,EA$16)),IF(INDEX(Import.PLE,$K165,EA$16)&lt;=mediçao,CA165,0),0),PLE!$AA$28*CA165)</f>
        <v>0</v>
      </c>
      <c r="EB165" s="119">
        <f ca="1">IF($K165&lt;&gt;1,IF(ISNUMBER(INDEX(Import.PLE,$K165,EB$16)),IF(INDEX(Import.PLE,$K165,EB$16)&lt;=mediçao,CB165,0),0),PLE!$AA$28*CB165)</f>
        <v>0</v>
      </c>
      <c r="EC165" s="119">
        <f ca="1">IF($K165&lt;&gt;1,IF(ISNUMBER(INDEX(Import.PLE,$K165,EC$16)),IF(INDEX(Import.PLE,$K165,EC$16)&lt;=mediçao,CC165,0),0),PLE!$AA$28*CC165)</f>
        <v>0</v>
      </c>
      <c r="ED165" s="119">
        <f ca="1">IF($K165&lt;&gt;1,IF(ISNUMBER(INDEX(Import.PLE,$K165,ED$16)),IF(INDEX(Import.PLE,$K165,ED$16)&lt;=mediçao,CD165,0),0),PLE!$AA$28*CD165)</f>
        <v>0</v>
      </c>
      <c r="EE165" s="119">
        <f ca="1">IF($K165&lt;&gt;1,IF(ISNUMBER(INDEX(Import.PLE,$K165,EE$16)),IF(INDEX(Import.PLE,$K165,EE$16)&lt;=mediçao,CE165,0),0),PLE!$AA$28*CE165)</f>
        <v>0</v>
      </c>
      <c r="EF165" s="119">
        <f ca="1">IF($K165&lt;&gt;1,IF(ISNUMBER(INDEX(Import.PLE,$K165,EF$16)),IF(INDEX(Import.PLE,$K165,EF$16)&lt;=mediçao,CF165,0),0),PLE!$AA$28*CF165)</f>
        <v>0</v>
      </c>
      <c r="EG165" s="119">
        <f ca="1">IF($K165&lt;&gt;1,IF(ISNUMBER(INDEX(Import.PLE,$K165,EG$16)),IF(INDEX(Import.PLE,$K165,EG$16)&lt;=mediçao,CG165,0),0),PLE!$AA$28*CG165)</f>
        <v>0</v>
      </c>
      <c r="EH165" s="119">
        <f ca="1">IF($K165&lt;&gt;1,IF(ISNUMBER(INDEX(Import.PLE,$K165,EH$16)),IF(INDEX(Import.PLE,$K165,EH$16)&lt;=mediçao,CH165,0),0),PLE!$AA$28*CH165)</f>
        <v>0</v>
      </c>
      <c r="EI165" s="119">
        <f ca="1">IF($K165&lt;&gt;1,IF(ISNUMBER(INDEX(Import.PLE,$K165,EI$16)),IF(INDEX(Import.PLE,$K165,EI$16)&lt;=mediçao,CI165,0),0),PLE!$AA$28*CI165)</f>
        <v>0</v>
      </c>
      <c r="EJ165" s="119">
        <f ca="1">IF($K165&lt;&gt;1,IF(ISNUMBER(INDEX(Import.PLE,$K165,EJ$16)),IF(INDEX(Import.PLE,$K165,EJ$16)&lt;=mediçao,CJ165,0),0),PLE!$AA$28*CJ165)</f>
        <v>0</v>
      </c>
      <c r="EK165" s="119">
        <f ca="1">IF($K165&lt;&gt;1,IF(ISNUMBER(INDEX(Import.PLE,$K165,EK$16)),IF(INDEX(Import.PLE,$K165,EK$16)&lt;=mediçao,CK165,0),0),PLE!$AA$28*CK165)</f>
        <v>0</v>
      </c>
      <c r="EL165" s="119">
        <f ca="1">IF($K165&lt;&gt;1,IF(ISNUMBER(INDEX(Import.PLE,$K165,EL$16)),IF(INDEX(Import.PLE,$K165,EL$16)&lt;=mediçao,CL165,0),0),PLE!$AA$28*CL165)</f>
        <v>0</v>
      </c>
      <c r="EM165" s="119">
        <f ca="1">IF($K165&lt;&gt;1,IF(ISNUMBER(INDEX(Import.PLE,$K165,EM$16)),IF(INDEX(Import.PLE,$K165,EM$16)&lt;=mediçao,CM165,0),0),PLE!$AA$28*CM165)</f>
        <v>0</v>
      </c>
      <c r="EN165" s="119">
        <f ca="1">IF($K165&lt;&gt;1,IF(ISNUMBER(INDEX(Import.PLE,$K165,EN$16)),IF(INDEX(Import.PLE,$K165,EN$16)&lt;=mediçao,CN165,0),0),PLE!$AA$28*CN165)</f>
        <v>0</v>
      </c>
      <c r="EO165" s="119">
        <f ca="1">IF($K165&lt;&gt;1,IF(ISNUMBER(INDEX(Import.PLE,$K165,EO$16)),IF(INDEX(Import.PLE,$K165,EO$16)&lt;=mediçao,CO165,0),0),PLE!$AA$28*CO165)</f>
        <v>0</v>
      </c>
      <c r="EP165" s="119">
        <f ca="1">IF($K165&lt;&gt;1,IF(ISNUMBER(INDEX(Import.PLE,$K165,EP$16)),IF(INDEX(Import.PLE,$K165,EP$16)&lt;=mediçao,CP165,0),0),PLE!$AA$28*CP165)</f>
        <v>0</v>
      </c>
      <c r="EQ165" s="119">
        <f ca="1">IF($K165&lt;&gt;1,IF(ISNUMBER(INDEX(Import.PLE,$K165,EQ$16)),IF(INDEX(Import.PLE,$K165,EQ$16)&lt;=mediçao,CQ165,0),0),PLE!$AA$28*CQ165)</f>
        <v>0</v>
      </c>
      <c r="ER165" s="119">
        <f ca="1">IF($K165&lt;&gt;1,IF(ISNUMBER(INDEX(Import.PLE,$K165,ER$16)),IF(INDEX(Import.PLE,$K165,ER$16)&lt;=mediçao,CR165,0),0),PLE!$AA$28*CR165)</f>
        <v>0</v>
      </c>
      <c r="ES165" s="119">
        <f ca="1">IF($K165&lt;&gt;1,IF(ISNUMBER(INDEX(Import.PLE,$K165,ES$16)),IF(INDEX(Import.PLE,$K165,ES$16)&lt;=mediçao,CS165,0),0),PLE!$AA$28*CS165)</f>
        <v>0</v>
      </c>
      <c r="ET165" s="119">
        <f ca="1">IF($K165&lt;&gt;1,IF(ISNUMBER(INDEX(Import.PLE,$K165,ET$16)),IF(INDEX(Import.PLE,$K165,ET$16)&lt;=mediçao,CT165,0),0),PLE!$AA$28*CT165)</f>
        <v>0</v>
      </c>
      <c r="EU165" s="119">
        <f ca="1">IF($K165&lt;&gt;1,IF(ISNUMBER(INDEX(Import.PLE,$K165,EU$16)),IF(INDEX(Import.PLE,$K165,EU$16)&lt;=mediçao,CU165,0),0),PLE!$AA$28*CU165)</f>
        <v>0</v>
      </c>
      <c r="EV165" s="119">
        <f ca="1">IF($K165&lt;&gt;1,IF(ISNUMBER(INDEX(Import.PLE,$K165,EV$16)),IF(INDEX(Import.PLE,$K165,EV$16)&lt;=mediçao,CV165,0),0),PLE!$AA$28*CV165)</f>
        <v>0</v>
      </c>
      <c r="EW165" s="119">
        <f ca="1">IF($K165&lt;&gt;1,IF(ISNUMBER(INDEX(Import.PLE,$K165,EW$16)),IF(INDEX(Import.PLE,$K165,EW$16)&lt;=mediçao,CW165,0),0),PLE!$AA$28*CW165)</f>
        <v>0</v>
      </c>
      <c r="EX165" s="119">
        <f ca="1">IF($K165&lt;&gt;1,IF(ISNUMBER(INDEX(Import.PLE,$K165,EX$16)),IF(INDEX(Import.PLE,$K165,EX$16)&lt;=mediçao,CX165,0),0),PLE!$AA$28*CX165)</f>
        <v>0</v>
      </c>
      <c r="EY165" s="119">
        <f ca="1">IF($K165&lt;&gt;1,IF(ISNUMBER(INDEX(Import.PLE,$K165,EY$16)),IF(INDEX(Import.PLE,$K165,EY$16)&lt;=mediçao,CY165,0),0),PLE!$AA$28*CY165)</f>
        <v>0</v>
      </c>
      <c r="EZ165" s="119">
        <f ca="1">IF($K165&lt;&gt;1,IF(ISNUMBER(INDEX(Import.PLE,$K165,EZ$16)),IF(INDEX(Import.PLE,$K165,EZ$16)&lt;=mediçao,CZ165,0),0),PLE!$AA$28*CZ165)</f>
        <v>0</v>
      </c>
      <c r="FA165" s="119">
        <f ca="1">IF($K165&lt;&gt;1,IF(ISNUMBER(INDEX(Import.PLE,$K165,FA$16)),IF(INDEX(Import.PLE,$K165,FA$16)&lt;=mediçao,DA165,0),0),PLE!$AA$28*DA165)</f>
        <v>0</v>
      </c>
      <c r="FB165" s="119">
        <f ca="1">IF($K165&lt;&gt;1,IF(ISNUMBER(INDEX(Import.PLE,$K165,FB$16)),IF(INDEX(Import.PLE,$K165,FB$16)&lt;=mediçao,DB165,0),0),PLE!$AA$28*DB165)</f>
        <v>0</v>
      </c>
      <c r="FC165" s="119">
        <f ca="1">IF($K165&lt;&gt;1,IF(ISNUMBER(INDEX(Import.PLE,$K165,FC$16)),IF(INDEX(Import.PLE,$K165,FC$16)&lt;=mediçao,DC165,0),0),PLE!$AA$28*DC165)</f>
        <v>0</v>
      </c>
      <c r="FD165" s="119">
        <f ca="1">IF($K165&lt;&gt;1,IF(ISNUMBER(INDEX(Import.PLE,$K165,FD$16)),IF(INDEX(Import.PLE,$K165,FD$16)&lt;=mediçao,DD165,0),0),PLE!$AA$28*DD165)</f>
        <v>0</v>
      </c>
      <c r="FE165" s="119">
        <f ca="1">IF($K165&lt;&gt;1,IF(ISNUMBER(INDEX(Import.PLE,$K165,FE$16)),IF(INDEX(Import.PLE,$K165,FE$16)&lt;=mediçao,DE165,0),0),PLE!$AA$28*DE165)</f>
        <v>0</v>
      </c>
      <c r="FF165" s="119">
        <f ca="1">IF($K165&lt;&gt;1,IF(ISNUMBER(INDEX(Import.PLE,$K165,FF$16)),IF(INDEX(Import.PLE,$K165,FF$16)&lt;=mediçao,DF165,0),0),PLE!$AA$28*DF165)</f>
        <v>0</v>
      </c>
      <c r="FG165" s="119">
        <f ca="1">IF($K165&lt;&gt;1,IF(ISNUMBER(INDEX(Import.PLE,$K165,FG$16)),IF(INDEX(Import.PLE,$K165,FG$16)&lt;=mediçao,DG165,0),0),PLE!$AA$28*DG165)</f>
        <v>0</v>
      </c>
      <c r="FH165" s="119">
        <f ca="1">IF($K165&lt;&gt;1,IF(ISNUMBER(INDEX(Import.PLE,$K165,FH$16)),IF(INDEX(Import.PLE,$K165,FH$16)&lt;=mediçao,DH165,0),0),PLE!$AA$28*DH165)</f>
        <v>0</v>
      </c>
      <c r="FI165" s="119">
        <f ca="1">IF($K165&lt;&gt;1,IF(ISNUMBER(INDEX(Import.PLE,$K165,FI$16)),IF(INDEX(Import.PLE,$K165,FI$16)&lt;=mediçao,DI165,0),0),PLE!$AA$28*DI165)</f>
        <v>0</v>
      </c>
      <c r="FJ165" s="119">
        <f ca="1">IF($K165&lt;&gt;1,IF(ISNUMBER(INDEX(Import.PLE,$K165,FJ$16)),IF(INDEX(Import.PLE,$K165,FJ$16)&lt;=mediçao,DJ165,0),0),PLE!$AA$28*DJ165)</f>
        <v>0</v>
      </c>
    </row>
    <row r="166" spans="2:166" s="88" customFormat="1" ht="11.25" customHeight="1" x14ac:dyDescent="0.35">
      <c r="B166" s="118">
        <f t="shared" ca="1" si="61"/>
        <v>149</v>
      </c>
      <c r="C166" s="83" t="str">
        <f t="shared" si="4"/>
        <v>Serviço</v>
      </c>
      <c r="D166" s="138" t="s">
        <v>474</v>
      </c>
      <c r="E166" s="139" t="s">
        <v>218</v>
      </c>
      <c r="F166" s="137" t="s">
        <v>210</v>
      </c>
      <c r="G166" s="174">
        <f t="shared" si="5"/>
        <v>10.37</v>
      </c>
      <c r="H166" s="175">
        <f t="shared" si="6"/>
        <v>58.690453230472521</v>
      </c>
      <c r="I166" s="176">
        <v>608.62</v>
      </c>
      <c r="J166" s="86"/>
      <c r="K166" s="168">
        <f>deactivatedados.form1</f>
        <v>19</v>
      </c>
      <c r="L166" s="167" t="s">
        <v>719</v>
      </c>
      <c r="M166" s="87"/>
      <c r="N166" s="181">
        <v>10.37</v>
      </c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181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1"/>
      <c r="AX166" s="181"/>
      <c r="AY166" s="181"/>
      <c r="AZ166" s="181"/>
      <c r="BA166" s="181"/>
      <c r="BB166" s="181"/>
      <c r="BC166" s="181"/>
      <c r="BD166" s="181"/>
      <c r="BE166" s="181"/>
      <c r="BF166" s="181"/>
      <c r="BG166" s="181"/>
      <c r="BH166" s="181"/>
      <c r="BI166" s="181"/>
      <c r="BJ166" s="181"/>
      <c r="BK166" s="181"/>
      <c r="BM166" s="119">
        <f t="shared" ca="1" si="7"/>
        <v>608.62</v>
      </c>
      <c r="BN166" s="119">
        <f t="shared" si="8"/>
        <v>0</v>
      </c>
      <c r="BO166" s="119">
        <f t="shared" si="9"/>
        <v>0</v>
      </c>
      <c r="BP166" s="119">
        <f t="shared" si="10"/>
        <v>0</v>
      </c>
      <c r="BQ166" s="119">
        <f t="shared" si="11"/>
        <v>0</v>
      </c>
      <c r="BR166" s="119">
        <f t="shared" si="12"/>
        <v>0</v>
      </c>
      <c r="BS166" s="119">
        <f t="shared" si="13"/>
        <v>0</v>
      </c>
      <c r="BT166" s="119">
        <f t="shared" si="14"/>
        <v>0</v>
      </c>
      <c r="BU166" s="119">
        <f t="shared" si="15"/>
        <v>0</v>
      </c>
      <c r="BV166" s="119">
        <f t="shared" si="16"/>
        <v>0</v>
      </c>
      <c r="BW166" s="119">
        <f t="shared" si="17"/>
        <v>0</v>
      </c>
      <c r="BX166" s="119">
        <f t="shared" si="18"/>
        <v>0</v>
      </c>
      <c r="BY166" s="119">
        <f t="shared" si="19"/>
        <v>0</v>
      </c>
      <c r="BZ166" s="119">
        <f t="shared" si="20"/>
        <v>0</v>
      </c>
      <c r="CA166" s="119">
        <f t="shared" si="21"/>
        <v>0</v>
      </c>
      <c r="CB166" s="119">
        <f t="shared" si="22"/>
        <v>0</v>
      </c>
      <c r="CC166" s="119">
        <f t="shared" si="23"/>
        <v>0</v>
      </c>
      <c r="CD166" s="119">
        <f t="shared" si="24"/>
        <v>0</v>
      </c>
      <c r="CE166" s="119">
        <f t="shared" si="25"/>
        <v>0</v>
      </c>
      <c r="CF166" s="119">
        <f t="shared" si="26"/>
        <v>0</v>
      </c>
      <c r="CG166" s="119">
        <f t="shared" si="27"/>
        <v>0</v>
      </c>
      <c r="CH166" s="119">
        <f t="shared" si="28"/>
        <v>0</v>
      </c>
      <c r="CI166" s="119">
        <f t="shared" si="29"/>
        <v>0</v>
      </c>
      <c r="CJ166" s="119">
        <f t="shared" si="30"/>
        <v>0</v>
      </c>
      <c r="CK166" s="119">
        <f t="shared" si="31"/>
        <v>0</v>
      </c>
      <c r="CL166" s="119">
        <f t="shared" si="32"/>
        <v>0</v>
      </c>
      <c r="CM166" s="119">
        <f t="shared" si="33"/>
        <v>0</v>
      </c>
      <c r="CN166" s="119">
        <f t="shared" si="34"/>
        <v>0</v>
      </c>
      <c r="CO166" s="119">
        <f t="shared" si="35"/>
        <v>0</v>
      </c>
      <c r="CP166" s="119">
        <f t="shared" si="36"/>
        <v>0</v>
      </c>
      <c r="CQ166" s="119">
        <f t="shared" si="37"/>
        <v>0</v>
      </c>
      <c r="CR166" s="119">
        <f t="shared" si="38"/>
        <v>0</v>
      </c>
      <c r="CS166" s="119">
        <f t="shared" si="39"/>
        <v>0</v>
      </c>
      <c r="CT166" s="119">
        <f t="shared" si="40"/>
        <v>0</v>
      </c>
      <c r="CU166" s="119">
        <f t="shared" si="41"/>
        <v>0</v>
      </c>
      <c r="CV166" s="119">
        <f t="shared" si="42"/>
        <v>0</v>
      </c>
      <c r="CW166" s="119">
        <f t="shared" si="43"/>
        <v>0</v>
      </c>
      <c r="CX166" s="119">
        <f t="shared" si="44"/>
        <v>0</v>
      </c>
      <c r="CY166" s="119">
        <f t="shared" si="45"/>
        <v>0</v>
      </c>
      <c r="CZ166" s="119">
        <f t="shared" si="46"/>
        <v>0</v>
      </c>
      <c r="DA166" s="119">
        <f t="shared" si="47"/>
        <v>0</v>
      </c>
      <c r="DB166" s="119">
        <f t="shared" si="48"/>
        <v>0</v>
      </c>
      <c r="DC166" s="119">
        <f t="shared" si="49"/>
        <v>0</v>
      </c>
      <c r="DD166" s="119">
        <f t="shared" si="50"/>
        <v>0</v>
      </c>
      <c r="DE166" s="119">
        <f t="shared" si="51"/>
        <v>0</v>
      </c>
      <c r="DF166" s="119">
        <f t="shared" si="52"/>
        <v>0</v>
      </c>
      <c r="DG166" s="119">
        <f t="shared" si="53"/>
        <v>0</v>
      </c>
      <c r="DH166" s="119">
        <f t="shared" si="54"/>
        <v>0</v>
      </c>
      <c r="DI166" s="119">
        <f t="shared" si="55"/>
        <v>0</v>
      </c>
      <c r="DJ166" s="119">
        <f t="shared" si="56"/>
        <v>0</v>
      </c>
      <c r="DK166" s="126" t="str">
        <f t="shared" si="57"/>
        <v>2</v>
      </c>
      <c r="DL166" s="126">
        <f t="shared" ca="1" si="58"/>
        <v>608.62</v>
      </c>
      <c r="DM166" s="119">
        <f ca="1">IF($K166&lt;&gt;1,IF(ISNUMBER(INDEX(Import.PLE,$K166,DM$16)),IF(INDEX(Import.PLE,$K166,DM$16)&lt;=mediçao,BM166,0),0),PLE!$AA$28*BM166)</f>
        <v>608.62</v>
      </c>
      <c r="DN166" s="119">
        <f ca="1">IF($K166&lt;&gt;1,IF(ISNUMBER(INDEX(Import.PLE,$K166,DN$16)),IF(INDEX(Import.PLE,$K166,DN$16)&lt;=mediçao,BN166,0),0),PLE!$AA$28*BN166)</f>
        <v>0</v>
      </c>
      <c r="DO166" s="119">
        <f ca="1">IF($K166&lt;&gt;1,IF(ISNUMBER(INDEX(Import.PLE,$K166,DO$16)),IF(INDEX(Import.PLE,$K166,DO$16)&lt;=mediçao,BO166,0),0),PLE!$AA$28*BO166)</f>
        <v>0</v>
      </c>
      <c r="DP166" s="119">
        <f ca="1">IF($K166&lt;&gt;1,IF(ISNUMBER(INDEX(Import.PLE,$K166,DP$16)),IF(INDEX(Import.PLE,$K166,DP$16)&lt;=mediçao,BP166,0),0),PLE!$AA$28*BP166)</f>
        <v>0</v>
      </c>
      <c r="DQ166" s="119">
        <f ca="1">IF($K166&lt;&gt;1,IF(ISNUMBER(INDEX(Import.PLE,$K166,DQ$16)),IF(INDEX(Import.PLE,$K166,DQ$16)&lt;=mediçao,BQ166,0),0),PLE!$AA$28*BQ166)</f>
        <v>0</v>
      </c>
      <c r="DR166" s="119">
        <f ca="1">IF($K166&lt;&gt;1,IF(ISNUMBER(INDEX(Import.PLE,$K166,DR$16)),IF(INDEX(Import.PLE,$K166,DR$16)&lt;=mediçao,BR166,0),0),PLE!$AA$28*BR166)</f>
        <v>0</v>
      </c>
      <c r="DS166" s="119">
        <f ca="1">IF($K166&lt;&gt;1,IF(ISNUMBER(INDEX(Import.PLE,$K166,DS$16)),IF(INDEX(Import.PLE,$K166,DS$16)&lt;=mediçao,BS166,0),0),PLE!$AA$28*BS166)</f>
        <v>0</v>
      </c>
      <c r="DT166" s="119">
        <f ca="1">IF($K166&lt;&gt;1,IF(ISNUMBER(INDEX(Import.PLE,$K166,DT$16)),IF(INDEX(Import.PLE,$K166,DT$16)&lt;=mediçao,BT166,0),0),PLE!$AA$28*BT166)</f>
        <v>0</v>
      </c>
      <c r="DU166" s="119">
        <f ca="1">IF($K166&lt;&gt;1,IF(ISNUMBER(INDEX(Import.PLE,$K166,DU$16)),IF(INDEX(Import.PLE,$K166,DU$16)&lt;=mediçao,BU166,0),0),PLE!$AA$28*BU166)</f>
        <v>0</v>
      </c>
      <c r="DV166" s="119">
        <f ca="1">IF($K166&lt;&gt;1,IF(ISNUMBER(INDEX(Import.PLE,$K166,DV$16)),IF(INDEX(Import.PLE,$K166,DV$16)&lt;=mediçao,BV166,0),0),PLE!$AA$28*BV166)</f>
        <v>0</v>
      </c>
      <c r="DW166" s="119">
        <f ca="1">IF($K166&lt;&gt;1,IF(ISNUMBER(INDEX(Import.PLE,$K166,DW$16)),IF(INDEX(Import.PLE,$K166,DW$16)&lt;=mediçao,BW166,0),0),PLE!$AA$28*BW166)</f>
        <v>0</v>
      </c>
      <c r="DX166" s="119">
        <f ca="1">IF($K166&lt;&gt;1,IF(ISNUMBER(INDEX(Import.PLE,$K166,DX$16)),IF(INDEX(Import.PLE,$K166,DX$16)&lt;=mediçao,BX166,0),0),PLE!$AA$28*BX166)</f>
        <v>0</v>
      </c>
      <c r="DY166" s="119">
        <f ca="1">IF($K166&lt;&gt;1,IF(ISNUMBER(INDEX(Import.PLE,$K166,DY$16)),IF(INDEX(Import.PLE,$K166,DY$16)&lt;=mediçao,BY166,0),0),PLE!$AA$28*BY166)</f>
        <v>0</v>
      </c>
      <c r="DZ166" s="119">
        <f ca="1">IF($K166&lt;&gt;1,IF(ISNUMBER(INDEX(Import.PLE,$K166,DZ$16)),IF(INDEX(Import.PLE,$K166,DZ$16)&lt;=mediçao,BZ166,0),0),PLE!$AA$28*BZ166)</f>
        <v>0</v>
      </c>
      <c r="EA166" s="119">
        <f ca="1">IF($K166&lt;&gt;1,IF(ISNUMBER(INDEX(Import.PLE,$K166,EA$16)),IF(INDEX(Import.PLE,$K166,EA$16)&lt;=mediçao,CA166,0),0),PLE!$AA$28*CA166)</f>
        <v>0</v>
      </c>
      <c r="EB166" s="119">
        <f ca="1">IF($K166&lt;&gt;1,IF(ISNUMBER(INDEX(Import.PLE,$K166,EB$16)),IF(INDEX(Import.PLE,$K166,EB$16)&lt;=mediçao,CB166,0),0),PLE!$AA$28*CB166)</f>
        <v>0</v>
      </c>
      <c r="EC166" s="119">
        <f ca="1">IF($K166&lt;&gt;1,IF(ISNUMBER(INDEX(Import.PLE,$K166,EC$16)),IF(INDEX(Import.PLE,$K166,EC$16)&lt;=mediçao,CC166,0),0),PLE!$AA$28*CC166)</f>
        <v>0</v>
      </c>
      <c r="ED166" s="119">
        <f ca="1">IF($K166&lt;&gt;1,IF(ISNUMBER(INDEX(Import.PLE,$K166,ED$16)),IF(INDEX(Import.PLE,$K166,ED$16)&lt;=mediçao,CD166,0),0),PLE!$AA$28*CD166)</f>
        <v>0</v>
      </c>
      <c r="EE166" s="119">
        <f ca="1">IF($K166&lt;&gt;1,IF(ISNUMBER(INDEX(Import.PLE,$K166,EE$16)),IF(INDEX(Import.PLE,$K166,EE$16)&lt;=mediçao,CE166,0),0),PLE!$AA$28*CE166)</f>
        <v>0</v>
      </c>
      <c r="EF166" s="119">
        <f ca="1">IF($K166&lt;&gt;1,IF(ISNUMBER(INDEX(Import.PLE,$K166,EF$16)),IF(INDEX(Import.PLE,$K166,EF$16)&lt;=mediçao,CF166,0),0),PLE!$AA$28*CF166)</f>
        <v>0</v>
      </c>
      <c r="EG166" s="119">
        <f ca="1">IF($K166&lt;&gt;1,IF(ISNUMBER(INDEX(Import.PLE,$K166,EG$16)),IF(INDEX(Import.PLE,$K166,EG$16)&lt;=mediçao,CG166,0),0),PLE!$AA$28*CG166)</f>
        <v>0</v>
      </c>
      <c r="EH166" s="119">
        <f ca="1">IF($K166&lt;&gt;1,IF(ISNUMBER(INDEX(Import.PLE,$K166,EH$16)),IF(INDEX(Import.PLE,$K166,EH$16)&lt;=mediçao,CH166,0),0),PLE!$AA$28*CH166)</f>
        <v>0</v>
      </c>
      <c r="EI166" s="119">
        <f ca="1">IF($K166&lt;&gt;1,IF(ISNUMBER(INDEX(Import.PLE,$K166,EI$16)),IF(INDEX(Import.PLE,$K166,EI$16)&lt;=mediçao,CI166,0),0),PLE!$AA$28*CI166)</f>
        <v>0</v>
      </c>
      <c r="EJ166" s="119">
        <f ca="1">IF($K166&lt;&gt;1,IF(ISNUMBER(INDEX(Import.PLE,$K166,EJ$16)),IF(INDEX(Import.PLE,$K166,EJ$16)&lt;=mediçao,CJ166,0),0),PLE!$AA$28*CJ166)</f>
        <v>0</v>
      </c>
      <c r="EK166" s="119">
        <f ca="1">IF($K166&lt;&gt;1,IF(ISNUMBER(INDEX(Import.PLE,$K166,EK$16)),IF(INDEX(Import.PLE,$K166,EK$16)&lt;=mediçao,CK166,0),0),PLE!$AA$28*CK166)</f>
        <v>0</v>
      </c>
      <c r="EL166" s="119">
        <f ca="1">IF($K166&lt;&gt;1,IF(ISNUMBER(INDEX(Import.PLE,$K166,EL$16)),IF(INDEX(Import.PLE,$K166,EL$16)&lt;=mediçao,CL166,0),0),PLE!$AA$28*CL166)</f>
        <v>0</v>
      </c>
      <c r="EM166" s="119">
        <f ca="1">IF($K166&lt;&gt;1,IF(ISNUMBER(INDEX(Import.PLE,$K166,EM$16)),IF(INDEX(Import.PLE,$K166,EM$16)&lt;=mediçao,CM166,0),0),PLE!$AA$28*CM166)</f>
        <v>0</v>
      </c>
      <c r="EN166" s="119">
        <f ca="1">IF($K166&lt;&gt;1,IF(ISNUMBER(INDEX(Import.PLE,$K166,EN$16)),IF(INDEX(Import.PLE,$K166,EN$16)&lt;=mediçao,CN166,0),0),PLE!$AA$28*CN166)</f>
        <v>0</v>
      </c>
      <c r="EO166" s="119">
        <f ca="1">IF($K166&lt;&gt;1,IF(ISNUMBER(INDEX(Import.PLE,$K166,EO$16)),IF(INDEX(Import.PLE,$K166,EO$16)&lt;=mediçao,CO166,0),0),PLE!$AA$28*CO166)</f>
        <v>0</v>
      </c>
      <c r="EP166" s="119">
        <f ca="1">IF($K166&lt;&gt;1,IF(ISNUMBER(INDEX(Import.PLE,$K166,EP$16)),IF(INDEX(Import.PLE,$K166,EP$16)&lt;=mediçao,CP166,0),0),PLE!$AA$28*CP166)</f>
        <v>0</v>
      </c>
      <c r="EQ166" s="119">
        <f ca="1">IF($K166&lt;&gt;1,IF(ISNUMBER(INDEX(Import.PLE,$K166,EQ$16)),IF(INDEX(Import.PLE,$K166,EQ$16)&lt;=mediçao,CQ166,0),0),PLE!$AA$28*CQ166)</f>
        <v>0</v>
      </c>
      <c r="ER166" s="119">
        <f ca="1">IF($K166&lt;&gt;1,IF(ISNUMBER(INDEX(Import.PLE,$K166,ER$16)),IF(INDEX(Import.PLE,$K166,ER$16)&lt;=mediçao,CR166,0),0),PLE!$AA$28*CR166)</f>
        <v>0</v>
      </c>
      <c r="ES166" s="119">
        <f ca="1">IF($K166&lt;&gt;1,IF(ISNUMBER(INDEX(Import.PLE,$K166,ES$16)),IF(INDEX(Import.PLE,$K166,ES$16)&lt;=mediçao,CS166,0),0),PLE!$AA$28*CS166)</f>
        <v>0</v>
      </c>
      <c r="ET166" s="119">
        <f ca="1">IF($K166&lt;&gt;1,IF(ISNUMBER(INDEX(Import.PLE,$K166,ET$16)),IF(INDEX(Import.PLE,$K166,ET$16)&lt;=mediçao,CT166,0),0),PLE!$AA$28*CT166)</f>
        <v>0</v>
      </c>
      <c r="EU166" s="119">
        <f ca="1">IF($K166&lt;&gt;1,IF(ISNUMBER(INDEX(Import.PLE,$K166,EU$16)),IF(INDEX(Import.PLE,$K166,EU$16)&lt;=mediçao,CU166,0),0),PLE!$AA$28*CU166)</f>
        <v>0</v>
      </c>
      <c r="EV166" s="119">
        <f ca="1">IF($K166&lt;&gt;1,IF(ISNUMBER(INDEX(Import.PLE,$K166,EV$16)),IF(INDEX(Import.PLE,$K166,EV$16)&lt;=mediçao,CV166,0),0),PLE!$AA$28*CV166)</f>
        <v>0</v>
      </c>
      <c r="EW166" s="119">
        <f ca="1">IF($K166&lt;&gt;1,IF(ISNUMBER(INDEX(Import.PLE,$K166,EW$16)),IF(INDEX(Import.PLE,$K166,EW$16)&lt;=mediçao,CW166,0),0),PLE!$AA$28*CW166)</f>
        <v>0</v>
      </c>
      <c r="EX166" s="119">
        <f ca="1">IF($K166&lt;&gt;1,IF(ISNUMBER(INDEX(Import.PLE,$K166,EX$16)),IF(INDEX(Import.PLE,$K166,EX$16)&lt;=mediçao,CX166,0),0),PLE!$AA$28*CX166)</f>
        <v>0</v>
      </c>
      <c r="EY166" s="119">
        <f ca="1">IF($K166&lt;&gt;1,IF(ISNUMBER(INDEX(Import.PLE,$K166,EY$16)),IF(INDEX(Import.PLE,$K166,EY$16)&lt;=mediçao,CY166,0),0),PLE!$AA$28*CY166)</f>
        <v>0</v>
      </c>
      <c r="EZ166" s="119">
        <f ca="1">IF($K166&lt;&gt;1,IF(ISNUMBER(INDEX(Import.PLE,$K166,EZ$16)),IF(INDEX(Import.PLE,$K166,EZ$16)&lt;=mediçao,CZ166,0),0),PLE!$AA$28*CZ166)</f>
        <v>0</v>
      </c>
      <c r="FA166" s="119">
        <f ca="1">IF($K166&lt;&gt;1,IF(ISNUMBER(INDEX(Import.PLE,$K166,FA$16)),IF(INDEX(Import.PLE,$K166,FA$16)&lt;=mediçao,DA166,0),0),PLE!$AA$28*DA166)</f>
        <v>0</v>
      </c>
      <c r="FB166" s="119">
        <f ca="1">IF($K166&lt;&gt;1,IF(ISNUMBER(INDEX(Import.PLE,$K166,FB$16)),IF(INDEX(Import.PLE,$K166,FB$16)&lt;=mediçao,DB166,0),0),PLE!$AA$28*DB166)</f>
        <v>0</v>
      </c>
      <c r="FC166" s="119">
        <f ca="1">IF($K166&lt;&gt;1,IF(ISNUMBER(INDEX(Import.PLE,$K166,FC$16)),IF(INDEX(Import.PLE,$K166,FC$16)&lt;=mediçao,DC166,0),0),PLE!$AA$28*DC166)</f>
        <v>0</v>
      </c>
      <c r="FD166" s="119">
        <f ca="1">IF($K166&lt;&gt;1,IF(ISNUMBER(INDEX(Import.PLE,$K166,FD$16)),IF(INDEX(Import.PLE,$K166,FD$16)&lt;=mediçao,DD166,0),0),PLE!$AA$28*DD166)</f>
        <v>0</v>
      </c>
      <c r="FE166" s="119">
        <f ca="1">IF($K166&lt;&gt;1,IF(ISNUMBER(INDEX(Import.PLE,$K166,FE$16)),IF(INDEX(Import.PLE,$K166,FE$16)&lt;=mediçao,DE166,0),0),PLE!$AA$28*DE166)</f>
        <v>0</v>
      </c>
      <c r="FF166" s="119">
        <f ca="1">IF($K166&lt;&gt;1,IF(ISNUMBER(INDEX(Import.PLE,$K166,FF$16)),IF(INDEX(Import.PLE,$K166,FF$16)&lt;=mediçao,DF166,0),0),PLE!$AA$28*DF166)</f>
        <v>0</v>
      </c>
      <c r="FG166" s="119">
        <f ca="1">IF($K166&lt;&gt;1,IF(ISNUMBER(INDEX(Import.PLE,$K166,FG$16)),IF(INDEX(Import.PLE,$K166,FG$16)&lt;=mediçao,DG166,0),0),PLE!$AA$28*DG166)</f>
        <v>0</v>
      </c>
      <c r="FH166" s="119">
        <f ca="1">IF($K166&lt;&gt;1,IF(ISNUMBER(INDEX(Import.PLE,$K166,FH$16)),IF(INDEX(Import.PLE,$K166,FH$16)&lt;=mediçao,DH166,0),0),PLE!$AA$28*DH166)</f>
        <v>0</v>
      </c>
      <c r="FI166" s="119">
        <f ca="1">IF($K166&lt;&gt;1,IF(ISNUMBER(INDEX(Import.PLE,$K166,FI$16)),IF(INDEX(Import.PLE,$K166,FI$16)&lt;=mediçao,DI166,0),0),PLE!$AA$28*DI166)</f>
        <v>0</v>
      </c>
      <c r="FJ166" s="119">
        <f ca="1">IF($K166&lt;&gt;1,IF(ISNUMBER(INDEX(Import.PLE,$K166,FJ$16)),IF(INDEX(Import.PLE,$K166,FJ$16)&lt;=mediçao,DJ166,0),0),PLE!$AA$28*DJ166)</f>
        <v>0</v>
      </c>
    </row>
    <row r="167" spans="2:166" s="88" customFormat="1" ht="10.5" x14ac:dyDescent="0.35">
      <c r="B167" s="118">
        <f t="shared" ca="1" si="61"/>
        <v>150</v>
      </c>
      <c r="C167" s="83" t="str">
        <f t="shared" si="4"/>
        <v>Nível</v>
      </c>
      <c r="D167" s="138" t="s">
        <v>475</v>
      </c>
      <c r="E167" s="139" t="s">
        <v>476</v>
      </c>
      <c r="F167" s="137"/>
      <c r="G167" s="174" t="str">
        <f t="shared" si="5"/>
        <v/>
      </c>
      <c r="H167" s="175" t="str">
        <f t="shared" si="6"/>
        <v/>
      </c>
      <c r="I167" s="176">
        <v>9234.5</v>
      </c>
      <c r="J167" s="86"/>
      <c r="K167" s="168" t="str">
        <f>deactivatedados.form1</f>
        <v/>
      </c>
      <c r="L167" s="167"/>
      <c r="M167" s="87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181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1"/>
      <c r="AX167" s="181"/>
      <c r="AY167" s="181"/>
      <c r="AZ167" s="181"/>
      <c r="BA167" s="181"/>
      <c r="BB167" s="181"/>
      <c r="BC167" s="181"/>
      <c r="BD167" s="181"/>
      <c r="BE167" s="181"/>
      <c r="BF167" s="181"/>
      <c r="BG167" s="181"/>
      <c r="BH167" s="181"/>
      <c r="BI167" s="181"/>
      <c r="BJ167" s="181"/>
      <c r="BK167" s="181"/>
      <c r="BM167" s="119">
        <f t="shared" si="7"/>
        <v>0</v>
      </c>
      <c r="BN167" s="119">
        <f t="shared" si="8"/>
        <v>0</v>
      </c>
      <c r="BO167" s="119">
        <f t="shared" si="9"/>
        <v>0</v>
      </c>
      <c r="BP167" s="119">
        <f t="shared" si="10"/>
        <v>0</v>
      </c>
      <c r="BQ167" s="119">
        <f t="shared" si="11"/>
        <v>0</v>
      </c>
      <c r="BR167" s="119">
        <f t="shared" si="12"/>
        <v>0</v>
      </c>
      <c r="BS167" s="119">
        <f t="shared" si="13"/>
        <v>0</v>
      </c>
      <c r="BT167" s="119">
        <f t="shared" si="14"/>
        <v>0</v>
      </c>
      <c r="BU167" s="119">
        <f t="shared" si="15"/>
        <v>0</v>
      </c>
      <c r="BV167" s="119">
        <f t="shared" si="16"/>
        <v>0</v>
      </c>
      <c r="BW167" s="119">
        <f t="shared" si="17"/>
        <v>0</v>
      </c>
      <c r="BX167" s="119">
        <f t="shared" si="18"/>
        <v>0</v>
      </c>
      <c r="BY167" s="119">
        <f t="shared" si="19"/>
        <v>0</v>
      </c>
      <c r="BZ167" s="119">
        <f t="shared" si="20"/>
        <v>0</v>
      </c>
      <c r="CA167" s="119">
        <f t="shared" si="21"/>
        <v>0</v>
      </c>
      <c r="CB167" s="119">
        <f t="shared" si="22"/>
        <v>0</v>
      </c>
      <c r="CC167" s="119">
        <f t="shared" si="23"/>
        <v>0</v>
      </c>
      <c r="CD167" s="119">
        <f t="shared" si="24"/>
        <v>0</v>
      </c>
      <c r="CE167" s="119">
        <f t="shared" si="25"/>
        <v>0</v>
      </c>
      <c r="CF167" s="119">
        <f t="shared" si="26"/>
        <v>0</v>
      </c>
      <c r="CG167" s="119">
        <f t="shared" si="27"/>
        <v>0</v>
      </c>
      <c r="CH167" s="119">
        <f t="shared" si="28"/>
        <v>0</v>
      </c>
      <c r="CI167" s="119">
        <f t="shared" si="29"/>
        <v>0</v>
      </c>
      <c r="CJ167" s="119">
        <f t="shared" si="30"/>
        <v>0</v>
      </c>
      <c r="CK167" s="119">
        <f t="shared" si="31"/>
        <v>0</v>
      </c>
      <c r="CL167" s="119">
        <f t="shared" si="32"/>
        <v>0</v>
      </c>
      <c r="CM167" s="119">
        <f t="shared" si="33"/>
        <v>0</v>
      </c>
      <c r="CN167" s="119">
        <f t="shared" si="34"/>
        <v>0</v>
      </c>
      <c r="CO167" s="119">
        <f t="shared" si="35"/>
        <v>0</v>
      </c>
      <c r="CP167" s="119">
        <f t="shared" si="36"/>
        <v>0</v>
      </c>
      <c r="CQ167" s="119">
        <f t="shared" si="37"/>
        <v>0</v>
      </c>
      <c r="CR167" s="119">
        <f t="shared" si="38"/>
        <v>0</v>
      </c>
      <c r="CS167" s="119">
        <f t="shared" si="39"/>
        <v>0</v>
      </c>
      <c r="CT167" s="119">
        <f t="shared" si="40"/>
        <v>0</v>
      </c>
      <c r="CU167" s="119">
        <f t="shared" si="41"/>
        <v>0</v>
      </c>
      <c r="CV167" s="119">
        <f t="shared" si="42"/>
        <v>0</v>
      </c>
      <c r="CW167" s="119">
        <f t="shared" si="43"/>
        <v>0</v>
      </c>
      <c r="CX167" s="119">
        <f t="shared" si="44"/>
        <v>0</v>
      </c>
      <c r="CY167" s="119">
        <f t="shared" si="45"/>
        <v>0</v>
      </c>
      <c r="CZ167" s="119">
        <f t="shared" si="46"/>
        <v>0</v>
      </c>
      <c r="DA167" s="119">
        <f t="shared" si="47"/>
        <v>0</v>
      </c>
      <c r="DB167" s="119">
        <f t="shared" si="48"/>
        <v>0</v>
      </c>
      <c r="DC167" s="119">
        <f t="shared" si="49"/>
        <v>0</v>
      </c>
      <c r="DD167" s="119">
        <f t="shared" si="50"/>
        <v>0</v>
      </c>
      <c r="DE167" s="119">
        <f t="shared" si="51"/>
        <v>0</v>
      </c>
      <c r="DF167" s="119">
        <f t="shared" si="52"/>
        <v>0</v>
      </c>
      <c r="DG167" s="119">
        <f t="shared" si="53"/>
        <v>0</v>
      </c>
      <c r="DH167" s="119">
        <f t="shared" si="54"/>
        <v>0</v>
      </c>
      <c r="DI167" s="119">
        <f t="shared" si="55"/>
        <v>0</v>
      </c>
      <c r="DJ167" s="119">
        <f t="shared" si="56"/>
        <v>0</v>
      </c>
      <c r="DK167" s="126" t="str">
        <f t="shared" si="57"/>
        <v>2</v>
      </c>
      <c r="DL167" s="126">
        <f t="shared" ca="1" si="58"/>
        <v>0</v>
      </c>
      <c r="DM167" s="119">
        <f ca="1">IF($K167&lt;&gt;1,IF(ISNUMBER(INDEX(Import.PLE,$K167,DM$16)),IF(INDEX(Import.PLE,$K167,DM$16)&lt;=mediçao,BM167,0),0),PLE!$AA$28*BM167)</f>
        <v>0</v>
      </c>
      <c r="DN167" s="119">
        <f ca="1">IF($K167&lt;&gt;1,IF(ISNUMBER(INDEX(Import.PLE,$K167,DN$16)),IF(INDEX(Import.PLE,$K167,DN$16)&lt;=mediçao,BN167,0),0),PLE!$AA$28*BN167)</f>
        <v>0</v>
      </c>
      <c r="DO167" s="119">
        <f ca="1">IF($K167&lt;&gt;1,IF(ISNUMBER(INDEX(Import.PLE,$K167,DO$16)),IF(INDEX(Import.PLE,$K167,DO$16)&lt;=mediçao,BO167,0),0),PLE!$AA$28*BO167)</f>
        <v>0</v>
      </c>
      <c r="DP167" s="119">
        <f ca="1">IF($K167&lt;&gt;1,IF(ISNUMBER(INDEX(Import.PLE,$K167,DP$16)),IF(INDEX(Import.PLE,$K167,DP$16)&lt;=mediçao,BP167,0),0),PLE!$AA$28*BP167)</f>
        <v>0</v>
      </c>
      <c r="DQ167" s="119">
        <f ca="1">IF($K167&lt;&gt;1,IF(ISNUMBER(INDEX(Import.PLE,$K167,DQ$16)),IF(INDEX(Import.PLE,$K167,DQ$16)&lt;=mediçao,BQ167,0),0),PLE!$AA$28*BQ167)</f>
        <v>0</v>
      </c>
      <c r="DR167" s="119">
        <f ca="1">IF($K167&lt;&gt;1,IF(ISNUMBER(INDEX(Import.PLE,$K167,DR$16)),IF(INDEX(Import.PLE,$K167,DR$16)&lt;=mediçao,BR167,0),0),PLE!$AA$28*BR167)</f>
        <v>0</v>
      </c>
      <c r="DS167" s="119">
        <f ca="1">IF($K167&lt;&gt;1,IF(ISNUMBER(INDEX(Import.PLE,$K167,DS$16)),IF(INDEX(Import.PLE,$K167,DS$16)&lt;=mediçao,BS167,0),0),PLE!$AA$28*BS167)</f>
        <v>0</v>
      </c>
      <c r="DT167" s="119">
        <f ca="1">IF($K167&lt;&gt;1,IF(ISNUMBER(INDEX(Import.PLE,$K167,DT$16)),IF(INDEX(Import.PLE,$K167,DT$16)&lt;=mediçao,BT167,0),0),PLE!$AA$28*BT167)</f>
        <v>0</v>
      </c>
      <c r="DU167" s="119">
        <f ca="1">IF($K167&lt;&gt;1,IF(ISNUMBER(INDEX(Import.PLE,$K167,DU$16)),IF(INDEX(Import.PLE,$K167,DU$16)&lt;=mediçao,BU167,0),0),PLE!$AA$28*BU167)</f>
        <v>0</v>
      </c>
      <c r="DV167" s="119">
        <f ca="1">IF($K167&lt;&gt;1,IF(ISNUMBER(INDEX(Import.PLE,$K167,DV$16)),IF(INDEX(Import.PLE,$K167,DV$16)&lt;=mediçao,BV167,0),0),PLE!$AA$28*BV167)</f>
        <v>0</v>
      </c>
      <c r="DW167" s="119">
        <f ca="1">IF($K167&lt;&gt;1,IF(ISNUMBER(INDEX(Import.PLE,$K167,DW$16)),IF(INDEX(Import.PLE,$K167,DW$16)&lt;=mediçao,BW167,0),0),PLE!$AA$28*BW167)</f>
        <v>0</v>
      </c>
      <c r="DX167" s="119">
        <f ca="1">IF($K167&lt;&gt;1,IF(ISNUMBER(INDEX(Import.PLE,$K167,DX$16)),IF(INDEX(Import.PLE,$K167,DX$16)&lt;=mediçao,BX167,0),0),PLE!$AA$28*BX167)</f>
        <v>0</v>
      </c>
      <c r="DY167" s="119">
        <f ca="1">IF($K167&lt;&gt;1,IF(ISNUMBER(INDEX(Import.PLE,$K167,DY$16)),IF(INDEX(Import.PLE,$K167,DY$16)&lt;=mediçao,BY167,0),0),PLE!$AA$28*BY167)</f>
        <v>0</v>
      </c>
      <c r="DZ167" s="119">
        <f ca="1">IF($K167&lt;&gt;1,IF(ISNUMBER(INDEX(Import.PLE,$K167,DZ$16)),IF(INDEX(Import.PLE,$K167,DZ$16)&lt;=mediçao,BZ167,0),0),PLE!$AA$28*BZ167)</f>
        <v>0</v>
      </c>
      <c r="EA167" s="119">
        <f ca="1">IF($K167&lt;&gt;1,IF(ISNUMBER(INDEX(Import.PLE,$K167,EA$16)),IF(INDEX(Import.PLE,$K167,EA$16)&lt;=mediçao,CA167,0),0),PLE!$AA$28*CA167)</f>
        <v>0</v>
      </c>
      <c r="EB167" s="119">
        <f ca="1">IF($K167&lt;&gt;1,IF(ISNUMBER(INDEX(Import.PLE,$K167,EB$16)),IF(INDEX(Import.PLE,$K167,EB$16)&lt;=mediçao,CB167,0),0),PLE!$AA$28*CB167)</f>
        <v>0</v>
      </c>
      <c r="EC167" s="119">
        <f ca="1">IF($K167&lt;&gt;1,IF(ISNUMBER(INDEX(Import.PLE,$K167,EC$16)),IF(INDEX(Import.PLE,$K167,EC$16)&lt;=mediçao,CC167,0),0),PLE!$AA$28*CC167)</f>
        <v>0</v>
      </c>
      <c r="ED167" s="119">
        <f ca="1">IF($K167&lt;&gt;1,IF(ISNUMBER(INDEX(Import.PLE,$K167,ED$16)),IF(INDEX(Import.PLE,$K167,ED$16)&lt;=mediçao,CD167,0),0),PLE!$AA$28*CD167)</f>
        <v>0</v>
      </c>
      <c r="EE167" s="119">
        <f ca="1">IF($K167&lt;&gt;1,IF(ISNUMBER(INDEX(Import.PLE,$K167,EE$16)),IF(INDEX(Import.PLE,$K167,EE$16)&lt;=mediçao,CE167,0),0),PLE!$AA$28*CE167)</f>
        <v>0</v>
      </c>
      <c r="EF167" s="119">
        <f ca="1">IF($K167&lt;&gt;1,IF(ISNUMBER(INDEX(Import.PLE,$K167,EF$16)),IF(INDEX(Import.PLE,$K167,EF$16)&lt;=mediçao,CF167,0),0),PLE!$AA$28*CF167)</f>
        <v>0</v>
      </c>
      <c r="EG167" s="119">
        <f ca="1">IF($K167&lt;&gt;1,IF(ISNUMBER(INDEX(Import.PLE,$K167,EG$16)),IF(INDEX(Import.PLE,$K167,EG$16)&lt;=mediçao,CG167,0),0),PLE!$AA$28*CG167)</f>
        <v>0</v>
      </c>
      <c r="EH167" s="119">
        <f ca="1">IF($K167&lt;&gt;1,IF(ISNUMBER(INDEX(Import.PLE,$K167,EH$16)),IF(INDEX(Import.PLE,$K167,EH$16)&lt;=mediçao,CH167,0),0),PLE!$AA$28*CH167)</f>
        <v>0</v>
      </c>
      <c r="EI167" s="119">
        <f ca="1">IF($K167&lt;&gt;1,IF(ISNUMBER(INDEX(Import.PLE,$K167,EI$16)),IF(INDEX(Import.PLE,$K167,EI$16)&lt;=mediçao,CI167,0),0),PLE!$AA$28*CI167)</f>
        <v>0</v>
      </c>
      <c r="EJ167" s="119">
        <f ca="1">IF($K167&lt;&gt;1,IF(ISNUMBER(INDEX(Import.PLE,$K167,EJ$16)),IF(INDEX(Import.PLE,$K167,EJ$16)&lt;=mediçao,CJ167,0),0),PLE!$AA$28*CJ167)</f>
        <v>0</v>
      </c>
      <c r="EK167" s="119">
        <f ca="1">IF($K167&lt;&gt;1,IF(ISNUMBER(INDEX(Import.PLE,$K167,EK$16)),IF(INDEX(Import.PLE,$K167,EK$16)&lt;=mediçao,CK167,0),0),PLE!$AA$28*CK167)</f>
        <v>0</v>
      </c>
      <c r="EL167" s="119">
        <f ca="1">IF($K167&lt;&gt;1,IF(ISNUMBER(INDEX(Import.PLE,$K167,EL$16)),IF(INDEX(Import.PLE,$K167,EL$16)&lt;=mediçao,CL167,0),0),PLE!$AA$28*CL167)</f>
        <v>0</v>
      </c>
      <c r="EM167" s="119">
        <f ca="1">IF($K167&lt;&gt;1,IF(ISNUMBER(INDEX(Import.PLE,$K167,EM$16)),IF(INDEX(Import.PLE,$K167,EM$16)&lt;=mediçao,CM167,0),0),PLE!$AA$28*CM167)</f>
        <v>0</v>
      </c>
      <c r="EN167" s="119">
        <f ca="1">IF($K167&lt;&gt;1,IF(ISNUMBER(INDEX(Import.PLE,$K167,EN$16)),IF(INDEX(Import.PLE,$K167,EN$16)&lt;=mediçao,CN167,0),0),PLE!$AA$28*CN167)</f>
        <v>0</v>
      </c>
      <c r="EO167" s="119">
        <f ca="1">IF($K167&lt;&gt;1,IF(ISNUMBER(INDEX(Import.PLE,$K167,EO$16)),IF(INDEX(Import.PLE,$K167,EO$16)&lt;=mediçao,CO167,0),0),PLE!$AA$28*CO167)</f>
        <v>0</v>
      </c>
      <c r="EP167" s="119">
        <f ca="1">IF($K167&lt;&gt;1,IF(ISNUMBER(INDEX(Import.PLE,$K167,EP$16)),IF(INDEX(Import.PLE,$K167,EP$16)&lt;=mediçao,CP167,0),0),PLE!$AA$28*CP167)</f>
        <v>0</v>
      </c>
      <c r="EQ167" s="119">
        <f ca="1">IF($K167&lt;&gt;1,IF(ISNUMBER(INDEX(Import.PLE,$K167,EQ$16)),IF(INDEX(Import.PLE,$K167,EQ$16)&lt;=mediçao,CQ167,0),0),PLE!$AA$28*CQ167)</f>
        <v>0</v>
      </c>
      <c r="ER167" s="119">
        <f ca="1">IF($K167&lt;&gt;1,IF(ISNUMBER(INDEX(Import.PLE,$K167,ER$16)),IF(INDEX(Import.PLE,$K167,ER$16)&lt;=mediçao,CR167,0),0),PLE!$AA$28*CR167)</f>
        <v>0</v>
      </c>
      <c r="ES167" s="119">
        <f ca="1">IF($K167&lt;&gt;1,IF(ISNUMBER(INDEX(Import.PLE,$K167,ES$16)),IF(INDEX(Import.PLE,$K167,ES$16)&lt;=mediçao,CS167,0),0),PLE!$AA$28*CS167)</f>
        <v>0</v>
      </c>
      <c r="ET167" s="119">
        <f ca="1">IF($K167&lt;&gt;1,IF(ISNUMBER(INDEX(Import.PLE,$K167,ET$16)),IF(INDEX(Import.PLE,$K167,ET$16)&lt;=mediçao,CT167,0),0),PLE!$AA$28*CT167)</f>
        <v>0</v>
      </c>
      <c r="EU167" s="119">
        <f ca="1">IF($K167&lt;&gt;1,IF(ISNUMBER(INDEX(Import.PLE,$K167,EU$16)),IF(INDEX(Import.PLE,$K167,EU$16)&lt;=mediçao,CU167,0),0),PLE!$AA$28*CU167)</f>
        <v>0</v>
      </c>
      <c r="EV167" s="119">
        <f ca="1">IF($K167&lt;&gt;1,IF(ISNUMBER(INDEX(Import.PLE,$K167,EV$16)),IF(INDEX(Import.PLE,$K167,EV$16)&lt;=mediçao,CV167,0),0),PLE!$AA$28*CV167)</f>
        <v>0</v>
      </c>
      <c r="EW167" s="119">
        <f ca="1">IF($K167&lt;&gt;1,IF(ISNUMBER(INDEX(Import.PLE,$K167,EW$16)),IF(INDEX(Import.PLE,$K167,EW$16)&lt;=mediçao,CW167,0),0),PLE!$AA$28*CW167)</f>
        <v>0</v>
      </c>
      <c r="EX167" s="119">
        <f ca="1">IF($K167&lt;&gt;1,IF(ISNUMBER(INDEX(Import.PLE,$K167,EX$16)),IF(INDEX(Import.PLE,$K167,EX$16)&lt;=mediçao,CX167,0),0),PLE!$AA$28*CX167)</f>
        <v>0</v>
      </c>
      <c r="EY167" s="119">
        <f ca="1">IF($K167&lt;&gt;1,IF(ISNUMBER(INDEX(Import.PLE,$K167,EY$16)),IF(INDEX(Import.PLE,$K167,EY$16)&lt;=mediçao,CY167,0),0),PLE!$AA$28*CY167)</f>
        <v>0</v>
      </c>
      <c r="EZ167" s="119">
        <f ca="1">IF($K167&lt;&gt;1,IF(ISNUMBER(INDEX(Import.PLE,$K167,EZ$16)),IF(INDEX(Import.PLE,$K167,EZ$16)&lt;=mediçao,CZ167,0),0),PLE!$AA$28*CZ167)</f>
        <v>0</v>
      </c>
      <c r="FA167" s="119">
        <f ca="1">IF($K167&lt;&gt;1,IF(ISNUMBER(INDEX(Import.PLE,$K167,FA$16)),IF(INDEX(Import.PLE,$K167,FA$16)&lt;=mediçao,DA167,0),0),PLE!$AA$28*DA167)</f>
        <v>0</v>
      </c>
      <c r="FB167" s="119">
        <f ca="1">IF($K167&lt;&gt;1,IF(ISNUMBER(INDEX(Import.PLE,$K167,FB$16)),IF(INDEX(Import.PLE,$K167,FB$16)&lt;=mediçao,DB167,0),0),PLE!$AA$28*DB167)</f>
        <v>0</v>
      </c>
      <c r="FC167" s="119">
        <f ca="1">IF($K167&lt;&gt;1,IF(ISNUMBER(INDEX(Import.PLE,$K167,FC$16)),IF(INDEX(Import.PLE,$K167,FC$16)&lt;=mediçao,DC167,0),0),PLE!$AA$28*DC167)</f>
        <v>0</v>
      </c>
      <c r="FD167" s="119">
        <f ca="1">IF($K167&lt;&gt;1,IF(ISNUMBER(INDEX(Import.PLE,$K167,FD$16)),IF(INDEX(Import.PLE,$K167,FD$16)&lt;=mediçao,DD167,0),0),PLE!$AA$28*DD167)</f>
        <v>0</v>
      </c>
      <c r="FE167" s="119">
        <f ca="1">IF($K167&lt;&gt;1,IF(ISNUMBER(INDEX(Import.PLE,$K167,FE$16)),IF(INDEX(Import.PLE,$K167,FE$16)&lt;=mediçao,DE167,0),0),PLE!$AA$28*DE167)</f>
        <v>0</v>
      </c>
      <c r="FF167" s="119">
        <f ca="1">IF($K167&lt;&gt;1,IF(ISNUMBER(INDEX(Import.PLE,$K167,FF$16)),IF(INDEX(Import.PLE,$K167,FF$16)&lt;=mediçao,DF167,0),0),PLE!$AA$28*DF167)</f>
        <v>0</v>
      </c>
      <c r="FG167" s="119">
        <f ca="1">IF($K167&lt;&gt;1,IF(ISNUMBER(INDEX(Import.PLE,$K167,FG$16)),IF(INDEX(Import.PLE,$K167,FG$16)&lt;=mediçao,DG167,0),0),PLE!$AA$28*DG167)</f>
        <v>0</v>
      </c>
      <c r="FH167" s="119">
        <f ca="1">IF($K167&lt;&gt;1,IF(ISNUMBER(INDEX(Import.PLE,$K167,FH$16)),IF(INDEX(Import.PLE,$K167,FH$16)&lt;=mediçao,DH167,0),0),PLE!$AA$28*DH167)</f>
        <v>0</v>
      </c>
      <c r="FI167" s="119">
        <f ca="1">IF($K167&lt;&gt;1,IF(ISNUMBER(INDEX(Import.PLE,$K167,FI$16)),IF(INDEX(Import.PLE,$K167,FI$16)&lt;=mediçao,DI167,0),0),PLE!$AA$28*DI167)</f>
        <v>0</v>
      </c>
      <c r="FJ167" s="119">
        <f ca="1">IF($K167&lt;&gt;1,IF(ISNUMBER(INDEX(Import.PLE,$K167,FJ$16)),IF(INDEX(Import.PLE,$K167,FJ$16)&lt;=mediçao,DJ167,0),0),PLE!$AA$28*DJ167)</f>
        <v>0</v>
      </c>
    </row>
    <row r="168" spans="2:166" s="88" customFormat="1" ht="10.5" x14ac:dyDescent="0.35">
      <c r="B168" s="118">
        <f t="shared" ca="1" si="61"/>
        <v>151</v>
      </c>
      <c r="C168" s="83" t="str">
        <f t="shared" si="4"/>
        <v>Nível</v>
      </c>
      <c r="D168" s="138" t="s">
        <v>477</v>
      </c>
      <c r="E168" s="139" t="s">
        <v>243</v>
      </c>
      <c r="F168" s="137"/>
      <c r="G168" s="174" t="str">
        <f t="shared" si="5"/>
        <v/>
      </c>
      <c r="H168" s="175" t="str">
        <f t="shared" si="6"/>
        <v/>
      </c>
      <c r="I168" s="176">
        <v>2021.9</v>
      </c>
      <c r="J168" s="86"/>
      <c r="K168" s="168" t="str">
        <f>deactivatedados.form1</f>
        <v/>
      </c>
      <c r="L168" s="167"/>
      <c r="M168" s="87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  <c r="AA168" s="181"/>
      <c r="AB168" s="181"/>
      <c r="AC168" s="181"/>
      <c r="AD168" s="181"/>
      <c r="AE168" s="181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  <c r="AV168" s="181"/>
      <c r="AW168" s="181"/>
      <c r="AX168" s="181"/>
      <c r="AY168" s="181"/>
      <c r="AZ168" s="181"/>
      <c r="BA168" s="181"/>
      <c r="BB168" s="181"/>
      <c r="BC168" s="181"/>
      <c r="BD168" s="181"/>
      <c r="BE168" s="181"/>
      <c r="BF168" s="181"/>
      <c r="BG168" s="181"/>
      <c r="BH168" s="181"/>
      <c r="BI168" s="181"/>
      <c r="BJ168" s="181"/>
      <c r="BK168" s="181"/>
      <c r="BM168" s="119">
        <f t="shared" si="7"/>
        <v>0</v>
      </c>
      <c r="BN168" s="119">
        <f t="shared" si="8"/>
        <v>0</v>
      </c>
      <c r="BO168" s="119">
        <f t="shared" si="9"/>
        <v>0</v>
      </c>
      <c r="BP168" s="119">
        <f t="shared" si="10"/>
        <v>0</v>
      </c>
      <c r="BQ168" s="119">
        <f t="shared" si="11"/>
        <v>0</v>
      </c>
      <c r="BR168" s="119">
        <f t="shared" si="12"/>
        <v>0</v>
      </c>
      <c r="BS168" s="119">
        <f t="shared" si="13"/>
        <v>0</v>
      </c>
      <c r="BT168" s="119">
        <f t="shared" si="14"/>
        <v>0</v>
      </c>
      <c r="BU168" s="119">
        <f t="shared" si="15"/>
        <v>0</v>
      </c>
      <c r="BV168" s="119">
        <f t="shared" si="16"/>
        <v>0</v>
      </c>
      <c r="BW168" s="119">
        <f t="shared" si="17"/>
        <v>0</v>
      </c>
      <c r="BX168" s="119">
        <f t="shared" si="18"/>
        <v>0</v>
      </c>
      <c r="BY168" s="119">
        <f t="shared" si="19"/>
        <v>0</v>
      </c>
      <c r="BZ168" s="119">
        <f t="shared" si="20"/>
        <v>0</v>
      </c>
      <c r="CA168" s="119">
        <f t="shared" si="21"/>
        <v>0</v>
      </c>
      <c r="CB168" s="119">
        <f t="shared" si="22"/>
        <v>0</v>
      </c>
      <c r="CC168" s="119">
        <f t="shared" si="23"/>
        <v>0</v>
      </c>
      <c r="CD168" s="119">
        <f t="shared" si="24"/>
        <v>0</v>
      </c>
      <c r="CE168" s="119">
        <f t="shared" si="25"/>
        <v>0</v>
      </c>
      <c r="CF168" s="119">
        <f t="shared" si="26"/>
        <v>0</v>
      </c>
      <c r="CG168" s="119">
        <f t="shared" si="27"/>
        <v>0</v>
      </c>
      <c r="CH168" s="119">
        <f t="shared" si="28"/>
        <v>0</v>
      </c>
      <c r="CI168" s="119">
        <f t="shared" si="29"/>
        <v>0</v>
      </c>
      <c r="CJ168" s="119">
        <f t="shared" si="30"/>
        <v>0</v>
      </c>
      <c r="CK168" s="119">
        <f t="shared" si="31"/>
        <v>0</v>
      </c>
      <c r="CL168" s="119">
        <f t="shared" si="32"/>
        <v>0</v>
      </c>
      <c r="CM168" s="119">
        <f t="shared" si="33"/>
        <v>0</v>
      </c>
      <c r="CN168" s="119">
        <f t="shared" si="34"/>
        <v>0</v>
      </c>
      <c r="CO168" s="119">
        <f t="shared" si="35"/>
        <v>0</v>
      </c>
      <c r="CP168" s="119">
        <f t="shared" si="36"/>
        <v>0</v>
      </c>
      <c r="CQ168" s="119">
        <f t="shared" si="37"/>
        <v>0</v>
      </c>
      <c r="CR168" s="119">
        <f t="shared" si="38"/>
        <v>0</v>
      </c>
      <c r="CS168" s="119">
        <f t="shared" si="39"/>
        <v>0</v>
      </c>
      <c r="CT168" s="119">
        <f t="shared" si="40"/>
        <v>0</v>
      </c>
      <c r="CU168" s="119">
        <f t="shared" si="41"/>
        <v>0</v>
      </c>
      <c r="CV168" s="119">
        <f t="shared" si="42"/>
        <v>0</v>
      </c>
      <c r="CW168" s="119">
        <f t="shared" si="43"/>
        <v>0</v>
      </c>
      <c r="CX168" s="119">
        <f t="shared" si="44"/>
        <v>0</v>
      </c>
      <c r="CY168" s="119">
        <f t="shared" si="45"/>
        <v>0</v>
      </c>
      <c r="CZ168" s="119">
        <f t="shared" si="46"/>
        <v>0</v>
      </c>
      <c r="DA168" s="119">
        <f t="shared" si="47"/>
        <v>0</v>
      </c>
      <c r="DB168" s="119">
        <f t="shared" si="48"/>
        <v>0</v>
      </c>
      <c r="DC168" s="119">
        <f t="shared" si="49"/>
        <v>0</v>
      </c>
      <c r="DD168" s="119">
        <f t="shared" si="50"/>
        <v>0</v>
      </c>
      <c r="DE168" s="119">
        <f t="shared" si="51"/>
        <v>0</v>
      </c>
      <c r="DF168" s="119">
        <f t="shared" si="52"/>
        <v>0</v>
      </c>
      <c r="DG168" s="119">
        <f t="shared" si="53"/>
        <v>0</v>
      </c>
      <c r="DH168" s="119">
        <f t="shared" si="54"/>
        <v>0</v>
      </c>
      <c r="DI168" s="119">
        <f t="shared" si="55"/>
        <v>0</v>
      </c>
      <c r="DJ168" s="119">
        <f t="shared" si="56"/>
        <v>0</v>
      </c>
      <c r="DK168" s="126" t="str">
        <f t="shared" si="57"/>
        <v>2</v>
      </c>
      <c r="DL168" s="126">
        <f t="shared" ca="1" si="58"/>
        <v>0</v>
      </c>
      <c r="DM168" s="119">
        <f ca="1">IF($K168&lt;&gt;1,IF(ISNUMBER(INDEX(Import.PLE,$K168,DM$16)),IF(INDEX(Import.PLE,$K168,DM$16)&lt;=mediçao,BM168,0),0),PLE!$AA$28*BM168)</f>
        <v>0</v>
      </c>
      <c r="DN168" s="119">
        <f ca="1">IF($K168&lt;&gt;1,IF(ISNUMBER(INDEX(Import.PLE,$K168,DN$16)),IF(INDEX(Import.PLE,$K168,DN$16)&lt;=mediçao,BN168,0),0),PLE!$AA$28*BN168)</f>
        <v>0</v>
      </c>
      <c r="DO168" s="119">
        <f ca="1">IF($K168&lt;&gt;1,IF(ISNUMBER(INDEX(Import.PLE,$K168,DO$16)),IF(INDEX(Import.PLE,$K168,DO$16)&lt;=mediçao,BO168,0),0),PLE!$AA$28*BO168)</f>
        <v>0</v>
      </c>
      <c r="DP168" s="119">
        <f ca="1">IF($K168&lt;&gt;1,IF(ISNUMBER(INDEX(Import.PLE,$K168,DP$16)),IF(INDEX(Import.PLE,$K168,DP$16)&lt;=mediçao,BP168,0),0),PLE!$AA$28*BP168)</f>
        <v>0</v>
      </c>
      <c r="DQ168" s="119">
        <f ca="1">IF($K168&lt;&gt;1,IF(ISNUMBER(INDEX(Import.PLE,$K168,DQ$16)),IF(INDEX(Import.PLE,$K168,DQ$16)&lt;=mediçao,BQ168,0),0),PLE!$AA$28*BQ168)</f>
        <v>0</v>
      </c>
      <c r="DR168" s="119">
        <f ca="1">IF($K168&lt;&gt;1,IF(ISNUMBER(INDEX(Import.PLE,$K168,DR$16)),IF(INDEX(Import.PLE,$K168,DR$16)&lt;=mediçao,BR168,0),0),PLE!$AA$28*BR168)</f>
        <v>0</v>
      </c>
      <c r="DS168" s="119">
        <f ca="1">IF($K168&lt;&gt;1,IF(ISNUMBER(INDEX(Import.PLE,$K168,DS$16)),IF(INDEX(Import.PLE,$K168,DS$16)&lt;=mediçao,BS168,0),0),PLE!$AA$28*BS168)</f>
        <v>0</v>
      </c>
      <c r="DT168" s="119">
        <f ca="1">IF($K168&lt;&gt;1,IF(ISNUMBER(INDEX(Import.PLE,$K168,DT$16)),IF(INDEX(Import.PLE,$K168,DT$16)&lt;=mediçao,BT168,0),0),PLE!$AA$28*BT168)</f>
        <v>0</v>
      </c>
      <c r="DU168" s="119">
        <f ca="1">IF($K168&lt;&gt;1,IF(ISNUMBER(INDEX(Import.PLE,$K168,DU$16)),IF(INDEX(Import.PLE,$K168,DU$16)&lt;=mediçao,BU168,0),0),PLE!$AA$28*BU168)</f>
        <v>0</v>
      </c>
      <c r="DV168" s="119">
        <f ca="1">IF($K168&lt;&gt;1,IF(ISNUMBER(INDEX(Import.PLE,$K168,DV$16)),IF(INDEX(Import.PLE,$K168,DV$16)&lt;=mediçao,BV168,0),0),PLE!$AA$28*BV168)</f>
        <v>0</v>
      </c>
      <c r="DW168" s="119">
        <f ca="1">IF($K168&lt;&gt;1,IF(ISNUMBER(INDEX(Import.PLE,$K168,DW$16)),IF(INDEX(Import.PLE,$K168,DW$16)&lt;=mediçao,BW168,0),0),PLE!$AA$28*BW168)</f>
        <v>0</v>
      </c>
      <c r="DX168" s="119">
        <f ca="1">IF($K168&lt;&gt;1,IF(ISNUMBER(INDEX(Import.PLE,$K168,DX$16)),IF(INDEX(Import.PLE,$K168,DX$16)&lt;=mediçao,BX168,0),0),PLE!$AA$28*BX168)</f>
        <v>0</v>
      </c>
      <c r="DY168" s="119">
        <f ca="1">IF($K168&lt;&gt;1,IF(ISNUMBER(INDEX(Import.PLE,$K168,DY$16)),IF(INDEX(Import.PLE,$K168,DY$16)&lt;=mediçao,BY168,0),0),PLE!$AA$28*BY168)</f>
        <v>0</v>
      </c>
      <c r="DZ168" s="119">
        <f ca="1">IF($K168&lt;&gt;1,IF(ISNUMBER(INDEX(Import.PLE,$K168,DZ$16)),IF(INDEX(Import.PLE,$K168,DZ$16)&lt;=mediçao,BZ168,0),0),PLE!$AA$28*BZ168)</f>
        <v>0</v>
      </c>
      <c r="EA168" s="119">
        <f ca="1">IF($K168&lt;&gt;1,IF(ISNUMBER(INDEX(Import.PLE,$K168,EA$16)),IF(INDEX(Import.PLE,$K168,EA$16)&lt;=mediçao,CA168,0),0),PLE!$AA$28*CA168)</f>
        <v>0</v>
      </c>
      <c r="EB168" s="119">
        <f ca="1">IF($K168&lt;&gt;1,IF(ISNUMBER(INDEX(Import.PLE,$K168,EB$16)),IF(INDEX(Import.PLE,$K168,EB$16)&lt;=mediçao,CB168,0),0),PLE!$AA$28*CB168)</f>
        <v>0</v>
      </c>
      <c r="EC168" s="119">
        <f ca="1">IF($K168&lt;&gt;1,IF(ISNUMBER(INDEX(Import.PLE,$K168,EC$16)),IF(INDEX(Import.PLE,$K168,EC$16)&lt;=mediçao,CC168,0),0),PLE!$AA$28*CC168)</f>
        <v>0</v>
      </c>
      <c r="ED168" s="119">
        <f ca="1">IF($K168&lt;&gt;1,IF(ISNUMBER(INDEX(Import.PLE,$K168,ED$16)),IF(INDEX(Import.PLE,$K168,ED$16)&lt;=mediçao,CD168,0),0),PLE!$AA$28*CD168)</f>
        <v>0</v>
      </c>
      <c r="EE168" s="119">
        <f ca="1">IF($K168&lt;&gt;1,IF(ISNUMBER(INDEX(Import.PLE,$K168,EE$16)),IF(INDEX(Import.PLE,$K168,EE$16)&lt;=mediçao,CE168,0),0),PLE!$AA$28*CE168)</f>
        <v>0</v>
      </c>
      <c r="EF168" s="119">
        <f ca="1">IF($K168&lt;&gt;1,IF(ISNUMBER(INDEX(Import.PLE,$K168,EF$16)),IF(INDEX(Import.PLE,$K168,EF$16)&lt;=mediçao,CF168,0),0),PLE!$AA$28*CF168)</f>
        <v>0</v>
      </c>
      <c r="EG168" s="119">
        <f ca="1">IF($K168&lt;&gt;1,IF(ISNUMBER(INDEX(Import.PLE,$K168,EG$16)),IF(INDEX(Import.PLE,$K168,EG$16)&lt;=mediçao,CG168,0),0),PLE!$AA$28*CG168)</f>
        <v>0</v>
      </c>
      <c r="EH168" s="119">
        <f ca="1">IF($K168&lt;&gt;1,IF(ISNUMBER(INDEX(Import.PLE,$K168,EH$16)),IF(INDEX(Import.PLE,$K168,EH$16)&lt;=mediçao,CH168,0),0),PLE!$AA$28*CH168)</f>
        <v>0</v>
      </c>
      <c r="EI168" s="119">
        <f ca="1">IF($K168&lt;&gt;1,IF(ISNUMBER(INDEX(Import.PLE,$K168,EI$16)),IF(INDEX(Import.PLE,$K168,EI$16)&lt;=mediçao,CI168,0),0),PLE!$AA$28*CI168)</f>
        <v>0</v>
      </c>
      <c r="EJ168" s="119">
        <f ca="1">IF($K168&lt;&gt;1,IF(ISNUMBER(INDEX(Import.PLE,$K168,EJ$16)),IF(INDEX(Import.PLE,$K168,EJ$16)&lt;=mediçao,CJ168,0),0),PLE!$AA$28*CJ168)</f>
        <v>0</v>
      </c>
      <c r="EK168" s="119">
        <f ca="1">IF($K168&lt;&gt;1,IF(ISNUMBER(INDEX(Import.PLE,$K168,EK$16)),IF(INDEX(Import.PLE,$K168,EK$16)&lt;=mediçao,CK168,0),0),PLE!$AA$28*CK168)</f>
        <v>0</v>
      </c>
      <c r="EL168" s="119">
        <f ca="1">IF($K168&lt;&gt;1,IF(ISNUMBER(INDEX(Import.PLE,$K168,EL$16)),IF(INDEX(Import.PLE,$K168,EL$16)&lt;=mediçao,CL168,0),0),PLE!$AA$28*CL168)</f>
        <v>0</v>
      </c>
      <c r="EM168" s="119">
        <f ca="1">IF($K168&lt;&gt;1,IF(ISNUMBER(INDEX(Import.PLE,$K168,EM$16)),IF(INDEX(Import.PLE,$K168,EM$16)&lt;=mediçao,CM168,0),0),PLE!$AA$28*CM168)</f>
        <v>0</v>
      </c>
      <c r="EN168" s="119">
        <f ca="1">IF($K168&lt;&gt;1,IF(ISNUMBER(INDEX(Import.PLE,$K168,EN$16)),IF(INDEX(Import.PLE,$K168,EN$16)&lt;=mediçao,CN168,0),0),PLE!$AA$28*CN168)</f>
        <v>0</v>
      </c>
      <c r="EO168" s="119">
        <f ca="1">IF($K168&lt;&gt;1,IF(ISNUMBER(INDEX(Import.PLE,$K168,EO$16)),IF(INDEX(Import.PLE,$K168,EO$16)&lt;=mediçao,CO168,0),0),PLE!$AA$28*CO168)</f>
        <v>0</v>
      </c>
      <c r="EP168" s="119">
        <f ca="1">IF($K168&lt;&gt;1,IF(ISNUMBER(INDEX(Import.PLE,$K168,EP$16)),IF(INDEX(Import.PLE,$K168,EP$16)&lt;=mediçao,CP168,0),0),PLE!$AA$28*CP168)</f>
        <v>0</v>
      </c>
      <c r="EQ168" s="119">
        <f ca="1">IF($K168&lt;&gt;1,IF(ISNUMBER(INDEX(Import.PLE,$K168,EQ$16)),IF(INDEX(Import.PLE,$K168,EQ$16)&lt;=mediçao,CQ168,0),0),PLE!$AA$28*CQ168)</f>
        <v>0</v>
      </c>
      <c r="ER168" s="119">
        <f ca="1">IF($K168&lt;&gt;1,IF(ISNUMBER(INDEX(Import.PLE,$K168,ER$16)),IF(INDEX(Import.PLE,$K168,ER$16)&lt;=mediçao,CR168,0),0),PLE!$AA$28*CR168)</f>
        <v>0</v>
      </c>
      <c r="ES168" s="119">
        <f ca="1">IF($K168&lt;&gt;1,IF(ISNUMBER(INDEX(Import.PLE,$K168,ES$16)),IF(INDEX(Import.PLE,$K168,ES$16)&lt;=mediçao,CS168,0),0),PLE!$AA$28*CS168)</f>
        <v>0</v>
      </c>
      <c r="ET168" s="119">
        <f ca="1">IF($K168&lt;&gt;1,IF(ISNUMBER(INDEX(Import.PLE,$K168,ET$16)),IF(INDEX(Import.PLE,$K168,ET$16)&lt;=mediçao,CT168,0),0),PLE!$AA$28*CT168)</f>
        <v>0</v>
      </c>
      <c r="EU168" s="119">
        <f ca="1">IF($K168&lt;&gt;1,IF(ISNUMBER(INDEX(Import.PLE,$K168,EU$16)),IF(INDEX(Import.PLE,$K168,EU$16)&lt;=mediçao,CU168,0),0),PLE!$AA$28*CU168)</f>
        <v>0</v>
      </c>
      <c r="EV168" s="119">
        <f ca="1">IF($K168&lt;&gt;1,IF(ISNUMBER(INDEX(Import.PLE,$K168,EV$16)),IF(INDEX(Import.PLE,$K168,EV$16)&lt;=mediçao,CV168,0),0),PLE!$AA$28*CV168)</f>
        <v>0</v>
      </c>
      <c r="EW168" s="119">
        <f ca="1">IF($K168&lt;&gt;1,IF(ISNUMBER(INDEX(Import.PLE,$K168,EW$16)),IF(INDEX(Import.PLE,$K168,EW$16)&lt;=mediçao,CW168,0),0),PLE!$AA$28*CW168)</f>
        <v>0</v>
      </c>
      <c r="EX168" s="119">
        <f ca="1">IF($K168&lt;&gt;1,IF(ISNUMBER(INDEX(Import.PLE,$K168,EX$16)),IF(INDEX(Import.PLE,$K168,EX$16)&lt;=mediçao,CX168,0),0),PLE!$AA$28*CX168)</f>
        <v>0</v>
      </c>
      <c r="EY168" s="119">
        <f ca="1">IF($K168&lt;&gt;1,IF(ISNUMBER(INDEX(Import.PLE,$K168,EY$16)),IF(INDEX(Import.PLE,$K168,EY$16)&lt;=mediçao,CY168,0),0),PLE!$AA$28*CY168)</f>
        <v>0</v>
      </c>
      <c r="EZ168" s="119">
        <f ca="1">IF($K168&lt;&gt;1,IF(ISNUMBER(INDEX(Import.PLE,$K168,EZ$16)),IF(INDEX(Import.PLE,$K168,EZ$16)&lt;=mediçao,CZ168,0),0),PLE!$AA$28*CZ168)</f>
        <v>0</v>
      </c>
      <c r="FA168" s="119">
        <f ca="1">IF($K168&lt;&gt;1,IF(ISNUMBER(INDEX(Import.PLE,$K168,FA$16)),IF(INDEX(Import.PLE,$K168,FA$16)&lt;=mediçao,DA168,0),0),PLE!$AA$28*DA168)</f>
        <v>0</v>
      </c>
      <c r="FB168" s="119">
        <f ca="1">IF($K168&lt;&gt;1,IF(ISNUMBER(INDEX(Import.PLE,$K168,FB$16)),IF(INDEX(Import.PLE,$K168,FB$16)&lt;=mediçao,DB168,0),0),PLE!$AA$28*DB168)</f>
        <v>0</v>
      </c>
      <c r="FC168" s="119">
        <f ca="1">IF($K168&lt;&gt;1,IF(ISNUMBER(INDEX(Import.PLE,$K168,FC$16)),IF(INDEX(Import.PLE,$K168,FC$16)&lt;=mediçao,DC168,0),0),PLE!$AA$28*DC168)</f>
        <v>0</v>
      </c>
      <c r="FD168" s="119">
        <f ca="1">IF($K168&lt;&gt;1,IF(ISNUMBER(INDEX(Import.PLE,$K168,FD$16)),IF(INDEX(Import.PLE,$K168,FD$16)&lt;=mediçao,DD168,0),0),PLE!$AA$28*DD168)</f>
        <v>0</v>
      </c>
      <c r="FE168" s="119">
        <f ca="1">IF($K168&lt;&gt;1,IF(ISNUMBER(INDEX(Import.PLE,$K168,FE$16)),IF(INDEX(Import.PLE,$K168,FE$16)&lt;=mediçao,DE168,0),0),PLE!$AA$28*DE168)</f>
        <v>0</v>
      </c>
      <c r="FF168" s="119">
        <f ca="1">IF($K168&lt;&gt;1,IF(ISNUMBER(INDEX(Import.PLE,$K168,FF$16)),IF(INDEX(Import.PLE,$K168,FF$16)&lt;=mediçao,DF168,0),0),PLE!$AA$28*DF168)</f>
        <v>0</v>
      </c>
      <c r="FG168" s="119">
        <f ca="1">IF($K168&lt;&gt;1,IF(ISNUMBER(INDEX(Import.PLE,$K168,FG$16)),IF(INDEX(Import.PLE,$K168,FG$16)&lt;=mediçao,DG168,0),0),PLE!$AA$28*DG168)</f>
        <v>0</v>
      </c>
      <c r="FH168" s="119">
        <f ca="1">IF($K168&lt;&gt;1,IF(ISNUMBER(INDEX(Import.PLE,$K168,FH$16)),IF(INDEX(Import.PLE,$K168,FH$16)&lt;=mediçao,DH168,0),0),PLE!$AA$28*DH168)</f>
        <v>0</v>
      </c>
      <c r="FI168" s="119">
        <f ca="1">IF($K168&lt;&gt;1,IF(ISNUMBER(INDEX(Import.PLE,$K168,FI$16)),IF(INDEX(Import.PLE,$K168,FI$16)&lt;=mediçao,DI168,0),0),PLE!$AA$28*DI168)</f>
        <v>0</v>
      </c>
      <c r="FJ168" s="119">
        <f ca="1">IF($K168&lt;&gt;1,IF(ISNUMBER(INDEX(Import.PLE,$K168,FJ$16)),IF(INDEX(Import.PLE,$K168,FJ$16)&lt;=mediçao,DJ168,0),0),PLE!$AA$28*DJ168)</f>
        <v>0</v>
      </c>
    </row>
    <row r="169" spans="2:166" s="88" customFormat="1" ht="11.25" customHeight="1" x14ac:dyDescent="0.35">
      <c r="B169" s="118">
        <f t="shared" ca="1" si="61"/>
        <v>152</v>
      </c>
      <c r="C169" s="83" t="str">
        <f t="shared" si="4"/>
        <v>Serviço</v>
      </c>
      <c r="D169" s="138" t="s">
        <v>478</v>
      </c>
      <c r="E169" s="139" t="s">
        <v>220</v>
      </c>
      <c r="F169" s="137" t="s">
        <v>201</v>
      </c>
      <c r="G169" s="174">
        <f t="shared" si="5"/>
        <v>15.96</v>
      </c>
      <c r="H169" s="175">
        <f t="shared" si="6"/>
        <v>4.3001253132832078</v>
      </c>
      <c r="I169" s="176">
        <v>68.63</v>
      </c>
      <c r="J169" s="86"/>
      <c r="K169" s="168">
        <f>deactivatedados.form1</f>
        <v>20</v>
      </c>
      <c r="L169" s="167" t="s">
        <v>720</v>
      </c>
      <c r="M169" s="87"/>
      <c r="N169" s="181">
        <v>15.96</v>
      </c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1"/>
      <c r="AV169" s="181"/>
      <c r="AW169" s="181"/>
      <c r="AX169" s="181"/>
      <c r="AY169" s="181"/>
      <c r="AZ169" s="181"/>
      <c r="BA169" s="181"/>
      <c r="BB169" s="181"/>
      <c r="BC169" s="181"/>
      <c r="BD169" s="181"/>
      <c r="BE169" s="181"/>
      <c r="BF169" s="181"/>
      <c r="BG169" s="181"/>
      <c r="BH169" s="181"/>
      <c r="BI169" s="181"/>
      <c r="BJ169" s="181"/>
      <c r="BK169" s="181"/>
      <c r="BM169" s="119">
        <f t="shared" ca="1" si="7"/>
        <v>68.63</v>
      </c>
      <c r="BN169" s="119">
        <f t="shared" si="8"/>
        <v>0</v>
      </c>
      <c r="BO169" s="119">
        <f t="shared" si="9"/>
        <v>0</v>
      </c>
      <c r="BP169" s="119">
        <f t="shared" si="10"/>
        <v>0</v>
      </c>
      <c r="BQ169" s="119">
        <f t="shared" si="11"/>
        <v>0</v>
      </c>
      <c r="BR169" s="119">
        <f t="shared" si="12"/>
        <v>0</v>
      </c>
      <c r="BS169" s="119">
        <f t="shared" si="13"/>
        <v>0</v>
      </c>
      <c r="BT169" s="119">
        <f t="shared" si="14"/>
        <v>0</v>
      </c>
      <c r="BU169" s="119">
        <f t="shared" si="15"/>
        <v>0</v>
      </c>
      <c r="BV169" s="119">
        <f t="shared" si="16"/>
        <v>0</v>
      </c>
      <c r="BW169" s="119">
        <f t="shared" si="17"/>
        <v>0</v>
      </c>
      <c r="BX169" s="119">
        <f t="shared" si="18"/>
        <v>0</v>
      </c>
      <c r="BY169" s="119">
        <f t="shared" si="19"/>
        <v>0</v>
      </c>
      <c r="BZ169" s="119">
        <f t="shared" si="20"/>
        <v>0</v>
      </c>
      <c r="CA169" s="119">
        <f t="shared" si="21"/>
        <v>0</v>
      </c>
      <c r="CB169" s="119">
        <f t="shared" si="22"/>
        <v>0</v>
      </c>
      <c r="CC169" s="119">
        <f t="shared" si="23"/>
        <v>0</v>
      </c>
      <c r="CD169" s="119">
        <f t="shared" si="24"/>
        <v>0</v>
      </c>
      <c r="CE169" s="119">
        <f t="shared" si="25"/>
        <v>0</v>
      </c>
      <c r="CF169" s="119">
        <f t="shared" si="26"/>
        <v>0</v>
      </c>
      <c r="CG169" s="119">
        <f t="shared" si="27"/>
        <v>0</v>
      </c>
      <c r="CH169" s="119">
        <f t="shared" si="28"/>
        <v>0</v>
      </c>
      <c r="CI169" s="119">
        <f t="shared" si="29"/>
        <v>0</v>
      </c>
      <c r="CJ169" s="119">
        <f t="shared" si="30"/>
        <v>0</v>
      </c>
      <c r="CK169" s="119">
        <f t="shared" si="31"/>
        <v>0</v>
      </c>
      <c r="CL169" s="119">
        <f t="shared" si="32"/>
        <v>0</v>
      </c>
      <c r="CM169" s="119">
        <f t="shared" si="33"/>
        <v>0</v>
      </c>
      <c r="CN169" s="119">
        <f t="shared" si="34"/>
        <v>0</v>
      </c>
      <c r="CO169" s="119">
        <f t="shared" si="35"/>
        <v>0</v>
      </c>
      <c r="CP169" s="119">
        <f t="shared" si="36"/>
        <v>0</v>
      </c>
      <c r="CQ169" s="119">
        <f t="shared" si="37"/>
        <v>0</v>
      </c>
      <c r="CR169" s="119">
        <f t="shared" si="38"/>
        <v>0</v>
      </c>
      <c r="CS169" s="119">
        <f t="shared" si="39"/>
        <v>0</v>
      </c>
      <c r="CT169" s="119">
        <f t="shared" si="40"/>
        <v>0</v>
      </c>
      <c r="CU169" s="119">
        <f t="shared" si="41"/>
        <v>0</v>
      </c>
      <c r="CV169" s="119">
        <f t="shared" si="42"/>
        <v>0</v>
      </c>
      <c r="CW169" s="119">
        <f t="shared" si="43"/>
        <v>0</v>
      </c>
      <c r="CX169" s="119">
        <f t="shared" si="44"/>
        <v>0</v>
      </c>
      <c r="CY169" s="119">
        <f t="shared" si="45"/>
        <v>0</v>
      </c>
      <c r="CZ169" s="119">
        <f t="shared" si="46"/>
        <v>0</v>
      </c>
      <c r="DA169" s="119">
        <f t="shared" si="47"/>
        <v>0</v>
      </c>
      <c r="DB169" s="119">
        <f t="shared" si="48"/>
        <v>0</v>
      </c>
      <c r="DC169" s="119">
        <f t="shared" si="49"/>
        <v>0</v>
      </c>
      <c r="DD169" s="119">
        <f t="shared" si="50"/>
        <v>0</v>
      </c>
      <c r="DE169" s="119">
        <f t="shared" si="51"/>
        <v>0</v>
      </c>
      <c r="DF169" s="119">
        <f t="shared" si="52"/>
        <v>0</v>
      </c>
      <c r="DG169" s="119">
        <f t="shared" si="53"/>
        <v>0</v>
      </c>
      <c r="DH169" s="119">
        <f t="shared" si="54"/>
        <v>0</v>
      </c>
      <c r="DI169" s="119">
        <f t="shared" si="55"/>
        <v>0</v>
      </c>
      <c r="DJ169" s="119">
        <f t="shared" si="56"/>
        <v>0</v>
      </c>
      <c r="DK169" s="126" t="str">
        <f t="shared" si="57"/>
        <v>2</v>
      </c>
      <c r="DL169" s="126">
        <f t="shared" ca="1" si="58"/>
        <v>68.63</v>
      </c>
      <c r="DM169" s="119">
        <f ca="1">IF($K169&lt;&gt;1,IF(ISNUMBER(INDEX(Import.PLE,$K169,DM$16)),IF(INDEX(Import.PLE,$K169,DM$16)&lt;=mediçao,BM169,0),0),PLE!$AA$28*BM169)</f>
        <v>68.63</v>
      </c>
      <c r="DN169" s="119">
        <f ca="1">IF($K169&lt;&gt;1,IF(ISNUMBER(INDEX(Import.PLE,$K169,DN$16)),IF(INDEX(Import.PLE,$K169,DN$16)&lt;=mediçao,BN169,0),0),PLE!$AA$28*BN169)</f>
        <v>0</v>
      </c>
      <c r="DO169" s="119">
        <f ca="1">IF($K169&lt;&gt;1,IF(ISNUMBER(INDEX(Import.PLE,$K169,DO$16)),IF(INDEX(Import.PLE,$K169,DO$16)&lt;=mediçao,BO169,0),0),PLE!$AA$28*BO169)</f>
        <v>0</v>
      </c>
      <c r="DP169" s="119">
        <f ca="1">IF($K169&lt;&gt;1,IF(ISNUMBER(INDEX(Import.PLE,$K169,DP$16)),IF(INDEX(Import.PLE,$K169,DP$16)&lt;=mediçao,BP169,0),0),PLE!$AA$28*BP169)</f>
        <v>0</v>
      </c>
      <c r="DQ169" s="119">
        <f ca="1">IF($K169&lt;&gt;1,IF(ISNUMBER(INDEX(Import.PLE,$K169,DQ$16)),IF(INDEX(Import.PLE,$K169,DQ$16)&lt;=mediçao,BQ169,0),0),PLE!$AA$28*BQ169)</f>
        <v>0</v>
      </c>
      <c r="DR169" s="119">
        <f ca="1">IF($K169&lt;&gt;1,IF(ISNUMBER(INDEX(Import.PLE,$K169,DR$16)),IF(INDEX(Import.PLE,$K169,DR$16)&lt;=mediçao,BR169,0),0),PLE!$AA$28*BR169)</f>
        <v>0</v>
      </c>
      <c r="DS169" s="119">
        <f ca="1">IF($K169&lt;&gt;1,IF(ISNUMBER(INDEX(Import.PLE,$K169,DS$16)),IF(INDEX(Import.PLE,$K169,DS$16)&lt;=mediçao,BS169,0),0),PLE!$AA$28*BS169)</f>
        <v>0</v>
      </c>
      <c r="DT169" s="119">
        <f ca="1">IF($K169&lt;&gt;1,IF(ISNUMBER(INDEX(Import.PLE,$K169,DT$16)),IF(INDEX(Import.PLE,$K169,DT$16)&lt;=mediçao,BT169,0),0),PLE!$AA$28*BT169)</f>
        <v>0</v>
      </c>
      <c r="DU169" s="119">
        <f ca="1">IF($K169&lt;&gt;1,IF(ISNUMBER(INDEX(Import.PLE,$K169,DU$16)),IF(INDEX(Import.PLE,$K169,DU$16)&lt;=mediçao,BU169,0),0),PLE!$AA$28*BU169)</f>
        <v>0</v>
      </c>
      <c r="DV169" s="119">
        <f ca="1">IF($K169&lt;&gt;1,IF(ISNUMBER(INDEX(Import.PLE,$K169,DV$16)),IF(INDEX(Import.PLE,$K169,DV$16)&lt;=mediçao,BV169,0),0),PLE!$AA$28*BV169)</f>
        <v>0</v>
      </c>
      <c r="DW169" s="119">
        <f ca="1">IF($K169&lt;&gt;1,IF(ISNUMBER(INDEX(Import.PLE,$K169,DW$16)),IF(INDEX(Import.PLE,$K169,DW$16)&lt;=mediçao,BW169,0),0),PLE!$AA$28*BW169)</f>
        <v>0</v>
      </c>
      <c r="DX169" s="119">
        <f ca="1">IF($K169&lt;&gt;1,IF(ISNUMBER(INDEX(Import.PLE,$K169,DX$16)),IF(INDEX(Import.PLE,$K169,DX$16)&lt;=mediçao,BX169,0),0),PLE!$AA$28*BX169)</f>
        <v>0</v>
      </c>
      <c r="DY169" s="119">
        <f ca="1">IF($K169&lt;&gt;1,IF(ISNUMBER(INDEX(Import.PLE,$K169,DY$16)),IF(INDEX(Import.PLE,$K169,DY$16)&lt;=mediçao,BY169,0),0),PLE!$AA$28*BY169)</f>
        <v>0</v>
      </c>
      <c r="DZ169" s="119">
        <f ca="1">IF($K169&lt;&gt;1,IF(ISNUMBER(INDEX(Import.PLE,$K169,DZ$16)),IF(INDEX(Import.PLE,$K169,DZ$16)&lt;=mediçao,BZ169,0),0),PLE!$AA$28*BZ169)</f>
        <v>0</v>
      </c>
      <c r="EA169" s="119">
        <f ca="1">IF($K169&lt;&gt;1,IF(ISNUMBER(INDEX(Import.PLE,$K169,EA$16)),IF(INDEX(Import.PLE,$K169,EA$16)&lt;=mediçao,CA169,0),0),PLE!$AA$28*CA169)</f>
        <v>0</v>
      </c>
      <c r="EB169" s="119">
        <f ca="1">IF($K169&lt;&gt;1,IF(ISNUMBER(INDEX(Import.PLE,$K169,EB$16)),IF(INDEX(Import.PLE,$K169,EB$16)&lt;=mediçao,CB169,0),0),PLE!$AA$28*CB169)</f>
        <v>0</v>
      </c>
      <c r="EC169" s="119">
        <f ca="1">IF($K169&lt;&gt;1,IF(ISNUMBER(INDEX(Import.PLE,$K169,EC$16)),IF(INDEX(Import.PLE,$K169,EC$16)&lt;=mediçao,CC169,0),0),PLE!$AA$28*CC169)</f>
        <v>0</v>
      </c>
      <c r="ED169" s="119">
        <f ca="1">IF($K169&lt;&gt;1,IF(ISNUMBER(INDEX(Import.PLE,$K169,ED$16)),IF(INDEX(Import.PLE,$K169,ED$16)&lt;=mediçao,CD169,0),0),PLE!$AA$28*CD169)</f>
        <v>0</v>
      </c>
      <c r="EE169" s="119">
        <f ca="1">IF($K169&lt;&gt;1,IF(ISNUMBER(INDEX(Import.PLE,$K169,EE$16)),IF(INDEX(Import.PLE,$K169,EE$16)&lt;=mediçao,CE169,0),0),PLE!$AA$28*CE169)</f>
        <v>0</v>
      </c>
      <c r="EF169" s="119">
        <f ca="1">IF($K169&lt;&gt;1,IF(ISNUMBER(INDEX(Import.PLE,$K169,EF$16)),IF(INDEX(Import.PLE,$K169,EF$16)&lt;=mediçao,CF169,0),0),PLE!$AA$28*CF169)</f>
        <v>0</v>
      </c>
      <c r="EG169" s="119">
        <f ca="1">IF($K169&lt;&gt;1,IF(ISNUMBER(INDEX(Import.PLE,$K169,EG$16)),IF(INDEX(Import.PLE,$K169,EG$16)&lt;=mediçao,CG169,0),0),PLE!$AA$28*CG169)</f>
        <v>0</v>
      </c>
      <c r="EH169" s="119">
        <f ca="1">IF($K169&lt;&gt;1,IF(ISNUMBER(INDEX(Import.PLE,$K169,EH$16)),IF(INDEX(Import.PLE,$K169,EH$16)&lt;=mediçao,CH169,0),0),PLE!$AA$28*CH169)</f>
        <v>0</v>
      </c>
      <c r="EI169" s="119">
        <f ca="1">IF($K169&lt;&gt;1,IF(ISNUMBER(INDEX(Import.PLE,$K169,EI$16)),IF(INDEX(Import.PLE,$K169,EI$16)&lt;=mediçao,CI169,0),0),PLE!$AA$28*CI169)</f>
        <v>0</v>
      </c>
      <c r="EJ169" s="119">
        <f ca="1">IF($K169&lt;&gt;1,IF(ISNUMBER(INDEX(Import.PLE,$K169,EJ$16)),IF(INDEX(Import.PLE,$K169,EJ$16)&lt;=mediçao,CJ169,0),0),PLE!$AA$28*CJ169)</f>
        <v>0</v>
      </c>
      <c r="EK169" s="119">
        <f ca="1">IF($K169&lt;&gt;1,IF(ISNUMBER(INDEX(Import.PLE,$K169,EK$16)),IF(INDEX(Import.PLE,$K169,EK$16)&lt;=mediçao,CK169,0),0),PLE!$AA$28*CK169)</f>
        <v>0</v>
      </c>
      <c r="EL169" s="119">
        <f ca="1">IF($K169&lt;&gt;1,IF(ISNUMBER(INDEX(Import.PLE,$K169,EL$16)),IF(INDEX(Import.PLE,$K169,EL$16)&lt;=mediçao,CL169,0),0),PLE!$AA$28*CL169)</f>
        <v>0</v>
      </c>
      <c r="EM169" s="119">
        <f ca="1">IF($K169&lt;&gt;1,IF(ISNUMBER(INDEX(Import.PLE,$K169,EM$16)),IF(INDEX(Import.PLE,$K169,EM$16)&lt;=mediçao,CM169,0),0),PLE!$AA$28*CM169)</f>
        <v>0</v>
      </c>
      <c r="EN169" s="119">
        <f ca="1">IF($K169&lt;&gt;1,IF(ISNUMBER(INDEX(Import.PLE,$K169,EN$16)),IF(INDEX(Import.PLE,$K169,EN$16)&lt;=mediçao,CN169,0),0),PLE!$AA$28*CN169)</f>
        <v>0</v>
      </c>
      <c r="EO169" s="119">
        <f ca="1">IF($K169&lt;&gt;1,IF(ISNUMBER(INDEX(Import.PLE,$K169,EO$16)),IF(INDEX(Import.PLE,$K169,EO$16)&lt;=mediçao,CO169,0),0),PLE!$AA$28*CO169)</f>
        <v>0</v>
      </c>
      <c r="EP169" s="119">
        <f ca="1">IF($K169&lt;&gt;1,IF(ISNUMBER(INDEX(Import.PLE,$K169,EP$16)),IF(INDEX(Import.PLE,$K169,EP$16)&lt;=mediçao,CP169,0),0),PLE!$AA$28*CP169)</f>
        <v>0</v>
      </c>
      <c r="EQ169" s="119">
        <f ca="1">IF($K169&lt;&gt;1,IF(ISNUMBER(INDEX(Import.PLE,$K169,EQ$16)),IF(INDEX(Import.PLE,$K169,EQ$16)&lt;=mediçao,CQ169,0),0),PLE!$AA$28*CQ169)</f>
        <v>0</v>
      </c>
      <c r="ER169" s="119">
        <f ca="1">IF($K169&lt;&gt;1,IF(ISNUMBER(INDEX(Import.PLE,$K169,ER$16)),IF(INDEX(Import.PLE,$K169,ER$16)&lt;=mediçao,CR169,0),0),PLE!$AA$28*CR169)</f>
        <v>0</v>
      </c>
      <c r="ES169" s="119">
        <f ca="1">IF($K169&lt;&gt;1,IF(ISNUMBER(INDEX(Import.PLE,$K169,ES$16)),IF(INDEX(Import.PLE,$K169,ES$16)&lt;=mediçao,CS169,0),0),PLE!$AA$28*CS169)</f>
        <v>0</v>
      </c>
      <c r="ET169" s="119">
        <f ca="1">IF($K169&lt;&gt;1,IF(ISNUMBER(INDEX(Import.PLE,$K169,ET$16)),IF(INDEX(Import.PLE,$K169,ET$16)&lt;=mediçao,CT169,0),0),PLE!$AA$28*CT169)</f>
        <v>0</v>
      </c>
      <c r="EU169" s="119">
        <f ca="1">IF($K169&lt;&gt;1,IF(ISNUMBER(INDEX(Import.PLE,$K169,EU$16)),IF(INDEX(Import.PLE,$K169,EU$16)&lt;=mediçao,CU169,0),0),PLE!$AA$28*CU169)</f>
        <v>0</v>
      </c>
      <c r="EV169" s="119">
        <f ca="1">IF($K169&lt;&gt;1,IF(ISNUMBER(INDEX(Import.PLE,$K169,EV$16)),IF(INDEX(Import.PLE,$K169,EV$16)&lt;=mediçao,CV169,0),0),PLE!$AA$28*CV169)</f>
        <v>0</v>
      </c>
      <c r="EW169" s="119">
        <f ca="1">IF($K169&lt;&gt;1,IF(ISNUMBER(INDEX(Import.PLE,$K169,EW$16)),IF(INDEX(Import.PLE,$K169,EW$16)&lt;=mediçao,CW169,0),0),PLE!$AA$28*CW169)</f>
        <v>0</v>
      </c>
      <c r="EX169" s="119">
        <f ca="1">IF($K169&lt;&gt;1,IF(ISNUMBER(INDEX(Import.PLE,$K169,EX$16)),IF(INDEX(Import.PLE,$K169,EX$16)&lt;=mediçao,CX169,0),0),PLE!$AA$28*CX169)</f>
        <v>0</v>
      </c>
      <c r="EY169" s="119">
        <f ca="1">IF($K169&lt;&gt;1,IF(ISNUMBER(INDEX(Import.PLE,$K169,EY$16)),IF(INDEX(Import.PLE,$K169,EY$16)&lt;=mediçao,CY169,0),0),PLE!$AA$28*CY169)</f>
        <v>0</v>
      </c>
      <c r="EZ169" s="119">
        <f ca="1">IF($K169&lt;&gt;1,IF(ISNUMBER(INDEX(Import.PLE,$K169,EZ$16)),IF(INDEX(Import.PLE,$K169,EZ$16)&lt;=mediçao,CZ169,0),0),PLE!$AA$28*CZ169)</f>
        <v>0</v>
      </c>
      <c r="FA169" s="119">
        <f ca="1">IF($K169&lt;&gt;1,IF(ISNUMBER(INDEX(Import.PLE,$K169,FA$16)),IF(INDEX(Import.PLE,$K169,FA$16)&lt;=mediçao,DA169,0),0),PLE!$AA$28*DA169)</f>
        <v>0</v>
      </c>
      <c r="FB169" s="119">
        <f ca="1">IF($K169&lt;&gt;1,IF(ISNUMBER(INDEX(Import.PLE,$K169,FB$16)),IF(INDEX(Import.PLE,$K169,FB$16)&lt;=mediçao,DB169,0),0),PLE!$AA$28*DB169)</f>
        <v>0</v>
      </c>
      <c r="FC169" s="119">
        <f ca="1">IF($K169&lt;&gt;1,IF(ISNUMBER(INDEX(Import.PLE,$K169,FC$16)),IF(INDEX(Import.PLE,$K169,FC$16)&lt;=mediçao,DC169,0),0),PLE!$AA$28*DC169)</f>
        <v>0</v>
      </c>
      <c r="FD169" s="119">
        <f ca="1">IF($K169&lt;&gt;1,IF(ISNUMBER(INDEX(Import.PLE,$K169,FD$16)),IF(INDEX(Import.PLE,$K169,FD$16)&lt;=mediçao,DD169,0),0),PLE!$AA$28*DD169)</f>
        <v>0</v>
      </c>
      <c r="FE169" s="119">
        <f ca="1">IF($K169&lt;&gt;1,IF(ISNUMBER(INDEX(Import.PLE,$K169,FE$16)),IF(INDEX(Import.PLE,$K169,FE$16)&lt;=mediçao,DE169,0),0),PLE!$AA$28*DE169)</f>
        <v>0</v>
      </c>
      <c r="FF169" s="119">
        <f ca="1">IF($K169&lt;&gt;1,IF(ISNUMBER(INDEX(Import.PLE,$K169,FF$16)),IF(INDEX(Import.PLE,$K169,FF$16)&lt;=mediçao,DF169,0),0),PLE!$AA$28*DF169)</f>
        <v>0</v>
      </c>
      <c r="FG169" s="119">
        <f ca="1">IF($K169&lt;&gt;1,IF(ISNUMBER(INDEX(Import.PLE,$K169,FG$16)),IF(INDEX(Import.PLE,$K169,FG$16)&lt;=mediçao,DG169,0),0),PLE!$AA$28*DG169)</f>
        <v>0</v>
      </c>
      <c r="FH169" s="119">
        <f ca="1">IF($K169&lt;&gt;1,IF(ISNUMBER(INDEX(Import.PLE,$K169,FH$16)),IF(INDEX(Import.PLE,$K169,FH$16)&lt;=mediçao,DH169,0),0),PLE!$AA$28*DH169)</f>
        <v>0</v>
      </c>
      <c r="FI169" s="119">
        <f ca="1">IF($K169&lt;&gt;1,IF(ISNUMBER(INDEX(Import.PLE,$K169,FI$16)),IF(INDEX(Import.PLE,$K169,FI$16)&lt;=mediçao,DI169,0),0),PLE!$AA$28*DI169)</f>
        <v>0</v>
      </c>
      <c r="FJ169" s="119">
        <f ca="1">IF($K169&lt;&gt;1,IF(ISNUMBER(INDEX(Import.PLE,$K169,FJ$16)),IF(INDEX(Import.PLE,$K169,FJ$16)&lt;=mediçao,DJ169,0),0),PLE!$AA$28*DJ169)</f>
        <v>0</v>
      </c>
    </row>
    <row r="170" spans="2:166" s="88" customFormat="1" ht="11.25" customHeight="1" x14ac:dyDescent="0.35">
      <c r="B170" s="118">
        <f t="shared" ca="1" si="61"/>
        <v>153</v>
      </c>
      <c r="C170" s="83" t="str">
        <f t="shared" si="4"/>
        <v>Serviço</v>
      </c>
      <c r="D170" s="138" t="s">
        <v>479</v>
      </c>
      <c r="E170" s="139" t="s">
        <v>246</v>
      </c>
      <c r="F170" s="137" t="s">
        <v>210</v>
      </c>
      <c r="G170" s="174">
        <f t="shared" si="5"/>
        <v>4.03</v>
      </c>
      <c r="H170" s="175">
        <f t="shared" si="6"/>
        <v>394.38957816377172</v>
      </c>
      <c r="I170" s="176">
        <v>1589.39</v>
      </c>
      <c r="J170" s="86"/>
      <c r="K170" s="168">
        <f>deactivatedados.form1</f>
        <v>20</v>
      </c>
      <c r="L170" s="167" t="s">
        <v>720</v>
      </c>
      <c r="M170" s="87"/>
      <c r="N170" s="181">
        <v>4.03</v>
      </c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  <c r="AA170" s="181"/>
      <c r="AB170" s="181"/>
      <c r="AC170" s="181"/>
      <c r="AD170" s="181"/>
      <c r="AE170" s="181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  <c r="AV170" s="181"/>
      <c r="AW170" s="181"/>
      <c r="AX170" s="181"/>
      <c r="AY170" s="181"/>
      <c r="AZ170" s="181"/>
      <c r="BA170" s="181"/>
      <c r="BB170" s="181"/>
      <c r="BC170" s="181"/>
      <c r="BD170" s="181"/>
      <c r="BE170" s="181"/>
      <c r="BF170" s="181"/>
      <c r="BG170" s="181"/>
      <c r="BH170" s="181"/>
      <c r="BI170" s="181"/>
      <c r="BJ170" s="181"/>
      <c r="BK170" s="181"/>
      <c r="BM170" s="119">
        <f t="shared" ca="1" si="7"/>
        <v>1589.39</v>
      </c>
      <c r="BN170" s="119">
        <f t="shared" si="8"/>
        <v>0</v>
      </c>
      <c r="BO170" s="119">
        <f t="shared" si="9"/>
        <v>0</v>
      </c>
      <c r="BP170" s="119">
        <f t="shared" si="10"/>
        <v>0</v>
      </c>
      <c r="BQ170" s="119">
        <f t="shared" si="11"/>
        <v>0</v>
      </c>
      <c r="BR170" s="119">
        <f t="shared" si="12"/>
        <v>0</v>
      </c>
      <c r="BS170" s="119">
        <f t="shared" si="13"/>
        <v>0</v>
      </c>
      <c r="BT170" s="119">
        <f t="shared" si="14"/>
        <v>0</v>
      </c>
      <c r="BU170" s="119">
        <f t="shared" si="15"/>
        <v>0</v>
      </c>
      <c r="BV170" s="119">
        <f t="shared" si="16"/>
        <v>0</v>
      </c>
      <c r="BW170" s="119">
        <f t="shared" si="17"/>
        <v>0</v>
      </c>
      <c r="BX170" s="119">
        <f t="shared" si="18"/>
        <v>0</v>
      </c>
      <c r="BY170" s="119">
        <f t="shared" si="19"/>
        <v>0</v>
      </c>
      <c r="BZ170" s="119">
        <f t="shared" si="20"/>
        <v>0</v>
      </c>
      <c r="CA170" s="119">
        <f t="shared" si="21"/>
        <v>0</v>
      </c>
      <c r="CB170" s="119">
        <f t="shared" si="22"/>
        <v>0</v>
      </c>
      <c r="CC170" s="119">
        <f t="shared" si="23"/>
        <v>0</v>
      </c>
      <c r="CD170" s="119">
        <f t="shared" si="24"/>
        <v>0</v>
      </c>
      <c r="CE170" s="119">
        <f t="shared" si="25"/>
        <v>0</v>
      </c>
      <c r="CF170" s="119">
        <f t="shared" si="26"/>
        <v>0</v>
      </c>
      <c r="CG170" s="119">
        <f t="shared" si="27"/>
        <v>0</v>
      </c>
      <c r="CH170" s="119">
        <f t="shared" si="28"/>
        <v>0</v>
      </c>
      <c r="CI170" s="119">
        <f t="shared" si="29"/>
        <v>0</v>
      </c>
      <c r="CJ170" s="119">
        <f t="shared" si="30"/>
        <v>0</v>
      </c>
      <c r="CK170" s="119">
        <f t="shared" si="31"/>
        <v>0</v>
      </c>
      <c r="CL170" s="119">
        <f t="shared" si="32"/>
        <v>0</v>
      </c>
      <c r="CM170" s="119">
        <f t="shared" si="33"/>
        <v>0</v>
      </c>
      <c r="CN170" s="119">
        <f t="shared" si="34"/>
        <v>0</v>
      </c>
      <c r="CO170" s="119">
        <f t="shared" si="35"/>
        <v>0</v>
      </c>
      <c r="CP170" s="119">
        <f t="shared" si="36"/>
        <v>0</v>
      </c>
      <c r="CQ170" s="119">
        <f t="shared" si="37"/>
        <v>0</v>
      </c>
      <c r="CR170" s="119">
        <f t="shared" si="38"/>
        <v>0</v>
      </c>
      <c r="CS170" s="119">
        <f t="shared" si="39"/>
        <v>0</v>
      </c>
      <c r="CT170" s="119">
        <f t="shared" si="40"/>
        <v>0</v>
      </c>
      <c r="CU170" s="119">
        <f t="shared" si="41"/>
        <v>0</v>
      </c>
      <c r="CV170" s="119">
        <f t="shared" si="42"/>
        <v>0</v>
      </c>
      <c r="CW170" s="119">
        <f t="shared" si="43"/>
        <v>0</v>
      </c>
      <c r="CX170" s="119">
        <f t="shared" si="44"/>
        <v>0</v>
      </c>
      <c r="CY170" s="119">
        <f t="shared" si="45"/>
        <v>0</v>
      </c>
      <c r="CZ170" s="119">
        <f t="shared" si="46"/>
        <v>0</v>
      </c>
      <c r="DA170" s="119">
        <f t="shared" si="47"/>
        <v>0</v>
      </c>
      <c r="DB170" s="119">
        <f t="shared" si="48"/>
        <v>0</v>
      </c>
      <c r="DC170" s="119">
        <f t="shared" si="49"/>
        <v>0</v>
      </c>
      <c r="DD170" s="119">
        <f t="shared" si="50"/>
        <v>0</v>
      </c>
      <c r="DE170" s="119">
        <f t="shared" si="51"/>
        <v>0</v>
      </c>
      <c r="DF170" s="119">
        <f t="shared" si="52"/>
        <v>0</v>
      </c>
      <c r="DG170" s="119">
        <f t="shared" si="53"/>
        <v>0</v>
      </c>
      <c r="DH170" s="119">
        <f t="shared" si="54"/>
        <v>0</v>
      </c>
      <c r="DI170" s="119">
        <f t="shared" si="55"/>
        <v>0</v>
      </c>
      <c r="DJ170" s="119">
        <f t="shared" si="56"/>
        <v>0</v>
      </c>
      <c r="DK170" s="126" t="str">
        <f t="shared" si="57"/>
        <v>2</v>
      </c>
      <c r="DL170" s="126">
        <f t="shared" ca="1" si="58"/>
        <v>1589.39</v>
      </c>
      <c r="DM170" s="119">
        <f ca="1">IF($K170&lt;&gt;1,IF(ISNUMBER(INDEX(Import.PLE,$K170,DM$16)),IF(INDEX(Import.PLE,$K170,DM$16)&lt;=mediçao,BM170,0),0),PLE!$AA$28*BM170)</f>
        <v>1589.39</v>
      </c>
      <c r="DN170" s="119">
        <f ca="1">IF($K170&lt;&gt;1,IF(ISNUMBER(INDEX(Import.PLE,$K170,DN$16)),IF(INDEX(Import.PLE,$K170,DN$16)&lt;=mediçao,BN170,0),0),PLE!$AA$28*BN170)</f>
        <v>0</v>
      </c>
      <c r="DO170" s="119">
        <f ca="1">IF($K170&lt;&gt;1,IF(ISNUMBER(INDEX(Import.PLE,$K170,DO$16)),IF(INDEX(Import.PLE,$K170,DO$16)&lt;=mediçao,BO170,0),0),PLE!$AA$28*BO170)</f>
        <v>0</v>
      </c>
      <c r="DP170" s="119">
        <f ca="1">IF($K170&lt;&gt;1,IF(ISNUMBER(INDEX(Import.PLE,$K170,DP$16)),IF(INDEX(Import.PLE,$K170,DP$16)&lt;=mediçao,BP170,0),0),PLE!$AA$28*BP170)</f>
        <v>0</v>
      </c>
      <c r="DQ170" s="119">
        <f ca="1">IF($K170&lt;&gt;1,IF(ISNUMBER(INDEX(Import.PLE,$K170,DQ$16)),IF(INDEX(Import.PLE,$K170,DQ$16)&lt;=mediçao,BQ170,0),0),PLE!$AA$28*BQ170)</f>
        <v>0</v>
      </c>
      <c r="DR170" s="119">
        <f ca="1">IF($K170&lt;&gt;1,IF(ISNUMBER(INDEX(Import.PLE,$K170,DR$16)),IF(INDEX(Import.PLE,$K170,DR$16)&lt;=mediçao,BR170,0),0),PLE!$AA$28*BR170)</f>
        <v>0</v>
      </c>
      <c r="DS170" s="119">
        <f ca="1">IF($K170&lt;&gt;1,IF(ISNUMBER(INDEX(Import.PLE,$K170,DS$16)),IF(INDEX(Import.PLE,$K170,DS$16)&lt;=mediçao,BS170,0),0),PLE!$AA$28*BS170)</f>
        <v>0</v>
      </c>
      <c r="DT170" s="119">
        <f ca="1">IF($K170&lt;&gt;1,IF(ISNUMBER(INDEX(Import.PLE,$K170,DT$16)),IF(INDEX(Import.PLE,$K170,DT$16)&lt;=mediçao,BT170,0),0),PLE!$AA$28*BT170)</f>
        <v>0</v>
      </c>
      <c r="DU170" s="119">
        <f ca="1">IF($K170&lt;&gt;1,IF(ISNUMBER(INDEX(Import.PLE,$K170,DU$16)),IF(INDEX(Import.PLE,$K170,DU$16)&lt;=mediçao,BU170,0),0),PLE!$AA$28*BU170)</f>
        <v>0</v>
      </c>
      <c r="DV170" s="119">
        <f ca="1">IF($K170&lt;&gt;1,IF(ISNUMBER(INDEX(Import.PLE,$K170,DV$16)),IF(INDEX(Import.PLE,$K170,DV$16)&lt;=mediçao,BV170,0),0),PLE!$AA$28*BV170)</f>
        <v>0</v>
      </c>
      <c r="DW170" s="119">
        <f ca="1">IF($K170&lt;&gt;1,IF(ISNUMBER(INDEX(Import.PLE,$K170,DW$16)),IF(INDEX(Import.PLE,$K170,DW$16)&lt;=mediçao,BW170,0),0),PLE!$AA$28*BW170)</f>
        <v>0</v>
      </c>
      <c r="DX170" s="119">
        <f ca="1">IF($K170&lt;&gt;1,IF(ISNUMBER(INDEX(Import.PLE,$K170,DX$16)),IF(INDEX(Import.PLE,$K170,DX$16)&lt;=mediçao,BX170,0),0),PLE!$AA$28*BX170)</f>
        <v>0</v>
      </c>
      <c r="DY170" s="119">
        <f ca="1">IF($K170&lt;&gt;1,IF(ISNUMBER(INDEX(Import.PLE,$K170,DY$16)),IF(INDEX(Import.PLE,$K170,DY$16)&lt;=mediçao,BY170,0),0),PLE!$AA$28*BY170)</f>
        <v>0</v>
      </c>
      <c r="DZ170" s="119">
        <f ca="1">IF($K170&lt;&gt;1,IF(ISNUMBER(INDEX(Import.PLE,$K170,DZ$16)),IF(INDEX(Import.PLE,$K170,DZ$16)&lt;=mediçao,BZ170,0),0),PLE!$AA$28*BZ170)</f>
        <v>0</v>
      </c>
      <c r="EA170" s="119">
        <f ca="1">IF($K170&lt;&gt;1,IF(ISNUMBER(INDEX(Import.PLE,$K170,EA$16)),IF(INDEX(Import.PLE,$K170,EA$16)&lt;=mediçao,CA170,0),0),PLE!$AA$28*CA170)</f>
        <v>0</v>
      </c>
      <c r="EB170" s="119">
        <f ca="1">IF($K170&lt;&gt;1,IF(ISNUMBER(INDEX(Import.PLE,$K170,EB$16)),IF(INDEX(Import.PLE,$K170,EB$16)&lt;=mediçao,CB170,0),0),PLE!$AA$28*CB170)</f>
        <v>0</v>
      </c>
      <c r="EC170" s="119">
        <f ca="1">IF($K170&lt;&gt;1,IF(ISNUMBER(INDEX(Import.PLE,$K170,EC$16)),IF(INDEX(Import.PLE,$K170,EC$16)&lt;=mediçao,CC170,0),0),PLE!$AA$28*CC170)</f>
        <v>0</v>
      </c>
      <c r="ED170" s="119">
        <f ca="1">IF($K170&lt;&gt;1,IF(ISNUMBER(INDEX(Import.PLE,$K170,ED$16)),IF(INDEX(Import.PLE,$K170,ED$16)&lt;=mediçao,CD170,0),0),PLE!$AA$28*CD170)</f>
        <v>0</v>
      </c>
      <c r="EE170" s="119">
        <f ca="1">IF($K170&lt;&gt;1,IF(ISNUMBER(INDEX(Import.PLE,$K170,EE$16)),IF(INDEX(Import.PLE,$K170,EE$16)&lt;=mediçao,CE170,0),0),PLE!$AA$28*CE170)</f>
        <v>0</v>
      </c>
      <c r="EF170" s="119">
        <f ca="1">IF($K170&lt;&gt;1,IF(ISNUMBER(INDEX(Import.PLE,$K170,EF$16)),IF(INDEX(Import.PLE,$K170,EF$16)&lt;=mediçao,CF170,0),0),PLE!$AA$28*CF170)</f>
        <v>0</v>
      </c>
      <c r="EG170" s="119">
        <f ca="1">IF($K170&lt;&gt;1,IF(ISNUMBER(INDEX(Import.PLE,$K170,EG$16)),IF(INDEX(Import.PLE,$K170,EG$16)&lt;=mediçao,CG170,0),0),PLE!$AA$28*CG170)</f>
        <v>0</v>
      </c>
      <c r="EH170" s="119">
        <f ca="1">IF($K170&lt;&gt;1,IF(ISNUMBER(INDEX(Import.PLE,$K170,EH$16)),IF(INDEX(Import.PLE,$K170,EH$16)&lt;=mediçao,CH170,0),0),PLE!$AA$28*CH170)</f>
        <v>0</v>
      </c>
      <c r="EI170" s="119">
        <f ca="1">IF($K170&lt;&gt;1,IF(ISNUMBER(INDEX(Import.PLE,$K170,EI$16)),IF(INDEX(Import.PLE,$K170,EI$16)&lt;=mediçao,CI170,0),0),PLE!$AA$28*CI170)</f>
        <v>0</v>
      </c>
      <c r="EJ170" s="119">
        <f ca="1">IF($K170&lt;&gt;1,IF(ISNUMBER(INDEX(Import.PLE,$K170,EJ$16)),IF(INDEX(Import.PLE,$K170,EJ$16)&lt;=mediçao,CJ170,0),0),PLE!$AA$28*CJ170)</f>
        <v>0</v>
      </c>
      <c r="EK170" s="119">
        <f ca="1">IF($K170&lt;&gt;1,IF(ISNUMBER(INDEX(Import.PLE,$K170,EK$16)),IF(INDEX(Import.PLE,$K170,EK$16)&lt;=mediçao,CK170,0),0),PLE!$AA$28*CK170)</f>
        <v>0</v>
      </c>
      <c r="EL170" s="119">
        <f ca="1">IF($K170&lt;&gt;1,IF(ISNUMBER(INDEX(Import.PLE,$K170,EL$16)),IF(INDEX(Import.PLE,$K170,EL$16)&lt;=mediçao,CL170,0),0),PLE!$AA$28*CL170)</f>
        <v>0</v>
      </c>
      <c r="EM170" s="119">
        <f ca="1">IF($K170&lt;&gt;1,IF(ISNUMBER(INDEX(Import.PLE,$K170,EM$16)),IF(INDEX(Import.PLE,$K170,EM$16)&lt;=mediçao,CM170,0),0),PLE!$AA$28*CM170)</f>
        <v>0</v>
      </c>
      <c r="EN170" s="119">
        <f ca="1">IF($K170&lt;&gt;1,IF(ISNUMBER(INDEX(Import.PLE,$K170,EN$16)),IF(INDEX(Import.PLE,$K170,EN$16)&lt;=mediçao,CN170,0),0),PLE!$AA$28*CN170)</f>
        <v>0</v>
      </c>
      <c r="EO170" s="119">
        <f ca="1">IF($K170&lt;&gt;1,IF(ISNUMBER(INDEX(Import.PLE,$K170,EO$16)),IF(INDEX(Import.PLE,$K170,EO$16)&lt;=mediçao,CO170,0),0),PLE!$AA$28*CO170)</f>
        <v>0</v>
      </c>
      <c r="EP170" s="119">
        <f ca="1">IF($K170&lt;&gt;1,IF(ISNUMBER(INDEX(Import.PLE,$K170,EP$16)),IF(INDEX(Import.PLE,$K170,EP$16)&lt;=mediçao,CP170,0),0),PLE!$AA$28*CP170)</f>
        <v>0</v>
      </c>
      <c r="EQ170" s="119">
        <f ca="1">IF($K170&lt;&gt;1,IF(ISNUMBER(INDEX(Import.PLE,$K170,EQ$16)),IF(INDEX(Import.PLE,$K170,EQ$16)&lt;=mediçao,CQ170,0),0),PLE!$AA$28*CQ170)</f>
        <v>0</v>
      </c>
      <c r="ER170" s="119">
        <f ca="1">IF($K170&lt;&gt;1,IF(ISNUMBER(INDEX(Import.PLE,$K170,ER$16)),IF(INDEX(Import.PLE,$K170,ER$16)&lt;=mediçao,CR170,0),0),PLE!$AA$28*CR170)</f>
        <v>0</v>
      </c>
      <c r="ES170" s="119">
        <f ca="1">IF($K170&lt;&gt;1,IF(ISNUMBER(INDEX(Import.PLE,$K170,ES$16)),IF(INDEX(Import.PLE,$K170,ES$16)&lt;=mediçao,CS170,0),0),PLE!$AA$28*CS170)</f>
        <v>0</v>
      </c>
      <c r="ET170" s="119">
        <f ca="1">IF($K170&lt;&gt;1,IF(ISNUMBER(INDEX(Import.PLE,$K170,ET$16)),IF(INDEX(Import.PLE,$K170,ET$16)&lt;=mediçao,CT170,0),0),PLE!$AA$28*CT170)</f>
        <v>0</v>
      </c>
      <c r="EU170" s="119">
        <f ca="1">IF($K170&lt;&gt;1,IF(ISNUMBER(INDEX(Import.PLE,$K170,EU$16)),IF(INDEX(Import.PLE,$K170,EU$16)&lt;=mediçao,CU170,0),0),PLE!$AA$28*CU170)</f>
        <v>0</v>
      </c>
      <c r="EV170" s="119">
        <f ca="1">IF($K170&lt;&gt;1,IF(ISNUMBER(INDEX(Import.PLE,$K170,EV$16)),IF(INDEX(Import.PLE,$K170,EV$16)&lt;=mediçao,CV170,0),0),PLE!$AA$28*CV170)</f>
        <v>0</v>
      </c>
      <c r="EW170" s="119">
        <f ca="1">IF($K170&lt;&gt;1,IF(ISNUMBER(INDEX(Import.PLE,$K170,EW$16)),IF(INDEX(Import.PLE,$K170,EW$16)&lt;=mediçao,CW170,0),0),PLE!$AA$28*CW170)</f>
        <v>0</v>
      </c>
      <c r="EX170" s="119">
        <f ca="1">IF($K170&lt;&gt;1,IF(ISNUMBER(INDEX(Import.PLE,$K170,EX$16)),IF(INDEX(Import.PLE,$K170,EX$16)&lt;=mediçao,CX170,0),0),PLE!$AA$28*CX170)</f>
        <v>0</v>
      </c>
      <c r="EY170" s="119">
        <f ca="1">IF($K170&lt;&gt;1,IF(ISNUMBER(INDEX(Import.PLE,$K170,EY$16)),IF(INDEX(Import.PLE,$K170,EY$16)&lt;=mediçao,CY170,0),0),PLE!$AA$28*CY170)</f>
        <v>0</v>
      </c>
      <c r="EZ170" s="119">
        <f ca="1">IF($K170&lt;&gt;1,IF(ISNUMBER(INDEX(Import.PLE,$K170,EZ$16)),IF(INDEX(Import.PLE,$K170,EZ$16)&lt;=mediçao,CZ170,0),0),PLE!$AA$28*CZ170)</f>
        <v>0</v>
      </c>
      <c r="FA170" s="119">
        <f ca="1">IF($K170&lt;&gt;1,IF(ISNUMBER(INDEX(Import.PLE,$K170,FA$16)),IF(INDEX(Import.PLE,$K170,FA$16)&lt;=mediçao,DA170,0),0),PLE!$AA$28*DA170)</f>
        <v>0</v>
      </c>
      <c r="FB170" s="119">
        <f ca="1">IF($K170&lt;&gt;1,IF(ISNUMBER(INDEX(Import.PLE,$K170,FB$16)),IF(INDEX(Import.PLE,$K170,FB$16)&lt;=mediçao,DB170,0),0),PLE!$AA$28*DB170)</f>
        <v>0</v>
      </c>
      <c r="FC170" s="119">
        <f ca="1">IF($K170&lt;&gt;1,IF(ISNUMBER(INDEX(Import.PLE,$K170,FC$16)),IF(INDEX(Import.PLE,$K170,FC$16)&lt;=mediçao,DC170,0),0),PLE!$AA$28*DC170)</f>
        <v>0</v>
      </c>
      <c r="FD170" s="119">
        <f ca="1">IF($K170&lt;&gt;1,IF(ISNUMBER(INDEX(Import.PLE,$K170,FD$16)),IF(INDEX(Import.PLE,$K170,FD$16)&lt;=mediçao,DD170,0),0),PLE!$AA$28*DD170)</f>
        <v>0</v>
      </c>
      <c r="FE170" s="119">
        <f ca="1">IF($K170&lt;&gt;1,IF(ISNUMBER(INDEX(Import.PLE,$K170,FE$16)),IF(INDEX(Import.PLE,$K170,FE$16)&lt;=mediçao,DE170,0),0),PLE!$AA$28*DE170)</f>
        <v>0</v>
      </c>
      <c r="FF170" s="119">
        <f ca="1">IF($K170&lt;&gt;1,IF(ISNUMBER(INDEX(Import.PLE,$K170,FF$16)),IF(INDEX(Import.PLE,$K170,FF$16)&lt;=mediçao,DF170,0),0),PLE!$AA$28*DF170)</f>
        <v>0</v>
      </c>
      <c r="FG170" s="119">
        <f ca="1">IF($K170&lt;&gt;1,IF(ISNUMBER(INDEX(Import.PLE,$K170,FG$16)),IF(INDEX(Import.PLE,$K170,FG$16)&lt;=mediçao,DG170,0),0),PLE!$AA$28*DG170)</f>
        <v>0</v>
      </c>
      <c r="FH170" s="119">
        <f ca="1">IF($K170&lt;&gt;1,IF(ISNUMBER(INDEX(Import.PLE,$K170,FH$16)),IF(INDEX(Import.PLE,$K170,FH$16)&lt;=mediçao,DH170,0),0),PLE!$AA$28*DH170)</f>
        <v>0</v>
      </c>
      <c r="FI170" s="119">
        <f ca="1">IF($K170&lt;&gt;1,IF(ISNUMBER(INDEX(Import.PLE,$K170,FI$16)),IF(INDEX(Import.PLE,$K170,FI$16)&lt;=mediçao,DI170,0),0),PLE!$AA$28*DI170)</f>
        <v>0</v>
      </c>
      <c r="FJ170" s="119">
        <f ca="1">IF($K170&lt;&gt;1,IF(ISNUMBER(INDEX(Import.PLE,$K170,FJ$16)),IF(INDEX(Import.PLE,$K170,FJ$16)&lt;=mediçao,DJ170,0),0),PLE!$AA$28*DJ170)</f>
        <v>0</v>
      </c>
    </row>
    <row r="171" spans="2:166" s="88" customFormat="1" ht="10.5" x14ac:dyDescent="0.35">
      <c r="B171" s="118">
        <f t="shared" ca="1" si="61"/>
        <v>154</v>
      </c>
      <c r="C171" s="83" t="str">
        <f t="shared" si="4"/>
        <v>Nível</v>
      </c>
      <c r="D171" s="138" t="s">
        <v>480</v>
      </c>
      <c r="E171" s="139" t="s">
        <v>481</v>
      </c>
      <c r="F171" s="137"/>
      <c r="G171" s="174" t="str">
        <f t="shared" si="5"/>
        <v/>
      </c>
      <c r="H171" s="175" t="str">
        <f t="shared" si="6"/>
        <v/>
      </c>
      <c r="I171" s="176">
        <v>6989.1</v>
      </c>
      <c r="J171" s="86"/>
      <c r="K171" s="168" t="str">
        <f>deactivatedados.form1</f>
        <v/>
      </c>
      <c r="L171" s="167"/>
      <c r="M171" s="87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  <c r="AA171" s="181"/>
      <c r="AB171" s="181"/>
      <c r="AC171" s="181"/>
      <c r="AD171" s="181"/>
      <c r="AE171" s="181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1"/>
      <c r="AX171" s="181"/>
      <c r="AY171" s="181"/>
      <c r="AZ171" s="181"/>
      <c r="BA171" s="181"/>
      <c r="BB171" s="181"/>
      <c r="BC171" s="181"/>
      <c r="BD171" s="181"/>
      <c r="BE171" s="181"/>
      <c r="BF171" s="181"/>
      <c r="BG171" s="181"/>
      <c r="BH171" s="181"/>
      <c r="BI171" s="181"/>
      <c r="BJ171" s="181"/>
      <c r="BK171" s="181"/>
      <c r="BM171" s="119">
        <f t="shared" si="7"/>
        <v>0</v>
      </c>
      <c r="BN171" s="119">
        <f t="shared" si="8"/>
        <v>0</v>
      </c>
      <c r="BO171" s="119">
        <f t="shared" si="9"/>
        <v>0</v>
      </c>
      <c r="BP171" s="119">
        <f t="shared" si="10"/>
        <v>0</v>
      </c>
      <c r="BQ171" s="119">
        <f t="shared" si="11"/>
        <v>0</v>
      </c>
      <c r="BR171" s="119">
        <f t="shared" si="12"/>
        <v>0</v>
      </c>
      <c r="BS171" s="119">
        <f t="shared" si="13"/>
        <v>0</v>
      </c>
      <c r="BT171" s="119">
        <f t="shared" si="14"/>
        <v>0</v>
      </c>
      <c r="BU171" s="119">
        <f t="shared" si="15"/>
        <v>0</v>
      </c>
      <c r="BV171" s="119">
        <f t="shared" si="16"/>
        <v>0</v>
      </c>
      <c r="BW171" s="119">
        <f t="shared" si="17"/>
        <v>0</v>
      </c>
      <c r="BX171" s="119">
        <f t="shared" si="18"/>
        <v>0</v>
      </c>
      <c r="BY171" s="119">
        <f t="shared" si="19"/>
        <v>0</v>
      </c>
      <c r="BZ171" s="119">
        <f t="shared" si="20"/>
        <v>0</v>
      </c>
      <c r="CA171" s="119">
        <f t="shared" si="21"/>
        <v>0</v>
      </c>
      <c r="CB171" s="119">
        <f t="shared" si="22"/>
        <v>0</v>
      </c>
      <c r="CC171" s="119">
        <f t="shared" si="23"/>
        <v>0</v>
      </c>
      <c r="CD171" s="119">
        <f t="shared" si="24"/>
        <v>0</v>
      </c>
      <c r="CE171" s="119">
        <f t="shared" si="25"/>
        <v>0</v>
      </c>
      <c r="CF171" s="119">
        <f t="shared" si="26"/>
        <v>0</v>
      </c>
      <c r="CG171" s="119">
        <f t="shared" si="27"/>
        <v>0</v>
      </c>
      <c r="CH171" s="119">
        <f t="shared" si="28"/>
        <v>0</v>
      </c>
      <c r="CI171" s="119">
        <f t="shared" si="29"/>
        <v>0</v>
      </c>
      <c r="CJ171" s="119">
        <f t="shared" si="30"/>
        <v>0</v>
      </c>
      <c r="CK171" s="119">
        <f t="shared" si="31"/>
        <v>0</v>
      </c>
      <c r="CL171" s="119">
        <f t="shared" si="32"/>
        <v>0</v>
      </c>
      <c r="CM171" s="119">
        <f t="shared" si="33"/>
        <v>0</v>
      </c>
      <c r="CN171" s="119">
        <f t="shared" si="34"/>
        <v>0</v>
      </c>
      <c r="CO171" s="119">
        <f t="shared" si="35"/>
        <v>0</v>
      </c>
      <c r="CP171" s="119">
        <f t="shared" si="36"/>
        <v>0</v>
      </c>
      <c r="CQ171" s="119">
        <f t="shared" si="37"/>
        <v>0</v>
      </c>
      <c r="CR171" s="119">
        <f t="shared" si="38"/>
        <v>0</v>
      </c>
      <c r="CS171" s="119">
        <f t="shared" si="39"/>
        <v>0</v>
      </c>
      <c r="CT171" s="119">
        <f t="shared" si="40"/>
        <v>0</v>
      </c>
      <c r="CU171" s="119">
        <f t="shared" si="41"/>
        <v>0</v>
      </c>
      <c r="CV171" s="119">
        <f t="shared" si="42"/>
        <v>0</v>
      </c>
      <c r="CW171" s="119">
        <f t="shared" si="43"/>
        <v>0</v>
      </c>
      <c r="CX171" s="119">
        <f t="shared" si="44"/>
        <v>0</v>
      </c>
      <c r="CY171" s="119">
        <f t="shared" si="45"/>
        <v>0</v>
      </c>
      <c r="CZ171" s="119">
        <f t="shared" si="46"/>
        <v>0</v>
      </c>
      <c r="DA171" s="119">
        <f t="shared" si="47"/>
        <v>0</v>
      </c>
      <c r="DB171" s="119">
        <f t="shared" si="48"/>
        <v>0</v>
      </c>
      <c r="DC171" s="119">
        <f t="shared" si="49"/>
        <v>0</v>
      </c>
      <c r="DD171" s="119">
        <f t="shared" si="50"/>
        <v>0</v>
      </c>
      <c r="DE171" s="119">
        <f t="shared" si="51"/>
        <v>0</v>
      </c>
      <c r="DF171" s="119">
        <f t="shared" si="52"/>
        <v>0</v>
      </c>
      <c r="DG171" s="119">
        <f t="shared" si="53"/>
        <v>0</v>
      </c>
      <c r="DH171" s="119">
        <f t="shared" si="54"/>
        <v>0</v>
      </c>
      <c r="DI171" s="119">
        <f t="shared" si="55"/>
        <v>0</v>
      </c>
      <c r="DJ171" s="119">
        <f t="shared" si="56"/>
        <v>0</v>
      </c>
      <c r="DK171" s="126" t="str">
        <f t="shared" si="57"/>
        <v>2</v>
      </c>
      <c r="DL171" s="126">
        <f t="shared" ca="1" si="58"/>
        <v>0</v>
      </c>
      <c r="DM171" s="119">
        <f ca="1">IF($K171&lt;&gt;1,IF(ISNUMBER(INDEX(Import.PLE,$K171,DM$16)),IF(INDEX(Import.PLE,$K171,DM$16)&lt;=mediçao,BM171,0),0),PLE!$AA$28*BM171)</f>
        <v>0</v>
      </c>
      <c r="DN171" s="119">
        <f ca="1">IF($K171&lt;&gt;1,IF(ISNUMBER(INDEX(Import.PLE,$K171,DN$16)),IF(INDEX(Import.PLE,$K171,DN$16)&lt;=mediçao,BN171,0),0),PLE!$AA$28*BN171)</f>
        <v>0</v>
      </c>
      <c r="DO171" s="119">
        <f ca="1">IF($K171&lt;&gt;1,IF(ISNUMBER(INDEX(Import.PLE,$K171,DO$16)),IF(INDEX(Import.PLE,$K171,DO$16)&lt;=mediçao,BO171,0),0),PLE!$AA$28*BO171)</f>
        <v>0</v>
      </c>
      <c r="DP171" s="119">
        <f ca="1">IF($K171&lt;&gt;1,IF(ISNUMBER(INDEX(Import.PLE,$K171,DP$16)),IF(INDEX(Import.PLE,$K171,DP$16)&lt;=mediçao,BP171,0),0),PLE!$AA$28*BP171)</f>
        <v>0</v>
      </c>
      <c r="DQ171" s="119">
        <f ca="1">IF($K171&lt;&gt;1,IF(ISNUMBER(INDEX(Import.PLE,$K171,DQ$16)),IF(INDEX(Import.PLE,$K171,DQ$16)&lt;=mediçao,BQ171,0),0),PLE!$AA$28*BQ171)</f>
        <v>0</v>
      </c>
      <c r="DR171" s="119">
        <f ca="1">IF($K171&lt;&gt;1,IF(ISNUMBER(INDEX(Import.PLE,$K171,DR$16)),IF(INDEX(Import.PLE,$K171,DR$16)&lt;=mediçao,BR171,0),0),PLE!$AA$28*BR171)</f>
        <v>0</v>
      </c>
      <c r="DS171" s="119">
        <f ca="1">IF($K171&lt;&gt;1,IF(ISNUMBER(INDEX(Import.PLE,$K171,DS$16)),IF(INDEX(Import.PLE,$K171,DS$16)&lt;=mediçao,BS171,0),0),PLE!$AA$28*BS171)</f>
        <v>0</v>
      </c>
      <c r="DT171" s="119">
        <f ca="1">IF($K171&lt;&gt;1,IF(ISNUMBER(INDEX(Import.PLE,$K171,DT$16)),IF(INDEX(Import.PLE,$K171,DT$16)&lt;=mediçao,BT171,0),0),PLE!$AA$28*BT171)</f>
        <v>0</v>
      </c>
      <c r="DU171" s="119">
        <f ca="1">IF($K171&lt;&gt;1,IF(ISNUMBER(INDEX(Import.PLE,$K171,DU$16)),IF(INDEX(Import.PLE,$K171,DU$16)&lt;=mediçao,BU171,0),0),PLE!$AA$28*BU171)</f>
        <v>0</v>
      </c>
      <c r="DV171" s="119">
        <f ca="1">IF($K171&lt;&gt;1,IF(ISNUMBER(INDEX(Import.PLE,$K171,DV$16)),IF(INDEX(Import.PLE,$K171,DV$16)&lt;=mediçao,BV171,0),0),PLE!$AA$28*BV171)</f>
        <v>0</v>
      </c>
      <c r="DW171" s="119">
        <f ca="1">IF($K171&lt;&gt;1,IF(ISNUMBER(INDEX(Import.PLE,$K171,DW$16)),IF(INDEX(Import.PLE,$K171,DW$16)&lt;=mediçao,BW171,0),0),PLE!$AA$28*BW171)</f>
        <v>0</v>
      </c>
      <c r="DX171" s="119">
        <f ca="1">IF($K171&lt;&gt;1,IF(ISNUMBER(INDEX(Import.PLE,$K171,DX$16)),IF(INDEX(Import.PLE,$K171,DX$16)&lt;=mediçao,BX171,0),0),PLE!$AA$28*BX171)</f>
        <v>0</v>
      </c>
      <c r="DY171" s="119">
        <f ca="1">IF($K171&lt;&gt;1,IF(ISNUMBER(INDEX(Import.PLE,$K171,DY$16)),IF(INDEX(Import.PLE,$K171,DY$16)&lt;=mediçao,BY171,0),0),PLE!$AA$28*BY171)</f>
        <v>0</v>
      </c>
      <c r="DZ171" s="119">
        <f ca="1">IF($K171&lt;&gt;1,IF(ISNUMBER(INDEX(Import.PLE,$K171,DZ$16)),IF(INDEX(Import.PLE,$K171,DZ$16)&lt;=mediçao,BZ171,0),0),PLE!$AA$28*BZ171)</f>
        <v>0</v>
      </c>
      <c r="EA171" s="119">
        <f ca="1">IF($K171&lt;&gt;1,IF(ISNUMBER(INDEX(Import.PLE,$K171,EA$16)),IF(INDEX(Import.PLE,$K171,EA$16)&lt;=mediçao,CA171,0),0),PLE!$AA$28*CA171)</f>
        <v>0</v>
      </c>
      <c r="EB171" s="119">
        <f ca="1">IF($K171&lt;&gt;1,IF(ISNUMBER(INDEX(Import.PLE,$K171,EB$16)),IF(INDEX(Import.PLE,$K171,EB$16)&lt;=mediçao,CB171,0),0),PLE!$AA$28*CB171)</f>
        <v>0</v>
      </c>
      <c r="EC171" s="119">
        <f ca="1">IF($K171&lt;&gt;1,IF(ISNUMBER(INDEX(Import.PLE,$K171,EC$16)),IF(INDEX(Import.PLE,$K171,EC$16)&lt;=mediçao,CC171,0),0),PLE!$AA$28*CC171)</f>
        <v>0</v>
      </c>
      <c r="ED171" s="119">
        <f ca="1">IF($K171&lt;&gt;1,IF(ISNUMBER(INDEX(Import.PLE,$K171,ED$16)),IF(INDEX(Import.PLE,$K171,ED$16)&lt;=mediçao,CD171,0),0),PLE!$AA$28*CD171)</f>
        <v>0</v>
      </c>
      <c r="EE171" s="119">
        <f ca="1">IF($K171&lt;&gt;1,IF(ISNUMBER(INDEX(Import.PLE,$K171,EE$16)),IF(INDEX(Import.PLE,$K171,EE$16)&lt;=mediçao,CE171,0),0),PLE!$AA$28*CE171)</f>
        <v>0</v>
      </c>
      <c r="EF171" s="119">
        <f ca="1">IF($K171&lt;&gt;1,IF(ISNUMBER(INDEX(Import.PLE,$K171,EF$16)),IF(INDEX(Import.PLE,$K171,EF$16)&lt;=mediçao,CF171,0),0),PLE!$AA$28*CF171)</f>
        <v>0</v>
      </c>
      <c r="EG171" s="119">
        <f ca="1">IF($K171&lt;&gt;1,IF(ISNUMBER(INDEX(Import.PLE,$K171,EG$16)),IF(INDEX(Import.PLE,$K171,EG$16)&lt;=mediçao,CG171,0),0),PLE!$AA$28*CG171)</f>
        <v>0</v>
      </c>
      <c r="EH171" s="119">
        <f ca="1">IF($K171&lt;&gt;1,IF(ISNUMBER(INDEX(Import.PLE,$K171,EH$16)),IF(INDEX(Import.PLE,$K171,EH$16)&lt;=mediçao,CH171,0),0),PLE!$AA$28*CH171)</f>
        <v>0</v>
      </c>
      <c r="EI171" s="119">
        <f ca="1">IF($K171&lt;&gt;1,IF(ISNUMBER(INDEX(Import.PLE,$K171,EI$16)),IF(INDEX(Import.PLE,$K171,EI$16)&lt;=mediçao,CI171,0),0),PLE!$AA$28*CI171)</f>
        <v>0</v>
      </c>
      <c r="EJ171" s="119">
        <f ca="1">IF($K171&lt;&gt;1,IF(ISNUMBER(INDEX(Import.PLE,$K171,EJ$16)),IF(INDEX(Import.PLE,$K171,EJ$16)&lt;=mediçao,CJ171,0),0),PLE!$AA$28*CJ171)</f>
        <v>0</v>
      </c>
      <c r="EK171" s="119">
        <f ca="1">IF($K171&lt;&gt;1,IF(ISNUMBER(INDEX(Import.PLE,$K171,EK$16)),IF(INDEX(Import.PLE,$K171,EK$16)&lt;=mediçao,CK171,0),0),PLE!$AA$28*CK171)</f>
        <v>0</v>
      </c>
      <c r="EL171" s="119">
        <f ca="1">IF($K171&lt;&gt;1,IF(ISNUMBER(INDEX(Import.PLE,$K171,EL$16)),IF(INDEX(Import.PLE,$K171,EL$16)&lt;=mediçao,CL171,0),0),PLE!$AA$28*CL171)</f>
        <v>0</v>
      </c>
      <c r="EM171" s="119">
        <f ca="1">IF($K171&lt;&gt;1,IF(ISNUMBER(INDEX(Import.PLE,$K171,EM$16)),IF(INDEX(Import.PLE,$K171,EM$16)&lt;=mediçao,CM171,0),0),PLE!$AA$28*CM171)</f>
        <v>0</v>
      </c>
      <c r="EN171" s="119">
        <f ca="1">IF($K171&lt;&gt;1,IF(ISNUMBER(INDEX(Import.PLE,$K171,EN$16)),IF(INDEX(Import.PLE,$K171,EN$16)&lt;=mediçao,CN171,0),0),PLE!$AA$28*CN171)</f>
        <v>0</v>
      </c>
      <c r="EO171" s="119">
        <f ca="1">IF($K171&lt;&gt;1,IF(ISNUMBER(INDEX(Import.PLE,$K171,EO$16)),IF(INDEX(Import.PLE,$K171,EO$16)&lt;=mediçao,CO171,0),0),PLE!$AA$28*CO171)</f>
        <v>0</v>
      </c>
      <c r="EP171" s="119">
        <f ca="1">IF($K171&lt;&gt;1,IF(ISNUMBER(INDEX(Import.PLE,$K171,EP$16)),IF(INDEX(Import.PLE,$K171,EP$16)&lt;=mediçao,CP171,0),0),PLE!$AA$28*CP171)</f>
        <v>0</v>
      </c>
      <c r="EQ171" s="119">
        <f ca="1">IF($K171&lt;&gt;1,IF(ISNUMBER(INDEX(Import.PLE,$K171,EQ$16)),IF(INDEX(Import.PLE,$K171,EQ$16)&lt;=mediçao,CQ171,0),0),PLE!$AA$28*CQ171)</f>
        <v>0</v>
      </c>
      <c r="ER171" s="119">
        <f ca="1">IF($K171&lt;&gt;1,IF(ISNUMBER(INDEX(Import.PLE,$K171,ER$16)),IF(INDEX(Import.PLE,$K171,ER$16)&lt;=mediçao,CR171,0),0),PLE!$AA$28*CR171)</f>
        <v>0</v>
      </c>
      <c r="ES171" s="119">
        <f ca="1">IF($K171&lt;&gt;1,IF(ISNUMBER(INDEX(Import.PLE,$K171,ES$16)),IF(INDEX(Import.PLE,$K171,ES$16)&lt;=mediçao,CS171,0),0),PLE!$AA$28*CS171)</f>
        <v>0</v>
      </c>
      <c r="ET171" s="119">
        <f ca="1">IF($K171&lt;&gt;1,IF(ISNUMBER(INDEX(Import.PLE,$K171,ET$16)),IF(INDEX(Import.PLE,$K171,ET$16)&lt;=mediçao,CT171,0),0),PLE!$AA$28*CT171)</f>
        <v>0</v>
      </c>
      <c r="EU171" s="119">
        <f ca="1">IF($K171&lt;&gt;1,IF(ISNUMBER(INDEX(Import.PLE,$K171,EU$16)),IF(INDEX(Import.PLE,$K171,EU$16)&lt;=mediçao,CU171,0),0),PLE!$AA$28*CU171)</f>
        <v>0</v>
      </c>
      <c r="EV171" s="119">
        <f ca="1">IF($K171&lt;&gt;1,IF(ISNUMBER(INDEX(Import.PLE,$K171,EV$16)),IF(INDEX(Import.PLE,$K171,EV$16)&lt;=mediçao,CV171,0),0),PLE!$AA$28*CV171)</f>
        <v>0</v>
      </c>
      <c r="EW171" s="119">
        <f ca="1">IF($K171&lt;&gt;1,IF(ISNUMBER(INDEX(Import.PLE,$K171,EW$16)),IF(INDEX(Import.PLE,$K171,EW$16)&lt;=mediçao,CW171,0),0),PLE!$AA$28*CW171)</f>
        <v>0</v>
      </c>
      <c r="EX171" s="119">
        <f ca="1">IF($K171&lt;&gt;1,IF(ISNUMBER(INDEX(Import.PLE,$K171,EX$16)),IF(INDEX(Import.PLE,$K171,EX$16)&lt;=mediçao,CX171,0),0),PLE!$AA$28*CX171)</f>
        <v>0</v>
      </c>
      <c r="EY171" s="119">
        <f ca="1">IF($K171&lt;&gt;1,IF(ISNUMBER(INDEX(Import.PLE,$K171,EY$16)),IF(INDEX(Import.PLE,$K171,EY$16)&lt;=mediçao,CY171,0),0),PLE!$AA$28*CY171)</f>
        <v>0</v>
      </c>
      <c r="EZ171" s="119">
        <f ca="1">IF($K171&lt;&gt;1,IF(ISNUMBER(INDEX(Import.PLE,$K171,EZ$16)),IF(INDEX(Import.PLE,$K171,EZ$16)&lt;=mediçao,CZ171,0),0),PLE!$AA$28*CZ171)</f>
        <v>0</v>
      </c>
      <c r="FA171" s="119">
        <f ca="1">IF($K171&lt;&gt;1,IF(ISNUMBER(INDEX(Import.PLE,$K171,FA$16)),IF(INDEX(Import.PLE,$K171,FA$16)&lt;=mediçao,DA171,0),0),PLE!$AA$28*DA171)</f>
        <v>0</v>
      </c>
      <c r="FB171" s="119">
        <f ca="1">IF($K171&lt;&gt;1,IF(ISNUMBER(INDEX(Import.PLE,$K171,FB$16)),IF(INDEX(Import.PLE,$K171,FB$16)&lt;=mediçao,DB171,0),0),PLE!$AA$28*DB171)</f>
        <v>0</v>
      </c>
      <c r="FC171" s="119">
        <f ca="1">IF($K171&lt;&gt;1,IF(ISNUMBER(INDEX(Import.PLE,$K171,FC$16)),IF(INDEX(Import.PLE,$K171,FC$16)&lt;=mediçao,DC171,0),0),PLE!$AA$28*DC171)</f>
        <v>0</v>
      </c>
      <c r="FD171" s="119">
        <f ca="1">IF($K171&lt;&gt;1,IF(ISNUMBER(INDEX(Import.PLE,$K171,FD$16)),IF(INDEX(Import.PLE,$K171,FD$16)&lt;=mediçao,DD171,0),0),PLE!$AA$28*DD171)</f>
        <v>0</v>
      </c>
      <c r="FE171" s="119">
        <f ca="1">IF($K171&lt;&gt;1,IF(ISNUMBER(INDEX(Import.PLE,$K171,FE$16)),IF(INDEX(Import.PLE,$K171,FE$16)&lt;=mediçao,DE171,0),0),PLE!$AA$28*DE171)</f>
        <v>0</v>
      </c>
      <c r="FF171" s="119">
        <f ca="1">IF($K171&lt;&gt;1,IF(ISNUMBER(INDEX(Import.PLE,$K171,FF$16)),IF(INDEX(Import.PLE,$K171,FF$16)&lt;=mediçao,DF171,0),0),PLE!$AA$28*DF171)</f>
        <v>0</v>
      </c>
      <c r="FG171" s="119">
        <f ca="1">IF($K171&lt;&gt;1,IF(ISNUMBER(INDEX(Import.PLE,$K171,FG$16)),IF(INDEX(Import.PLE,$K171,FG$16)&lt;=mediçao,DG171,0),0),PLE!$AA$28*DG171)</f>
        <v>0</v>
      </c>
      <c r="FH171" s="119">
        <f ca="1">IF($K171&lt;&gt;1,IF(ISNUMBER(INDEX(Import.PLE,$K171,FH$16)),IF(INDEX(Import.PLE,$K171,FH$16)&lt;=mediçao,DH171,0),0),PLE!$AA$28*DH171)</f>
        <v>0</v>
      </c>
      <c r="FI171" s="119">
        <f ca="1">IF($K171&lt;&gt;1,IF(ISNUMBER(INDEX(Import.PLE,$K171,FI$16)),IF(INDEX(Import.PLE,$K171,FI$16)&lt;=mediçao,DI171,0),0),PLE!$AA$28*DI171)</f>
        <v>0</v>
      </c>
      <c r="FJ171" s="119">
        <f ca="1">IF($K171&lt;&gt;1,IF(ISNUMBER(INDEX(Import.PLE,$K171,FJ$16)),IF(INDEX(Import.PLE,$K171,FJ$16)&lt;=mediçao,DJ171,0),0),PLE!$AA$28*DJ171)</f>
        <v>0</v>
      </c>
    </row>
    <row r="172" spans="2:166" s="88" customFormat="1" ht="11.25" customHeight="1" x14ac:dyDescent="0.35">
      <c r="B172" s="118">
        <f t="shared" ca="1" si="61"/>
        <v>155</v>
      </c>
      <c r="C172" s="83" t="str">
        <f t="shared" si="4"/>
        <v>Serviço</v>
      </c>
      <c r="D172" s="138" t="s">
        <v>482</v>
      </c>
      <c r="E172" s="139" t="s">
        <v>483</v>
      </c>
      <c r="F172" s="137" t="s">
        <v>201</v>
      </c>
      <c r="G172" s="174">
        <f t="shared" si="5"/>
        <v>40.54</v>
      </c>
      <c r="H172" s="175">
        <f t="shared" si="6"/>
        <v>141.37000493339912</v>
      </c>
      <c r="I172" s="176">
        <v>5731.14</v>
      </c>
      <c r="J172" s="86"/>
      <c r="K172" s="168">
        <f>deactivatedados.form1</f>
        <v>20</v>
      </c>
      <c r="L172" s="167" t="s">
        <v>720</v>
      </c>
      <c r="M172" s="87"/>
      <c r="N172" s="181">
        <v>40.54</v>
      </c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  <c r="AA172" s="181"/>
      <c r="AB172" s="181"/>
      <c r="AC172" s="181"/>
      <c r="AD172" s="181"/>
      <c r="AE172" s="181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1"/>
      <c r="AX172" s="181"/>
      <c r="AY172" s="181"/>
      <c r="AZ172" s="181"/>
      <c r="BA172" s="181"/>
      <c r="BB172" s="181"/>
      <c r="BC172" s="181"/>
      <c r="BD172" s="181"/>
      <c r="BE172" s="181"/>
      <c r="BF172" s="181"/>
      <c r="BG172" s="181"/>
      <c r="BH172" s="181"/>
      <c r="BI172" s="181"/>
      <c r="BJ172" s="181"/>
      <c r="BK172" s="181"/>
      <c r="BM172" s="119">
        <f t="shared" ca="1" si="7"/>
        <v>5731.14</v>
      </c>
      <c r="BN172" s="119">
        <f t="shared" si="8"/>
        <v>0</v>
      </c>
      <c r="BO172" s="119">
        <f t="shared" si="9"/>
        <v>0</v>
      </c>
      <c r="BP172" s="119">
        <f t="shared" si="10"/>
        <v>0</v>
      </c>
      <c r="BQ172" s="119">
        <f t="shared" si="11"/>
        <v>0</v>
      </c>
      <c r="BR172" s="119">
        <f t="shared" si="12"/>
        <v>0</v>
      </c>
      <c r="BS172" s="119">
        <f t="shared" si="13"/>
        <v>0</v>
      </c>
      <c r="BT172" s="119">
        <f t="shared" si="14"/>
        <v>0</v>
      </c>
      <c r="BU172" s="119">
        <f t="shared" si="15"/>
        <v>0</v>
      </c>
      <c r="BV172" s="119">
        <f t="shared" si="16"/>
        <v>0</v>
      </c>
      <c r="BW172" s="119">
        <f t="shared" si="17"/>
        <v>0</v>
      </c>
      <c r="BX172" s="119">
        <f t="shared" si="18"/>
        <v>0</v>
      </c>
      <c r="BY172" s="119">
        <f t="shared" si="19"/>
        <v>0</v>
      </c>
      <c r="BZ172" s="119">
        <f t="shared" si="20"/>
        <v>0</v>
      </c>
      <c r="CA172" s="119">
        <f t="shared" si="21"/>
        <v>0</v>
      </c>
      <c r="CB172" s="119">
        <f t="shared" si="22"/>
        <v>0</v>
      </c>
      <c r="CC172" s="119">
        <f t="shared" si="23"/>
        <v>0</v>
      </c>
      <c r="CD172" s="119">
        <f t="shared" si="24"/>
        <v>0</v>
      </c>
      <c r="CE172" s="119">
        <f t="shared" si="25"/>
        <v>0</v>
      </c>
      <c r="CF172" s="119">
        <f t="shared" si="26"/>
        <v>0</v>
      </c>
      <c r="CG172" s="119">
        <f t="shared" si="27"/>
        <v>0</v>
      </c>
      <c r="CH172" s="119">
        <f t="shared" si="28"/>
        <v>0</v>
      </c>
      <c r="CI172" s="119">
        <f t="shared" si="29"/>
        <v>0</v>
      </c>
      <c r="CJ172" s="119">
        <f t="shared" si="30"/>
        <v>0</v>
      </c>
      <c r="CK172" s="119">
        <f t="shared" si="31"/>
        <v>0</v>
      </c>
      <c r="CL172" s="119">
        <f t="shared" si="32"/>
        <v>0</v>
      </c>
      <c r="CM172" s="119">
        <f t="shared" si="33"/>
        <v>0</v>
      </c>
      <c r="CN172" s="119">
        <f t="shared" si="34"/>
        <v>0</v>
      </c>
      <c r="CO172" s="119">
        <f t="shared" si="35"/>
        <v>0</v>
      </c>
      <c r="CP172" s="119">
        <f t="shared" si="36"/>
        <v>0</v>
      </c>
      <c r="CQ172" s="119">
        <f t="shared" si="37"/>
        <v>0</v>
      </c>
      <c r="CR172" s="119">
        <f t="shared" si="38"/>
        <v>0</v>
      </c>
      <c r="CS172" s="119">
        <f t="shared" si="39"/>
        <v>0</v>
      </c>
      <c r="CT172" s="119">
        <f t="shared" si="40"/>
        <v>0</v>
      </c>
      <c r="CU172" s="119">
        <f t="shared" si="41"/>
        <v>0</v>
      </c>
      <c r="CV172" s="119">
        <f t="shared" si="42"/>
        <v>0</v>
      </c>
      <c r="CW172" s="119">
        <f t="shared" si="43"/>
        <v>0</v>
      </c>
      <c r="CX172" s="119">
        <f t="shared" si="44"/>
        <v>0</v>
      </c>
      <c r="CY172" s="119">
        <f t="shared" si="45"/>
        <v>0</v>
      </c>
      <c r="CZ172" s="119">
        <f t="shared" si="46"/>
        <v>0</v>
      </c>
      <c r="DA172" s="119">
        <f t="shared" si="47"/>
        <v>0</v>
      </c>
      <c r="DB172" s="119">
        <f t="shared" si="48"/>
        <v>0</v>
      </c>
      <c r="DC172" s="119">
        <f t="shared" si="49"/>
        <v>0</v>
      </c>
      <c r="DD172" s="119">
        <f t="shared" si="50"/>
        <v>0</v>
      </c>
      <c r="DE172" s="119">
        <f t="shared" si="51"/>
        <v>0</v>
      </c>
      <c r="DF172" s="119">
        <f t="shared" si="52"/>
        <v>0</v>
      </c>
      <c r="DG172" s="119">
        <f t="shared" si="53"/>
        <v>0</v>
      </c>
      <c r="DH172" s="119">
        <f t="shared" si="54"/>
        <v>0</v>
      </c>
      <c r="DI172" s="119">
        <f t="shared" si="55"/>
        <v>0</v>
      </c>
      <c r="DJ172" s="119">
        <f t="shared" si="56"/>
        <v>0</v>
      </c>
      <c r="DK172" s="126" t="str">
        <f t="shared" si="57"/>
        <v>2</v>
      </c>
      <c r="DL172" s="126">
        <f t="shared" ca="1" si="58"/>
        <v>5731.14</v>
      </c>
      <c r="DM172" s="119">
        <f ca="1">IF($K172&lt;&gt;1,IF(ISNUMBER(INDEX(Import.PLE,$K172,DM$16)),IF(INDEX(Import.PLE,$K172,DM$16)&lt;=mediçao,BM172,0),0),PLE!$AA$28*BM172)</f>
        <v>5731.14</v>
      </c>
      <c r="DN172" s="119">
        <f ca="1">IF($K172&lt;&gt;1,IF(ISNUMBER(INDEX(Import.PLE,$K172,DN$16)),IF(INDEX(Import.PLE,$K172,DN$16)&lt;=mediçao,BN172,0),0),PLE!$AA$28*BN172)</f>
        <v>0</v>
      </c>
      <c r="DO172" s="119">
        <f ca="1">IF($K172&lt;&gt;1,IF(ISNUMBER(INDEX(Import.PLE,$K172,DO$16)),IF(INDEX(Import.PLE,$K172,DO$16)&lt;=mediçao,BO172,0),0),PLE!$AA$28*BO172)</f>
        <v>0</v>
      </c>
      <c r="DP172" s="119">
        <f ca="1">IF($K172&lt;&gt;1,IF(ISNUMBER(INDEX(Import.PLE,$K172,DP$16)),IF(INDEX(Import.PLE,$K172,DP$16)&lt;=mediçao,BP172,0),0),PLE!$AA$28*BP172)</f>
        <v>0</v>
      </c>
      <c r="DQ172" s="119">
        <f ca="1">IF($K172&lt;&gt;1,IF(ISNUMBER(INDEX(Import.PLE,$K172,DQ$16)),IF(INDEX(Import.PLE,$K172,DQ$16)&lt;=mediçao,BQ172,0),0),PLE!$AA$28*BQ172)</f>
        <v>0</v>
      </c>
      <c r="DR172" s="119">
        <f ca="1">IF($K172&lt;&gt;1,IF(ISNUMBER(INDEX(Import.PLE,$K172,DR$16)),IF(INDEX(Import.PLE,$K172,DR$16)&lt;=mediçao,BR172,0),0),PLE!$AA$28*BR172)</f>
        <v>0</v>
      </c>
      <c r="DS172" s="119">
        <f ca="1">IF($K172&lt;&gt;1,IF(ISNUMBER(INDEX(Import.PLE,$K172,DS$16)),IF(INDEX(Import.PLE,$K172,DS$16)&lt;=mediçao,BS172,0),0),PLE!$AA$28*BS172)</f>
        <v>0</v>
      </c>
      <c r="DT172" s="119">
        <f ca="1">IF($K172&lt;&gt;1,IF(ISNUMBER(INDEX(Import.PLE,$K172,DT$16)),IF(INDEX(Import.PLE,$K172,DT$16)&lt;=mediçao,BT172,0),0),PLE!$AA$28*BT172)</f>
        <v>0</v>
      </c>
      <c r="DU172" s="119">
        <f ca="1">IF($K172&lt;&gt;1,IF(ISNUMBER(INDEX(Import.PLE,$K172,DU$16)),IF(INDEX(Import.PLE,$K172,DU$16)&lt;=mediçao,BU172,0),0),PLE!$AA$28*BU172)</f>
        <v>0</v>
      </c>
      <c r="DV172" s="119">
        <f ca="1">IF($K172&lt;&gt;1,IF(ISNUMBER(INDEX(Import.PLE,$K172,DV$16)),IF(INDEX(Import.PLE,$K172,DV$16)&lt;=mediçao,BV172,0),0),PLE!$AA$28*BV172)</f>
        <v>0</v>
      </c>
      <c r="DW172" s="119">
        <f ca="1">IF($K172&lt;&gt;1,IF(ISNUMBER(INDEX(Import.PLE,$K172,DW$16)),IF(INDEX(Import.PLE,$K172,DW$16)&lt;=mediçao,BW172,0),0),PLE!$AA$28*BW172)</f>
        <v>0</v>
      </c>
      <c r="DX172" s="119">
        <f ca="1">IF($K172&lt;&gt;1,IF(ISNUMBER(INDEX(Import.PLE,$K172,DX$16)),IF(INDEX(Import.PLE,$K172,DX$16)&lt;=mediçao,BX172,0),0),PLE!$AA$28*BX172)</f>
        <v>0</v>
      </c>
      <c r="DY172" s="119">
        <f ca="1">IF($K172&lt;&gt;1,IF(ISNUMBER(INDEX(Import.PLE,$K172,DY$16)),IF(INDEX(Import.PLE,$K172,DY$16)&lt;=mediçao,BY172,0),0),PLE!$AA$28*BY172)</f>
        <v>0</v>
      </c>
      <c r="DZ172" s="119">
        <f ca="1">IF($K172&lt;&gt;1,IF(ISNUMBER(INDEX(Import.PLE,$K172,DZ$16)),IF(INDEX(Import.PLE,$K172,DZ$16)&lt;=mediçao,BZ172,0),0),PLE!$AA$28*BZ172)</f>
        <v>0</v>
      </c>
      <c r="EA172" s="119">
        <f ca="1">IF($K172&lt;&gt;1,IF(ISNUMBER(INDEX(Import.PLE,$K172,EA$16)),IF(INDEX(Import.PLE,$K172,EA$16)&lt;=mediçao,CA172,0),0),PLE!$AA$28*CA172)</f>
        <v>0</v>
      </c>
      <c r="EB172" s="119">
        <f ca="1">IF($K172&lt;&gt;1,IF(ISNUMBER(INDEX(Import.PLE,$K172,EB$16)),IF(INDEX(Import.PLE,$K172,EB$16)&lt;=mediçao,CB172,0),0),PLE!$AA$28*CB172)</f>
        <v>0</v>
      </c>
      <c r="EC172" s="119">
        <f ca="1">IF($K172&lt;&gt;1,IF(ISNUMBER(INDEX(Import.PLE,$K172,EC$16)),IF(INDEX(Import.PLE,$K172,EC$16)&lt;=mediçao,CC172,0),0),PLE!$AA$28*CC172)</f>
        <v>0</v>
      </c>
      <c r="ED172" s="119">
        <f ca="1">IF($K172&lt;&gt;1,IF(ISNUMBER(INDEX(Import.PLE,$K172,ED$16)),IF(INDEX(Import.PLE,$K172,ED$16)&lt;=mediçao,CD172,0),0),PLE!$AA$28*CD172)</f>
        <v>0</v>
      </c>
      <c r="EE172" s="119">
        <f ca="1">IF($K172&lt;&gt;1,IF(ISNUMBER(INDEX(Import.PLE,$K172,EE$16)),IF(INDEX(Import.PLE,$K172,EE$16)&lt;=mediçao,CE172,0),0),PLE!$AA$28*CE172)</f>
        <v>0</v>
      </c>
      <c r="EF172" s="119">
        <f ca="1">IF($K172&lt;&gt;1,IF(ISNUMBER(INDEX(Import.PLE,$K172,EF$16)),IF(INDEX(Import.PLE,$K172,EF$16)&lt;=mediçao,CF172,0),0),PLE!$AA$28*CF172)</f>
        <v>0</v>
      </c>
      <c r="EG172" s="119">
        <f ca="1">IF($K172&lt;&gt;1,IF(ISNUMBER(INDEX(Import.PLE,$K172,EG$16)),IF(INDEX(Import.PLE,$K172,EG$16)&lt;=mediçao,CG172,0),0),PLE!$AA$28*CG172)</f>
        <v>0</v>
      </c>
      <c r="EH172" s="119">
        <f ca="1">IF($K172&lt;&gt;1,IF(ISNUMBER(INDEX(Import.PLE,$K172,EH$16)),IF(INDEX(Import.PLE,$K172,EH$16)&lt;=mediçao,CH172,0),0),PLE!$AA$28*CH172)</f>
        <v>0</v>
      </c>
      <c r="EI172" s="119">
        <f ca="1">IF($K172&lt;&gt;1,IF(ISNUMBER(INDEX(Import.PLE,$K172,EI$16)),IF(INDEX(Import.PLE,$K172,EI$16)&lt;=mediçao,CI172,0),0),PLE!$AA$28*CI172)</f>
        <v>0</v>
      </c>
      <c r="EJ172" s="119">
        <f ca="1">IF($K172&lt;&gt;1,IF(ISNUMBER(INDEX(Import.PLE,$K172,EJ$16)),IF(INDEX(Import.PLE,$K172,EJ$16)&lt;=mediçao,CJ172,0),0),PLE!$AA$28*CJ172)</f>
        <v>0</v>
      </c>
      <c r="EK172" s="119">
        <f ca="1">IF($K172&lt;&gt;1,IF(ISNUMBER(INDEX(Import.PLE,$K172,EK$16)),IF(INDEX(Import.PLE,$K172,EK$16)&lt;=mediçao,CK172,0),0),PLE!$AA$28*CK172)</f>
        <v>0</v>
      </c>
      <c r="EL172" s="119">
        <f ca="1">IF($K172&lt;&gt;1,IF(ISNUMBER(INDEX(Import.PLE,$K172,EL$16)),IF(INDEX(Import.PLE,$K172,EL$16)&lt;=mediçao,CL172,0),0),PLE!$AA$28*CL172)</f>
        <v>0</v>
      </c>
      <c r="EM172" s="119">
        <f ca="1">IF($K172&lt;&gt;1,IF(ISNUMBER(INDEX(Import.PLE,$K172,EM$16)),IF(INDEX(Import.PLE,$K172,EM$16)&lt;=mediçao,CM172,0),0),PLE!$AA$28*CM172)</f>
        <v>0</v>
      </c>
      <c r="EN172" s="119">
        <f ca="1">IF($K172&lt;&gt;1,IF(ISNUMBER(INDEX(Import.PLE,$K172,EN$16)),IF(INDEX(Import.PLE,$K172,EN$16)&lt;=mediçao,CN172,0),0),PLE!$AA$28*CN172)</f>
        <v>0</v>
      </c>
      <c r="EO172" s="119">
        <f ca="1">IF($K172&lt;&gt;1,IF(ISNUMBER(INDEX(Import.PLE,$K172,EO$16)),IF(INDEX(Import.PLE,$K172,EO$16)&lt;=mediçao,CO172,0),0),PLE!$AA$28*CO172)</f>
        <v>0</v>
      </c>
      <c r="EP172" s="119">
        <f ca="1">IF($K172&lt;&gt;1,IF(ISNUMBER(INDEX(Import.PLE,$K172,EP$16)),IF(INDEX(Import.PLE,$K172,EP$16)&lt;=mediçao,CP172,0),0),PLE!$AA$28*CP172)</f>
        <v>0</v>
      </c>
      <c r="EQ172" s="119">
        <f ca="1">IF($K172&lt;&gt;1,IF(ISNUMBER(INDEX(Import.PLE,$K172,EQ$16)),IF(INDEX(Import.PLE,$K172,EQ$16)&lt;=mediçao,CQ172,0),0),PLE!$AA$28*CQ172)</f>
        <v>0</v>
      </c>
      <c r="ER172" s="119">
        <f ca="1">IF($K172&lt;&gt;1,IF(ISNUMBER(INDEX(Import.PLE,$K172,ER$16)),IF(INDEX(Import.PLE,$K172,ER$16)&lt;=mediçao,CR172,0),0),PLE!$AA$28*CR172)</f>
        <v>0</v>
      </c>
      <c r="ES172" s="119">
        <f ca="1">IF($K172&lt;&gt;1,IF(ISNUMBER(INDEX(Import.PLE,$K172,ES$16)),IF(INDEX(Import.PLE,$K172,ES$16)&lt;=mediçao,CS172,0),0),PLE!$AA$28*CS172)</f>
        <v>0</v>
      </c>
      <c r="ET172" s="119">
        <f ca="1">IF($K172&lt;&gt;1,IF(ISNUMBER(INDEX(Import.PLE,$K172,ET$16)),IF(INDEX(Import.PLE,$K172,ET$16)&lt;=mediçao,CT172,0),0),PLE!$AA$28*CT172)</f>
        <v>0</v>
      </c>
      <c r="EU172" s="119">
        <f ca="1">IF($K172&lt;&gt;1,IF(ISNUMBER(INDEX(Import.PLE,$K172,EU$16)),IF(INDEX(Import.PLE,$K172,EU$16)&lt;=mediçao,CU172,0),0),PLE!$AA$28*CU172)</f>
        <v>0</v>
      </c>
      <c r="EV172" s="119">
        <f ca="1">IF($K172&lt;&gt;1,IF(ISNUMBER(INDEX(Import.PLE,$K172,EV$16)),IF(INDEX(Import.PLE,$K172,EV$16)&lt;=mediçao,CV172,0),0),PLE!$AA$28*CV172)</f>
        <v>0</v>
      </c>
      <c r="EW172" s="119">
        <f ca="1">IF($K172&lt;&gt;1,IF(ISNUMBER(INDEX(Import.PLE,$K172,EW$16)),IF(INDEX(Import.PLE,$K172,EW$16)&lt;=mediçao,CW172,0),0),PLE!$AA$28*CW172)</f>
        <v>0</v>
      </c>
      <c r="EX172" s="119">
        <f ca="1">IF($K172&lt;&gt;1,IF(ISNUMBER(INDEX(Import.PLE,$K172,EX$16)),IF(INDEX(Import.PLE,$K172,EX$16)&lt;=mediçao,CX172,0),0),PLE!$AA$28*CX172)</f>
        <v>0</v>
      </c>
      <c r="EY172" s="119">
        <f ca="1">IF($K172&lt;&gt;1,IF(ISNUMBER(INDEX(Import.PLE,$K172,EY$16)),IF(INDEX(Import.PLE,$K172,EY$16)&lt;=mediçao,CY172,0),0),PLE!$AA$28*CY172)</f>
        <v>0</v>
      </c>
      <c r="EZ172" s="119">
        <f ca="1">IF($K172&lt;&gt;1,IF(ISNUMBER(INDEX(Import.PLE,$K172,EZ$16)),IF(INDEX(Import.PLE,$K172,EZ$16)&lt;=mediçao,CZ172,0),0),PLE!$AA$28*CZ172)</f>
        <v>0</v>
      </c>
      <c r="FA172" s="119">
        <f ca="1">IF($K172&lt;&gt;1,IF(ISNUMBER(INDEX(Import.PLE,$K172,FA$16)),IF(INDEX(Import.PLE,$K172,FA$16)&lt;=mediçao,DA172,0),0),PLE!$AA$28*DA172)</f>
        <v>0</v>
      </c>
      <c r="FB172" s="119">
        <f ca="1">IF($K172&lt;&gt;1,IF(ISNUMBER(INDEX(Import.PLE,$K172,FB$16)),IF(INDEX(Import.PLE,$K172,FB$16)&lt;=mediçao,DB172,0),0),PLE!$AA$28*DB172)</f>
        <v>0</v>
      </c>
      <c r="FC172" s="119">
        <f ca="1">IF($K172&lt;&gt;1,IF(ISNUMBER(INDEX(Import.PLE,$K172,FC$16)),IF(INDEX(Import.PLE,$K172,FC$16)&lt;=mediçao,DC172,0),0),PLE!$AA$28*DC172)</f>
        <v>0</v>
      </c>
      <c r="FD172" s="119">
        <f ca="1">IF($K172&lt;&gt;1,IF(ISNUMBER(INDEX(Import.PLE,$K172,FD$16)),IF(INDEX(Import.PLE,$K172,FD$16)&lt;=mediçao,DD172,0),0),PLE!$AA$28*DD172)</f>
        <v>0</v>
      </c>
      <c r="FE172" s="119">
        <f ca="1">IF($K172&lt;&gt;1,IF(ISNUMBER(INDEX(Import.PLE,$K172,FE$16)),IF(INDEX(Import.PLE,$K172,FE$16)&lt;=mediçao,DE172,0),0),PLE!$AA$28*DE172)</f>
        <v>0</v>
      </c>
      <c r="FF172" s="119">
        <f ca="1">IF($K172&lt;&gt;1,IF(ISNUMBER(INDEX(Import.PLE,$K172,FF$16)),IF(INDEX(Import.PLE,$K172,FF$16)&lt;=mediçao,DF172,0),0),PLE!$AA$28*DF172)</f>
        <v>0</v>
      </c>
      <c r="FG172" s="119">
        <f ca="1">IF($K172&lt;&gt;1,IF(ISNUMBER(INDEX(Import.PLE,$K172,FG$16)),IF(INDEX(Import.PLE,$K172,FG$16)&lt;=mediçao,DG172,0),0),PLE!$AA$28*DG172)</f>
        <v>0</v>
      </c>
      <c r="FH172" s="119">
        <f ca="1">IF($K172&lt;&gt;1,IF(ISNUMBER(INDEX(Import.PLE,$K172,FH$16)),IF(INDEX(Import.PLE,$K172,FH$16)&lt;=mediçao,DH172,0),0),PLE!$AA$28*DH172)</f>
        <v>0</v>
      </c>
      <c r="FI172" s="119">
        <f ca="1">IF($K172&lt;&gt;1,IF(ISNUMBER(INDEX(Import.PLE,$K172,FI$16)),IF(INDEX(Import.PLE,$K172,FI$16)&lt;=mediçao,DI172,0),0),PLE!$AA$28*DI172)</f>
        <v>0</v>
      </c>
      <c r="FJ172" s="119">
        <f ca="1">IF($K172&lt;&gt;1,IF(ISNUMBER(INDEX(Import.PLE,$K172,FJ$16)),IF(INDEX(Import.PLE,$K172,FJ$16)&lt;=mediçao,DJ172,0),0),PLE!$AA$28*DJ172)</f>
        <v>0</v>
      </c>
    </row>
    <row r="173" spans="2:166" s="88" customFormat="1" ht="10.5" x14ac:dyDescent="0.35">
      <c r="B173" s="118">
        <f t="shared" ca="1" si="61"/>
        <v>156</v>
      </c>
      <c r="C173" s="83" t="str">
        <f t="shared" si="4"/>
        <v>Nível</v>
      </c>
      <c r="D173" s="138" t="s">
        <v>484</v>
      </c>
      <c r="E173" s="139" t="s">
        <v>290</v>
      </c>
      <c r="F173" s="137"/>
      <c r="G173" s="174" t="str">
        <f t="shared" si="5"/>
        <v/>
      </c>
      <c r="H173" s="175" t="str">
        <f t="shared" si="6"/>
        <v/>
      </c>
      <c r="I173" s="176">
        <v>223.5</v>
      </c>
      <c r="J173" s="86"/>
      <c r="K173" s="168" t="str">
        <f>deactivatedados.form1</f>
        <v/>
      </c>
      <c r="L173" s="167"/>
      <c r="M173" s="87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1"/>
      <c r="AV173" s="181"/>
      <c r="AW173" s="181"/>
      <c r="AX173" s="181"/>
      <c r="AY173" s="181"/>
      <c r="AZ173" s="181"/>
      <c r="BA173" s="181"/>
      <c r="BB173" s="181"/>
      <c r="BC173" s="181"/>
      <c r="BD173" s="181"/>
      <c r="BE173" s="181"/>
      <c r="BF173" s="181"/>
      <c r="BG173" s="181"/>
      <c r="BH173" s="181"/>
      <c r="BI173" s="181"/>
      <c r="BJ173" s="181"/>
      <c r="BK173" s="181"/>
      <c r="BM173" s="119">
        <f t="shared" si="7"/>
        <v>0</v>
      </c>
      <c r="BN173" s="119">
        <f t="shared" si="8"/>
        <v>0</v>
      </c>
      <c r="BO173" s="119">
        <f t="shared" si="9"/>
        <v>0</v>
      </c>
      <c r="BP173" s="119">
        <f t="shared" si="10"/>
        <v>0</v>
      </c>
      <c r="BQ173" s="119">
        <f t="shared" si="11"/>
        <v>0</v>
      </c>
      <c r="BR173" s="119">
        <f t="shared" si="12"/>
        <v>0</v>
      </c>
      <c r="BS173" s="119">
        <f t="shared" si="13"/>
        <v>0</v>
      </c>
      <c r="BT173" s="119">
        <f t="shared" si="14"/>
        <v>0</v>
      </c>
      <c r="BU173" s="119">
        <f t="shared" si="15"/>
        <v>0</v>
      </c>
      <c r="BV173" s="119">
        <f t="shared" si="16"/>
        <v>0</v>
      </c>
      <c r="BW173" s="119">
        <f t="shared" si="17"/>
        <v>0</v>
      </c>
      <c r="BX173" s="119">
        <f t="shared" si="18"/>
        <v>0</v>
      </c>
      <c r="BY173" s="119">
        <f t="shared" si="19"/>
        <v>0</v>
      </c>
      <c r="BZ173" s="119">
        <f t="shared" si="20"/>
        <v>0</v>
      </c>
      <c r="CA173" s="119">
        <f t="shared" si="21"/>
        <v>0</v>
      </c>
      <c r="CB173" s="119">
        <f t="shared" si="22"/>
        <v>0</v>
      </c>
      <c r="CC173" s="119">
        <f t="shared" si="23"/>
        <v>0</v>
      </c>
      <c r="CD173" s="119">
        <f t="shared" si="24"/>
        <v>0</v>
      </c>
      <c r="CE173" s="119">
        <f t="shared" si="25"/>
        <v>0</v>
      </c>
      <c r="CF173" s="119">
        <f t="shared" si="26"/>
        <v>0</v>
      </c>
      <c r="CG173" s="119">
        <f t="shared" si="27"/>
        <v>0</v>
      </c>
      <c r="CH173" s="119">
        <f t="shared" si="28"/>
        <v>0</v>
      </c>
      <c r="CI173" s="119">
        <f t="shared" si="29"/>
        <v>0</v>
      </c>
      <c r="CJ173" s="119">
        <f t="shared" si="30"/>
        <v>0</v>
      </c>
      <c r="CK173" s="119">
        <f t="shared" si="31"/>
        <v>0</v>
      </c>
      <c r="CL173" s="119">
        <f t="shared" si="32"/>
        <v>0</v>
      </c>
      <c r="CM173" s="119">
        <f t="shared" si="33"/>
        <v>0</v>
      </c>
      <c r="CN173" s="119">
        <f t="shared" si="34"/>
        <v>0</v>
      </c>
      <c r="CO173" s="119">
        <f t="shared" si="35"/>
        <v>0</v>
      </c>
      <c r="CP173" s="119">
        <f t="shared" si="36"/>
        <v>0</v>
      </c>
      <c r="CQ173" s="119">
        <f t="shared" si="37"/>
        <v>0</v>
      </c>
      <c r="CR173" s="119">
        <f t="shared" si="38"/>
        <v>0</v>
      </c>
      <c r="CS173" s="119">
        <f t="shared" si="39"/>
        <v>0</v>
      </c>
      <c r="CT173" s="119">
        <f t="shared" si="40"/>
        <v>0</v>
      </c>
      <c r="CU173" s="119">
        <f t="shared" si="41"/>
        <v>0</v>
      </c>
      <c r="CV173" s="119">
        <f t="shared" si="42"/>
        <v>0</v>
      </c>
      <c r="CW173" s="119">
        <f t="shared" si="43"/>
        <v>0</v>
      </c>
      <c r="CX173" s="119">
        <f t="shared" si="44"/>
        <v>0</v>
      </c>
      <c r="CY173" s="119">
        <f t="shared" si="45"/>
        <v>0</v>
      </c>
      <c r="CZ173" s="119">
        <f t="shared" si="46"/>
        <v>0</v>
      </c>
      <c r="DA173" s="119">
        <f t="shared" si="47"/>
        <v>0</v>
      </c>
      <c r="DB173" s="119">
        <f t="shared" si="48"/>
        <v>0</v>
      </c>
      <c r="DC173" s="119">
        <f t="shared" si="49"/>
        <v>0</v>
      </c>
      <c r="DD173" s="119">
        <f t="shared" si="50"/>
        <v>0</v>
      </c>
      <c r="DE173" s="119">
        <f t="shared" si="51"/>
        <v>0</v>
      </c>
      <c r="DF173" s="119">
        <f t="shared" si="52"/>
        <v>0</v>
      </c>
      <c r="DG173" s="119">
        <f t="shared" si="53"/>
        <v>0</v>
      </c>
      <c r="DH173" s="119">
        <f t="shared" si="54"/>
        <v>0</v>
      </c>
      <c r="DI173" s="119">
        <f t="shared" si="55"/>
        <v>0</v>
      </c>
      <c r="DJ173" s="119">
        <f t="shared" si="56"/>
        <v>0</v>
      </c>
      <c r="DK173" s="126" t="str">
        <f t="shared" si="57"/>
        <v>2</v>
      </c>
      <c r="DL173" s="126">
        <f t="shared" ca="1" si="58"/>
        <v>0</v>
      </c>
      <c r="DM173" s="119">
        <f ca="1">IF($K173&lt;&gt;1,IF(ISNUMBER(INDEX(Import.PLE,$K173,DM$16)),IF(INDEX(Import.PLE,$K173,DM$16)&lt;=mediçao,BM173,0),0),PLE!$AA$28*BM173)</f>
        <v>0</v>
      </c>
      <c r="DN173" s="119">
        <f ca="1">IF($K173&lt;&gt;1,IF(ISNUMBER(INDEX(Import.PLE,$K173,DN$16)),IF(INDEX(Import.PLE,$K173,DN$16)&lt;=mediçao,BN173,0),0),PLE!$AA$28*BN173)</f>
        <v>0</v>
      </c>
      <c r="DO173" s="119">
        <f ca="1">IF($K173&lt;&gt;1,IF(ISNUMBER(INDEX(Import.PLE,$K173,DO$16)),IF(INDEX(Import.PLE,$K173,DO$16)&lt;=mediçao,BO173,0),0),PLE!$AA$28*BO173)</f>
        <v>0</v>
      </c>
      <c r="DP173" s="119">
        <f ca="1">IF($K173&lt;&gt;1,IF(ISNUMBER(INDEX(Import.PLE,$K173,DP$16)),IF(INDEX(Import.PLE,$K173,DP$16)&lt;=mediçao,BP173,0),0),PLE!$AA$28*BP173)</f>
        <v>0</v>
      </c>
      <c r="DQ173" s="119">
        <f ca="1">IF($K173&lt;&gt;1,IF(ISNUMBER(INDEX(Import.PLE,$K173,DQ$16)),IF(INDEX(Import.PLE,$K173,DQ$16)&lt;=mediçao,BQ173,0),0),PLE!$AA$28*BQ173)</f>
        <v>0</v>
      </c>
      <c r="DR173" s="119">
        <f ca="1">IF($K173&lt;&gt;1,IF(ISNUMBER(INDEX(Import.PLE,$K173,DR$16)),IF(INDEX(Import.PLE,$K173,DR$16)&lt;=mediçao,BR173,0),0),PLE!$AA$28*BR173)</f>
        <v>0</v>
      </c>
      <c r="DS173" s="119">
        <f ca="1">IF($K173&lt;&gt;1,IF(ISNUMBER(INDEX(Import.PLE,$K173,DS$16)),IF(INDEX(Import.PLE,$K173,DS$16)&lt;=mediçao,BS173,0),0),PLE!$AA$28*BS173)</f>
        <v>0</v>
      </c>
      <c r="DT173" s="119">
        <f ca="1">IF($K173&lt;&gt;1,IF(ISNUMBER(INDEX(Import.PLE,$K173,DT$16)),IF(INDEX(Import.PLE,$K173,DT$16)&lt;=mediçao,BT173,0),0),PLE!$AA$28*BT173)</f>
        <v>0</v>
      </c>
      <c r="DU173" s="119">
        <f ca="1">IF($K173&lt;&gt;1,IF(ISNUMBER(INDEX(Import.PLE,$K173,DU$16)),IF(INDEX(Import.PLE,$K173,DU$16)&lt;=mediçao,BU173,0),0),PLE!$AA$28*BU173)</f>
        <v>0</v>
      </c>
      <c r="DV173" s="119">
        <f ca="1">IF($K173&lt;&gt;1,IF(ISNUMBER(INDEX(Import.PLE,$K173,DV$16)),IF(INDEX(Import.PLE,$K173,DV$16)&lt;=mediçao,BV173,0),0),PLE!$AA$28*BV173)</f>
        <v>0</v>
      </c>
      <c r="DW173" s="119">
        <f ca="1">IF($K173&lt;&gt;1,IF(ISNUMBER(INDEX(Import.PLE,$K173,DW$16)),IF(INDEX(Import.PLE,$K173,DW$16)&lt;=mediçao,BW173,0),0),PLE!$AA$28*BW173)</f>
        <v>0</v>
      </c>
      <c r="DX173" s="119">
        <f ca="1">IF($K173&lt;&gt;1,IF(ISNUMBER(INDEX(Import.PLE,$K173,DX$16)),IF(INDEX(Import.PLE,$K173,DX$16)&lt;=mediçao,BX173,0),0),PLE!$AA$28*BX173)</f>
        <v>0</v>
      </c>
      <c r="DY173" s="119">
        <f ca="1">IF($K173&lt;&gt;1,IF(ISNUMBER(INDEX(Import.PLE,$K173,DY$16)),IF(INDEX(Import.PLE,$K173,DY$16)&lt;=mediçao,BY173,0),0),PLE!$AA$28*BY173)</f>
        <v>0</v>
      </c>
      <c r="DZ173" s="119">
        <f ca="1">IF($K173&lt;&gt;1,IF(ISNUMBER(INDEX(Import.PLE,$K173,DZ$16)),IF(INDEX(Import.PLE,$K173,DZ$16)&lt;=mediçao,BZ173,0),0),PLE!$AA$28*BZ173)</f>
        <v>0</v>
      </c>
      <c r="EA173" s="119">
        <f ca="1">IF($K173&lt;&gt;1,IF(ISNUMBER(INDEX(Import.PLE,$K173,EA$16)),IF(INDEX(Import.PLE,$K173,EA$16)&lt;=mediçao,CA173,0),0),PLE!$AA$28*CA173)</f>
        <v>0</v>
      </c>
      <c r="EB173" s="119">
        <f ca="1">IF($K173&lt;&gt;1,IF(ISNUMBER(INDEX(Import.PLE,$K173,EB$16)),IF(INDEX(Import.PLE,$K173,EB$16)&lt;=mediçao,CB173,0),0),PLE!$AA$28*CB173)</f>
        <v>0</v>
      </c>
      <c r="EC173" s="119">
        <f ca="1">IF($K173&lt;&gt;1,IF(ISNUMBER(INDEX(Import.PLE,$K173,EC$16)),IF(INDEX(Import.PLE,$K173,EC$16)&lt;=mediçao,CC173,0),0),PLE!$AA$28*CC173)</f>
        <v>0</v>
      </c>
      <c r="ED173" s="119">
        <f ca="1">IF($K173&lt;&gt;1,IF(ISNUMBER(INDEX(Import.PLE,$K173,ED$16)),IF(INDEX(Import.PLE,$K173,ED$16)&lt;=mediçao,CD173,0),0),PLE!$AA$28*CD173)</f>
        <v>0</v>
      </c>
      <c r="EE173" s="119">
        <f ca="1">IF($K173&lt;&gt;1,IF(ISNUMBER(INDEX(Import.PLE,$K173,EE$16)),IF(INDEX(Import.PLE,$K173,EE$16)&lt;=mediçao,CE173,0),0),PLE!$AA$28*CE173)</f>
        <v>0</v>
      </c>
      <c r="EF173" s="119">
        <f ca="1">IF($K173&lt;&gt;1,IF(ISNUMBER(INDEX(Import.PLE,$K173,EF$16)),IF(INDEX(Import.PLE,$K173,EF$16)&lt;=mediçao,CF173,0),0),PLE!$AA$28*CF173)</f>
        <v>0</v>
      </c>
      <c r="EG173" s="119">
        <f ca="1">IF($K173&lt;&gt;1,IF(ISNUMBER(INDEX(Import.PLE,$K173,EG$16)),IF(INDEX(Import.PLE,$K173,EG$16)&lt;=mediçao,CG173,0),0),PLE!$AA$28*CG173)</f>
        <v>0</v>
      </c>
      <c r="EH173" s="119">
        <f ca="1">IF($K173&lt;&gt;1,IF(ISNUMBER(INDEX(Import.PLE,$K173,EH$16)),IF(INDEX(Import.PLE,$K173,EH$16)&lt;=mediçao,CH173,0),0),PLE!$AA$28*CH173)</f>
        <v>0</v>
      </c>
      <c r="EI173" s="119">
        <f ca="1">IF($K173&lt;&gt;1,IF(ISNUMBER(INDEX(Import.PLE,$K173,EI$16)),IF(INDEX(Import.PLE,$K173,EI$16)&lt;=mediçao,CI173,0),0),PLE!$AA$28*CI173)</f>
        <v>0</v>
      </c>
      <c r="EJ173" s="119">
        <f ca="1">IF($K173&lt;&gt;1,IF(ISNUMBER(INDEX(Import.PLE,$K173,EJ$16)),IF(INDEX(Import.PLE,$K173,EJ$16)&lt;=mediçao,CJ173,0),0),PLE!$AA$28*CJ173)</f>
        <v>0</v>
      </c>
      <c r="EK173" s="119">
        <f ca="1">IF($K173&lt;&gt;1,IF(ISNUMBER(INDEX(Import.PLE,$K173,EK$16)),IF(INDEX(Import.PLE,$K173,EK$16)&lt;=mediçao,CK173,0),0),PLE!$AA$28*CK173)</f>
        <v>0</v>
      </c>
      <c r="EL173" s="119">
        <f ca="1">IF($K173&lt;&gt;1,IF(ISNUMBER(INDEX(Import.PLE,$K173,EL$16)),IF(INDEX(Import.PLE,$K173,EL$16)&lt;=mediçao,CL173,0),0),PLE!$AA$28*CL173)</f>
        <v>0</v>
      </c>
      <c r="EM173" s="119">
        <f ca="1">IF($K173&lt;&gt;1,IF(ISNUMBER(INDEX(Import.PLE,$K173,EM$16)),IF(INDEX(Import.PLE,$K173,EM$16)&lt;=mediçao,CM173,0),0),PLE!$AA$28*CM173)</f>
        <v>0</v>
      </c>
      <c r="EN173" s="119">
        <f ca="1">IF($K173&lt;&gt;1,IF(ISNUMBER(INDEX(Import.PLE,$K173,EN$16)),IF(INDEX(Import.PLE,$K173,EN$16)&lt;=mediçao,CN173,0),0),PLE!$AA$28*CN173)</f>
        <v>0</v>
      </c>
      <c r="EO173" s="119">
        <f ca="1">IF($K173&lt;&gt;1,IF(ISNUMBER(INDEX(Import.PLE,$K173,EO$16)),IF(INDEX(Import.PLE,$K173,EO$16)&lt;=mediçao,CO173,0),0),PLE!$AA$28*CO173)</f>
        <v>0</v>
      </c>
      <c r="EP173" s="119">
        <f ca="1">IF($K173&lt;&gt;1,IF(ISNUMBER(INDEX(Import.PLE,$K173,EP$16)),IF(INDEX(Import.PLE,$K173,EP$16)&lt;=mediçao,CP173,0),0),PLE!$AA$28*CP173)</f>
        <v>0</v>
      </c>
      <c r="EQ173" s="119">
        <f ca="1">IF($K173&lt;&gt;1,IF(ISNUMBER(INDEX(Import.PLE,$K173,EQ$16)),IF(INDEX(Import.PLE,$K173,EQ$16)&lt;=mediçao,CQ173,0),0),PLE!$AA$28*CQ173)</f>
        <v>0</v>
      </c>
      <c r="ER173" s="119">
        <f ca="1">IF($K173&lt;&gt;1,IF(ISNUMBER(INDEX(Import.PLE,$K173,ER$16)),IF(INDEX(Import.PLE,$K173,ER$16)&lt;=mediçao,CR173,0),0),PLE!$AA$28*CR173)</f>
        <v>0</v>
      </c>
      <c r="ES173" s="119">
        <f ca="1">IF($K173&lt;&gt;1,IF(ISNUMBER(INDEX(Import.PLE,$K173,ES$16)),IF(INDEX(Import.PLE,$K173,ES$16)&lt;=mediçao,CS173,0),0),PLE!$AA$28*CS173)</f>
        <v>0</v>
      </c>
      <c r="ET173" s="119">
        <f ca="1">IF($K173&lt;&gt;1,IF(ISNUMBER(INDEX(Import.PLE,$K173,ET$16)),IF(INDEX(Import.PLE,$K173,ET$16)&lt;=mediçao,CT173,0),0),PLE!$AA$28*CT173)</f>
        <v>0</v>
      </c>
      <c r="EU173" s="119">
        <f ca="1">IF($K173&lt;&gt;1,IF(ISNUMBER(INDEX(Import.PLE,$K173,EU$16)),IF(INDEX(Import.PLE,$K173,EU$16)&lt;=mediçao,CU173,0),0),PLE!$AA$28*CU173)</f>
        <v>0</v>
      </c>
      <c r="EV173" s="119">
        <f ca="1">IF($K173&lt;&gt;1,IF(ISNUMBER(INDEX(Import.PLE,$K173,EV$16)),IF(INDEX(Import.PLE,$K173,EV$16)&lt;=mediçao,CV173,0),0),PLE!$AA$28*CV173)</f>
        <v>0</v>
      </c>
      <c r="EW173" s="119">
        <f ca="1">IF($K173&lt;&gt;1,IF(ISNUMBER(INDEX(Import.PLE,$K173,EW$16)),IF(INDEX(Import.PLE,$K173,EW$16)&lt;=mediçao,CW173,0),0),PLE!$AA$28*CW173)</f>
        <v>0</v>
      </c>
      <c r="EX173" s="119">
        <f ca="1">IF($K173&lt;&gt;1,IF(ISNUMBER(INDEX(Import.PLE,$K173,EX$16)),IF(INDEX(Import.PLE,$K173,EX$16)&lt;=mediçao,CX173,0),0),PLE!$AA$28*CX173)</f>
        <v>0</v>
      </c>
      <c r="EY173" s="119">
        <f ca="1">IF($K173&lt;&gt;1,IF(ISNUMBER(INDEX(Import.PLE,$K173,EY$16)),IF(INDEX(Import.PLE,$K173,EY$16)&lt;=mediçao,CY173,0),0),PLE!$AA$28*CY173)</f>
        <v>0</v>
      </c>
      <c r="EZ173" s="119">
        <f ca="1">IF($K173&lt;&gt;1,IF(ISNUMBER(INDEX(Import.PLE,$K173,EZ$16)),IF(INDEX(Import.PLE,$K173,EZ$16)&lt;=mediçao,CZ173,0),0),PLE!$AA$28*CZ173)</f>
        <v>0</v>
      </c>
      <c r="FA173" s="119">
        <f ca="1">IF($K173&lt;&gt;1,IF(ISNUMBER(INDEX(Import.PLE,$K173,FA$16)),IF(INDEX(Import.PLE,$K173,FA$16)&lt;=mediçao,DA173,0),0),PLE!$AA$28*DA173)</f>
        <v>0</v>
      </c>
      <c r="FB173" s="119">
        <f ca="1">IF($K173&lt;&gt;1,IF(ISNUMBER(INDEX(Import.PLE,$K173,FB$16)),IF(INDEX(Import.PLE,$K173,FB$16)&lt;=mediçao,DB173,0),0),PLE!$AA$28*DB173)</f>
        <v>0</v>
      </c>
      <c r="FC173" s="119">
        <f ca="1">IF($K173&lt;&gt;1,IF(ISNUMBER(INDEX(Import.PLE,$K173,FC$16)),IF(INDEX(Import.PLE,$K173,FC$16)&lt;=mediçao,DC173,0),0),PLE!$AA$28*DC173)</f>
        <v>0</v>
      </c>
      <c r="FD173" s="119">
        <f ca="1">IF($K173&lt;&gt;1,IF(ISNUMBER(INDEX(Import.PLE,$K173,FD$16)),IF(INDEX(Import.PLE,$K173,FD$16)&lt;=mediçao,DD173,0),0),PLE!$AA$28*DD173)</f>
        <v>0</v>
      </c>
      <c r="FE173" s="119">
        <f ca="1">IF($K173&lt;&gt;1,IF(ISNUMBER(INDEX(Import.PLE,$K173,FE$16)),IF(INDEX(Import.PLE,$K173,FE$16)&lt;=mediçao,DE173,0),0),PLE!$AA$28*DE173)</f>
        <v>0</v>
      </c>
      <c r="FF173" s="119">
        <f ca="1">IF($K173&lt;&gt;1,IF(ISNUMBER(INDEX(Import.PLE,$K173,FF$16)),IF(INDEX(Import.PLE,$K173,FF$16)&lt;=mediçao,DF173,0),0),PLE!$AA$28*DF173)</f>
        <v>0</v>
      </c>
      <c r="FG173" s="119">
        <f ca="1">IF($K173&lt;&gt;1,IF(ISNUMBER(INDEX(Import.PLE,$K173,FG$16)),IF(INDEX(Import.PLE,$K173,FG$16)&lt;=mediçao,DG173,0),0),PLE!$AA$28*DG173)</f>
        <v>0</v>
      </c>
      <c r="FH173" s="119">
        <f ca="1">IF($K173&lt;&gt;1,IF(ISNUMBER(INDEX(Import.PLE,$K173,FH$16)),IF(INDEX(Import.PLE,$K173,FH$16)&lt;=mediçao,DH173,0),0),PLE!$AA$28*DH173)</f>
        <v>0</v>
      </c>
      <c r="FI173" s="119">
        <f ca="1">IF($K173&lt;&gt;1,IF(ISNUMBER(INDEX(Import.PLE,$K173,FI$16)),IF(INDEX(Import.PLE,$K173,FI$16)&lt;=mediçao,DI173,0),0),PLE!$AA$28*DI173)</f>
        <v>0</v>
      </c>
      <c r="FJ173" s="119">
        <f ca="1">IF($K173&lt;&gt;1,IF(ISNUMBER(INDEX(Import.PLE,$K173,FJ$16)),IF(INDEX(Import.PLE,$K173,FJ$16)&lt;=mediçao,DJ173,0),0),PLE!$AA$28*DJ173)</f>
        <v>0</v>
      </c>
    </row>
    <row r="174" spans="2:166" s="88" customFormat="1" ht="11.25" customHeight="1" x14ac:dyDescent="0.35">
      <c r="B174" s="118">
        <f t="shared" ca="1" si="3"/>
        <v>157</v>
      </c>
      <c r="C174" s="83" t="str">
        <f t="shared" si="4"/>
        <v>Serviço</v>
      </c>
      <c r="D174" s="138" t="s">
        <v>485</v>
      </c>
      <c r="E174" s="139" t="s">
        <v>292</v>
      </c>
      <c r="F174" s="137" t="s">
        <v>204</v>
      </c>
      <c r="G174" s="174">
        <f t="shared" si="5"/>
        <v>6</v>
      </c>
      <c r="H174" s="175">
        <f t="shared" si="6"/>
        <v>30.55</v>
      </c>
      <c r="I174" s="176">
        <v>183.3</v>
      </c>
      <c r="J174" s="86"/>
      <c r="K174" s="168">
        <f>deactivatedados.form1</f>
        <v>20</v>
      </c>
      <c r="L174" s="167" t="s">
        <v>720</v>
      </c>
      <c r="M174" s="87"/>
      <c r="N174" s="181">
        <v>6</v>
      </c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181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1"/>
      <c r="AT174" s="181"/>
      <c r="AU174" s="181"/>
      <c r="AV174" s="181"/>
      <c r="AW174" s="181"/>
      <c r="AX174" s="181"/>
      <c r="AY174" s="181"/>
      <c r="AZ174" s="181"/>
      <c r="BA174" s="181"/>
      <c r="BB174" s="181"/>
      <c r="BC174" s="181"/>
      <c r="BD174" s="181"/>
      <c r="BE174" s="181"/>
      <c r="BF174" s="181"/>
      <c r="BG174" s="181"/>
      <c r="BH174" s="181"/>
      <c r="BI174" s="181"/>
      <c r="BJ174" s="181"/>
      <c r="BK174" s="181"/>
      <c r="BM174" s="119">
        <f t="shared" ca="1" si="7"/>
        <v>183.3</v>
      </c>
      <c r="BN174" s="119">
        <f t="shared" si="8"/>
        <v>0</v>
      </c>
      <c r="BO174" s="119">
        <f t="shared" si="9"/>
        <v>0</v>
      </c>
      <c r="BP174" s="119">
        <f t="shared" si="10"/>
        <v>0</v>
      </c>
      <c r="BQ174" s="119">
        <f t="shared" si="11"/>
        <v>0</v>
      </c>
      <c r="BR174" s="119">
        <f t="shared" si="12"/>
        <v>0</v>
      </c>
      <c r="BS174" s="119">
        <f t="shared" si="13"/>
        <v>0</v>
      </c>
      <c r="BT174" s="119">
        <f t="shared" si="14"/>
        <v>0</v>
      </c>
      <c r="BU174" s="119">
        <f t="shared" si="15"/>
        <v>0</v>
      </c>
      <c r="BV174" s="119">
        <f t="shared" si="16"/>
        <v>0</v>
      </c>
      <c r="BW174" s="119">
        <f t="shared" si="17"/>
        <v>0</v>
      </c>
      <c r="BX174" s="119">
        <f t="shared" si="18"/>
        <v>0</v>
      </c>
      <c r="BY174" s="119">
        <f t="shared" si="19"/>
        <v>0</v>
      </c>
      <c r="BZ174" s="119">
        <f t="shared" si="20"/>
        <v>0</v>
      </c>
      <c r="CA174" s="119">
        <f t="shared" si="21"/>
        <v>0</v>
      </c>
      <c r="CB174" s="119">
        <f t="shared" si="22"/>
        <v>0</v>
      </c>
      <c r="CC174" s="119">
        <f t="shared" si="23"/>
        <v>0</v>
      </c>
      <c r="CD174" s="119">
        <f t="shared" si="24"/>
        <v>0</v>
      </c>
      <c r="CE174" s="119">
        <f t="shared" si="25"/>
        <v>0</v>
      </c>
      <c r="CF174" s="119">
        <f t="shared" si="26"/>
        <v>0</v>
      </c>
      <c r="CG174" s="119">
        <f t="shared" si="27"/>
        <v>0</v>
      </c>
      <c r="CH174" s="119">
        <f t="shared" si="28"/>
        <v>0</v>
      </c>
      <c r="CI174" s="119">
        <f t="shared" si="29"/>
        <v>0</v>
      </c>
      <c r="CJ174" s="119">
        <f t="shared" si="30"/>
        <v>0</v>
      </c>
      <c r="CK174" s="119">
        <f t="shared" si="31"/>
        <v>0</v>
      </c>
      <c r="CL174" s="119">
        <f t="shared" si="32"/>
        <v>0</v>
      </c>
      <c r="CM174" s="119">
        <f t="shared" si="33"/>
        <v>0</v>
      </c>
      <c r="CN174" s="119">
        <f t="shared" si="34"/>
        <v>0</v>
      </c>
      <c r="CO174" s="119">
        <f t="shared" si="35"/>
        <v>0</v>
      </c>
      <c r="CP174" s="119">
        <f t="shared" si="36"/>
        <v>0</v>
      </c>
      <c r="CQ174" s="119">
        <f t="shared" si="37"/>
        <v>0</v>
      </c>
      <c r="CR174" s="119">
        <f t="shared" si="38"/>
        <v>0</v>
      </c>
      <c r="CS174" s="119">
        <f t="shared" si="39"/>
        <v>0</v>
      </c>
      <c r="CT174" s="119">
        <f t="shared" si="40"/>
        <v>0</v>
      </c>
      <c r="CU174" s="119">
        <f t="shared" si="41"/>
        <v>0</v>
      </c>
      <c r="CV174" s="119">
        <f t="shared" si="42"/>
        <v>0</v>
      </c>
      <c r="CW174" s="119">
        <f t="shared" si="43"/>
        <v>0</v>
      </c>
      <c r="CX174" s="119">
        <f t="shared" si="44"/>
        <v>0</v>
      </c>
      <c r="CY174" s="119">
        <f t="shared" si="45"/>
        <v>0</v>
      </c>
      <c r="CZ174" s="119">
        <f t="shared" si="46"/>
        <v>0</v>
      </c>
      <c r="DA174" s="119">
        <f t="shared" si="47"/>
        <v>0</v>
      </c>
      <c r="DB174" s="119">
        <f t="shared" si="48"/>
        <v>0</v>
      </c>
      <c r="DC174" s="119">
        <f t="shared" si="49"/>
        <v>0</v>
      </c>
      <c r="DD174" s="119">
        <f t="shared" si="50"/>
        <v>0</v>
      </c>
      <c r="DE174" s="119">
        <f t="shared" si="51"/>
        <v>0</v>
      </c>
      <c r="DF174" s="119">
        <f t="shared" si="52"/>
        <v>0</v>
      </c>
      <c r="DG174" s="119">
        <f t="shared" si="53"/>
        <v>0</v>
      </c>
      <c r="DH174" s="119">
        <f t="shared" si="54"/>
        <v>0</v>
      </c>
      <c r="DI174" s="119">
        <f t="shared" si="55"/>
        <v>0</v>
      </c>
      <c r="DJ174" s="119">
        <f t="shared" si="56"/>
        <v>0</v>
      </c>
      <c r="DK174" s="126" t="str">
        <f t="shared" si="57"/>
        <v>2</v>
      </c>
      <c r="DL174" s="126">
        <f t="shared" ca="1" si="58"/>
        <v>183.3</v>
      </c>
      <c r="DM174" s="119">
        <f ca="1">IF($K174&lt;&gt;1,IF(ISNUMBER(INDEX(Import.PLE,$K174,DM$16)),IF(INDEX(Import.PLE,$K174,DM$16)&lt;=mediçao,BM174,0),0),PLE!$AA$28*BM174)</f>
        <v>183.3</v>
      </c>
      <c r="DN174" s="119">
        <f ca="1">IF($K174&lt;&gt;1,IF(ISNUMBER(INDEX(Import.PLE,$K174,DN$16)),IF(INDEX(Import.PLE,$K174,DN$16)&lt;=mediçao,BN174,0),0),PLE!$AA$28*BN174)</f>
        <v>0</v>
      </c>
      <c r="DO174" s="119">
        <f ca="1">IF($K174&lt;&gt;1,IF(ISNUMBER(INDEX(Import.PLE,$K174,DO$16)),IF(INDEX(Import.PLE,$K174,DO$16)&lt;=mediçao,BO174,0),0),PLE!$AA$28*BO174)</f>
        <v>0</v>
      </c>
      <c r="DP174" s="119">
        <f ca="1">IF($K174&lt;&gt;1,IF(ISNUMBER(INDEX(Import.PLE,$K174,DP$16)),IF(INDEX(Import.PLE,$K174,DP$16)&lt;=mediçao,BP174,0),0),PLE!$AA$28*BP174)</f>
        <v>0</v>
      </c>
      <c r="DQ174" s="119">
        <f ca="1">IF($K174&lt;&gt;1,IF(ISNUMBER(INDEX(Import.PLE,$K174,DQ$16)),IF(INDEX(Import.PLE,$K174,DQ$16)&lt;=mediçao,BQ174,0),0),PLE!$AA$28*BQ174)</f>
        <v>0</v>
      </c>
      <c r="DR174" s="119">
        <f ca="1">IF($K174&lt;&gt;1,IF(ISNUMBER(INDEX(Import.PLE,$K174,DR$16)),IF(INDEX(Import.PLE,$K174,DR$16)&lt;=mediçao,BR174,0),0),PLE!$AA$28*BR174)</f>
        <v>0</v>
      </c>
      <c r="DS174" s="119">
        <f ca="1">IF($K174&lt;&gt;1,IF(ISNUMBER(INDEX(Import.PLE,$K174,DS$16)),IF(INDEX(Import.PLE,$K174,DS$16)&lt;=mediçao,BS174,0),0),PLE!$AA$28*BS174)</f>
        <v>0</v>
      </c>
      <c r="DT174" s="119">
        <f ca="1">IF($K174&lt;&gt;1,IF(ISNUMBER(INDEX(Import.PLE,$K174,DT$16)),IF(INDEX(Import.PLE,$K174,DT$16)&lt;=mediçao,BT174,0),0),PLE!$AA$28*BT174)</f>
        <v>0</v>
      </c>
      <c r="DU174" s="119">
        <f ca="1">IF($K174&lt;&gt;1,IF(ISNUMBER(INDEX(Import.PLE,$K174,DU$16)),IF(INDEX(Import.PLE,$K174,DU$16)&lt;=mediçao,BU174,0),0),PLE!$AA$28*BU174)</f>
        <v>0</v>
      </c>
      <c r="DV174" s="119">
        <f ca="1">IF($K174&lt;&gt;1,IF(ISNUMBER(INDEX(Import.PLE,$K174,DV$16)),IF(INDEX(Import.PLE,$K174,DV$16)&lt;=mediçao,BV174,0),0),PLE!$AA$28*BV174)</f>
        <v>0</v>
      </c>
      <c r="DW174" s="119">
        <f ca="1">IF($K174&lt;&gt;1,IF(ISNUMBER(INDEX(Import.PLE,$K174,DW$16)),IF(INDEX(Import.PLE,$K174,DW$16)&lt;=mediçao,BW174,0),0),PLE!$AA$28*BW174)</f>
        <v>0</v>
      </c>
      <c r="DX174" s="119">
        <f ca="1">IF($K174&lt;&gt;1,IF(ISNUMBER(INDEX(Import.PLE,$K174,DX$16)),IF(INDEX(Import.PLE,$K174,DX$16)&lt;=mediçao,BX174,0),0),PLE!$AA$28*BX174)</f>
        <v>0</v>
      </c>
      <c r="DY174" s="119">
        <f ca="1">IF($K174&lt;&gt;1,IF(ISNUMBER(INDEX(Import.PLE,$K174,DY$16)),IF(INDEX(Import.PLE,$K174,DY$16)&lt;=mediçao,BY174,0),0),PLE!$AA$28*BY174)</f>
        <v>0</v>
      </c>
      <c r="DZ174" s="119">
        <f ca="1">IF($K174&lt;&gt;1,IF(ISNUMBER(INDEX(Import.PLE,$K174,DZ$16)),IF(INDEX(Import.PLE,$K174,DZ$16)&lt;=mediçao,BZ174,0),0),PLE!$AA$28*BZ174)</f>
        <v>0</v>
      </c>
      <c r="EA174" s="119">
        <f ca="1">IF($K174&lt;&gt;1,IF(ISNUMBER(INDEX(Import.PLE,$K174,EA$16)),IF(INDEX(Import.PLE,$K174,EA$16)&lt;=mediçao,CA174,0),0),PLE!$AA$28*CA174)</f>
        <v>0</v>
      </c>
      <c r="EB174" s="119">
        <f ca="1">IF($K174&lt;&gt;1,IF(ISNUMBER(INDEX(Import.PLE,$K174,EB$16)),IF(INDEX(Import.PLE,$K174,EB$16)&lt;=mediçao,CB174,0),0),PLE!$AA$28*CB174)</f>
        <v>0</v>
      </c>
      <c r="EC174" s="119">
        <f ca="1">IF($K174&lt;&gt;1,IF(ISNUMBER(INDEX(Import.PLE,$K174,EC$16)),IF(INDEX(Import.PLE,$K174,EC$16)&lt;=mediçao,CC174,0),0),PLE!$AA$28*CC174)</f>
        <v>0</v>
      </c>
      <c r="ED174" s="119">
        <f ca="1">IF($K174&lt;&gt;1,IF(ISNUMBER(INDEX(Import.PLE,$K174,ED$16)),IF(INDEX(Import.PLE,$K174,ED$16)&lt;=mediçao,CD174,0),0),PLE!$AA$28*CD174)</f>
        <v>0</v>
      </c>
      <c r="EE174" s="119">
        <f ca="1">IF($K174&lt;&gt;1,IF(ISNUMBER(INDEX(Import.PLE,$K174,EE$16)),IF(INDEX(Import.PLE,$K174,EE$16)&lt;=mediçao,CE174,0),0),PLE!$AA$28*CE174)</f>
        <v>0</v>
      </c>
      <c r="EF174" s="119">
        <f ca="1">IF($K174&lt;&gt;1,IF(ISNUMBER(INDEX(Import.PLE,$K174,EF$16)),IF(INDEX(Import.PLE,$K174,EF$16)&lt;=mediçao,CF174,0),0),PLE!$AA$28*CF174)</f>
        <v>0</v>
      </c>
      <c r="EG174" s="119">
        <f ca="1">IF($K174&lt;&gt;1,IF(ISNUMBER(INDEX(Import.PLE,$K174,EG$16)),IF(INDEX(Import.PLE,$K174,EG$16)&lt;=mediçao,CG174,0),0),PLE!$AA$28*CG174)</f>
        <v>0</v>
      </c>
      <c r="EH174" s="119">
        <f ca="1">IF($K174&lt;&gt;1,IF(ISNUMBER(INDEX(Import.PLE,$K174,EH$16)),IF(INDEX(Import.PLE,$K174,EH$16)&lt;=mediçao,CH174,0),0),PLE!$AA$28*CH174)</f>
        <v>0</v>
      </c>
      <c r="EI174" s="119">
        <f ca="1">IF($K174&lt;&gt;1,IF(ISNUMBER(INDEX(Import.PLE,$K174,EI$16)),IF(INDEX(Import.PLE,$K174,EI$16)&lt;=mediçao,CI174,0),0),PLE!$AA$28*CI174)</f>
        <v>0</v>
      </c>
      <c r="EJ174" s="119">
        <f ca="1">IF($K174&lt;&gt;1,IF(ISNUMBER(INDEX(Import.PLE,$K174,EJ$16)),IF(INDEX(Import.PLE,$K174,EJ$16)&lt;=mediçao,CJ174,0),0),PLE!$AA$28*CJ174)</f>
        <v>0</v>
      </c>
      <c r="EK174" s="119">
        <f ca="1">IF($K174&lt;&gt;1,IF(ISNUMBER(INDEX(Import.PLE,$K174,EK$16)),IF(INDEX(Import.PLE,$K174,EK$16)&lt;=mediçao,CK174,0),0),PLE!$AA$28*CK174)</f>
        <v>0</v>
      </c>
      <c r="EL174" s="119">
        <f ca="1">IF($K174&lt;&gt;1,IF(ISNUMBER(INDEX(Import.PLE,$K174,EL$16)),IF(INDEX(Import.PLE,$K174,EL$16)&lt;=mediçao,CL174,0),0),PLE!$AA$28*CL174)</f>
        <v>0</v>
      </c>
      <c r="EM174" s="119">
        <f ca="1">IF($K174&lt;&gt;1,IF(ISNUMBER(INDEX(Import.PLE,$K174,EM$16)),IF(INDEX(Import.PLE,$K174,EM$16)&lt;=mediçao,CM174,0),0),PLE!$AA$28*CM174)</f>
        <v>0</v>
      </c>
      <c r="EN174" s="119">
        <f ca="1">IF($K174&lt;&gt;1,IF(ISNUMBER(INDEX(Import.PLE,$K174,EN$16)),IF(INDEX(Import.PLE,$K174,EN$16)&lt;=mediçao,CN174,0),0),PLE!$AA$28*CN174)</f>
        <v>0</v>
      </c>
      <c r="EO174" s="119">
        <f ca="1">IF($K174&lt;&gt;1,IF(ISNUMBER(INDEX(Import.PLE,$K174,EO$16)),IF(INDEX(Import.PLE,$K174,EO$16)&lt;=mediçao,CO174,0),0),PLE!$AA$28*CO174)</f>
        <v>0</v>
      </c>
      <c r="EP174" s="119">
        <f ca="1">IF($K174&lt;&gt;1,IF(ISNUMBER(INDEX(Import.PLE,$K174,EP$16)),IF(INDEX(Import.PLE,$K174,EP$16)&lt;=mediçao,CP174,0),0),PLE!$AA$28*CP174)</f>
        <v>0</v>
      </c>
      <c r="EQ174" s="119">
        <f ca="1">IF($K174&lt;&gt;1,IF(ISNUMBER(INDEX(Import.PLE,$K174,EQ$16)),IF(INDEX(Import.PLE,$K174,EQ$16)&lt;=mediçao,CQ174,0),0),PLE!$AA$28*CQ174)</f>
        <v>0</v>
      </c>
      <c r="ER174" s="119">
        <f ca="1">IF($K174&lt;&gt;1,IF(ISNUMBER(INDEX(Import.PLE,$K174,ER$16)),IF(INDEX(Import.PLE,$K174,ER$16)&lt;=mediçao,CR174,0),0),PLE!$AA$28*CR174)</f>
        <v>0</v>
      </c>
      <c r="ES174" s="119">
        <f ca="1">IF($K174&lt;&gt;1,IF(ISNUMBER(INDEX(Import.PLE,$K174,ES$16)),IF(INDEX(Import.PLE,$K174,ES$16)&lt;=mediçao,CS174,0),0),PLE!$AA$28*CS174)</f>
        <v>0</v>
      </c>
      <c r="ET174" s="119">
        <f ca="1">IF($K174&lt;&gt;1,IF(ISNUMBER(INDEX(Import.PLE,$K174,ET$16)),IF(INDEX(Import.PLE,$K174,ET$16)&lt;=mediçao,CT174,0),0),PLE!$AA$28*CT174)</f>
        <v>0</v>
      </c>
      <c r="EU174" s="119">
        <f ca="1">IF($K174&lt;&gt;1,IF(ISNUMBER(INDEX(Import.PLE,$K174,EU$16)),IF(INDEX(Import.PLE,$K174,EU$16)&lt;=mediçao,CU174,0),0),PLE!$AA$28*CU174)</f>
        <v>0</v>
      </c>
      <c r="EV174" s="119">
        <f ca="1">IF($K174&lt;&gt;1,IF(ISNUMBER(INDEX(Import.PLE,$K174,EV$16)),IF(INDEX(Import.PLE,$K174,EV$16)&lt;=mediçao,CV174,0),0),PLE!$AA$28*CV174)</f>
        <v>0</v>
      </c>
      <c r="EW174" s="119">
        <f ca="1">IF($K174&lt;&gt;1,IF(ISNUMBER(INDEX(Import.PLE,$K174,EW$16)),IF(INDEX(Import.PLE,$K174,EW$16)&lt;=mediçao,CW174,0),0),PLE!$AA$28*CW174)</f>
        <v>0</v>
      </c>
      <c r="EX174" s="119">
        <f ca="1">IF($K174&lt;&gt;1,IF(ISNUMBER(INDEX(Import.PLE,$K174,EX$16)),IF(INDEX(Import.PLE,$K174,EX$16)&lt;=mediçao,CX174,0),0),PLE!$AA$28*CX174)</f>
        <v>0</v>
      </c>
      <c r="EY174" s="119">
        <f ca="1">IF($K174&lt;&gt;1,IF(ISNUMBER(INDEX(Import.PLE,$K174,EY$16)),IF(INDEX(Import.PLE,$K174,EY$16)&lt;=mediçao,CY174,0),0),PLE!$AA$28*CY174)</f>
        <v>0</v>
      </c>
      <c r="EZ174" s="119">
        <f ca="1">IF($K174&lt;&gt;1,IF(ISNUMBER(INDEX(Import.PLE,$K174,EZ$16)),IF(INDEX(Import.PLE,$K174,EZ$16)&lt;=mediçao,CZ174,0),0),PLE!$AA$28*CZ174)</f>
        <v>0</v>
      </c>
      <c r="FA174" s="119">
        <f ca="1">IF($K174&lt;&gt;1,IF(ISNUMBER(INDEX(Import.PLE,$K174,FA$16)),IF(INDEX(Import.PLE,$K174,FA$16)&lt;=mediçao,DA174,0),0),PLE!$AA$28*DA174)</f>
        <v>0</v>
      </c>
      <c r="FB174" s="119">
        <f ca="1">IF($K174&lt;&gt;1,IF(ISNUMBER(INDEX(Import.PLE,$K174,FB$16)),IF(INDEX(Import.PLE,$K174,FB$16)&lt;=mediçao,DB174,0),0),PLE!$AA$28*DB174)</f>
        <v>0</v>
      </c>
      <c r="FC174" s="119">
        <f ca="1">IF($K174&lt;&gt;1,IF(ISNUMBER(INDEX(Import.PLE,$K174,FC$16)),IF(INDEX(Import.PLE,$K174,FC$16)&lt;=mediçao,DC174,0),0),PLE!$AA$28*DC174)</f>
        <v>0</v>
      </c>
      <c r="FD174" s="119">
        <f ca="1">IF($K174&lt;&gt;1,IF(ISNUMBER(INDEX(Import.PLE,$K174,FD$16)),IF(INDEX(Import.PLE,$K174,FD$16)&lt;=mediçao,DD174,0),0),PLE!$AA$28*DD174)</f>
        <v>0</v>
      </c>
      <c r="FE174" s="119">
        <f ca="1">IF($K174&lt;&gt;1,IF(ISNUMBER(INDEX(Import.PLE,$K174,FE$16)),IF(INDEX(Import.PLE,$K174,FE$16)&lt;=mediçao,DE174,0),0),PLE!$AA$28*DE174)</f>
        <v>0</v>
      </c>
      <c r="FF174" s="119">
        <f ca="1">IF($K174&lt;&gt;1,IF(ISNUMBER(INDEX(Import.PLE,$K174,FF$16)),IF(INDEX(Import.PLE,$K174,FF$16)&lt;=mediçao,DF174,0),0),PLE!$AA$28*DF174)</f>
        <v>0</v>
      </c>
      <c r="FG174" s="119">
        <f ca="1">IF($K174&lt;&gt;1,IF(ISNUMBER(INDEX(Import.PLE,$K174,FG$16)),IF(INDEX(Import.PLE,$K174,FG$16)&lt;=mediçao,DG174,0),0),PLE!$AA$28*DG174)</f>
        <v>0</v>
      </c>
      <c r="FH174" s="119">
        <f ca="1">IF($K174&lt;&gt;1,IF(ISNUMBER(INDEX(Import.PLE,$K174,FH$16)),IF(INDEX(Import.PLE,$K174,FH$16)&lt;=mediçao,DH174,0),0),PLE!$AA$28*DH174)</f>
        <v>0</v>
      </c>
      <c r="FI174" s="119">
        <f ca="1">IF($K174&lt;&gt;1,IF(ISNUMBER(INDEX(Import.PLE,$K174,FI$16)),IF(INDEX(Import.PLE,$K174,FI$16)&lt;=mediçao,DI174,0),0),PLE!$AA$28*DI174)</f>
        <v>0</v>
      </c>
      <c r="FJ174" s="119">
        <f ca="1">IF($K174&lt;&gt;1,IF(ISNUMBER(INDEX(Import.PLE,$K174,FJ$16)),IF(INDEX(Import.PLE,$K174,FJ$16)&lt;=mediçao,DJ174,0),0),PLE!$AA$28*DJ174)</f>
        <v>0</v>
      </c>
    </row>
    <row r="175" spans="2:166" s="88" customFormat="1" ht="10.5" x14ac:dyDescent="0.35">
      <c r="B175" s="118">
        <f t="shared" ca="1" si="3"/>
        <v>158</v>
      </c>
      <c r="C175" s="83" t="str">
        <f t="shared" si="4"/>
        <v>Nível</v>
      </c>
      <c r="D175" s="138" t="s">
        <v>486</v>
      </c>
      <c r="E175" s="139" t="s">
        <v>487</v>
      </c>
      <c r="F175" s="137"/>
      <c r="G175" s="174" t="str">
        <f t="shared" si="5"/>
        <v/>
      </c>
      <c r="H175" s="175" t="str">
        <f t="shared" si="6"/>
        <v/>
      </c>
      <c r="I175" s="176">
        <v>10999.29</v>
      </c>
      <c r="J175" s="86"/>
      <c r="K175" s="168" t="str">
        <f>deactivatedados.form1</f>
        <v/>
      </c>
      <c r="L175" s="167"/>
      <c r="M175" s="87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  <c r="AA175" s="181"/>
      <c r="AB175" s="181"/>
      <c r="AC175" s="181"/>
      <c r="AD175" s="181"/>
      <c r="AE175" s="181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1"/>
      <c r="AT175" s="181"/>
      <c r="AU175" s="181"/>
      <c r="AV175" s="181"/>
      <c r="AW175" s="181"/>
      <c r="AX175" s="181"/>
      <c r="AY175" s="181"/>
      <c r="AZ175" s="181"/>
      <c r="BA175" s="181"/>
      <c r="BB175" s="181"/>
      <c r="BC175" s="181"/>
      <c r="BD175" s="181"/>
      <c r="BE175" s="181"/>
      <c r="BF175" s="181"/>
      <c r="BG175" s="181"/>
      <c r="BH175" s="181"/>
      <c r="BI175" s="181"/>
      <c r="BJ175" s="181"/>
      <c r="BK175" s="181"/>
      <c r="BM175" s="119">
        <f t="shared" si="7"/>
        <v>0</v>
      </c>
      <c r="BN175" s="119">
        <f t="shared" si="8"/>
        <v>0</v>
      </c>
      <c r="BO175" s="119">
        <f t="shared" si="9"/>
        <v>0</v>
      </c>
      <c r="BP175" s="119">
        <f t="shared" si="10"/>
        <v>0</v>
      </c>
      <c r="BQ175" s="119">
        <f t="shared" si="11"/>
        <v>0</v>
      </c>
      <c r="BR175" s="119">
        <f t="shared" si="12"/>
        <v>0</v>
      </c>
      <c r="BS175" s="119">
        <f t="shared" si="13"/>
        <v>0</v>
      </c>
      <c r="BT175" s="119">
        <f t="shared" si="14"/>
        <v>0</v>
      </c>
      <c r="BU175" s="119">
        <f t="shared" si="15"/>
        <v>0</v>
      </c>
      <c r="BV175" s="119">
        <f t="shared" si="16"/>
        <v>0</v>
      </c>
      <c r="BW175" s="119">
        <f t="shared" si="17"/>
        <v>0</v>
      </c>
      <c r="BX175" s="119">
        <f t="shared" si="18"/>
        <v>0</v>
      </c>
      <c r="BY175" s="119">
        <f t="shared" si="19"/>
        <v>0</v>
      </c>
      <c r="BZ175" s="119">
        <f t="shared" si="20"/>
        <v>0</v>
      </c>
      <c r="CA175" s="119">
        <f t="shared" si="21"/>
        <v>0</v>
      </c>
      <c r="CB175" s="119">
        <f t="shared" si="22"/>
        <v>0</v>
      </c>
      <c r="CC175" s="119">
        <f t="shared" si="23"/>
        <v>0</v>
      </c>
      <c r="CD175" s="119">
        <f t="shared" si="24"/>
        <v>0</v>
      </c>
      <c r="CE175" s="119">
        <f t="shared" si="25"/>
        <v>0</v>
      </c>
      <c r="CF175" s="119">
        <f t="shared" si="26"/>
        <v>0</v>
      </c>
      <c r="CG175" s="119">
        <f t="shared" si="27"/>
        <v>0</v>
      </c>
      <c r="CH175" s="119">
        <f t="shared" si="28"/>
        <v>0</v>
      </c>
      <c r="CI175" s="119">
        <f t="shared" si="29"/>
        <v>0</v>
      </c>
      <c r="CJ175" s="119">
        <f t="shared" si="30"/>
        <v>0</v>
      </c>
      <c r="CK175" s="119">
        <f t="shared" si="31"/>
        <v>0</v>
      </c>
      <c r="CL175" s="119">
        <f t="shared" si="32"/>
        <v>0</v>
      </c>
      <c r="CM175" s="119">
        <f t="shared" si="33"/>
        <v>0</v>
      </c>
      <c r="CN175" s="119">
        <f t="shared" si="34"/>
        <v>0</v>
      </c>
      <c r="CO175" s="119">
        <f t="shared" si="35"/>
        <v>0</v>
      </c>
      <c r="CP175" s="119">
        <f t="shared" si="36"/>
        <v>0</v>
      </c>
      <c r="CQ175" s="119">
        <f t="shared" si="37"/>
        <v>0</v>
      </c>
      <c r="CR175" s="119">
        <f t="shared" si="38"/>
        <v>0</v>
      </c>
      <c r="CS175" s="119">
        <f t="shared" si="39"/>
        <v>0</v>
      </c>
      <c r="CT175" s="119">
        <f t="shared" si="40"/>
        <v>0</v>
      </c>
      <c r="CU175" s="119">
        <f t="shared" si="41"/>
        <v>0</v>
      </c>
      <c r="CV175" s="119">
        <f t="shared" si="42"/>
        <v>0</v>
      </c>
      <c r="CW175" s="119">
        <f t="shared" si="43"/>
        <v>0</v>
      </c>
      <c r="CX175" s="119">
        <f t="shared" si="44"/>
        <v>0</v>
      </c>
      <c r="CY175" s="119">
        <f t="shared" si="45"/>
        <v>0</v>
      </c>
      <c r="CZ175" s="119">
        <f t="shared" si="46"/>
        <v>0</v>
      </c>
      <c r="DA175" s="119">
        <f t="shared" si="47"/>
        <v>0</v>
      </c>
      <c r="DB175" s="119">
        <f t="shared" si="48"/>
        <v>0</v>
      </c>
      <c r="DC175" s="119">
        <f t="shared" si="49"/>
        <v>0</v>
      </c>
      <c r="DD175" s="119">
        <f t="shared" si="50"/>
        <v>0</v>
      </c>
      <c r="DE175" s="119">
        <f t="shared" si="51"/>
        <v>0</v>
      </c>
      <c r="DF175" s="119">
        <f t="shared" si="52"/>
        <v>0</v>
      </c>
      <c r="DG175" s="119">
        <f t="shared" si="53"/>
        <v>0</v>
      </c>
      <c r="DH175" s="119">
        <f t="shared" si="54"/>
        <v>0</v>
      </c>
      <c r="DI175" s="119">
        <f t="shared" si="55"/>
        <v>0</v>
      </c>
      <c r="DJ175" s="119">
        <f t="shared" si="56"/>
        <v>0</v>
      </c>
      <c r="DK175" s="126" t="str">
        <f t="shared" si="57"/>
        <v>2</v>
      </c>
      <c r="DL175" s="126">
        <f t="shared" ca="1" si="58"/>
        <v>0</v>
      </c>
      <c r="DM175" s="119">
        <f ca="1">IF($K175&lt;&gt;1,IF(ISNUMBER(INDEX(Import.PLE,$K175,DM$16)),IF(INDEX(Import.PLE,$K175,DM$16)&lt;=mediçao,BM175,0),0),PLE!$AA$28*BM175)</f>
        <v>0</v>
      </c>
      <c r="DN175" s="119">
        <f ca="1">IF($K175&lt;&gt;1,IF(ISNUMBER(INDEX(Import.PLE,$K175,DN$16)),IF(INDEX(Import.PLE,$K175,DN$16)&lt;=mediçao,BN175,0),0),PLE!$AA$28*BN175)</f>
        <v>0</v>
      </c>
      <c r="DO175" s="119">
        <f ca="1">IF($K175&lt;&gt;1,IF(ISNUMBER(INDEX(Import.PLE,$K175,DO$16)),IF(INDEX(Import.PLE,$K175,DO$16)&lt;=mediçao,BO175,0),0),PLE!$AA$28*BO175)</f>
        <v>0</v>
      </c>
      <c r="DP175" s="119">
        <f ca="1">IF($K175&lt;&gt;1,IF(ISNUMBER(INDEX(Import.PLE,$K175,DP$16)),IF(INDEX(Import.PLE,$K175,DP$16)&lt;=mediçao,BP175,0),0),PLE!$AA$28*BP175)</f>
        <v>0</v>
      </c>
      <c r="DQ175" s="119">
        <f ca="1">IF($K175&lt;&gt;1,IF(ISNUMBER(INDEX(Import.PLE,$K175,DQ$16)),IF(INDEX(Import.PLE,$K175,DQ$16)&lt;=mediçao,BQ175,0),0),PLE!$AA$28*BQ175)</f>
        <v>0</v>
      </c>
      <c r="DR175" s="119">
        <f ca="1">IF($K175&lt;&gt;1,IF(ISNUMBER(INDEX(Import.PLE,$K175,DR$16)),IF(INDEX(Import.PLE,$K175,DR$16)&lt;=mediçao,BR175,0),0),PLE!$AA$28*BR175)</f>
        <v>0</v>
      </c>
      <c r="DS175" s="119">
        <f ca="1">IF($K175&lt;&gt;1,IF(ISNUMBER(INDEX(Import.PLE,$K175,DS$16)),IF(INDEX(Import.PLE,$K175,DS$16)&lt;=mediçao,BS175,0),0),PLE!$AA$28*BS175)</f>
        <v>0</v>
      </c>
      <c r="DT175" s="119">
        <f ca="1">IF($K175&lt;&gt;1,IF(ISNUMBER(INDEX(Import.PLE,$K175,DT$16)),IF(INDEX(Import.PLE,$K175,DT$16)&lt;=mediçao,BT175,0),0),PLE!$AA$28*BT175)</f>
        <v>0</v>
      </c>
      <c r="DU175" s="119">
        <f ca="1">IF($K175&lt;&gt;1,IF(ISNUMBER(INDEX(Import.PLE,$K175,DU$16)),IF(INDEX(Import.PLE,$K175,DU$16)&lt;=mediçao,BU175,0),0),PLE!$AA$28*BU175)</f>
        <v>0</v>
      </c>
      <c r="DV175" s="119">
        <f ca="1">IF($K175&lt;&gt;1,IF(ISNUMBER(INDEX(Import.PLE,$K175,DV$16)),IF(INDEX(Import.PLE,$K175,DV$16)&lt;=mediçao,BV175,0),0),PLE!$AA$28*BV175)</f>
        <v>0</v>
      </c>
      <c r="DW175" s="119">
        <f ca="1">IF($K175&lt;&gt;1,IF(ISNUMBER(INDEX(Import.PLE,$K175,DW$16)),IF(INDEX(Import.PLE,$K175,DW$16)&lt;=mediçao,BW175,0),0),PLE!$AA$28*BW175)</f>
        <v>0</v>
      </c>
      <c r="DX175" s="119">
        <f ca="1">IF($K175&lt;&gt;1,IF(ISNUMBER(INDEX(Import.PLE,$K175,DX$16)),IF(INDEX(Import.PLE,$K175,DX$16)&lt;=mediçao,BX175,0),0),PLE!$AA$28*BX175)</f>
        <v>0</v>
      </c>
      <c r="DY175" s="119">
        <f ca="1">IF($K175&lt;&gt;1,IF(ISNUMBER(INDEX(Import.PLE,$K175,DY$16)),IF(INDEX(Import.PLE,$K175,DY$16)&lt;=mediçao,BY175,0),0),PLE!$AA$28*BY175)</f>
        <v>0</v>
      </c>
      <c r="DZ175" s="119">
        <f ca="1">IF($K175&lt;&gt;1,IF(ISNUMBER(INDEX(Import.PLE,$K175,DZ$16)),IF(INDEX(Import.PLE,$K175,DZ$16)&lt;=mediçao,BZ175,0),0),PLE!$AA$28*BZ175)</f>
        <v>0</v>
      </c>
      <c r="EA175" s="119">
        <f ca="1">IF($K175&lt;&gt;1,IF(ISNUMBER(INDEX(Import.PLE,$K175,EA$16)),IF(INDEX(Import.PLE,$K175,EA$16)&lt;=mediçao,CA175,0),0),PLE!$AA$28*CA175)</f>
        <v>0</v>
      </c>
      <c r="EB175" s="119">
        <f ca="1">IF($K175&lt;&gt;1,IF(ISNUMBER(INDEX(Import.PLE,$K175,EB$16)),IF(INDEX(Import.PLE,$K175,EB$16)&lt;=mediçao,CB175,0),0),PLE!$AA$28*CB175)</f>
        <v>0</v>
      </c>
      <c r="EC175" s="119">
        <f ca="1">IF($K175&lt;&gt;1,IF(ISNUMBER(INDEX(Import.PLE,$K175,EC$16)),IF(INDEX(Import.PLE,$K175,EC$16)&lt;=mediçao,CC175,0),0),PLE!$AA$28*CC175)</f>
        <v>0</v>
      </c>
      <c r="ED175" s="119">
        <f ca="1">IF($K175&lt;&gt;1,IF(ISNUMBER(INDEX(Import.PLE,$K175,ED$16)),IF(INDEX(Import.PLE,$K175,ED$16)&lt;=mediçao,CD175,0),0),PLE!$AA$28*CD175)</f>
        <v>0</v>
      </c>
      <c r="EE175" s="119">
        <f ca="1">IF($K175&lt;&gt;1,IF(ISNUMBER(INDEX(Import.PLE,$K175,EE$16)),IF(INDEX(Import.PLE,$K175,EE$16)&lt;=mediçao,CE175,0),0),PLE!$AA$28*CE175)</f>
        <v>0</v>
      </c>
      <c r="EF175" s="119">
        <f ca="1">IF($K175&lt;&gt;1,IF(ISNUMBER(INDEX(Import.PLE,$K175,EF$16)),IF(INDEX(Import.PLE,$K175,EF$16)&lt;=mediçao,CF175,0),0),PLE!$AA$28*CF175)</f>
        <v>0</v>
      </c>
      <c r="EG175" s="119">
        <f ca="1">IF($K175&lt;&gt;1,IF(ISNUMBER(INDEX(Import.PLE,$K175,EG$16)),IF(INDEX(Import.PLE,$K175,EG$16)&lt;=mediçao,CG175,0),0),PLE!$AA$28*CG175)</f>
        <v>0</v>
      </c>
      <c r="EH175" s="119">
        <f ca="1">IF($K175&lt;&gt;1,IF(ISNUMBER(INDEX(Import.PLE,$K175,EH$16)),IF(INDEX(Import.PLE,$K175,EH$16)&lt;=mediçao,CH175,0),0),PLE!$AA$28*CH175)</f>
        <v>0</v>
      </c>
      <c r="EI175" s="119">
        <f ca="1">IF($K175&lt;&gt;1,IF(ISNUMBER(INDEX(Import.PLE,$K175,EI$16)),IF(INDEX(Import.PLE,$K175,EI$16)&lt;=mediçao,CI175,0),0),PLE!$AA$28*CI175)</f>
        <v>0</v>
      </c>
      <c r="EJ175" s="119">
        <f ca="1">IF($K175&lt;&gt;1,IF(ISNUMBER(INDEX(Import.PLE,$K175,EJ$16)),IF(INDEX(Import.PLE,$K175,EJ$16)&lt;=mediçao,CJ175,0),0),PLE!$AA$28*CJ175)</f>
        <v>0</v>
      </c>
      <c r="EK175" s="119">
        <f ca="1">IF($K175&lt;&gt;1,IF(ISNUMBER(INDEX(Import.PLE,$K175,EK$16)),IF(INDEX(Import.PLE,$K175,EK$16)&lt;=mediçao,CK175,0),0),PLE!$AA$28*CK175)</f>
        <v>0</v>
      </c>
      <c r="EL175" s="119">
        <f ca="1">IF($K175&lt;&gt;1,IF(ISNUMBER(INDEX(Import.PLE,$K175,EL$16)),IF(INDEX(Import.PLE,$K175,EL$16)&lt;=mediçao,CL175,0),0),PLE!$AA$28*CL175)</f>
        <v>0</v>
      </c>
      <c r="EM175" s="119">
        <f ca="1">IF($K175&lt;&gt;1,IF(ISNUMBER(INDEX(Import.PLE,$K175,EM$16)),IF(INDEX(Import.PLE,$K175,EM$16)&lt;=mediçao,CM175,0),0),PLE!$AA$28*CM175)</f>
        <v>0</v>
      </c>
      <c r="EN175" s="119">
        <f ca="1">IF($K175&lt;&gt;1,IF(ISNUMBER(INDEX(Import.PLE,$K175,EN$16)),IF(INDEX(Import.PLE,$K175,EN$16)&lt;=mediçao,CN175,0),0),PLE!$AA$28*CN175)</f>
        <v>0</v>
      </c>
      <c r="EO175" s="119">
        <f ca="1">IF($K175&lt;&gt;1,IF(ISNUMBER(INDEX(Import.PLE,$K175,EO$16)),IF(INDEX(Import.PLE,$K175,EO$16)&lt;=mediçao,CO175,0),0),PLE!$AA$28*CO175)</f>
        <v>0</v>
      </c>
      <c r="EP175" s="119">
        <f ca="1">IF($K175&lt;&gt;1,IF(ISNUMBER(INDEX(Import.PLE,$K175,EP$16)),IF(INDEX(Import.PLE,$K175,EP$16)&lt;=mediçao,CP175,0),0),PLE!$AA$28*CP175)</f>
        <v>0</v>
      </c>
      <c r="EQ175" s="119">
        <f ca="1">IF($K175&lt;&gt;1,IF(ISNUMBER(INDEX(Import.PLE,$K175,EQ$16)),IF(INDEX(Import.PLE,$K175,EQ$16)&lt;=mediçao,CQ175,0),0),PLE!$AA$28*CQ175)</f>
        <v>0</v>
      </c>
      <c r="ER175" s="119">
        <f ca="1">IF($K175&lt;&gt;1,IF(ISNUMBER(INDEX(Import.PLE,$K175,ER$16)),IF(INDEX(Import.PLE,$K175,ER$16)&lt;=mediçao,CR175,0),0),PLE!$AA$28*CR175)</f>
        <v>0</v>
      </c>
      <c r="ES175" s="119">
        <f ca="1">IF($K175&lt;&gt;1,IF(ISNUMBER(INDEX(Import.PLE,$K175,ES$16)),IF(INDEX(Import.PLE,$K175,ES$16)&lt;=mediçao,CS175,0),0),PLE!$AA$28*CS175)</f>
        <v>0</v>
      </c>
      <c r="ET175" s="119">
        <f ca="1">IF($K175&lt;&gt;1,IF(ISNUMBER(INDEX(Import.PLE,$K175,ET$16)),IF(INDEX(Import.PLE,$K175,ET$16)&lt;=mediçao,CT175,0),0),PLE!$AA$28*CT175)</f>
        <v>0</v>
      </c>
      <c r="EU175" s="119">
        <f ca="1">IF($K175&lt;&gt;1,IF(ISNUMBER(INDEX(Import.PLE,$K175,EU$16)),IF(INDEX(Import.PLE,$K175,EU$16)&lt;=mediçao,CU175,0),0),PLE!$AA$28*CU175)</f>
        <v>0</v>
      </c>
      <c r="EV175" s="119">
        <f ca="1">IF($K175&lt;&gt;1,IF(ISNUMBER(INDEX(Import.PLE,$K175,EV$16)),IF(INDEX(Import.PLE,$K175,EV$16)&lt;=mediçao,CV175,0),0),PLE!$AA$28*CV175)</f>
        <v>0</v>
      </c>
      <c r="EW175" s="119">
        <f ca="1">IF($K175&lt;&gt;1,IF(ISNUMBER(INDEX(Import.PLE,$K175,EW$16)),IF(INDEX(Import.PLE,$K175,EW$16)&lt;=mediçao,CW175,0),0),PLE!$AA$28*CW175)</f>
        <v>0</v>
      </c>
      <c r="EX175" s="119">
        <f ca="1">IF($K175&lt;&gt;1,IF(ISNUMBER(INDEX(Import.PLE,$K175,EX$16)),IF(INDEX(Import.PLE,$K175,EX$16)&lt;=mediçao,CX175,0),0),PLE!$AA$28*CX175)</f>
        <v>0</v>
      </c>
      <c r="EY175" s="119">
        <f ca="1">IF($K175&lt;&gt;1,IF(ISNUMBER(INDEX(Import.PLE,$K175,EY$16)),IF(INDEX(Import.PLE,$K175,EY$16)&lt;=mediçao,CY175,0),0),PLE!$AA$28*CY175)</f>
        <v>0</v>
      </c>
      <c r="EZ175" s="119">
        <f ca="1">IF($K175&lt;&gt;1,IF(ISNUMBER(INDEX(Import.PLE,$K175,EZ$16)),IF(INDEX(Import.PLE,$K175,EZ$16)&lt;=mediçao,CZ175,0),0),PLE!$AA$28*CZ175)</f>
        <v>0</v>
      </c>
      <c r="FA175" s="119">
        <f ca="1">IF($K175&lt;&gt;1,IF(ISNUMBER(INDEX(Import.PLE,$K175,FA$16)),IF(INDEX(Import.PLE,$K175,FA$16)&lt;=mediçao,DA175,0),0),PLE!$AA$28*DA175)</f>
        <v>0</v>
      </c>
      <c r="FB175" s="119">
        <f ca="1">IF($K175&lt;&gt;1,IF(ISNUMBER(INDEX(Import.PLE,$K175,FB$16)),IF(INDEX(Import.PLE,$K175,FB$16)&lt;=mediçao,DB175,0),0),PLE!$AA$28*DB175)</f>
        <v>0</v>
      </c>
      <c r="FC175" s="119">
        <f ca="1">IF($K175&lt;&gt;1,IF(ISNUMBER(INDEX(Import.PLE,$K175,FC$16)),IF(INDEX(Import.PLE,$K175,FC$16)&lt;=mediçao,DC175,0),0),PLE!$AA$28*DC175)</f>
        <v>0</v>
      </c>
      <c r="FD175" s="119">
        <f ca="1">IF($K175&lt;&gt;1,IF(ISNUMBER(INDEX(Import.PLE,$K175,FD$16)),IF(INDEX(Import.PLE,$K175,FD$16)&lt;=mediçao,DD175,0),0),PLE!$AA$28*DD175)</f>
        <v>0</v>
      </c>
      <c r="FE175" s="119">
        <f ca="1">IF($K175&lt;&gt;1,IF(ISNUMBER(INDEX(Import.PLE,$K175,FE$16)),IF(INDEX(Import.PLE,$K175,FE$16)&lt;=mediçao,DE175,0),0),PLE!$AA$28*DE175)</f>
        <v>0</v>
      </c>
      <c r="FF175" s="119">
        <f ca="1">IF($K175&lt;&gt;1,IF(ISNUMBER(INDEX(Import.PLE,$K175,FF$16)),IF(INDEX(Import.PLE,$K175,FF$16)&lt;=mediçao,DF175,0),0),PLE!$AA$28*DF175)</f>
        <v>0</v>
      </c>
      <c r="FG175" s="119">
        <f ca="1">IF($K175&lt;&gt;1,IF(ISNUMBER(INDEX(Import.PLE,$K175,FG$16)),IF(INDEX(Import.PLE,$K175,FG$16)&lt;=mediçao,DG175,0),0),PLE!$AA$28*DG175)</f>
        <v>0</v>
      </c>
      <c r="FH175" s="119">
        <f ca="1">IF($K175&lt;&gt;1,IF(ISNUMBER(INDEX(Import.PLE,$K175,FH$16)),IF(INDEX(Import.PLE,$K175,FH$16)&lt;=mediçao,DH175,0),0),PLE!$AA$28*DH175)</f>
        <v>0</v>
      </c>
      <c r="FI175" s="119">
        <f ca="1">IF($K175&lt;&gt;1,IF(ISNUMBER(INDEX(Import.PLE,$K175,FI$16)),IF(INDEX(Import.PLE,$K175,FI$16)&lt;=mediçao,DI175,0),0),PLE!$AA$28*DI175)</f>
        <v>0</v>
      </c>
      <c r="FJ175" s="119">
        <f ca="1">IF($K175&lt;&gt;1,IF(ISNUMBER(INDEX(Import.PLE,$K175,FJ$16)),IF(INDEX(Import.PLE,$K175,FJ$16)&lt;=mediçao,DJ175,0),0),PLE!$AA$28*DJ175)</f>
        <v>0</v>
      </c>
    </row>
    <row r="176" spans="2:166" s="88" customFormat="1" ht="11.25" customHeight="1" x14ac:dyDescent="0.35">
      <c r="B176" s="118">
        <f t="shared" ca="1" si="3"/>
        <v>159</v>
      </c>
      <c r="C176" s="83" t="str">
        <f t="shared" si="4"/>
        <v>Serviço</v>
      </c>
      <c r="D176" s="138" t="s">
        <v>488</v>
      </c>
      <c r="E176" s="139" t="s">
        <v>298</v>
      </c>
      <c r="F176" s="137" t="s">
        <v>201</v>
      </c>
      <c r="G176" s="174">
        <f t="shared" si="5"/>
        <v>150.12</v>
      </c>
      <c r="H176" s="175">
        <f t="shared" si="6"/>
        <v>60.08000266453503</v>
      </c>
      <c r="I176" s="176">
        <v>9019.2099999999991</v>
      </c>
      <c r="J176" s="86"/>
      <c r="K176" s="168">
        <f>deactivatedados.form1</f>
        <v>21</v>
      </c>
      <c r="L176" s="167" t="s">
        <v>721</v>
      </c>
      <c r="M176" s="87"/>
      <c r="N176" s="181">
        <v>150.12</v>
      </c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1"/>
      <c r="AT176" s="181"/>
      <c r="AU176" s="181"/>
      <c r="AV176" s="181"/>
      <c r="AW176" s="181"/>
      <c r="AX176" s="181"/>
      <c r="AY176" s="181"/>
      <c r="AZ176" s="181"/>
      <c r="BA176" s="181"/>
      <c r="BB176" s="181"/>
      <c r="BC176" s="181"/>
      <c r="BD176" s="181"/>
      <c r="BE176" s="181"/>
      <c r="BF176" s="181"/>
      <c r="BG176" s="181"/>
      <c r="BH176" s="181"/>
      <c r="BI176" s="181"/>
      <c r="BJ176" s="181"/>
      <c r="BK176" s="181"/>
      <c r="BM176" s="119">
        <f t="shared" ca="1" si="7"/>
        <v>9019.2099999999991</v>
      </c>
      <c r="BN176" s="119">
        <f t="shared" si="8"/>
        <v>0</v>
      </c>
      <c r="BO176" s="119">
        <f t="shared" si="9"/>
        <v>0</v>
      </c>
      <c r="BP176" s="119">
        <f t="shared" si="10"/>
        <v>0</v>
      </c>
      <c r="BQ176" s="119">
        <f t="shared" si="11"/>
        <v>0</v>
      </c>
      <c r="BR176" s="119">
        <f t="shared" si="12"/>
        <v>0</v>
      </c>
      <c r="BS176" s="119">
        <f t="shared" si="13"/>
        <v>0</v>
      </c>
      <c r="BT176" s="119">
        <f t="shared" si="14"/>
        <v>0</v>
      </c>
      <c r="BU176" s="119">
        <f t="shared" si="15"/>
        <v>0</v>
      </c>
      <c r="BV176" s="119">
        <f t="shared" si="16"/>
        <v>0</v>
      </c>
      <c r="BW176" s="119">
        <f t="shared" si="17"/>
        <v>0</v>
      </c>
      <c r="BX176" s="119">
        <f t="shared" si="18"/>
        <v>0</v>
      </c>
      <c r="BY176" s="119">
        <f t="shared" si="19"/>
        <v>0</v>
      </c>
      <c r="BZ176" s="119">
        <f t="shared" si="20"/>
        <v>0</v>
      </c>
      <c r="CA176" s="119">
        <f t="shared" si="21"/>
        <v>0</v>
      </c>
      <c r="CB176" s="119">
        <f t="shared" si="22"/>
        <v>0</v>
      </c>
      <c r="CC176" s="119">
        <f t="shared" si="23"/>
        <v>0</v>
      </c>
      <c r="CD176" s="119">
        <f t="shared" si="24"/>
        <v>0</v>
      </c>
      <c r="CE176" s="119">
        <f t="shared" si="25"/>
        <v>0</v>
      </c>
      <c r="CF176" s="119">
        <f t="shared" si="26"/>
        <v>0</v>
      </c>
      <c r="CG176" s="119">
        <f t="shared" si="27"/>
        <v>0</v>
      </c>
      <c r="CH176" s="119">
        <f t="shared" si="28"/>
        <v>0</v>
      </c>
      <c r="CI176" s="119">
        <f t="shared" si="29"/>
        <v>0</v>
      </c>
      <c r="CJ176" s="119">
        <f t="shared" si="30"/>
        <v>0</v>
      </c>
      <c r="CK176" s="119">
        <f t="shared" si="31"/>
        <v>0</v>
      </c>
      <c r="CL176" s="119">
        <f t="shared" si="32"/>
        <v>0</v>
      </c>
      <c r="CM176" s="119">
        <f t="shared" si="33"/>
        <v>0</v>
      </c>
      <c r="CN176" s="119">
        <f t="shared" si="34"/>
        <v>0</v>
      </c>
      <c r="CO176" s="119">
        <f t="shared" si="35"/>
        <v>0</v>
      </c>
      <c r="CP176" s="119">
        <f t="shared" si="36"/>
        <v>0</v>
      </c>
      <c r="CQ176" s="119">
        <f t="shared" si="37"/>
        <v>0</v>
      </c>
      <c r="CR176" s="119">
        <f t="shared" si="38"/>
        <v>0</v>
      </c>
      <c r="CS176" s="119">
        <f t="shared" si="39"/>
        <v>0</v>
      </c>
      <c r="CT176" s="119">
        <f t="shared" si="40"/>
        <v>0</v>
      </c>
      <c r="CU176" s="119">
        <f t="shared" si="41"/>
        <v>0</v>
      </c>
      <c r="CV176" s="119">
        <f t="shared" si="42"/>
        <v>0</v>
      </c>
      <c r="CW176" s="119">
        <f t="shared" si="43"/>
        <v>0</v>
      </c>
      <c r="CX176" s="119">
        <f t="shared" si="44"/>
        <v>0</v>
      </c>
      <c r="CY176" s="119">
        <f t="shared" si="45"/>
        <v>0</v>
      </c>
      <c r="CZ176" s="119">
        <f t="shared" si="46"/>
        <v>0</v>
      </c>
      <c r="DA176" s="119">
        <f t="shared" si="47"/>
        <v>0</v>
      </c>
      <c r="DB176" s="119">
        <f t="shared" si="48"/>
        <v>0</v>
      </c>
      <c r="DC176" s="119">
        <f t="shared" si="49"/>
        <v>0</v>
      </c>
      <c r="DD176" s="119">
        <f t="shared" si="50"/>
        <v>0</v>
      </c>
      <c r="DE176" s="119">
        <f t="shared" si="51"/>
        <v>0</v>
      </c>
      <c r="DF176" s="119">
        <f t="shared" si="52"/>
        <v>0</v>
      </c>
      <c r="DG176" s="119">
        <f t="shared" si="53"/>
        <v>0</v>
      </c>
      <c r="DH176" s="119">
        <f t="shared" si="54"/>
        <v>0</v>
      </c>
      <c r="DI176" s="119">
        <f t="shared" si="55"/>
        <v>0</v>
      </c>
      <c r="DJ176" s="119">
        <f t="shared" si="56"/>
        <v>0</v>
      </c>
      <c r="DK176" s="126" t="str">
        <f t="shared" si="57"/>
        <v>2</v>
      </c>
      <c r="DL176" s="126">
        <f t="shared" ca="1" si="58"/>
        <v>9019.2099999999991</v>
      </c>
      <c r="DM176" s="119">
        <f ca="1">IF($K176&lt;&gt;1,IF(ISNUMBER(INDEX(Import.PLE,$K176,DM$16)),IF(INDEX(Import.PLE,$K176,DM$16)&lt;=mediçao,BM176,0),0),PLE!$AA$28*BM176)</f>
        <v>9019.2099999999991</v>
      </c>
      <c r="DN176" s="119">
        <f ca="1">IF($K176&lt;&gt;1,IF(ISNUMBER(INDEX(Import.PLE,$K176,DN$16)),IF(INDEX(Import.PLE,$K176,DN$16)&lt;=mediçao,BN176,0),0),PLE!$AA$28*BN176)</f>
        <v>0</v>
      </c>
      <c r="DO176" s="119">
        <f ca="1">IF($K176&lt;&gt;1,IF(ISNUMBER(INDEX(Import.PLE,$K176,DO$16)),IF(INDEX(Import.PLE,$K176,DO$16)&lt;=mediçao,BO176,0),0),PLE!$AA$28*BO176)</f>
        <v>0</v>
      </c>
      <c r="DP176" s="119">
        <f ca="1">IF($K176&lt;&gt;1,IF(ISNUMBER(INDEX(Import.PLE,$K176,DP$16)),IF(INDEX(Import.PLE,$K176,DP$16)&lt;=mediçao,BP176,0),0),PLE!$AA$28*BP176)</f>
        <v>0</v>
      </c>
      <c r="DQ176" s="119">
        <f ca="1">IF($K176&lt;&gt;1,IF(ISNUMBER(INDEX(Import.PLE,$K176,DQ$16)),IF(INDEX(Import.PLE,$K176,DQ$16)&lt;=mediçao,BQ176,0),0),PLE!$AA$28*BQ176)</f>
        <v>0</v>
      </c>
      <c r="DR176" s="119">
        <f ca="1">IF($K176&lt;&gt;1,IF(ISNUMBER(INDEX(Import.PLE,$K176,DR$16)),IF(INDEX(Import.PLE,$K176,DR$16)&lt;=mediçao,BR176,0),0),PLE!$AA$28*BR176)</f>
        <v>0</v>
      </c>
      <c r="DS176" s="119">
        <f ca="1">IF($K176&lt;&gt;1,IF(ISNUMBER(INDEX(Import.PLE,$K176,DS$16)),IF(INDEX(Import.PLE,$K176,DS$16)&lt;=mediçao,BS176,0),0),PLE!$AA$28*BS176)</f>
        <v>0</v>
      </c>
      <c r="DT176" s="119">
        <f ca="1">IF($K176&lt;&gt;1,IF(ISNUMBER(INDEX(Import.PLE,$K176,DT$16)),IF(INDEX(Import.PLE,$K176,DT$16)&lt;=mediçao,BT176,0),0),PLE!$AA$28*BT176)</f>
        <v>0</v>
      </c>
      <c r="DU176" s="119">
        <f ca="1">IF($K176&lt;&gt;1,IF(ISNUMBER(INDEX(Import.PLE,$K176,DU$16)),IF(INDEX(Import.PLE,$K176,DU$16)&lt;=mediçao,BU176,0),0),PLE!$AA$28*BU176)</f>
        <v>0</v>
      </c>
      <c r="DV176" s="119">
        <f ca="1">IF($K176&lt;&gt;1,IF(ISNUMBER(INDEX(Import.PLE,$K176,DV$16)),IF(INDEX(Import.PLE,$K176,DV$16)&lt;=mediçao,BV176,0),0),PLE!$AA$28*BV176)</f>
        <v>0</v>
      </c>
      <c r="DW176" s="119">
        <f ca="1">IF($K176&lt;&gt;1,IF(ISNUMBER(INDEX(Import.PLE,$K176,DW$16)),IF(INDEX(Import.PLE,$K176,DW$16)&lt;=mediçao,BW176,0),0),PLE!$AA$28*BW176)</f>
        <v>0</v>
      </c>
      <c r="DX176" s="119">
        <f ca="1">IF($K176&lt;&gt;1,IF(ISNUMBER(INDEX(Import.PLE,$K176,DX$16)),IF(INDEX(Import.PLE,$K176,DX$16)&lt;=mediçao,BX176,0),0),PLE!$AA$28*BX176)</f>
        <v>0</v>
      </c>
      <c r="DY176" s="119">
        <f ca="1">IF($K176&lt;&gt;1,IF(ISNUMBER(INDEX(Import.PLE,$K176,DY$16)),IF(INDEX(Import.PLE,$K176,DY$16)&lt;=mediçao,BY176,0),0),PLE!$AA$28*BY176)</f>
        <v>0</v>
      </c>
      <c r="DZ176" s="119">
        <f ca="1">IF($K176&lt;&gt;1,IF(ISNUMBER(INDEX(Import.PLE,$K176,DZ$16)),IF(INDEX(Import.PLE,$K176,DZ$16)&lt;=mediçao,BZ176,0),0),PLE!$AA$28*BZ176)</f>
        <v>0</v>
      </c>
      <c r="EA176" s="119">
        <f ca="1">IF($K176&lt;&gt;1,IF(ISNUMBER(INDEX(Import.PLE,$K176,EA$16)),IF(INDEX(Import.PLE,$K176,EA$16)&lt;=mediçao,CA176,0),0),PLE!$AA$28*CA176)</f>
        <v>0</v>
      </c>
      <c r="EB176" s="119">
        <f ca="1">IF($K176&lt;&gt;1,IF(ISNUMBER(INDEX(Import.PLE,$K176,EB$16)),IF(INDEX(Import.PLE,$K176,EB$16)&lt;=mediçao,CB176,0),0),PLE!$AA$28*CB176)</f>
        <v>0</v>
      </c>
      <c r="EC176" s="119">
        <f ca="1">IF($K176&lt;&gt;1,IF(ISNUMBER(INDEX(Import.PLE,$K176,EC$16)),IF(INDEX(Import.PLE,$K176,EC$16)&lt;=mediçao,CC176,0),0),PLE!$AA$28*CC176)</f>
        <v>0</v>
      </c>
      <c r="ED176" s="119">
        <f ca="1">IF($K176&lt;&gt;1,IF(ISNUMBER(INDEX(Import.PLE,$K176,ED$16)),IF(INDEX(Import.PLE,$K176,ED$16)&lt;=mediçao,CD176,0),0),PLE!$AA$28*CD176)</f>
        <v>0</v>
      </c>
      <c r="EE176" s="119">
        <f ca="1">IF($K176&lt;&gt;1,IF(ISNUMBER(INDEX(Import.PLE,$K176,EE$16)),IF(INDEX(Import.PLE,$K176,EE$16)&lt;=mediçao,CE176,0),0),PLE!$AA$28*CE176)</f>
        <v>0</v>
      </c>
      <c r="EF176" s="119">
        <f ca="1">IF($K176&lt;&gt;1,IF(ISNUMBER(INDEX(Import.PLE,$K176,EF$16)),IF(INDEX(Import.PLE,$K176,EF$16)&lt;=mediçao,CF176,0),0),PLE!$AA$28*CF176)</f>
        <v>0</v>
      </c>
      <c r="EG176" s="119">
        <f ca="1">IF($K176&lt;&gt;1,IF(ISNUMBER(INDEX(Import.PLE,$K176,EG$16)),IF(INDEX(Import.PLE,$K176,EG$16)&lt;=mediçao,CG176,0),0),PLE!$AA$28*CG176)</f>
        <v>0</v>
      </c>
      <c r="EH176" s="119">
        <f ca="1">IF($K176&lt;&gt;1,IF(ISNUMBER(INDEX(Import.PLE,$K176,EH$16)),IF(INDEX(Import.PLE,$K176,EH$16)&lt;=mediçao,CH176,0),0),PLE!$AA$28*CH176)</f>
        <v>0</v>
      </c>
      <c r="EI176" s="119">
        <f ca="1">IF($K176&lt;&gt;1,IF(ISNUMBER(INDEX(Import.PLE,$K176,EI$16)),IF(INDEX(Import.PLE,$K176,EI$16)&lt;=mediçao,CI176,0),0),PLE!$AA$28*CI176)</f>
        <v>0</v>
      </c>
      <c r="EJ176" s="119">
        <f ca="1">IF($K176&lt;&gt;1,IF(ISNUMBER(INDEX(Import.PLE,$K176,EJ$16)),IF(INDEX(Import.PLE,$K176,EJ$16)&lt;=mediçao,CJ176,0),0),PLE!$AA$28*CJ176)</f>
        <v>0</v>
      </c>
      <c r="EK176" s="119">
        <f ca="1">IF($K176&lt;&gt;1,IF(ISNUMBER(INDEX(Import.PLE,$K176,EK$16)),IF(INDEX(Import.PLE,$K176,EK$16)&lt;=mediçao,CK176,0),0),PLE!$AA$28*CK176)</f>
        <v>0</v>
      </c>
      <c r="EL176" s="119">
        <f ca="1">IF($K176&lt;&gt;1,IF(ISNUMBER(INDEX(Import.PLE,$K176,EL$16)),IF(INDEX(Import.PLE,$K176,EL$16)&lt;=mediçao,CL176,0),0),PLE!$AA$28*CL176)</f>
        <v>0</v>
      </c>
      <c r="EM176" s="119">
        <f ca="1">IF($K176&lt;&gt;1,IF(ISNUMBER(INDEX(Import.PLE,$K176,EM$16)),IF(INDEX(Import.PLE,$K176,EM$16)&lt;=mediçao,CM176,0),0),PLE!$AA$28*CM176)</f>
        <v>0</v>
      </c>
      <c r="EN176" s="119">
        <f ca="1">IF($K176&lt;&gt;1,IF(ISNUMBER(INDEX(Import.PLE,$K176,EN$16)),IF(INDEX(Import.PLE,$K176,EN$16)&lt;=mediçao,CN176,0),0),PLE!$AA$28*CN176)</f>
        <v>0</v>
      </c>
      <c r="EO176" s="119">
        <f ca="1">IF($K176&lt;&gt;1,IF(ISNUMBER(INDEX(Import.PLE,$K176,EO$16)),IF(INDEX(Import.PLE,$K176,EO$16)&lt;=mediçao,CO176,0),0),PLE!$AA$28*CO176)</f>
        <v>0</v>
      </c>
      <c r="EP176" s="119">
        <f ca="1">IF($K176&lt;&gt;1,IF(ISNUMBER(INDEX(Import.PLE,$K176,EP$16)),IF(INDEX(Import.PLE,$K176,EP$16)&lt;=mediçao,CP176,0),0),PLE!$AA$28*CP176)</f>
        <v>0</v>
      </c>
      <c r="EQ176" s="119">
        <f ca="1">IF($K176&lt;&gt;1,IF(ISNUMBER(INDEX(Import.PLE,$K176,EQ$16)),IF(INDEX(Import.PLE,$K176,EQ$16)&lt;=mediçao,CQ176,0),0),PLE!$AA$28*CQ176)</f>
        <v>0</v>
      </c>
      <c r="ER176" s="119">
        <f ca="1">IF($K176&lt;&gt;1,IF(ISNUMBER(INDEX(Import.PLE,$K176,ER$16)),IF(INDEX(Import.PLE,$K176,ER$16)&lt;=mediçao,CR176,0),0),PLE!$AA$28*CR176)</f>
        <v>0</v>
      </c>
      <c r="ES176" s="119">
        <f ca="1">IF($K176&lt;&gt;1,IF(ISNUMBER(INDEX(Import.PLE,$K176,ES$16)),IF(INDEX(Import.PLE,$K176,ES$16)&lt;=mediçao,CS176,0),0),PLE!$AA$28*CS176)</f>
        <v>0</v>
      </c>
      <c r="ET176" s="119">
        <f ca="1">IF($K176&lt;&gt;1,IF(ISNUMBER(INDEX(Import.PLE,$K176,ET$16)),IF(INDEX(Import.PLE,$K176,ET$16)&lt;=mediçao,CT176,0),0),PLE!$AA$28*CT176)</f>
        <v>0</v>
      </c>
      <c r="EU176" s="119">
        <f ca="1">IF($K176&lt;&gt;1,IF(ISNUMBER(INDEX(Import.PLE,$K176,EU$16)),IF(INDEX(Import.PLE,$K176,EU$16)&lt;=mediçao,CU176,0),0),PLE!$AA$28*CU176)</f>
        <v>0</v>
      </c>
      <c r="EV176" s="119">
        <f ca="1">IF($K176&lt;&gt;1,IF(ISNUMBER(INDEX(Import.PLE,$K176,EV$16)),IF(INDEX(Import.PLE,$K176,EV$16)&lt;=mediçao,CV176,0),0),PLE!$AA$28*CV176)</f>
        <v>0</v>
      </c>
      <c r="EW176" s="119">
        <f ca="1">IF($K176&lt;&gt;1,IF(ISNUMBER(INDEX(Import.PLE,$K176,EW$16)),IF(INDEX(Import.PLE,$K176,EW$16)&lt;=mediçao,CW176,0),0),PLE!$AA$28*CW176)</f>
        <v>0</v>
      </c>
      <c r="EX176" s="119">
        <f ca="1">IF($K176&lt;&gt;1,IF(ISNUMBER(INDEX(Import.PLE,$K176,EX$16)),IF(INDEX(Import.PLE,$K176,EX$16)&lt;=mediçao,CX176,0),0),PLE!$AA$28*CX176)</f>
        <v>0</v>
      </c>
      <c r="EY176" s="119">
        <f ca="1">IF($K176&lt;&gt;1,IF(ISNUMBER(INDEX(Import.PLE,$K176,EY$16)),IF(INDEX(Import.PLE,$K176,EY$16)&lt;=mediçao,CY176,0),0),PLE!$AA$28*CY176)</f>
        <v>0</v>
      </c>
      <c r="EZ176" s="119">
        <f ca="1">IF($K176&lt;&gt;1,IF(ISNUMBER(INDEX(Import.PLE,$K176,EZ$16)),IF(INDEX(Import.PLE,$K176,EZ$16)&lt;=mediçao,CZ176,0),0),PLE!$AA$28*CZ176)</f>
        <v>0</v>
      </c>
      <c r="FA176" s="119">
        <f ca="1">IF($K176&lt;&gt;1,IF(ISNUMBER(INDEX(Import.PLE,$K176,FA$16)),IF(INDEX(Import.PLE,$K176,FA$16)&lt;=mediçao,DA176,0),0),PLE!$AA$28*DA176)</f>
        <v>0</v>
      </c>
      <c r="FB176" s="119">
        <f ca="1">IF($K176&lt;&gt;1,IF(ISNUMBER(INDEX(Import.PLE,$K176,FB$16)),IF(INDEX(Import.PLE,$K176,FB$16)&lt;=mediçao,DB176,0),0),PLE!$AA$28*DB176)</f>
        <v>0</v>
      </c>
      <c r="FC176" s="119">
        <f ca="1">IF($K176&lt;&gt;1,IF(ISNUMBER(INDEX(Import.PLE,$K176,FC$16)),IF(INDEX(Import.PLE,$K176,FC$16)&lt;=mediçao,DC176,0),0),PLE!$AA$28*DC176)</f>
        <v>0</v>
      </c>
      <c r="FD176" s="119">
        <f ca="1">IF($K176&lt;&gt;1,IF(ISNUMBER(INDEX(Import.PLE,$K176,FD$16)),IF(INDEX(Import.PLE,$K176,FD$16)&lt;=mediçao,DD176,0),0),PLE!$AA$28*DD176)</f>
        <v>0</v>
      </c>
      <c r="FE176" s="119">
        <f ca="1">IF($K176&lt;&gt;1,IF(ISNUMBER(INDEX(Import.PLE,$K176,FE$16)),IF(INDEX(Import.PLE,$K176,FE$16)&lt;=mediçao,DE176,0),0),PLE!$AA$28*DE176)</f>
        <v>0</v>
      </c>
      <c r="FF176" s="119">
        <f ca="1">IF($K176&lt;&gt;1,IF(ISNUMBER(INDEX(Import.PLE,$K176,FF$16)),IF(INDEX(Import.PLE,$K176,FF$16)&lt;=mediçao,DF176,0),0),PLE!$AA$28*DF176)</f>
        <v>0</v>
      </c>
      <c r="FG176" s="119">
        <f ca="1">IF($K176&lt;&gt;1,IF(ISNUMBER(INDEX(Import.PLE,$K176,FG$16)),IF(INDEX(Import.PLE,$K176,FG$16)&lt;=mediçao,DG176,0),0),PLE!$AA$28*DG176)</f>
        <v>0</v>
      </c>
      <c r="FH176" s="119">
        <f ca="1">IF($K176&lt;&gt;1,IF(ISNUMBER(INDEX(Import.PLE,$K176,FH$16)),IF(INDEX(Import.PLE,$K176,FH$16)&lt;=mediçao,DH176,0),0),PLE!$AA$28*DH176)</f>
        <v>0</v>
      </c>
      <c r="FI176" s="119">
        <f ca="1">IF($K176&lt;&gt;1,IF(ISNUMBER(INDEX(Import.PLE,$K176,FI$16)),IF(INDEX(Import.PLE,$K176,FI$16)&lt;=mediçao,DI176,0),0),PLE!$AA$28*DI176)</f>
        <v>0</v>
      </c>
      <c r="FJ176" s="119">
        <f ca="1">IF($K176&lt;&gt;1,IF(ISNUMBER(INDEX(Import.PLE,$K176,FJ$16)),IF(INDEX(Import.PLE,$K176,FJ$16)&lt;=mediçao,DJ176,0),0),PLE!$AA$28*DJ176)</f>
        <v>0</v>
      </c>
    </row>
    <row r="177" spans="2:166" s="88" customFormat="1" ht="10.5" x14ac:dyDescent="0.35">
      <c r="B177" s="118">
        <f t="shared" ca="1" si="3"/>
        <v>160</v>
      </c>
      <c r="C177" s="83" t="str">
        <f t="shared" si="4"/>
        <v>Nível</v>
      </c>
      <c r="D177" s="138" t="s">
        <v>489</v>
      </c>
      <c r="E177" s="139" t="s">
        <v>300</v>
      </c>
      <c r="F177" s="137"/>
      <c r="G177" s="174" t="str">
        <f t="shared" si="5"/>
        <v/>
      </c>
      <c r="H177" s="175" t="str">
        <f t="shared" si="6"/>
        <v/>
      </c>
      <c r="I177" s="176">
        <v>27525.24</v>
      </c>
      <c r="J177" s="86"/>
      <c r="K177" s="168" t="str">
        <f>deactivatedados.form1</f>
        <v/>
      </c>
      <c r="L177" s="167"/>
      <c r="M177" s="87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1"/>
      <c r="AB177" s="181"/>
      <c r="AC177" s="181"/>
      <c r="AD177" s="181"/>
      <c r="AE177" s="181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1"/>
      <c r="AT177" s="181"/>
      <c r="AU177" s="181"/>
      <c r="AV177" s="181"/>
      <c r="AW177" s="181"/>
      <c r="AX177" s="181"/>
      <c r="AY177" s="181"/>
      <c r="AZ177" s="181"/>
      <c r="BA177" s="181"/>
      <c r="BB177" s="181"/>
      <c r="BC177" s="181"/>
      <c r="BD177" s="181"/>
      <c r="BE177" s="181"/>
      <c r="BF177" s="181"/>
      <c r="BG177" s="181"/>
      <c r="BH177" s="181"/>
      <c r="BI177" s="181"/>
      <c r="BJ177" s="181"/>
      <c r="BK177" s="181"/>
      <c r="BM177" s="119">
        <f t="shared" si="7"/>
        <v>0</v>
      </c>
      <c r="BN177" s="119">
        <f t="shared" si="8"/>
        <v>0</v>
      </c>
      <c r="BO177" s="119">
        <f t="shared" si="9"/>
        <v>0</v>
      </c>
      <c r="BP177" s="119">
        <f t="shared" si="10"/>
        <v>0</v>
      </c>
      <c r="BQ177" s="119">
        <f t="shared" si="11"/>
        <v>0</v>
      </c>
      <c r="BR177" s="119">
        <f t="shared" si="12"/>
        <v>0</v>
      </c>
      <c r="BS177" s="119">
        <f t="shared" si="13"/>
        <v>0</v>
      </c>
      <c r="BT177" s="119">
        <f t="shared" si="14"/>
        <v>0</v>
      </c>
      <c r="BU177" s="119">
        <f t="shared" si="15"/>
        <v>0</v>
      </c>
      <c r="BV177" s="119">
        <f t="shared" si="16"/>
        <v>0</v>
      </c>
      <c r="BW177" s="119">
        <f t="shared" si="17"/>
        <v>0</v>
      </c>
      <c r="BX177" s="119">
        <f t="shared" si="18"/>
        <v>0</v>
      </c>
      <c r="BY177" s="119">
        <f t="shared" si="19"/>
        <v>0</v>
      </c>
      <c r="BZ177" s="119">
        <f t="shared" si="20"/>
        <v>0</v>
      </c>
      <c r="CA177" s="119">
        <f t="shared" si="21"/>
        <v>0</v>
      </c>
      <c r="CB177" s="119">
        <f t="shared" si="22"/>
        <v>0</v>
      </c>
      <c r="CC177" s="119">
        <f t="shared" si="23"/>
        <v>0</v>
      </c>
      <c r="CD177" s="119">
        <f t="shared" si="24"/>
        <v>0</v>
      </c>
      <c r="CE177" s="119">
        <f t="shared" si="25"/>
        <v>0</v>
      </c>
      <c r="CF177" s="119">
        <f t="shared" si="26"/>
        <v>0</v>
      </c>
      <c r="CG177" s="119">
        <f t="shared" si="27"/>
        <v>0</v>
      </c>
      <c r="CH177" s="119">
        <f t="shared" si="28"/>
        <v>0</v>
      </c>
      <c r="CI177" s="119">
        <f t="shared" si="29"/>
        <v>0</v>
      </c>
      <c r="CJ177" s="119">
        <f t="shared" si="30"/>
        <v>0</v>
      </c>
      <c r="CK177" s="119">
        <f t="shared" si="31"/>
        <v>0</v>
      </c>
      <c r="CL177" s="119">
        <f t="shared" si="32"/>
        <v>0</v>
      </c>
      <c r="CM177" s="119">
        <f t="shared" si="33"/>
        <v>0</v>
      </c>
      <c r="CN177" s="119">
        <f t="shared" si="34"/>
        <v>0</v>
      </c>
      <c r="CO177" s="119">
        <f t="shared" si="35"/>
        <v>0</v>
      </c>
      <c r="CP177" s="119">
        <f t="shared" si="36"/>
        <v>0</v>
      </c>
      <c r="CQ177" s="119">
        <f t="shared" si="37"/>
        <v>0</v>
      </c>
      <c r="CR177" s="119">
        <f t="shared" si="38"/>
        <v>0</v>
      </c>
      <c r="CS177" s="119">
        <f t="shared" si="39"/>
        <v>0</v>
      </c>
      <c r="CT177" s="119">
        <f t="shared" si="40"/>
        <v>0</v>
      </c>
      <c r="CU177" s="119">
        <f t="shared" si="41"/>
        <v>0</v>
      </c>
      <c r="CV177" s="119">
        <f t="shared" si="42"/>
        <v>0</v>
      </c>
      <c r="CW177" s="119">
        <f t="shared" si="43"/>
        <v>0</v>
      </c>
      <c r="CX177" s="119">
        <f t="shared" si="44"/>
        <v>0</v>
      </c>
      <c r="CY177" s="119">
        <f t="shared" si="45"/>
        <v>0</v>
      </c>
      <c r="CZ177" s="119">
        <f t="shared" si="46"/>
        <v>0</v>
      </c>
      <c r="DA177" s="119">
        <f t="shared" si="47"/>
        <v>0</v>
      </c>
      <c r="DB177" s="119">
        <f t="shared" si="48"/>
        <v>0</v>
      </c>
      <c r="DC177" s="119">
        <f t="shared" si="49"/>
        <v>0</v>
      </c>
      <c r="DD177" s="119">
        <f t="shared" si="50"/>
        <v>0</v>
      </c>
      <c r="DE177" s="119">
        <f t="shared" si="51"/>
        <v>0</v>
      </c>
      <c r="DF177" s="119">
        <f t="shared" si="52"/>
        <v>0</v>
      </c>
      <c r="DG177" s="119">
        <f t="shared" si="53"/>
        <v>0</v>
      </c>
      <c r="DH177" s="119">
        <f t="shared" si="54"/>
        <v>0</v>
      </c>
      <c r="DI177" s="119">
        <f t="shared" si="55"/>
        <v>0</v>
      </c>
      <c r="DJ177" s="119">
        <f t="shared" si="56"/>
        <v>0</v>
      </c>
      <c r="DK177" s="126" t="str">
        <f t="shared" si="57"/>
        <v>2</v>
      </c>
      <c r="DL177" s="126">
        <f t="shared" ca="1" si="58"/>
        <v>0</v>
      </c>
      <c r="DM177" s="119">
        <f ca="1">IF($K177&lt;&gt;1,IF(ISNUMBER(INDEX(Import.PLE,$K177,DM$16)),IF(INDEX(Import.PLE,$K177,DM$16)&lt;=mediçao,BM177,0),0),PLE!$AA$28*BM177)</f>
        <v>0</v>
      </c>
      <c r="DN177" s="119">
        <f ca="1">IF($K177&lt;&gt;1,IF(ISNUMBER(INDEX(Import.PLE,$K177,DN$16)),IF(INDEX(Import.PLE,$K177,DN$16)&lt;=mediçao,BN177,0),0),PLE!$AA$28*BN177)</f>
        <v>0</v>
      </c>
      <c r="DO177" s="119">
        <f ca="1">IF($K177&lt;&gt;1,IF(ISNUMBER(INDEX(Import.PLE,$K177,DO$16)),IF(INDEX(Import.PLE,$K177,DO$16)&lt;=mediçao,BO177,0),0),PLE!$AA$28*BO177)</f>
        <v>0</v>
      </c>
      <c r="DP177" s="119">
        <f ca="1">IF($K177&lt;&gt;1,IF(ISNUMBER(INDEX(Import.PLE,$K177,DP$16)),IF(INDEX(Import.PLE,$K177,DP$16)&lt;=mediçao,BP177,0),0),PLE!$AA$28*BP177)</f>
        <v>0</v>
      </c>
      <c r="DQ177" s="119">
        <f ca="1">IF($K177&lt;&gt;1,IF(ISNUMBER(INDEX(Import.PLE,$K177,DQ$16)),IF(INDEX(Import.PLE,$K177,DQ$16)&lt;=mediçao,BQ177,0),0),PLE!$AA$28*BQ177)</f>
        <v>0</v>
      </c>
      <c r="DR177" s="119">
        <f ca="1">IF($K177&lt;&gt;1,IF(ISNUMBER(INDEX(Import.PLE,$K177,DR$16)),IF(INDEX(Import.PLE,$K177,DR$16)&lt;=mediçao,BR177,0),0),PLE!$AA$28*BR177)</f>
        <v>0</v>
      </c>
      <c r="DS177" s="119">
        <f ca="1">IF($K177&lt;&gt;1,IF(ISNUMBER(INDEX(Import.PLE,$K177,DS$16)),IF(INDEX(Import.PLE,$K177,DS$16)&lt;=mediçao,BS177,0),0),PLE!$AA$28*BS177)</f>
        <v>0</v>
      </c>
      <c r="DT177" s="119">
        <f ca="1">IF($K177&lt;&gt;1,IF(ISNUMBER(INDEX(Import.PLE,$K177,DT$16)),IF(INDEX(Import.PLE,$K177,DT$16)&lt;=mediçao,BT177,0),0),PLE!$AA$28*BT177)</f>
        <v>0</v>
      </c>
      <c r="DU177" s="119">
        <f ca="1">IF($K177&lt;&gt;1,IF(ISNUMBER(INDEX(Import.PLE,$K177,DU$16)),IF(INDEX(Import.PLE,$K177,DU$16)&lt;=mediçao,BU177,0),0),PLE!$AA$28*BU177)</f>
        <v>0</v>
      </c>
      <c r="DV177" s="119">
        <f ca="1">IF($K177&lt;&gt;1,IF(ISNUMBER(INDEX(Import.PLE,$K177,DV$16)),IF(INDEX(Import.PLE,$K177,DV$16)&lt;=mediçao,BV177,0),0),PLE!$AA$28*BV177)</f>
        <v>0</v>
      </c>
      <c r="DW177" s="119">
        <f ca="1">IF($K177&lt;&gt;1,IF(ISNUMBER(INDEX(Import.PLE,$K177,DW$16)),IF(INDEX(Import.PLE,$K177,DW$16)&lt;=mediçao,BW177,0),0),PLE!$AA$28*BW177)</f>
        <v>0</v>
      </c>
      <c r="DX177" s="119">
        <f ca="1">IF($K177&lt;&gt;1,IF(ISNUMBER(INDEX(Import.PLE,$K177,DX$16)),IF(INDEX(Import.PLE,$K177,DX$16)&lt;=mediçao,BX177,0),0),PLE!$AA$28*BX177)</f>
        <v>0</v>
      </c>
      <c r="DY177" s="119">
        <f ca="1">IF($K177&lt;&gt;1,IF(ISNUMBER(INDEX(Import.PLE,$K177,DY$16)),IF(INDEX(Import.PLE,$K177,DY$16)&lt;=mediçao,BY177,0),0),PLE!$AA$28*BY177)</f>
        <v>0</v>
      </c>
      <c r="DZ177" s="119">
        <f ca="1">IF($K177&lt;&gt;1,IF(ISNUMBER(INDEX(Import.PLE,$K177,DZ$16)),IF(INDEX(Import.PLE,$K177,DZ$16)&lt;=mediçao,BZ177,0),0),PLE!$AA$28*BZ177)</f>
        <v>0</v>
      </c>
      <c r="EA177" s="119">
        <f ca="1">IF($K177&lt;&gt;1,IF(ISNUMBER(INDEX(Import.PLE,$K177,EA$16)),IF(INDEX(Import.PLE,$K177,EA$16)&lt;=mediçao,CA177,0),0),PLE!$AA$28*CA177)</f>
        <v>0</v>
      </c>
      <c r="EB177" s="119">
        <f ca="1">IF($K177&lt;&gt;1,IF(ISNUMBER(INDEX(Import.PLE,$K177,EB$16)),IF(INDEX(Import.PLE,$K177,EB$16)&lt;=mediçao,CB177,0),0),PLE!$AA$28*CB177)</f>
        <v>0</v>
      </c>
      <c r="EC177" s="119">
        <f ca="1">IF($K177&lt;&gt;1,IF(ISNUMBER(INDEX(Import.PLE,$K177,EC$16)),IF(INDEX(Import.PLE,$K177,EC$16)&lt;=mediçao,CC177,0),0),PLE!$AA$28*CC177)</f>
        <v>0</v>
      </c>
      <c r="ED177" s="119">
        <f ca="1">IF($K177&lt;&gt;1,IF(ISNUMBER(INDEX(Import.PLE,$K177,ED$16)),IF(INDEX(Import.PLE,$K177,ED$16)&lt;=mediçao,CD177,0),0),PLE!$AA$28*CD177)</f>
        <v>0</v>
      </c>
      <c r="EE177" s="119">
        <f ca="1">IF($K177&lt;&gt;1,IF(ISNUMBER(INDEX(Import.PLE,$K177,EE$16)),IF(INDEX(Import.PLE,$K177,EE$16)&lt;=mediçao,CE177,0),0),PLE!$AA$28*CE177)</f>
        <v>0</v>
      </c>
      <c r="EF177" s="119">
        <f ca="1">IF($K177&lt;&gt;1,IF(ISNUMBER(INDEX(Import.PLE,$K177,EF$16)),IF(INDEX(Import.PLE,$K177,EF$16)&lt;=mediçao,CF177,0),0),PLE!$AA$28*CF177)</f>
        <v>0</v>
      </c>
      <c r="EG177" s="119">
        <f ca="1">IF($K177&lt;&gt;1,IF(ISNUMBER(INDEX(Import.PLE,$K177,EG$16)),IF(INDEX(Import.PLE,$K177,EG$16)&lt;=mediçao,CG177,0),0),PLE!$AA$28*CG177)</f>
        <v>0</v>
      </c>
      <c r="EH177" s="119">
        <f ca="1">IF($K177&lt;&gt;1,IF(ISNUMBER(INDEX(Import.PLE,$K177,EH$16)),IF(INDEX(Import.PLE,$K177,EH$16)&lt;=mediçao,CH177,0),0),PLE!$AA$28*CH177)</f>
        <v>0</v>
      </c>
      <c r="EI177" s="119">
        <f ca="1">IF($K177&lt;&gt;1,IF(ISNUMBER(INDEX(Import.PLE,$K177,EI$16)),IF(INDEX(Import.PLE,$K177,EI$16)&lt;=mediçao,CI177,0),0),PLE!$AA$28*CI177)</f>
        <v>0</v>
      </c>
      <c r="EJ177" s="119">
        <f ca="1">IF($K177&lt;&gt;1,IF(ISNUMBER(INDEX(Import.PLE,$K177,EJ$16)),IF(INDEX(Import.PLE,$K177,EJ$16)&lt;=mediçao,CJ177,0),0),PLE!$AA$28*CJ177)</f>
        <v>0</v>
      </c>
      <c r="EK177" s="119">
        <f ca="1">IF($K177&lt;&gt;1,IF(ISNUMBER(INDEX(Import.PLE,$K177,EK$16)),IF(INDEX(Import.PLE,$K177,EK$16)&lt;=mediçao,CK177,0),0),PLE!$AA$28*CK177)</f>
        <v>0</v>
      </c>
      <c r="EL177" s="119">
        <f ca="1">IF($K177&lt;&gt;1,IF(ISNUMBER(INDEX(Import.PLE,$K177,EL$16)),IF(INDEX(Import.PLE,$K177,EL$16)&lt;=mediçao,CL177,0),0),PLE!$AA$28*CL177)</f>
        <v>0</v>
      </c>
      <c r="EM177" s="119">
        <f ca="1">IF($K177&lt;&gt;1,IF(ISNUMBER(INDEX(Import.PLE,$K177,EM$16)),IF(INDEX(Import.PLE,$K177,EM$16)&lt;=mediçao,CM177,0),0),PLE!$AA$28*CM177)</f>
        <v>0</v>
      </c>
      <c r="EN177" s="119">
        <f ca="1">IF($K177&lt;&gt;1,IF(ISNUMBER(INDEX(Import.PLE,$K177,EN$16)),IF(INDEX(Import.PLE,$K177,EN$16)&lt;=mediçao,CN177,0),0),PLE!$AA$28*CN177)</f>
        <v>0</v>
      </c>
      <c r="EO177" s="119">
        <f ca="1">IF($K177&lt;&gt;1,IF(ISNUMBER(INDEX(Import.PLE,$K177,EO$16)),IF(INDEX(Import.PLE,$K177,EO$16)&lt;=mediçao,CO177,0),0),PLE!$AA$28*CO177)</f>
        <v>0</v>
      </c>
      <c r="EP177" s="119">
        <f ca="1">IF($K177&lt;&gt;1,IF(ISNUMBER(INDEX(Import.PLE,$K177,EP$16)),IF(INDEX(Import.PLE,$K177,EP$16)&lt;=mediçao,CP177,0),0),PLE!$AA$28*CP177)</f>
        <v>0</v>
      </c>
      <c r="EQ177" s="119">
        <f ca="1">IF($K177&lt;&gt;1,IF(ISNUMBER(INDEX(Import.PLE,$K177,EQ$16)),IF(INDEX(Import.PLE,$K177,EQ$16)&lt;=mediçao,CQ177,0),0),PLE!$AA$28*CQ177)</f>
        <v>0</v>
      </c>
      <c r="ER177" s="119">
        <f ca="1">IF($K177&lt;&gt;1,IF(ISNUMBER(INDEX(Import.PLE,$K177,ER$16)),IF(INDEX(Import.PLE,$K177,ER$16)&lt;=mediçao,CR177,0),0),PLE!$AA$28*CR177)</f>
        <v>0</v>
      </c>
      <c r="ES177" s="119">
        <f ca="1">IF($K177&lt;&gt;1,IF(ISNUMBER(INDEX(Import.PLE,$K177,ES$16)),IF(INDEX(Import.PLE,$K177,ES$16)&lt;=mediçao,CS177,0),0),PLE!$AA$28*CS177)</f>
        <v>0</v>
      </c>
      <c r="ET177" s="119">
        <f ca="1">IF($K177&lt;&gt;1,IF(ISNUMBER(INDEX(Import.PLE,$K177,ET$16)),IF(INDEX(Import.PLE,$K177,ET$16)&lt;=mediçao,CT177,0),0),PLE!$AA$28*CT177)</f>
        <v>0</v>
      </c>
      <c r="EU177" s="119">
        <f ca="1">IF($K177&lt;&gt;1,IF(ISNUMBER(INDEX(Import.PLE,$K177,EU$16)),IF(INDEX(Import.PLE,$K177,EU$16)&lt;=mediçao,CU177,0),0),PLE!$AA$28*CU177)</f>
        <v>0</v>
      </c>
      <c r="EV177" s="119">
        <f ca="1">IF($K177&lt;&gt;1,IF(ISNUMBER(INDEX(Import.PLE,$K177,EV$16)),IF(INDEX(Import.PLE,$K177,EV$16)&lt;=mediçao,CV177,0),0),PLE!$AA$28*CV177)</f>
        <v>0</v>
      </c>
      <c r="EW177" s="119">
        <f ca="1">IF($K177&lt;&gt;1,IF(ISNUMBER(INDEX(Import.PLE,$K177,EW$16)),IF(INDEX(Import.PLE,$K177,EW$16)&lt;=mediçao,CW177,0),0),PLE!$AA$28*CW177)</f>
        <v>0</v>
      </c>
      <c r="EX177" s="119">
        <f ca="1">IF($K177&lt;&gt;1,IF(ISNUMBER(INDEX(Import.PLE,$K177,EX$16)),IF(INDEX(Import.PLE,$K177,EX$16)&lt;=mediçao,CX177,0),0),PLE!$AA$28*CX177)</f>
        <v>0</v>
      </c>
      <c r="EY177" s="119">
        <f ca="1">IF($K177&lt;&gt;1,IF(ISNUMBER(INDEX(Import.PLE,$K177,EY$16)),IF(INDEX(Import.PLE,$K177,EY$16)&lt;=mediçao,CY177,0),0),PLE!$AA$28*CY177)</f>
        <v>0</v>
      </c>
      <c r="EZ177" s="119">
        <f ca="1">IF($K177&lt;&gt;1,IF(ISNUMBER(INDEX(Import.PLE,$K177,EZ$16)),IF(INDEX(Import.PLE,$K177,EZ$16)&lt;=mediçao,CZ177,0),0),PLE!$AA$28*CZ177)</f>
        <v>0</v>
      </c>
      <c r="FA177" s="119">
        <f ca="1">IF($K177&lt;&gt;1,IF(ISNUMBER(INDEX(Import.PLE,$K177,FA$16)),IF(INDEX(Import.PLE,$K177,FA$16)&lt;=mediçao,DA177,0),0),PLE!$AA$28*DA177)</f>
        <v>0</v>
      </c>
      <c r="FB177" s="119">
        <f ca="1">IF($K177&lt;&gt;1,IF(ISNUMBER(INDEX(Import.PLE,$K177,FB$16)),IF(INDEX(Import.PLE,$K177,FB$16)&lt;=mediçao,DB177,0),0),PLE!$AA$28*DB177)</f>
        <v>0</v>
      </c>
      <c r="FC177" s="119">
        <f ca="1">IF($K177&lt;&gt;1,IF(ISNUMBER(INDEX(Import.PLE,$K177,FC$16)),IF(INDEX(Import.PLE,$K177,FC$16)&lt;=mediçao,DC177,0),0),PLE!$AA$28*DC177)</f>
        <v>0</v>
      </c>
      <c r="FD177" s="119">
        <f ca="1">IF($K177&lt;&gt;1,IF(ISNUMBER(INDEX(Import.PLE,$K177,FD$16)),IF(INDEX(Import.PLE,$K177,FD$16)&lt;=mediçao,DD177,0),0),PLE!$AA$28*DD177)</f>
        <v>0</v>
      </c>
      <c r="FE177" s="119">
        <f ca="1">IF($K177&lt;&gt;1,IF(ISNUMBER(INDEX(Import.PLE,$K177,FE$16)),IF(INDEX(Import.PLE,$K177,FE$16)&lt;=mediçao,DE177,0),0),PLE!$AA$28*DE177)</f>
        <v>0</v>
      </c>
      <c r="FF177" s="119">
        <f ca="1">IF($K177&lt;&gt;1,IF(ISNUMBER(INDEX(Import.PLE,$K177,FF$16)),IF(INDEX(Import.PLE,$K177,FF$16)&lt;=mediçao,DF177,0),0),PLE!$AA$28*DF177)</f>
        <v>0</v>
      </c>
      <c r="FG177" s="119">
        <f ca="1">IF($K177&lt;&gt;1,IF(ISNUMBER(INDEX(Import.PLE,$K177,FG$16)),IF(INDEX(Import.PLE,$K177,FG$16)&lt;=mediçao,DG177,0),0),PLE!$AA$28*DG177)</f>
        <v>0</v>
      </c>
      <c r="FH177" s="119">
        <f ca="1">IF($K177&lt;&gt;1,IF(ISNUMBER(INDEX(Import.PLE,$K177,FH$16)),IF(INDEX(Import.PLE,$K177,FH$16)&lt;=mediçao,DH177,0),0),PLE!$AA$28*DH177)</f>
        <v>0</v>
      </c>
      <c r="FI177" s="119">
        <f ca="1">IF($K177&lt;&gt;1,IF(ISNUMBER(INDEX(Import.PLE,$K177,FI$16)),IF(INDEX(Import.PLE,$K177,FI$16)&lt;=mediçao,DI177,0),0),PLE!$AA$28*DI177)</f>
        <v>0</v>
      </c>
      <c r="FJ177" s="119">
        <f ca="1">IF($K177&lt;&gt;1,IF(ISNUMBER(INDEX(Import.PLE,$K177,FJ$16)),IF(INDEX(Import.PLE,$K177,FJ$16)&lt;=mediçao,DJ177,0),0),PLE!$AA$28*DJ177)</f>
        <v>0</v>
      </c>
    </row>
    <row r="178" spans="2:166" s="88" customFormat="1" ht="10.5" x14ac:dyDescent="0.35">
      <c r="B178" s="118">
        <f t="shared" ca="1" si="3"/>
        <v>161</v>
      </c>
      <c r="C178" s="83" t="str">
        <f t="shared" si="4"/>
        <v>Nível</v>
      </c>
      <c r="D178" s="138" t="s">
        <v>490</v>
      </c>
      <c r="E178" s="139" t="s">
        <v>491</v>
      </c>
      <c r="F178" s="137"/>
      <c r="G178" s="174" t="str">
        <f t="shared" si="5"/>
        <v/>
      </c>
      <c r="H178" s="175" t="str">
        <f t="shared" si="6"/>
        <v/>
      </c>
      <c r="I178" s="176">
        <v>21431.3</v>
      </c>
      <c r="J178" s="86"/>
      <c r="K178" s="168" t="str">
        <f>deactivatedados.form1</f>
        <v/>
      </c>
      <c r="L178" s="167"/>
      <c r="M178" s="87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181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1"/>
      <c r="AX178" s="181"/>
      <c r="AY178" s="181"/>
      <c r="AZ178" s="181"/>
      <c r="BA178" s="181"/>
      <c r="BB178" s="181"/>
      <c r="BC178" s="181"/>
      <c r="BD178" s="181"/>
      <c r="BE178" s="181"/>
      <c r="BF178" s="181"/>
      <c r="BG178" s="181"/>
      <c r="BH178" s="181"/>
      <c r="BI178" s="181"/>
      <c r="BJ178" s="181"/>
      <c r="BK178" s="181"/>
      <c r="BM178" s="119">
        <f t="shared" si="7"/>
        <v>0</v>
      </c>
      <c r="BN178" s="119">
        <f t="shared" si="8"/>
        <v>0</v>
      </c>
      <c r="BO178" s="119">
        <f t="shared" si="9"/>
        <v>0</v>
      </c>
      <c r="BP178" s="119">
        <f t="shared" si="10"/>
        <v>0</v>
      </c>
      <c r="BQ178" s="119">
        <f t="shared" si="11"/>
        <v>0</v>
      </c>
      <c r="BR178" s="119">
        <f t="shared" si="12"/>
        <v>0</v>
      </c>
      <c r="BS178" s="119">
        <f t="shared" si="13"/>
        <v>0</v>
      </c>
      <c r="BT178" s="119">
        <f t="shared" si="14"/>
        <v>0</v>
      </c>
      <c r="BU178" s="119">
        <f t="shared" si="15"/>
        <v>0</v>
      </c>
      <c r="BV178" s="119">
        <f t="shared" si="16"/>
        <v>0</v>
      </c>
      <c r="BW178" s="119">
        <f t="shared" si="17"/>
        <v>0</v>
      </c>
      <c r="BX178" s="119">
        <f t="shared" si="18"/>
        <v>0</v>
      </c>
      <c r="BY178" s="119">
        <f t="shared" si="19"/>
        <v>0</v>
      </c>
      <c r="BZ178" s="119">
        <f t="shared" si="20"/>
        <v>0</v>
      </c>
      <c r="CA178" s="119">
        <f t="shared" si="21"/>
        <v>0</v>
      </c>
      <c r="CB178" s="119">
        <f t="shared" si="22"/>
        <v>0</v>
      </c>
      <c r="CC178" s="119">
        <f t="shared" si="23"/>
        <v>0</v>
      </c>
      <c r="CD178" s="119">
        <f t="shared" si="24"/>
        <v>0</v>
      </c>
      <c r="CE178" s="119">
        <f t="shared" si="25"/>
        <v>0</v>
      </c>
      <c r="CF178" s="119">
        <f t="shared" si="26"/>
        <v>0</v>
      </c>
      <c r="CG178" s="119">
        <f t="shared" si="27"/>
        <v>0</v>
      </c>
      <c r="CH178" s="119">
        <f t="shared" si="28"/>
        <v>0</v>
      </c>
      <c r="CI178" s="119">
        <f t="shared" si="29"/>
        <v>0</v>
      </c>
      <c r="CJ178" s="119">
        <f t="shared" si="30"/>
        <v>0</v>
      </c>
      <c r="CK178" s="119">
        <f t="shared" si="31"/>
        <v>0</v>
      </c>
      <c r="CL178" s="119">
        <f t="shared" si="32"/>
        <v>0</v>
      </c>
      <c r="CM178" s="119">
        <f t="shared" si="33"/>
        <v>0</v>
      </c>
      <c r="CN178" s="119">
        <f t="shared" si="34"/>
        <v>0</v>
      </c>
      <c r="CO178" s="119">
        <f t="shared" si="35"/>
        <v>0</v>
      </c>
      <c r="CP178" s="119">
        <f t="shared" si="36"/>
        <v>0</v>
      </c>
      <c r="CQ178" s="119">
        <f t="shared" si="37"/>
        <v>0</v>
      </c>
      <c r="CR178" s="119">
        <f t="shared" si="38"/>
        <v>0</v>
      </c>
      <c r="CS178" s="119">
        <f t="shared" si="39"/>
        <v>0</v>
      </c>
      <c r="CT178" s="119">
        <f t="shared" si="40"/>
        <v>0</v>
      </c>
      <c r="CU178" s="119">
        <f t="shared" si="41"/>
        <v>0</v>
      </c>
      <c r="CV178" s="119">
        <f t="shared" si="42"/>
        <v>0</v>
      </c>
      <c r="CW178" s="119">
        <f t="shared" si="43"/>
        <v>0</v>
      </c>
      <c r="CX178" s="119">
        <f t="shared" si="44"/>
        <v>0</v>
      </c>
      <c r="CY178" s="119">
        <f t="shared" si="45"/>
        <v>0</v>
      </c>
      <c r="CZ178" s="119">
        <f t="shared" si="46"/>
        <v>0</v>
      </c>
      <c r="DA178" s="119">
        <f t="shared" si="47"/>
        <v>0</v>
      </c>
      <c r="DB178" s="119">
        <f t="shared" si="48"/>
        <v>0</v>
      </c>
      <c r="DC178" s="119">
        <f t="shared" si="49"/>
        <v>0</v>
      </c>
      <c r="DD178" s="119">
        <f t="shared" si="50"/>
        <v>0</v>
      </c>
      <c r="DE178" s="119">
        <f t="shared" si="51"/>
        <v>0</v>
      </c>
      <c r="DF178" s="119">
        <f t="shared" si="52"/>
        <v>0</v>
      </c>
      <c r="DG178" s="119">
        <f t="shared" si="53"/>
        <v>0</v>
      </c>
      <c r="DH178" s="119">
        <f t="shared" si="54"/>
        <v>0</v>
      </c>
      <c r="DI178" s="119">
        <f t="shared" si="55"/>
        <v>0</v>
      </c>
      <c r="DJ178" s="119">
        <f t="shared" si="56"/>
        <v>0</v>
      </c>
      <c r="DK178" s="126" t="str">
        <f t="shared" si="57"/>
        <v>2</v>
      </c>
      <c r="DL178" s="126">
        <f t="shared" ca="1" si="58"/>
        <v>0</v>
      </c>
      <c r="DM178" s="119">
        <f ca="1">IF($K178&lt;&gt;1,IF(ISNUMBER(INDEX(Import.PLE,$K178,DM$16)),IF(INDEX(Import.PLE,$K178,DM$16)&lt;=mediçao,BM178,0),0),PLE!$AA$28*BM178)</f>
        <v>0</v>
      </c>
      <c r="DN178" s="119">
        <f ca="1">IF($K178&lt;&gt;1,IF(ISNUMBER(INDEX(Import.PLE,$K178,DN$16)),IF(INDEX(Import.PLE,$K178,DN$16)&lt;=mediçao,BN178,0),0),PLE!$AA$28*BN178)</f>
        <v>0</v>
      </c>
      <c r="DO178" s="119">
        <f ca="1">IF($K178&lt;&gt;1,IF(ISNUMBER(INDEX(Import.PLE,$K178,DO$16)),IF(INDEX(Import.PLE,$K178,DO$16)&lt;=mediçao,BO178,0),0),PLE!$AA$28*BO178)</f>
        <v>0</v>
      </c>
      <c r="DP178" s="119">
        <f ca="1">IF($K178&lt;&gt;1,IF(ISNUMBER(INDEX(Import.PLE,$K178,DP$16)),IF(INDEX(Import.PLE,$K178,DP$16)&lt;=mediçao,BP178,0),0),PLE!$AA$28*BP178)</f>
        <v>0</v>
      </c>
      <c r="DQ178" s="119">
        <f ca="1">IF($K178&lt;&gt;1,IF(ISNUMBER(INDEX(Import.PLE,$K178,DQ$16)),IF(INDEX(Import.PLE,$K178,DQ$16)&lt;=mediçao,BQ178,0),0),PLE!$AA$28*BQ178)</f>
        <v>0</v>
      </c>
      <c r="DR178" s="119">
        <f ca="1">IF($K178&lt;&gt;1,IF(ISNUMBER(INDEX(Import.PLE,$K178,DR$16)),IF(INDEX(Import.PLE,$K178,DR$16)&lt;=mediçao,BR178,0),0),PLE!$AA$28*BR178)</f>
        <v>0</v>
      </c>
      <c r="DS178" s="119">
        <f ca="1">IF($K178&lt;&gt;1,IF(ISNUMBER(INDEX(Import.PLE,$K178,DS$16)),IF(INDEX(Import.PLE,$K178,DS$16)&lt;=mediçao,BS178,0),0),PLE!$AA$28*BS178)</f>
        <v>0</v>
      </c>
      <c r="DT178" s="119">
        <f ca="1">IF($K178&lt;&gt;1,IF(ISNUMBER(INDEX(Import.PLE,$K178,DT$16)),IF(INDEX(Import.PLE,$K178,DT$16)&lt;=mediçao,BT178,0),0),PLE!$AA$28*BT178)</f>
        <v>0</v>
      </c>
      <c r="DU178" s="119">
        <f ca="1">IF($K178&lt;&gt;1,IF(ISNUMBER(INDEX(Import.PLE,$K178,DU$16)),IF(INDEX(Import.PLE,$K178,DU$16)&lt;=mediçao,BU178,0),0),PLE!$AA$28*BU178)</f>
        <v>0</v>
      </c>
      <c r="DV178" s="119">
        <f ca="1">IF($K178&lt;&gt;1,IF(ISNUMBER(INDEX(Import.PLE,$K178,DV$16)),IF(INDEX(Import.PLE,$K178,DV$16)&lt;=mediçao,BV178,0),0),PLE!$AA$28*BV178)</f>
        <v>0</v>
      </c>
      <c r="DW178" s="119">
        <f ca="1">IF($K178&lt;&gt;1,IF(ISNUMBER(INDEX(Import.PLE,$K178,DW$16)),IF(INDEX(Import.PLE,$K178,DW$16)&lt;=mediçao,BW178,0),0),PLE!$AA$28*BW178)</f>
        <v>0</v>
      </c>
      <c r="DX178" s="119">
        <f ca="1">IF($K178&lt;&gt;1,IF(ISNUMBER(INDEX(Import.PLE,$K178,DX$16)),IF(INDEX(Import.PLE,$K178,DX$16)&lt;=mediçao,BX178,0),0),PLE!$AA$28*BX178)</f>
        <v>0</v>
      </c>
      <c r="DY178" s="119">
        <f ca="1">IF($K178&lt;&gt;1,IF(ISNUMBER(INDEX(Import.PLE,$K178,DY$16)),IF(INDEX(Import.PLE,$K178,DY$16)&lt;=mediçao,BY178,0),0),PLE!$AA$28*BY178)</f>
        <v>0</v>
      </c>
      <c r="DZ178" s="119">
        <f ca="1">IF($K178&lt;&gt;1,IF(ISNUMBER(INDEX(Import.PLE,$K178,DZ$16)),IF(INDEX(Import.PLE,$K178,DZ$16)&lt;=mediçao,BZ178,0),0),PLE!$AA$28*BZ178)</f>
        <v>0</v>
      </c>
      <c r="EA178" s="119">
        <f ca="1">IF($K178&lt;&gt;1,IF(ISNUMBER(INDEX(Import.PLE,$K178,EA$16)),IF(INDEX(Import.PLE,$K178,EA$16)&lt;=mediçao,CA178,0),0),PLE!$AA$28*CA178)</f>
        <v>0</v>
      </c>
      <c r="EB178" s="119">
        <f ca="1">IF($K178&lt;&gt;1,IF(ISNUMBER(INDEX(Import.PLE,$K178,EB$16)),IF(INDEX(Import.PLE,$K178,EB$16)&lt;=mediçao,CB178,0),0),PLE!$AA$28*CB178)</f>
        <v>0</v>
      </c>
      <c r="EC178" s="119">
        <f ca="1">IF($K178&lt;&gt;1,IF(ISNUMBER(INDEX(Import.PLE,$K178,EC$16)),IF(INDEX(Import.PLE,$K178,EC$16)&lt;=mediçao,CC178,0),0),PLE!$AA$28*CC178)</f>
        <v>0</v>
      </c>
      <c r="ED178" s="119">
        <f ca="1">IF($K178&lt;&gt;1,IF(ISNUMBER(INDEX(Import.PLE,$K178,ED$16)),IF(INDEX(Import.PLE,$K178,ED$16)&lt;=mediçao,CD178,0),0),PLE!$AA$28*CD178)</f>
        <v>0</v>
      </c>
      <c r="EE178" s="119">
        <f ca="1">IF($K178&lt;&gt;1,IF(ISNUMBER(INDEX(Import.PLE,$K178,EE$16)),IF(INDEX(Import.PLE,$K178,EE$16)&lt;=mediçao,CE178,0),0),PLE!$AA$28*CE178)</f>
        <v>0</v>
      </c>
      <c r="EF178" s="119">
        <f ca="1">IF($K178&lt;&gt;1,IF(ISNUMBER(INDEX(Import.PLE,$K178,EF$16)),IF(INDEX(Import.PLE,$K178,EF$16)&lt;=mediçao,CF178,0),0),PLE!$AA$28*CF178)</f>
        <v>0</v>
      </c>
      <c r="EG178" s="119">
        <f ca="1">IF($K178&lt;&gt;1,IF(ISNUMBER(INDEX(Import.PLE,$K178,EG$16)),IF(INDEX(Import.PLE,$K178,EG$16)&lt;=mediçao,CG178,0),0),PLE!$AA$28*CG178)</f>
        <v>0</v>
      </c>
      <c r="EH178" s="119">
        <f ca="1">IF($K178&lt;&gt;1,IF(ISNUMBER(INDEX(Import.PLE,$K178,EH$16)),IF(INDEX(Import.PLE,$K178,EH$16)&lt;=mediçao,CH178,0),0),PLE!$AA$28*CH178)</f>
        <v>0</v>
      </c>
      <c r="EI178" s="119">
        <f ca="1">IF($K178&lt;&gt;1,IF(ISNUMBER(INDEX(Import.PLE,$K178,EI$16)),IF(INDEX(Import.PLE,$K178,EI$16)&lt;=mediçao,CI178,0),0),PLE!$AA$28*CI178)</f>
        <v>0</v>
      </c>
      <c r="EJ178" s="119">
        <f ca="1">IF($K178&lt;&gt;1,IF(ISNUMBER(INDEX(Import.PLE,$K178,EJ$16)),IF(INDEX(Import.PLE,$K178,EJ$16)&lt;=mediçao,CJ178,0),0),PLE!$AA$28*CJ178)</f>
        <v>0</v>
      </c>
      <c r="EK178" s="119">
        <f ca="1">IF($K178&lt;&gt;1,IF(ISNUMBER(INDEX(Import.PLE,$K178,EK$16)),IF(INDEX(Import.PLE,$K178,EK$16)&lt;=mediçao,CK178,0),0),PLE!$AA$28*CK178)</f>
        <v>0</v>
      </c>
      <c r="EL178" s="119">
        <f ca="1">IF($K178&lt;&gt;1,IF(ISNUMBER(INDEX(Import.PLE,$K178,EL$16)),IF(INDEX(Import.PLE,$K178,EL$16)&lt;=mediçao,CL178,0),0),PLE!$AA$28*CL178)</f>
        <v>0</v>
      </c>
      <c r="EM178" s="119">
        <f ca="1">IF($K178&lt;&gt;1,IF(ISNUMBER(INDEX(Import.PLE,$K178,EM$16)),IF(INDEX(Import.PLE,$K178,EM$16)&lt;=mediçao,CM178,0),0),PLE!$AA$28*CM178)</f>
        <v>0</v>
      </c>
      <c r="EN178" s="119">
        <f ca="1">IF($K178&lt;&gt;1,IF(ISNUMBER(INDEX(Import.PLE,$K178,EN$16)),IF(INDEX(Import.PLE,$K178,EN$16)&lt;=mediçao,CN178,0),0),PLE!$AA$28*CN178)</f>
        <v>0</v>
      </c>
      <c r="EO178" s="119">
        <f ca="1">IF($K178&lt;&gt;1,IF(ISNUMBER(INDEX(Import.PLE,$K178,EO$16)),IF(INDEX(Import.PLE,$K178,EO$16)&lt;=mediçao,CO178,0),0),PLE!$AA$28*CO178)</f>
        <v>0</v>
      </c>
      <c r="EP178" s="119">
        <f ca="1">IF($K178&lt;&gt;1,IF(ISNUMBER(INDEX(Import.PLE,$K178,EP$16)),IF(INDEX(Import.PLE,$K178,EP$16)&lt;=mediçao,CP178,0),0),PLE!$AA$28*CP178)</f>
        <v>0</v>
      </c>
      <c r="EQ178" s="119">
        <f ca="1">IF($K178&lt;&gt;1,IF(ISNUMBER(INDEX(Import.PLE,$K178,EQ$16)),IF(INDEX(Import.PLE,$K178,EQ$16)&lt;=mediçao,CQ178,0),0),PLE!$AA$28*CQ178)</f>
        <v>0</v>
      </c>
      <c r="ER178" s="119">
        <f ca="1">IF($K178&lt;&gt;1,IF(ISNUMBER(INDEX(Import.PLE,$K178,ER$16)),IF(INDEX(Import.PLE,$K178,ER$16)&lt;=mediçao,CR178,0),0),PLE!$AA$28*CR178)</f>
        <v>0</v>
      </c>
      <c r="ES178" s="119">
        <f ca="1">IF($K178&lt;&gt;1,IF(ISNUMBER(INDEX(Import.PLE,$K178,ES$16)),IF(INDEX(Import.PLE,$K178,ES$16)&lt;=mediçao,CS178,0),0),PLE!$AA$28*CS178)</f>
        <v>0</v>
      </c>
      <c r="ET178" s="119">
        <f ca="1">IF($K178&lt;&gt;1,IF(ISNUMBER(INDEX(Import.PLE,$K178,ET$16)),IF(INDEX(Import.PLE,$K178,ET$16)&lt;=mediçao,CT178,0),0),PLE!$AA$28*CT178)</f>
        <v>0</v>
      </c>
      <c r="EU178" s="119">
        <f ca="1">IF($K178&lt;&gt;1,IF(ISNUMBER(INDEX(Import.PLE,$K178,EU$16)),IF(INDEX(Import.PLE,$K178,EU$16)&lt;=mediçao,CU178,0),0),PLE!$AA$28*CU178)</f>
        <v>0</v>
      </c>
      <c r="EV178" s="119">
        <f ca="1">IF($K178&lt;&gt;1,IF(ISNUMBER(INDEX(Import.PLE,$K178,EV$16)),IF(INDEX(Import.PLE,$K178,EV$16)&lt;=mediçao,CV178,0),0),PLE!$AA$28*CV178)</f>
        <v>0</v>
      </c>
      <c r="EW178" s="119">
        <f ca="1">IF($K178&lt;&gt;1,IF(ISNUMBER(INDEX(Import.PLE,$K178,EW$16)),IF(INDEX(Import.PLE,$K178,EW$16)&lt;=mediçao,CW178,0),0),PLE!$AA$28*CW178)</f>
        <v>0</v>
      </c>
      <c r="EX178" s="119">
        <f ca="1">IF($K178&lt;&gt;1,IF(ISNUMBER(INDEX(Import.PLE,$K178,EX$16)),IF(INDEX(Import.PLE,$K178,EX$16)&lt;=mediçao,CX178,0),0),PLE!$AA$28*CX178)</f>
        <v>0</v>
      </c>
      <c r="EY178" s="119">
        <f ca="1">IF($K178&lt;&gt;1,IF(ISNUMBER(INDEX(Import.PLE,$K178,EY$16)),IF(INDEX(Import.PLE,$K178,EY$16)&lt;=mediçao,CY178,0),0),PLE!$AA$28*CY178)</f>
        <v>0</v>
      </c>
      <c r="EZ178" s="119">
        <f ca="1">IF($K178&lt;&gt;1,IF(ISNUMBER(INDEX(Import.PLE,$K178,EZ$16)),IF(INDEX(Import.PLE,$K178,EZ$16)&lt;=mediçao,CZ178,0),0),PLE!$AA$28*CZ178)</f>
        <v>0</v>
      </c>
      <c r="FA178" s="119">
        <f ca="1">IF($K178&lt;&gt;1,IF(ISNUMBER(INDEX(Import.PLE,$K178,FA$16)),IF(INDEX(Import.PLE,$K178,FA$16)&lt;=mediçao,DA178,0),0),PLE!$AA$28*DA178)</f>
        <v>0</v>
      </c>
      <c r="FB178" s="119">
        <f ca="1">IF($K178&lt;&gt;1,IF(ISNUMBER(INDEX(Import.PLE,$K178,FB$16)),IF(INDEX(Import.PLE,$K178,FB$16)&lt;=mediçao,DB178,0),0),PLE!$AA$28*DB178)</f>
        <v>0</v>
      </c>
      <c r="FC178" s="119">
        <f ca="1">IF($K178&lt;&gt;1,IF(ISNUMBER(INDEX(Import.PLE,$K178,FC$16)),IF(INDEX(Import.PLE,$K178,FC$16)&lt;=mediçao,DC178,0),0),PLE!$AA$28*DC178)</f>
        <v>0</v>
      </c>
      <c r="FD178" s="119">
        <f ca="1">IF($K178&lt;&gt;1,IF(ISNUMBER(INDEX(Import.PLE,$K178,FD$16)),IF(INDEX(Import.PLE,$K178,FD$16)&lt;=mediçao,DD178,0),0),PLE!$AA$28*DD178)</f>
        <v>0</v>
      </c>
      <c r="FE178" s="119">
        <f ca="1">IF($K178&lt;&gt;1,IF(ISNUMBER(INDEX(Import.PLE,$K178,FE$16)),IF(INDEX(Import.PLE,$K178,FE$16)&lt;=mediçao,DE178,0),0),PLE!$AA$28*DE178)</f>
        <v>0</v>
      </c>
      <c r="FF178" s="119">
        <f ca="1">IF($K178&lt;&gt;1,IF(ISNUMBER(INDEX(Import.PLE,$K178,FF$16)),IF(INDEX(Import.PLE,$K178,FF$16)&lt;=mediçao,DF178,0),0),PLE!$AA$28*DF178)</f>
        <v>0</v>
      </c>
      <c r="FG178" s="119">
        <f ca="1">IF($K178&lt;&gt;1,IF(ISNUMBER(INDEX(Import.PLE,$K178,FG$16)),IF(INDEX(Import.PLE,$K178,FG$16)&lt;=mediçao,DG178,0),0),PLE!$AA$28*DG178)</f>
        <v>0</v>
      </c>
      <c r="FH178" s="119">
        <f ca="1">IF($K178&lt;&gt;1,IF(ISNUMBER(INDEX(Import.PLE,$K178,FH$16)),IF(INDEX(Import.PLE,$K178,FH$16)&lt;=mediçao,DH178,0),0),PLE!$AA$28*DH178)</f>
        <v>0</v>
      </c>
      <c r="FI178" s="119">
        <f ca="1">IF($K178&lt;&gt;1,IF(ISNUMBER(INDEX(Import.PLE,$K178,FI$16)),IF(INDEX(Import.PLE,$K178,FI$16)&lt;=mediçao,DI178,0),0),PLE!$AA$28*DI178)</f>
        <v>0</v>
      </c>
      <c r="FJ178" s="119">
        <f ca="1">IF($K178&lt;&gt;1,IF(ISNUMBER(INDEX(Import.PLE,$K178,FJ$16)),IF(INDEX(Import.PLE,$K178,FJ$16)&lt;=mediçao,DJ178,0),0),PLE!$AA$28*DJ178)</f>
        <v>0</v>
      </c>
    </row>
    <row r="179" spans="2:166" s="88" customFormat="1" ht="11.25" customHeight="1" x14ac:dyDescent="0.35">
      <c r="B179" s="118">
        <f t="shared" ca="1" si="3"/>
        <v>162</v>
      </c>
      <c r="C179" s="83" t="str">
        <f t="shared" si="4"/>
        <v>Serviço</v>
      </c>
      <c r="D179" s="138" t="s">
        <v>492</v>
      </c>
      <c r="E179" s="139" t="s">
        <v>493</v>
      </c>
      <c r="F179" s="137" t="s">
        <v>201</v>
      </c>
      <c r="G179" s="174">
        <f t="shared" si="5"/>
        <v>16.2</v>
      </c>
      <c r="H179" s="175">
        <f t="shared" si="6"/>
        <v>1084.7901234567901</v>
      </c>
      <c r="I179" s="176">
        <v>17573.599999999999</v>
      </c>
      <c r="J179" s="86"/>
      <c r="K179" s="168">
        <f>deactivatedados.form1</f>
        <v>22</v>
      </c>
      <c r="L179" s="167" t="s">
        <v>722</v>
      </c>
      <c r="M179" s="87"/>
      <c r="N179" s="181">
        <v>16.2</v>
      </c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1"/>
      <c r="AB179" s="181"/>
      <c r="AC179" s="181"/>
      <c r="AD179" s="181"/>
      <c r="AE179" s="181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1"/>
      <c r="AT179" s="181"/>
      <c r="AU179" s="181"/>
      <c r="AV179" s="181"/>
      <c r="AW179" s="181"/>
      <c r="AX179" s="181"/>
      <c r="AY179" s="181"/>
      <c r="AZ179" s="181"/>
      <c r="BA179" s="181"/>
      <c r="BB179" s="181"/>
      <c r="BC179" s="181"/>
      <c r="BD179" s="181"/>
      <c r="BE179" s="181"/>
      <c r="BF179" s="181"/>
      <c r="BG179" s="181"/>
      <c r="BH179" s="181"/>
      <c r="BI179" s="181"/>
      <c r="BJ179" s="181"/>
      <c r="BK179" s="181"/>
      <c r="BM179" s="119">
        <f t="shared" ca="1" si="7"/>
        <v>17573.599999999999</v>
      </c>
      <c r="BN179" s="119">
        <f t="shared" si="8"/>
        <v>0</v>
      </c>
      <c r="BO179" s="119">
        <f t="shared" si="9"/>
        <v>0</v>
      </c>
      <c r="BP179" s="119">
        <f t="shared" si="10"/>
        <v>0</v>
      </c>
      <c r="BQ179" s="119">
        <f t="shared" si="11"/>
        <v>0</v>
      </c>
      <c r="BR179" s="119">
        <f t="shared" si="12"/>
        <v>0</v>
      </c>
      <c r="BS179" s="119">
        <f t="shared" si="13"/>
        <v>0</v>
      </c>
      <c r="BT179" s="119">
        <f t="shared" si="14"/>
        <v>0</v>
      </c>
      <c r="BU179" s="119">
        <f t="shared" si="15"/>
        <v>0</v>
      </c>
      <c r="BV179" s="119">
        <f t="shared" si="16"/>
        <v>0</v>
      </c>
      <c r="BW179" s="119">
        <f t="shared" si="17"/>
        <v>0</v>
      </c>
      <c r="BX179" s="119">
        <f t="shared" si="18"/>
        <v>0</v>
      </c>
      <c r="BY179" s="119">
        <f t="shared" si="19"/>
        <v>0</v>
      </c>
      <c r="BZ179" s="119">
        <f t="shared" si="20"/>
        <v>0</v>
      </c>
      <c r="CA179" s="119">
        <f t="shared" si="21"/>
        <v>0</v>
      </c>
      <c r="CB179" s="119">
        <f t="shared" si="22"/>
        <v>0</v>
      </c>
      <c r="CC179" s="119">
        <f t="shared" si="23"/>
        <v>0</v>
      </c>
      <c r="CD179" s="119">
        <f t="shared" si="24"/>
        <v>0</v>
      </c>
      <c r="CE179" s="119">
        <f t="shared" si="25"/>
        <v>0</v>
      </c>
      <c r="CF179" s="119">
        <f t="shared" si="26"/>
        <v>0</v>
      </c>
      <c r="CG179" s="119">
        <f t="shared" si="27"/>
        <v>0</v>
      </c>
      <c r="CH179" s="119">
        <f t="shared" si="28"/>
        <v>0</v>
      </c>
      <c r="CI179" s="119">
        <f t="shared" si="29"/>
        <v>0</v>
      </c>
      <c r="CJ179" s="119">
        <f t="shared" si="30"/>
        <v>0</v>
      </c>
      <c r="CK179" s="119">
        <f t="shared" si="31"/>
        <v>0</v>
      </c>
      <c r="CL179" s="119">
        <f t="shared" si="32"/>
        <v>0</v>
      </c>
      <c r="CM179" s="119">
        <f t="shared" si="33"/>
        <v>0</v>
      </c>
      <c r="CN179" s="119">
        <f t="shared" si="34"/>
        <v>0</v>
      </c>
      <c r="CO179" s="119">
        <f t="shared" si="35"/>
        <v>0</v>
      </c>
      <c r="CP179" s="119">
        <f t="shared" si="36"/>
        <v>0</v>
      </c>
      <c r="CQ179" s="119">
        <f t="shared" si="37"/>
        <v>0</v>
      </c>
      <c r="CR179" s="119">
        <f t="shared" si="38"/>
        <v>0</v>
      </c>
      <c r="CS179" s="119">
        <f t="shared" si="39"/>
        <v>0</v>
      </c>
      <c r="CT179" s="119">
        <f t="shared" si="40"/>
        <v>0</v>
      </c>
      <c r="CU179" s="119">
        <f t="shared" si="41"/>
        <v>0</v>
      </c>
      <c r="CV179" s="119">
        <f t="shared" si="42"/>
        <v>0</v>
      </c>
      <c r="CW179" s="119">
        <f t="shared" si="43"/>
        <v>0</v>
      </c>
      <c r="CX179" s="119">
        <f t="shared" si="44"/>
        <v>0</v>
      </c>
      <c r="CY179" s="119">
        <f t="shared" si="45"/>
        <v>0</v>
      </c>
      <c r="CZ179" s="119">
        <f t="shared" si="46"/>
        <v>0</v>
      </c>
      <c r="DA179" s="119">
        <f t="shared" si="47"/>
        <v>0</v>
      </c>
      <c r="DB179" s="119">
        <f t="shared" si="48"/>
        <v>0</v>
      </c>
      <c r="DC179" s="119">
        <f t="shared" si="49"/>
        <v>0</v>
      </c>
      <c r="DD179" s="119">
        <f t="shared" si="50"/>
        <v>0</v>
      </c>
      <c r="DE179" s="119">
        <f t="shared" si="51"/>
        <v>0</v>
      </c>
      <c r="DF179" s="119">
        <f t="shared" si="52"/>
        <v>0</v>
      </c>
      <c r="DG179" s="119">
        <f t="shared" si="53"/>
        <v>0</v>
      </c>
      <c r="DH179" s="119">
        <f t="shared" si="54"/>
        <v>0</v>
      </c>
      <c r="DI179" s="119">
        <f t="shared" si="55"/>
        <v>0</v>
      </c>
      <c r="DJ179" s="119">
        <f t="shared" si="56"/>
        <v>0</v>
      </c>
      <c r="DK179" s="126" t="str">
        <f t="shared" si="57"/>
        <v>2</v>
      </c>
      <c r="DL179" s="126">
        <f t="shared" ca="1" si="58"/>
        <v>0</v>
      </c>
      <c r="DM179" s="119">
        <f ca="1">IF($K179&lt;&gt;1,IF(ISNUMBER(INDEX(Import.PLE,$K179,DM$16)),IF(INDEX(Import.PLE,$K179,DM$16)&lt;=mediçao,BM179,0),0),PLE!$AA$28*BM179)</f>
        <v>0</v>
      </c>
      <c r="DN179" s="119">
        <f ca="1">IF($K179&lt;&gt;1,IF(ISNUMBER(INDEX(Import.PLE,$K179,DN$16)),IF(INDEX(Import.PLE,$K179,DN$16)&lt;=mediçao,BN179,0),0),PLE!$AA$28*BN179)</f>
        <v>0</v>
      </c>
      <c r="DO179" s="119">
        <f ca="1">IF($K179&lt;&gt;1,IF(ISNUMBER(INDEX(Import.PLE,$K179,DO$16)),IF(INDEX(Import.PLE,$K179,DO$16)&lt;=mediçao,BO179,0),0),PLE!$AA$28*BO179)</f>
        <v>0</v>
      </c>
      <c r="DP179" s="119">
        <f ca="1">IF($K179&lt;&gt;1,IF(ISNUMBER(INDEX(Import.PLE,$K179,DP$16)),IF(INDEX(Import.PLE,$K179,DP$16)&lt;=mediçao,BP179,0),0),PLE!$AA$28*BP179)</f>
        <v>0</v>
      </c>
      <c r="DQ179" s="119">
        <f ca="1">IF($K179&lt;&gt;1,IF(ISNUMBER(INDEX(Import.PLE,$K179,DQ$16)),IF(INDEX(Import.PLE,$K179,DQ$16)&lt;=mediçao,BQ179,0),0),PLE!$AA$28*BQ179)</f>
        <v>0</v>
      </c>
      <c r="DR179" s="119">
        <f ca="1">IF($K179&lt;&gt;1,IF(ISNUMBER(INDEX(Import.PLE,$K179,DR$16)),IF(INDEX(Import.PLE,$K179,DR$16)&lt;=mediçao,BR179,0),0),PLE!$AA$28*BR179)</f>
        <v>0</v>
      </c>
      <c r="DS179" s="119">
        <f ca="1">IF($K179&lt;&gt;1,IF(ISNUMBER(INDEX(Import.PLE,$K179,DS$16)),IF(INDEX(Import.PLE,$K179,DS$16)&lt;=mediçao,BS179,0),0),PLE!$AA$28*BS179)</f>
        <v>0</v>
      </c>
      <c r="DT179" s="119">
        <f ca="1">IF($K179&lt;&gt;1,IF(ISNUMBER(INDEX(Import.PLE,$K179,DT$16)),IF(INDEX(Import.PLE,$K179,DT$16)&lt;=mediçao,BT179,0),0),PLE!$AA$28*BT179)</f>
        <v>0</v>
      </c>
      <c r="DU179" s="119">
        <f ca="1">IF($K179&lt;&gt;1,IF(ISNUMBER(INDEX(Import.PLE,$K179,DU$16)),IF(INDEX(Import.PLE,$K179,DU$16)&lt;=mediçao,BU179,0),0),PLE!$AA$28*BU179)</f>
        <v>0</v>
      </c>
      <c r="DV179" s="119">
        <f ca="1">IF($K179&lt;&gt;1,IF(ISNUMBER(INDEX(Import.PLE,$K179,DV$16)),IF(INDEX(Import.PLE,$K179,DV$16)&lt;=mediçao,BV179,0),0),PLE!$AA$28*BV179)</f>
        <v>0</v>
      </c>
      <c r="DW179" s="119">
        <f ca="1">IF($K179&lt;&gt;1,IF(ISNUMBER(INDEX(Import.PLE,$K179,DW$16)),IF(INDEX(Import.PLE,$K179,DW$16)&lt;=mediçao,BW179,0),0),PLE!$AA$28*BW179)</f>
        <v>0</v>
      </c>
      <c r="DX179" s="119">
        <f ca="1">IF($K179&lt;&gt;1,IF(ISNUMBER(INDEX(Import.PLE,$K179,DX$16)),IF(INDEX(Import.PLE,$K179,DX$16)&lt;=mediçao,BX179,0),0),PLE!$AA$28*BX179)</f>
        <v>0</v>
      </c>
      <c r="DY179" s="119">
        <f ca="1">IF($K179&lt;&gt;1,IF(ISNUMBER(INDEX(Import.PLE,$K179,DY$16)),IF(INDEX(Import.PLE,$K179,DY$16)&lt;=mediçao,BY179,0),0),PLE!$AA$28*BY179)</f>
        <v>0</v>
      </c>
      <c r="DZ179" s="119">
        <f ca="1">IF($K179&lt;&gt;1,IF(ISNUMBER(INDEX(Import.PLE,$K179,DZ$16)),IF(INDEX(Import.PLE,$K179,DZ$16)&lt;=mediçao,BZ179,0),0),PLE!$AA$28*BZ179)</f>
        <v>0</v>
      </c>
      <c r="EA179" s="119">
        <f ca="1">IF($K179&lt;&gt;1,IF(ISNUMBER(INDEX(Import.PLE,$K179,EA$16)),IF(INDEX(Import.PLE,$K179,EA$16)&lt;=mediçao,CA179,0),0),PLE!$AA$28*CA179)</f>
        <v>0</v>
      </c>
      <c r="EB179" s="119">
        <f ca="1">IF($K179&lt;&gt;1,IF(ISNUMBER(INDEX(Import.PLE,$K179,EB$16)),IF(INDEX(Import.PLE,$K179,EB$16)&lt;=mediçao,CB179,0),0),PLE!$AA$28*CB179)</f>
        <v>0</v>
      </c>
      <c r="EC179" s="119">
        <f ca="1">IF($K179&lt;&gt;1,IF(ISNUMBER(INDEX(Import.PLE,$K179,EC$16)),IF(INDEX(Import.PLE,$K179,EC$16)&lt;=mediçao,CC179,0),0),PLE!$AA$28*CC179)</f>
        <v>0</v>
      </c>
      <c r="ED179" s="119">
        <f ca="1">IF($K179&lt;&gt;1,IF(ISNUMBER(INDEX(Import.PLE,$K179,ED$16)),IF(INDEX(Import.PLE,$K179,ED$16)&lt;=mediçao,CD179,0),0),PLE!$AA$28*CD179)</f>
        <v>0</v>
      </c>
      <c r="EE179" s="119">
        <f ca="1">IF($K179&lt;&gt;1,IF(ISNUMBER(INDEX(Import.PLE,$K179,EE$16)),IF(INDEX(Import.PLE,$K179,EE$16)&lt;=mediçao,CE179,0),0),PLE!$AA$28*CE179)</f>
        <v>0</v>
      </c>
      <c r="EF179" s="119">
        <f ca="1">IF($K179&lt;&gt;1,IF(ISNUMBER(INDEX(Import.PLE,$K179,EF$16)),IF(INDEX(Import.PLE,$K179,EF$16)&lt;=mediçao,CF179,0),0),PLE!$AA$28*CF179)</f>
        <v>0</v>
      </c>
      <c r="EG179" s="119">
        <f ca="1">IF($K179&lt;&gt;1,IF(ISNUMBER(INDEX(Import.PLE,$K179,EG$16)),IF(INDEX(Import.PLE,$K179,EG$16)&lt;=mediçao,CG179,0),0),PLE!$AA$28*CG179)</f>
        <v>0</v>
      </c>
      <c r="EH179" s="119">
        <f ca="1">IF($K179&lt;&gt;1,IF(ISNUMBER(INDEX(Import.PLE,$K179,EH$16)),IF(INDEX(Import.PLE,$K179,EH$16)&lt;=mediçao,CH179,0),0),PLE!$AA$28*CH179)</f>
        <v>0</v>
      </c>
      <c r="EI179" s="119">
        <f ca="1">IF($K179&lt;&gt;1,IF(ISNUMBER(INDEX(Import.PLE,$K179,EI$16)),IF(INDEX(Import.PLE,$K179,EI$16)&lt;=mediçao,CI179,0),0),PLE!$AA$28*CI179)</f>
        <v>0</v>
      </c>
      <c r="EJ179" s="119">
        <f ca="1">IF($K179&lt;&gt;1,IF(ISNUMBER(INDEX(Import.PLE,$K179,EJ$16)),IF(INDEX(Import.PLE,$K179,EJ$16)&lt;=mediçao,CJ179,0),0),PLE!$AA$28*CJ179)</f>
        <v>0</v>
      </c>
      <c r="EK179" s="119">
        <f ca="1">IF($K179&lt;&gt;1,IF(ISNUMBER(INDEX(Import.PLE,$K179,EK$16)),IF(INDEX(Import.PLE,$K179,EK$16)&lt;=mediçao,CK179,0),0),PLE!$AA$28*CK179)</f>
        <v>0</v>
      </c>
      <c r="EL179" s="119">
        <f ca="1">IF($K179&lt;&gt;1,IF(ISNUMBER(INDEX(Import.PLE,$K179,EL$16)),IF(INDEX(Import.PLE,$K179,EL$16)&lt;=mediçao,CL179,0),0),PLE!$AA$28*CL179)</f>
        <v>0</v>
      </c>
      <c r="EM179" s="119">
        <f ca="1">IF($K179&lt;&gt;1,IF(ISNUMBER(INDEX(Import.PLE,$K179,EM$16)),IF(INDEX(Import.PLE,$K179,EM$16)&lt;=mediçao,CM179,0),0),PLE!$AA$28*CM179)</f>
        <v>0</v>
      </c>
      <c r="EN179" s="119">
        <f ca="1">IF($K179&lt;&gt;1,IF(ISNUMBER(INDEX(Import.PLE,$K179,EN$16)),IF(INDEX(Import.PLE,$K179,EN$16)&lt;=mediçao,CN179,0),0),PLE!$AA$28*CN179)</f>
        <v>0</v>
      </c>
      <c r="EO179" s="119">
        <f ca="1">IF($K179&lt;&gt;1,IF(ISNUMBER(INDEX(Import.PLE,$K179,EO$16)),IF(INDEX(Import.PLE,$K179,EO$16)&lt;=mediçao,CO179,0),0),PLE!$AA$28*CO179)</f>
        <v>0</v>
      </c>
      <c r="EP179" s="119">
        <f ca="1">IF($K179&lt;&gt;1,IF(ISNUMBER(INDEX(Import.PLE,$K179,EP$16)),IF(INDEX(Import.PLE,$K179,EP$16)&lt;=mediçao,CP179,0),0),PLE!$AA$28*CP179)</f>
        <v>0</v>
      </c>
      <c r="EQ179" s="119">
        <f ca="1">IF($K179&lt;&gt;1,IF(ISNUMBER(INDEX(Import.PLE,$K179,EQ$16)),IF(INDEX(Import.PLE,$K179,EQ$16)&lt;=mediçao,CQ179,0),0),PLE!$AA$28*CQ179)</f>
        <v>0</v>
      </c>
      <c r="ER179" s="119">
        <f ca="1">IF($K179&lt;&gt;1,IF(ISNUMBER(INDEX(Import.PLE,$K179,ER$16)),IF(INDEX(Import.PLE,$K179,ER$16)&lt;=mediçao,CR179,0),0),PLE!$AA$28*CR179)</f>
        <v>0</v>
      </c>
      <c r="ES179" s="119">
        <f ca="1">IF($K179&lt;&gt;1,IF(ISNUMBER(INDEX(Import.PLE,$K179,ES$16)),IF(INDEX(Import.PLE,$K179,ES$16)&lt;=mediçao,CS179,0),0),PLE!$AA$28*CS179)</f>
        <v>0</v>
      </c>
      <c r="ET179" s="119">
        <f ca="1">IF($K179&lt;&gt;1,IF(ISNUMBER(INDEX(Import.PLE,$K179,ET$16)),IF(INDEX(Import.PLE,$K179,ET$16)&lt;=mediçao,CT179,0),0),PLE!$AA$28*CT179)</f>
        <v>0</v>
      </c>
      <c r="EU179" s="119">
        <f ca="1">IF($K179&lt;&gt;1,IF(ISNUMBER(INDEX(Import.PLE,$K179,EU$16)),IF(INDEX(Import.PLE,$K179,EU$16)&lt;=mediçao,CU179,0),0),PLE!$AA$28*CU179)</f>
        <v>0</v>
      </c>
      <c r="EV179" s="119">
        <f ca="1">IF($K179&lt;&gt;1,IF(ISNUMBER(INDEX(Import.PLE,$K179,EV$16)),IF(INDEX(Import.PLE,$K179,EV$16)&lt;=mediçao,CV179,0),0),PLE!$AA$28*CV179)</f>
        <v>0</v>
      </c>
      <c r="EW179" s="119">
        <f ca="1">IF($K179&lt;&gt;1,IF(ISNUMBER(INDEX(Import.PLE,$K179,EW$16)),IF(INDEX(Import.PLE,$K179,EW$16)&lt;=mediçao,CW179,0),0),PLE!$AA$28*CW179)</f>
        <v>0</v>
      </c>
      <c r="EX179" s="119">
        <f ca="1">IF($K179&lt;&gt;1,IF(ISNUMBER(INDEX(Import.PLE,$K179,EX$16)),IF(INDEX(Import.PLE,$K179,EX$16)&lt;=mediçao,CX179,0),0),PLE!$AA$28*CX179)</f>
        <v>0</v>
      </c>
      <c r="EY179" s="119">
        <f ca="1">IF($K179&lt;&gt;1,IF(ISNUMBER(INDEX(Import.PLE,$K179,EY$16)),IF(INDEX(Import.PLE,$K179,EY$16)&lt;=mediçao,CY179,0),0),PLE!$AA$28*CY179)</f>
        <v>0</v>
      </c>
      <c r="EZ179" s="119">
        <f ca="1">IF($K179&lt;&gt;1,IF(ISNUMBER(INDEX(Import.PLE,$K179,EZ$16)),IF(INDEX(Import.PLE,$K179,EZ$16)&lt;=mediçao,CZ179,0),0),PLE!$AA$28*CZ179)</f>
        <v>0</v>
      </c>
      <c r="FA179" s="119">
        <f ca="1">IF($K179&lt;&gt;1,IF(ISNUMBER(INDEX(Import.PLE,$K179,FA$16)),IF(INDEX(Import.PLE,$K179,FA$16)&lt;=mediçao,DA179,0),0),PLE!$AA$28*DA179)</f>
        <v>0</v>
      </c>
      <c r="FB179" s="119">
        <f ca="1">IF($K179&lt;&gt;1,IF(ISNUMBER(INDEX(Import.PLE,$K179,FB$16)),IF(INDEX(Import.PLE,$K179,FB$16)&lt;=mediçao,DB179,0),0),PLE!$AA$28*DB179)</f>
        <v>0</v>
      </c>
      <c r="FC179" s="119">
        <f ca="1">IF($K179&lt;&gt;1,IF(ISNUMBER(INDEX(Import.PLE,$K179,FC$16)),IF(INDEX(Import.PLE,$K179,FC$16)&lt;=mediçao,DC179,0),0),PLE!$AA$28*DC179)</f>
        <v>0</v>
      </c>
      <c r="FD179" s="119">
        <f ca="1">IF($K179&lt;&gt;1,IF(ISNUMBER(INDEX(Import.PLE,$K179,FD$16)),IF(INDEX(Import.PLE,$K179,FD$16)&lt;=mediçao,DD179,0),0),PLE!$AA$28*DD179)</f>
        <v>0</v>
      </c>
      <c r="FE179" s="119">
        <f ca="1">IF($K179&lt;&gt;1,IF(ISNUMBER(INDEX(Import.PLE,$K179,FE$16)),IF(INDEX(Import.PLE,$K179,FE$16)&lt;=mediçao,DE179,0),0),PLE!$AA$28*DE179)</f>
        <v>0</v>
      </c>
      <c r="FF179" s="119">
        <f ca="1">IF($K179&lt;&gt;1,IF(ISNUMBER(INDEX(Import.PLE,$K179,FF$16)),IF(INDEX(Import.PLE,$K179,FF$16)&lt;=mediçao,DF179,0),0),PLE!$AA$28*DF179)</f>
        <v>0</v>
      </c>
      <c r="FG179" s="119">
        <f ca="1">IF($K179&lt;&gt;1,IF(ISNUMBER(INDEX(Import.PLE,$K179,FG$16)),IF(INDEX(Import.PLE,$K179,FG$16)&lt;=mediçao,DG179,0),0),PLE!$AA$28*DG179)</f>
        <v>0</v>
      </c>
      <c r="FH179" s="119">
        <f ca="1">IF($K179&lt;&gt;1,IF(ISNUMBER(INDEX(Import.PLE,$K179,FH$16)),IF(INDEX(Import.PLE,$K179,FH$16)&lt;=mediçao,DH179,0),0),PLE!$AA$28*DH179)</f>
        <v>0</v>
      </c>
      <c r="FI179" s="119">
        <f ca="1">IF($K179&lt;&gt;1,IF(ISNUMBER(INDEX(Import.PLE,$K179,FI$16)),IF(INDEX(Import.PLE,$K179,FI$16)&lt;=mediçao,DI179,0),0),PLE!$AA$28*DI179)</f>
        <v>0</v>
      </c>
      <c r="FJ179" s="119">
        <f ca="1">IF($K179&lt;&gt;1,IF(ISNUMBER(INDEX(Import.PLE,$K179,FJ$16)),IF(INDEX(Import.PLE,$K179,FJ$16)&lt;=mediçao,DJ179,0),0),PLE!$AA$28*DJ179)</f>
        <v>0</v>
      </c>
    </row>
    <row r="180" spans="2:166" s="88" customFormat="1" ht="10.5" x14ac:dyDescent="0.35">
      <c r="B180" s="118">
        <f t="shared" ca="1" si="3"/>
        <v>163</v>
      </c>
      <c r="C180" s="83" t="str">
        <f t="shared" si="4"/>
        <v>Nível</v>
      </c>
      <c r="D180" s="138" t="s">
        <v>494</v>
      </c>
      <c r="E180" s="139" t="s">
        <v>306</v>
      </c>
      <c r="F180" s="137"/>
      <c r="G180" s="174" t="str">
        <f t="shared" si="5"/>
        <v/>
      </c>
      <c r="H180" s="175" t="str">
        <f t="shared" si="6"/>
        <v/>
      </c>
      <c r="I180" s="176">
        <v>6093.94</v>
      </c>
      <c r="J180" s="86"/>
      <c r="K180" s="168" t="str">
        <f>deactivatedados.form1</f>
        <v/>
      </c>
      <c r="L180" s="167"/>
      <c r="M180" s="87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1"/>
      <c r="AX180" s="181"/>
      <c r="AY180" s="181"/>
      <c r="AZ180" s="181"/>
      <c r="BA180" s="181"/>
      <c r="BB180" s="181"/>
      <c r="BC180" s="181"/>
      <c r="BD180" s="181"/>
      <c r="BE180" s="181"/>
      <c r="BF180" s="181"/>
      <c r="BG180" s="181"/>
      <c r="BH180" s="181"/>
      <c r="BI180" s="181"/>
      <c r="BJ180" s="181"/>
      <c r="BK180" s="181"/>
      <c r="BM180" s="119">
        <f t="shared" si="7"/>
        <v>0</v>
      </c>
      <c r="BN180" s="119">
        <f t="shared" si="8"/>
        <v>0</v>
      </c>
      <c r="BO180" s="119">
        <f t="shared" si="9"/>
        <v>0</v>
      </c>
      <c r="BP180" s="119">
        <f t="shared" si="10"/>
        <v>0</v>
      </c>
      <c r="BQ180" s="119">
        <f t="shared" si="11"/>
        <v>0</v>
      </c>
      <c r="BR180" s="119">
        <f t="shared" si="12"/>
        <v>0</v>
      </c>
      <c r="BS180" s="119">
        <f t="shared" si="13"/>
        <v>0</v>
      </c>
      <c r="BT180" s="119">
        <f t="shared" si="14"/>
        <v>0</v>
      </c>
      <c r="BU180" s="119">
        <f t="shared" si="15"/>
        <v>0</v>
      </c>
      <c r="BV180" s="119">
        <f t="shared" si="16"/>
        <v>0</v>
      </c>
      <c r="BW180" s="119">
        <f t="shared" si="17"/>
        <v>0</v>
      </c>
      <c r="BX180" s="119">
        <f t="shared" si="18"/>
        <v>0</v>
      </c>
      <c r="BY180" s="119">
        <f t="shared" si="19"/>
        <v>0</v>
      </c>
      <c r="BZ180" s="119">
        <f t="shared" si="20"/>
        <v>0</v>
      </c>
      <c r="CA180" s="119">
        <f t="shared" si="21"/>
        <v>0</v>
      </c>
      <c r="CB180" s="119">
        <f t="shared" si="22"/>
        <v>0</v>
      </c>
      <c r="CC180" s="119">
        <f t="shared" si="23"/>
        <v>0</v>
      </c>
      <c r="CD180" s="119">
        <f t="shared" si="24"/>
        <v>0</v>
      </c>
      <c r="CE180" s="119">
        <f t="shared" si="25"/>
        <v>0</v>
      </c>
      <c r="CF180" s="119">
        <f t="shared" si="26"/>
        <v>0</v>
      </c>
      <c r="CG180" s="119">
        <f t="shared" si="27"/>
        <v>0</v>
      </c>
      <c r="CH180" s="119">
        <f t="shared" si="28"/>
        <v>0</v>
      </c>
      <c r="CI180" s="119">
        <f t="shared" si="29"/>
        <v>0</v>
      </c>
      <c r="CJ180" s="119">
        <f t="shared" si="30"/>
        <v>0</v>
      </c>
      <c r="CK180" s="119">
        <f t="shared" si="31"/>
        <v>0</v>
      </c>
      <c r="CL180" s="119">
        <f t="shared" si="32"/>
        <v>0</v>
      </c>
      <c r="CM180" s="119">
        <f t="shared" si="33"/>
        <v>0</v>
      </c>
      <c r="CN180" s="119">
        <f t="shared" si="34"/>
        <v>0</v>
      </c>
      <c r="CO180" s="119">
        <f t="shared" si="35"/>
        <v>0</v>
      </c>
      <c r="CP180" s="119">
        <f t="shared" si="36"/>
        <v>0</v>
      </c>
      <c r="CQ180" s="119">
        <f t="shared" si="37"/>
        <v>0</v>
      </c>
      <c r="CR180" s="119">
        <f t="shared" si="38"/>
        <v>0</v>
      </c>
      <c r="CS180" s="119">
        <f t="shared" si="39"/>
        <v>0</v>
      </c>
      <c r="CT180" s="119">
        <f t="shared" si="40"/>
        <v>0</v>
      </c>
      <c r="CU180" s="119">
        <f t="shared" si="41"/>
        <v>0</v>
      </c>
      <c r="CV180" s="119">
        <f t="shared" si="42"/>
        <v>0</v>
      </c>
      <c r="CW180" s="119">
        <f t="shared" si="43"/>
        <v>0</v>
      </c>
      <c r="CX180" s="119">
        <f t="shared" si="44"/>
        <v>0</v>
      </c>
      <c r="CY180" s="119">
        <f t="shared" si="45"/>
        <v>0</v>
      </c>
      <c r="CZ180" s="119">
        <f t="shared" si="46"/>
        <v>0</v>
      </c>
      <c r="DA180" s="119">
        <f t="shared" si="47"/>
        <v>0</v>
      </c>
      <c r="DB180" s="119">
        <f t="shared" si="48"/>
        <v>0</v>
      </c>
      <c r="DC180" s="119">
        <f t="shared" si="49"/>
        <v>0</v>
      </c>
      <c r="DD180" s="119">
        <f t="shared" si="50"/>
        <v>0</v>
      </c>
      <c r="DE180" s="119">
        <f t="shared" si="51"/>
        <v>0</v>
      </c>
      <c r="DF180" s="119">
        <f t="shared" si="52"/>
        <v>0</v>
      </c>
      <c r="DG180" s="119">
        <f t="shared" si="53"/>
        <v>0</v>
      </c>
      <c r="DH180" s="119">
        <f t="shared" si="54"/>
        <v>0</v>
      </c>
      <c r="DI180" s="119">
        <f t="shared" si="55"/>
        <v>0</v>
      </c>
      <c r="DJ180" s="119">
        <f t="shared" si="56"/>
        <v>0</v>
      </c>
      <c r="DK180" s="126" t="str">
        <f t="shared" si="57"/>
        <v>2</v>
      </c>
      <c r="DL180" s="126">
        <f t="shared" ca="1" si="58"/>
        <v>0</v>
      </c>
      <c r="DM180" s="119">
        <f ca="1">IF($K180&lt;&gt;1,IF(ISNUMBER(INDEX(Import.PLE,$K180,DM$16)),IF(INDEX(Import.PLE,$K180,DM$16)&lt;=mediçao,BM180,0),0),PLE!$AA$28*BM180)</f>
        <v>0</v>
      </c>
      <c r="DN180" s="119">
        <f ca="1">IF($K180&lt;&gt;1,IF(ISNUMBER(INDEX(Import.PLE,$K180,DN$16)),IF(INDEX(Import.PLE,$K180,DN$16)&lt;=mediçao,BN180,0),0),PLE!$AA$28*BN180)</f>
        <v>0</v>
      </c>
      <c r="DO180" s="119">
        <f ca="1">IF($K180&lt;&gt;1,IF(ISNUMBER(INDEX(Import.PLE,$K180,DO$16)),IF(INDEX(Import.PLE,$K180,DO$16)&lt;=mediçao,BO180,0),0),PLE!$AA$28*BO180)</f>
        <v>0</v>
      </c>
      <c r="DP180" s="119">
        <f ca="1">IF($K180&lt;&gt;1,IF(ISNUMBER(INDEX(Import.PLE,$K180,DP$16)),IF(INDEX(Import.PLE,$K180,DP$16)&lt;=mediçao,BP180,0),0),PLE!$AA$28*BP180)</f>
        <v>0</v>
      </c>
      <c r="DQ180" s="119">
        <f ca="1">IF($K180&lt;&gt;1,IF(ISNUMBER(INDEX(Import.PLE,$K180,DQ$16)),IF(INDEX(Import.PLE,$K180,DQ$16)&lt;=mediçao,BQ180,0),0),PLE!$AA$28*BQ180)</f>
        <v>0</v>
      </c>
      <c r="DR180" s="119">
        <f ca="1">IF($K180&lt;&gt;1,IF(ISNUMBER(INDEX(Import.PLE,$K180,DR$16)),IF(INDEX(Import.PLE,$K180,DR$16)&lt;=mediçao,BR180,0),0),PLE!$AA$28*BR180)</f>
        <v>0</v>
      </c>
      <c r="DS180" s="119">
        <f ca="1">IF($K180&lt;&gt;1,IF(ISNUMBER(INDEX(Import.PLE,$K180,DS$16)),IF(INDEX(Import.PLE,$K180,DS$16)&lt;=mediçao,BS180,0),0),PLE!$AA$28*BS180)</f>
        <v>0</v>
      </c>
      <c r="DT180" s="119">
        <f ca="1">IF($K180&lt;&gt;1,IF(ISNUMBER(INDEX(Import.PLE,$K180,DT$16)),IF(INDEX(Import.PLE,$K180,DT$16)&lt;=mediçao,BT180,0),0),PLE!$AA$28*BT180)</f>
        <v>0</v>
      </c>
      <c r="DU180" s="119">
        <f ca="1">IF($K180&lt;&gt;1,IF(ISNUMBER(INDEX(Import.PLE,$K180,DU$16)),IF(INDEX(Import.PLE,$K180,DU$16)&lt;=mediçao,BU180,0),0),PLE!$AA$28*BU180)</f>
        <v>0</v>
      </c>
      <c r="DV180" s="119">
        <f ca="1">IF($K180&lt;&gt;1,IF(ISNUMBER(INDEX(Import.PLE,$K180,DV$16)),IF(INDEX(Import.PLE,$K180,DV$16)&lt;=mediçao,BV180,0),0),PLE!$AA$28*BV180)</f>
        <v>0</v>
      </c>
      <c r="DW180" s="119">
        <f ca="1">IF($K180&lt;&gt;1,IF(ISNUMBER(INDEX(Import.PLE,$K180,DW$16)),IF(INDEX(Import.PLE,$K180,DW$16)&lt;=mediçao,BW180,0),0),PLE!$AA$28*BW180)</f>
        <v>0</v>
      </c>
      <c r="DX180" s="119">
        <f ca="1">IF($K180&lt;&gt;1,IF(ISNUMBER(INDEX(Import.PLE,$K180,DX$16)),IF(INDEX(Import.PLE,$K180,DX$16)&lt;=mediçao,BX180,0),0),PLE!$AA$28*BX180)</f>
        <v>0</v>
      </c>
      <c r="DY180" s="119">
        <f ca="1">IF($K180&lt;&gt;1,IF(ISNUMBER(INDEX(Import.PLE,$K180,DY$16)),IF(INDEX(Import.PLE,$K180,DY$16)&lt;=mediçao,BY180,0),0),PLE!$AA$28*BY180)</f>
        <v>0</v>
      </c>
      <c r="DZ180" s="119">
        <f ca="1">IF($K180&lt;&gt;1,IF(ISNUMBER(INDEX(Import.PLE,$K180,DZ$16)),IF(INDEX(Import.PLE,$K180,DZ$16)&lt;=mediçao,BZ180,0),0),PLE!$AA$28*BZ180)</f>
        <v>0</v>
      </c>
      <c r="EA180" s="119">
        <f ca="1">IF($K180&lt;&gt;1,IF(ISNUMBER(INDEX(Import.PLE,$K180,EA$16)),IF(INDEX(Import.PLE,$K180,EA$16)&lt;=mediçao,CA180,0),0),PLE!$AA$28*CA180)</f>
        <v>0</v>
      </c>
      <c r="EB180" s="119">
        <f ca="1">IF($K180&lt;&gt;1,IF(ISNUMBER(INDEX(Import.PLE,$K180,EB$16)),IF(INDEX(Import.PLE,$K180,EB$16)&lt;=mediçao,CB180,0),0),PLE!$AA$28*CB180)</f>
        <v>0</v>
      </c>
      <c r="EC180" s="119">
        <f ca="1">IF($K180&lt;&gt;1,IF(ISNUMBER(INDEX(Import.PLE,$K180,EC$16)),IF(INDEX(Import.PLE,$K180,EC$16)&lt;=mediçao,CC180,0),0),PLE!$AA$28*CC180)</f>
        <v>0</v>
      </c>
      <c r="ED180" s="119">
        <f ca="1">IF($K180&lt;&gt;1,IF(ISNUMBER(INDEX(Import.PLE,$K180,ED$16)),IF(INDEX(Import.PLE,$K180,ED$16)&lt;=mediçao,CD180,0),0),PLE!$AA$28*CD180)</f>
        <v>0</v>
      </c>
      <c r="EE180" s="119">
        <f ca="1">IF($K180&lt;&gt;1,IF(ISNUMBER(INDEX(Import.PLE,$K180,EE$16)),IF(INDEX(Import.PLE,$K180,EE$16)&lt;=mediçao,CE180,0),0),PLE!$AA$28*CE180)</f>
        <v>0</v>
      </c>
      <c r="EF180" s="119">
        <f ca="1">IF($K180&lt;&gt;1,IF(ISNUMBER(INDEX(Import.PLE,$K180,EF$16)),IF(INDEX(Import.PLE,$K180,EF$16)&lt;=mediçao,CF180,0),0),PLE!$AA$28*CF180)</f>
        <v>0</v>
      </c>
      <c r="EG180" s="119">
        <f ca="1">IF($K180&lt;&gt;1,IF(ISNUMBER(INDEX(Import.PLE,$K180,EG$16)),IF(INDEX(Import.PLE,$K180,EG$16)&lt;=mediçao,CG180,0),0),PLE!$AA$28*CG180)</f>
        <v>0</v>
      </c>
      <c r="EH180" s="119">
        <f ca="1">IF($K180&lt;&gt;1,IF(ISNUMBER(INDEX(Import.PLE,$K180,EH$16)),IF(INDEX(Import.PLE,$K180,EH$16)&lt;=mediçao,CH180,0),0),PLE!$AA$28*CH180)</f>
        <v>0</v>
      </c>
      <c r="EI180" s="119">
        <f ca="1">IF($K180&lt;&gt;1,IF(ISNUMBER(INDEX(Import.PLE,$K180,EI$16)),IF(INDEX(Import.PLE,$K180,EI$16)&lt;=mediçao,CI180,0),0),PLE!$AA$28*CI180)</f>
        <v>0</v>
      </c>
      <c r="EJ180" s="119">
        <f ca="1">IF($K180&lt;&gt;1,IF(ISNUMBER(INDEX(Import.PLE,$K180,EJ$16)),IF(INDEX(Import.PLE,$K180,EJ$16)&lt;=mediçao,CJ180,0),0),PLE!$AA$28*CJ180)</f>
        <v>0</v>
      </c>
      <c r="EK180" s="119">
        <f ca="1">IF($K180&lt;&gt;1,IF(ISNUMBER(INDEX(Import.PLE,$K180,EK$16)),IF(INDEX(Import.PLE,$K180,EK$16)&lt;=mediçao,CK180,0),0),PLE!$AA$28*CK180)</f>
        <v>0</v>
      </c>
      <c r="EL180" s="119">
        <f ca="1">IF($K180&lt;&gt;1,IF(ISNUMBER(INDEX(Import.PLE,$K180,EL$16)),IF(INDEX(Import.PLE,$K180,EL$16)&lt;=mediçao,CL180,0),0),PLE!$AA$28*CL180)</f>
        <v>0</v>
      </c>
      <c r="EM180" s="119">
        <f ca="1">IF($K180&lt;&gt;1,IF(ISNUMBER(INDEX(Import.PLE,$K180,EM$16)),IF(INDEX(Import.PLE,$K180,EM$16)&lt;=mediçao,CM180,0),0),PLE!$AA$28*CM180)</f>
        <v>0</v>
      </c>
      <c r="EN180" s="119">
        <f ca="1">IF($K180&lt;&gt;1,IF(ISNUMBER(INDEX(Import.PLE,$K180,EN$16)),IF(INDEX(Import.PLE,$K180,EN$16)&lt;=mediçao,CN180,0),0),PLE!$AA$28*CN180)</f>
        <v>0</v>
      </c>
      <c r="EO180" s="119">
        <f ca="1">IF($K180&lt;&gt;1,IF(ISNUMBER(INDEX(Import.PLE,$K180,EO$16)),IF(INDEX(Import.PLE,$K180,EO$16)&lt;=mediçao,CO180,0),0),PLE!$AA$28*CO180)</f>
        <v>0</v>
      </c>
      <c r="EP180" s="119">
        <f ca="1">IF($K180&lt;&gt;1,IF(ISNUMBER(INDEX(Import.PLE,$K180,EP$16)),IF(INDEX(Import.PLE,$K180,EP$16)&lt;=mediçao,CP180,0),0),PLE!$AA$28*CP180)</f>
        <v>0</v>
      </c>
      <c r="EQ180" s="119">
        <f ca="1">IF($K180&lt;&gt;1,IF(ISNUMBER(INDEX(Import.PLE,$K180,EQ$16)),IF(INDEX(Import.PLE,$K180,EQ$16)&lt;=mediçao,CQ180,0),0),PLE!$AA$28*CQ180)</f>
        <v>0</v>
      </c>
      <c r="ER180" s="119">
        <f ca="1">IF($K180&lt;&gt;1,IF(ISNUMBER(INDEX(Import.PLE,$K180,ER$16)),IF(INDEX(Import.PLE,$K180,ER$16)&lt;=mediçao,CR180,0),0),PLE!$AA$28*CR180)</f>
        <v>0</v>
      </c>
      <c r="ES180" s="119">
        <f ca="1">IF($K180&lt;&gt;1,IF(ISNUMBER(INDEX(Import.PLE,$K180,ES$16)),IF(INDEX(Import.PLE,$K180,ES$16)&lt;=mediçao,CS180,0),0),PLE!$AA$28*CS180)</f>
        <v>0</v>
      </c>
      <c r="ET180" s="119">
        <f ca="1">IF($K180&lt;&gt;1,IF(ISNUMBER(INDEX(Import.PLE,$K180,ET$16)),IF(INDEX(Import.PLE,$K180,ET$16)&lt;=mediçao,CT180,0),0),PLE!$AA$28*CT180)</f>
        <v>0</v>
      </c>
      <c r="EU180" s="119">
        <f ca="1">IF($K180&lt;&gt;1,IF(ISNUMBER(INDEX(Import.PLE,$K180,EU$16)),IF(INDEX(Import.PLE,$K180,EU$16)&lt;=mediçao,CU180,0),0),PLE!$AA$28*CU180)</f>
        <v>0</v>
      </c>
      <c r="EV180" s="119">
        <f ca="1">IF($K180&lt;&gt;1,IF(ISNUMBER(INDEX(Import.PLE,$K180,EV$16)),IF(INDEX(Import.PLE,$K180,EV$16)&lt;=mediçao,CV180,0),0),PLE!$AA$28*CV180)</f>
        <v>0</v>
      </c>
      <c r="EW180" s="119">
        <f ca="1">IF($K180&lt;&gt;1,IF(ISNUMBER(INDEX(Import.PLE,$K180,EW$16)),IF(INDEX(Import.PLE,$K180,EW$16)&lt;=mediçao,CW180,0),0),PLE!$AA$28*CW180)</f>
        <v>0</v>
      </c>
      <c r="EX180" s="119">
        <f ca="1">IF($K180&lt;&gt;1,IF(ISNUMBER(INDEX(Import.PLE,$K180,EX$16)),IF(INDEX(Import.PLE,$K180,EX$16)&lt;=mediçao,CX180,0),0),PLE!$AA$28*CX180)</f>
        <v>0</v>
      </c>
      <c r="EY180" s="119">
        <f ca="1">IF($K180&lt;&gt;1,IF(ISNUMBER(INDEX(Import.PLE,$K180,EY$16)),IF(INDEX(Import.PLE,$K180,EY$16)&lt;=mediçao,CY180,0),0),PLE!$AA$28*CY180)</f>
        <v>0</v>
      </c>
      <c r="EZ180" s="119">
        <f ca="1">IF($K180&lt;&gt;1,IF(ISNUMBER(INDEX(Import.PLE,$K180,EZ$16)),IF(INDEX(Import.PLE,$K180,EZ$16)&lt;=mediçao,CZ180,0),0),PLE!$AA$28*CZ180)</f>
        <v>0</v>
      </c>
      <c r="FA180" s="119">
        <f ca="1">IF($K180&lt;&gt;1,IF(ISNUMBER(INDEX(Import.PLE,$K180,FA$16)),IF(INDEX(Import.PLE,$K180,FA$16)&lt;=mediçao,DA180,0),0),PLE!$AA$28*DA180)</f>
        <v>0</v>
      </c>
      <c r="FB180" s="119">
        <f ca="1">IF($K180&lt;&gt;1,IF(ISNUMBER(INDEX(Import.PLE,$K180,FB$16)),IF(INDEX(Import.PLE,$K180,FB$16)&lt;=mediçao,DB180,0),0),PLE!$AA$28*DB180)</f>
        <v>0</v>
      </c>
      <c r="FC180" s="119">
        <f ca="1">IF($K180&lt;&gt;1,IF(ISNUMBER(INDEX(Import.PLE,$K180,FC$16)),IF(INDEX(Import.PLE,$K180,FC$16)&lt;=mediçao,DC180,0),0),PLE!$AA$28*DC180)</f>
        <v>0</v>
      </c>
      <c r="FD180" s="119">
        <f ca="1">IF($K180&lt;&gt;1,IF(ISNUMBER(INDEX(Import.PLE,$K180,FD$16)),IF(INDEX(Import.PLE,$K180,FD$16)&lt;=mediçao,DD180,0),0),PLE!$AA$28*DD180)</f>
        <v>0</v>
      </c>
      <c r="FE180" s="119">
        <f ca="1">IF($K180&lt;&gt;1,IF(ISNUMBER(INDEX(Import.PLE,$K180,FE$16)),IF(INDEX(Import.PLE,$K180,FE$16)&lt;=mediçao,DE180,0),0),PLE!$AA$28*DE180)</f>
        <v>0</v>
      </c>
      <c r="FF180" s="119">
        <f ca="1">IF($K180&lt;&gt;1,IF(ISNUMBER(INDEX(Import.PLE,$K180,FF$16)),IF(INDEX(Import.PLE,$K180,FF$16)&lt;=mediçao,DF180,0),0),PLE!$AA$28*DF180)</f>
        <v>0</v>
      </c>
      <c r="FG180" s="119">
        <f ca="1">IF($K180&lt;&gt;1,IF(ISNUMBER(INDEX(Import.PLE,$K180,FG$16)),IF(INDEX(Import.PLE,$K180,FG$16)&lt;=mediçao,DG180,0),0),PLE!$AA$28*DG180)</f>
        <v>0</v>
      </c>
      <c r="FH180" s="119">
        <f ca="1">IF($K180&lt;&gt;1,IF(ISNUMBER(INDEX(Import.PLE,$K180,FH$16)),IF(INDEX(Import.PLE,$K180,FH$16)&lt;=mediçao,DH180,0),0),PLE!$AA$28*DH180)</f>
        <v>0</v>
      </c>
      <c r="FI180" s="119">
        <f ca="1">IF($K180&lt;&gt;1,IF(ISNUMBER(INDEX(Import.PLE,$K180,FI$16)),IF(INDEX(Import.PLE,$K180,FI$16)&lt;=mediçao,DI180,0),0),PLE!$AA$28*DI180)</f>
        <v>0</v>
      </c>
      <c r="FJ180" s="119">
        <f ca="1">IF($K180&lt;&gt;1,IF(ISNUMBER(INDEX(Import.PLE,$K180,FJ$16)),IF(INDEX(Import.PLE,$K180,FJ$16)&lt;=mediçao,DJ180,0),0),PLE!$AA$28*DJ180)</f>
        <v>0</v>
      </c>
    </row>
    <row r="181" spans="2:166" s="88" customFormat="1" ht="11.25" customHeight="1" x14ac:dyDescent="0.35">
      <c r="B181" s="118">
        <f t="shared" ca="1" si="3"/>
        <v>164</v>
      </c>
      <c r="C181" s="83" t="str">
        <f t="shared" si="4"/>
        <v>Serviço</v>
      </c>
      <c r="D181" s="138" t="s">
        <v>495</v>
      </c>
      <c r="E181" s="139" t="s">
        <v>308</v>
      </c>
      <c r="F181" s="137" t="s">
        <v>201</v>
      </c>
      <c r="G181" s="174">
        <f t="shared" si="5"/>
        <v>1.2</v>
      </c>
      <c r="H181" s="175">
        <f t="shared" si="6"/>
        <v>118.30000000000001</v>
      </c>
      <c r="I181" s="176">
        <v>141.96</v>
      </c>
      <c r="J181" s="86"/>
      <c r="K181" s="168">
        <f>deactivatedados.form1</f>
        <v>22</v>
      </c>
      <c r="L181" s="167" t="s">
        <v>722</v>
      </c>
      <c r="M181" s="87"/>
      <c r="N181" s="181">
        <v>1.2</v>
      </c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  <c r="AA181" s="181"/>
      <c r="AB181" s="181"/>
      <c r="AC181" s="181"/>
      <c r="AD181" s="181"/>
      <c r="AE181" s="181"/>
      <c r="AF181" s="181"/>
      <c r="AG181" s="181"/>
      <c r="AH181" s="181"/>
      <c r="AI181" s="181"/>
      <c r="AJ181" s="181"/>
      <c r="AK181" s="181"/>
      <c r="AL181" s="181"/>
      <c r="AM181" s="181"/>
      <c r="AN181" s="181"/>
      <c r="AO181" s="181"/>
      <c r="AP181" s="181"/>
      <c r="AQ181" s="181"/>
      <c r="AR181" s="181"/>
      <c r="AS181" s="181"/>
      <c r="AT181" s="181"/>
      <c r="AU181" s="181"/>
      <c r="AV181" s="181"/>
      <c r="AW181" s="181"/>
      <c r="AX181" s="181"/>
      <c r="AY181" s="181"/>
      <c r="AZ181" s="181"/>
      <c r="BA181" s="181"/>
      <c r="BB181" s="181"/>
      <c r="BC181" s="181"/>
      <c r="BD181" s="181"/>
      <c r="BE181" s="181"/>
      <c r="BF181" s="181"/>
      <c r="BG181" s="181"/>
      <c r="BH181" s="181"/>
      <c r="BI181" s="181"/>
      <c r="BJ181" s="181"/>
      <c r="BK181" s="181"/>
      <c r="BM181" s="119">
        <f t="shared" ca="1" si="7"/>
        <v>141.96</v>
      </c>
      <c r="BN181" s="119">
        <f t="shared" si="8"/>
        <v>0</v>
      </c>
      <c r="BO181" s="119">
        <f t="shared" si="9"/>
        <v>0</v>
      </c>
      <c r="BP181" s="119">
        <f t="shared" si="10"/>
        <v>0</v>
      </c>
      <c r="BQ181" s="119">
        <f t="shared" si="11"/>
        <v>0</v>
      </c>
      <c r="BR181" s="119">
        <f t="shared" si="12"/>
        <v>0</v>
      </c>
      <c r="BS181" s="119">
        <f t="shared" si="13"/>
        <v>0</v>
      </c>
      <c r="BT181" s="119">
        <f t="shared" si="14"/>
        <v>0</v>
      </c>
      <c r="BU181" s="119">
        <f t="shared" si="15"/>
        <v>0</v>
      </c>
      <c r="BV181" s="119">
        <f t="shared" si="16"/>
        <v>0</v>
      </c>
      <c r="BW181" s="119">
        <f t="shared" si="17"/>
        <v>0</v>
      </c>
      <c r="BX181" s="119">
        <f t="shared" si="18"/>
        <v>0</v>
      </c>
      <c r="BY181" s="119">
        <f t="shared" si="19"/>
        <v>0</v>
      </c>
      <c r="BZ181" s="119">
        <f t="shared" si="20"/>
        <v>0</v>
      </c>
      <c r="CA181" s="119">
        <f t="shared" si="21"/>
        <v>0</v>
      </c>
      <c r="CB181" s="119">
        <f t="shared" si="22"/>
        <v>0</v>
      </c>
      <c r="CC181" s="119">
        <f t="shared" si="23"/>
        <v>0</v>
      </c>
      <c r="CD181" s="119">
        <f t="shared" si="24"/>
        <v>0</v>
      </c>
      <c r="CE181" s="119">
        <f t="shared" si="25"/>
        <v>0</v>
      </c>
      <c r="CF181" s="119">
        <f t="shared" si="26"/>
        <v>0</v>
      </c>
      <c r="CG181" s="119">
        <f t="shared" si="27"/>
        <v>0</v>
      </c>
      <c r="CH181" s="119">
        <f t="shared" si="28"/>
        <v>0</v>
      </c>
      <c r="CI181" s="119">
        <f t="shared" si="29"/>
        <v>0</v>
      </c>
      <c r="CJ181" s="119">
        <f t="shared" si="30"/>
        <v>0</v>
      </c>
      <c r="CK181" s="119">
        <f t="shared" si="31"/>
        <v>0</v>
      </c>
      <c r="CL181" s="119">
        <f t="shared" si="32"/>
        <v>0</v>
      </c>
      <c r="CM181" s="119">
        <f t="shared" si="33"/>
        <v>0</v>
      </c>
      <c r="CN181" s="119">
        <f t="shared" si="34"/>
        <v>0</v>
      </c>
      <c r="CO181" s="119">
        <f t="shared" si="35"/>
        <v>0</v>
      </c>
      <c r="CP181" s="119">
        <f t="shared" si="36"/>
        <v>0</v>
      </c>
      <c r="CQ181" s="119">
        <f t="shared" si="37"/>
        <v>0</v>
      </c>
      <c r="CR181" s="119">
        <f t="shared" si="38"/>
        <v>0</v>
      </c>
      <c r="CS181" s="119">
        <f t="shared" si="39"/>
        <v>0</v>
      </c>
      <c r="CT181" s="119">
        <f t="shared" si="40"/>
        <v>0</v>
      </c>
      <c r="CU181" s="119">
        <f t="shared" si="41"/>
        <v>0</v>
      </c>
      <c r="CV181" s="119">
        <f t="shared" si="42"/>
        <v>0</v>
      </c>
      <c r="CW181" s="119">
        <f t="shared" si="43"/>
        <v>0</v>
      </c>
      <c r="CX181" s="119">
        <f t="shared" si="44"/>
        <v>0</v>
      </c>
      <c r="CY181" s="119">
        <f t="shared" si="45"/>
        <v>0</v>
      </c>
      <c r="CZ181" s="119">
        <f t="shared" si="46"/>
        <v>0</v>
      </c>
      <c r="DA181" s="119">
        <f t="shared" si="47"/>
        <v>0</v>
      </c>
      <c r="DB181" s="119">
        <f t="shared" si="48"/>
        <v>0</v>
      </c>
      <c r="DC181" s="119">
        <f t="shared" si="49"/>
        <v>0</v>
      </c>
      <c r="DD181" s="119">
        <f t="shared" si="50"/>
        <v>0</v>
      </c>
      <c r="DE181" s="119">
        <f t="shared" si="51"/>
        <v>0</v>
      </c>
      <c r="DF181" s="119">
        <f t="shared" si="52"/>
        <v>0</v>
      </c>
      <c r="DG181" s="119">
        <f t="shared" si="53"/>
        <v>0</v>
      </c>
      <c r="DH181" s="119">
        <f t="shared" si="54"/>
        <v>0</v>
      </c>
      <c r="DI181" s="119">
        <f t="shared" si="55"/>
        <v>0</v>
      </c>
      <c r="DJ181" s="119">
        <f t="shared" si="56"/>
        <v>0</v>
      </c>
      <c r="DK181" s="126" t="str">
        <f t="shared" si="57"/>
        <v>2</v>
      </c>
      <c r="DL181" s="126">
        <f t="shared" ca="1" si="58"/>
        <v>0</v>
      </c>
      <c r="DM181" s="119">
        <f ca="1">IF($K181&lt;&gt;1,IF(ISNUMBER(INDEX(Import.PLE,$K181,DM$16)),IF(INDEX(Import.PLE,$K181,DM$16)&lt;=mediçao,BM181,0),0),PLE!$AA$28*BM181)</f>
        <v>0</v>
      </c>
      <c r="DN181" s="119">
        <f ca="1">IF($K181&lt;&gt;1,IF(ISNUMBER(INDEX(Import.PLE,$K181,DN$16)),IF(INDEX(Import.PLE,$K181,DN$16)&lt;=mediçao,BN181,0),0),PLE!$AA$28*BN181)</f>
        <v>0</v>
      </c>
      <c r="DO181" s="119">
        <f ca="1">IF($K181&lt;&gt;1,IF(ISNUMBER(INDEX(Import.PLE,$K181,DO$16)),IF(INDEX(Import.PLE,$K181,DO$16)&lt;=mediçao,BO181,0),0),PLE!$AA$28*BO181)</f>
        <v>0</v>
      </c>
      <c r="DP181" s="119">
        <f ca="1">IF($K181&lt;&gt;1,IF(ISNUMBER(INDEX(Import.PLE,$K181,DP$16)),IF(INDEX(Import.PLE,$K181,DP$16)&lt;=mediçao,BP181,0),0),PLE!$AA$28*BP181)</f>
        <v>0</v>
      </c>
      <c r="DQ181" s="119">
        <f ca="1">IF($K181&lt;&gt;1,IF(ISNUMBER(INDEX(Import.PLE,$K181,DQ$16)),IF(INDEX(Import.PLE,$K181,DQ$16)&lt;=mediçao,BQ181,0),0),PLE!$AA$28*BQ181)</f>
        <v>0</v>
      </c>
      <c r="DR181" s="119">
        <f ca="1">IF($K181&lt;&gt;1,IF(ISNUMBER(INDEX(Import.PLE,$K181,DR$16)),IF(INDEX(Import.PLE,$K181,DR$16)&lt;=mediçao,BR181,0),0),PLE!$AA$28*BR181)</f>
        <v>0</v>
      </c>
      <c r="DS181" s="119">
        <f ca="1">IF($K181&lt;&gt;1,IF(ISNUMBER(INDEX(Import.PLE,$K181,DS$16)),IF(INDEX(Import.PLE,$K181,DS$16)&lt;=mediçao,BS181,0),0),PLE!$AA$28*BS181)</f>
        <v>0</v>
      </c>
      <c r="DT181" s="119">
        <f ca="1">IF($K181&lt;&gt;1,IF(ISNUMBER(INDEX(Import.PLE,$K181,DT$16)),IF(INDEX(Import.PLE,$K181,DT$16)&lt;=mediçao,BT181,0),0),PLE!$AA$28*BT181)</f>
        <v>0</v>
      </c>
      <c r="DU181" s="119">
        <f ca="1">IF($K181&lt;&gt;1,IF(ISNUMBER(INDEX(Import.PLE,$K181,DU$16)),IF(INDEX(Import.PLE,$K181,DU$16)&lt;=mediçao,BU181,0),0),PLE!$AA$28*BU181)</f>
        <v>0</v>
      </c>
      <c r="DV181" s="119">
        <f ca="1">IF($K181&lt;&gt;1,IF(ISNUMBER(INDEX(Import.PLE,$K181,DV$16)),IF(INDEX(Import.PLE,$K181,DV$16)&lt;=mediçao,BV181,0),0),PLE!$AA$28*BV181)</f>
        <v>0</v>
      </c>
      <c r="DW181" s="119">
        <f ca="1">IF($K181&lt;&gt;1,IF(ISNUMBER(INDEX(Import.PLE,$K181,DW$16)),IF(INDEX(Import.PLE,$K181,DW$16)&lt;=mediçao,BW181,0),0),PLE!$AA$28*BW181)</f>
        <v>0</v>
      </c>
      <c r="DX181" s="119">
        <f ca="1">IF($K181&lt;&gt;1,IF(ISNUMBER(INDEX(Import.PLE,$K181,DX$16)),IF(INDEX(Import.PLE,$K181,DX$16)&lt;=mediçao,BX181,0),0),PLE!$AA$28*BX181)</f>
        <v>0</v>
      </c>
      <c r="DY181" s="119">
        <f ca="1">IF($K181&lt;&gt;1,IF(ISNUMBER(INDEX(Import.PLE,$K181,DY$16)),IF(INDEX(Import.PLE,$K181,DY$16)&lt;=mediçao,BY181,0),0),PLE!$AA$28*BY181)</f>
        <v>0</v>
      </c>
      <c r="DZ181" s="119">
        <f ca="1">IF($K181&lt;&gt;1,IF(ISNUMBER(INDEX(Import.PLE,$K181,DZ$16)),IF(INDEX(Import.PLE,$K181,DZ$16)&lt;=mediçao,BZ181,0),0),PLE!$AA$28*BZ181)</f>
        <v>0</v>
      </c>
      <c r="EA181" s="119">
        <f ca="1">IF($K181&lt;&gt;1,IF(ISNUMBER(INDEX(Import.PLE,$K181,EA$16)),IF(INDEX(Import.PLE,$K181,EA$16)&lt;=mediçao,CA181,0),0),PLE!$AA$28*CA181)</f>
        <v>0</v>
      </c>
      <c r="EB181" s="119">
        <f ca="1">IF($K181&lt;&gt;1,IF(ISNUMBER(INDEX(Import.PLE,$K181,EB$16)),IF(INDEX(Import.PLE,$K181,EB$16)&lt;=mediçao,CB181,0),0),PLE!$AA$28*CB181)</f>
        <v>0</v>
      </c>
      <c r="EC181" s="119">
        <f ca="1">IF($K181&lt;&gt;1,IF(ISNUMBER(INDEX(Import.PLE,$K181,EC$16)),IF(INDEX(Import.PLE,$K181,EC$16)&lt;=mediçao,CC181,0),0),PLE!$AA$28*CC181)</f>
        <v>0</v>
      </c>
      <c r="ED181" s="119">
        <f ca="1">IF($K181&lt;&gt;1,IF(ISNUMBER(INDEX(Import.PLE,$K181,ED$16)),IF(INDEX(Import.PLE,$K181,ED$16)&lt;=mediçao,CD181,0),0),PLE!$AA$28*CD181)</f>
        <v>0</v>
      </c>
      <c r="EE181" s="119">
        <f ca="1">IF($K181&lt;&gt;1,IF(ISNUMBER(INDEX(Import.PLE,$K181,EE$16)),IF(INDEX(Import.PLE,$K181,EE$16)&lt;=mediçao,CE181,0),0),PLE!$AA$28*CE181)</f>
        <v>0</v>
      </c>
      <c r="EF181" s="119">
        <f ca="1">IF($K181&lt;&gt;1,IF(ISNUMBER(INDEX(Import.PLE,$K181,EF$16)),IF(INDEX(Import.PLE,$K181,EF$16)&lt;=mediçao,CF181,0),0),PLE!$AA$28*CF181)</f>
        <v>0</v>
      </c>
      <c r="EG181" s="119">
        <f ca="1">IF($K181&lt;&gt;1,IF(ISNUMBER(INDEX(Import.PLE,$K181,EG$16)),IF(INDEX(Import.PLE,$K181,EG$16)&lt;=mediçao,CG181,0),0),PLE!$AA$28*CG181)</f>
        <v>0</v>
      </c>
      <c r="EH181" s="119">
        <f ca="1">IF($K181&lt;&gt;1,IF(ISNUMBER(INDEX(Import.PLE,$K181,EH$16)),IF(INDEX(Import.PLE,$K181,EH$16)&lt;=mediçao,CH181,0),0),PLE!$AA$28*CH181)</f>
        <v>0</v>
      </c>
      <c r="EI181" s="119">
        <f ca="1">IF($K181&lt;&gt;1,IF(ISNUMBER(INDEX(Import.PLE,$K181,EI$16)),IF(INDEX(Import.PLE,$K181,EI$16)&lt;=mediçao,CI181,0),0),PLE!$AA$28*CI181)</f>
        <v>0</v>
      </c>
      <c r="EJ181" s="119">
        <f ca="1">IF($K181&lt;&gt;1,IF(ISNUMBER(INDEX(Import.PLE,$K181,EJ$16)),IF(INDEX(Import.PLE,$K181,EJ$16)&lt;=mediçao,CJ181,0),0),PLE!$AA$28*CJ181)</f>
        <v>0</v>
      </c>
      <c r="EK181" s="119">
        <f ca="1">IF($K181&lt;&gt;1,IF(ISNUMBER(INDEX(Import.PLE,$K181,EK$16)),IF(INDEX(Import.PLE,$K181,EK$16)&lt;=mediçao,CK181,0),0),PLE!$AA$28*CK181)</f>
        <v>0</v>
      </c>
      <c r="EL181" s="119">
        <f ca="1">IF($K181&lt;&gt;1,IF(ISNUMBER(INDEX(Import.PLE,$K181,EL$16)),IF(INDEX(Import.PLE,$K181,EL$16)&lt;=mediçao,CL181,0),0),PLE!$AA$28*CL181)</f>
        <v>0</v>
      </c>
      <c r="EM181" s="119">
        <f ca="1">IF($K181&lt;&gt;1,IF(ISNUMBER(INDEX(Import.PLE,$K181,EM$16)),IF(INDEX(Import.PLE,$K181,EM$16)&lt;=mediçao,CM181,0),0),PLE!$AA$28*CM181)</f>
        <v>0</v>
      </c>
      <c r="EN181" s="119">
        <f ca="1">IF($K181&lt;&gt;1,IF(ISNUMBER(INDEX(Import.PLE,$K181,EN$16)),IF(INDEX(Import.PLE,$K181,EN$16)&lt;=mediçao,CN181,0),0),PLE!$AA$28*CN181)</f>
        <v>0</v>
      </c>
      <c r="EO181" s="119">
        <f ca="1">IF($K181&lt;&gt;1,IF(ISNUMBER(INDEX(Import.PLE,$K181,EO$16)),IF(INDEX(Import.PLE,$K181,EO$16)&lt;=mediçao,CO181,0),0),PLE!$AA$28*CO181)</f>
        <v>0</v>
      </c>
      <c r="EP181" s="119">
        <f ca="1">IF($K181&lt;&gt;1,IF(ISNUMBER(INDEX(Import.PLE,$K181,EP$16)),IF(INDEX(Import.PLE,$K181,EP$16)&lt;=mediçao,CP181,0),0),PLE!$AA$28*CP181)</f>
        <v>0</v>
      </c>
      <c r="EQ181" s="119">
        <f ca="1">IF($K181&lt;&gt;1,IF(ISNUMBER(INDEX(Import.PLE,$K181,EQ$16)),IF(INDEX(Import.PLE,$K181,EQ$16)&lt;=mediçao,CQ181,0),0),PLE!$AA$28*CQ181)</f>
        <v>0</v>
      </c>
      <c r="ER181" s="119">
        <f ca="1">IF($K181&lt;&gt;1,IF(ISNUMBER(INDEX(Import.PLE,$K181,ER$16)),IF(INDEX(Import.PLE,$K181,ER$16)&lt;=mediçao,CR181,0),0),PLE!$AA$28*CR181)</f>
        <v>0</v>
      </c>
      <c r="ES181" s="119">
        <f ca="1">IF($K181&lt;&gt;1,IF(ISNUMBER(INDEX(Import.PLE,$K181,ES$16)),IF(INDEX(Import.PLE,$K181,ES$16)&lt;=mediçao,CS181,0),0),PLE!$AA$28*CS181)</f>
        <v>0</v>
      </c>
      <c r="ET181" s="119">
        <f ca="1">IF($K181&lt;&gt;1,IF(ISNUMBER(INDEX(Import.PLE,$K181,ET$16)),IF(INDEX(Import.PLE,$K181,ET$16)&lt;=mediçao,CT181,0),0),PLE!$AA$28*CT181)</f>
        <v>0</v>
      </c>
      <c r="EU181" s="119">
        <f ca="1">IF($K181&lt;&gt;1,IF(ISNUMBER(INDEX(Import.PLE,$K181,EU$16)),IF(INDEX(Import.PLE,$K181,EU$16)&lt;=mediçao,CU181,0),0),PLE!$AA$28*CU181)</f>
        <v>0</v>
      </c>
      <c r="EV181" s="119">
        <f ca="1">IF($K181&lt;&gt;1,IF(ISNUMBER(INDEX(Import.PLE,$K181,EV$16)),IF(INDEX(Import.PLE,$K181,EV$16)&lt;=mediçao,CV181,0),0),PLE!$AA$28*CV181)</f>
        <v>0</v>
      </c>
      <c r="EW181" s="119">
        <f ca="1">IF($K181&lt;&gt;1,IF(ISNUMBER(INDEX(Import.PLE,$K181,EW$16)),IF(INDEX(Import.PLE,$K181,EW$16)&lt;=mediçao,CW181,0),0),PLE!$AA$28*CW181)</f>
        <v>0</v>
      </c>
      <c r="EX181" s="119">
        <f ca="1">IF($K181&lt;&gt;1,IF(ISNUMBER(INDEX(Import.PLE,$K181,EX$16)),IF(INDEX(Import.PLE,$K181,EX$16)&lt;=mediçao,CX181,0),0),PLE!$AA$28*CX181)</f>
        <v>0</v>
      </c>
      <c r="EY181" s="119">
        <f ca="1">IF($K181&lt;&gt;1,IF(ISNUMBER(INDEX(Import.PLE,$K181,EY$16)),IF(INDEX(Import.PLE,$K181,EY$16)&lt;=mediçao,CY181,0),0),PLE!$AA$28*CY181)</f>
        <v>0</v>
      </c>
      <c r="EZ181" s="119">
        <f ca="1">IF($K181&lt;&gt;1,IF(ISNUMBER(INDEX(Import.PLE,$K181,EZ$16)),IF(INDEX(Import.PLE,$K181,EZ$16)&lt;=mediçao,CZ181,0),0),PLE!$AA$28*CZ181)</f>
        <v>0</v>
      </c>
      <c r="FA181" s="119">
        <f ca="1">IF($K181&lt;&gt;1,IF(ISNUMBER(INDEX(Import.PLE,$K181,FA$16)),IF(INDEX(Import.PLE,$K181,FA$16)&lt;=mediçao,DA181,0),0),PLE!$AA$28*DA181)</f>
        <v>0</v>
      </c>
      <c r="FB181" s="119">
        <f ca="1">IF($K181&lt;&gt;1,IF(ISNUMBER(INDEX(Import.PLE,$K181,FB$16)),IF(INDEX(Import.PLE,$K181,FB$16)&lt;=mediçao,DB181,0),0),PLE!$AA$28*DB181)</f>
        <v>0</v>
      </c>
      <c r="FC181" s="119">
        <f ca="1">IF($K181&lt;&gt;1,IF(ISNUMBER(INDEX(Import.PLE,$K181,FC$16)),IF(INDEX(Import.PLE,$K181,FC$16)&lt;=mediçao,DC181,0),0),PLE!$AA$28*DC181)</f>
        <v>0</v>
      </c>
      <c r="FD181" s="119">
        <f ca="1">IF($K181&lt;&gt;1,IF(ISNUMBER(INDEX(Import.PLE,$K181,FD$16)),IF(INDEX(Import.PLE,$K181,FD$16)&lt;=mediçao,DD181,0),0),PLE!$AA$28*DD181)</f>
        <v>0</v>
      </c>
      <c r="FE181" s="119">
        <f ca="1">IF($K181&lt;&gt;1,IF(ISNUMBER(INDEX(Import.PLE,$K181,FE$16)),IF(INDEX(Import.PLE,$K181,FE$16)&lt;=mediçao,DE181,0),0),PLE!$AA$28*DE181)</f>
        <v>0</v>
      </c>
      <c r="FF181" s="119">
        <f ca="1">IF($K181&lt;&gt;1,IF(ISNUMBER(INDEX(Import.PLE,$K181,FF$16)),IF(INDEX(Import.PLE,$K181,FF$16)&lt;=mediçao,DF181,0),0),PLE!$AA$28*DF181)</f>
        <v>0</v>
      </c>
      <c r="FG181" s="119">
        <f ca="1">IF($K181&lt;&gt;1,IF(ISNUMBER(INDEX(Import.PLE,$K181,FG$16)),IF(INDEX(Import.PLE,$K181,FG$16)&lt;=mediçao,DG181,0),0),PLE!$AA$28*DG181)</f>
        <v>0</v>
      </c>
      <c r="FH181" s="119">
        <f ca="1">IF($K181&lt;&gt;1,IF(ISNUMBER(INDEX(Import.PLE,$K181,FH$16)),IF(INDEX(Import.PLE,$K181,FH$16)&lt;=mediçao,DH181,0),0),PLE!$AA$28*DH181)</f>
        <v>0</v>
      </c>
      <c r="FI181" s="119">
        <f ca="1">IF($K181&lt;&gt;1,IF(ISNUMBER(INDEX(Import.PLE,$K181,FI$16)),IF(INDEX(Import.PLE,$K181,FI$16)&lt;=mediçao,DI181,0),0),PLE!$AA$28*DI181)</f>
        <v>0</v>
      </c>
      <c r="FJ181" s="119">
        <f ca="1">IF($K181&lt;&gt;1,IF(ISNUMBER(INDEX(Import.PLE,$K181,FJ$16)),IF(INDEX(Import.PLE,$K181,FJ$16)&lt;=mediçao,DJ181,0),0),PLE!$AA$28*DJ181)</f>
        <v>0</v>
      </c>
    </row>
    <row r="182" spans="2:166" s="88" customFormat="1" ht="11.25" customHeight="1" x14ac:dyDescent="0.35">
      <c r="B182" s="118">
        <f t="shared" ca="1" si="3"/>
        <v>165</v>
      </c>
      <c r="C182" s="83" t="str">
        <f t="shared" si="4"/>
        <v>Serviço</v>
      </c>
      <c r="D182" s="138" t="s">
        <v>496</v>
      </c>
      <c r="E182" s="139" t="s">
        <v>497</v>
      </c>
      <c r="F182" s="137" t="s">
        <v>201</v>
      </c>
      <c r="G182" s="174">
        <f t="shared" si="5"/>
        <v>5.7</v>
      </c>
      <c r="H182" s="175">
        <f t="shared" si="6"/>
        <v>851.77017543859654</v>
      </c>
      <c r="I182" s="176">
        <v>4855.09</v>
      </c>
      <c r="J182" s="86"/>
      <c r="K182" s="168">
        <f>deactivatedados.form1</f>
        <v>22</v>
      </c>
      <c r="L182" s="167" t="s">
        <v>722</v>
      </c>
      <c r="M182" s="87"/>
      <c r="N182" s="181">
        <v>5.7</v>
      </c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  <c r="AA182" s="181"/>
      <c r="AB182" s="181"/>
      <c r="AC182" s="181"/>
      <c r="AD182" s="181"/>
      <c r="AE182" s="181"/>
      <c r="AF182" s="181"/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/>
      <c r="AR182" s="181"/>
      <c r="AS182" s="181"/>
      <c r="AT182" s="181"/>
      <c r="AU182" s="181"/>
      <c r="AV182" s="181"/>
      <c r="AW182" s="181"/>
      <c r="AX182" s="181"/>
      <c r="AY182" s="181"/>
      <c r="AZ182" s="181"/>
      <c r="BA182" s="181"/>
      <c r="BB182" s="181"/>
      <c r="BC182" s="181"/>
      <c r="BD182" s="181"/>
      <c r="BE182" s="181"/>
      <c r="BF182" s="181"/>
      <c r="BG182" s="181"/>
      <c r="BH182" s="181"/>
      <c r="BI182" s="181"/>
      <c r="BJ182" s="181"/>
      <c r="BK182" s="181"/>
      <c r="BM182" s="119">
        <f t="shared" ca="1" si="7"/>
        <v>4855.09</v>
      </c>
      <c r="BN182" s="119">
        <f t="shared" si="8"/>
        <v>0</v>
      </c>
      <c r="BO182" s="119">
        <f t="shared" si="9"/>
        <v>0</v>
      </c>
      <c r="BP182" s="119">
        <f t="shared" si="10"/>
        <v>0</v>
      </c>
      <c r="BQ182" s="119">
        <f t="shared" si="11"/>
        <v>0</v>
      </c>
      <c r="BR182" s="119">
        <f t="shared" si="12"/>
        <v>0</v>
      </c>
      <c r="BS182" s="119">
        <f t="shared" si="13"/>
        <v>0</v>
      </c>
      <c r="BT182" s="119">
        <f t="shared" si="14"/>
        <v>0</v>
      </c>
      <c r="BU182" s="119">
        <f t="shared" si="15"/>
        <v>0</v>
      </c>
      <c r="BV182" s="119">
        <f t="shared" si="16"/>
        <v>0</v>
      </c>
      <c r="BW182" s="119">
        <f t="shared" si="17"/>
        <v>0</v>
      </c>
      <c r="BX182" s="119">
        <f t="shared" si="18"/>
        <v>0</v>
      </c>
      <c r="BY182" s="119">
        <f t="shared" si="19"/>
        <v>0</v>
      </c>
      <c r="BZ182" s="119">
        <f t="shared" si="20"/>
        <v>0</v>
      </c>
      <c r="CA182" s="119">
        <f t="shared" si="21"/>
        <v>0</v>
      </c>
      <c r="CB182" s="119">
        <f t="shared" si="22"/>
        <v>0</v>
      </c>
      <c r="CC182" s="119">
        <f t="shared" si="23"/>
        <v>0</v>
      </c>
      <c r="CD182" s="119">
        <f t="shared" si="24"/>
        <v>0</v>
      </c>
      <c r="CE182" s="119">
        <f t="shared" si="25"/>
        <v>0</v>
      </c>
      <c r="CF182" s="119">
        <f t="shared" si="26"/>
        <v>0</v>
      </c>
      <c r="CG182" s="119">
        <f t="shared" si="27"/>
        <v>0</v>
      </c>
      <c r="CH182" s="119">
        <f t="shared" si="28"/>
        <v>0</v>
      </c>
      <c r="CI182" s="119">
        <f t="shared" si="29"/>
        <v>0</v>
      </c>
      <c r="CJ182" s="119">
        <f t="shared" si="30"/>
        <v>0</v>
      </c>
      <c r="CK182" s="119">
        <f t="shared" si="31"/>
        <v>0</v>
      </c>
      <c r="CL182" s="119">
        <f t="shared" si="32"/>
        <v>0</v>
      </c>
      <c r="CM182" s="119">
        <f t="shared" si="33"/>
        <v>0</v>
      </c>
      <c r="CN182" s="119">
        <f t="shared" si="34"/>
        <v>0</v>
      </c>
      <c r="CO182" s="119">
        <f t="shared" si="35"/>
        <v>0</v>
      </c>
      <c r="CP182" s="119">
        <f t="shared" si="36"/>
        <v>0</v>
      </c>
      <c r="CQ182" s="119">
        <f t="shared" si="37"/>
        <v>0</v>
      </c>
      <c r="CR182" s="119">
        <f t="shared" si="38"/>
        <v>0</v>
      </c>
      <c r="CS182" s="119">
        <f t="shared" si="39"/>
        <v>0</v>
      </c>
      <c r="CT182" s="119">
        <f t="shared" si="40"/>
        <v>0</v>
      </c>
      <c r="CU182" s="119">
        <f t="shared" si="41"/>
        <v>0</v>
      </c>
      <c r="CV182" s="119">
        <f t="shared" si="42"/>
        <v>0</v>
      </c>
      <c r="CW182" s="119">
        <f t="shared" si="43"/>
        <v>0</v>
      </c>
      <c r="CX182" s="119">
        <f t="shared" si="44"/>
        <v>0</v>
      </c>
      <c r="CY182" s="119">
        <f t="shared" si="45"/>
        <v>0</v>
      </c>
      <c r="CZ182" s="119">
        <f t="shared" si="46"/>
        <v>0</v>
      </c>
      <c r="DA182" s="119">
        <f t="shared" si="47"/>
        <v>0</v>
      </c>
      <c r="DB182" s="119">
        <f t="shared" si="48"/>
        <v>0</v>
      </c>
      <c r="DC182" s="119">
        <f t="shared" si="49"/>
        <v>0</v>
      </c>
      <c r="DD182" s="119">
        <f t="shared" si="50"/>
        <v>0</v>
      </c>
      <c r="DE182" s="119">
        <f t="shared" si="51"/>
        <v>0</v>
      </c>
      <c r="DF182" s="119">
        <f t="shared" si="52"/>
        <v>0</v>
      </c>
      <c r="DG182" s="119">
        <f t="shared" si="53"/>
        <v>0</v>
      </c>
      <c r="DH182" s="119">
        <f t="shared" si="54"/>
        <v>0</v>
      </c>
      <c r="DI182" s="119">
        <f t="shared" si="55"/>
        <v>0</v>
      </c>
      <c r="DJ182" s="119">
        <f t="shared" si="56"/>
        <v>0</v>
      </c>
      <c r="DK182" s="126" t="str">
        <f t="shared" si="57"/>
        <v>2</v>
      </c>
      <c r="DL182" s="126">
        <f t="shared" ca="1" si="58"/>
        <v>0</v>
      </c>
      <c r="DM182" s="119">
        <f ca="1">IF($K182&lt;&gt;1,IF(ISNUMBER(INDEX(Import.PLE,$K182,DM$16)),IF(INDEX(Import.PLE,$K182,DM$16)&lt;=mediçao,BM182,0),0),PLE!$AA$28*BM182)</f>
        <v>0</v>
      </c>
      <c r="DN182" s="119">
        <f ca="1">IF($K182&lt;&gt;1,IF(ISNUMBER(INDEX(Import.PLE,$K182,DN$16)),IF(INDEX(Import.PLE,$K182,DN$16)&lt;=mediçao,BN182,0),0),PLE!$AA$28*BN182)</f>
        <v>0</v>
      </c>
      <c r="DO182" s="119">
        <f ca="1">IF($K182&lt;&gt;1,IF(ISNUMBER(INDEX(Import.PLE,$K182,DO$16)),IF(INDEX(Import.PLE,$K182,DO$16)&lt;=mediçao,BO182,0),0),PLE!$AA$28*BO182)</f>
        <v>0</v>
      </c>
      <c r="DP182" s="119">
        <f ca="1">IF($K182&lt;&gt;1,IF(ISNUMBER(INDEX(Import.PLE,$K182,DP$16)),IF(INDEX(Import.PLE,$K182,DP$16)&lt;=mediçao,BP182,0),0),PLE!$AA$28*BP182)</f>
        <v>0</v>
      </c>
      <c r="DQ182" s="119">
        <f ca="1">IF($K182&lt;&gt;1,IF(ISNUMBER(INDEX(Import.PLE,$K182,DQ$16)),IF(INDEX(Import.PLE,$K182,DQ$16)&lt;=mediçao,BQ182,0),0),PLE!$AA$28*BQ182)</f>
        <v>0</v>
      </c>
      <c r="DR182" s="119">
        <f ca="1">IF($K182&lt;&gt;1,IF(ISNUMBER(INDEX(Import.PLE,$K182,DR$16)),IF(INDEX(Import.PLE,$K182,DR$16)&lt;=mediçao,BR182,0),0),PLE!$AA$28*BR182)</f>
        <v>0</v>
      </c>
      <c r="DS182" s="119">
        <f ca="1">IF($K182&lt;&gt;1,IF(ISNUMBER(INDEX(Import.PLE,$K182,DS$16)),IF(INDEX(Import.PLE,$K182,DS$16)&lt;=mediçao,BS182,0),0),PLE!$AA$28*BS182)</f>
        <v>0</v>
      </c>
      <c r="DT182" s="119">
        <f ca="1">IF($K182&lt;&gt;1,IF(ISNUMBER(INDEX(Import.PLE,$K182,DT$16)),IF(INDEX(Import.PLE,$K182,DT$16)&lt;=mediçao,BT182,0),0),PLE!$AA$28*BT182)</f>
        <v>0</v>
      </c>
      <c r="DU182" s="119">
        <f ca="1">IF($K182&lt;&gt;1,IF(ISNUMBER(INDEX(Import.PLE,$K182,DU$16)),IF(INDEX(Import.PLE,$K182,DU$16)&lt;=mediçao,BU182,0),0),PLE!$AA$28*BU182)</f>
        <v>0</v>
      </c>
      <c r="DV182" s="119">
        <f ca="1">IF($K182&lt;&gt;1,IF(ISNUMBER(INDEX(Import.PLE,$K182,DV$16)),IF(INDEX(Import.PLE,$K182,DV$16)&lt;=mediçao,BV182,0),0),PLE!$AA$28*BV182)</f>
        <v>0</v>
      </c>
      <c r="DW182" s="119">
        <f ca="1">IF($K182&lt;&gt;1,IF(ISNUMBER(INDEX(Import.PLE,$K182,DW$16)),IF(INDEX(Import.PLE,$K182,DW$16)&lt;=mediçao,BW182,0),0),PLE!$AA$28*BW182)</f>
        <v>0</v>
      </c>
      <c r="DX182" s="119">
        <f ca="1">IF($K182&lt;&gt;1,IF(ISNUMBER(INDEX(Import.PLE,$K182,DX$16)),IF(INDEX(Import.PLE,$K182,DX$16)&lt;=mediçao,BX182,0),0),PLE!$AA$28*BX182)</f>
        <v>0</v>
      </c>
      <c r="DY182" s="119">
        <f ca="1">IF($K182&lt;&gt;1,IF(ISNUMBER(INDEX(Import.PLE,$K182,DY$16)),IF(INDEX(Import.PLE,$K182,DY$16)&lt;=mediçao,BY182,0),0),PLE!$AA$28*BY182)</f>
        <v>0</v>
      </c>
      <c r="DZ182" s="119">
        <f ca="1">IF($K182&lt;&gt;1,IF(ISNUMBER(INDEX(Import.PLE,$K182,DZ$16)),IF(INDEX(Import.PLE,$K182,DZ$16)&lt;=mediçao,BZ182,0),0),PLE!$AA$28*BZ182)</f>
        <v>0</v>
      </c>
      <c r="EA182" s="119">
        <f ca="1">IF($K182&lt;&gt;1,IF(ISNUMBER(INDEX(Import.PLE,$K182,EA$16)),IF(INDEX(Import.PLE,$K182,EA$16)&lt;=mediçao,CA182,0),0),PLE!$AA$28*CA182)</f>
        <v>0</v>
      </c>
      <c r="EB182" s="119">
        <f ca="1">IF($K182&lt;&gt;1,IF(ISNUMBER(INDEX(Import.PLE,$K182,EB$16)),IF(INDEX(Import.PLE,$K182,EB$16)&lt;=mediçao,CB182,0),0),PLE!$AA$28*CB182)</f>
        <v>0</v>
      </c>
      <c r="EC182" s="119">
        <f ca="1">IF($K182&lt;&gt;1,IF(ISNUMBER(INDEX(Import.PLE,$K182,EC$16)),IF(INDEX(Import.PLE,$K182,EC$16)&lt;=mediçao,CC182,0),0),PLE!$AA$28*CC182)</f>
        <v>0</v>
      </c>
      <c r="ED182" s="119">
        <f ca="1">IF($K182&lt;&gt;1,IF(ISNUMBER(INDEX(Import.PLE,$K182,ED$16)),IF(INDEX(Import.PLE,$K182,ED$16)&lt;=mediçao,CD182,0),0),PLE!$AA$28*CD182)</f>
        <v>0</v>
      </c>
      <c r="EE182" s="119">
        <f ca="1">IF($K182&lt;&gt;1,IF(ISNUMBER(INDEX(Import.PLE,$K182,EE$16)),IF(INDEX(Import.PLE,$K182,EE$16)&lt;=mediçao,CE182,0),0),PLE!$AA$28*CE182)</f>
        <v>0</v>
      </c>
      <c r="EF182" s="119">
        <f ca="1">IF($K182&lt;&gt;1,IF(ISNUMBER(INDEX(Import.PLE,$K182,EF$16)),IF(INDEX(Import.PLE,$K182,EF$16)&lt;=mediçao,CF182,0),0),PLE!$AA$28*CF182)</f>
        <v>0</v>
      </c>
      <c r="EG182" s="119">
        <f ca="1">IF($K182&lt;&gt;1,IF(ISNUMBER(INDEX(Import.PLE,$K182,EG$16)),IF(INDEX(Import.PLE,$K182,EG$16)&lt;=mediçao,CG182,0),0),PLE!$AA$28*CG182)</f>
        <v>0</v>
      </c>
      <c r="EH182" s="119">
        <f ca="1">IF($K182&lt;&gt;1,IF(ISNUMBER(INDEX(Import.PLE,$K182,EH$16)),IF(INDEX(Import.PLE,$K182,EH$16)&lt;=mediçao,CH182,0),0),PLE!$AA$28*CH182)</f>
        <v>0</v>
      </c>
      <c r="EI182" s="119">
        <f ca="1">IF($K182&lt;&gt;1,IF(ISNUMBER(INDEX(Import.PLE,$K182,EI$16)),IF(INDEX(Import.PLE,$K182,EI$16)&lt;=mediçao,CI182,0),0),PLE!$AA$28*CI182)</f>
        <v>0</v>
      </c>
      <c r="EJ182" s="119">
        <f ca="1">IF($K182&lt;&gt;1,IF(ISNUMBER(INDEX(Import.PLE,$K182,EJ$16)),IF(INDEX(Import.PLE,$K182,EJ$16)&lt;=mediçao,CJ182,0),0),PLE!$AA$28*CJ182)</f>
        <v>0</v>
      </c>
      <c r="EK182" s="119">
        <f ca="1">IF($K182&lt;&gt;1,IF(ISNUMBER(INDEX(Import.PLE,$K182,EK$16)),IF(INDEX(Import.PLE,$K182,EK$16)&lt;=mediçao,CK182,0),0),PLE!$AA$28*CK182)</f>
        <v>0</v>
      </c>
      <c r="EL182" s="119">
        <f ca="1">IF($K182&lt;&gt;1,IF(ISNUMBER(INDEX(Import.PLE,$K182,EL$16)),IF(INDEX(Import.PLE,$K182,EL$16)&lt;=mediçao,CL182,0),0),PLE!$AA$28*CL182)</f>
        <v>0</v>
      </c>
      <c r="EM182" s="119">
        <f ca="1">IF($K182&lt;&gt;1,IF(ISNUMBER(INDEX(Import.PLE,$K182,EM$16)),IF(INDEX(Import.PLE,$K182,EM$16)&lt;=mediçao,CM182,0),0),PLE!$AA$28*CM182)</f>
        <v>0</v>
      </c>
      <c r="EN182" s="119">
        <f ca="1">IF($K182&lt;&gt;1,IF(ISNUMBER(INDEX(Import.PLE,$K182,EN$16)),IF(INDEX(Import.PLE,$K182,EN$16)&lt;=mediçao,CN182,0),0),PLE!$AA$28*CN182)</f>
        <v>0</v>
      </c>
      <c r="EO182" s="119">
        <f ca="1">IF($K182&lt;&gt;1,IF(ISNUMBER(INDEX(Import.PLE,$K182,EO$16)),IF(INDEX(Import.PLE,$K182,EO$16)&lt;=mediçao,CO182,0),0),PLE!$AA$28*CO182)</f>
        <v>0</v>
      </c>
      <c r="EP182" s="119">
        <f ca="1">IF($K182&lt;&gt;1,IF(ISNUMBER(INDEX(Import.PLE,$K182,EP$16)),IF(INDEX(Import.PLE,$K182,EP$16)&lt;=mediçao,CP182,0),0),PLE!$AA$28*CP182)</f>
        <v>0</v>
      </c>
      <c r="EQ182" s="119">
        <f ca="1">IF($K182&lt;&gt;1,IF(ISNUMBER(INDEX(Import.PLE,$K182,EQ$16)),IF(INDEX(Import.PLE,$K182,EQ$16)&lt;=mediçao,CQ182,0),0),PLE!$AA$28*CQ182)</f>
        <v>0</v>
      </c>
      <c r="ER182" s="119">
        <f ca="1">IF($K182&lt;&gt;1,IF(ISNUMBER(INDEX(Import.PLE,$K182,ER$16)),IF(INDEX(Import.PLE,$K182,ER$16)&lt;=mediçao,CR182,0),0),PLE!$AA$28*CR182)</f>
        <v>0</v>
      </c>
      <c r="ES182" s="119">
        <f ca="1">IF($K182&lt;&gt;1,IF(ISNUMBER(INDEX(Import.PLE,$K182,ES$16)),IF(INDEX(Import.PLE,$K182,ES$16)&lt;=mediçao,CS182,0),0),PLE!$AA$28*CS182)</f>
        <v>0</v>
      </c>
      <c r="ET182" s="119">
        <f ca="1">IF($K182&lt;&gt;1,IF(ISNUMBER(INDEX(Import.PLE,$K182,ET$16)),IF(INDEX(Import.PLE,$K182,ET$16)&lt;=mediçao,CT182,0),0),PLE!$AA$28*CT182)</f>
        <v>0</v>
      </c>
      <c r="EU182" s="119">
        <f ca="1">IF($K182&lt;&gt;1,IF(ISNUMBER(INDEX(Import.PLE,$K182,EU$16)),IF(INDEX(Import.PLE,$K182,EU$16)&lt;=mediçao,CU182,0),0),PLE!$AA$28*CU182)</f>
        <v>0</v>
      </c>
      <c r="EV182" s="119">
        <f ca="1">IF($K182&lt;&gt;1,IF(ISNUMBER(INDEX(Import.PLE,$K182,EV$16)),IF(INDEX(Import.PLE,$K182,EV$16)&lt;=mediçao,CV182,0),0),PLE!$AA$28*CV182)</f>
        <v>0</v>
      </c>
      <c r="EW182" s="119">
        <f ca="1">IF($K182&lt;&gt;1,IF(ISNUMBER(INDEX(Import.PLE,$K182,EW$16)),IF(INDEX(Import.PLE,$K182,EW$16)&lt;=mediçao,CW182,0),0),PLE!$AA$28*CW182)</f>
        <v>0</v>
      </c>
      <c r="EX182" s="119">
        <f ca="1">IF($K182&lt;&gt;1,IF(ISNUMBER(INDEX(Import.PLE,$K182,EX$16)),IF(INDEX(Import.PLE,$K182,EX$16)&lt;=mediçao,CX182,0),0),PLE!$AA$28*CX182)</f>
        <v>0</v>
      </c>
      <c r="EY182" s="119">
        <f ca="1">IF($K182&lt;&gt;1,IF(ISNUMBER(INDEX(Import.PLE,$K182,EY$16)),IF(INDEX(Import.PLE,$K182,EY$16)&lt;=mediçao,CY182,0),0),PLE!$AA$28*CY182)</f>
        <v>0</v>
      </c>
      <c r="EZ182" s="119">
        <f ca="1">IF($K182&lt;&gt;1,IF(ISNUMBER(INDEX(Import.PLE,$K182,EZ$16)),IF(INDEX(Import.PLE,$K182,EZ$16)&lt;=mediçao,CZ182,0),0),PLE!$AA$28*CZ182)</f>
        <v>0</v>
      </c>
      <c r="FA182" s="119">
        <f ca="1">IF($K182&lt;&gt;1,IF(ISNUMBER(INDEX(Import.PLE,$K182,FA$16)),IF(INDEX(Import.PLE,$K182,FA$16)&lt;=mediçao,DA182,0),0),PLE!$AA$28*DA182)</f>
        <v>0</v>
      </c>
      <c r="FB182" s="119">
        <f ca="1">IF($K182&lt;&gt;1,IF(ISNUMBER(INDEX(Import.PLE,$K182,FB$16)),IF(INDEX(Import.PLE,$K182,FB$16)&lt;=mediçao,DB182,0),0),PLE!$AA$28*DB182)</f>
        <v>0</v>
      </c>
      <c r="FC182" s="119">
        <f ca="1">IF($K182&lt;&gt;1,IF(ISNUMBER(INDEX(Import.PLE,$K182,FC$16)),IF(INDEX(Import.PLE,$K182,FC$16)&lt;=mediçao,DC182,0),0),PLE!$AA$28*DC182)</f>
        <v>0</v>
      </c>
      <c r="FD182" s="119">
        <f ca="1">IF($K182&lt;&gt;1,IF(ISNUMBER(INDEX(Import.PLE,$K182,FD$16)),IF(INDEX(Import.PLE,$K182,FD$16)&lt;=mediçao,DD182,0),0),PLE!$AA$28*DD182)</f>
        <v>0</v>
      </c>
      <c r="FE182" s="119">
        <f ca="1">IF($K182&lt;&gt;1,IF(ISNUMBER(INDEX(Import.PLE,$K182,FE$16)),IF(INDEX(Import.PLE,$K182,FE$16)&lt;=mediçao,DE182,0),0),PLE!$AA$28*DE182)</f>
        <v>0</v>
      </c>
      <c r="FF182" s="119">
        <f ca="1">IF($K182&lt;&gt;1,IF(ISNUMBER(INDEX(Import.PLE,$K182,FF$16)),IF(INDEX(Import.PLE,$K182,FF$16)&lt;=mediçao,DF182,0),0),PLE!$AA$28*DF182)</f>
        <v>0</v>
      </c>
      <c r="FG182" s="119">
        <f ca="1">IF($K182&lt;&gt;1,IF(ISNUMBER(INDEX(Import.PLE,$K182,FG$16)),IF(INDEX(Import.PLE,$K182,FG$16)&lt;=mediçao,DG182,0),0),PLE!$AA$28*DG182)</f>
        <v>0</v>
      </c>
      <c r="FH182" s="119">
        <f ca="1">IF($K182&lt;&gt;1,IF(ISNUMBER(INDEX(Import.PLE,$K182,FH$16)),IF(INDEX(Import.PLE,$K182,FH$16)&lt;=mediçao,DH182,0),0),PLE!$AA$28*DH182)</f>
        <v>0</v>
      </c>
      <c r="FI182" s="119">
        <f ca="1">IF($K182&lt;&gt;1,IF(ISNUMBER(INDEX(Import.PLE,$K182,FI$16)),IF(INDEX(Import.PLE,$K182,FI$16)&lt;=mediçao,DI182,0),0),PLE!$AA$28*DI182)</f>
        <v>0</v>
      </c>
      <c r="FJ182" s="119">
        <f ca="1">IF($K182&lt;&gt;1,IF(ISNUMBER(INDEX(Import.PLE,$K182,FJ$16)),IF(INDEX(Import.PLE,$K182,FJ$16)&lt;=mediçao,DJ182,0),0),PLE!$AA$28*DJ182)</f>
        <v>0</v>
      </c>
    </row>
    <row r="183" spans="2:166" s="88" customFormat="1" ht="10.5" x14ac:dyDescent="0.35">
      <c r="B183" s="118">
        <f t="shared" ca="1" si="3"/>
        <v>166</v>
      </c>
      <c r="C183" s="83" t="str">
        <f t="shared" si="4"/>
        <v>Nível</v>
      </c>
      <c r="D183" s="138" t="s">
        <v>498</v>
      </c>
      <c r="E183" s="139" t="s">
        <v>310</v>
      </c>
      <c r="F183" s="137"/>
      <c r="G183" s="174" t="str">
        <f t="shared" si="5"/>
        <v/>
      </c>
      <c r="H183" s="175" t="str">
        <f t="shared" si="6"/>
        <v/>
      </c>
      <c r="I183" s="176">
        <v>6436.18</v>
      </c>
      <c r="J183" s="86"/>
      <c r="K183" s="168" t="str">
        <f>deactivatedados.form1</f>
        <v/>
      </c>
      <c r="L183" s="167"/>
      <c r="M183" s="87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1"/>
      <c r="AX183" s="181"/>
      <c r="AY183" s="181"/>
      <c r="AZ183" s="181"/>
      <c r="BA183" s="181"/>
      <c r="BB183" s="181"/>
      <c r="BC183" s="181"/>
      <c r="BD183" s="181"/>
      <c r="BE183" s="181"/>
      <c r="BF183" s="181"/>
      <c r="BG183" s="181"/>
      <c r="BH183" s="181"/>
      <c r="BI183" s="181"/>
      <c r="BJ183" s="181"/>
      <c r="BK183" s="181"/>
      <c r="BM183" s="119">
        <f t="shared" si="7"/>
        <v>0</v>
      </c>
      <c r="BN183" s="119">
        <f t="shared" si="8"/>
        <v>0</v>
      </c>
      <c r="BO183" s="119">
        <f t="shared" si="9"/>
        <v>0</v>
      </c>
      <c r="BP183" s="119">
        <f t="shared" si="10"/>
        <v>0</v>
      </c>
      <c r="BQ183" s="119">
        <f t="shared" si="11"/>
        <v>0</v>
      </c>
      <c r="BR183" s="119">
        <f t="shared" si="12"/>
        <v>0</v>
      </c>
      <c r="BS183" s="119">
        <f t="shared" si="13"/>
        <v>0</v>
      </c>
      <c r="BT183" s="119">
        <f t="shared" si="14"/>
        <v>0</v>
      </c>
      <c r="BU183" s="119">
        <f t="shared" si="15"/>
        <v>0</v>
      </c>
      <c r="BV183" s="119">
        <f t="shared" si="16"/>
        <v>0</v>
      </c>
      <c r="BW183" s="119">
        <f t="shared" si="17"/>
        <v>0</v>
      </c>
      <c r="BX183" s="119">
        <f t="shared" si="18"/>
        <v>0</v>
      </c>
      <c r="BY183" s="119">
        <f t="shared" si="19"/>
        <v>0</v>
      </c>
      <c r="BZ183" s="119">
        <f t="shared" si="20"/>
        <v>0</v>
      </c>
      <c r="CA183" s="119">
        <f t="shared" si="21"/>
        <v>0</v>
      </c>
      <c r="CB183" s="119">
        <f t="shared" si="22"/>
        <v>0</v>
      </c>
      <c r="CC183" s="119">
        <f t="shared" si="23"/>
        <v>0</v>
      </c>
      <c r="CD183" s="119">
        <f t="shared" si="24"/>
        <v>0</v>
      </c>
      <c r="CE183" s="119">
        <f t="shared" si="25"/>
        <v>0</v>
      </c>
      <c r="CF183" s="119">
        <f t="shared" si="26"/>
        <v>0</v>
      </c>
      <c r="CG183" s="119">
        <f t="shared" si="27"/>
        <v>0</v>
      </c>
      <c r="CH183" s="119">
        <f t="shared" si="28"/>
        <v>0</v>
      </c>
      <c r="CI183" s="119">
        <f t="shared" si="29"/>
        <v>0</v>
      </c>
      <c r="CJ183" s="119">
        <f t="shared" si="30"/>
        <v>0</v>
      </c>
      <c r="CK183" s="119">
        <f t="shared" si="31"/>
        <v>0</v>
      </c>
      <c r="CL183" s="119">
        <f t="shared" si="32"/>
        <v>0</v>
      </c>
      <c r="CM183" s="119">
        <f t="shared" si="33"/>
        <v>0</v>
      </c>
      <c r="CN183" s="119">
        <f t="shared" si="34"/>
        <v>0</v>
      </c>
      <c r="CO183" s="119">
        <f t="shared" si="35"/>
        <v>0</v>
      </c>
      <c r="CP183" s="119">
        <f t="shared" si="36"/>
        <v>0</v>
      </c>
      <c r="CQ183" s="119">
        <f t="shared" si="37"/>
        <v>0</v>
      </c>
      <c r="CR183" s="119">
        <f t="shared" si="38"/>
        <v>0</v>
      </c>
      <c r="CS183" s="119">
        <f t="shared" si="39"/>
        <v>0</v>
      </c>
      <c r="CT183" s="119">
        <f t="shared" si="40"/>
        <v>0</v>
      </c>
      <c r="CU183" s="119">
        <f t="shared" si="41"/>
        <v>0</v>
      </c>
      <c r="CV183" s="119">
        <f t="shared" si="42"/>
        <v>0</v>
      </c>
      <c r="CW183" s="119">
        <f t="shared" si="43"/>
        <v>0</v>
      </c>
      <c r="CX183" s="119">
        <f t="shared" si="44"/>
        <v>0</v>
      </c>
      <c r="CY183" s="119">
        <f t="shared" si="45"/>
        <v>0</v>
      </c>
      <c r="CZ183" s="119">
        <f t="shared" si="46"/>
        <v>0</v>
      </c>
      <c r="DA183" s="119">
        <f t="shared" si="47"/>
        <v>0</v>
      </c>
      <c r="DB183" s="119">
        <f t="shared" si="48"/>
        <v>0</v>
      </c>
      <c r="DC183" s="119">
        <f t="shared" si="49"/>
        <v>0</v>
      </c>
      <c r="DD183" s="119">
        <f t="shared" si="50"/>
        <v>0</v>
      </c>
      <c r="DE183" s="119">
        <f t="shared" si="51"/>
        <v>0</v>
      </c>
      <c r="DF183" s="119">
        <f t="shared" si="52"/>
        <v>0</v>
      </c>
      <c r="DG183" s="119">
        <f t="shared" si="53"/>
        <v>0</v>
      </c>
      <c r="DH183" s="119">
        <f t="shared" si="54"/>
        <v>0</v>
      </c>
      <c r="DI183" s="119">
        <f t="shared" si="55"/>
        <v>0</v>
      </c>
      <c r="DJ183" s="119">
        <f t="shared" si="56"/>
        <v>0</v>
      </c>
      <c r="DK183" s="126" t="str">
        <f t="shared" si="57"/>
        <v>2</v>
      </c>
      <c r="DL183" s="126">
        <f t="shared" ca="1" si="58"/>
        <v>0</v>
      </c>
      <c r="DM183" s="119">
        <f ca="1">IF($K183&lt;&gt;1,IF(ISNUMBER(INDEX(Import.PLE,$K183,DM$16)),IF(INDEX(Import.PLE,$K183,DM$16)&lt;=mediçao,BM183,0),0),PLE!$AA$28*BM183)</f>
        <v>0</v>
      </c>
      <c r="DN183" s="119">
        <f ca="1">IF($K183&lt;&gt;1,IF(ISNUMBER(INDEX(Import.PLE,$K183,DN$16)),IF(INDEX(Import.PLE,$K183,DN$16)&lt;=mediçao,BN183,0),0),PLE!$AA$28*BN183)</f>
        <v>0</v>
      </c>
      <c r="DO183" s="119">
        <f ca="1">IF($K183&lt;&gt;1,IF(ISNUMBER(INDEX(Import.PLE,$K183,DO$16)),IF(INDEX(Import.PLE,$K183,DO$16)&lt;=mediçao,BO183,0),0),PLE!$AA$28*BO183)</f>
        <v>0</v>
      </c>
      <c r="DP183" s="119">
        <f ca="1">IF($K183&lt;&gt;1,IF(ISNUMBER(INDEX(Import.PLE,$K183,DP$16)),IF(INDEX(Import.PLE,$K183,DP$16)&lt;=mediçao,BP183,0),0),PLE!$AA$28*BP183)</f>
        <v>0</v>
      </c>
      <c r="DQ183" s="119">
        <f ca="1">IF($K183&lt;&gt;1,IF(ISNUMBER(INDEX(Import.PLE,$K183,DQ$16)),IF(INDEX(Import.PLE,$K183,DQ$16)&lt;=mediçao,BQ183,0),0),PLE!$AA$28*BQ183)</f>
        <v>0</v>
      </c>
      <c r="DR183" s="119">
        <f ca="1">IF($K183&lt;&gt;1,IF(ISNUMBER(INDEX(Import.PLE,$K183,DR$16)),IF(INDEX(Import.PLE,$K183,DR$16)&lt;=mediçao,BR183,0),0),PLE!$AA$28*BR183)</f>
        <v>0</v>
      </c>
      <c r="DS183" s="119">
        <f ca="1">IF($K183&lt;&gt;1,IF(ISNUMBER(INDEX(Import.PLE,$K183,DS$16)),IF(INDEX(Import.PLE,$K183,DS$16)&lt;=mediçao,BS183,0),0),PLE!$AA$28*BS183)</f>
        <v>0</v>
      </c>
      <c r="DT183" s="119">
        <f ca="1">IF($K183&lt;&gt;1,IF(ISNUMBER(INDEX(Import.PLE,$K183,DT$16)),IF(INDEX(Import.PLE,$K183,DT$16)&lt;=mediçao,BT183,0),0),PLE!$AA$28*BT183)</f>
        <v>0</v>
      </c>
      <c r="DU183" s="119">
        <f ca="1">IF($K183&lt;&gt;1,IF(ISNUMBER(INDEX(Import.PLE,$K183,DU$16)),IF(INDEX(Import.PLE,$K183,DU$16)&lt;=mediçao,BU183,0),0),PLE!$AA$28*BU183)</f>
        <v>0</v>
      </c>
      <c r="DV183" s="119">
        <f ca="1">IF($K183&lt;&gt;1,IF(ISNUMBER(INDEX(Import.PLE,$K183,DV$16)),IF(INDEX(Import.PLE,$K183,DV$16)&lt;=mediçao,BV183,0),0),PLE!$AA$28*BV183)</f>
        <v>0</v>
      </c>
      <c r="DW183" s="119">
        <f ca="1">IF($K183&lt;&gt;1,IF(ISNUMBER(INDEX(Import.PLE,$K183,DW$16)),IF(INDEX(Import.PLE,$K183,DW$16)&lt;=mediçao,BW183,0),0),PLE!$AA$28*BW183)</f>
        <v>0</v>
      </c>
      <c r="DX183" s="119">
        <f ca="1">IF($K183&lt;&gt;1,IF(ISNUMBER(INDEX(Import.PLE,$K183,DX$16)),IF(INDEX(Import.PLE,$K183,DX$16)&lt;=mediçao,BX183,0),0),PLE!$AA$28*BX183)</f>
        <v>0</v>
      </c>
      <c r="DY183" s="119">
        <f ca="1">IF($K183&lt;&gt;1,IF(ISNUMBER(INDEX(Import.PLE,$K183,DY$16)),IF(INDEX(Import.PLE,$K183,DY$16)&lt;=mediçao,BY183,0),0),PLE!$AA$28*BY183)</f>
        <v>0</v>
      </c>
      <c r="DZ183" s="119">
        <f ca="1">IF($K183&lt;&gt;1,IF(ISNUMBER(INDEX(Import.PLE,$K183,DZ$16)),IF(INDEX(Import.PLE,$K183,DZ$16)&lt;=mediçao,BZ183,0),0),PLE!$AA$28*BZ183)</f>
        <v>0</v>
      </c>
      <c r="EA183" s="119">
        <f ca="1">IF($K183&lt;&gt;1,IF(ISNUMBER(INDEX(Import.PLE,$K183,EA$16)),IF(INDEX(Import.PLE,$K183,EA$16)&lt;=mediçao,CA183,0),0),PLE!$AA$28*CA183)</f>
        <v>0</v>
      </c>
      <c r="EB183" s="119">
        <f ca="1">IF($K183&lt;&gt;1,IF(ISNUMBER(INDEX(Import.PLE,$K183,EB$16)),IF(INDEX(Import.PLE,$K183,EB$16)&lt;=mediçao,CB183,0),0),PLE!$AA$28*CB183)</f>
        <v>0</v>
      </c>
      <c r="EC183" s="119">
        <f ca="1">IF($K183&lt;&gt;1,IF(ISNUMBER(INDEX(Import.PLE,$K183,EC$16)),IF(INDEX(Import.PLE,$K183,EC$16)&lt;=mediçao,CC183,0),0),PLE!$AA$28*CC183)</f>
        <v>0</v>
      </c>
      <c r="ED183" s="119">
        <f ca="1">IF($K183&lt;&gt;1,IF(ISNUMBER(INDEX(Import.PLE,$K183,ED$16)),IF(INDEX(Import.PLE,$K183,ED$16)&lt;=mediçao,CD183,0),0),PLE!$AA$28*CD183)</f>
        <v>0</v>
      </c>
      <c r="EE183" s="119">
        <f ca="1">IF($K183&lt;&gt;1,IF(ISNUMBER(INDEX(Import.PLE,$K183,EE$16)),IF(INDEX(Import.PLE,$K183,EE$16)&lt;=mediçao,CE183,0),0),PLE!$AA$28*CE183)</f>
        <v>0</v>
      </c>
      <c r="EF183" s="119">
        <f ca="1">IF($K183&lt;&gt;1,IF(ISNUMBER(INDEX(Import.PLE,$K183,EF$16)),IF(INDEX(Import.PLE,$K183,EF$16)&lt;=mediçao,CF183,0),0),PLE!$AA$28*CF183)</f>
        <v>0</v>
      </c>
      <c r="EG183" s="119">
        <f ca="1">IF($K183&lt;&gt;1,IF(ISNUMBER(INDEX(Import.PLE,$K183,EG$16)),IF(INDEX(Import.PLE,$K183,EG$16)&lt;=mediçao,CG183,0),0),PLE!$AA$28*CG183)</f>
        <v>0</v>
      </c>
      <c r="EH183" s="119">
        <f ca="1">IF($K183&lt;&gt;1,IF(ISNUMBER(INDEX(Import.PLE,$K183,EH$16)),IF(INDEX(Import.PLE,$K183,EH$16)&lt;=mediçao,CH183,0),0),PLE!$AA$28*CH183)</f>
        <v>0</v>
      </c>
      <c r="EI183" s="119">
        <f ca="1">IF($K183&lt;&gt;1,IF(ISNUMBER(INDEX(Import.PLE,$K183,EI$16)),IF(INDEX(Import.PLE,$K183,EI$16)&lt;=mediçao,CI183,0),0),PLE!$AA$28*CI183)</f>
        <v>0</v>
      </c>
      <c r="EJ183" s="119">
        <f ca="1">IF($K183&lt;&gt;1,IF(ISNUMBER(INDEX(Import.PLE,$K183,EJ$16)),IF(INDEX(Import.PLE,$K183,EJ$16)&lt;=mediçao,CJ183,0),0),PLE!$AA$28*CJ183)</f>
        <v>0</v>
      </c>
      <c r="EK183" s="119">
        <f ca="1">IF($K183&lt;&gt;1,IF(ISNUMBER(INDEX(Import.PLE,$K183,EK$16)),IF(INDEX(Import.PLE,$K183,EK$16)&lt;=mediçao,CK183,0),0),PLE!$AA$28*CK183)</f>
        <v>0</v>
      </c>
      <c r="EL183" s="119">
        <f ca="1">IF($K183&lt;&gt;1,IF(ISNUMBER(INDEX(Import.PLE,$K183,EL$16)),IF(INDEX(Import.PLE,$K183,EL$16)&lt;=mediçao,CL183,0),0),PLE!$AA$28*CL183)</f>
        <v>0</v>
      </c>
      <c r="EM183" s="119">
        <f ca="1">IF($K183&lt;&gt;1,IF(ISNUMBER(INDEX(Import.PLE,$K183,EM$16)),IF(INDEX(Import.PLE,$K183,EM$16)&lt;=mediçao,CM183,0),0),PLE!$AA$28*CM183)</f>
        <v>0</v>
      </c>
      <c r="EN183" s="119">
        <f ca="1">IF($K183&lt;&gt;1,IF(ISNUMBER(INDEX(Import.PLE,$K183,EN$16)),IF(INDEX(Import.PLE,$K183,EN$16)&lt;=mediçao,CN183,0),0),PLE!$AA$28*CN183)</f>
        <v>0</v>
      </c>
      <c r="EO183" s="119">
        <f ca="1">IF($K183&lt;&gt;1,IF(ISNUMBER(INDEX(Import.PLE,$K183,EO$16)),IF(INDEX(Import.PLE,$K183,EO$16)&lt;=mediçao,CO183,0),0),PLE!$AA$28*CO183)</f>
        <v>0</v>
      </c>
      <c r="EP183" s="119">
        <f ca="1">IF($K183&lt;&gt;1,IF(ISNUMBER(INDEX(Import.PLE,$K183,EP$16)),IF(INDEX(Import.PLE,$K183,EP$16)&lt;=mediçao,CP183,0),0),PLE!$AA$28*CP183)</f>
        <v>0</v>
      </c>
      <c r="EQ183" s="119">
        <f ca="1">IF($K183&lt;&gt;1,IF(ISNUMBER(INDEX(Import.PLE,$K183,EQ$16)),IF(INDEX(Import.PLE,$K183,EQ$16)&lt;=mediçao,CQ183,0),0),PLE!$AA$28*CQ183)</f>
        <v>0</v>
      </c>
      <c r="ER183" s="119">
        <f ca="1">IF($K183&lt;&gt;1,IF(ISNUMBER(INDEX(Import.PLE,$K183,ER$16)),IF(INDEX(Import.PLE,$K183,ER$16)&lt;=mediçao,CR183,0),0),PLE!$AA$28*CR183)</f>
        <v>0</v>
      </c>
      <c r="ES183" s="119">
        <f ca="1">IF($K183&lt;&gt;1,IF(ISNUMBER(INDEX(Import.PLE,$K183,ES$16)),IF(INDEX(Import.PLE,$K183,ES$16)&lt;=mediçao,CS183,0),0),PLE!$AA$28*CS183)</f>
        <v>0</v>
      </c>
      <c r="ET183" s="119">
        <f ca="1">IF($K183&lt;&gt;1,IF(ISNUMBER(INDEX(Import.PLE,$K183,ET$16)),IF(INDEX(Import.PLE,$K183,ET$16)&lt;=mediçao,CT183,0),0),PLE!$AA$28*CT183)</f>
        <v>0</v>
      </c>
      <c r="EU183" s="119">
        <f ca="1">IF($K183&lt;&gt;1,IF(ISNUMBER(INDEX(Import.PLE,$K183,EU$16)),IF(INDEX(Import.PLE,$K183,EU$16)&lt;=mediçao,CU183,0),0),PLE!$AA$28*CU183)</f>
        <v>0</v>
      </c>
      <c r="EV183" s="119">
        <f ca="1">IF($K183&lt;&gt;1,IF(ISNUMBER(INDEX(Import.PLE,$K183,EV$16)),IF(INDEX(Import.PLE,$K183,EV$16)&lt;=mediçao,CV183,0),0),PLE!$AA$28*CV183)</f>
        <v>0</v>
      </c>
      <c r="EW183" s="119">
        <f ca="1">IF($K183&lt;&gt;1,IF(ISNUMBER(INDEX(Import.PLE,$K183,EW$16)),IF(INDEX(Import.PLE,$K183,EW$16)&lt;=mediçao,CW183,0),0),PLE!$AA$28*CW183)</f>
        <v>0</v>
      </c>
      <c r="EX183" s="119">
        <f ca="1">IF($K183&lt;&gt;1,IF(ISNUMBER(INDEX(Import.PLE,$K183,EX$16)),IF(INDEX(Import.PLE,$K183,EX$16)&lt;=mediçao,CX183,0),0),PLE!$AA$28*CX183)</f>
        <v>0</v>
      </c>
      <c r="EY183" s="119">
        <f ca="1">IF($K183&lt;&gt;1,IF(ISNUMBER(INDEX(Import.PLE,$K183,EY$16)),IF(INDEX(Import.PLE,$K183,EY$16)&lt;=mediçao,CY183,0),0),PLE!$AA$28*CY183)</f>
        <v>0</v>
      </c>
      <c r="EZ183" s="119">
        <f ca="1">IF($K183&lt;&gt;1,IF(ISNUMBER(INDEX(Import.PLE,$K183,EZ$16)),IF(INDEX(Import.PLE,$K183,EZ$16)&lt;=mediçao,CZ183,0),0),PLE!$AA$28*CZ183)</f>
        <v>0</v>
      </c>
      <c r="FA183" s="119">
        <f ca="1">IF($K183&lt;&gt;1,IF(ISNUMBER(INDEX(Import.PLE,$K183,FA$16)),IF(INDEX(Import.PLE,$K183,FA$16)&lt;=mediçao,DA183,0),0),PLE!$AA$28*DA183)</f>
        <v>0</v>
      </c>
      <c r="FB183" s="119">
        <f ca="1">IF($K183&lt;&gt;1,IF(ISNUMBER(INDEX(Import.PLE,$K183,FB$16)),IF(INDEX(Import.PLE,$K183,FB$16)&lt;=mediçao,DB183,0),0),PLE!$AA$28*DB183)</f>
        <v>0</v>
      </c>
      <c r="FC183" s="119">
        <f ca="1">IF($K183&lt;&gt;1,IF(ISNUMBER(INDEX(Import.PLE,$K183,FC$16)),IF(INDEX(Import.PLE,$K183,FC$16)&lt;=mediçao,DC183,0),0),PLE!$AA$28*DC183)</f>
        <v>0</v>
      </c>
      <c r="FD183" s="119">
        <f ca="1">IF($K183&lt;&gt;1,IF(ISNUMBER(INDEX(Import.PLE,$K183,FD$16)),IF(INDEX(Import.PLE,$K183,FD$16)&lt;=mediçao,DD183,0),0),PLE!$AA$28*DD183)</f>
        <v>0</v>
      </c>
      <c r="FE183" s="119">
        <f ca="1">IF($K183&lt;&gt;1,IF(ISNUMBER(INDEX(Import.PLE,$K183,FE$16)),IF(INDEX(Import.PLE,$K183,FE$16)&lt;=mediçao,DE183,0),0),PLE!$AA$28*DE183)</f>
        <v>0</v>
      </c>
      <c r="FF183" s="119">
        <f ca="1">IF($K183&lt;&gt;1,IF(ISNUMBER(INDEX(Import.PLE,$K183,FF$16)),IF(INDEX(Import.PLE,$K183,FF$16)&lt;=mediçao,DF183,0),0),PLE!$AA$28*DF183)</f>
        <v>0</v>
      </c>
      <c r="FG183" s="119">
        <f ca="1">IF($K183&lt;&gt;1,IF(ISNUMBER(INDEX(Import.PLE,$K183,FG$16)),IF(INDEX(Import.PLE,$K183,FG$16)&lt;=mediçao,DG183,0),0),PLE!$AA$28*DG183)</f>
        <v>0</v>
      </c>
      <c r="FH183" s="119">
        <f ca="1">IF($K183&lt;&gt;1,IF(ISNUMBER(INDEX(Import.PLE,$K183,FH$16)),IF(INDEX(Import.PLE,$K183,FH$16)&lt;=mediçao,DH183,0),0),PLE!$AA$28*DH183)</f>
        <v>0</v>
      </c>
      <c r="FI183" s="119">
        <f ca="1">IF($K183&lt;&gt;1,IF(ISNUMBER(INDEX(Import.PLE,$K183,FI$16)),IF(INDEX(Import.PLE,$K183,FI$16)&lt;=mediçao,DI183,0),0),PLE!$AA$28*DI183)</f>
        <v>0</v>
      </c>
      <c r="FJ183" s="119">
        <f ca="1">IF($K183&lt;&gt;1,IF(ISNUMBER(INDEX(Import.PLE,$K183,FJ$16)),IF(INDEX(Import.PLE,$K183,FJ$16)&lt;=mediçao,DJ183,0),0),PLE!$AA$28*DJ183)</f>
        <v>0</v>
      </c>
    </row>
    <row r="184" spans="2:166" s="88" customFormat="1" ht="11.25" customHeight="1" x14ac:dyDescent="0.35">
      <c r="B184" s="118">
        <f t="shared" ca="1" si="3"/>
        <v>167</v>
      </c>
      <c r="C184" s="83" t="str">
        <f t="shared" si="4"/>
        <v>Serviço</v>
      </c>
      <c r="D184" s="138" t="s">
        <v>499</v>
      </c>
      <c r="E184" s="139" t="s">
        <v>500</v>
      </c>
      <c r="F184" s="137" t="s">
        <v>201</v>
      </c>
      <c r="G184" s="174">
        <f t="shared" si="5"/>
        <v>39.78</v>
      </c>
      <c r="H184" s="175">
        <f t="shared" si="6"/>
        <v>31.598793363499244</v>
      </c>
      <c r="I184" s="176">
        <v>1257</v>
      </c>
      <c r="J184" s="86"/>
      <c r="K184" s="168">
        <f>deactivatedados.form1</f>
        <v>23</v>
      </c>
      <c r="L184" s="167" t="s">
        <v>723</v>
      </c>
      <c r="M184" s="87"/>
      <c r="N184" s="181">
        <v>39.78</v>
      </c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1"/>
      <c r="AX184" s="181"/>
      <c r="AY184" s="181"/>
      <c r="AZ184" s="181"/>
      <c r="BA184" s="181"/>
      <c r="BB184" s="181"/>
      <c r="BC184" s="181"/>
      <c r="BD184" s="181"/>
      <c r="BE184" s="181"/>
      <c r="BF184" s="181"/>
      <c r="BG184" s="181"/>
      <c r="BH184" s="181"/>
      <c r="BI184" s="181"/>
      <c r="BJ184" s="181"/>
      <c r="BK184" s="181"/>
      <c r="BM184" s="119">
        <f t="shared" ca="1" si="7"/>
        <v>1257</v>
      </c>
      <c r="BN184" s="119">
        <f t="shared" si="8"/>
        <v>0</v>
      </c>
      <c r="BO184" s="119">
        <f t="shared" si="9"/>
        <v>0</v>
      </c>
      <c r="BP184" s="119">
        <f t="shared" si="10"/>
        <v>0</v>
      </c>
      <c r="BQ184" s="119">
        <f t="shared" si="11"/>
        <v>0</v>
      </c>
      <c r="BR184" s="119">
        <f t="shared" si="12"/>
        <v>0</v>
      </c>
      <c r="BS184" s="119">
        <f t="shared" si="13"/>
        <v>0</v>
      </c>
      <c r="BT184" s="119">
        <f t="shared" si="14"/>
        <v>0</v>
      </c>
      <c r="BU184" s="119">
        <f t="shared" si="15"/>
        <v>0</v>
      </c>
      <c r="BV184" s="119">
        <f t="shared" si="16"/>
        <v>0</v>
      </c>
      <c r="BW184" s="119">
        <f t="shared" si="17"/>
        <v>0</v>
      </c>
      <c r="BX184" s="119">
        <f t="shared" si="18"/>
        <v>0</v>
      </c>
      <c r="BY184" s="119">
        <f t="shared" si="19"/>
        <v>0</v>
      </c>
      <c r="BZ184" s="119">
        <f t="shared" si="20"/>
        <v>0</v>
      </c>
      <c r="CA184" s="119">
        <f t="shared" si="21"/>
        <v>0</v>
      </c>
      <c r="CB184" s="119">
        <f t="shared" si="22"/>
        <v>0</v>
      </c>
      <c r="CC184" s="119">
        <f t="shared" si="23"/>
        <v>0</v>
      </c>
      <c r="CD184" s="119">
        <f t="shared" si="24"/>
        <v>0</v>
      </c>
      <c r="CE184" s="119">
        <f t="shared" si="25"/>
        <v>0</v>
      </c>
      <c r="CF184" s="119">
        <f t="shared" si="26"/>
        <v>0</v>
      </c>
      <c r="CG184" s="119">
        <f t="shared" si="27"/>
        <v>0</v>
      </c>
      <c r="CH184" s="119">
        <f t="shared" si="28"/>
        <v>0</v>
      </c>
      <c r="CI184" s="119">
        <f t="shared" si="29"/>
        <v>0</v>
      </c>
      <c r="CJ184" s="119">
        <f t="shared" si="30"/>
        <v>0</v>
      </c>
      <c r="CK184" s="119">
        <f t="shared" si="31"/>
        <v>0</v>
      </c>
      <c r="CL184" s="119">
        <f t="shared" si="32"/>
        <v>0</v>
      </c>
      <c r="CM184" s="119">
        <f t="shared" si="33"/>
        <v>0</v>
      </c>
      <c r="CN184" s="119">
        <f t="shared" si="34"/>
        <v>0</v>
      </c>
      <c r="CO184" s="119">
        <f t="shared" si="35"/>
        <v>0</v>
      </c>
      <c r="CP184" s="119">
        <f t="shared" si="36"/>
        <v>0</v>
      </c>
      <c r="CQ184" s="119">
        <f t="shared" si="37"/>
        <v>0</v>
      </c>
      <c r="CR184" s="119">
        <f t="shared" si="38"/>
        <v>0</v>
      </c>
      <c r="CS184" s="119">
        <f t="shared" si="39"/>
        <v>0</v>
      </c>
      <c r="CT184" s="119">
        <f t="shared" si="40"/>
        <v>0</v>
      </c>
      <c r="CU184" s="119">
        <f t="shared" si="41"/>
        <v>0</v>
      </c>
      <c r="CV184" s="119">
        <f t="shared" si="42"/>
        <v>0</v>
      </c>
      <c r="CW184" s="119">
        <f t="shared" si="43"/>
        <v>0</v>
      </c>
      <c r="CX184" s="119">
        <f t="shared" si="44"/>
        <v>0</v>
      </c>
      <c r="CY184" s="119">
        <f t="shared" si="45"/>
        <v>0</v>
      </c>
      <c r="CZ184" s="119">
        <f t="shared" si="46"/>
        <v>0</v>
      </c>
      <c r="DA184" s="119">
        <f t="shared" si="47"/>
        <v>0</v>
      </c>
      <c r="DB184" s="119">
        <f t="shared" si="48"/>
        <v>0</v>
      </c>
      <c r="DC184" s="119">
        <f t="shared" si="49"/>
        <v>0</v>
      </c>
      <c r="DD184" s="119">
        <f t="shared" si="50"/>
        <v>0</v>
      </c>
      <c r="DE184" s="119">
        <f t="shared" si="51"/>
        <v>0</v>
      </c>
      <c r="DF184" s="119">
        <f t="shared" si="52"/>
        <v>0</v>
      </c>
      <c r="DG184" s="119">
        <f t="shared" si="53"/>
        <v>0</v>
      </c>
      <c r="DH184" s="119">
        <f t="shared" si="54"/>
        <v>0</v>
      </c>
      <c r="DI184" s="119">
        <f t="shared" si="55"/>
        <v>0</v>
      </c>
      <c r="DJ184" s="119">
        <f t="shared" si="56"/>
        <v>0</v>
      </c>
      <c r="DK184" s="126" t="str">
        <f t="shared" si="57"/>
        <v>2</v>
      </c>
      <c r="DL184" s="126">
        <f t="shared" ca="1" si="58"/>
        <v>1257</v>
      </c>
      <c r="DM184" s="119">
        <f ca="1">IF($K184&lt;&gt;1,IF(ISNUMBER(INDEX(Import.PLE,$K184,DM$16)),IF(INDEX(Import.PLE,$K184,DM$16)&lt;=mediçao,BM184,0),0),PLE!$AA$28*BM184)</f>
        <v>1257</v>
      </c>
      <c r="DN184" s="119">
        <f ca="1">IF($K184&lt;&gt;1,IF(ISNUMBER(INDEX(Import.PLE,$K184,DN$16)),IF(INDEX(Import.PLE,$K184,DN$16)&lt;=mediçao,BN184,0),0),PLE!$AA$28*BN184)</f>
        <v>0</v>
      </c>
      <c r="DO184" s="119">
        <f ca="1">IF($K184&lt;&gt;1,IF(ISNUMBER(INDEX(Import.PLE,$K184,DO$16)),IF(INDEX(Import.PLE,$K184,DO$16)&lt;=mediçao,BO184,0),0),PLE!$AA$28*BO184)</f>
        <v>0</v>
      </c>
      <c r="DP184" s="119">
        <f ca="1">IF($K184&lt;&gt;1,IF(ISNUMBER(INDEX(Import.PLE,$K184,DP$16)),IF(INDEX(Import.PLE,$K184,DP$16)&lt;=mediçao,BP184,0),0),PLE!$AA$28*BP184)</f>
        <v>0</v>
      </c>
      <c r="DQ184" s="119">
        <f ca="1">IF($K184&lt;&gt;1,IF(ISNUMBER(INDEX(Import.PLE,$K184,DQ$16)),IF(INDEX(Import.PLE,$K184,DQ$16)&lt;=mediçao,BQ184,0),0),PLE!$AA$28*BQ184)</f>
        <v>0</v>
      </c>
      <c r="DR184" s="119">
        <f ca="1">IF($K184&lt;&gt;1,IF(ISNUMBER(INDEX(Import.PLE,$K184,DR$16)),IF(INDEX(Import.PLE,$K184,DR$16)&lt;=mediçao,BR184,0),0),PLE!$AA$28*BR184)</f>
        <v>0</v>
      </c>
      <c r="DS184" s="119">
        <f ca="1">IF($K184&lt;&gt;1,IF(ISNUMBER(INDEX(Import.PLE,$K184,DS$16)),IF(INDEX(Import.PLE,$K184,DS$16)&lt;=mediçao,BS184,0),0),PLE!$AA$28*BS184)</f>
        <v>0</v>
      </c>
      <c r="DT184" s="119">
        <f ca="1">IF($K184&lt;&gt;1,IF(ISNUMBER(INDEX(Import.PLE,$K184,DT$16)),IF(INDEX(Import.PLE,$K184,DT$16)&lt;=mediçao,BT184,0),0),PLE!$AA$28*BT184)</f>
        <v>0</v>
      </c>
      <c r="DU184" s="119">
        <f ca="1">IF($K184&lt;&gt;1,IF(ISNUMBER(INDEX(Import.PLE,$K184,DU$16)),IF(INDEX(Import.PLE,$K184,DU$16)&lt;=mediçao,BU184,0),0),PLE!$AA$28*BU184)</f>
        <v>0</v>
      </c>
      <c r="DV184" s="119">
        <f ca="1">IF($K184&lt;&gt;1,IF(ISNUMBER(INDEX(Import.PLE,$K184,DV$16)),IF(INDEX(Import.PLE,$K184,DV$16)&lt;=mediçao,BV184,0),0),PLE!$AA$28*BV184)</f>
        <v>0</v>
      </c>
      <c r="DW184" s="119">
        <f ca="1">IF($K184&lt;&gt;1,IF(ISNUMBER(INDEX(Import.PLE,$K184,DW$16)),IF(INDEX(Import.PLE,$K184,DW$16)&lt;=mediçao,BW184,0),0),PLE!$AA$28*BW184)</f>
        <v>0</v>
      </c>
      <c r="DX184" s="119">
        <f ca="1">IF($K184&lt;&gt;1,IF(ISNUMBER(INDEX(Import.PLE,$K184,DX$16)),IF(INDEX(Import.PLE,$K184,DX$16)&lt;=mediçao,BX184,0),0),PLE!$AA$28*BX184)</f>
        <v>0</v>
      </c>
      <c r="DY184" s="119">
        <f ca="1">IF($K184&lt;&gt;1,IF(ISNUMBER(INDEX(Import.PLE,$K184,DY$16)),IF(INDEX(Import.PLE,$K184,DY$16)&lt;=mediçao,BY184,0),0),PLE!$AA$28*BY184)</f>
        <v>0</v>
      </c>
      <c r="DZ184" s="119">
        <f ca="1">IF($K184&lt;&gt;1,IF(ISNUMBER(INDEX(Import.PLE,$K184,DZ$16)),IF(INDEX(Import.PLE,$K184,DZ$16)&lt;=mediçao,BZ184,0),0),PLE!$AA$28*BZ184)</f>
        <v>0</v>
      </c>
      <c r="EA184" s="119">
        <f ca="1">IF($K184&lt;&gt;1,IF(ISNUMBER(INDEX(Import.PLE,$K184,EA$16)),IF(INDEX(Import.PLE,$K184,EA$16)&lt;=mediçao,CA184,0),0),PLE!$AA$28*CA184)</f>
        <v>0</v>
      </c>
      <c r="EB184" s="119">
        <f ca="1">IF($K184&lt;&gt;1,IF(ISNUMBER(INDEX(Import.PLE,$K184,EB$16)),IF(INDEX(Import.PLE,$K184,EB$16)&lt;=mediçao,CB184,0),0),PLE!$AA$28*CB184)</f>
        <v>0</v>
      </c>
      <c r="EC184" s="119">
        <f ca="1">IF($K184&lt;&gt;1,IF(ISNUMBER(INDEX(Import.PLE,$K184,EC$16)),IF(INDEX(Import.PLE,$K184,EC$16)&lt;=mediçao,CC184,0),0),PLE!$AA$28*CC184)</f>
        <v>0</v>
      </c>
      <c r="ED184" s="119">
        <f ca="1">IF($K184&lt;&gt;1,IF(ISNUMBER(INDEX(Import.PLE,$K184,ED$16)),IF(INDEX(Import.PLE,$K184,ED$16)&lt;=mediçao,CD184,0),0),PLE!$AA$28*CD184)</f>
        <v>0</v>
      </c>
      <c r="EE184" s="119">
        <f ca="1">IF($K184&lt;&gt;1,IF(ISNUMBER(INDEX(Import.PLE,$K184,EE$16)),IF(INDEX(Import.PLE,$K184,EE$16)&lt;=mediçao,CE184,0),0),PLE!$AA$28*CE184)</f>
        <v>0</v>
      </c>
      <c r="EF184" s="119">
        <f ca="1">IF($K184&lt;&gt;1,IF(ISNUMBER(INDEX(Import.PLE,$K184,EF$16)),IF(INDEX(Import.PLE,$K184,EF$16)&lt;=mediçao,CF184,0),0),PLE!$AA$28*CF184)</f>
        <v>0</v>
      </c>
      <c r="EG184" s="119">
        <f ca="1">IF($K184&lt;&gt;1,IF(ISNUMBER(INDEX(Import.PLE,$K184,EG$16)),IF(INDEX(Import.PLE,$K184,EG$16)&lt;=mediçao,CG184,0),0),PLE!$AA$28*CG184)</f>
        <v>0</v>
      </c>
      <c r="EH184" s="119">
        <f ca="1">IF($K184&lt;&gt;1,IF(ISNUMBER(INDEX(Import.PLE,$K184,EH$16)),IF(INDEX(Import.PLE,$K184,EH$16)&lt;=mediçao,CH184,0),0),PLE!$AA$28*CH184)</f>
        <v>0</v>
      </c>
      <c r="EI184" s="119">
        <f ca="1">IF($K184&lt;&gt;1,IF(ISNUMBER(INDEX(Import.PLE,$K184,EI$16)),IF(INDEX(Import.PLE,$K184,EI$16)&lt;=mediçao,CI184,0),0),PLE!$AA$28*CI184)</f>
        <v>0</v>
      </c>
      <c r="EJ184" s="119">
        <f ca="1">IF($K184&lt;&gt;1,IF(ISNUMBER(INDEX(Import.PLE,$K184,EJ$16)),IF(INDEX(Import.PLE,$K184,EJ$16)&lt;=mediçao,CJ184,0),0),PLE!$AA$28*CJ184)</f>
        <v>0</v>
      </c>
      <c r="EK184" s="119">
        <f ca="1">IF($K184&lt;&gt;1,IF(ISNUMBER(INDEX(Import.PLE,$K184,EK$16)),IF(INDEX(Import.PLE,$K184,EK$16)&lt;=mediçao,CK184,0),0),PLE!$AA$28*CK184)</f>
        <v>0</v>
      </c>
      <c r="EL184" s="119">
        <f ca="1">IF($K184&lt;&gt;1,IF(ISNUMBER(INDEX(Import.PLE,$K184,EL$16)),IF(INDEX(Import.PLE,$K184,EL$16)&lt;=mediçao,CL184,0),0),PLE!$AA$28*CL184)</f>
        <v>0</v>
      </c>
      <c r="EM184" s="119">
        <f ca="1">IF($K184&lt;&gt;1,IF(ISNUMBER(INDEX(Import.PLE,$K184,EM$16)),IF(INDEX(Import.PLE,$K184,EM$16)&lt;=mediçao,CM184,0),0),PLE!$AA$28*CM184)</f>
        <v>0</v>
      </c>
      <c r="EN184" s="119">
        <f ca="1">IF($K184&lt;&gt;1,IF(ISNUMBER(INDEX(Import.PLE,$K184,EN$16)),IF(INDEX(Import.PLE,$K184,EN$16)&lt;=mediçao,CN184,0),0),PLE!$AA$28*CN184)</f>
        <v>0</v>
      </c>
      <c r="EO184" s="119">
        <f ca="1">IF($K184&lt;&gt;1,IF(ISNUMBER(INDEX(Import.PLE,$K184,EO$16)),IF(INDEX(Import.PLE,$K184,EO$16)&lt;=mediçao,CO184,0),0),PLE!$AA$28*CO184)</f>
        <v>0</v>
      </c>
      <c r="EP184" s="119">
        <f ca="1">IF($K184&lt;&gt;1,IF(ISNUMBER(INDEX(Import.PLE,$K184,EP$16)),IF(INDEX(Import.PLE,$K184,EP$16)&lt;=mediçao,CP184,0),0),PLE!$AA$28*CP184)</f>
        <v>0</v>
      </c>
      <c r="EQ184" s="119">
        <f ca="1">IF($K184&lt;&gt;1,IF(ISNUMBER(INDEX(Import.PLE,$K184,EQ$16)),IF(INDEX(Import.PLE,$K184,EQ$16)&lt;=mediçao,CQ184,0),0),PLE!$AA$28*CQ184)</f>
        <v>0</v>
      </c>
      <c r="ER184" s="119">
        <f ca="1">IF($K184&lt;&gt;1,IF(ISNUMBER(INDEX(Import.PLE,$K184,ER$16)),IF(INDEX(Import.PLE,$K184,ER$16)&lt;=mediçao,CR184,0),0),PLE!$AA$28*CR184)</f>
        <v>0</v>
      </c>
      <c r="ES184" s="119">
        <f ca="1">IF($K184&lt;&gt;1,IF(ISNUMBER(INDEX(Import.PLE,$K184,ES$16)),IF(INDEX(Import.PLE,$K184,ES$16)&lt;=mediçao,CS184,0),0),PLE!$AA$28*CS184)</f>
        <v>0</v>
      </c>
      <c r="ET184" s="119">
        <f ca="1">IF($K184&lt;&gt;1,IF(ISNUMBER(INDEX(Import.PLE,$K184,ET$16)),IF(INDEX(Import.PLE,$K184,ET$16)&lt;=mediçao,CT184,0),0),PLE!$AA$28*CT184)</f>
        <v>0</v>
      </c>
      <c r="EU184" s="119">
        <f ca="1">IF($K184&lt;&gt;1,IF(ISNUMBER(INDEX(Import.PLE,$K184,EU$16)),IF(INDEX(Import.PLE,$K184,EU$16)&lt;=mediçao,CU184,0),0),PLE!$AA$28*CU184)</f>
        <v>0</v>
      </c>
      <c r="EV184" s="119">
        <f ca="1">IF($K184&lt;&gt;1,IF(ISNUMBER(INDEX(Import.PLE,$K184,EV$16)),IF(INDEX(Import.PLE,$K184,EV$16)&lt;=mediçao,CV184,0),0),PLE!$AA$28*CV184)</f>
        <v>0</v>
      </c>
      <c r="EW184" s="119">
        <f ca="1">IF($K184&lt;&gt;1,IF(ISNUMBER(INDEX(Import.PLE,$K184,EW$16)),IF(INDEX(Import.PLE,$K184,EW$16)&lt;=mediçao,CW184,0),0),PLE!$AA$28*CW184)</f>
        <v>0</v>
      </c>
      <c r="EX184" s="119">
        <f ca="1">IF($K184&lt;&gt;1,IF(ISNUMBER(INDEX(Import.PLE,$K184,EX$16)),IF(INDEX(Import.PLE,$K184,EX$16)&lt;=mediçao,CX184,0),0),PLE!$AA$28*CX184)</f>
        <v>0</v>
      </c>
      <c r="EY184" s="119">
        <f ca="1">IF($K184&lt;&gt;1,IF(ISNUMBER(INDEX(Import.PLE,$K184,EY$16)),IF(INDEX(Import.PLE,$K184,EY$16)&lt;=mediçao,CY184,0),0),PLE!$AA$28*CY184)</f>
        <v>0</v>
      </c>
      <c r="EZ184" s="119">
        <f ca="1">IF($K184&lt;&gt;1,IF(ISNUMBER(INDEX(Import.PLE,$K184,EZ$16)),IF(INDEX(Import.PLE,$K184,EZ$16)&lt;=mediçao,CZ184,0),0),PLE!$AA$28*CZ184)</f>
        <v>0</v>
      </c>
      <c r="FA184" s="119">
        <f ca="1">IF($K184&lt;&gt;1,IF(ISNUMBER(INDEX(Import.PLE,$K184,FA$16)),IF(INDEX(Import.PLE,$K184,FA$16)&lt;=mediçao,DA184,0),0),PLE!$AA$28*DA184)</f>
        <v>0</v>
      </c>
      <c r="FB184" s="119">
        <f ca="1">IF($K184&lt;&gt;1,IF(ISNUMBER(INDEX(Import.PLE,$K184,FB$16)),IF(INDEX(Import.PLE,$K184,FB$16)&lt;=mediçao,DB184,0),0),PLE!$AA$28*DB184)</f>
        <v>0</v>
      </c>
      <c r="FC184" s="119">
        <f ca="1">IF($K184&lt;&gt;1,IF(ISNUMBER(INDEX(Import.PLE,$K184,FC$16)),IF(INDEX(Import.PLE,$K184,FC$16)&lt;=mediçao,DC184,0),0),PLE!$AA$28*DC184)</f>
        <v>0</v>
      </c>
      <c r="FD184" s="119">
        <f ca="1">IF($K184&lt;&gt;1,IF(ISNUMBER(INDEX(Import.PLE,$K184,FD$16)),IF(INDEX(Import.PLE,$K184,FD$16)&lt;=mediçao,DD184,0),0),PLE!$AA$28*DD184)</f>
        <v>0</v>
      </c>
      <c r="FE184" s="119">
        <f ca="1">IF($K184&lt;&gt;1,IF(ISNUMBER(INDEX(Import.PLE,$K184,FE$16)),IF(INDEX(Import.PLE,$K184,FE$16)&lt;=mediçao,DE184,0),0),PLE!$AA$28*DE184)</f>
        <v>0</v>
      </c>
      <c r="FF184" s="119">
        <f ca="1">IF($K184&lt;&gt;1,IF(ISNUMBER(INDEX(Import.PLE,$K184,FF$16)),IF(INDEX(Import.PLE,$K184,FF$16)&lt;=mediçao,DF184,0),0),PLE!$AA$28*DF184)</f>
        <v>0</v>
      </c>
      <c r="FG184" s="119">
        <f ca="1">IF($K184&lt;&gt;1,IF(ISNUMBER(INDEX(Import.PLE,$K184,FG$16)),IF(INDEX(Import.PLE,$K184,FG$16)&lt;=mediçao,DG184,0),0),PLE!$AA$28*DG184)</f>
        <v>0</v>
      </c>
      <c r="FH184" s="119">
        <f ca="1">IF($K184&lt;&gt;1,IF(ISNUMBER(INDEX(Import.PLE,$K184,FH$16)),IF(INDEX(Import.PLE,$K184,FH$16)&lt;=mediçao,DH184,0),0),PLE!$AA$28*DH184)</f>
        <v>0</v>
      </c>
      <c r="FI184" s="119">
        <f ca="1">IF($K184&lt;&gt;1,IF(ISNUMBER(INDEX(Import.PLE,$K184,FI$16)),IF(INDEX(Import.PLE,$K184,FI$16)&lt;=mediçao,DI184,0),0),PLE!$AA$28*DI184)</f>
        <v>0</v>
      </c>
      <c r="FJ184" s="119">
        <f ca="1">IF($K184&lt;&gt;1,IF(ISNUMBER(INDEX(Import.PLE,$K184,FJ$16)),IF(INDEX(Import.PLE,$K184,FJ$16)&lt;=mediçao,DJ184,0),0),PLE!$AA$28*DJ184)</f>
        <v>0</v>
      </c>
    </row>
    <row r="185" spans="2:166" s="88" customFormat="1" ht="11.25" customHeight="1" x14ac:dyDescent="0.35">
      <c r="B185" s="118">
        <f t="shared" ca="1" si="3"/>
        <v>168</v>
      </c>
      <c r="C185" s="83" t="str">
        <f t="shared" si="4"/>
        <v>Serviço</v>
      </c>
      <c r="D185" s="138" t="s">
        <v>501</v>
      </c>
      <c r="E185" s="139" t="s">
        <v>502</v>
      </c>
      <c r="F185" s="137" t="s">
        <v>201</v>
      </c>
      <c r="G185" s="174">
        <f t="shared" si="5"/>
        <v>44.12</v>
      </c>
      <c r="H185" s="175">
        <f t="shared" si="6"/>
        <v>91.130099728014514</v>
      </c>
      <c r="I185" s="176">
        <v>4020.66</v>
      </c>
      <c r="J185" s="86"/>
      <c r="K185" s="168">
        <f>deactivatedados.form1</f>
        <v>23</v>
      </c>
      <c r="L185" s="167" t="s">
        <v>723</v>
      </c>
      <c r="M185" s="87"/>
      <c r="N185" s="181">
        <v>44.12</v>
      </c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  <c r="AA185" s="181"/>
      <c r="AB185" s="181"/>
      <c r="AC185" s="181"/>
      <c r="AD185" s="181"/>
      <c r="AE185" s="181"/>
      <c r="AF185" s="181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1"/>
      <c r="AT185" s="181"/>
      <c r="AU185" s="181"/>
      <c r="AV185" s="181"/>
      <c r="AW185" s="181"/>
      <c r="AX185" s="181"/>
      <c r="AY185" s="181"/>
      <c r="AZ185" s="181"/>
      <c r="BA185" s="181"/>
      <c r="BB185" s="181"/>
      <c r="BC185" s="181"/>
      <c r="BD185" s="181"/>
      <c r="BE185" s="181"/>
      <c r="BF185" s="181"/>
      <c r="BG185" s="181"/>
      <c r="BH185" s="181"/>
      <c r="BI185" s="181"/>
      <c r="BJ185" s="181"/>
      <c r="BK185" s="181"/>
      <c r="BM185" s="119">
        <f t="shared" ca="1" si="7"/>
        <v>4020.6600000000003</v>
      </c>
      <c r="BN185" s="119">
        <f t="shared" si="8"/>
        <v>0</v>
      </c>
      <c r="BO185" s="119">
        <f t="shared" si="9"/>
        <v>0</v>
      </c>
      <c r="BP185" s="119">
        <f t="shared" si="10"/>
        <v>0</v>
      </c>
      <c r="BQ185" s="119">
        <f t="shared" si="11"/>
        <v>0</v>
      </c>
      <c r="BR185" s="119">
        <f t="shared" si="12"/>
        <v>0</v>
      </c>
      <c r="BS185" s="119">
        <f t="shared" si="13"/>
        <v>0</v>
      </c>
      <c r="BT185" s="119">
        <f t="shared" si="14"/>
        <v>0</v>
      </c>
      <c r="BU185" s="119">
        <f t="shared" si="15"/>
        <v>0</v>
      </c>
      <c r="BV185" s="119">
        <f t="shared" si="16"/>
        <v>0</v>
      </c>
      <c r="BW185" s="119">
        <f t="shared" si="17"/>
        <v>0</v>
      </c>
      <c r="BX185" s="119">
        <f t="shared" si="18"/>
        <v>0</v>
      </c>
      <c r="BY185" s="119">
        <f t="shared" si="19"/>
        <v>0</v>
      </c>
      <c r="BZ185" s="119">
        <f t="shared" si="20"/>
        <v>0</v>
      </c>
      <c r="CA185" s="119">
        <f t="shared" si="21"/>
        <v>0</v>
      </c>
      <c r="CB185" s="119">
        <f t="shared" si="22"/>
        <v>0</v>
      </c>
      <c r="CC185" s="119">
        <f t="shared" si="23"/>
        <v>0</v>
      </c>
      <c r="CD185" s="119">
        <f t="shared" si="24"/>
        <v>0</v>
      </c>
      <c r="CE185" s="119">
        <f t="shared" si="25"/>
        <v>0</v>
      </c>
      <c r="CF185" s="119">
        <f t="shared" si="26"/>
        <v>0</v>
      </c>
      <c r="CG185" s="119">
        <f t="shared" si="27"/>
        <v>0</v>
      </c>
      <c r="CH185" s="119">
        <f t="shared" si="28"/>
        <v>0</v>
      </c>
      <c r="CI185" s="119">
        <f t="shared" si="29"/>
        <v>0</v>
      </c>
      <c r="CJ185" s="119">
        <f t="shared" si="30"/>
        <v>0</v>
      </c>
      <c r="CK185" s="119">
        <f t="shared" si="31"/>
        <v>0</v>
      </c>
      <c r="CL185" s="119">
        <f t="shared" si="32"/>
        <v>0</v>
      </c>
      <c r="CM185" s="119">
        <f t="shared" si="33"/>
        <v>0</v>
      </c>
      <c r="CN185" s="119">
        <f t="shared" si="34"/>
        <v>0</v>
      </c>
      <c r="CO185" s="119">
        <f t="shared" si="35"/>
        <v>0</v>
      </c>
      <c r="CP185" s="119">
        <f t="shared" si="36"/>
        <v>0</v>
      </c>
      <c r="CQ185" s="119">
        <f t="shared" si="37"/>
        <v>0</v>
      </c>
      <c r="CR185" s="119">
        <f t="shared" si="38"/>
        <v>0</v>
      </c>
      <c r="CS185" s="119">
        <f t="shared" si="39"/>
        <v>0</v>
      </c>
      <c r="CT185" s="119">
        <f t="shared" si="40"/>
        <v>0</v>
      </c>
      <c r="CU185" s="119">
        <f t="shared" si="41"/>
        <v>0</v>
      </c>
      <c r="CV185" s="119">
        <f t="shared" si="42"/>
        <v>0</v>
      </c>
      <c r="CW185" s="119">
        <f t="shared" si="43"/>
        <v>0</v>
      </c>
      <c r="CX185" s="119">
        <f t="shared" si="44"/>
        <v>0</v>
      </c>
      <c r="CY185" s="119">
        <f t="shared" si="45"/>
        <v>0</v>
      </c>
      <c r="CZ185" s="119">
        <f t="shared" si="46"/>
        <v>0</v>
      </c>
      <c r="DA185" s="119">
        <f t="shared" si="47"/>
        <v>0</v>
      </c>
      <c r="DB185" s="119">
        <f t="shared" si="48"/>
        <v>0</v>
      </c>
      <c r="DC185" s="119">
        <f t="shared" si="49"/>
        <v>0</v>
      </c>
      <c r="DD185" s="119">
        <f t="shared" si="50"/>
        <v>0</v>
      </c>
      <c r="DE185" s="119">
        <f t="shared" si="51"/>
        <v>0</v>
      </c>
      <c r="DF185" s="119">
        <f t="shared" si="52"/>
        <v>0</v>
      </c>
      <c r="DG185" s="119">
        <f t="shared" si="53"/>
        <v>0</v>
      </c>
      <c r="DH185" s="119">
        <f t="shared" si="54"/>
        <v>0</v>
      </c>
      <c r="DI185" s="119">
        <f t="shared" si="55"/>
        <v>0</v>
      </c>
      <c r="DJ185" s="119">
        <f t="shared" si="56"/>
        <v>0</v>
      </c>
      <c r="DK185" s="126" t="str">
        <f t="shared" si="57"/>
        <v>2</v>
      </c>
      <c r="DL185" s="126">
        <f t="shared" ca="1" si="58"/>
        <v>4020.6600000000003</v>
      </c>
      <c r="DM185" s="119">
        <f ca="1">IF($K185&lt;&gt;1,IF(ISNUMBER(INDEX(Import.PLE,$K185,DM$16)),IF(INDEX(Import.PLE,$K185,DM$16)&lt;=mediçao,BM185,0),0),PLE!$AA$28*BM185)</f>
        <v>4020.6600000000003</v>
      </c>
      <c r="DN185" s="119">
        <f ca="1">IF($K185&lt;&gt;1,IF(ISNUMBER(INDEX(Import.PLE,$K185,DN$16)),IF(INDEX(Import.PLE,$K185,DN$16)&lt;=mediçao,BN185,0),0),PLE!$AA$28*BN185)</f>
        <v>0</v>
      </c>
      <c r="DO185" s="119">
        <f ca="1">IF($K185&lt;&gt;1,IF(ISNUMBER(INDEX(Import.PLE,$K185,DO$16)),IF(INDEX(Import.PLE,$K185,DO$16)&lt;=mediçao,BO185,0),0),PLE!$AA$28*BO185)</f>
        <v>0</v>
      </c>
      <c r="DP185" s="119">
        <f ca="1">IF($K185&lt;&gt;1,IF(ISNUMBER(INDEX(Import.PLE,$K185,DP$16)),IF(INDEX(Import.PLE,$K185,DP$16)&lt;=mediçao,BP185,0),0),PLE!$AA$28*BP185)</f>
        <v>0</v>
      </c>
      <c r="DQ185" s="119">
        <f ca="1">IF($K185&lt;&gt;1,IF(ISNUMBER(INDEX(Import.PLE,$K185,DQ$16)),IF(INDEX(Import.PLE,$K185,DQ$16)&lt;=mediçao,BQ185,0),0),PLE!$AA$28*BQ185)</f>
        <v>0</v>
      </c>
      <c r="DR185" s="119">
        <f ca="1">IF($K185&lt;&gt;1,IF(ISNUMBER(INDEX(Import.PLE,$K185,DR$16)),IF(INDEX(Import.PLE,$K185,DR$16)&lt;=mediçao,BR185,0),0),PLE!$AA$28*BR185)</f>
        <v>0</v>
      </c>
      <c r="DS185" s="119">
        <f ca="1">IF($K185&lt;&gt;1,IF(ISNUMBER(INDEX(Import.PLE,$K185,DS$16)),IF(INDEX(Import.PLE,$K185,DS$16)&lt;=mediçao,BS185,0),0),PLE!$AA$28*BS185)</f>
        <v>0</v>
      </c>
      <c r="DT185" s="119">
        <f ca="1">IF($K185&lt;&gt;1,IF(ISNUMBER(INDEX(Import.PLE,$K185,DT$16)),IF(INDEX(Import.PLE,$K185,DT$16)&lt;=mediçao,BT185,0),0),PLE!$AA$28*BT185)</f>
        <v>0</v>
      </c>
      <c r="DU185" s="119">
        <f ca="1">IF($K185&lt;&gt;1,IF(ISNUMBER(INDEX(Import.PLE,$K185,DU$16)),IF(INDEX(Import.PLE,$K185,DU$16)&lt;=mediçao,BU185,0),0),PLE!$AA$28*BU185)</f>
        <v>0</v>
      </c>
      <c r="DV185" s="119">
        <f ca="1">IF($K185&lt;&gt;1,IF(ISNUMBER(INDEX(Import.PLE,$K185,DV$16)),IF(INDEX(Import.PLE,$K185,DV$16)&lt;=mediçao,BV185,0),0),PLE!$AA$28*BV185)</f>
        <v>0</v>
      </c>
      <c r="DW185" s="119">
        <f ca="1">IF($K185&lt;&gt;1,IF(ISNUMBER(INDEX(Import.PLE,$K185,DW$16)),IF(INDEX(Import.PLE,$K185,DW$16)&lt;=mediçao,BW185,0),0),PLE!$AA$28*BW185)</f>
        <v>0</v>
      </c>
      <c r="DX185" s="119">
        <f ca="1">IF($K185&lt;&gt;1,IF(ISNUMBER(INDEX(Import.PLE,$K185,DX$16)),IF(INDEX(Import.PLE,$K185,DX$16)&lt;=mediçao,BX185,0),0),PLE!$AA$28*BX185)</f>
        <v>0</v>
      </c>
      <c r="DY185" s="119">
        <f ca="1">IF($K185&lt;&gt;1,IF(ISNUMBER(INDEX(Import.PLE,$K185,DY$16)),IF(INDEX(Import.PLE,$K185,DY$16)&lt;=mediçao,BY185,0),0),PLE!$AA$28*BY185)</f>
        <v>0</v>
      </c>
      <c r="DZ185" s="119">
        <f ca="1">IF($K185&lt;&gt;1,IF(ISNUMBER(INDEX(Import.PLE,$K185,DZ$16)),IF(INDEX(Import.PLE,$K185,DZ$16)&lt;=mediçao,BZ185,0),0),PLE!$AA$28*BZ185)</f>
        <v>0</v>
      </c>
      <c r="EA185" s="119">
        <f ca="1">IF($K185&lt;&gt;1,IF(ISNUMBER(INDEX(Import.PLE,$K185,EA$16)),IF(INDEX(Import.PLE,$K185,EA$16)&lt;=mediçao,CA185,0),0),PLE!$AA$28*CA185)</f>
        <v>0</v>
      </c>
      <c r="EB185" s="119">
        <f ca="1">IF($K185&lt;&gt;1,IF(ISNUMBER(INDEX(Import.PLE,$K185,EB$16)),IF(INDEX(Import.PLE,$K185,EB$16)&lt;=mediçao,CB185,0),0),PLE!$AA$28*CB185)</f>
        <v>0</v>
      </c>
      <c r="EC185" s="119">
        <f ca="1">IF($K185&lt;&gt;1,IF(ISNUMBER(INDEX(Import.PLE,$K185,EC$16)),IF(INDEX(Import.PLE,$K185,EC$16)&lt;=mediçao,CC185,0),0),PLE!$AA$28*CC185)</f>
        <v>0</v>
      </c>
      <c r="ED185" s="119">
        <f ca="1">IF($K185&lt;&gt;1,IF(ISNUMBER(INDEX(Import.PLE,$K185,ED$16)),IF(INDEX(Import.PLE,$K185,ED$16)&lt;=mediçao,CD185,0),0),PLE!$AA$28*CD185)</f>
        <v>0</v>
      </c>
      <c r="EE185" s="119">
        <f ca="1">IF($K185&lt;&gt;1,IF(ISNUMBER(INDEX(Import.PLE,$K185,EE$16)),IF(INDEX(Import.PLE,$K185,EE$16)&lt;=mediçao,CE185,0),0),PLE!$AA$28*CE185)</f>
        <v>0</v>
      </c>
      <c r="EF185" s="119">
        <f ca="1">IF($K185&lt;&gt;1,IF(ISNUMBER(INDEX(Import.PLE,$K185,EF$16)),IF(INDEX(Import.PLE,$K185,EF$16)&lt;=mediçao,CF185,0),0),PLE!$AA$28*CF185)</f>
        <v>0</v>
      </c>
      <c r="EG185" s="119">
        <f ca="1">IF($K185&lt;&gt;1,IF(ISNUMBER(INDEX(Import.PLE,$K185,EG$16)),IF(INDEX(Import.PLE,$K185,EG$16)&lt;=mediçao,CG185,0),0),PLE!$AA$28*CG185)</f>
        <v>0</v>
      </c>
      <c r="EH185" s="119">
        <f ca="1">IF($K185&lt;&gt;1,IF(ISNUMBER(INDEX(Import.PLE,$K185,EH$16)),IF(INDEX(Import.PLE,$K185,EH$16)&lt;=mediçao,CH185,0),0),PLE!$AA$28*CH185)</f>
        <v>0</v>
      </c>
      <c r="EI185" s="119">
        <f ca="1">IF($K185&lt;&gt;1,IF(ISNUMBER(INDEX(Import.PLE,$K185,EI$16)),IF(INDEX(Import.PLE,$K185,EI$16)&lt;=mediçao,CI185,0),0),PLE!$AA$28*CI185)</f>
        <v>0</v>
      </c>
      <c r="EJ185" s="119">
        <f ca="1">IF($K185&lt;&gt;1,IF(ISNUMBER(INDEX(Import.PLE,$K185,EJ$16)),IF(INDEX(Import.PLE,$K185,EJ$16)&lt;=mediçao,CJ185,0),0),PLE!$AA$28*CJ185)</f>
        <v>0</v>
      </c>
      <c r="EK185" s="119">
        <f ca="1">IF($K185&lt;&gt;1,IF(ISNUMBER(INDEX(Import.PLE,$K185,EK$16)),IF(INDEX(Import.PLE,$K185,EK$16)&lt;=mediçao,CK185,0),0),PLE!$AA$28*CK185)</f>
        <v>0</v>
      </c>
      <c r="EL185" s="119">
        <f ca="1">IF($K185&lt;&gt;1,IF(ISNUMBER(INDEX(Import.PLE,$K185,EL$16)),IF(INDEX(Import.PLE,$K185,EL$16)&lt;=mediçao,CL185,0),0),PLE!$AA$28*CL185)</f>
        <v>0</v>
      </c>
      <c r="EM185" s="119">
        <f ca="1">IF($K185&lt;&gt;1,IF(ISNUMBER(INDEX(Import.PLE,$K185,EM$16)),IF(INDEX(Import.PLE,$K185,EM$16)&lt;=mediçao,CM185,0),0),PLE!$AA$28*CM185)</f>
        <v>0</v>
      </c>
      <c r="EN185" s="119">
        <f ca="1">IF($K185&lt;&gt;1,IF(ISNUMBER(INDEX(Import.PLE,$K185,EN$16)),IF(INDEX(Import.PLE,$K185,EN$16)&lt;=mediçao,CN185,0),0),PLE!$AA$28*CN185)</f>
        <v>0</v>
      </c>
      <c r="EO185" s="119">
        <f ca="1">IF($K185&lt;&gt;1,IF(ISNUMBER(INDEX(Import.PLE,$K185,EO$16)),IF(INDEX(Import.PLE,$K185,EO$16)&lt;=mediçao,CO185,0),0),PLE!$AA$28*CO185)</f>
        <v>0</v>
      </c>
      <c r="EP185" s="119">
        <f ca="1">IF($K185&lt;&gt;1,IF(ISNUMBER(INDEX(Import.PLE,$K185,EP$16)),IF(INDEX(Import.PLE,$K185,EP$16)&lt;=mediçao,CP185,0),0),PLE!$AA$28*CP185)</f>
        <v>0</v>
      </c>
      <c r="EQ185" s="119">
        <f ca="1">IF($K185&lt;&gt;1,IF(ISNUMBER(INDEX(Import.PLE,$K185,EQ$16)),IF(INDEX(Import.PLE,$K185,EQ$16)&lt;=mediçao,CQ185,0),0),PLE!$AA$28*CQ185)</f>
        <v>0</v>
      </c>
      <c r="ER185" s="119">
        <f ca="1">IF($K185&lt;&gt;1,IF(ISNUMBER(INDEX(Import.PLE,$K185,ER$16)),IF(INDEX(Import.PLE,$K185,ER$16)&lt;=mediçao,CR185,0),0),PLE!$AA$28*CR185)</f>
        <v>0</v>
      </c>
      <c r="ES185" s="119">
        <f ca="1">IF($K185&lt;&gt;1,IF(ISNUMBER(INDEX(Import.PLE,$K185,ES$16)),IF(INDEX(Import.PLE,$K185,ES$16)&lt;=mediçao,CS185,0),0),PLE!$AA$28*CS185)</f>
        <v>0</v>
      </c>
      <c r="ET185" s="119">
        <f ca="1">IF($K185&lt;&gt;1,IF(ISNUMBER(INDEX(Import.PLE,$K185,ET$16)),IF(INDEX(Import.PLE,$K185,ET$16)&lt;=mediçao,CT185,0),0),PLE!$AA$28*CT185)</f>
        <v>0</v>
      </c>
      <c r="EU185" s="119">
        <f ca="1">IF($K185&lt;&gt;1,IF(ISNUMBER(INDEX(Import.PLE,$K185,EU$16)),IF(INDEX(Import.PLE,$K185,EU$16)&lt;=mediçao,CU185,0),0),PLE!$AA$28*CU185)</f>
        <v>0</v>
      </c>
      <c r="EV185" s="119">
        <f ca="1">IF($K185&lt;&gt;1,IF(ISNUMBER(INDEX(Import.PLE,$K185,EV$16)),IF(INDEX(Import.PLE,$K185,EV$16)&lt;=mediçao,CV185,0),0),PLE!$AA$28*CV185)</f>
        <v>0</v>
      </c>
      <c r="EW185" s="119">
        <f ca="1">IF($K185&lt;&gt;1,IF(ISNUMBER(INDEX(Import.PLE,$K185,EW$16)),IF(INDEX(Import.PLE,$K185,EW$16)&lt;=mediçao,CW185,0),0),PLE!$AA$28*CW185)</f>
        <v>0</v>
      </c>
      <c r="EX185" s="119">
        <f ca="1">IF($K185&lt;&gt;1,IF(ISNUMBER(INDEX(Import.PLE,$K185,EX$16)),IF(INDEX(Import.PLE,$K185,EX$16)&lt;=mediçao,CX185,0),0),PLE!$AA$28*CX185)</f>
        <v>0</v>
      </c>
      <c r="EY185" s="119">
        <f ca="1">IF($K185&lt;&gt;1,IF(ISNUMBER(INDEX(Import.PLE,$K185,EY$16)),IF(INDEX(Import.PLE,$K185,EY$16)&lt;=mediçao,CY185,0),0),PLE!$AA$28*CY185)</f>
        <v>0</v>
      </c>
      <c r="EZ185" s="119">
        <f ca="1">IF($K185&lt;&gt;1,IF(ISNUMBER(INDEX(Import.PLE,$K185,EZ$16)),IF(INDEX(Import.PLE,$K185,EZ$16)&lt;=mediçao,CZ185,0),0),PLE!$AA$28*CZ185)</f>
        <v>0</v>
      </c>
      <c r="FA185" s="119">
        <f ca="1">IF($K185&lt;&gt;1,IF(ISNUMBER(INDEX(Import.PLE,$K185,FA$16)),IF(INDEX(Import.PLE,$K185,FA$16)&lt;=mediçao,DA185,0),0),PLE!$AA$28*DA185)</f>
        <v>0</v>
      </c>
      <c r="FB185" s="119">
        <f ca="1">IF($K185&lt;&gt;1,IF(ISNUMBER(INDEX(Import.PLE,$K185,FB$16)),IF(INDEX(Import.PLE,$K185,FB$16)&lt;=mediçao,DB185,0),0),PLE!$AA$28*DB185)</f>
        <v>0</v>
      </c>
      <c r="FC185" s="119">
        <f ca="1">IF($K185&lt;&gt;1,IF(ISNUMBER(INDEX(Import.PLE,$K185,FC$16)),IF(INDEX(Import.PLE,$K185,FC$16)&lt;=mediçao,DC185,0),0),PLE!$AA$28*DC185)</f>
        <v>0</v>
      </c>
      <c r="FD185" s="119">
        <f ca="1">IF($K185&lt;&gt;1,IF(ISNUMBER(INDEX(Import.PLE,$K185,FD$16)),IF(INDEX(Import.PLE,$K185,FD$16)&lt;=mediçao,DD185,0),0),PLE!$AA$28*DD185)</f>
        <v>0</v>
      </c>
      <c r="FE185" s="119">
        <f ca="1">IF($K185&lt;&gt;1,IF(ISNUMBER(INDEX(Import.PLE,$K185,FE$16)),IF(INDEX(Import.PLE,$K185,FE$16)&lt;=mediçao,DE185,0),0),PLE!$AA$28*DE185)</f>
        <v>0</v>
      </c>
      <c r="FF185" s="119">
        <f ca="1">IF($K185&lt;&gt;1,IF(ISNUMBER(INDEX(Import.PLE,$K185,FF$16)),IF(INDEX(Import.PLE,$K185,FF$16)&lt;=mediçao,DF185,0),0),PLE!$AA$28*DF185)</f>
        <v>0</v>
      </c>
      <c r="FG185" s="119">
        <f ca="1">IF($K185&lt;&gt;1,IF(ISNUMBER(INDEX(Import.PLE,$K185,FG$16)),IF(INDEX(Import.PLE,$K185,FG$16)&lt;=mediçao,DG185,0),0),PLE!$AA$28*DG185)</f>
        <v>0</v>
      </c>
      <c r="FH185" s="119">
        <f ca="1">IF($K185&lt;&gt;1,IF(ISNUMBER(INDEX(Import.PLE,$K185,FH$16)),IF(INDEX(Import.PLE,$K185,FH$16)&lt;=mediçao,DH185,0),0),PLE!$AA$28*DH185)</f>
        <v>0</v>
      </c>
      <c r="FI185" s="119">
        <f ca="1">IF($K185&lt;&gt;1,IF(ISNUMBER(INDEX(Import.PLE,$K185,FI$16)),IF(INDEX(Import.PLE,$K185,FI$16)&lt;=mediçao,DI185,0),0),PLE!$AA$28*DI185)</f>
        <v>0</v>
      </c>
      <c r="FJ185" s="119">
        <f ca="1">IF($K185&lt;&gt;1,IF(ISNUMBER(INDEX(Import.PLE,$K185,FJ$16)),IF(INDEX(Import.PLE,$K185,FJ$16)&lt;=mediçao,DJ185,0),0),PLE!$AA$28*DJ185)</f>
        <v>0</v>
      </c>
    </row>
    <row r="186" spans="2:166" s="88" customFormat="1" ht="10.5" x14ac:dyDescent="0.35">
      <c r="B186" s="118">
        <f t="shared" ca="1" si="3"/>
        <v>169</v>
      </c>
      <c r="C186" s="83" t="str">
        <f t="shared" si="4"/>
        <v>Nível</v>
      </c>
      <c r="D186" s="138" t="s">
        <v>503</v>
      </c>
      <c r="E186" s="139" t="s">
        <v>504</v>
      </c>
      <c r="F186" s="137"/>
      <c r="G186" s="174" t="str">
        <f t="shared" si="5"/>
        <v/>
      </c>
      <c r="H186" s="175" t="str">
        <f t="shared" si="6"/>
        <v/>
      </c>
      <c r="I186" s="176">
        <v>22295.84</v>
      </c>
      <c r="J186" s="86"/>
      <c r="K186" s="168" t="str">
        <f>deactivatedados.form1</f>
        <v/>
      </c>
      <c r="L186" s="167"/>
      <c r="M186" s="87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  <c r="AA186" s="181"/>
      <c r="AB186" s="181"/>
      <c r="AC186" s="181"/>
      <c r="AD186" s="181"/>
      <c r="AE186" s="181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1"/>
      <c r="AT186" s="181"/>
      <c r="AU186" s="181"/>
      <c r="AV186" s="181"/>
      <c r="AW186" s="181"/>
      <c r="AX186" s="181"/>
      <c r="AY186" s="181"/>
      <c r="AZ186" s="181"/>
      <c r="BA186" s="181"/>
      <c r="BB186" s="181"/>
      <c r="BC186" s="181"/>
      <c r="BD186" s="181"/>
      <c r="BE186" s="181"/>
      <c r="BF186" s="181"/>
      <c r="BG186" s="181"/>
      <c r="BH186" s="181"/>
      <c r="BI186" s="181"/>
      <c r="BJ186" s="181"/>
      <c r="BK186" s="181"/>
      <c r="BM186" s="119">
        <f t="shared" si="7"/>
        <v>0</v>
      </c>
      <c r="BN186" s="119">
        <f t="shared" si="8"/>
        <v>0</v>
      </c>
      <c r="BO186" s="119">
        <f t="shared" si="9"/>
        <v>0</v>
      </c>
      <c r="BP186" s="119">
        <f t="shared" si="10"/>
        <v>0</v>
      </c>
      <c r="BQ186" s="119">
        <f t="shared" si="11"/>
        <v>0</v>
      </c>
      <c r="BR186" s="119">
        <f t="shared" si="12"/>
        <v>0</v>
      </c>
      <c r="BS186" s="119">
        <f t="shared" si="13"/>
        <v>0</v>
      </c>
      <c r="BT186" s="119">
        <f t="shared" si="14"/>
        <v>0</v>
      </c>
      <c r="BU186" s="119">
        <f t="shared" si="15"/>
        <v>0</v>
      </c>
      <c r="BV186" s="119">
        <f t="shared" si="16"/>
        <v>0</v>
      </c>
      <c r="BW186" s="119">
        <f t="shared" si="17"/>
        <v>0</v>
      </c>
      <c r="BX186" s="119">
        <f t="shared" si="18"/>
        <v>0</v>
      </c>
      <c r="BY186" s="119">
        <f t="shared" si="19"/>
        <v>0</v>
      </c>
      <c r="BZ186" s="119">
        <f t="shared" si="20"/>
        <v>0</v>
      </c>
      <c r="CA186" s="119">
        <f t="shared" si="21"/>
        <v>0</v>
      </c>
      <c r="CB186" s="119">
        <f t="shared" si="22"/>
        <v>0</v>
      </c>
      <c r="CC186" s="119">
        <f t="shared" si="23"/>
        <v>0</v>
      </c>
      <c r="CD186" s="119">
        <f t="shared" si="24"/>
        <v>0</v>
      </c>
      <c r="CE186" s="119">
        <f t="shared" si="25"/>
        <v>0</v>
      </c>
      <c r="CF186" s="119">
        <f t="shared" si="26"/>
        <v>0</v>
      </c>
      <c r="CG186" s="119">
        <f t="shared" si="27"/>
        <v>0</v>
      </c>
      <c r="CH186" s="119">
        <f t="shared" si="28"/>
        <v>0</v>
      </c>
      <c r="CI186" s="119">
        <f t="shared" si="29"/>
        <v>0</v>
      </c>
      <c r="CJ186" s="119">
        <f t="shared" si="30"/>
        <v>0</v>
      </c>
      <c r="CK186" s="119">
        <f t="shared" si="31"/>
        <v>0</v>
      </c>
      <c r="CL186" s="119">
        <f t="shared" si="32"/>
        <v>0</v>
      </c>
      <c r="CM186" s="119">
        <f t="shared" si="33"/>
        <v>0</v>
      </c>
      <c r="CN186" s="119">
        <f t="shared" si="34"/>
        <v>0</v>
      </c>
      <c r="CO186" s="119">
        <f t="shared" si="35"/>
        <v>0</v>
      </c>
      <c r="CP186" s="119">
        <f t="shared" si="36"/>
        <v>0</v>
      </c>
      <c r="CQ186" s="119">
        <f t="shared" si="37"/>
        <v>0</v>
      </c>
      <c r="CR186" s="119">
        <f t="shared" si="38"/>
        <v>0</v>
      </c>
      <c r="CS186" s="119">
        <f t="shared" si="39"/>
        <v>0</v>
      </c>
      <c r="CT186" s="119">
        <f t="shared" si="40"/>
        <v>0</v>
      </c>
      <c r="CU186" s="119">
        <f t="shared" si="41"/>
        <v>0</v>
      </c>
      <c r="CV186" s="119">
        <f t="shared" si="42"/>
        <v>0</v>
      </c>
      <c r="CW186" s="119">
        <f t="shared" si="43"/>
        <v>0</v>
      </c>
      <c r="CX186" s="119">
        <f t="shared" si="44"/>
        <v>0</v>
      </c>
      <c r="CY186" s="119">
        <f t="shared" si="45"/>
        <v>0</v>
      </c>
      <c r="CZ186" s="119">
        <f t="shared" si="46"/>
        <v>0</v>
      </c>
      <c r="DA186" s="119">
        <f t="shared" si="47"/>
        <v>0</v>
      </c>
      <c r="DB186" s="119">
        <f t="shared" si="48"/>
        <v>0</v>
      </c>
      <c r="DC186" s="119">
        <f t="shared" si="49"/>
        <v>0</v>
      </c>
      <c r="DD186" s="119">
        <f t="shared" si="50"/>
        <v>0</v>
      </c>
      <c r="DE186" s="119">
        <f t="shared" si="51"/>
        <v>0</v>
      </c>
      <c r="DF186" s="119">
        <f t="shared" si="52"/>
        <v>0</v>
      </c>
      <c r="DG186" s="119">
        <f t="shared" si="53"/>
        <v>0</v>
      </c>
      <c r="DH186" s="119">
        <f t="shared" si="54"/>
        <v>0</v>
      </c>
      <c r="DI186" s="119">
        <f t="shared" si="55"/>
        <v>0</v>
      </c>
      <c r="DJ186" s="119">
        <f t="shared" si="56"/>
        <v>0</v>
      </c>
      <c r="DK186" s="126" t="str">
        <f t="shared" si="57"/>
        <v>2</v>
      </c>
      <c r="DL186" s="126">
        <f t="shared" ca="1" si="58"/>
        <v>0</v>
      </c>
      <c r="DM186" s="119">
        <f ca="1">IF($K186&lt;&gt;1,IF(ISNUMBER(INDEX(Import.PLE,$K186,DM$16)),IF(INDEX(Import.PLE,$K186,DM$16)&lt;=mediçao,BM186,0),0),PLE!$AA$28*BM186)</f>
        <v>0</v>
      </c>
      <c r="DN186" s="119">
        <f ca="1">IF($K186&lt;&gt;1,IF(ISNUMBER(INDEX(Import.PLE,$K186,DN$16)),IF(INDEX(Import.PLE,$K186,DN$16)&lt;=mediçao,BN186,0),0),PLE!$AA$28*BN186)</f>
        <v>0</v>
      </c>
      <c r="DO186" s="119">
        <f ca="1">IF($K186&lt;&gt;1,IF(ISNUMBER(INDEX(Import.PLE,$K186,DO$16)),IF(INDEX(Import.PLE,$K186,DO$16)&lt;=mediçao,BO186,0),0),PLE!$AA$28*BO186)</f>
        <v>0</v>
      </c>
      <c r="DP186" s="119">
        <f ca="1">IF($K186&lt;&gt;1,IF(ISNUMBER(INDEX(Import.PLE,$K186,DP$16)),IF(INDEX(Import.PLE,$K186,DP$16)&lt;=mediçao,BP186,0),0),PLE!$AA$28*BP186)</f>
        <v>0</v>
      </c>
      <c r="DQ186" s="119">
        <f ca="1">IF($K186&lt;&gt;1,IF(ISNUMBER(INDEX(Import.PLE,$K186,DQ$16)),IF(INDEX(Import.PLE,$K186,DQ$16)&lt;=mediçao,BQ186,0),0),PLE!$AA$28*BQ186)</f>
        <v>0</v>
      </c>
      <c r="DR186" s="119">
        <f ca="1">IF($K186&lt;&gt;1,IF(ISNUMBER(INDEX(Import.PLE,$K186,DR$16)),IF(INDEX(Import.PLE,$K186,DR$16)&lt;=mediçao,BR186,0),0),PLE!$AA$28*BR186)</f>
        <v>0</v>
      </c>
      <c r="DS186" s="119">
        <f ca="1">IF($K186&lt;&gt;1,IF(ISNUMBER(INDEX(Import.PLE,$K186,DS$16)),IF(INDEX(Import.PLE,$K186,DS$16)&lt;=mediçao,BS186,0),0),PLE!$AA$28*BS186)</f>
        <v>0</v>
      </c>
      <c r="DT186" s="119">
        <f ca="1">IF($K186&lt;&gt;1,IF(ISNUMBER(INDEX(Import.PLE,$K186,DT$16)),IF(INDEX(Import.PLE,$K186,DT$16)&lt;=mediçao,BT186,0),0),PLE!$AA$28*BT186)</f>
        <v>0</v>
      </c>
      <c r="DU186" s="119">
        <f ca="1">IF($K186&lt;&gt;1,IF(ISNUMBER(INDEX(Import.PLE,$K186,DU$16)),IF(INDEX(Import.PLE,$K186,DU$16)&lt;=mediçao,BU186,0),0),PLE!$AA$28*BU186)</f>
        <v>0</v>
      </c>
      <c r="DV186" s="119">
        <f ca="1">IF($K186&lt;&gt;1,IF(ISNUMBER(INDEX(Import.PLE,$K186,DV$16)),IF(INDEX(Import.PLE,$K186,DV$16)&lt;=mediçao,BV186,0),0),PLE!$AA$28*BV186)</f>
        <v>0</v>
      </c>
      <c r="DW186" s="119">
        <f ca="1">IF($K186&lt;&gt;1,IF(ISNUMBER(INDEX(Import.PLE,$K186,DW$16)),IF(INDEX(Import.PLE,$K186,DW$16)&lt;=mediçao,BW186,0),0),PLE!$AA$28*BW186)</f>
        <v>0</v>
      </c>
      <c r="DX186" s="119">
        <f ca="1">IF($K186&lt;&gt;1,IF(ISNUMBER(INDEX(Import.PLE,$K186,DX$16)),IF(INDEX(Import.PLE,$K186,DX$16)&lt;=mediçao,BX186,0),0),PLE!$AA$28*BX186)</f>
        <v>0</v>
      </c>
      <c r="DY186" s="119">
        <f ca="1">IF($K186&lt;&gt;1,IF(ISNUMBER(INDEX(Import.PLE,$K186,DY$16)),IF(INDEX(Import.PLE,$K186,DY$16)&lt;=mediçao,BY186,0),0),PLE!$AA$28*BY186)</f>
        <v>0</v>
      </c>
      <c r="DZ186" s="119">
        <f ca="1">IF($K186&lt;&gt;1,IF(ISNUMBER(INDEX(Import.PLE,$K186,DZ$16)),IF(INDEX(Import.PLE,$K186,DZ$16)&lt;=mediçao,BZ186,0),0),PLE!$AA$28*BZ186)</f>
        <v>0</v>
      </c>
      <c r="EA186" s="119">
        <f ca="1">IF($K186&lt;&gt;1,IF(ISNUMBER(INDEX(Import.PLE,$K186,EA$16)),IF(INDEX(Import.PLE,$K186,EA$16)&lt;=mediçao,CA186,0),0),PLE!$AA$28*CA186)</f>
        <v>0</v>
      </c>
      <c r="EB186" s="119">
        <f ca="1">IF($K186&lt;&gt;1,IF(ISNUMBER(INDEX(Import.PLE,$K186,EB$16)),IF(INDEX(Import.PLE,$K186,EB$16)&lt;=mediçao,CB186,0),0),PLE!$AA$28*CB186)</f>
        <v>0</v>
      </c>
      <c r="EC186" s="119">
        <f ca="1">IF($K186&lt;&gt;1,IF(ISNUMBER(INDEX(Import.PLE,$K186,EC$16)),IF(INDEX(Import.PLE,$K186,EC$16)&lt;=mediçao,CC186,0),0),PLE!$AA$28*CC186)</f>
        <v>0</v>
      </c>
      <c r="ED186" s="119">
        <f ca="1">IF($K186&lt;&gt;1,IF(ISNUMBER(INDEX(Import.PLE,$K186,ED$16)),IF(INDEX(Import.PLE,$K186,ED$16)&lt;=mediçao,CD186,0),0),PLE!$AA$28*CD186)</f>
        <v>0</v>
      </c>
      <c r="EE186" s="119">
        <f ca="1">IF($K186&lt;&gt;1,IF(ISNUMBER(INDEX(Import.PLE,$K186,EE$16)),IF(INDEX(Import.PLE,$K186,EE$16)&lt;=mediçao,CE186,0),0),PLE!$AA$28*CE186)</f>
        <v>0</v>
      </c>
      <c r="EF186" s="119">
        <f ca="1">IF($K186&lt;&gt;1,IF(ISNUMBER(INDEX(Import.PLE,$K186,EF$16)),IF(INDEX(Import.PLE,$K186,EF$16)&lt;=mediçao,CF186,0),0),PLE!$AA$28*CF186)</f>
        <v>0</v>
      </c>
      <c r="EG186" s="119">
        <f ca="1">IF($K186&lt;&gt;1,IF(ISNUMBER(INDEX(Import.PLE,$K186,EG$16)),IF(INDEX(Import.PLE,$K186,EG$16)&lt;=mediçao,CG186,0),0),PLE!$AA$28*CG186)</f>
        <v>0</v>
      </c>
      <c r="EH186" s="119">
        <f ca="1">IF($K186&lt;&gt;1,IF(ISNUMBER(INDEX(Import.PLE,$K186,EH$16)),IF(INDEX(Import.PLE,$K186,EH$16)&lt;=mediçao,CH186,0),0),PLE!$AA$28*CH186)</f>
        <v>0</v>
      </c>
      <c r="EI186" s="119">
        <f ca="1">IF($K186&lt;&gt;1,IF(ISNUMBER(INDEX(Import.PLE,$K186,EI$16)),IF(INDEX(Import.PLE,$K186,EI$16)&lt;=mediçao,CI186,0),0),PLE!$AA$28*CI186)</f>
        <v>0</v>
      </c>
      <c r="EJ186" s="119">
        <f ca="1">IF($K186&lt;&gt;1,IF(ISNUMBER(INDEX(Import.PLE,$K186,EJ$16)),IF(INDEX(Import.PLE,$K186,EJ$16)&lt;=mediçao,CJ186,0),0),PLE!$AA$28*CJ186)</f>
        <v>0</v>
      </c>
      <c r="EK186" s="119">
        <f ca="1">IF($K186&lt;&gt;1,IF(ISNUMBER(INDEX(Import.PLE,$K186,EK$16)),IF(INDEX(Import.PLE,$K186,EK$16)&lt;=mediçao,CK186,0),0),PLE!$AA$28*CK186)</f>
        <v>0</v>
      </c>
      <c r="EL186" s="119">
        <f ca="1">IF($K186&lt;&gt;1,IF(ISNUMBER(INDEX(Import.PLE,$K186,EL$16)),IF(INDEX(Import.PLE,$K186,EL$16)&lt;=mediçao,CL186,0),0),PLE!$AA$28*CL186)</f>
        <v>0</v>
      </c>
      <c r="EM186" s="119">
        <f ca="1">IF($K186&lt;&gt;1,IF(ISNUMBER(INDEX(Import.PLE,$K186,EM$16)),IF(INDEX(Import.PLE,$K186,EM$16)&lt;=mediçao,CM186,0),0),PLE!$AA$28*CM186)</f>
        <v>0</v>
      </c>
      <c r="EN186" s="119">
        <f ca="1">IF($K186&lt;&gt;1,IF(ISNUMBER(INDEX(Import.PLE,$K186,EN$16)),IF(INDEX(Import.PLE,$K186,EN$16)&lt;=mediçao,CN186,0),0),PLE!$AA$28*CN186)</f>
        <v>0</v>
      </c>
      <c r="EO186" s="119">
        <f ca="1">IF($K186&lt;&gt;1,IF(ISNUMBER(INDEX(Import.PLE,$K186,EO$16)),IF(INDEX(Import.PLE,$K186,EO$16)&lt;=mediçao,CO186,0),0),PLE!$AA$28*CO186)</f>
        <v>0</v>
      </c>
      <c r="EP186" s="119">
        <f ca="1">IF($K186&lt;&gt;1,IF(ISNUMBER(INDEX(Import.PLE,$K186,EP$16)),IF(INDEX(Import.PLE,$K186,EP$16)&lt;=mediçao,CP186,0),0),PLE!$AA$28*CP186)</f>
        <v>0</v>
      </c>
      <c r="EQ186" s="119">
        <f ca="1">IF($K186&lt;&gt;1,IF(ISNUMBER(INDEX(Import.PLE,$K186,EQ$16)),IF(INDEX(Import.PLE,$K186,EQ$16)&lt;=mediçao,CQ186,0),0),PLE!$AA$28*CQ186)</f>
        <v>0</v>
      </c>
      <c r="ER186" s="119">
        <f ca="1">IF($K186&lt;&gt;1,IF(ISNUMBER(INDEX(Import.PLE,$K186,ER$16)),IF(INDEX(Import.PLE,$K186,ER$16)&lt;=mediçao,CR186,0),0),PLE!$AA$28*CR186)</f>
        <v>0</v>
      </c>
      <c r="ES186" s="119">
        <f ca="1">IF($K186&lt;&gt;1,IF(ISNUMBER(INDEX(Import.PLE,$K186,ES$16)),IF(INDEX(Import.PLE,$K186,ES$16)&lt;=mediçao,CS186,0),0),PLE!$AA$28*CS186)</f>
        <v>0</v>
      </c>
      <c r="ET186" s="119">
        <f ca="1">IF($K186&lt;&gt;1,IF(ISNUMBER(INDEX(Import.PLE,$K186,ET$16)),IF(INDEX(Import.PLE,$K186,ET$16)&lt;=mediçao,CT186,0),0),PLE!$AA$28*CT186)</f>
        <v>0</v>
      </c>
      <c r="EU186" s="119">
        <f ca="1">IF($K186&lt;&gt;1,IF(ISNUMBER(INDEX(Import.PLE,$K186,EU$16)),IF(INDEX(Import.PLE,$K186,EU$16)&lt;=mediçao,CU186,0),0),PLE!$AA$28*CU186)</f>
        <v>0</v>
      </c>
      <c r="EV186" s="119">
        <f ca="1">IF($K186&lt;&gt;1,IF(ISNUMBER(INDEX(Import.PLE,$K186,EV$16)),IF(INDEX(Import.PLE,$K186,EV$16)&lt;=mediçao,CV186,0),0),PLE!$AA$28*CV186)</f>
        <v>0</v>
      </c>
      <c r="EW186" s="119">
        <f ca="1">IF($K186&lt;&gt;1,IF(ISNUMBER(INDEX(Import.PLE,$K186,EW$16)),IF(INDEX(Import.PLE,$K186,EW$16)&lt;=mediçao,CW186,0),0),PLE!$AA$28*CW186)</f>
        <v>0</v>
      </c>
      <c r="EX186" s="119">
        <f ca="1">IF($K186&lt;&gt;1,IF(ISNUMBER(INDEX(Import.PLE,$K186,EX$16)),IF(INDEX(Import.PLE,$K186,EX$16)&lt;=mediçao,CX186,0),0),PLE!$AA$28*CX186)</f>
        <v>0</v>
      </c>
      <c r="EY186" s="119">
        <f ca="1">IF($K186&lt;&gt;1,IF(ISNUMBER(INDEX(Import.PLE,$K186,EY$16)),IF(INDEX(Import.PLE,$K186,EY$16)&lt;=mediçao,CY186,0),0),PLE!$AA$28*CY186)</f>
        <v>0</v>
      </c>
      <c r="EZ186" s="119">
        <f ca="1">IF($K186&lt;&gt;1,IF(ISNUMBER(INDEX(Import.PLE,$K186,EZ$16)),IF(INDEX(Import.PLE,$K186,EZ$16)&lt;=mediçao,CZ186,0),0),PLE!$AA$28*CZ186)</f>
        <v>0</v>
      </c>
      <c r="FA186" s="119">
        <f ca="1">IF($K186&lt;&gt;1,IF(ISNUMBER(INDEX(Import.PLE,$K186,FA$16)),IF(INDEX(Import.PLE,$K186,FA$16)&lt;=mediçao,DA186,0),0),PLE!$AA$28*DA186)</f>
        <v>0</v>
      </c>
      <c r="FB186" s="119">
        <f ca="1">IF($K186&lt;&gt;1,IF(ISNUMBER(INDEX(Import.PLE,$K186,FB$16)),IF(INDEX(Import.PLE,$K186,FB$16)&lt;=mediçao,DB186,0),0),PLE!$AA$28*DB186)</f>
        <v>0</v>
      </c>
      <c r="FC186" s="119">
        <f ca="1">IF($K186&lt;&gt;1,IF(ISNUMBER(INDEX(Import.PLE,$K186,FC$16)),IF(INDEX(Import.PLE,$K186,FC$16)&lt;=mediçao,DC186,0),0),PLE!$AA$28*DC186)</f>
        <v>0</v>
      </c>
      <c r="FD186" s="119">
        <f ca="1">IF($K186&lt;&gt;1,IF(ISNUMBER(INDEX(Import.PLE,$K186,FD$16)),IF(INDEX(Import.PLE,$K186,FD$16)&lt;=mediçao,DD186,0),0),PLE!$AA$28*DD186)</f>
        <v>0</v>
      </c>
      <c r="FE186" s="119">
        <f ca="1">IF($K186&lt;&gt;1,IF(ISNUMBER(INDEX(Import.PLE,$K186,FE$16)),IF(INDEX(Import.PLE,$K186,FE$16)&lt;=mediçao,DE186,0),0),PLE!$AA$28*DE186)</f>
        <v>0</v>
      </c>
      <c r="FF186" s="119">
        <f ca="1">IF($K186&lt;&gt;1,IF(ISNUMBER(INDEX(Import.PLE,$K186,FF$16)),IF(INDEX(Import.PLE,$K186,FF$16)&lt;=mediçao,DF186,0),0),PLE!$AA$28*DF186)</f>
        <v>0</v>
      </c>
      <c r="FG186" s="119">
        <f ca="1">IF($K186&lt;&gt;1,IF(ISNUMBER(INDEX(Import.PLE,$K186,FG$16)),IF(INDEX(Import.PLE,$K186,FG$16)&lt;=mediçao,DG186,0),0),PLE!$AA$28*DG186)</f>
        <v>0</v>
      </c>
      <c r="FH186" s="119">
        <f ca="1">IF($K186&lt;&gt;1,IF(ISNUMBER(INDEX(Import.PLE,$K186,FH$16)),IF(INDEX(Import.PLE,$K186,FH$16)&lt;=mediçao,DH186,0),0),PLE!$AA$28*DH186)</f>
        <v>0</v>
      </c>
      <c r="FI186" s="119">
        <f ca="1">IF($K186&lt;&gt;1,IF(ISNUMBER(INDEX(Import.PLE,$K186,FI$16)),IF(INDEX(Import.PLE,$K186,FI$16)&lt;=mediçao,DI186,0),0),PLE!$AA$28*DI186)</f>
        <v>0</v>
      </c>
      <c r="FJ186" s="119">
        <f ca="1">IF($K186&lt;&gt;1,IF(ISNUMBER(INDEX(Import.PLE,$K186,FJ$16)),IF(INDEX(Import.PLE,$K186,FJ$16)&lt;=mediçao,DJ186,0),0),PLE!$AA$28*DJ186)</f>
        <v>0</v>
      </c>
    </row>
    <row r="187" spans="2:166" s="88" customFormat="1" ht="11.25" customHeight="1" x14ac:dyDescent="0.35">
      <c r="B187" s="118">
        <f t="shared" ca="1" si="3"/>
        <v>170</v>
      </c>
      <c r="C187" s="83" t="str">
        <f t="shared" si="4"/>
        <v>Serviço</v>
      </c>
      <c r="D187" s="138" t="s">
        <v>505</v>
      </c>
      <c r="E187" s="170" t="s">
        <v>337</v>
      </c>
      <c r="F187" s="137" t="s">
        <v>201</v>
      </c>
      <c r="G187" s="174">
        <f t="shared" si="5"/>
        <v>300.05</v>
      </c>
      <c r="H187" s="175">
        <f t="shared" si="6"/>
        <v>3.0399933344442589</v>
      </c>
      <c r="I187" s="176">
        <v>912.15</v>
      </c>
      <c r="J187" s="86"/>
      <c r="K187" s="168">
        <f>deactivatedados.form1</f>
        <v>24</v>
      </c>
      <c r="L187" s="167" t="s">
        <v>724</v>
      </c>
      <c r="M187" s="87"/>
      <c r="N187" s="181">
        <v>300.05</v>
      </c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181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1"/>
      <c r="AT187" s="181"/>
      <c r="AU187" s="181"/>
      <c r="AV187" s="181"/>
      <c r="AW187" s="181"/>
      <c r="AX187" s="181"/>
      <c r="AY187" s="181"/>
      <c r="AZ187" s="181"/>
      <c r="BA187" s="181"/>
      <c r="BB187" s="181"/>
      <c r="BC187" s="181"/>
      <c r="BD187" s="181"/>
      <c r="BE187" s="181"/>
      <c r="BF187" s="181"/>
      <c r="BG187" s="181"/>
      <c r="BH187" s="181"/>
      <c r="BI187" s="181"/>
      <c r="BJ187" s="181"/>
      <c r="BK187" s="181"/>
      <c r="BM187" s="119">
        <f t="shared" ca="1" si="7"/>
        <v>912.14999999999986</v>
      </c>
      <c r="BN187" s="119">
        <f t="shared" si="8"/>
        <v>0</v>
      </c>
      <c r="BO187" s="119">
        <f t="shared" si="9"/>
        <v>0</v>
      </c>
      <c r="BP187" s="119">
        <f t="shared" si="10"/>
        <v>0</v>
      </c>
      <c r="BQ187" s="119">
        <f t="shared" si="11"/>
        <v>0</v>
      </c>
      <c r="BR187" s="119">
        <f t="shared" si="12"/>
        <v>0</v>
      </c>
      <c r="BS187" s="119">
        <f t="shared" si="13"/>
        <v>0</v>
      </c>
      <c r="BT187" s="119">
        <f t="shared" si="14"/>
        <v>0</v>
      </c>
      <c r="BU187" s="119">
        <f t="shared" si="15"/>
        <v>0</v>
      </c>
      <c r="BV187" s="119">
        <f t="shared" si="16"/>
        <v>0</v>
      </c>
      <c r="BW187" s="119">
        <f t="shared" si="17"/>
        <v>0</v>
      </c>
      <c r="BX187" s="119">
        <f t="shared" si="18"/>
        <v>0</v>
      </c>
      <c r="BY187" s="119">
        <f t="shared" si="19"/>
        <v>0</v>
      </c>
      <c r="BZ187" s="119">
        <f t="shared" si="20"/>
        <v>0</v>
      </c>
      <c r="CA187" s="119">
        <f t="shared" si="21"/>
        <v>0</v>
      </c>
      <c r="CB187" s="119">
        <f t="shared" si="22"/>
        <v>0</v>
      </c>
      <c r="CC187" s="119">
        <f t="shared" si="23"/>
        <v>0</v>
      </c>
      <c r="CD187" s="119">
        <f t="shared" si="24"/>
        <v>0</v>
      </c>
      <c r="CE187" s="119">
        <f t="shared" si="25"/>
        <v>0</v>
      </c>
      <c r="CF187" s="119">
        <f t="shared" si="26"/>
        <v>0</v>
      </c>
      <c r="CG187" s="119">
        <f t="shared" si="27"/>
        <v>0</v>
      </c>
      <c r="CH187" s="119">
        <f t="shared" si="28"/>
        <v>0</v>
      </c>
      <c r="CI187" s="119">
        <f t="shared" si="29"/>
        <v>0</v>
      </c>
      <c r="CJ187" s="119">
        <f t="shared" si="30"/>
        <v>0</v>
      </c>
      <c r="CK187" s="119">
        <f t="shared" si="31"/>
        <v>0</v>
      </c>
      <c r="CL187" s="119">
        <f t="shared" si="32"/>
        <v>0</v>
      </c>
      <c r="CM187" s="119">
        <f t="shared" si="33"/>
        <v>0</v>
      </c>
      <c r="CN187" s="119">
        <f t="shared" si="34"/>
        <v>0</v>
      </c>
      <c r="CO187" s="119">
        <f t="shared" si="35"/>
        <v>0</v>
      </c>
      <c r="CP187" s="119">
        <f t="shared" si="36"/>
        <v>0</v>
      </c>
      <c r="CQ187" s="119">
        <f t="shared" si="37"/>
        <v>0</v>
      </c>
      <c r="CR187" s="119">
        <f t="shared" si="38"/>
        <v>0</v>
      </c>
      <c r="CS187" s="119">
        <f t="shared" si="39"/>
        <v>0</v>
      </c>
      <c r="CT187" s="119">
        <f t="shared" si="40"/>
        <v>0</v>
      </c>
      <c r="CU187" s="119">
        <f t="shared" si="41"/>
        <v>0</v>
      </c>
      <c r="CV187" s="119">
        <f t="shared" si="42"/>
        <v>0</v>
      </c>
      <c r="CW187" s="119">
        <f t="shared" si="43"/>
        <v>0</v>
      </c>
      <c r="CX187" s="119">
        <f t="shared" si="44"/>
        <v>0</v>
      </c>
      <c r="CY187" s="119">
        <f t="shared" si="45"/>
        <v>0</v>
      </c>
      <c r="CZ187" s="119">
        <f t="shared" si="46"/>
        <v>0</v>
      </c>
      <c r="DA187" s="119">
        <f t="shared" si="47"/>
        <v>0</v>
      </c>
      <c r="DB187" s="119">
        <f t="shared" si="48"/>
        <v>0</v>
      </c>
      <c r="DC187" s="119">
        <f t="shared" si="49"/>
        <v>0</v>
      </c>
      <c r="DD187" s="119">
        <f t="shared" si="50"/>
        <v>0</v>
      </c>
      <c r="DE187" s="119">
        <f t="shared" si="51"/>
        <v>0</v>
      </c>
      <c r="DF187" s="119">
        <f t="shared" si="52"/>
        <v>0</v>
      </c>
      <c r="DG187" s="119">
        <f t="shared" si="53"/>
        <v>0</v>
      </c>
      <c r="DH187" s="119">
        <f t="shared" si="54"/>
        <v>0</v>
      </c>
      <c r="DI187" s="119">
        <f t="shared" si="55"/>
        <v>0</v>
      </c>
      <c r="DJ187" s="119">
        <f t="shared" si="56"/>
        <v>0</v>
      </c>
      <c r="DK187" s="126" t="str">
        <f t="shared" si="57"/>
        <v>2</v>
      </c>
      <c r="DL187" s="126">
        <f t="shared" ca="1" si="58"/>
        <v>0</v>
      </c>
      <c r="DM187" s="119">
        <f ca="1">IF($K187&lt;&gt;1,IF(ISNUMBER(INDEX(Import.PLE,$K187,DM$16)),IF(INDEX(Import.PLE,$K187,DM$16)&lt;=mediçao,BM187,0),0),PLE!$AA$28*BM187)</f>
        <v>0</v>
      </c>
      <c r="DN187" s="119">
        <f ca="1">IF($K187&lt;&gt;1,IF(ISNUMBER(INDEX(Import.PLE,$K187,DN$16)),IF(INDEX(Import.PLE,$K187,DN$16)&lt;=mediçao,BN187,0),0),PLE!$AA$28*BN187)</f>
        <v>0</v>
      </c>
      <c r="DO187" s="119">
        <f ca="1">IF($K187&lt;&gt;1,IF(ISNUMBER(INDEX(Import.PLE,$K187,DO$16)),IF(INDEX(Import.PLE,$K187,DO$16)&lt;=mediçao,BO187,0),0),PLE!$AA$28*BO187)</f>
        <v>0</v>
      </c>
      <c r="DP187" s="119">
        <f ca="1">IF($K187&lt;&gt;1,IF(ISNUMBER(INDEX(Import.PLE,$K187,DP$16)),IF(INDEX(Import.PLE,$K187,DP$16)&lt;=mediçao,BP187,0),0),PLE!$AA$28*BP187)</f>
        <v>0</v>
      </c>
      <c r="DQ187" s="119">
        <f ca="1">IF($K187&lt;&gt;1,IF(ISNUMBER(INDEX(Import.PLE,$K187,DQ$16)),IF(INDEX(Import.PLE,$K187,DQ$16)&lt;=mediçao,BQ187,0),0),PLE!$AA$28*BQ187)</f>
        <v>0</v>
      </c>
      <c r="DR187" s="119">
        <f ca="1">IF($K187&lt;&gt;1,IF(ISNUMBER(INDEX(Import.PLE,$K187,DR$16)),IF(INDEX(Import.PLE,$K187,DR$16)&lt;=mediçao,BR187,0),0),PLE!$AA$28*BR187)</f>
        <v>0</v>
      </c>
      <c r="DS187" s="119">
        <f ca="1">IF($K187&lt;&gt;1,IF(ISNUMBER(INDEX(Import.PLE,$K187,DS$16)),IF(INDEX(Import.PLE,$K187,DS$16)&lt;=mediçao,BS187,0),0),PLE!$AA$28*BS187)</f>
        <v>0</v>
      </c>
      <c r="DT187" s="119">
        <f ca="1">IF($K187&lt;&gt;1,IF(ISNUMBER(INDEX(Import.PLE,$K187,DT$16)),IF(INDEX(Import.PLE,$K187,DT$16)&lt;=mediçao,BT187,0),0),PLE!$AA$28*BT187)</f>
        <v>0</v>
      </c>
      <c r="DU187" s="119">
        <f ca="1">IF($K187&lt;&gt;1,IF(ISNUMBER(INDEX(Import.PLE,$K187,DU$16)),IF(INDEX(Import.PLE,$K187,DU$16)&lt;=mediçao,BU187,0),0),PLE!$AA$28*BU187)</f>
        <v>0</v>
      </c>
      <c r="DV187" s="119">
        <f ca="1">IF($K187&lt;&gt;1,IF(ISNUMBER(INDEX(Import.PLE,$K187,DV$16)),IF(INDEX(Import.PLE,$K187,DV$16)&lt;=mediçao,BV187,0),0),PLE!$AA$28*BV187)</f>
        <v>0</v>
      </c>
      <c r="DW187" s="119">
        <f ca="1">IF($K187&lt;&gt;1,IF(ISNUMBER(INDEX(Import.PLE,$K187,DW$16)),IF(INDEX(Import.PLE,$K187,DW$16)&lt;=mediçao,BW187,0),0),PLE!$AA$28*BW187)</f>
        <v>0</v>
      </c>
      <c r="DX187" s="119">
        <f ca="1">IF($K187&lt;&gt;1,IF(ISNUMBER(INDEX(Import.PLE,$K187,DX$16)),IF(INDEX(Import.PLE,$K187,DX$16)&lt;=mediçao,BX187,0),0),PLE!$AA$28*BX187)</f>
        <v>0</v>
      </c>
      <c r="DY187" s="119">
        <f ca="1">IF($K187&lt;&gt;1,IF(ISNUMBER(INDEX(Import.PLE,$K187,DY$16)),IF(INDEX(Import.PLE,$K187,DY$16)&lt;=mediçao,BY187,0),0),PLE!$AA$28*BY187)</f>
        <v>0</v>
      </c>
      <c r="DZ187" s="119">
        <f ca="1">IF($K187&lt;&gt;1,IF(ISNUMBER(INDEX(Import.PLE,$K187,DZ$16)),IF(INDEX(Import.PLE,$K187,DZ$16)&lt;=mediçao,BZ187,0),0),PLE!$AA$28*BZ187)</f>
        <v>0</v>
      </c>
      <c r="EA187" s="119">
        <f ca="1">IF($K187&lt;&gt;1,IF(ISNUMBER(INDEX(Import.PLE,$K187,EA$16)),IF(INDEX(Import.PLE,$K187,EA$16)&lt;=mediçao,CA187,0),0),PLE!$AA$28*CA187)</f>
        <v>0</v>
      </c>
      <c r="EB187" s="119">
        <f ca="1">IF($K187&lt;&gt;1,IF(ISNUMBER(INDEX(Import.PLE,$K187,EB$16)),IF(INDEX(Import.PLE,$K187,EB$16)&lt;=mediçao,CB187,0),0),PLE!$AA$28*CB187)</f>
        <v>0</v>
      </c>
      <c r="EC187" s="119">
        <f ca="1">IF($K187&lt;&gt;1,IF(ISNUMBER(INDEX(Import.PLE,$K187,EC$16)),IF(INDEX(Import.PLE,$K187,EC$16)&lt;=mediçao,CC187,0),0),PLE!$AA$28*CC187)</f>
        <v>0</v>
      </c>
      <c r="ED187" s="119">
        <f ca="1">IF($K187&lt;&gt;1,IF(ISNUMBER(INDEX(Import.PLE,$K187,ED$16)),IF(INDEX(Import.PLE,$K187,ED$16)&lt;=mediçao,CD187,0),0),PLE!$AA$28*CD187)</f>
        <v>0</v>
      </c>
      <c r="EE187" s="119">
        <f ca="1">IF($K187&lt;&gt;1,IF(ISNUMBER(INDEX(Import.PLE,$K187,EE$16)),IF(INDEX(Import.PLE,$K187,EE$16)&lt;=mediçao,CE187,0),0),PLE!$AA$28*CE187)</f>
        <v>0</v>
      </c>
      <c r="EF187" s="119">
        <f ca="1">IF($K187&lt;&gt;1,IF(ISNUMBER(INDEX(Import.PLE,$K187,EF$16)),IF(INDEX(Import.PLE,$K187,EF$16)&lt;=mediçao,CF187,0),0),PLE!$AA$28*CF187)</f>
        <v>0</v>
      </c>
      <c r="EG187" s="119">
        <f ca="1">IF($K187&lt;&gt;1,IF(ISNUMBER(INDEX(Import.PLE,$K187,EG$16)),IF(INDEX(Import.PLE,$K187,EG$16)&lt;=mediçao,CG187,0),0),PLE!$AA$28*CG187)</f>
        <v>0</v>
      </c>
      <c r="EH187" s="119">
        <f ca="1">IF($K187&lt;&gt;1,IF(ISNUMBER(INDEX(Import.PLE,$K187,EH$16)),IF(INDEX(Import.PLE,$K187,EH$16)&lt;=mediçao,CH187,0),0),PLE!$AA$28*CH187)</f>
        <v>0</v>
      </c>
      <c r="EI187" s="119">
        <f ca="1">IF($K187&lt;&gt;1,IF(ISNUMBER(INDEX(Import.PLE,$K187,EI$16)),IF(INDEX(Import.PLE,$K187,EI$16)&lt;=mediçao,CI187,0),0),PLE!$AA$28*CI187)</f>
        <v>0</v>
      </c>
      <c r="EJ187" s="119">
        <f ca="1">IF($K187&lt;&gt;1,IF(ISNUMBER(INDEX(Import.PLE,$K187,EJ$16)),IF(INDEX(Import.PLE,$K187,EJ$16)&lt;=mediçao,CJ187,0),0),PLE!$AA$28*CJ187)</f>
        <v>0</v>
      </c>
      <c r="EK187" s="119">
        <f ca="1">IF($K187&lt;&gt;1,IF(ISNUMBER(INDEX(Import.PLE,$K187,EK$16)),IF(INDEX(Import.PLE,$K187,EK$16)&lt;=mediçao,CK187,0),0),PLE!$AA$28*CK187)</f>
        <v>0</v>
      </c>
      <c r="EL187" s="119">
        <f ca="1">IF($K187&lt;&gt;1,IF(ISNUMBER(INDEX(Import.PLE,$K187,EL$16)),IF(INDEX(Import.PLE,$K187,EL$16)&lt;=mediçao,CL187,0),0),PLE!$AA$28*CL187)</f>
        <v>0</v>
      </c>
      <c r="EM187" s="119">
        <f ca="1">IF($K187&lt;&gt;1,IF(ISNUMBER(INDEX(Import.PLE,$K187,EM$16)),IF(INDEX(Import.PLE,$K187,EM$16)&lt;=mediçao,CM187,0),0),PLE!$AA$28*CM187)</f>
        <v>0</v>
      </c>
      <c r="EN187" s="119">
        <f ca="1">IF($K187&lt;&gt;1,IF(ISNUMBER(INDEX(Import.PLE,$K187,EN$16)),IF(INDEX(Import.PLE,$K187,EN$16)&lt;=mediçao,CN187,0),0),PLE!$AA$28*CN187)</f>
        <v>0</v>
      </c>
      <c r="EO187" s="119">
        <f ca="1">IF($K187&lt;&gt;1,IF(ISNUMBER(INDEX(Import.PLE,$K187,EO$16)),IF(INDEX(Import.PLE,$K187,EO$16)&lt;=mediçao,CO187,0),0),PLE!$AA$28*CO187)</f>
        <v>0</v>
      </c>
      <c r="EP187" s="119">
        <f ca="1">IF($K187&lt;&gt;1,IF(ISNUMBER(INDEX(Import.PLE,$K187,EP$16)),IF(INDEX(Import.PLE,$K187,EP$16)&lt;=mediçao,CP187,0),0),PLE!$AA$28*CP187)</f>
        <v>0</v>
      </c>
      <c r="EQ187" s="119">
        <f ca="1">IF($K187&lt;&gt;1,IF(ISNUMBER(INDEX(Import.PLE,$K187,EQ$16)),IF(INDEX(Import.PLE,$K187,EQ$16)&lt;=mediçao,CQ187,0),0),PLE!$AA$28*CQ187)</f>
        <v>0</v>
      </c>
      <c r="ER187" s="119">
        <f ca="1">IF($K187&lt;&gt;1,IF(ISNUMBER(INDEX(Import.PLE,$K187,ER$16)),IF(INDEX(Import.PLE,$K187,ER$16)&lt;=mediçao,CR187,0),0),PLE!$AA$28*CR187)</f>
        <v>0</v>
      </c>
      <c r="ES187" s="119">
        <f ca="1">IF($K187&lt;&gt;1,IF(ISNUMBER(INDEX(Import.PLE,$K187,ES$16)),IF(INDEX(Import.PLE,$K187,ES$16)&lt;=mediçao,CS187,0),0),PLE!$AA$28*CS187)</f>
        <v>0</v>
      </c>
      <c r="ET187" s="119">
        <f ca="1">IF($K187&lt;&gt;1,IF(ISNUMBER(INDEX(Import.PLE,$K187,ET$16)),IF(INDEX(Import.PLE,$K187,ET$16)&lt;=mediçao,CT187,0),0),PLE!$AA$28*CT187)</f>
        <v>0</v>
      </c>
      <c r="EU187" s="119">
        <f ca="1">IF($K187&lt;&gt;1,IF(ISNUMBER(INDEX(Import.PLE,$K187,EU$16)),IF(INDEX(Import.PLE,$K187,EU$16)&lt;=mediçao,CU187,0),0),PLE!$AA$28*CU187)</f>
        <v>0</v>
      </c>
      <c r="EV187" s="119">
        <f ca="1">IF($K187&lt;&gt;1,IF(ISNUMBER(INDEX(Import.PLE,$K187,EV$16)),IF(INDEX(Import.PLE,$K187,EV$16)&lt;=mediçao,CV187,0),0),PLE!$AA$28*CV187)</f>
        <v>0</v>
      </c>
      <c r="EW187" s="119">
        <f ca="1">IF($K187&lt;&gt;1,IF(ISNUMBER(INDEX(Import.PLE,$K187,EW$16)),IF(INDEX(Import.PLE,$K187,EW$16)&lt;=mediçao,CW187,0),0),PLE!$AA$28*CW187)</f>
        <v>0</v>
      </c>
      <c r="EX187" s="119">
        <f ca="1">IF($K187&lt;&gt;1,IF(ISNUMBER(INDEX(Import.PLE,$K187,EX$16)),IF(INDEX(Import.PLE,$K187,EX$16)&lt;=mediçao,CX187,0),0),PLE!$AA$28*CX187)</f>
        <v>0</v>
      </c>
      <c r="EY187" s="119">
        <f ca="1">IF($K187&lt;&gt;1,IF(ISNUMBER(INDEX(Import.PLE,$K187,EY$16)),IF(INDEX(Import.PLE,$K187,EY$16)&lt;=mediçao,CY187,0),0),PLE!$AA$28*CY187)</f>
        <v>0</v>
      </c>
      <c r="EZ187" s="119">
        <f ca="1">IF($K187&lt;&gt;1,IF(ISNUMBER(INDEX(Import.PLE,$K187,EZ$16)),IF(INDEX(Import.PLE,$K187,EZ$16)&lt;=mediçao,CZ187,0),0),PLE!$AA$28*CZ187)</f>
        <v>0</v>
      </c>
      <c r="FA187" s="119">
        <f ca="1">IF($K187&lt;&gt;1,IF(ISNUMBER(INDEX(Import.PLE,$K187,FA$16)),IF(INDEX(Import.PLE,$K187,FA$16)&lt;=mediçao,DA187,0),0),PLE!$AA$28*DA187)</f>
        <v>0</v>
      </c>
      <c r="FB187" s="119">
        <f ca="1">IF($K187&lt;&gt;1,IF(ISNUMBER(INDEX(Import.PLE,$K187,FB$16)),IF(INDEX(Import.PLE,$K187,FB$16)&lt;=mediçao,DB187,0),0),PLE!$AA$28*DB187)</f>
        <v>0</v>
      </c>
      <c r="FC187" s="119">
        <f ca="1">IF($K187&lt;&gt;1,IF(ISNUMBER(INDEX(Import.PLE,$K187,FC$16)),IF(INDEX(Import.PLE,$K187,FC$16)&lt;=mediçao,DC187,0),0),PLE!$AA$28*DC187)</f>
        <v>0</v>
      </c>
      <c r="FD187" s="119">
        <f ca="1">IF($K187&lt;&gt;1,IF(ISNUMBER(INDEX(Import.PLE,$K187,FD$16)),IF(INDEX(Import.PLE,$K187,FD$16)&lt;=mediçao,DD187,0),0),PLE!$AA$28*DD187)</f>
        <v>0</v>
      </c>
      <c r="FE187" s="119">
        <f ca="1">IF($K187&lt;&gt;1,IF(ISNUMBER(INDEX(Import.PLE,$K187,FE$16)),IF(INDEX(Import.PLE,$K187,FE$16)&lt;=mediçao,DE187,0),0),PLE!$AA$28*DE187)</f>
        <v>0</v>
      </c>
      <c r="FF187" s="119">
        <f ca="1">IF($K187&lt;&gt;1,IF(ISNUMBER(INDEX(Import.PLE,$K187,FF$16)),IF(INDEX(Import.PLE,$K187,FF$16)&lt;=mediçao,DF187,0),0),PLE!$AA$28*DF187)</f>
        <v>0</v>
      </c>
      <c r="FG187" s="119">
        <f ca="1">IF($K187&lt;&gt;1,IF(ISNUMBER(INDEX(Import.PLE,$K187,FG$16)),IF(INDEX(Import.PLE,$K187,FG$16)&lt;=mediçao,DG187,0),0),PLE!$AA$28*DG187)</f>
        <v>0</v>
      </c>
      <c r="FH187" s="119">
        <f ca="1">IF($K187&lt;&gt;1,IF(ISNUMBER(INDEX(Import.PLE,$K187,FH$16)),IF(INDEX(Import.PLE,$K187,FH$16)&lt;=mediçao,DH187,0),0),PLE!$AA$28*DH187)</f>
        <v>0</v>
      </c>
      <c r="FI187" s="119">
        <f ca="1">IF($K187&lt;&gt;1,IF(ISNUMBER(INDEX(Import.PLE,$K187,FI$16)),IF(INDEX(Import.PLE,$K187,FI$16)&lt;=mediçao,DI187,0),0),PLE!$AA$28*DI187)</f>
        <v>0</v>
      </c>
      <c r="FJ187" s="119">
        <f ca="1">IF($K187&lt;&gt;1,IF(ISNUMBER(INDEX(Import.PLE,$K187,FJ$16)),IF(INDEX(Import.PLE,$K187,FJ$16)&lt;=mediçao,DJ187,0),0),PLE!$AA$28*DJ187)</f>
        <v>0</v>
      </c>
    </row>
    <row r="188" spans="2:166" s="88" customFormat="1" ht="11.25" customHeight="1" x14ac:dyDescent="0.35">
      <c r="B188" s="118">
        <f t="shared" ca="1" si="3"/>
        <v>171</v>
      </c>
      <c r="C188" s="83" t="str">
        <f t="shared" si="4"/>
        <v>Serviço</v>
      </c>
      <c r="D188" s="138" t="s">
        <v>506</v>
      </c>
      <c r="E188" s="170" t="s">
        <v>339</v>
      </c>
      <c r="F188" s="137" t="s">
        <v>201</v>
      </c>
      <c r="G188" s="174">
        <f t="shared" si="5"/>
        <v>118.71</v>
      </c>
      <c r="H188" s="175">
        <f t="shared" si="6"/>
        <v>25.399966304439392</v>
      </c>
      <c r="I188" s="176">
        <v>3015.23</v>
      </c>
      <c r="J188" s="86"/>
      <c r="K188" s="168">
        <f>deactivatedados.form1</f>
        <v>24</v>
      </c>
      <c r="L188" s="167" t="s">
        <v>724</v>
      </c>
      <c r="M188" s="87"/>
      <c r="N188" s="181">
        <v>118.71</v>
      </c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181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1"/>
      <c r="AT188" s="181"/>
      <c r="AU188" s="181"/>
      <c r="AV188" s="181"/>
      <c r="AW188" s="181"/>
      <c r="AX188" s="181"/>
      <c r="AY188" s="181"/>
      <c r="AZ188" s="181"/>
      <c r="BA188" s="181"/>
      <c r="BB188" s="181"/>
      <c r="BC188" s="181"/>
      <c r="BD188" s="181"/>
      <c r="BE188" s="181"/>
      <c r="BF188" s="181"/>
      <c r="BG188" s="181"/>
      <c r="BH188" s="181"/>
      <c r="BI188" s="181"/>
      <c r="BJ188" s="181"/>
      <c r="BK188" s="181"/>
      <c r="BM188" s="119">
        <f t="shared" ca="1" si="7"/>
        <v>3015.23</v>
      </c>
      <c r="BN188" s="119">
        <f t="shared" si="8"/>
        <v>0</v>
      </c>
      <c r="BO188" s="119">
        <f t="shared" si="9"/>
        <v>0</v>
      </c>
      <c r="BP188" s="119">
        <f t="shared" si="10"/>
        <v>0</v>
      </c>
      <c r="BQ188" s="119">
        <f t="shared" si="11"/>
        <v>0</v>
      </c>
      <c r="BR188" s="119">
        <f t="shared" si="12"/>
        <v>0</v>
      </c>
      <c r="BS188" s="119">
        <f t="shared" si="13"/>
        <v>0</v>
      </c>
      <c r="BT188" s="119">
        <f t="shared" si="14"/>
        <v>0</v>
      </c>
      <c r="BU188" s="119">
        <f t="shared" si="15"/>
        <v>0</v>
      </c>
      <c r="BV188" s="119">
        <f t="shared" si="16"/>
        <v>0</v>
      </c>
      <c r="BW188" s="119">
        <f t="shared" si="17"/>
        <v>0</v>
      </c>
      <c r="BX188" s="119">
        <f t="shared" si="18"/>
        <v>0</v>
      </c>
      <c r="BY188" s="119">
        <f t="shared" si="19"/>
        <v>0</v>
      </c>
      <c r="BZ188" s="119">
        <f t="shared" si="20"/>
        <v>0</v>
      </c>
      <c r="CA188" s="119">
        <f t="shared" si="21"/>
        <v>0</v>
      </c>
      <c r="CB188" s="119">
        <f t="shared" si="22"/>
        <v>0</v>
      </c>
      <c r="CC188" s="119">
        <f t="shared" si="23"/>
        <v>0</v>
      </c>
      <c r="CD188" s="119">
        <f t="shared" si="24"/>
        <v>0</v>
      </c>
      <c r="CE188" s="119">
        <f t="shared" si="25"/>
        <v>0</v>
      </c>
      <c r="CF188" s="119">
        <f t="shared" si="26"/>
        <v>0</v>
      </c>
      <c r="CG188" s="119">
        <f t="shared" si="27"/>
        <v>0</v>
      </c>
      <c r="CH188" s="119">
        <f t="shared" si="28"/>
        <v>0</v>
      </c>
      <c r="CI188" s="119">
        <f t="shared" si="29"/>
        <v>0</v>
      </c>
      <c r="CJ188" s="119">
        <f t="shared" si="30"/>
        <v>0</v>
      </c>
      <c r="CK188" s="119">
        <f t="shared" si="31"/>
        <v>0</v>
      </c>
      <c r="CL188" s="119">
        <f t="shared" si="32"/>
        <v>0</v>
      </c>
      <c r="CM188" s="119">
        <f t="shared" si="33"/>
        <v>0</v>
      </c>
      <c r="CN188" s="119">
        <f t="shared" si="34"/>
        <v>0</v>
      </c>
      <c r="CO188" s="119">
        <f t="shared" si="35"/>
        <v>0</v>
      </c>
      <c r="CP188" s="119">
        <f t="shared" si="36"/>
        <v>0</v>
      </c>
      <c r="CQ188" s="119">
        <f t="shared" si="37"/>
        <v>0</v>
      </c>
      <c r="CR188" s="119">
        <f t="shared" si="38"/>
        <v>0</v>
      </c>
      <c r="CS188" s="119">
        <f t="shared" si="39"/>
        <v>0</v>
      </c>
      <c r="CT188" s="119">
        <f t="shared" si="40"/>
        <v>0</v>
      </c>
      <c r="CU188" s="119">
        <f t="shared" si="41"/>
        <v>0</v>
      </c>
      <c r="CV188" s="119">
        <f t="shared" si="42"/>
        <v>0</v>
      </c>
      <c r="CW188" s="119">
        <f t="shared" si="43"/>
        <v>0</v>
      </c>
      <c r="CX188" s="119">
        <f t="shared" si="44"/>
        <v>0</v>
      </c>
      <c r="CY188" s="119">
        <f t="shared" si="45"/>
        <v>0</v>
      </c>
      <c r="CZ188" s="119">
        <f t="shared" si="46"/>
        <v>0</v>
      </c>
      <c r="DA188" s="119">
        <f t="shared" si="47"/>
        <v>0</v>
      </c>
      <c r="DB188" s="119">
        <f t="shared" si="48"/>
        <v>0</v>
      </c>
      <c r="DC188" s="119">
        <f t="shared" si="49"/>
        <v>0</v>
      </c>
      <c r="DD188" s="119">
        <f t="shared" si="50"/>
        <v>0</v>
      </c>
      <c r="DE188" s="119">
        <f t="shared" si="51"/>
        <v>0</v>
      </c>
      <c r="DF188" s="119">
        <f t="shared" si="52"/>
        <v>0</v>
      </c>
      <c r="DG188" s="119">
        <f t="shared" si="53"/>
        <v>0</v>
      </c>
      <c r="DH188" s="119">
        <f t="shared" si="54"/>
        <v>0</v>
      </c>
      <c r="DI188" s="119">
        <f t="shared" si="55"/>
        <v>0</v>
      </c>
      <c r="DJ188" s="119">
        <f t="shared" si="56"/>
        <v>0</v>
      </c>
      <c r="DK188" s="126" t="str">
        <f t="shared" si="57"/>
        <v>2</v>
      </c>
      <c r="DL188" s="126">
        <f t="shared" ca="1" si="58"/>
        <v>0</v>
      </c>
      <c r="DM188" s="119">
        <f ca="1">IF($K188&lt;&gt;1,IF(ISNUMBER(INDEX(Import.PLE,$K188,DM$16)),IF(INDEX(Import.PLE,$K188,DM$16)&lt;=mediçao,BM188,0),0),PLE!$AA$28*BM188)</f>
        <v>0</v>
      </c>
      <c r="DN188" s="119">
        <f ca="1">IF($K188&lt;&gt;1,IF(ISNUMBER(INDEX(Import.PLE,$K188,DN$16)),IF(INDEX(Import.PLE,$K188,DN$16)&lt;=mediçao,BN188,0),0),PLE!$AA$28*BN188)</f>
        <v>0</v>
      </c>
      <c r="DO188" s="119">
        <f ca="1">IF($K188&lt;&gt;1,IF(ISNUMBER(INDEX(Import.PLE,$K188,DO$16)),IF(INDEX(Import.PLE,$K188,DO$16)&lt;=mediçao,BO188,0),0),PLE!$AA$28*BO188)</f>
        <v>0</v>
      </c>
      <c r="DP188" s="119">
        <f ca="1">IF($K188&lt;&gt;1,IF(ISNUMBER(INDEX(Import.PLE,$K188,DP$16)),IF(INDEX(Import.PLE,$K188,DP$16)&lt;=mediçao,BP188,0),0),PLE!$AA$28*BP188)</f>
        <v>0</v>
      </c>
      <c r="DQ188" s="119">
        <f ca="1">IF($K188&lt;&gt;1,IF(ISNUMBER(INDEX(Import.PLE,$K188,DQ$16)),IF(INDEX(Import.PLE,$K188,DQ$16)&lt;=mediçao,BQ188,0),0),PLE!$AA$28*BQ188)</f>
        <v>0</v>
      </c>
      <c r="DR188" s="119">
        <f ca="1">IF($K188&lt;&gt;1,IF(ISNUMBER(INDEX(Import.PLE,$K188,DR$16)),IF(INDEX(Import.PLE,$K188,DR$16)&lt;=mediçao,BR188,0),0),PLE!$AA$28*BR188)</f>
        <v>0</v>
      </c>
      <c r="DS188" s="119">
        <f ca="1">IF($K188&lt;&gt;1,IF(ISNUMBER(INDEX(Import.PLE,$K188,DS$16)),IF(INDEX(Import.PLE,$K188,DS$16)&lt;=mediçao,BS188,0),0),PLE!$AA$28*BS188)</f>
        <v>0</v>
      </c>
      <c r="DT188" s="119">
        <f ca="1">IF($K188&lt;&gt;1,IF(ISNUMBER(INDEX(Import.PLE,$K188,DT$16)),IF(INDEX(Import.PLE,$K188,DT$16)&lt;=mediçao,BT188,0),0),PLE!$AA$28*BT188)</f>
        <v>0</v>
      </c>
      <c r="DU188" s="119">
        <f ca="1">IF($K188&lt;&gt;1,IF(ISNUMBER(INDEX(Import.PLE,$K188,DU$16)),IF(INDEX(Import.PLE,$K188,DU$16)&lt;=mediçao,BU188,0),0),PLE!$AA$28*BU188)</f>
        <v>0</v>
      </c>
      <c r="DV188" s="119">
        <f ca="1">IF($K188&lt;&gt;1,IF(ISNUMBER(INDEX(Import.PLE,$K188,DV$16)),IF(INDEX(Import.PLE,$K188,DV$16)&lt;=mediçao,BV188,0),0),PLE!$AA$28*BV188)</f>
        <v>0</v>
      </c>
      <c r="DW188" s="119">
        <f ca="1">IF($K188&lt;&gt;1,IF(ISNUMBER(INDEX(Import.PLE,$K188,DW$16)),IF(INDEX(Import.PLE,$K188,DW$16)&lt;=mediçao,BW188,0),0),PLE!$AA$28*BW188)</f>
        <v>0</v>
      </c>
      <c r="DX188" s="119">
        <f ca="1">IF($K188&lt;&gt;1,IF(ISNUMBER(INDEX(Import.PLE,$K188,DX$16)),IF(INDEX(Import.PLE,$K188,DX$16)&lt;=mediçao,BX188,0),0),PLE!$AA$28*BX188)</f>
        <v>0</v>
      </c>
      <c r="DY188" s="119">
        <f ca="1">IF($K188&lt;&gt;1,IF(ISNUMBER(INDEX(Import.PLE,$K188,DY$16)),IF(INDEX(Import.PLE,$K188,DY$16)&lt;=mediçao,BY188,0),0),PLE!$AA$28*BY188)</f>
        <v>0</v>
      </c>
      <c r="DZ188" s="119">
        <f ca="1">IF($K188&lt;&gt;1,IF(ISNUMBER(INDEX(Import.PLE,$K188,DZ$16)),IF(INDEX(Import.PLE,$K188,DZ$16)&lt;=mediçao,BZ188,0),0),PLE!$AA$28*BZ188)</f>
        <v>0</v>
      </c>
      <c r="EA188" s="119">
        <f ca="1">IF($K188&lt;&gt;1,IF(ISNUMBER(INDEX(Import.PLE,$K188,EA$16)),IF(INDEX(Import.PLE,$K188,EA$16)&lt;=mediçao,CA188,0),0),PLE!$AA$28*CA188)</f>
        <v>0</v>
      </c>
      <c r="EB188" s="119">
        <f ca="1">IF($K188&lt;&gt;1,IF(ISNUMBER(INDEX(Import.PLE,$K188,EB$16)),IF(INDEX(Import.PLE,$K188,EB$16)&lt;=mediçao,CB188,0),0),PLE!$AA$28*CB188)</f>
        <v>0</v>
      </c>
      <c r="EC188" s="119">
        <f ca="1">IF($K188&lt;&gt;1,IF(ISNUMBER(INDEX(Import.PLE,$K188,EC$16)),IF(INDEX(Import.PLE,$K188,EC$16)&lt;=mediçao,CC188,0),0),PLE!$AA$28*CC188)</f>
        <v>0</v>
      </c>
      <c r="ED188" s="119">
        <f ca="1">IF($K188&lt;&gt;1,IF(ISNUMBER(INDEX(Import.PLE,$K188,ED$16)),IF(INDEX(Import.PLE,$K188,ED$16)&lt;=mediçao,CD188,0),0),PLE!$AA$28*CD188)</f>
        <v>0</v>
      </c>
      <c r="EE188" s="119">
        <f ca="1">IF($K188&lt;&gt;1,IF(ISNUMBER(INDEX(Import.PLE,$K188,EE$16)),IF(INDEX(Import.PLE,$K188,EE$16)&lt;=mediçao,CE188,0),0),PLE!$AA$28*CE188)</f>
        <v>0</v>
      </c>
      <c r="EF188" s="119">
        <f ca="1">IF($K188&lt;&gt;1,IF(ISNUMBER(INDEX(Import.PLE,$K188,EF$16)),IF(INDEX(Import.PLE,$K188,EF$16)&lt;=mediçao,CF188,0),0),PLE!$AA$28*CF188)</f>
        <v>0</v>
      </c>
      <c r="EG188" s="119">
        <f ca="1">IF($K188&lt;&gt;1,IF(ISNUMBER(INDEX(Import.PLE,$K188,EG$16)),IF(INDEX(Import.PLE,$K188,EG$16)&lt;=mediçao,CG188,0),0),PLE!$AA$28*CG188)</f>
        <v>0</v>
      </c>
      <c r="EH188" s="119">
        <f ca="1">IF($K188&lt;&gt;1,IF(ISNUMBER(INDEX(Import.PLE,$K188,EH$16)),IF(INDEX(Import.PLE,$K188,EH$16)&lt;=mediçao,CH188,0),0),PLE!$AA$28*CH188)</f>
        <v>0</v>
      </c>
      <c r="EI188" s="119">
        <f ca="1">IF($K188&lt;&gt;1,IF(ISNUMBER(INDEX(Import.PLE,$K188,EI$16)),IF(INDEX(Import.PLE,$K188,EI$16)&lt;=mediçao,CI188,0),0),PLE!$AA$28*CI188)</f>
        <v>0</v>
      </c>
      <c r="EJ188" s="119">
        <f ca="1">IF($K188&lt;&gt;1,IF(ISNUMBER(INDEX(Import.PLE,$K188,EJ$16)),IF(INDEX(Import.PLE,$K188,EJ$16)&lt;=mediçao,CJ188,0),0),PLE!$AA$28*CJ188)</f>
        <v>0</v>
      </c>
      <c r="EK188" s="119">
        <f ca="1">IF($K188&lt;&gt;1,IF(ISNUMBER(INDEX(Import.PLE,$K188,EK$16)),IF(INDEX(Import.PLE,$K188,EK$16)&lt;=mediçao,CK188,0),0),PLE!$AA$28*CK188)</f>
        <v>0</v>
      </c>
      <c r="EL188" s="119">
        <f ca="1">IF($K188&lt;&gt;1,IF(ISNUMBER(INDEX(Import.PLE,$K188,EL$16)),IF(INDEX(Import.PLE,$K188,EL$16)&lt;=mediçao,CL188,0),0),PLE!$AA$28*CL188)</f>
        <v>0</v>
      </c>
      <c r="EM188" s="119">
        <f ca="1">IF($K188&lt;&gt;1,IF(ISNUMBER(INDEX(Import.PLE,$K188,EM$16)),IF(INDEX(Import.PLE,$K188,EM$16)&lt;=mediçao,CM188,0),0),PLE!$AA$28*CM188)</f>
        <v>0</v>
      </c>
      <c r="EN188" s="119">
        <f ca="1">IF($K188&lt;&gt;1,IF(ISNUMBER(INDEX(Import.PLE,$K188,EN$16)),IF(INDEX(Import.PLE,$K188,EN$16)&lt;=mediçao,CN188,0),0),PLE!$AA$28*CN188)</f>
        <v>0</v>
      </c>
      <c r="EO188" s="119">
        <f ca="1">IF($K188&lt;&gt;1,IF(ISNUMBER(INDEX(Import.PLE,$K188,EO$16)),IF(INDEX(Import.PLE,$K188,EO$16)&lt;=mediçao,CO188,0),0),PLE!$AA$28*CO188)</f>
        <v>0</v>
      </c>
      <c r="EP188" s="119">
        <f ca="1">IF($K188&lt;&gt;1,IF(ISNUMBER(INDEX(Import.PLE,$K188,EP$16)),IF(INDEX(Import.PLE,$K188,EP$16)&lt;=mediçao,CP188,0),0),PLE!$AA$28*CP188)</f>
        <v>0</v>
      </c>
      <c r="EQ188" s="119">
        <f ca="1">IF($K188&lt;&gt;1,IF(ISNUMBER(INDEX(Import.PLE,$K188,EQ$16)),IF(INDEX(Import.PLE,$K188,EQ$16)&lt;=mediçao,CQ188,0),0),PLE!$AA$28*CQ188)</f>
        <v>0</v>
      </c>
      <c r="ER188" s="119">
        <f ca="1">IF($K188&lt;&gt;1,IF(ISNUMBER(INDEX(Import.PLE,$K188,ER$16)),IF(INDEX(Import.PLE,$K188,ER$16)&lt;=mediçao,CR188,0),0),PLE!$AA$28*CR188)</f>
        <v>0</v>
      </c>
      <c r="ES188" s="119">
        <f ca="1">IF($K188&lt;&gt;1,IF(ISNUMBER(INDEX(Import.PLE,$K188,ES$16)),IF(INDEX(Import.PLE,$K188,ES$16)&lt;=mediçao,CS188,0),0),PLE!$AA$28*CS188)</f>
        <v>0</v>
      </c>
      <c r="ET188" s="119">
        <f ca="1">IF($K188&lt;&gt;1,IF(ISNUMBER(INDEX(Import.PLE,$K188,ET$16)),IF(INDEX(Import.PLE,$K188,ET$16)&lt;=mediçao,CT188,0),0),PLE!$AA$28*CT188)</f>
        <v>0</v>
      </c>
      <c r="EU188" s="119">
        <f ca="1">IF($K188&lt;&gt;1,IF(ISNUMBER(INDEX(Import.PLE,$K188,EU$16)),IF(INDEX(Import.PLE,$K188,EU$16)&lt;=mediçao,CU188,0),0),PLE!$AA$28*CU188)</f>
        <v>0</v>
      </c>
      <c r="EV188" s="119">
        <f ca="1">IF($K188&lt;&gt;1,IF(ISNUMBER(INDEX(Import.PLE,$K188,EV$16)),IF(INDEX(Import.PLE,$K188,EV$16)&lt;=mediçao,CV188,0),0),PLE!$AA$28*CV188)</f>
        <v>0</v>
      </c>
      <c r="EW188" s="119">
        <f ca="1">IF($K188&lt;&gt;1,IF(ISNUMBER(INDEX(Import.PLE,$K188,EW$16)),IF(INDEX(Import.PLE,$K188,EW$16)&lt;=mediçao,CW188,0),0),PLE!$AA$28*CW188)</f>
        <v>0</v>
      </c>
      <c r="EX188" s="119">
        <f ca="1">IF($K188&lt;&gt;1,IF(ISNUMBER(INDEX(Import.PLE,$K188,EX$16)),IF(INDEX(Import.PLE,$K188,EX$16)&lt;=mediçao,CX188,0),0),PLE!$AA$28*CX188)</f>
        <v>0</v>
      </c>
      <c r="EY188" s="119">
        <f ca="1">IF($K188&lt;&gt;1,IF(ISNUMBER(INDEX(Import.PLE,$K188,EY$16)),IF(INDEX(Import.PLE,$K188,EY$16)&lt;=mediçao,CY188,0),0),PLE!$AA$28*CY188)</f>
        <v>0</v>
      </c>
      <c r="EZ188" s="119">
        <f ca="1">IF($K188&lt;&gt;1,IF(ISNUMBER(INDEX(Import.PLE,$K188,EZ$16)),IF(INDEX(Import.PLE,$K188,EZ$16)&lt;=mediçao,CZ188,0),0),PLE!$AA$28*CZ188)</f>
        <v>0</v>
      </c>
      <c r="FA188" s="119">
        <f ca="1">IF($K188&lt;&gt;1,IF(ISNUMBER(INDEX(Import.PLE,$K188,FA$16)),IF(INDEX(Import.PLE,$K188,FA$16)&lt;=mediçao,DA188,0),0),PLE!$AA$28*DA188)</f>
        <v>0</v>
      </c>
      <c r="FB188" s="119">
        <f ca="1">IF($K188&lt;&gt;1,IF(ISNUMBER(INDEX(Import.PLE,$K188,FB$16)),IF(INDEX(Import.PLE,$K188,FB$16)&lt;=mediçao,DB188,0),0),PLE!$AA$28*DB188)</f>
        <v>0</v>
      </c>
      <c r="FC188" s="119">
        <f ca="1">IF($K188&lt;&gt;1,IF(ISNUMBER(INDEX(Import.PLE,$K188,FC$16)),IF(INDEX(Import.PLE,$K188,FC$16)&lt;=mediçao,DC188,0),0),PLE!$AA$28*DC188)</f>
        <v>0</v>
      </c>
      <c r="FD188" s="119">
        <f ca="1">IF($K188&lt;&gt;1,IF(ISNUMBER(INDEX(Import.PLE,$K188,FD$16)),IF(INDEX(Import.PLE,$K188,FD$16)&lt;=mediçao,DD188,0),0),PLE!$AA$28*DD188)</f>
        <v>0</v>
      </c>
      <c r="FE188" s="119">
        <f ca="1">IF($K188&lt;&gt;1,IF(ISNUMBER(INDEX(Import.PLE,$K188,FE$16)),IF(INDEX(Import.PLE,$K188,FE$16)&lt;=mediçao,DE188,0),0),PLE!$AA$28*DE188)</f>
        <v>0</v>
      </c>
      <c r="FF188" s="119">
        <f ca="1">IF($K188&lt;&gt;1,IF(ISNUMBER(INDEX(Import.PLE,$K188,FF$16)),IF(INDEX(Import.PLE,$K188,FF$16)&lt;=mediçao,DF188,0),0),PLE!$AA$28*DF188)</f>
        <v>0</v>
      </c>
      <c r="FG188" s="119">
        <f ca="1">IF($K188&lt;&gt;1,IF(ISNUMBER(INDEX(Import.PLE,$K188,FG$16)),IF(INDEX(Import.PLE,$K188,FG$16)&lt;=mediçao,DG188,0),0),PLE!$AA$28*DG188)</f>
        <v>0</v>
      </c>
      <c r="FH188" s="119">
        <f ca="1">IF($K188&lt;&gt;1,IF(ISNUMBER(INDEX(Import.PLE,$K188,FH$16)),IF(INDEX(Import.PLE,$K188,FH$16)&lt;=mediçao,DH188,0),0),PLE!$AA$28*DH188)</f>
        <v>0</v>
      </c>
      <c r="FI188" s="119">
        <f ca="1">IF($K188&lt;&gt;1,IF(ISNUMBER(INDEX(Import.PLE,$K188,FI$16)),IF(INDEX(Import.PLE,$K188,FI$16)&lt;=mediçao,DI188,0),0),PLE!$AA$28*DI188)</f>
        <v>0</v>
      </c>
      <c r="FJ188" s="119">
        <f ca="1">IF($K188&lt;&gt;1,IF(ISNUMBER(INDEX(Import.PLE,$K188,FJ$16)),IF(INDEX(Import.PLE,$K188,FJ$16)&lt;=mediçao,DJ188,0),0),PLE!$AA$28*DJ188)</f>
        <v>0</v>
      </c>
    </row>
    <row r="189" spans="2:166" s="88" customFormat="1" ht="11.25" customHeight="1" x14ac:dyDescent="0.35">
      <c r="B189" s="118">
        <f t="shared" ca="1" si="3"/>
        <v>172</v>
      </c>
      <c r="C189" s="83" t="str">
        <f t="shared" si="4"/>
        <v>Serviço</v>
      </c>
      <c r="D189" s="138" t="s">
        <v>507</v>
      </c>
      <c r="E189" s="139" t="s">
        <v>508</v>
      </c>
      <c r="F189" s="137" t="s">
        <v>201</v>
      </c>
      <c r="G189" s="174">
        <f t="shared" si="5"/>
        <v>181.34</v>
      </c>
      <c r="H189" s="175">
        <f t="shared" si="6"/>
        <v>21.810025366714459</v>
      </c>
      <c r="I189" s="176">
        <v>3955.03</v>
      </c>
      <c r="J189" s="86"/>
      <c r="K189" s="168">
        <f>deactivatedados.form1</f>
        <v>24</v>
      </c>
      <c r="L189" s="167" t="s">
        <v>724</v>
      </c>
      <c r="M189" s="87"/>
      <c r="N189" s="181">
        <v>181.34</v>
      </c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  <c r="AA189" s="181"/>
      <c r="AB189" s="181"/>
      <c r="AC189" s="181"/>
      <c r="AD189" s="181"/>
      <c r="AE189" s="181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1"/>
      <c r="AT189" s="181"/>
      <c r="AU189" s="181"/>
      <c r="AV189" s="181"/>
      <c r="AW189" s="181"/>
      <c r="AX189" s="181"/>
      <c r="AY189" s="181"/>
      <c r="AZ189" s="181"/>
      <c r="BA189" s="181"/>
      <c r="BB189" s="181"/>
      <c r="BC189" s="181"/>
      <c r="BD189" s="181"/>
      <c r="BE189" s="181"/>
      <c r="BF189" s="181"/>
      <c r="BG189" s="181"/>
      <c r="BH189" s="181"/>
      <c r="BI189" s="181"/>
      <c r="BJ189" s="181"/>
      <c r="BK189" s="181"/>
      <c r="BM189" s="119">
        <f t="shared" ca="1" si="7"/>
        <v>3955.03</v>
      </c>
      <c r="BN189" s="119">
        <f t="shared" si="8"/>
        <v>0</v>
      </c>
      <c r="BO189" s="119">
        <f t="shared" si="9"/>
        <v>0</v>
      </c>
      <c r="BP189" s="119">
        <f t="shared" si="10"/>
        <v>0</v>
      </c>
      <c r="BQ189" s="119">
        <f t="shared" si="11"/>
        <v>0</v>
      </c>
      <c r="BR189" s="119">
        <f t="shared" si="12"/>
        <v>0</v>
      </c>
      <c r="BS189" s="119">
        <f t="shared" si="13"/>
        <v>0</v>
      </c>
      <c r="BT189" s="119">
        <f t="shared" si="14"/>
        <v>0</v>
      </c>
      <c r="BU189" s="119">
        <f t="shared" si="15"/>
        <v>0</v>
      </c>
      <c r="BV189" s="119">
        <f t="shared" si="16"/>
        <v>0</v>
      </c>
      <c r="BW189" s="119">
        <f t="shared" si="17"/>
        <v>0</v>
      </c>
      <c r="BX189" s="119">
        <f t="shared" si="18"/>
        <v>0</v>
      </c>
      <c r="BY189" s="119">
        <f t="shared" si="19"/>
        <v>0</v>
      </c>
      <c r="BZ189" s="119">
        <f t="shared" si="20"/>
        <v>0</v>
      </c>
      <c r="CA189" s="119">
        <f t="shared" si="21"/>
        <v>0</v>
      </c>
      <c r="CB189" s="119">
        <f t="shared" si="22"/>
        <v>0</v>
      </c>
      <c r="CC189" s="119">
        <f t="shared" si="23"/>
        <v>0</v>
      </c>
      <c r="CD189" s="119">
        <f t="shared" si="24"/>
        <v>0</v>
      </c>
      <c r="CE189" s="119">
        <f t="shared" si="25"/>
        <v>0</v>
      </c>
      <c r="CF189" s="119">
        <f t="shared" si="26"/>
        <v>0</v>
      </c>
      <c r="CG189" s="119">
        <f t="shared" si="27"/>
        <v>0</v>
      </c>
      <c r="CH189" s="119">
        <f t="shared" si="28"/>
        <v>0</v>
      </c>
      <c r="CI189" s="119">
        <f t="shared" si="29"/>
        <v>0</v>
      </c>
      <c r="CJ189" s="119">
        <f t="shared" si="30"/>
        <v>0</v>
      </c>
      <c r="CK189" s="119">
        <f t="shared" si="31"/>
        <v>0</v>
      </c>
      <c r="CL189" s="119">
        <f t="shared" si="32"/>
        <v>0</v>
      </c>
      <c r="CM189" s="119">
        <f t="shared" si="33"/>
        <v>0</v>
      </c>
      <c r="CN189" s="119">
        <f t="shared" si="34"/>
        <v>0</v>
      </c>
      <c r="CO189" s="119">
        <f t="shared" si="35"/>
        <v>0</v>
      </c>
      <c r="CP189" s="119">
        <f t="shared" si="36"/>
        <v>0</v>
      </c>
      <c r="CQ189" s="119">
        <f t="shared" si="37"/>
        <v>0</v>
      </c>
      <c r="CR189" s="119">
        <f t="shared" si="38"/>
        <v>0</v>
      </c>
      <c r="CS189" s="119">
        <f t="shared" si="39"/>
        <v>0</v>
      </c>
      <c r="CT189" s="119">
        <f t="shared" si="40"/>
        <v>0</v>
      </c>
      <c r="CU189" s="119">
        <f t="shared" si="41"/>
        <v>0</v>
      </c>
      <c r="CV189" s="119">
        <f t="shared" si="42"/>
        <v>0</v>
      </c>
      <c r="CW189" s="119">
        <f t="shared" si="43"/>
        <v>0</v>
      </c>
      <c r="CX189" s="119">
        <f t="shared" si="44"/>
        <v>0</v>
      </c>
      <c r="CY189" s="119">
        <f t="shared" si="45"/>
        <v>0</v>
      </c>
      <c r="CZ189" s="119">
        <f t="shared" si="46"/>
        <v>0</v>
      </c>
      <c r="DA189" s="119">
        <f t="shared" si="47"/>
        <v>0</v>
      </c>
      <c r="DB189" s="119">
        <f t="shared" si="48"/>
        <v>0</v>
      </c>
      <c r="DC189" s="119">
        <f t="shared" si="49"/>
        <v>0</v>
      </c>
      <c r="DD189" s="119">
        <f t="shared" si="50"/>
        <v>0</v>
      </c>
      <c r="DE189" s="119">
        <f t="shared" si="51"/>
        <v>0</v>
      </c>
      <c r="DF189" s="119">
        <f t="shared" si="52"/>
        <v>0</v>
      </c>
      <c r="DG189" s="119">
        <f t="shared" si="53"/>
        <v>0</v>
      </c>
      <c r="DH189" s="119">
        <f t="shared" si="54"/>
        <v>0</v>
      </c>
      <c r="DI189" s="119">
        <f t="shared" si="55"/>
        <v>0</v>
      </c>
      <c r="DJ189" s="119">
        <f t="shared" si="56"/>
        <v>0</v>
      </c>
      <c r="DK189" s="126" t="str">
        <f t="shared" si="57"/>
        <v>2</v>
      </c>
      <c r="DL189" s="126">
        <f t="shared" ca="1" si="58"/>
        <v>0</v>
      </c>
      <c r="DM189" s="119">
        <f ca="1">IF($K189&lt;&gt;1,IF(ISNUMBER(INDEX(Import.PLE,$K189,DM$16)),IF(INDEX(Import.PLE,$K189,DM$16)&lt;=mediçao,BM189,0),0),PLE!$AA$28*BM189)</f>
        <v>0</v>
      </c>
      <c r="DN189" s="119">
        <f ca="1">IF($K189&lt;&gt;1,IF(ISNUMBER(INDEX(Import.PLE,$K189,DN$16)),IF(INDEX(Import.PLE,$K189,DN$16)&lt;=mediçao,BN189,0),0),PLE!$AA$28*BN189)</f>
        <v>0</v>
      </c>
      <c r="DO189" s="119">
        <f ca="1">IF($K189&lt;&gt;1,IF(ISNUMBER(INDEX(Import.PLE,$K189,DO$16)),IF(INDEX(Import.PLE,$K189,DO$16)&lt;=mediçao,BO189,0),0),PLE!$AA$28*BO189)</f>
        <v>0</v>
      </c>
      <c r="DP189" s="119">
        <f ca="1">IF($K189&lt;&gt;1,IF(ISNUMBER(INDEX(Import.PLE,$K189,DP$16)),IF(INDEX(Import.PLE,$K189,DP$16)&lt;=mediçao,BP189,0),0),PLE!$AA$28*BP189)</f>
        <v>0</v>
      </c>
      <c r="DQ189" s="119">
        <f ca="1">IF($K189&lt;&gt;1,IF(ISNUMBER(INDEX(Import.PLE,$K189,DQ$16)),IF(INDEX(Import.PLE,$K189,DQ$16)&lt;=mediçao,BQ189,0),0),PLE!$AA$28*BQ189)</f>
        <v>0</v>
      </c>
      <c r="DR189" s="119">
        <f ca="1">IF($K189&lt;&gt;1,IF(ISNUMBER(INDEX(Import.PLE,$K189,DR$16)),IF(INDEX(Import.PLE,$K189,DR$16)&lt;=mediçao,BR189,0),0),PLE!$AA$28*BR189)</f>
        <v>0</v>
      </c>
      <c r="DS189" s="119">
        <f ca="1">IF($K189&lt;&gt;1,IF(ISNUMBER(INDEX(Import.PLE,$K189,DS$16)),IF(INDEX(Import.PLE,$K189,DS$16)&lt;=mediçao,BS189,0),0),PLE!$AA$28*BS189)</f>
        <v>0</v>
      </c>
      <c r="DT189" s="119">
        <f ca="1">IF($K189&lt;&gt;1,IF(ISNUMBER(INDEX(Import.PLE,$K189,DT$16)),IF(INDEX(Import.PLE,$K189,DT$16)&lt;=mediçao,BT189,0),0),PLE!$AA$28*BT189)</f>
        <v>0</v>
      </c>
      <c r="DU189" s="119">
        <f ca="1">IF($K189&lt;&gt;1,IF(ISNUMBER(INDEX(Import.PLE,$K189,DU$16)),IF(INDEX(Import.PLE,$K189,DU$16)&lt;=mediçao,BU189,0),0),PLE!$AA$28*BU189)</f>
        <v>0</v>
      </c>
      <c r="DV189" s="119">
        <f ca="1">IF($K189&lt;&gt;1,IF(ISNUMBER(INDEX(Import.PLE,$K189,DV$16)),IF(INDEX(Import.PLE,$K189,DV$16)&lt;=mediçao,BV189,0),0),PLE!$AA$28*BV189)</f>
        <v>0</v>
      </c>
      <c r="DW189" s="119">
        <f ca="1">IF($K189&lt;&gt;1,IF(ISNUMBER(INDEX(Import.PLE,$K189,DW$16)),IF(INDEX(Import.PLE,$K189,DW$16)&lt;=mediçao,BW189,0),0),PLE!$AA$28*BW189)</f>
        <v>0</v>
      </c>
      <c r="DX189" s="119">
        <f ca="1">IF($K189&lt;&gt;1,IF(ISNUMBER(INDEX(Import.PLE,$K189,DX$16)),IF(INDEX(Import.PLE,$K189,DX$16)&lt;=mediçao,BX189,0),0),PLE!$AA$28*BX189)</f>
        <v>0</v>
      </c>
      <c r="DY189" s="119">
        <f ca="1">IF($K189&lt;&gt;1,IF(ISNUMBER(INDEX(Import.PLE,$K189,DY$16)),IF(INDEX(Import.PLE,$K189,DY$16)&lt;=mediçao,BY189,0),0),PLE!$AA$28*BY189)</f>
        <v>0</v>
      </c>
      <c r="DZ189" s="119">
        <f ca="1">IF($K189&lt;&gt;1,IF(ISNUMBER(INDEX(Import.PLE,$K189,DZ$16)),IF(INDEX(Import.PLE,$K189,DZ$16)&lt;=mediçao,BZ189,0),0),PLE!$AA$28*BZ189)</f>
        <v>0</v>
      </c>
      <c r="EA189" s="119">
        <f ca="1">IF($K189&lt;&gt;1,IF(ISNUMBER(INDEX(Import.PLE,$K189,EA$16)),IF(INDEX(Import.PLE,$K189,EA$16)&lt;=mediçao,CA189,0),0),PLE!$AA$28*CA189)</f>
        <v>0</v>
      </c>
      <c r="EB189" s="119">
        <f ca="1">IF($K189&lt;&gt;1,IF(ISNUMBER(INDEX(Import.PLE,$K189,EB$16)),IF(INDEX(Import.PLE,$K189,EB$16)&lt;=mediçao,CB189,0),0),PLE!$AA$28*CB189)</f>
        <v>0</v>
      </c>
      <c r="EC189" s="119">
        <f ca="1">IF($K189&lt;&gt;1,IF(ISNUMBER(INDEX(Import.PLE,$K189,EC$16)),IF(INDEX(Import.PLE,$K189,EC$16)&lt;=mediçao,CC189,0),0),PLE!$AA$28*CC189)</f>
        <v>0</v>
      </c>
      <c r="ED189" s="119">
        <f ca="1">IF($K189&lt;&gt;1,IF(ISNUMBER(INDEX(Import.PLE,$K189,ED$16)),IF(INDEX(Import.PLE,$K189,ED$16)&lt;=mediçao,CD189,0),0),PLE!$AA$28*CD189)</f>
        <v>0</v>
      </c>
      <c r="EE189" s="119">
        <f ca="1">IF($K189&lt;&gt;1,IF(ISNUMBER(INDEX(Import.PLE,$K189,EE$16)),IF(INDEX(Import.PLE,$K189,EE$16)&lt;=mediçao,CE189,0),0),PLE!$AA$28*CE189)</f>
        <v>0</v>
      </c>
      <c r="EF189" s="119">
        <f ca="1">IF($K189&lt;&gt;1,IF(ISNUMBER(INDEX(Import.PLE,$K189,EF$16)),IF(INDEX(Import.PLE,$K189,EF$16)&lt;=mediçao,CF189,0),0),PLE!$AA$28*CF189)</f>
        <v>0</v>
      </c>
      <c r="EG189" s="119">
        <f ca="1">IF($K189&lt;&gt;1,IF(ISNUMBER(INDEX(Import.PLE,$K189,EG$16)),IF(INDEX(Import.PLE,$K189,EG$16)&lt;=mediçao,CG189,0),0),PLE!$AA$28*CG189)</f>
        <v>0</v>
      </c>
      <c r="EH189" s="119">
        <f ca="1">IF($K189&lt;&gt;1,IF(ISNUMBER(INDEX(Import.PLE,$K189,EH$16)),IF(INDEX(Import.PLE,$K189,EH$16)&lt;=mediçao,CH189,0),0),PLE!$AA$28*CH189)</f>
        <v>0</v>
      </c>
      <c r="EI189" s="119">
        <f ca="1">IF($K189&lt;&gt;1,IF(ISNUMBER(INDEX(Import.PLE,$K189,EI$16)),IF(INDEX(Import.PLE,$K189,EI$16)&lt;=mediçao,CI189,0),0),PLE!$AA$28*CI189)</f>
        <v>0</v>
      </c>
      <c r="EJ189" s="119">
        <f ca="1">IF($K189&lt;&gt;1,IF(ISNUMBER(INDEX(Import.PLE,$K189,EJ$16)),IF(INDEX(Import.PLE,$K189,EJ$16)&lt;=mediçao,CJ189,0),0),PLE!$AA$28*CJ189)</f>
        <v>0</v>
      </c>
      <c r="EK189" s="119">
        <f ca="1">IF($K189&lt;&gt;1,IF(ISNUMBER(INDEX(Import.PLE,$K189,EK$16)),IF(INDEX(Import.PLE,$K189,EK$16)&lt;=mediçao,CK189,0),0),PLE!$AA$28*CK189)</f>
        <v>0</v>
      </c>
      <c r="EL189" s="119">
        <f ca="1">IF($K189&lt;&gt;1,IF(ISNUMBER(INDEX(Import.PLE,$K189,EL$16)),IF(INDEX(Import.PLE,$K189,EL$16)&lt;=mediçao,CL189,0),0),PLE!$AA$28*CL189)</f>
        <v>0</v>
      </c>
      <c r="EM189" s="119">
        <f ca="1">IF($K189&lt;&gt;1,IF(ISNUMBER(INDEX(Import.PLE,$K189,EM$16)),IF(INDEX(Import.PLE,$K189,EM$16)&lt;=mediçao,CM189,0),0),PLE!$AA$28*CM189)</f>
        <v>0</v>
      </c>
      <c r="EN189" s="119">
        <f ca="1">IF($K189&lt;&gt;1,IF(ISNUMBER(INDEX(Import.PLE,$K189,EN$16)),IF(INDEX(Import.PLE,$K189,EN$16)&lt;=mediçao,CN189,0),0),PLE!$AA$28*CN189)</f>
        <v>0</v>
      </c>
      <c r="EO189" s="119">
        <f ca="1">IF($K189&lt;&gt;1,IF(ISNUMBER(INDEX(Import.PLE,$K189,EO$16)),IF(INDEX(Import.PLE,$K189,EO$16)&lt;=mediçao,CO189,0),0),PLE!$AA$28*CO189)</f>
        <v>0</v>
      </c>
      <c r="EP189" s="119">
        <f ca="1">IF($K189&lt;&gt;1,IF(ISNUMBER(INDEX(Import.PLE,$K189,EP$16)),IF(INDEX(Import.PLE,$K189,EP$16)&lt;=mediçao,CP189,0),0),PLE!$AA$28*CP189)</f>
        <v>0</v>
      </c>
      <c r="EQ189" s="119">
        <f ca="1">IF($K189&lt;&gt;1,IF(ISNUMBER(INDEX(Import.PLE,$K189,EQ$16)),IF(INDEX(Import.PLE,$K189,EQ$16)&lt;=mediçao,CQ189,0),0),PLE!$AA$28*CQ189)</f>
        <v>0</v>
      </c>
      <c r="ER189" s="119">
        <f ca="1">IF($K189&lt;&gt;1,IF(ISNUMBER(INDEX(Import.PLE,$K189,ER$16)),IF(INDEX(Import.PLE,$K189,ER$16)&lt;=mediçao,CR189,0),0),PLE!$AA$28*CR189)</f>
        <v>0</v>
      </c>
      <c r="ES189" s="119">
        <f ca="1">IF($K189&lt;&gt;1,IF(ISNUMBER(INDEX(Import.PLE,$K189,ES$16)),IF(INDEX(Import.PLE,$K189,ES$16)&lt;=mediçao,CS189,0),0),PLE!$AA$28*CS189)</f>
        <v>0</v>
      </c>
      <c r="ET189" s="119">
        <f ca="1">IF($K189&lt;&gt;1,IF(ISNUMBER(INDEX(Import.PLE,$K189,ET$16)),IF(INDEX(Import.PLE,$K189,ET$16)&lt;=mediçao,CT189,0),0),PLE!$AA$28*CT189)</f>
        <v>0</v>
      </c>
      <c r="EU189" s="119">
        <f ca="1">IF($K189&lt;&gt;1,IF(ISNUMBER(INDEX(Import.PLE,$K189,EU$16)),IF(INDEX(Import.PLE,$K189,EU$16)&lt;=mediçao,CU189,0),0),PLE!$AA$28*CU189)</f>
        <v>0</v>
      </c>
      <c r="EV189" s="119">
        <f ca="1">IF($K189&lt;&gt;1,IF(ISNUMBER(INDEX(Import.PLE,$K189,EV$16)),IF(INDEX(Import.PLE,$K189,EV$16)&lt;=mediçao,CV189,0),0),PLE!$AA$28*CV189)</f>
        <v>0</v>
      </c>
      <c r="EW189" s="119">
        <f ca="1">IF($K189&lt;&gt;1,IF(ISNUMBER(INDEX(Import.PLE,$K189,EW$16)),IF(INDEX(Import.PLE,$K189,EW$16)&lt;=mediçao,CW189,0),0),PLE!$AA$28*CW189)</f>
        <v>0</v>
      </c>
      <c r="EX189" s="119">
        <f ca="1">IF($K189&lt;&gt;1,IF(ISNUMBER(INDEX(Import.PLE,$K189,EX$16)),IF(INDEX(Import.PLE,$K189,EX$16)&lt;=mediçao,CX189,0),0),PLE!$AA$28*CX189)</f>
        <v>0</v>
      </c>
      <c r="EY189" s="119">
        <f ca="1">IF($K189&lt;&gt;1,IF(ISNUMBER(INDEX(Import.PLE,$K189,EY$16)),IF(INDEX(Import.PLE,$K189,EY$16)&lt;=mediçao,CY189,0),0),PLE!$AA$28*CY189)</f>
        <v>0</v>
      </c>
      <c r="EZ189" s="119">
        <f ca="1">IF($K189&lt;&gt;1,IF(ISNUMBER(INDEX(Import.PLE,$K189,EZ$16)),IF(INDEX(Import.PLE,$K189,EZ$16)&lt;=mediçao,CZ189,0),0),PLE!$AA$28*CZ189)</f>
        <v>0</v>
      </c>
      <c r="FA189" s="119">
        <f ca="1">IF($K189&lt;&gt;1,IF(ISNUMBER(INDEX(Import.PLE,$K189,FA$16)),IF(INDEX(Import.PLE,$K189,FA$16)&lt;=mediçao,DA189,0),0),PLE!$AA$28*DA189)</f>
        <v>0</v>
      </c>
      <c r="FB189" s="119">
        <f ca="1">IF($K189&lt;&gt;1,IF(ISNUMBER(INDEX(Import.PLE,$K189,FB$16)),IF(INDEX(Import.PLE,$K189,FB$16)&lt;=mediçao,DB189,0),0),PLE!$AA$28*DB189)</f>
        <v>0</v>
      </c>
      <c r="FC189" s="119">
        <f ca="1">IF($K189&lt;&gt;1,IF(ISNUMBER(INDEX(Import.PLE,$K189,FC$16)),IF(INDEX(Import.PLE,$K189,FC$16)&lt;=mediçao,DC189,0),0),PLE!$AA$28*DC189)</f>
        <v>0</v>
      </c>
      <c r="FD189" s="119">
        <f ca="1">IF($K189&lt;&gt;1,IF(ISNUMBER(INDEX(Import.PLE,$K189,FD$16)),IF(INDEX(Import.PLE,$K189,FD$16)&lt;=mediçao,DD189,0),0),PLE!$AA$28*DD189)</f>
        <v>0</v>
      </c>
      <c r="FE189" s="119">
        <f ca="1">IF($K189&lt;&gt;1,IF(ISNUMBER(INDEX(Import.PLE,$K189,FE$16)),IF(INDEX(Import.PLE,$K189,FE$16)&lt;=mediçao,DE189,0),0),PLE!$AA$28*DE189)</f>
        <v>0</v>
      </c>
      <c r="FF189" s="119">
        <f ca="1">IF($K189&lt;&gt;1,IF(ISNUMBER(INDEX(Import.PLE,$K189,FF$16)),IF(INDEX(Import.PLE,$K189,FF$16)&lt;=mediçao,DF189,0),0),PLE!$AA$28*DF189)</f>
        <v>0</v>
      </c>
      <c r="FG189" s="119">
        <f ca="1">IF($K189&lt;&gt;1,IF(ISNUMBER(INDEX(Import.PLE,$K189,FG$16)),IF(INDEX(Import.PLE,$K189,FG$16)&lt;=mediçao,DG189,0),0),PLE!$AA$28*DG189)</f>
        <v>0</v>
      </c>
      <c r="FH189" s="119">
        <f ca="1">IF($K189&lt;&gt;1,IF(ISNUMBER(INDEX(Import.PLE,$K189,FH$16)),IF(INDEX(Import.PLE,$K189,FH$16)&lt;=mediçao,DH189,0),0),PLE!$AA$28*DH189)</f>
        <v>0</v>
      </c>
      <c r="FI189" s="119">
        <f ca="1">IF($K189&lt;&gt;1,IF(ISNUMBER(INDEX(Import.PLE,$K189,FI$16)),IF(INDEX(Import.PLE,$K189,FI$16)&lt;=mediçao,DI189,0),0),PLE!$AA$28*DI189)</f>
        <v>0</v>
      </c>
      <c r="FJ189" s="119">
        <f ca="1">IF($K189&lt;&gt;1,IF(ISNUMBER(INDEX(Import.PLE,$K189,FJ$16)),IF(INDEX(Import.PLE,$K189,FJ$16)&lt;=mediçao,DJ189,0),0),PLE!$AA$28*DJ189)</f>
        <v>0</v>
      </c>
    </row>
    <row r="190" spans="2:166" s="88" customFormat="1" ht="11.25" customHeight="1" x14ac:dyDescent="0.35">
      <c r="B190" s="118">
        <f t="shared" ca="1" si="3"/>
        <v>173</v>
      </c>
      <c r="C190" s="83" t="str">
        <f t="shared" si="4"/>
        <v>Serviço</v>
      </c>
      <c r="D190" s="138" t="s">
        <v>509</v>
      </c>
      <c r="E190" s="139" t="s">
        <v>510</v>
      </c>
      <c r="F190" s="137" t="s">
        <v>201</v>
      </c>
      <c r="G190" s="174">
        <f t="shared" si="5"/>
        <v>181.34</v>
      </c>
      <c r="H190" s="175">
        <f t="shared" si="6"/>
        <v>52.569979044888058</v>
      </c>
      <c r="I190" s="176">
        <v>9533.0400000000009</v>
      </c>
      <c r="J190" s="86"/>
      <c r="K190" s="168">
        <f>deactivatedados.form1</f>
        <v>24</v>
      </c>
      <c r="L190" s="167" t="s">
        <v>724</v>
      </c>
      <c r="M190" s="87"/>
      <c r="N190" s="181">
        <v>181.34</v>
      </c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181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81"/>
      <c r="AU190" s="181"/>
      <c r="AV190" s="181"/>
      <c r="AW190" s="181"/>
      <c r="AX190" s="181"/>
      <c r="AY190" s="181"/>
      <c r="AZ190" s="181"/>
      <c r="BA190" s="181"/>
      <c r="BB190" s="181"/>
      <c r="BC190" s="181"/>
      <c r="BD190" s="181"/>
      <c r="BE190" s="181"/>
      <c r="BF190" s="181"/>
      <c r="BG190" s="181"/>
      <c r="BH190" s="181"/>
      <c r="BI190" s="181"/>
      <c r="BJ190" s="181"/>
      <c r="BK190" s="181"/>
      <c r="BM190" s="119">
        <f t="shared" ca="1" si="7"/>
        <v>9533.0400000000009</v>
      </c>
      <c r="BN190" s="119">
        <f t="shared" si="8"/>
        <v>0</v>
      </c>
      <c r="BO190" s="119">
        <f t="shared" si="9"/>
        <v>0</v>
      </c>
      <c r="BP190" s="119">
        <f t="shared" si="10"/>
        <v>0</v>
      </c>
      <c r="BQ190" s="119">
        <f t="shared" si="11"/>
        <v>0</v>
      </c>
      <c r="BR190" s="119">
        <f t="shared" si="12"/>
        <v>0</v>
      </c>
      <c r="BS190" s="119">
        <f t="shared" si="13"/>
        <v>0</v>
      </c>
      <c r="BT190" s="119">
        <f t="shared" si="14"/>
        <v>0</v>
      </c>
      <c r="BU190" s="119">
        <f t="shared" si="15"/>
        <v>0</v>
      </c>
      <c r="BV190" s="119">
        <f t="shared" si="16"/>
        <v>0</v>
      </c>
      <c r="BW190" s="119">
        <f t="shared" si="17"/>
        <v>0</v>
      </c>
      <c r="BX190" s="119">
        <f t="shared" si="18"/>
        <v>0</v>
      </c>
      <c r="BY190" s="119">
        <f t="shared" si="19"/>
        <v>0</v>
      </c>
      <c r="BZ190" s="119">
        <f t="shared" si="20"/>
        <v>0</v>
      </c>
      <c r="CA190" s="119">
        <f t="shared" si="21"/>
        <v>0</v>
      </c>
      <c r="CB190" s="119">
        <f t="shared" si="22"/>
        <v>0</v>
      </c>
      <c r="CC190" s="119">
        <f t="shared" si="23"/>
        <v>0</v>
      </c>
      <c r="CD190" s="119">
        <f t="shared" si="24"/>
        <v>0</v>
      </c>
      <c r="CE190" s="119">
        <f t="shared" si="25"/>
        <v>0</v>
      </c>
      <c r="CF190" s="119">
        <f t="shared" si="26"/>
        <v>0</v>
      </c>
      <c r="CG190" s="119">
        <f t="shared" si="27"/>
        <v>0</v>
      </c>
      <c r="CH190" s="119">
        <f t="shared" si="28"/>
        <v>0</v>
      </c>
      <c r="CI190" s="119">
        <f t="shared" si="29"/>
        <v>0</v>
      </c>
      <c r="CJ190" s="119">
        <f t="shared" si="30"/>
        <v>0</v>
      </c>
      <c r="CK190" s="119">
        <f t="shared" si="31"/>
        <v>0</v>
      </c>
      <c r="CL190" s="119">
        <f t="shared" si="32"/>
        <v>0</v>
      </c>
      <c r="CM190" s="119">
        <f t="shared" si="33"/>
        <v>0</v>
      </c>
      <c r="CN190" s="119">
        <f t="shared" si="34"/>
        <v>0</v>
      </c>
      <c r="CO190" s="119">
        <f t="shared" si="35"/>
        <v>0</v>
      </c>
      <c r="CP190" s="119">
        <f t="shared" si="36"/>
        <v>0</v>
      </c>
      <c r="CQ190" s="119">
        <f t="shared" si="37"/>
        <v>0</v>
      </c>
      <c r="CR190" s="119">
        <f t="shared" si="38"/>
        <v>0</v>
      </c>
      <c r="CS190" s="119">
        <f t="shared" si="39"/>
        <v>0</v>
      </c>
      <c r="CT190" s="119">
        <f t="shared" si="40"/>
        <v>0</v>
      </c>
      <c r="CU190" s="119">
        <f t="shared" si="41"/>
        <v>0</v>
      </c>
      <c r="CV190" s="119">
        <f t="shared" si="42"/>
        <v>0</v>
      </c>
      <c r="CW190" s="119">
        <f t="shared" si="43"/>
        <v>0</v>
      </c>
      <c r="CX190" s="119">
        <f t="shared" si="44"/>
        <v>0</v>
      </c>
      <c r="CY190" s="119">
        <f t="shared" si="45"/>
        <v>0</v>
      </c>
      <c r="CZ190" s="119">
        <f t="shared" si="46"/>
        <v>0</v>
      </c>
      <c r="DA190" s="119">
        <f t="shared" si="47"/>
        <v>0</v>
      </c>
      <c r="DB190" s="119">
        <f t="shared" si="48"/>
        <v>0</v>
      </c>
      <c r="DC190" s="119">
        <f t="shared" si="49"/>
        <v>0</v>
      </c>
      <c r="DD190" s="119">
        <f t="shared" si="50"/>
        <v>0</v>
      </c>
      <c r="DE190" s="119">
        <f t="shared" si="51"/>
        <v>0</v>
      </c>
      <c r="DF190" s="119">
        <f t="shared" si="52"/>
        <v>0</v>
      </c>
      <c r="DG190" s="119">
        <f t="shared" si="53"/>
        <v>0</v>
      </c>
      <c r="DH190" s="119">
        <f t="shared" si="54"/>
        <v>0</v>
      </c>
      <c r="DI190" s="119">
        <f t="shared" si="55"/>
        <v>0</v>
      </c>
      <c r="DJ190" s="119">
        <f t="shared" si="56"/>
        <v>0</v>
      </c>
      <c r="DK190" s="126" t="str">
        <f t="shared" si="57"/>
        <v>2</v>
      </c>
      <c r="DL190" s="126">
        <f t="shared" ca="1" si="58"/>
        <v>0</v>
      </c>
      <c r="DM190" s="119">
        <f ca="1">IF($K190&lt;&gt;1,IF(ISNUMBER(INDEX(Import.PLE,$K190,DM$16)),IF(INDEX(Import.PLE,$K190,DM$16)&lt;=mediçao,BM190,0),0),PLE!$AA$28*BM190)</f>
        <v>0</v>
      </c>
      <c r="DN190" s="119">
        <f ca="1">IF($K190&lt;&gt;1,IF(ISNUMBER(INDEX(Import.PLE,$K190,DN$16)),IF(INDEX(Import.PLE,$K190,DN$16)&lt;=mediçao,BN190,0),0),PLE!$AA$28*BN190)</f>
        <v>0</v>
      </c>
      <c r="DO190" s="119">
        <f ca="1">IF($K190&lt;&gt;1,IF(ISNUMBER(INDEX(Import.PLE,$K190,DO$16)),IF(INDEX(Import.PLE,$K190,DO$16)&lt;=mediçao,BO190,0),0),PLE!$AA$28*BO190)</f>
        <v>0</v>
      </c>
      <c r="DP190" s="119">
        <f ca="1">IF($K190&lt;&gt;1,IF(ISNUMBER(INDEX(Import.PLE,$K190,DP$16)),IF(INDEX(Import.PLE,$K190,DP$16)&lt;=mediçao,BP190,0),0),PLE!$AA$28*BP190)</f>
        <v>0</v>
      </c>
      <c r="DQ190" s="119">
        <f ca="1">IF($K190&lt;&gt;1,IF(ISNUMBER(INDEX(Import.PLE,$K190,DQ$16)),IF(INDEX(Import.PLE,$K190,DQ$16)&lt;=mediçao,BQ190,0),0),PLE!$AA$28*BQ190)</f>
        <v>0</v>
      </c>
      <c r="DR190" s="119">
        <f ca="1">IF($K190&lt;&gt;1,IF(ISNUMBER(INDEX(Import.PLE,$K190,DR$16)),IF(INDEX(Import.PLE,$K190,DR$16)&lt;=mediçao,BR190,0),0),PLE!$AA$28*BR190)</f>
        <v>0</v>
      </c>
      <c r="DS190" s="119">
        <f ca="1">IF($K190&lt;&gt;1,IF(ISNUMBER(INDEX(Import.PLE,$K190,DS$16)),IF(INDEX(Import.PLE,$K190,DS$16)&lt;=mediçao,BS190,0),0),PLE!$AA$28*BS190)</f>
        <v>0</v>
      </c>
      <c r="DT190" s="119">
        <f ca="1">IF($K190&lt;&gt;1,IF(ISNUMBER(INDEX(Import.PLE,$K190,DT$16)),IF(INDEX(Import.PLE,$K190,DT$16)&lt;=mediçao,BT190,0),0),PLE!$AA$28*BT190)</f>
        <v>0</v>
      </c>
      <c r="DU190" s="119">
        <f ca="1">IF($K190&lt;&gt;1,IF(ISNUMBER(INDEX(Import.PLE,$K190,DU$16)),IF(INDEX(Import.PLE,$K190,DU$16)&lt;=mediçao,BU190,0),0),PLE!$AA$28*BU190)</f>
        <v>0</v>
      </c>
      <c r="DV190" s="119">
        <f ca="1">IF($K190&lt;&gt;1,IF(ISNUMBER(INDEX(Import.PLE,$K190,DV$16)),IF(INDEX(Import.PLE,$K190,DV$16)&lt;=mediçao,BV190,0),0),PLE!$AA$28*BV190)</f>
        <v>0</v>
      </c>
      <c r="DW190" s="119">
        <f ca="1">IF($K190&lt;&gt;1,IF(ISNUMBER(INDEX(Import.PLE,$K190,DW$16)),IF(INDEX(Import.PLE,$K190,DW$16)&lt;=mediçao,BW190,0),0),PLE!$AA$28*BW190)</f>
        <v>0</v>
      </c>
      <c r="DX190" s="119">
        <f ca="1">IF($K190&lt;&gt;1,IF(ISNUMBER(INDEX(Import.PLE,$K190,DX$16)),IF(INDEX(Import.PLE,$K190,DX$16)&lt;=mediçao,BX190,0),0),PLE!$AA$28*BX190)</f>
        <v>0</v>
      </c>
      <c r="DY190" s="119">
        <f ca="1">IF($K190&lt;&gt;1,IF(ISNUMBER(INDEX(Import.PLE,$K190,DY$16)),IF(INDEX(Import.PLE,$K190,DY$16)&lt;=mediçao,BY190,0),0),PLE!$AA$28*BY190)</f>
        <v>0</v>
      </c>
      <c r="DZ190" s="119">
        <f ca="1">IF($K190&lt;&gt;1,IF(ISNUMBER(INDEX(Import.PLE,$K190,DZ$16)),IF(INDEX(Import.PLE,$K190,DZ$16)&lt;=mediçao,BZ190,0),0),PLE!$AA$28*BZ190)</f>
        <v>0</v>
      </c>
      <c r="EA190" s="119">
        <f ca="1">IF($K190&lt;&gt;1,IF(ISNUMBER(INDEX(Import.PLE,$K190,EA$16)),IF(INDEX(Import.PLE,$K190,EA$16)&lt;=mediçao,CA190,0),0),PLE!$AA$28*CA190)</f>
        <v>0</v>
      </c>
      <c r="EB190" s="119">
        <f ca="1">IF($K190&lt;&gt;1,IF(ISNUMBER(INDEX(Import.PLE,$K190,EB$16)),IF(INDEX(Import.PLE,$K190,EB$16)&lt;=mediçao,CB190,0),0),PLE!$AA$28*CB190)</f>
        <v>0</v>
      </c>
      <c r="EC190" s="119">
        <f ca="1">IF($K190&lt;&gt;1,IF(ISNUMBER(INDEX(Import.PLE,$K190,EC$16)),IF(INDEX(Import.PLE,$K190,EC$16)&lt;=mediçao,CC190,0),0),PLE!$AA$28*CC190)</f>
        <v>0</v>
      </c>
      <c r="ED190" s="119">
        <f ca="1">IF($K190&lt;&gt;1,IF(ISNUMBER(INDEX(Import.PLE,$K190,ED$16)),IF(INDEX(Import.PLE,$K190,ED$16)&lt;=mediçao,CD190,0),0),PLE!$AA$28*CD190)</f>
        <v>0</v>
      </c>
      <c r="EE190" s="119">
        <f ca="1">IF($K190&lt;&gt;1,IF(ISNUMBER(INDEX(Import.PLE,$K190,EE$16)),IF(INDEX(Import.PLE,$K190,EE$16)&lt;=mediçao,CE190,0),0),PLE!$AA$28*CE190)</f>
        <v>0</v>
      </c>
      <c r="EF190" s="119">
        <f ca="1">IF($K190&lt;&gt;1,IF(ISNUMBER(INDEX(Import.PLE,$K190,EF$16)),IF(INDEX(Import.PLE,$K190,EF$16)&lt;=mediçao,CF190,0),0),PLE!$AA$28*CF190)</f>
        <v>0</v>
      </c>
      <c r="EG190" s="119">
        <f ca="1">IF($K190&lt;&gt;1,IF(ISNUMBER(INDEX(Import.PLE,$K190,EG$16)),IF(INDEX(Import.PLE,$K190,EG$16)&lt;=mediçao,CG190,0),0),PLE!$AA$28*CG190)</f>
        <v>0</v>
      </c>
      <c r="EH190" s="119">
        <f ca="1">IF($K190&lt;&gt;1,IF(ISNUMBER(INDEX(Import.PLE,$K190,EH$16)),IF(INDEX(Import.PLE,$K190,EH$16)&lt;=mediçao,CH190,0),0),PLE!$AA$28*CH190)</f>
        <v>0</v>
      </c>
      <c r="EI190" s="119">
        <f ca="1">IF($K190&lt;&gt;1,IF(ISNUMBER(INDEX(Import.PLE,$K190,EI$16)),IF(INDEX(Import.PLE,$K190,EI$16)&lt;=mediçao,CI190,0),0),PLE!$AA$28*CI190)</f>
        <v>0</v>
      </c>
      <c r="EJ190" s="119">
        <f ca="1">IF($K190&lt;&gt;1,IF(ISNUMBER(INDEX(Import.PLE,$K190,EJ$16)),IF(INDEX(Import.PLE,$K190,EJ$16)&lt;=mediçao,CJ190,0),0),PLE!$AA$28*CJ190)</f>
        <v>0</v>
      </c>
      <c r="EK190" s="119">
        <f ca="1">IF($K190&lt;&gt;1,IF(ISNUMBER(INDEX(Import.PLE,$K190,EK$16)),IF(INDEX(Import.PLE,$K190,EK$16)&lt;=mediçao,CK190,0),0),PLE!$AA$28*CK190)</f>
        <v>0</v>
      </c>
      <c r="EL190" s="119">
        <f ca="1">IF($K190&lt;&gt;1,IF(ISNUMBER(INDEX(Import.PLE,$K190,EL$16)),IF(INDEX(Import.PLE,$K190,EL$16)&lt;=mediçao,CL190,0),0),PLE!$AA$28*CL190)</f>
        <v>0</v>
      </c>
      <c r="EM190" s="119">
        <f ca="1">IF($K190&lt;&gt;1,IF(ISNUMBER(INDEX(Import.PLE,$K190,EM$16)),IF(INDEX(Import.PLE,$K190,EM$16)&lt;=mediçao,CM190,0),0),PLE!$AA$28*CM190)</f>
        <v>0</v>
      </c>
      <c r="EN190" s="119">
        <f ca="1">IF($K190&lt;&gt;1,IF(ISNUMBER(INDEX(Import.PLE,$K190,EN$16)),IF(INDEX(Import.PLE,$K190,EN$16)&lt;=mediçao,CN190,0),0),PLE!$AA$28*CN190)</f>
        <v>0</v>
      </c>
      <c r="EO190" s="119">
        <f ca="1">IF($K190&lt;&gt;1,IF(ISNUMBER(INDEX(Import.PLE,$K190,EO$16)),IF(INDEX(Import.PLE,$K190,EO$16)&lt;=mediçao,CO190,0),0),PLE!$AA$28*CO190)</f>
        <v>0</v>
      </c>
      <c r="EP190" s="119">
        <f ca="1">IF($K190&lt;&gt;1,IF(ISNUMBER(INDEX(Import.PLE,$K190,EP$16)),IF(INDEX(Import.PLE,$K190,EP$16)&lt;=mediçao,CP190,0),0),PLE!$AA$28*CP190)</f>
        <v>0</v>
      </c>
      <c r="EQ190" s="119">
        <f ca="1">IF($K190&lt;&gt;1,IF(ISNUMBER(INDEX(Import.PLE,$K190,EQ$16)),IF(INDEX(Import.PLE,$K190,EQ$16)&lt;=mediçao,CQ190,0),0),PLE!$AA$28*CQ190)</f>
        <v>0</v>
      </c>
      <c r="ER190" s="119">
        <f ca="1">IF($K190&lt;&gt;1,IF(ISNUMBER(INDEX(Import.PLE,$K190,ER$16)),IF(INDEX(Import.PLE,$K190,ER$16)&lt;=mediçao,CR190,0),0),PLE!$AA$28*CR190)</f>
        <v>0</v>
      </c>
      <c r="ES190" s="119">
        <f ca="1">IF($K190&lt;&gt;1,IF(ISNUMBER(INDEX(Import.PLE,$K190,ES$16)),IF(INDEX(Import.PLE,$K190,ES$16)&lt;=mediçao,CS190,0),0),PLE!$AA$28*CS190)</f>
        <v>0</v>
      </c>
      <c r="ET190" s="119">
        <f ca="1">IF($K190&lt;&gt;1,IF(ISNUMBER(INDEX(Import.PLE,$K190,ET$16)),IF(INDEX(Import.PLE,$K190,ET$16)&lt;=mediçao,CT190,0),0),PLE!$AA$28*CT190)</f>
        <v>0</v>
      </c>
      <c r="EU190" s="119">
        <f ca="1">IF($K190&lt;&gt;1,IF(ISNUMBER(INDEX(Import.PLE,$K190,EU$16)),IF(INDEX(Import.PLE,$K190,EU$16)&lt;=mediçao,CU190,0),0),PLE!$AA$28*CU190)</f>
        <v>0</v>
      </c>
      <c r="EV190" s="119">
        <f ca="1">IF($K190&lt;&gt;1,IF(ISNUMBER(INDEX(Import.PLE,$K190,EV$16)),IF(INDEX(Import.PLE,$K190,EV$16)&lt;=mediçao,CV190,0),0),PLE!$AA$28*CV190)</f>
        <v>0</v>
      </c>
      <c r="EW190" s="119">
        <f ca="1">IF($K190&lt;&gt;1,IF(ISNUMBER(INDEX(Import.PLE,$K190,EW$16)),IF(INDEX(Import.PLE,$K190,EW$16)&lt;=mediçao,CW190,0),0),PLE!$AA$28*CW190)</f>
        <v>0</v>
      </c>
      <c r="EX190" s="119">
        <f ca="1">IF($K190&lt;&gt;1,IF(ISNUMBER(INDEX(Import.PLE,$K190,EX$16)),IF(INDEX(Import.PLE,$K190,EX$16)&lt;=mediçao,CX190,0),0),PLE!$AA$28*CX190)</f>
        <v>0</v>
      </c>
      <c r="EY190" s="119">
        <f ca="1">IF($K190&lt;&gt;1,IF(ISNUMBER(INDEX(Import.PLE,$K190,EY$16)),IF(INDEX(Import.PLE,$K190,EY$16)&lt;=mediçao,CY190,0),0),PLE!$AA$28*CY190)</f>
        <v>0</v>
      </c>
      <c r="EZ190" s="119">
        <f ca="1">IF($K190&lt;&gt;1,IF(ISNUMBER(INDEX(Import.PLE,$K190,EZ$16)),IF(INDEX(Import.PLE,$K190,EZ$16)&lt;=mediçao,CZ190,0),0),PLE!$AA$28*CZ190)</f>
        <v>0</v>
      </c>
      <c r="FA190" s="119">
        <f ca="1">IF($K190&lt;&gt;1,IF(ISNUMBER(INDEX(Import.PLE,$K190,FA$16)),IF(INDEX(Import.PLE,$K190,FA$16)&lt;=mediçao,DA190,0),0),PLE!$AA$28*DA190)</f>
        <v>0</v>
      </c>
      <c r="FB190" s="119">
        <f ca="1">IF($K190&lt;&gt;1,IF(ISNUMBER(INDEX(Import.PLE,$K190,FB$16)),IF(INDEX(Import.PLE,$K190,FB$16)&lt;=mediçao,DB190,0),0),PLE!$AA$28*DB190)</f>
        <v>0</v>
      </c>
      <c r="FC190" s="119">
        <f ca="1">IF($K190&lt;&gt;1,IF(ISNUMBER(INDEX(Import.PLE,$K190,FC$16)),IF(INDEX(Import.PLE,$K190,FC$16)&lt;=mediçao,DC190,0),0),PLE!$AA$28*DC190)</f>
        <v>0</v>
      </c>
      <c r="FD190" s="119">
        <f ca="1">IF($K190&lt;&gt;1,IF(ISNUMBER(INDEX(Import.PLE,$K190,FD$16)),IF(INDEX(Import.PLE,$K190,FD$16)&lt;=mediçao,DD190,0),0),PLE!$AA$28*DD190)</f>
        <v>0</v>
      </c>
      <c r="FE190" s="119">
        <f ca="1">IF($K190&lt;&gt;1,IF(ISNUMBER(INDEX(Import.PLE,$K190,FE$16)),IF(INDEX(Import.PLE,$K190,FE$16)&lt;=mediçao,DE190,0),0),PLE!$AA$28*DE190)</f>
        <v>0</v>
      </c>
      <c r="FF190" s="119">
        <f ca="1">IF($K190&lt;&gt;1,IF(ISNUMBER(INDEX(Import.PLE,$K190,FF$16)),IF(INDEX(Import.PLE,$K190,FF$16)&lt;=mediçao,DF190,0),0),PLE!$AA$28*DF190)</f>
        <v>0</v>
      </c>
      <c r="FG190" s="119">
        <f ca="1">IF($K190&lt;&gt;1,IF(ISNUMBER(INDEX(Import.PLE,$K190,FG$16)),IF(INDEX(Import.PLE,$K190,FG$16)&lt;=mediçao,DG190,0),0),PLE!$AA$28*DG190)</f>
        <v>0</v>
      </c>
      <c r="FH190" s="119">
        <f ca="1">IF($K190&lt;&gt;1,IF(ISNUMBER(INDEX(Import.PLE,$K190,FH$16)),IF(INDEX(Import.PLE,$K190,FH$16)&lt;=mediçao,DH190,0),0),PLE!$AA$28*DH190)</f>
        <v>0</v>
      </c>
      <c r="FI190" s="119">
        <f ca="1">IF($K190&lt;&gt;1,IF(ISNUMBER(INDEX(Import.PLE,$K190,FI$16)),IF(INDEX(Import.PLE,$K190,FI$16)&lt;=mediçao,DI190,0),0),PLE!$AA$28*DI190)</f>
        <v>0</v>
      </c>
      <c r="FJ190" s="119">
        <f ca="1">IF($K190&lt;&gt;1,IF(ISNUMBER(INDEX(Import.PLE,$K190,FJ$16)),IF(INDEX(Import.PLE,$K190,FJ$16)&lt;=mediçao,DJ190,0),0),PLE!$AA$28*DJ190)</f>
        <v>0</v>
      </c>
    </row>
    <row r="191" spans="2:166" s="88" customFormat="1" ht="11.25" customHeight="1" x14ac:dyDescent="0.35">
      <c r="B191" s="118">
        <f t="shared" ca="1" si="3"/>
        <v>174</v>
      </c>
      <c r="C191" s="83" t="str">
        <f t="shared" si="4"/>
        <v>Serviço</v>
      </c>
      <c r="D191" s="138" t="s">
        <v>511</v>
      </c>
      <c r="E191" s="139" t="s">
        <v>512</v>
      </c>
      <c r="F191" s="137" t="s">
        <v>201</v>
      </c>
      <c r="G191" s="174">
        <f t="shared" si="5"/>
        <v>40.54</v>
      </c>
      <c r="H191" s="175">
        <f t="shared" si="6"/>
        <v>21.350024666995559</v>
      </c>
      <c r="I191" s="176">
        <v>865.53</v>
      </c>
      <c r="J191" s="86"/>
      <c r="K191" s="168">
        <f>deactivatedados.form1</f>
        <v>24</v>
      </c>
      <c r="L191" s="167" t="s">
        <v>724</v>
      </c>
      <c r="M191" s="87"/>
      <c r="N191" s="181">
        <v>40.54</v>
      </c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  <c r="AA191" s="181"/>
      <c r="AB191" s="181"/>
      <c r="AC191" s="181"/>
      <c r="AD191" s="181"/>
      <c r="AE191" s="181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1"/>
      <c r="AT191" s="181"/>
      <c r="AU191" s="181"/>
      <c r="AV191" s="181"/>
      <c r="AW191" s="181"/>
      <c r="AX191" s="181"/>
      <c r="AY191" s="181"/>
      <c r="AZ191" s="181"/>
      <c r="BA191" s="181"/>
      <c r="BB191" s="181"/>
      <c r="BC191" s="181"/>
      <c r="BD191" s="181"/>
      <c r="BE191" s="181"/>
      <c r="BF191" s="181"/>
      <c r="BG191" s="181"/>
      <c r="BH191" s="181"/>
      <c r="BI191" s="181"/>
      <c r="BJ191" s="181"/>
      <c r="BK191" s="181"/>
      <c r="BM191" s="119">
        <f t="shared" ca="1" si="7"/>
        <v>865.53</v>
      </c>
      <c r="BN191" s="119">
        <f t="shared" si="8"/>
        <v>0</v>
      </c>
      <c r="BO191" s="119">
        <f t="shared" si="9"/>
        <v>0</v>
      </c>
      <c r="BP191" s="119">
        <f t="shared" si="10"/>
        <v>0</v>
      </c>
      <c r="BQ191" s="119">
        <f t="shared" si="11"/>
        <v>0</v>
      </c>
      <c r="BR191" s="119">
        <f t="shared" si="12"/>
        <v>0</v>
      </c>
      <c r="BS191" s="119">
        <f t="shared" si="13"/>
        <v>0</v>
      </c>
      <c r="BT191" s="119">
        <f t="shared" si="14"/>
        <v>0</v>
      </c>
      <c r="BU191" s="119">
        <f t="shared" si="15"/>
        <v>0</v>
      </c>
      <c r="BV191" s="119">
        <f t="shared" si="16"/>
        <v>0</v>
      </c>
      <c r="BW191" s="119">
        <f t="shared" si="17"/>
        <v>0</v>
      </c>
      <c r="BX191" s="119">
        <f t="shared" si="18"/>
        <v>0</v>
      </c>
      <c r="BY191" s="119">
        <f t="shared" si="19"/>
        <v>0</v>
      </c>
      <c r="BZ191" s="119">
        <f t="shared" si="20"/>
        <v>0</v>
      </c>
      <c r="CA191" s="119">
        <f t="shared" si="21"/>
        <v>0</v>
      </c>
      <c r="CB191" s="119">
        <f t="shared" si="22"/>
        <v>0</v>
      </c>
      <c r="CC191" s="119">
        <f t="shared" si="23"/>
        <v>0</v>
      </c>
      <c r="CD191" s="119">
        <f t="shared" si="24"/>
        <v>0</v>
      </c>
      <c r="CE191" s="119">
        <f t="shared" si="25"/>
        <v>0</v>
      </c>
      <c r="CF191" s="119">
        <f t="shared" si="26"/>
        <v>0</v>
      </c>
      <c r="CG191" s="119">
        <f t="shared" si="27"/>
        <v>0</v>
      </c>
      <c r="CH191" s="119">
        <f t="shared" si="28"/>
        <v>0</v>
      </c>
      <c r="CI191" s="119">
        <f t="shared" si="29"/>
        <v>0</v>
      </c>
      <c r="CJ191" s="119">
        <f t="shared" si="30"/>
        <v>0</v>
      </c>
      <c r="CK191" s="119">
        <f t="shared" si="31"/>
        <v>0</v>
      </c>
      <c r="CL191" s="119">
        <f t="shared" si="32"/>
        <v>0</v>
      </c>
      <c r="CM191" s="119">
        <f t="shared" si="33"/>
        <v>0</v>
      </c>
      <c r="CN191" s="119">
        <f t="shared" si="34"/>
        <v>0</v>
      </c>
      <c r="CO191" s="119">
        <f t="shared" si="35"/>
        <v>0</v>
      </c>
      <c r="CP191" s="119">
        <f t="shared" si="36"/>
        <v>0</v>
      </c>
      <c r="CQ191" s="119">
        <f t="shared" si="37"/>
        <v>0</v>
      </c>
      <c r="CR191" s="119">
        <f t="shared" si="38"/>
        <v>0</v>
      </c>
      <c r="CS191" s="119">
        <f t="shared" si="39"/>
        <v>0</v>
      </c>
      <c r="CT191" s="119">
        <f t="shared" si="40"/>
        <v>0</v>
      </c>
      <c r="CU191" s="119">
        <f t="shared" si="41"/>
        <v>0</v>
      </c>
      <c r="CV191" s="119">
        <f t="shared" si="42"/>
        <v>0</v>
      </c>
      <c r="CW191" s="119">
        <f t="shared" si="43"/>
        <v>0</v>
      </c>
      <c r="CX191" s="119">
        <f t="shared" si="44"/>
        <v>0</v>
      </c>
      <c r="CY191" s="119">
        <f t="shared" si="45"/>
        <v>0</v>
      </c>
      <c r="CZ191" s="119">
        <f t="shared" si="46"/>
        <v>0</v>
      </c>
      <c r="DA191" s="119">
        <f t="shared" si="47"/>
        <v>0</v>
      </c>
      <c r="DB191" s="119">
        <f t="shared" si="48"/>
        <v>0</v>
      </c>
      <c r="DC191" s="119">
        <f t="shared" si="49"/>
        <v>0</v>
      </c>
      <c r="DD191" s="119">
        <f t="shared" si="50"/>
        <v>0</v>
      </c>
      <c r="DE191" s="119">
        <f t="shared" si="51"/>
        <v>0</v>
      </c>
      <c r="DF191" s="119">
        <f t="shared" si="52"/>
        <v>0</v>
      </c>
      <c r="DG191" s="119">
        <f t="shared" si="53"/>
        <v>0</v>
      </c>
      <c r="DH191" s="119">
        <f t="shared" si="54"/>
        <v>0</v>
      </c>
      <c r="DI191" s="119">
        <f t="shared" si="55"/>
        <v>0</v>
      </c>
      <c r="DJ191" s="119">
        <f t="shared" si="56"/>
        <v>0</v>
      </c>
      <c r="DK191" s="126" t="str">
        <f t="shared" si="57"/>
        <v>2</v>
      </c>
      <c r="DL191" s="126">
        <f t="shared" ca="1" si="58"/>
        <v>0</v>
      </c>
      <c r="DM191" s="119">
        <f ca="1">IF($K191&lt;&gt;1,IF(ISNUMBER(INDEX(Import.PLE,$K191,DM$16)),IF(INDEX(Import.PLE,$K191,DM$16)&lt;=mediçao,BM191,0),0),PLE!$AA$28*BM191)</f>
        <v>0</v>
      </c>
      <c r="DN191" s="119">
        <f ca="1">IF($K191&lt;&gt;1,IF(ISNUMBER(INDEX(Import.PLE,$K191,DN$16)),IF(INDEX(Import.PLE,$K191,DN$16)&lt;=mediçao,BN191,0),0),PLE!$AA$28*BN191)</f>
        <v>0</v>
      </c>
      <c r="DO191" s="119">
        <f ca="1">IF($K191&lt;&gt;1,IF(ISNUMBER(INDEX(Import.PLE,$K191,DO$16)),IF(INDEX(Import.PLE,$K191,DO$16)&lt;=mediçao,BO191,0),0),PLE!$AA$28*BO191)</f>
        <v>0</v>
      </c>
      <c r="DP191" s="119">
        <f ca="1">IF($K191&lt;&gt;1,IF(ISNUMBER(INDEX(Import.PLE,$K191,DP$16)),IF(INDEX(Import.PLE,$K191,DP$16)&lt;=mediçao,BP191,0),0),PLE!$AA$28*BP191)</f>
        <v>0</v>
      </c>
      <c r="DQ191" s="119">
        <f ca="1">IF($K191&lt;&gt;1,IF(ISNUMBER(INDEX(Import.PLE,$K191,DQ$16)),IF(INDEX(Import.PLE,$K191,DQ$16)&lt;=mediçao,BQ191,0),0),PLE!$AA$28*BQ191)</f>
        <v>0</v>
      </c>
      <c r="DR191" s="119">
        <f ca="1">IF($K191&lt;&gt;1,IF(ISNUMBER(INDEX(Import.PLE,$K191,DR$16)),IF(INDEX(Import.PLE,$K191,DR$16)&lt;=mediçao,BR191,0),0),PLE!$AA$28*BR191)</f>
        <v>0</v>
      </c>
      <c r="DS191" s="119">
        <f ca="1">IF($K191&lt;&gt;1,IF(ISNUMBER(INDEX(Import.PLE,$K191,DS$16)),IF(INDEX(Import.PLE,$K191,DS$16)&lt;=mediçao,BS191,0),0),PLE!$AA$28*BS191)</f>
        <v>0</v>
      </c>
      <c r="DT191" s="119">
        <f ca="1">IF($K191&lt;&gt;1,IF(ISNUMBER(INDEX(Import.PLE,$K191,DT$16)),IF(INDEX(Import.PLE,$K191,DT$16)&lt;=mediçao,BT191,0),0),PLE!$AA$28*BT191)</f>
        <v>0</v>
      </c>
      <c r="DU191" s="119">
        <f ca="1">IF($K191&lt;&gt;1,IF(ISNUMBER(INDEX(Import.PLE,$K191,DU$16)),IF(INDEX(Import.PLE,$K191,DU$16)&lt;=mediçao,BU191,0),0),PLE!$AA$28*BU191)</f>
        <v>0</v>
      </c>
      <c r="DV191" s="119">
        <f ca="1">IF($K191&lt;&gt;1,IF(ISNUMBER(INDEX(Import.PLE,$K191,DV$16)),IF(INDEX(Import.PLE,$K191,DV$16)&lt;=mediçao,BV191,0),0),PLE!$AA$28*BV191)</f>
        <v>0</v>
      </c>
      <c r="DW191" s="119">
        <f ca="1">IF($K191&lt;&gt;1,IF(ISNUMBER(INDEX(Import.PLE,$K191,DW$16)),IF(INDEX(Import.PLE,$K191,DW$16)&lt;=mediçao,BW191,0),0),PLE!$AA$28*BW191)</f>
        <v>0</v>
      </c>
      <c r="DX191" s="119">
        <f ca="1">IF($K191&lt;&gt;1,IF(ISNUMBER(INDEX(Import.PLE,$K191,DX$16)),IF(INDEX(Import.PLE,$K191,DX$16)&lt;=mediçao,BX191,0),0),PLE!$AA$28*BX191)</f>
        <v>0</v>
      </c>
      <c r="DY191" s="119">
        <f ca="1">IF($K191&lt;&gt;1,IF(ISNUMBER(INDEX(Import.PLE,$K191,DY$16)),IF(INDEX(Import.PLE,$K191,DY$16)&lt;=mediçao,BY191,0),0),PLE!$AA$28*BY191)</f>
        <v>0</v>
      </c>
      <c r="DZ191" s="119">
        <f ca="1">IF($K191&lt;&gt;1,IF(ISNUMBER(INDEX(Import.PLE,$K191,DZ$16)),IF(INDEX(Import.PLE,$K191,DZ$16)&lt;=mediçao,BZ191,0),0),PLE!$AA$28*BZ191)</f>
        <v>0</v>
      </c>
      <c r="EA191" s="119">
        <f ca="1">IF($K191&lt;&gt;1,IF(ISNUMBER(INDEX(Import.PLE,$K191,EA$16)),IF(INDEX(Import.PLE,$K191,EA$16)&lt;=mediçao,CA191,0),0),PLE!$AA$28*CA191)</f>
        <v>0</v>
      </c>
      <c r="EB191" s="119">
        <f ca="1">IF($K191&lt;&gt;1,IF(ISNUMBER(INDEX(Import.PLE,$K191,EB$16)),IF(INDEX(Import.PLE,$K191,EB$16)&lt;=mediçao,CB191,0),0),PLE!$AA$28*CB191)</f>
        <v>0</v>
      </c>
      <c r="EC191" s="119">
        <f ca="1">IF($K191&lt;&gt;1,IF(ISNUMBER(INDEX(Import.PLE,$K191,EC$16)),IF(INDEX(Import.PLE,$K191,EC$16)&lt;=mediçao,CC191,0),0),PLE!$AA$28*CC191)</f>
        <v>0</v>
      </c>
      <c r="ED191" s="119">
        <f ca="1">IF($K191&lt;&gt;1,IF(ISNUMBER(INDEX(Import.PLE,$K191,ED$16)),IF(INDEX(Import.PLE,$K191,ED$16)&lt;=mediçao,CD191,0),0),PLE!$AA$28*CD191)</f>
        <v>0</v>
      </c>
      <c r="EE191" s="119">
        <f ca="1">IF($K191&lt;&gt;1,IF(ISNUMBER(INDEX(Import.PLE,$K191,EE$16)),IF(INDEX(Import.PLE,$K191,EE$16)&lt;=mediçao,CE191,0),0),PLE!$AA$28*CE191)</f>
        <v>0</v>
      </c>
      <c r="EF191" s="119">
        <f ca="1">IF($K191&lt;&gt;1,IF(ISNUMBER(INDEX(Import.PLE,$K191,EF$16)),IF(INDEX(Import.PLE,$K191,EF$16)&lt;=mediçao,CF191,0),0),PLE!$AA$28*CF191)</f>
        <v>0</v>
      </c>
      <c r="EG191" s="119">
        <f ca="1">IF($K191&lt;&gt;1,IF(ISNUMBER(INDEX(Import.PLE,$K191,EG$16)),IF(INDEX(Import.PLE,$K191,EG$16)&lt;=mediçao,CG191,0),0),PLE!$AA$28*CG191)</f>
        <v>0</v>
      </c>
      <c r="EH191" s="119">
        <f ca="1">IF($K191&lt;&gt;1,IF(ISNUMBER(INDEX(Import.PLE,$K191,EH$16)),IF(INDEX(Import.PLE,$K191,EH$16)&lt;=mediçao,CH191,0),0),PLE!$AA$28*CH191)</f>
        <v>0</v>
      </c>
      <c r="EI191" s="119">
        <f ca="1">IF($K191&lt;&gt;1,IF(ISNUMBER(INDEX(Import.PLE,$K191,EI$16)),IF(INDEX(Import.PLE,$K191,EI$16)&lt;=mediçao,CI191,0),0),PLE!$AA$28*CI191)</f>
        <v>0</v>
      </c>
      <c r="EJ191" s="119">
        <f ca="1">IF($K191&lt;&gt;1,IF(ISNUMBER(INDEX(Import.PLE,$K191,EJ$16)),IF(INDEX(Import.PLE,$K191,EJ$16)&lt;=mediçao,CJ191,0),0),PLE!$AA$28*CJ191)</f>
        <v>0</v>
      </c>
      <c r="EK191" s="119">
        <f ca="1">IF($K191&lt;&gt;1,IF(ISNUMBER(INDEX(Import.PLE,$K191,EK$16)),IF(INDEX(Import.PLE,$K191,EK$16)&lt;=mediçao,CK191,0),0),PLE!$AA$28*CK191)</f>
        <v>0</v>
      </c>
      <c r="EL191" s="119">
        <f ca="1">IF($K191&lt;&gt;1,IF(ISNUMBER(INDEX(Import.PLE,$K191,EL$16)),IF(INDEX(Import.PLE,$K191,EL$16)&lt;=mediçao,CL191,0),0),PLE!$AA$28*CL191)</f>
        <v>0</v>
      </c>
      <c r="EM191" s="119">
        <f ca="1">IF($K191&lt;&gt;1,IF(ISNUMBER(INDEX(Import.PLE,$K191,EM$16)),IF(INDEX(Import.PLE,$K191,EM$16)&lt;=mediçao,CM191,0),0),PLE!$AA$28*CM191)</f>
        <v>0</v>
      </c>
      <c r="EN191" s="119">
        <f ca="1">IF($K191&lt;&gt;1,IF(ISNUMBER(INDEX(Import.PLE,$K191,EN$16)),IF(INDEX(Import.PLE,$K191,EN$16)&lt;=mediçao,CN191,0),0),PLE!$AA$28*CN191)</f>
        <v>0</v>
      </c>
      <c r="EO191" s="119">
        <f ca="1">IF($K191&lt;&gt;1,IF(ISNUMBER(INDEX(Import.PLE,$K191,EO$16)),IF(INDEX(Import.PLE,$K191,EO$16)&lt;=mediçao,CO191,0),0),PLE!$AA$28*CO191)</f>
        <v>0</v>
      </c>
      <c r="EP191" s="119">
        <f ca="1">IF($K191&lt;&gt;1,IF(ISNUMBER(INDEX(Import.PLE,$K191,EP$16)),IF(INDEX(Import.PLE,$K191,EP$16)&lt;=mediçao,CP191,0),0),PLE!$AA$28*CP191)</f>
        <v>0</v>
      </c>
      <c r="EQ191" s="119">
        <f ca="1">IF($K191&lt;&gt;1,IF(ISNUMBER(INDEX(Import.PLE,$K191,EQ$16)),IF(INDEX(Import.PLE,$K191,EQ$16)&lt;=mediçao,CQ191,0),0),PLE!$AA$28*CQ191)</f>
        <v>0</v>
      </c>
      <c r="ER191" s="119">
        <f ca="1">IF($K191&lt;&gt;1,IF(ISNUMBER(INDEX(Import.PLE,$K191,ER$16)),IF(INDEX(Import.PLE,$K191,ER$16)&lt;=mediçao,CR191,0),0),PLE!$AA$28*CR191)</f>
        <v>0</v>
      </c>
      <c r="ES191" s="119">
        <f ca="1">IF($K191&lt;&gt;1,IF(ISNUMBER(INDEX(Import.PLE,$K191,ES$16)),IF(INDEX(Import.PLE,$K191,ES$16)&lt;=mediçao,CS191,0),0),PLE!$AA$28*CS191)</f>
        <v>0</v>
      </c>
      <c r="ET191" s="119">
        <f ca="1">IF($K191&lt;&gt;1,IF(ISNUMBER(INDEX(Import.PLE,$K191,ET$16)),IF(INDEX(Import.PLE,$K191,ET$16)&lt;=mediçao,CT191,0),0),PLE!$AA$28*CT191)</f>
        <v>0</v>
      </c>
      <c r="EU191" s="119">
        <f ca="1">IF($K191&lt;&gt;1,IF(ISNUMBER(INDEX(Import.PLE,$K191,EU$16)),IF(INDEX(Import.PLE,$K191,EU$16)&lt;=mediçao,CU191,0),0),PLE!$AA$28*CU191)</f>
        <v>0</v>
      </c>
      <c r="EV191" s="119">
        <f ca="1">IF($K191&lt;&gt;1,IF(ISNUMBER(INDEX(Import.PLE,$K191,EV$16)),IF(INDEX(Import.PLE,$K191,EV$16)&lt;=mediçao,CV191,0),0),PLE!$AA$28*CV191)</f>
        <v>0</v>
      </c>
      <c r="EW191" s="119">
        <f ca="1">IF($K191&lt;&gt;1,IF(ISNUMBER(INDEX(Import.PLE,$K191,EW$16)),IF(INDEX(Import.PLE,$K191,EW$16)&lt;=mediçao,CW191,0),0),PLE!$AA$28*CW191)</f>
        <v>0</v>
      </c>
      <c r="EX191" s="119">
        <f ca="1">IF($K191&lt;&gt;1,IF(ISNUMBER(INDEX(Import.PLE,$K191,EX$16)),IF(INDEX(Import.PLE,$K191,EX$16)&lt;=mediçao,CX191,0),0),PLE!$AA$28*CX191)</f>
        <v>0</v>
      </c>
      <c r="EY191" s="119">
        <f ca="1">IF($K191&lt;&gt;1,IF(ISNUMBER(INDEX(Import.PLE,$K191,EY$16)),IF(INDEX(Import.PLE,$K191,EY$16)&lt;=mediçao,CY191,0),0),PLE!$AA$28*CY191)</f>
        <v>0</v>
      </c>
      <c r="EZ191" s="119">
        <f ca="1">IF($K191&lt;&gt;1,IF(ISNUMBER(INDEX(Import.PLE,$K191,EZ$16)),IF(INDEX(Import.PLE,$K191,EZ$16)&lt;=mediçao,CZ191,0),0),PLE!$AA$28*CZ191)</f>
        <v>0</v>
      </c>
      <c r="FA191" s="119">
        <f ca="1">IF($K191&lt;&gt;1,IF(ISNUMBER(INDEX(Import.PLE,$K191,FA$16)),IF(INDEX(Import.PLE,$K191,FA$16)&lt;=mediçao,DA191,0),0),PLE!$AA$28*DA191)</f>
        <v>0</v>
      </c>
      <c r="FB191" s="119">
        <f ca="1">IF($K191&lt;&gt;1,IF(ISNUMBER(INDEX(Import.PLE,$K191,FB$16)),IF(INDEX(Import.PLE,$K191,FB$16)&lt;=mediçao,DB191,0),0),PLE!$AA$28*DB191)</f>
        <v>0</v>
      </c>
      <c r="FC191" s="119">
        <f ca="1">IF($K191&lt;&gt;1,IF(ISNUMBER(INDEX(Import.PLE,$K191,FC$16)),IF(INDEX(Import.PLE,$K191,FC$16)&lt;=mediçao,DC191,0),0),PLE!$AA$28*DC191)</f>
        <v>0</v>
      </c>
      <c r="FD191" s="119">
        <f ca="1">IF($K191&lt;&gt;1,IF(ISNUMBER(INDEX(Import.PLE,$K191,FD$16)),IF(INDEX(Import.PLE,$K191,FD$16)&lt;=mediçao,DD191,0),0),PLE!$AA$28*DD191)</f>
        <v>0</v>
      </c>
      <c r="FE191" s="119">
        <f ca="1">IF($K191&lt;&gt;1,IF(ISNUMBER(INDEX(Import.PLE,$K191,FE$16)),IF(INDEX(Import.PLE,$K191,FE$16)&lt;=mediçao,DE191,0),0),PLE!$AA$28*DE191)</f>
        <v>0</v>
      </c>
      <c r="FF191" s="119">
        <f ca="1">IF($K191&lt;&gt;1,IF(ISNUMBER(INDEX(Import.PLE,$K191,FF$16)),IF(INDEX(Import.PLE,$K191,FF$16)&lt;=mediçao,DF191,0),0),PLE!$AA$28*DF191)</f>
        <v>0</v>
      </c>
      <c r="FG191" s="119">
        <f ca="1">IF($K191&lt;&gt;1,IF(ISNUMBER(INDEX(Import.PLE,$K191,FG$16)),IF(INDEX(Import.PLE,$K191,FG$16)&lt;=mediçao,DG191,0),0),PLE!$AA$28*DG191)</f>
        <v>0</v>
      </c>
      <c r="FH191" s="119">
        <f ca="1">IF($K191&lt;&gt;1,IF(ISNUMBER(INDEX(Import.PLE,$K191,FH$16)),IF(INDEX(Import.PLE,$K191,FH$16)&lt;=mediçao,DH191,0),0),PLE!$AA$28*DH191)</f>
        <v>0</v>
      </c>
      <c r="FI191" s="119">
        <f ca="1">IF($K191&lt;&gt;1,IF(ISNUMBER(INDEX(Import.PLE,$K191,FI$16)),IF(INDEX(Import.PLE,$K191,FI$16)&lt;=mediçao,DI191,0),0),PLE!$AA$28*DI191)</f>
        <v>0</v>
      </c>
      <c r="FJ191" s="119">
        <f ca="1">IF($K191&lt;&gt;1,IF(ISNUMBER(INDEX(Import.PLE,$K191,FJ$16)),IF(INDEX(Import.PLE,$K191,FJ$16)&lt;=mediçao,DJ191,0),0),PLE!$AA$28*DJ191)</f>
        <v>0</v>
      </c>
    </row>
    <row r="192" spans="2:166" s="88" customFormat="1" ht="10.5" x14ac:dyDescent="0.35">
      <c r="B192" s="118">
        <f t="shared" ca="1" si="3"/>
        <v>175</v>
      </c>
      <c r="C192" s="83" t="str">
        <f t="shared" si="4"/>
        <v>Nível</v>
      </c>
      <c r="D192" s="138" t="s">
        <v>513</v>
      </c>
      <c r="E192" s="139" t="s">
        <v>157</v>
      </c>
      <c r="F192" s="137"/>
      <c r="G192" s="174" t="str">
        <f t="shared" si="5"/>
        <v/>
      </c>
      <c r="H192" s="175" t="str">
        <f t="shared" si="6"/>
        <v/>
      </c>
      <c r="I192" s="176">
        <v>8864.98</v>
      </c>
      <c r="J192" s="86"/>
      <c r="K192" s="168" t="str">
        <f>deactivatedados.form1</f>
        <v/>
      </c>
      <c r="L192" s="167"/>
      <c r="M192" s="87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181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1"/>
      <c r="AX192" s="181"/>
      <c r="AY192" s="181"/>
      <c r="AZ192" s="181"/>
      <c r="BA192" s="181"/>
      <c r="BB192" s="181"/>
      <c r="BC192" s="181"/>
      <c r="BD192" s="181"/>
      <c r="BE192" s="181"/>
      <c r="BF192" s="181"/>
      <c r="BG192" s="181"/>
      <c r="BH192" s="181"/>
      <c r="BI192" s="181"/>
      <c r="BJ192" s="181"/>
      <c r="BK192" s="181"/>
      <c r="BM192" s="119">
        <f t="shared" si="7"/>
        <v>0</v>
      </c>
      <c r="BN192" s="119">
        <f t="shared" si="8"/>
        <v>0</v>
      </c>
      <c r="BO192" s="119">
        <f t="shared" si="9"/>
        <v>0</v>
      </c>
      <c r="BP192" s="119">
        <f t="shared" si="10"/>
        <v>0</v>
      </c>
      <c r="BQ192" s="119">
        <f t="shared" si="11"/>
        <v>0</v>
      </c>
      <c r="BR192" s="119">
        <f t="shared" si="12"/>
        <v>0</v>
      </c>
      <c r="BS192" s="119">
        <f t="shared" si="13"/>
        <v>0</v>
      </c>
      <c r="BT192" s="119">
        <f t="shared" si="14"/>
        <v>0</v>
      </c>
      <c r="BU192" s="119">
        <f t="shared" si="15"/>
        <v>0</v>
      </c>
      <c r="BV192" s="119">
        <f t="shared" si="16"/>
        <v>0</v>
      </c>
      <c r="BW192" s="119">
        <f t="shared" si="17"/>
        <v>0</v>
      </c>
      <c r="BX192" s="119">
        <f t="shared" si="18"/>
        <v>0</v>
      </c>
      <c r="BY192" s="119">
        <f t="shared" si="19"/>
        <v>0</v>
      </c>
      <c r="BZ192" s="119">
        <f t="shared" si="20"/>
        <v>0</v>
      </c>
      <c r="CA192" s="119">
        <f t="shared" si="21"/>
        <v>0</v>
      </c>
      <c r="CB192" s="119">
        <f t="shared" si="22"/>
        <v>0</v>
      </c>
      <c r="CC192" s="119">
        <f t="shared" si="23"/>
        <v>0</v>
      </c>
      <c r="CD192" s="119">
        <f t="shared" si="24"/>
        <v>0</v>
      </c>
      <c r="CE192" s="119">
        <f t="shared" si="25"/>
        <v>0</v>
      </c>
      <c r="CF192" s="119">
        <f t="shared" si="26"/>
        <v>0</v>
      </c>
      <c r="CG192" s="119">
        <f t="shared" si="27"/>
        <v>0</v>
      </c>
      <c r="CH192" s="119">
        <f t="shared" si="28"/>
        <v>0</v>
      </c>
      <c r="CI192" s="119">
        <f t="shared" si="29"/>
        <v>0</v>
      </c>
      <c r="CJ192" s="119">
        <f t="shared" si="30"/>
        <v>0</v>
      </c>
      <c r="CK192" s="119">
        <f t="shared" si="31"/>
        <v>0</v>
      </c>
      <c r="CL192" s="119">
        <f t="shared" si="32"/>
        <v>0</v>
      </c>
      <c r="CM192" s="119">
        <f t="shared" si="33"/>
        <v>0</v>
      </c>
      <c r="CN192" s="119">
        <f t="shared" si="34"/>
        <v>0</v>
      </c>
      <c r="CO192" s="119">
        <f t="shared" si="35"/>
        <v>0</v>
      </c>
      <c r="CP192" s="119">
        <f t="shared" si="36"/>
        <v>0</v>
      </c>
      <c r="CQ192" s="119">
        <f t="shared" si="37"/>
        <v>0</v>
      </c>
      <c r="CR192" s="119">
        <f t="shared" si="38"/>
        <v>0</v>
      </c>
      <c r="CS192" s="119">
        <f t="shared" si="39"/>
        <v>0</v>
      </c>
      <c r="CT192" s="119">
        <f t="shared" si="40"/>
        <v>0</v>
      </c>
      <c r="CU192" s="119">
        <f t="shared" si="41"/>
        <v>0</v>
      </c>
      <c r="CV192" s="119">
        <f t="shared" si="42"/>
        <v>0</v>
      </c>
      <c r="CW192" s="119">
        <f t="shared" si="43"/>
        <v>0</v>
      </c>
      <c r="CX192" s="119">
        <f t="shared" si="44"/>
        <v>0</v>
      </c>
      <c r="CY192" s="119">
        <f t="shared" si="45"/>
        <v>0</v>
      </c>
      <c r="CZ192" s="119">
        <f t="shared" si="46"/>
        <v>0</v>
      </c>
      <c r="DA192" s="119">
        <f t="shared" si="47"/>
        <v>0</v>
      </c>
      <c r="DB192" s="119">
        <f t="shared" si="48"/>
        <v>0</v>
      </c>
      <c r="DC192" s="119">
        <f t="shared" si="49"/>
        <v>0</v>
      </c>
      <c r="DD192" s="119">
        <f t="shared" si="50"/>
        <v>0</v>
      </c>
      <c r="DE192" s="119">
        <f t="shared" si="51"/>
        <v>0</v>
      </c>
      <c r="DF192" s="119">
        <f t="shared" si="52"/>
        <v>0</v>
      </c>
      <c r="DG192" s="119">
        <f t="shared" si="53"/>
        <v>0</v>
      </c>
      <c r="DH192" s="119">
        <f t="shared" si="54"/>
        <v>0</v>
      </c>
      <c r="DI192" s="119">
        <f t="shared" si="55"/>
        <v>0</v>
      </c>
      <c r="DJ192" s="119">
        <f t="shared" si="56"/>
        <v>0</v>
      </c>
      <c r="DK192" s="126" t="str">
        <f t="shared" si="57"/>
        <v>2</v>
      </c>
      <c r="DL192" s="126">
        <f t="shared" ca="1" si="58"/>
        <v>0</v>
      </c>
      <c r="DM192" s="119">
        <f ca="1">IF($K192&lt;&gt;1,IF(ISNUMBER(INDEX(Import.PLE,$K192,DM$16)),IF(INDEX(Import.PLE,$K192,DM$16)&lt;=mediçao,BM192,0),0),PLE!$AA$28*BM192)</f>
        <v>0</v>
      </c>
      <c r="DN192" s="119">
        <f ca="1">IF($K192&lt;&gt;1,IF(ISNUMBER(INDEX(Import.PLE,$K192,DN$16)),IF(INDEX(Import.PLE,$K192,DN$16)&lt;=mediçao,BN192,0),0),PLE!$AA$28*BN192)</f>
        <v>0</v>
      </c>
      <c r="DO192" s="119">
        <f ca="1">IF($K192&lt;&gt;1,IF(ISNUMBER(INDEX(Import.PLE,$K192,DO$16)),IF(INDEX(Import.PLE,$K192,DO$16)&lt;=mediçao,BO192,0),0),PLE!$AA$28*BO192)</f>
        <v>0</v>
      </c>
      <c r="DP192" s="119">
        <f ca="1">IF($K192&lt;&gt;1,IF(ISNUMBER(INDEX(Import.PLE,$K192,DP$16)),IF(INDEX(Import.PLE,$K192,DP$16)&lt;=mediçao,BP192,0),0),PLE!$AA$28*BP192)</f>
        <v>0</v>
      </c>
      <c r="DQ192" s="119">
        <f ca="1">IF($K192&lt;&gt;1,IF(ISNUMBER(INDEX(Import.PLE,$K192,DQ$16)),IF(INDEX(Import.PLE,$K192,DQ$16)&lt;=mediçao,BQ192,0),0),PLE!$AA$28*BQ192)</f>
        <v>0</v>
      </c>
      <c r="DR192" s="119">
        <f ca="1">IF($K192&lt;&gt;1,IF(ISNUMBER(INDEX(Import.PLE,$K192,DR$16)),IF(INDEX(Import.PLE,$K192,DR$16)&lt;=mediçao,BR192,0),0),PLE!$AA$28*BR192)</f>
        <v>0</v>
      </c>
      <c r="DS192" s="119">
        <f ca="1">IF($K192&lt;&gt;1,IF(ISNUMBER(INDEX(Import.PLE,$K192,DS$16)),IF(INDEX(Import.PLE,$K192,DS$16)&lt;=mediçao,BS192,0),0),PLE!$AA$28*BS192)</f>
        <v>0</v>
      </c>
      <c r="DT192" s="119">
        <f ca="1">IF($K192&lt;&gt;1,IF(ISNUMBER(INDEX(Import.PLE,$K192,DT$16)),IF(INDEX(Import.PLE,$K192,DT$16)&lt;=mediçao,BT192,0),0),PLE!$AA$28*BT192)</f>
        <v>0</v>
      </c>
      <c r="DU192" s="119">
        <f ca="1">IF($K192&lt;&gt;1,IF(ISNUMBER(INDEX(Import.PLE,$K192,DU$16)),IF(INDEX(Import.PLE,$K192,DU$16)&lt;=mediçao,BU192,0),0),PLE!$AA$28*BU192)</f>
        <v>0</v>
      </c>
      <c r="DV192" s="119">
        <f ca="1">IF($K192&lt;&gt;1,IF(ISNUMBER(INDEX(Import.PLE,$K192,DV$16)),IF(INDEX(Import.PLE,$K192,DV$16)&lt;=mediçao,BV192,0),0),PLE!$AA$28*BV192)</f>
        <v>0</v>
      </c>
      <c r="DW192" s="119">
        <f ca="1">IF($K192&lt;&gt;1,IF(ISNUMBER(INDEX(Import.PLE,$K192,DW$16)),IF(INDEX(Import.PLE,$K192,DW$16)&lt;=mediçao,BW192,0),0),PLE!$AA$28*BW192)</f>
        <v>0</v>
      </c>
      <c r="DX192" s="119">
        <f ca="1">IF($K192&lt;&gt;1,IF(ISNUMBER(INDEX(Import.PLE,$K192,DX$16)),IF(INDEX(Import.PLE,$K192,DX$16)&lt;=mediçao,BX192,0),0),PLE!$AA$28*BX192)</f>
        <v>0</v>
      </c>
      <c r="DY192" s="119">
        <f ca="1">IF($K192&lt;&gt;1,IF(ISNUMBER(INDEX(Import.PLE,$K192,DY$16)),IF(INDEX(Import.PLE,$K192,DY$16)&lt;=mediçao,BY192,0),0),PLE!$AA$28*BY192)</f>
        <v>0</v>
      </c>
      <c r="DZ192" s="119">
        <f ca="1">IF($K192&lt;&gt;1,IF(ISNUMBER(INDEX(Import.PLE,$K192,DZ$16)),IF(INDEX(Import.PLE,$K192,DZ$16)&lt;=mediçao,BZ192,0),0),PLE!$AA$28*BZ192)</f>
        <v>0</v>
      </c>
      <c r="EA192" s="119">
        <f ca="1">IF($K192&lt;&gt;1,IF(ISNUMBER(INDEX(Import.PLE,$K192,EA$16)),IF(INDEX(Import.PLE,$K192,EA$16)&lt;=mediçao,CA192,0),0),PLE!$AA$28*CA192)</f>
        <v>0</v>
      </c>
      <c r="EB192" s="119">
        <f ca="1">IF($K192&lt;&gt;1,IF(ISNUMBER(INDEX(Import.PLE,$K192,EB$16)),IF(INDEX(Import.PLE,$K192,EB$16)&lt;=mediçao,CB192,0),0),PLE!$AA$28*CB192)</f>
        <v>0</v>
      </c>
      <c r="EC192" s="119">
        <f ca="1">IF($K192&lt;&gt;1,IF(ISNUMBER(INDEX(Import.PLE,$K192,EC$16)),IF(INDEX(Import.PLE,$K192,EC$16)&lt;=mediçao,CC192,0),0),PLE!$AA$28*CC192)</f>
        <v>0</v>
      </c>
      <c r="ED192" s="119">
        <f ca="1">IF($K192&lt;&gt;1,IF(ISNUMBER(INDEX(Import.PLE,$K192,ED$16)),IF(INDEX(Import.PLE,$K192,ED$16)&lt;=mediçao,CD192,0),0),PLE!$AA$28*CD192)</f>
        <v>0</v>
      </c>
      <c r="EE192" s="119">
        <f ca="1">IF($K192&lt;&gt;1,IF(ISNUMBER(INDEX(Import.PLE,$K192,EE$16)),IF(INDEX(Import.PLE,$K192,EE$16)&lt;=mediçao,CE192,0),0),PLE!$AA$28*CE192)</f>
        <v>0</v>
      </c>
      <c r="EF192" s="119">
        <f ca="1">IF($K192&lt;&gt;1,IF(ISNUMBER(INDEX(Import.PLE,$K192,EF$16)),IF(INDEX(Import.PLE,$K192,EF$16)&lt;=mediçao,CF192,0),0),PLE!$AA$28*CF192)</f>
        <v>0</v>
      </c>
      <c r="EG192" s="119">
        <f ca="1">IF($K192&lt;&gt;1,IF(ISNUMBER(INDEX(Import.PLE,$K192,EG$16)),IF(INDEX(Import.PLE,$K192,EG$16)&lt;=mediçao,CG192,0),0),PLE!$AA$28*CG192)</f>
        <v>0</v>
      </c>
      <c r="EH192" s="119">
        <f ca="1">IF($K192&lt;&gt;1,IF(ISNUMBER(INDEX(Import.PLE,$K192,EH$16)),IF(INDEX(Import.PLE,$K192,EH$16)&lt;=mediçao,CH192,0),0),PLE!$AA$28*CH192)</f>
        <v>0</v>
      </c>
      <c r="EI192" s="119">
        <f ca="1">IF($K192&lt;&gt;1,IF(ISNUMBER(INDEX(Import.PLE,$K192,EI$16)),IF(INDEX(Import.PLE,$K192,EI$16)&lt;=mediçao,CI192,0),0),PLE!$AA$28*CI192)</f>
        <v>0</v>
      </c>
      <c r="EJ192" s="119">
        <f ca="1">IF($K192&lt;&gt;1,IF(ISNUMBER(INDEX(Import.PLE,$K192,EJ$16)),IF(INDEX(Import.PLE,$K192,EJ$16)&lt;=mediçao,CJ192,0),0),PLE!$AA$28*CJ192)</f>
        <v>0</v>
      </c>
      <c r="EK192" s="119">
        <f ca="1">IF($K192&lt;&gt;1,IF(ISNUMBER(INDEX(Import.PLE,$K192,EK$16)),IF(INDEX(Import.PLE,$K192,EK$16)&lt;=mediçao,CK192,0),0),PLE!$AA$28*CK192)</f>
        <v>0</v>
      </c>
      <c r="EL192" s="119">
        <f ca="1">IF($K192&lt;&gt;1,IF(ISNUMBER(INDEX(Import.PLE,$K192,EL$16)),IF(INDEX(Import.PLE,$K192,EL$16)&lt;=mediçao,CL192,0),0),PLE!$AA$28*CL192)</f>
        <v>0</v>
      </c>
      <c r="EM192" s="119">
        <f ca="1">IF($K192&lt;&gt;1,IF(ISNUMBER(INDEX(Import.PLE,$K192,EM$16)),IF(INDEX(Import.PLE,$K192,EM$16)&lt;=mediçao,CM192,0),0),PLE!$AA$28*CM192)</f>
        <v>0</v>
      </c>
      <c r="EN192" s="119">
        <f ca="1">IF($K192&lt;&gt;1,IF(ISNUMBER(INDEX(Import.PLE,$K192,EN$16)),IF(INDEX(Import.PLE,$K192,EN$16)&lt;=mediçao,CN192,0),0),PLE!$AA$28*CN192)</f>
        <v>0</v>
      </c>
      <c r="EO192" s="119">
        <f ca="1">IF($K192&lt;&gt;1,IF(ISNUMBER(INDEX(Import.PLE,$K192,EO$16)),IF(INDEX(Import.PLE,$K192,EO$16)&lt;=mediçao,CO192,0),0),PLE!$AA$28*CO192)</f>
        <v>0</v>
      </c>
      <c r="EP192" s="119">
        <f ca="1">IF($K192&lt;&gt;1,IF(ISNUMBER(INDEX(Import.PLE,$K192,EP$16)),IF(INDEX(Import.PLE,$K192,EP$16)&lt;=mediçao,CP192,0),0),PLE!$AA$28*CP192)</f>
        <v>0</v>
      </c>
      <c r="EQ192" s="119">
        <f ca="1">IF($K192&lt;&gt;1,IF(ISNUMBER(INDEX(Import.PLE,$K192,EQ$16)),IF(INDEX(Import.PLE,$K192,EQ$16)&lt;=mediçao,CQ192,0),0),PLE!$AA$28*CQ192)</f>
        <v>0</v>
      </c>
      <c r="ER192" s="119">
        <f ca="1">IF($K192&lt;&gt;1,IF(ISNUMBER(INDEX(Import.PLE,$K192,ER$16)),IF(INDEX(Import.PLE,$K192,ER$16)&lt;=mediçao,CR192,0),0),PLE!$AA$28*CR192)</f>
        <v>0</v>
      </c>
      <c r="ES192" s="119">
        <f ca="1">IF($K192&lt;&gt;1,IF(ISNUMBER(INDEX(Import.PLE,$K192,ES$16)),IF(INDEX(Import.PLE,$K192,ES$16)&lt;=mediçao,CS192,0),0),PLE!$AA$28*CS192)</f>
        <v>0</v>
      </c>
      <c r="ET192" s="119">
        <f ca="1">IF($K192&lt;&gt;1,IF(ISNUMBER(INDEX(Import.PLE,$K192,ET$16)),IF(INDEX(Import.PLE,$K192,ET$16)&lt;=mediçao,CT192,0),0),PLE!$AA$28*CT192)</f>
        <v>0</v>
      </c>
      <c r="EU192" s="119">
        <f ca="1">IF($K192&lt;&gt;1,IF(ISNUMBER(INDEX(Import.PLE,$K192,EU$16)),IF(INDEX(Import.PLE,$K192,EU$16)&lt;=mediçao,CU192,0),0),PLE!$AA$28*CU192)</f>
        <v>0</v>
      </c>
      <c r="EV192" s="119">
        <f ca="1">IF($K192&lt;&gt;1,IF(ISNUMBER(INDEX(Import.PLE,$K192,EV$16)),IF(INDEX(Import.PLE,$K192,EV$16)&lt;=mediçao,CV192,0),0),PLE!$AA$28*CV192)</f>
        <v>0</v>
      </c>
      <c r="EW192" s="119">
        <f ca="1">IF($K192&lt;&gt;1,IF(ISNUMBER(INDEX(Import.PLE,$K192,EW$16)),IF(INDEX(Import.PLE,$K192,EW$16)&lt;=mediçao,CW192,0),0),PLE!$AA$28*CW192)</f>
        <v>0</v>
      </c>
      <c r="EX192" s="119">
        <f ca="1">IF($K192&lt;&gt;1,IF(ISNUMBER(INDEX(Import.PLE,$K192,EX$16)),IF(INDEX(Import.PLE,$K192,EX$16)&lt;=mediçao,CX192,0),0),PLE!$AA$28*CX192)</f>
        <v>0</v>
      </c>
      <c r="EY192" s="119">
        <f ca="1">IF($K192&lt;&gt;1,IF(ISNUMBER(INDEX(Import.PLE,$K192,EY$16)),IF(INDEX(Import.PLE,$K192,EY$16)&lt;=mediçao,CY192,0),0),PLE!$AA$28*CY192)</f>
        <v>0</v>
      </c>
      <c r="EZ192" s="119">
        <f ca="1">IF($K192&lt;&gt;1,IF(ISNUMBER(INDEX(Import.PLE,$K192,EZ$16)),IF(INDEX(Import.PLE,$K192,EZ$16)&lt;=mediçao,CZ192,0),0),PLE!$AA$28*CZ192)</f>
        <v>0</v>
      </c>
      <c r="FA192" s="119">
        <f ca="1">IF($K192&lt;&gt;1,IF(ISNUMBER(INDEX(Import.PLE,$K192,FA$16)),IF(INDEX(Import.PLE,$K192,FA$16)&lt;=mediçao,DA192,0),0),PLE!$AA$28*DA192)</f>
        <v>0</v>
      </c>
      <c r="FB192" s="119">
        <f ca="1">IF($K192&lt;&gt;1,IF(ISNUMBER(INDEX(Import.PLE,$K192,FB$16)),IF(INDEX(Import.PLE,$K192,FB$16)&lt;=mediçao,DB192,0),0),PLE!$AA$28*DB192)</f>
        <v>0</v>
      </c>
      <c r="FC192" s="119">
        <f ca="1">IF($K192&lt;&gt;1,IF(ISNUMBER(INDEX(Import.PLE,$K192,FC$16)),IF(INDEX(Import.PLE,$K192,FC$16)&lt;=mediçao,DC192,0),0),PLE!$AA$28*DC192)</f>
        <v>0</v>
      </c>
      <c r="FD192" s="119">
        <f ca="1">IF($K192&lt;&gt;1,IF(ISNUMBER(INDEX(Import.PLE,$K192,FD$16)),IF(INDEX(Import.PLE,$K192,FD$16)&lt;=mediçao,DD192,0),0),PLE!$AA$28*DD192)</f>
        <v>0</v>
      </c>
      <c r="FE192" s="119">
        <f ca="1">IF($K192&lt;&gt;1,IF(ISNUMBER(INDEX(Import.PLE,$K192,FE$16)),IF(INDEX(Import.PLE,$K192,FE$16)&lt;=mediçao,DE192,0),0),PLE!$AA$28*DE192)</f>
        <v>0</v>
      </c>
      <c r="FF192" s="119">
        <f ca="1">IF($K192&lt;&gt;1,IF(ISNUMBER(INDEX(Import.PLE,$K192,FF$16)),IF(INDEX(Import.PLE,$K192,FF$16)&lt;=mediçao,DF192,0),0),PLE!$AA$28*DF192)</f>
        <v>0</v>
      </c>
      <c r="FG192" s="119">
        <f ca="1">IF($K192&lt;&gt;1,IF(ISNUMBER(INDEX(Import.PLE,$K192,FG$16)),IF(INDEX(Import.PLE,$K192,FG$16)&lt;=mediçao,DG192,0),0),PLE!$AA$28*DG192)</f>
        <v>0</v>
      </c>
      <c r="FH192" s="119">
        <f ca="1">IF($K192&lt;&gt;1,IF(ISNUMBER(INDEX(Import.PLE,$K192,FH$16)),IF(INDEX(Import.PLE,$K192,FH$16)&lt;=mediçao,DH192,0),0),PLE!$AA$28*DH192)</f>
        <v>0</v>
      </c>
      <c r="FI192" s="119">
        <f ca="1">IF($K192&lt;&gt;1,IF(ISNUMBER(INDEX(Import.PLE,$K192,FI$16)),IF(INDEX(Import.PLE,$K192,FI$16)&lt;=mediçao,DI192,0),0),PLE!$AA$28*DI192)</f>
        <v>0</v>
      </c>
      <c r="FJ192" s="119">
        <f ca="1">IF($K192&lt;&gt;1,IF(ISNUMBER(INDEX(Import.PLE,$K192,FJ$16)),IF(INDEX(Import.PLE,$K192,FJ$16)&lt;=mediçao,DJ192,0),0),PLE!$AA$28*DJ192)</f>
        <v>0</v>
      </c>
    </row>
    <row r="193" spans="2:166" s="88" customFormat="1" ht="11.25" customHeight="1" x14ac:dyDescent="0.35">
      <c r="B193" s="118">
        <f t="shared" ca="1" si="3"/>
        <v>176</v>
      </c>
      <c r="C193" s="83" t="str">
        <f t="shared" si="4"/>
        <v>Serviço</v>
      </c>
      <c r="D193" s="138" t="s">
        <v>514</v>
      </c>
      <c r="E193" s="170" t="s">
        <v>515</v>
      </c>
      <c r="F193" s="137" t="s">
        <v>201</v>
      </c>
      <c r="G193" s="174">
        <f t="shared" si="5"/>
        <v>39.78</v>
      </c>
      <c r="H193" s="175">
        <f t="shared" si="6"/>
        <v>22.889894419306181</v>
      </c>
      <c r="I193" s="176">
        <v>910.56</v>
      </c>
      <c r="J193" s="86"/>
      <c r="K193" s="168">
        <f>deactivatedados.form1</f>
        <v>25</v>
      </c>
      <c r="L193" s="167" t="s">
        <v>725</v>
      </c>
      <c r="M193" s="87"/>
      <c r="N193" s="181">
        <v>39.78</v>
      </c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  <c r="AA193" s="181"/>
      <c r="AB193" s="181"/>
      <c r="AC193" s="181"/>
      <c r="AD193" s="181"/>
      <c r="AE193" s="181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181"/>
      <c r="AT193" s="181"/>
      <c r="AU193" s="181"/>
      <c r="AV193" s="181"/>
      <c r="AW193" s="181"/>
      <c r="AX193" s="181"/>
      <c r="AY193" s="181"/>
      <c r="AZ193" s="181"/>
      <c r="BA193" s="181"/>
      <c r="BB193" s="181"/>
      <c r="BC193" s="181"/>
      <c r="BD193" s="181"/>
      <c r="BE193" s="181"/>
      <c r="BF193" s="181"/>
      <c r="BG193" s="181"/>
      <c r="BH193" s="181"/>
      <c r="BI193" s="181"/>
      <c r="BJ193" s="181"/>
      <c r="BK193" s="181"/>
      <c r="BM193" s="119">
        <f t="shared" ca="1" si="7"/>
        <v>910.56</v>
      </c>
      <c r="BN193" s="119">
        <f t="shared" si="8"/>
        <v>0</v>
      </c>
      <c r="BO193" s="119">
        <f t="shared" si="9"/>
        <v>0</v>
      </c>
      <c r="BP193" s="119">
        <f t="shared" si="10"/>
        <v>0</v>
      </c>
      <c r="BQ193" s="119">
        <f t="shared" si="11"/>
        <v>0</v>
      </c>
      <c r="BR193" s="119">
        <f t="shared" si="12"/>
        <v>0</v>
      </c>
      <c r="BS193" s="119">
        <f t="shared" si="13"/>
        <v>0</v>
      </c>
      <c r="BT193" s="119">
        <f t="shared" si="14"/>
        <v>0</v>
      </c>
      <c r="BU193" s="119">
        <f t="shared" si="15"/>
        <v>0</v>
      </c>
      <c r="BV193" s="119">
        <f t="shared" si="16"/>
        <v>0</v>
      </c>
      <c r="BW193" s="119">
        <f t="shared" si="17"/>
        <v>0</v>
      </c>
      <c r="BX193" s="119">
        <f t="shared" si="18"/>
        <v>0</v>
      </c>
      <c r="BY193" s="119">
        <f t="shared" si="19"/>
        <v>0</v>
      </c>
      <c r="BZ193" s="119">
        <f t="shared" si="20"/>
        <v>0</v>
      </c>
      <c r="CA193" s="119">
        <f t="shared" si="21"/>
        <v>0</v>
      </c>
      <c r="CB193" s="119">
        <f t="shared" si="22"/>
        <v>0</v>
      </c>
      <c r="CC193" s="119">
        <f t="shared" si="23"/>
        <v>0</v>
      </c>
      <c r="CD193" s="119">
        <f t="shared" si="24"/>
        <v>0</v>
      </c>
      <c r="CE193" s="119">
        <f t="shared" si="25"/>
        <v>0</v>
      </c>
      <c r="CF193" s="119">
        <f t="shared" si="26"/>
        <v>0</v>
      </c>
      <c r="CG193" s="119">
        <f t="shared" si="27"/>
        <v>0</v>
      </c>
      <c r="CH193" s="119">
        <f t="shared" si="28"/>
        <v>0</v>
      </c>
      <c r="CI193" s="119">
        <f t="shared" si="29"/>
        <v>0</v>
      </c>
      <c r="CJ193" s="119">
        <f t="shared" si="30"/>
        <v>0</v>
      </c>
      <c r="CK193" s="119">
        <f t="shared" si="31"/>
        <v>0</v>
      </c>
      <c r="CL193" s="119">
        <f t="shared" si="32"/>
        <v>0</v>
      </c>
      <c r="CM193" s="119">
        <f t="shared" si="33"/>
        <v>0</v>
      </c>
      <c r="CN193" s="119">
        <f t="shared" si="34"/>
        <v>0</v>
      </c>
      <c r="CO193" s="119">
        <f t="shared" si="35"/>
        <v>0</v>
      </c>
      <c r="CP193" s="119">
        <f t="shared" si="36"/>
        <v>0</v>
      </c>
      <c r="CQ193" s="119">
        <f t="shared" si="37"/>
        <v>0</v>
      </c>
      <c r="CR193" s="119">
        <f t="shared" si="38"/>
        <v>0</v>
      </c>
      <c r="CS193" s="119">
        <f t="shared" si="39"/>
        <v>0</v>
      </c>
      <c r="CT193" s="119">
        <f t="shared" si="40"/>
        <v>0</v>
      </c>
      <c r="CU193" s="119">
        <f t="shared" si="41"/>
        <v>0</v>
      </c>
      <c r="CV193" s="119">
        <f t="shared" si="42"/>
        <v>0</v>
      </c>
      <c r="CW193" s="119">
        <f t="shared" si="43"/>
        <v>0</v>
      </c>
      <c r="CX193" s="119">
        <f t="shared" si="44"/>
        <v>0</v>
      </c>
      <c r="CY193" s="119">
        <f t="shared" si="45"/>
        <v>0</v>
      </c>
      <c r="CZ193" s="119">
        <f t="shared" si="46"/>
        <v>0</v>
      </c>
      <c r="DA193" s="119">
        <f t="shared" si="47"/>
        <v>0</v>
      </c>
      <c r="DB193" s="119">
        <f t="shared" si="48"/>
        <v>0</v>
      </c>
      <c r="DC193" s="119">
        <f t="shared" si="49"/>
        <v>0</v>
      </c>
      <c r="DD193" s="119">
        <f t="shared" si="50"/>
        <v>0</v>
      </c>
      <c r="DE193" s="119">
        <f t="shared" si="51"/>
        <v>0</v>
      </c>
      <c r="DF193" s="119">
        <f t="shared" si="52"/>
        <v>0</v>
      </c>
      <c r="DG193" s="119">
        <f t="shared" si="53"/>
        <v>0</v>
      </c>
      <c r="DH193" s="119">
        <f t="shared" si="54"/>
        <v>0</v>
      </c>
      <c r="DI193" s="119">
        <f t="shared" si="55"/>
        <v>0</v>
      </c>
      <c r="DJ193" s="119">
        <f t="shared" si="56"/>
        <v>0</v>
      </c>
      <c r="DK193" s="126" t="str">
        <f t="shared" si="57"/>
        <v>2</v>
      </c>
      <c r="DL193" s="126">
        <f t="shared" ca="1" si="58"/>
        <v>0</v>
      </c>
      <c r="DM193" s="119">
        <f ca="1">IF($K193&lt;&gt;1,IF(ISNUMBER(INDEX(Import.PLE,$K193,DM$16)),IF(INDEX(Import.PLE,$K193,DM$16)&lt;=mediçao,BM193,0),0),PLE!$AA$28*BM193)</f>
        <v>0</v>
      </c>
      <c r="DN193" s="119">
        <f ca="1">IF($K193&lt;&gt;1,IF(ISNUMBER(INDEX(Import.PLE,$K193,DN$16)),IF(INDEX(Import.PLE,$K193,DN$16)&lt;=mediçao,BN193,0),0),PLE!$AA$28*BN193)</f>
        <v>0</v>
      </c>
      <c r="DO193" s="119">
        <f ca="1">IF($K193&lt;&gt;1,IF(ISNUMBER(INDEX(Import.PLE,$K193,DO$16)),IF(INDEX(Import.PLE,$K193,DO$16)&lt;=mediçao,BO193,0),0),PLE!$AA$28*BO193)</f>
        <v>0</v>
      </c>
      <c r="DP193" s="119">
        <f ca="1">IF($K193&lt;&gt;1,IF(ISNUMBER(INDEX(Import.PLE,$K193,DP$16)),IF(INDEX(Import.PLE,$K193,DP$16)&lt;=mediçao,BP193,0),0),PLE!$AA$28*BP193)</f>
        <v>0</v>
      </c>
      <c r="DQ193" s="119">
        <f ca="1">IF($K193&lt;&gt;1,IF(ISNUMBER(INDEX(Import.PLE,$K193,DQ$16)),IF(INDEX(Import.PLE,$K193,DQ$16)&lt;=mediçao,BQ193,0),0),PLE!$AA$28*BQ193)</f>
        <v>0</v>
      </c>
      <c r="DR193" s="119">
        <f ca="1">IF($K193&lt;&gt;1,IF(ISNUMBER(INDEX(Import.PLE,$K193,DR$16)),IF(INDEX(Import.PLE,$K193,DR$16)&lt;=mediçao,BR193,0),0),PLE!$AA$28*BR193)</f>
        <v>0</v>
      </c>
      <c r="DS193" s="119">
        <f ca="1">IF($K193&lt;&gt;1,IF(ISNUMBER(INDEX(Import.PLE,$K193,DS$16)),IF(INDEX(Import.PLE,$K193,DS$16)&lt;=mediçao,BS193,0),0),PLE!$AA$28*BS193)</f>
        <v>0</v>
      </c>
      <c r="DT193" s="119">
        <f ca="1">IF($K193&lt;&gt;1,IF(ISNUMBER(INDEX(Import.PLE,$K193,DT$16)),IF(INDEX(Import.PLE,$K193,DT$16)&lt;=mediçao,BT193,0),0),PLE!$AA$28*BT193)</f>
        <v>0</v>
      </c>
      <c r="DU193" s="119">
        <f ca="1">IF($K193&lt;&gt;1,IF(ISNUMBER(INDEX(Import.PLE,$K193,DU$16)),IF(INDEX(Import.PLE,$K193,DU$16)&lt;=mediçao,BU193,0),0),PLE!$AA$28*BU193)</f>
        <v>0</v>
      </c>
      <c r="DV193" s="119">
        <f ca="1">IF($K193&lt;&gt;1,IF(ISNUMBER(INDEX(Import.PLE,$K193,DV$16)),IF(INDEX(Import.PLE,$K193,DV$16)&lt;=mediçao,BV193,0),0),PLE!$AA$28*BV193)</f>
        <v>0</v>
      </c>
      <c r="DW193" s="119">
        <f ca="1">IF($K193&lt;&gt;1,IF(ISNUMBER(INDEX(Import.PLE,$K193,DW$16)),IF(INDEX(Import.PLE,$K193,DW$16)&lt;=mediçao,BW193,0),0),PLE!$AA$28*BW193)</f>
        <v>0</v>
      </c>
      <c r="DX193" s="119">
        <f ca="1">IF($K193&lt;&gt;1,IF(ISNUMBER(INDEX(Import.PLE,$K193,DX$16)),IF(INDEX(Import.PLE,$K193,DX$16)&lt;=mediçao,BX193,0),0),PLE!$AA$28*BX193)</f>
        <v>0</v>
      </c>
      <c r="DY193" s="119">
        <f ca="1">IF($K193&lt;&gt;1,IF(ISNUMBER(INDEX(Import.PLE,$K193,DY$16)),IF(INDEX(Import.PLE,$K193,DY$16)&lt;=mediçao,BY193,0),0),PLE!$AA$28*BY193)</f>
        <v>0</v>
      </c>
      <c r="DZ193" s="119">
        <f ca="1">IF($K193&lt;&gt;1,IF(ISNUMBER(INDEX(Import.PLE,$K193,DZ$16)),IF(INDEX(Import.PLE,$K193,DZ$16)&lt;=mediçao,BZ193,0),0),PLE!$AA$28*BZ193)</f>
        <v>0</v>
      </c>
      <c r="EA193" s="119">
        <f ca="1">IF($K193&lt;&gt;1,IF(ISNUMBER(INDEX(Import.PLE,$K193,EA$16)),IF(INDEX(Import.PLE,$K193,EA$16)&lt;=mediçao,CA193,0),0),PLE!$AA$28*CA193)</f>
        <v>0</v>
      </c>
      <c r="EB193" s="119">
        <f ca="1">IF($K193&lt;&gt;1,IF(ISNUMBER(INDEX(Import.PLE,$K193,EB$16)),IF(INDEX(Import.PLE,$K193,EB$16)&lt;=mediçao,CB193,0),0),PLE!$AA$28*CB193)</f>
        <v>0</v>
      </c>
      <c r="EC193" s="119">
        <f ca="1">IF($K193&lt;&gt;1,IF(ISNUMBER(INDEX(Import.PLE,$K193,EC$16)),IF(INDEX(Import.PLE,$K193,EC$16)&lt;=mediçao,CC193,0),0),PLE!$AA$28*CC193)</f>
        <v>0</v>
      </c>
      <c r="ED193" s="119">
        <f ca="1">IF($K193&lt;&gt;1,IF(ISNUMBER(INDEX(Import.PLE,$K193,ED$16)),IF(INDEX(Import.PLE,$K193,ED$16)&lt;=mediçao,CD193,0),0),PLE!$AA$28*CD193)</f>
        <v>0</v>
      </c>
      <c r="EE193" s="119">
        <f ca="1">IF($K193&lt;&gt;1,IF(ISNUMBER(INDEX(Import.PLE,$K193,EE$16)),IF(INDEX(Import.PLE,$K193,EE$16)&lt;=mediçao,CE193,0),0),PLE!$AA$28*CE193)</f>
        <v>0</v>
      </c>
      <c r="EF193" s="119">
        <f ca="1">IF($K193&lt;&gt;1,IF(ISNUMBER(INDEX(Import.PLE,$K193,EF$16)),IF(INDEX(Import.PLE,$K193,EF$16)&lt;=mediçao,CF193,0),0),PLE!$AA$28*CF193)</f>
        <v>0</v>
      </c>
      <c r="EG193" s="119">
        <f ca="1">IF($K193&lt;&gt;1,IF(ISNUMBER(INDEX(Import.PLE,$K193,EG$16)),IF(INDEX(Import.PLE,$K193,EG$16)&lt;=mediçao,CG193,0),0),PLE!$AA$28*CG193)</f>
        <v>0</v>
      </c>
      <c r="EH193" s="119">
        <f ca="1">IF($K193&lt;&gt;1,IF(ISNUMBER(INDEX(Import.PLE,$K193,EH$16)),IF(INDEX(Import.PLE,$K193,EH$16)&lt;=mediçao,CH193,0),0),PLE!$AA$28*CH193)</f>
        <v>0</v>
      </c>
      <c r="EI193" s="119">
        <f ca="1">IF($K193&lt;&gt;1,IF(ISNUMBER(INDEX(Import.PLE,$K193,EI$16)),IF(INDEX(Import.PLE,$K193,EI$16)&lt;=mediçao,CI193,0),0),PLE!$AA$28*CI193)</f>
        <v>0</v>
      </c>
      <c r="EJ193" s="119">
        <f ca="1">IF($K193&lt;&gt;1,IF(ISNUMBER(INDEX(Import.PLE,$K193,EJ$16)),IF(INDEX(Import.PLE,$K193,EJ$16)&lt;=mediçao,CJ193,0),0),PLE!$AA$28*CJ193)</f>
        <v>0</v>
      </c>
      <c r="EK193" s="119">
        <f ca="1">IF($K193&lt;&gt;1,IF(ISNUMBER(INDEX(Import.PLE,$K193,EK$16)),IF(INDEX(Import.PLE,$K193,EK$16)&lt;=mediçao,CK193,0),0),PLE!$AA$28*CK193)</f>
        <v>0</v>
      </c>
      <c r="EL193" s="119">
        <f ca="1">IF($K193&lt;&gt;1,IF(ISNUMBER(INDEX(Import.PLE,$K193,EL$16)),IF(INDEX(Import.PLE,$K193,EL$16)&lt;=mediçao,CL193,0),0),PLE!$AA$28*CL193)</f>
        <v>0</v>
      </c>
      <c r="EM193" s="119">
        <f ca="1">IF($K193&lt;&gt;1,IF(ISNUMBER(INDEX(Import.PLE,$K193,EM$16)),IF(INDEX(Import.PLE,$K193,EM$16)&lt;=mediçao,CM193,0),0),PLE!$AA$28*CM193)</f>
        <v>0</v>
      </c>
      <c r="EN193" s="119">
        <f ca="1">IF($K193&lt;&gt;1,IF(ISNUMBER(INDEX(Import.PLE,$K193,EN$16)),IF(INDEX(Import.PLE,$K193,EN$16)&lt;=mediçao,CN193,0),0),PLE!$AA$28*CN193)</f>
        <v>0</v>
      </c>
      <c r="EO193" s="119">
        <f ca="1">IF($K193&lt;&gt;1,IF(ISNUMBER(INDEX(Import.PLE,$K193,EO$16)),IF(INDEX(Import.PLE,$K193,EO$16)&lt;=mediçao,CO193,0),0),PLE!$AA$28*CO193)</f>
        <v>0</v>
      </c>
      <c r="EP193" s="119">
        <f ca="1">IF($K193&lt;&gt;1,IF(ISNUMBER(INDEX(Import.PLE,$K193,EP$16)),IF(INDEX(Import.PLE,$K193,EP$16)&lt;=mediçao,CP193,0),0),PLE!$AA$28*CP193)</f>
        <v>0</v>
      </c>
      <c r="EQ193" s="119">
        <f ca="1">IF($K193&lt;&gt;1,IF(ISNUMBER(INDEX(Import.PLE,$K193,EQ$16)),IF(INDEX(Import.PLE,$K193,EQ$16)&lt;=mediçao,CQ193,0),0),PLE!$AA$28*CQ193)</f>
        <v>0</v>
      </c>
      <c r="ER193" s="119">
        <f ca="1">IF($K193&lt;&gt;1,IF(ISNUMBER(INDEX(Import.PLE,$K193,ER$16)),IF(INDEX(Import.PLE,$K193,ER$16)&lt;=mediçao,CR193,0),0),PLE!$AA$28*CR193)</f>
        <v>0</v>
      </c>
      <c r="ES193" s="119">
        <f ca="1">IF($K193&lt;&gt;1,IF(ISNUMBER(INDEX(Import.PLE,$K193,ES$16)),IF(INDEX(Import.PLE,$K193,ES$16)&lt;=mediçao,CS193,0),0),PLE!$AA$28*CS193)</f>
        <v>0</v>
      </c>
      <c r="ET193" s="119">
        <f ca="1">IF($K193&lt;&gt;1,IF(ISNUMBER(INDEX(Import.PLE,$K193,ET$16)),IF(INDEX(Import.PLE,$K193,ET$16)&lt;=mediçao,CT193,0),0),PLE!$AA$28*CT193)</f>
        <v>0</v>
      </c>
      <c r="EU193" s="119">
        <f ca="1">IF($K193&lt;&gt;1,IF(ISNUMBER(INDEX(Import.PLE,$K193,EU$16)),IF(INDEX(Import.PLE,$K193,EU$16)&lt;=mediçao,CU193,0),0),PLE!$AA$28*CU193)</f>
        <v>0</v>
      </c>
      <c r="EV193" s="119">
        <f ca="1">IF($K193&lt;&gt;1,IF(ISNUMBER(INDEX(Import.PLE,$K193,EV$16)),IF(INDEX(Import.PLE,$K193,EV$16)&lt;=mediçao,CV193,0),0),PLE!$AA$28*CV193)</f>
        <v>0</v>
      </c>
      <c r="EW193" s="119">
        <f ca="1">IF($K193&lt;&gt;1,IF(ISNUMBER(INDEX(Import.PLE,$K193,EW$16)),IF(INDEX(Import.PLE,$K193,EW$16)&lt;=mediçao,CW193,0),0),PLE!$AA$28*CW193)</f>
        <v>0</v>
      </c>
      <c r="EX193" s="119">
        <f ca="1">IF($K193&lt;&gt;1,IF(ISNUMBER(INDEX(Import.PLE,$K193,EX$16)),IF(INDEX(Import.PLE,$K193,EX$16)&lt;=mediçao,CX193,0),0),PLE!$AA$28*CX193)</f>
        <v>0</v>
      </c>
      <c r="EY193" s="119">
        <f ca="1">IF($K193&lt;&gt;1,IF(ISNUMBER(INDEX(Import.PLE,$K193,EY$16)),IF(INDEX(Import.PLE,$K193,EY$16)&lt;=mediçao,CY193,0),0),PLE!$AA$28*CY193)</f>
        <v>0</v>
      </c>
      <c r="EZ193" s="119">
        <f ca="1">IF($K193&lt;&gt;1,IF(ISNUMBER(INDEX(Import.PLE,$K193,EZ$16)),IF(INDEX(Import.PLE,$K193,EZ$16)&lt;=mediçao,CZ193,0),0),PLE!$AA$28*CZ193)</f>
        <v>0</v>
      </c>
      <c r="FA193" s="119">
        <f ca="1">IF($K193&lt;&gt;1,IF(ISNUMBER(INDEX(Import.PLE,$K193,FA$16)),IF(INDEX(Import.PLE,$K193,FA$16)&lt;=mediçao,DA193,0),0),PLE!$AA$28*DA193)</f>
        <v>0</v>
      </c>
      <c r="FB193" s="119">
        <f ca="1">IF($K193&lt;&gt;1,IF(ISNUMBER(INDEX(Import.PLE,$K193,FB$16)),IF(INDEX(Import.PLE,$K193,FB$16)&lt;=mediçao,DB193,0),0),PLE!$AA$28*DB193)</f>
        <v>0</v>
      </c>
      <c r="FC193" s="119">
        <f ca="1">IF($K193&lt;&gt;1,IF(ISNUMBER(INDEX(Import.PLE,$K193,FC$16)),IF(INDEX(Import.PLE,$K193,FC$16)&lt;=mediçao,DC193,0),0),PLE!$AA$28*DC193)</f>
        <v>0</v>
      </c>
      <c r="FD193" s="119">
        <f ca="1">IF($K193&lt;&gt;1,IF(ISNUMBER(INDEX(Import.PLE,$K193,FD$16)),IF(INDEX(Import.PLE,$K193,FD$16)&lt;=mediçao,DD193,0),0),PLE!$AA$28*DD193)</f>
        <v>0</v>
      </c>
      <c r="FE193" s="119">
        <f ca="1">IF($K193&lt;&gt;1,IF(ISNUMBER(INDEX(Import.PLE,$K193,FE$16)),IF(INDEX(Import.PLE,$K193,FE$16)&lt;=mediçao,DE193,0),0),PLE!$AA$28*DE193)</f>
        <v>0</v>
      </c>
      <c r="FF193" s="119">
        <f ca="1">IF($K193&lt;&gt;1,IF(ISNUMBER(INDEX(Import.PLE,$K193,FF$16)),IF(INDEX(Import.PLE,$K193,FF$16)&lt;=mediçao,DF193,0),0),PLE!$AA$28*DF193)</f>
        <v>0</v>
      </c>
      <c r="FG193" s="119">
        <f ca="1">IF($K193&lt;&gt;1,IF(ISNUMBER(INDEX(Import.PLE,$K193,FG$16)),IF(INDEX(Import.PLE,$K193,FG$16)&lt;=mediçao,DG193,0),0),PLE!$AA$28*DG193)</f>
        <v>0</v>
      </c>
      <c r="FH193" s="119">
        <f ca="1">IF($K193&lt;&gt;1,IF(ISNUMBER(INDEX(Import.PLE,$K193,FH$16)),IF(INDEX(Import.PLE,$K193,FH$16)&lt;=mediçao,DH193,0),0),PLE!$AA$28*DH193)</f>
        <v>0</v>
      </c>
      <c r="FI193" s="119">
        <f ca="1">IF($K193&lt;&gt;1,IF(ISNUMBER(INDEX(Import.PLE,$K193,FI$16)),IF(INDEX(Import.PLE,$K193,FI$16)&lt;=mediçao,DI193,0),0),PLE!$AA$28*DI193)</f>
        <v>0</v>
      </c>
      <c r="FJ193" s="119">
        <f ca="1">IF($K193&lt;&gt;1,IF(ISNUMBER(INDEX(Import.PLE,$K193,FJ$16)),IF(INDEX(Import.PLE,$K193,FJ$16)&lt;=mediçao,DJ193,0),0),PLE!$AA$28*DJ193)</f>
        <v>0</v>
      </c>
    </row>
    <row r="194" spans="2:166" s="88" customFormat="1" ht="11.25" customHeight="1" x14ac:dyDescent="0.35">
      <c r="B194" s="118">
        <f t="shared" ca="1" si="3"/>
        <v>177</v>
      </c>
      <c r="C194" s="83" t="str">
        <f t="shared" si="4"/>
        <v>Serviço</v>
      </c>
      <c r="D194" s="138" t="s">
        <v>516</v>
      </c>
      <c r="E194" s="170" t="s">
        <v>517</v>
      </c>
      <c r="F194" s="137" t="s">
        <v>201</v>
      </c>
      <c r="G194" s="174">
        <f t="shared" si="5"/>
        <v>39.78</v>
      </c>
      <c r="H194" s="175">
        <f t="shared" si="6"/>
        <v>113.6500754147813</v>
      </c>
      <c r="I194" s="176">
        <v>4521</v>
      </c>
      <c r="J194" s="86"/>
      <c r="K194" s="168">
        <f>deactivatedados.form1</f>
        <v>25</v>
      </c>
      <c r="L194" s="167" t="s">
        <v>725</v>
      </c>
      <c r="M194" s="87"/>
      <c r="N194" s="181">
        <v>39.78</v>
      </c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1"/>
      <c r="AV194" s="181"/>
      <c r="AW194" s="181"/>
      <c r="AX194" s="181"/>
      <c r="AY194" s="181"/>
      <c r="AZ194" s="181"/>
      <c r="BA194" s="181"/>
      <c r="BB194" s="181"/>
      <c r="BC194" s="181"/>
      <c r="BD194" s="181"/>
      <c r="BE194" s="181"/>
      <c r="BF194" s="181"/>
      <c r="BG194" s="181"/>
      <c r="BH194" s="181"/>
      <c r="BI194" s="181"/>
      <c r="BJ194" s="181"/>
      <c r="BK194" s="181"/>
      <c r="BM194" s="119">
        <f t="shared" ca="1" si="7"/>
        <v>4521</v>
      </c>
      <c r="BN194" s="119">
        <f t="shared" si="8"/>
        <v>0</v>
      </c>
      <c r="BO194" s="119">
        <f t="shared" si="9"/>
        <v>0</v>
      </c>
      <c r="BP194" s="119">
        <f t="shared" si="10"/>
        <v>0</v>
      </c>
      <c r="BQ194" s="119">
        <f t="shared" si="11"/>
        <v>0</v>
      </c>
      <c r="BR194" s="119">
        <f t="shared" si="12"/>
        <v>0</v>
      </c>
      <c r="BS194" s="119">
        <f t="shared" si="13"/>
        <v>0</v>
      </c>
      <c r="BT194" s="119">
        <f t="shared" si="14"/>
        <v>0</v>
      </c>
      <c r="BU194" s="119">
        <f t="shared" si="15"/>
        <v>0</v>
      </c>
      <c r="BV194" s="119">
        <f t="shared" si="16"/>
        <v>0</v>
      </c>
      <c r="BW194" s="119">
        <f t="shared" si="17"/>
        <v>0</v>
      </c>
      <c r="BX194" s="119">
        <f t="shared" si="18"/>
        <v>0</v>
      </c>
      <c r="BY194" s="119">
        <f t="shared" si="19"/>
        <v>0</v>
      </c>
      <c r="BZ194" s="119">
        <f t="shared" si="20"/>
        <v>0</v>
      </c>
      <c r="CA194" s="119">
        <f t="shared" si="21"/>
        <v>0</v>
      </c>
      <c r="CB194" s="119">
        <f t="shared" si="22"/>
        <v>0</v>
      </c>
      <c r="CC194" s="119">
        <f t="shared" si="23"/>
        <v>0</v>
      </c>
      <c r="CD194" s="119">
        <f t="shared" si="24"/>
        <v>0</v>
      </c>
      <c r="CE194" s="119">
        <f t="shared" si="25"/>
        <v>0</v>
      </c>
      <c r="CF194" s="119">
        <f t="shared" si="26"/>
        <v>0</v>
      </c>
      <c r="CG194" s="119">
        <f t="shared" si="27"/>
        <v>0</v>
      </c>
      <c r="CH194" s="119">
        <f t="shared" si="28"/>
        <v>0</v>
      </c>
      <c r="CI194" s="119">
        <f t="shared" si="29"/>
        <v>0</v>
      </c>
      <c r="CJ194" s="119">
        <f t="shared" si="30"/>
        <v>0</v>
      </c>
      <c r="CK194" s="119">
        <f t="shared" si="31"/>
        <v>0</v>
      </c>
      <c r="CL194" s="119">
        <f t="shared" si="32"/>
        <v>0</v>
      </c>
      <c r="CM194" s="119">
        <f t="shared" si="33"/>
        <v>0</v>
      </c>
      <c r="CN194" s="119">
        <f t="shared" si="34"/>
        <v>0</v>
      </c>
      <c r="CO194" s="119">
        <f t="shared" si="35"/>
        <v>0</v>
      </c>
      <c r="CP194" s="119">
        <f t="shared" si="36"/>
        <v>0</v>
      </c>
      <c r="CQ194" s="119">
        <f t="shared" si="37"/>
        <v>0</v>
      </c>
      <c r="CR194" s="119">
        <f t="shared" si="38"/>
        <v>0</v>
      </c>
      <c r="CS194" s="119">
        <f t="shared" si="39"/>
        <v>0</v>
      </c>
      <c r="CT194" s="119">
        <f t="shared" si="40"/>
        <v>0</v>
      </c>
      <c r="CU194" s="119">
        <f t="shared" si="41"/>
        <v>0</v>
      </c>
      <c r="CV194" s="119">
        <f t="shared" si="42"/>
        <v>0</v>
      </c>
      <c r="CW194" s="119">
        <f t="shared" si="43"/>
        <v>0</v>
      </c>
      <c r="CX194" s="119">
        <f t="shared" si="44"/>
        <v>0</v>
      </c>
      <c r="CY194" s="119">
        <f t="shared" si="45"/>
        <v>0</v>
      </c>
      <c r="CZ194" s="119">
        <f t="shared" si="46"/>
        <v>0</v>
      </c>
      <c r="DA194" s="119">
        <f t="shared" si="47"/>
        <v>0</v>
      </c>
      <c r="DB194" s="119">
        <f t="shared" si="48"/>
        <v>0</v>
      </c>
      <c r="DC194" s="119">
        <f t="shared" si="49"/>
        <v>0</v>
      </c>
      <c r="DD194" s="119">
        <f t="shared" si="50"/>
        <v>0</v>
      </c>
      <c r="DE194" s="119">
        <f t="shared" si="51"/>
        <v>0</v>
      </c>
      <c r="DF194" s="119">
        <f t="shared" si="52"/>
        <v>0</v>
      </c>
      <c r="DG194" s="119">
        <f t="shared" si="53"/>
        <v>0</v>
      </c>
      <c r="DH194" s="119">
        <f t="shared" si="54"/>
        <v>0</v>
      </c>
      <c r="DI194" s="119">
        <f t="shared" si="55"/>
        <v>0</v>
      </c>
      <c r="DJ194" s="119">
        <f t="shared" si="56"/>
        <v>0</v>
      </c>
      <c r="DK194" s="126" t="str">
        <f t="shared" si="57"/>
        <v>2</v>
      </c>
      <c r="DL194" s="126">
        <f t="shared" ca="1" si="58"/>
        <v>0</v>
      </c>
      <c r="DM194" s="119">
        <f ca="1">IF($K194&lt;&gt;1,IF(ISNUMBER(INDEX(Import.PLE,$K194,DM$16)),IF(INDEX(Import.PLE,$K194,DM$16)&lt;=mediçao,BM194,0),0),PLE!$AA$28*BM194)</f>
        <v>0</v>
      </c>
      <c r="DN194" s="119">
        <f ca="1">IF($K194&lt;&gt;1,IF(ISNUMBER(INDEX(Import.PLE,$K194,DN$16)),IF(INDEX(Import.PLE,$K194,DN$16)&lt;=mediçao,BN194,0),0),PLE!$AA$28*BN194)</f>
        <v>0</v>
      </c>
      <c r="DO194" s="119">
        <f ca="1">IF($K194&lt;&gt;1,IF(ISNUMBER(INDEX(Import.PLE,$K194,DO$16)),IF(INDEX(Import.PLE,$K194,DO$16)&lt;=mediçao,BO194,0),0),PLE!$AA$28*BO194)</f>
        <v>0</v>
      </c>
      <c r="DP194" s="119">
        <f ca="1">IF($K194&lt;&gt;1,IF(ISNUMBER(INDEX(Import.PLE,$K194,DP$16)),IF(INDEX(Import.PLE,$K194,DP$16)&lt;=mediçao,BP194,0),0),PLE!$AA$28*BP194)</f>
        <v>0</v>
      </c>
      <c r="DQ194" s="119">
        <f ca="1">IF($K194&lt;&gt;1,IF(ISNUMBER(INDEX(Import.PLE,$K194,DQ$16)),IF(INDEX(Import.PLE,$K194,DQ$16)&lt;=mediçao,BQ194,0),0),PLE!$AA$28*BQ194)</f>
        <v>0</v>
      </c>
      <c r="DR194" s="119">
        <f ca="1">IF($K194&lt;&gt;1,IF(ISNUMBER(INDEX(Import.PLE,$K194,DR$16)),IF(INDEX(Import.PLE,$K194,DR$16)&lt;=mediçao,BR194,0),0),PLE!$AA$28*BR194)</f>
        <v>0</v>
      </c>
      <c r="DS194" s="119">
        <f ca="1">IF($K194&lt;&gt;1,IF(ISNUMBER(INDEX(Import.PLE,$K194,DS$16)),IF(INDEX(Import.PLE,$K194,DS$16)&lt;=mediçao,BS194,0),0),PLE!$AA$28*BS194)</f>
        <v>0</v>
      </c>
      <c r="DT194" s="119">
        <f ca="1">IF($K194&lt;&gt;1,IF(ISNUMBER(INDEX(Import.PLE,$K194,DT$16)),IF(INDEX(Import.PLE,$K194,DT$16)&lt;=mediçao,BT194,0),0),PLE!$AA$28*BT194)</f>
        <v>0</v>
      </c>
      <c r="DU194" s="119">
        <f ca="1">IF($K194&lt;&gt;1,IF(ISNUMBER(INDEX(Import.PLE,$K194,DU$16)),IF(INDEX(Import.PLE,$K194,DU$16)&lt;=mediçao,BU194,0),0),PLE!$AA$28*BU194)</f>
        <v>0</v>
      </c>
      <c r="DV194" s="119">
        <f ca="1">IF($K194&lt;&gt;1,IF(ISNUMBER(INDEX(Import.PLE,$K194,DV$16)),IF(INDEX(Import.PLE,$K194,DV$16)&lt;=mediçao,BV194,0),0),PLE!$AA$28*BV194)</f>
        <v>0</v>
      </c>
      <c r="DW194" s="119">
        <f ca="1">IF($K194&lt;&gt;1,IF(ISNUMBER(INDEX(Import.PLE,$K194,DW$16)),IF(INDEX(Import.PLE,$K194,DW$16)&lt;=mediçao,BW194,0),0),PLE!$AA$28*BW194)</f>
        <v>0</v>
      </c>
      <c r="DX194" s="119">
        <f ca="1">IF($K194&lt;&gt;1,IF(ISNUMBER(INDEX(Import.PLE,$K194,DX$16)),IF(INDEX(Import.PLE,$K194,DX$16)&lt;=mediçao,BX194,0),0),PLE!$AA$28*BX194)</f>
        <v>0</v>
      </c>
      <c r="DY194" s="119">
        <f ca="1">IF($K194&lt;&gt;1,IF(ISNUMBER(INDEX(Import.PLE,$K194,DY$16)),IF(INDEX(Import.PLE,$K194,DY$16)&lt;=mediçao,BY194,0),0),PLE!$AA$28*BY194)</f>
        <v>0</v>
      </c>
      <c r="DZ194" s="119">
        <f ca="1">IF($K194&lt;&gt;1,IF(ISNUMBER(INDEX(Import.PLE,$K194,DZ$16)),IF(INDEX(Import.PLE,$K194,DZ$16)&lt;=mediçao,BZ194,0),0),PLE!$AA$28*BZ194)</f>
        <v>0</v>
      </c>
      <c r="EA194" s="119">
        <f ca="1">IF($K194&lt;&gt;1,IF(ISNUMBER(INDEX(Import.PLE,$K194,EA$16)),IF(INDEX(Import.PLE,$K194,EA$16)&lt;=mediçao,CA194,0),0),PLE!$AA$28*CA194)</f>
        <v>0</v>
      </c>
      <c r="EB194" s="119">
        <f ca="1">IF($K194&lt;&gt;1,IF(ISNUMBER(INDEX(Import.PLE,$K194,EB$16)),IF(INDEX(Import.PLE,$K194,EB$16)&lt;=mediçao,CB194,0),0),PLE!$AA$28*CB194)</f>
        <v>0</v>
      </c>
      <c r="EC194" s="119">
        <f ca="1">IF($K194&lt;&gt;1,IF(ISNUMBER(INDEX(Import.PLE,$K194,EC$16)),IF(INDEX(Import.PLE,$K194,EC$16)&lt;=mediçao,CC194,0),0),PLE!$AA$28*CC194)</f>
        <v>0</v>
      </c>
      <c r="ED194" s="119">
        <f ca="1">IF($K194&lt;&gt;1,IF(ISNUMBER(INDEX(Import.PLE,$K194,ED$16)),IF(INDEX(Import.PLE,$K194,ED$16)&lt;=mediçao,CD194,0),0),PLE!$AA$28*CD194)</f>
        <v>0</v>
      </c>
      <c r="EE194" s="119">
        <f ca="1">IF($K194&lt;&gt;1,IF(ISNUMBER(INDEX(Import.PLE,$K194,EE$16)),IF(INDEX(Import.PLE,$K194,EE$16)&lt;=mediçao,CE194,0),0),PLE!$AA$28*CE194)</f>
        <v>0</v>
      </c>
      <c r="EF194" s="119">
        <f ca="1">IF($K194&lt;&gt;1,IF(ISNUMBER(INDEX(Import.PLE,$K194,EF$16)),IF(INDEX(Import.PLE,$K194,EF$16)&lt;=mediçao,CF194,0),0),PLE!$AA$28*CF194)</f>
        <v>0</v>
      </c>
      <c r="EG194" s="119">
        <f ca="1">IF($K194&lt;&gt;1,IF(ISNUMBER(INDEX(Import.PLE,$K194,EG$16)),IF(INDEX(Import.PLE,$K194,EG$16)&lt;=mediçao,CG194,0),0),PLE!$AA$28*CG194)</f>
        <v>0</v>
      </c>
      <c r="EH194" s="119">
        <f ca="1">IF($K194&lt;&gt;1,IF(ISNUMBER(INDEX(Import.PLE,$K194,EH$16)),IF(INDEX(Import.PLE,$K194,EH$16)&lt;=mediçao,CH194,0),0),PLE!$AA$28*CH194)</f>
        <v>0</v>
      </c>
      <c r="EI194" s="119">
        <f ca="1">IF($K194&lt;&gt;1,IF(ISNUMBER(INDEX(Import.PLE,$K194,EI$16)),IF(INDEX(Import.PLE,$K194,EI$16)&lt;=mediçao,CI194,0),0),PLE!$AA$28*CI194)</f>
        <v>0</v>
      </c>
      <c r="EJ194" s="119">
        <f ca="1">IF($K194&lt;&gt;1,IF(ISNUMBER(INDEX(Import.PLE,$K194,EJ$16)),IF(INDEX(Import.PLE,$K194,EJ$16)&lt;=mediçao,CJ194,0),0),PLE!$AA$28*CJ194)</f>
        <v>0</v>
      </c>
      <c r="EK194" s="119">
        <f ca="1">IF($K194&lt;&gt;1,IF(ISNUMBER(INDEX(Import.PLE,$K194,EK$16)),IF(INDEX(Import.PLE,$K194,EK$16)&lt;=mediçao,CK194,0),0),PLE!$AA$28*CK194)</f>
        <v>0</v>
      </c>
      <c r="EL194" s="119">
        <f ca="1">IF($K194&lt;&gt;1,IF(ISNUMBER(INDEX(Import.PLE,$K194,EL$16)),IF(INDEX(Import.PLE,$K194,EL$16)&lt;=mediçao,CL194,0),0),PLE!$AA$28*CL194)</f>
        <v>0</v>
      </c>
      <c r="EM194" s="119">
        <f ca="1">IF($K194&lt;&gt;1,IF(ISNUMBER(INDEX(Import.PLE,$K194,EM$16)),IF(INDEX(Import.PLE,$K194,EM$16)&lt;=mediçao,CM194,0),0),PLE!$AA$28*CM194)</f>
        <v>0</v>
      </c>
      <c r="EN194" s="119">
        <f ca="1">IF($K194&lt;&gt;1,IF(ISNUMBER(INDEX(Import.PLE,$K194,EN$16)),IF(INDEX(Import.PLE,$K194,EN$16)&lt;=mediçao,CN194,0),0),PLE!$AA$28*CN194)</f>
        <v>0</v>
      </c>
      <c r="EO194" s="119">
        <f ca="1">IF($K194&lt;&gt;1,IF(ISNUMBER(INDEX(Import.PLE,$K194,EO$16)),IF(INDEX(Import.PLE,$K194,EO$16)&lt;=mediçao,CO194,0),0),PLE!$AA$28*CO194)</f>
        <v>0</v>
      </c>
      <c r="EP194" s="119">
        <f ca="1">IF($K194&lt;&gt;1,IF(ISNUMBER(INDEX(Import.PLE,$K194,EP$16)),IF(INDEX(Import.PLE,$K194,EP$16)&lt;=mediçao,CP194,0),0),PLE!$AA$28*CP194)</f>
        <v>0</v>
      </c>
      <c r="EQ194" s="119">
        <f ca="1">IF($K194&lt;&gt;1,IF(ISNUMBER(INDEX(Import.PLE,$K194,EQ$16)),IF(INDEX(Import.PLE,$K194,EQ$16)&lt;=mediçao,CQ194,0),0),PLE!$AA$28*CQ194)</f>
        <v>0</v>
      </c>
      <c r="ER194" s="119">
        <f ca="1">IF($K194&lt;&gt;1,IF(ISNUMBER(INDEX(Import.PLE,$K194,ER$16)),IF(INDEX(Import.PLE,$K194,ER$16)&lt;=mediçao,CR194,0),0),PLE!$AA$28*CR194)</f>
        <v>0</v>
      </c>
      <c r="ES194" s="119">
        <f ca="1">IF($K194&lt;&gt;1,IF(ISNUMBER(INDEX(Import.PLE,$K194,ES$16)),IF(INDEX(Import.PLE,$K194,ES$16)&lt;=mediçao,CS194,0),0),PLE!$AA$28*CS194)</f>
        <v>0</v>
      </c>
      <c r="ET194" s="119">
        <f ca="1">IF($K194&lt;&gt;1,IF(ISNUMBER(INDEX(Import.PLE,$K194,ET$16)),IF(INDEX(Import.PLE,$K194,ET$16)&lt;=mediçao,CT194,0),0),PLE!$AA$28*CT194)</f>
        <v>0</v>
      </c>
      <c r="EU194" s="119">
        <f ca="1">IF($K194&lt;&gt;1,IF(ISNUMBER(INDEX(Import.PLE,$K194,EU$16)),IF(INDEX(Import.PLE,$K194,EU$16)&lt;=mediçao,CU194,0),0),PLE!$AA$28*CU194)</f>
        <v>0</v>
      </c>
      <c r="EV194" s="119">
        <f ca="1">IF($K194&lt;&gt;1,IF(ISNUMBER(INDEX(Import.PLE,$K194,EV$16)),IF(INDEX(Import.PLE,$K194,EV$16)&lt;=mediçao,CV194,0),0),PLE!$AA$28*CV194)</f>
        <v>0</v>
      </c>
      <c r="EW194" s="119">
        <f ca="1">IF($K194&lt;&gt;1,IF(ISNUMBER(INDEX(Import.PLE,$K194,EW$16)),IF(INDEX(Import.PLE,$K194,EW$16)&lt;=mediçao,CW194,0),0),PLE!$AA$28*CW194)</f>
        <v>0</v>
      </c>
      <c r="EX194" s="119">
        <f ca="1">IF($K194&lt;&gt;1,IF(ISNUMBER(INDEX(Import.PLE,$K194,EX$16)),IF(INDEX(Import.PLE,$K194,EX$16)&lt;=mediçao,CX194,0),0),PLE!$AA$28*CX194)</f>
        <v>0</v>
      </c>
      <c r="EY194" s="119">
        <f ca="1">IF($K194&lt;&gt;1,IF(ISNUMBER(INDEX(Import.PLE,$K194,EY$16)),IF(INDEX(Import.PLE,$K194,EY$16)&lt;=mediçao,CY194,0),0),PLE!$AA$28*CY194)</f>
        <v>0</v>
      </c>
      <c r="EZ194" s="119">
        <f ca="1">IF($K194&lt;&gt;1,IF(ISNUMBER(INDEX(Import.PLE,$K194,EZ$16)),IF(INDEX(Import.PLE,$K194,EZ$16)&lt;=mediçao,CZ194,0),0),PLE!$AA$28*CZ194)</f>
        <v>0</v>
      </c>
      <c r="FA194" s="119">
        <f ca="1">IF($K194&lt;&gt;1,IF(ISNUMBER(INDEX(Import.PLE,$K194,FA$16)),IF(INDEX(Import.PLE,$K194,FA$16)&lt;=mediçao,DA194,0),0),PLE!$AA$28*DA194)</f>
        <v>0</v>
      </c>
      <c r="FB194" s="119">
        <f ca="1">IF($K194&lt;&gt;1,IF(ISNUMBER(INDEX(Import.PLE,$K194,FB$16)),IF(INDEX(Import.PLE,$K194,FB$16)&lt;=mediçao,DB194,0),0),PLE!$AA$28*DB194)</f>
        <v>0</v>
      </c>
      <c r="FC194" s="119">
        <f ca="1">IF($K194&lt;&gt;1,IF(ISNUMBER(INDEX(Import.PLE,$K194,FC$16)),IF(INDEX(Import.PLE,$K194,FC$16)&lt;=mediçao,DC194,0),0),PLE!$AA$28*DC194)</f>
        <v>0</v>
      </c>
      <c r="FD194" s="119">
        <f ca="1">IF($K194&lt;&gt;1,IF(ISNUMBER(INDEX(Import.PLE,$K194,FD$16)),IF(INDEX(Import.PLE,$K194,FD$16)&lt;=mediçao,DD194,0),0),PLE!$AA$28*DD194)</f>
        <v>0</v>
      </c>
      <c r="FE194" s="119">
        <f ca="1">IF($K194&lt;&gt;1,IF(ISNUMBER(INDEX(Import.PLE,$K194,FE$16)),IF(INDEX(Import.PLE,$K194,FE$16)&lt;=mediçao,DE194,0),0),PLE!$AA$28*DE194)</f>
        <v>0</v>
      </c>
      <c r="FF194" s="119">
        <f ca="1">IF($K194&lt;&gt;1,IF(ISNUMBER(INDEX(Import.PLE,$K194,FF$16)),IF(INDEX(Import.PLE,$K194,FF$16)&lt;=mediçao,DF194,0),0),PLE!$AA$28*DF194)</f>
        <v>0</v>
      </c>
      <c r="FG194" s="119">
        <f ca="1">IF($K194&lt;&gt;1,IF(ISNUMBER(INDEX(Import.PLE,$K194,FG$16)),IF(INDEX(Import.PLE,$K194,FG$16)&lt;=mediçao,DG194,0),0),PLE!$AA$28*DG194)</f>
        <v>0</v>
      </c>
      <c r="FH194" s="119">
        <f ca="1">IF($K194&lt;&gt;1,IF(ISNUMBER(INDEX(Import.PLE,$K194,FH$16)),IF(INDEX(Import.PLE,$K194,FH$16)&lt;=mediçao,DH194,0),0),PLE!$AA$28*DH194)</f>
        <v>0</v>
      </c>
      <c r="FI194" s="119">
        <f ca="1">IF($K194&lt;&gt;1,IF(ISNUMBER(INDEX(Import.PLE,$K194,FI$16)),IF(INDEX(Import.PLE,$K194,FI$16)&lt;=mediçao,DI194,0),0),PLE!$AA$28*DI194)</f>
        <v>0</v>
      </c>
      <c r="FJ194" s="119">
        <f ca="1">IF($K194&lt;&gt;1,IF(ISNUMBER(INDEX(Import.PLE,$K194,FJ$16)),IF(INDEX(Import.PLE,$K194,FJ$16)&lt;=mediçao,DJ194,0),0),PLE!$AA$28*DJ194)</f>
        <v>0</v>
      </c>
    </row>
    <row r="195" spans="2:166" s="88" customFormat="1" ht="11.25" customHeight="1" x14ac:dyDescent="0.35">
      <c r="B195" s="118">
        <f t="shared" ca="1" si="3"/>
        <v>178</v>
      </c>
      <c r="C195" s="83" t="str">
        <f t="shared" si="4"/>
        <v>Serviço</v>
      </c>
      <c r="D195" s="138" t="s">
        <v>518</v>
      </c>
      <c r="E195" s="170" t="s">
        <v>519</v>
      </c>
      <c r="F195" s="137" t="s">
        <v>201</v>
      </c>
      <c r="G195" s="174">
        <f t="shared" si="5"/>
        <v>39.78</v>
      </c>
      <c r="H195" s="175">
        <f t="shared" si="6"/>
        <v>46.190045248868778</v>
      </c>
      <c r="I195" s="176">
        <v>1837.44</v>
      </c>
      <c r="J195" s="86"/>
      <c r="K195" s="168">
        <f>deactivatedados.form1</f>
        <v>25</v>
      </c>
      <c r="L195" s="167" t="s">
        <v>725</v>
      </c>
      <c r="M195" s="87"/>
      <c r="N195" s="181">
        <v>39.78</v>
      </c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  <c r="AA195" s="181"/>
      <c r="AB195" s="181"/>
      <c r="AC195" s="181"/>
      <c r="AD195" s="181"/>
      <c r="AE195" s="181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1"/>
      <c r="AT195" s="181"/>
      <c r="AU195" s="181"/>
      <c r="AV195" s="181"/>
      <c r="AW195" s="181"/>
      <c r="AX195" s="181"/>
      <c r="AY195" s="181"/>
      <c r="AZ195" s="181"/>
      <c r="BA195" s="181"/>
      <c r="BB195" s="181"/>
      <c r="BC195" s="181"/>
      <c r="BD195" s="181"/>
      <c r="BE195" s="181"/>
      <c r="BF195" s="181"/>
      <c r="BG195" s="181"/>
      <c r="BH195" s="181"/>
      <c r="BI195" s="181"/>
      <c r="BJ195" s="181"/>
      <c r="BK195" s="181"/>
      <c r="BM195" s="119">
        <f t="shared" ca="1" si="7"/>
        <v>1837.44</v>
      </c>
      <c r="BN195" s="119">
        <f t="shared" si="8"/>
        <v>0</v>
      </c>
      <c r="BO195" s="119">
        <f t="shared" si="9"/>
        <v>0</v>
      </c>
      <c r="BP195" s="119">
        <f t="shared" si="10"/>
        <v>0</v>
      </c>
      <c r="BQ195" s="119">
        <f t="shared" si="11"/>
        <v>0</v>
      </c>
      <c r="BR195" s="119">
        <f t="shared" si="12"/>
        <v>0</v>
      </c>
      <c r="BS195" s="119">
        <f t="shared" si="13"/>
        <v>0</v>
      </c>
      <c r="BT195" s="119">
        <f t="shared" si="14"/>
        <v>0</v>
      </c>
      <c r="BU195" s="119">
        <f t="shared" si="15"/>
        <v>0</v>
      </c>
      <c r="BV195" s="119">
        <f t="shared" si="16"/>
        <v>0</v>
      </c>
      <c r="BW195" s="119">
        <f t="shared" si="17"/>
        <v>0</v>
      </c>
      <c r="BX195" s="119">
        <f t="shared" si="18"/>
        <v>0</v>
      </c>
      <c r="BY195" s="119">
        <f t="shared" si="19"/>
        <v>0</v>
      </c>
      <c r="BZ195" s="119">
        <f t="shared" si="20"/>
        <v>0</v>
      </c>
      <c r="CA195" s="119">
        <f t="shared" si="21"/>
        <v>0</v>
      </c>
      <c r="CB195" s="119">
        <f t="shared" si="22"/>
        <v>0</v>
      </c>
      <c r="CC195" s="119">
        <f t="shared" si="23"/>
        <v>0</v>
      </c>
      <c r="CD195" s="119">
        <f t="shared" si="24"/>
        <v>0</v>
      </c>
      <c r="CE195" s="119">
        <f t="shared" si="25"/>
        <v>0</v>
      </c>
      <c r="CF195" s="119">
        <f t="shared" si="26"/>
        <v>0</v>
      </c>
      <c r="CG195" s="119">
        <f t="shared" si="27"/>
        <v>0</v>
      </c>
      <c r="CH195" s="119">
        <f t="shared" si="28"/>
        <v>0</v>
      </c>
      <c r="CI195" s="119">
        <f t="shared" si="29"/>
        <v>0</v>
      </c>
      <c r="CJ195" s="119">
        <f t="shared" si="30"/>
        <v>0</v>
      </c>
      <c r="CK195" s="119">
        <f t="shared" si="31"/>
        <v>0</v>
      </c>
      <c r="CL195" s="119">
        <f t="shared" si="32"/>
        <v>0</v>
      </c>
      <c r="CM195" s="119">
        <f t="shared" si="33"/>
        <v>0</v>
      </c>
      <c r="CN195" s="119">
        <f t="shared" si="34"/>
        <v>0</v>
      </c>
      <c r="CO195" s="119">
        <f t="shared" si="35"/>
        <v>0</v>
      </c>
      <c r="CP195" s="119">
        <f t="shared" si="36"/>
        <v>0</v>
      </c>
      <c r="CQ195" s="119">
        <f t="shared" si="37"/>
        <v>0</v>
      </c>
      <c r="CR195" s="119">
        <f t="shared" si="38"/>
        <v>0</v>
      </c>
      <c r="CS195" s="119">
        <f t="shared" si="39"/>
        <v>0</v>
      </c>
      <c r="CT195" s="119">
        <f t="shared" si="40"/>
        <v>0</v>
      </c>
      <c r="CU195" s="119">
        <f t="shared" si="41"/>
        <v>0</v>
      </c>
      <c r="CV195" s="119">
        <f t="shared" si="42"/>
        <v>0</v>
      </c>
      <c r="CW195" s="119">
        <f t="shared" si="43"/>
        <v>0</v>
      </c>
      <c r="CX195" s="119">
        <f t="shared" si="44"/>
        <v>0</v>
      </c>
      <c r="CY195" s="119">
        <f t="shared" si="45"/>
        <v>0</v>
      </c>
      <c r="CZ195" s="119">
        <f t="shared" si="46"/>
        <v>0</v>
      </c>
      <c r="DA195" s="119">
        <f t="shared" si="47"/>
        <v>0</v>
      </c>
      <c r="DB195" s="119">
        <f t="shared" si="48"/>
        <v>0</v>
      </c>
      <c r="DC195" s="119">
        <f t="shared" si="49"/>
        <v>0</v>
      </c>
      <c r="DD195" s="119">
        <f t="shared" si="50"/>
        <v>0</v>
      </c>
      <c r="DE195" s="119">
        <f t="shared" si="51"/>
        <v>0</v>
      </c>
      <c r="DF195" s="119">
        <f t="shared" si="52"/>
        <v>0</v>
      </c>
      <c r="DG195" s="119">
        <f t="shared" si="53"/>
        <v>0</v>
      </c>
      <c r="DH195" s="119">
        <f t="shared" si="54"/>
        <v>0</v>
      </c>
      <c r="DI195" s="119">
        <f t="shared" si="55"/>
        <v>0</v>
      </c>
      <c r="DJ195" s="119">
        <f t="shared" si="56"/>
        <v>0</v>
      </c>
      <c r="DK195" s="126" t="str">
        <f t="shared" si="57"/>
        <v>2</v>
      </c>
      <c r="DL195" s="126">
        <f t="shared" ca="1" si="58"/>
        <v>0</v>
      </c>
      <c r="DM195" s="119">
        <f ca="1">IF($K195&lt;&gt;1,IF(ISNUMBER(INDEX(Import.PLE,$K195,DM$16)),IF(INDEX(Import.PLE,$K195,DM$16)&lt;=mediçao,BM195,0),0),PLE!$AA$28*BM195)</f>
        <v>0</v>
      </c>
      <c r="DN195" s="119">
        <f ca="1">IF($K195&lt;&gt;1,IF(ISNUMBER(INDEX(Import.PLE,$K195,DN$16)),IF(INDEX(Import.PLE,$K195,DN$16)&lt;=mediçao,BN195,0),0),PLE!$AA$28*BN195)</f>
        <v>0</v>
      </c>
      <c r="DO195" s="119">
        <f ca="1">IF($K195&lt;&gt;1,IF(ISNUMBER(INDEX(Import.PLE,$K195,DO$16)),IF(INDEX(Import.PLE,$K195,DO$16)&lt;=mediçao,BO195,0),0),PLE!$AA$28*BO195)</f>
        <v>0</v>
      </c>
      <c r="DP195" s="119">
        <f ca="1">IF($K195&lt;&gt;1,IF(ISNUMBER(INDEX(Import.PLE,$K195,DP$16)),IF(INDEX(Import.PLE,$K195,DP$16)&lt;=mediçao,BP195,0),0),PLE!$AA$28*BP195)</f>
        <v>0</v>
      </c>
      <c r="DQ195" s="119">
        <f ca="1">IF($K195&lt;&gt;1,IF(ISNUMBER(INDEX(Import.PLE,$K195,DQ$16)),IF(INDEX(Import.PLE,$K195,DQ$16)&lt;=mediçao,BQ195,0),0),PLE!$AA$28*BQ195)</f>
        <v>0</v>
      </c>
      <c r="DR195" s="119">
        <f ca="1">IF($K195&lt;&gt;1,IF(ISNUMBER(INDEX(Import.PLE,$K195,DR$16)),IF(INDEX(Import.PLE,$K195,DR$16)&lt;=mediçao,BR195,0),0),PLE!$AA$28*BR195)</f>
        <v>0</v>
      </c>
      <c r="DS195" s="119">
        <f ca="1">IF($K195&lt;&gt;1,IF(ISNUMBER(INDEX(Import.PLE,$K195,DS$16)),IF(INDEX(Import.PLE,$K195,DS$16)&lt;=mediçao,BS195,0),0),PLE!$AA$28*BS195)</f>
        <v>0</v>
      </c>
      <c r="DT195" s="119">
        <f ca="1">IF($K195&lt;&gt;1,IF(ISNUMBER(INDEX(Import.PLE,$K195,DT$16)),IF(INDEX(Import.PLE,$K195,DT$16)&lt;=mediçao,BT195,0),0),PLE!$AA$28*BT195)</f>
        <v>0</v>
      </c>
      <c r="DU195" s="119">
        <f ca="1">IF($K195&lt;&gt;1,IF(ISNUMBER(INDEX(Import.PLE,$K195,DU$16)),IF(INDEX(Import.PLE,$K195,DU$16)&lt;=mediçao,BU195,0),0),PLE!$AA$28*BU195)</f>
        <v>0</v>
      </c>
      <c r="DV195" s="119">
        <f ca="1">IF($K195&lt;&gt;1,IF(ISNUMBER(INDEX(Import.PLE,$K195,DV$16)),IF(INDEX(Import.PLE,$K195,DV$16)&lt;=mediçao,BV195,0),0),PLE!$AA$28*BV195)</f>
        <v>0</v>
      </c>
      <c r="DW195" s="119">
        <f ca="1">IF($K195&lt;&gt;1,IF(ISNUMBER(INDEX(Import.PLE,$K195,DW$16)),IF(INDEX(Import.PLE,$K195,DW$16)&lt;=mediçao,BW195,0),0),PLE!$AA$28*BW195)</f>
        <v>0</v>
      </c>
      <c r="DX195" s="119">
        <f ca="1">IF($K195&lt;&gt;1,IF(ISNUMBER(INDEX(Import.PLE,$K195,DX$16)),IF(INDEX(Import.PLE,$K195,DX$16)&lt;=mediçao,BX195,0),0),PLE!$AA$28*BX195)</f>
        <v>0</v>
      </c>
      <c r="DY195" s="119">
        <f ca="1">IF($K195&lt;&gt;1,IF(ISNUMBER(INDEX(Import.PLE,$K195,DY$16)),IF(INDEX(Import.PLE,$K195,DY$16)&lt;=mediçao,BY195,0),0),PLE!$AA$28*BY195)</f>
        <v>0</v>
      </c>
      <c r="DZ195" s="119">
        <f ca="1">IF($K195&lt;&gt;1,IF(ISNUMBER(INDEX(Import.PLE,$K195,DZ$16)),IF(INDEX(Import.PLE,$K195,DZ$16)&lt;=mediçao,BZ195,0),0),PLE!$AA$28*BZ195)</f>
        <v>0</v>
      </c>
      <c r="EA195" s="119">
        <f ca="1">IF($K195&lt;&gt;1,IF(ISNUMBER(INDEX(Import.PLE,$K195,EA$16)),IF(INDEX(Import.PLE,$K195,EA$16)&lt;=mediçao,CA195,0),0),PLE!$AA$28*CA195)</f>
        <v>0</v>
      </c>
      <c r="EB195" s="119">
        <f ca="1">IF($K195&lt;&gt;1,IF(ISNUMBER(INDEX(Import.PLE,$K195,EB$16)),IF(INDEX(Import.PLE,$K195,EB$16)&lt;=mediçao,CB195,0),0),PLE!$AA$28*CB195)</f>
        <v>0</v>
      </c>
      <c r="EC195" s="119">
        <f ca="1">IF($K195&lt;&gt;1,IF(ISNUMBER(INDEX(Import.PLE,$K195,EC$16)),IF(INDEX(Import.PLE,$K195,EC$16)&lt;=mediçao,CC195,0),0),PLE!$AA$28*CC195)</f>
        <v>0</v>
      </c>
      <c r="ED195" s="119">
        <f ca="1">IF($K195&lt;&gt;1,IF(ISNUMBER(INDEX(Import.PLE,$K195,ED$16)),IF(INDEX(Import.PLE,$K195,ED$16)&lt;=mediçao,CD195,0),0),PLE!$AA$28*CD195)</f>
        <v>0</v>
      </c>
      <c r="EE195" s="119">
        <f ca="1">IF($K195&lt;&gt;1,IF(ISNUMBER(INDEX(Import.PLE,$K195,EE$16)),IF(INDEX(Import.PLE,$K195,EE$16)&lt;=mediçao,CE195,0),0),PLE!$AA$28*CE195)</f>
        <v>0</v>
      </c>
      <c r="EF195" s="119">
        <f ca="1">IF($K195&lt;&gt;1,IF(ISNUMBER(INDEX(Import.PLE,$K195,EF$16)),IF(INDEX(Import.PLE,$K195,EF$16)&lt;=mediçao,CF195,0),0),PLE!$AA$28*CF195)</f>
        <v>0</v>
      </c>
      <c r="EG195" s="119">
        <f ca="1">IF($K195&lt;&gt;1,IF(ISNUMBER(INDEX(Import.PLE,$K195,EG$16)),IF(INDEX(Import.PLE,$K195,EG$16)&lt;=mediçao,CG195,0),0),PLE!$AA$28*CG195)</f>
        <v>0</v>
      </c>
      <c r="EH195" s="119">
        <f ca="1">IF($K195&lt;&gt;1,IF(ISNUMBER(INDEX(Import.PLE,$K195,EH$16)),IF(INDEX(Import.PLE,$K195,EH$16)&lt;=mediçao,CH195,0),0),PLE!$AA$28*CH195)</f>
        <v>0</v>
      </c>
      <c r="EI195" s="119">
        <f ca="1">IF($K195&lt;&gt;1,IF(ISNUMBER(INDEX(Import.PLE,$K195,EI$16)),IF(INDEX(Import.PLE,$K195,EI$16)&lt;=mediçao,CI195,0),0),PLE!$AA$28*CI195)</f>
        <v>0</v>
      </c>
      <c r="EJ195" s="119">
        <f ca="1">IF($K195&lt;&gt;1,IF(ISNUMBER(INDEX(Import.PLE,$K195,EJ$16)),IF(INDEX(Import.PLE,$K195,EJ$16)&lt;=mediçao,CJ195,0),0),PLE!$AA$28*CJ195)</f>
        <v>0</v>
      </c>
      <c r="EK195" s="119">
        <f ca="1">IF($K195&lt;&gt;1,IF(ISNUMBER(INDEX(Import.PLE,$K195,EK$16)),IF(INDEX(Import.PLE,$K195,EK$16)&lt;=mediçao,CK195,0),0),PLE!$AA$28*CK195)</f>
        <v>0</v>
      </c>
      <c r="EL195" s="119">
        <f ca="1">IF($K195&lt;&gt;1,IF(ISNUMBER(INDEX(Import.PLE,$K195,EL$16)),IF(INDEX(Import.PLE,$K195,EL$16)&lt;=mediçao,CL195,0),0),PLE!$AA$28*CL195)</f>
        <v>0</v>
      </c>
      <c r="EM195" s="119">
        <f ca="1">IF($K195&lt;&gt;1,IF(ISNUMBER(INDEX(Import.PLE,$K195,EM$16)),IF(INDEX(Import.PLE,$K195,EM$16)&lt;=mediçao,CM195,0),0),PLE!$AA$28*CM195)</f>
        <v>0</v>
      </c>
      <c r="EN195" s="119">
        <f ca="1">IF($K195&lt;&gt;1,IF(ISNUMBER(INDEX(Import.PLE,$K195,EN$16)),IF(INDEX(Import.PLE,$K195,EN$16)&lt;=mediçao,CN195,0),0),PLE!$AA$28*CN195)</f>
        <v>0</v>
      </c>
      <c r="EO195" s="119">
        <f ca="1">IF($K195&lt;&gt;1,IF(ISNUMBER(INDEX(Import.PLE,$K195,EO$16)),IF(INDEX(Import.PLE,$K195,EO$16)&lt;=mediçao,CO195,0),0),PLE!$AA$28*CO195)</f>
        <v>0</v>
      </c>
      <c r="EP195" s="119">
        <f ca="1">IF($K195&lt;&gt;1,IF(ISNUMBER(INDEX(Import.PLE,$K195,EP$16)),IF(INDEX(Import.PLE,$K195,EP$16)&lt;=mediçao,CP195,0),0),PLE!$AA$28*CP195)</f>
        <v>0</v>
      </c>
      <c r="EQ195" s="119">
        <f ca="1">IF($K195&lt;&gt;1,IF(ISNUMBER(INDEX(Import.PLE,$K195,EQ$16)),IF(INDEX(Import.PLE,$K195,EQ$16)&lt;=mediçao,CQ195,0),0),PLE!$AA$28*CQ195)</f>
        <v>0</v>
      </c>
      <c r="ER195" s="119">
        <f ca="1">IF($K195&lt;&gt;1,IF(ISNUMBER(INDEX(Import.PLE,$K195,ER$16)),IF(INDEX(Import.PLE,$K195,ER$16)&lt;=mediçao,CR195,0),0),PLE!$AA$28*CR195)</f>
        <v>0</v>
      </c>
      <c r="ES195" s="119">
        <f ca="1">IF($K195&lt;&gt;1,IF(ISNUMBER(INDEX(Import.PLE,$K195,ES$16)),IF(INDEX(Import.PLE,$K195,ES$16)&lt;=mediçao,CS195,0),0),PLE!$AA$28*CS195)</f>
        <v>0</v>
      </c>
      <c r="ET195" s="119">
        <f ca="1">IF($K195&lt;&gt;1,IF(ISNUMBER(INDEX(Import.PLE,$K195,ET$16)),IF(INDEX(Import.PLE,$K195,ET$16)&lt;=mediçao,CT195,0),0),PLE!$AA$28*CT195)</f>
        <v>0</v>
      </c>
      <c r="EU195" s="119">
        <f ca="1">IF($K195&lt;&gt;1,IF(ISNUMBER(INDEX(Import.PLE,$K195,EU$16)),IF(INDEX(Import.PLE,$K195,EU$16)&lt;=mediçao,CU195,0),0),PLE!$AA$28*CU195)</f>
        <v>0</v>
      </c>
      <c r="EV195" s="119">
        <f ca="1">IF($K195&lt;&gt;1,IF(ISNUMBER(INDEX(Import.PLE,$K195,EV$16)),IF(INDEX(Import.PLE,$K195,EV$16)&lt;=mediçao,CV195,0),0),PLE!$AA$28*CV195)</f>
        <v>0</v>
      </c>
      <c r="EW195" s="119">
        <f ca="1">IF($K195&lt;&gt;1,IF(ISNUMBER(INDEX(Import.PLE,$K195,EW$16)),IF(INDEX(Import.PLE,$K195,EW$16)&lt;=mediçao,CW195,0),0),PLE!$AA$28*CW195)</f>
        <v>0</v>
      </c>
      <c r="EX195" s="119">
        <f ca="1">IF($K195&lt;&gt;1,IF(ISNUMBER(INDEX(Import.PLE,$K195,EX$16)),IF(INDEX(Import.PLE,$K195,EX$16)&lt;=mediçao,CX195,0),0),PLE!$AA$28*CX195)</f>
        <v>0</v>
      </c>
      <c r="EY195" s="119">
        <f ca="1">IF($K195&lt;&gt;1,IF(ISNUMBER(INDEX(Import.PLE,$K195,EY$16)),IF(INDEX(Import.PLE,$K195,EY$16)&lt;=mediçao,CY195,0),0),PLE!$AA$28*CY195)</f>
        <v>0</v>
      </c>
      <c r="EZ195" s="119">
        <f ca="1">IF($K195&lt;&gt;1,IF(ISNUMBER(INDEX(Import.PLE,$K195,EZ$16)),IF(INDEX(Import.PLE,$K195,EZ$16)&lt;=mediçao,CZ195,0),0),PLE!$AA$28*CZ195)</f>
        <v>0</v>
      </c>
      <c r="FA195" s="119">
        <f ca="1">IF($K195&lt;&gt;1,IF(ISNUMBER(INDEX(Import.PLE,$K195,FA$16)),IF(INDEX(Import.PLE,$K195,FA$16)&lt;=mediçao,DA195,0),0),PLE!$AA$28*DA195)</f>
        <v>0</v>
      </c>
      <c r="FB195" s="119">
        <f ca="1">IF($K195&lt;&gt;1,IF(ISNUMBER(INDEX(Import.PLE,$K195,FB$16)),IF(INDEX(Import.PLE,$K195,FB$16)&lt;=mediçao,DB195,0),0),PLE!$AA$28*DB195)</f>
        <v>0</v>
      </c>
      <c r="FC195" s="119">
        <f ca="1">IF($K195&lt;&gt;1,IF(ISNUMBER(INDEX(Import.PLE,$K195,FC$16)),IF(INDEX(Import.PLE,$K195,FC$16)&lt;=mediçao,DC195,0),0),PLE!$AA$28*DC195)</f>
        <v>0</v>
      </c>
      <c r="FD195" s="119">
        <f ca="1">IF($K195&lt;&gt;1,IF(ISNUMBER(INDEX(Import.PLE,$K195,FD$16)),IF(INDEX(Import.PLE,$K195,FD$16)&lt;=mediçao,DD195,0),0),PLE!$AA$28*DD195)</f>
        <v>0</v>
      </c>
      <c r="FE195" s="119">
        <f ca="1">IF($K195&lt;&gt;1,IF(ISNUMBER(INDEX(Import.PLE,$K195,FE$16)),IF(INDEX(Import.PLE,$K195,FE$16)&lt;=mediçao,DE195,0),0),PLE!$AA$28*DE195)</f>
        <v>0</v>
      </c>
      <c r="FF195" s="119">
        <f ca="1">IF($K195&lt;&gt;1,IF(ISNUMBER(INDEX(Import.PLE,$K195,FF$16)),IF(INDEX(Import.PLE,$K195,FF$16)&lt;=mediçao,DF195,0),0),PLE!$AA$28*DF195)</f>
        <v>0</v>
      </c>
      <c r="FG195" s="119">
        <f ca="1">IF($K195&lt;&gt;1,IF(ISNUMBER(INDEX(Import.PLE,$K195,FG$16)),IF(INDEX(Import.PLE,$K195,FG$16)&lt;=mediçao,DG195,0),0),PLE!$AA$28*DG195)</f>
        <v>0</v>
      </c>
      <c r="FH195" s="119">
        <f ca="1">IF($K195&lt;&gt;1,IF(ISNUMBER(INDEX(Import.PLE,$K195,FH$16)),IF(INDEX(Import.PLE,$K195,FH$16)&lt;=mediçao,DH195,0),0),PLE!$AA$28*DH195)</f>
        <v>0</v>
      </c>
      <c r="FI195" s="119">
        <f ca="1">IF($K195&lt;&gt;1,IF(ISNUMBER(INDEX(Import.PLE,$K195,FI$16)),IF(INDEX(Import.PLE,$K195,FI$16)&lt;=mediçao,DI195,0),0),PLE!$AA$28*DI195)</f>
        <v>0</v>
      </c>
      <c r="FJ195" s="119">
        <f ca="1">IF($K195&lt;&gt;1,IF(ISNUMBER(INDEX(Import.PLE,$K195,FJ$16)),IF(INDEX(Import.PLE,$K195,FJ$16)&lt;=mediçao,DJ195,0),0),PLE!$AA$28*DJ195)</f>
        <v>0</v>
      </c>
    </row>
    <row r="196" spans="2:166" s="88" customFormat="1" ht="10.5" x14ac:dyDescent="0.35">
      <c r="B196" s="118">
        <f t="shared" ca="1" si="3"/>
        <v>179</v>
      </c>
      <c r="C196" s="83" t="str">
        <f t="shared" si="4"/>
        <v>Nível</v>
      </c>
      <c r="D196" s="138" t="s">
        <v>520</v>
      </c>
      <c r="E196" s="139" t="s">
        <v>350</v>
      </c>
      <c r="F196" s="137"/>
      <c r="G196" s="174" t="str">
        <f t="shared" si="5"/>
        <v/>
      </c>
      <c r="H196" s="175" t="str">
        <f t="shared" si="6"/>
        <v/>
      </c>
      <c r="I196" s="176">
        <v>3101.9</v>
      </c>
      <c r="J196" s="86"/>
      <c r="K196" s="168" t="str">
        <f>deactivatedados.form1</f>
        <v/>
      </c>
      <c r="L196" s="167"/>
      <c r="M196" s="87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  <c r="AA196" s="181"/>
      <c r="AB196" s="181"/>
      <c r="AC196" s="181"/>
      <c r="AD196" s="181"/>
      <c r="AE196" s="181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1"/>
      <c r="AX196" s="181"/>
      <c r="AY196" s="181"/>
      <c r="AZ196" s="181"/>
      <c r="BA196" s="181"/>
      <c r="BB196" s="181"/>
      <c r="BC196" s="181"/>
      <c r="BD196" s="181"/>
      <c r="BE196" s="181"/>
      <c r="BF196" s="181"/>
      <c r="BG196" s="181"/>
      <c r="BH196" s="181"/>
      <c r="BI196" s="181"/>
      <c r="BJ196" s="181"/>
      <c r="BK196" s="181"/>
      <c r="BM196" s="119">
        <f t="shared" si="7"/>
        <v>0</v>
      </c>
      <c r="BN196" s="119">
        <f t="shared" si="8"/>
        <v>0</v>
      </c>
      <c r="BO196" s="119">
        <f t="shared" si="9"/>
        <v>0</v>
      </c>
      <c r="BP196" s="119">
        <f t="shared" si="10"/>
        <v>0</v>
      </c>
      <c r="BQ196" s="119">
        <f t="shared" si="11"/>
        <v>0</v>
      </c>
      <c r="BR196" s="119">
        <f t="shared" si="12"/>
        <v>0</v>
      </c>
      <c r="BS196" s="119">
        <f t="shared" si="13"/>
        <v>0</v>
      </c>
      <c r="BT196" s="119">
        <f t="shared" si="14"/>
        <v>0</v>
      </c>
      <c r="BU196" s="119">
        <f t="shared" si="15"/>
        <v>0</v>
      </c>
      <c r="BV196" s="119">
        <f t="shared" si="16"/>
        <v>0</v>
      </c>
      <c r="BW196" s="119">
        <f t="shared" si="17"/>
        <v>0</v>
      </c>
      <c r="BX196" s="119">
        <f t="shared" si="18"/>
        <v>0</v>
      </c>
      <c r="BY196" s="119">
        <f t="shared" si="19"/>
        <v>0</v>
      </c>
      <c r="BZ196" s="119">
        <f t="shared" si="20"/>
        <v>0</v>
      </c>
      <c r="CA196" s="119">
        <f t="shared" si="21"/>
        <v>0</v>
      </c>
      <c r="CB196" s="119">
        <f t="shared" si="22"/>
        <v>0</v>
      </c>
      <c r="CC196" s="119">
        <f t="shared" si="23"/>
        <v>0</v>
      </c>
      <c r="CD196" s="119">
        <f t="shared" si="24"/>
        <v>0</v>
      </c>
      <c r="CE196" s="119">
        <f t="shared" si="25"/>
        <v>0</v>
      </c>
      <c r="CF196" s="119">
        <f t="shared" si="26"/>
        <v>0</v>
      </c>
      <c r="CG196" s="119">
        <f t="shared" si="27"/>
        <v>0</v>
      </c>
      <c r="CH196" s="119">
        <f t="shared" si="28"/>
        <v>0</v>
      </c>
      <c r="CI196" s="119">
        <f t="shared" si="29"/>
        <v>0</v>
      </c>
      <c r="CJ196" s="119">
        <f t="shared" si="30"/>
        <v>0</v>
      </c>
      <c r="CK196" s="119">
        <f t="shared" si="31"/>
        <v>0</v>
      </c>
      <c r="CL196" s="119">
        <f t="shared" si="32"/>
        <v>0</v>
      </c>
      <c r="CM196" s="119">
        <f t="shared" si="33"/>
        <v>0</v>
      </c>
      <c r="CN196" s="119">
        <f t="shared" si="34"/>
        <v>0</v>
      </c>
      <c r="CO196" s="119">
        <f t="shared" si="35"/>
        <v>0</v>
      </c>
      <c r="CP196" s="119">
        <f t="shared" si="36"/>
        <v>0</v>
      </c>
      <c r="CQ196" s="119">
        <f t="shared" si="37"/>
        <v>0</v>
      </c>
      <c r="CR196" s="119">
        <f t="shared" si="38"/>
        <v>0</v>
      </c>
      <c r="CS196" s="119">
        <f t="shared" si="39"/>
        <v>0</v>
      </c>
      <c r="CT196" s="119">
        <f t="shared" si="40"/>
        <v>0</v>
      </c>
      <c r="CU196" s="119">
        <f t="shared" si="41"/>
        <v>0</v>
      </c>
      <c r="CV196" s="119">
        <f t="shared" si="42"/>
        <v>0</v>
      </c>
      <c r="CW196" s="119">
        <f t="shared" si="43"/>
        <v>0</v>
      </c>
      <c r="CX196" s="119">
        <f t="shared" si="44"/>
        <v>0</v>
      </c>
      <c r="CY196" s="119">
        <f t="shared" si="45"/>
        <v>0</v>
      </c>
      <c r="CZ196" s="119">
        <f t="shared" si="46"/>
        <v>0</v>
      </c>
      <c r="DA196" s="119">
        <f t="shared" si="47"/>
        <v>0</v>
      </c>
      <c r="DB196" s="119">
        <f t="shared" si="48"/>
        <v>0</v>
      </c>
      <c r="DC196" s="119">
        <f t="shared" si="49"/>
        <v>0</v>
      </c>
      <c r="DD196" s="119">
        <f t="shared" si="50"/>
        <v>0</v>
      </c>
      <c r="DE196" s="119">
        <f t="shared" si="51"/>
        <v>0</v>
      </c>
      <c r="DF196" s="119">
        <f t="shared" si="52"/>
        <v>0</v>
      </c>
      <c r="DG196" s="119">
        <f t="shared" si="53"/>
        <v>0</v>
      </c>
      <c r="DH196" s="119">
        <f t="shared" si="54"/>
        <v>0</v>
      </c>
      <c r="DI196" s="119">
        <f t="shared" si="55"/>
        <v>0</v>
      </c>
      <c r="DJ196" s="119">
        <f t="shared" si="56"/>
        <v>0</v>
      </c>
      <c r="DK196" s="126" t="str">
        <f t="shared" si="57"/>
        <v>2</v>
      </c>
      <c r="DL196" s="126">
        <f t="shared" ca="1" si="58"/>
        <v>0</v>
      </c>
      <c r="DM196" s="119">
        <f ca="1">IF($K196&lt;&gt;1,IF(ISNUMBER(INDEX(Import.PLE,$K196,DM$16)),IF(INDEX(Import.PLE,$K196,DM$16)&lt;=mediçao,BM196,0),0),PLE!$AA$28*BM196)</f>
        <v>0</v>
      </c>
      <c r="DN196" s="119">
        <f ca="1">IF($K196&lt;&gt;1,IF(ISNUMBER(INDEX(Import.PLE,$K196,DN$16)),IF(INDEX(Import.PLE,$K196,DN$16)&lt;=mediçao,BN196,0),0),PLE!$AA$28*BN196)</f>
        <v>0</v>
      </c>
      <c r="DO196" s="119">
        <f ca="1">IF($K196&lt;&gt;1,IF(ISNUMBER(INDEX(Import.PLE,$K196,DO$16)),IF(INDEX(Import.PLE,$K196,DO$16)&lt;=mediçao,BO196,0),0),PLE!$AA$28*BO196)</f>
        <v>0</v>
      </c>
      <c r="DP196" s="119">
        <f ca="1">IF($K196&lt;&gt;1,IF(ISNUMBER(INDEX(Import.PLE,$K196,DP$16)),IF(INDEX(Import.PLE,$K196,DP$16)&lt;=mediçao,BP196,0),0),PLE!$AA$28*BP196)</f>
        <v>0</v>
      </c>
      <c r="DQ196" s="119">
        <f ca="1">IF($K196&lt;&gt;1,IF(ISNUMBER(INDEX(Import.PLE,$K196,DQ$16)),IF(INDEX(Import.PLE,$K196,DQ$16)&lt;=mediçao,BQ196,0),0),PLE!$AA$28*BQ196)</f>
        <v>0</v>
      </c>
      <c r="DR196" s="119">
        <f ca="1">IF($K196&lt;&gt;1,IF(ISNUMBER(INDEX(Import.PLE,$K196,DR$16)),IF(INDEX(Import.PLE,$K196,DR$16)&lt;=mediçao,BR196,0),0),PLE!$AA$28*BR196)</f>
        <v>0</v>
      </c>
      <c r="DS196" s="119">
        <f ca="1">IF($K196&lt;&gt;1,IF(ISNUMBER(INDEX(Import.PLE,$K196,DS$16)),IF(INDEX(Import.PLE,$K196,DS$16)&lt;=mediçao,BS196,0),0),PLE!$AA$28*BS196)</f>
        <v>0</v>
      </c>
      <c r="DT196" s="119">
        <f ca="1">IF($K196&lt;&gt;1,IF(ISNUMBER(INDEX(Import.PLE,$K196,DT$16)),IF(INDEX(Import.PLE,$K196,DT$16)&lt;=mediçao,BT196,0),0),PLE!$AA$28*BT196)</f>
        <v>0</v>
      </c>
      <c r="DU196" s="119">
        <f ca="1">IF($K196&lt;&gt;1,IF(ISNUMBER(INDEX(Import.PLE,$K196,DU$16)),IF(INDEX(Import.PLE,$K196,DU$16)&lt;=mediçao,BU196,0),0),PLE!$AA$28*BU196)</f>
        <v>0</v>
      </c>
      <c r="DV196" s="119">
        <f ca="1">IF($K196&lt;&gt;1,IF(ISNUMBER(INDEX(Import.PLE,$K196,DV$16)),IF(INDEX(Import.PLE,$K196,DV$16)&lt;=mediçao,BV196,0),0),PLE!$AA$28*BV196)</f>
        <v>0</v>
      </c>
      <c r="DW196" s="119">
        <f ca="1">IF($K196&lt;&gt;1,IF(ISNUMBER(INDEX(Import.PLE,$K196,DW$16)),IF(INDEX(Import.PLE,$K196,DW$16)&lt;=mediçao,BW196,0),0),PLE!$AA$28*BW196)</f>
        <v>0</v>
      </c>
      <c r="DX196" s="119">
        <f ca="1">IF($K196&lt;&gt;1,IF(ISNUMBER(INDEX(Import.PLE,$K196,DX$16)),IF(INDEX(Import.PLE,$K196,DX$16)&lt;=mediçao,BX196,0),0),PLE!$AA$28*BX196)</f>
        <v>0</v>
      </c>
      <c r="DY196" s="119">
        <f ca="1">IF($K196&lt;&gt;1,IF(ISNUMBER(INDEX(Import.PLE,$K196,DY$16)),IF(INDEX(Import.PLE,$K196,DY$16)&lt;=mediçao,BY196,0),0),PLE!$AA$28*BY196)</f>
        <v>0</v>
      </c>
      <c r="DZ196" s="119">
        <f ca="1">IF($K196&lt;&gt;1,IF(ISNUMBER(INDEX(Import.PLE,$K196,DZ$16)),IF(INDEX(Import.PLE,$K196,DZ$16)&lt;=mediçao,BZ196,0),0),PLE!$AA$28*BZ196)</f>
        <v>0</v>
      </c>
      <c r="EA196" s="119">
        <f ca="1">IF($K196&lt;&gt;1,IF(ISNUMBER(INDEX(Import.PLE,$K196,EA$16)),IF(INDEX(Import.PLE,$K196,EA$16)&lt;=mediçao,CA196,0),0),PLE!$AA$28*CA196)</f>
        <v>0</v>
      </c>
      <c r="EB196" s="119">
        <f ca="1">IF($K196&lt;&gt;1,IF(ISNUMBER(INDEX(Import.PLE,$K196,EB$16)),IF(INDEX(Import.PLE,$K196,EB$16)&lt;=mediçao,CB196,0),0),PLE!$AA$28*CB196)</f>
        <v>0</v>
      </c>
      <c r="EC196" s="119">
        <f ca="1">IF($K196&lt;&gt;1,IF(ISNUMBER(INDEX(Import.PLE,$K196,EC$16)),IF(INDEX(Import.PLE,$K196,EC$16)&lt;=mediçao,CC196,0),0),PLE!$AA$28*CC196)</f>
        <v>0</v>
      </c>
      <c r="ED196" s="119">
        <f ca="1">IF($K196&lt;&gt;1,IF(ISNUMBER(INDEX(Import.PLE,$K196,ED$16)),IF(INDEX(Import.PLE,$K196,ED$16)&lt;=mediçao,CD196,0),0),PLE!$AA$28*CD196)</f>
        <v>0</v>
      </c>
      <c r="EE196" s="119">
        <f ca="1">IF($K196&lt;&gt;1,IF(ISNUMBER(INDEX(Import.PLE,$K196,EE$16)),IF(INDEX(Import.PLE,$K196,EE$16)&lt;=mediçao,CE196,0),0),PLE!$AA$28*CE196)</f>
        <v>0</v>
      </c>
      <c r="EF196" s="119">
        <f ca="1">IF($K196&lt;&gt;1,IF(ISNUMBER(INDEX(Import.PLE,$K196,EF$16)),IF(INDEX(Import.PLE,$K196,EF$16)&lt;=mediçao,CF196,0),0),PLE!$AA$28*CF196)</f>
        <v>0</v>
      </c>
      <c r="EG196" s="119">
        <f ca="1">IF($K196&lt;&gt;1,IF(ISNUMBER(INDEX(Import.PLE,$K196,EG$16)),IF(INDEX(Import.PLE,$K196,EG$16)&lt;=mediçao,CG196,0),0),PLE!$AA$28*CG196)</f>
        <v>0</v>
      </c>
      <c r="EH196" s="119">
        <f ca="1">IF($K196&lt;&gt;1,IF(ISNUMBER(INDEX(Import.PLE,$K196,EH$16)),IF(INDEX(Import.PLE,$K196,EH$16)&lt;=mediçao,CH196,0),0),PLE!$AA$28*CH196)</f>
        <v>0</v>
      </c>
      <c r="EI196" s="119">
        <f ca="1">IF($K196&lt;&gt;1,IF(ISNUMBER(INDEX(Import.PLE,$K196,EI$16)),IF(INDEX(Import.PLE,$K196,EI$16)&lt;=mediçao,CI196,0),0),PLE!$AA$28*CI196)</f>
        <v>0</v>
      </c>
      <c r="EJ196" s="119">
        <f ca="1">IF($K196&lt;&gt;1,IF(ISNUMBER(INDEX(Import.PLE,$K196,EJ$16)),IF(INDEX(Import.PLE,$K196,EJ$16)&lt;=mediçao,CJ196,0),0),PLE!$AA$28*CJ196)</f>
        <v>0</v>
      </c>
      <c r="EK196" s="119">
        <f ca="1">IF($K196&lt;&gt;1,IF(ISNUMBER(INDEX(Import.PLE,$K196,EK$16)),IF(INDEX(Import.PLE,$K196,EK$16)&lt;=mediçao,CK196,0),0),PLE!$AA$28*CK196)</f>
        <v>0</v>
      </c>
      <c r="EL196" s="119">
        <f ca="1">IF($K196&lt;&gt;1,IF(ISNUMBER(INDEX(Import.PLE,$K196,EL$16)),IF(INDEX(Import.PLE,$K196,EL$16)&lt;=mediçao,CL196,0),0),PLE!$AA$28*CL196)</f>
        <v>0</v>
      </c>
      <c r="EM196" s="119">
        <f ca="1">IF($K196&lt;&gt;1,IF(ISNUMBER(INDEX(Import.PLE,$K196,EM$16)),IF(INDEX(Import.PLE,$K196,EM$16)&lt;=mediçao,CM196,0),0),PLE!$AA$28*CM196)</f>
        <v>0</v>
      </c>
      <c r="EN196" s="119">
        <f ca="1">IF($K196&lt;&gt;1,IF(ISNUMBER(INDEX(Import.PLE,$K196,EN$16)),IF(INDEX(Import.PLE,$K196,EN$16)&lt;=mediçao,CN196,0),0),PLE!$AA$28*CN196)</f>
        <v>0</v>
      </c>
      <c r="EO196" s="119">
        <f ca="1">IF($K196&lt;&gt;1,IF(ISNUMBER(INDEX(Import.PLE,$K196,EO$16)),IF(INDEX(Import.PLE,$K196,EO$16)&lt;=mediçao,CO196,0),0),PLE!$AA$28*CO196)</f>
        <v>0</v>
      </c>
      <c r="EP196" s="119">
        <f ca="1">IF($K196&lt;&gt;1,IF(ISNUMBER(INDEX(Import.PLE,$K196,EP$16)),IF(INDEX(Import.PLE,$K196,EP$16)&lt;=mediçao,CP196,0),0),PLE!$AA$28*CP196)</f>
        <v>0</v>
      </c>
      <c r="EQ196" s="119">
        <f ca="1">IF($K196&lt;&gt;1,IF(ISNUMBER(INDEX(Import.PLE,$K196,EQ$16)),IF(INDEX(Import.PLE,$K196,EQ$16)&lt;=mediçao,CQ196,0),0),PLE!$AA$28*CQ196)</f>
        <v>0</v>
      </c>
      <c r="ER196" s="119">
        <f ca="1">IF($K196&lt;&gt;1,IF(ISNUMBER(INDEX(Import.PLE,$K196,ER$16)),IF(INDEX(Import.PLE,$K196,ER$16)&lt;=mediçao,CR196,0),0),PLE!$AA$28*CR196)</f>
        <v>0</v>
      </c>
      <c r="ES196" s="119">
        <f ca="1">IF($K196&lt;&gt;1,IF(ISNUMBER(INDEX(Import.PLE,$K196,ES$16)),IF(INDEX(Import.PLE,$K196,ES$16)&lt;=mediçao,CS196,0),0),PLE!$AA$28*CS196)</f>
        <v>0</v>
      </c>
      <c r="ET196" s="119">
        <f ca="1">IF($K196&lt;&gt;1,IF(ISNUMBER(INDEX(Import.PLE,$K196,ET$16)),IF(INDEX(Import.PLE,$K196,ET$16)&lt;=mediçao,CT196,0),0),PLE!$AA$28*CT196)</f>
        <v>0</v>
      </c>
      <c r="EU196" s="119">
        <f ca="1">IF($K196&lt;&gt;1,IF(ISNUMBER(INDEX(Import.PLE,$K196,EU$16)),IF(INDEX(Import.PLE,$K196,EU$16)&lt;=mediçao,CU196,0),0),PLE!$AA$28*CU196)</f>
        <v>0</v>
      </c>
      <c r="EV196" s="119">
        <f ca="1">IF($K196&lt;&gt;1,IF(ISNUMBER(INDEX(Import.PLE,$K196,EV$16)),IF(INDEX(Import.PLE,$K196,EV$16)&lt;=mediçao,CV196,0),0),PLE!$AA$28*CV196)</f>
        <v>0</v>
      </c>
      <c r="EW196" s="119">
        <f ca="1">IF($K196&lt;&gt;1,IF(ISNUMBER(INDEX(Import.PLE,$K196,EW$16)),IF(INDEX(Import.PLE,$K196,EW$16)&lt;=mediçao,CW196,0),0),PLE!$AA$28*CW196)</f>
        <v>0</v>
      </c>
      <c r="EX196" s="119">
        <f ca="1">IF($K196&lt;&gt;1,IF(ISNUMBER(INDEX(Import.PLE,$K196,EX$16)),IF(INDEX(Import.PLE,$K196,EX$16)&lt;=mediçao,CX196,0),0),PLE!$AA$28*CX196)</f>
        <v>0</v>
      </c>
      <c r="EY196" s="119">
        <f ca="1">IF($K196&lt;&gt;1,IF(ISNUMBER(INDEX(Import.PLE,$K196,EY$16)),IF(INDEX(Import.PLE,$K196,EY$16)&lt;=mediçao,CY196,0),0),PLE!$AA$28*CY196)</f>
        <v>0</v>
      </c>
      <c r="EZ196" s="119">
        <f ca="1">IF($K196&lt;&gt;1,IF(ISNUMBER(INDEX(Import.PLE,$K196,EZ$16)),IF(INDEX(Import.PLE,$K196,EZ$16)&lt;=mediçao,CZ196,0),0),PLE!$AA$28*CZ196)</f>
        <v>0</v>
      </c>
      <c r="FA196" s="119">
        <f ca="1">IF($K196&lt;&gt;1,IF(ISNUMBER(INDEX(Import.PLE,$K196,FA$16)),IF(INDEX(Import.PLE,$K196,FA$16)&lt;=mediçao,DA196,0),0),PLE!$AA$28*DA196)</f>
        <v>0</v>
      </c>
      <c r="FB196" s="119">
        <f ca="1">IF($K196&lt;&gt;1,IF(ISNUMBER(INDEX(Import.PLE,$K196,FB$16)),IF(INDEX(Import.PLE,$K196,FB$16)&lt;=mediçao,DB196,0),0),PLE!$AA$28*DB196)</f>
        <v>0</v>
      </c>
      <c r="FC196" s="119">
        <f ca="1">IF($K196&lt;&gt;1,IF(ISNUMBER(INDEX(Import.PLE,$K196,FC$16)),IF(INDEX(Import.PLE,$K196,FC$16)&lt;=mediçao,DC196,0),0),PLE!$AA$28*DC196)</f>
        <v>0</v>
      </c>
      <c r="FD196" s="119">
        <f ca="1">IF($K196&lt;&gt;1,IF(ISNUMBER(INDEX(Import.PLE,$K196,FD$16)),IF(INDEX(Import.PLE,$K196,FD$16)&lt;=mediçao,DD196,0),0),PLE!$AA$28*DD196)</f>
        <v>0</v>
      </c>
      <c r="FE196" s="119">
        <f ca="1">IF($K196&lt;&gt;1,IF(ISNUMBER(INDEX(Import.PLE,$K196,FE$16)),IF(INDEX(Import.PLE,$K196,FE$16)&lt;=mediçao,DE196,0),0),PLE!$AA$28*DE196)</f>
        <v>0</v>
      </c>
      <c r="FF196" s="119">
        <f ca="1">IF($K196&lt;&gt;1,IF(ISNUMBER(INDEX(Import.PLE,$K196,FF$16)),IF(INDEX(Import.PLE,$K196,FF$16)&lt;=mediçao,DF196,0),0),PLE!$AA$28*DF196)</f>
        <v>0</v>
      </c>
      <c r="FG196" s="119">
        <f ca="1">IF($K196&lt;&gt;1,IF(ISNUMBER(INDEX(Import.PLE,$K196,FG$16)),IF(INDEX(Import.PLE,$K196,FG$16)&lt;=mediçao,DG196,0),0),PLE!$AA$28*DG196)</f>
        <v>0</v>
      </c>
      <c r="FH196" s="119">
        <f ca="1">IF($K196&lt;&gt;1,IF(ISNUMBER(INDEX(Import.PLE,$K196,FH$16)),IF(INDEX(Import.PLE,$K196,FH$16)&lt;=mediçao,DH196,0),0),PLE!$AA$28*DH196)</f>
        <v>0</v>
      </c>
      <c r="FI196" s="119">
        <f ca="1">IF($K196&lt;&gt;1,IF(ISNUMBER(INDEX(Import.PLE,$K196,FI$16)),IF(INDEX(Import.PLE,$K196,FI$16)&lt;=mediçao,DI196,0),0),PLE!$AA$28*DI196)</f>
        <v>0</v>
      </c>
      <c r="FJ196" s="119">
        <f ca="1">IF($K196&lt;&gt;1,IF(ISNUMBER(INDEX(Import.PLE,$K196,FJ$16)),IF(INDEX(Import.PLE,$K196,FJ$16)&lt;=mediçao,DJ196,0),0),PLE!$AA$28*DJ196)</f>
        <v>0</v>
      </c>
    </row>
    <row r="197" spans="2:166" s="88" customFormat="1" ht="11.25" customHeight="1" x14ac:dyDescent="0.35">
      <c r="B197" s="118">
        <f t="shared" ca="1" si="3"/>
        <v>180</v>
      </c>
      <c r="C197" s="83" t="str">
        <f t="shared" si="4"/>
        <v>Serviço</v>
      </c>
      <c r="D197" s="138" t="s">
        <v>521</v>
      </c>
      <c r="E197" s="139" t="s">
        <v>352</v>
      </c>
      <c r="F197" s="137" t="s">
        <v>201</v>
      </c>
      <c r="G197" s="174">
        <f t="shared" si="5"/>
        <v>118.71</v>
      </c>
      <c r="H197" s="175">
        <f t="shared" si="6"/>
        <v>2.2100075815011375</v>
      </c>
      <c r="I197" s="176">
        <v>262.35000000000002</v>
      </c>
      <c r="J197" s="86"/>
      <c r="K197" s="168">
        <f>deactivatedados.form1</f>
        <v>26</v>
      </c>
      <c r="L197" s="167" t="s">
        <v>726</v>
      </c>
      <c r="M197" s="87"/>
      <c r="N197" s="181">
        <v>118.71</v>
      </c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  <c r="AA197" s="181"/>
      <c r="AB197" s="181"/>
      <c r="AC197" s="181"/>
      <c r="AD197" s="181"/>
      <c r="AE197" s="181"/>
      <c r="AF197" s="181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1"/>
      <c r="AT197" s="181"/>
      <c r="AU197" s="181"/>
      <c r="AV197" s="181"/>
      <c r="AW197" s="181"/>
      <c r="AX197" s="181"/>
      <c r="AY197" s="181"/>
      <c r="AZ197" s="181"/>
      <c r="BA197" s="181"/>
      <c r="BB197" s="181"/>
      <c r="BC197" s="181"/>
      <c r="BD197" s="181"/>
      <c r="BE197" s="181"/>
      <c r="BF197" s="181"/>
      <c r="BG197" s="181"/>
      <c r="BH197" s="181"/>
      <c r="BI197" s="181"/>
      <c r="BJ197" s="181"/>
      <c r="BK197" s="181"/>
      <c r="BM197" s="119">
        <f t="shared" ca="1" si="7"/>
        <v>262.35000000000002</v>
      </c>
      <c r="BN197" s="119">
        <f t="shared" si="8"/>
        <v>0</v>
      </c>
      <c r="BO197" s="119">
        <f t="shared" si="9"/>
        <v>0</v>
      </c>
      <c r="BP197" s="119">
        <f t="shared" si="10"/>
        <v>0</v>
      </c>
      <c r="BQ197" s="119">
        <f t="shared" si="11"/>
        <v>0</v>
      </c>
      <c r="BR197" s="119">
        <f t="shared" si="12"/>
        <v>0</v>
      </c>
      <c r="BS197" s="119">
        <f t="shared" si="13"/>
        <v>0</v>
      </c>
      <c r="BT197" s="119">
        <f t="shared" si="14"/>
        <v>0</v>
      </c>
      <c r="BU197" s="119">
        <f t="shared" si="15"/>
        <v>0</v>
      </c>
      <c r="BV197" s="119">
        <f t="shared" si="16"/>
        <v>0</v>
      </c>
      <c r="BW197" s="119">
        <f t="shared" si="17"/>
        <v>0</v>
      </c>
      <c r="BX197" s="119">
        <f t="shared" si="18"/>
        <v>0</v>
      </c>
      <c r="BY197" s="119">
        <f t="shared" si="19"/>
        <v>0</v>
      </c>
      <c r="BZ197" s="119">
        <f t="shared" si="20"/>
        <v>0</v>
      </c>
      <c r="CA197" s="119">
        <f t="shared" si="21"/>
        <v>0</v>
      </c>
      <c r="CB197" s="119">
        <f t="shared" si="22"/>
        <v>0</v>
      </c>
      <c r="CC197" s="119">
        <f t="shared" si="23"/>
        <v>0</v>
      </c>
      <c r="CD197" s="119">
        <f t="shared" si="24"/>
        <v>0</v>
      </c>
      <c r="CE197" s="119">
        <f t="shared" si="25"/>
        <v>0</v>
      </c>
      <c r="CF197" s="119">
        <f t="shared" si="26"/>
        <v>0</v>
      </c>
      <c r="CG197" s="119">
        <f t="shared" si="27"/>
        <v>0</v>
      </c>
      <c r="CH197" s="119">
        <f t="shared" si="28"/>
        <v>0</v>
      </c>
      <c r="CI197" s="119">
        <f t="shared" si="29"/>
        <v>0</v>
      </c>
      <c r="CJ197" s="119">
        <f t="shared" si="30"/>
        <v>0</v>
      </c>
      <c r="CK197" s="119">
        <f t="shared" si="31"/>
        <v>0</v>
      </c>
      <c r="CL197" s="119">
        <f t="shared" si="32"/>
        <v>0</v>
      </c>
      <c r="CM197" s="119">
        <f t="shared" si="33"/>
        <v>0</v>
      </c>
      <c r="CN197" s="119">
        <f t="shared" si="34"/>
        <v>0</v>
      </c>
      <c r="CO197" s="119">
        <f t="shared" si="35"/>
        <v>0</v>
      </c>
      <c r="CP197" s="119">
        <f t="shared" si="36"/>
        <v>0</v>
      </c>
      <c r="CQ197" s="119">
        <f t="shared" si="37"/>
        <v>0</v>
      </c>
      <c r="CR197" s="119">
        <f t="shared" si="38"/>
        <v>0</v>
      </c>
      <c r="CS197" s="119">
        <f t="shared" si="39"/>
        <v>0</v>
      </c>
      <c r="CT197" s="119">
        <f t="shared" si="40"/>
        <v>0</v>
      </c>
      <c r="CU197" s="119">
        <f t="shared" si="41"/>
        <v>0</v>
      </c>
      <c r="CV197" s="119">
        <f t="shared" si="42"/>
        <v>0</v>
      </c>
      <c r="CW197" s="119">
        <f t="shared" si="43"/>
        <v>0</v>
      </c>
      <c r="CX197" s="119">
        <f t="shared" si="44"/>
        <v>0</v>
      </c>
      <c r="CY197" s="119">
        <f t="shared" si="45"/>
        <v>0</v>
      </c>
      <c r="CZ197" s="119">
        <f t="shared" si="46"/>
        <v>0</v>
      </c>
      <c r="DA197" s="119">
        <f t="shared" si="47"/>
        <v>0</v>
      </c>
      <c r="DB197" s="119">
        <f t="shared" si="48"/>
        <v>0</v>
      </c>
      <c r="DC197" s="119">
        <f t="shared" si="49"/>
        <v>0</v>
      </c>
      <c r="DD197" s="119">
        <f t="shared" si="50"/>
        <v>0</v>
      </c>
      <c r="DE197" s="119">
        <f t="shared" si="51"/>
        <v>0</v>
      </c>
      <c r="DF197" s="119">
        <f t="shared" si="52"/>
        <v>0</v>
      </c>
      <c r="DG197" s="119">
        <f t="shared" si="53"/>
        <v>0</v>
      </c>
      <c r="DH197" s="119">
        <f t="shared" si="54"/>
        <v>0</v>
      </c>
      <c r="DI197" s="119">
        <f t="shared" si="55"/>
        <v>0</v>
      </c>
      <c r="DJ197" s="119">
        <f t="shared" si="56"/>
        <v>0</v>
      </c>
      <c r="DK197" s="126" t="str">
        <f t="shared" si="57"/>
        <v>2</v>
      </c>
      <c r="DL197" s="126">
        <f t="shared" ca="1" si="58"/>
        <v>0</v>
      </c>
      <c r="DM197" s="119">
        <f ca="1">IF($K197&lt;&gt;1,IF(ISNUMBER(INDEX(Import.PLE,$K197,DM$16)),IF(INDEX(Import.PLE,$K197,DM$16)&lt;=mediçao,BM197,0),0),PLE!$AA$28*BM197)</f>
        <v>0</v>
      </c>
      <c r="DN197" s="119">
        <f ca="1">IF($K197&lt;&gt;1,IF(ISNUMBER(INDEX(Import.PLE,$K197,DN$16)),IF(INDEX(Import.PLE,$K197,DN$16)&lt;=mediçao,BN197,0),0),PLE!$AA$28*BN197)</f>
        <v>0</v>
      </c>
      <c r="DO197" s="119">
        <f ca="1">IF($K197&lt;&gt;1,IF(ISNUMBER(INDEX(Import.PLE,$K197,DO$16)),IF(INDEX(Import.PLE,$K197,DO$16)&lt;=mediçao,BO197,0),0),PLE!$AA$28*BO197)</f>
        <v>0</v>
      </c>
      <c r="DP197" s="119">
        <f ca="1">IF($K197&lt;&gt;1,IF(ISNUMBER(INDEX(Import.PLE,$K197,DP$16)),IF(INDEX(Import.PLE,$K197,DP$16)&lt;=mediçao,BP197,0),0),PLE!$AA$28*BP197)</f>
        <v>0</v>
      </c>
      <c r="DQ197" s="119">
        <f ca="1">IF($K197&lt;&gt;1,IF(ISNUMBER(INDEX(Import.PLE,$K197,DQ$16)),IF(INDEX(Import.PLE,$K197,DQ$16)&lt;=mediçao,BQ197,0),0),PLE!$AA$28*BQ197)</f>
        <v>0</v>
      </c>
      <c r="DR197" s="119">
        <f ca="1">IF($K197&lt;&gt;1,IF(ISNUMBER(INDEX(Import.PLE,$K197,DR$16)),IF(INDEX(Import.PLE,$K197,DR$16)&lt;=mediçao,BR197,0),0),PLE!$AA$28*BR197)</f>
        <v>0</v>
      </c>
      <c r="DS197" s="119">
        <f ca="1">IF($K197&lt;&gt;1,IF(ISNUMBER(INDEX(Import.PLE,$K197,DS$16)),IF(INDEX(Import.PLE,$K197,DS$16)&lt;=mediçao,BS197,0),0),PLE!$AA$28*BS197)</f>
        <v>0</v>
      </c>
      <c r="DT197" s="119">
        <f ca="1">IF($K197&lt;&gt;1,IF(ISNUMBER(INDEX(Import.PLE,$K197,DT$16)),IF(INDEX(Import.PLE,$K197,DT$16)&lt;=mediçao,BT197,0),0),PLE!$AA$28*BT197)</f>
        <v>0</v>
      </c>
      <c r="DU197" s="119">
        <f ca="1">IF($K197&lt;&gt;1,IF(ISNUMBER(INDEX(Import.PLE,$K197,DU$16)),IF(INDEX(Import.PLE,$K197,DU$16)&lt;=mediçao,BU197,0),0),PLE!$AA$28*BU197)</f>
        <v>0</v>
      </c>
      <c r="DV197" s="119">
        <f ca="1">IF($K197&lt;&gt;1,IF(ISNUMBER(INDEX(Import.PLE,$K197,DV$16)),IF(INDEX(Import.PLE,$K197,DV$16)&lt;=mediçao,BV197,0),0),PLE!$AA$28*BV197)</f>
        <v>0</v>
      </c>
      <c r="DW197" s="119">
        <f ca="1">IF($K197&lt;&gt;1,IF(ISNUMBER(INDEX(Import.PLE,$K197,DW$16)),IF(INDEX(Import.PLE,$K197,DW$16)&lt;=mediçao,BW197,0),0),PLE!$AA$28*BW197)</f>
        <v>0</v>
      </c>
      <c r="DX197" s="119">
        <f ca="1">IF($K197&lt;&gt;1,IF(ISNUMBER(INDEX(Import.PLE,$K197,DX$16)),IF(INDEX(Import.PLE,$K197,DX$16)&lt;=mediçao,BX197,0),0),PLE!$AA$28*BX197)</f>
        <v>0</v>
      </c>
      <c r="DY197" s="119">
        <f ca="1">IF($K197&lt;&gt;1,IF(ISNUMBER(INDEX(Import.PLE,$K197,DY$16)),IF(INDEX(Import.PLE,$K197,DY$16)&lt;=mediçao,BY197,0),0),PLE!$AA$28*BY197)</f>
        <v>0</v>
      </c>
      <c r="DZ197" s="119">
        <f ca="1">IF($K197&lt;&gt;1,IF(ISNUMBER(INDEX(Import.PLE,$K197,DZ$16)),IF(INDEX(Import.PLE,$K197,DZ$16)&lt;=mediçao,BZ197,0),0),PLE!$AA$28*BZ197)</f>
        <v>0</v>
      </c>
      <c r="EA197" s="119">
        <f ca="1">IF($K197&lt;&gt;1,IF(ISNUMBER(INDEX(Import.PLE,$K197,EA$16)),IF(INDEX(Import.PLE,$K197,EA$16)&lt;=mediçao,CA197,0),0),PLE!$AA$28*CA197)</f>
        <v>0</v>
      </c>
      <c r="EB197" s="119">
        <f ca="1">IF($K197&lt;&gt;1,IF(ISNUMBER(INDEX(Import.PLE,$K197,EB$16)),IF(INDEX(Import.PLE,$K197,EB$16)&lt;=mediçao,CB197,0),0),PLE!$AA$28*CB197)</f>
        <v>0</v>
      </c>
      <c r="EC197" s="119">
        <f ca="1">IF($K197&lt;&gt;1,IF(ISNUMBER(INDEX(Import.PLE,$K197,EC$16)),IF(INDEX(Import.PLE,$K197,EC$16)&lt;=mediçao,CC197,0),0),PLE!$AA$28*CC197)</f>
        <v>0</v>
      </c>
      <c r="ED197" s="119">
        <f ca="1">IF($K197&lt;&gt;1,IF(ISNUMBER(INDEX(Import.PLE,$K197,ED$16)),IF(INDEX(Import.PLE,$K197,ED$16)&lt;=mediçao,CD197,0),0),PLE!$AA$28*CD197)</f>
        <v>0</v>
      </c>
      <c r="EE197" s="119">
        <f ca="1">IF($K197&lt;&gt;1,IF(ISNUMBER(INDEX(Import.PLE,$K197,EE$16)),IF(INDEX(Import.PLE,$K197,EE$16)&lt;=mediçao,CE197,0),0),PLE!$AA$28*CE197)</f>
        <v>0</v>
      </c>
      <c r="EF197" s="119">
        <f ca="1">IF($K197&lt;&gt;1,IF(ISNUMBER(INDEX(Import.PLE,$K197,EF$16)),IF(INDEX(Import.PLE,$K197,EF$16)&lt;=mediçao,CF197,0),0),PLE!$AA$28*CF197)</f>
        <v>0</v>
      </c>
      <c r="EG197" s="119">
        <f ca="1">IF($K197&lt;&gt;1,IF(ISNUMBER(INDEX(Import.PLE,$K197,EG$16)),IF(INDEX(Import.PLE,$K197,EG$16)&lt;=mediçao,CG197,0),0),PLE!$AA$28*CG197)</f>
        <v>0</v>
      </c>
      <c r="EH197" s="119">
        <f ca="1">IF($K197&lt;&gt;1,IF(ISNUMBER(INDEX(Import.PLE,$K197,EH$16)),IF(INDEX(Import.PLE,$K197,EH$16)&lt;=mediçao,CH197,0),0),PLE!$AA$28*CH197)</f>
        <v>0</v>
      </c>
      <c r="EI197" s="119">
        <f ca="1">IF($K197&lt;&gt;1,IF(ISNUMBER(INDEX(Import.PLE,$K197,EI$16)),IF(INDEX(Import.PLE,$K197,EI$16)&lt;=mediçao,CI197,0),0),PLE!$AA$28*CI197)</f>
        <v>0</v>
      </c>
      <c r="EJ197" s="119">
        <f ca="1">IF($K197&lt;&gt;1,IF(ISNUMBER(INDEX(Import.PLE,$K197,EJ$16)),IF(INDEX(Import.PLE,$K197,EJ$16)&lt;=mediçao,CJ197,0),0),PLE!$AA$28*CJ197)</f>
        <v>0</v>
      </c>
      <c r="EK197" s="119">
        <f ca="1">IF($K197&lt;&gt;1,IF(ISNUMBER(INDEX(Import.PLE,$K197,EK$16)),IF(INDEX(Import.PLE,$K197,EK$16)&lt;=mediçao,CK197,0),0),PLE!$AA$28*CK197)</f>
        <v>0</v>
      </c>
      <c r="EL197" s="119">
        <f ca="1">IF($K197&lt;&gt;1,IF(ISNUMBER(INDEX(Import.PLE,$K197,EL$16)),IF(INDEX(Import.PLE,$K197,EL$16)&lt;=mediçao,CL197,0),0),PLE!$AA$28*CL197)</f>
        <v>0</v>
      </c>
      <c r="EM197" s="119">
        <f ca="1">IF($K197&lt;&gt;1,IF(ISNUMBER(INDEX(Import.PLE,$K197,EM$16)),IF(INDEX(Import.PLE,$K197,EM$16)&lt;=mediçao,CM197,0),0),PLE!$AA$28*CM197)</f>
        <v>0</v>
      </c>
      <c r="EN197" s="119">
        <f ca="1">IF($K197&lt;&gt;1,IF(ISNUMBER(INDEX(Import.PLE,$K197,EN$16)),IF(INDEX(Import.PLE,$K197,EN$16)&lt;=mediçao,CN197,0),0),PLE!$AA$28*CN197)</f>
        <v>0</v>
      </c>
      <c r="EO197" s="119">
        <f ca="1">IF($K197&lt;&gt;1,IF(ISNUMBER(INDEX(Import.PLE,$K197,EO$16)),IF(INDEX(Import.PLE,$K197,EO$16)&lt;=mediçao,CO197,0),0),PLE!$AA$28*CO197)</f>
        <v>0</v>
      </c>
      <c r="EP197" s="119">
        <f ca="1">IF($K197&lt;&gt;1,IF(ISNUMBER(INDEX(Import.PLE,$K197,EP$16)),IF(INDEX(Import.PLE,$K197,EP$16)&lt;=mediçao,CP197,0),0),PLE!$AA$28*CP197)</f>
        <v>0</v>
      </c>
      <c r="EQ197" s="119">
        <f ca="1">IF($K197&lt;&gt;1,IF(ISNUMBER(INDEX(Import.PLE,$K197,EQ$16)),IF(INDEX(Import.PLE,$K197,EQ$16)&lt;=mediçao,CQ197,0),0),PLE!$AA$28*CQ197)</f>
        <v>0</v>
      </c>
      <c r="ER197" s="119">
        <f ca="1">IF($K197&lt;&gt;1,IF(ISNUMBER(INDEX(Import.PLE,$K197,ER$16)),IF(INDEX(Import.PLE,$K197,ER$16)&lt;=mediçao,CR197,0),0),PLE!$AA$28*CR197)</f>
        <v>0</v>
      </c>
      <c r="ES197" s="119">
        <f ca="1">IF($K197&lt;&gt;1,IF(ISNUMBER(INDEX(Import.PLE,$K197,ES$16)),IF(INDEX(Import.PLE,$K197,ES$16)&lt;=mediçao,CS197,0),0),PLE!$AA$28*CS197)</f>
        <v>0</v>
      </c>
      <c r="ET197" s="119">
        <f ca="1">IF($K197&lt;&gt;1,IF(ISNUMBER(INDEX(Import.PLE,$K197,ET$16)),IF(INDEX(Import.PLE,$K197,ET$16)&lt;=mediçao,CT197,0),0),PLE!$AA$28*CT197)</f>
        <v>0</v>
      </c>
      <c r="EU197" s="119">
        <f ca="1">IF($K197&lt;&gt;1,IF(ISNUMBER(INDEX(Import.PLE,$K197,EU$16)),IF(INDEX(Import.PLE,$K197,EU$16)&lt;=mediçao,CU197,0),0),PLE!$AA$28*CU197)</f>
        <v>0</v>
      </c>
      <c r="EV197" s="119">
        <f ca="1">IF($K197&lt;&gt;1,IF(ISNUMBER(INDEX(Import.PLE,$K197,EV$16)),IF(INDEX(Import.PLE,$K197,EV$16)&lt;=mediçao,CV197,0),0),PLE!$AA$28*CV197)</f>
        <v>0</v>
      </c>
      <c r="EW197" s="119">
        <f ca="1">IF($K197&lt;&gt;1,IF(ISNUMBER(INDEX(Import.PLE,$K197,EW$16)),IF(INDEX(Import.PLE,$K197,EW$16)&lt;=mediçao,CW197,0),0),PLE!$AA$28*CW197)</f>
        <v>0</v>
      </c>
      <c r="EX197" s="119">
        <f ca="1">IF($K197&lt;&gt;1,IF(ISNUMBER(INDEX(Import.PLE,$K197,EX$16)),IF(INDEX(Import.PLE,$K197,EX$16)&lt;=mediçao,CX197,0),0),PLE!$AA$28*CX197)</f>
        <v>0</v>
      </c>
      <c r="EY197" s="119">
        <f ca="1">IF($K197&lt;&gt;1,IF(ISNUMBER(INDEX(Import.PLE,$K197,EY$16)),IF(INDEX(Import.PLE,$K197,EY$16)&lt;=mediçao,CY197,0),0),PLE!$AA$28*CY197)</f>
        <v>0</v>
      </c>
      <c r="EZ197" s="119">
        <f ca="1">IF($K197&lt;&gt;1,IF(ISNUMBER(INDEX(Import.PLE,$K197,EZ$16)),IF(INDEX(Import.PLE,$K197,EZ$16)&lt;=mediçao,CZ197,0),0),PLE!$AA$28*CZ197)</f>
        <v>0</v>
      </c>
      <c r="FA197" s="119">
        <f ca="1">IF($K197&lt;&gt;1,IF(ISNUMBER(INDEX(Import.PLE,$K197,FA$16)),IF(INDEX(Import.PLE,$K197,FA$16)&lt;=mediçao,DA197,0),0),PLE!$AA$28*DA197)</f>
        <v>0</v>
      </c>
      <c r="FB197" s="119">
        <f ca="1">IF($K197&lt;&gt;1,IF(ISNUMBER(INDEX(Import.PLE,$K197,FB$16)),IF(INDEX(Import.PLE,$K197,FB$16)&lt;=mediçao,DB197,0),0),PLE!$AA$28*DB197)</f>
        <v>0</v>
      </c>
      <c r="FC197" s="119">
        <f ca="1">IF($K197&lt;&gt;1,IF(ISNUMBER(INDEX(Import.PLE,$K197,FC$16)),IF(INDEX(Import.PLE,$K197,FC$16)&lt;=mediçao,DC197,0),0),PLE!$AA$28*DC197)</f>
        <v>0</v>
      </c>
      <c r="FD197" s="119">
        <f ca="1">IF($K197&lt;&gt;1,IF(ISNUMBER(INDEX(Import.PLE,$K197,FD$16)),IF(INDEX(Import.PLE,$K197,FD$16)&lt;=mediçao,DD197,0),0),PLE!$AA$28*DD197)</f>
        <v>0</v>
      </c>
      <c r="FE197" s="119">
        <f ca="1">IF($K197&lt;&gt;1,IF(ISNUMBER(INDEX(Import.PLE,$K197,FE$16)),IF(INDEX(Import.PLE,$K197,FE$16)&lt;=mediçao,DE197,0),0),PLE!$AA$28*DE197)</f>
        <v>0</v>
      </c>
      <c r="FF197" s="119">
        <f ca="1">IF($K197&lt;&gt;1,IF(ISNUMBER(INDEX(Import.PLE,$K197,FF$16)),IF(INDEX(Import.PLE,$K197,FF$16)&lt;=mediçao,DF197,0),0),PLE!$AA$28*DF197)</f>
        <v>0</v>
      </c>
      <c r="FG197" s="119">
        <f ca="1">IF($K197&lt;&gt;1,IF(ISNUMBER(INDEX(Import.PLE,$K197,FG$16)),IF(INDEX(Import.PLE,$K197,FG$16)&lt;=mediçao,DG197,0),0),PLE!$AA$28*DG197)</f>
        <v>0</v>
      </c>
      <c r="FH197" s="119">
        <f ca="1">IF($K197&lt;&gt;1,IF(ISNUMBER(INDEX(Import.PLE,$K197,FH$16)),IF(INDEX(Import.PLE,$K197,FH$16)&lt;=mediçao,DH197,0),0),PLE!$AA$28*DH197)</f>
        <v>0</v>
      </c>
      <c r="FI197" s="119">
        <f ca="1">IF($K197&lt;&gt;1,IF(ISNUMBER(INDEX(Import.PLE,$K197,FI$16)),IF(INDEX(Import.PLE,$K197,FI$16)&lt;=mediçao,DI197,0),0),PLE!$AA$28*DI197)</f>
        <v>0</v>
      </c>
      <c r="FJ197" s="119">
        <f ca="1">IF($K197&lt;&gt;1,IF(ISNUMBER(INDEX(Import.PLE,$K197,FJ$16)),IF(INDEX(Import.PLE,$K197,FJ$16)&lt;=mediçao,DJ197,0),0),PLE!$AA$28*DJ197)</f>
        <v>0</v>
      </c>
    </row>
    <row r="198" spans="2:166" s="88" customFormat="1" ht="11.25" customHeight="1" x14ac:dyDescent="0.35">
      <c r="B198" s="118">
        <f t="shared" ca="1" si="3"/>
        <v>181</v>
      </c>
      <c r="C198" s="83" t="str">
        <f t="shared" si="4"/>
        <v>Serviço</v>
      </c>
      <c r="D198" s="138" t="s">
        <v>522</v>
      </c>
      <c r="E198" s="139" t="s">
        <v>354</v>
      </c>
      <c r="F198" s="137" t="s">
        <v>201</v>
      </c>
      <c r="G198" s="174">
        <f t="shared" si="5"/>
        <v>118.71</v>
      </c>
      <c r="H198" s="175">
        <f t="shared" si="6"/>
        <v>7.6700362227276564</v>
      </c>
      <c r="I198" s="176">
        <v>910.51</v>
      </c>
      <c r="J198" s="86"/>
      <c r="K198" s="168">
        <f>deactivatedados.form1</f>
        <v>26</v>
      </c>
      <c r="L198" s="167" t="s">
        <v>726</v>
      </c>
      <c r="M198" s="87"/>
      <c r="N198" s="181">
        <v>118.71</v>
      </c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  <c r="AA198" s="181"/>
      <c r="AB198" s="181"/>
      <c r="AC198" s="181"/>
      <c r="AD198" s="181"/>
      <c r="AE198" s="181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1"/>
      <c r="AV198" s="181"/>
      <c r="AW198" s="181"/>
      <c r="AX198" s="181"/>
      <c r="AY198" s="181"/>
      <c r="AZ198" s="181"/>
      <c r="BA198" s="181"/>
      <c r="BB198" s="181"/>
      <c r="BC198" s="181"/>
      <c r="BD198" s="181"/>
      <c r="BE198" s="181"/>
      <c r="BF198" s="181"/>
      <c r="BG198" s="181"/>
      <c r="BH198" s="181"/>
      <c r="BI198" s="181"/>
      <c r="BJ198" s="181"/>
      <c r="BK198" s="181"/>
      <c r="BM198" s="119">
        <f t="shared" ca="1" si="7"/>
        <v>910.51</v>
      </c>
      <c r="BN198" s="119">
        <f t="shared" si="8"/>
        <v>0</v>
      </c>
      <c r="BO198" s="119">
        <f t="shared" si="9"/>
        <v>0</v>
      </c>
      <c r="BP198" s="119">
        <f t="shared" si="10"/>
        <v>0</v>
      </c>
      <c r="BQ198" s="119">
        <f t="shared" si="11"/>
        <v>0</v>
      </c>
      <c r="BR198" s="119">
        <f t="shared" si="12"/>
        <v>0</v>
      </c>
      <c r="BS198" s="119">
        <f t="shared" si="13"/>
        <v>0</v>
      </c>
      <c r="BT198" s="119">
        <f t="shared" si="14"/>
        <v>0</v>
      </c>
      <c r="BU198" s="119">
        <f t="shared" si="15"/>
        <v>0</v>
      </c>
      <c r="BV198" s="119">
        <f t="shared" si="16"/>
        <v>0</v>
      </c>
      <c r="BW198" s="119">
        <f t="shared" si="17"/>
        <v>0</v>
      </c>
      <c r="BX198" s="119">
        <f t="shared" si="18"/>
        <v>0</v>
      </c>
      <c r="BY198" s="119">
        <f t="shared" si="19"/>
        <v>0</v>
      </c>
      <c r="BZ198" s="119">
        <f t="shared" si="20"/>
        <v>0</v>
      </c>
      <c r="CA198" s="119">
        <f t="shared" si="21"/>
        <v>0</v>
      </c>
      <c r="CB198" s="119">
        <f t="shared" si="22"/>
        <v>0</v>
      </c>
      <c r="CC198" s="119">
        <f t="shared" si="23"/>
        <v>0</v>
      </c>
      <c r="CD198" s="119">
        <f t="shared" si="24"/>
        <v>0</v>
      </c>
      <c r="CE198" s="119">
        <f t="shared" si="25"/>
        <v>0</v>
      </c>
      <c r="CF198" s="119">
        <f t="shared" si="26"/>
        <v>0</v>
      </c>
      <c r="CG198" s="119">
        <f t="shared" si="27"/>
        <v>0</v>
      </c>
      <c r="CH198" s="119">
        <f t="shared" si="28"/>
        <v>0</v>
      </c>
      <c r="CI198" s="119">
        <f t="shared" si="29"/>
        <v>0</v>
      </c>
      <c r="CJ198" s="119">
        <f t="shared" si="30"/>
        <v>0</v>
      </c>
      <c r="CK198" s="119">
        <f t="shared" si="31"/>
        <v>0</v>
      </c>
      <c r="CL198" s="119">
        <f t="shared" si="32"/>
        <v>0</v>
      </c>
      <c r="CM198" s="119">
        <f t="shared" si="33"/>
        <v>0</v>
      </c>
      <c r="CN198" s="119">
        <f t="shared" si="34"/>
        <v>0</v>
      </c>
      <c r="CO198" s="119">
        <f t="shared" si="35"/>
        <v>0</v>
      </c>
      <c r="CP198" s="119">
        <f t="shared" si="36"/>
        <v>0</v>
      </c>
      <c r="CQ198" s="119">
        <f t="shared" si="37"/>
        <v>0</v>
      </c>
      <c r="CR198" s="119">
        <f t="shared" si="38"/>
        <v>0</v>
      </c>
      <c r="CS198" s="119">
        <f t="shared" si="39"/>
        <v>0</v>
      </c>
      <c r="CT198" s="119">
        <f t="shared" si="40"/>
        <v>0</v>
      </c>
      <c r="CU198" s="119">
        <f t="shared" si="41"/>
        <v>0</v>
      </c>
      <c r="CV198" s="119">
        <f t="shared" si="42"/>
        <v>0</v>
      </c>
      <c r="CW198" s="119">
        <f t="shared" si="43"/>
        <v>0</v>
      </c>
      <c r="CX198" s="119">
        <f t="shared" si="44"/>
        <v>0</v>
      </c>
      <c r="CY198" s="119">
        <f t="shared" si="45"/>
        <v>0</v>
      </c>
      <c r="CZ198" s="119">
        <f t="shared" si="46"/>
        <v>0</v>
      </c>
      <c r="DA198" s="119">
        <f t="shared" si="47"/>
        <v>0</v>
      </c>
      <c r="DB198" s="119">
        <f t="shared" si="48"/>
        <v>0</v>
      </c>
      <c r="DC198" s="119">
        <f t="shared" si="49"/>
        <v>0</v>
      </c>
      <c r="DD198" s="119">
        <f t="shared" si="50"/>
        <v>0</v>
      </c>
      <c r="DE198" s="119">
        <f t="shared" si="51"/>
        <v>0</v>
      </c>
      <c r="DF198" s="119">
        <f t="shared" si="52"/>
        <v>0</v>
      </c>
      <c r="DG198" s="119">
        <f t="shared" si="53"/>
        <v>0</v>
      </c>
      <c r="DH198" s="119">
        <f t="shared" si="54"/>
        <v>0</v>
      </c>
      <c r="DI198" s="119">
        <f t="shared" si="55"/>
        <v>0</v>
      </c>
      <c r="DJ198" s="119">
        <f t="shared" si="56"/>
        <v>0</v>
      </c>
      <c r="DK198" s="126" t="str">
        <f t="shared" si="57"/>
        <v>2</v>
      </c>
      <c r="DL198" s="126">
        <f t="shared" ca="1" si="58"/>
        <v>0</v>
      </c>
      <c r="DM198" s="119">
        <f ca="1">IF($K198&lt;&gt;1,IF(ISNUMBER(INDEX(Import.PLE,$K198,DM$16)),IF(INDEX(Import.PLE,$K198,DM$16)&lt;=mediçao,BM198,0),0),PLE!$AA$28*BM198)</f>
        <v>0</v>
      </c>
      <c r="DN198" s="119">
        <f ca="1">IF($K198&lt;&gt;1,IF(ISNUMBER(INDEX(Import.PLE,$K198,DN$16)),IF(INDEX(Import.PLE,$K198,DN$16)&lt;=mediçao,BN198,0),0),PLE!$AA$28*BN198)</f>
        <v>0</v>
      </c>
      <c r="DO198" s="119">
        <f ca="1">IF($K198&lt;&gt;1,IF(ISNUMBER(INDEX(Import.PLE,$K198,DO$16)),IF(INDEX(Import.PLE,$K198,DO$16)&lt;=mediçao,BO198,0),0),PLE!$AA$28*BO198)</f>
        <v>0</v>
      </c>
      <c r="DP198" s="119">
        <f ca="1">IF($K198&lt;&gt;1,IF(ISNUMBER(INDEX(Import.PLE,$K198,DP$16)),IF(INDEX(Import.PLE,$K198,DP$16)&lt;=mediçao,BP198,0),0),PLE!$AA$28*BP198)</f>
        <v>0</v>
      </c>
      <c r="DQ198" s="119">
        <f ca="1">IF($K198&lt;&gt;1,IF(ISNUMBER(INDEX(Import.PLE,$K198,DQ$16)),IF(INDEX(Import.PLE,$K198,DQ$16)&lt;=mediçao,BQ198,0),0),PLE!$AA$28*BQ198)</f>
        <v>0</v>
      </c>
      <c r="DR198" s="119">
        <f ca="1">IF($K198&lt;&gt;1,IF(ISNUMBER(INDEX(Import.PLE,$K198,DR$16)),IF(INDEX(Import.PLE,$K198,DR$16)&lt;=mediçao,BR198,0),0),PLE!$AA$28*BR198)</f>
        <v>0</v>
      </c>
      <c r="DS198" s="119">
        <f ca="1">IF($K198&lt;&gt;1,IF(ISNUMBER(INDEX(Import.PLE,$K198,DS$16)),IF(INDEX(Import.PLE,$K198,DS$16)&lt;=mediçao,BS198,0),0),PLE!$AA$28*BS198)</f>
        <v>0</v>
      </c>
      <c r="DT198" s="119">
        <f ca="1">IF($K198&lt;&gt;1,IF(ISNUMBER(INDEX(Import.PLE,$K198,DT$16)),IF(INDEX(Import.PLE,$K198,DT$16)&lt;=mediçao,BT198,0),0),PLE!$AA$28*BT198)</f>
        <v>0</v>
      </c>
      <c r="DU198" s="119">
        <f ca="1">IF($K198&lt;&gt;1,IF(ISNUMBER(INDEX(Import.PLE,$K198,DU$16)),IF(INDEX(Import.PLE,$K198,DU$16)&lt;=mediçao,BU198,0),0),PLE!$AA$28*BU198)</f>
        <v>0</v>
      </c>
      <c r="DV198" s="119">
        <f ca="1">IF($K198&lt;&gt;1,IF(ISNUMBER(INDEX(Import.PLE,$K198,DV$16)),IF(INDEX(Import.PLE,$K198,DV$16)&lt;=mediçao,BV198,0),0),PLE!$AA$28*BV198)</f>
        <v>0</v>
      </c>
      <c r="DW198" s="119">
        <f ca="1">IF($K198&lt;&gt;1,IF(ISNUMBER(INDEX(Import.PLE,$K198,DW$16)),IF(INDEX(Import.PLE,$K198,DW$16)&lt;=mediçao,BW198,0),0),PLE!$AA$28*BW198)</f>
        <v>0</v>
      </c>
      <c r="DX198" s="119">
        <f ca="1">IF($K198&lt;&gt;1,IF(ISNUMBER(INDEX(Import.PLE,$K198,DX$16)),IF(INDEX(Import.PLE,$K198,DX$16)&lt;=mediçao,BX198,0),0),PLE!$AA$28*BX198)</f>
        <v>0</v>
      </c>
      <c r="DY198" s="119">
        <f ca="1">IF($K198&lt;&gt;1,IF(ISNUMBER(INDEX(Import.PLE,$K198,DY$16)),IF(INDEX(Import.PLE,$K198,DY$16)&lt;=mediçao,BY198,0),0),PLE!$AA$28*BY198)</f>
        <v>0</v>
      </c>
      <c r="DZ198" s="119">
        <f ca="1">IF($K198&lt;&gt;1,IF(ISNUMBER(INDEX(Import.PLE,$K198,DZ$16)),IF(INDEX(Import.PLE,$K198,DZ$16)&lt;=mediçao,BZ198,0),0),PLE!$AA$28*BZ198)</f>
        <v>0</v>
      </c>
      <c r="EA198" s="119">
        <f ca="1">IF($K198&lt;&gt;1,IF(ISNUMBER(INDEX(Import.PLE,$K198,EA$16)),IF(INDEX(Import.PLE,$K198,EA$16)&lt;=mediçao,CA198,0),0),PLE!$AA$28*CA198)</f>
        <v>0</v>
      </c>
      <c r="EB198" s="119">
        <f ca="1">IF($K198&lt;&gt;1,IF(ISNUMBER(INDEX(Import.PLE,$K198,EB$16)),IF(INDEX(Import.PLE,$K198,EB$16)&lt;=mediçao,CB198,0),0),PLE!$AA$28*CB198)</f>
        <v>0</v>
      </c>
      <c r="EC198" s="119">
        <f ca="1">IF($K198&lt;&gt;1,IF(ISNUMBER(INDEX(Import.PLE,$K198,EC$16)),IF(INDEX(Import.PLE,$K198,EC$16)&lt;=mediçao,CC198,0),0),PLE!$AA$28*CC198)</f>
        <v>0</v>
      </c>
      <c r="ED198" s="119">
        <f ca="1">IF($K198&lt;&gt;1,IF(ISNUMBER(INDEX(Import.PLE,$K198,ED$16)),IF(INDEX(Import.PLE,$K198,ED$16)&lt;=mediçao,CD198,0),0),PLE!$AA$28*CD198)</f>
        <v>0</v>
      </c>
      <c r="EE198" s="119">
        <f ca="1">IF($K198&lt;&gt;1,IF(ISNUMBER(INDEX(Import.PLE,$K198,EE$16)),IF(INDEX(Import.PLE,$K198,EE$16)&lt;=mediçao,CE198,0),0),PLE!$AA$28*CE198)</f>
        <v>0</v>
      </c>
      <c r="EF198" s="119">
        <f ca="1">IF($K198&lt;&gt;1,IF(ISNUMBER(INDEX(Import.PLE,$K198,EF$16)),IF(INDEX(Import.PLE,$K198,EF$16)&lt;=mediçao,CF198,0),0),PLE!$AA$28*CF198)</f>
        <v>0</v>
      </c>
      <c r="EG198" s="119">
        <f ca="1">IF($K198&lt;&gt;1,IF(ISNUMBER(INDEX(Import.PLE,$K198,EG$16)),IF(INDEX(Import.PLE,$K198,EG$16)&lt;=mediçao,CG198,0),0),PLE!$AA$28*CG198)</f>
        <v>0</v>
      </c>
      <c r="EH198" s="119">
        <f ca="1">IF($K198&lt;&gt;1,IF(ISNUMBER(INDEX(Import.PLE,$K198,EH$16)),IF(INDEX(Import.PLE,$K198,EH$16)&lt;=mediçao,CH198,0),0),PLE!$AA$28*CH198)</f>
        <v>0</v>
      </c>
      <c r="EI198" s="119">
        <f ca="1">IF($K198&lt;&gt;1,IF(ISNUMBER(INDEX(Import.PLE,$K198,EI$16)),IF(INDEX(Import.PLE,$K198,EI$16)&lt;=mediçao,CI198,0),0),PLE!$AA$28*CI198)</f>
        <v>0</v>
      </c>
      <c r="EJ198" s="119">
        <f ca="1">IF($K198&lt;&gt;1,IF(ISNUMBER(INDEX(Import.PLE,$K198,EJ$16)),IF(INDEX(Import.PLE,$K198,EJ$16)&lt;=mediçao,CJ198,0),0),PLE!$AA$28*CJ198)</f>
        <v>0</v>
      </c>
      <c r="EK198" s="119">
        <f ca="1">IF($K198&lt;&gt;1,IF(ISNUMBER(INDEX(Import.PLE,$K198,EK$16)),IF(INDEX(Import.PLE,$K198,EK$16)&lt;=mediçao,CK198,0),0),PLE!$AA$28*CK198)</f>
        <v>0</v>
      </c>
      <c r="EL198" s="119">
        <f ca="1">IF($K198&lt;&gt;1,IF(ISNUMBER(INDEX(Import.PLE,$K198,EL$16)),IF(INDEX(Import.PLE,$K198,EL$16)&lt;=mediçao,CL198,0),0),PLE!$AA$28*CL198)</f>
        <v>0</v>
      </c>
      <c r="EM198" s="119">
        <f ca="1">IF($K198&lt;&gt;1,IF(ISNUMBER(INDEX(Import.PLE,$K198,EM$16)),IF(INDEX(Import.PLE,$K198,EM$16)&lt;=mediçao,CM198,0),0),PLE!$AA$28*CM198)</f>
        <v>0</v>
      </c>
      <c r="EN198" s="119">
        <f ca="1">IF($K198&lt;&gt;1,IF(ISNUMBER(INDEX(Import.PLE,$K198,EN$16)),IF(INDEX(Import.PLE,$K198,EN$16)&lt;=mediçao,CN198,0),0),PLE!$AA$28*CN198)</f>
        <v>0</v>
      </c>
      <c r="EO198" s="119">
        <f ca="1">IF($K198&lt;&gt;1,IF(ISNUMBER(INDEX(Import.PLE,$K198,EO$16)),IF(INDEX(Import.PLE,$K198,EO$16)&lt;=mediçao,CO198,0),0),PLE!$AA$28*CO198)</f>
        <v>0</v>
      </c>
      <c r="EP198" s="119">
        <f ca="1">IF($K198&lt;&gt;1,IF(ISNUMBER(INDEX(Import.PLE,$K198,EP$16)),IF(INDEX(Import.PLE,$K198,EP$16)&lt;=mediçao,CP198,0),0),PLE!$AA$28*CP198)</f>
        <v>0</v>
      </c>
      <c r="EQ198" s="119">
        <f ca="1">IF($K198&lt;&gt;1,IF(ISNUMBER(INDEX(Import.PLE,$K198,EQ$16)),IF(INDEX(Import.PLE,$K198,EQ$16)&lt;=mediçao,CQ198,0),0),PLE!$AA$28*CQ198)</f>
        <v>0</v>
      </c>
      <c r="ER198" s="119">
        <f ca="1">IF($K198&lt;&gt;1,IF(ISNUMBER(INDEX(Import.PLE,$K198,ER$16)),IF(INDEX(Import.PLE,$K198,ER$16)&lt;=mediçao,CR198,0),0),PLE!$AA$28*CR198)</f>
        <v>0</v>
      </c>
      <c r="ES198" s="119">
        <f ca="1">IF($K198&lt;&gt;1,IF(ISNUMBER(INDEX(Import.PLE,$K198,ES$16)),IF(INDEX(Import.PLE,$K198,ES$16)&lt;=mediçao,CS198,0),0),PLE!$AA$28*CS198)</f>
        <v>0</v>
      </c>
      <c r="ET198" s="119">
        <f ca="1">IF($K198&lt;&gt;1,IF(ISNUMBER(INDEX(Import.PLE,$K198,ET$16)),IF(INDEX(Import.PLE,$K198,ET$16)&lt;=mediçao,CT198,0),0),PLE!$AA$28*CT198)</f>
        <v>0</v>
      </c>
      <c r="EU198" s="119">
        <f ca="1">IF($K198&lt;&gt;1,IF(ISNUMBER(INDEX(Import.PLE,$K198,EU$16)),IF(INDEX(Import.PLE,$K198,EU$16)&lt;=mediçao,CU198,0),0),PLE!$AA$28*CU198)</f>
        <v>0</v>
      </c>
      <c r="EV198" s="119">
        <f ca="1">IF($K198&lt;&gt;1,IF(ISNUMBER(INDEX(Import.PLE,$K198,EV$16)),IF(INDEX(Import.PLE,$K198,EV$16)&lt;=mediçao,CV198,0),0),PLE!$AA$28*CV198)</f>
        <v>0</v>
      </c>
      <c r="EW198" s="119">
        <f ca="1">IF($K198&lt;&gt;1,IF(ISNUMBER(INDEX(Import.PLE,$K198,EW$16)),IF(INDEX(Import.PLE,$K198,EW$16)&lt;=mediçao,CW198,0),0),PLE!$AA$28*CW198)</f>
        <v>0</v>
      </c>
      <c r="EX198" s="119">
        <f ca="1">IF($K198&lt;&gt;1,IF(ISNUMBER(INDEX(Import.PLE,$K198,EX$16)),IF(INDEX(Import.PLE,$K198,EX$16)&lt;=mediçao,CX198,0),0),PLE!$AA$28*CX198)</f>
        <v>0</v>
      </c>
      <c r="EY198" s="119">
        <f ca="1">IF($K198&lt;&gt;1,IF(ISNUMBER(INDEX(Import.PLE,$K198,EY$16)),IF(INDEX(Import.PLE,$K198,EY$16)&lt;=mediçao,CY198,0),0),PLE!$AA$28*CY198)</f>
        <v>0</v>
      </c>
      <c r="EZ198" s="119">
        <f ca="1">IF($K198&lt;&gt;1,IF(ISNUMBER(INDEX(Import.PLE,$K198,EZ$16)),IF(INDEX(Import.PLE,$K198,EZ$16)&lt;=mediçao,CZ198,0),0),PLE!$AA$28*CZ198)</f>
        <v>0</v>
      </c>
      <c r="FA198" s="119">
        <f ca="1">IF($K198&lt;&gt;1,IF(ISNUMBER(INDEX(Import.PLE,$K198,FA$16)),IF(INDEX(Import.PLE,$K198,FA$16)&lt;=mediçao,DA198,0),0),PLE!$AA$28*DA198)</f>
        <v>0</v>
      </c>
      <c r="FB198" s="119">
        <f ca="1">IF($K198&lt;&gt;1,IF(ISNUMBER(INDEX(Import.PLE,$K198,FB$16)),IF(INDEX(Import.PLE,$K198,FB$16)&lt;=mediçao,DB198,0),0),PLE!$AA$28*DB198)</f>
        <v>0</v>
      </c>
      <c r="FC198" s="119">
        <f ca="1">IF($K198&lt;&gt;1,IF(ISNUMBER(INDEX(Import.PLE,$K198,FC$16)),IF(INDEX(Import.PLE,$K198,FC$16)&lt;=mediçao,DC198,0),0),PLE!$AA$28*DC198)</f>
        <v>0</v>
      </c>
      <c r="FD198" s="119">
        <f ca="1">IF($K198&lt;&gt;1,IF(ISNUMBER(INDEX(Import.PLE,$K198,FD$16)),IF(INDEX(Import.PLE,$K198,FD$16)&lt;=mediçao,DD198,0),0),PLE!$AA$28*DD198)</f>
        <v>0</v>
      </c>
      <c r="FE198" s="119">
        <f ca="1">IF($K198&lt;&gt;1,IF(ISNUMBER(INDEX(Import.PLE,$K198,FE$16)),IF(INDEX(Import.PLE,$K198,FE$16)&lt;=mediçao,DE198,0),0),PLE!$AA$28*DE198)</f>
        <v>0</v>
      </c>
      <c r="FF198" s="119">
        <f ca="1">IF($K198&lt;&gt;1,IF(ISNUMBER(INDEX(Import.PLE,$K198,FF$16)),IF(INDEX(Import.PLE,$K198,FF$16)&lt;=mediçao,DF198,0),0),PLE!$AA$28*DF198)</f>
        <v>0</v>
      </c>
      <c r="FG198" s="119">
        <f ca="1">IF($K198&lt;&gt;1,IF(ISNUMBER(INDEX(Import.PLE,$K198,FG$16)),IF(INDEX(Import.PLE,$K198,FG$16)&lt;=mediçao,DG198,0),0),PLE!$AA$28*DG198)</f>
        <v>0</v>
      </c>
      <c r="FH198" s="119">
        <f ca="1">IF($K198&lt;&gt;1,IF(ISNUMBER(INDEX(Import.PLE,$K198,FH$16)),IF(INDEX(Import.PLE,$K198,FH$16)&lt;=mediçao,DH198,0),0),PLE!$AA$28*DH198)</f>
        <v>0</v>
      </c>
      <c r="FI198" s="119">
        <f ca="1">IF($K198&lt;&gt;1,IF(ISNUMBER(INDEX(Import.PLE,$K198,FI$16)),IF(INDEX(Import.PLE,$K198,FI$16)&lt;=mediçao,DI198,0),0),PLE!$AA$28*DI198)</f>
        <v>0</v>
      </c>
      <c r="FJ198" s="119">
        <f ca="1">IF($K198&lt;&gt;1,IF(ISNUMBER(INDEX(Import.PLE,$K198,FJ$16)),IF(INDEX(Import.PLE,$K198,FJ$16)&lt;=mediçao,DJ198,0),0),PLE!$AA$28*DJ198)</f>
        <v>0</v>
      </c>
    </row>
    <row r="199" spans="2:166" s="88" customFormat="1" ht="11.25" customHeight="1" x14ac:dyDescent="0.35">
      <c r="B199" s="118">
        <f t="shared" ca="1" si="3"/>
        <v>182</v>
      </c>
      <c r="C199" s="83" t="str">
        <f t="shared" si="4"/>
        <v>Serviço</v>
      </c>
      <c r="D199" s="138" t="s">
        <v>523</v>
      </c>
      <c r="E199" s="139" t="s">
        <v>356</v>
      </c>
      <c r="F199" s="137" t="s">
        <v>201</v>
      </c>
      <c r="G199" s="174">
        <f t="shared" si="5"/>
        <v>118.71</v>
      </c>
      <c r="H199" s="175">
        <f t="shared" si="6"/>
        <v>11.549995788054924</v>
      </c>
      <c r="I199" s="176">
        <v>1371.1</v>
      </c>
      <c r="J199" s="86"/>
      <c r="K199" s="168">
        <f>deactivatedados.form1</f>
        <v>26</v>
      </c>
      <c r="L199" s="167" t="s">
        <v>726</v>
      </c>
      <c r="M199" s="87"/>
      <c r="N199" s="181">
        <v>118.71</v>
      </c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  <c r="AA199" s="181"/>
      <c r="AB199" s="181"/>
      <c r="AC199" s="181"/>
      <c r="AD199" s="181"/>
      <c r="AE199" s="181"/>
      <c r="AF199" s="181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181"/>
      <c r="AT199" s="181"/>
      <c r="AU199" s="181"/>
      <c r="AV199" s="181"/>
      <c r="AW199" s="181"/>
      <c r="AX199" s="181"/>
      <c r="AY199" s="181"/>
      <c r="AZ199" s="181"/>
      <c r="BA199" s="181"/>
      <c r="BB199" s="181"/>
      <c r="BC199" s="181"/>
      <c r="BD199" s="181"/>
      <c r="BE199" s="181"/>
      <c r="BF199" s="181"/>
      <c r="BG199" s="181"/>
      <c r="BH199" s="181"/>
      <c r="BI199" s="181"/>
      <c r="BJ199" s="181"/>
      <c r="BK199" s="181"/>
      <c r="BM199" s="119">
        <f t="shared" ca="1" si="7"/>
        <v>1371.1</v>
      </c>
      <c r="BN199" s="119">
        <f t="shared" si="8"/>
        <v>0</v>
      </c>
      <c r="BO199" s="119">
        <f t="shared" si="9"/>
        <v>0</v>
      </c>
      <c r="BP199" s="119">
        <f t="shared" si="10"/>
        <v>0</v>
      </c>
      <c r="BQ199" s="119">
        <f t="shared" si="11"/>
        <v>0</v>
      </c>
      <c r="BR199" s="119">
        <f t="shared" si="12"/>
        <v>0</v>
      </c>
      <c r="BS199" s="119">
        <f t="shared" si="13"/>
        <v>0</v>
      </c>
      <c r="BT199" s="119">
        <f t="shared" si="14"/>
        <v>0</v>
      </c>
      <c r="BU199" s="119">
        <f t="shared" si="15"/>
        <v>0</v>
      </c>
      <c r="BV199" s="119">
        <f t="shared" si="16"/>
        <v>0</v>
      </c>
      <c r="BW199" s="119">
        <f t="shared" si="17"/>
        <v>0</v>
      </c>
      <c r="BX199" s="119">
        <f t="shared" si="18"/>
        <v>0</v>
      </c>
      <c r="BY199" s="119">
        <f t="shared" si="19"/>
        <v>0</v>
      </c>
      <c r="BZ199" s="119">
        <f t="shared" si="20"/>
        <v>0</v>
      </c>
      <c r="CA199" s="119">
        <f t="shared" si="21"/>
        <v>0</v>
      </c>
      <c r="CB199" s="119">
        <f t="shared" si="22"/>
        <v>0</v>
      </c>
      <c r="CC199" s="119">
        <f t="shared" si="23"/>
        <v>0</v>
      </c>
      <c r="CD199" s="119">
        <f t="shared" si="24"/>
        <v>0</v>
      </c>
      <c r="CE199" s="119">
        <f t="shared" si="25"/>
        <v>0</v>
      </c>
      <c r="CF199" s="119">
        <f t="shared" si="26"/>
        <v>0</v>
      </c>
      <c r="CG199" s="119">
        <f t="shared" si="27"/>
        <v>0</v>
      </c>
      <c r="CH199" s="119">
        <f t="shared" si="28"/>
        <v>0</v>
      </c>
      <c r="CI199" s="119">
        <f t="shared" si="29"/>
        <v>0</v>
      </c>
      <c r="CJ199" s="119">
        <f t="shared" si="30"/>
        <v>0</v>
      </c>
      <c r="CK199" s="119">
        <f t="shared" si="31"/>
        <v>0</v>
      </c>
      <c r="CL199" s="119">
        <f t="shared" si="32"/>
        <v>0</v>
      </c>
      <c r="CM199" s="119">
        <f t="shared" si="33"/>
        <v>0</v>
      </c>
      <c r="CN199" s="119">
        <f t="shared" si="34"/>
        <v>0</v>
      </c>
      <c r="CO199" s="119">
        <f t="shared" si="35"/>
        <v>0</v>
      </c>
      <c r="CP199" s="119">
        <f t="shared" si="36"/>
        <v>0</v>
      </c>
      <c r="CQ199" s="119">
        <f t="shared" si="37"/>
        <v>0</v>
      </c>
      <c r="CR199" s="119">
        <f t="shared" si="38"/>
        <v>0</v>
      </c>
      <c r="CS199" s="119">
        <f t="shared" si="39"/>
        <v>0</v>
      </c>
      <c r="CT199" s="119">
        <f t="shared" si="40"/>
        <v>0</v>
      </c>
      <c r="CU199" s="119">
        <f t="shared" si="41"/>
        <v>0</v>
      </c>
      <c r="CV199" s="119">
        <f t="shared" si="42"/>
        <v>0</v>
      </c>
      <c r="CW199" s="119">
        <f t="shared" si="43"/>
        <v>0</v>
      </c>
      <c r="CX199" s="119">
        <f t="shared" si="44"/>
        <v>0</v>
      </c>
      <c r="CY199" s="119">
        <f t="shared" si="45"/>
        <v>0</v>
      </c>
      <c r="CZ199" s="119">
        <f t="shared" si="46"/>
        <v>0</v>
      </c>
      <c r="DA199" s="119">
        <f t="shared" si="47"/>
        <v>0</v>
      </c>
      <c r="DB199" s="119">
        <f t="shared" si="48"/>
        <v>0</v>
      </c>
      <c r="DC199" s="119">
        <f t="shared" si="49"/>
        <v>0</v>
      </c>
      <c r="DD199" s="119">
        <f t="shared" si="50"/>
        <v>0</v>
      </c>
      <c r="DE199" s="119">
        <f t="shared" si="51"/>
        <v>0</v>
      </c>
      <c r="DF199" s="119">
        <f t="shared" si="52"/>
        <v>0</v>
      </c>
      <c r="DG199" s="119">
        <f t="shared" si="53"/>
        <v>0</v>
      </c>
      <c r="DH199" s="119">
        <f t="shared" si="54"/>
        <v>0</v>
      </c>
      <c r="DI199" s="119">
        <f t="shared" si="55"/>
        <v>0</v>
      </c>
      <c r="DJ199" s="119">
        <f t="shared" si="56"/>
        <v>0</v>
      </c>
      <c r="DK199" s="126" t="str">
        <f t="shared" si="57"/>
        <v>2</v>
      </c>
      <c r="DL199" s="126">
        <f t="shared" ca="1" si="58"/>
        <v>0</v>
      </c>
      <c r="DM199" s="119">
        <f ca="1">IF($K199&lt;&gt;1,IF(ISNUMBER(INDEX(Import.PLE,$K199,DM$16)),IF(INDEX(Import.PLE,$K199,DM$16)&lt;=mediçao,BM199,0),0),PLE!$AA$28*BM199)</f>
        <v>0</v>
      </c>
      <c r="DN199" s="119">
        <f ca="1">IF($K199&lt;&gt;1,IF(ISNUMBER(INDEX(Import.PLE,$K199,DN$16)),IF(INDEX(Import.PLE,$K199,DN$16)&lt;=mediçao,BN199,0),0),PLE!$AA$28*BN199)</f>
        <v>0</v>
      </c>
      <c r="DO199" s="119">
        <f ca="1">IF($K199&lt;&gt;1,IF(ISNUMBER(INDEX(Import.PLE,$K199,DO$16)),IF(INDEX(Import.PLE,$K199,DO$16)&lt;=mediçao,BO199,0),0),PLE!$AA$28*BO199)</f>
        <v>0</v>
      </c>
      <c r="DP199" s="119">
        <f ca="1">IF($K199&lt;&gt;1,IF(ISNUMBER(INDEX(Import.PLE,$K199,DP$16)),IF(INDEX(Import.PLE,$K199,DP$16)&lt;=mediçao,BP199,0),0),PLE!$AA$28*BP199)</f>
        <v>0</v>
      </c>
      <c r="DQ199" s="119">
        <f ca="1">IF($K199&lt;&gt;1,IF(ISNUMBER(INDEX(Import.PLE,$K199,DQ$16)),IF(INDEX(Import.PLE,$K199,DQ$16)&lt;=mediçao,BQ199,0),0),PLE!$AA$28*BQ199)</f>
        <v>0</v>
      </c>
      <c r="DR199" s="119">
        <f ca="1">IF($K199&lt;&gt;1,IF(ISNUMBER(INDEX(Import.PLE,$K199,DR$16)),IF(INDEX(Import.PLE,$K199,DR$16)&lt;=mediçao,BR199,0),0),PLE!$AA$28*BR199)</f>
        <v>0</v>
      </c>
      <c r="DS199" s="119">
        <f ca="1">IF($K199&lt;&gt;1,IF(ISNUMBER(INDEX(Import.PLE,$K199,DS$16)),IF(INDEX(Import.PLE,$K199,DS$16)&lt;=mediçao,BS199,0),0),PLE!$AA$28*BS199)</f>
        <v>0</v>
      </c>
      <c r="DT199" s="119">
        <f ca="1">IF($K199&lt;&gt;1,IF(ISNUMBER(INDEX(Import.PLE,$K199,DT$16)),IF(INDEX(Import.PLE,$K199,DT$16)&lt;=mediçao,BT199,0),0),PLE!$AA$28*BT199)</f>
        <v>0</v>
      </c>
      <c r="DU199" s="119">
        <f ca="1">IF($K199&lt;&gt;1,IF(ISNUMBER(INDEX(Import.PLE,$K199,DU$16)),IF(INDEX(Import.PLE,$K199,DU$16)&lt;=mediçao,BU199,0),0),PLE!$AA$28*BU199)</f>
        <v>0</v>
      </c>
      <c r="DV199" s="119">
        <f ca="1">IF($K199&lt;&gt;1,IF(ISNUMBER(INDEX(Import.PLE,$K199,DV$16)),IF(INDEX(Import.PLE,$K199,DV$16)&lt;=mediçao,BV199,0),0),PLE!$AA$28*BV199)</f>
        <v>0</v>
      </c>
      <c r="DW199" s="119">
        <f ca="1">IF($K199&lt;&gt;1,IF(ISNUMBER(INDEX(Import.PLE,$K199,DW$16)),IF(INDEX(Import.PLE,$K199,DW$16)&lt;=mediçao,BW199,0),0),PLE!$AA$28*BW199)</f>
        <v>0</v>
      </c>
      <c r="DX199" s="119">
        <f ca="1">IF($K199&lt;&gt;1,IF(ISNUMBER(INDEX(Import.PLE,$K199,DX$16)),IF(INDEX(Import.PLE,$K199,DX$16)&lt;=mediçao,BX199,0),0),PLE!$AA$28*BX199)</f>
        <v>0</v>
      </c>
      <c r="DY199" s="119">
        <f ca="1">IF($K199&lt;&gt;1,IF(ISNUMBER(INDEX(Import.PLE,$K199,DY$16)),IF(INDEX(Import.PLE,$K199,DY$16)&lt;=mediçao,BY199,0),0),PLE!$AA$28*BY199)</f>
        <v>0</v>
      </c>
      <c r="DZ199" s="119">
        <f ca="1">IF($K199&lt;&gt;1,IF(ISNUMBER(INDEX(Import.PLE,$K199,DZ$16)),IF(INDEX(Import.PLE,$K199,DZ$16)&lt;=mediçao,BZ199,0),0),PLE!$AA$28*BZ199)</f>
        <v>0</v>
      </c>
      <c r="EA199" s="119">
        <f ca="1">IF($K199&lt;&gt;1,IF(ISNUMBER(INDEX(Import.PLE,$K199,EA$16)),IF(INDEX(Import.PLE,$K199,EA$16)&lt;=mediçao,CA199,0),0),PLE!$AA$28*CA199)</f>
        <v>0</v>
      </c>
      <c r="EB199" s="119">
        <f ca="1">IF($K199&lt;&gt;1,IF(ISNUMBER(INDEX(Import.PLE,$K199,EB$16)),IF(INDEX(Import.PLE,$K199,EB$16)&lt;=mediçao,CB199,0),0),PLE!$AA$28*CB199)</f>
        <v>0</v>
      </c>
      <c r="EC199" s="119">
        <f ca="1">IF($K199&lt;&gt;1,IF(ISNUMBER(INDEX(Import.PLE,$K199,EC$16)),IF(INDEX(Import.PLE,$K199,EC$16)&lt;=mediçao,CC199,0),0),PLE!$AA$28*CC199)</f>
        <v>0</v>
      </c>
      <c r="ED199" s="119">
        <f ca="1">IF($K199&lt;&gt;1,IF(ISNUMBER(INDEX(Import.PLE,$K199,ED$16)),IF(INDEX(Import.PLE,$K199,ED$16)&lt;=mediçao,CD199,0),0),PLE!$AA$28*CD199)</f>
        <v>0</v>
      </c>
      <c r="EE199" s="119">
        <f ca="1">IF($K199&lt;&gt;1,IF(ISNUMBER(INDEX(Import.PLE,$K199,EE$16)),IF(INDEX(Import.PLE,$K199,EE$16)&lt;=mediçao,CE199,0),0),PLE!$AA$28*CE199)</f>
        <v>0</v>
      </c>
      <c r="EF199" s="119">
        <f ca="1">IF($K199&lt;&gt;1,IF(ISNUMBER(INDEX(Import.PLE,$K199,EF$16)),IF(INDEX(Import.PLE,$K199,EF$16)&lt;=mediçao,CF199,0),0),PLE!$AA$28*CF199)</f>
        <v>0</v>
      </c>
      <c r="EG199" s="119">
        <f ca="1">IF($K199&lt;&gt;1,IF(ISNUMBER(INDEX(Import.PLE,$K199,EG$16)),IF(INDEX(Import.PLE,$K199,EG$16)&lt;=mediçao,CG199,0),0),PLE!$AA$28*CG199)</f>
        <v>0</v>
      </c>
      <c r="EH199" s="119">
        <f ca="1">IF($K199&lt;&gt;1,IF(ISNUMBER(INDEX(Import.PLE,$K199,EH$16)),IF(INDEX(Import.PLE,$K199,EH$16)&lt;=mediçao,CH199,0),0),PLE!$AA$28*CH199)</f>
        <v>0</v>
      </c>
      <c r="EI199" s="119">
        <f ca="1">IF($K199&lt;&gt;1,IF(ISNUMBER(INDEX(Import.PLE,$K199,EI$16)),IF(INDEX(Import.PLE,$K199,EI$16)&lt;=mediçao,CI199,0),0),PLE!$AA$28*CI199)</f>
        <v>0</v>
      </c>
      <c r="EJ199" s="119">
        <f ca="1">IF($K199&lt;&gt;1,IF(ISNUMBER(INDEX(Import.PLE,$K199,EJ$16)),IF(INDEX(Import.PLE,$K199,EJ$16)&lt;=mediçao,CJ199,0),0),PLE!$AA$28*CJ199)</f>
        <v>0</v>
      </c>
      <c r="EK199" s="119">
        <f ca="1">IF($K199&lt;&gt;1,IF(ISNUMBER(INDEX(Import.PLE,$K199,EK$16)),IF(INDEX(Import.PLE,$K199,EK$16)&lt;=mediçao,CK199,0),0),PLE!$AA$28*CK199)</f>
        <v>0</v>
      </c>
      <c r="EL199" s="119">
        <f ca="1">IF($K199&lt;&gt;1,IF(ISNUMBER(INDEX(Import.PLE,$K199,EL$16)),IF(INDEX(Import.PLE,$K199,EL$16)&lt;=mediçao,CL199,0),0),PLE!$AA$28*CL199)</f>
        <v>0</v>
      </c>
      <c r="EM199" s="119">
        <f ca="1">IF($K199&lt;&gt;1,IF(ISNUMBER(INDEX(Import.PLE,$K199,EM$16)),IF(INDEX(Import.PLE,$K199,EM$16)&lt;=mediçao,CM199,0),0),PLE!$AA$28*CM199)</f>
        <v>0</v>
      </c>
      <c r="EN199" s="119">
        <f ca="1">IF($K199&lt;&gt;1,IF(ISNUMBER(INDEX(Import.PLE,$K199,EN$16)),IF(INDEX(Import.PLE,$K199,EN$16)&lt;=mediçao,CN199,0),0),PLE!$AA$28*CN199)</f>
        <v>0</v>
      </c>
      <c r="EO199" s="119">
        <f ca="1">IF($K199&lt;&gt;1,IF(ISNUMBER(INDEX(Import.PLE,$K199,EO$16)),IF(INDEX(Import.PLE,$K199,EO$16)&lt;=mediçao,CO199,0),0),PLE!$AA$28*CO199)</f>
        <v>0</v>
      </c>
      <c r="EP199" s="119">
        <f ca="1">IF($K199&lt;&gt;1,IF(ISNUMBER(INDEX(Import.PLE,$K199,EP$16)),IF(INDEX(Import.PLE,$K199,EP$16)&lt;=mediçao,CP199,0),0),PLE!$AA$28*CP199)</f>
        <v>0</v>
      </c>
      <c r="EQ199" s="119">
        <f ca="1">IF($K199&lt;&gt;1,IF(ISNUMBER(INDEX(Import.PLE,$K199,EQ$16)),IF(INDEX(Import.PLE,$K199,EQ$16)&lt;=mediçao,CQ199,0),0),PLE!$AA$28*CQ199)</f>
        <v>0</v>
      </c>
      <c r="ER199" s="119">
        <f ca="1">IF($K199&lt;&gt;1,IF(ISNUMBER(INDEX(Import.PLE,$K199,ER$16)),IF(INDEX(Import.PLE,$K199,ER$16)&lt;=mediçao,CR199,0),0),PLE!$AA$28*CR199)</f>
        <v>0</v>
      </c>
      <c r="ES199" s="119">
        <f ca="1">IF($K199&lt;&gt;1,IF(ISNUMBER(INDEX(Import.PLE,$K199,ES$16)),IF(INDEX(Import.PLE,$K199,ES$16)&lt;=mediçao,CS199,0),0),PLE!$AA$28*CS199)</f>
        <v>0</v>
      </c>
      <c r="ET199" s="119">
        <f ca="1">IF($K199&lt;&gt;1,IF(ISNUMBER(INDEX(Import.PLE,$K199,ET$16)),IF(INDEX(Import.PLE,$K199,ET$16)&lt;=mediçao,CT199,0),0),PLE!$AA$28*CT199)</f>
        <v>0</v>
      </c>
      <c r="EU199" s="119">
        <f ca="1">IF($K199&lt;&gt;1,IF(ISNUMBER(INDEX(Import.PLE,$K199,EU$16)),IF(INDEX(Import.PLE,$K199,EU$16)&lt;=mediçao,CU199,0),0),PLE!$AA$28*CU199)</f>
        <v>0</v>
      </c>
      <c r="EV199" s="119">
        <f ca="1">IF($K199&lt;&gt;1,IF(ISNUMBER(INDEX(Import.PLE,$K199,EV$16)),IF(INDEX(Import.PLE,$K199,EV$16)&lt;=mediçao,CV199,0),0),PLE!$AA$28*CV199)</f>
        <v>0</v>
      </c>
      <c r="EW199" s="119">
        <f ca="1">IF($K199&lt;&gt;1,IF(ISNUMBER(INDEX(Import.PLE,$K199,EW$16)),IF(INDEX(Import.PLE,$K199,EW$16)&lt;=mediçao,CW199,0),0),PLE!$AA$28*CW199)</f>
        <v>0</v>
      </c>
      <c r="EX199" s="119">
        <f ca="1">IF($K199&lt;&gt;1,IF(ISNUMBER(INDEX(Import.PLE,$K199,EX$16)),IF(INDEX(Import.PLE,$K199,EX$16)&lt;=mediçao,CX199,0),0),PLE!$AA$28*CX199)</f>
        <v>0</v>
      </c>
      <c r="EY199" s="119">
        <f ca="1">IF($K199&lt;&gt;1,IF(ISNUMBER(INDEX(Import.PLE,$K199,EY$16)),IF(INDEX(Import.PLE,$K199,EY$16)&lt;=mediçao,CY199,0),0),PLE!$AA$28*CY199)</f>
        <v>0</v>
      </c>
      <c r="EZ199" s="119">
        <f ca="1">IF($K199&lt;&gt;1,IF(ISNUMBER(INDEX(Import.PLE,$K199,EZ$16)),IF(INDEX(Import.PLE,$K199,EZ$16)&lt;=mediçao,CZ199,0),0),PLE!$AA$28*CZ199)</f>
        <v>0</v>
      </c>
      <c r="FA199" s="119">
        <f ca="1">IF($K199&lt;&gt;1,IF(ISNUMBER(INDEX(Import.PLE,$K199,FA$16)),IF(INDEX(Import.PLE,$K199,FA$16)&lt;=mediçao,DA199,0),0),PLE!$AA$28*DA199)</f>
        <v>0</v>
      </c>
      <c r="FB199" s="119">
        <f ca="1">IF($K199&lt;&gt;1,IF(ISNUMBER(INDEX(Import.PLE,$K199,FB$16)),IF(INDEX(Import.PLE,$K199,FB$16)&lt;=mediçao,DB199,0),0),PLE!$AA$28*DB199)</f>
        <v>0</v>
      </c>
      <c r="FC199" s="119">
        <f ca="1">IF($K199&lt;&gt;1,IF(ISNUMBER(INDEX(Import.PLE,$K199,FC$16)),IF(INDEX(Import.PLE,$K199,FC$16)&lt;=mediçao,DC199,0),0),PLE!$AA$28*DC199)</f>
        <v>0</v>
      </c>
      <c r="FD199" s="119">
        <f ca="1">IF($K199&lt;&gt;1,IF(ISNUMBER(INDEX(Import.PLE,$K199,FD$16)),IF(INDEX(Import.PLE,$K199,FD$16)&lt;=mediçao,DD199,0),0),PLE!$AA$28*DD199)</f>
        <v>0</v>
      </c>
      <c r="FE199" s="119">
        <f ca="1">IF($K199&lt;&gt;1,IF(ISNUMBER(INDEX(Import.PLE,$K199,FE$16)),IF(INDEX(Import.PLE,$K199,FE$16)&lt;=mediçao,DE199,0),0),PLE!$AA$28*DE199)</f>
        <v>0</v>
      </c>
      <c r="FF199" s="119">
        <f ca="1">IF($K199&lt;&gt;1,IF(ISNUMBER(INDEX(Import.PLE,$K199,FF$16)),IF(INDEX(Import.PLE,$K199,FF$16)&lt;=mediçao,DF199,0),0),PLE!$AA$28*DF199)</f>
        <v>0</v>
      </c>
      <c r="FG199" s="119">
        <f ca="1">IF($K199&lt;&gt;1,IF(ISNUMBER(INDEX(Import.PLE,$K199,FG$16)),IF(INDEX(Import.PLE,$K199,FG$16)&lt;=mediçao,DG199,0),0),PLE!$AA$28*DG199)</f>
        <v>0</v>
      </c>
      <c r="FH199" s="119">
        <f ca="1">IF($K199&lt;&gt;1,IF(ISNUMBER(INDEX(Import.PLE,$K199,FH$16)),IF(INDEX(Import.PLE,$K199,FH$16)&lt;=mediçao,DH199,0),0),PLE!$AA$28*DH199)</f>
        <v>0</v>
      </c>
      <c r="FI199" s="119">
        <f ca="1">IF($K199&lt;&gt;1,IF(ISNUMBER(INDEX(Import.PLE,$K199,FI$16)),IF(INDEX(Import.PLE,$K199,FI$16)&lt;=mediçao,DI199,0),0),PLE!$AA$28*DI199)</f>
        <v>0</v>
      </c>
      <c r="FJ199" s="119">
        <f ca="1">IF($K199&lt;&gt;1,IF(ISNUMBER(INDEX(Import.PLE,$K199,FJ$16)),IF(INDEX(Import.PLE,$K199,FJ$16)&lt;=mediçao,DJ199,0),0),PLE!$AA$28*DJ199)</f>
        <v>0</v>
      </c>
    </row>
    <row r="200" spans="2:166" s="88" customFormat="1" ht="10.5" x14ac:dyDescent="0.35">
      <c r="B200" s="118">
        <f t="shared" ca="1" si="3"/>
        <v>183</v>
      </c>
      <c r="C200" s="83" t="str">
        <f t="shared" si="4"/>
        <v>Nível</v>
      </c>
      <c r="D200" s="138" t="s">
        <v>524</v>
      </c>
      <c r="E200" s="139" t="s">
        <v>525</v>
      </c>
      <c r="F200" s="137"/>
      <c r="G200" s="174" t="str">
        <f t="shared" si="5"/>
        <v/>
      </c>
      <c r="H200" s="175" t="str">
        <f t="shared" si="6"/>
        <v/>
      </c>
      <c r="I200" s="176">
        <v>4524.08</v>
      </c>
      <c r="J200" s="86"/>
      <c r="K200" s="168" t="str">
        <f>deactivatedados.form1</f>
        <v/>
      </c>
      <c r="L200" s="167"/>
      <c r="M200" s="87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  <c r="AA200" s="181"/>
      <c r="AB200" s="181"/>
      <c r="AC200" s="181"/>
      <c r="AD200" s="181"/>
      <c r="AE200" s="181"/>
      <c r="AF200" s="181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1"/>
      <c r="AT200" s="181"/>
      <c r="AU200" s="181"/>
      <c r="AV200" s="181"/>
      <c r="AW200" s="181"/>
      <c r="AX200" s="181"/>
      <c r="AY200" s="181"/>
      <c r="AZ200" s="181"/>
      <c r="BA200" s="181"/>
      <c r="BB200" s="181"/>
      <c r="BC200" s="181"/>
      <c r="BD200" s="181"/>
      <c r="BE200" s="181"/>
      <c r="BF200" s="181"/>
      <c r="BG200" s="181"/>
      <c r="BH200" s="181"/>
      <c r="BI200" s="181"/>
      <c r="BJ200" s="181"/>
      <c r="BK200" s="181"/>
      <c r="BM200" s="119">
        <f t="shared" si="7"/>
        <v>0</v>
      </c>
      <c r="BN200" s="119">
        <f t="shared" si="8"/>
        <v>0</v>
      </c>
      <c r="BO200" s="119">
        <f t="shared" si="9"/>
        <v>0</v>
      </c>
      <c r="BP200" s="119">
        <f t="shared" si="10"/>
        <v>0</v>
      </c>
      <c r="BQ200" s="119">
        <f t="shared" si="11"/>
        <v>0</v>
      </c>
      <c r="BR200" s="119">
        <f t="shared" si="12"/>
        <v>0</v>
      </c>
      <c r="BS200" s="119">
        <f t="shared" si="13"/>
        <v>0</v>
      </c>
      <c r="BT200" s="119">
        <f t="shared" si="14"/>
        <v>0</v>
      </c>
      <c r="BU200" s="119">
        <f t="shared" si="15"/>
        <v>0</v>
      </c>
      <c r="BV200" s="119">
        <f t="shared" si="16"/>
        <v>0</v>
      </c>
      <c r="BW200" s="119">
        <f t="shared" si="17"/>
        <v>0</v>
      </c>
      <c r="BX200" s="119">
        <f t="shared" si="18"/>
        <v>0</v>
      </c>
      <c r="BY200" s="119">
        <f t="shared" si="19"/>
        <v>0</v>
      </c>
      <c r="BZ200" s="119">
        <f t="shared" si="20"/>
        <v>0</v>
      </c>
      <c r="CA200" s="119">
        <f t="shared" si="21"/>
        <v>0</v>
      </c>
      <c r="CB200" s="119">
        <f t="shared" si="22"/>
        <v>0</v>
      </c>
      <c r="CC200" s="119">
        <f t="shared" si="23"/>
        <v>0</v>
      </c>
      <c r="CD200" s="119">
        <f t="shared" si="24"/>
        <v>0</v>
      </c>
      <c r="CE200" s="119">
        <f t="shared" si="25"/>
        <v>0</v>
      </c>
      <c r="CF200" s="119">
        <f t="shared" si="26"/>
        <v>0</v>
      </c>
      <c r="CG200" s="119">
        <f t="shared" si="27"/>
        <v>0</v>
      </c>
      <c r="CH200" s="119">
        <f t="shared" si="28"/>
        <v>0</v>
      </c>
      <c r="CI200" s="119">
        <f t="shared" si="29"/>
        <v>0</v>
      </c>
      <c r="CJ200" s="119">
        <f t="shared" si="30"/>
        <v>0</v>
      </c>
      <c r="CK200" s="119">
        <f t="shared" si="31"/>
        <v>0</v>
      </c>
      <c r="CL200" s="119">
        <f t="shared" si="32"/>
        <v>0</v>
      </c>
      <c r="CM200" s="119">
        <f t="shared" si="33"/>
        <v>0</v>
      </c>
      <c r="CN200" s="119">
        <f t="shared" si="34"/>
        <v>0</v>
      </c>
      <c r="CO200" s="119">
        <f t="shared" si="35"/>
        <v>0</v>
      </c>
      <c r="CP200" s="119">
        <f t="shared" si="36"/>
        <v>0</v>
      </c>
      <c r="CQ200" s="119">
        <f t="shared" si="37"/>
        <v>0</v>
      </c>
      <c r="CR200" s="119">
        <f t="shared" si="38"/>
        <v>0</v>
      </c>
      <c r="CS200" s="119">
        <f t="shared" si="39"/>
        <v>0</v>
      </c>
      <c r="CT200" s="119">
        <f t="shared" si="40"/>
        <v>0</v>
      </c>
      <c r="CU200" s="119">
        <f t="shared" si="41"/>
        <v>0</v>
      </c>
      <c r="CV200" s="119">
        <f t="shared" si="42"/>
        <v>0</v>
      </c>
      <c r="CW200" s="119">
        <f t="shared" si="43"/>
        <v>0</v>
      </c>
      <c r="CX200" s="119">
        <f t="shared" si="44"/>
        <v>0</v>
      </c>
      <c r="CY200" s="119">
        <f t="shared" si="45"/>
        <v>0</v>
      </c>
      <c r="CZ200" s="119">
        <f t="shared" si="46"/>
        <v>0</v>
      </c>
      <c r="DA200" s="119">
        <f t="shared" si="47"/>
        <v>0</v>
      </c>
      <c r="DB200" s="119">
        <f t="shared" si="48"/>
        <v>0</v>
      </c>
      <c r="DC200" s="119">
        <f t="shared" si="49"/>
        <v>0</v>
      </c>
      <c r="DD200" s="119">
        <f t="shared" si="50"/>
        <v>0</v>
      </c>
      <c r="DE200" s="119">
        <f t="shared" si="51"/>
        <v>0</v>
      </c>
      <c r="DF200" s="119">
        <f t="shared" si="52"/>
        <v>0</v>
      </c>
      <c r="DG200" s="119">
        <f t="shared" si="53"/>
        <v>0</v>
      </c>
      <c r="DH200" s="119">
        <f t="shared" si="54"/>
        <v>0</v>
      </c>
      <c r="DI200" s="119">
        <f t="shared" si="55"/>
        <v>0</v>
      </c>
      <c r="DJ200" s="119">
        <f t="shared" si="56"/>
        <v>0</v>
      </c>
      <c r="DK200" s="126" t="str">
        <f t="shared" si="57"/>
        <v>2</v>
      </c>
      <c r="DL200" s="126">
        <f t="shared" ca="1" si="58"/>
        <v>0</v>
      </c>
      <c r="DM200" s="119">
        <f ca="1">IF($K200&lt;&gt;1,IF(ISNUMBER(INDEX(Import.PLE,$K200,DM$16)),IF(INDEX(Import.PLE,$K200,DM$16)&lt;=mediçao,BM200,0),0),PLE!$AA$28*BM200)</f>
        <v>0</v>
      </c>
      <c r="DN200" s="119">
        <f ca="1">IF($K200&lt;&gt;1,IF(ISNUMBER(INDEX(Import.PLE,$K200,DN$16)),IF(INDEX(Import.PLE,$K200,DN$16)&lt;=mediçao,BN200,0),0),PLE!$AA$28*BN200)</f>
        <v>0</v>
      </c>
      <c r="DO200" s="119">
        <f ca="1">IF($K200&lt;&gt;1,IF(ISNUMBER(INDEX(Import.PLE,$K200,DO$16)),IF(INDEX(Import.PLE,$K200,DO$16)&lt;=mediçao,BO200,0),0),PLE!$AA$28*BO200)</f>
        <v>0</v>
      </c>
      <c r="DP200" s="119">
        <f ca="1">IF($K200&lt;&gt;1,IF(ISNUMBER(INDEX(Import.PLE,$K200,DP$16)),IF(INDEX(Import.PLE,$K200,DP$16)&lt;=mediçao,BP200,0),0),PLE!$AA$28*BP200)</f>
        <v>0</v>
      </c>
      <c r="DQ200" s="119">
        <f ca="1">IF($K200&lt;&gt;1,IF(ISNUMBER(INDEX(Import.PLE,$K200,DQ$16)),IF(INDEX(Import.PLE,$K200,DQ$16)&lt;=mediçao,BQ200,0),0),PLE!$AA$28*BQ200)</f>
        <v>0</v>
      </c>
      <c r="DR200" s="119">
        <f ca="1">IF($K200&lt;&gt;1,IF(ISNUMBER(INDEX(Import.PLE,$K200,DR$16)),IF(INDEX(Import.PLE,$K200,DR$16)&lt;=mediçao,BR200,0),0),PLE!$AA$28*BR200)</f>
        <v>0</v>
      </c>
      <c r="DS200" s="119">
        <f ca="1">IF($K200&lt;&gt;1,IF(ISNUMBER(INDEX(Import.PLE,$K200,DS$16)),IF(INDEX(Import.PLE,$K200,DS$16)&lt;=mediçao,BS200,0),0),PLE!$AA$28*BS200)</f>
        <v>0</v>
      </c>
      <c r="DT200" s="119">
        <f ca="1">IF($K200&lt;&gt;1,IF(ISNUMBER(INDEX(Import.PLE,$K200,DT$16)),IF(INDEX(Import.PLE,$K200,DT$16)&lt;=mediçao,BT200,0),0),PLE!$AA$28*BT200)</f>
        <v>0</v>
      </c>
      <c r="DU200" s="119">
        <f ca="1">IF($K200&lt;&gt;1,IF(ISNUMBER(INDEX(Import.PLE,$K200,DU$16)),IF(INDEX(Import.PLE,$K200,DU$16)&lt;=mediçao,BU200,0),0),PLE!$AA$28*BU200)</f>
        <v>0</v>
      </c>
      <c r="DV200" s="119">
        <f ca="1">IF($K200&lt;&gt;1,IF(ISNUMBER(INDEX(Import.PLE,$K200,DV$16)),IF(INDEX(Import.PLE,$K200,DV$16)&lt;=mediçao,BV200,0),0),PLE!$AA$28*BV200)</f>
        <v>0</v>
      </c>
      <c r="DW200" s="119">
        <f ca="1">IF($K200&lt;&gt;1,IF(ISNUMBER(INDEX(Import.PLE,$K200,DW$16)),IF(INDEX(Import.PLE,$K200,DW$16)&lt;=mediçao,BW200,0),0),PLE!$AA$28*BW200)</f>
        <v>0</v>
      </c>
      <c r="DX200" s="119">
        <f ca="1">IF($K200&lt;&gt;1,IF(ISNUMBER(INDEX(Import.PLE,$K200,DX$16)),IF(INDEX(Import.PLE,$K200,DX$16)&lt;=mediçao,BX200,0),0),PLE!$AA$28*BX200)</f>
        <v>0</v>
      </c>
      <c r="DY200" s="119">
        <f ca="1">IF($K200&lt;&gt;1,IF(ISNUMBER(INDEX(Import.PLE,$K200,DY$16)),IF(INDEX(Import.PLE,$K200,DY$16)&lt;=mediçao,BY200,0),0),PLE!$AA$28*BY200)</f>
        <v>0</v>
      </c>
      <c r="DZ200" s="119">
        <f ca="1">IF($K200&lt;&gt;1,IF(ISNUMBER(INDEX(Import.PLE,$K200,DZ$16)),IF(INDEX(Import.PLE,$K200,DZ$16)&lt;=mediçao,BZ200,0),0),PLE!$AA$28*BZ200)</f>
        <v>0</v>
      </c>
      <c r="EA200" s="119">
        <f ca="1">IF($K200&lt;&gt;1,IF(ISNUMBER(INDEX(Import.PLE,$K200,EA$16)),IF(INDEX(Import.PLE,$K200,EA$16)&lt;=mediçao,CA200,0),0),PLE!$AA$28*CA200)</f>
        <v>0</v>
      </c>
      <c r="EB200" s="119">
        <f ca="1">IF($K200&lt;&gt;1,IF(ISNUMBER(INDEX(Import.PLE,$K200,EB$16)),IF(INDEX(Import.PLE,$K200,EB$16)&lt;=mediçao,CB200,0),0),PLE!$AA$28*CB200)</f>
        <v>0</v>
      </c>
      <c r="EC200" s="119">
        <f ca="1">IF($K200&lt;&gt;1,IF(ISNUMBER(INDEX(Import.PLE,$K200,EC$16)),IF(INDEX(Import.PLE,$K200,EC$16)&lt;=mediçao,CC200,0),0),PLE!$AA$28*CC200)</f>
        <v>0</v>
      </c>
      <c r="ED200" s="119">
        <f ca="1">IF($K200&lt;&gt;1,IF(ISNUMBER(INDEX(Import.PLE,$K200,ED$16)),IF(INDEX(Import.PLE,$K200,ED$16)&lt;=mediçao,CD200,0),0),PLE!$AA$28*CD200)</f>
        <v>0</v>
      </c>
      <c r="EE200" s="119">
        <f ca="1">IF($K200&lt;&gt;1,IF(ISNUMBER(INDEX(Import.PLE,$K200,EE$16)),IF(INDEX(Import.PLE,$K200,EE$16)&lt;=mediçao,CE200,0),0),PLE!$AA$28*CE200)</f>
        <v>0</v>
      </c>
      <c r="EF200" s="119">
        <f ca="1">IF($K200&lt;&gt;1,IF(ISNUMBER(INDEX(Import.PLE,$K200,EF$16)),IF(INDEX(Import.PLE,$K200,EF$16)&lt;=mediçao,CF200,0),0),PLE!$AA$28*CF200)</f>
        <v>0</v>
      </c>
      <c r="EG200" s="119">
        <f ca="1">IF($K200&lt;&gt;1,IF(ISNUMBER(INDEX(Import.PLE,$K200,EG$16)),IF(INDEX(Import.PLE,$K200,EG$16)&lt;=mediçao,CG200,0),0),PLE!$AA$28*CG200)</f>
        <v>0</v>
      </c>
      <c r="EH200" s="119">
        <f ca="1">IF($K200&lt;&gt;1,IF(ISNUMBER(INDEX(Import.PLE,$K200,EH$16)),IF(INDEX(Import.PLE,$K200,EH$16)&lt;=mediçao,CH200,0),0),PLE!$AA$28*CH200)</f>
        <v>0</v>
      </c>
      <c r="EI200" s="119">
        <f ca="1">IF($K200&lt;&gt;1,IF(ISNUMBER(INDEX(Import.PLE,$K200,EI$16)),IF(INDEX(Import.PLE,$K200,EI$16)&lt;=mediçao,CI200,0),0),PLE!$AA$28*CI200)</f>
        <v>0</v>
      </c>
      <c r="EJ200" s="119">
        <f ca="1">IF($K200&lt;&gt;1,IF(ISNUMBER(INDEX(Import.PLE,$K200,EJ$16)),IF(INDEX(Import.PLE,$K200,EJ$16)&lt;=mediçao,CJ200,0),0),PLE!$AA$28*CJ200)</f>
        <v>0</v>
      </c>
      <c r="EK200" s="119">
        <f ca="1">IF($K200&lt;&gt;1,IF(ISNUMBER(INDEX(Import.PLE,$K200,EK$16)),IF(INDEX(Import.PLE,$K200,EK$16)&lt;=mediçao,CK200,0),0),PLE!$AA$28*CK200)</f>
        <v>0</v>
      </c>
      <c r="EL200" s="119">
        <f ca="1">IF($K200&lt;&gt;1,IF(ISNUMBER(INDEX(Import.PLE,$K200,EL$16)),IF(INDEX(Import.PLE,$K200,EL$16)&lt;=mediçao,CL200,0),0),PLE!$AA$28*CL200)</f>
        <v>0</v>
      </c>
      <c r="EM200" s="119">
        <f ca="1">IF($K200&lt;&gt;1,IF(ISNUMBER(INDEX(Import.PLE,$K200,EM$16)),IF(INDEX(Import.PLE,$K200,EM$16)&lt;=mediçao,CM200,0),0),PLE!$AA$28*CM200)</f>
        <v>0</v>
      </c>
      <c r="EN200" s="119">
        <f ca="1">IF($K200&lt;&gt;1,IF(ISNUMBER(INDEX(Import.PLE,$K200,EN$16)),IF(INDEX(Import.PLE,$K200,EN$16)&lt;=mediçao,CN200,0),0),PLE!$AA$28*CN200)</f>
        <v>0</v>
      </c>
      <c r="EO200" s="119">
        <f ca="1">IF($K200&lt;&gt;1,IF(ISNUMBER(INDEX(Import.PLE,$K200,EO$16)),IF(INDEX(Import.PLE,$K200,EO$16)&lt;=mediçao,CO200,0),0),PLE!$AA$28*CO200)</f>
        <v>0</v>
      </c>
      <c r="EP200" s="119">
        <f ca="1">IF($K200&lt;&gt;1,IF(ISNUMBER(INDEX(Import.PLE,$K200,EP$16)),IF(INDEX(Import.PLE,$K200,EP$16)&lt;=mediçao,CP200,0),0),PLE!$AA$28*CP200)</f>
        <v>0</v>
      </c>
      <c r="EQ200" s="119">
        <f ca="1">IF($K200&lt;&gt;1,IF(ISNUMBER(INDEX(Import.PLE,$K200,EQ$16)),IF(INDEX(Import.PLE,$K200,EQ$16)&lt;=mediçao,CQ200,0),0),PLE!$AA$28*CQ200)</f>
        <v>0</v>
      </c>
      <c r="ER200" s="119">
        <f ca="1">IF($K200&lt;&gt;1,IF(ISNUMBER(INDEX(Import.PLE,$K200,ER$16)),IF(INDEX(Import.PLE,$K200,ER$16)&lt;=mediçao,CR200,0),0),PLE!$AA$28*CR200)</f>
        <v>0</v>
      </c>
      <c r="ES200" s="119">
        <f ca="1">IF($K200&lt;&gt;1,IF(ISNUMBER(INDEX(Import.PLE,$K200,ES$16)),IF(INDEX(Import.PLE,$K200,ES$16)&lt;=mediçao,CS200,0),0),PLE!$AA$28*CS200)</f>
        <v>0</v>
      </c>
      <c r="ET200" s="119">
        <f ca="1">IF($K200&lt;&gt;1,IF(ISNUMBER(INDEX(Import.PLE,$K200,ET$16)),IF(INDEX(Import.PLE,$K200,ET$16)&lt;=mediçao,CT200,0),0),PLE!$AA$28*CT200)</f>
        <v>0</v>
      </c>
      <c r="EU200" s="119">
        <f ca="1">IF($K200&lt;&gt;1,IF(ISNUMBER(INDEX(Import.PLE,$K200,EU$16)),IF(INDEX(Import.PLE,$K200,EU$16)&lt;=mediçao,CU200,0),0),PLE!$AA$28*CU200)</f>
        <v>0</v>
      </c>
      <c r="EV200" s="119">
        <f ca="1">IF($K200&lt;&gt;1,IF(ISNUMBER(INDEX(Import.PLE,$K200,EV$16)),IF(INDEX(Import.PLE,$K200,EV$16)&lt;=mediçao,CV200,0),0),PLE!$AA$28*CV200)</f>
        <v>0</v>
      </c>
      <c r="EW200" s="119">
        <f ca="1">IF($K200&lt;&gt;1,IF(ISNUMBER(INDEX(Import.PLE,$K200,EW$16)),IF(INDEX(Import.PLE,$K200,EW$16)&lt;=mediçao,CW200,0),0),PLE!$AA$28*CW200)</f>
        <v>0</v>
      </c>
      <c r="EX200" s="119">
        <f ca="1">IF($K200&lt;&gt;1,IF(ISNUMBER(INDEX(Import.PLE,$K200,EX$16)),IF(INDEX(Import.PLE,$K200,EX$16)&lt;=mediçao,CX200,0),0),PLE!$AA$28*CX200)</f>
        <v>0</v>
      </c>
      <c r="EY200" s="119">
        <f ca="1">IF($K200&lt;&gt;1,IF(ISNUMBER(INDEX(Import.PLE,$K200,EY$16)),IF(INDEX(Import.PLE,$K200,EY$16)&lt;=mediçao,CY200,0),0),PLE!$AA$28*CY200)</f>
        <v>0</v>
      </c>
      <c r="EZ200" s="119">
        <f ca="1">IF($K200&lt;&gt;1,IF(ISNUMBER(INDEX(Import.PLE,$K200,EZ$16)),IF(INDEX(Import.PLE,$K200,EZ$16)&lt;=mediçao,CZ200,0),0),PLE!$AA$28*CZ200)</f>
        <v>0</v>
      </c>
      <c r="FA200" s="119">
        <f ca="1">IF($K200&lt;&gt;1,IF(ISNUMBER(INDEX(Import.PLE,$K200,FA$16)),IF(INDEX(Import.PLE,$K200,FA$16)&lt;=mediçao,DA200,0),0),PLE!$AA$28*DA200)</f>
        <v>0</v>
      </c>
      <c r="FB200" s="119">
        <f ca="1">IF($K200&lt;&gt;1,IF(ISNUMBER(INDEX(Import.PLE,$K200,FB$16)),IF(INDEX(Import.PLE,$K200,FB$16)&lt;=mediçao,DB200,0),0),PLE!$AA$28*DB200)</f>
        <v>0</v>
      </c>
      <c r="FC200" s="119">
        <f ca="1">IF($K200&lt;&gt;1,IF(ISNUMBER(INDEX(Import.PLE,$K200,FC$16)),IF(INDEX(Import.PLE,$K200,FC$16)&lt;=mediçao,DC200,0),0),PLE!$AA$28*DC200)</f>
        <v>0</v>
      </c>
      <c r="FD200" s="119">
        <f ca="1">IF($K200&lt;&gt;1,IF(ISNUMBER(INDEX(Import.PLE,$K200,FD$16)),IF(INDEX(Import.PLE,$K200,FD$16)&lt;=mediçao,DD200,0),0),PLE!$AA$28*DD200)</f>
        <v>0</v>
      </c>
      <c r="FE200" s="119">
        <f ca="1">IF($K200&lt;&gt;1,IF(ISNUMBER(INDEX(Import.PLE,$K200,FE$16)),IF(INDEX(Import.PLE,$K200,FE$16)&lt;=mediçao,DE200,0),0),PLE!$AA$28*DE200)</f>
        <v>0</v>
      </c>
      <c r="FF200" s="119">
        <f ca="1">IF($K200&lt;&gt;1,IF(ISNUMBER(INDEX(Import.PLE,$K200,FF$16)),IF(INDEX(Import.PLE,$K200,FF$16)&lt;=mediçao,DF200,0),0),PLE!$AA$28*DF200)</f>
        <v>0</v>
      </c>
      <c r="FG200" s="119">
        <f ca="1">IF($K200&lt;&gt;1,IF(ISNUMBER(INDEX(Import.PLE,$K200,FG$16)),IF(INDEX(Import.PLE,$K200,FG$16)&lt;=mediçao,DG200,0),0),PLE!$AA$28*DG200)</f>
        <v>0</v>
      </c>
      <c r="FH200" s="119">
        <f ca="1">IF($K200&lt;&gt;1,IF(ISNUMBER(INDEX(Import.PLE,$K200,FH$16)),IF(INDEX(Import.PLE,$K200,FH$16)&lt;=mediçao,DH200,0),0),PLE!$AA$28*DH200)</f>
        <v>0</v>
      </c>
      <c r="FI200" s="119">
        <f ca="1">IF($K200&lt;&gt;1,IF(ISNUMBER(INDEX(Import.PLE,$K200,FI$16)),IF(INDEX(Import.PLE,$K200,FI$16)&lt;=mediçao,DI200,0),0),PLE!$AA$28*DI200)</f>
        <v>0</v>
      </c>
      <c r="FJ200" s="119">
        <f ca="1">IF($K200&lt;&gt;1,IF(ISNUMBER(INDEX(Import.PLE,$K200,FJ$16)),IF(INDEX(Import.PLE,$K200,FJ$16)&lt;=mediçao,DJ200,0),0),PLE!$AA$28*DJ200)</f>
        <v>0</v>
      </c>
    </row>
    <row r="201" spans="2:166" s="88" customFormat="1" ht="10.5" x14ac:dyDescent="0.35">
      <c r="B201" s="118">
        <f t="shared" ca="1" si="3"/>
        <v>184</v>
      </c>
      <c r="C201" s="83" t="str">
        <f t="shared" si="4"/>
        <v>Nível</v>
      </c>
      <c r="D201" s="138" t="s">
        <v>526</v>
      </c>
      <c r="E201" s="139" t="s">
        <v>527</v>
      </c>
      <c r="F201" s="137"/>
      <c r="G201" s="174" t="str">
        <f t="shared" si="5"/>
        <v/>
      </c>
      <c r="H201" s="175" t="str">
        <f t="shared" si="6"/>
        <v/>
      </c>
      <c r="I201" s="176">
        <v>2190.73</v>
      </c>
      <c r="J201" s="86"/>
      <c r="K201" s="168" t="str">
        <f>deactivatedados.form1</f>
        <v/>
      </c>
      <c r="L201" s="167"/>
      <c r="M201" s="87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  <c r="AA201" s="181"/>
      <c r="AB201" s="181"/>
      <c r="AC201" s="181"/>
      <c r="AD201" s="181"/>
      <c r="AE201" s="181"/>
      <c r="AF201" s="181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1"/>
      <c r="AT201" s="181"/>
      <c r="AU201" s="181"/>
      <c r="AV201" s="181"/>
      <c r="AW201" s="181"/>
      <c r="AX201" s="181"/>
      <c r="AY201" s="181"/>
      <c r="AZ201" s="181"/>
      <c r="BA201" s="181"/>
      <c r="BB201" s="181"/>
      <c r="BC201" s="181"/>
      <c r="BD201" s="181"/>
      <c r="BE201" s="181"/>
      <c r="BF201" s="181"/>
      <c r="BG201" s="181"/>
      <c r="BH201" s="181"/>
      <c r="BI201" s="181"/>
      <c r="BJ201" s="181"/>
      <c r="BK201" s="181"/>
      <c r="BM201" s="119">
        <f t="shared" si="7"/>
        <v>0</v>
      </c>
      <c r="BN201" s="119">
        <f t="shared" si="8"/>
        <v>0</v>
      </c>
      <c r="BO201" s="119">
        <f t="shared" si="9"/>
        <v>0</v>
      </c>
      <c r="BP201" s="119">
        <f t="shared" si="10"/>
        <v>0</v>
      </c>
      <c r="BQ201" s="119">
        <f t="shared" si="11"/>
        <v>0</v>
      </c>
      <c r="BR201" s="119">
        <f t="shared" si="12"/>
        <v>0</v>
      </c>
      <c r="BS201" s="119">
        <f t="shared" si="13"/>
        <v>0</v>
      </c>
      <c r="BT201" s="119">
        <f t="shared" si="14"/>
        <v>0</v>
      </c>
      <c r="BU201" s="119">
        <f t="shared" si="15"/>
        <v>0</v>
      </c>
      <c r="BV201" s="119">
        <f t="shared" si="16"/>
        <v>0</v>
      </c>
      <c r="BW201" s="119">
        <f t="shared" si="17"/>
        <v>0</v>
      </c>
      <c r="BX201" s="119">
        <f t="shared" si="18"/>
        <v>0</v>
      </c>
      <c r="BY201" s="119">
        <f t="shared" si="19"/>
        <v>0</v>
      </c>
      <c r="BZ201" s="119">
        <f t="shared" si="20"/>
        <v>0</v>
      </c>
      <c r="CA201" s="119">
        <f t="shared" si="21"/>
        <v>0</v>
      </c>
      <c r="CB201" s="119">
        <f t="shared" si="22"/>
        <v>0</v>
      </c>
      <c r="CC201" s="119">
        <f t="shared" si="23"/>
        <v>0</v>
      </c>
      <c r="CD201" s="119">
        <f t="shared" si="24"/>
        <v>0</v>
      </c>
      <c r="CE201" s="119">
        <f t="shared" si="25"/>
        <v>0</v>
      </c>
      <c r="CF201" s="119">
        <f t="shared" si="26"/>
        <v>0</v>
      </c>
      <c r="CG201" s="119">
        <f t="shared" si="27"/>
        <v>0</v>
      </c>
      <c r="CH201" s="119">
        <f t="shared" si="28"/>
        <v>0</v>
      </c>
      <c r="CI201" s="119">
        <f t="shared" si="29"/>
        <v>0</v>
      </c>
      <c r="CJ201" s="119">
        <f t="shared" si="30"/>
        <v>0</v>
      </c>
      <c r="CK201" s="119">
        <f t="shared" si="31"/>
        <v>0</v>
      </c>
      <c r="CL201" s="119">
        <f t="shared" si="32"/>
        <v>0</v>
      </c>
      <c r="CM201" s="119">
        <f t="shared" si="33"/>
        <v>0</v>
      </c>
      <c r="CN201" s="119">
        <f t="shared" si="34"/>
        <v>0</v>
      </c>
      <c r="CO201" s="119">
        <f t="shared" si="35"/>
        <v>0</v>
      </c>
      <c r="CP201" s="119">
        <f t="shared" si="36"/>
        <v>0</v>
      </c>
      <c r="CQ201" s="119">
        <f t="shared" si="37"/>
        <v>0</v>
      </c>
      <c r="CR201" s="119">
        <f t="shared" si="38"/>
        <v>0</v>
      </c>
      <c r="CS201" s="119">
        <f t="shared" si="39"/>
        <v>0</v>
      </c>
      <c r="CT201" s="119">
        <f t="shared" si="40"/>
        <v>0</v>
      </c>
      <c r="CU201" s="119">
        <f t="shared" si="41"/>
        <v>0</v>
      </c>
      <c r="CV201" s="119">
        <f t="shared" si="42"/>
        <v>0</v>
      </c>
      <c r="CW201" s="119">
        <f t="shared" si="43"/>
        <v>0</v>
      </c>
      <c r="CX201" s="119">
        <f t="shared" si="44"/>
        <v>0</v>
      </c>
      <c r="CY201" s="119">
        <f t="shared" si="45"/>
        <v>0</v>
      </c>
      <c r="CZ201" s="119">
        <f t="shared" si="46"/>
        <v>0</v>
      </c>
      <c r="DA201" s="119">
        <f t="shared" si="47"/>
        <v>0</v>
      </c>
      <c r="DB201" s="119">
        <f t="shared" si="48"/>
        <v>0</v>
      </c>
      <c r="DC201" s="119">
        <f t="shared" si="49"/>
        <v>0</v>
      </c>
      <c r="DD201" s="119">
        <f t="shared" si="50"/>
        <v>0</v>
      </c>
      <c r="DE201" s="119">
        <f t="shared" si="51"/>
        <v>0</v>
      </c>
      <c r="DF201" s="119">
        <f t="shared" si="52"/>
        <v>0</v>
      </c>
      <c r="DG201" s="119">
        <f t="shared" si="53"/>
        <v>0</v>
      </c>
      <c r="DH201" s="119">
        <f t="shared" si="54"/>
        <v>0</v>
      </c>
      <c r="DI201" s="119">
        <f t="shared" si="55"/>
        <v>0</v>
      </c>
      <c r="DJ201" s="119">
        <f t="shared" si="56"/>
        <v>0</v>
      </c>
      <c r="DK201" s="126" t="str">
        <f t="shared" si="57"/>
        <v>2</v>
      </c>
      <c r="DL201" s="126">
        <f t="shared" ca="1" si="58"/>
        <v>0</v>
      </c>
      <c r="DM201" s="119">
        <f ca="1">IF($K201&lt;&gt;1,IF(ISNUMBER(INDEX(Import.PLE,$K201,DM$16)),IF(INDEX(Import.PLE,$K201,DM$16)&lt;=mediçao,BM201,0),0),PLE!$AA$28*BM201)</f>
        <v>0</v>
      </c>
      <c r="DN201" s="119">
        <f ca="1">IF($K201&lt;&gt;1,IF(ISNUMBER(INDEX(Import.PLE,$K201,DN$16)),IF(INDEX(Import.PLE,$K201,DN$16)&lt;=mediçao,BN201,0),0),PLE!$AA$28*BN201)</f>
        <v>0</v>
      </c>
      <c r="DO201" s="119">
        <f ca="1">IF($K201&lt;&gt;1,IF(ISNUMBER(INDEX(Import.PLE,$K201,DO$16)),IF(INDEX(Import.PLE,$K201,DO$16)&lt;=mediçao,BO201,0),0),PLE!$AA$28*BO201)</f>
        <v>0</v>
      </c>
      <c r="DP201" s="119">
        <f ca="1">IF($K201&lt;&gt;1,IF(ISNUMBER(INDEX(Import.PLE,$K201,DP$16)),IF(INDEX(Import.PLE,$K201,DP$16)&lt;=mediçao,BP201,0),0),PLE!$AA$28*BP201)</f>
        <v>0</v>
      </c>
      <c r="DQ201" s="119">
        <f ca="1">IF($K201&lt;&gt;1,IF(ISNUMBER(INDEX(Import.PLE,$K201,DQ$16)),IF(INDEX(Import.PLE,$K201,DQ$16)&lt;=mediçao,BQ201,0),0),PLE!$AA$28*BQ201)</f>
        <v>0</v>
      </c>
      <c r="DR201" s="119">
        <f ca="1">IF($K201&lt;&gt;1,IF(ISNUMBER(INDEX(Import.PLE,$K201,DR$16)),IF(INDEX(Import.PLE,$K201,DR$16)&lt;=mediçao,BR201,0),0),PLE!$AA$28*BR201)</f>
        <v>0</v>
      </c>
      <c r="DS201" s="119">
        <f ca="1">IF($K201&lt;&gt;1,IF(ISNUMBER(INDEX(Import.PLE,$K201,DS$16)),IF(INDEX(Import.PLE,$K201,DS$16)&lt;=mediçao,BS201,0),0),PLE!$AA$28*BS201)</f>
        <v>0</v>
      </c>
      <c r="DT201" s="119">
        <f ca="1">IF($K201&lt;&gt;1,IF(ISNUMBER(INDEX(Import.PLE,$K201,DT$16)),IF(INDEX(Import.PLE,$K201,DT$16)&lt;=mediçao,BT201,0),0),PLE!$AA$28*BT201)</f>
        <v>0</v>
      </c>
      <c r="DU201" s="119">
        <f ca="1">IF($K201&lt;&gt;1,IF(ISNUMBER(INDEX(Import.PLE,$K201,DU$16)),IF(INDEX(Import.PLE,$K201,DU$16)&lt;=mediçao,BU201,0),0),PLE!$AA$28*BU201)</f>
        <v>0</v>
      </c>
      <c r="DV201" s="119">
        <f ca="1">IF($K201&lt;&gt;1,IF(ISNUMBER(INDEX(Import.PLE,$K201,DV$16)),IF(INDEX(Import.PLE,$K201,DV$16)&lt;=mediçao,BV201,0),0),PLE!$AA$28*BV201)</f>
        <v>0</v>
      </c>
      <c r="DW201" s="119">
        <f ca="1">IF($K201&lt;&gt;1,IF(ISNUMBER(INDEX(Import.PLE,$K201,DW$16)),IF(INDEX(Import.PLE,$K201,DW$16)&lt;=mediçao,BW201,0),0),PLE!$AA$28*BW201)</f>
        <v>0</v>
      </c>
      <c r="DX201" s="119">
        <f ca="1">IF($K201&lt;&gt;1,IF(ISNUMBER(INDEX(Import.PLE,$K201,DX$16)),IF(INDEX(Import.PLE,$K201,DX$16)&lt;=mediçao,BX201,0),0),PLE!$AA$28*BX201)</f>
        <v>0</v>
      </c>
      <c r="DY201" s="119">
        <f ca="1">IF($K201&lt;&gt;1,IF(ISNUMBER(INDEX(Import.PLE,$K201,DY$16)),IF(INDEX(Import.PLE,$K201,DY$16)&lt;=mediçao,BY201,0),0),PLE!$AA$28*BY201)</f>
        <v>0</v>
      </c>
      <c r="DZ201" s="119">
        <f ca="1">IF($K201&lt;&gt;1,IF(ISNUMBER(INDEX(Import.PLE,$K201,DZ$16)),IF(INDEX(Import.PLE,$K201,DZ$16)&lt;=mediçao,BZ201,0),0),PLE!$AA$28*BZ201)</f>
        <v>0</v>
      </c>
      <c r="EA201" s="119">
        <f ca="1">IF($K201&lt;&gt;1,IF(ISNUMBER(INDEX(Import.PLE,$K201,EA$16)),IF(INDEX(Import.PLE,$K201,EA$16)&lt;=mediçao,CA201,0),0),PLE!$AA$28*CA201)</f>
        <v>0</v>
      </c>
      <c r="EB201" s="119">
        <f ca="1">IF($K201&lt;&gt;1,IF(ISNUMBER(INDEX(Import.PLE,$K201,EB$16)),IF(INDEX(Import.PLE,$K201,EB$16)&lt;=mediçao,CB201,0),0),PLE!$AA$28*CB201)</f>
        <v>0</v>
      </c>
      <c r="EC201" s="119">
        <f ca="1">IF($K201&lt;&gt;1,IF(ISNUMBER(INDEX(Import.PLE,$K201,EC$16)),IF(INDEX(Import.PLE,$K201,EC$16)&lt;=mediçao,CC201,0),0),PLE!$AA$28*CC201)</f>
        <v>0</v>
      </c>
      <c r="ED201" s="119">
        <f ca="1">IF($K201&lt;&gt;1,IF(ISNUMBER(INDEX(Import.PLE,$K201,ED$16)),IF(INDEX(Import.PLE,$K201,ED$16)&lt;=mediçao,CD201,0),0),PLE!$AA$28*CD201)</f>
        <v>0</v>
      </c>
      <c r="EE201" s="119">
        <f ca="1">IF($K201&lt;&gt;1,IF(ISNUMBER(INDEX(Import.PLE,$K201,EE$16)),IF(INDEX(Import.PLE,$K201,EE$16)&lt;=mediçao,CE201,0),0),PLE!$AA$28*CE201)</f>
        <v>0</v>
      </c>
      <c r="EF201" s="119">
        <f ca="1">IF($K201&lt;&gt;1,IF(ISNUMBER(INDEX(Import.PLE,$K201,EF$16)),IF(INDEX(Import.PLE,$K201,EF$16)&lt;=mediçao,CF201,0),0),PLE!$AA$28*CF201)</f>
        <v>0</v>
      </c>
      <c r="EG201" s="119">
        <f ca="1">IF($K201&lt;&gt;1,IF(ISNUMBER(INDEX(Import.PLE,$K201,EG$16)),IF(INDEX(Import.PLE,$K201,EG$16)&lt;=mediçao,CG201,0),0),PLE!$AA$28*CG201)</f>
        <v>0</v>
      </c>
      <c r="EH201" s="119">
        <f ca="1">IF($K201&lt;&gt;1,IF(ISNUMBER(INDEX(Import.PLE,$K201,EH$16)),IF(INDEX(Import.PLE,$K201,EH$16)&lt;=mediçao,CH201,0),0),PLE!$AA$28*CH201)</f>
        <v>0</v>
      </c>
      <c r="EI201" s="119">
        <f ca="1">IF($K201&lt;&gt;1,IF(ISNUMBER(INDEX(Import.PLE,$K201,EI$16)),IF(INDEX(Import.PLE,$K201,EI$16)&lt;=mediçao,CI201,0),0),PLE!$AA$28*CI201)</f>
        <v>0</v>
      </c>
      <c r="EJ201" s="119">
        <f ca="1">IF($K201&lt;&gt;1,IF(ISNUMBER(INDEX(Import.PLE,$K201,EJ$16)),IF(INDEX(Import.PLE,$K201,EJ$16)&lt;=mediçao,CJ201,0),0),PLE!$AA$28*CJ201)</f>
        <v>0</v>
      </c>
      <c r="EK201" s="119">
        <f ca="1">IF($K201&lt;&gt;1,IF(ISNUMBER(INDEX(Import.PLE,$K201,EK$16)),IF(INDEX(Import.PLE,$K201,EK$16)&lt;=mediçao,CK201,0),0),PLE!$AA$28*CK201)</f>
        <v>0</v>
      </c>
      <c r="EL201" s="119">
        <f ca="1">IF($K201&lt;&gt;1,IF(ISNUMBER(INDEX(Import.PLE,$K201,EL$16)),IF(INDEX(Import.PLE,$K201,EL$16)&lt;=mediçao,CL201,0),0),PLE!$AA$28*CL201)</f>
        <v>0</v>
      </c>
      <c r="EM201" s="119">
        <f ca="1">IF($K201&lt;&gt;1,IF(ISNUMBER(INDEX(Import.PLE,$K201,EM$16)),IF(INDEX(Import.PLE,$K201,EM$16)&lt;=mediçao,CM201,0),0),PLE!$AA$28*CM201)</f>
        <v>0</v>
      </c>
      <c r="EN201" s="119">
        <f ca="1">IF($K201&lt;&gt;1,IF(ISNUMBER(INDEX(Import.PLE,$K201,EN$16)),IF(INDEX(Import.PLE,$K201,EN$16)&lt;=mediçao,CN201,0),0),PLE!$AA$28*CN201)</f>
        <v>0</v>
      </c>
      <c r="EO201" s="119">
        <f ca="1">IF($K201&lt;&gt;1,IF(ISNUMBER(INDEX(Import.PLE,$K201,EO$16)),IF(INDEX(Import.PLE,$K201,EO$16)&lt;=mediçao,CO201,0),0),PLE!$AA$28*CO201)</f>
        <v>0</v>
      </c>
      <c r="EP201" s="119">
        <f ca="1">IF($K201&lt;&gt;1,IF(ISNUMBER(INDEX(Import.PLE,$K201,EP$16)),IF(INDEX(Import.PLE,$K201,EP$16)&lt;=mediçao,CP201,0),0),PLE!$AA$28*CP201)</f>
        <v>0</v>
      </c>
      <c r="EQ201" s="119">
        <f ca="1">IF($K201&lt;&gt;1,IF(ISNUMBER(INDEX(Import.PLE,$K201,EQ$16)),IF(INDEX(Import.PLE,$K201,EQ$16)&lt;=mediçao,CQ201,0),0),PLE!$AA$28*CQ201)</f>
        <v>0</v>
      </c>
      <c r="ER201" s="119">
        <f ca="1">IF($K201&lt;&gt;1,IF(ISNUMBER(INDEX(Import.PLE,$K201,ER$16)),IF(INDEX(Import.PLE,$K201,ER$16)&lt;=mediçao,CR201,0),0),PLE!$AA$28*CR201)</f>
        <v>0</v>
      </c>
      <c r="ES201" s="119">
        <f ca="1">IF($K201&lt;&gt;1,IF(ISNUMBER(INDEX(Import.PLE,$K201,ES$16)),IF(INDEX(Import.PLE,$K201,ES$16)&lt;=mediçao,CS201,0),0),PLE!$AA$28*CS201)</f>
        <v>0</v>
      </c>
      <c r="ET201" s="119">
        <f ca="1">IF($K201&lt;&gt;1,IF(ISNUMBER(INDEX(Import.PLE,$K201,ET$16)),IF(INDEX(Import.PLE,$K201,ET$16)&lt;=mediçao,CT201,0),0),PLE!$AA$28*CT201)</f>
        <v>0</v>
      </c>
      <c r="EU201" s="119">
        <f ca="1">IF($K201&lt;&gt;1,IF(ISNUMBER(INDEX(Import.PLE,$K201,EU$16)),IF(INDEX(Import.PLE,$K201,EU$16)&lt;=mediçao,CU201,0),0),PLE!$AA$28*CU201)</f>
        <v>0</v>
      </c>
      <c r="EV201" s="119">
        <f ca="1">IF($K201&lt;&gt;1,IF(ISNUMBER(INDEX(Import.PLE,$K201,EV$16)),IF(INDEX(Import.PLE,$K201,EV$16)&lt;=mediçao,CV201,0),0),PLE!$AA$28*CV201)</f>
        <v>0</v>
      </c>
      <c r="EW201" s="119">
        <f ca="1">IF($K201&lt;&gt;1,IF(ISNUMBER(INDEX(Import.PLE,$K201,EW$16)),IF(INDEX(Import.PLE,$K201,EW$16)&lt;=mediçao,CW201,0),0),PLE!$AA$28*CW201)</f>
        <v>0</v>
      </c>
      <c r="EX201" s="119">
        <f ca="1">IF($K201&lt;&gt;1,IF(ISNUMBER(INDEX(Import.PLE,$K201,EX$16)),IF(INDEX(Import.PLE,$K201,EX$16)&lt;=mediçao,CX201,0),0),PLE!$AA$28*CX201)</f>
        <v>0</v>
      </c>
      <c r="EY201" s="119">
        <f ca="1">IF($K201&lt;&gt;1,IF(ISNUMBER(INDEX(Import.PLE,$K201,EY$16)),IF(INDEX(Import.PLE,$K201,EY$16)&lt;=mediçao,CY201,0),0),PLE!$AA$28*CY201)</f>
        <v>0</v>
      </c>
      <c r="EZ201" s="119">
        <f ca="1">IF($K201&lt;&gt;1,IF(ISNUMBER(INDEX(Import.PLE,$K201,EZ$16)),IF(INDEX(Import.PLE,$K201,EZ$16)&lt;=mediçao,CZ201,0),0),PLE!$AA$28*CZ201)</f>
        <v>0</v>
      </c>
      <c r="FA201" s="119">
        <f ca="1">IF($K201&lt;&gt;1,IF(ISNUMBER(INDEX(Import.PLE,$K201,FA$16)),IF(INDEX(Import.PLE,$K201,FA$16)&lt;=mediçao,DA201,0),0),PLE!$AA$28*DA201)</f>
        <v>0</v>
      </c>
      <c r="FB201" s="119">
        <f ca="1">IF($K201&lt;&gt;1,IF(ISNUMBER(INDEX(Import.PLE,$K201,FB$16)),IF(INDEX(Import.PLE,$K201,FB$16)&lt;=mediçao,DB201,0),0),PLE!$AA$28*DB201)</f>
        <v>0</v>
      </c>
      <c r="FC201" s="119">
        <f ca="1">IF($K201&lt;&gt;1,IF(ISNUMBER(INDEX(Import.PLE,$K201,FC$16)),IF(INDEX(Import.PLE,$K201,FC$16)&lt;=mediçao,DC201,0),0),PLE!$AA$28*DC201)</f>
        <v>0</v>
      </c>
      <c r="FD201" s="119">
        <f ca="1">IF($K201&lt;&gt;1,IF(ISNUMBER(INDEX(Import.PLE,$K201,FD$16)),IF(INDEX(Import.PLE,$K201,FD$16)&lt;=mediçao,DD201,0),0),PLE!$AA$28*DD201)</f>
        <v>0</v>
      </c>
      <c r="FE201" s="119">
        <f ca="1">IF($K201&lt;&gt;1,IF(ISNUMBER(INDEX(Import.PLE,$K201,FE$16)),IF(INDEX(Import.PLE,$K201,FE$16)&lt;=mediçao,DE201,0),0),PLE!$AA$28*DE201)</f>
        <v>0</v>
      </c>
      <c r="FF201" s="119">
        <f ca="1">IF($K201&lt;&gt;1,IF(ISNUMBER(INDEX(Import.PLE,$K201,FF$16)),IF(INDEX(Import.PLE,$K201,FF$16)&lt;=mediçao,DF201,0),0),PLE!$AA$28*DF201)</f>
        <v>0</v>
      </c>
      <c r="FG201" s="119">
        <f ca="1">IF($K201&lt;&gt;1,IF(ISNUMBER(INDEX(Import.PLE,$K201,FG$16)),IF(INDEX(Import.PLE,$K201,FG$16)&lt;=mediçao,DG201,0),0),PLE!$AA$28*DG201)</f>
        <v>0</v>
      </c>
      <c r="FH201" s="119">
        <f ca="1">IF($K201&lt;&gt;1,IF(ISNUMBER(INDEX(Import.PLE,$K201,FH$16)),IF(INDEX(Import.PLE,$K201,FH$16)&lt;=mediçao,DH201,0),0),PLE!$AA$28*DH201)</f>
        <v>0</v>
      </c>
      <c r="FI201" s="119">
        <f ca="1">IF($K201&lt;&gt;1,IF(ISNUMBER(INDEX(Import.PLE,$K201,FI$16)),IF(INDEX(Import.PLE,$K201,FI$16)&lt;=mediçao,DI201,0),0),PLE!$AA$28*DI201)</f>
        <v>0</v>
      </c>
      <c r="FJ201" s="119">
        <f ca="1">IF($K201&lt;&gt;1,IF(ISNUMBER(INDEX(Import.PLE,$K201,FJ$16)),IF(INDEX(Import.PLE,$K201,FJ$16)&lt;=mediçao,DJ201,0),0),PLE!$AA$28*DJ201)</f>
        <v>0</v>
      </c>
    </row>
    <row r="202" spans="2:166" s="88" customFormat="1" ht="11.25" customHeight="1" x14ac:dyDescent="0.35">
      <c r="B202" s="118">
        <f t="shared" ca="1" si="3"/>
        <v>185</v>
      </c>
      <c r="C202" s="83" t="str">
        <f t="shared" si="4"/>
        <v>Serviço</v>
      </c>
      <c r="D202" s="138" t="s">
        <v>528</v>
      </c>
      <c r="E202" s="139" t="s">
        <v>529</v>
      </c>
      <c r="F202" s="137" t="s">
        <v>393</v>
      </c>
      <c r="G202" s="174">
        <f t="shared" si="5"/>
        <v>2</v>
      </c>
      <c r="H202" s="175">
        <f t="shared" si="6"/>
        <v>5.96</v>
      </c>
      <c r="I202" s="176">
        <v>11.92</v>
      </c>
      <c r="J202" s="86"/>
      <c r="K202" s="168">
        <f>deactivatedados.form1</f>
        <v>27</v>
      </c>
      <c r="L202" s="167" t="s">
        <v>727</v>
      </c>
      <c r="M202" s="87"/>
      <c r="N202" s="181">
        <v>2</v>
      </c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  <c r="AA202" s="181"/>
      <c r="AB202" s="181"/>
      <c r="AC202" s="181"/>
      <c r="AD202" s="181"/>
      <c r="AE202" s="181"/>
      <c r="AF202" s="181"/>
      <c r="AG202" s="181"/>
      <c r="AH202" s="181"/>
      <c r="AI202" s="181"/>
      <c r="AJ202" s="181"/>
      <c r="AK202" s="181"/>
      <c r="AL202" s="181"/>
      <c r="AM202" s="181"/>
      <c r="AN202" s="181"/>
      <c r="AO202" s="181"/>
      <c r="AP202" s="181"/>
      <c r="AQ202" s="181"/>
      <c r="AR202" s="181"/>
      <c r="AS202" s="181"/>
      <c r="AT202" s="181"/>
      <c r="AU202" s="181"/>
      <c r="AV202" s="181"/>
      <c r="AW202" s="181"/>
      <c r="AX202" s="181"/>
      <c r="AY202" s="181"/>
      <c r="AZ202" s="181"/>
      <c r="BA202" s="181"/>
      <c r="BB202" s="181"/>
      <c r="BC202" s="181"/>
      <c r="BD202" s="181"/>
      <c r="BE202" s="181"/>
      <c r="BF202" s="181"/>
      <c r="BG202" s="181"/>
      <c r="BH202" s="181"/>
      <c r="BI202" s="181"/>
      <c r="BJ202" s="181"/>
      <c r="BK202" s="181"/>
      <c r="BM202" s="119">
        <f t="shared" ca="1" si="7"/>
        <v>11.92</v>
      </c>
      <c r="BN202" s="119">
        <f t="shared" si="8"/>
        <v>0</v>
      </c>
      <c r="BO202" s="119">
        <f t="shared" si="9"/>
        <v>0</v>
      </c>
      <c r="BP202" s="119">
        <f t="shared" si="10"/>
        <v>0</v>
      </c>
      <c r="BQ202" s="119">
        <f t="shared" si="11"/>
        <v>0</v>
      </c>
      <c r="BR202" s="119">
        <f t="shared" si="12"/>
        <v>0</v>
      </c>
      <c r="BS202" s="119">
        <f t="shared" si="13"/>
        <v>0</v>
      </c>
      <c r="BT202" s="119">
        <f t="shared" si="14"/>
        <v>0</v>
      </c>
      <c r="BU202" s="119">
        <f t="shared" si="15"/>
        <v>0</v>
      </c>
      <c r="BV202" s="119">
        <f t="shared" si="16"/>
        <v>0</v>
      </c>
      <c r="BW202" s="119">
        <f t="shared" si="17"/>
        <v>0</v>
      </c>
      <c r="BX202" s="119">
        <f t="shared" si="18"/>
        <v>0</v>
      </c>
      <c r="BY202" s="119">
        <f t="shared" si="19"/>
        <v>0</v>
      </c>
      <c r="BZ202" s="119">
        <f t="shared" si="20"/>
        <v>0</v>
      </c>
      <c r="CA202" s="119">
        <f t="shared" si="21"/>
        <v>0</v>
      </c>
      <c r="CB202" s="119">
        <f t="shared" si="22"/>
        <v>0</v>
      </c>
      <c r="CC202" s="119">
        <f t="shared" si="23"/>
        <v>0</v>
      </c>
      <c r="CD202" s="119">
        <f t="shared" si="24"/>
        <v>0</v>
      </c>
      <c r="CE202" s="119">
        <f t="shared" si="25"/>
        <v>0</v>
      </c>
      <c r="CF202" s="119">
        <f t="shared" si="26"/>
        <v>0</v>
      </c>
      <c r="CG202" s="119">
        <f t="shared" si="27"/>
        <v>0</v>
      </c>
      <c r="CH202" s="119">
        <f t="shared" si="28"/>
        <v>0</v>
      </c>
      <c r="CI202" s="119">
        <f t="shared" si="29"/>
        <v>0</v>
      </c>
      <c r="CJ202" s="119">
        <f t="shared" si="30"/>
        <v>0</v>
      </c>
      <c r="CK202" s="119">
        <f t="shared" si="31"/>
        <v>0</v>
      </c>
      <c r="CL202" s="119">
        <f t="shared" si="32"/>
        <v>0</v>
      </c>
      <c r="CM202" s="119">
        <f t="shared" si="33"/>
        <v>0</v>
      </c>
      <c r="CN202" s="119">
        <f t="shared" si="34"/>
        <v>0</v>
      </c>
      <c r="CO202" s="119">
        <f t="shared" si="35"/>
        <v>0</v>
      </c>
      <c r="CP202" s="119">
        <f t="shared" si="36"/>
        <v>0</v>
      </c>
      <c r="CQ202" s="119">
        <f t="shared" si="37"/>
        <v>0</v>
      </c>
      <c r="CR202" s="119">
        <f t="shared" si="38"/>
        <v>0</v>
      </c>
      <c r="CS202" s="119">
        <f t="shared" si="39"/>
        <v>0</v>
      </c>
      <c r="CT202" s="119">
        <f t="shared" si="40"/>
        <v>0</v>
      </c>
      <c r="CU202" s="119">
        <f t="shared" si="41"/>
        <v>0</v>
      </c>
      <c r="CV202" s="119">
        <f t="shared" si="42"/>
        <v>0</v>
      </c>
      <c r="CW202" s="119">
        <f t="shared" si="43"/>
        <v>0</v>
      </c>
      <c r="CX202" s="119">
        <f t="shared" si="44"/>
        <v>0</v>
      </c>
      <c r="CY202" s="119">
        <f t="shared" si="45"/>
        <v>0</v>
      </c>
      <c r="CZ202" s="119">
        <f t="shared" si="46"/>
        <v>0</v>
      </c>
      <c r="DA202" s="119">
        <f t="shared" si="47"/>
        <v>0</v>
      </c>
      <c r="DB202" s="119">
        <f t="shared" si="48"/>
        <v>0</v>
      </c>
      <c r="DC202" s="119">
        <f t="shared" si="49"/>
        <v>0</v>
      </c>
      <c r="DD202" s="119">
        <f t="shared" si="50"/>
        <v>0</v>
      </c>
      <c r="DE202" s="119">
        <f t="shared" si="51"/>
        <v>0</v>
      </c>
      <c r="DF202" s="119">
        <f t="shared" si="52"/>
        <v>0</v>
      </c>
      <c r="DG202" s="119">
        <f t="shared" si="53"/>
        <v>0</v>
      </c>
      <c r="DH202" s="119">
        <f t="shared" si="54"/>
        <v>0</v>
      </c>
      <c r="DI202" s="119">
        <f t="shared" si="55"/>
        <v>0</v>
      </c>
      <c r="DJ202" s="119">
        <f t="shared" si="56"/>
        <v>0</v>
      </c>
      <c r="DK202" s="126" t="str">
        <f t="shared" si="57"/>
        <v>2</v>
      </c>
      <c r="DL202" s="126">
        <f t="shared" ca="1" si="58"/>
        <v>0</v>
      </c>
      <c r="DM202" s="119">
        <f ca="1">IF($K202&lt;&gt;1,IF(ISNUMBER(INDEX(Import.PLE,$K202,DM$16)),IF(INDEX(Import.PLE,$K202,DM$16)&lt;=mediçao,BM202,0),0),PLE!$AA$28*BM202)</f>
        <v>0</v>
      </c>
      <c r="DN202" s="119">
        <f ca="1">IF($K202&lt;&gt;1,IF(ISNUMBER(INDEX(Import.PLE,$K202,DN$16)),IF(INDEX(Import.PLE,$K202,DN$16)&lt;=mediçao,BN202,0),0),PLE!$AA$28*BN202)</f>
        <v>0</v>
      </c>
      <c r="DO202" s="119">
        <f ca="1">IF($K202&lt;&gt;1,IF(ISNUMBER(INDEX(Import.PLE,$K202,DO$16)),IF(INDEX(Import.PLE,$K202,DO$16)&lt;=mediçao,BO202,0),0),PLE!$AA$28*BO202)</f>
        <v>0</v>
      </c>
      <c r="DP202" s="119">
        <f ca="1">IF($K202&lt;&gt;1,IF(ISNUMBER(INDEX(Import.PLE,$K202,DP$16)),IF(INDEX(Import.PLE,$K202,DP$16)&lt;=mediçao,BP202,0),0),PLE!$AA$28*BP202)</f>
        <v>0</v>
      </c>
      <c r="DQ202" s="119">
        <f ca="1">IF($K202&lt;&gt;1,IF(ISNUMBER(INDEX(Import.PLE,$K202,DQ$16)),IF(INDEX(Import.PLE,$K202,DQ$16)&lt;=mediçao,BQ202,0),0),PLE!$AA$28*BQ202)</f>
        <v>0</v>
      </c>
      <c r="DR202" s="119">
        <f ca="1">IF($K202&lt;&gt;1,IF(ISNUMBER(INDEX(Import.PLE,$K202,DR$16)),IF(INDEX(Import.PLE,$K202,DR$16)&lt;=mediçao,BR202,0),0),PLE!$AA$28*BR202)</f>
        <v>0</v>
      </c>
      <c r="DS202" s="119">
        <f ca="1">IF($K202&lt;&gt;1,IF(ISNUMBER(INDEX(Import.PLE,$K202,DS$16)),IF(INDEX(Import.PLE,$K202,DS$16)&lt;=mediçao,BS202,0),0),PLE!$AA$28*BS202)</f>
        <v>0</v>
      </c>
      <c r="DT202" s="119">
        <f ca="1">IF($K202&lt;&gt;1,IF(ISNUMBER(INDEX(Import.PLE,$K202,DT$16)),IF(INDEX(Import.PLE,$K202,DT$16)&lt;=mediçao,BT202,0),0),PLE!$AA$28*BT202)</f>
        <v>0</v>
      </c>
      <c r="DU202" s="119">
        <f ca="1">IF($K202&lt;&gt;1,IF(ISNUMBER(INDEX(Import.PLE,$K202,DU$16)),IF(INDEX(Import.PLE,$K202,DU$16)&lt;=mediçao,BU202,0),0),PLE!$AA$28*BU202)</f>
        <v>0</v>
      </c>
      <c r="DV202" s="119">
        <f ca="1">IF($K202&lt;&gt;1,IF(ISNUMBER(INDEX(Import.PLE,$K202,DV$16)),IF(INDEX(Import.PLE,$K202,DV$16)&lt;=mediçao,BV202,0),0),PLE!$AA$28*BV202)</f>
        <v>0</v>
      </c>
      <c r="DW202" s="119">
        <f ca="1">IF($K202&lt;&gt;1,IF(ISNUMBER(INDEX(Import.PLE,$K202,DW$16)),IF(INDEX(Import.PLE,$K202,DW$16)&lt;=mediçao,BW202,0),0),PLE!$AA$28*BW202)</f>
        <v>0</v>
      </c>
      <c r="DX202" s="119">
        <f ca="1">IF($K202&lt;&gt;1,IF(ISNUMBER(INDEX(Import.PLE,$K202,DX$16)),IF(INDEX(Import.PLE,$K202,DX$16)&lt;=mediçao,BX202,0),0),PLE!$AA$28*BX202)</f>
        <v>0</v>
      </c>
      <c r="DY202" s="119">
        <f ca="1">IF($K202&lt;&gt;1,IF(ISNUMBER(INDEX(Import.PLE,$K202,DY$16)),IF(INDEX(Import.PLE,$K202,DY$16)&lt;=mediçao,BY202,0),0),PLE!$AA$28*BY202)</f>
        <v>0</v>
      </c>
      <c r="DZ202" s="119">
        <f ca="1">IF($K202&lt;&gt;1,IF(ISNUMBER(INDEX(Import.PLE,$K202,DZ$16)),IF(INDEX(Import.PLE,$K202,DZ$16)&lt;=mediçao,BZ202,0),0),PLE!$AA$28*BZ202)</f>
        <v>0</v>
      </c>
      <c r="EA202" s="119">
        <f ca="1">IF($K202&lt;&gt;1,IF(ISNUMBER(INDEX(Import.PLE,$K202,EA$16)),IF(INDEX(Import.PLE,$K202,EA$16)&lt;=mediçao,CA202,0),0),PLE!$AA$28*CA202)</f>
        <v>0</v>
      </c>
      <c r="EB202" s="119">
        <f ca="1">IF($K202&lt;&gt;1,IF(ISNUMBER(INDEX(Import.PLE,$K202,EB$16)),IF(INDEX(Import.PLE,$K202,EB$16)&lt;=mediçao,CB202,0),0),PLE!$AA$28*CB202)</f>
        <v>0</v>
      </c>
      <c r="EC202" s="119">
        <f ca="1">IF($K202&lt;&gt;1,IF(ISNUMBER(INDEX(Import.PLE,$K202,EC$16)),IF(INDEX(Import.PLE,$K202,EC$16)&lt;=mediçao,CC202,0),0),PLE!$AA$28*CC202)</f>
        <v>0</v>
      </c>
      <c r="ED202" s="119">
        <f ca="1">IF($K202&lt;&gt;1,IF(ISNUMBER(INDEX(Import.PLE,$K202,ED$16)),IF(INDEX(Import.PLE,$K202,ED$16)&lt;=mediçao,CD202,0),0),PLE!$AA$28*CD202)</f>
        <v>0</v>
      </c>
      <c r="EE202" s="119">
        <f ca="1">IF($K202&lt;&gt;1,IF(ISNUMBER(INDEX(Import.PLE,$K202,EE$16)),IF(INDEX(Import.PLE,$K202,EE$16)&lt;=mediçao,CE202,0),0),PLE!$AA$28*CE202)</f>
        <v>0</v>
      </c>
      <c r="EF202" s="119">
        <f ca="1">IF($K202&lt;&gt;1,IF(ISNUMBER(INDEX(Import.PLE,$K202,EF$16)),IF(INDEX(Import.PLE,$K202,EF$16)&lt;=mediçao,CF202,0),0),PLE!$AA$28*CF202)</f>
        <v>0</v>
      </c>
      <c r="EG202" s="119">
        <f ca="1">IF($K202&lt;&gt;1,IF(ISNUMBER(INDEX(Import.PLE,$K202,EG$16)),IF(INDEX(Import.PLE,$K202,EG$16)&lt;=mediçao,CG202,0),0),PLE!$AA$28*CG202)</f>
        <v>0</v>
      </c>
      <c r="EH202" s="119">
        <f ca="1">IF($K202&lt;&gt;1,IF(ISNUMBER(INDEX(Import.PLE,$K202,EH$16)),IF(INDEX(Import.PLE,$K202,EH$16)&lt;=mediçao,CH202,0),0),PLE!$AA$28*CH202)</f>
        <v>0</v>
      </c>
      <c r="EI202" s="119">
        <f ca="1">IF($K202&lt;&gt;1,IF(ISNUMBER(INDEX(Import.PLE,$K202,EI$16)),IF(INDEX(Import.PLE,$K202,EI$16)&lt;=mediçao,CI202,0),0),PLE!$AA$28*CI202)</f>
        <v>0</v>
      </c>
      <c r="EJ202" s="119">
        <f ca="1">IF($K202&lt;&gt;1,IF(ISNUMBER(INDEX(Import.PLE,$K202,EJ$16)),IF(INDEX(Import.PLE,$K202,EJ$16)&lt;=mediçao,CJ202,0),0),PLE!$AA$28*CJ202)</f>
        <v>0</v>
      </c>
      <c r="EK202" s="119">
        <f ca="1">IF($K202&lt;&gt;1,IF(ISNUMBER(INDEX(Import.PLE,$K202,EK$16)),IF(INDEX(Import.PLE,$K202,EK$16)&lt;=mediçao,CK202,0),0),PLE!$AA$28*CK202)</f>
        <v>0</v>
      </c>
      <c r="EL202" s="119">
        <f ca="1">IF($K202&lt;&gt;1,IF(ISNUMBER(INDEX(Import.PLE,$K202,EL$16)),IF(INDEX(Import.PLE,$K202,EL$16)&lt;=mediçao,CL202,0),0),PLE!$AA$28*CL202)</f>
        <v>0</v>
      </c>
      <c r="EM202" s="119">
        <f ca="1">IF($K202&lt;&gt;1,IF(ISNUMBER(INDEX(Import.PLE,$K202,EM$16)),IF(INDEX(Import.PLE,$K202,EM$16)&lt;=mediçao,CM202,0),0),PLE!$AA$28*CM202)</f>
        <v>0</v>
      </c>
      <c r="EN202" s="119">
        <f ca="1">IF($K202&lt;&gt;1,IF(ISNUMBER(INDEX(Import.PLE,$K202,EN$16)),IF(INDEX(Import.PLE,$K202,EN$16)&lt;=mediçao,CN202,0),0),PLE!$AA$28*CN202)</f>
        <v>0</v>
      </c>
      <c r="EO202" s="119">
        <f ca="1">IF($K202&lt;&gt;1,IF(ISNUMBER(INDEX(Import.PLE,$K202,EO$16)),IF(INDEX(Import.PLE,$K202,EO$16)&lt;=mediçao,CO202,0),0),PLE!$AA$28*CO202)</f>
        <v>0</v>
      </c>
      <c r="EP202" s="119">
        <f ca="1">IF($K202&lt;&gt;1,IF(ISNUMBER(INDEX(Import.PLE,$K202,EP$16)),IF(INDEX(Import.PLE,$K202,EP$16)&lt;=mediçao,CP202,0),0),PLE!$AA$28*CP202)</f>
        <v>0</v>
      </c>
      <c r="EQ202" s="119">
        <f ca="1">IF($K202&lt;&gt;1,IF(ISNUMBER(INDEX(Import.PLE,$K202,EQ$16)),IF(INDEX(Import.PLE,$K202,EQ$16)&lt;=mediçao,CQ202,0),0),PLE!$AA$28*CQ202)</f>
        <v>0</v>
      </c>
      <c r="ER202" s="119">
        <f ca="1">IF($K202&lt;&gt;1,IF(ISNUMBER(INDEX(Import.PLE,$K202,ER$16)),IF(INDEX(Import.PLE,$K202,ER$16)&lt;=mediçao,CR202,0),0),PLE!$AA$28*CR202)</f>
        <v>0</v>
      </c>
      <c r="ES202" s="119">
        <f ca="1">IF($K202&lt;&gt;1,IF(ISNUMBER(INDEX(Import.PLE,$K202,ES$16)),IF(INDEX(Import.PLE,$K202,ES$16)&lt;=mediçao,CS202,0),0),PLE!$AA$28*CS202)</f>
        <v>0</v>
      </c>
      <c r="ET202" s="119">
        <f ca="1">IF($K202&lt;&gt;1,IF(ISNUMBER(INDEX(Import.PLE,$K202,ET$16)),IF(INDEX(Import.PLE,$K202,ET$16)&lt;=mediçao,CT202,0),0),PLE!$AA$28*CT202)</f>
        <v>0</v>
      </c>
      <c r="EU202" s="119">
        <f ca="1">IF($K202&lt;&gt;1,IF(ISNUMBER(INDEX(Import.PLE,$K202,EU$16)),IF(INDEX(Import.PLE,$K202,EU$16)&lt;=mediçao,CU202,0),0),PLE!$AA$28*CU202)</f>
        <v>0</v>
      </c>
      <c r="EV202" s="119">
        <f ca="1">IF($K202&lt;&gt;1,IF(ISNUMBER(INDEX(Import.PLE,$K202,EV$16)),IF(INDEX(Import.PLE,$K202,EV$16)&lt;=mediçao,CV202,0),0),PLE!$AA$28*CV202)</f>
        <v>0</v>
      </c>
      <c r="EW202" s="119">
        <f ca="1">IF($K202&lt;&gt;1,IF(ISNUMBER(INDEX(Import.PLE,$K202,EW$16)),IF(INDEX(Import.PLE,$K202,EW$16)&lt;=mediçao,CW202,0),0),PLE!$AA$28*CW202)</f>
        <v>0</v>
      </c>
      <c r="EX202" s="119">
        <f ca="1">IF($K202&lt;&gt;1,IF(ISNUMBER(INDEX(Import.PLE,$K202,EX$16)),IF(INDEX(Import.PLE,$K202,EX$16)&lt;=mediçao,CX202,0),0),PLE!$AA$28*CX202)</f>
        <v>0</v>
      </c>
      <c r="EY202" s="119">
        <f ca="1">IF($K202&lt;&gt;1,IF(ISNUMBER(INDEX(Import.PLE,$K202,EY$16)),IF(INDEX(Import.PLE,$K202,EY$16)&lt;=mediçao,CY202,0),0),PLE!$AA$28*CY202)</f>
        <v>0</v>
      </c>
      <c r="EZ202" s="119">
        <f ca="1">IF($K202&lt;&gt;1,IF(ISNUMBER(INDEX(Import.PLE,$K202,EZ$16)),IF(INDEX(Import.PLE,$K202,EZ$16)&lt;=mediçao,CZ202,0),0),PLE!$AA$28*CZ202)</f>
        <v>0</v>
      </c>
      <c r="FA202" s="119">
        <f ca="1">IF($K202&lt;&gt;1,IF(ISNUMBER(INDEX(Import.PLE,$K202,FA$16)),IF(INDEX(Import.PLE,$K202,FA$16)&lt;=mediçao,DA202,0),0),PLE!$AA$28*DA202)</f>
        <v>0</v>
      </c>
      <c r="FB202" s="119">
        <f ca="1">IF($K202&lt;&gt;1,IF(ISNUMBER(INDEX(Import.PLE,$K202,FB$16)),IF(INDEX(Import.PLE,$K202,FB$16)&lt;=mediçao,DB202,0),0),PLE!$AA$28*DB202)</f>
        <v>0</v>
      </c>
      <c r="FC202" s="119">
        <f ca="1">IF($K202&lt;&gt;1,IF(ISNUMBER(INDEX(Import.PLE,$K202,FC$16)),IF(INDEX(Import.PLE,$K202,FC$16)&lt;=mediçao,DC202,0),0),PLE!$AA$28*DC202)</f>
        <v>0</v>
      </c>
      <c r="FD202" s="119">
        <f ca="1">IF($K202&lt;&gt;1,IF(ISNUMBER(INDEX(Import.PLE,$K202,FD$16)),IF(INDEX(Import.PLE,$K202,FD$16)&lt;=mediçao,DD202,0),0),PLE!$AA$28*DD202)</f>
        <v>0</v>
      </c>
      <c r="FE202" s="119">
        <f ca="1">IF($K202&lt;&gt;1,IF(ISNUMBER(INDEX(Import.PLE,$K202,FE$16)),IF(INDEX(Import.PLE,$K202,FE$16)&lt;=mediçao,DE202,0),0),PLE!$AA$28*DE202)</f>
        <v>0</v>
      </c>
      <c r="FF202" s="119">
        <f ca="1">IF($K202&lt;&gt;1,IF(ISNUMBER(INDEX(Import.PLE,$K202,FF$16)),IF(INDEX(Import.PLE,$K202,FF$16)&lt;=mediçao,DF202,0),0),PLE!$AA$28*DF202)</f>
        <v>0</v>
      </c>
      <c r="FG202" s="119">
        <f ca="1">IF($K202&lt;&gt;1,IF(ISNUMBER(INDEX(Import.PLE,$K202,FG$16)),IF(INDEX(Import.PLE,$K202,FG$16)&lt;=mediçao,DG202,0),0),PLE!$AA$28*DG202)</f>
        <v>0</v>
      </c>
      <c r="FH202" s="119">
        <f ca="1">IF($K202&lt;&gt;1,IF(ISNUMBER(INDEX(Import.PLE,$K202,FH$16)),IF(INDEX(Import.PLE,$K202,FH$16)&lt;=mediçao,DH202,0),0),PLE!$AA$28*DH202)</f>
        <v>0</v>
      </c>
      <c r="FI202" s="119">
        <f ca="1">IF($K202&lt;&gt;1,IF(ISNUMBER(INDEX(Import.PLE,$K202,FI$16)),IF(INDEX(Import.PLE,$K202,FI$16)&lt;=mediçao,DI202,0),0),PLE!$AA$28*DI202)</f>
        <v>0</v>
      </c>
      <c r="FJ202" s="119">
        <f ca="1">IF($K202&lt;&gt;1,IF(ISNUMBER(INDEX(Import.PLE,$K202,FJ$16)),IF(INDEX(Import.PLE,$K202,FJ$16)&lt;=mediçao,DJ202,0),0),PLE!$AA$28*DJ202)</f>
        <v>0</v>
      </c>
    </row>
    <row r="203" spans="2:166" s="88" customFormat="1" ht="11.25" customHeight="1" x14ac:dyDescent="0.35">
      <c r="B203" s="118">
        <f t="shared" ca="1" si="3"/>
        <v>186</v>
      </c>
      <c r="C203" s="83" t="str">
        <f t="shared" si="4"/>
        <v>Serviço</v>
      </c>
      <c r="D203" s="138" t="s">
        <v>530</v>
      </c>
      <c r="E203" s="139" t="s">
        <v>531</v>
      </c>
      <c r="F203" s="137" t="s">
        <v>329</v>
      </c>
      <c r="G203" s="174">
        <f t="shared" si="5"/>
        <v>11</v>
      </c>
      <c r="H203" s="175">
        <f t="shared" si="6"/>
        <v>6.44</v>
      </c>
      <c r="I203" s="176">
        <v>70.84</v>
      </c>
      <c r="J203" s="86"/>
      <c r="K203" s="168">
        <f>deactivatedados.form1</f>
        <v>27</v>
      </c>
      <c r="L203" s="167" t="s">
        <v>727</v>
      </c>
      <c r="M203" s="87"/>
      <c r="N203" s="181">
        <v>11</v>
      </c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  <c r="AA203" s="181"/>
      <c r="AB203" s="181"/>
      <c r="AC203" s="181"/>
      <c r="AD203" s="181"/>
      <c r="AE203" s="181"/>
      <c r="AF203" s="181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1"/>
      <c r="AT203" s="181"/>
      <c r="AU203" s="181"/>
      <c r="AV203" s="181"/>
      <c r="AW203" s="181"/>
      <c r="AX203" s="181"/>
      <c r="AY203" s="181"/>
      <c r="AZ203" s="181"/>
      <c r="BA203" s="181"/>
      <c r="BB203" s="181"/>
      <c r="BC203" s="181"/>
      <c r="BD203" s="181"/>
      <c r="BE203" s="181"/>
      <c r="BF203" s="181"/>
      <c r="BG203" s="181"/>
      <c r="BH203" s="181"/>
      <c r="BI203" s="181"/>
      <c r="BJ203" s="181"/>
      <c r="BK203" s="181"/>
      <c r="BM203" s="119">
        <f t="shared" ca="1" si="7"/>
        <v>70.84</v>
      </c>
      <c r="BN203" s="119">
        <f t="shared" si="8"/>
        <v>0</v>
      </c>
      <c r="BO203" s="119">
        <f t="shared" si="9"/>
        <v>0</v>
      </c>
      <c r="BP203" s="119">
        <f t="shared" si="10"/>
        <v>0</v>
      </c>
      <c r="BQ203" s="119">
        <f t="shared" si="11"/>
        <v>0</v>
      </c>
      <c r="BR203" s="119">
        <f t="shared" si="12"/>
        <v>0</v>
      </c>
      <c r="BS203" s="119">
        <f t="shared" si="13"/>
        <v>0</v>
      </c>
      <c r="BT203" s="119">
        <f t="shared" si="14"/>
        <v>0</v>
      </c>
      <c r="BU203" s="119">
        <f t="shared" si="15"/>
        <v>0</v>
      </c>
      <c r="BV203" s="119">
        <f t="shared" si="16"/>
        <v>0</v>
      </c>
      <c r="BW203" s="119">
        <f t="shared" si="17"/>
        <v>0</v>
      </c>
      <c r="BX203" s="119">
        <f t="shared" si="18"/>
        <v>0</v>
      </c>
      <c r="BY203" s="119">
        <f t="shared" si="19"/>
        <v>0</v>
      </c>
      <c r="BZ203" s="119">
        <f t="shared" si="20"/>
        <v>0</v>
      </c>
      <c r="CA203" s="119">
        <f t="shared" si="21"/>
        <v>0</v>
      </c>
      <c r="CB203" s="119">
        <f t="shared" si="22"/>
        <v>0</v>
      </c>
      <c r="CC203" s="119">
        <f t="shared" si="23"/>
        <v>0</v>
      </c>
      <c r="CD203" s="119">
        <f t="shared" si="24"/>
        <v>0</v>
      </c>
      <c r="CE203" s="119">
        <f t="shared" si="25"/>
        <v>0</v>
      </c>
      <c r="CF203" s="119">
        <f t="shared" si="26"/>
        <v>0</v>
      </c>
      <c r="CG203" s="119">
        <f t="shared" si="27"/>
        <v>0</v>
      </c>
      <c r="CH203" s="119">
        <f t="shared" si="28"/>
        <v>0</v>
      </c>
      <c r="CI203" s="119">
        <f t="shared" si="29"/>
        <v>0</v>
      </c>
      <c r="CJ203" s="119">
        <f t="shared" si="30"/>
        <v>0</v>
      </c>
      <c r="CK203" s="119">
        <f t="shared" si="31"/>
        <v>0</v>
      </c>
      <c r="CL203" s="119">
        <f t="shared" si="32"/>
        <v>0</v>
      </c>
      <c r="CM203" s="119">
        <f t="shared" si="33"/>
        <v>0</v>
      </c>
      <c r="CN203" s="119">
        <f t="shared" si="34"/>
        <v>0</v>
      </c>
      <c r="CO203" s="119">
        <f t="shared" si="35"/>
        <v>0</v>
      </c>
      <c r="CP203" s="119">
        <f t="shared" si="36"/>
        <v>0</v>
      </c>
      <c r="CQ203" s="119">
        <f t="shared" si="37"/>
        <v>0</v>
      </c>
      <c r="CR203" s="119">
        <f t="shared" si="38"/>
        <v>0</v>
      </c>
      <c r="CS203" s="119">
        <f t="shared" si="39"/>
        <v>0</v>
      </c>
      <c r="CT203" s="119">
        <f t="shared" si="40"/>
        <v>0</v>
      </c>
      <c r="CU203" s="119">
        <f t="shared" si="41"/>
        <v>0</v>
      </c>
      <c r="CV203" s="119">
        <f t="shared" si="42"/>
        <v>0</v>
      </c>
      <c r="CW203" s="119">
        <f t="shared" si="43"/>
        <v>0</v>
      </c>
      <c r="CX203" s="119">
        <f t="shared" si="44"/>
        <v>0</v>
      </c>
      <c r="CY203" s="119">
        <f t="shared" si="45"/>
        <v>0</v>
      </c>
      <c r="CZ203" s="119">
        <f t="shared" si="46"/>
        <v>0</v>
      </c>
      <c r="DA203" s="119">
        <f t="shared" si="47"/>
        <v>0</v>
      </c>
      <c r="DB203" s="119">
        <f t="shared" si="48"/>
        <v>0</v>
      </c>
      <c r="DC203" s="119">
        <f t="shared" si="49"/>
        <v>0</v>
      </c>
      <c r="DD203" s="119">
        <f t="shared" si="50"/>
        <v>0</v>
      </c>
      <c r="DE203" s="119">
        <f t="shared" si="51"/>
        <v>0</v>
      </c>
      <c r="DF203" s="119">
        <f t="shared" si="52"/>
        <v>0</v>
      </c>
      <c r="DG203" s="119">
        <f t="shared" si="53"/>
        <v>0</v>
      </c>
      <c r="DH203" s="119">
        <f t="shared" si="54"/>
        <v>0</v>
      </c>
      <c r="DI203" s="119">
        <f t="shared" si="55"/>
        <v>0</v>
      </c>
      <c r="DJ203" s="119">
        <f t="shared" si="56"/>
        <v>0</v>
      </c>
      <c r="DK203" s="126" t="str">
        <f t="shared" si="57"/>
        <v>2</v>
      </c>
      <c r="DL203" s="126">
        <f t="shared" ca="1" si="58"/>
        <v>0</v>
      </c>
      <c r="DM203" s="119">
        <f ca="1">IF($K203&lt;&gt;1,IF(ISNUMBER(INDEX(Import.PLE,$K203,DM$16)),IF(INDEX(Import.PLE,$K203,DM$16)&lt;=mediçao,BM203,0),0),PLE!$AA$28*BM203)</f>
        <v>0</v>
      </c>
      <c r="DN203" s="119">
        <f ca="1">IF($K203&lt;&gt;1,IF(ISNUMBER(INDEX(Import.PLE,$K203,DN$16)),IF(INDEX(Import.PLE,$K203,DN$16)&lt;=mediçao,BN203,0),0),PLE!$AA$28*BN203)</f>
        <v>0</v>
      </c>
      <c r="DO203" s="119">
        <f ca="1">IF($K203&lt;&gt;1,IF(ISNUMBER(INDEX(Import.PLE,$K203,DO$16)),IF(INDEX(Import.PLE,$K203,DO$16)&lt;=mediçao,BO203,0),0),PLE!$AA$28*BO203)</f>
        <v>0</v>
      </c>
      <c r="DP203" s="119">
        <f ca="1">IF($K203&lt;&gt;1,IF(ISNUMBER(INDEX(Import.PLE,$K203,DP$16)),IF(INDEX(Import.PLE,$K203,DP$16)&lt;=mediçao,BP203,0),0),PLE!$AA$28*BP203)</f>
        <v>0</v>
      </c>
      <c r="DQ203" s="119">
        <f ca="1">IF($K203&lt;&gt;1,IF(ISNUMBER(INDEX(Import.PLE,$K203,DQ$16)),IF(INDEX(Import.PLE,$K203,DQ$16)&lt;=mediçao,BQ203,0),0),PLE!$AA$28*BQ203)</f>
        <v>0</v>
      </c>
      <c r="DR203" s="119">
        <f ca="1">IF($K203&lt;&gt;1,IF(ISNUMBER(INDEX(Import.PLE,$K203,DR$16)),IF(INDEX(Import.PLE,$K203,DR$16)&lt;=mediçao,BR203,0),0),PLE!$AA$28*BR203)</f>
        <v>0</v>
      </c>
      <c r="DS203" s="119">
        <f ca="1">IF($K203&lt;&gt;1,IF(ISNUMBER(INDEX(Import.PLE,$K203,DS$16)),IF(INDEX(Import.PLE,$K203,DS$16)&lt;=mediçao,BS203,0),0),PLE!$AA$28*BS203)</f>
        <v>0</v>
      </c>
      <c r="DT203" s="119">
        <f ca="1">IF($K203&lt;&gt;1,IF(ISNUMBER(INDEX(Import.PLE,$K203,DT$16)),IF(INDEX(Import.PLE,$K203,DT$16)&lt;=mediçao,BT203,0),0),PLE!$AA$28*BT203)</f>
        <v>0</v>
      </c>
      <c r="DU203" s="119">
        <f ca="1">IF($K203&lt;&gt;1,IF(ISNUMBER(INDEX(Import.PLE,$K203,DU$16)),IF(INDEX(Import.PLE,$K203,DU$16)&lt;=mediçao,BU203,0),0),PLE!$AA$28*BU203)</f>
        <v>0</v>
      </c>
      <c r="DV203" s="119">
        <f ca="1">IF($K203&lt;&gt;1,IF(ISNUMBER(INDEX(Import.PLE,$K203,DV$16)),IF(INDEX(Import.PLE,$K203,DV$16)&lt;=mediçao,BV203,0),0),PLE!$AA$28*BV203)</f>
        <v>0</v>
      </c>
      <c r="DW203" s="119">
        <f ca="1">IF($K203&lt;&gt;1,IF(ISNUMBER(INDEX(Import.PLE,$K203,DW$16)),IF(INDEX(Import.PLE,$K203,DW$16)&lt;=mediçao,BW203,0),0),PLE!$AA$28*BW203)</f>
        <v>0</v>
      </c>
      <c r="DX203" s="119">
        <f ca="1">IF($K203&lt;&gt;1,IF(ISNUMBER(INDEX(Import.PLE,$K203,DX$16)),IF(INDEX(Import.PLE,$K203,DX$16)&lt;=mediçao,BX203,0),0),PLE!$AA$28*BX203)</f>
        <v>0</v>
      </c>
      <c r="DY203" s="119">
        <f ca="1">IF($K203&lt;&gt;1,IF(ISNUMBER(INDEX(Import.PLE,$K203,DY$16)),IF(INDEX(Import.PLE,$K203,DY$16)&lt;=mediçao,BY203,0),0),PLE!$AA$28*BY203)</f>
        <v>0</v>
      </c>
      <c r="DZ203" s="119">
        <f ca="1">IF($K203&lt;&gt;1,IF(ISNUMBER(INDEX(Import.PLE,$K203,DZ$16)),IF(INDEX(Import.PLE,$K203,DZ$16)&lt;=mediçao,BZ203,0),0),PLE!$AA$28*BZ203)</f>
        <v>0</v>
      </c>
      <c r="EA203" s="119">
        <f ca="1">IF($K203&lt;&gt;1,IF(ISNUMBER(INDEX(Import.PLE,$K203,EA$16)),IF(INDEX(Import.PLE,$K203,EA$16)&lt;=mediçao,CA203,0),0),PLE!$AA$28*CA203)</f>
        <v>0</v>
      </c>
      <c r="EB203" s="119">
        <f ca="1">IF($K203&lt;&gt;1,IF(ISNUMBER(INDEX(Import.PLE,$K203,EB$16)),IF(INDEX(Import.PLE,$K203,EB$16)&lt;=mediçao,CB203,0),0),PLE!$AA$28*CB203)</f>
        <v>0</v>
      </c>
      <c r="EC203" s="119">
        <f ca="1">IF($K203&lt;&gt;1,IF(ISNUMBER(INDEX(Import.PLE,$K203,EC$16)),IF(INDEX(Import.PLE,$K203,EC$16)&lt;=mediçao,CC203,0),0),PLE!$AA$28*CC203)</f>
        <v>0</v>
      </c>
      <c r="ED203" s="119">
        <f ca="1">IF($K203&lt;&gt;1,IF(ISNUMBER(INDEX(Import.PLE,$K203,ED$16)),IF(INDEX(Import.PLE,$K203,ED$16)&lt;=mediçao,CD203,0),0),PLE!$AA$28*CD203)</f>
        <v>0</v>
      </c>
      <c r="EE203" s="119">
        <f ca="1">IF($K203&lt;&gt;1,IF(ISNUMBER(INDEX(Import.PLE,$K203,EE$16)),IF(INDEX(Import.PLE,$K203,EE$16)&lt;=mediçao,CE203,0),0),PLE!$AA$28*CE203)</f>
        <v>0</v>
      </c>
      <c r="EF203" s="119">
        <f ca="1">IF($K203&lt;&gt;1,IF(ISNUMBER(INDEX(Import.PLE,$K203,EF$16)),IF(INDEX(Import.PLE,$K203,EF$16)&lt;=mediçao,CF203,0),0),PLE!$AA$28*CF203)</f>
        <v>0</v>
      </c>
      <c r="EG203" s="119">
        <f ca="1">IF($K203&lt;&gt;1,IF(ISNUMBER(INDEX(Import.PLE,$K203,EG$16)),IF(INDEX(Import.PLE,$K203,EG$16)&lt;=mediçao,CG203,0),0),PLE!$AA$28*CG203)</f>
        <v>0</v>
      </c>
      <c r="EH203" s="119">
        <f ca="1">IF($K203&lt;&gt;1,IF(ISNUMBER(INDEX(Import.PLE,$K203,EH$16)),IF(INDEX(Import.PLE,$K203,EH$16)&lt;=mediçao,CH203,0),0),PLE!$AA$28*CH203)</f>
        <v>0</v>
      </c>
      <c r="EI203" s="119">
        <f ca="1">IF($K203&lt;&gt;1,IF(ISNUMBER(INDEX(Import.PLE,$K203,EI$16)),IF(INDEX(Import.PLE,$K203,EI$16)&lt;=mediçao,CI203,0),0),PLE!$AA$28*CI203)</f>
        <v>0</v>
      </c>
      <c r="EJ203" s="119">
        <f ca="1">IF($K203&lt;&gt;1,IF(ISNUMBER(INDEX(Import.PLE,$K203,EJ$16)),IF(INDEX(Import.PLE,$K203,EJ$16)&lt;=mediçao,CJ203,0),0),PLE!$AA$28*CJ203)</f>
        <v>0</v>
      </c>
      <c r="EK203" s="119">
        <f ca="1">IF($K203&lt;&gt;1,IF(ISNUMBER(INDEX(Import.PLE,$K203,EK$16)),IF(INDEX(Import.PLE,$K203,EK$16)&lt;=mediçao,CK203,0),0),PLE!$AA$28*CK203)</f>
        <v>0</v>
      </c>
      <c r="EL203" s="119">
        <f ca="1">IF($K203&lt;&gt;1,IF(ISNUMBER(INDEX(Import.PLE,$K203,EL$16)),IF(INDEX(Import.PLE,$K203,EL$16)&lt;=mediçao,CL203,0),0),PLE!$AA$28*CL203)</f>
        <v>0</v>
      </c>
      <c r="EM203" s="119">
        <f ca="1">IF($K203&lt;&gt;1,IF(ISNUMBER(INDEX(Import.PLE,$K203,EM$16)),IF(INDEX(Import.PLE,$K203,EM$16)&lt;=mediçao,CM203,0),0),PLE!$AA$28*CM203)</f>
        <v>0</v>
      </c>
      <c r="EN203" s="119">
        <f ca="1">IF($K203&lt;&gt;1,IF(ISNUMBER(INDEX(Import.PLE,$K203,EN$16)),IF(INDEX(Import.PLE,$K203,EN$16)&lt;=mediçao,CN203,0),0),PLE!$AA$28*CN203)</f>
        <v>0</v>
      </c>
      <c r="EO203" s="119">
        <f ca="1">IF($K203&lt;&gt;1,IF(ISNUMBER(INDEX(Import.PLE,$K203,EO$16)),IF(INDEX(Import.PLE,$K203,EO$16)&lt;=mediçao,CO203,0),0),PLE!$AA$28*CO203)</f>
        <v>0</v>
      </c>
      <c r="EP203" s="119">
        <f ca="1">IF($K203&lt;&gt;1,IF(ISNUMBER(INDEX(Import.PLE,$K203,EP$16)),IF(INDEX(Import.PLE,$K203,EP$16)&lt;=mediçao,CP203,0),0),PLE!$AA$28*CP203)</f>
        <v>0</v>
      </c>
      <c r="EQ203" s="119">
        <f ca="1">IF($K203&lt;&gt;1,IF(ISNUMBER(INDEX(Import.PLE,$K203,EQ$16)),IF(INDEX(Import.PLE,$K203,EQ$16)&lt;=mediçao,CQ203,0),0),PLE!$AA$28*CQ203)</f>
        <v>0</v>
      </c>
      <c r="ER203" s="119">
        <f ca="1">IF($K203&lt;&gt;1,IF(ISNUMBER(INDEX(Import.PLE,$K203,ER$16)),IF(INDEX(Import.PLE,$K203,ER$16)&lt;=mediçao,CR203,0),0),PLE!$AA$28*CR203)</f>
        <v>0</v>
      </c>
      <c r="ES203" s="119">
        <f ca="1">IF($K203&lt;&gt;1,IF(ISNUMBER(INDEX(Import.PLE,$K203,ES$16)),IF(INDEX(Import.PLE,$K203,ES$16)&lt;=mediçao,CS203,0),0),PLE!$AA$28*CS203)</f>
        <v>0</v>
      </c>
      <c r="ET203" s="119">
        <f ca="1">IF($K203&lt;&gt;1,IF(ISNUMBER(INDEX(Import.PLE,$K203,ET$16)),IF(INDEX(Import.PLE,$K203,ET$16)&lt;=mediçao,CT203,0),0),PLE!$AA$28*CT203)</f>
        <v>0</v>
      </c>
      <c r="EU203" s="119">
        <f ca="1">IF($K203&lt;&gt;1,IF(ISNUMBER(INDEX(Import.PLE,$K203,EU$16)),IF(INDEX(Import.PLE,$K203,EU$16)&lt;=mediçao,CU203,0),0),PLE!$AA$28*CU203)</f>
        <v>0</v>
      </c>
      <c r="EV203" s="119">
        <f ca="1">IF($K203&lt;&gt;1,IF(ISNUMBER(INDEX(Import.PLE,$K203,EV$16)),IF(INDEX(Import.PLE,$K203,EV$16)&lt;=mediçao,CV203,0),0),PLE!$AA$28*CV203)</f>
        <v>0</v>
      </c>
      <c r="EW203" s="119">
        <f ca="1">IF($K203&lt;&gt;1,IF(ISNUMBER(INDEX(Import.PLE,$K203,EW$16)),IF(INDEX(Import.PLE,$K203,EW$16)&lt;=mediçao,CW203,0),0),PLE!$AA$28*CW203)</f>
        <v>0</v>
      </c>
      <c r="EX203" s="119">
        <f ca="1">IF($K203&lt;&gt;1,IF(ISNUMBER(INDEX(Import.PLE,$K203,EX$16)),IF(INDEX(Import.PLE,$K203,EX$16)&lt;=mediçao,CX203,0),0),PLE!$AA$28*CX203)</f>
        <v>0</v>
      </c>
      <c r="EY203" s="119">
        <f ca="1">IF($K203&lt;&gt;1,IF(ISNUMBER(INDEX(Import.PLE,$K203,EY$16)),IF(INDEX(Import.PLE,$K203,EY$16)&lt;=mediçao,CY203,0),0),PLE!$AA$28*CY203)</f>
        <v>0</v>
      </c>
      <c r="EZ203" s="119">
        <f ca="1">IF($K203&lt;&gt;1,IF(ISNUMBER(INDEX(Import.PLE,$K203,EZ$16)),IF(INDEX(Import.PLE,$K203,EZ$16)&lt;=mediçao,CZ203,0),0),PLE!$AA$28*CZ203)</f>
        <v>0</v>
      </c>
      <c r="FA203" s="119">
        <f ca="1">IF($K203&lt;&gt;1,IF(ISNUMBER(INDEX(Import.PLE,$K203,FA$16)),IF(INDEX(Import.PLE,$K203,FA$16)&lt;=mediçao,DA203,0),0),PLE!$AA$28*DA203)</f>
        <v>0</v>
      </c>
      <c r="FB203" s="119">
        <f ca="1">IF($K203&lt;&gt;1,IF(ISNUMBER(INDEX(Import.PLE,$K203,FB$16)),IF(INDEX(Import.PLE,$K203,FB$16)&lt;=mediçao,DB203,0),0),PLE!$AA$28*DB203)</f>
        <v>0</v>
      </c>
      <c r="FC203" s="119">
        <f ca="1">IF($K203&lt;&gt;1,IF(ISNUMBER(INDEX(Import.PLE,$K203,FC$16)),IF(INDEX(Import.PLE,$K203,FC$16)&lt;=mediçao,DC203,0),0),PLE!$AA$28*DC203)</f>
        <v>0</v>
      </c>
      <c r="FD203" s="119">
        <f ca="1">IF($K203&lt;&gt;1,IF(ISNUMBER(INDEX(Import.PLE,$K203,FD$16)),IF(INDEX(Import.PLE,$K203,FD$16)&lt;=mediçao,DD203,0),0),PLE!$AA$28*DD203)</f>
        <v>0</v>
      </c>
      <c r="FE203" s="119">
        <f ca="1">IF($K203&lt;&gt;1,IF(ISNUMBER(INDEX(Import.PLE,$K203,FE$16)),IF(INDEX(Import.PLE,$K203,FE$16)&lt;=mediçao,DE203,0),0),PLE!$AA$28*DE203)</f>
        <v>0</v>
      </c>
      <c r="FF203" s="119">
        <f ca="1">IF($K203&lt;&gt;1,IF(ISNUMBER(INDEX(Import.PLE,$K203,FF$16)),IF(INDEX(Import.PLE,$K203,FF$16)&lt;=mediçao,DF203,0),0),PLE!$AA$28*DF203)</f>
        <v>0</v>
      </c>
      <c r="FG203" s="119">
        <f ca="1">IF($K203&lt;&gt;1,IF(ISNUMBER(INDEX(Import.PLE,$K203,FG$16)),IF(INDEX(Import.PLE,$K203,FG$16)&lt;=mediçao,DG203,0),0),PLE!$AA$28*DG203)</f>
        <v>0</v>
      </c>
      <c r="FH203" s="119">
        <f ca="1">IF($K203&lt;&gt;1,IF(ISNUMBER(INDEX(Import.PLE,$K203,FH$16)),IF(INDEX(Import.PLE,$K203,FH$16)&lt;=mediçao,DH203,0),0),PLE!$AA$28*DH203)</f>
        <v>0</v>
      </c>
      <c r="FI203" s="119">
        <f ca="1">IF($K203&lt;&gt;1,IF(ISNUMBER(INDEX(Import.PLE,$K203,FI$16)),IF(INDEX(Import.PLE,$K203,FI$16)&lt;=mediçao,DI203,0),0),PLE!$AA$28*DI203)</f>
        <v>0</v>
      </c>
      <c r="FJ203" s="119">
        <f ca="1">IF($K203&lt;&gt;1,IF(ISNUMBER(INDEX(Import.PLE,$K203,FJ$16)),IF(INDEX(Import.PLE,$K203,FJ$16)&lt;=mediçao,DJ203,0),0),PLE!$AA$28*DJ203)</f>
        <v>0</v>
      </c>
    </row>
    <row r="204" spans="2:166" s="88" customFormat="1" ht="11.25" customHeight="1" x14ac:dyDescent="0.35">
      <c r="B204" s="118">
        <f t="shared" ca="1" si="3"/>
        <v>187</v>
      </c>
      <c r="C204" s="83" t="str">
        <f t="shared" si="4"/>
        <v>Serviço</v>
      </c>
      <c r="D204" s="138" t="s">
        <v>532</v>
      </c>
      <c r="E204" s="139" t="s">
        <v>533</v>
      </c>
      <c r="F204" s="137" t="s">
        <v>329</v>
      </c>
      <c r="G204" s="174">
        <f t="shared" si="5"/>
        <v>1</v>
      </c>
      <c r="H204" s="175">
        <f t="shared" si="6"/>
        <v>9.27</v>
      </c>
      <c r="I204" s="176">
        <v>9.27</v>
      </c>
      <c r="J204" s="86"/>
      <c r="K204" s="168">
        <f>deactivatedados.form1</f>
        <v>27</v>
      </c>
      <c r="L204" s="167" t="s">
        <v>727</v>
      </c>
      <c r="M204" s="87"/>
      <c r="N204" s="181">
        <v>1</v>
      </c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M204" s="119">
        <f t="shared" ca="1" si="7"/>
        <v>9.27</v>
      </c>
      <c r="BN204" s="119">
        <f t="shared" si="8"/>
        <v>0</v>
      </c>
      <c r="BO204" s="119">
        <f t="shared" si="9"/>
        <v>0</v>
      </c>
      <c r="BP204" s="119">
        <f t="shared" si="10"/>
        <v>0</v>
      </c>
      <c r="BQ204" s="119">
        <f t="shared" si="11"/>
        <v>0</v>
      </c>
      <c r="BR204" s="119">
        <f t="shared" si="12"/>
        <v>0</v>
      </c>
      <c r="BS204" s="119">
        <f t="shared" si="13"/>
        <v>0</v>
      </c>
      <c r="BT204" s="119">
        <f t="shared" si="14"/>
        <v>0</v>
      </c>
      <c r="BU204" s="119">
        <f t="shared" si="15"/>
        <v>0</v>
      </c>
      <c r="BV204" s="119">
        <f t="shared" si="16"/>
        <v>0</v>
      </c>
      <c r="BW204" s="119">
        <f t="shared" si="17"/>
        <v>0</v>
      </c>
      <c r="BX204" s="119">
        <f t="shared" si="18"/>
        <v>0</v>
      </c>
      <c r="BY204" s="119">
        <f t="shared" si="19"/>
        <v>0</v>
      </c>
      <c r="BZ204" s="119">
        <f t="shared" si="20"/>
        <v>0</v>
      </c>
      <c r="CA204" s="119">
        <f t="shared" si="21"/>
        <v>0</v>
      </c>
      <c r="CB204" s="119">
        <f t="shared" si="22"/>
        <v>0</v>
      </c>
      <c r="CC204" s="119">
        <f t="shared" si="23"/>
        <v>0</v>
      </c>
      <c r="CD204" s="119">
        <f t="shared" si="24"/>
        <v>0</v>
      </c>
      <c r="CE204" s="119">
        <f t="shared" si="25"/>
        <v>0</v>
      </c>
      <c r="CF204" s="119">
        <f t="shared" si="26"/>
        <v>0</v>
      </c>
      <c r="CG204" s="119">
        <f t="shared" si="27"/>
        <v>0</v>
      </c>
      <c r="CH204" s="119">
        <f t="shared" si="28"/>
        <v>0</v>
      </c>
      <c r="CI204" s="119">
        <f t="shared" si="29"/>
        <v>0</v>
      </c>
      <c r="CJ204" s="119">
        <f t="shared" si="30"/>
        <v>0</v>
      </c>
      <c r="CK204" s="119">
        <f t="shared" si="31"/>
        <v>0</v>
      </c>
      <c r="CL204" s="119">
        <f t="shared" si="32"/>
        <v>0</v>
      </c>
      <c r="CM204" s="119">
        <f t="shared" si="33"/>
        <v>0</v>
      </c>
      <c r="CN204" s="119">
        <f t="shared" si="34"/>
        <v>0</v>
      </c>
      <c r="CO204" s="119">
        <f t="shared" si="35"/>
        <v>0</v>
      </c>
      <c r="CP204" s="119">
        <f t="shared" si="36"/>
        <v>0</v>
      </c>
      <c r="CQ204" s="119">
        <f t="shared" si="37"/>
        <v>0</v>
      </c>
      <c r="CR204" s="119">
        <f t="shared" si="38"/>
        <v>0</v>
      </c>
      <c r="CS204" s="119">
        <f t="shared" si="39"/>
        <v>0</v>
      </c>
      <c r="CT204" s="119">
        <f t="shared" si="40"/>
        <v>0</v>
      </c>
      <c r="CU204" s="119">
        <f t="shared" si="41"/>
        <v>0</v>
      </c>
      <c r="CV204" s="119">
        <f t="shared" si="42"/>
        <v>0</v>
      </c>
      <c r="CW204" s="119">
        <f t="shared" si="43"/>
        <v>0</v>
      </c>
      <c r="CX204" s="119">
        <f t="shared" si="44"/>
        <v>0</v>
      </c>
      <c r="CY204" s="119">
        <f t="shared" si="45"/>
        <v>0</v>
      </c>
      <c r="CZ204" s="119">
        <f t="shared" si="46"/>
        <v>0</v>
      </c>
      <c r="DA204" s="119">
        <f t="shared" si="47"/>
        <v>0</v>
      </c>
      <c r="DB204" s="119">
        <f t="shared" si="48"/>
        <v>0</v>
      </c>
      <c r="DC204" s="119">
        <f t="shared" si="49"/>
        <v>0</v>
      </c>
      <c r="DD204" s="119">
        <f t="shared" si="50"/>
        <v>0</v>
      </c>
      <c r="DE204" s="119">
        <f t="shared" si="51"/>
        <v>0</v>
      </c>
      <c r="DF204" s="119">
        <f t="shared" si="52"/>
        <v>0</v>
      </c>
      <c r="DG204" s="119">
        <f t="shared" si="53"/>
        <v>0</v>
      </c>
      <c r="DH204" s="119">
        <f t="shared" si="54"/>
        <v>0</v>
      </c>
      <c r="DI204" s="119">
        <f t="shared" si="55"/>
        <v>0</v>
      </c>
      <c r="DJ204" s="119">
        <f t="shared" si="56"/>
        <v>0</v>
      </c>
      <c r="DK204" s="126" t="str">
        <f t="shared" si="57"/>
        <v>2</v>
      </c>
      <c r="DL204" s="126">
        <f t="shared" ca="1" si="58"/>
        <v>0</v>
      </c>
      <c r="DM204" s="119">
        <f ca="1">IF($K204&lt;&gt;1,IF(ISNUMBER(INDEX(Import.PLE,$K204,DM$16)),IF(INDEX(Import.PLE,$K204,DM$16)&lt;=mediçao,BM204,0),0),PLE!$AA$28*BM204)</f>
        <v>0</v>
      </c>
      <c r="DN204" s="119">
        <f ca="1">IF($K204&lt;&gt;1,IF(ISNUMBER(INDEX(Import.PLE,$K204,DN$16)),IF(INDEX(Import.PLE,$K204,DN$16)&lt;=mediçao,BN204,0),0),PLE!$AA$28*BN204)</f>
        <v>0</v>
      </c>
      <c r="DO204" s="119">
        <f ca="1">IF($K204&lt;&gt;1,IF(ISNUMBER(INDEX(Import.PLE,$K204,DO$16)),IF(INDEX(Import.PLE,$K204,DO$16)&lt;=mediçao,BO204,0),0),PLE!$AA$28*BO204)</f>
        <v>0</v>
      </c>
      <c r="DP204" s="119">
        <f ca="1">IF($K204&lt;&gt;1,IF(ISNUMBER(INDEX(Import.PLE,$K204,DP$16)),IF(INDEX(Import.PLE,$K204,DP$16)&lt;=mediçao,BP204,0),0),PLE!$AA$28*BP204)</f>
        <v>0</v>
      </c>
      <c r="DQ204" s="119">
        <f ca="1">IF($K204&lt;&gt;1,IF(ISNUMBER(INDEX(Import.PLE,$K204,DQ$16)),IF(INDEX(Import.PLE,$K204,DQ$16)&lt;=mediçao,BQ204,0),0),PLE!$AA$28*BQ204)</f>
        <v>0</v>
      </c>
      <c r="DR204" s="119">
        <f ca="1">IF($K204&lt;&gt;1,IF(ISNUMBER(INDEX(Import.PLE,$K204,DR$16)),IF(INDEX(Import.PLE,$K204,DR$16)&lt;=mediçao,BR204,0),0),PLE!$AA$28*BR204)</f>
        <v>0</v>
      </c>
      <c r="DS204" s="119">
        <f ca="1">IF($K204&lt;&gt;1,IF(ISNUMBER(INDEX(Import.PLE,$K204,DS$16)),IF(INDEX(Import.PLE,$K204,DS$16)&lt;=mediçao,BS204,0),0),PLE!$AA$28*BS204)</f>
        <v>0</v>
      </c>
      <c r="DT204" s="119">
        <f ca="1">IF($K204&lt;&gt;1,IF(ISNUMBER(INDEX(Import.PLE,$K204,DT$16)),IF(INDEX(Import.PLE,$K204,DT$16)&lt;=mediçao,BT204,0),0),PLE!$AA$28*BT204)</f>
        <v>0</v>
      </c>
      <c r="DU204" s="119">
        <f ca="1">IF($K204&lt;&gt;1,IF(ISNUMBER(INDEX(Import.PLE,$K204,DU$16)),IF(INDEX(Import.PLE,$K204,DU$16)&lt;=mediçao,BU204,0),0),PLE!$AA$28*BU204)</f>
        <v>0</v>
      </c>
      <c r="DV204" s="119">
        <f ca="1">IF($K204&lt;&gt;1,IF(ISNUMBER(INDEX(Import.PLE,$K204,DV$16)),IF(INDEX(Import.PLE,$K204,DV$16)&lt;=mediçao,BV204,0),0),PLE!$AA$28*BV204)</f>
        <v>0</v>
      </c>
      <c r="DW204" s="119">
        <f ca="1">IF($K204&lt;&gt;1,IF(ISNUMBER(INDEX(Import.PLE,$K204,DW$16)),IF(INDEX(Import.PLE,$K204,DW$16)&lt;=mediçao,BW204,0),0),PLE!$AA$28*BW204)</f>
        <v>0</v>
      </c>
      <c r="DX204" s="119">
        <f ca="1">IF($K204&lt;&gt;1,IF(ISNUMBER(INDEX(Import.PLE,$K204,DX$16)),IF(INDEX(Import.PLE,$K204,DX$16)&lt;=mediçao,BX204,0),0),PLE!$AA$28*BX204)</f>
        <v>0</v>
      </c>
      <c r="DY204" s="119">
        <f ca="1">IF($K204&lt;&gt;1,IF(ISNUMBER(INDEX(Import.PLE,$K204,DY$16)),IF(INDEX(Import.PLE,$K204,DY$16)&lt;=mediçao,BY204,0),0),PLE!$AA$28*BY204)</f>
        <v>0</v>
      </c>
      <c r="DZ204" s="119">
        <f ca="1">IF($K204&lt;&gt;1,IF(ISNUMBER(INDEX(Import.PLE,$K204,DZ$16)),IF(INDEX(Import.PLE,$K204,DZ$16)&lt;=mediçao,BZ204,0),0),PLE!$AA$28*BZ204)</f>
        <v>0</v>
      </c>
      <c r="EA204" s="119">
        <f ca="1">IF($K204&lt;&gt;1,IF(ISNUMBER(INDEX(Import.PLE,$K204,EA$16)),IF(INDEX(Import.PLE,$K204,EA$16)&lt;=mediçao,CA204,0),0),PLE!$AA$28*CA204)</f>
        <v>0</v>
      </c>
      <c r="EB204" s="119">
        <f ca="1">IF($K204&lt;&gt;1,IF(ISNUMBER(INDEX(Import.PLE,$K204,EB$16)),IF(INDEX(Import.PLE,$K204,EB$16)&lt;=mediçao,CB204,0),0),PLE!$AA$28*CB204)</f>
        <v>0</v>
      </c>
      <c r="EC204" s="119">
        <f ca="1">IF($K204&lt;&gt;1,IF(ISNUMBER(INDEX(Import.PLE,$K204,EC$16)),IF(INDEX(Import.PLE,$K204,EC$16)&lt;=mediçao,CC204,0),0),PLE!$AA$28*CC204)</f>
        <v>0</v>
      </c>
      <c r="ED204" s="119">
        <f ca="1">IF($K204&lt;&gt;1,IF(ISNUMBER(INDEX(Import.PLE,$K204,ED$16)),IF(INDEX(Import.PLE,$K204,ED$16)&lt;=mediçao,CD204,0),0),PLE!$AA$28*CD204)</f>
        <v>0</v>
      </c>
      <c r="EE204" s="119">
        <f ca="1">IF($K204&lt;&gt;1,IF(ISNUMBER(INDEX(Import.PLE,$K204,EE$16)),IF(INDEX(Import.PLE,$K204,EE$16)&lt;=mediçao,CE204,0),0),PLE!$AA$28*CE204)</f>
        <v>0</v>
      </c>
      <c r="EF204" s="119">
        <f ca="1">IF($K204&lt;&gt;1,IF(ISNUMBER(INDEX(Import.PLE,$K204,EF$16)),IF(INDEX(Import.PLE,$K204,EF$16)&lt;=mediçao,CF204,0),0),PLE!$AA$28*CF204)</f>
        <v>0</v>
      </c>
      <c r="EG204" s="119">
        <f ca="1">IF($K204&lt;&gt;1,IF(ISNUMBER(INDEX(Import.PLE,$K204,EG$16)),IF(INDEX(Import.PLE,$K204,EG$16)&lt;=mediçao,CG204,0),0),PLE!$AA$28*CG204)</f>
        <v>0</v>
      </c>
      <c r="EH204" s="119">
        <f ca="1">IF($K204&lt;&gt;1,IF(ISNUMBER(INDEX(Import.PLE,$K204,EH$16)),IF(INDEX(Import.PLE,$K204,EH$16)&lt;=mediçao,CH204,0),0),PLE!$AA$28*CH204)</f>
        <v>0</v>
      </c>
      <c r="EI204" s="119">
        <f ca="1">IF($K204&lt;&gt;1,IF(ISNUMBER(INDEX(Import.PLE,$K204,EI$16)),IF(INDEX(Import.PLE,$K204,EI$16)&lt;=mediçao,CI204,0),0),PLE!$AA$28*CI204)</f>
        <v>0</v>
      </c>
      <c r="EJ204" s="119">
        <f ca="1">IF($K204&lt;&gt;1,IF(ISNUMBER(INDEX(Import.PLE,$K204,EJ$16)),IF(INDEX(Import.PLE,$K204,EJ$16)&lt;=mediçao,CJ204,0),0),PLE!$AA$28*CJ204)</f>
        <v>0</v>
      </c>
      <c r="EK204" s="119">
        <f ca="1">IF($K204&lt;&gt;1,IF(ISNUMBER(INDEX(Import.PLE,$K204,EK$16)),IF(INDEX(Import.PLE,$K204,EK$16)&lt;=mediçao,CK204,0),0),PLE!$AA$28*CK204)</f>
        <v>0</v>
      </c>
      <c r="EL204" s="119">
        <f ca="1">IF($K204&lt;&gt;1,IF(ISNUMBER(INDEX(Import.PLE,$K204,EL$16)),IF(INDEX(Import.PLE,$K204,EL$16)&lt;=mediçao,CL204,0),0),PLE!$AA$28*CL204)</f>
        <v>0</v>
      </c>
      <c r="EM204" s="119">
        <f ca="1">IF($K204&lt;&gt;1,IF(ISNUMBER(INDEX(Import.PLE,$K204,EM$16)),IF(INDEX(Import.PLE,$K204,EM$16)&lt;=mediçao,CM204,0),0),PLE!$AA$28*CM204)</f>
        <v>0</v>
      </c>
      <c r="EN204" s="119">
        <f ca="1">IF($K204&lt;&gt;1,IF(ISNUMBER(INDEX(Import.PLE,$K204,EN$16)),IF(INDEX(Import.PLE,$K204,EN$16)&lt;=mediçao,CN204,0),0),PLE!$AA$28*CN204)</f>
        <v>0</v>
      </c>
      <c r="EO204" s="119">
        <f ca="1">IF($K204&lt;&gt;1,IF(ISNUMBER(INDEX(Import.PLE,$K204,EO$16)),IF(INDEX(Import.PLE,$K204,EO$16)&lt;=mediçao,CO204,0),0),PLE!$AA$28*CO204)</f>
        <v>0</v>
      </c>
      <c r="EP204" s="119">
        <f ca="1">IF($K204&lt;&gt;1,IF(ISNUMBER(INDEX(Import.PLE,$K204,EP$16)),IF(INDEX(Import.PLE,$K204,EP$16)&lt;=mediçao,CP204,0),0),PLE!$AA$28*CP204)</f>
        <v>0</v>
      </c>
      <c r="EQ204" s="119">
        <f ca="1">IF($K204&lt;&gt;1,IF(ISNUMBER(INDEX(Import.PLE,$K204,EQ$16)),IF(INDEX(Import.PLE,$K204,EQ$16)&lt;=mediçao,CQ204,0),0),PLE!$AA$28*CQ204)</f>
        <v>0</v>
      </c>
      <c r="ER204" s="119">
        <f ca="1">IF($K204&lt;&gt;1,IF(ISNUMBER(INDEX(Import.PLE,$K204,ER$16)),IF(INDEX(Import.PLE,$K204,ER$16)&lt;=mediçao,CR204,0),0),PLE!$AA$28*CR204)</f>
        <v>0</v>
      </c>
      <c r="ES204" s="119">
        <f ca="1">IF($K204&lt;&gt;1,IF(ISNUMBER(INDEX(Import.PLE,$K204,ES$16)),IF(INDEX(Import.PLE,$K204,ES$16)&lt;=mediçao,CS204,0),0),PLE!$AA$28*CS204)</f>
        <v>0</v>
      </c>
      <c r="ET204" s="119">
        <f ca="1">IF($K204&lt;&gt;1,IF(ISNUMBER(INDEX(Import.PLE,$K204,ET$16)),IF(INDEX(Import.PLE,$K204,ET$16)&lt;=mediçao,CT204,0),0),PLE!$AA$28*CT204)</f>
        <v>0</v>
      </c>
      <c r="EU204" s="119">
        <f ca="1">IF($K204&lt;&gt;1,IF(ISNUMBER(INDEX(Import.PLE,$K204,EU$16)),IF(INDEX(Import.PLE,$K204,EU$16)&lt;=mediçao,CU204,0),0),PLE!$AA$28*CU204)</f>
        <v>0</v>
      </c>
      <c r="EV204" s="119">
        <f ca="1">IF($K204&lt;&gt;1,IF(ISNUMBER(INDEX(Import.PLE,$K204,EV$16)),IF(INDEX(Import.PLE,$K204,EV$16)&lt;=mediçao,CV204,0),0),PLE!$AA$28*CV204)</f>
        <v>0</v>
      </c>
      <c r="EW204" s="119">
        <f ca="1">IF($K204&lt;&gt;1,IF(ISNUMBER(INDEX(Import.PLE,$K204,EW$16)),IF(INDEX(Import.PLE,$K204,EW$16)&lt;=mediçao,CW204,0),0),PLE!$AA$28*CW204)</f>
        <v>0</v>
      </c>
      <c r="EX204" s="119">
        <f ca="1">IF($K204&lt;&gt;1,IF(ISNUMBER(INDEX(Import.PLE,$K204,EX$16)),IF(INDEX(Import.PLE,$K204,EX$16)&lt;=mediçao,CX204,0),0),PLE!$AA$28*CX204)</f>
        <v>0</v>
      </c>
      <c r="EY204" s="119">
        <f ca="1">IF($K204&lt;&gt;1,IF(ISNUMBER(INDEX(Import.PLE,$K204,EY$16)),IF(INDEX(Import.PLE,$K204,EY$16)&lt;=mediçao,CY204,0),0),PLE!$AA$28*CY204)</f>
        <v>0</v>
      </c>
      <c r="EZ204" s="119">
        <f ca="1">IF($K204&lt;&gt;1,IF(ISNUMBER(INDEX(Import.PLE,$K204,EZ$16)),IF(INDEX(Import.PLE,$K204,EZ$16)&lt;=mediçao,CZ204,0),0),PLE!$AA$28*CZ204)</f>
        <v>0</v>
      </c>
      <c r="FA204" s="119">
        <f ca="1">IF($K204&lt;&gt;1,IF(ISNUMBER(INDEX(Import.PLE,$K204,FA$16)),IF(INDEX(Import.PLE,$K204,FA$16)&lt;=mediçao,DA204,0),0),PLE!$AA$28*DA204)</f>
        <v>0</v>
      </c>
      <c r="FB204" s="119">
        <f ca="1">IF($K204&lt;&gt;1,IF(ISNUMBER(INDEX(Import.PLE,$K204,FB$16)),IF(INDEX(Import.PLE,$K204,FB$16)&lt;=mediçao,DB204,0),0),PLE!$AA$28*DB204)</f>
        <v>0</v>
      </c>
      <c r="FC204" s="119">
        <f ca="1">IF($K204&lt;&gt;1,IF(ISNUMBER(INDEX(Import.PLE,$K204,FC$16)),IF(INDEX(Import.PLE,$K204,FC$16)&lt;=mediçao,DC204,0),0),PLE!$AA$28*DC204)</f>
        <v>0</v>
      </c>
      <c r="FD204" s="119">
        <f ca="1">IF($K204&lt;&gt;1,IF(ISNUMBER(INDEX(Import.PLE,$K204,FD$16)),IF(INDEX(Import.PLE,$K204,FD$16)&lt;=mediçao,DD204,0),0),PLE!$AA$28*DD204)</f>
        <v>0</v>
      </c>
      <c r="FE204" s="119">
        <f ca="1">IF($K204&lt;&gt;1,IF(ISNUMBER(INDEX(Import.PLE,$K204,FE$16)),IF(INDEX(Import.PLE,$K204,FE$16)&lt;=mediçao,DE204,0),0),PLE!$AA$28*DE204)</f>
        <v>0</v>
      </c>
      <c r="FF204" s="119">
        <f ca="1">IF($K204&lt;&gt;1,IF(ISNUMBER(INDEX(Import.PLE,$K204,FF$16)),IF(INDEX(Import.PLE,$K204,FF$16)&lt;=mediçao,DF204,0),0),PLE!$AA$28*DF204)</f>
        <v>0</v>
      </c>
      <c r="FG204" s="119">
        <f ca="1">IF($K204&lt;&gt;1,IF(ISNUMBER(INDEX(Import.PLE,$K204,FG$16)),IF(INDEX(Import.PLE,$K204,FG$16)&lt;=mediçao,DG204,0),0),PLE!$AA$28*DG204)</f>
        <v>0</v>
      </c>
      <c r="FH204" s="119">
        <f ca="1">IF($K204&lt;&gt;1,IF(ISNUMBER(INDEX(Import.PLE,$K204,FH$16)),IF(INDEX(Import.PLE,$K204,FH$16)&lt;=mediçao,DH204,0),0),PLE!$AA$28*DH204)</f>
        <v>0</v>
      </c>
      <c r="FI204" s="119">
        <f ca="1">IF($K204&lt;&gt;1,IF(ISNUMBER(INDEX(Import.PLE,$K204,FI$16)),IF(INDEX(Import.PLE,$K204,FI$16)&lt;=mediçao,DI204,0),0),PLE!$AA$28*DI204)</f>
        <v>0</v>
      </c>
      <c r="FJ204" s="119">
        <f ca="1">IF($K204&lt;&gt;1,IF(ISNUMBER(INDEX(Import.PLE,$K204,FJ$16)),IF(INDEX(Import.PLE,$K204,FJ$16)&lt;=mediçao,DJ204,0),0),PLE!$AA$28*DJ204)</f>
        <v>0</v>
      </c>
    </row>
    <row r="205" spans="2:166" s="88" customFormat="1" ht="11.25" customHeight="1" x14ac:dyDescent="0.35">
      <c r="B205" s="118">
        <f t="shared" ca="1" si="3"/>
        <v>188</v>
      </c>
      <c r="C205" s="83" t="str">
        <f t="shared" si="4"/>
        <v>Serviço</v>
      </c>
      <c r="D205" s="138" t="s">
        <v>534</v>
      </c>
      <c r="E205" s="139" t="s">
        <v>535</v>
      </c>
      <c r="F205" s="137" t="s">
        <v>329</v>
      </c>
      <c r="G205" s="174">
        <f t="shared" si="5"/>
        <v>2</v>
      </c>
      <c r="H205" s="175">
        <f t="shared" si="6"/>
        <v>10</v>
      </c>
      <c r="I205" s="176">
        <v>20</v>
      </c>
      <c r="J205" s="86"/>
      <c r="K205" s="168">
        <f>deactivatedados.form1</f>
        <v>27</v>
      </c>
      <c r="L205" s="167" t="s">
        <v>727</v>
      </c>
      <c r="M205" s="87"/>
      <c r="N205" s="181">
        <v>2</v>
      </c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M205" s="119">
        <f t="shared" ca="1" si="7"/>
        <v>20</v>
      </c>
      <c r="BN205" s="119">
        <f t="shared" si="8"/>
        <v>0</v>
      </c>
      <c r="BO205" s="119">
        <f t="shared" si="9"/>
        <v>0</v>
      </c>
      <c r="BP205" s="119">
        <f t="shared" si="10"/>
        <v>0</v>
      </c>
      <c r="BQ205" s="119">
        <f t="shared" si="11"/>
        <v>0</v>
      </c>
      <c r="BR205" s="119">
        <f t="shared" si="12"/>
        <v>0</v>
      </c>
      <c r="BS205" s="119">
        <f t="shared" si="13"/>
        <v>0</v>
      </c>
      <c r="BT205" s="119">
        <f t="shared" si="14"/>
        <v>0</v>
      </c>
      <c r="BU205" s="119">
        <f t="shared" si="15"/>
        <v>0</v>
      </c>
      <c r="BV205" s="119">
        <f t="shared" si="16"/>
        <v>0</v>
      </c>
      <c r="BW205" s="119">
        <f t="shared" si="17"/>
        <v>0</v>
      </c>
      <c r="BX205" s="119">
        <f t="shared" si="18"/>
        <v>0</v>
      </c>
      <c r="BY205" s="119">
        <f t="shared" si="19"/>
        <v>0</v>
      </c>
      <c r="BZ205" s="119">
        <f t="shared" si="20"/>
        <v>0</v>
      </c>
      <c r="CA205" s="119">
        <f t="shared" si="21"/>
        <v>0</v>
      </c>
      <c r="CB205" s="119">
        <f t="shared" si="22"/>
        <v>0</v>
      </c>
      <c r="CC205" s="119">
        <f t="shared" si="23"/>
        <v>0</v>
      </c>
      <c r="CD205" s="119">
        <f t="shared" si="24"/>
        <v>0</v>
      </c>
      <c r="CE205" s="119">
        <f t="shared" si="25"/>
        <v>0</v>
      </c>
      <c r="CF205" s="119">
        <f t="shared" si="26"/>
        <v>0</v>
      </c>
      <c r="CG205" s="119">
        <f t="shared" si="27"/>
        <v>0</v>
      </c>
      <c r="CH205" s="119">
        <f t="shared" si="28"/>
        <v>0</v>
      </c>
      <c r="CI205" s="119">
        <f t="shared" si="29"/>
        <v>0</v>
      </c>
      <c r="CJ205" s="119">
        <f t="shared" si="30"/>
        <v>0</v>
      </c>
      <c r="CK205" s="119">
        <f t="shared" si="31"/>
        <v>0</v>
      </c>
      <c r="CL205" s="119">
        <f t="shared" si="32"/>
        <v>0</v>
      </c>
      <c r="CM205" s="119">
        <f t="shared" si="33"/>
        <v>0</v>
      </c>
      <c r="CN205" s="119">
        <f t="shared" si="34"/>
        <v>0</v>
      </c>
      <c r="CO205" s="119">
        <f t="shared" si="35"/>
        <v>0</v>
      </c>
      <c r="CP205" s="119">
        <f t="shared" si="36"/>
        <v>0</v>
      </c>
      <c r="CQ205" s="119">
        <f t="shared" si="37"/>
        <v>0</v>
      </c>
      <c r="CR205" s="119">
        <f t="shared" si="38"/>
        <v>0</v>
      </c>
      <c r="CS205" s="119">
        <f t="shared" si="39"/>
        <v>0</v>
      </c>
      <c r="CT205" s="119">
        <f t="shared" si="40"/>
        <v>0</v>
      </c>
      <c r="CU205" s="119">
        <f t="shared" si="41"/>
        <v>0</v>
      </c>
      <c r="CV205" s="119">
        <f t="shared" si="42"/>
        <v>0</v>
      </c>
      <c r="CW205" s="119">
        <f t="shared" si="43"/>
        <v>0</v>
      </c>
      <c r="CX205" s="119">
        <f t="shared" si="44"/>
        <v>0</v>
      </c>
      <c r="CY205" s="119">
        <f t="shared" si="45"/>
        <v>0</v>
      </c>
      <c r="CZ205" s="119">
        <f t="shared" si="46"/>
        <v>0</v>
      </c>
      <c r="DA205" s="119">
        <f t="shared" si="47"/>
        <v>0</v>
      </c>
      <c r="DB205" s="119">
        <f t="shared" si="48"/>
        <v>0</v>
      </c>
      <c r="DC205" s="119">
        <f t="shared" si="49"/>
        <v>0</v>
      </c>
      <c r="DD205" s="119">
        <f t="shared" si="50"/>
        <v>0</v>
      </c>
      <c r="DE205" s="119">
        <f t="shared" si="51"/>
        <v>0</v>
      </c>
      <c r="DF205" s="119">
        <f t="shared" si="52"/>
        <v>0</v>
      </c>
      <c r="DG205" s="119">
        <f t="shared" si="53"/>
        <v>0</v>
      </c>
      <c r="DH205" s="119">
        <f t="shared" si="54"/>
        <v>0</v>
      </c>
      <c r="DI205" s="119">
        <f t="shared" si="55"/>
        <v>0</v>
      </c>
      <c r="DJ205" s="119">
        <f t="shared" si="56"/>
        <v>0</v>
      </c>
      <c r="DK205" s="126" t="str">
        <f t="shared" si="57"/>
        <v>2</v>
      </c>
      <c r="DL205" s="126">
        <f t="shared" ca="1" si="58"/>
        <v>0</v>
      </c>
      <c r="DM205" s="119">
        <f ca="1">IF($K205&lt;&gt;1,IF(ISNUMBER(INDEX(Import.PLE,$K205,DM$16)),IF(INDEX(Import.PLE,$K205,DM$16)&lt;=mediçao,BM205,0),0),PLE!$AA$28*BM205)</f>
        <v>0</v>
      </c>
      <c r="DN205" s="119">
        <f ca="1">IF($K205&lt;&gt;1,IF(ISNUMBER(INDEX(Import.PLE,$K205,DN$16)),IF(INDEX(Import.PLE,$K205,DN$16)&lt;=mediçao,BN205,0),0),PLE!$AA$28*BN205)</f>
        <v>0</v>
      </c>
      <c r="DO205" s="119">
        <f ca="1">IF($K205&lt;&gt;1,IF(ISNUMBER(INDEX(Import.PLE,$K205,DO$16)),IF(INDEX(Import.PLE,$K205,DO$16)&lt;=mediçao,BO205,0),0),PLE!$AA$28*BO205)</f>
        <v>0</v>
      </c>
      <c r="DP205" s="119">
        <f ca="1">IF($K205&lt;&gt;1,IF(ISNUMBER(INDEX(Import.PLE,$K205,DP$16)),IF(INDEX(Import.PLE,$K205,DP$16)&lt;=mediçao,BP205,0),0),PLE!$AA$28*BP205)</f>
        <v>0</v>
      </c>
      <c r="DQ205" s="119">
        <f ca="1">IF($K205&lt;&gt;1,IF(ISNUMBER(INDEX(Import.PLE,$K205,DQ$16)),IF(INDEX(Import.PLE,$K205,DQ$16)&lt;=mediçao,BQ205,0),0),PLE!$AA$28*BQ205)</f>
        <v>0</v>
      </c>
      <c r="DR205" s="119">
        <f ca="1">IF($K205&lt;&gt;1,IF(ISNUMBER(INDEX(Import.PLE,$K205,DR$16)),IF(INDEX(Import.PLE,$K205,DR$16)&lt;=mediçao,BR205,0),0),PLE!$AA$28*BR205)</f>
        <v>0</v>
      </c>
      <c r="DS205" s="119">
        <f ca="1">IF($K205&lt;&gt;1,IF(ISNUMBER(INDEX(Import.PLE,$K205,DS$16)),IF(INDEX(Import.PLE,$K205,DS$16)&lt;=mediçao,BS205,0),0),PLE!$AA$28*BS205)</f>
        <v>0</v>
      </c>
      <c r="DT205" s="119">
        <f ca="1">IF($K205&lt;&gt;1,IF(ISNUMBER(INDEX(Import.PLE,$K205,DT$16)),IF(INDEX(Import.PLE,$K205,DT$16)&lt;=mediçao,BT205,0),0),PLE!$AA$28*BT205)</f>
        <v>0</v>
      </c>
      <c r="DU205" s="119">
        <f ca="1">IF($K205&lt;&gt;1,IF(ISNUMBER(INDEX(Import.PLE,$K205,DU$16)),IF(INDEX(Import.PLE,$K205,DU$16)&lt;=mediçao,BU205,0),0),PLE!$AA$28*BU205)</f>
        <v>0</v>
      </c>
      <c r="DV205" s="119">
        <f ca="1">IF($K205&lt;&gt;1,IF(ISNUMBER(INDEX(Import.PLE,$K205,DV$16)),IF(INDEX(Import.PLE,$K205,DV$16)&lt;=mediçao,BV205,0),0),PLE!$AA$28*BV205)</f>
        <v>0</v>
      </c>
      <c r="DW205" s="119">
        <f ca="1">IF($K205&lt;&gt;1,IF(ISNUMBER(INDEX(Import.PLE,$K205,DW$16)),IF(INDEX(Import.PLE,$K205,DW$16)&lt;=mediçao,BW205,0),0),PLE!$AA$28*BW205)</f>
        <v>0</v>
      </c>
      <c r="DX205" s="119">
        <f ca="1">IF($K205&lt;&gt;1,IF(ISNUMBER(INDEX(Import.PLE,$K205,DX$16)),IF(INDEX(Import.PLE,$K205,DX$16)&lt;=mediçao,BX205,0),0),PLE!$AA$28*BX205)</f>
        <v>0</v>
      </c>
      <c r="DY205" s="119">
        <f ca="1">IF($K205&lt;&gt;1,IF(ISNUMBER(INDEX(Import.PLE,$K205,DY$16)),IF(INDEX(Import.PLE,$K205,DY$16)&lt;=mediçao,BY205,0),0),PLE!$AA$28*BY205)</f>
        <v>0</v>
      </c>
      <c r="DZ205" s="119">
        <f ca="1">IF($K205&lt;&gt;1,IF(ISNUMBER(INDEX(Import.PLE,$K205,DZ$16)),IF(INDEX(Import.PLE,$K205,DZ$16)&lt;=mediçao,BZ205,0),0),PLE!$AA$28*BZ205)</f>
        <v>0</v>
      </c>
      <c r="EA205" s="119">
        <f ca="1">IF($K205&lt;&gt;1,IF(ISNUMBER(INDEX(Import.PLE,$K205,EA$16)),IF(INDEX(Import.PLE,$K205,EA$16)&lt;=mediçao,CA205,0),0),PLE!$AA$28*CA205)</f>
        <v>0</v>
      </c>
      <c r="EB205" s="119">
        <f ca="1">IF($K205&lt;&gt;1,IF(ISNUMBER(INDEX(Import.PLE,$K205,EB$16)),IF(INDEX(Import.PLE,$K205,EB$16)&lt;=mediçao,CB205,0),0),PLE!$AA$28*CB205)</f>
        <v>0</v>
      </c>
      <c r="EC205" s="119">
        <f ca="1">IF($K205&lt;&gt;1,IF(ISNUMBER(INDEX(Import.PLE,$K205,EC$16)),IF(INDEX(Import.PLE,$K205,EC$16)&lt;=mediçao,CC205,0),0),PLE!$AA$28*CC205)</f>
        <v>0</v>
      </c>
      <c r="ED205" s="119">
        <f ca="1">IF($K205&lt;&gt;1,IF(ISNUMBER(INDEX(Import.PLE,$K205,ED$16)),IF(INDEX(Import.PLE,$K205,ED$16)&lt;=mediçao,CD205,0),0),PLE!$AA$28*CD205)</f>
        <v>0</v>
      </c>
      <c r="EE205" s="119">
        <f ca="1">IF($K205&lt;&gt;1,IF(ISNUMBER(INDEX(Import.PLE,$K205,EE$16)),IF(INDEX(Import.PLE,$K205,EE$16)&lt;=mediçao,CE205,0),0),PLE!$AA$28*CE205)</f>
        <v>0</v>
      </c>
      <c r="EF205" s="119">
        <f ca="1">IF($K205&lt;&gt;1,IF(ISNUMBER(INDEX(Import.PLE,$K205,EF$16)),IF(INDEX(Import.PLE,$K205,EF$16)&lt;=mediçao,CF205,0),0),PLE!$AA$28*CF205)</f>
        <v>0</v>
      </c>
      <c r="EG205" s="119">
        <f ca="1">IF($K205&lt;&gt;1,IF(ISNUMBER(INDEX(Import.PLE,$K205,EG$16)),IF(INDEX(Import.PLE,$K205,EG$16)&lt;=mediçao,CG205,0),0),PLE!$AA$28*CG205)</f>
        <v>0</v>
      </c>
      <c r="EH205" s="119">
        <f ca="1">IF($K205&lt;&gt;1,IF(ISNUMBER(INDEX(Import.PLE,$K205,EH$16)),IF(INDEX(Import.PLE,$K205,EH$16)&lt;=mediçao,CH205,0),0),PLE!$AA$28*CH205)</f>
        <v>0</v>
      </c>
      <c r="EI205" s="119">
        <f ca="1">IF($K205&lt;&gt;1,IF(ISNUMBER(INDEX(Import.PLE,$K205,EI$16)),IF(INDEX(Import.PLE,$K205,EI$16)&lt;=mediçao,CI205,0),0),PLE!$AA$28*CI205)</f>
        <v>0</v>
      </c>
      <c r="EJ205" s="119">
        <f ca="1">IF($K205&lt;&gt;1,IF(ISNUMBER(INDEX(Import.PLE,$K205,EJ$16)),IF(INDEX(Import.PLE,$K205,EJ$16)&lt;=mediçao,CJ205,0),0),PLE!$AA$28*CJ205)</f>
        <v>0</v>
      </c>
      <c r="EK205" s="119">
        <f ca="1">IF($K205&lt;&gt;1,IF(ISNUMBER(INDEX(Import.PLE,$K205,EK$16)),IF(INDEX(Import.PLE,$K205,EK$16)&lt;=mediçao,CK205,0),0),PLE!$AA$28*CK205)</f>
        <v>0</v>
      </c>
      <c r="EL205" s="119">
        <f ca="1">IF($K205&lt;&gt;1,IF(ISNUMBER(INDEX(Import.PLE,$K205,EL$16)),IF(INDEX(Import.PLE,$K205,EL$16)&lt;=mediçao,CL205,0),0),PLE!$AA$28*CL205)</f>
        <v>0</v>
      </c>
      <c r="EM205" s="119">
        <f ca="1">IF($K205&lt;&gt;1,IF(ISNUMBER(INDEX(Import.PLE,$K205,EM$16)),IF(INDEX(Import.PLE,$K205,EM$16)&lt;=mediçao,CM205,0),0),PLE!$AA$28*CM205)</f>
        <v>0</v>
      </c>
      <c r="EN205" s="119">
        <f ca="1">IF($K205&lt;&gt;1,IF(ISNUMBER(INDEX(Import.PLE,$K205,EN$16)),IF(INDEX(Import.PLE,$K205,EN$16)&lt;=mediçao,CN205,0),0),PLE!$AA$28*CN205)</f>
        <v>0</v>
      </c>
      <c r="EO205" s="119">
        <f ca="1">IF($K205&lt;&gt;1,IF(ISNUMBER(INDEX(Import.PLE,$K205,EO$16)),IF(INDEX(Import.PLE,$K205,EO$16)&lt;=mediçao,CO205,0),0),PLE!$AA$28*CO205)</f>
        <v>0</v>
      </c>
      <c r="EP205" s="119">
        <f ca="1">IF($K205&lt;&gt;1,IF(ISNUMBER(INDEX(Import.PLE,$K205,EP$16)),IF(INDEX(Import.PLE,$K205,EP$16)&lt;=mediçao,CP205,0),0),PLE!$AA$28*CP205)</f>
        <v>0</v>
      </c>
      <c r="EQ205" s="119">
        <f ca="1">IF($K205&lt;&gt;1,IF(ISNUMBER(INDEX(Import.PLE,$K205,EQ$16)),IF(INDEX(Import.PLE,$K205,EQ$16)&lt;=mediçao,CQ205,0),0),PLE!$AA$28*CQ205)</f>
        <v>0</v>
      </c>
      <c r="ER205" s="119">
        <f ca="1">IF($K205&lt;&gt;1,IF(ISNUMBER(INDEX(Import.PLE,$K205,ER$16)),IF(INDEX(Import.PLE,$K205,ER$16)&lt;=mediçao,CR205,0),0),PLE!$AA$28*CR205)</f>
        <v>0</v>
      </c>
      <c r="ES205" s="119">
        <f ca="1">IF($K205&lt;&gt;1,IF(ISNUMBER(INDEX(Import.PLE,$K205,ES$16)),IF(INDEX(Import.PLE,$K205,ES$16)&lt;=mediçao,CS205,0),0),PLE!$AA$28*CS205)</f>
        <v>0</v>
      </c>
      <c r="ET205" s="119">
        <f ca="1">IF($K205&lt;&gt;1,IF(ISNUMBER(INDEX(Import.PLE,$K205,ET$16)),IF(INDEX(Import.PLE,$K205,ET$16)&lt;=mediçao,CT205,0),0),PLE!$AA$28*CT205)</f>
        <v>0</v>
      </c>
      <c r="EU205" s="119">
        <f ca="1">IF($K205&lt;&gt;1,IF(ISNUMBER(INDEX(Import.PLE,$K205,EU$16)),IF(INDEX(Import.PLE,$K205,EU$16)&lt;=mediçao,CU205,0),0),PLE!$AA$28*CU205)</f>
        <v>0</v>
      </c>
      <c r="EV205" s="119">
        <f ca="1">IF($K205&lt;&gt;1,IF(ISNUMBER(INDEX(Import.PLE,$K205,EV$16)),IF(INDEX(Import.PLE,$K205,EV$16)&lt;=mediçao,CV205,0),0),PLE!$AA$28*CV205)</f>
        <v>0</v>
      </c>
      <c r="EW205" s="119">
        <f ca="1">IF($K205&lt;&gt;1,IF(ISNUMBER(INDEX(Import.PLE,$K205,EW$16)),IF(INDEX(Import.PLE,$K205,EW$16)&lt;=mediçao,CW205,0),0),PLE!$AA$28*CW205)</f>
        <v>0</v>
      </c>
      <c r="EX205" s="119">
        <f ca="1">IF($K205&lt;&gt;1,IF(ISNUMBER(INDEX(Import.PLE,$K205,EX$16)),IF(INDEX(Import.PLE,$K205,EX$16)&lt;=mediçao,CX205,0),0),PLE!$AA$28*CX205)</f>
        <v>0</v>
      </c>
      <c r="EY205" s="119">
        <f ca="1">IF($K205&lt;&gt;1,IF(ISNUMBER(INDEX(Import.PLE,$K205,EY$16)),IF(INDEX(Import.PLE,$K205,EY$16)&lt;=mediçao,CY205,0),0),PLE!$AA$28*CY205)</f>
        <v>0</v>
      </c>
      <c r="EZ205" s="119">
        <f ca="1">IF($K205&lt;&gt;1,IF(ISNUMBER(INDEX(Import.PLE,$K205,EZ$16)),IF(INDEX(Import.PLE,$K205,EZ$16)&lt;=mediçao,CZ205,0),0),PLE!$AA$28*CZ205)</f>
        <v>0</v>
      </c>
      <c r="FA205" s="119">
        <f ca="1">IF($K205&lt;&gt;1,IF(ISNUMBER(INDEX(Import.PLE,$K205,FA$16)),IF(INDEX(Import.PLE,$K205,FA$16)&lt;=mediçao,DA205,0),0),PLE!$AA$28*DA205)</f>
        <v>0</v>
      </c>
      <c r="FB205" s="119">
        <f ca="1">IF($K205&lt;&gt;1,IF(ISNUMBER(INDEX(Import.PLE,$K205,FB$16)),IF(INDEX(Import.PLE,$K205,FB$16)&lt;=mediçao,DB205,0),0),PLE!$AA$28*DB205)</f>
        <v>0</v>
      </c>
      <c r="FC205" s="119">
        <f ca="1">IF($K205&lt;&gt;1,IF(ISNUMBER(INDEX(Import.PLE,$K205,FC$16)),IF(INDEX(Import.PLE,$K205,FC$16)&lt;=mediçao,DC205,0),0),PLE!$AA$28*DC205)</f>
        <v>0</v>
      </c>
      <c r="FD205" s="119">
        <f ca="1">IF($K205&lt;&gt;1,IF(ISNUMBER(INDEX(Import.PLE,$K205,FD$16)),IF(INDEX(Import.PLE,$K205,FD$16)&lt;=mediçao,DD205,0),0),PLE!$AA$28*DD205)</f>
        <v>0</v>
      </c>
      <c r="FE205" s="119">
        <f ca="1">IF($K205&lt;&gt;1,IF(ISNUMBER(INDEX(Import.PLE,$K205,FE$16)),IF(INDEX(Import.PLE,$K205,FE$16)&lt;=mediçao,DE205,0),0),PLE!$AA$28*DE205)</f>
        <v>0</v>
      </c>
      <c r="FF205" s="119">
        <f ca="1">IF($K205&lt;&gt;1,IF(ISNUMBER(INDEX(Import.PLE,$K205,FF$16)),IF(INDEX(Import.PLE,$K205,FF$16)&lt;=mediçao,DF205,0),0),PLE!$AA$28*DF205)</f>
        <v>0</v>
      </c>
      <c r="FG205" s="119">
        <f ca="1">IF($K205&lt;&gt;1,IF(ISNUMBER(INDEX(Import.PLE,$K205,FG$16)),IF(INDEX(Import.PLE,$K205,FG$16)&lt;=mediçao,DG205,0),0),PLE!$AA$28*DG205)</f>
        <v>0</v>
      </c>
      <c r="FH205" s="119">
        <f ca="1">IF($K205&lt;&gt;1,IF(ISNUMBER(INDEX(Import.PLE,$K205,FH$16)),IF(INDEX(Import.PLE,$K205,FH$16)&lt;=mediçao,DH205,0),0),PLE!$AA$28*DH205)</f>
        <v>0</v>
      </c>
      <c r="FI205" s="119">
        <f ca="1">IF($K205&lt;&gt;1,IF(ISNUMBER(INDEX(Import.PLE,$K205,FI$16)),IF(INDEX(Import.PLE,$K205,FI$16)&lt;=mediçao,DI205,0),0),PLE!$AA$28*DI205)</f>
        <v>0</v>
      </c>
      <c r="FJ205" s="119">
        <f ca="1">IF($K205&lt;&gt;1,IF(ISNUMBER(INDEX(Import.PLE,$K205,FJ$16)),IF(INDEX(Import.PLE,$K205,FJ$16)&lt;=mediçao,DJ205,0),0),PLE!$AA$28*DJ205)</f>
        <v>0</v>
      </c>
    </row>
    <row r="206" spans="2:166" s="88" customFormat="1" ht="11.25" customHeight="1" x14ac:dyDescent="0.35">
      <c r="B206" s="118">
        <f t="shared" ca="1" si="3"/>
        <v>189</v>
      </c>
      <c r="C206" s="83" t="str">
        <f t="shared" si="4"/>
        <v>Serviço</v>
      </c>
      <c r="D206" s="138" t="s">
        <v>536</v>
      </c>
      <c r="E206" s="139" t="s">
        <v>537</v>
      </c>
      <c r="F206" s="137" t="s">
        <v>393</v>
      </c>
      <c r="G206" s="174">
        <f t="shared" si="5"/>
        <v>3</v>
      </c>
      <c r="H206" s="175">
        <f t="shared" si="6"/>
        <v>4.43</v>
      </c>
      <c r="I206" s="176">
        <v>13.29</v>
      </c>
      <c r="J206" s="86"/>
      <c r="K206" s="168">
        <f>deactivatedados.form1</f>
        <v>27</v>
      </c>
      <c r="L206" s="167" t="s">
        <v>727</v>
      </c>
      <c r="M206" s="87"/>
      <c r="N206" s="181">
        <v>3</v>
      </c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M206" s="119">
        <f t="shared" ca="1" si="7"/>
        <v>13.29</v>
      </c>
      <c r="BN206" s="119">
        <f t="shared" si="8"/>
        <v>0</v>
      </c>
      <c r="BO206" s="119">
        <f t="shared" si="9"/>
        <v>0</v>
      </c>
      <c r="BP206" s="119">
        <f t="shared" si="10"/>
        <v>0</v>
      </c>
      <c r="BQ206" s="119">
        <f t="shared" si="11"/>
        <v>0</v>
      </c>
      <c r="BR206" s="119">
        <f t="shared" si="12"/>
        <v>0</v>
      </c>
      <c r="BS206" s="119">
        <f t="shared" si="13"/>
        <v>0</v>
      </c>
      <c r="BT206" s="119">
        <f t="shared" si="14"/>
        <v>0</v>
      </c>
      <c r="BU206" s="119">
        <f t="shared" si="15"/>
        <v>0</v>
      </c>
      <c r="BV206" s="119">
        <f t="shared" si="16"/>
        <v>0</v>
      </c>
      <c r="BW206" s="119">
        <f t="shared" si="17"/>
        <v>0</v>
      </c>
      <c r="BX206" s="119">
        <f t="shared" si="18"/>
        <v>0</v>
      </c>
      <c r="BY206" s="119">
        <f t="shared" si="19"/>
        <v>0</v>
      </c>
      <c r="BZ206" s="119">
        <f t="shared" si="20"/>
        <v>0</v>
      </c>
      <c r="CA206" s="119">
        <f t="shared" si="21"/>
        <v>0</v>
      </c>
      <c r="CB206" s="119">
        <f t="shared" si="22"/>
        <v>0</v>
      </c>
      <c r="CC206" s="119">
        <f t="shared" si="23"/>
        <v>0</v>
      </c>
      <c r="CD206" s="119">
        <f t="shared" si="24"/>
        <v>0</v>
      </c>
      <c r="CE206" s="119">
        <f t="shared" si="25"/>
        <v>0</v>
      </c>
      <c r="CF206" s="119">
        <f t="shared" si="26"/>
        <v>0</v>
      </c>
      <c r="CG206" s="119">
        <f t="shared" si="27"/>
        <v>0</v>
      </c>
      <c r="CH206" s="119">
        <f t="shared" si="28"/>
        <v>0</v>
      </c>
      <c r="CI206" s="119">
        <f t="shared" si="29"/>
        <v>0</v>
      </c>
      <c r="CJ206" s="119">
        <f t="shared" si="30"/>
        <v>0</v>
      </c>
      <c r="CK206" s="119">
        <f t="shared" si="31"/>
        <v>0</v>
      </c>
      <c r="CL206" s="119">
        <f t="shared" si="32"/>
        <v>0</v>
      </c>
      <c r="CM206" s="119">
        <f t="shared" si="33"/>
        <v>0</v>
      </c>
      <c r="CN206" s="119">
        <f t="shared" si="34"/>
        <v>0</v>
      </c>
      <c r="CO206" s="119">
        <f t="shared" si="35"/>
        <v>0</v>
      </c>
      <c r="CP206" s="119">
        <f t="shared" si="36"/>
        <v>0</v>
      </c>
      <c r="CQ206" s="119">
        <f t="shared" si="37"/>
        <v>0</v>
      </c>
      <c r="CR206" s="119">
        <f t="shared" si="38"/>
        <v>0</v>
      </c>
      <c r="CS206" s="119">
        <f t="shared" si="39"/>
        <v>0</v>
      </c>
      <c r="CT206" s="119">
        <f t="shared" si="40"/>
        <v>0</v>
      </c>
      <c r="CU206" s="119">
        <f t="shared" si="41"/>
        <v>0</v>
      </c>
      <c r="CV206" s="119">
        <f t="shared" si="42"/>
        <v>0</v>
      </c>
      <c r="CW206" s="119">
        <f t="shared" si="43"/>
        <v>0</v>
      </c>
      <c r="CX206" s="119">
        <f t="shared" si="44"/>
        <v>0</v>
      </c>
      <c r="CY206" s="119">
        <f t="shared" si="45"/>
        <v>0</v>
      </c>
      <c r="CZ206" s="119">
        <f t="shared" si="46"/>
        <v>0</v>
      </c>
      <c r="DA206" s="119">
        <f t="shared" si="47"/>
        <v>0</v>
      </c>
      <c r="DB206" s="119">
        <f t="shared" si="48"/>
        <v>0</v>
      </c>
      <c r="DC206" s="119">
        <f t="shared" si="49"/>
        <v>0</v>
      </c>
      <c r="DD206" s="119">
        <f t="shared" si="50"/>
        <v>0</v>
      </c>
      <c r="DE206" s="119">
        <f t="shared" si="51"/>
        <v>0</v>
      </c>
      <c r="DF206" s="119">
        <f t="shared" si="52"/>
        <v>0</v>
      </c>
      <c r="DG206" s="119">
        <f t="shared" si="53"/>
        <v>0</v>
      </c>
      <c r="DH206" s="119">
        <f t="shared" si="54"/>
        <v>0</v>
      </c>
      <c r="DI206" s="119">
        <f t="shared" si="55"/>
        <v>0</v>
      </c>
      <c r="DJ206" s="119">
        <f t="shared" si="56"/>
        <v>0</v>
      </c>
      <c r="DK206" s="126" t="str">
        <f t="shared" si="57"/>
        <v>2</v>
      </c>
      <c r="DL206" s="126">
        <f t="shared" ca="1" si="58"/>
        <v>0</v>
      </c>
      <c r="DM206" s="119">
        <f ca="1">IF($K206&lt;&gt;1,IF(ISNUMBER(INDEX(Import.PLE,$K206,DM$16)),IF(INDEX(Import.PLE,$K206,DM$16)&lt;=mediçao,BM206,0),0),PLE!$AA$28*BM206)</f>
        <v>0</v>
      </c>
      <c r="DN206" s="119">
        <f ca="1">IF($K206&lt;&gt;1,IF(ISNUMBER(INDEX(Import.PLE,$K206,DN$16)),IF(INDEX(Import.PLE,$K206,DN$16)&lt;=mediçao,BN206,0),0),PLE!$AA$28*BN206)</f>
        <v>0</v>
      </c>
      <c r="DO206" s="119">
        <f ca="1">IF($K206&lt;&gt;1,IF(ISNUMBER(INDEX(Import.PLE,$K206,DO$16)),IF(INDEX(Import.PLE,$K206,DO$16)&lt;=mediçao,BO206,0),0),PLE!$AA$28*BO206)</f>
        <v>0</v>
      </c>
      <c r="DP206" s="119">
        <f ca="1">IF($K206&lt;&gt;1,IF(ISNUMBER(INDEX(Import.PLE,$K206,DP$16)),IF(INDEX(Import.PLE,$K206,DP$16)&lt;=mediçao,BP206,0),0),PLE!$AA$28*BP206)</f>
        <v>0</v>
      </c>
      <c r="DQ206" s="119">
        <f ca="1">IF($K206&lt;&gt;1,IF(ISNUMBER(INDEX(Import.PLE,$K206,DQ$16)),IF(INDEX(Import.PLE,$K206,DQ$16)&lt;=mediçao,BQ206,0),0),PLE!$AA$28*BQ206)</f>
        <v>0</v>
      </c>
      <c r="DR206" s="119">
        <f ca="1">IF($K206&lt;&gt;1,IF(ISNUMBER(INDEX(Import.PLE,$K206,DR$16)),IF(INDEX(Import.PLE,$K206,DR$16)&lt;=mediçao,BR206,0),0),PLE!$AA$28*BR206)</f>
        <v>0</v>
      </c>
      <c r="DS206" s="119">
        <f ca="1">IF($K206&lt;&gt;1,IF(ISNUMBER(INDEX(Import.PLE,$K206,DS$16)),IF(INDEX(Import.PLE,$K206,DS$16)&lt;=mediçao,BS206,0),0),PLE!$AA$28*BS206)</f>
        <v>0</v>
      </c>
      <c r="DT206" s="119">
        <f ca="1">IF($K206&lt;&gt;1,IF(ISNUMBER(INDEX(Import.PLE,$K206,DT$16)),IF(INDEX(Import.PLE,$K206,DT$16)&lt;=mediçao,BT206,0),0),PLE!$AA$28*BT206)</f>
        <v>0</v>
      </c>
      <c r="DU206" s="119">
        <f ca="1">IF($K206&lt;&gt;1,IF(ISNUMBER(INDEX(Import.PLE,$K206,DU$16)),IF(INDEX(Import.PLE,$K206,DU$16)&lt;=mediçao,BU206,0),0),PLE!$AA$28*BU206)</f>
        <v>0</v>
      </c>
      <c r="DV206" s="119">
        <f ca="1">IF($K206&lt;&gt;1,IF(ISNUMBER(INDEX(Import.PLE,$K206,DV$16)),IF(INDEX(Import.PLE,$K206,DV$16)&lt;=mediçao,BV206,0),0),PLE!$AA$28*BV206)</f>
        <v>0</v>
      </c>
      <c r="DW206" s="119">
        <f ca="1">IF($K206&lt;&gt;1,IF(ISNUMBER(INDEX(Import.PLE,$K206,DW$16)),IF(INDEX(Import.PLE,$K206,DW$16)&lt;=mediçao,BW206,0),0),PLE!$AA$28*BW206)</f>
        <v>0</v>
      </c>
      <c r="DX206" s="119">
        <f ca="1">IF($K206&lt;&gt;1,IF(ISNUMBER(INDEX(Import.PLE,$K206,DX$16)),IF(INDEX(Import.PLE,$K206,DX$16)&lt;=mediçao,BX206,0),0),PLE!$AA$28*BX206)</f>
        <v>0</v>
      </c>
      <c r="DY206" s="119">
        <f ca="1">IF($K206&lt;&gt;1,IF(ISNUMBER(INDEX(Import.PLE,$K206,DY$16)),IF(INDEX(Import.PLE,$K206,DY$16)&lt;=mediçao,BY206,0),0),PLE!$AA$28*BY206)</f>
        <v>0</v>
      </c>
      <c r="DZ206" s="119">
        <f ca="1">IF($K206&lt;&gt;1,IF(ISNUMBER(INDEX(Import.PLE,$K206,DZ$16)),IF(INDEX(Import.PLE,$K206,DZ$16)&lt;=mediçao,BZ206,0),0),PLE!$AA$28*BZ206)</f>
        <v>0</v>
      </c>
      <c r="EA206" s="119">
        <f ca="1">IF($K206&lt;&gt;1,IF(ISNUMBER(INDEX(Import.PLE,$K206,EA$16)),IF(INDEX(Import.PLE,$K206,EA$16)&lt;=mediçao,CA206,0),0),PLE!$AA$28*CA206)</f>
        <v>0</v>
      </c>
      <c r="EB206" s="119">
        <f ca="1">IF($K206&lt;&gt;1,IF(ISNUMBER(INDEX(Import.PLE,$K206,EB$16)),IF(INDEX(Import.PLE,$K206,EB$16)&lt;=mediçao,CB206,0),0),PLE!$AA$28*CB206)</f>
        <v>0</v>
      </c>
      <c r="EC206" s="119">
        <f ca="1">IF($K206&lt;&gt;1,IF(ISNUMBER(INDEX(Import.PLE,$K206,EC$16)),IF(INDEX(Import.PLE,$K206,EC$16)&lt;=mediçao,CC206,0),0),PLE!$AA$28*CC206)</f>
        <v>0</v>
      </c>
      <c r="ED206" s="119">
        <f ca="1">IF($K206&lt;&gt;1,IF(ISNUMBER(INDEX(Import.PLE,$K206,ED$16)),IF(INDEX(Import.PLE,$K206,ED$16)&lt;=mediçao,CD206,0),0),PLE!$AA$28*CD206)</f>
        <v>0</v>
      </c>
      <c r="EE206" s="119">
        <f ca="1">IF($K206&lt;&gt;1,IF(ISNUMBER(INDEX(Import.PLE,$K206,EE$16)),IF(INDEX(Import.PLE,$K206,EE$16)&lt;=mediçao,CE206,0),0),PLE!$AA$28*CE206)</f>
        <v>0</v>
      </c>
      <c r="EF206" s="119">
        <f ca="1">IF($K206&lt;&gt;1,IF(ISNUMBER(INDEX(Import.PLE,$K206,EF$16)),IF(INDEX(Import.PLE,$K206,EF$16)&lt;=mediçao,CF206,0),0),PLE!$AA$28*CF206)</f>
        <v>0</v>
      </c>
      <c r="EG206" s="119">
        <f ca="1">IF($K206&lt;&gt;1,IF(ISNUMBER(INDEX(Import.PLE,$K206,EG$16)),IF(INDEX(Import.PLE,$K206,EG$16)&lt;=mediçao,CG206,0),0),PLE!$AA$28*CG206)</f>
        <v>0</v>
      </c>
      <c r="EH206" s="119">
        <f ca="1">IF($K206&lt;&gt;1,IF(ISNUMBER(INDEX(Import.PLE,$K206,EH$16)),IF(INDEX(Import.PLE,$K206,EH$16)&lt;=mediçao,CH206,0),0),PLE!$AA$28*CH206)</f>
        <v>0</v>
      </c>
      <c r="EI206" s="119">
        <f ca="1">IF($K206&lt;&gt;1,IF(ISNUMBER(INDEX(Import.PLE,$K206,EI$16)),IF(INDEX(Import.PLE,$K206,EI$16)&lt;=mediçao,CI206,0),0),PLE!$AA$28*CI206)</f>
        <v>0</v>
      </c>
      <c r="EJ206" s="119">
        <f ca="1">IF($K206&lt;&gt;1,IF(ISNUMBER(INDEX(Import.PLE,$K206,EJ$16)),IF(INDEX(Import.PLE,$K206,EJ$16)&lt;=mediçao,CJ206,0),0),PLE!$AA$28*CJ206)</f>
        <v>0</v>
      </c>
      <c r="EK206" s="119">
        <f ca="1">IF($K206&lt;&gt;1,IF(ISNUMBER(INDEX(Import.PLE,$K206,EK$16)),IF(INDEX(Import.PLE,$K206,EK$16)&lt;=mediçao,CK206,0),0),PLE!$AA$28*CK206)</f>
        <v>0</v>
      </c>
      <c r="EL206" s="119">
        <f ca="1">IF($K206&lt;&gt;1,IF(ISNUMBER(INDEX(Import.PLE,$K206,EL$16)),IF(INDEX(Import.PLE,$K206,EL$16)&lt;=mediçao,CL206,0),0),PLE!$AA$28*CL206)</f>
        <v>0</v>
      </c>
      <c r="EM206" s="119">
        <f ca="1">IF($K206&lt;&gt;1,IF(ISNUMBER(INDEX(Import.PLE,$K206,EM$16)),IF(INDEX(Import.PLE,$K206,EM$16)&lt;=mediçao,CM206,0),0),PLE!$AA$28*CM206)</f>
        <v>0</v>
      </c>
      <c r="EN206" s="119">
        <f ca="1">IF($K206&lt;&gt;1,IF(ISNUMBER(INDEX(Import.PLE,$K206,EN$16)),IF(INDEX(Import.PLE,$K206,EN$16)&lt;=mediçao,CN206,0),0),PLE!$AA$28*CN206)</f>
        <v>0</v>
      </c>
      <c r="EO206" s="119">
        <f ca="1">IF($K206&lt;&gt;1,IF(ISNUMBER(INDEX(Import.PLE,$K206,EO$16)),IF(INDEX(Import.PLE,$K206,EO$16)&lt;=mediçao,CO206,0),0),PLE!$AA$28*CO206)</f>
        <v>0</v>
      </c>
      <c r="EP206" s="119">
        <f ca="1">IF($K206&lt;&gt;1,IF(ISNUMBER(INDEX(Import.PLE,$K206,EP$16)),IF(INDEX(Import.PLE,$K206,EP$16)&lt;=mediçao,CP206,0),0),PLE!$AA$28*CP206)</f>
        <v>0</v>
      </c>
      <c r="EQ206" s="119">
        <f ca="1">IF($K206&lt;&gt;1,IF(ISNUMBER(INDEX(Import.PLE,$K206,EQ$16)),IF(INDEX(Import.PLE,$K206,EQ$16)&lt;=mediçao,CQ206,0),0),PLE!$AA$28*CQ206)</f>
        <v>0</v>
      </c>
      <c r="ER206" s="119">
        <f ca="1">IF($K206&lt;&gt;1,IF(ISNUMBER(INDEX(Import.PLE,$K206,ER$16)),IF(INDEX(Import.PLE,$K206,ER$16)&lt;=mediçao,CR206,0),0),PLE!$AA$28*CR206)</f>
        <v>0</v>
      </c>
      <c r="ES206" s="119">
        <f ca="1">IF($K206&lt;&gt;1,IF(ISNUMBER(INDEX(Import.PLE,$K206,ES$16)),IF(INDEX(Import.PLE,$K206,ES$16)&lt;=mediçao,CS206,0),0),PLE!$AA$28*CS206)</f>
        <v>0</v>
      </c>
      <c r="ET206" s="119">
        <f ca="1">IF($K206&lt;&gt;1,IF(ISNUMBER(INDEX(Import.PLE,$K206,ET$16)),IF(INDEX(Import.PLE,$K206,ET$16)&lt;=mediçao,CT206,0),0),PLE!$AA$28*CT206)</f>
        <v>0</v>
      </c>
      <c r="EU206" s="119">
        <f ca="1">IF($K206&lt;&gt;1,IF(ISNUMBER(INDEX(Import.PLE,$K206,EU$16)),IF(INDEX(Import.PLE,$K206,EU$16)&lt;=mediçao,CU206,0),0),PLE!$AA$28*CU206)</f>
        <v>0</v>
      </c>
      <c r="EV206" s="119">
        <f ca="1">IF($K206&lt;&gt;1,IF(ISNUMBER(INDEX(Import.PLE,$K206,EV$16)),IF(INDEX(Import.PLE,$K206,EV$16)&lt;=mediçao,CV206,0),0),PLE!$AA$28*CV206)</f>
        <v>0</v>
      </c>
      <c r="EW206" s="119">
        <f ca="1">IF($K206&lt;&gt;1,IF(ISNUMBER(INDEX(Import.PLE,$K206,EW$16)),IF(INDEX(Import.PLE,$K206,EW$16)&lt;=mediçao,CW206,0),0),PLE!$AA$28*CW206)</f>
        <v>0</v>
      </c>
      <c r="EX206" s="119">
        <f ca="1">IF($K206&lt;&gt;1,IF(ISNUMBER(INDEX(Import.PLE,$K206,EX$16)),IF(INDEX(Import.PLE,$K206,EX$16)&lt;=mediçao,CX206,0),0),PLE!$AA$28*CX206)</f>
        <v>0</v>
      </c>
      <c r="EY206" s="119">
        <f ca="1">IF($K206&lt;&gt;1,IF(ISNUMBER(INDEX(Import.PLE,$K206,EY$16)),IF(INDEX(Import.PLE,$K206,EY$16)&lt;=mediçao,CY206,0),0),PLE!$AA$28*CY206)</f>
        <v>0</v>
      </c>
      <c r="EZ206" s="119">
        <f ca="1">IF($K206&lt;&gt;1,IF(ISNUMBER(INDEX(Import.PLE,$K206,EZ$16)),IF(INDEX(Import.PLE,$K206,EZ$16)&lt;=mediçao,CZ206,0),0),PLE!$AA$28*CZ206)</f>
        <v>0</v>
      </c>
      <c r="FA206" s="119">
        <f ca="1">IF($K206&lt;&gt;1,IF(ISNUMBER(INDEX(Import.PLE,$K206,FA$16)),IF(INDEX(Import.PLE,$K206,FA$16)&lt;=mediçao,DA206,0),0),PLE!$AA$28*DA206)</f>
        <v>0</v>
      </c>
      <c r="FB206" s="119">
        <f ca="1">IF($K206&lt;&gt;1,IF(ISNUMBER(INDEX(Import.PLE,$K206,FB$16)),IF(INDEX(Import.PLE,$K206,FB$16)&lt;=mediçao,DB206,0),0),PLE!$AA$28*DB206)</f>
        <v>0</v>
      </c>
      <c r="FC206" s="119">
        <f ca="1">IF($K206&lt;&gt;1,IF(ISNUMBER(INDEX(Import.PLE,$K206,FC$16)),IF(INDEX(Import.PLE,$K206,FC$16)&lt;=mediçao,DC206,0),0),PLE!$AA$28*DC206)</f>
        <v>0</v>
      </c>
      <c r="FD206" s="119">
        <f ca="1">IF($K206&lt;&gt;1,IF(ISNUMBER(INDEX(Import.PLE,$K206,FD$16)),IF(INDEX(Import.PLE,$K206,FD$16)&lt;=mediçao,DD206,0),0),PLE!$AA$28*DD206)</f>
        <v>0</v>
      </c>
      <c r="FE206" s="119">
        <f ca="1">IF($K206&lt;&gt;1,IF(ISNUMBER(INDEX(Import.PLE,$K206,FE$16)),IF(INDEX(Import.PLE,$K206,FE$16)&lt;=mediçao,DE206,0),0),PLE!$AA$28*DE206)</f>
        <v>0</v>
      </c>
      <c r="FF206" s="119">
        <f ca="1">IF($K206&lt;&gt;1,IF(ISNUMBER(INDEX(Import.PLE,$K206,FF$16)),IF(INDEX(Import.PLE,$K206,FF$16)&lt;=mediçao,DF206,0),0),PLE!$AA$28*DF206)</f>
        <v>0</v>
      </c>
      <c r="FG206" s="119">
        <f ca="1">IF($K206&lt;&gt;1,IF(ISNUMBER(INDEX(Import.PLE,$K206,FG$16)),IF(INDEX(Import.PLE,$K206,FG$16)&lt;=mediçao,DG206,0),0),PLE!$AA$28*DG206)</f>
        <v>0</v>
      </c>
      <c r="FH206" s="119">
        <f ca="1">IF($K206&lt;&gt;1,IF(ISNUMBER(INDEX(Import.PLE,$K206,FH$16)),IF(INDEX(Import.PLE,$K206,FH$16)&lt;=mediçao,DH206,0),0),PLE!$AA$28*DH206)</f>
        <v>0</v>
      </c>
      <c r="FI206" s="119">
        <f ca="1">IF($K206&lt;&gt;1,IF(ISNUMBER(INDEX(Import.PLE,$K206,FI$16)),IF(INDEX(Import.PLE,$K206,FI$16)&lt;=mediçao,DI206,0),0),PLE!$AA$28*DI206)</f>
        <v>0</v>
      </c>
      <c r="FJ206" s="119">
        <f ca="1">IF($K206&lt;&gt;1,IF(ISNUMBER(INDEX(Import.PLE,$K206,FJ$16)),IF(INDEX(Import.PLE,$K206,FJ$16)&lt;=mediçao,DJ206,0),0),PLE!$AA$28*DJ206)</f>
        <v>0</v>
      </c>
    </row>
    <row r="207" spans="2:166" s="88" customFormat="1" ht="11.25" customHeight="1" x14ac:dyDescent="0.35">
      <c r="B207" s="118">
        <f t="shared" ca="1" si="3"/>
        <v>190</v>
      </c>
      <c r="C207" s="83" t="str">
        <f t="shared" si="4"/>
        <v>Serviço</v>
      </c>
      <c r="D207" s="138" t="s">
        <v>538</v>
      </c>
      <c r="E207" s="139" t="s">
        <v>539</v>
      </c>
      <c r="F207" s="137" t="s">
        <v>329</v>
      </c>
      <c r="G207" s="174">
        <f t="shared" si="5"/>
        <v>1</v>
      </c>
      <c r="H207" s="175">
        <f t="shared" si="6"/>
        <v>9.91</v>
      </c>
      <c r="I207" s="176">
        <v>9.91</v>
      </c>
      <c r="J207" s="86"/>
      <c r="K207" s="168">
        <f>deactivatedados.form1</f>
        <v>27</v>
      </c>
      <c r="L207" s="167" t="s">
        <v>727</v>
      </c>
      <c r="M207" s="87"/>
      <c r="N207" s="181">
        <v>1</v>
      </c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M207" s="119">
        <f t="shared" ca="1" si="7"/>
        <v>9.91</v>
      </c>
      <c r="BN207" s="119">
        <f t="shared" si="8"/>
        <v>0</v>
      </c>
      <c r="BO207" s="119">
        <f t="shared" si="9"/>
        <v>0</v>
      </c>
      <c r="BP207" s="119">
        <f t="shared" si="10"/>
        <v>0</v>
      </c>
      <c r="BQ207" s="119">
        <f t="shared" si="11"/>
        <v>0</v>
      </c>
      <c r="BR207" s="119">
        <f t="shared" si="12"/>
        <v>0</v>
      </c>
      <c r="BS207" s="119">
        <f t="shared" si="13"/>
        <v>0</v>
      </c>
      <c r="BT207" s="119">
        <f t="shared" si="14"/>
        <v>0</v>
      </c>
      <c r="BU207" s="119">
        <f t="shared" si="15"/>
        <v>0</v>
      </c>
      <c r="BV207" s="119">
        <f t="shared" si="16"/>
        <v>0</v>
      </c>
      <c r="BW207" s="119">
        <f t="shared" si="17"/>
        <v>0</v>
      </c>
      <c r="BX207" s="119">
        <f t="shared" si="18"/>
        <v>0</v>
      </c>
      <c r="BY207" s="119">
        <f t="shared" si="19"/>
        <v>0</v>
      </c>
      <c r="BZ207" s="119">
        <f t="shared" si="20"/>
        <v>0</v>
      </c>
      <c r="CA207" s="119">
        <f t="shared" si="21"/>
        <v>0</v>
      </c>
      <c r="CB207" s="119">
        <f t="shared" si="22"/>
        <v>0</v>
      </c>
      <c r="CC207" s="119">
        <f t="shared" si="23"/>
        <v>0</v>
      </c>
      <c r="CD207" s="119">
        <f t="shared" si="24"/>
        <v>0</v>
      </c>
      <c r="CE207" s="119">
        <f t="shared" si="25"/>
        <v>0</v>
      </c>
      <c r="CF207" s="119">
        <f t="shared" si="26"/>
        <v>0</v>
      </c>
      <c r="CG207" s="119">
        <f t="shared" si="27"/>
        <v>0</v>
      </c>
      <c r="CH207" s="119">
        <f t="shared" si="28"/>
        <v>0</v>
      </c>
      <c r="CI207" s="119">
        <f t="shared" si="29"/>
        <v>0</v>
      </c>
      <c r="CJ207" s="119">
        <f t="shared" si="30"/>
        <v>0</v>
      </c>
      <c r="CK207" s="119">
        <f t="shared" si="31"/>
        <v>0</v>
      </c>
      <c r="CL207" s="119">
        <f t="shared" si="32"/>
        <v>0</v>
      </c>
      <c r="CM207" s="119">
        <f t="shared" si="33"/>
        <v>0</v>
      </c>
      <c r="CN207" s="119">
        <f t="shared" si="34"/>
        <v>0</v>
      </c>
      <c r="CO207" s="119">
        <f t="shared" si="35"/>
        <v>0</v>
      </c>
      <c r="CP207" s="119">
        <f t="shared" si="36"/>
        <v>0</v>
      </c>
      <c r="CQ207" s="119">
        <f t="shared" si="37"/>
        <v>0</v>
      </c>
      <c r="CR207" s="119">
        <f t="shared" si="38"/>
        <v>0</v>
      </c>
      <c r="CS207" s="119">
        <f t="shared" si="39"/>
        <v>0</v>
      </c>
      <c r="CT207" s="119">
        <f t="shared" si="40"/>
        <v>0</v>
      </c>
      <c r="CU207" s="119">
        <f t="shared" si="41"/>
        <v>0</v>
      </c>
      <c r="CV207" s="119">
        <f t="shared" si="42"/>
        <v>0</v>
      </c>
      <c r="CW207" s="119">
        <f t="shared" si="43"/>
        <v>0</v>
      </c>
      <c r="CX207" s="119">
        <f t="shared" si="44"/>
        <v>0</v>
      </c>
      <c r="CY207" s="119">
        <f t="shared" si="45"/>
        <v>0</v>
      </c>
      <c r="CZ207" s="119">
        <f t="shared" si="46"/>
        <v>0</v>
      </c>
      <c r="DA207" s="119">
        <f t="shared" si="47"/>
        <v>0</v>
      </c>
      <c r="DB207" s="119">
        <f t="shared" si="48"/>
        <v>0</v>
      </c>
      <c r="DC207" s="119">
        <f t="shared" si="49"/>
        <v>0</v>
      </c>
      <c r="DD207" s="119">
        <f t="shared" si="50"/>
        <v>0</v>
      </c>
      <c r="DE207" s="119">
        <f t="shared" si="51"/>
        <v>0</v>
      </c>
      <c r="DF207" s="119">
        <f t="shared" si="52"/>
        <v>0</v>
      </c>
      <c r="DG207" s="119">
        <f t="shared" si="53"/>
        <v>0</v>
      </c>
      <c r="DH207" s="119">
        <f t="shared" si="54"/>
        <v>0</v>
      </c>
      <c r="DI207" s="119">
        <f t="shared" si="55"/>
        <v>0</v>
      </c>
      <c r="DJ207" s="119">
        <f t="shared" si="56"/>
        <v>0</v>
      </c>
      <c r="DK207" s="126" t="str">
        <f t="shared" si="57"/>
        <v>2</v>
      </c>
      <c r="DL207" s="126">
        <f t="shared" ca="1" si="58"/>
        <v>0</v>
      </c>
      <c r="DM207" s="119">
        <f ca="1">IF($K207&lt;&gt;1,IF(ISNUMBER(INDEX(Import.PLE,$K207,DM$16)),IF(INDEX(Import.PLE,$K207,DM$16)&lt;=mediçao,BM207,0),0),PLE!$AA$28*BM207)</f>
        <v>0</v>
      </c>
      <c r="DN207" s="119">
        <f ca="1">IF($K207&lt;&gt;1,IF(ISNUMBER(INDEX(Import.PLE,$K207,DN$16)),IF(INDEX(Import.PLE,$K207,DN$16)&lt;=mediçao,BN207,0),0),PLE!$AA$28*BN207)</f>
        <v>0</v>
      </c>
      <c r="DO207" s="119">
        <f ca="1">IF($K207&lt;&gt;1,IF(ISNUMBER(INDEX(Import.PLE,$K207,DO$16)),IF(INDEX(Import.PLE,$K207,DO$16)&lt;=mediçao,BO207,0),0),PLE!$AA$28*BO207)</f>
        <v>0</v>
      </c>
      <c r="DP207" s="119">
        <f ca="1">IF($K207&lt;&gt;1,IF(ISNUMBER(INDEX(Import.PLE,$K207,DP$16)),IF(INDEX(Import.PLE,$K207,DP$16)&lt;=mediçao,BP207,0),0),PLE!$AA$28*BP207)</f>
        <v>0</v>
      </c>
      <c r="DQ207" s="119">
        <f ca="1">IF($K207&lt;&gt;1,IF(ISNUMBER(INDEX(Import.PLE,$K207,DQ$16)),IF(INDEX(Import.PLE,$K207,DQ$16)&lt;=mediçao,BQ207,0),0),PLE!$AA$28*BQ207)</f>
        <v>0</v>
      </c>
      <c r="DR207" s="119">
        <f ca="1">IF($K207&lt;&gt;1,IF(ISNUMBER(INDEX(Import.PLE,$K207,DR$16)),IF(INDEX(Import.PLE,$K207,DR$16)&lt;=mediçao,BR207,0),0),PLE!$AA$28*BR207)</f>
        <v>0</v>
      </c>
      <c r="DS207" s="119">
        <f ca="1">IF($K207&lt;&gt;1,IF(ISNUMBER(INDEX(Import.PLE,$K207,DS$16)),IF(INDEX(Import.PLE,$K207,DS$16)&lt;=mediçao,BS207,0),0),PLE!$AA$28*BS207)</f>
        <v>0</v>
      </c>
      <c r="DT207" s="119">
        <f ca="1">IF($K207&lt;&gt;1,IF(ISNUMBER(INDEX(Import.PLE,$K207,DT$16)),IF(INDEX(Import.PLE,$K207,DT$16)&lt;=mediçao,BT207,0),0),PLE!$AA$28*BT207)</f>
        <v>0</v>
      </c>
      <c r="DU207" s="119">
        <f ca="1">IF($K207&lt;&gt;1,IF(ISNUMBER(INDEX(Import.PLE,$K207,DU$16)),IF(INDEX(Import.PLE,$K207,DU$16)&lt;=mediçao,BU207,0),0),PLE!$AA$28*BU207)</f>
        <v>0</v>
      </c>
      <c r="DV207" s="119">
        <f ca="1">IF($K207&lt;&gt;1,IF(ISNUMBER(INDEX(Import.PLE,$K207,DV$16)),IF(INDEX(Import.PLE,$K207,DV$16)&lt;=mediçao,BV207,0),0),PLE!$AA$28*BV207)</f>
        <v>0</v>
      </c>
      <c r="DW207" s="119">
        <f ca="1">IF($K207&lt;&gt;1,IF(ISNUMBER(INDEX(Import.PLE,$K207,DW$16)),IF(INDEX(Import.PLE,$K207,DW$16)&lt;=mediçao,BW207,0),0),PLE!$AA$28*BW207)</f>
        <v>0</v>
      </c>
      <c r="DX207" s="119">
        <f ca="1">IF($K207&lt;&gt;1,IF(ISNUMBER(INDEX(Import.PLE,$K207,DX$16)),IF(INDEX(Import.PLE,$K207,DX$16)&lt;=mediçao,BX207,0),0),PLE!$AA$28*BX207)</f>
        <v>0</v>
      </c>
      <c r="DY207" s="119">
        <f ca="1">IF($K207&lt;&gt;1,IF(ISNUMBER(INDEX(Import.PLE,$K207,DY$16)),IF(INDEX(Import.PLE,$K207,DY$16)&lt;=mediçao,BY207,0),0),PLE!$AA$28*BY207)</f>
        <v>0</v>
      </c>
      <c r="DZ207" s="119">
        <f ca="1">IF($K207&lt;&gt;1,IF(ISNUMBER(INDEX(Import.PLE,$K207,DZ$16)),IF(INDEX(Import.PLE,$K207,DZ$16)&lt;=mediçao,BZ207,0),0),PLE!$AA$28*BZ207)</f>
        <v>0</v>
      </c>
      <c r="EA207" s="119">
        <f ca="1">IF($K207&lt;&gt;1,IF(ISNUMBER(INDEX(Import.PLE,$K207,EA$16)),IF(INDEX(Import.PLE,$K207,EA$16)&lt;=mediçao,CA207,0),0),PLE!$AA$28*CA207)</f>
        <v>0</v>
      </c>
      <c r="EB207" s="119">
        <f ca="1">IF($K207&lt;&gt;1,IF(ISNUMBER(INDEX(Import.PLE,$K207,EB$16)),IF(INDEX(Import.PLE,$K207,EB$16)&lt;=mediçao,CB207,0),0),PLE!$AA$28*CB207)</f>
        <v>0</v>
      </c>
      <c r="EC207" s="119">
        <f ca="1">IF($K207&lt;&gt;1,IF(ISNUMBER(INDEX(Import.PLE,$K207,EC$16)),IF(INDEX(Import.PLE,$K207,EC$16)&lt;=mediçao,CC207,0),0),PLE!$AA$28*CC207)</f>
        <v>0</v>
      </c>
      <c r="ED207" s="119">
        <f ca="1">IF($K207&lt;&gt;1,IF(ISNUMBER(INDEX(Import.PLE,$K207,ED$16)),IF(INDEX(Import.PLE,$K207,ED$16)&lt;=mediçao,CD207,0),0),PLE!$AA$28*CD207)</f>
        <v>0</v>
      </c>
      <c r="EE207" s="119">
        <f ca="1">IF($K207&lt;&gt;1,IF(ISNUMBER(INDEX(Import.PLE,$K207,EE$16)),IF(INDEX(Import.PLE,$K207,EE$16)&lt;=mediçao,CE207,0),0),PLE!$AA$28*CE207)</f>
        <v>0</v>
      </c>
      <c r="EF207" s="119">
        <f ca="1">IF($K207&lt;&gt;1,IF(ISNUMBER(INDEX(Import.PLE,$K207,EF$16)),IF(INDEX(Import.PLE,$K207,EF$16)&lt;=mediçao,CF207,0),0),PLE!$AA$28*CF207)</f>
        <v>0</v>
      </c>
      <c r="EG207" s="119">
        <f ca="1">IF($K207&lt;&gt;1,IF(ISNUMBER(INDEX(Import.PLE,$K207,EG$16)),IF(INDEX(Import.PLE,$K207,EG$16)&lt;=mediçao,CG207,0),0),PLE!$AA$28*CG207)</f>
        <v>0</v>
      </c>
      <c r="EH207" s="119">
        <f ca="1">IF($K207&lt;&gt;1,IF(ISNUMBER(INDEX(Import.PLE,$K207,EH$16)),IF(INDEX(Import.PLE,$K207,EH$16)&lt;=mediçao,CH207,0),0),PLE!$AA$28*CH207)</f>
        <v>0</v>
      </c>
      <c r="EI207" s="119">
        <f ca="1">IF($K207&lt;&gt;1,IF(ISNUMBER(INDEX(Import.PLE,$K207,EI$16)),IF(INDEX(Import.PLE,$K207,EI$16)&lt;=mediçao,CI207,0),0),PLE!$AA$28*CI207)</f>
        <v>0</v>
      </c>
      <c r="EJ207" s="119">
        <f ca="1">IF($K207&lt;&gt;1,IF(ISNUMBER(INDEX(Import.PLE,$K207,EJ$16)),IF(INDEX(Import.PLE,$K207,EJ$16)&lt;=mediçao,CJ207,0),0),PLE!$AA$28*CJ207)</f>
        <v>0</v>
      </c>
      <c r="EK207" s="119">
        <f ca="1">IF($K207&lt;&gt;1,IF(ISNUMBER(INDEX(Import.PLE,$K207,EK$16)),IF(INDEX(Import.PLE,$K207,EK$16)&lt;=mediçao,CK207,0),0),PLE!$AA$28*CK207)</f>
        <v>0</v>
      </c>
      <c r="EL207" s="119">
        <f ca="1">IF($K207&lt;&gt;1,IF(ISNUMBER(INDEX(Import.PLE,$K207,EL$16)),IF(INDEX(Import.PLE,$K207,EL$16)&lt;=mediçao,CL207,0),0),PLE!$AA$28*CL207)</f>
        <v>0</v>
      </c>
      <c r="EM207" s="119">
        <f ca="1">IF($K207&lt;&gt;1,IF(ISNUMBER(INDEX(Import.PLE,$K207,EM$16)),IF(INDEX(Import.PLE,$K207,EM$16)&lt;=mediçao,CM207,0),0),PLE!$AA$28*CM207)</f>
        <v>0</v>
      </c>
      <c r="EN207" s="119">
        <f ca="1">IF($K207&lt;&gt;1,IF(ISNUMBER(INDEX(Import.PLE,$K207,EN$16)),IF(INDEX(Import.PLE,$K207,EN$16)&lt;=mediçao,CN207,0),0),PLE!$AA$28*CN207)</f>
        <v>0</v>
      </c>
      <c r="EO207" s="119">
        <f ca="1">IF($K207&lt;&gt;1,IF(ISNUMBER(INDEX(Import.PLE,$K207,EO$16)),IF(INDEX(Import.PLE,$K207,EO$16)&lt;=mediçao,CO207,0),0),PLE!$AA$28*CO207)</f>
        <v>0</v>
      </c>
      <c r="EP207" s="119">
        <f ca="1">IF($K207&lt;&gt;1,IF(ISNUMBER(INDEX(Import.PLE,$K207,EP$16)),IF(INDEX(Import.PLE,$K207,EP$16)&lt;=mediçao,CP207,0),0),PLE!$AA$28*CP207)</f>
        <v>0</v>
      </c>
      <c r="EQ207" s="119">
        <f ca="1">IF($K207&lt;&gt;1,IF(ISNUMBER(INDEX(Import.PLE,$K207,EQ$16)),IF(INDEX(Import.PLE,$K207,EQ$16)&lt;=mediçao,CQ207,0),0),PLE!$AA$28*CQ207)</f>
        <v>0</v>
      </c>
      <c r="ER207" s="119">
        <f ca="1">IF($K207&lt;&gt;1,IF(ISNUMBER(INDEX(Import.PLE,$K207,ER$16)),IF(INDEX(Import.PLE,$K207,ER$16)&lt;=mediçao,CR207,0),0),PLE!$AA$28*CR207)</f>
        <v>0</v>
      </c>
      <c r="ES207" s="119">
        <f ca="1">IF($K207&lt;&gt;1,IF(ISNUMBER(INDEX(Import.PLE,$K207,ES$16)),IF(INDEX(Import.PLE,$K207,ES$16)&lt;=mediçao,CS207,0),0),PLE!$AA$28*CS207)</f>
        <v>0</v>
      </c>
      <c r="ET207" s="119">
        <f ca="1">IF($K207&lt;&gt;1,IF(ISNUMBER(INDEX(Import.PLE,$K207,ET$16)),IF(INDEX(Import.PLE,$K207,ET$16)&lt;=mediçao,CT207,0),0),PLE!$AA$28*CT207)</f>
        <v>0</v>
      </c>
      <c r="EU207" s="119">
        <f ca="1">IF($K207&lt;&gt;1,IF(ISNUMBER(INDEX(Import.PLE,$K207,EU$16)),IF(INDEX(Import.PLE,$K207,EU$16)&lt;=mediçao,CU207,0),0),PLE!$AA$28*CU207)</f>
        <v>0</v>
      </c>
      <c r="EV207" s="119">
        <f ca="1">IF($K207&lt;&gt;1,IF(ISNUMBER(INDEX(Import.PLE,$K207,EV$16)),IF(INDEX(Import.PLE,$K207,EV$16)&lt;=mediçao,CV207,0),0),PLE!$AA$28*CV207)</f>
        <v>0</v>
      </c>
      <c r="EW207" s="119">
        <f ca="1">IF($K207&lt;&gt;1,IF(ISNUMBER(INDEX(Import.PLE,$K207,EW$16)),IF(INDEX(Import.PLE,$K207,EW$16)&lt;=mediçao,CW207,0),0),PLE!$AA$28*CW207)</f>
        <v>0</v>
      </c>
      <c r="EX207" s="119">
        <f ca="1">IF($K207&lt;&gt;1,IF(ISNUMBER(INDEX(Import.PLE,$K207,EX$16)),IF(INDEX(Import.PLE,$K207,EX$16)&lt;=mediçao,CX207,0),0),PLE!$AA$28*CX207)</f>
        <v>0</v>
      </c>
      <c r="EY207" s="119">
        <f ca="1">IF($K207&lt;&gt;1,IF(ISNUMBER(INDEX(Import.PLE,$K207,EY$16)),IF(INDEX(Import.PLE,$K207,EY$16)&lt;=mediçao,CY207,0),0),PLE!$AA$28*CY207)</f>
        <v>0</v>
      </c>
      <c r="EZ207" s="119">
        <f ca="1">IF($K207&lt;&gt;1,IF(ISNUMBER(INDEX(Import.PLE,$K207,EZ$16)),IF(INDEX(Import.PLE,$K207,EZ$16)&lt;=mediçao,CZ207,0),0),PLE!$AA$28*CZ207)</f>
        <v>0</v>
      </c>
      <c r="FA207" s="119">
        <f ca="1">IF($K207&lt;&gt;1,IF(ISNUMBER(INDEX(Import.PLE,$K207,FA$16)),IF(INDEX(Import.PLE,$K207,FA$16)&lt;=mediçao,DA207,0),0),PLE!$AA$28*DA207)</f>
        <v>0</v>
      </c>
      <c r="FB207" s="119">
        <f ca="1">IF($K207&lt;&gt;1,IF(ISNUMBER(INDEX(Import.PLE,$K207,FB$16)),IF(INDEX(Import.PLE,$K207,FB$16)&lt;=mediçao,DB207,0),0),PLE!$AA$28*DB207)</f>
        <v>0</v>
      </c>
      <c r="FC207" s="119">
        <f ca="1">IF($K207&lt;&gt;1,IF(ISNUMBER(INDEX(Import.PLE,$K207,FC$16)),IF(INDEX(Import.PLE,$K207,FC$16)&lt;=mediçao,DC207,0),0),PLE!$AA$28*DC207)</f>
        <v>0</v>
      </c>
      <c r="FD207" s="119">
        <f ca="1">IF($K207&lt;&gt;1,IF(ISNUMBER(INDEX(Import.PLE,$K207,FD$16)),IF(INDEX(Import.PLE,$K207,FD$16)&lt;=mediçao,DD207,0),0),PLE!$AA$28*DD207)</f>
        <v>0</v>
      </c>
      <c r="FE207" s="119">
        <f ca="1">IF($K207&lt;&gt;1,IF(ISNUMBER(INDEX(Import.PLE,$K207,FE$16)),IF(INDEX(Import.PLE,$K207,FE$16)&lt;=mediçao,DE207,0),0),PLE!$AA$28*DE207)</f>
        <v>0</v>
      </c>
      <c r="FF207" s="119">
        <f ca="1">IF($K207&lt;&gt;1,IF(ISNUMBER(INDEX(Import.PLE,$K207,FF$16)),IF(INDEX(Import.PLE,$K207,FF$16)&lt;=mediçao,DF207,0),0),PLE!$AA$28*DF207)</f>
        <v>0</v>
      </c>
      <c r="FG207" s="119">
        <f ca="1">IF($K207&lt;&gt;1,IF(ISNUMBER(INDEX(Import.PLE,$K207,FG$16)),IF(INDEX(Import.PLE,$K207,FG$16)&lt;=mediçao,DG207,0),0),PLE!$AA$28*DG207)</f>
        <v>0</v>
      </c>
      <c r="FH207" s="119">
        <f ca="1">IF($K207&lt;&gt;1,IF(ISNUMBER(INDEX(Import.PLE,$K207,FH$16)),IF(INDEX(Import.PLE,$K207,FH$16)&lt;=mediçao,DH207,0),0),PLE!$AA$28*DH207)</f>
        <v>0</v>
      </c>
      <c r="FI207" s="119">
        <f ca="1">IF($K207&lt;&gt;1,IF(ISNUMBER(INDEX(Import.PLE,$K207,FI$16)),IF(INDEX(Import.PLE,$K207,FI$16)&lt;=mediçao,DI207,0),0),PLE!$AA$28*DI207)</f>
        <v>0</v>
      </c>
      <c r="FJ207" s="119">
        <f ca="1">IF($K207&lt;&gt;1,IF(ISNUMBER(INDEX(Import.PLE,$K207,FJ$16)),IF(INDEX(Import.PLE,$K207,FJ$16)&lt;=mediçao,DJ207,0),0),PLE!$AA$28*DJ207)</f>
        <v>0</v>
      </c>
    </row>
    <row r="208" spans="2:166" s="88" customFormat="1" ht="11.25" customHeight="1" x14ac:dyDescent="0.35">
      <c r="B208" s="118">
        <f t="shared" ca="1" si="3"/>
        <v>191</v>
      </c>
      <c r="C208" s="83" t="str">
        <f t="shared" si="4"/>
        <v>Serviço</v>
      </c>
      <c r="D208" s="138" t="s">
        <v>540</v>
      </c>
      <c r="E208" s="139" t="s">
        <v>696</v>
      </c>
      <c r="F208" s="137" t="s">
        <v>329</v>
      </c>
      <c r="G208" s="174">
        <f t="shared" si="5"/>
        <v>1</v>
      </c>
      <c r="H208" s="175">
        <f t="shared" si="6"/>
        <v>13.78</v>
      </c>
      <c r="I208" s="176">
        <v>13.78</v>
      </c>
      <c r="J208" s="86"/>
      <c r="K208" s="168">
        <f>deactivatedados.form1</f>
        <v>27</v>
      </c>
      <c r="L208" s="167" t="s">
        <v>727</v>
      </c>
      <c r="M208" s="87"/>
      <c r="N208" s="181">
        <v>1</v>
      </c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M208" s="119">
        <f t="shared" ca="1" si="7"/>
        <v>13.78</v>
      </c>
      <c r="BN208" s="119">
        <f t="shared" si="8"/>
        <v>0</v>
      </c>
      <c r="BO208" s="119">
        <f t="shared" si="9"/>
        <v>0</v>
      </c>
      <c r="BP208" s="119">
        <f t="shared" si="10"/>
        <v>0</v>
      </c>
      <c r="BQ208" s="119">
        <f t="shared" si="11"/>
        <v>0</v>
      </c>
      <c r="BR208" s="119">
        <f t="shared" si="12"/>
        <v>0</v>
      </c>
      <c r="BS208" s="119">
        <f t="shared" si="13"/>
        <v>0</v>
      </c>
      <c r="BT208" s="119">
        <f t="shared" si="14"/>
        <v>0</v>
      </c>
      <c r="BU208" s="119">
        <f t="shared" si="15"/>
        <v>0</v>
      </c>
      <c r="BV208" s="119">
        <f t="shared" si="16"/>
        <v>0</v>
      </c>
      <c r="BW208" s="119">
        <f t="shared" si="17"/>
        <v>0</v>
      </c>
      <c r="BX208" s="119">
        <f t="shared" si="18"/>
        <v>0</v>
      </c>
      <c r="BY208" s="119">
        <f t="shared" si="19"/>
        <v>0</v>
      </c>
      <c r="BZ208" s="119">
        <f t="shared" si="20"/>
        <v>0</v>
      </c>
      <c r="CA208" s="119">
        <f t="shared" si="21"/>
        <v>0</v>
      </c>
      <c r="CB208" s="119">
        <f t="shared" si="22"/>
        <v>0</v>
      </c>
      <c r="CC208" s="119">
        <f t="shared" si="23"/>
        <v>0</v>
      </c>
      <c r="CD208" s="119">
        <f t="shared" si="24"/>
        <v>0</v>
      </c>
      <c r="CE208" s="119">
        <f t="shared" si="25"/>
        <v>0</v>
      </c>
      <c r="CF208" s="119">
        <f t="shared" si="26"/>
        <v>0</v>
      </c>
      <c r="CG208" s="119">
        <f t="shared" si="27"/>
        <v>0</v>
      </c>
      <c r="CH208" s="119">
        <f t="shared" si="28"/>
        <v>0</v>
      </c>
      <c r="CI208" s="119">
        <f t="shared" si="29"/>
        <v>0</v>
      </c>
      <c r="CJ208" s="119">
        <f t="shared" si="30"/>
        <v>0</v>
      </c>
      <c r="CK208" s="119">
        <f t="shared" si="31"/>
        <v>0</v>
      </c>
      <c r="CL208" s="119">
        <f t="shared" si="32"/>
        <v>0</v>
      </c>
      <c r="CM208" s="119">
        <f t="shared" si="33"/>
        <v>0</v>
      </c>
      <c r="CN208" s="119">
        <f t="shared" si="34"/>
        <v>0</v>
      </c>
      <c r="CO208" s="119">
        <f t="shared" si="35"/>
        <v>0</v>
      </c>
      <c r="CP208" s="119">
        <f t="shared" si="36"/>
        <v>0</v>
      </c>
      <c r="CQ208" s="119">
        <f t="shared" si="37"/>
        <v>0</v>
      </c>
      <c r="CR208" s="119">
        <f t="shared" si="38"/>
        <v>0</v>
      </c>
      <c r="CS208" s="119">
        <f t="shared" si="39"/>
        <v>0</v>
      </c>
      <c r="CT208" s="119">
        <f t="shared" si="40"/>
        <v>0</v>
      </c>
      <c r="CU208" s="119">
        <f t="shared" si="41"/>
        <v>0</v>
      </c>
      <c r="CV208" s="119">
        <f t="shared" si="42"/>
        <v>0</v>
      </c>
      <c r="CW208" s="119">
        <f t="shared" si="43"/>
        <v>0</v>
      </c>
      <c r="CX208" s="119">
        <f t="shared" si="44"/>
        <v>0</v>
      </c>
      <c r="CY208" s="119">
        <f t="shared" si="45"/>
        <v>0</v>
      </c>
      <c r="CZ208" s="119">
        <f t="shared" si="46"/>
        <v>0</v>
      </c>
      <c r="DA208" s="119">
        <f t="shared" si="47"/>
        <v>0</v>
      </c>
      <c r="DB208" s="119">
        <f t="shared" si="48"/>
        <v>0</v>
      </c>
      <c r="DC208" s="119">
        <f t="shared" si="49"/>
        <v>0</v>
      </c>
      <c r="DD208" s="119">
        <f t="shared" si="50"/>
        <v>0</v>
      </c>
      <c r="DE208" s="119">
        <f t="shared" si="51"/>
        <v>0</v>
      </c>
      <c r="DF208" s="119">
        <f t="shared" si="52"/>
        <v>0</v>
      </c>
      <c r="DG208" s="119">
        <f t="shared" si="53"/>
        <v>0</v>
      </c>
      <c r="DH208" s="119">
        <f t="shared" si="54"/>
        <v>0</v>
      </c>
      <c r="DI208" s="119">
        <f t="shared" si="55"/>
        <v>0</v>
      </c>
      <c r="DJ208" s="119">
        <f t="shared" si="56"/>
        <v>0</v>
      </c>
      <c r="DK208" s="126" t="str">
        <f t="shared" si="57"/>
        <v>2</v>
      </c>
      <c r="DL208" s="126">
        <f t="shared" ca="1" si="58"/>
        <v>0</v>
      </c>
      <c r="DM208" s="119">
        <f ca="1">IF($K208&lt;&gt;1,IF(ISNUMBER(INDEX(Import.PLE,$K208,DM$16)),IF(INDEX(Import.PLE,$K208,DM$16)&lt;=mediçao,BM208,0),0),PLE!$AA$28*BM208)</f>
        <v>0</v>
      </c>
      <c r="DN208" s="119">
        <f ca="1">IF($K208&lt;&gt;1,IF(ISNUMBER(INDEX(Import.PLE,$K208,DN$16)),IF(INDEX(Import.PLE,$K208,DN$16)&lt;=mediçao,BN208,0),0),PLE!$AA$28*BN208)</f>
        <v>0</v>
      </c>
      <c r="DO208" s="119">
        <f ca="1">IF($K208&lt;&gt;1,IF(ISNUMBER(INDEX(Import.PLE,$K208,DO$16)),IF(INDEX(Import.PLE,$K208,DO$16)&lt;=mediçao,BO208,0),0),PLE!$AA$28*BO208)</f>
        <v>0</v>
      </c>
      <c r="DP208" s="119">
        <f ca="1">IF($K208&lt;&gt;1,IF(ISNUMBER(INDEX(Import.PLE,$K208,DP$16)),IF(INDEX(Import.PLE,$K208,DP$16)&lt;=mediçao,BP208,0),0),PLE!$AA$28*BP208)</f>
        <v>0</v>
      </c>
      <c r="DQ208" s="119">
        <f ca="1">IF($K208&lt;&gt;1,IF(ISNUMBER(INDEX(Import.PLE,$K208,DQ$16)),IF(INDEX(Import.PLE,$K208,DQ$16)&lt;=mediçao,BQ208,0),0),PLE!$AA$28*BQ208)</f>
        <v>0</v>
      </c>
      <c r="DR208" s="119">
        <f ca="1">IF($K208&lt;&gt;1,IF(ISNUMBER(INDEX(Import.PLE,$K208,DR$16)),IF(INDEX(Import.PLE,$K208,DR$16)&lt;=mediçao,BR208,0),0),PLE!$AA$28*BR208)</f>
        <v>0</v>
      </c>
      <c r="DS208" s="119">
        <f ca="1">IF($K208&lt;&gt;1,IF(ISNUMBER(INDEX(Import.PLE,$K208,DS$16)),IF(INDEX(Import.PLE,$K208,DS$16)&lt;=mediçao,BS208,0),0),PLE!$AA$28*BS208)</f>
        <v>0</v>
      </c>
      <c r="DT208" s="119">
        <f ca="1">IF($K208&lt;&gt;1,IF(ISNUMBER(INDEX(Import.PLE,$K208,DT$16)),IF(INDEX(Import.PLE,$K208,DT$16)&lt;=mediçao,BT208,0),0),PLE!$AA$28*BT208)</f>
        <v>0</v>
      </c>
      <c r="DU208" s="119">
        <f ca="1">IF($K208&lt;&gt;1,IF(ISNUMBER(INDEX(Import.PLE,$K208,DU$16)),IF(INDEX(Import.PLE,$K208,DU$16)&lt;=mediçao,BU208,0),0),PLE!$AA$28*BU208)</f>
        <v>0</v>
      </c>
      <c r="DV208" s="119">
        <f ca="1">IF($K208&lt;&gt;1,IF(ISNUMBER(INDEX(Import.PLE,$K208,DV$16)),IF(INDEX(Import.PLE,$K208,DV$16)&lt;=mediçao,BV208,0),0),PLE!$AA$28*BV208)</f>
        <v>0</v>
      </c>
      <c r="DW208" s="119">
        <f ca="1">IF($K208&lt;&gt;1,IF(ISNUMBER(INDEX(Import.PLE,$K208,DW$16)),IF(INDEX(Import.PLE,$K208,DW$16)&lt;=mediçao,BW208,0),0),PLE!$AA$28*BW208)</f>
        <v>0</v>
      </c>
      <c r="DX208" s="119">
        <f ca="1">IF($K208&lt;&gt;1,IF(ISNUMBER(INDEX(Import.PLE,$K208,DX$16)),IF(INDEX(Import.PLE,$K208,DX$16)&lt;=mediçao,BX208,0),0),PLE!$AA$28*BX208)</f>
        <v>0</v>
      </c>
      <c r="DY208" s="119">
        <f ca="1">IF($K208&lt;&gt;1,IF(ISNUMBER(INDEX(Import.PLE,$K208,DY$16)),IF(INDEX(Import.PLE,$K208,DY$16)&lt;=mediçao,BY208,0),0),PLE!$AA$28*BY208)</f>
        <v>0</v>
      </c>
      <c r="DZ208" s="119">
        <f ca="1">IF($K208&lt;&gt;1,IF(ISNUMBER(INDEX(Import.PLE,$K208,DZ$16)),IF(INDEX(Import.PLE,$K208,DZ$16)&lt;=mediçao,BZ208,0),0),PLE!$AA$28*BZ208)</f>
        <v>0</v>
      </c>
      <c r="EA208" s="119">
        <f ca="1">IF($K208&lt;&gt;1,IF(ISNUMBER(INDEX(Import.PLE,$K208,EA$16)),IF(INDEX(Import.PLE,$K208,EA$16)&lt;=mediçao,CA208,0),0),PLE!$AA$28*CA208)</f>
        <v>0</v>
      </c>
      <c r="EB208" s="119">
        <f ca="1">IF($K208&lt;&gt;1,IF(ISNUMBER(INDEX(Import.PLE,$K208,EB$16)),IF(INDEX(Import.PLE,$K208,EB$16)&lt;=mediçao,CB208,0),0),PLE!$AA$28*CB208)</f>
        <v>0</v>
      </c>
      <c r="EC208" s="119">
        <f ca="1">IF($K208&lt;&gt;1,IF(ISNUMBER(INDEX(Import.PLE,$K208,EC$16)),IF(INDEX(Import.PLE,$K208,EC$16)&lt;=mediçao,CC208,0),0),PLE!$AA$28*CC208)</f>
        <v>0</v>
      </c>
      <c r="ED208" s="119">
        <f ca="1">IF($K208&lt;&gt;1,IF(ISNUMBER(INDEX(Import.PLE,$K208,ED$16)),IF(INDEX(Import.PLE,$K208,ED$16)&lt;=mediçao,CD208,0),0),PLE!$AA$28*CD208)</f>
        <v>0</v>
      </c>
      <c r="EE208" s="119">
        <f ca="1">IF($K208&lt;&gt;1,IF(ISNUMBER(INDEX(Import.PLE,$K208,EE$16)),IF(INDEX(Import.PLE,$K208,EE$16)&lt;=mediçao,CE208,0),0),PLE!$AA$28*CE208)</f>
        <v>0</v>
      </c>
      <c r="EF208" s="119">
        <f ca="1">IF($K208&lt;&gt;1,IF(ISNUMBER(INDEX(Import.PLE,$K208,EF$16)),IF(INDEX(Import.PLE,$K208,EF$16)&lt;=mediçao,CF208,0),0),PLE!$AA$28*CF208)</f>
        <v>0</v>
      </c>
      <c r="EG208" s="119">
        <f ca="1">IF($K208&lt;&gt;1,IF(ISNUMBER(INDEX(Import.PLE,$K208,EG$16)),IF(INDEX(Import.PLE,$K208,EG$16)&lt;=mediçao,CG208,0),0),PLE!$AA$28*CG208)</f>
        <v>0</v>
      </c>
      <c r="EH208" s="119">
        <f ca="1">IF($K208&lt;&gt;1,IF(ISNUMBER(INDEX(Import.PLE,$K208,EH$16)),IF(INDEX(Import.PLE,$K208,EH$16)&lt;=mediçao,CH208,0),0),PLE!$AA$28*CH208)</f>
        <v>0</v>
      </c>
      <c r="EI208" s="119">
        <f ca="1">IF($K208&lt;&gt;1,IF(ISNUMBER(INDEX(Import.PLE,$K208,EI$16)),IF(INDEX(Import.PLE,$K208,EI$16)&lt;=mediçao,CI208,0),0),PLE!$AA$28*CI208)</f>
        <v>0</v>
      </c>
      <c r="EJ208" s="119">
        <f ca="1">IF($K208&lt;&gt;1,IF(ISNUMBER(INDEX(Import.PLE,$K208,EJ$16)),IF(INDEX(Import.PLE,$K208,EJ$16)&lt;=mediçao,CJ208,0),0),PLE!$AA$28*CJ208)</f>
        <v>0</v>
      </c>
      <c r="EK208" s="119">
        <f ca="1">IF($K208&lt;&gt;1,IF(ISNUMBER(INDEX(Import.PLE,$K208,EK$16)),IF(INDEX(Import.PLE,$K208,EK$16)&lt;=mediçao,CK208,0),0),PLE!$AA$28*CK208)</f>
        <v>0</v>
      </c>
      <c r="EL208" s="119">
        <f ca="1">IF($K208&lt;&gt;1,IF(ISNUMBER(INDEX(Import.PLE,$K208,EL$16)),IF(INDEX(Import.PLE,$K208,EL$16)&lt;=mediçao,CL208,0),0),PLE!$AA$28*CL208)</f>
        <v>0</v>
      </c>
      <c r="EM208" s="119">
        <f ca="1">IF($K208&lt;&gt;1,IF(ISNUMBER(INDEX(Import.PLE,$K208,EM$16)),IF(INDEX(Import.PLE,$K208,EM$16)&lt;=mediçao,CM208,0),0),PLE!$AA$28*CM208)</f>
        <v>0</v>
      </c>
      <c r="EN208" s="119">
        <f ca="1">IF($K208&lt;&gt;1,IF(ISNUMBER(INDEX(Import.PLE,$K208,EN$16)),IF(INDEX(Import.PLE,$K208,EN$16)&lt;=mediçao,CN208,0),0),PLE!$AA$28*CN208)</f>
        <v>0</v>
      </c>
      <c r="EO208" s="119">
        <f ca="1">IF($K208&lt;&gt;1,IF(ISNUMBER(INDEX(Import.PLE,$K208,EO$16)),IF(INDEX(Import.PLE,$K208,EO$16)&lt;=mediçao,CO208,0),0),PLE!$AA$28*CO208)</f>
        <v>0</v>
      </c>
      <c r="EP208" s="119">
        <f ca="1">IF($K208&lt;&gt;1,IF(ISNUMBER(INDEX(Import.PLE,$K208,EP$16)),IF(INDEX(Import.PLE,$K208,EP$16)&lt;=mediçao,CP208,0),0),PLE!$AA$28*CP208)</f>
        <v>0</v>
      </c>
      <c r="EQ208" s="119">
        <f ca="1">IF($K208&lt;&gt;1,IF(ISNUMBER(INDEX(Import.PLE,$K208,EQ$16)),IF(INDEX(Import.PLE,$K208,EQ$16)&lt;=mediçao,CQ208,0),0),PLE!$AA$28*CQ208)</f>
        <v>0</v>
      </c>
      <c r="ER208" s="119">
        <f ca="1">IF($K208&lt;&gt;1,IF(ISNUMBER(INDEX(Import.PLE,$K208,ER$16)),IF(INDEX(Import.PLE,$K208,ER$16)&lt;=mediçao,CR208,0),0),PLE!$AA$28*CR208)</f>
        <v>0</v>
      </c>
      <c r="ES208" s="119">
        <f ca="1">IF($K208&lt;&gt;1,IF(ISNUMBER(INDEX(Import.PLE,$K208,ES$16)),IF(INDEX(Import.PLE,$K208,ES$16)&lt;=mediçao,CS208,0),0),PLE!$AA$28*CS208)</f>
        <v>0</v>
      </c>
      <c r="ET208" s="119">
        <f ca="1">IF($K208&lt;&gt;1,IF(ISNUMBER(INDEX(Import.PLE,$K208,ET$16)),IF(INDEX(Import.PLE,$K208,ET$16)&lt;=mediçao,CT208,0),0),PLE!$AA$28*CT208)</f>
        <v>0</v>
      </c>
      <c r="EU208" s="119">
        <f ca="1">IF($K208&lt;&gt;1,IF(ISNUMBER(INDEX(Import.PLE,$K208,EU$16)),IF(INDEX(Import.PLE,$K208,EU$16)&lt;=mediçao,CU208,0),0),PLE!$AA$28*CU208)</f>
        <v>0</v>
      </c>
      <c r="EV208" s="119">
        <f ca="1">IF($K208&lt;&gt;1,IF(ISNUMBER(INDEX(Import.PLE,$K208,EV$16)),IF(INDEX(Import.PLE,$K208,EV$16)&lt;=mediçao,CV208,0),0),PLE!$AA$28*CV208)</f>
        <v>0</v>
      </c>
      <c r="EW208" s="119">
        <f ca="1">IF($K208&lt;&gt;1,IF(ISNUMBER(INDEX(Import.PLE,$K208,EW$16)),IF(INDEX(Import.PLE,$K208,EW$16)&lt;=mediçao,CW208,0),0),PLE!$AA$28*CW208)</f>
        <v>0</v>
      </c>
      <c r="EX208" s="119">
        <f ca="1">IF($K208&lt;&gt;1,IF(ISNUMBER(INDEX(Import.PLE,$K208,EX$16)),IF(INDEX(Import.PLE,$K208,EX$16)&lt;=mediçao,CX208,0),0),PLE!$AA$28*CX208)</f>
        <v>0</v>
      </c>
      <c r="EY208" s="119">
        <f ca="1">IF($K208&lt;&gt;1,IF(ISNUMBER(INDEX(Import.PLE,$K208,EY$16)),IF(INDEX(Import.PLE,$K208,EY$16)&lt;=mediçao,CY208,0),0),PLE!$AA$28*CY208)</f>
        <v>0</v>
      </c>
      <c r="EZ208" s="119">
        <f ca="1">IF($K208&lt;&gt;1,IF(ISNUMBER(INDEX(Import.PLE,$K208,EZ$16)),IF(INDEX(Import.PLE,$K208,EZ$16)&lt;=mediçao,CZ208,0),0),PLE!$AA$28*CZ208)</f>
        <v>0</v>
      </c>
      <c r="FA208" s="119">
        <f ca="1">IF($K208&lt;&gt;1,IF(ISNUMBER(INDEX(Import.PLE,$K208,FA$16)),IF(INDEX(Import.PLE,$K208,FA$16)&lt;=mediçao,DA208,0),0),PLE!$AA$28*DA208)</f>
        <v>0</v>
      </c>
      <c r="FB208" s="119">
        <f ca="1">IF($K208&lt;&gt;1,IF(ISNUMBER(INDEX(Import.PLE,$K208,FB$16)),IF(INDEX(Import.PLE,$K208,FB$16)&lt;=mediçao,DB208,0),0),PLE!$AA$28*DB208)</f>
        <v>0</v>
      </c>
      <c r="FC208" s="119">
        <f ca="1">IF($K208&lt;&gt;1,IF(ISNUMBER(INDEX(Import.PLE,$K208,FC$16)),IF(INDEX(Import.PLE,$K208,FC$16)&lt;=mediçao,DC208,0),0),PLE!$AA$28*DC208)</f>
        <v>0</v>
      </c>
      <c r="FD208" s="119">
        <f ca="1">IF($K208&lt;&gt;1,IF(ISNUMBER(INDEX(Import.PLE,$K208,FD$16)),IF(INDEX(Import.PLE,$K208,FD$16)&lt;=mediçao,DD208,0),0),PLE!$AA$28*DD208)</f>
        <v>0</v>
      </c>
      <c r="FE208" s="119">
        <f ca="1">IF($K208&lt;&gt;1,IF(ISNUMBER(INDEX(Import.PLE,$K208,FE$16)),IF(INDEX(Import.PLE,$K208,FE$16)&lt;=mediçao,DE208,0),0),PLE!$AA$28*DE208)</f>
        <v>0</v>
      </c>
      <c r="FF208" s="119">
        <f ca="1">IF($K208&lt;&gt;1,IF(ISNUMBER(INDEX(Import.PLE,$K208,FF$16)),IF(INDEX(Import.PLE,$K208,FF$16)&lt;=mediçao,DF208,0),0),PLE!$AA$28*DF208)</f>
        <v>0</v>
      </c>
      <c r="FG208" s="119">
        <f ca="1">IF($K208&lt;&gt;1,IF(ISNUMBER(INDEX(Import.PLE,$K208,FG$16)),IF(INDEX(Import.PLE,$K208,FG$16)&lt;=mediçao,DG208,0),0),PLE!$AA$28*DG208)</f>
        <v>0</v>
      </c>
      <c r="FH208" s="119">
        <f ca="1">IF($K208&lt;&gt;1,IF(ISNUMBER(INDEX(Import.PLE,$K208,FH$16)),IF(INDEX(Import.PLE,$K208,FH$16)&lt;=mediçao,DH208,0),0),PLE!$AA$28*DH208)</f>
        <v>0</v>
      </c>
      <c r="FI208" s="119">
        <f ca="1">IF($K208&lt;&gt;1,IF(ISNUMBER(INDEX(Import.PLE,$K208,FI$16)),IF(INDEX(Import.PLE,$K208,FI$16)&lt;=mediçao,DI208,0),0),PLE!$AA$28*DI208)</f>
        <v>0</v>
      </c>
      <c r="FJ208" s="119">
        <f ca="1">IF($K208&lt;&gt;1,IF(ISNUMBER(INDEX(Import.PLE,$K208,FJ$16)),IF(INDEX(Import.PLE,$K208,FJ$16)&lt;=mediçao,DJ208,0),0),PLE!$AA$28*DJ208)</f>
        <v>0</v>
      </c>
    </row>
    <row r="209" spans="2:166" s="88" customFormat="1" ht="11.25" customHeight="1" x14ac:dyDescent="0.35">
      <c r="B209" s="118">
        <f t="shared" ca="1" si="3"/>
        <v>192</v>
      </c>
      <c r="C209" s="83" t="str">
        <f t="shared" si="4"/>
        <v>Serviço</v>
      </c>
      <c r="D209" s="138" t="s">
        <v>541</v>
      </c>
      <c r="E209" s="139" t="s">
        <v>542</v>
      </c>
      <c r="F209" s="137" t="s">
        <v>204</v>
      </c>
      <c r="G209" s="174">
        <f t="shared" si="5"/>
        <v>8.07</v>
      </c>
      <c r="H209" s="175">
        <f t="shared" si="6"/>
        <v>13.869888475836431</v>
      </c>
      <c r="I209" s="176">
        <v>111.93</v>
      </c>
      <c r="J209" s="86"/>
      <c r="K209" s="168">
        <f>deactivatedados.form1</f>
        <v>27</v>
      </c>
      <c r="L209" s="167" t="s">
        <v>727</v>
      </c>
      <c r="M209" s="87"/>
      <c r="N209" s="181">
        <v>8.07</v>
      </c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M209" s="119">
        <f t="shared" ca="1" si="7"/>
        <v>111.93</v>
      </c>
      <c r="BN209" s="119">
        <f t="shared" si="8"/>
        <v>0</v>
      </c>
      <c r="BO209" s="119">
        <f t="shared" si="9"/>
        <v>0</v>
      </c>
      <c r="BP209" s="119">
        <f t="shared" si="10"/>
        <v>0</v>
      </c>
      <c r="BQ209" s="119">
        <f t="shared" si="11"/>
        <v>0</v>
      </c>
      <c r="BR209" s="119">
        <f t="shared" si="12"/>
        <v>0</v>
      </c>
      <c r="BS209" s="119">
        <f t="shared" si="13"/>
        <v>0</v>
      </c>
      <c r="BT209" s="119">
        <f t="shared" si="14"/>
        <v>0</v>
      </c>
      <c r="BU209" s="119">
        <f t="shared" si="15"/>
        <v>0</v>
      </c>
      <c r="BV209" s="119">
        <f t="shared" si="16"/>
        <v>0</v>
      </c>
      <c r="BW209" s="119">
        <f t="shared" si="17"/>
        <v>0</v>
      </c>
      <c r="BX209" s="119">
        <f t="shared" si="18"/>
        <v>0</v>
      </c>
      <c r="BY209" s="119">
        <f t="shared" si="19"/>
        <v>0</v>
      </c>
      <c r="BZ209" s="119">
        <f t="shared" si="20"/>
        <v>0</v>
      </c>
      <c r="CA209" s="119">
        <f t="shared" si="21"/>
        <v>0</v>
      </c>
      <c r="CB209" s="119">
        <f t="shared" si="22"/>
        <v>0</v>
      </c>
      <c r="CC209" s="119">
        <f t="shared" si="23"/>
        <v>0</v>
      </c>
      <c r="CD209" s="119">
        <f t="shared" si="24"/>
        <v>0</v>
      </c>
      <c r="CE209" s="119">
        <f t="shared" si="25"/>
        <v>0</v>
      </c>
      <c r="CF209" s="119">
        <f t="shared" si="26"/>
        <v>0</v>
      </c>
      <c r="CG209" s="119">
        <f t="shared" si="27"/>
        <v>0</v>
      </c>
      <c r="CH209" s="119">
        <f t="shared" si="28"/>
        <v>0</v>
      </c>
      <c r="CI209" s="119">
        <f t="shared" si="29"/>
        <v>0</v>
      </c>
      <c r="CJ209" s="119">
        <f t="shared" si="30"/>
        <v>0</v>
      </c>
      <c r="CK209" s="119">
        <f t="shared" si="31"/>
        <v>0</v>
      </c>
      <c r="CL209" s="119">
        <f t="shared" si="32"/>
        <v>0</v>
      </c>
      <c r="CM209" s="119">
        <f t="shared" si="33"/>
        <v>0</v>
      </c>
      <c r="CN209" s="119">
        <f t="shared" si="34"/>
        <v>0</v>
      </c>
      <c r="CO209" s="119">
        <f t="shared" si="35"/>
        <v>0</v>
      </c>
      <c r="CP209" s="119">
        <f t="shared" si="36"/>
        <v>0</v>
      </c>
      <c r="CQ209" s="119">
        <f t="shared" si="37"/>
        <v>0</v>
      </c>
      <c r="CR209" s="119">
        <f t="shared" si="38"/>
        <v>0</v>
      </c>
      <c r="CS209" s="119">
        <f t="shared" si="39"/>
        <v>0</v>
      </c>
      <c r="CT209" s="119">
        <f t="shared" si="40"/>
        <v>0</v>
      </c>
      <c r="CU209" s="119">
        <f t="shared" si="41"/>
        <v>0</v>
      </c>
      <c r="CV209" s="119">
        <f t="shared" si="42"/>
        <v>0</v>
      </c>
      <c r="CW209" s="119">
        <f t="shared" si="43"/>
        <v>0</v>
      </c>
      <c r="CX209" s="119">
        <f t="shared" si="44"/>
        <v>0</v>
      </c>
      <c r="CY209" s="119">
        <f t="shared" si="45"/>
        <v>0</v>
      </c>
      <c r="CZ209" s="119">
        <f t="shared" si="46"/>
        <v>0</v>
      </c>
      <c r="DA209" s="119">
        <f t="shared" si="47"/>
        <v>0</v>
      </c>
      <c r="DB209" s="119">
        <f t="shared" si="48"/>
        <v>0</v>
      </c>
      <c r="DC209" s="119">
        <f t="shared" si="49"/>
        <v>0</v>
      </c>
      <c r="DD209" s="119">
        <f t="shared" si="50"/>
        <v>0</v>
      </c>
      <c r="DE209" s="119">
        <f t="shared" si="51"/>
        <v>0</v>
      </c>
      <c r="DF209" s="119">
        <f t="shared" si="52"/>
        <v>0</v>
      </c>
      <c r="DG209" s="119">
        <f t="shared" si="53"/>
        <v>0</v>
      </c>
      <c r="DH209" s="119">
        <f t="shared" si="54"/>
        <v>0</v>
      </c>
      <c r="DI209" s="119">
        <f t="shared" si="55"/>
        <v>0</v>
      </c>
      <c r="DJ209" s="119">
        <f t="shared" si="56"/>
        <v>0</v>
      </c>
      <c r="DK209" s="126" t="str">
        <f t="shared" si="57"/>
        <v>2</v>
      </c>
      <c r="DL209" s="126">
        <f t="shared" ca="1" si="58"/>
        <v>0</v>
      </c>
      <c r="DM209" s="119">
        <f ca="1">IF($K209&lt;&gt;1,IF(ISNUMBER(INDEX(Import.PLE,$K209,DM$16)),IF(INDEX(Import.PLE,$K209,DM$16)&lt;=mediçao,BM209,0),0),PLE!$AA$28*BM209)</f>
        <v>0</v>
      </c>
      <c r="DN209" s="119">
        <f ca="1">IF($K209&lt;&gt;1,IF(ISNUMBER(INDEX(Import.PLE,$K209,DN$16)),IF(INDEX(Import.PLE,$K209,DN$16)&lt;=mediçao,BN209,0),0),PLE!$AA$28*BN209)</f>
        <v>0</v>
      </c>
      <c r="DO209" s="119">
        <f ca="1">IF($K209&lt;&gt;1,IF(ISNUMBER(INDEX(Import.PLE,$K209,DO$16)),IF(INDEX(Import.PLE,$K209,DO$16)&lt;=mediçao,BO209,0),0),PLE!$AA$28*BO209)</f>
        <v>0</v>
      </c>
      <c r="DP209" s="119">
        <f ca="1">IF($K209&lt;&gt;1,IF(ISNUMBER(INDEX(Import.PLE,$K209,DP$16)),IF(INDEX(Import.PLE,$K209,DP$16)&lt;=mediçao,BP209,0),0),PLE!$AA$28*BP209)</f>
        <v>0</v>
      </c>
      <c r="DQ209" s="119">
        <f ca="1">IF($K209&lt;&gt;1,IF(ISNUMBER(INDEX(Import.PLE,$K209,DQ$16)),IF(INDEX(Import.PLE,$K209,DQ$16)&lt;=mediçao,BQ209,0),0),PLE!$AA$28*BQ209)</f>
        <v>0</v>
      </c>
      <c r="DR209" s="119">
        <f ca="1">IF($K209&lt;&gt;1,IF(ISNUMBER(INDEX(Import.PLE,$K209,DR$16)),IF(INDEX(Import.PLE,$K209,DR$16)&lt;=mediçao,BR209,0),0),PLE!$AA$28*BR209)</f>
        <v>0</v>
      </c>
      <c r="DS209" s="119">
        <f ca="1">IF($K209&lt;&gt;1,IF(ISNUMBER(INDEX(Import.PLE,$K209,DS$16)),IF(INDEX(Import.PLE,$K209,DS$16)&lt;=mediçao,BS209,0),0),PLE!$AA$28*BS209)</f>
        <v>0</v>
      </c>
      <c r="DT209" s="119">
        <f ca="1">IF($K209&lt;&gt;1,IF(ISNUMBER(INDEX(Import.PLE,$K209,DT$16)),IF(INDEX(Import.PLE,$K209,DT$16)&lt;=mediçao,BT209,0),0),PLE!$AA$28*BT209)</f>
        <v>0</v>
      </c>
      <c r="DU209" s="119">
        <f ca="1">IF($K209&lt;&gt;1,IF(ISNUMBER(INDEX(Import.PLE,$K209,DU$16)),IF(INDEX(Import.PLE,$K209,DU$16)&lt;=mediçao,BU209,0),0),PLE!$AA$28*BU209)</f>
        <v>0</v>
      </c>
      <c r="DV209" s="119">
        <f ca="1">IF($K209&lt;&gt;1,IF(ISNUMBER(INDEX(Import.PLE,$K209,DV$16)),IF(INDEX(Import.PLE,$K209,DV$16)&lt;=mediçao,BV209,0),0),PLE!$AA$28*BV209)</f>
        <v>0</v>
      </c>
      <c r="DW209" s="119">
        <f ca="1">IF($K209&lt;&gt;1,IF(ISNUMBER(INDEX(Import.PLE,$K209,DW$16)),IF(INDEX(Import.PLE,$K209,DW$16)&lt;=mediçao,BW209,0),0),PLE!$AA$28*BW209)</f>
        <v>0</v>
      </c>
      <c r="DX209" s="119">
        <f ca="1">IF($K209&lt;&gt;1,IF(ISNUMBER(INDEX(Import.PLE,$K209,DX$16)),IF(INDEX(Import.PLE,$K209,DX$16)&lt;=mediçao,BX209,0),0),PLE!$AA$28*BX209)</f>
        <v>0</v>
      </c>
      <c r="DY209" s="119">
        <f ca="1">IF($K209&lt;&gt;1,IF(ISNUMBER(INDEX(Import.PLE,$K209,DY$16)),IF(INDEX(Import.PLE,$K209,DY$16)&lt;=mediçao,BY209,0),0),PLE!$AA$28*BY209)</f>
        <v>0</v>
      </c>
      <c r="DZ209" s="119">
        <f ca="1">IF($K209&lt;&gt;1,IF(ISNUMBER(INDEX(Import.PLE,$K209,DZ$16)),IF(INDEX(Import.PLE,$K209,DZ$16)&lt;=mediçao,BZ209,0),0),PLE!$AA$28*BZ209)</f>
        <v>0</v>
      </c>
      <c r="EA209" s="119">
        <f ca="1">IF($K209&lt;&gt;1,IF(ISNUMBER(INDEX(Import.PLE,$K209,EA$16)),IF(INDEX(Import.PLE,$K209,EA$16)&lt;=mediçao,CA209,0),0),PLE!$AA$28*CA209)</f>
        <v>0</v>
      </c>
      <c r="EB209" s="119">
        <f ca="1">IF($K209&lt;&gt;1,IF(ISNUMBER(INDEX(Import.PLE,$K209,EB$16)),IF(INDEX(Import.PLE,$K209,EB$16)&lt;=mediçao,CB209,0),0),PLE!$AA$28*CB209)</f>
        <v>0</v>
      </c>
      <c r="EC209" s="119">
        <f ca="1">IF($K209&lt;&gt;1,IF(ISNUMBER(INDEX(Import.PLE,$K209,EC$16)),IF(INDEX(Import.PLE,$K209,EC$16)&lt;=mediçao,CC209,0),0),PLE!$AA$28*CC209)</f>
        <v>0</v>
      </c>
      <c r="ED209" s="119">
        <f ca="1">IF($K209&lt;&gt;1,IF(ISNUMBER(INDEX(Import.PLE,$K209,ED$16)),IF(INDEX(Import.PLE,$K209,ED$16)&lt;=mediçao,CD209,0),0),PLE!$AA$28*CD209)</f>
        <v>0</v>
      </c>
      <c r="EE209" s="119">
        <f ca="1">IF($K209&lt;&gt;1,IF(ISNUMBER(INDEX(Import.PLE,$K209,EE$16)),IF(INDEX(Import.PLE,$K209,EE$16)&lt;=mediçao,CE209,0),0),PLE!$AA$28*CE209)</f>
        <v>0</v>
      </c>
      <c r="EF209" s="119">
        <f ca="1">IF($K209&lt;&gt;1,IF(ISNUMBER(INDEX(Import.PLE,$K209,EF$16)),IF(INDEX(Import.PLE,$K209,EF$16)&lt;=mediçao,CF209,0),0),PLE!$AA$28*CF209)</f>
        <v>0</v>
      </c>
      <c r="EG209" s="119">
        <f ca="1">IF($K209&lt;&gt;1,IF(ISNUMBER(INDEX(Import.PLE,$K209,EG$16)),IF(INDEX(Import.PLE,$K209,EG$16)&lt;=mediçao,CG209,0),0),PLE!$AA$28*CG209)</f>
        <v>0</v>
      </c>
      <c r="EH209" s="119">
        <f ca="1">IF($K209&lt;&gt;1,IF(ISNUMBER(INDEX(Import.PLE,$K209,EH$16)),IF(INDEX(Import.PLE,$K209,EH$16)&lt;=mediçao,CH209,0),0),PLE!$AA$28*CH209)</f>
        <v>0</v>
      </c>
      <c r="EI209" s="119">
        <f ca="1">IF($K209&lt;&gt;1,IF(ISNUMBER(INDEX(Import.PLE,$K209,EI$16)),IF(INDEX(Import.PLE,$K209,EI$16)&lt;=mediçao,CI209,0),0),PLE!$AA$28*CI209)</f>
        <v>0</v>
      </c>
      <c r="EJ209" s="119">
        <f ca="1">IF($K209&lt;&gt;1,IF(ISNUMBER(INDEX(Import.PLE,$K209,EJ$16)),IF(INDEX(Import.PLE,$K209,EJ$16)&lt;=mediçao,CJ209,0),0),PLE!$AA$28*CJ209)</f>
        <v>0</v>
      </c>
      <c r="EK209" s="119">
        <f ca="1">IF($K209&lt;&gt;1,IF(ISNUMBER(INDEX(Import.PLE,$K209,EK$16)),IF(INDEX(Import.PLE,$K209,EK$16)&lt;=mediçao,CK209,0),0),PLE!$AA$28*CK209)</f>
        <v>0</v>
      </c>
      <c r="EL209" s="119">
        <f ca="1">IF($K209&lt;&gt;1,IF(ISNUMBER(INDEX(Import.PLE,$K209,EL$16)),IF(INDEX(Import.PLE,$K209,EL$16)&lt;=mediçao,CL209,0),0),PLE!$AA$28*CL209)</f>
        <v>0</v>
      </c>
      <c r="EM209" s="119">
        <f ca="1">IF($K209&lt;&gt;1,IF(ISNUMBER(INDEX(Import.PLE,$K209,EM$16)),IF(INDEX(Import.PLE,$K209,EM$16)&lt;=mediçao,CM209,0),0),PLE!$AA$28*CM209)</f>
        <v>0</v>
      </c>
      <c r="EN209" s="119">
        <f ca="1">IF($K209&lt;&gt;1,IF(ISNUMBER(INDEX(Import.PLE,$K209,EN$16)),IF(INDEX(Import.PLE,$K209,EN$16)&lt;=mediçao,CN209,0),0),PLE!$AA$28*CN209)</f>
        <v>0</v>
      </c>
      <c r="EO209" s="119">
        <f ca="1">IF($K209&lt;&gt;1,IF(ISNUMBER(INDEX(Import.PLE,$K209,EO$16)),IF(INDEX(Import.PLE,$K209,EO$16)&lt;=mediçao,CO209,0),0),PLE!$AA$28*CO209)</f>
        <v>0</v>
      </c>
      <c r="EP209" s="119">
        <f ca="1">IF($K209&lt;&gt;1,IF(ISNUMBER(INDEX(Import.PLE,$K209,EP$16)),IF(INDEX(Import.PLE,$K209,EP$16)&lt;=mediçao,CP209,0),0),PLE!$AA$28*CP209)</f>
        <v>0</v>
      </c>
      <c r="EQ209" s="119">
        <f ca="1">IF($K209&lt;&gt;1,IF(ISNUMBER(INDEX(Import.PLE,$K209,EQ$16)),IF(INDEX(Import.PLE,$K209,EQ$16)&lt;=mediçao,CQ209,0),0),PLE!$AA$28*CQ209)</f>
        <v>0</v>
      </c>
      <c r="ER209" s="119">
        <f ca="1">IF($K209&lt;&gt;1,IF(ISNUMBER(INDEX(Import.PLE,$K209,ER$16)),IF(INDEX(Import.PLE,$K209,ER$16)&lt;=mediçao,CR209,0),0),PLE!$AA$28*CR209)</f>
        <v>0</v>
      </c>
      <c r="ES209" s="119">
        <f ca="1">IF($K209&lt;&gt;1,IF(ISNUMBER(INDEX(Import.PLE,$K209,ES$16)),IF(INDEX(Import.PLE,$K209,ES$16)&lt;=mediçao,CS209,0),0),PLE!$AA$28*CS209)</f>
        <v>0</v>
      </c>
      <c r="ET209" s="119">
        <f ca="1">IF($K209&lt;&gt;1,IF(ISNUMBER(INDEX(Import.PLE,$K209,ET$16)),IF(INDEX(Import.PLE,$K209,ET$16)&lt;=mediçao,CT209,0),0),PLE!$AA$28*CT209)</f>
        <v>0</v>
      </c>
      <c r="EU209" s="119">
        <f ca="1">IF($K209&lt;&gt;1,IF(ISNUMBER(INDEX(Import.PLE,$K209,EU$16)),IF(INDEX(Import.PLE,$K209,EU$16)&lt;=mediçao,CU209,0),0),PLE!$AA$28*CU209)</f>
        <v>0</v>
      </c>
      <c r="EV209" s="119">
        <f ca="1">IF($K209&lt;&gt;1,IF(ISNUMBER(INDEX(Import.PLE,$K209,EV$16)),IF(INDEX(Import.PLE,$K209,EV$16)&lt;=mediçao,CV209,0),0),PLE!$AA$28*CV209)</f>
        <v>0</v>
      </c>
      <c r="EW209" s="119">
        <f ca="1">IF($K209&lt;&gt;1,IF(ISNUMBER(INDEX(Import.PLE,$K209,EW$16)),IF(INDEX(Import.PLE,$K209,EW$16)&lt;=mediçao,CW209,0),0),PLE!$AA$28*CW209)</f>
        <v>0</v>
      </c>
      <c r="EX209" s="119">
        <f ca="1">IF($K209&lt;&gt;1,IF(ISNUMBER(INDEX(Import.PLE,$K209,EX$16)),IF(INDEX(Import.PLE,$K209,EX$16)&lt;=mediçao,CX209,0),0),PLE!$AA$28*CX209)</f>
        <v>0</v>
      </c>
      <c r="EY209" s="119">
        <f ca="1">IF($K209&lt;&gt;1,IF(ISNUMBER(INDEX(Import.PLE,$K209,EY$16)),IF(INDEX(Import.PLE,$K209,EY$16)&lt;=mediçao,CY209,0),0),PLE!$AA$28*CY209)</f>
        <v>0</v>
      </c>
      <c r="EZ209" s="119">
        <f ca="1">IF($K209&lt;&gt;1,IF(ISNUMBER(INDEX(Import.PLE,$K209,EZ$16)),IF(INDEX(Import.PLE,$K209,EZ$16)&lt;=mediçao,CZ209,0),0),PLE!$AA$28*CZ209)</f>
        <v>0</v>
      </c>
      <c r="FA209" s="119">
        <f ca="1">IF($K209&lt;&gt;1,IF(ISNUMBER(INDEX(Import.PLE,$K209,FA$16)),IF(INDEX(Import.PLE,$K209,FA$16)&lt;=mediçao,DA209,0),0),PLE!$AA$28*DA209)</f>
        <v>0</v>
      </c>
      <c r="FB209" s="119">
        <f ca="1">IF($K209&lt;&gt;1,IF(ISNUMBER(INDEX(Import.PLE,$K209,FB$16)),IF(INDEX(Import.PLE,$K209,FB$16)&lt;=mediçao,DB209,0),0),PLE!$AA$28*DB209)</f>
        <v>0</v>
      </c>
      <c r="FC209" s="119">
        <f ca="1">IF($K209&lt;&gt;1,IF(ISNUMBER(INDEX(Import.PLE,$K209,FC$16)),IF(INDEX(Import.PLE,$K209,FC$16)&lt;=mediçao,DC209,0),0),PLE!$AA$28*DC209)</f>
        <v>0</v>
      </c>
      <c r="FD209" s="119">
        <f ca="1">IF($K209&lt;&gt;1,IF(ISNUMBER(INDEX(Import.PLE,$K209,FD$16)),IF(INDEX(Import.PLE,$K209,FD$16)&lt;=mediçao,DD209,0),0),PLE!$AA$28*DD209)</f>
        <v>0</v>
      </c>
      <c r="FE209" s="119">
        <f ca="1">IF($K209&lt;&gt;1,IF(ISNUMBER(INDEX(Import.PLE,$K209,FE$16)),IF(INDEX(Import.PLE,$K209,FE$16)&lt;=mediçao,DE209,0),0),PLE!$AA$28*DE209)</f>
        <v>0</v>
      </c>
      <c r="FF209" s="119">
        <f ca="1">IF($K209&lt;&gt;1,IF(ISNUMBER(INDEX(Import.PLE,$K209,FF$16)),IF(INDEX(Import.PLE,$K209,FF$16)&lt;=mediçao,DF209,0),0),PLE!$AA$28*DF209)</f>
        <v>0</v>
      </c>
      <c r="FG209" s="119">
        <f ca="1">IF($K209&lt;&gt;1,IF(ISNUMBER(INDEX(Import.PLE,$K209,FG$16)),IF(INDEX(Import.PLE,$K209,FG$16)&lt;=mediçao,DG209,0),0),PLE!$AA$28*DG209)</f>
        <v>0</v>
      </c>
      <c r="FH209" s="119">
        <f ca="1">IF($K209&lt;&gt;1,IF(ISNUMBER(INDEX(Import.PLE,$K209,FH$16)),IF(INDEX(Import.PLE,$K209,FH$16)&lt;=mediçao,DH209,0),0),PLE!$AA$28*DH209)</f>
        <v>0</v>
      </c>
      <c r="FI209" s="119">
        <f ca="1">IF($K209&lt;&gt;1,IF(ISNUMBER(INDEX(Import.PLE,$K209,FI$16)),IF(INDEX(Import.PLE,$K209,FI$16)&lt;=mediçao,DI209,0),0),PLE!$AA$28*DI209)</f>
        <v>0</v>
      </c>
      <c r="FJ209" s="119">
        <f ca="1">IF($K209&lt;&gt;1,IF(ISNUMBER(INDEX(Import.PLE,$K209,FJ$16)),IF(INDEX(Import.PLE,$K209,FJ$16)&lt;=mediçao,DJ209,0),0),PLE!$AA$28*DJ209)</f>
        <v>0</v>
      </c>
    </row>
    <row r="210" spans="2:166" s="88" customFormat="1" ht="11.25" customHeight="1" x14ac:dyDescent="0.35">
      <c r="B210" s="118">
        <f t="shared" ca="1" si="3"/>
        <v>193</v>
      </c>
      <c r="C210" s="83" t="str">
        <f t="shared" si="4"/>
        <v>Serviço</v>
      </c>
      <c r="D210" s="138" t="s">
        <v>543</v>
      </c>
      <c r="E210" s="139" t="s">
        <v>544</v>
      </c>
      <c r="F210" s="137" t="s">
        <v>204</v>
      </c>
      <c r="G210" s="174">
        <f t="shared" si="5"/>
        <v>34.94</v>
      </c>
      <c r="H210" s="175">
        <f t="shared" si="6"/>
        <v>16.489982827704637</v>
      </c>
      <c r="I210" s="176">
        <v>576.16</v>
      </c>
      <c r="J210" s="86"/>
      <c r="K210" s="168">
        <f>deactivatedados.form1</f>
        <v>27</v>
      </c>
      <c r="L210" s="167" t="s">
        <v>727</v>
      </c>
      <c r="M210" s="87"/>
      <c r="N210" s="181">
        <v>34.94</v>
      </c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M210" s="119">
        <f t="shared" ca="1" si="7"/>
        <v>576.16</v>
      </c>
      <c r="BN210" s="119">
        <f t="shared" si="8"/>
        <v>0</v>
      </c>
      <c r="BO210" s="119">
        <f t="shared" si="9"/>
        <v>0</v>
      </c>
      <c r="BP210" s="119">
        <f t="shared" si="10"/>
        <v>0</v>
      </c>
      <c r="BQ210" s="119">
        <f t="shared" si="11"/>
        <v>0</v>
      </c>
      <c r="BR210" s="119">
        <f t="shared" si="12"/>
        <v>0</v>
      </c>
      <c r="BS210" s="119">
        <f t="shared" si="13"/>
        <v>0</v>
      </c>
      <c r="BT210" s="119">
        <f t="shared" si="14"/>
        <v>0</v>
      </c>
      <c r="BU210" s="119">
        <f t="shared" si="15"/>
        <v>0</v>
      </c>
      <c r="BV210" s="119">
        <f t="shared" si="16"/>
        <v>0</v>
      </c>
      <c r="BW210" s="119">
        <f t="shared" si="17"/>
        <v>0</v>
      </c>
      <c r="BX210" s="119">
        <f t="shared" si="18"/>
        <v>0</v>
      </c>
      <c r="BY210" s="119">
        <f t="shared" si="19"/>
        <v>0</v>
      </c>
      <c r="BZ210" s="119">
        <f t="shared" si="20"/>
        <v>0</v>
      </c>
      <c r="CA210" s="119">
        <f t="shared" si="21"/>
        <v>0</v>
      </c>
      <c r="CB210" s="119">
        <f t="shared" si="22"/>
        <v>0</v>
      </c>
      <c r="CC210" s="119">
        <f t="shared" si="23"/>
        <v>0</v>
      </c>
      <c r="CD210" s="119">
        <f t="shared" si="24"/>
        <v>0</v>
      </c>
      <c r="CE210" s="119">
        <f t="shared" si="25"/>
        <v>0</v>
      </c>
      <c r="CF210" s="119">
        <f t="shared" si="26"/>
        <v>0</v>
      </c>
      <c r="CG210" s="119">
        <f t="shared" si="27"/>
        <v>0</v>
      </c>
      <c r="CH210" s="119">
        <f t="shared" si="28"/>
        <v>0</v>
      </c>
      <c r="CI210" s="119">
        <f t="shared" si="29"/>
        <v>0</v>
      </c>
      <c r="CJ210" s="119">
        <f t="shared" si="30"/>
        <v>0</v>
      </c>
      <c r="CK210" s="119">
        <f t="shared" si="31"/>
        <v>0</v>
      </c>
      <c r="CL210" s="119">
        <f t="shared" si="32"/>
        <v>0</v>
      </c>
      <c r="CM210" s="119">
        <f t="shared" si="33"/>
        <v>0</v>
      </c>
      <c r="CN210" s="119">
        <f t="shared" si="34"/>
        <v>0</v>
      </c>
      <c r="CO210" s="119">
        <f t="shared" si="35"/>
        <v>0</v>
      </c>
      <c r="CP210" s="119">
        <f t="shared" si="36"/>
        <v>0</v>
      </c>
      <c r="CQ210" s="119">
        <f t="shared" si="37"/>
        <v>0</v>
      </c>
      <c r="CR210" s="119">
        <f t="shared" si="38"/>
        <v>0</v>
      </c>
      <c r="CS210" s="119">
        <f t="shared" si="39"/>
        <v>0</v>
      </c>
      <c r="CT210" s="119">
        <f t="shared" si="40"/>
        <v>0</v>
      </c>
      <c r="CU210" s="119">
        <f t="shared" si="41"/>
        <v>0</v>
      </c>
      <c r="CV210" s="119">
        <f t="shared" si="42"/>
        <v>0</v>
      </c>
      <c r="CW210" s="119">
        <f t="shared" si="43"/>
        <v>0</v>
      </c>
      <c r="CX210" s="119">
        <f t="shared" si="44"/>
        <v>0</v>
      </c>
      <c r="CY210" s="119">
        <f t="shared" si="45"/>
        <v>0</v>
      </c>
      <c r="CZ210" s="119">
        <f t="shared" si="46"/>
        <v>0</v>
      </c>
      <c r="DA210" s="119">
        <f t="shared" si="47"/>
        <v>0</v>
      </c>
      <c r="DB210" s="119">
        <f t="shared" si="48"/>
        <v>0</v>
      </c>
      <c r="DC210" s="119">
        <f t="shared" si="49"/>
        <v>0</v>
      </c>
      <c r="DD210" s="119">
        <f t="shared" si="50"/>
        <v>0</v>
      </c>
      <c r="DE210" s="119">
        <f t="shared" si="51"/>
        <v>0</v>
      </c>
      <c r="DF210" s="119">
        <f t="shared" si="52"/>
        <v>0</v>
      </c>
      <c r="DG210" s="119">
        <f t="shared" si="53"/>
        <v>0</v>
      </c>
      <c r="DH210" s="119">
        <f t="shared" si="54"/>
        <v>0</v>
      </c>
      <c r="DI210" s="119">
        <f t="shared" si="55"/>
        <v>0</v>
      </c>
      <c r="DJ210" s="119">
        <f t="shared" si="56"/>
        <v>0</v>
      </c>
      <c r="DK210" s="126" t="str">
        <f t="shared" si="57"/>
        <v>2</v>
      </c>
      <c r="DL210" s="126">
        <f t="shared" ca="1" si="58"/>
        <v>0</v>
      </c>
      <c r="DM210" s="119">
        <f ca="1">IF($K210&lt;&gt;1,IF(ISNUMBER(INDEX(Import.PLE,$K210,DM$16)),IF(INDEX(Import.PLE,$K210,DM$16)&lt;=mediçao,BM210,0),0),PLE!$AA$28*BM210)</f>
        <v>0</v>
      </c>
      <c r="DN210" s="119">
        <f ca="1">IF($K210&lt;&gt;1,IF(ISNUMBER(INDEX(Import.PLE,$K210,DN$16)),IF(INDEX(Import.PLE,$K210,DN$16)&lt;=mediçao,BN210,0),0),PLE!$AA$28*BN210)</f>
        <v>0</v>
      </c>
      <c r="DO210" s="119">
        <f ca="1">IF($K210&lt;&gt;1,IF(ISNUMBER(INDEX(Import.PLE,$K210,DO$16)),IF(INDEX(Import.PLE,$K210,DO$16)&lt;=mediçao,BO210,0),0),PLE!$AA$28*BO210)</f>
        <v>0</v>
      </c>
      <c r="DP210" s="119">
        <f ca="1">IF($K210&lt;&gt;1,IF(ISNUMBER(INDEX(Import.PLE,$K210,DP$16)),IF(INDEX(Import.PLE,$K210,DP$16)&lt;=mediçao,BP210,0),0),PLE!$AA$28*BP210)</f>
        <v>0</v>
      </c>
      <c r="DQ210" s="119">
        <f ca="1">IF($K210&lt;&gt;1,IF(ISNUMBER(INDEX(Import.PLE,$K210,DQ$16)),IF(INDEX(Import.PLE,$K210,DQ$16)&lt;=mediçao,BQ210,0),0),PLE!$AA$28*BQ210)</f>
        <v>0</v>
      </c>
      <c r="DR210" s="119">
        <f ca="1">IF($K210&lt;&gt;1,IF(ISNUMBER(INDEX(Import.PLE,$K210,DR$16)),IF(INDEX(Import.PLE,$K210,DR$16)&lt;=mediçao,BR210,0),0),PLE!$AA$28*BR210)</f>
        <v>0</v>
      </c>
      <c r="DS210" s="119">
        <f ca="1">IF($K210&lt;&gt;1,IF(ISNUMBER(INDEX(Import.PLE,$K210,DS$16)),IF(INDEX(Import.PLE,$K210,DS$16)&lt;=mediçao,BS210,0),0),PLE!$AA$28*BS210)</f>
        <v>0</v>
      </c>
      <c r="DT210" s="119">
        <f ca="1">IF($K210&lt;&gt;1,IF(ISNUMBER(INDEX(Import.PLE,$K210,DT$16)),IF(INDEX(Import.PLE,$K210,DT$16)&lt;=mediçao,BT210,0),0),PLE!$AA$28*BT210)</f>
        <v>0</v>
      </c>
      <c r="DU210" s="119">
        <f ca="1">IF($K210&lt;&gt;1,IF(ISNUMBER(INDEX(Import.PLE,$K210,DU$16)),IF(INDEX(Import.PLE,$K210,DU$16)&lt;=mediçao,BU210,0),0),PLE!$AA$28*BU210)</f>
        <v>0</v>
      </c>
      <c r="DV210" s="119">
        <f ca="1">IF($K210&lt;&gt;1,IF(ISNUMBER(INDEX(Import.PLE,$K210,DV$16)),IF(INDEX(Import.PLE,$K210,DV$16)&lt;=mediçao,BV210,0),0),PLE!$AA$28*BV210)</f>
        <v>0</v>
      </c>
      <c r="DW210" s="119">
        <f ca="1">IF($K210&lt;&gt;1,IF(ISNUMBER(INDEX(Import.PLE,$K210,DW$16)),IF(INDEX(Import.PLE,$K210,DW$16)&lt;=mediçao,BW210,0),0),PLE!$AA$28*BW210)</f>
        <v>0</v>
      </c>
      <c r="DX210" s="119">
        <f ca="1">IF($K210&lt;&gt;1,IF(ISNUMBER(INDEX(Import.PLE,$K210,DX$16)),IF(INDEX(Import.PLE,$K210,DX$16)&lt;=mediçao,BX210,0),0),PLE!$AA$28*BX210)</f>
        <v>0</v>
      </c>
      <c r="DY210" s="119">
        <f ca="1">IF($K210&lt;&gt;1,IF(ISNUMBER(INDEX(Import.PLE,$K210,DY$16)),IF(INDEX(Import.PLE,$K210,DY$16)&lt;=mediçao,BY210,0),0),PLE!$AA$28*BY210)</f>
        <v>0</v>
      </c>
      <c r="DZ210" s="119">
        <f ca="1">IF($K210&lt;&gt;1,IF(ISNUMBER(INDEX(Import.PLE,$K210,DZ$16)),IF(INDEX(Import.PLE,$K210,DZ$16)&lt;=mediçao,BZ210,0),0),PLE!$AA$28*BZ210)</f>
        <v>0</v>
      </c>
      <c r="EA210" s="119">
        <f ca="1">IF($K210&lt;&gt;1,IF(ISNUMBER(INDEX(Import.PLE,$K210,EA$16)),IF(INDEX(Import.PLE,$K210,EA$16)&lt;=mediçao,CA210,0),0),PLE!$AA$28*CA210)</f>
        <v>0</v>
      </c>
      <c r="EB210" s="119">
        <f ca="1">IF($K210&lt;&gt;1,IF(ISNUMBER(INDEX(Import.PLE,$K210,EB$16)),IF(INDEX(Import.PLE,$K210,EB$16)&lt;=mediçao,CB210,0),0),PLE!$AA$28*CB210)</f>
        <v>0</v>
      </c>
      <c r="EC210" s="119">
        <f ca="1">IF($K210&lt;&gt;1,IF(ISNUMBER(INDEX(Import.PLE,$K210,EC$16)),IF(INDEX(Import.PLE,$K210,EC$16)&lt;=mediçao,CC210,0),0),PLE!$AA$28*CC210)</f>
        <v>0</v>
      </c>
      <c r="ED210" s="119">
        <f ca="1">IF($K210&lt;&gt;1,IF(ISNUMBER(INDEX(Import.PLE,$K210,ED$16)),IF(INDEX(Import.PLE,$K210,ED$16)&lt;=mediçao,CD210,0),0),PLE!$AA$28*CD210)</f>
        <v>0</v>
      </c>
      <c r="EE210" s="119">
        <f ca="1">IF($K210&lt;&gt;1,IF(ISNUMBER(INDEX(Import.PLE,$K210,EE$16)),IF(INDEX(Import.PLE,$K210,EE$16)&lt;=mediçao,CE210,0),0),PLE!$AA$28*CE210)</f>
        <v>0</v>
      </c>
      <c r="EF210" s="119">
        <f ca="1">IF($K210&lt;&gt;1,IF(ISNUMBER(INDEX(Import.PLE,$K210,EF$16)),IF(INDEX(Import.PLE,$K210,EF$16)&lt;=mediçao,CF210,0),0),PLE!$AA$28*CF210)</f>
        <v>0</v>
      </c>
      <c r="EG210" s="119">
        <f ca="1">IF($K210&lt;&gt;1,IF(ISNUMBER(INDEX(Import.PLE,$K210,EG$16)),IF(INDEX(Import.PLE,$K210,EG$16)&lt;=mediçao,CG210,0),0),PLE!$AA$28*CG210)</f>
        <v>0</v>
      </c>
      <c r="EH210" s="119">
        <f ca="1">IF($K210&lt;&gt;1,IF(ISNUMBER(INDEX(Import.PLE,$K210,EH$16)),IF(INDEX(Import.PLE,$K210,EH$16)&lt;=mediçao,CH210,0),0),PLE!$AA$28*CH210)</f>
        <v>0</v>
      </c>
      <c r="EI210" s="119">
        <f ca="1">IF($K210&lt;&gt;1,IF(ISNUMBER(INDEX(Import.PLE,$K210,EI$16)),IF(INDEX(Import.PLE,$K210,EI$16)&lt;=mediçao,CI210,0),0),PLE!$AA$28*CI210)</f>
        <v>0</v>
      </c>
      <c r="EJ210" s="119">
        <f ca="1">IF($K210&lt;&gt;1,IF(ISNUMBER(INDEX(Import.PLE,$K210,EJ$16)),IF(INDEX(Import.PLE,$K210,EJ$16)&lt;=mediçao,CJ210,0),0),PLE!$AA$28*CJ210)</f>
        <v>0</v>
      </c>
      <c r="EK210" s="119">
        <f ca="1">IF($K210&lt;&gt;1,IF(ISNUMBER(INDEX(Import.PLE,$K210,EK$16)),IF(INDEX(Import.PLE,$K210,EK$16)&lt;=mediçao,CK210,0),0),PLE!$AA$28*CK210)</f>
        <v>0</v>
      </c>
      <c r="EL210" s="119">
        <f ca="1">IF($K210&lt;&gt;1,IF(ISNUMBER(INDEX(Import.PLE,$K210,EL$16)),IF(INDEX(Import.PLE,$K210,EL$16)&lt;=mediçao,CL210,0),0),PLE!$AA$28*CL210)</f>
        <v>0</v>
      </c>
      <c r="EM210" s="119">
        <f ca="1">IF($K210&lt;&gt;1,IF(ISNUMBER(INDEX(Import.PLE,$K210,EM$16)),IF(INDEX(Import.PLE,$K210,EM$16)&lt;=mediçao,CM210,0),0),PLE!$AA$28*CM210)</f>
        <v>0</v>
      </c>
      <c r="EN210" s="119">
        <f ca="1">IF($K210&lt;&gt;1,IF(ISNUMBER(INDEX(Import.PLE,$K210,EN$16)),IF(INDEX(Import.PLE,$K210,EN$16)&lt;=mediçao,CN210,0),0),PLE!$AA$28*CN210)</f>
        <v>0</v>
      </c>
      <c r="EO210" s="119">
        <f ca="1">IF($K210&lt;&gt;1,IF(ISNUMBER(INDEX(Import.PLE,$K210,EO$16)),IF(INDEX(Import.PLE,$K210,EO$16)&lt;=mediçao,CO210,0),0),PLE!$AA$28*CO210)</f>
        <v>0</v>
      </c>
      <c r="EP210" s="119">
        <f ca="1">IF($K210&lt;&gt;1,IF(ISNUMBER(INDEX(Import.PLE,$K210,EP$16)),IF(INDEX(Import.PLE,$K210,EP$16)&lt;=mediçao,CP210,0),0),PLE!$AA$28*CP210)</f>
        <v>0</v>
      </c>
      <c r="EQ210" s="119">
        <f ca="1">IF($K210&lt;&gt;1,IF(ISNUMBER(INDEX(Import.PLE,$K210,EQ$16)),IF(INDEX(Import.PLE,$K210,EQ$16)&lt;=mediçao,CQ210,0),0),PLE!$AA$28*CQ210)</f>
        <v>0</v>
      </c>
      <c r="ER210" s="119">
        <f ca="1">IF($K210&lt;&gt;1,IF(ISNUMBER(INDEX(Import.PLE,$K210,ER$16)),IF(INDEX(Import.PLE,$K210,ER$16)&lt;=mediçao,CR210,0),0),PLE!$AA$28*CR210)</f>
        <v>0</v>
      </c>
      <c r="ES210" s="119">
        <f ca="1">IF($K210&lt;&gt;1,IF(ISNUMBER(INDEX(Import.PLE,$K210,ES$16)),IF(INDEX(Import.PLE,$K210,ES$16)&lt;=mediçao,CS210,0),0),PLE!$AA$28*CS210)</f>
        <v>0</v>
      </c>
      <c r="ET210" s="119">
        <f ca="1">IF($K210&lt;&gt;1,IF(ISNUMBER(INDEX(Import.PLE,$K210,ET$16)),IF(INDEX(Import.PLE,$K210,ET$16)&lt;=mediçao,CT210,0),0),PLE!$AA$28*CT210)</f>
        <v>0</v>
      </c>
      <c r="EU210" s="119">
        <f ca="1">IF($K210&lt;&gt;1,IF(ISNUMBER(INDEX(Import.PLE,$K210,EU$16)),IF(INDEX(Import.PLE,$K210,EU$16)&lt;=mediçao,CU210,0),0),PLE!$AA$28*CU210)</f>
        <v>0</v>
      </c>
      <c r="EV210" s="119">
        <f ca="1">IF($K210&lt;&gt;1,IF(ISNUMBER(INDEX(Import.PLE,$K210,EV$16)),IF(INDEX(Import.PLE,$K210,EV$16)&lt;=mediçao,CV210,0),0),PLE!$AA$28*CV210)</f>
        <v>0</v>
      </c>
      <c r="EW210" s="119">
        <f ca="1">IF($K210&lt;&gt;1,IF(ISNUMBER(INDEX(Import.PLE,$K210,EW$16)),IF(INDEX(Import.PLE,$K210,EW$16)&lt;=mediçao,CW210,0),0),PLE!$AA$28*CW210)</f>
        <v>0</v>
      </c>
      <c r="EX210" s="119">
        <f ca="1">IF($K210&lt;&gt;1,IF(ISNUMBER(INDEX(Import.PLE,$K210,EX$16)),IF(INDEX(Import.PLE,$K210,EX$16)&lt;=mediçao,CX210,0),0),PLE!$AA$28*CX210)</f>
        <v>0</v>
      </c>
      <c r="EY210" s="119">
        <f ca="1">IF($K210&lt;&gt;1,IF(ISNUMBER(INDEX(Import.PLE,$K210,EY$16)),IF(INDEX(Import.PLE,$K210,EY$16)&lt;=mediçao,CY210,0),0),PLE!$AA$28*CY210)</f>
        <v>0</v>
      </c>
      <c r="EZ210" s="119">
        <f ca="1">IF($K210&lt;&gt;1,IF(ISNUMBER(INDEX(Import.PLE,$K210,EZ$16)),IF(INDEX(Import.PLE,$K210,EZ$16)&lt;=mediçao,CZ210,0),0),PLE!$AA$28*CZ210)</f>
        <v>0</v>
      </c>
      <c r="FA210" s="119">
        <f ca="1">IF($K210&lt;&gt;1,IF(ISNUMBER(INDEX(Import.PLE,$K210,FA$16)),IF(INDEX(Import.PLE,$K210,FA$16)&lt;=mediçao,DA210,0),0),PLE!$AA$28*DA210)</f>
        <v>0</v>
      </c>
      <c r="FB210" s="119">
        <f ca="1">IF($K210&lt;&gt;1,IF(ISNUMBER(INDEX(Import.PLE,$K210,FB$16)),IF(INDEX(Import.PLE,$K210,FB$16)&lt;=mediçao,DB210,0),0),PLE!$AA$28*DB210)</f>
        <v>0</v>
      </c>
      <c r="FC210" s="119">
        <f ca="1">IF($K210&lt;&gt;1,IF(ISNUMBER(INDEX(Import.PLE,$K210,FC$16)),IF(INDEX(Import.PLE,$K210,FC$16)&lt;=mediçao,DC210,0),0),PLE!$AA$28*DC210)</f>
        <v>0</v>
      </c>
      <c r="FD210" s="119">
        <f ca="1">IF($K210&lt;&gt;1,IF(ISNUMBER(INDEX(Import.PLE,$K210,FD$16)),IF(INDEX(Import.PLE,$K210,FD$16)&lt;=mediçao,DD210,0),0),PLE!$AA$28*DD210)</f>
        <v>0</v>
      </c>
      <c r="FE210" s="119">
        <f ca="1">IF($K210&lt;&gt;1,IF(ISNUMBER(INDEX(Import.PLE,$K210,FE$16)),IF(INDEX(Import.PLE,$K210,FE$16)&lt;=mediçao,DE210,0),0),PLE!$AA$28*DE210)</f>
        <v>0</v>
      </c>
      <c r="FF210" s="119">
        <f ca="1">IF($K210&lt;&gt;1,IF(ISNUMBER(INDEX(Import.PLE,$K210,FF$16)),IF(INDEX(Import.PLE,$K210,FF$16)&lt;=mediçao,DF210,0),0),PLE!$AA$28*DF210)</f>
        <v>0</v>
      </c>
      <c r="FG210" s="119">
        <f ca="1">IF($K210&lt;&gt;1,IF(ISNUMBER(INDEX(Import.PLE,$K210,FG$16)),IF(INDEX(Import.PLE,$K210,FG$16)&lt;=mediçao,DG210,0),0),PLE!$AA$28*DG210)</f>
        <v>0</v>
      </c>
      <c r="FH210" s="119">
        <f ca="1">IF($K210&lt;&gt;1,IF(ISNUMBER(INDEX(Import.PLE,$K210,FH$16)),IF(INDEX(Import.PLE,$K210,FH$16)&lt;=mediçao,DH210,0),0),PLE!$AA$28*DH210)</f>
        <v>0</v>
      </c>
      <c r="FI210" s="119">
        <f ca="1">IF($K210&lt;&gt;1,IF(ISNUMBER(INDEX(Import.PLE,$K210,FI$16)),IF(INDEX(Import.PLE,$K210,FI$16)&lt;=mediçao,DI210,0),0),PLE!$AA$28*DI210)</f>
        <v>0</v>
      </c>
      <c r="FJ210" s="119">
        <f ca="1">IF($K210&lt;&gt;1,IF(ISNUMBER(INDEX(Import.PLE,$K210,FJ$16)),IF(INDEX(Import.PLE,$K210,FJ$16)&lt;=mediçao,DJ210,0),0),PLE!$AA$28*DJ210)</f>
        <v>0</v>
      </c>
    </row>
    <row r="211" spans="2:166" s="88" customFormat="1" ht="11.25" customHeight="1" x14ac:dyDescent="0.35">
      <c r="B211" s="118">
        <f t="shared" ca="1" si="3"/>
        <v>194</v>
      </c>
      <c r="C211" s="83" t="str">
        <f t="shared" si="4"/>
        <v>Serviço</v>
      </c>
      <c r="D211" s="138" t="s">
        <v>545</v>
      </c>
      <c r="E211" s="139" t="s">
        <v>546</v>
      </c>
      <c r="F211" s="137" t="s">
        <v>204</v>
      </c>
      <c r="G211" s="174">
        <f t="shared" si="5"/>
        <v>4.2699999999999996</v>
      </c>
      <c r="H211" s="175">
        <f t="shared" si="6"/>
        <v>24.330210772833727</v>
      </c>
      <c r="I211" s="176">
        <v>103.89</v>
      </c>
      <c r="J211" s="86"/>
      <c r="K211" s="168">
        <f>deactivatedados.form1</f>
        <v>27</v>
      </c>
      <c r="L211" s="167" t="s">
        <v>727</v>
      </c>
      <c r="M211" s="87"/>
      <c r="N211" s="181">
        <v>4.2699999999999996</v>
      </c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M211" s="119">
        <f t="shared" ca="1" si="7"/>
        <v>103.89</v>
      </c>
      <c r="BN211" s="119">
        <f t="shared" si="8"/>
        <v>0</v>
      </c>
      <c r="BO211" s="119">
        <f t="shared" si="9"/>
        <v>0</v>
      </c>
      <c r="BP211" s="119">
        <f t="shared" si="10"/>
        <v>0</v>
      </c>
      <c r="BQ211" s="119">
        <f t="shared" si="11"/>
        <v>0</v>
      </c>
      <c r="BR211" s="119">
        <f t="shared" si="12"/>
        <v>0</v>
      </c>
      <c r="BS211" s="119">
        <f t="shared" si="13"/>
        <v>0</v>
      </c>
      <c r="BT211" s="119">
        <f t="shared" si="14"/>
        <v>0</v>
      </c>
      <c r="BU211" s="119">
        <f t="shared" si="15"/>
        <v>0</v>
      </c>
      <c r="BV211" s="119">
        <f t="shared" si="16"/>
        <v>0</v>
      </c>
      <c r="BW211" s="119">
        <f t="shared" si="17"/>
        <v>0</v>
      </c>
      <c r="BX211" s="119">
        <f t="shared" si="18"/>
        <v>0</v>
      </c>
      <c r="BY211" s="119">
        <f t="shared" si="19"/>
        <v>0</v>
      </c>
      <c r="BZ211" s="119">
        <f t="shared" si="20"/>
        <v>0</v>
      </c>
      <c r="CA211" s="119">
        <f t="shared" si="21"/>
        <v>0</v>
      </c>
      <c r="CB211" s="119">
        <f t="shared" si="22"/>
        <v>0</v>
      </c>
      <c r="CC211" s="119">
        <f t="shared" si="23"/>
        <v>0</v>
      </c>
      <c r="CD211" s="119">
        <f t="shared" si="24"/>
        <v>0</v>
      </c>
      <c r="CE211" s="119">
        <f t="shared" si="25"/>
        <v>0</v>
      </c>
      <c r="CF211" s="119">
        <f t="shared" si="26"/>
        <v>0</v>
      </c>
      <c r="CG211" s="119">
        <f t="shared" si="27"/>
        <v>0</v>
      </c>
      <c r="CH211" s="119">
        <f t="shared" si="28"/>
        <v>0</v>
      </c>
      <c r="CI211" s="119">
        <f t="shared" si="29"/>
        <v>0</v>
      </c>
      <c r="CJ211" s="119">
        <f t="shared" si="30"/>
        <v>0</v>
      </c>
      <c r="CK211" s="119">
        <f t="shared" si="31"/>
        <v>0</v>
      </c>
      <c r="CL211" s="119">
        <f t="shared" si="32"/>
        <v>0</v>
      </c>
      <c r="CM211" s="119">
        <f t="shared" si="33"/>
        <v>0</v>
      </c>
      <c r="CN211" s="119">
        <f t="shared" si="34"/>
        <v>0</v>
      </c>
      <c r="CO211" s="119">
        <f t="shared" si="35"/>
        <v>0</v>
      </c>
      <c r="CP211" s="119">
        <f t="shared" si="36"/>
        <v>0</v>
      </c>
      <c r="CQ211" s="119">
        <f t="shared" si="37"/>
        <v>0</v>
      </c>
      <c r="CR211" s="119">
        <f t="shared" si="38"/>
        <v>0</v>
      </c>
      <c r="CS211" s="119">
        <f t="shared" si="39"/>
        <v>0</v>
      </c>
      <c r="CT211" s="119">
        <f t="shared" si="40"/>
        <v>0</v>
      </c>
      <c r="CU211" s="119">
        <f t="shared" si="41"/>
        <v>0</v>
      </c>
      <c r="CV211" s="119">
        <f t="shared" si="42"/>
        <v>0</v>
      </c>
      <c r="CW211" s="119">
        <f t="shared" si="43"/>
        <v>0</v>
      </c>
      <c r="CX211" s="119">
        <f t="shared" si="44"/>
        <v>0</v>
      </c>
      <c r="CY211" s="119">
        <f t="shared" si="45"/>
        <v>0</v>
      </c>
      <c r="CZ211" s="119">
        <f t="shared" si="46"/>
        <v>0</v>
      </c>
      <c r="DA211" s="119">
        <f t="shared" si="47"/>
        <v>0</v>
      </c>
      <c r="DB211" s="119">
        <f t="shared" si="48"/>
        <v>0</v>
      </c>
      <c r="DC211" s="119">
        <f t="shared" si="49"/>
        <v>0</v>
      </c>
      <c r="DD211" s="119">
        <f t="shared" si="50"/>
        <v>0</v>
      </c>
      <c r="DE211" s="119">
        <f t="shared" si="51"/>
        <v>0</v>
      </c>
      <c r="DF211" s="119">
        <f t="shared" si="52"/>
        <v>0</v>
      </c>
      <c r="DG211" s="119">
        <f t="shared" si="53"/>
        <v>0</v>
      </c>
      <c r="DH211" s="119">
        <f t="shared" si="54"/>
        <v>0</v>
      </c>
      <c r="DI211" s="119">
        <f t="shared" si="55"/>
        <v>0</v>
      </c>
      <c r="DJ211" s="119">
        <f t="shared" si="56"/>
        <v>0</v>
      </c>
      <c r="DK211" s="126" t="str">
        <f t="shared" si="57"/>
        <v>2</v>
      </c>
      <c r="DL211" s="126">
        <f t="shared" ca="1" si="58"/>
        <v>0</v>
      </c>
      <c r="DM211" s="119">
        <f ca="1">IF($K211&lt;&gt;1,IF(ISNUMBER(INDEX(Import.PLE,$K211,DM$16)),IF(INDEX(Import.PLE,$K211,DM$16)&lt;=mediçao,BM211,0),0),PLE!$AA$28*BM211)</f>
        <v>0</v>
      </c>
      <c r="DN211" s="119">
        <f ca="1">IF($K211&lt;&gt;1,IF(ISNUMBER(INDEX(Import.PLE,$K211,DN$16)),IF(INDEX(Import.PLE,$K211,DN$16)&lt;=mediçao,BN211,0),0),PLE!$AA$28*BN211)</f>
        <v>0</v>
      </c>
      <c r="DO211" s="119">
        <f ca="1">IF($K211&lt;&gt;1,IF(ISNUMBER(INDEX(Import.PLE,$K211,DO$16)),IF(INDEX(Import.PLE,$K211,DO$16)&lt;=mediçao,BO211,0),0),PLE!$AA$28*BO211)</f>
        <v>0</v>
      </c>
      <c r="DP211" s="119">
        <f ca="1">IF($K211&lt;&gt;1,IF(ISNUMBER(INDEX(Import.PLE,$K211,DP$16)),IF(INDEX(Import.PLE,$K211,DP$16)&lt;=mediçao,BP211,0),0),PLE!$AA$28*BP211)</f>
        <v>0</v>
      </c>
      <c r="DQ211" s="119">
        <f ca="1">IF($K211&lt;&gt;1,IF(ISNUMBER(INDEX(Import.PLE,$K211,DQ$16)),IF(INDEX(Import.PLE,$K211,DQ$16)&lt;=mediçao,BQ211,0),0),PLE!$AA$28*BQ211)</f>
        <v>0</v>
      </c>
      <c r="DR211" s="119">
        <f ca="1">IF($K211&lt;&gt;1,IF(ISNUMBER(INDEX(Import.PLE,$K211,DR$16)),IF(INDEX(Import.PLE,$K211,DR$16)&lt;=mediçao,BR211,0),0),PLE!$AA$28*BR211)</f>
        <v>0</v>
      </c>
      <c r="DS211" s="119">
        <f ca="1">IF($K211&lt;&gt;1,IF(ISNUMBER(INDEX(Import.PLE,$K211,DS$16)),IF(INDEX(Import.PLE,$K211,DS$16)&lt;=mediçao,BS211,0),0),PLE!$AA$28*BS211)</f>
        <v>0</v>
      </c>
      <c r="DT211" s="119">
        <f ca="1">IF($K211&lt;&gt;1,IF(ISNUMBER(INDEX(Import.PLE,$K211,DT$16)),IF(INDEX(Import.PLE,$K211,DT$16)&lt;=mediçao,BT211,0),0),PLE!$AA$28*BT211)</f>
        <v>0</v>
      </c>
      <c r="DU211" s="119">
        <f ca="1">IF($K211&lt;&gt;1,IF(ISNUMBER(INDEX(Import.PLE,$K211,DU$16)),IF(INDEX(Import.PLE,$K211,DU$16)&lt;=mediçao,BU211,0),0),PLE!$AA$28*BU211)</f>
        <v>0</v>
      </c>
      <c r="DV211" s="119">
        <f ca="1">IF($K211&lt;&gt;1,IF(ISNUMBER(INDEX(Import.PLE,$K211,DV$16)),IF(INDEX(Import.PLE,$K211,DV$16)&lt;=mediçao,BV211,0),0),PLE!$AA$28*BV211)</f>
        <v>0</v>
      </c>
      <c r="DW211" s="119">
        <f ca="1">IF($K211&lt;&gt;1,IF(ISNUMBER(INDEX(Import.PLE,$K211,DW$16)),IF(INDEX(Import.PLE,$K211,DW$16)&lt;=mediçao,BW211,0),0),PLE!$AA$28*BW211)</f>
        <v>0</v>
      </c>
      <c r="DX211" s="119">
        <f ca="1">IF($K211&lt;&gt;1,IF(ISNUMBER(INDEX(Import.PLE,$K211,DX$16)),IF(INDEX(Import.PLE,$K211,DX$16)&lt;=mediçao,BX211,0),0),PLE!$AA$28*BX211)</f>
        <v>0</v>
      </c>
      <c r="DY211" s="119">
        <f ca="1">IF($K211&lt;&gt;1,IF(ISNUMBER(INDEX(Import.PLE,$K211,DY$16)),IF(INDEX(Import.PLE,$K211,DY$16)&lt;=mediçao,BY211,0),0),PLE!$AA$28*BY211)</f>
        <v>0</v>
      </c>
      <c r="DZ211" s="119">
        <f ca="1">IF($K211&lt;&gt;1,IF(ISNUMBER(INDEX(Import.PLE,$K211,DZ$16)),IF(INDEX(Import.PLE,$K211,DZ$16)&lt;=mediçao,BZ211,0),0),PLE!$AA$28*BZ211)</f>
        <v>0</v>
      </c>
      <c r="EA211" s="119">
        <f ca="1">IF($K211&lt;&gt;1,IF(ISNUMBER(INDEX(Import.PLE,$K211,EA$16)),IF(INDEX(Import.PLE,$K211,EA$16)&lt;=mediçao,CA211,0),0),PLE!$AA$28*CA211)</f>
        <v>0</v>
      </c>
      <c r="EB211" s="119">
        <f ca="1">IF($K211&lt;&gt;1,IF(ISNUMBER(INDEX(Import.PLE,$K211,EB$16)),IF(INDEX(Import.PLE,$K211,EB$16)&lt;=mediçao,CB211,0),0),PLE!$AA$28*CB211)</f>
        <v>0</v>
      </c>
      <c r="EC211" s="119">
        <f ca="1">IF($K211&lt;&gt;1,IF(ISNUMBER(INDEX(Import.PLE,$K211,EC$16)),IF(INDEX(Import.PLE,$K211,EC$16)&lt;=mediçao,CC211,0),0),PLE!$AA$28*CC211)</f>
        <v>0</v>
      </c>
      <c r="ED211" s="119">
        <f ca="1">IF($K211&lt;&gt;1,IF(ISNUMBER(INDEX(Import.PLE,$K211,ED$16)),IF(INDEX(Import.PLE,$K211,ED$16)&lt;=mediçao,CD211,0),0),PLE!$AA$28*CD211)</f>
        <v>0</v>
      </c>
      <c r="EE211" s="119">
        <f ca="1">IF($K211&lt;&gt;1,IF(ISNUMBER(INDEX(Import.PLE,$K211,EE$16)),IF(INDEX(Import.PLE,$K211,EE$16)&lt;=mediçao,CE211,0),0),PLE!$AA$28*CE211)</f>
        <v>0</v>
      </c>
      <c r="EF211" s="119">
        <f ca="1">IF($K211&lt;&gt;1,IF(ISNUMBER(INDEX(Import.PLE,$K211,EF$16)),IF(INDEX(Import.PLE,$K211,EF$16)&lt;=mediçao,CF211,0),0),PLE!$AA$28*CF211)</f>
        <v>0</v>
      </c>
      <c r="EG211" s="119">
        <f ca="1">IF($K211&lt;&gt;1,IF(ISNUMBER(INDEX(Import.PLE,$K211,EG$16)),IF(INDEX(Import.PLE,$K211,EG$16)&lt;=mediçao,CG211,0),0),PLE!$AA$28*CG211)</f>
        <v>0</v>
      </c>
      <c r="EH211" s="119">
        <f ca="1">IF($K211&lt;&gt;1,IF(ISNUMBER(INDEX(Import.PLE,$K211,EH$16)),IF(INDEX(Import.PLE,$K211,EH$16)&lt;=mediçao,CH211,0),0),PLE!$AA$28*CH211)</f>
        <v>0</v>
      </c>
      <c r="EI211" s="119">
        <f ca="1">IF($K211&lt;&gt;1,IF(ISNUMBER(INDEX(Import.PLE,$K211,EI$16)),IF(INDEX(Import.PLE,$K211,EI$16)&lt;=mediçao,CI211,0),0),PLE!$AA$28*CI211)</f>
        <v>0</v>
      </c>
      <c r="EJ211" s="119">
        <f ca="1">IF($K211&lt;&gt;1,IF(ISNUMBER(INDEX(Import.PLE,$K211,EJ$16)),IF(INDEX(Import.PLE,$K211,EJ$16)&lt;=mediçao,CJ211,0),0),PLE!$AA$28*CJ211)</f>
        <v>0</v>
      </c>
      <c r="EK211" s="119">
        <f ca="1">IF($K211&lt;&gt;1,IF(ISNUMBER(INDEX(Import.PLE,$K211,EK$16)),IF(INDEX(Import.PLE,$K211,EK$16)&lt;=mediçao,CK211,0),0),PLE!$AA$28*CK211)</f>
        <v>0</v>
      </c>
      <c r="EL211" s="119">
        <f ca="1">IF($K211&lt;&gt;1,IF(ISNUMBER(INDEX(Import.PLE,$K211,EL$16)),IF(INDEX(Import.PLE,$K211,EL$16)&lt;=mediçao,CL211,0),0),PLE!$AA$28*CL211)</f>
        <v>0</v>
      </c>
      <c r="EM211" s="119">
        <f ca="1">IF($K211&lt;&gt;1,IF(ISNUMBER(INDEX(Import.PLE,$K211,EM$16)),IF(INDEX(Import.PLE,$K211,EM$16)&lt;=mediçao,CM211,0),0),PLE!$AA$28*CM211)</f>
        <v>0</v>
      </c>
      <c r="EN211" s="119">
        <f ca="1">IF($K211&lt;&gt;1,IF(ISNUMBER(INDEX(Import.PLE,$K211,EN$16)),IF(INDEX(Import.PLE,$K211,EN$16)&lt;=mediçao,CN211,0),0),PLE!$AA$28*CN211)</f>
        <v>0</v>
      </c>
      <c r="EO211" s="119">
        <f ca="1">IF($K211&lt;&gt;1,IF(ISNUMBER(INDEX(Import.PLE,$K211,EO$16)),IF(INDEX(Import.PLE,$K211,EO$16)&lt;=mediçao,CO211,0),0),PLE!$AA$28*CO211)</f>
        <v>0</v>
      </c>
      <c r="EP211" s="119">
        <f ca="1">IF($K211&lt;&gt;1,IF(ISNUMBER(INDEX(Import.PLE,$K211,EP$16)),IF(INDEX(Import.PLE,$K211,EP$16)&lt;=mediçao,CP211,0),0),PLE!$AA$28*CP211)</f>
        <v>0</v>
      </c>
      <c r="EQ211" s="119">
        <f ca="1">IF($K211&lt;&gt;1,IF(ISNUMBER(INDEX(Import.PLE,$K211,EQ$16)),IF(INDEX(Import.PLE,$K211,EQ$16)&lt;=mediçao,CQ211,0),0),PLE!$AA$28*CQ211)</f>
        <v>0</v>
      </c>
      <c r="ER211" s="119">
        <f ca="1">IF($K211&lt;&gt;1,IF(ISNUMBER(INDEX(Import.PLE,$K211,ER$16)),IF(INDEX(Import.PLE,$K211,ER$16)&lt;=mediçao,CR211,0),0),PLE!$AA$28*CR211)</f>
        <v>0</v>
      </c>
      <c r="ES211" s="119">
        <f ca="1">IF($K211&lt;&gt;1,IF(ISNUMBER(INDEX(Import.PLE,$K211,ES$16)),IF(INDEX(Import.PLE,$K211,ES$16)&lt;=mediçao,CS211,0),0),PLE!$AA$28*CS211)</f>
        <v>0</v>
      </c>
      <c r="ET211" s="119">
        <f ca="1">IF($K211&lt;&gt;1,IF(ISNUMBER(INDEX(Import.PLE,$K211,ET$16)),IF(INDEX(Import.PLE,$K211,ET$16)&lt;=mediçao,CT211,0),0),PLE!$AA$28*CT211)</f>
        <v>0</v>
      </c>
      <c r="EU211" s="119">
        <f ca="1">IF($K211&lt;&gt;1,IF(ISNUMBER(INDEX(Import.PLE,$K211,EU$16)),IF(INDEX(Import.PLE,$K211,EU$16)&lt;=mediçao,CU211,0),0),PLE!$AA$28*CU211)</f>
        <v>0</v>
      </c>
      <c r="EV211" s="119">
        <f ca="1">IF($K211&lt;&gt;1,IF(ISNUMBER(INDEX(Import.PLE,$K211,EV$16)),IF(INDEX(Import.PLE,$K211,EV$16)&lt;=mediçao,CV211,0),0),PLE!$AA$28*CV211)</f>
        <v>0</v>
      </c>
      <c r="EW211" s="119">
        <f ca="1">IF($K211&lt;&gt;1,IF(ISNUMBER(INDEX(Import.PLE,$K211,EW$16)),IF(INDEX(Import.PLE,$K211,EW$16)&lt;=mediçao,CW211,0),0),PLE!$AA$28*CW211)</f>
        <v>0</v>
      </c>
      <c r="EX211" s="119">
        <f ca="1">IF($K211&lt;&gt;1,IF(ISNUMBER(INDEX(Import.PLE,$K211,EX$16)),IF(INDEX(Import.PLE,$K211,EX$16)&lt;=mediçao,CX211,0),0),PLE!$AA$28*CX211)</f>
        <v>0</v>
      </c>
      <c r="EY211" s="119">
        <f ca="1">IF($K211&lt;&gt;1,IF(ISNUMBER(INDEX(Import.PLE,$K211,EY$16)),IF(INDEX(Import.PLE,$K211,EY$16)&lt;=mediçao,CY211,0),0),PLE!$AA$28*CY211)</f>
        <v>0</v>
      </c>
      <c r="EZ211" s="119">
        <f ca="1">IF($K211&lt;&gt;1,IF(ISNUMBER(INDEX(Import.PLE,$K211,EZ$16)),IF(INDEX(Import.PLE,$K211,EZ$16)&lt;=mediçao,CZ211,0),0),PLE!$AA$28*CZ211)</f>
        <v>0</v>
      </c>
      <c r="FA211" s="119">
        <f ca="1">IF($K211&lt;&gt;1,IF(ISNUMBER(INDEX(Import.PLE,$K211,FA$16)),IF(INDEX(Import.PLE,$K211,FA$16)&lt;=mediçao,DA211,0),0),PLE!$AA$28*DA211)</f>
        <v>0</v>
      </c>
      <c r="FB211" s="119">
        <f ca="1">IF($K211&lt;&gt;1,IF(ISNUMBER(INDEX(Import.PLE,$K211,FB$16)),IF(INDEX(Import.PLE,$K211,FB$16)&lt;=mediçao,DB211,0),0),PLE!$AA$28*DB211)</f>
        <v>0</v>
      </c>
      <c r="FC211" s="119">
        <f ca="1">IF($K211&lt;&gt;1,IF(ISNUMBER(INDEX(Import.PLE,$K211,FC$16)),IF(INDEX(Import.PLE,$K211,FC$16)&lt;=mediçao,DC211,0),0),PLE!$AA$28*DC211)</f>
        <v>0</v>
      </c>
      <c r="FD211" s="119">
        <f ca="1">IF($K211&lt;&gt;1,IF(ISNUMBER(INDEX(Import.PLE,$K211,FD$16)),IF(INDEX(Import.PLE,$K211,FD$16)&lt;=mediçao,DD211,0),0),PLE!$AA$28*DD211)</f>
        <v>0</v>
      </c>
      <c r="FE211" s="119">
        <f ca="1">IF($K211&lt;&gt;1,IF(ISNUMBER(INDEX(Import.PLE,$K211,FE$16)),IF(INDEX(Import.PLE,$K211,FE$16)&lt;=mediçao,DE211,0),0),PLE!$AA$28*DE211)</f>
        <v>0</v>
      </c>
      <c r="FF211" s="119">
        <f ca="1">IF($K211&lt;&gt;1,IF(ISNUMBER(INDEX(Import.PLE,$K211,FF$16)),IF(INDEX(Import.PLE,$K211,FF$16)&lt;=mediçao,DF211,0),0),PLE!$AA$28*DF211)</f>
        <v>0</v>
      </c>
      <c r="FG211" s="119">
        <f ca="1">IF($K211&lt;&gt;1,IF(ISNUMBER(INDEX(Import.PLE,$K211,FG$16)),IF(INDEX(Import.PLE,$K211,FG$16)&lt;=mediçao,DG211,0),0),PLE!$AA$28*DG211)</f>
        <v>0</v>
      </c>
      <c r="FH211" s="119">
        <f ca="1">IF($K211&lt;&gt;1,IF(ISNUMBER(INDEX(Import.PLE,$K211,FH$16)),IF(INDEX(Import.PLE,$K211,FH$16)&lt;=mediçao,DH211,0),0),PLE!$AA$28*DH211)</f>
        <v>0</v>
      </c>
      <c r="FI211" s="119">
        <f ca="1">IF($K211&lt;&gt;1,IF(ISNUMBER(INDEX(Import.PLE,$K211,FI$16)),IF(INDEX(Import.PLE,$K211,FI$16)&lt;=mediçao,DI211,0),0),PLE!$AA$28*DI211)</f>
        <v>0</v>
      </c>
      <c r="FJ211" s="119">
        <f ca="1">IF($K211&lt;&gt;1,IF(ISNUMBER(INDEX(Import.PLE,$K211,FJ$16)),IF(INDEX(Import.PLE,$K211,FJ$16)&lt;=mediçao,DJ211,0),0),PLE!$AA$28*DJ211)</f>
        <v>0</v>
      </c>
    </row>
    <row r="212" spans="2:166" s="88" customFormat="1" ht="11.25" customHeight="1" x14ac:dyDescent="0.35">
      <c r="B212" s="118">
        <f t="shared" ca="1" si="3"/>
        <v>195</v>
      </c>
      <c r="C212" s="83" t="str">
        <f t="shared" si="4"/>
        <v>Serviço</v>
      </c>
      <c r="D212" s="138" t="s">
        <v>547</v>
      </c>
      <c r="E212" s="139" t="s">
        <v>548</v>
      </c>
      <c r="F212" s="137" t="s">
        <v>204</v>
      </c>
      <c r="G212" s="174">
        <f t="shared" si="5"/>
        <v>5.64</v>
      </c>
      <c r="H212" s="175">
        <f t="shared" si="6"/>
        <v>15.280141843971633</v>
      </c>
      <c r="I212" s="176">
        <v>86.18</v>
      </c>
      <c r="J212" s="86"/>
      <c r="K212" s="168">
        <f>deactivatedados.form1</f>
        <v>27</v>
      </c>
      <c r="L212" s="167" t="s">
        <v>727</v>
      </c>
      <c r="M212" s="87"/>
      <c r="N212" s="181">
        <v>5.64</v>
      </c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M212" s="119">
        <f t="shared" ca="1" si="7"/>
        <v>86.18</v>
      </c>
      <c r="BN212" s="119">
        <f t="shared" si="8"/>
        <v>0</v>
      </c>
      <c r="BO212" s="119">
        <f t="shared" si="9"/>
        <v>0</v>
      </c>
      <c r="BP212" s="119">
        <f t="shared" si="10"/>
        <v>0</v>
      </c>
      <c r="BQ212" s="119">
        <f t="shared" si="11"/>
        <v>0</v>
      </c>
      <c r="BR212" s="119">
        <f t="shared" si="12"/>
        <v>0</v>
      </c>
      <c r="BS212" s="119">
        <f t="shared" si="13"/>
        <v>0</v>
      </c>
      <c r="BT212" s="119">
        <f t="shared" si="14"/>
        <v>0</v>
      </c>
      <c r="BU212" s="119">
        <f t="shared" si="15"/>
        <v>0</v>
      </c>
      <c r="BV212" s="119">
        <f t="shared" si="16"/>
        <v>0</v>
      </c>
      <c r="BW212" s="119">
        <f t="shared" si="17"/>
        <v>0</v>
      </c>
      <c r="BX212" s="119">
        <f t="shared" si="18"/>
        <v>0</v>
      </c>
      <c r="BY212" s="119">
        <f t="shared" si="19"/>
        <v>0</v>
      </c>
      <c r="BZ212" s="119">
        <f t="shared" si="20"/>
        <v>0</v>
      </c>
      <c r="CA212" s="119">
        <f t="shared" si="21"/>
        <v>0</v>
      </c>
      <c r="CB212" s="119">
        <f t="shared" si="22"/>
        <v>0</v>
      </c>
      <c r="CC212" s="119">
        <f t="shared" si="23"/>
        <v>0</v>
      </c>
      <c r="CD212" s="119">
        <f t="shared" si="24"/>
        <v>0</v>
      </c>
      <c r="CE212" s="119">
        <f t="shared" si="25"/>
        <v>0</v>
      </c>
      <c r="CF212" s="119">
        <f t="shared" si="26"/>
        <v>0</v>
      </c>
      <c r="CG212" s="119">
        <f t="shared" si="27"/>
        <v>0</v>
      </c>
      <c r="CH212" s="119">
        <f t="shared" si="28"/>
        <v>0</v>
      </c>
      <c r="CI212" s="119">
        <f t="shared" si="29"/>
        <v>0</v>
      </c>
      <c r="CJ212" s="119">
        <f t="shared" si="30"/>
        <v>0</v>
      </c>
      <c r="CK212" s="119">
        <f t="shared" si="31"/>
        <v>0</v>
      </c>
      <c r="CL212" s="119">
        <f t="shared" si="32"/>
        <v>0</v>
      </c>
      <c r="CM212" s="119">
        <f t="shared" si="33"/>
        <v>0</v>
      </c>
      <c r="CN212" s="119">
        <f t="shared" si="34"/>
        <v>0</v>
      </c>
      <c r="CO212" s="119">
        <f t="shared" si="35"/>
        <v>0</v>
      </c>
      <c r="CP212" s="119">
        <f t="shared" si="36"/>
        <v>0</v>
      </c>
      <c r="CQ212" s="119">
        <f t="shared" si="37"/>
        <v>0</v>
      </c>
      <c r="CR212" s="119">
        <f t="shared" si="38"/>
        <v>0</v>
      </c>
      <c r="CS212" s="119">
        <f t="shared" si="39"/>
        <v>0</v>
      </c>
      <c r="CT212" s="119">
        <f t="shared" si="40"/>
        <v>0</v>
      </c>
      <c r="CU212" s="119">
        <f t="shared" si="41"/>
        <v>0</v>
      </c>
      <c r="CV212" s="119">
        <f t="shared" si="42"/>
        <v>0</v>
      </c>
      <c r="CW212" s="119">
        <f t="shared" si="43"/>
        <v>0</v>
      </c>
      <c r="CX212" s="119">
        <f t="shared" si="44"/>
        <v>0</v>
      </c>
      <c r="CY212" s="119">
        <f t="shared" si="45"/>
        <v>0</v>
      </c>
      <c r="CZ212" s="119">
        <f t="shared" si="46"/>
        <v>0</v>
      </c>
      <c r="DA212" s="119">
        <f t="shared" si="47"/>
        <v>0</v>
      </c>
      <c r="DB212" s="119">
        <f t="shared" si="48"/>
        <v>0</v>
      </c>
      <c r="DC212" s="119">
        <f t="shared" si="49"/>
        <v>0</v>
      </c>
      <c r="DD212" s="119">
        <f t="shared" si="50"/>
        <v>0</v>
      </c>
      <c r="DE212" s="119">
        <f t="shared" si="51"/>
        <v>0</v>
      </c>
      <c r="DF212" s="119">
        <f t="shared" si="52"/>
        <v>0</v>
      </c>
      <c r="DG212" s="119">
        <f t="shared" si="53"/>
        <v>0</v>
      </c>
      <c r="DH212" s="119">
        <f t="shared" si="54"/>
        <v>0</v>
      </c>
      <c r="DI212" s="119">
        <f t="shared" si="55"/>
        <v>0</v>
      </c>
      <c r="DJ212" s="119">
        <f t="shared" si="56"/>
        <v>0</v>
      </c>
      <c r="DK212" s="126" t="str">
        <f t="shared" si="57"/>
        <v>2</v>
      </c>
      <c r="DL212" s="126">
        <f t="shared" ca="1" si="58"/>
        <v>0</v>
      </c>
      <c r="DM212" s="119">
        <f ca="1">IF($K212&lt;&gt;1,IF(ISNUMBER(INDEX(Import.PLE,$K212,DM$16)),IF(INDEX(Import.PLE,$K212,DM$16)&lt;=mediçao,BM212,0),0),PLE!$AA$28*BM212)</f>
        <v>0</v>
      </c>
      <c r="DN212" s="119">
        <f ca="1">IF($K212&lt;&gt;1,IF(ISNUMBER(INDEX(Import.PLE,$K212,DN$16)),IF(INDEX(Import.PLE,$K212,DN$16)&lt;=mediçao,BN212,0),0),PLE!$AA$28*BN212)</f>
        <v>0</v>
      </c>
      <c r="DO212" s="119">
        <f ca="1">IF($K212&lt;&gt;1,IF(ISNUMBER(INDEX(Import.PLE,$K212,DO$16)),IF(INDEX(Import.PLE,$K212,DO$16)&lt;=mediçao,BO212,0),0),PLE!$AA$28*BO212)</f>
        <v>0</v>
      </c>
      <c r="DP212" s="119">
        <f ca="1">IF($K212&lt;&gt;1,IF(ISNUMBER(INDEX(Import.PLE,$K212,DP$16)),IF(INDEX(Import.PLE,$K212,DP$16)&lt;=mediçao,BP212,0),0),PLE!$AA$28*BP212)</f>
        <v>0</v>
      </c>
      <c r="DQ212" s="119">
        <f ca="1">IF($K212&lt;&gt;1,IF(ISNUMBER(INDEX(Import.PLE,$K212,DQ$16)),IF(INDEX(Import.PLE,$K212,DQ$16)&lt;=mediçao,BQ212,0),0),PLE!$AA$28*BQ212)</f>
        <v>0</v>
      </c>
      <c r="DR212" s="119">
        <f ca="1">IF($K212&lt;&gt;1,IF(ISNUMBER(INDEX(Import.PLE,$K212,DR$16)),IF(INDEX(Import.PLE,$K212,DR$16)&lt;=mediçao,BR212,0),0),PLE!$AA$28*BR212)</f>
        <v>0</v>
      </c>
      <c r="DS212" s="119">
        <f ca="1">IF($K212&lt;&gt;1,IF(ISNUMBER(INDEX(Import.PLE,$K212,DS$16)),IF(INDEX(Import.PLE,$K212,DS$16)&lt;=mediçao,BS212,0),0),PLE!$AA$28*BS212)</f>
        <v>0</v>
      </c>
      <c r="DT212" s="119">
        <f ca="1">IF($K212&lt;&gt;1,IF(ISNUMBER(INDEX(Import.PLE,$K212,DT$16)),IF(INDEX(Import.PLE,$K212,DT$16)&lt;=mediçao,BT212,0),0),PLE!$AA$28*BT212)</f>
        <v>0</v>
      </c>
      <c r="DU212" s="119">
        <f ca="1">IF($K212&lt;&gt;1,IF(ISNUMBER(INDEX(Import.PLE,$K212,DU$16)),IF(INDEX(Import.PLE,$K212,DU$16)&lt;=mediçao,BU212,0),0),PLE!$AA$28*BU212)</f>
        <v>0</v>
      </c>
      <c r="DV212" s="119">
        <f ca="1">IF($K212&lt;&gt;1,IF(ISNUMBER(INDEX(Import.PLE,$K212,DV$16)),IF(INDEX(Import.PLE,$K212,DV$16)&lt;=mediçao,BV212,0),0),PLE!$AA$28*BV212)</f>
        <v>0</v>
      </c>
      <c r="DW212" s="119">
        <f ca="1">IF($K212&lt;&gt;1,IF(ISNUMBER(INDEX(Import.PLE,$K212,DW$16)),IF(INDEX(Import.PLE,$K212,DW$16)&lt;=mediçao,BW212,0),0),PLE!$AA$28*BW212)</f>
        <v>0</v>
      </c>
      <c r="DX212" s="119">
        <f ca="1">IF($K212&lt;&gt;1,IF(ISNUMBER(INDEX(Import.PLE,$K212,DX$16)),IF(INDEX(Import.PLE,$K212,DX$16)&lt;=mediçao,BX212,0),0),PLE!$AA$28*BX212)</f>
        <v>0</v>
      </c>
      <c r="DY212" s="119">
        <f ca="1">IF($K212&lt;&gt;1,IF(ISNUMBER(INDEX(Import.PLE,$K212,DY$16)),IF(INDEX(Import.PLE,$K212,DY$16)&lt;=mediçao,BY212,0),0),PLE!$AA$28*BY212)</f>
        <v>0</v>
      </c>
      <c r="DZ212" s="119">
        <f ca="1">IF($K212&lt;&gt;1,IF(ISNUMBER(INDEX(Import.PLE,$K212,DZ$16)),IF(INDEX(Import.PLE,$K212,DZ$16)&lt;=mediçao,BZ212,0),0),PLE!$AA$28*BZ212)</f>
        <v>0</v>
      </c>
      <c r="EA212" s="119">
        <f ca="1">IF($K212&lt;&gt;1,IF(ISNUMBER(INDEX(Import.PLE,$K212,EA$16)),IF(INDEX(Import.PLE,$K212,EA$16)&lt;=mediçao,CA212,0),0),PLE!$AA$28*CA212)</f>
        <v>0</v>
      </c>
      <c r="EB212" s="119">
        <f ca="1">IF($K212&lt;&gt;1,IF(ISNUMBER(INDEX(Import.PLE,$K212,EB$16)),IF(INDEX(Import.PLE,$K212,EB$16)&lt;=mediçao,CB212,0),0),PLE!$AA$28*CB212)</f>
        <v>0</v>
      </c>
      <c r="EC212" s="119">
        <f ca="1">IF($K212&lt;&gt;1,IF(ISNUMBER(INDEX(Import.PLE,$K212,EC$16)),IF(INDEX(Import.PLE,$K212,EC$16)&lt;=mediçao,CC212,0),0),PLE!$AA$28*CC212)</f>
        <v>0</v>
      </c>
      <c r="ED212" s="119">
        <f ca="1">IF($K212&lt;&gt;1,IF(ISNUMBER(INDEX(Import.PLE,$K212,ED$16)),IF(INDEX(Import.PLE,$K212,ED$16)&lt;=mediçao,CD212,0),0),PLE!$AA$28*CD212)</f>
        <v>0</v>
      </c>
      <c r="EE212" s="119">
        <f ca="1">IF($K212&lt;&gt;1,IF(ISNUMBER(INDEX(Import.PLE,$K212,EE$16)),IF(INDEX(Import.PLE,$K212,EE$16)&lt;=mediçao,CE212,0),0),PLE!$AA$28*CE212)</f>
        <v>0</v>
      </c>
      <c r="EF212" s="119">
        <f ca="1">IF($K212&lt;&gt;1,IF(ISNUMBER(INDEX(Import.PLE,$K212,EF$16)),IF(INDEX(Import.PLE,$K212,EF$16)&lt;=mediçao,CF212,0),0),PLE!$AA$28*CF212)</f>
        <v>0</v>
      </c>
      <c r="EG212" s="119">
        <f ca="1">IF($K212&lt;&gt;1,IF(ISNUMBER(INDEX(Import.PLE,$K212,EG$16)),IF(INDEX(Import.PLE,$K212,EG$16)&lt;=mediçao,CG212,0),0),PLE!$AA$28*CG212)</f>
        <v>0</v>
      </c>
      <c r="EH212" s="119">
        <f ca="1">IF($K212&lt;&gt;1,IF(ISNUMBER(INDEX(Import.PLE,$K212,EH$16)),IF(INDEX(Import.PLE,$K212,EH$16)&lt;=mediçao,CH212,0),0),PLE!$AA$28*CH212)</f>
        <v>0</v>
      </c>
      <c r="EI212" s="119">
        <f ca="1">IF($K212&lt;&gt;1,IF(ISNUMBER(INDEX(Import.PLE,$K212,EI$16)),IF(INDEX(Import.PLE,$K212,EI$16)&lt;=mediçao,CI212,0),0),PLE!$AA$28*CI212)</f>
        <v>0</v>
      </c>
      <c r="EJ212" s="119">
        <f ca="1">IF($K212&lt;&gt;1,IF(ISNUMBER(INDEX(Import.PLE,$K212,EJ$16)),IF(INDEX(Import.PLE,$K212,EJ$16)&lt;=mediçao,CJ212,0),0),PLE!$AA$28*CJ212)</f>
        <v>0</v>
      </c>
      <c r="EK212" s="119">
        <f ca="1">IF($K212&lt;&gt;1,IF(ISNUMBER(INDEX(Import.PLE,$K212,EK$16)),IF(INDEX(Import.PLE,$K212,EK$16)&lt;=mediçao,CK212,0),0),PLE!$AA$28*CK212)</f>
        <v>0</v>
      </c>
      <c r="EL212" s="119">
        <f ca="1">IF($K212&lt;&gt;1,IF(ISNUMBER(INDEX(Import.PLE,$K212,EL$16)),IF(INDEX(Import.PLE,$K212,EL$16)&lt;=mediçao,CL212,0),0),PLE!$AA$28*CL212)</f>
        <v>0</v>
      </c>
      <c r="EM212" s="119">
        <f ca="1">IF($K212&lt;&gt;1,IF(ISNUMBER(INDEX(Import.PLE,$K212,EM$16)),IF(INDEX(Import.PLE,$K212,EM$16)&lt;=mediçao,CM212,0),0),PLE!$AA$28*CM212)</f>
        <v>0</v>
      </c>
      <c r="EN212" s="119">
        <f ca="1">IF($K212&lt;&gt;1,IF(ISNUMBER(INDEX(Import.PLE,$K212,EN$16)),IF(INDEX(Import.PLE,$K212,EN$16)&lt;=mediçao,CN212,0),0),PLE!$AA$28*CN212)</f>
        <v>0</v>
      </c>
      <c r="EO212" s="119">
        <f ca="1">IF($K212&lt;&gt;1,IF(ISNUMBER(INDEX(Import.PLE,$K212,EO$16)),IF(INDEX(Import.PLE,$K212,EO$16)&lt;=mediçao,CO212,0),0),PLE!$AA$28*CO212)</f>
        <v>0</v>
      </c>
      <c r="EP212" s="119">
        <f ca="1">IF($K212&lt;&gt;1,IF(ISNUMBER(INDEX(Import.PLE,$K212,EP$16)),IF(INDEX(Import.PLE,$K212,EP$16)&lt;=mediçao,CP212,0),0),PLE!$AA$28*CP212)</f>
        <v>0</v>
      </c>
      <c r="EQ212" s="119">
        <f ca="1">IF($K212&lt;&gt;1,IF(ISNUMBER(INDEX(Import.PLE,$K212,EQ$16)),IF(INDEX(Import.PLE,$K212,EQ$16)&lt;=mediçao,CQ212,0),0),PLE!$AA$28*CQ212)</f>
        <v>0</v>
      </c>
      <c r="ER212" s="119">
        <f ca="1">IF($K212&lt;&gt;1,IF(ISNUMBER(INDEX(Import.PLE,$K212,ER$16)),IF(INDEX(Import.PLE,$K212,ER$16)&lt;=mediçao,CR212,0),0),PLE!$AA$28*CR212)</f>
        <v>0</v>
      </c>
      <c r="ES212" s="119">
        <f ca="1">IF($K212&lt;&gt;1,IF(ISNUMBER(INDEX(Import.PLE,$K212,ES$16)),IF(INDEX(Import.PLE,$K212,ES$16)&lt;=mediçao,CS212,0),0),PLE!$AA$28*CS212)</f>
        <v>0</v>
      </c>
      <c r="ET212" s="119">
        <f ca="1">IF($K212&lt;&gt;1,IF(ISNUMBER(INDEX(Import.PLE,$K212,ET$16)),IF(INDEX(Import.PLE,$K212,ET$16)&lt;=mediçao,CT212,0),0),PLE!$AA$28*CT212)</f>
        <v>0</v>
      </c>
      <c r="EU212" s="119">
        <f ca="1">IF($K212&lt;&gt;1,IF(ISNUMBER(INDEX(Import.PLE,$K212,EU$16)),IF(INDEX(Import.PLE,$K212,EU$16)&lt;=mediçao,CU212,0),0),PLE!$AA$28*CU212)</f>
        <v>0</v>
      </c>
      <c r="EV212" s="119">
        <f ca="1">IF($K212&lt;&gt;1,IF(ISNUMBER(INDEX(Import.PLE,$K212,EV$16)),IF(INDEX(Import.PLE,$K212,EV$16)&lt;=mediçao,CV212,0),0),PLE!$AA$28*CV212)</f>
        <v>0</v>
      </c>
      <c r="EW212" s="119">
        <f ca="1">IF($K212&lt;&gt;1,IF(ISNUMBER(INDEX(Import.PLE,$K212,EW$16)),IF(INDEX(Import.PLE,$K212,EW$16)&lt;=mediçao,CW212,0),0),PLE!$AA$28*CW212)</f>
        <v>0</v>
      </c>
      <c r="EX212" s="119">
        <f ca="1">IF($K212&lt;&gt;1,IF(ISNUMBER(INDEX(Import.PLE,$K212,EX$16)),IF(INDEX(Import.PLE,$K212,EX$16)&lt;=mediçao,CX212,0),0),PLE!$AA$28*CX212)</f>
        <v>0</v>
      </c>
      <c r="EY212" s="119">
        <f ca="1">IF($K212&lt;&gt;1,IF(ISNUMBER(INDEX(Import.PLE,$K212,EY$16)),IF(INDEX(Import.PLE,$K212,EY$16)&lt;=mediçao,CY212,0),0),PLE!$AA$28*CY212)</f>
        <v>0</v>
      </c>
      <c r="EZ212" s="119">
        <f ca="1">IF($K212&lt;&gt;1,IF(ISNUMBER(INDEX(Import.PLE,$K212,EZ$16)),IF(INDEX(Import.PLE,$K212,EZ$16)&lt;=mediçao,CZ212,0),0),PLE!$AA$28*CZ212)</f>
        <v>0</v>
      </c>
      <c r="FA212" s="119">
        <f ca="1">IF($K212&lt;&gt;1,IF(ISNUMBER(INDEX(Import.PLE,$K212,FA$16)),IF(INDEX(Import.PLE,$K212,FA$16)&lt;=mediçao,DA212,0),0),PLE!$AA$28*DA212)</f>
        <v>0</v>
      </c>
      <c r="FB212" s="119">
        <f ca="1">IF($K212&lt;&gt;1,IF(ISNUMBER(INDEX(Import.PLE,$K212,FB$16)),IF(INDEX(Import.PLE,$K212,FB$16)&lt;=mediçao,DB212,0),0),PLE!$AA$28*DB212)</f>
        <v>0</v>
      </c>
      <c r="FC212" s="119">
        <f ca="1">IF($K212&lt;&gt;1,IF(ISNUMBER(INDEX(Import.PLE,$K212,FC$16)),IF(INDEX(Import.PLE,$K212,FC$16)&lt;=mediçao,DC212,0),0),PLE!$AA$28*DC212)</f>
        <v>0</v>
      </c>
      <c r="FD212" s="119">
        <f ca="1">IF($K212&lt;&gt;1,IF(ISNUMBER(INDEX(Import.PLE,$K212,FD$16)),IF(INDEX(Import.PLE,$K212,FD$16)&lt;=mediçao,DD212,0),0),PLE!$AA$28*DD212)</f>
        <v>0</v>
      </c>
      <c r="FE212" s="119">
        <f ca="1">IF($K212&lt;&gt;1,IF(ISNUMBER(INDEX(Import.PLE,$K212,FE$16)),IF(INDEX(Import.PLE,$K212,FE$16)&lt;=mediçao,DE212,0),0),PLE!$AA$28*DE212)</f>
        <v>0</v>
      </c>
      <c r="FF212" s="119">
        <f ca="1">IF($K212&lt;&gt;1,IF(ISNUMBER(INDEX(Import.PLE,$K212,FF$16)),IF(INDEX(Import.PLE,$K212,FF$16)&lt;=mediçao,DF212,0),0),PLE!$AA$28*DF212)</f>
        <v>0</v>
      </c>
      <c r="FG212" s="119">
        <f ca="1">IF($K212&lt;&gt;1,IF(ISNUMBER(INDEX(Import.PLE,$K212,FG$16)),IF(INDEX(Import.PLE,$K212,FG$16)&lt;=mediçao,DG212,0),0),PLE!$AA$28*DG212)</f>
        <v>0</v>
      </c>
      <c r="FH212" s="119">
        <f ca="1">IF($K212&lt;&gt;1,IF(ISNUMBER(INDEX(Import.PLE,$K212,FH$16)),IF(INDEX(Import.PLE,$K212,FH$16)&lt;=mediçao,DH212,0),0),PLE!$AA$28*DH212)</f>
        <v>0</v>
      </c>
      <c r="FI212" s="119">
        <f ca="1">IF($K212&lt;&gt;1,IF(ISNUMBER(INDEX(Import.PLE,$K212,FI$16)),IF(INDEX(Import.PLE,$K212,FI$16)&lt;=mediçao,DI212,0),0),PLE!$AA$28*DI212)</f>
        <v>0</v>
      </c>
      <c r="FJ212" s="119">
        <f ca="1">IF($K212&lt;&gt;1,IF(ISNUMBER(INDEX(Import.PLE,$K212,FJ$16)),IF(INDEX(Import.PLE,$K212,FJ$16)&lt;=mediçao,DJ212,0),0),PLE!$AA$28*DJ212)</f>
        <v>0</v>
      </c>
    </row>
    <row r="213" spans="2:166" s="88" customFormat="1" ht="11.25" customHeight="1" x14ac:dyDescent="0.35">
      <c r="B213" s="118">
        <f t="shared" ca="1" si="3"/>
        <v>196</v>
      </c>
      <c r="C213" s="83" t="str">
        <f t="shared" si="4"/>
        <v>Serviço</v>
      </c>
      <c r="D213" s="138" t="s">
        <v>549</v>
      </c>
      <c r="E213" s="139" t="s">
        <v>550</v>
      </c>
      <c r="F213" s="137" t="s">
        <v>204</v>
      </c>
      <c r="G213" s="174">
        <f t="shared" si="5"/>
        <v>9.9499999999999993</v>
      </c>
      <c r="H213" s="175">
        <f t="shared" si="6"/>
        <v>17.539698492462314</v>
      </c>
      <c r="I213" s="176">
        <v>174.52</v>
      </c>
      <c r="J213" s="86"/>
      <c r="K213" s="168">
        <f>deactivatedados.form1</f>
        <v>27</v>
      </c>
      <c r="L213" s="167" t="s">
        <v>727</v>
      </c>
      <c r="M213" s="87"/>
      <c r="N213" s="181">
        <v>9.9499999999999993</v>
      </c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M213" s="119">
        <f t="shared" ca="1" si="7"/>
        <v>174.52</v>
      </c>
      <c r="BN213" s="119">
        <f t="shared" si="8"/>
        <v>0</v>
      </c>
      <c r="BO213" s="119">
        <f t="shared" si="9"/>
        <v>0</v>
      </c>
      <c r="BP213" s="119">
        <f t="shared" si="10"/>
        <v>0</v>
      </c>
      <c r="BQ213" s="119">
        <f t="shared" si="11"/>
        <v>0</v>
      </c>
      <c r="BR213" s="119">
        <f t="shared" si="12"/>
        <v>0</v>
      </c>
      <c r="BS213" s="119">
        <f t="shared" si="13"/>
        <v>0</v>
      </c>
      <c r="BT213" s="119">
        <f t="shared" si="14"/>
        <v>0</v>
      </c>
      <c r="BU213" s="119">
        <f t="shared" si="15"/>
        <v>0</v>
      </c>
      <c r="BV213" s="119">
        <f t="shared" si="16"/>
        <v>0</v>
      </c>
      <c r="BW213" s="119">
        <f t="shared" si="17"/>
        <v>0</v>
      </c>
      <c r="BX213" s="119">
        <f t="shared" si="18"/>
        <v>0</v>
      </c>
      <c r="BY213" s="119">
        <f t="shared" si="19"/>
        <v>0</v>
      </c>
      <c r="BZ213" s="119">
        <f t="shared" si="20"/>
        <v>0</v>
      </c>
      <c r="CA213" s="119">
        <f t="shared" si="21"/>
        <v>0</v>
      </c>
      <c r="CB213" s="119">
        <f t="shared" si="22"/>
        <v>0</v>
      </c>
      <c r="CC213" s="119">
        <f t="shared" si="23"/>
        <v>0</v>
      </c>
      <c r="CD213" s="119">
        <f t="shared" si="24"/>
        <v>0</v>
      </c>
      <c r="CE213" s="119">
        <f t="shared" si="25"/>
        <v>0</v>
      </c>
      <c r="CF213" s="119">
        <f t="shared" si="26"/>
        <v>0</v>
      </c>
      <c r="CG213" s="119">
        <f t="shared" si="27"/>
        <v>0</v>
      </c>
      <c r="CH213" s="119">
        <f t="shared" si="28"/>
        <v>0</v>
      </c>
      <c r="CI213" s="119">
        <f t="shared" si="29"/>
        <v>0</v>
      </c>
      <c r="CJ213" s="119">
        <f t="shared" si="30"/>
        <v>0</v>
      </c>
      <c r="CK213" s="119">
        <f t="shared" si="31"/>
        <v>0</v>
      </c>
      <c r="CL213" s="119">
        <f t="shared" si="32"/>
        <v>0</v>
      </c>
      <c r="CM213" s="119">
        <f t="shared" si="33"/>
        <v>0</v>
      </c>
      <c r="CN213" s="119">
        <f t="shared" si="34"/>
        <v>0</v>
      </c>
      <c r="CO213" s="119">
        <f t="shared" si="35"/>
        <v>0</v>
      </c>
      <c r="CP213" s="119">
        <f t="shared" si="36"/>
        <v>0</v>
      </c>
      <c r="CQ213" s="119">
        <f t="shared" si="37"/>
        <v>0</v>
      </c>
      <c r="CR213" s="119">
        <f t="shared" si="38"/>
        <v>0</v>
      </c>
      <c r="CS213" s="119">
        <f t="shared" si="39"/>
        <v>0</v>
      </c>
      <c r="CT213" s="119">
        <f t="shared" si="40"/>
        <v>0</v>
      </c>
      <c r="CU213" s="119">
        <f t="shared" si="41"/>
        <v>0</v>
      </c>
      <c r="CV213" s="119">
        <f t="shared" si="42"/>
        <v>0</v>
      </c>
      <c r="CW213" s="119">
        <f t="shared" si="43"/>
        <v>0</v>
      </c>
      <c r="CX213" s="119">
        <f t="shared" si="44"/>
        <v>0</v>
      </c>
      <c r="CY213" s="119">
        <f t="shared" si="45"/>
        <v>0</v>
      </c>
      <c r="CZ213" s="119">
        <f t="shared" si="46"/>
        <v>0</v>
      </c>
      <c r="DA213" s="119">
        <f t="shared" si="47"/>
        <v>0</v>
      </c>
      <c r="DB213" s="119">
        <f t="shared" si="48"/>
        <v>0</v>
      </c>
      <c r="DC213" s="119">
        <f t="shared" si="49"/>
        <v>0</v>
      </c>
      <c r="DD213" s="119">
        <f t="shared" si="50"/>
        <v>0</v>
      </c>
      <c r="DE213" s="119">
        <f t="shared" si="51"/>
        <v>0</v>
      </c>
      <c r="DF213" s="119">
        <f t="shared" si="52"/>
        <v>0</v>
      </c>
      <c r="DG213" s="119">
        <f t="shared" si="53"/>
        <v>0</v>
      </c>
      <c r="DH213" s="119">
        <f t="shared" si="54"/>
        <v>0</v>
      </c>
      <c r="DI213" s="119">
        <f t="shared" si="55"/>
        <v>0</v>
      </c>
      <c r="DJ213" s="119">
        <f t="shared" si="56"/>
        <v>0</v>
      </c>
      <c r="DK213" s="126" t="str">
        <f t="shared" si="57"/>
        <v>2</v>
      </c>
      <c r="DL213" s="126">
        <f t="shared" ca="1" si="58"/>
        <v>0</v>
      </c>
      <c r="DM213" s="119">
        <f ca="1">IF($K213&lt;&gt;1,IF(ISNUMBER(INDEX(Import.PLE,$K213,DM$16)),IF(INDEX(Import.PLE,$K213,DM$16)&lt;=mediçao,BM213,0),0),PLE!$AA$28*BM213)</f>
        <v>0</v>
      </c>
      <c r="DN213" s="119">
        <f ca="1">IF($K213&lt;&gt;1,IF(ISNUMBER(INDEX(Import.PLE,$K213,DN$16)),IF(INDEX(Import.PLE,$K213,DN$16)&lt;=mediçao,BN213,0),0),PLE!$AA$28*BN213)</f>
        <v>0</v>
      </c>
      <c r="DO213" s="119">
        <f ca="1">IF($K213&lt;&gt;1,IF(ISNUMBER(INDEX(Import.PLE,$K213,DO$16)),IF(INDEX(Import.PLE,$K213,DO$16)&lt;=mediçao,BO213,0),0),PLE!$AA$28*BO213)</f>
        <v>0</v>
      </c>
      <c r="DP213" s="119">
        <f ca="1">IF($K213&lt;&gt;1,IF(ISNUMBER(INDEX(Import.PLE,$K213,DP$16)),IF(INDEX(Import.PLE,$K213,DP$16)&lt;=mediçao,BP213,0),0),PLE!$AA$28*BP213)</f>
        <v>0</v>
      </c>
      <c r="DQ213" s="119">
        <f ca="1">IF($K213&lt;&gt;1,IF(ISNUMBER(INDEX(Import.PLE,$K213,DQ$16)),IF(INDEX(Import.PLE,$K213,DQ$16)&lt;=mediçao,BQ213,0),0),PLE!$AA$28*BQ213)</f>
        <v>0</v>
      </c>
      <c r="DR213" s="119">
        <f ca="1">IF($K213&lt;&gt;1,IF(ISNUMBER(INDEX(Import.PLE,$K213,DR$16)),IF(INDEX(Import.PLE,$K213,DR$16)&lt;=mediçao,BR213,0),0),PLE!$AA$28*BR213)</f>
        <v>0</v>
      </c>
      <c r="DS213" s="119">
        <f ca="1">IF($K213&lt;&gt;1,IF(ISNUMBER(INDEX(Import.PLE,$K213,DS$16)),IF(INDEX(Import.PLE,$K213,DS$16)&lt;=mediçao,BS213,0),0),PLE!$AA$28*BS213)</f>
        <v>0</v>
      </c>
      <c r="DT213" s="119">
        <f ca="1">IF($K213&lt;&gt;1,IF(ISNUMBER(INDEX(Import.PLE,$K213,DT$16)),IF(INDEX(Import.PLE,$K213,DT$16)&lt;=mediçao,BT213,0),0),PLE!$AA$28*BT213)</f>
        <v>0</v>
      </c>
      <c r="DU213" s="119">
        <f ca="1">IF($K213&lt;&gt;1,IF(ISNUMBER(INDEX(Import.PLE,$K213,DU$16)),IF(INDEX(Import.PLE,$K213,DU$16)&lt;=mediçao,BU213,0),0),PLE!$AA$28*BU213)</f>
        <v>0</v>
      </c>
      <c r="DV213" s="119">
        <f ca="1">IF($K213&lt;&gt;1,IF(ISNUMBER(INDEX(Import.PLE,$K213,DV$16)),IF(INDEX(Import.PLE,$K213,DV$16)&lt;=mediçao,BV213,0),0),PLE!$AA$28*BV213)</f>
        <v>0</v>
      </c>
      <c r="DW213" s="119">
        <f ca="1">IF($K213&lt;&gt;1,IF(ISNUMBER(INDEX(Import.PLE,$K213,DW$16)),IF(INDEX(Import.PLE,$K213,DW$16)&lt;=mediçao,BW213,0),0),PLE!$AA$28*BW213)</f>
        <v>0</v>
      </c>
      <c r="DX213" s="119">
        <f ca="1">IF($K213&lt;&gt;1,IF(ISNUMBER(INDEX(Import.PLE,$K213,DX$16)),IF(INDEX(Import.PLE,$K213,DX$16)&lt;=mediçao,BX213,0),0),PLE!$AA$28*BX213)</f>
        <v>0</v>
      </c>
      <c r="DY213" s="119">
        <f ca="1">IF($K213&lt;&gt;1,IF(ISNUMBER(INDEX(Import.PLE,$K213,DY$16)),IF(INDEX(Import.PLE,$K213,DY$16)&lt;=mediçao,BY213,0),0),PLE!$AA$28*BY213)</f>
        <v>0</v>
      </c>
      <c r="DZ213" s="119">
        <f ca="1">IF($K213&lt;&gt;1,IF(ISNUMBER(INDEX(Import.PLE,$K213,DZ$16)),IF(INDEX(Import.PLE,$K213,DZ$16)&lt;=mediçao,BZ213,0),0),PLE!$AA$28*BZ213)</f>
        <v>0</v>
      </c>
      <c r="EA213" s="119">
        <f ca="1">IF($K213&lt;&gt;1,IF(ISNUMBER(INDEX(Import.PLE,$K213,EA$16)),IF(INDEX(Import.PLE,$K213,EA$16)&lt;=mediçao,CA213,0),0),PLE!$AA$28*CA213)</f>
        <v>0</v>
      </c>
      <c r="EB213" s="119">
        <f ca="1">IF($K213&lt;&gt;1,IF(ISNUMBER(INDEX(Import.PLE,$K213,EB$16)),IF(INDEX(Import.PLE,$K213,EB$16)&lt;=mediçao,CB213,0),0),PLE!$AA$28*CB213)</f>
        <v>0</v>
      </c>
      <c r="EC213" s="119">
        <f ca="1">IF($K213&lt;&gt;1,IF(ISNUMBER(INDEX(Import.PLE,$K213,EC$16)),IF(INDEX(Import.PLE,$K213,EC$16)&lt;=mediçao,CC213,0),0),PLE!$AA$28*CC213)</f>
        <v>0</v>
      </c>
      <c r="ED213" s="119">
        <f ca="1">IF($K213&lt;&gt;1,IF(ISNUMBER(INDEX(Import.PLE,$K213,ED$16)),IF(INDEX(Import.PLE,$K213,ED$16)&lt;=mediçao,CD213,0),0),PLE!$AA$28*CD213)</f>
        <v>0</v>
      </c>
      <c r="EE213" s="119">
        <f ca="1">IF($K213&lt;&gt;1,IF(ISNUMBER(INDEX(Import.PLE,$K213,EE$16)),IF(INDEX(Import.PLE,$K213,EE$16)&lt;=mediçao,CE213,0),0),PLE!$AA$28*CE213)</f>
        <v>0</v>
      </c>
      <c r="EF213" s="119">
        <f ca="1">IF($K213&lt;&gt;1,IF(ISNUMBER(INDEX(Import.PLE,$K213,EF$16)),IF(INDEX(Import.PLE,$K213,EF$16)&lt;=mediçao,CF213,0),0),PLE!$AA$28*CF213)</f>
        <v>0</v>
      </c>
      <c r="EG213" s="119">
        <f ca="1">IF($K213&lt;&gt;1,IF(ISNUMBER(INDEX(Import.PLE,$K213,EG$16)),IF(INDEX(Import.PLE,$K213,EG$16)&lt;=mediçao,CG213,0),0),PLE!$AA$28*CG213)</f>
        <v>0</v>
      </c>
      <c r="EH213" s="119">
        <f ca="1">IF($K213&lt;&gt;1,IF(ISNUMBER(INDEX(Import.PLE,$K213,EH$16)),IF(INDEX(Import.PLE,$K213,EH$16)&lt;=mediçao,CH213,0),0),PLE!$AA$28*CH213)</f>
        <v>0</v>
      </c>
      <c r="EI213" s="119">
        <f ca="1">IF($K213&lt;&gt;1,IF(ISNUMBER(INDEX(Import.PLE,$K213,EI$16)),IF(INDEX(Import.PLE,$K213,EI$16)&lt;=mediçao,CI213,0),0),PLE!$AA$28*CI213)</f>
        <v>0</v>
      </c>
      <c r="EJ213" s="119">
        <f ca="1">IF($K213&lt;&gt;1,IF(ISNUMBER(INDEX(Import.PLE,$K213,EJ$16)),IF(INDEX(Import.PLE,$K213,EJ$16)&lt;=mediçao,CJ213,0),0),PLE!$AA$28*CJ213)</f>
        <v>0</v>
      </c>
      <c r="EK213" s="119">
        <f ca="1">IF($K213&lt;&gt;1,IF(ISNUMBER(INDEX(Import.PLE,$K213,EK$16)),IF(INDEX(Import.PLE,$K213,EK$16)&lt;=mediçao,CK213,0),0),PLE!$AA$28*CK213)</f>
        <v>0</v>
      </c>
      <c r="EL213" s="119">
        <f ca="1">IF($K213&lt;&gt;1,IF(ISNUMBER(INDEX(Import.PLE,$K213,EL$16)),IF(INDEX(Import.PLE,$K213,EL$16)&lt;=mediçao,CL213,0),0),PLE!$AA$28*CL213)</f>
        <v>0</v>
      </c>
      <c r="EM213" s="119">
        <f ca="1">IF($K213&lt;&gt;1,IF(ISNUMBER(INDEX(Import.PLE,$K213,EM$16)),IF(INDEX(Import.PLE,$K213,EM$16)&lt;=mediçao,CM213,0),0),PLE!$AA$28*CM213)</f>
        <v>0</v>
      </c>
      <c r="EN213" s="119">
        <f ca="1">IF($K213&lt;&gt;1,IF(ISNUMBER(INDEX(Import.PLE,$K213,EN$16)),IF(INDEX(Import.PLE,$K213,EN$16)&lt;=mediçao,CN213,0),0),PLE!$AA$28*CN213)</f>
        <v>0</v>
      </c>
      <c r="EO213" s="119">
        <f ca="1">IF($K213&lt;&gt;1,IF(ISNUMBER(INDEX(Import.PLE,$K213,EO$16)),IF(INDEX(Import.PLE,$K213,EO$16)&lt;=mediçao,CO213,0),0),PLE!$AA$28*CO213)</f>
        <v>0</v>
      </c>
      <c r="EP213" s="119">
        <f ca="1">IF($K213&lt;&gt;1,IF(ISNUMBER(INDEX(Import.PLE,$K213,EP$16)),IF(INDEX(Import.PLE,$K213,EP$16)&lt;=mediçao,CP213,0),0),PLE!$AA$28*CP213)</f>
        <v>0</v>
      </c>
      <c r="EQ213" s="119">
        <f ca="1">IF($K213&lt;&gt;1,IF(ISNUMBER(INDEX(Import.PLE,$K213,EQ$16)),IF(INDEX(Import.PLE,$K213,EQ$16)&lt;=mediçao,CQ213,0),0),PLE!$AA$28*CQ213)</f>
        <v>0</v>
      </c>
      <c r="ER213" s="119">
        <f ca="1">IF($K213&lt;&gt;1,IF(ISNUMBER(INDEX(Import.PLE,$K213,ER$16)),IF(INDEX(Import.PLE,$K213,ER$16)&lt;=mediçao,CR213,0),0),PLE!$AA$28*CR213)</f>
        <v>0</v>
      </c>
      <c r="ES213" s="119">
        <f ca="1">IF($K213&lt;&gt;1,IF(ISNUMBER(INDEX(Import.PLE,$K213,ES$16)),IF(INDEX(Import.PLE,$K213,ES$16)&lt;=mediçao,CS213,0),0),PLE!$AA$28*CS213)</f>
        <v>0</v>
      </c>
      <c r="ET213" s="119">
        <f ca="1">IF($K213&lt;&gt;1,IF(ISNUMBER(INDEX(Import.PLE,$K213,ET$16)),IF(INDEX(Import.PLE,$K213,ET$16)&lt;=mediçao,CT213,0),0),PLE!$AA$28*CT213)</f>
        <v>0</v>
      </c>
      <c r="EU213" s="119">
        <f ca="1">IF($K213&lt;&gt;1,IF(ISNUMBER(INDEX(Import.PLE,$K213,EU$16)),IF(INDEX(Import.PLE,$K213,EU$16)&lt;=mediçao,CU213,0),0),PLE!$AA$28*CU213)</f>
        <v>0</v>
      </c>
      <c r="EV213" s="119">
        <f ca="1">IF($K213&lt;&gt;1,IF(ISNUMBER(INDEX(Import.PLE,$K213,EV$16)),IF(INDEX(Import.PLE,$K213,EV$16)&lt;=mediçao,CV213,0),0),PLE!$AA$28*CV213)</f>
        <v>0</v>
      </c>
      <c r="EW213" s="119">
        <f ca="1">IF($K213&lt;&gt;1,IF(ISNUMBER(INDEX(Import.PLE,$K213,EW$16)),IF(INDEX(Import.PLE,$K213,EW$16)&lt;=mediçao,CW213,0),0),PLE!$AA$28*CW213)</f>
        <v>0</v>
      </c>
      <c r="EX213" s="119">
        <f ca="1">IF($K213&lt;&gt;1,IF(ISNUMBER(INDEX(Import.PLE,$K213,EX$16)),IF(INDEX(Import.PLE,$K213,EX$16)&lt;=mediçao,CX213,0),0),PLE!$AA$28*CX213)</f>
        <v>0</v>
      </c>
      <c r="EY213" s="119">
        <f ca="1">IF($K213&lt;&gt;1,IF(ISNUMBER(INDEX(Import.PLE,$K213,EY$16)),IF(INDEX(Import.PLE,$K213,EY$16)&lt;=mediçao,CY213,0),0),PLE!$AA$28*CY213)</f>
        <v>0</v>
      </c>
      <c r="EZ213" s="119">
        <f ca="1">IF($K213&lt;&gt;1,IF(ISNUMBER(INDEX(Import.PLE,$K213,EZ$16)),IF(INDEX(Import.PLE,$K213,EZ$16)&lt;=mediçao,CZ213,0),0),PLE!$AA$28*CZ213)</f>
        <v>0</v>
      </c>
      <c r="FA213" s="119">
        <f ca="1">IF($K213&lt;&gt;1,IF(ISNUMBER(INDEX(Import.PLE,$K213,FA$16)),IF(INDEX(Import.PLE,$K213,FA$16)&lt;=mediçao,DA213,0),0),PLE!$AA$28*DA213)</f>
        <v>0</v>
      </c>
      <c r="FB213" s="119">
        <f ca="1">IF($K213&lt;&gt;1,IF(ISNUMBER(INDEX(Import.PLE,$K213,FB$16)),IF(INDEX(Import.PLE,$K213,FB$16)&lt;=mediçao,DB213,0),0),PLE!$AA$28*DB213)</f>
        <v>0</v>
      </c>
      <c r="FC213" s="119">
        <f ca="1">IF($K213&lt;&gt;1,IF(ISNUMBER(INDEX(Import.PLE,$K213,FC$16)),IF(INDEX(Import.PLE,$K213,FC$16)&lt;=mediçao,DC213,0),0),PLE!$AA$28*DC213)</f>
        <v>0</v>
      </c>
      <c r="FD213" s="119">
        <f ca="1">IF($K213&lt;&gt;1,IF(ISNUMBER(INDEX(Import.PLE,$K213,FD$16)),IF(INDEX(Import.PLE,$K213,FD$16)&lt;=mediçao,DD213,0),0),PLE!$AA$28*DD213)</f>
        <v>0</v>
      </c>
      <c r="FE213" s="119">
        <f ca="1">IF($K213&lt;&gt;1,IF(ISNUMBER(INDEX(Import.PLE,$K213,FE$16)),IF(INDEX(Import.PLE,$K213,FE$16)&lt;=mediçao,DE213,0),0),PLE!$AA$28*DE213)</f>
        <v>0</v>
      </c>
      <c r="FF213" s="119">
        <f ca="1">IF($K213&lt;&gt;1,IF(ISNUMBER(INDEX(Import.PLE,$K213,FF$16)),IF(INDEX(Import.PLE,$K213,FF$16)&lt;=mediçao,DF213,0),0),PLE!$AA$28*DF213)</f>
        <v>0</v>
      </c>
      <c r="FG213" s="119">
        <f ca="1">IF($K213&lt;&gt;1,IF(ISNUMBER(INDEX(Import.PLE,$K213,FG$16)),IF(INDEX(Import.PLE,$K213,FG$16)&lt;=mediçao,DG213,0),0),PLE!$AA$28*DG213)</f>
        <v>0</v>
      </c>
      <c r="FH213" s="119">
        <f ca="1">IF($K213&lt;&gt;1,IF(ISNUMBER(INDEX(Import.PLE,$K213,FH$16)),IF(INDEX(Import.PLE,$K213,FH$16)&lt;=mediçao,DH213,0),0),PLE!$AA$28*DH213)</f>
        <v>0</v>
      </c>
      <c r="FI213" s="119">
        <f ca="1">IF($K213&lt;&gt;1,IF(ISNUMBER(INDEX(Import.PLE,$K213,FI$16)),IF(INDEX(Import.PLE,$K213,FI$16)&lt;=mediçao,DI213,0),0),PLE!$AA$28*DI213)</f>
        <v>0</v>
      </c>
      <c r="FJ213" s="119">
        <f ca="1">IF($K213&lt;&gt;1,IF(ISNUMBER(INDEX(Import.PLE,$K213,FJ$16)),IF(INDEX(Import.PLE,$K213,FJ$16)&lt;=mediçao,DJ213,0),0),PLE!$AA$28*DJ213)</f>
        <v>0</v>
      </c>
    </row>
    <row r="214" spans="2:166" s="88" customFormat="1" ht="11.25" customHeight="1" x14ac:dyDescent="0.35">
      <c r="B214" s="118">
        <f t="shared" ca="1" si="3"/>
        <v>197</v>
      </c>
      <c r="C214" s="83" t="str">
        <f t="shared" si="4"/>
        <v>Serviço</v>
      </c>
      <c r="D214" s="138" t="s">
        <v>551</v>
      </c>
      <c r="E214" s="139" t="s">
        <v>697</v>
      </c>
      <c r="F214" s="137" t="s">
        <v>329</v>
      </c>
      <c r="G214" s="174">
        <f t="shared" si="5"/>
        <v>6</v>
      </c>
      <c r="H214" s="175">
        <f t="shared" si="6"/>
        <v>17.57</v>
      </c>
      <c r="I214" s="176">
        <v>105.42</v>
      </c>
      <c r="J214" s="86"/>
      <c r="K214" s="168">
        <f>deactivatedados.form1</f>
        <v>27</v>
      </c>
      <c r="L214" s="167" t="s">
        <v>727</v>
      </c>
      <c r="M214" s="87"/>
      <c r="N214" s="181">
        <v>6</v>
      </c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M214" s="119">
        <f t="shared" ca="1" si="7"/>
        <v>105.42</v>
      </c>
      <c r="BN214" s="119">
        <f t="shared" si="8"/>
        <v>0</v>
      </c>
      <c r="BO214" s="119">
        <f t="shared" si="9"/>
        <v>0</v>
      </c>
      <c r="BP214" s="119">
        <f t="shared" si="10"/>
        <v>0</v>
      </c>
      <c r="BQ214" s="119">
        <f t="shared" si="11"/>
        <v>0</v>
      </c>
      <c r="BR214" s="119">
        <f t="shared" si="12"/>
        <v>0</v>
      </c>
      <c r="BS214" s="119">
        <f t="shared" si="13"/>
        <v>0</v>
      </c>
      <c r="BT214" s="119">
        <f t="shared" si="14"/>
        <v>0</v>
      </c>
      <c r="BU214" s="119">
        <f t="shared" si="15"/>
        <v>0</v>
      </c>
      <c r="BV214" s="119">
        <f t="shared" si="16"/>
        <v>0</v>
      </c>
      <c r="BW214" s="119">
        <f t="shared" si="17"/>
        <v>0</v>
      </c>
      <c r="BX214" s="119">
        <f t="shared" si="18"/>
        <v>0</v>
      </c>
      <c r="BY214" s="119">
        <f t="shared" si="19"/>
        <v>0</v>
      </c>
      <c r="BZ214" s="119">
        <f t="shared" si="20"/>
        <v>0</v>
      </c>
      <c r="CA214" s="119">
        <f t="shared" si="21"/>
        <v>0</v>
      </c>
      <c r="CB214" s="119">
        <f t="shared" si="22"/>
        <v>0</v>
      </c>
      <c r="CC214" s="119">
        <f t="shared" si="23"/>
        <v>0</v>
      </c>
      <c r="CD214" s="119">
        <f t="shared" si="24"/>
        <v>0</v>
      </c>
      <c r="CE214" s="119">
        <f t="shared" si="25"/>
        <v>0</v>
      </c>
      <c r="CF214" s="119">
        <f t="shared" si="26"/>
        <v>0</v>
      </c>
      <c r="CG214" s="119">
        <f t="shared" si="27"/>
        <v>0</v>
      </c>
      <c r="CH214" s="119">
        <f t="shared" si="28"/>
        <v>0</v>
      </c>
      <c r="CI214" s="119">
        <f t="shared" si="29"/>
        <v>0</v>
      </c>
      <c r="CJ214" s="119">
        <f t="shared" si="30"/>
        <v>0</v>
      </c>
      <c r="CK214" s="119">
        <f t="shared" si="31"/>
        <v>0</v>
      </c>
      <c r="CL214" s="119">
        <f t="shared" si="32"/>
        <v>0</v>
      </c>
      <c r="CM214" s="119">
        <f t="shared" si="33"/>
        <v>0</v>
      </c>
      <c r="CN214" s="119">
        <f t="shared" si="34"/>
        <v>0</v>
      </c>
      <c r="CO214" s="119">
        <f t="shared" si="35"/>
        <v>0</v>
      </c>
      <c r="CP214" s="119">
        <f t="shared" si="36"/>
        <v>0</v>
      </c>
      <c r="CQ214" s="119">
        <f t="shared" si="37"/>
        <v>0</v>
      </c>
      <c r="CR214" s="119">
        <f t="shared" si="38"/>
        <v>0</v>
      </c>
      <c r="CS214" s="119">
        <f t="shared" si="39"/>
        <v>0</v>
      </c>
      <c r="CT214" s="119">
        <f t="shared" si="40"/>
        <v>0</v>
      </c>
      <c r="CU214" s="119">
        <f t="shared" si="41"/>
        <v>0</v>
      </c>
      <c r="CV214" s="119">
        <f t="shared" si="42"/>
        <v>0</v>
      </c>
      <c r="CW214" s="119">
        <f t="shared" si="43"/>
        <v>0</v>
      </c>
      <c r="CX214" s="119">
        <f t="shared" si="44"/>
        <v>0</v>
      </c>
      <c r="CY214" s="119">
        <f t="shared" si="45"/>
        <v>0</v>
      </c>
      <c r="CZ214" s="119">
        <f t="shared" si="46"/>
        <v>0</v>
      </c>
      <c r="DA214" s="119">
        <f t="shared" si="47"/>
        <v>0</v>
      </c>
      <c r="DB214" s="119">
        <f t="shared" si="48"/>
        <v>0</v>
      </c>
      <c r="DC214" s="119">
        <f t="shared" si="49"/>
        <v>0</v>
      </c>
      <c r="DD214" s="119">
        <f t="shared" si="50"/>
        <v>0</v>
      </c>
      <c r="DE214" s="119">
        <f t="shared" si="51"/>
        <v>0</v>
      </c>
      <c r="DF214" s="119">
        <f t="shared" si="52"/>
        <v>0</v>
      </c>
      <c r="DG214" s="119">
        <f t="shared" si="53"/>
        <v>0</v>
      </c>
      <c r="DH214" s="119">
        <f t="shared" si="54"/>
        <v>0</v>
      </c>
      <c r="DI214" s="119">
        <f t="shared" si="55"/>
        <v>0</v>
      </c>
      <c r="DJ214" s="119">
        <f t="shared" si="56"/>
        <v>0</v>
      </c>
      <c r="DK214" s="126" t="str">
        <f t="shared" si="57"/>
        <v>2</v>
      </c>
      <c r="DL214" s="126">
        <f t="shared" ca="1" si="58"/>
        <v>0</v>
      </c>
      <c r="DM214" s="119">
        <f ca="1">IF($K214&lt;&gt;1,IF(ISNUMBER(INDEX(Import.PLE,$K214,DM$16)),IF(INDEX(Import.PLE,$K214,DM$16)&lt;=mediçao,BM214,0),0),PLE!$AA$28*BM214)</f>
        <v>0</v>
      </c>
      <c r="DN214" s="119">
        <f ca="1">IF($K214&lt;&gt;1,IF(ISNUMBER(INDEX(Import.PLE,$K214,DN$16)),IF(INDEX(Import.PLE,$K214,DN$16)&lt;=mediçao,BN214,0),0),PLE!$AA$28*BN214)</f>
        <v>0</v>
      </c>
      <c r="DO214" s="119">
        <f ca="1">IF($K214&lt;&gt;1,IF(ISNUMBER(INDEX(Import.PLE,$K214,DO$16)),IF(INDEX(Import.PLE,$K214,DO$16)&lt;=mediçao,BO214,0),0),PLE!$AA$28*BO214)</f>
        <v>0</v>
      </c>
      <c r="DP214" s="119">
        <f ca="1">IF($K214&lt;&gt;1,IF(ISNUMBER(INDEX(Import.PLE,$K214,DP$16)),IF(INDEX(Import.PLE,$K214,DP$16)&lt;=mediçao,BP214,0),0),PLE!$AA$28*BP214)</f>
        <v>0</v>
      </c>
      <c r="DQ214" s="119">
        <f ca="1">IF($K214&lt;&gt;1,IF(ISNUMBER(INDEX(Import.PLE,$K214,DQ$16)),IF(INDEX(Import.PLE,$K214,DQ$16)&lt;=mediçao,BQ214,0),0),PLE!$AA$28*BQ214)</f>
        <v>0</v>
      </c>
      <c r="DR214" s="119">
        <f ca="1">IF($K214&lt;&gt;1,IF(ISNUMBER(INDEX(Import.PLE,$K214,DR$16)),IF(INDEX(Import.PLE,$K214,DR$16)&lt;=mediçao,BR214,0),0),PLE!$AA$28*BR214)</f>
        <v>0</v>
      </c>
      <c r="DS214" s="119">
        <f ca="1">IF($K214&lt;&gt;1,IF(ISNUMBER(INDEX(Import.PLE,$K214,DS$16)),IF(INDEX(Import.PLE,$K214,DS$16)&lt;=mediçao,BS214,0),0),PLE!$AA$28*BS214)</f>
        <v>0</v>
      </c>
      <c r="DT214" s="119">
        <f ca="1">IF($K214&lt;&gt;1,IF(ISNUMBER(INDEX(Import.PLE,$K214,DT$16)),IF(INDEX(Import.PLE,$K214,DT$16)&lt;=mediçao,BT214,0),0),PLE!$AA$28*BT214)</f>
        <v>0</v>
      </c>
      <c r="DU214" s="119">
        <f ca="1">IF($K214&lt;&gt;1,IF(ISNUMBER(INDEX(Import.PLE,$K214,DU$16)),IF(INDEX(Import.PLE,$K214,DU$16)&lt;=mediçao,BU214,0),0),PLE!$AA$28*BU214)</f>
        <v>0</v>
      </c>
      <c r="DV214" s="119">
        <f ca="1">IF($K214&lt;&gt;1,IF(ISNUMBER(INDEX(Import.PLE,$K214,DV$16)),IF(INDEX(Import.PLE,$K214,DV$16)&lt;=mediçao,BV214,0),0),PLE!$AA$28*BV214)</f>
        <v>0</v>
      </c>
      <c r="DW214" s="119">
        <f ca="1">IF($K214&lt;&gt;1,IF(ISNUMBER(INDEX(Import.PLE,$K214,DW$16)),IF(INDEX(Import.PLE,$K214,DW$16)&lt;=mediçao,BW214,0),0),PLE!$AA$28*BW214)</f>
        <v>0</v>
      </c>
      <c r="DX214" s="119">
        <f ca="1">IF($K214&lt;&gt;1,IF(ISNUMBER(INDEX(Import.PLE,$K214,DX$16)),IF(INDEX(Import.PLE,$K214,DX$16)&lt;=mediçao,BX214,0),0),PLE!$AA$28*BX214)</f>
        <v>0</v>
      </c>
      <c r="DY214" s="119">
        <f ca="1">IF($K214&lt;&gt;1,IF(ISNUMBER(INDEX(Import.PLE,$K214,DY$16)),IF(INDEX(Import.PLE,$K214,DY$16)&lt;=mediçao,BY214,0),0),PLE!$AA$28*BY214)</f>
        <v>0</v>
      </c>
      <c r="DZ214" s="119">
        <f ca="1">IF($K214&lt;&gt;1,IF(ISNUMBER(INDEX(Import.PLE,$K214,DZ$16)),IF(INDEX(Import.PLE,$K214,DZ$16)&lt;=mediçao,BZ214,0),0),PLE!$AA$28*BZ214)</f>
        <v>0</v>
      </c>
      <c r="EA214" s="119">
        <f ca="1">IF($K214&lt;&gt;1,IF(ISNUMBER(INDEX(Import.PLE,$K214,EA$16)),IF(INDEX(Import.PLE,$K214,EA$16)&lt;=mediçao,CA214,0),0),PLE!$AA$28*CA214)</f>
        <v>0</v>
      </c>
      <c r="EB214" s="119">
        <f ca="1">IF($K214&lt;&gt;1,IF(ISNUMBER(INDEX(Import.PLE,$K214,EB$16)),IF(INDEX(Import.PLE,$K214,EB$16)&lt;=mediçao,CB214,0),0),PLE!$AA$28*CB214)</f>
        <v>0</v>
      </c>
      <c r="EC214" s="119">
        <f ca="1">IF($K214&lt;&gt;1,IF(ISNUMBER(INDEX(Import.PLE,$K214,EC$16)),IF(INDEX(Import.PLE,$K214,EC$16)&lt;=mediçao,CC214,0),0),PLE!$AA$28*CC214)</f>
        <v>0</v>
      </c>
      <c r="ED214" s="119">
        <f ca="1">IF($K214&lt;&gt;1,IF(ISNUMBER(INDEX(Import.PLE,$K214,ED$16)),IF(INDEX(Import.PLE,$K214,ED$16)&lt;=mediçao,CD214,0),0),PLE!$AA$28*CD214)</f>
        <v>0</v>
      </c>
      <c r="EE214" s="119">
        <f ca="1">IF($K214&lt;&gt;1,IF(ISNUMBER(INDEX(Import.PLE,$K214,EE$16)),IF(INDEX(Import.PLE,$K214,EE$16)&lt;=mediçao,CE214,0),0),PLE!$AA$28*CE214)</f>
        <v>0</v>
      </c>
      <c r="EF214" s="119">
        <f ca="1">IF($K214&lt;&gt;1,IF(ISNUMBER(INDEX(Import.PLE,$K214,EF$16)),IF(INDEX(Import.PLE,$K214,EF$16)&lt;=mediçao,CF214,0),0),PLE!$AA$28*CF214)</f>
        <v>0</v>
      </c>
      <c r="EG214" s="119">
        <f ca="1">IF($K214&lt;&gt;1,IF(ISNUMBER(INDEX(Import.PLE,$K214,EG$16)),IF(INDEX(Import.PLE,$K214,EG$16)&lt;=mediçao,CG214,0),0),PLE!$AA$28*CG214)</f>
        <v>0</v>
      </c>
      <c r="EH214" s="119">
        <f ca="1">IF($K214&lt;&gt;1,IF(ISNUMBER(INDEX(Import.PLE,$K214,EH$16)),IF(INDEX(Import.PLE,$K214,EH$16)&lt;=mediçao,CH214,0),0),PLE!$AA$28*CH214)</f>
        <v>0</v>
      </c>
      <c r="EI214" s="119">
        <f ca="1">IF($K214&lt;&gt;1,IF(ISNUMBER(INDEX(Import.PLE,$K214,EI$16)),IF(INDEX(Import.PLE,$K214,EI$16)&lt;=mediçao,CI214,0),0),PLE!$AA$28*CI214)</f>
        <v>0</v>
      </c>
      <c r="EJ214" s="119">
        <f ca="1">IF($K214&lt;&gt;1,IF(ISNUMBER(INDEX(Import.PLE,$K214,EJ$16)),IF(INDEX(Import.PLE,$K214,EJ$16)&lt;=mediçao,CJ214,0),0),PLE!$AA$28*CJ214)</f>
        <v>0</v>
      </c>
      <c r="EK214" s="119">
        <f ca="1">IF($K214&lt;&gt;1,IF(ISNUMBER(INDEX(Import.PLE,$K214,EK$16)),IF(INDEX(Import.PLE,$K214,EK$16)&lt;=mediçao,CK214,0),0),PLE!$AA$28*CK214)</f>
        <v>0</v>
      </c>
      <c r="EL214" s="119">
        <f ca="1">IF($K214&lt;&gt;1,IF(ISNUMBER(INDEX(Import.PLE,$K214,EL$16)),IF(INDEX(Import.PLE,$K214,EL$16)&lt;=mediçao,CL214,0),0),PLE!$AA$28*CL214)</f>
        <v>0</v>
      </c>
      <c r="EM214" s="119">
        <f ca="1">IF($K214&lt;&gt;1,IF(ISNUMBER(INDEX(Import.PLE,$K214,EM$16)),IF(INDEX(Import.PLE,$K214,EM$16)&lt;=mediçao,CM214,0),0),PLE!$AA$28*CM214)</f>
        <v>0</v>
      </c>
      <c r="EN214" s="119">
        <f ca="1">IF($K214&lt;&gt;1,IF(ISNUMBER(INDEX(Import.PLE,$K214,EN$16)),IF(INDEX(Import.PLE,$K214,EN$16)&lt;=mediçao,CN214,0),0),PLE!$AA$28*CN214)</f>
        <v>0</v>
      </c>
      <c r="EO214" s="119">
        <f ca="1">IF($K214&lt;&gt;1,IF(ISNUMBER(INDEX(Import.PLE,$K214,EO$16)),IF(INDEX(Import.PLE,$K214,EO$16)&lt;=mediçao,CO214,0),0),PLE!$AA$28*CO214)</f>
        <v>0</v>
      </c>
      <c r="EP214" s="119">
        <f ca="1">IF($K214&lt;&gt;1,IF(ISNUMBER(INDEX(Import.PLE,$K214,EP$16)),IF(INDEX(Import.PLE,$K214,EP$16)&lt;=mediçao,CP214,0),0),PLE!$AA$28*CP214)</f>
        <v>0</v>
      </c>
      <c r="EQ214" s="119">
        <f ca="1">IF($K214&lt;&gt;1,IF(ISNUMBER(INDEX(Import.PLE,$K214,EQ$16)),IF(INDEX(Import.PLE,$K214,EQ$16)&lt;=mediçao,CQ214,0),0),PLE!$AA$28*CQ214)</f>
        <v>0</v>
      </c>
      <c r="ER214" s="119">
        <f ca="1">IF($K214&lt;&gt;1,IF(ISNUMBER(INDEX(Import.PLE,$K214,ER$16)),IF(INDEX(Import.PLE,$K214,ER$16)&lt;=mediçao,CR214,0),0),PLE!$AA$28*CR214)</f>
        <v>0</v>
      </c>
      <c r="ES214" s="119">
        <f ca="1">IF($K214&lt;&gt;1,IF(ISNUMBER(INDEX(Import.PLE,$K214,ES$16)),IF(INDEX(Import.PLE,$K214,ES$16)&lt;=mediçao,CS214,0),0),PLE!$AA$28*CS214)</f>
        <v>0</v>
      </c>
      <c r="ET214" s="119">
        <f ca="1">IF($K214&lt;&gt;1,IF(ISNUMBER(INDEX(Import.PLE,$K214,ET$16)),IF(INDEX(Import.PLE,$K214,ET$16)&lt;=mediçao,CT214,0),0),PLE!$AA$28*CT214)</f>
        <v>0</v>
      </c>
      <c r="EU214" s="119">
        <f ca="1">IF($K214&lt;&gt;1,IF(ISNUMBER(INDEX(Import.PLE,$K214,EU$16)),IF(INDEX(Import.PLE,$K214,EU$16)&lt;=mediçao,CU214,0),0),PLE!$AA$28*CU214)</f>
        <v>0</v>
      </c>
      <c r="EV214" s="119">
        <f ca="1">IF($K214&lt;&gt;1,IF(ISNUMBER(INDEX(Import.PLE,$K214,EV$16)),IF(INDEX(Import.PLE,$K214,EV$16)&lt;=mediçao,CV214,0),0),PLE!$AA$28*CV214)</f>
        <v>0</v>
      </c>
      <c r="EW214" s="119">
        <f ca="1">IF($K214&lt;&gt;1,IF(ISNUMBER(INDEX(Import.PLE,$K214,EW$16)),IF(INDEX(Import.PLE,$K214,EW$16)&lt;=mediçao,CW214,0),0),PLE!$AA$28*CW214)</f>
        <v>0</v>
      </c>
      <c r="EX214" s="119">
        <f ca="1">IF($K214&lt;&gt;1,IF(ISNUMBER(INDEX(Import.PLE,$K214,EX$16)),IF(INDEX(Import.PLE,$K214,EX$16)&lt;=mediçao,CX214,0),0),PLE!$AA$28*CX214)</f>
        <v>0</v>
      </c>
      <c r="EY214" s="119">
        <f ca="1">IF($K214&lt;&gt;1,IF(ISNUMBER(INDEX(Import.PLE,$K214,EY$16)),IF(INDEX(Import.PLE,$K214,EY$16)&lt;=mediçao,CY214,0),0),PLE!$AA$28*CY214)</f>
        <v>0</v>
      </c>
      <c r="EZ214" s="119">
        <f ca="1">IF($K214&lt;&gt;1,IF(ISNUMBER(INDEX(Import.PLE,$K214,EZ$16)),IF(INDEX(Import.PLE,$K214,EZ$16)&lt;=mediçao,CZ214,0),0),PLE!$AA$28*CZ214)</f>
        <v>0</v>
      </c>
      <c r="FA214" s="119">
        <f ca="1">IF($K214&lt;&gt;1,IF(ISNUMBER(INDEX(Import.PLE,$K214,FA$16)),IF(INDEX(Import.PLE,$K214,FA$16)&lt;=mediçao,DA214,0),0),PLE!$AA$28*DA214)</f>
        <v>0</v>
      </c>
      <c r="FB214" s="119">
        <f ca="1">IF($K214&lt;&gt;1,IF(ISNUMBER(INDEX(Import.PLE,$K214,FB$16)),IF(INDEX(Import.PLE,$K214,FB$16)&lt;=mediçao,DB214,0),0),PLE!$AA$28*DB214)</f>
        <v>0</v>
      </c>
      <c r="FC214" s="119">
        <f ca="1">IF($K214&lt;&gt;1,IF(ISNUMBER(INDEX(Import.PLE,$K214,FC$16)),IF(INDEX(Import.PLE,$K214,FC$16)&lt;=mediçao,DC214,0),0),PLE!$AA$28*DC214)</f>
        <v>0</v>
      </c>
      <c r="FD214" s="119">
        <f ca="1">IF($K214&lt;&gt;1,IF(ISNUMBER(INDEX(Import.PLE,$K214,FD$16)),IF(INDEX(Import.PLE,$K214,FD$16)&lt;=mediçao,DD214,0),0),PLE!$AA$28*DD214)</f>
        <v>0</v>
      </c>
      <c r="FE214" s="119">
        <f ca="1">IF($K214&lt;&gt;1,IF(ISNUMBER(INDEX(Import.PLE,$K214,FE$16)),IF(INDEX(Import.PLE,$K214,FE$16)&lt;=mediçao,DE214,0),0),PLE!$AA$28*DE214)</f>
        <v>0</v>
      </c>
      <c r="FF214" s="119">
        <f ca="1">IF($K214&lt;&gt;1,IF(ISNUMBER(INDEX(Import.PLE,$K214,FF$16)),IF(INDEX(Import.PLE,$K214,FF$16)&lt;=mediçao,DF214,0),0),PLE!$AA$28*DF214)</f>
        <v>0</v>
      </c>
      <c r="FG214" s="119">
        <f ca="1">IF($K214&lt;&gt;1,IF(ISNUMBER(INDEX(Import.PLE,$K214,FG$16)),IF(INDEX(Import.PLE,$K214,FG$16)&lt;=mediçao,DG214,0),0),PLE!$AA$28*DG214)</f>
        <v>0</v>
      </c>
      <c r="FH214" s="119">
        <f ca="1">IF($K214&lt;&gt;1,IF(ISNUMBER(INDEX(Import.PLE,$K214,FH$16)),IF(INDEX(Import.PLE,$K214,FH$16)&lt;=mediçao,DH214,0),0),PLE!$AA$28*DH214)</f>
        <v>0</v>
      </c>
      <c r="FI214" s="119">
        <f ca="1">IF($K214&lt;&gt;1,IF(ISNUMBER(INDEX(Import.PLE,$K214,FI$16)),IF(INDEX(Import.PLE,$K214,FI$16)&lt;=mediçao,DI214,0),0),PLE!$AA$28*DI214)</f>
        <v>0</v>
      </c>
      <c r="FJ214" s="119">
        <f ca="1">IF($K214&lt;&gt;1,IF(ISNUMBER(INDEX(Import.PLE,$K214,FJ$16)),IF(INDEX(Import.PLE,$K214,FJ$16)&lt;=mediçao,DJ214,0),0),PLE!$AA$28*DJ214)</f>
        <v>0</v>
      </c>
    </row>
    <row r="215" spans="2:166" s="88" customFormat="1" ht="11.25" customHeight="1" x14ac:dyDescent="0.35">
      <c r="B215" s="118">
        <f t="shared" ca="1" si="3"/>
        <v>198</v>
      </c>
      <c r="C215" s="83" t="str">
        <f t="shared" si="4"/>
        <v>Serviço</v>
      </c>
      <c r="D215" s="138" t="s">
        <v>552</v>
      </c>
      <c r="E215" s="139" t="s">
        <v>553</v>
      </c>
      <c r="F215" s="137" t="s">
        <v>329</v>
      </c>
      <c r="G215" s="174">
        <f t="shared" si="5"/>
        <v>2</v>
      </c>
      <c r="H215" s="175">
        <f t="shared" si="6"/>
        <v>55.85</v>
      </c>
      <c r="I215" s="176">
        <v>111.7</v>
      </c>
      <c r="J215" s="86"/>
      <c r="K215" s="168">
        <f>deactivatedados.form1</f>
        <v>27</v>
      </c>
      <c r="L215" s="167" t="s">
        <v>727</v>
      </c>
      <c r="M215" s="87"/>
      <c r="N215" s="181">
        <v>2</v>
      </c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M215" s="119">
        <f t="shared" ca="1" si="7"/>
        <v>111.7</v>
      </c>
      <c r="BN215" s="119">
        <f t="shared" si="8"/>
        <v>0</v>
      </c>
      <c r="BO215" s="119">
        <f t="shared" si="9"/>
        <v>0</v>
      </c>
      <c r="BP215" s="119">
        <f t="shared" si="10"/>
        <v>0</v>
      </c>
      <c r="BQ215" s="119">
        <f t="shared" si="11"/>
        <v>0</v>
      </c>
      <c r="BR215" s="119">
        <f t="shared" si="12"/>
        <v>0</v>
      </c>
      <c r="BS215" s="119">
        <f t="shared" si="13"/>
        <v>0</v>
      </c>
      <c r="BT215" s="119">
        <f t="shared" si="14"/>
        <v>0</v>
      </c>
      <c r="BU215" s="119">
        <f t="shared" si="15"/>
        <v>0</v>
      </c>
      <c r="BV215" s="119">
        <f t="shared" si="16"/>
        <v>0</v>
      </c>
      <c r="BW215" s="119">
        <f t="shared" si="17"/>
        <v>0</v>
      </c>
      <c r="BX215" s="119">
        <f t="shared" si="18"/>
        <v>0</v>
      </c>
      <c r="BY215" s="119">
        <f t="shared" si="19"/>
        <v>0</v>
      </c>
      <c r="BZ215" s="119">
        <f t="shared" si="20"/>
        <v>0</v>
      </c>
      <c r="CA215" s="119">
        <f t="shared" si="21"/>
        <v>0</v>
      </c>
      <c r="CB215" s="119">
        <f t="shared" si="22"/>
        <v>0</v>
      </c>
      <c r="CC215" s="119">
        <f t="shared" si="23"/>
        <v>0</v>
      </c>
      <c r="CD215" s="119">
        <f t="shared" si="24"/>
        <v>0</v>
      </c>
      <c r="CE215" s="119">
        <f t="shared" si="25"/>
        <v>0</v>
      </c>
      <c r="CF215" s="119">
        <f t="shared" si="26"/>
        <v>0</v>
      </c>
      <c r="CG215" s="119">
        <f t="shared" si="27"/>
        <v>0</v>
      </c>
      <c r="CH215" s="119">
        <f t="shared" si="28"/>
        <v>0</v>
      </c>
      <c r="CI215" s="119">
        <f t="shared" si="29"/>
        <v>0</v>
      </c>
      <c r="CJ215" s="119">
        <f t="shared" si="30"/>
        <v>0</v>
      </c>
      <c r="CK215" s="119">
        <f t="shared" si="31"/>
        <v>0</v>
      </c>
      <c r="CL215" s="119">
        <f t="shared" si="32"/>
        <v>0</v>
      </c>
      <c r="CM215" s="119">
        <f t="shared" si="33"/>
        <v>0</v>
      </c>
      <c r="CN215" s="119">
        <f t="shared" si="34"/>
        <v>0</v>
      </c>
      <c r="CO215" s="119">
        <f t="shared" si="35"/>
        <v>0</v>
      </c>
      <c r="CP215" s="119">
        <f t="shared" si="36"/>
        <v>0</v>
      </c>
      <c r="CQ215" s="119">
        <f t="shared" si="37"/>
        <v>0</v>
      </c>
      <c r="CR215" s="119">
        <f t="shared" si="38"/>
        <v>0</v>
      </c>
      <c r="CS215" s="119">
        <f t="shared" si="39"/>
        <v>0</v>
      </c>
      <c r="CT215" s="119">
        <f t="shared" si="40"/>
        <v>0</v>
      </c>
      <c r="CU215" s="119">
        <f t="shared" si="41"/>
        <v>0</v>
      </c>
      <c r="CV215" s="119">
        <f t="shared" si="42"/>
        <v>0</v>
      </c>
      <c r="CW215" s="119">
        <f t="shared" si="43"/>
        <v>0</v>
      </c>
      <c r="CX215" s="119">
        <f t="shared" si="44"/>
        <v>0</v>
      </c>
      <c r="CY215" s="119">
        <f t="shared" si="45"/>
        <v>0</v>
      </c>
      <c r="CZ215" s="119">
        <f t="shared" si="46"/>
        <v>0</v>
      </c>
      <c r="DA215" s="119">
        <f t="shared" si="47"/>
        <v>0</v>
      </c>
      <c r="DB215" s="119">
        <f t="shared" si="48"/>
        <v>0</v>
      </c>
      <c r="DC215" s="119">
        <f t="shared" si="49"/>
        <v>0</v>
      </c>
      <c r="DD215" s="119">
        <f t="shared" si="50"/>
        <v>0</v>
      </c>
      <c r="DE215" s="119">
        <f t="shared" si="51"/>
        <v>0</v>
      </c>
      <c r="DF215" s="119">
        <f t="shared" si="52"/>
        <v>0</v>
      </c>
      <c r="DG215" s="119">
        <f t="shared" si="53"/>
        <v>0</v>
      </c>
      <c r="DH215" s="119">
        <f t="shared" si="54"/>
        <v>0</v>
      </c>
      <c r="DI215" s="119">
        <f t="shared" si="55"/>
        <v>0</v>
      </c>
      <c r="DJ215" s="119">
        <f t="shared" si="56"/>
        <v>0</v>
      </c>
      <c r="DK215" s="126" t="str">
        <f t="shared" si="57"/>
        <v>2</v>
      </c>
      <c r="DL215" s="126">
        <f t="shared" ca="1" si="58"/>
        <v>0</v>
      </c>
      <c r="DM215" s="119">
        <f ca="1">IF($K215&lt;&gt;1,IF(ISNUMBER(INDEX(Import.PLE,$K215,DM$16)),IF(INDEX(Import.PLE,$K215,DM$16)&lt;=mediçao,BM215,0),0),PLE!$AA$28*BM215)</f>
        <v>0</v>
      </c>
      <c r="DN215" s="119">
        <f ca="1">IF($K215&lt;&gt;1,IF(ISNUMBER(INDEX(Import.PLE,$K215,DN$16)),IF(INDEX(Import.PLE,$K215,DN$16)&lt;=mediçao,BN215,0),0),PLE!$AA$28*BN215)</f>
        <v>0</v>
      </c>
      <c r="DO215" s="119">
        <f ca="1">IF($K215&lt;&gt;1,IF(ISNUMBER(INDEX(Import.PLE,$K215,DO$16)),IF(INDEX(Import.PLE,$K215,DO$16)&lt;=mediçao,BO215,0),0),PLE!$AA$28*BO215)</f>
        <v>0</v>
      </c>
      <c r="DP215" s="119">
        <f ca="1">IF($K215&lt;&gt;1,IF(ISNUMBER(INDEX(Import.PLE,$K215,DP$16)),IF(INDEX(Import.PLE,$K215,DP$16)&lt;=mediçao,BP215,0),0),PLE!$AA$28*BP215)</f>
        <v>0</v>
      </c>
      <c r="DQ215" s="119">
        <f ca="1">IF($K215&lt;&gt;1,IF(ISNUMBER(INDEX(Import.PLE,$K215,DQ$16)),IF(INDEX(Import.PLE,$K215,DQ$16)&lt;=mediçao,BQ215,0),0),PLE!$AA$28*BQ215)</f>
        <v>0</v>
      </c>
      <c r="DR215" s="119">
        <f ca="1">IF($K215&lt;&gt;1,IF(ISNUMBER(INDEX(Import.PLE,$K215,DR$16)),IF(INDEX(Import.PLE,$K215,DR$16)&lt;=mediçao,BR215,0),0),PLE!$AA$28*BR215)</f>
        <v>0</v>
      </c>
      <c r="DS215" s="119">
        <f ca="1">IF($K215&lt;&gt;1,IF(ISNUMBER(INDEX(Import.PLE,$K215,DS$16)),IF(INDEX(Import.PLE,$K215,DS$16)&lt;=mediçao,BS215,0),0),PLE!$AA$28*BS215)</f>
        <v>0</v>
      </c>
      <c r="DT215" s="119">
        <f ca="1">IF($K215&lt;&gt;1,IF(ISNUMBER(INDEX(Import.PLE,$K215,DT$16)),IF(INDEX(Import.PLE,$K215,DT$16)&lt;=mediçao,BT215,0),0),PLE!$AA$28*BT215)</f>
        <v>0</v>
      </c>
      <c r="DU215" s="119">
        <f ca="1">IF($K215&lt;&gt;1,IF(ISNUMBER(INDEX(Import.PLE,$K215,DU$16)),IF(INDEX(Import.PLE,$K215,DU$16)&lt;=mediçao,BU215,0),0),PLE!$AA$28*BU215)</f>
        <v>0</v>
      </c>
      <c r="DV215" s="119">
        <f ca="1">IF($K215&lt;&gt;1,IF(ISNUMBER(INDEX(Import.PLE,$K215,DV$16)),IF(INDEX(Import.PLE,$K215,DV$16)&lt;=mediçao,BV215,0),0),PLE!$AA$28*BV215)</f>
        <v>0</v>
      </c>
      <c r="DW215" s="119">
        <f ca="1">IF($K215&lt;&gt;1,IF(ISNUMBER(INDEX(Import.PLE,$K215,DW$16)),IF(INDEX(Import.PLE,$K215,DW$16)&lt;=mediçao,BW215,0),0),PLE!$AA$28*BW215)</f>
        <v>0</v>
      </c>
      <c r="DX215" s="119">
        <f ca="1">IF($K215&lt;&gt;1,IF(ISNUMBER(INDEX(Import.PLE,$K215,DX$16)),IF(INDEX(Import.PLE,$K215,DX$16)&lt;=mediçao,BX215,0),0),PLE!$AA$28*BX215)</f>
        <v>0</v>
      </c>
      <c r="DY215" s="119">
        <f ca="1">IF($K215&lt;&gt;1,IF(ISNUMBER(INDEX(Import.PLE,$K215,DY$16)),IF(INDEX(Import.PLE,$K215,DY$16)&lt;=mediçao,BY215,0),0),PLE!$AA$28*BY215)</f>
        <v>0</v>
      </c>
      <c r="DZ215" s="119">
        <f ca="1">IF($K215&lt;&gt;1,IF(ISNUMBER(INDEX(Import.PLE,$K215,DZ$16)),IF(INDEX(Import.PLE,$K215,DZ$16)&lt;=mediçao,BZ215,0),0),PLE!$AA$28*BZ215)</f>
        <v>0</v>
      </c>
      <c r="EA215" s="119">
        <f ca="1">IF($K215&lt;&gt;1,IF(ISNUMBER(INDEX(Import.PLE,$K215,EA$16)),IF(INDEX(Import.PLE,$K215,EA$16)&lt;=mediçao,CA215,0),0),PLE!$AA$28*CA215)</f>
        <v>0</v>
      </c>
      <c r="EB215" s="119">
        <f ca="1">IF($K215&lt;&gt;1,IF(ISNUMBER(INDEX(Import.PLE,$K215,EB$16)),IF(INDEX(Import.PLE,$K215,EB$16)&lt;=mediçao,CB215,0),0),PLE!$AA$28*CB215)</f>
        <v>0</v>
      </c>
      <c r="EC215" s="119">
        <f ca="1">IF($K215&lt;&gt;1,IF(ISNUMBER(INDEX(Import.PLE,$K215,EC$16)),IF(INDEX(Import.PLE,$K215,EC$16)&lt;=mediçao,CC215,0),0),PLE!$AA$28*CC215)</f>
        <v>0</v>
      </c>
      <c r="ED215" s="119">
        <f ca="1">IF($K215&lt;&gt;1,IF(ISNUMBER(INDEX(Import.PLE,$K215,ED$16)),IF(INDEX(Import.PLE,$K215,ED$16)&lt;=mediçao,CD215,0),0),PLE!$AA$28*CD215)</f>
        <v>0</v>
      </c>
      <c r="EE215" s="119">
        <f ca="1">IF($K215&lt;&gt;1,IF(ISNUMBER(INDEX(Import.PLE,$K215,EE$16)),IF(INDEX(Import.PLE,$K215,EE$16)&lt;=mediçao,CE215,0),0),PLE!$AA$28*CE215)</f>
        <v>0</v>
      </c>
      <c r="EF215" s="119">
        <f ca="1">IF($K215&lt;&gt;1,IF(ISNUMBER(INDEX(Import.PLE,$K215,EF$16)),IF(INDEX(Import.PLE,$K215,EF$16)&lt;=mediçao,CF215,0),0),PLE!$AA$28*CF215)</f>
        <v>0</v>
      </c>
      <c r="EG215" s="119">
        <f ca="1">IF($K215&lt;&gt;1,IF(ISNUMBER(INDEX(Import.PLE,$K215,EG$16)),IF(INDEX(Import.PLE,$K215,EG$16)&lt;=mediçao,CG215,0),0),PLE!$AA$28*CG215)</f>
        <v>0</v>
      </c>
      <c r="EH215" s="119">
        <f ca="1">IF($K215&lt;&gt;1,IF(ISNUMBER(INDEX(Import.PLE,$K215,EH$16)),IF(INDEX(Import.PLE,$K215,EH$16)&lt;=mediçao,CH215,0),0),PLE!$AA$28*CH215)</f>
        <v>0</v>
      </c>
      <c r="EI215" s="119">
        <f ca="1">IF($K215&lt;&gt;1,IF(ISNUMBER(INDEX(Import.PLE,$K215,EI$16)),IF(INDEX(Import.PLE,$K215,EI$16)&lt;=mediçao,CI215,0),0),PLE!$AA$28*CI215)</f>
        <v>0</v>
      </c>
      <c r="EJ215" s="119">
        <f ca="1">IF($K215&lt;&gt;1,IF(ISNUMBER(INDEX(Import.PLE,$K215,EJ$16)),IF(INDEX(Import.PLE,$K215,EJ$16)&lt;=mediçao,CJ215,0),0),PLE!$AA$28*CJ215)</f>
        <v>0</v>
      </c>
      <c r="EK215" s="119">
        <f ca="1">IF($K215&lt;&gt;1,IF(ISNUMBER(INDEX(Import.PLE,$K215,EK$16)),IF(INDEX(Import.PLE,$K215,EK$16)&lt;=mediçao,CK215,0),0),PLE!$AA$28*CK215)</f>
        <v>0</v>
      </c>
      <c r="EL215" s="119">
        <f ca="1">IF($K215&lt;&gt;1,IF(ISNUMBER(INDEX(Import.PLE,$K215,EL$16)),IF(INDEX(Import.PLE,$K215,EL$16)&lt;=mediçao,CL215,0),0),PLE!$AA$28*CL215)</f>
        <v>0</v>
      </c>
      <c r="EM215" s="119">
        <f ca="1">IF($K215&lt;&gt;1,IF(ISNUMBER(INDEX(Import.PLE,$K215,EM$16)),IF(INDEX(Import.PLE,$K215,EM$16)&lt;=mediçao,CM215,0),0),PLE!$AA$28*CM215)</f>
        <v>0</v>
      </c>
      <c r="EN215" s="119">
        <f ca="1">IF($K215&lt;&gt;1,IF(ISNUMBER(INDEX(Import.PLE,$K215,EN$16)),IF(INDEX(Import.PLE,$K215,EN$16)&lt;=mediçao,CN215,0),0),PLE!$AA$28*CN215)</f>
        <v>0</v>
      </c>
      <c r="EO215" s="119">
        <f ca="1">IF($K215&lt;&gt;1,IF(ISNUMBER(INDEX(Import.PLE,$K215,EO$16)),IF(INDEX(Import.PLE,$K215,EO$16)&lt;=mediçao,CO215,0),0),PLE!$AA$28*CO215)</f>
        <v>0</v>
      </c>
      <c r="EP215" s="119">
        <f ca="1">IF($K215&lt;&gt;1,IF(ISNUMBER(INDEX(Import.PLE,$K215,EP$16)),IF(INDEX(Import.PLE,$K215,EP$16)&lt;=mediçao,CP215,0),0),PLE!$AA$28*CP215)</f>
        <v>0</v>
      </c>
      <c r="EQ215" s="119">
        <f ca="1">IF($K215&lt;&gt;1,IF(ISNUMBER(INDEX(Import.PLE,$K215,EQ$16)),IF(INDEX(Import.PLE,$K215,EQ$16)&lt;=mediçao,CQ215,0),0),PLE!$AA$28*CQ215)</f>
        <v>0</v>
      </c>
      <c r="ER215" s="119">
        <f ca="1">IF($K215&lt;&gt;1,IF(ISNUMBER(INDEX(Import.PLE,$K215,ER$16)),IF(INDEX(Import.PLE,$K215,ER$16)&lt;=mediçao,CR215,0),0),PLE!$AA$28*CR215)</f>
        <v>0</v>
      </c>
      <c r="ES215" s="119">
        <f ca="1">IF($K215&lt;&gt;1,IF(ISNUMBER(INDEX(Import.PLE,$K215,ES$16)),IF(INDEX(Import.PLE,$K215,ES$16)&lt;=mediçao,CS215,0),0),PLE!$AA$28*CS215)</f>
        <v>0</v>
      </c>
      <c r="ET215" s="119">
        <f ca="1">IF($K215&lt;&gt;1,IF(ISNUMBER(INDEX(Import.PLE,$K215,ET$16)),IF(INDEX(Import.PLE,$K215,ET$16)&lt;=mediçao,CT215,0),0),PLE!$AA$28*CT215)</f>
        <v>0</v>
      </c>
      <c r="EU215" s="119">
        <f ca="1">IF($K215&lt;&gt;1,IF(ISNUMBER(INDEX(Import.PLE,$K215,EU$16)),IF(INDEX(Import.PLE,$K215,EU$16)&lt;=mediçao,CU215,0),0),PLE!$AA$28*CU215)</f>
        <v>0</v>
      </c>
      <c r="EV215" s="119">
        <f ca="1">IF($K215&lt;&gt;1,IF(ISNUMBER(INDEX(Import.PLE,$K215,EV$16)),IF(INDEX(Import.PLE,$K215,EV$16)&lt;=mediçao,CV215,0),0),PLE!$AA$28*CV215)</f>
        <v>0</v>
      </c>
      <c r="EW215" s="119">
        <f ca="1">IF($K215&lt;&gt;1,IF(ISNUMBER(INDEX(Import.PLE,$K215,EW$16)),IF(INDEX(Import.PLE,$K215,EW$16)&lt;=mediçao,CW215,0),0),PLE!$AA$28*CW215)</f>
        <v>0</v>
      </c>
      <c r="EX215" s="119">
        <f ca="1">IF($K215&lt;&gt;1,IF(ISNUMBER(INDEX(Import.PLE,$K215,EX$16)),IF(INDEX(Import.PLE,$K215,EX$16)&lt;=mediçao,CX215,0),0),PLE!$AA$28*CX215)</f>
        <v>0</v>
      </c>
      <c r="EY215" s="119">
        <f ca="1">IF($K215&lt;&gt;1,IF(ISNUMBER(INDEX(Import.PLE,$K215,EY$16)),IF(INDEX(Import.PLE,$K215,EY$16)&lt;=mediçao,CY215,0),0),PLE!$AA$28*CY215)</f>
        <v>0</v>
      </c>
      <c r="EZ215" s="119">
        <f ca="1">IF($K215&lt;&gt;1,IF(ISNUMBER(INDEX(Import.PLE,$K215,EZ$16)),IF(INDEX(Import.PLE,$K215,EZ$16)&lt;=mediçao,CZ215,0),0),PLE!$AA$28*CZ215)</f>
        <v>0</v>
      </c>
      <c r="FA215" s="119">
        <f ca="1">IF($K215&lt;&gt;1,IF(ISNUMBER(INDEX(Import.PLE,$K215,FA$16)),IF(INDEX(Import.PLE,$K215,FA$16)&lt;=mediçao,DA215,0),0),PLE!$AA$28*DA215)</f>
        <v>0</v>
      </c>
      <c r="FB215" s="119">
        <f ca="1">IF($K215&lt;&gt;1,IF(ISNUMBER(INDEX(Import.PLE,$K215,FB$16)),IF(INDEX(Import.PLE,$K215,FB$16)&lt;=mediçao,DB215,0),0),PLE!$AA$28*DB215)</f>
        <v>0</v>
      </c>
      <c r="FC215" s="119">
        <f ca="1">IF($K215&lt;&gt;1,IF(ISNUMBER(INDEX(Import.PLE,$K215,FC$16)),IF(INDEX(Import.PLE,$K215,FC$16)&lt;=mediçao,DC215,0),0),PLE!$AA$28*DC215)</f>
        <v>0</v>
      </c>
      <c r="FD215" s="119">
        <f ca="1">IF($K215&lt;&gt;1,IF(ISNUMBER(INDEX(Import.PLE,$K215,FD$16)),IF(INDEX(Import.PLE,$K215,FD$16)&lt;=mediçao,DD215,0),0),PLE!$AA$28*DD215)</f>
        <v>0</v>
      </c>
      <c r="FE215" s="119">
        <f ca="1">IF($K215&lt;&gt;1,IF(ISNUMBER(INDEX(Import.PLE,$K215,FE$16)),IF(INDEX(Import.PLE,$K215,FE$16)&lt;=mediçao,DE215,0),0),PLE!$AA$28*DE215)</f>
        <v>0</v>
      </c>
      <c r="FF215" s="119">
        <f ca="1">IF($K215&lt;&gt;1,IF(ISNUMBER(INDEX(Import.PLE,$K215,FF$16)),IF(INDEX(Import.PLE,$K215,FF$16)&lt;=mediçao,DF215,0),0),PLE!$AA$28*DF215)</f>
        <v>0</v>
      </c>
      <c r="FG215" s="119">
        <f ca="1">IF($K215&lt;&gt;1,IF(ISNUMBER(INDEX(Import.PLE,$K215,FG$16)),IF(INDEX(Import.PLE,$K215,FG$16)&lt;=mediçao,DG215,0),0),PLE!$AA$28*DG215)</f>
        <v>0</v>
      </c>
      <c r="FH215" s="119">
        <f ca="1">IF($K215&lt;&gt;1,IF(ISNUMBER(INDEX(Import.PLE,$K215,FH$16)),IF(INDEX(Import.PLE,$K215,FH$16)&lt;=mediçao,DH215,0),0),PLE!$AA$28*DH215)</f>
        <v>0</v>
      </c>
      <c r="FI215" s="119">
        <f ca="1">IF($K215&lt;&gt;1,IF(ISNUMBER(INDEX(Import.PLE,$K215,FI$16)),IF(INDEX(Import.PLE,$K215,FI$16)&lt;=mediçao,DI215,0),0),PLE!$AA$28*DI215)</f>
        <v>0</v>
      </c>
      <c r="FJ215" s="119">
        <f ca="1">IF($K215&lt;&gt;1,IF(ISNUMBER(INDEX(Import.PLE,$K215,FJ$16)),IF(INDEX(Import.PLE,$K215,FJ$16)&lt;=mediçao,DJ215,0),0),PLE!$AA$28*DJ215)</f>
        <v>0</v>
      </c>
    </row>
    <row r="216" spans="2:166" s="88" customFormat="1" ht="11.25" customHeight="1" x14ac:dyDescent="0.35">
      <c r="B216" s="118">
        <f t="shared" ca="1" si="3"/>
        <v>199</v>
      </c>
      <c r="C216" s="83" t="str">
        <f t="shared" si="4"/>
        <v>Serviço</v>
      </c>
      <c r="D216" s="138" t="s">
        <v>554</v>
      </c>
      <c r="E216" s="139" t="s">
        <v>698</v>
      </c>
      <c r="F216" s="137" t="s">
        <v>329</v>
      </c>
      <c r="G216" s="174">
        <f t="shared" si="5"/>
        <v>12</v>
      </c>
      <c r="H216" s="175">
        <f t="shared" si="6"/>
        <v>5</v>
      </c>
      <c r="I216" s="176">
        <v>60</v>
      </c>
      <c r="J216" s="86"/>
      <c r="K216" s="168">
        <f>deactivatedados.form1</f>
        <v>27</v>
      </c>
      <c r="L216" s="167" t="s">
        <v>727</v>
      </c>
      <c r="M216" s="87"/>
      <c r="N216" s="181">
        <v>12</v>
      </c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M216" s="119">
        <f t="shared" ca="1" si="7"/>
        <v>60</v>
      </c>
      <c r="BN216" s="119">
        <f t="shared" si="8"/>
        <v>0</v>
      </c>
      <c r="BO216" s="119">
        <f t="shared" si="9"/>
        <v>0</v>
      </c>
      <c r="BP216" s="119">
        <f t="shared" si="10"/>
        <v>0</v>
      </c>
      <c r="BQ216" s="119">
        <f t="shared" si="11"/>
        <v>0</v>
      </c>
      <c r="BR216" s="119">
        <f t="shared" si="12"/>
        <v>0</v>
      </c>
      <c r="BS216" s="119">
        <f t="shared" si="13"/>
        <v>0</v>
      </c>
      <c r="BT216" s="119">
        <f t="shared" si="14"/>
        <v>0</v>
      </c>
      <c r="BU216" s="119">
        <f t="shared" si="15"/>
        <v>0</v>
      </c>
      <c r="BV216" s="119">
        <f t="shared" si="16"/>
        <v>0</v>
      </c>
      <c r="BW216" s="119">
        <f t="shared" si="17"/>
        <v>0</v>
      </c>
      <c r="BX216" s="119">
        <f t="shared" si="18"/>
        <v>0</v>
      </c>
      <c r="BY216" s="119">
        <f t="shared" si="19"/>
        <v>0</v>
      </c>
      <c r="BZ216" s="119">
        <f t="shared" si="20"/>
        <v>0</v>
      </c>
      <c r="CA216" s="119">
        <f t="shared" si="21"/>
        <v>0</v>
      </c>
      <c r="CB216" s="119">
        <f t="shared" si="22"/>
        <v>0</v>
      </c>
      <c r="CC216" s="119">
        <f t="shared" si="23"/>
        <v>0</v>
      </c>
      <c r="CD216" s="119">
        <f t="shared" si="24"/>
        <v>0</v>
      </c>
      <c r="CE216" s="119">
        <f t="shared" si="25"/>
        <v>0</v>
      </c>
      <c r="CF216" s="119">
        <f t="shared" si="26"/>
        <v>0</v>
      </c>
      <c r="CG216" s="119">
        <f t="shared" si="27"/>
        <v>0</v>
      </c>
      <c r="CH216" s="119">
        <f t="shared" si="28"/>
        <v>0</v>
      </c>
      <c r="CI216" s="119">
        <f t="shared" si="29"/>
        <v>0</v>
      </c>
      <c r="CJ216" s="119">
        <f t="shared" si="30"/>
        <v>0</v>
      </c>
      <c r="CK216" s="119">
        <f t="shared" si="31"/>
        <v>0</v>
      </c>
      <c r="CL216" s="119">
        <f t="shared" si="32"/>
        <v>0</v>
      </c>
      <c r="CM216" s="119">
        <f t="shared" si="33"/>
        <v>0</v>
      </c>
      <c r="CN216" s="119">
        <f t="shared" si="34"/>
        <v>0</v>
      </c>
      <c r="CO216" s="119">
        <f t="shared" si="35"/>
        <v>0</v>
      </c>
      <c r="CP216" s="119">
        <f t="shared" si="36"/>
        <v>0</v>
      </c>
      <c r="CQ216" s="119">
        <f t="shared" si="37"/>
        <v>0</v>
      </c>
      <c r="CR216" s="119">
        <f t="shared" si="38"/>
        <v>0</v>
      </c>
      <c r="CS216" s="119">
        <f t="shared" si="39"/>
        <v>0</v>
      </c>
      <c r="CT216" s="119">
        <f t="shared" si="40"/>
        <v>0</v>
      </c>
      <c r="CU216" s="119">
        <f t="shared" si="41"/>
        <v>0</v>
      </c>
      <c r="CV216" s="119">
        <f t="shared" si="42"/>
        <v>0</v>
      </c>
      <c r="CW216" s="119">
        <f t="shared" si="43"/>
        <v>0</v>
      </c>
      <c r="CX216" s="119">
        <f t="shared" si="44"/>
        <v>0</v>
      </c>
      <c r="CY216" s="119">
        <f t="shared" si="45"/>
        <v>0</v>
      </c>
      <c r="CZ216" s="119">
        <f t="shared" si="46"/>
        <v>0</v>
      </c>
      <c r="DA216" s="119">
        <f t="shared" si="47"/>
        <v>0</v>
      </c>
      <c r="DB216" s="119">
        <f t="shared" si="48"/>
        <v>0</v>
      </c>
      <c r="DC216" s="119">
        <f t="shared" si="49"/>
        <v>0</v>
      </c>
      <c r="DD216" s="119">
        <f t="shared" si="50"/>
        <v>0</v>
      </c>
      <c r="DE216" s="119">
        <f t="shared" si="51"/>
        <v>0</v>
      </c>
      <c r="DF216" s="119">
        <f t="shared" si="52"/>
        <v>0</v>
      </c>
      <c r="DG216" s="119">
        <f t="shared" si="53"/>
        <v>0</v>
      </c>
      <c r="DH216" s="119">
        <f t="shared" si="54"/>
        <v>0</v>
      </c>
      <c r="DI216" s="119">
        <f t="shared" si="55"/>
        <v>0</v>
      </c>
      <c r="DJ216" s="119">
        <f t="shared" si="56"/>
        <v>0</v>
      </c>
      <c r="DK216" s="126" t="str">
        <f t="shared" si="57"/>
        <v>2</v>
      </c>
      <c r="DL216" s="126">
        <f t="shared" ca="1" si="58"/>
        <v>0</v>
      </c>
      <c r="DM216" s="119">
        <f ca="1">IF($K216&lt;&gt;1,IF(ISNUMBER(INDEX(Import.PLE,$K216,DM$16)),IF(INDEX(Import.PLE,$K216,DM$16)&lt;=mediçao,BM216,0),0),PLE!$AA$28*BM216)</f>
        <v>0</v>
      </c>
      <c r="DN216" s="119">
        <f ca="1">IF($K216&lt;&gt;1,IF(ISNUMBER(INDEX(Import.PLE,$K216,DN$16)),IF(INDEX(Import.PLE,$K216,DN$16)&lt;=mediçao,BN216,0),0),PLE!$AA$28*BN216)</f>
        <v>0</v>
      </c>
      <c r="DO216" s="119">
        <f ca="1">IF($K216&lt;&gt;1,IF(ISNUMBER(INDEX(Import.PLE,$K216,DO$16)),IF(INDEX(Import.PLE,$K216,DO$16)&lt;=mediçao,BO216,0),0),PLE!$AA$28*BO216)</f>
        <v>0</v>
      </c>
      <c r="DP216" s="119">
        <f ca="1">IF($K216&lt;&gt;1,IF(ISNUMBER(INDEX(Import.PLE,$K216,DP$16)),IF(INDEX(Import.PLE,$K216,DP$16)&lt;=mediçao,BP216,0),0),PLE!$AA$28*BP216)</f>
        <v>0</v>
      </c>
      <c r="DQ216" s="119">
        <f ca="1">IF($K216&lt;&gt;1,IF(ISNUMBER(INDEX(Import.PLE,$K216,DQ$16)),IF(INDEX(Import.PLE,$K216,DQ$16)&lt;=mediçao,BQ216,0),0),PLE!$AA$28*BQ216)</f>
        <v>0</v>
      </c>
      <c r="DR216" s="119">
        <f ca="1">IF($K216&lt;&gt;1,IF(ISNUMBER(INDEX(Import.PLE,$K216,DR$16)),IF(INDEX(Import.PLE,$K216,DR$16)&lt;=mediçao,BR216,0),0),PLE!$AA$28*BR216)</f>
        <v>0</v>
      </c>
      <c r="DS216" s="119">
        <f ca="1">IF($K216&lt;&gt;1,IF(ISNUMBER(INDEX(Import.PLE,$K216,DS$16)),IF(INDEX(Import.PLE,$K216,DS$16)&lt;=mediçao,BS216,0),0),PLE!$AA$28*BS216)</f>
        <v>0</v>
      </c>
      <c r="DT216" s="119">
        <f ca="1">IF($K216&lt;&gt;1,IF(ISNUMBER(INDEX(Import.PLE,$K216,DT$16)),IF(INDEX(Import.PLE,$K216,DT$16)&lt;=mediçao,BT216,0),0),PLE!$AA$28*BT216)</f>
        <v>0</v>
      </c>
      <c r="DU216" s="119">
        <f ca="1">IF($K216&lt;&gt;1,IF(ISNUMBER(INDEX(Import.PLE,$K216,DU$16)),IF(INDEX(Import.PLE,$K216,DU$16)&lt;=mediçao,BU216,0),0),PLE!$AA$28*BU216)</f>
        <v>0</v>
      </c>
      <c r="DV216" s="119">
        <f ca="1">IF($K216&lt;&gt;1,IF(ISNUMBER(INDEX(Import.PLE,$K216,DV$16)),IF(INDEX(Import.PLE,$K216,DV$16)&lt;=mediçao,BV216,0),0),PLE!$AA$28*BV216)</f>
        <v>0</v>
      </c>
      <c r="DW216" s="119">
        <f ca="1">IF($K216&lt;&gt;1,IF(ISNUMBER(INDEX(Import.PLE,$K216,DW$16)),IF(INDEX(Import.PLE,$K216,DW$16)&lt;=mediçao,BW216,0),0),PLE!$AA$28*BW216)</f>
        <v>0</v>
      </c>
      <c r="DX216" s="119">
        <f ca="1">IF($K216&lt;&gt;1,IF(ISNUMBER(INDEX(Import.PLE,$K216,DX$16)),IF(INDEX(Import.PLE,$K216,DX$16)&lt;=mediçao,BX216,0),0),PLE!$AA$28*BX216)</f>
        <v>0</v>
      </c>
      <c r="DY216" s="119">
        <f ca="1">IF($K216&lt;&gt;1,IF(ISNUMBER(INDEX(Import.PLE,$K216,DY$16)),IF(INDEX(Import.PLE,$K216,DY$16)&lt;=mediçao,BY216,0),0),PLE!$AA$28*BY216)</f>
        <v>0</v>
      </c>
      <c r="DZ216" s="119">
        <f ca="1">IF($K216&lt;&gt;1,IF(ISNUMBER(INDEX(Import.PLE,$K216,DZ$16)),IF(INDEX(Import.PLE,$K216,DZ$16)&lt;=mediçao,BZ216,0),0),PLE!$AA$28*BZ216)</f>
        <v>0</v>
      </c>
      <c r="EA216" s="119">
        <f ca="1">IF($K216&lt;&gt;1,IF(ISNUMBER(INDEX(Import.PLE,$K216,EA$16)),IF(INDEX(Import.PLE,$K216,EA$16)&lt;=mediçao,CA216,0),0),PLE!$AA$28*CA216)</f>
        <v>0</v>
      </c>
      <c r="EB216" s="119">
        <f ca="1">IF($K216&lt;&gt;1,IF(ISNUMBER(INDEX(Import.PLE,$K216,EB$16)),IF(INDEX(Import.PLE,$K216,EB$16)&lt;=mediçao,CB216,0),0),PLE!$AA$28*CB216)</f>
        <v>0</v>
      </c>
      <c r="EC216" s="119">
        <f ca="1">IF($K216&lt;&gt;1,IF(ISNUMBER(INDEX(Import.PLE,$K216,EC$16)),IF(INDEX(Import.PLE,$K216,EC$16)&lt;=mediçao,CC216,0),0),PLE!$AA$28*CC216)</f>
        <v>0</v>
      </c>
      <c r="ED216" s="119">
        <f ca="1">IF($K216&lt;&gt;1,IF(ISNUMBER(INDEX(Import.PLE,$K216,ED$16)),IF(INDEX(Import.PLE,$K216,ED$16)&lt;=mediçao,CD216,0),0),PLE!$AA$28*CD216)</f>
        <v>0</v>
      </c>
      <c r="EE216" s="119">
        <f ca="1">IF($K216&lt;&gt;1,IF(ISNUMBER(INDEX(Import.PLE,$K216,EE$16)),IF(INDEX(Import.PLE,$K216,EE$16)&lt;=mediçao,CE216,0),0),PLE!$AA$28*CE216)</f>
        <v>0</v>
      </c>
      <c r="EF216" s="119">
        <f ca="1">IF($K216&lt;&gt;1,IF(ISNUMBER(INDEX(Import.PLE,$K216,EF$16)),IF(INDEX(Import.PLE,$K216,EF$16)&lt;=mediçao,CF216,0),0),PLE!$AA$28*CF216)</f>
        <v>0</v>
      </c>
      <c r="EG216" s="119">
        <f ca="1">IF($K216&lt;&gt;1,IF(ISNUMBER(INDEX(Import.PLE,$K216,EG$16)),IF(INDEX(Import.PLE,$K216,EG$16)&lt;=mediçao,CG216,0),0),PLE!$AA$28*CG216)</f>
        <v>0</v>
      </c>
      <c r="EH216" s="119">
        <f ca="1">IF($K216&lt;&gt;1,IF(ISNUMBER(INDEX(Import.PLE,$K216,EH$16)),IF(INDEX(Import.PLE,$K216,EH$16)&lt;=mediçao,CH216,0),0),PLE!$AA$28*CH216)</f>
        <v>0</v>
      </c>
      <c r="EI216" s="119">
        <f ca="1">IF($K216&lt;&gt;1,IF(ISNUMBER(INDEX(Import.PLE,$K216,EI$16)),IF(INDEX(Import.PLE,$K216,EI$16)&lt;=mediçao,CI216,0),0),PLE!$AA$28*CI216)</f>
        <v>0</v>
      </c>
      <c r="EJ216" s="119">
        <f ca="1">IF($K216&lt;&gt;1,IF(ISNUMBER(INDEX(Import.PLE,$K216,EJ$16)),IF(INDEX(Import.PLE,$K216,EJ$16)&lt;=mediçao,CJ216,0),0),PLE!$AA$28*CJ216)</f>
        <v>0</v>
      </c>
      <c r="EK216" s="119">
        <f ca="1">IF($K216&lt;&gt;1,IF(ISNUMBER(INDEX(Import.PLE,$K216,EK$16)),IF(INDEX(Import.PLE,$K216,EK$16)&lt;=mediçao,CK216,0),0),PLE!$AA$28*CK216)</f>
        <v>0</v>
      </c>
      <c r="EL216" s="119">
        <f ca="1">IF($K216&lt;&gt;1,IF(ISNUMBER(INDEX(Import.PLE,$K216,EL$16)),IF(INDEX(Import.PLE,$K216,EL$16)&lt;=mediçao,CL216,0),0),PLE!$AA$28*CL216)</f>
        <v>0</v>
      </c>
      <c r="EM216" s="119">
        <f ca="1">IF($K216&lt;&gt;1,IF(ISNUMBER(INDEX(Import.PLE,$K216,EM$16)),IF(INDEX(Import.PLE,$K216,EM$16)&lt;=mediçao,CM216,0),0),PLE!$AA$28*CM216)</f>
        <v>0</v>
      </c>
      <c r="EN216" s="119">
        <f ca="1">IF($K216&lt;&gt;1,IF(ISNUMBER(INDEX(Import.PLE,$K216,EN$16)),IF(INDEX(Import.PLE,$K216,EN$16)&lt;=mediçao,CN216,0),0),PLE!$AA$28*CN216)</f>
        <v>0</v>
      </c>
      <c r="EO216" s="119">
        <f ca="1">IF($K216&lt;&gt;1,IF(ISNUMBER(INDEX(Import.PLE,$K216,EO$16)),IF(INDEX(Import.PLE,$K216,EO$16)&lt;=mediçao,CO216,0),0),PLE!$AA$28*CO216)</f>
        <v>0</v>
      </c>
      <c r="EP216" s="119">
        <f ca="1">IF($K216&lt;&gt;1,IF(ISNUMBER(INDEX(Import.PLE,$K216,EP$16)),IF(INDEX(Import.PLE,$K216,EP$16)&lt;=mediçao,CP216,0),0),PLE!$AA$28*CP216)</f>
        <v>0</v>
      </c>
      <c r="EQ216" s="119">
        <f ca="1">IF($K216&lt;&gt;1,IF(ISNUMBER(INDEX(Import.PLE,$K216,EQ$16)),IF(INDEX(Import.PLE,$K216,EQ$16)&lt;=mediçao,CQ216,0),0),PLE!$AA$28*CQ216)</f>
        <v>0</v>
      </c>
      <c r="ER216" s="119">
        <f ca="1">IF($K216&lt;&gt;1,IF(ISNUMBER(INDEX(Import.PLE,$K216,ER$16)),IF(INDEX(Import.PLE,$K216,ER$16)&lt;=mediçao,CR216,0),0),PLE!$AA$28*CR216)</f>
        <v>0</v>
      </c>
      <c r="ES216" s="119">
        <f ca="1">IF($K216&lt;&gt;1,IF(ISNUMBER(INDEX(Import.PLE,$K216,ES$16)),IF(INDEX(Import.PLE,$K216,ES$16)&lt;=mediçao,CS216,0),0),PLE!$AA$28*CS216)</f>
        <v>0</v>
      </c>
      <c r="ET216" s="119">
        <f ca="1">IF($K216&lt;&gt;1,IF(ISNUMBER(INDEX(Import.PLE,$K216,ET$16)),IF(INDEX(Import.PLE,$K216,ET$16)&lt;=mediçao,CT216,0),0),PLE!$AA$28*CT216)</f>
        <v>0</v>
      </c>
      <c r="EU216" s="119">
        <f ca="1">IF($K216&lt;&gt;1,IF(ISNUMBER(INDEX(Import.PLE,$K216,EU$16)),IF(INDEX(Import.PLE,$K216,EU$16)&lt;=mediçao,CU216,0),0),PLE!$AA$28*CU216)</f>
        <v>0</v>
      </c>
      <c r="EV216" s="119">
        <f ca="1">IF($K216&lt;&gt;1,IF(ISNUMBER(INDEX(Import.PLE,$K216,EV$16)),IF(INDEX(Import.PLE,$K216,EV$16)&lt;=mediçao,CV216,0),0),PLE!$AA$28*CV216)</f>
        <v>0</v>
      </c>
      <c r="EW216" s="119">
        <f ca="1">IF($K216&lt;&gt;1,IF(ISNUMBER(INDEX(Import.PLE,$K216,EW$16)),IF(INDEX(Import.PLE,$K216,EW$16)&lt;=mediçao,CW216,0),0),PLE!$AA$28*CW216)</f>
        <v>0</v>
      </c>
      <c r="EX216" s="119">
        <f ca="1">IF($K216&lt;&gt;1,IF(ISNUMBER(INDEX(Import.PLE,$K216,EX$16)),IF(INDEX(Import.PLE,$K216,EX$16)&lt;=mediçao,CX216,0),0),PLE!$AA$28*CX216)</f>
        <v>0</v>
      </c>
      <c r="EY216" s="119">
        <f ca="1">IF($K216&lt;&gt;1,IF(ISNUMBER(INDEX(Import.PLE,$K216,EY$16)),IF(INDEX(Import.PLE,$K216,EY$16)&lt;=mediçao,CY216,0),0),PLE!$AA$28*CY216)</f>
        <v>0</v>
      </c>
      <c r="EZ216" s="119">
        <f ca="1">IF($K216&lt;&gt;1,IF(ISNUMBER(INDEX(Import.PLE,$K216,EZ$16)),IF(INDEX(Import.PLE,$K216,EZ$16)&lt;=mediçao,CZ216,0),0),PLE!$AA$28*CZ216)</f>
        <v>0</v>
      </c>
      <c r="FA216" s="119">
        <f ca="1">IF($K216&lt;&gt;1,IF(ISNUMBER(INDEX(Import.PLE,$K216,FA$16)),IF(INDEX(Import.PLE,$K216,FA$16)&lt;=mediçao,DA216,0),0),PLE!$AA$28*DA216)</f>
        <v>0</v>
      </c>
      <c r="FB216" s="119">
        <f ca="1">IF($K216&lt;&gt;1,IF(ISNUMBER(INDEX(Import.PLE,$K216,FB$16)),IF(INDEX(Import.PLE,$K216,FB$16)&lt;=mediçao,DB216,0),0),PLE!$AA$28*DB216)</f>
        <v>0</v>
      </c>
      <c r="FC216" s="119">
        <f ca="1">IF($K216&lt;&gt;1,IF(ISNUMBER(INDEX(Import.PLE,$K216,FC$16)),IF(INDEX(Import.PLE,$K216,FC$16)&lt;=mediçao,DC216,0),0),PLE!$AA$28*DC216)</f>
        <v>0</v>
      </c>
      <c r="FD216" s="119">
        <f ca="1">IF($K216&lt;&gt;1,IF(ISNUMBER(INDEX(Import.PLE,$K216,FD$16)),IF(INDEX(Import.PLE,$K216,FD$16)&lt;=mediçao,DD216,0),0),PLE!$AA$28*DD216)</f>
        <v>0</v>
      </c>
      <c r="FE216" s="119">
        <f ca="1">IF($K216&lt;&gt;1,IF(ISNUMBER(INDEX(Import.PLE,$K216,FE$16)),IF(INDEX(Import.PLE,$K216,FE$16)&lt;=mediçao,DE216,0),0),PLE!$AA$28*DE216)</f>
        <v>0</v>
      </c>
      <c r="FF216" s="119">
        <f ca="1">IF($K216&lt;&gt;1,IF(ISNUMBER(INDEX(Import.PLE,$K216,FF$16)),IF(INDEX(Import.PLE,$K216,FF$16)&lt;=mediçao,DF216,0),0),PLE!$AA$28*DF216)</f>
        <v>0</v>
      </c>
      <c r="FG216" s="119">
        <f ca="1">IF($K216&lt;&gt;1,IF(ISNUMBER(INDEX(Import.PLE,$K216,FG$16)),IF(INDEX(Import.PLE,$K216,FG$16)&lt;=mediçao,DG216,0),0),PLE!$AA$28*DG216)</f>
        <v>0</v>
      </c>
      <c r="FH216" s="119">
        <f ca="1">IF($K216&lt;&gt;1,IF(ISNUMBER(INDEX(Import.PLE,$K216,FH$16)),IF(INDEX(Import.PLE,$K216,FH$16)&lt;=mediçao,DH216,0),0),PLE!$AA$28*DH216)</f>
        <v>0</v>
      </c>
      <c r="FI216" s="119">
        <f ca="1">IF($K216&lt;&gt;1,IF(ISNUMBER(INDEX(Import.PLE,$K216,FI$16)),IF(INDEX(Import.PLE,$K216,FI$16)&lt;=mediçao,DI216,0),0),PLE!$AA$28*DI216)</f>
        <v>0</v>
      </c>
      <c r="FJ216" s="119">
        <f ca="1">IF($K216&lt;&gt;1,IF(ISNUMBER(INDEX(Import.PLE,$K216,FJ$16)),IF(INDEX(Import.PLE,$K216,FJ$16)&lt;=mediçao,DJ216,0),0),PLE!$AA$28*DJ216)</f>
        <v>0</v>
      </c>
    </row>
    <row r="217" spans="2:166" s="88" customFormat="1" ht="11.25" customHeight="1" x14ac:dyDescent="0.35">
      <c r="B217" s="118">
        <f t="shared" ca="1" si="3"/>
        <v>200</v>
      </c>
      <c r="C217" s="83" t="str">
        <f t="shared" si="4"/>
        <v>Serviço</v>
      </c>
      <c r="D217" s="138" t="s">
        <v>555</v>
      </c>
      <c r="E217" s="139" t="s">
        <v>699</v>
      </c>
      <c r="F217" s="137" t="s">
        <v>329</v>
      </c>
      <c r="G217" s="174">
        <f t="shared" si="5"/>
        <v>6</v>
      </c>
      <c r="H217" s="175">
        <f t="shared" si="6"/>
        <v>5.8500000000000005</v>
      </c>
      <c r="I217" s="176">
        <v>35.1</v>
      </c>
      <c r="J217" s="86"/>
      <c r="K217" s="168">
        <f>deactivatedados.form1</f>
        <v>27</v>
      </c>
      <c r="L217" s="167" t="s">
        <v>727</v>
      </c>
      <c r="M217" s="87"/>
      <c r="N217" s="181">
        <v>6</v>
      </c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M217" s="119">
        <f t="shared" ca="1" si="7"/>
        <v>35.1</v>
      </c>
      <c r="BN217" s="119">
        <f t="shared" si="8"/>
        <v>0</v>
      </c>
      <c r="BO217" s="119">
        <f t="shared" si="9"/>
        <v>0</v>
      </c>
      <c r="BP217" s="119">
        <f t="shared" si="10"/>
        <v>0</v>
      </c>
      <c r="BQ217" s="119">
        <f t="shared" si="11"/>
        <v>0</v>
      </c>
      <c r="BR217" s="119">
        <f t="shared" si="12"/>
        <v>0</v>
      </c>
      <c r="BS217" s="119">
        <f t="shared" si="13"/>
        <v>0</v>
      </c>
      <c r="BT217" s="119">
        <f t="shared" si="14"/>
        <v>0</v>
      </c>
      <c r="BU217" s="119">
        <f t="shared" si="15"/>
        <v>0</v>
      </c>
      <c r="BV217" s="119">
        <f t="shared" si="16"/>
        <v>0</v>
      </c>
      <c r="BW217" s="119">
        <f t="shared" si="17"/>
        <v>0</v>
      </c>
      <c r="BX217" s="119">
        <f t="shared" si="18"/>
        <v>0</v>
      </c>
      <c r="BY217" s="119">
        <f t="shared" si="19"/>
        <v>0</v>
      </c>
      <c r="BZ217" s="119">
        <f t="shared" si="20"/>
        <v>0</v>
      </c>
      <c r="CA217" s="119">
        <f t="shared" si="21"/>
        <v>0</v>
      </c>
      <c r="CB217" s="119">
        <f t="shared" si="22"/>
        <v>0</v>
      </c>
      <c r="CC217" s="119">
        <f t="shared" si="23"/>
        <v>0</v>
      </c>
      <c r="CD217" s="119">
        <f t="shared" si="24"/>
        <v>0</v>
      </c>
      <c r="CE217" s="119">
        <f t="shared" si="25"/>
        <v>0</v>
      </c>
      <c r="CF217" s="119">
        <f t="shared" si="26"/>
        <v>0</v>
      </c>
      <c r="CG217" s="119">
        <f t="shared" si="27"/>
        <v>0</v>
      </c>
      <c r="CH217" s="119">
        <f t="shared" si="28"/>
        <v>0</v>
      </c>
      <c r="CI217" s="119">
        <f t="shared" si="29"/>
        <v>0</v>
      </c>
      <c r="CJ217" s="119">
        <f t="shared" si="30"/>
        <v>0</v>
      </c>
      <c r="CK217" s="119">
        <f t="shared" si="31"/>
        <v>0</v>
      </c>
      <c r="CL217" s="119">
        <f t="shared" si="32"/>
        <v>0</v>
      </c>
      <c r="CM217" s="119">
        <f t="shared" si="33"/>
        <v>0</v>
      </c>
      <c r="CN217" s="119">
        <f t="shared" si="34"/>
        <v>0</v>
      </c>
      <c r="CO217" s="119">
        <f t="shared" si="35"/>
        <v>0</v>
      </c>
      <c r="CP217" s="119">
        <f t="shared" si="36"/>
        <v>0</v>
      </c>
      <c r="CQ217" s="119">
        <f t="shared" si="37"/>
        <v>0</v>
      </c>
      <c r="CR217" s="119">
        <f t="shared" si="38"/>
        <v>0</v>
      </c>
      <c r="CS217" s="119">
        <f t="shared" si="39"/>
        <v>0</v>
      </c>
      <c r="CT217" s="119">
        <f t="shared" si="40"/>
        <v>0</v>
      </c>
      <c r="CU217" s="119">
        <f t="shared" si="41"/>
        <v>0</v>
      </c>
      <c r="CV217" s="119">
        <f t="shared" si="42"/>
        <v>0</v>
      </c>
      <c r="CW217" s="119">
        <f t="shared" si="43"/>
        <v>0</v>
      </c>
      <c r="CX217" s="119">
        <f t="shared" si="44"/>
        <v>0</v>
      </c>
      <c r="CY217" s="119">
        <f t="shared" si="45"/>
        <v>0</v>
      </c>
      <c r="CZ217" s="119">
        <f t="shared" si="46"/>
        <v>0</v>
      </c>
      <c r="DA217" s="119">
        <f t="shared" si="47"/>
        <v>0</v>
      </c>
      <c r="DB217" s="119">
        <f t="shared" si="48"/>
        <v>0</v>
      </c>
      <c r="DC217" s="119">
        <f t="shared" si="49"/>
        <v>0</v>
      </c>
      <c r="DD217" s="119">
        <f t="shared" si="50"/>
        <v>0</v>
      </c>
      <c r="DE217" s="119">
        <f t="shared" si="51"/>
        <v>0</v>
      </c>
      <c r="DF217" s="119">
        <f t="shared" si="52"/>
        <v>0</v>
      </c>
      <c r="DG217" s="119">
        <f t="shared" si="53"/>
        <v>0</v>
      </c>
      <c r="DH217" s="119">
        <f t="shared" si="54"/>
        <v>0</v>
      </c>
      <c r="DI217" s="119">
        <f t="shared" si="55"/>
        <v>0</v>
      </c>
      <c r="DJ217" s="119">
        <f t="shared" si="56"/>
        <v>0</v>
      </c>
      <c r="DK217" s="126" t="str">
        <f t="shared" si="57"/>
        <v>2</v>
      </c>
      <c r="DL217" s="126">
        <f t="shared" ca="1" si="58"/>
        <v>0</v>
      </c>
      <c r="DM217" s="119">
        <f ca="1">IF($K217&lt;&gt;1,IF(ISNUMBER(INDEX(Import.PLE,$K217,DM$16)),IF(INDEX(Import.PLE,$K217,DM$16)&lt;=mediçao,BM217,0),0),PLE!$AA$28*BM217)</f>
        <v>0</v>
      </c>
      <c r="DN217" s="119">
        <f ca="1">IF($K217&lt;&gt;1,IF(ISNUMBER(INDEX(Import.PLE,$K217,DN$16)),IF(INDEX(Import.PLE,$K217,DN$16)&lt;=mediçao,BN217,0),0),PLE!$AA$28*BN217)</f>
        <v>0</v>
      </c>
      <c r="DO217" s="119">
        <f ca="1">IF($K217&lt;&gt;1,IF(ISNUMBER(INDEX(Import.PLE,$K217,DO$16)),IF(INDEX(Import.PLE,$K217,DO$16)&lt;=mediçao,BO217,0),0),PLE!$AA$28*BO217)</f>
        <v>0</v>
      </c>
      <c r="DP217" s="119">
        <f ca="1">IF($K217&lt;&gt;1,IF(ISNUMBER(INDEX(Import.PLE,$K217,DP$16)),IF(INDEX(Import.PLE,$K217,DP$16)&lt;=mediçao,BP217,0),0),PLE!$AA$28*BP217)</f>
        <v>0</v>
      </c>
      <c r="DQ217" s="119">
        <f ca="1">IF($K217&lt;&gt;1,IF(ISNUMBER(INDEX(Import.PLE,$K217,DQ$16)),IF(INDEX(Import.PLE,$K217,DQ$16)&lt;=mediçao,BQ217,0),0),PLE!$AA$28*BQ217)</f>
        <v>0</v>
      </c>
      <c r="DR217" s="119">
        <f ca="1">IF($K217&lt;&gt;1,IF(ISNUMBER(INDEX(Import.PLE,$K217,DR$16)),IF(INDEX(Import.PLE,$K217,DR$16)&lt;=mediçao,BR217,0),0),PLE!$AA$28*BR217)</f>
        <v>0</v>
      </c>
      <c r="DS217" s="119">
        <f ca="1">IF($K217&lt;&gt;1,IF(ISNUMBER(INDEX(Import.PLE,$K217,DS$16)),IF(INDEX(Import.PLE,$K217,DS$16)&lt;=mediçao,BS217,0),0),PLE!$AA$28*BS217)</f>
        <v>0</v>
      </c>
      <c r="DT217" s="119">
        <f ca="1">IF($K217&lt;&gt;1,IF(ISNUMBER(INDEX(Import.PLE,$K217,DT$16)),IF(INDEX(Import.PLE,$K217,DT$16)&lt;=mediçao,BT217,0),0),PLE!$AA$28*BT217)</f>
        <v>0</v>
      </c>
      <c r="DU217" s="119">
        <f ca="1">IF($K217&lt;&gt;1,IF(ISNUMBER(INDEX(Import.PLE,$K217,DU$16)),IF(INDEX(Import.PLE,$K217,DU$16)&lt;=mediçao,BU217,0),0),PLE!$AA$28*BU217)</f>
        <v>0</v>
      </c>
      <c r="DV217" s="119">
        <f ca="1">IF($K217&lt;&gt;1,IF(ISNUMBER(INDEX(Import.PLE,$K217,DV$16)),IF(INDEX(Import.PLE,$K217,DV$16)&lt;=mediçao,BV217,0),0),PLE!$AA$28*BV217)</f>
        <v>0</v>
      </c>
      <c r="DW217" s="119">
        <f ca="1">IF($K217&lt;&gt;1,IF(ISNUMBER(INDEX(Import.PLE,$K217,DW$16)),IF(INDEX(Import.PLE,$K217,DW$16)&lt;=mediçao,BW217,0),0),PLE!$AA$28*BW217)</f>
        <v>0</v>
      </c>
      <c r="DX217" s="119">
        <f ca="1">IF($K217&lt;&gt;1,IF(ISNUMBER(INDEX(Import.PLE,$K217,DX$16)),IF(INDEX(Import.PLE,$K217,DX$16)&lt;=mediçao,BX217,0),0),PLE!$AA$28*BX217)</f>
        <v>0</v>
      </c>
      <c r="DY217" s="119">
        <f ca="1">IF($K217&lt;&gt;1,IF(ISNUMBER(INDEX(Import.PLE,$K217,DY$16)),IF(INDEX(Import.PLE,$K217,DY$16)&lt;=mediçao,BY217,0),0),PLE!$AA$28*BY217)</f>
        <v>0</v>
      </c>
      <c r="DZ217" s="119">
        <f ca="1">IF($K217&lt;&gt;1,IF(ISNUMBER(INDEX(Import.PLE,$K217,DZ$16)),IF(INDEX(Import.PLE,$K217,DZ$16)&lt;=mediçao,BZ217,0),0),PLE!$AA$28*BZ217)</f>
        <v>0</v>
      </c>
      <c r="EA217" s="119">
        <f ca="1">IF($K217&lt;&gt;1,IF(ISNUMBER(INDEX(Import.PLE,$K217,EA$16)),IF(INDEX(Import.PLE,$K217,EA$16)&lt;=mediçao,CA217,0),0),PLE!$AA$28*CA217)</f>
        <v>0</v>
      </c>
      <c r="EB217" s="119">
        <f ca="1">IF($K217&lt;&gt;1,IF(ISNUMBER(INDEX(Import.PLE,$K217,EB$16)),IF(INDEX(Import.PLE,$K217,EB$16)&lt;=mediçao,CB217,0),0),PLE!$AA$28*CB217)</f>
        <v>0</v>
      </c>
      <c r="EC217" s="119">
        <f ca="1">IF($K217&lt;&gt;1,IF(ISNUMBER(INDEX(Import.PLE,$K217,EC$16)),IF(INDEX(Import.PLE,$K217,EC$16)&lt;=mediçao,CC217,0),0),PLE!$AA$28*CC217)</f>
        <v>0</v>
      </c>
      <c r="ED217" s="119">
        <f ca="1">IF($K217&lt;&gt;1,IF(ISNUMBER(INDEX(Import.PLE,$K217,ED$16)),IF(INDEX(Import.PLE,$K217,ED$16)&lt;=mediçao,CD217,0),0),PLE!$AA$28*CD217)</f>
        <v>0</v>
      </c>
      <c r="EE217" s="119">
        <f ca="1">IF($K217&lt;&gt;1,IF(ISNUMBER(INDEX(Import.PLE,$K217,EE$16)),IF(INDEX(Import.PLE,$K217,EE$16)&lt;=mediçao,CE217,0),0),PLE!$AA$28*CE217)</f>
        <v>0</v>
      </c>
      <c r="EF217" s="119">
        <f ca="1">IF($K217&lt;&gt;1,IF(ISNUMBER(INDEX(Import.PLE,$K217,EF$16)),IF(INDEX(Import.PLE,$K217,EF$16)&lt;=mediçao,CF217,0),0),PLE!$AA$28*CF217)</f>
        <v>0</v>
      </c>
      <c r="EG217" s="119">
        <f ca="1">IF($K217&lt;&gt;1,IF(ISNUMBER(INDEX(Import.PLE,$K217,EG$16)),IF(INDEX(Import.PLE,$K217,EG$16)&lt;=mediçao,CG217,0),0),PLE!$AA$28*CG217)</f>
        <v>0</v>
      </c>
      <c r="EH217" s="119">
        <f ca="1">IF($K217&lt;&gt;1,IF(ISNUMBER(INDEX(Import.PLE,$K217,EH$16)),IF(INDEX(Import.PLE,$K217,EH$16)&lt;=mediçao,CH217,0),0),PLE!$AA$28*CH217)</f>
        <v>0</v>
      </c>
      <c r="EI217" s="119">
        <f ca="1">IF($K217&lt;&gt;1,IF(ISNUMBER(INDEX(Import.PLE,$K217,EI$16)),IF(INDEX(Import.PLE,$K217,EI$16)&lt;=mediçao,CI217,0),0),PLE!$AA$28*CI217)</f>
        <v>0</v>
      </c>
      <c r="EJ217" s="119">
        <f ca="1">IF($K217&lt;&gt;1,IF(ISNUMBER(INDEX(Import.PLE,$K217,EJ$16)),IF(INDEX(Import.PLE,$K217,EJ$16)&lt;=mediçao,CJ217,0),0),PLE!$AA$28*CJ217)</f>
        <v>0</v>
      </c>
      <c r="EK217" s="119">
        <f ca="1">IF($K217&lt;&gt;1,IF(ISNUMBER(INDEX(Import.PLE,$K217,EK$16)),IF(INDEX(Import.PLE,$K217,EK$16)&lt;=mediçao,CK217,0),0),PLE!$AA$28*CK217)</f>
        <v>0</v>
      </c>
      <c r="EL217" s="119">
        <f ca="1">IF($K217&lt;&gt;1,IF(ISNUMBER(INDEX(Import.PLE,$K217,EL$16)),IF(INDEX(Import.PLE,$K217,EL$16)&lt;=mediçao,CL217,0),0),PLE!$AA$28*CL217)</f>
        <v>0</v>
      </c>
      <c r="EM217" s="119">
        <f ca="1">IF($K217&lt;&gt;1,IF(ISNUMBER(INDEX(Import.PLE,$K217,EM$16)),IF(INDEX(Import.PLE,$K217,EM$16)&lt;=mediçao,CM217,0),0),PLE!$AA$28*CM217)</f>
        <v>0</v>
      </c>
      <c r="EN217" s="119">
        <f ca="1">IF($K217&lt;&gt;1,IF(ISNUMBER(INDEX(Import.PLE,$K217,EN$16)),IF(INDEX(Import.PLE,$K217,EN$16)&lt;=mediçao,CN217,0),0),PLE!$AA$28*CN217)</f>
        <v>0</v>
      </c>
      <c r="EO217" s="119">
        <f ca="1">IF($K217&lt;&gt;1,IF(ISNUMBER(INDEX(Import.PLE,$K217,EO$16)),IF(INDEX(Import.PLE,$K217,EO$16)&lt;=mediçao,CO217,0),0),PLE!$AA$28*CO217)</f>
        <v>0</v>
      </c>
      <c r="EP217" s="119">
        <f ca="1">IF($K217&lt;&gt;1,IF(ISNUMBER(INDEX(Import.PLE,$K217,EP$16)),IF(INDEX(Import.PLE,$K217,EP$16)&lt;=mediçao,CP217,0),0),PLE!$AA$28*CP217)</f>
        <v>0</v>
      </c>
      <c r="EQ217" s="119">
        <f ca="1">IF($K217&lt;&gt;1,IF(ISNUMBER(INDEX(Import.PLE,$K217,EQ$16)),IF(INDEX(Import.PLE,$K217,EQ$16)&lt;=mediçao,CQ217,0),0),PLE!$AA$28*CQ217)</f>
        <v>0</v>
      </c>
      <c r="ER217" s="119">
        <f ca="1">IF($K217&lt;&gt;1,IF(ISNUMBER(INDEX(Import.PLE,$K217,ER$16)),IF(INDEX(Import.PLE,$K217,ER$16)&lt;=mediçao,CR217,0),0),PLE!$AA$28*CR217)</f>
        <v>0</v>
      </c>
      <c r="ES217" s="119">
        <f ca="1">IF($K217&lt;&gt;1,IF(ISNUMBER(INDEX(Import.PLE,$K217,ES$16)),IF(INDEX(Import.PLE,$K217,ES$16)&lt;=mediçao,CS217,0),0),PLE!$AA$28*CS217)</f>
        <v>0</v>
      </c>
      <c r="ET217" s="119">
        <f ca="1">IF($K217&lt;&gt;1,IF(ISNUMBER(INDEX(Import.PLE,$K217,ET$16)),IF(INDEX(Import.PLE,$K217,ET$16)&lt;=mediçao,CT217,0),0),PLE!$AA$28*CT217)</f>
        <v>0</v>
      </c>
      <c r="EU217" s="119">
        <f ca="1">IF($K217&lt;&gt;1,IF(ISNUMBER(INDEX(Import.PLE,$K217,EU$16)),IF(INDEX(Import.PLE,$K217,EU$16)&lt;=mediçao,CU217,0),0),PLE!$AA$28*CU217)</f>
        <v>0</v>
      </c>
      <c r="EV217" s="119">
        <f ca="1">IF($K217&lt;&gt;1,IF(ISNUMBER(INDEX(Import.PLE,$K217,EV$16)),IF(INDEX(Import.PLE,$K217,EV$16)&lt;=mediçao,CV217,0),0),PLE!$AA$28*CV217)</f>
        <v>0</v>
      </c>
      <c r="EW217" s="119">
        <f ca="1">IF($K217&lt;&gt;1,IF(ISNUMBER(INDEX(Import.PLE,$K217,EW$16)),IF(INDEX(Import.PLE,$K217,EW$16)&lt;=mediçao,CW217,0),0),PLE!$AA$28*CW217)</f>
        <v>0</v>
      </c>
      <c r="EX217" s="119">
        <f ca="1">IF($K217&lt;&gt;1,IF(ISNUMBER(INDEX(Import.PLE,$K217,EX$16)),IF(INDEX(Import.PLE,$K217,EX$16)&lt;=mediçao,CX217,0),0),PLE!$AA$28*CX217)</f>
        <v>0</v>
      </c>
      <c r="EY217" s="119">
        <f ca="1">IF($K217&lt;&gt;1,IF(ISNUMBER(INDEX(Import.PLE,$K217,EY$16)),IF(INDEX(Import.PLE,$K217,EY$16)&lt;=mediçao,CY217,0),0),PLE!$AA$28*CY217)</f>
        <v>0</v>
      </c>
      <c r="EZ217" s="119">
        <f ca="1">IF($K217&lt;&gt;1,IF(ISNUMBER(INDEX(Import.PLE,$K217,EZ$16)),IF(INDEX(Import.PLE,$K217,EZ$16)&lt;=mediçao,CZ217,0),0),PLE!$AA$28*CZ217)</f>
        <v>0</v>
      </c>
      <c r="FA217" s="119">
        <f ca="1">IF($K217&lt;&gt;1,IF(ISNUMBER(INDEX(Import.PLE,$K217,FA$16)),IF(INDEX(Import.PLE,$K217,FA$16)&lt;=mediçao,DA217,0),0),PLE!$AA$28*DA217)</f>
        <v>0</v>
      </c>
      <c r="FB217" s="119">
        <f ca="1">IF($K217&lt;&gt;1,IF(ISNUMBER(INDEX(Import.PLE,$K217,FB$16)),IF(INDEX(Import.PLE,$K217,FB$16)&lt;=mediçao,DB217,0),0),PLE!$AA$28*DB217)</f>
        <v>0</v>
      </c>
      <c r="FC217" s="119">
        <f ca="1">IF($K217&lt;&gt;1,IF(ISNUMBER(INDEX(Import.PLE,$K217,FC$16)),IF(INDEX(Import.PLE,$K217,FC$16)&lt;=mediçao,DC217,0),0),PLE!$AA$28*DC217)</f>
        <v>0</v>
      </c>
      <c r="FD217" s="119">
        <f ca="1">IF($K217&lt;&gt;1,IF(ISNUMBER(INDEX(Import.PLE,$K217,FD$16)),IF(INDEX(Import.PLE,$K217,FD$16)&lt;=mediçao,DD217,0),0),PLE!$AA$28*DD217)</f>
        <v>0</v>
      </c>
      <c r="FE217" s="119">
        <f ca="1">IF($K217&lt;&gt;1,IF(ISNUMBER(INDEX(Import.PLE,$K217,FE$16)),IF(INDEX(Import.PLE,$K217,FE$16)&lt;=mediçao,DE217,0),0),PLE!$AA$28*DE217)</f>
        <v>0</v>
      </c>
      <c r="FF217" s="119">
        <f ca="1">IF($K217&lt;&gt;1,IF(ISNUMBER(INDEX(Import.PLE,$K217,FF$16)),IF(INDEX(Import.PLE,$K217,FF$16)&lt;=mediçao,DF217,0),0),PLE!$AA$28*DF217)</f>
        <v>0</v>
      </c>
      <c r="FG217" s="119">
        <f ca="1">IF($K217&lt;&gt;1,IF(ISNUMBER(INDEX(Import.PLE,$K217,FG$16)),IF(INDEX(Import.PLE,$K217,FG$16)&lt;=mediçao,DG217,0),0),PLE!$AA$28*DG217)</f>
        <v>0</v>
      </c>
      <c r="FH217" s="119">
        <f ca="1">IF($K217&lt;&gt;1,IF(ISNUMBER(INDEX(Import.PLE,$K217,FH$16)),IF(INDEX(Import.PLE,$K217,FH$16)&lt;=mediçao,DH217,0),0),PLE!$AA$28*DH217)</f>
        <v>0</v>
      </c>
      <c r="FI217" s="119">
        <f ca="1">IF($K217&lt;&gt;1,IF(ISNUMBER(INDEX(Import.PLE,$K217,FI$16)),IF(INDEX(Import.PLE,$K217,FI$16)&lt;=mediçao,DI217,0),0),PLE!$AA$28*DI217)</f>
        <v>0</v>
      </c>
      <c r="FJ217" s="119">
        <f ca="1">IF($K217&lt;&gt;1,IF(ISNUMBER(INDEX(Import.PLE,$K217,FJ$16)),IF(INDEX(Import.PLE,$K217,FJ$16)&lt;=mediçao,DJ217,0),0),PLE!$AA$28*DJ217)</f>
        <v>0</v>
      </c>
    </row>
    <row r="218" spans="2:166" s="88" customFormat="1" ht="11.25" customHeight="1" x14ac:dyDescent="0.35">
      <c r="B218" s="118">
        <f t="shared" ca="1" si="3"/>
        <v>201</v>
      </c>
      <c r="C218" s="83" t="str">
        <f t="shared" si="4"/>
        <v>Serviço</v>
      </c>
      <c r="D218" s="138" t="s">
        <v>556</v>
      </c>
      <c r="E218" s="139" t="s">
        <v>557</v>
      </c>
      <c r="F218" s="137" t="s">
        <v>393</v>
      </c>
      <c r="G218" s="174">
        <f t="shared" si="5"/>
        <v>3</v>
      </c>
      <c r="H218" s="175">
        <f t="shared" si="6"/>
        <v>2.2200000000000002</v>
      </c>
      <c r="I218" s="176">
        <v>6.66</v>
      </c>
      <c r="J218" s="86"/>
      <c r="K218" s="168">
        <f>deactivatedados.form1</f>
        <v>27</v>
      </c>
      <c r="L218" s="167" t="s">
        <v>727</v>
      </c>
      <c r="M218" s="87"/>
      <c r="N218" s="181">
        <v>3</v>
      </c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M218" s="119">
        <f t="shared" ca="1" si="7"/>
        <v>6.66</v>
      </c>
      <c r="BN218" s="119">
        <f t="shared" si="8"/>
        <v>0</v>
      </c>
      <c r="BO218" s="119">
        <f t="shared" si="9"/>
        <v>0</v>
      </c>
      <c r="BP218" s="119">
        <f t="shared" si="10"/>
        <v>0</v>
      </c>
      <c r="BQ218" s="119">
        <f t="shared" si="11"/>
        <v>0</v>
      </c>
      <c r="BR218" s="119">
        <f t="shared" si="12"/>
        <v>0</v>
      </c>
      <c r="BS218" s="119">
        <f t="shared" si="13"/>
        <v>0</v>
      </c>
      <c r="BT218" s="119">
        <f t="shared" si="14"/>
        <v>0</v>
      </c>
      <c r="BU218" s="119">
        <f t="shared" si="15"/>
        <v>0</v>
      </c>
      <c r="BV218" s="119">
        <f t="shared" si="16"/>
        <v>0</v>
      </c>
      <c r="BW218" s="119">
        <f t="shared" si="17"/>
        <v>0</v>
      </c>
      <c r="BX218" s="119">
        <f t="shared" si="18"/>
        <v>0</v>
      </c>
      <c r="BY218" s="119">
        <f t="shared" si="19"/>
        <v>0</v>
      </c>
      <c r="BZ218" s="119">
        <f t="shared" si="20"/>
        <v>0</v>
      </c>
      <c r="CA218" s="119">
        <f t="shared" si="21"/>
        <v>0</v>
      </c>
      <c r="CB218" s="119">
        <f t="shared" si="22"/>
        <v>0</v>
      </c>
      <c r="CC218" s="119">
        <f t="shared" si="23"/>
        <v>0</v>
      </c>
      <c r="CD218" s="119">
        <f t="shared" si="24"/>
        <v>0</v>
      </c>
      <c r="CE218" s="119">
        <f t="shared" si="25"/>
        <v>0</v>
      </c>
      <c r="CF218" s="119">
        <f t="shared" si="26"/>
        <v>0</v>
      </c>
      <c r="CG218" s="119">
        <f t="shared" si="27"/>
        <v>0</v>
      </c>
      <c r="CH218" s="119">
        <f t="shared" si="28"/>
        <v>0</v>
      </c>
      <c r="CI218" s="119">
        <f t="shared" si="29"/>
        <v>0</v>
      </c>
      <c r="CJ218" s="119">
        <f t="shared" si="30"/>
        <v>0</v>
      </c>
      <c r="CK218" s="119">
        <f t="shared" si="31"/>
        <v>0</v>
      </c>
      <c r="CL218" s="119">
        <f t="shared" si="32"/>
        <v>0</v>
      </c>
      <c r="CM218" s="119">
        <f t="shared" si="33"/>
        <v>0</v>
      </c>
      <c r="CN218" s="119">
        <f t="shared" si="34"/>
        <v>0</v>
      </c>
      <c r="CO218" s="119">
        <f t="shared" si="35"/>
        <v>0</v>
      </c>
      <c r="CP218" s="119">
        <f t="shared" si="36"/>
        <v>0</v>
      </c>
      <c r="CQ218" s="119">
        <f t="shared" si="37"/>
        <v>0</v>
      </c>
      <c r="CR218" s="119">
        <f t="shared" si="38"/>
        <v>0</v>
      </c>
      <c r="CS218" s="119">
        <f t="shared" si="39"/>
        <v>0</v>
      </c>
      <c r="CT218" s="119">
        <f t="shared" si="40"/>
        <v>0</v>
      </c>
      <c r="CU218" s="119">
        <f t="shared" si="41"/>
        <v>0</v>
      </c>
      <c r="CV218" s="119">
        <f t="shared" si="42"/>
        <v>0</v>
      </c>
      <c r="CW218" s="119">
        <f t="shared" si="43"/>
        <v>0</v>
      </c>
      <c r="CX218" s="119">
        <f t="shared" si="44"/>
        <v>0</v>
      </c>
      <c r="CY218" s="119">
        <f t="shared" si="45"/>
        <v>0</v>
      </c>
      <c r="CZ218" s="119">
        <f t="shared" si="46"/>
        <v>0</v>
      </c>
      <c r="DA218" s="119">
        <f t="shared" si="47"/>
        <v>0</v>
      </c>
      <c r="DB218" s="119">
        <f t="shared" si="48"/>
        <v>0</v>
      </c>
      <c r="DC218" s="119">
        <f t="shared" si="49"/>
        <v>0</v>
      </c>
      <c r="DD218" s="119">
        <f t="shared" si="50"/>
        <v>0</v>
      </c>
      <c r="DE218" s="119">
        <f t="shared" si="51"/>
        <v>0</v>
      </c>
      <c r="DF218" s="119">
        <f t="shared" si="52"/>
        <v>0</v>
      </c>
      <c r="DG218" s="119">
        <f t="shared" si="53"/>
        <v>0</v>
      </c>
      <c r="DH218" s="119">
        <f t="shared" si="54"/>
        <v>0</v>
      </c>
      <c r="DI218" s="119">
        <f t="shared" si="55"/>
        <v>0</v>
      </c>
      <c r="DJ218" s="119">
        <f t="shared" si="56"/>
        <v>0</v>
      </c>
      <c r="DK218" s="126" t="str">
        <f t="shared" si="57"/>
        <v>2</v>
      </c>
      <c r="DL218" s="126">
        <f t="shared" ca="1" si="58"/>
        <v>0</v>
      </c>
      <c r="DM218" s="119">
        <f ca="1">IF($K218&lt;&gt;1,IF(ISNUMBER(INDEX(Import.PLE,$K218,DM$16)),IF(INDEX(Import.PLE,$K218,DM$16)&lt;=mediçao,BM218,0),0),PLE!$AA$28*BM218)</f>
        <v>0</v>
      </c>
      <c r="DN218" s="119">
        <f ca="1">IF($K218&lt;&gt;1,IF(ISNUMBER(INDEX(Import.PLE,$K218,DN$16)),IF(INDEX(Import.PLE,$K218,DN$16)&lt;=mediçao,BN218,0),0),PLE!$AA$28*BN218)</f>
        <v>0</v>
      </c>
      <c r="DO218" s="119">
        <f ca="1">IF($K218&lt;&gt;1,IF(ISNUMBER(INDEX(Import.PLE,$K218,DO$16)),IF(INDEX(Import.PLE,$K218,DO$16)&lt;=mediçao,BO218,0),0),PLE!$AA$28*BO218)</f>
        <v>0</v>
      </c>
      <c r="DP218" s="119">
        <f ca="1">IF($K218&lt;&gt;1,IF(ISNUMBER(INDEX(Import.PLE,$K218,DP$16)),IF(INDEX(Import.PLE,$K218,DP$16)&lt;=mediçao,BP218,0),0),PLE!$AA$28*BP218)</f>
        <v>0</v>
      </c>
      <c r="DQ218" s="119">
        <f ca="1">IF($K218&lt;&gt;1,IF(ISNUMBER(INDEX(Import.PLE,$K218,DQ$16)),IF(INDEX(Import.PLE,$K218,DQ$16)&lt;=mediçao,BQ218,0),0),PLE!$AA$28*BQ218)</f>
        <v>0</v>
      </c>
      <c r="DR218" s="119">
        <f ca="1">IF($K218&lt;&gt;1,IF(ISNUMBER(INDEX(Import.PLE,$K218,DR$16)),IF(INDEX(Import.PLE,$K218,DR$16)&lt;=mediçao,BR218,0),0),PLE!$AA$28*BR218)</f>
        <v>0</v>
      </c>
      <c r="DS218" s="119">
        <f ca="1">IF($K218&lt;&gt;1,IF(ISNUMBER(INDEX(Import.PLE,$K218,DS$16)),IF(INDEX(Import.PLE,$K218,DS$16)&lt;=mediçao,BS218,0),0),PLE!$AA$28*BS218)</f>
        <v>0</v>
      </c>
      <c r="DT218" s="119">
        <f ca="1">IF($K218&lt;&gt;1,IF(ISNUMBER(INDEX(Import.PLE,$K218,DT$16)),IF(INDEX(Import.PLE,$K218,DT$16)&lt;=mediçao,BT218,0),0),PLE!$AA$28*BT218)</f>
        <v>0</v>
      </c>
      <c r="DU218" s="119">
        <f ca="1">IF($K218&lt;&gt;1,IF(ISNUMBER(INDEX(Import.PLE,$K218,DU$16)),IF(INDEX(Import.PLE,$K218,DU$16)&lt;=mediçao,BU218,0),0),PLE!$AA$28*BU218)</f>
        <v>0</v>
      </c>
      <c r="DV218" s="119">
        <f ca="1">IF($K218&lt;&gt;1,IF(ISNUMBER(INDEX(Import.PLE,$K218,DV$16)),IF(INDEX(Import.PLE,$K218,DV$16)&lt;=mediçao,BV218,0),0),PLE!$AA$28*BV218)</f>
        <v>0</v>
      </c>
      <c r="DW218" s="119">
        <f ca="1">IF($K218&lt;&gt;1,IF(ISNUMBER(INDEX(Import.PLE,$K218,DW$16)),IF(INDEX(Import.PLE,$K218,DW$16)&lt;=mediçao,BW218,0),0),PLE!$AA$28*BW218)</f>
        <v>0</v>
      </c>
      <c r="DX218" s="119">
        <f ca="1">IF($K218&lt;&gt;1,IF(ISNUMBER(INDEX(Import.PLE,$K218,DX$16)),IF(INDEX(Import.PLE,$K218,DX$16)&lt;=mediçao,BX218,0),0),PLE!$AA$28*BX218)</f>
        <v>0</v>
      </c>
      <c r="DY218" s="119">
        <f ca="1">IF($K218&lt;&gt;1,IF(ISNUMBER(INDEX(Import.PLE,$K218,DY$16)),IF(INDEX(Import.PLE,$K218,DY$16)&lt;=mediçao,BY218,0),0),PLE!$AA$28*BY218)</f>
        <v>0</v>
      </c>
      <c r="DZ218" s="119">
        <f ca="1">IF($K218&lt;&gt;1,IF(ISNUMBER(INDEX(Import.PLE,$K218,DZ$16)),IF(INDEX(Import.PLE,$K218,DZ$16)&lt;=mediçao,BZ218,0),0),PLE!$AA$28*BZ218)</f>
        <v>0</v>
      </c>
      <c r="EA218" s="119">
        <f ca="1">IF($K218&lt;&gt;1,IF(ISNUMBER(INDEX(Import.PLE,$K218,EA$16)),IF(INDEX(Import.PLE,$K218,EA$16)&lt;=mediçao,CA218,0),0),PLE!$AA$28*CA218)</f>
        <v>0</v>
      </c>
      <c r="EB218" s="119">
        <f ca="1">IF($K218&lt;&gt;1,IF(ISNUMBER(INDEX(Import.PLE,$K218,EB$16)),IF(INDEX(Import.PLE,$K218,EB$16)&lt;=mediçao,CB218,0),0),PLE!$AA$28*CB218)</f>
        <v>0</v>
      </c>
      <c r="EC218" s="119">
        <f ca="1">IF($K218&lt;&gt;1,IF(ISNUMBER(INDEX(Import.PLE,$K218,EC$16)),IF(INDEX(Import.PLE,$K218,EC$16)&lt;=mediçao,CC218,0),0),PLE!$AA$28*CC218)</f>
        <v>0</v>
      </c>
      <c r="ED218" s="119">
        <f ca="1">IF($K218&lt;&gt;1,IF(ISNUMBER(INDEX(Import.PLE,$K218,ED$16)),IF(INDEX(Import.PLE,$K218,ED$16)&lt;=mediçao,CD218,0),0),PLE!$AA$28*CD218)</f>
        <v>0</v>
      </c>
      <c r="EE218" s="119">
        <f ca="1">IF($K218&lt;&gt;1,IF(ISNUMBER(INDEX(Import.PLE,$K218,EE$16)),IF(INDEX(Import.PLE,$K218,EE$16)&lt;=mediçao,CE218,0),0),PLE!$AA$28*CE218)</f>
        <v>0</v>
      </c>
      <c r="EF218" s="119">
        <f ca="1">IF($K218&lt;&gt;1,IF(ISNUMBER(INDEX(Import.PLE,$K218,EF$16)),IF(INDEX(Import.PLE,$K218,EF$16)&lt;=mediçao,CF218,0),0),PLE!$AA$28*CF218)</f>
        <v>0</v>
      </c>
      <c r="EG218" s="119">
        <f ca="1">IF($K218&lt;&gt;1,IF(ISNUMBER(INDEX(Import.PLE,$K218,EG$16)),IF(INDEX(Import.PLE,$K218,EG$16)&lt;=mediçao,CG218,0),0),PLE!$AA$28*CG218)</f>
        <v>0</v>
      </c>
      <c r="EH218" s="119">
        <f ca="1">IF($K218&lt;&gt;1,IF(ISNUMBER(INDEX(Import.PLE,$K218,EH$16)),IF(INDEX(Import.PLE,$K218,EH$16)&lt;=mediçao,CH218,0),0),PLE!$AA$28*CH218)</f>
        <v>0</v>
      </c>
      <c r="EI218" s="119">
        <f ca="1">IF($K218&lt;&gt;1,IF(ISNUMBER(INDEX(Import.PLE,$K218,EI$16)),IF(INDEX(Import.PLE,$K218,EI$16)&lt;=mediçao,CI218,0),0),PLE!$AA$28*CI218)</f>
        <v>0</v>
      </c>
      <c r="EJ218" s="119">
        <f ca="1">IF($K218&lt;&gt;1,IF(ISNUMBER(INDEX(Import.PLE,$K218,EJ$16)),IF(INDEX(Import.PLE,$K218,EJ$16)&lt;=mediçao,CJ218,0),0),PLE!$AA$28*CJ218)</f>
        <v>0</v>
      </c>
      <c r="EK218" s="119">
        <f ca="1">IF($K218&lt;&gt;1,IF(ISNUMBER(INDEX(Import.PLE,$K218,EK$16)),IF(INDEX(Import.PLE,$K218,EK$16)&lt;=mediçao,CK218,0),0),PLE!$AA$28*CK218)</f>
        <v>0</v>
      </c>
      <c r="EL218" s="119">
        <f ca="1">IF($K218&lt;&gt;1,IF(ISNUMBER(INDEX(Import.PLE,$K218,EL$16)),IF(INDEX(Import.PLE,$K218,EL$16)&lt;=mediçao,CL218,0),0),PLE!$AA$28*CL218)</f>
        <v>0</v>
      </c>
      <c r="EM218" s="119">
        <f ca="1">IF($K218&lt;&gt;1,IF(ISNUMBER(INDEX(Import.PLE,$K218,EM$16)),IF(INDEX(Import.PLE,$K218,EM$16)&lt;=mediçao,CM218,0),0),PLE!$AA$28*CM218)</f>
        <v>0</v>
      </c>
      <c r="EN218" s="119">
        <f ca="1">IF($K218&lt;&gt;1,IF(ISNUMBER(INDEX(Import.PLE,$K218,EN$16)),IF(INDEX(Import.PLE,$K218,EN$16)&lt;=mediçao,CN218,0),0),PLE!$AA$28*CN218)</f>
        <v>0</v>
      </c>
      <c r="EO218" s="119">
        <f ca="1">IF($K218&lt;&gt;1,IF(ISNUMBER(INDEX(Import.PLE,$K218,EO$16)),IF(INDEX(Import.PLE,$K218,EO$16)&lt;=mediçao,CO218,0),0),PLE!$AA$28*CO218)</f>
        <v>0</v>
      </c>
      <c r="EP218" s="119">
        <f ca="1">IF($K218&lt;&gt;1,IF(ISNUMBER(INDEX(Import.PLE,$K218,EP$16)),IF(INDEX(Import.PLE,$K218,EP$16)&lt;=mediçao,CP218,0),0),PLE!$AA$28*CP218)</f>
        <v>0</v>
      </c>
      <c r="EQ218" s="119">
        <f ca="1">IF($K218&lt;&gt;1,IF(ISNUMBER(INDEX(Import.PLE,$K218,EQ$16)),IF(INDEX(Import.PLE,$K218,EQ$16)&lt;=mediçao,CQ218,0),0),PLE!$AA$28*CQ218)</f>
        <v>0</v>
      </c>
      <c r="ER218" s="119">
        <f ca="1">IF($K218&lt;&gt;1,IF(ISNUMBER(INDEX(Import.PLE,$K218,ER$16)),IF(INDEX(Import.PLE,$K218,ER$16)&lt;=mediçao,CR218,0),0),PLE!$AA$28*CR218)</f>
        <v>0</v>
      </c>
      <c r="ES218" s="119">
        <f ca="1">IF($K218&lt;&gt;1,IF(ISNUMBER(INDEX(Import.PLE,$K218,ES$16)),IF(INDEX(Import.PLE,$K218,ES$16)&lt;=mediçao,CS218,0),0),PLE!$AA$28*CS218)</f>
        <v>0</v>
      </c>
      <c r="ET218" s="119">
        <f ca="1">IF($K218&lt;&gt;1,IF(ISNUMBER(INDEX(Import.PLE,$K218,ET$16)),IF(INDEX(Import.PLE,$K218,ET$16)&lt;=mediçao,CT218,0),0),PLE!$AA$28*CT218)</f>
        <v>0</v>
      </c>
      <c r="EU218" s="119">
        <f ca="1">IF($K218&lt;&gt;1,IF(ISNUMBER(INDEX(Import.PLE,$K218,EU$16)),IF(INDEX(Import.PLE,$K218,EU$16)&lt;=mediçao,CU218,0),0),PLE!$AA$28*CU218)</f>
        <v>0</v>
      </c>
      <c r="EV218" s="119">
        <f ca="1">IF($K218&lt;&gt;1,IF(ISNUMBER(INDEX(Import.PLE,$K218,EV$16)),IF(INDEX(Import.PLE,$K218,EV$16)&lt;=mediçao,CV218,0),0),PLE!$AA$28*CV218)</f>
        <v>0</v>
      </c>
      <c r="EW218" s="119">
        <f ca="1">IF($K218&lt;&gt;1,IF(ISNUMBER(INDEX(Import.PLE,$K218,EW$16)),IF(INDEX(Import.PLE,$K218,EW$16)&lt;=mediçao,CW218,0),0),PLE!$AA$28*CW218)</f>
        <v>0</v>
      </c>
      <c r="EX218" s="119">
        <f ca="1">IF($K218&lt;&gt;1,IF(ISNUMBER(INDEX(Import.PLE,$K218,EX$16)),IF(INDEX(Import.PLE,$K218,EX$16)&lt;=mediçao,CX218,0),0),PLE!$AA$28*CX218)</f>
        <v>0</v>
      </c>
      <c r="EY218" s="119">
        <f ca="1">IF($K218&lt;&gt;1,IF(ISNUMBER(INDEX(Import.PLE,$K218,EY$16)),IF(INDEX(Import.PLE,$K218,EY$16)&lt;=mediçao,CY218,0),0),PLE!$AA$28*CY218)</f>
        <v>0</v>
      </c>
      <c r="EZ218" s="119">
        <f ca="1">IF($K218&lt;&gt;1,IF(ISNUMBER(INDEX(Import.PLE,$K218,EZ$16)),IF(INDEX(Import.PLE,$K218,EZ$16)&lt;=mediçao,CZ218,0),0),PLE!$AA$28*CZ218)</f>
        <v>0</v>
      </c>
      <c r="FA218" s="119">
        <f ca="1">IF($K218&lt;&gt;1,IF(ISNUMBER(INDEX(Import.PLE,$K218,FA$16)),IF(INDEX(Import.PLE,$K218,FA$16)&lt;=mediçao,DA218,0),0),PLE!$AA$28*DA218)</f>
        <v>0</v>
      </c>
      <c r="FB218" s="119">
        <f ca="1">IF($K218&lt;&gt;1,IF(ISNUMBER(INDEX(Import.PLE,$K218,FB$16)),IF(INDEX(Import.PLE,$K218,FB$16)&lt;=mediçao,DB218,0),0),PLE!$AA$28*DB218)</f>
        <v>0</v>
      </c>
      <c r="FC218" s="119">
        <f ca="1">IF($K218&lt;&gt;1,IF(ISNUMBER(INDEX(Import.PLE,$K218,FC$16)),IF(INDEX(Import.PLE,$K218,FC$16)&lt;=mediçao,DC218,0),0),PLE!$AA$28*DC218)</f>
        <v>0</v>
      </c>
      <c r="FD218" s="119">
        <f ca="1">IF($K218&lt;&gt;1,IF(ISNUMBER(INDEX(Import.PLE,$K218,FD$16)),IF(INDEX(Import.PLE,$K218,FD$16)&lt;=mediçao,DD218,0),0),PLE!$AA$28*DD218)</f>
        <v>0</v>
      </c>
      <c r="FE218" s="119">
        <f ca="1">IF($K218&lt;&gt;1,IF(ISNUMBER(INDEX(Import.PLE,$K218,FE$16)),IF(INDEX(Import.PLE,$K218,FE$16)&lt;=mediçao,DE218,0),0),PLE!$AA$28*DE218)</f>
        <v>0</v>
      </c>
      <c r="FF218" s="119">
        <f ca="1">IF($K218&lt;&gt;1,IF(ISNUMBER(INDEX(Import.PLE,$K218,FF$16)),IF(INDEX(Import.PLE,$K218,FF$16)&lt;=mediçao,DF218,0),0),PLE!$AA$28*DF218)</f>
        <v>0</v>
      </c>
      <c r="FG218" s="119">
        <f ca="1">IF($K218&lt;&gt;1,IF(ISNUMBER(INDEX(Import.PLE,$K218,FG$16)),IF(INDEX(Import.PLE,$K218,FG$16)&lt;=mediçao,DG218,0),0),PLE!$AA$28*DG218)</f>
        <v>0</v>
      </c>
      <c r="FH218" s="119">
        <f ca="1">IF($K218&lt;&gt;1,IF(ISNUMBER(INDEX(Import.PLE,$K218,FH$16)),IF(INDEX(Import.PLE,$K218,FH$16)&lt;=mediçao,DH218,0),0),PLE!$AA$28*DH218)</f>
        <v>0</v>
      </c>
      <c r="FI218" s="119">
        <f ca="1">IF($K218&lt;&gt;1,IF(ISNUMBER(INDEX(Import.PLE,$K218,FI$16)),IF(INDEX(Import.PLE,$K218,FI$16)&lt;=mediçao,DI218,0),0),PLE!$AA$28*DI218)</f>
        <v>0</v>
      </c>
      <c r="FJ218" s="119">
        <f ca="1">IF($K218&lt;&gt;1,IF(ISNUMBER(INDEX(Import.PLE,$K218,FJ$16)),IF(INDEX(Import.PLE,$K218,FJ$16)&lt;=mediçao,DJ218,0),0),PLE!$AA$28*DJ218)</f>
        <v>0</v>
      </c>
    </row>
    <row r="219" spans="2:166" s="88" customFormat="1" ht="11.25" customHeight="1" x14ac:dyDescent="0.35">
      <c r="B219" s="118">
        <f t="shared" ca="1" si="3"/>
        <v>202</v>
      </c>
      <c r="C219" s="83" t="str">
        <f t="shared" si="4"/>
        <v>Serviço</v>
      </c>
      <c r="D219" s="138" t="s">
        <v>558</v>
      </c>
      <c r="E219" s="139" t="s">
        <v>559</v>
      </c>
      <c r="F219" s="137" t="s">
        <v>393</v>
      </c>
      <c r="G219" s="174">
        <f t="shared" si="5"/>
        <v>3</v>
      </c>
      <c r="H219" s="175">
        <f t="shared" si="6"/>
        <v>2.5299999999999998</v>
      </c>
      <c r="I219" s="176">
        <v>7.59</v>
      </c>
      <c r="J219" s="86"/>
      <c r="K219" s="168">
        <f>deactivatedados.form1</f>
        <v>27</v>
      </c>
      <c r="L219" s="167" t="s">
        <v>727</v>
      </c>
      <c r="M219" s="87"/>
      <c r="N219" s="181">
        <v>3</v>
      </c>
      <c r="O219" s="181"/>
      <c r="P219" s="181"/>
      <c r="Q219" s="181">
        <v>218.28</v>
      </c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M219" s="119">
        <f t="shared" ca="1" si="7"/>
        <v>7.59</v>
      </c>
      <c r="BN219" s="119">
        <f t="shared" si="8"/>
        <v>0</v>
      </c>
      <c r="BO219" s="119">
        <f t="shared" si="9"/>
        <v>0</v>
      </c>
      <c r="BP219" s="119">
        <f t="shared" si="10"/>
        <v>0</v>
      </c>
      <c r="BQ219" s="119">
        <f t="shared" si="11"/>
        <v>0</v>
      </c>
      <c r="BR219" s="119">
        <f t="shared" si="12"/>
        <v>0</v>
      </c>
      <c r="BS219" s="119">
        <f t="shared" si="13"/>
        <v>0</v>
      </c>
      <c r="BT219" s="119">
        <f t="shared" si="14"/>
        <v>0</v>
      </c>
      <c r="BU219" s="119">
        <f t="shared" si="15"/>
        <v>0</v>
      </c>
      <c r="BV219" s="119">
        <f t="shared" si="16"/>
        <v>0</v>
      </c>
      <c r="BW219" s="119">
        <f t="shared" si="17"/>
        <v>0</v>
      </c>
      <c r="BX219" s="119">
        <f t="shared" si="18"/>
        <v>0</v>
      </c>
      <c r="BY219" s="119">
        <f t="shared" si="19"/>
        <v>0</v>
      </c>
      <c r="BZ219" s="119">
        <f t="shared" si="20"/>
        <v>0</v>
      </c>
      <c r="CA219" s="119">
        <f t="shared" si="21"/>
        <v>0</v>
      </c>
      <c r="CB219" s="119">
        <f t="shared" si="22"/>
        <v>0</v>
      </c>
      <c r="CC219" s="119">
        <f t="shared" si="23"/>
        <v>0</v>
      </c>
      <c r="CD219" s="119">
        <f t="shared" si="24"/>
        <v>0</v>
      </c>
      <c r="CE219" s="119">
        <f t="shared" si="25"/>
        <v>0</v>
      </c>
      <c r="CF219" s="119">
        <f t="shared" si="26"/>
        <v>0</v>
      </c>
      <c r="CG219" s="119">
        <f t="shared" si="27"/>
        <v>0</v>
      </c>
      <c r="CH219" s="119">
        <f t="shared" si="28"/>
        <v>0</v>
      </c>
      <c r="CI219" s="119">
        <f t="shared" si="29"/>
        <v>0</v>
      </c>
      <c r="CJ219" s="119">
        <f t="shared" si="30"/>
        <v>0</v>
      </c>
      <c r="CK219" s="119">
        <f t="shared" si="31"/>
        <v>0</v>
      </c>
      <c r="CL219" s="119">
        <f t="shared" si="32"/>
        <v>0</v>
      </c>
      <c r="CM219" s="119">
        <f t="shared" si="33"/>
        <v>0</v>
      </c>
      <c r="CN219" s="119">
        <f t="shared" si="34"/>
        <v>0</v>
      </c>
      <c r="CO219" s="119">
        <f t="shared" si="35"/>
        <v>0</v>
      </c>
      <c r="CP219" s="119">
        <f t="shared" si="36"/>
        <v>0</v>
      </c>
      <c r="CQ219" s="119">
        <f t="shared" si="37"/>
        <v>0</v>
      </c>
      <c r="CR219" s="119">
        <f t="shared" si="38"/>
        <v>0</v>
      </c>
      <c r="CS219" s="119">
        <f t="shared" si="39"/>
        <v>0</v>
      </c>
      <c r="CT219" s="119">
        <f t="shared" si="40"/>
        <v>0</v>
      </c>
      <c r="CU219" s="119">
        <f t="shared" si="41"/>
        <v>0</v>
      </c>
      <c r="CV219" s="119">
        <f t="shared" si="42"/>
        <v>0</v>
      </c>
      <c r="CW219" s="119">
        <f t="shared" si="43"/>
        <v>0</v>
      </c>
      <c r="CX219" s="119">
        <f t="shared" si="44"/>
        <v>0</v>
      </c>
      <c r="CY219" s="119">
        <f t="shared" si="45"/>
        <v>0</v>
      </c>
      <c r="CZ219" s="119">
        <f t="shared" si="46"/>
        <v>0</v>
      </c>
      <c r="DA219" s="119">
        <f t="shared" si="47"/>
        <v>0</v>
      </c>
      <c r="DB219" s="119">
        <f t="shared" si="48"/>
        <v>0</v>
      </c>
      <c r="DC219" s="119">
        <f t="shared" si="49"/>
        <v>0</v>
      </c>
      <c r="DD219" s="119">
        <f t="shared" si="50"/>
        <v>0</v>
      </c>
      <c r="DE219" s="119">
        <f t="shared" si="51"/>
        <v>0</v>
      </c>
      <c r="DF219" s="119">
        <f t="shared" si="52"/>
        <v>0</v>
      </c>
      <c r="DG219" s="119">
        <f t="shared" si="53"/>
        <v>0</v>
      </c>
      <c r="DH219" s="119">
        <f t="shared" si="54"/>
        <v>0</v>
      </c>
      <c r="DI219" s="119">
        <f t="shared" si="55"/>
        <v>0</v>
      </c>
      <c r="DJ219" s="119">
        <f t="shared" si="56"/>
        <v>0</v>
      </c>
      <c r="DK219" s="126" t="str">
        <f t="shared" si="57"/>
        <v>2</v>
      </c>
      <c r="DL219" s="126">
        <f t="shared" ca="1" si="58"/>
        <v>0</v>
      </c>
      <c r="DM219" s="119">
        <f ca="1">IF($K219&lt;&gt;1,IF(ISNUMBER(INDEX(Import.PLE,$K219,DM$16)),IF(INDEX(Import.PLE,$K219,DM$16)&lt;=mediçao,BM219,0),0),PLE!$AA$28*BM219)</f>
        <v>0</v>
      </c>
      <c r="DN219" s="119">
        <f ca="1">IF($K219&lt;&gt;1,IF(ISNUMBER(INDEX(Import.PLE,$K219,DN$16)),IF(INDEX(Import.PLE,$K219,DN$16)&lt;=mediçao,BN219,0),0),PLE!$AA$28*BN219)</f>
        <v>0</v>
      </c>
      <c r="DO219" s="119">
        <f ca="1">IF($K219&lt;&gt;1,IF(ISNUMBER(INDEX(Import.PLE,$K219,DO$16)),IF(INDEX(Import.PLE,$K219,DO$16)&lt;=mediçao,BO219,0),0),PLE!$AA$28*BO219)</f>
        <v>0</v>
      </c>
      <c r="DP219" s="119">
        <f ca="1">IF($K219&lt;&gt;1,IF(ISNUMBER(INDEX(Import.PLE,$K219,DP$16)),IF(INDEX(Import.PLE,$K219,DP$16)&lt;=mediçao,BP219,0),0),PLE!$AA$28*BP219)</f>
        <v>0</v>
      </c>
      <c r="DQ219" s="119">
        <f ca="1">IF($K219&lt;&gt;1,IF(ISNUMBER(INDEX(Import.PLE,$K219,DQ$16)),IF(INDEX(Import.PLE,$K219,DQ$16)&lt;=mediçao,BQ219,0),0),PLE!$AA$28*BQ219)</f>
        <v>0</v>
      </c>
      <c r="DR219" s="119">
        <f ca="1">IF($K219&lt;&gt;1,IF(ISNUMBER(INDEX(Import.PLE,$K219,DR$16)),IF(INDEX(Import.PLE,$K219,DR$16)&lt;=mediçao,BR219,0),0),PLE!$AA$28*BR219)</f>
        <v>0</v>
      </c>
      <c r="DS219" s="119">
        <f ca="1">IF($K219&lt;&gt;1,IF(ISNUMBER(INDEX(Import.PLE,$K219,DS$16)),IF(INDEX(Import.PLE,$K219,DS$16)&lt;=mediçao,BS219,0),0),PLE!$AA$28*BS219)</f>
        <v>0</v>
      </c>
      <c r="DT219" s="119">
        <f ca="1">IF($K219&lt;&gt;1,IF(ISNUMBER(INDEX(Import.PLE,$K219,DT$16)),IF(INDEX(Import.PLE,$K219,DT$16)&lt;=mediçao,BT219,0),0),PLE!$AA$28*BT219)</f>
        <v>0</v>
      </c>
      <c r="DU219" s="119">
        <f ca="1">IF($K219&lt;&gt;1,IF(ISNUMBER(INDEX(Import.PLE,$K219,DU$16)),IF(INDEX(Import.PLE,$K219,DU$16)&lt;=mediçao,BU219,0),0),PLE!$AA$28*BU219)</f>
        <v>0</v>
      </c>
      <c r="DV219" s="119">
        <f ca="1">IF($K219&lt;&gt;1,IF(ISNUMBER(INDEX(Import.PLE,$K219,DV$16)),IF(INDEX(Import.PLE,$K219,DV$16)&lt;=mediçao,BV219,0),0),PLE!$AA$28*BV219)</f>
        <v>0</v>
      </c>
      <c r="DW219" s="119">
        <f ca="1">IF($K219&lt;&gt;1,IF(ISNUMBER(INDEX(Import.PLE,$K219,DW$16)),IF(INDEX(Import.PLE,$K219,DW$16)&lt;=mediçao,BW219,0),0),PLE!$AA$28*BW219)</f>
        <v>0</v>
      </c>
      <c r="DX219" s="119">
        <f ca="1">IF($K219&lt;&gt;1,IF(ISNUMBER(INDEX(Import.PLE,$K219,DX$16)),IF(INDEX(Import.PLE,$K219,DX$16)&lt;=mediçao,BX219,0),0),PLE!$AA$28*BX219)</f>
        <v>0</v>
      </c>
      <c r="DY219" s="119">
        <f ca="1">IF($K219&lt;&gt;1,IF(ISNUMBER(INDEX(Import.PLE,$K219,DY$16)),IF(INDEX(Import.PLE,$K219,DY$16)&lt;=mediçao,BY219,0),0),PLE!$AA$28*BY219)</f>
        <v>0</v>
      </c>
      <c r="DZ219" s="119">
        <f ca="1">IF($K219&lt;&gt;1,IF(ISNUMBER(INDEX(Import.PLE,$K219,DZ$16)),IF(INDEX(Import.PLE,$K219,DZ$16)&lt;=mediçao,BZ219,0),0),PLE!$AA$28*BZ219)</f>
        <v>0</v>
      </c>
      <c r="EA219" s="119">
        <f ca="1">IF($K219&lt;&gt;1,IF(ISNUMBER(INDEX(Import.PLE,$K219,EA$16)),IF(INDEX(Import.PLE,$K219,EA$16)&lt;=mediçao,CA219,0),0),PLE!$AA$28*CA219)</f>
        <v>0</v>
      </c>
      <c r="EB219" s="119">
        <f ca="1">IF($K219&lt;&gt;1,IF(ISNUMBER(INDEX(Import.PLE,$K219,EB$16)),IF(INDEX(Import.PLE,$K219,EB$16)&lt;=mediçao,CB219,0),0),PLE!$AA$28*CB219)</f>
        <v>0</v>
      </c>
      <c r="EC219" s="119">
        <f ca="1">IF($K219&lt;&gt;1,IF(ISNUMBER(INDEX(Import.PLE,$K219,EC$16)),IF(INDEX(Import.PLE,$K219,EC$16)&lt;=mediçao,CC219,0),0),PLE!$AA$28*CC219)</f>
        <v>0</v>
      </c>
      <c r="ED219" s="119">
        <f ca="1">IF($K219&lt;&gt;1,IF(ISNUMBER(INDEX(Import.PLE,$K219,ED$16)),IF(INDEX(Import.PLE,$K219,ED$16)&lt;=mediçao,CD219,0),0),PLE!$AA$28*CD219)</f>
        <v>0</v>
      </c>
      <c r="EE219" s="119">
        <f ca="1">IF($K219&lt;&gt;1,IF(ISNUMBER(INDEX(Import.PLE,$K219,EE$16)),IF(INDEX(Import.PLE,$K219,EE$16)&lt;=mediçao,CE219,0),0),PLE!$AA$28*CE219)</f>
        <v>0</v>
      </c>
      <c r="EF219" s="119">
        <f ca="1">IF($K219&lt;&gt;1,IF(ISNUMBER(INDEX(Import.PLE,$K219,EF$16)),IF(INDEX(Import.PLE,$K219,EF$16)&lt;=mediçao,CF219,0),0),PLE!$AA$28*CF219)</f>
        <v>0</v>
      </c>
      <c r="EG219" s="119">
        <f ca="1">IF($K219&lt;&gt;1,IF(ISNUMBER(INDEX(Import.PLE,$K219,EG$16)),IF(INDEX(Import.PLE,$K219,EG$16)&lt;=mediçao,CG219,0),0),PLE!$AA$28*CG219)</f>
        <v>0</v>
      </c>
      <c r="EH219" s="119">
        <f ca="1">IF($K219&lt;&gt;1,IF(ISNUMBER(INDEX(Import.PLE,$K219,EH$16)),IF(INDEX(Import.PLE,$K219,EH$16)&lt;=mediçao,CH219,0),0),PLE!$AA$28*CH219)</f>
        <v>0</v>
      </c>
      <c r="EI219" s="119">
        <f ca="1">IF($K219&lt;&gt;1,IF(ISNUMBER(INDEX(Import.PLE,$K219,EI$16)),IF(INDEX(Import.PLE,$K219,EI$16)&lt;=mediçao,CI219,0),0),PLE!$AA$28*CI219)</f>
        <v>0</v>
      </c>
      <c r="EJ219" s="119">
        <f ca="1">IF($K219&lt;&gt;1,IF(ISNUMBER(INDEX(Import.PLE,$K219,EJ$16)),IF(INDEX(Import.PLE,$K219,EJ$16)&lt;=mediçao,CJ219,0),0),PLE!$AA$28*CJ219)</f>
        <v>0</v>
      </c>
      <c r="EK219" s="119">
        <f ca="1">IF($K219&lt;&gt;1,IF(ISNUMBER(INDEX(Import.PLE,$K219,EK$16)),IF(INDEX(Import.PLE,$K219,EK$16)&lt;=mediçao,CK219,0),0),PLE!$AA$28*CK219)</f>
        <v>0</v>
      </c>
      <c r="EL219" s="119">
        <f ca="1">IF($K219&lt;&gt;1,IF(ISNUMBER(INDEX(Import.PLE,$K219,EL$16)),IF(INDEX(Import.PLE,$K219,EL$16)&lt;=mediçao,CL219,0),0),PLE!$AA$28*CL219)</f>
        <v>0</v>
      </c>
      <c r="EM219" s="119">
        <f ca="1">IF($K219&lt;&gt;1,IF(ISNUMBER(INDEX(Import.PLE,$K219,EM$16)),IF(INDEX(Import.PLE,$K219,EM$16)&lt;=mediçao,CM219,0),0),PLE!$AA$28*CM219)</f>
        <v>0</v>
      </c>
      <c r="EN219" s="119">
        <f ca="1">IF($K219&lt;&gt;1,IF(ISNUMBER(INDEX(Import.PLE,$K219,EN$16)),IF(INDEX(Import.PLE,$K219,EN$16)&lt;=mediçao,CN219,0),0),PLE!$AA$28*CN219)</f>
        <v>0</v>
      </c>
      <c r="EO219" s="119">
        <f ca="1">IF($K219&lt;&gt;1,IF(ISNUMBER(INDEX(Import.PLE,$K219,EO$16)),IF(INDEX(Import.PLE,$K219,EO$16)&lt;=mediçao,CO219,0),0),PLE!$AA$28*CO219)</f>
        <v>0</v>
      </c>
      <c r="EP219" s="119">
        <f ca="1">IF($K219&lt;&gt;1,IF(ISNUMBER(INDEX(Import.PLE,$K219,EP$16)),IF(INDEX(Import.PLE,$K219,EP$16)&lt;=mediçao,CP219,0),0),PLE!$AA$28*CP219)</f>
        <v>0</v>
      </c>
      <c r="EQ219" s="119">
        <f ca="1">IF($K219&lt;&gt;1,IF(ISNUMBER(INDEX(Import.PLE,$K219,EQ$16)),IF(INDEX(Import.PLE,$K219,EQ$16)&lt;=mediçao,CQ219,0),0),PLE!$AA$28*CQ219)</f>
        <v>0</v>
      </c>
      <c r="ER219" s="119">
        <f ca="1">IF($K219&lt;&gt;1,IF(ISNUMBER(INDEX(Import.PLE,$K219,ER$16)),IF(INDEX(Import.PLE,$K219,ER$16)&lt;=mediçao,CR219,0),0),PLE!$AA$28*CR219)</f>
        <v>0</v>
      </c>
      <c r="ES219" s="119">
        <f ca="1">IF($K219&lt;&gt;1,IF(ISNUMBER(INDEX(Import.PLE,$K219,ES$16)),IF(INDEX(Import.PLE,$K219,ES$16)&lt;=mediçao,CS219,0),0),PLE!$AA$28*CS219)</f>
        <v>0</v>
      </c>
      <c r="ET219" s="119">
        <f ca="1">IF($K219&lt;&gt;1,IF(ISNUMBER(INDEX(Import.PLE,$K219,ET$16)),IF(INDEX(Import.PLE,$K219,ET$16)&lt;=mediçao,CT219,0),0),PLE!$AA$28*CT219)</f>
        <v>0</v>
      </c>
      <c r="EU219" s="119">
        <f ca="1">IF($K219&lt;&gt;1,IF(ISNUMBER(INDEX(Import.PLE,$K219,EU$16)),IF(INDEX(Import.PLE,$K219,EU$16)&lt;=mediçao,CU219,0),0),PLE!$AA$28*CU219)</f>
        <v>0</v>
      </c>
      <c r="EV219" s="119">
        <f ca="1">IF($K219&lt;&gt;1,IF(ISNUMBER(INDEX(Import.PLE,$K219,EV$16)),IF(INDEX(Import.PLE,$K219,EV$16)&lt;=mediçao,CV219,0),0),PLE!$AA$28*CV219)</f>
        <v>0</v>
      </c>
      <c r="EW219" s="119">
        <f ca="1">IF($K219&lt;&gt;1,IF(ISNUMBER(INDEX(Import.PLE,$K219,EW$16)),IF(INDEX(Import.PLE,$K219,EW$16)&lt;=mediçao,CW219,0),0),PLE!$AA$28*CW219)</f>
        <v>0</v>
      </c>
      <c r="EX219" s="119">
        <f ca="1">IF($K219&lt;&gt;1,IF(ISNUMBER(INDEX(Import.PLE,$K219,EX$16)),IF(INDEX(Import.PLE,$K219,EX$16)&lt;=mediçao,CX219,0),0),PLE!$AA$28*CX219)</f>
        <v>0</v>
      </c>
      <c r="EY219" s="119">
        <f ca="1">IF($K219&lt;&gt;1,IF(ISNUMBER(INDEX(Import.PLE,$K219,EY$16)),IF(INDEX(Import.PLE,$K219,EY$16)&lt;=mediçao,CY219,0),0),PLE!$AA$28*CY219)</f>
        <v>0</v>
      </c>
      <c r="EZ219" s="119">
        <f ca="1">IF($K219&lt;&gt;1,IF(ISNUMBER(INDEX(Import.PLE,$K219,EZ$16)),IF(INDEX(Import.PLE,$K219,EZ$16)&lt;=mediçao,CZ219,0),0),PLE!$AA$28*CZ219)</f>
        <v>0</v>
      </c>
      <c r="FA219" s="119">
        <f ca="1">IF($K219&lt;&gt;1,IF(ISNUMBER(INDEX(Import.PLE,$K219,FA$16)),IF(INDEX(Import.PLE,$K219,FA$16)&lt;=mediçao,DA219,0),0),PLE!$AA$28*DA219)</f>
        <v>0</v>
      </c>
      <c r="FB219" s="119">
        <f ca="1">IF($K219&lt;&gt;1,IF(ISNUMBER(INDEX(Import.PLE,$K219,FB$16)),IF(INDEX(Import.PLE,$K219,FB$16)&lt;=mediçao,DB219,0),0),PLE!$AA$28*DB219)</f>
        <v>0</v>
      </c>
      <c r="FC219" s="119">
        <f ca="1">IF($K219&lt;&gt;1,IF(ISNUMBER(INDEX(Import.PLE,$K219,FC$16)),IF(INDEX(Import.PLE,$K219,FC$16)&lt;=mediçao,DC219,0),0),PLE!$AA$28*DC219)</f>
        <v>0</v>
      </c>
      <c r="FD219" s="119">
        <f ca="1">IF($K219&lt;&gt;1,IF(ISNUMBER(INDEX(Import.PLE,$K219,FD$16)),IF(INDEX(Import.PLE,$K219,FD$16)&lt;=mediçao,DD219,0),0),PLE!$AA$28*DD219)</f>
        <v>0</v>
      </c>
      <c r="FE219" s="119">
        <f ca="1">IF($K219&lt;&gt;1,IF(ISNUMBER(INDEX(Import.PLE,$K219,FE$16)),IF(INDEX(Import.PLE,$K219,FE$16)&lt;=mediçao,DE219,0),0),PLE!$AA$28*DE219)</f>
        <v>0</v>
      </c>
      <c r="FF219" s="119">
        <f ca="1">IF($K219&lt;&gt;1,IF(ISNUMBER(INDEX(Import.PLE,$K219,FF$16)),IF(INDEX(Import.PLE,$K219,FF$16)&lt;=mediçao,DF219,0),0),PLE!$AA$28*DF219)</f>
        <v>0</v>
      </c>
      <c r="FG219" s="119">
        <f ca="1">IF($K219&lt;&gt;1,IF(ISNUMBER(INDEX(Import.PLE,$K219,FG$16)),IF(INDEX(Import.PLE,$K219,FG$16)&lt;=mediçao,DG219,0),0),PLE!$AA$28*DG219)</f>
        <v>0</v>
      </c>
      <c r="FH219" s="119">
        <f ca="1">IF($K219&lt;&gt;1,IF(ISNUMBER(INDEX(Import.PLE,$K219,FH$16)),IF(INDEX(Import.PLE,$K219,FH$16)&lt;=mediçao,DH219,0),0),PLE!$AA$28*DH219)</f>
        <v>0</v>
      </c>
      <c r="FI219" s="119">
        <f ca="1">IF($K219&lt;&gt;1,IF(ISNUMBER(INDEX(Import.PLE,$K219,FI$16)),IF(INDEX(Import.PLE,$K219,FI$16)&lt;=mediçao,DI219,0),0),PLE!$AA$28*DI219)</f>
        <v>0</v>
      </c>
      <c r="FJ219" s="119">
        <f ca="1">IF($K219&lt;&gt;1,IF(ISNUMBER(INDEX(Import.PLE,$K219,FJ$16)),IF(INDEX(Import.PLE,$K219,FJ$16)&lt;=mediçao,DJ219,0),0),PLE!$AA$28*DJ219)</f>
        <v>0</v>
      </c>
    </row>
    <row r="220" spans="2:166" s="88" customFormat="1" ht="11.25" customHeight="1" x14ac:dyDescent="0.35">
      <c r="B220" s="118">
        <f t="shared" ca="1" si="3"/>
        <v>203</v>
      </c>
      <c r="C220" s="83" t="str">
        <f t="shared" si="4"/>
        <v>Serviço</v>
      </c>
      <c r="D220" s="138" t="s">
        <v>560</v>
      </c>
      <c r="E220" s="139" t="s">
        <v>561</v>
      </c>
      <c r="F220" s="137" t="s">
        <v>329</v>
      </c>
      <c r="G220" s="174">
        <f t="shared" si="5"/>
        <v>8</v>
      </c>
      <c r="H220" s="175">
        <f t="shared" si="6"/>
        <v>9.06</v>
      </c>
      <c r="I220" s="176">
        <v>72.48</v>
      </c>
      <c r="J220" s="86"/>
      <c r="K220" s="168">
        <f>deactivatedados.form1</f>
        <v>27</v>
      </c>
      <c r="L220" s="167" t="s">
        <v>727</v>
      </c>
      <c r="M220" s="87"/>
      <c r="N220" s="181">
        <v>8</v>
      </c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M220" s="119">
        <f t="shared" ca="1" si="7"/>
        <v>72.48</v>
      </c>
      <c r="BN220" s="119">
        <f t="shared" si="8"/>
        <v>0</v>
      </c>
      <c r="BO220" s="119">
        <f t="shared" si="9"/>
        <v>0</v>
      </c>
      <c r="BP220" s="119">
        <f t="shared" si="10"/>
        <v>0</v>
      </c>
      <c r="BQ220" s="119">
        <f t="shared" si="11"/>
        <v>0</v>
      </c>
      <c r="BR220" s="119">
        <f t="shared" si="12"/>
        <v>0</v>
      </c>
      <c r="BS220" s="119">
        <f t="shared" si="13"/>
        <v>0</v>
      </c>
      <c r="BT220" s="119">
        <f t="shared" si="14"/>
        <v>0</v>
      </c>
      <c r="BU220" s="119">
        <f t="shared" si="15"/>
        <v>0</v>
      </c>
      <c r="BV220" s="119">
        <f t="shared" si="16"/>
        <v>0</v>
      </c>
      <c r="BW220" s="119">
        <f t="shared" si="17"/>
        <v>0</v>
      </c>
      <c r="BX220" s="119">
        <f t="shared" si="18"/>
        <v>0</v>
      </c>
      <c r="BY220" s="119">
        <f t="shared" si="19"/>
        <v>0</v>
      </c>
      <c r="BZ220" s="119">
        <f t="shared" si="20"/>
        <v>0</v>
      </c>
      <c r="CA220" s="119">
        <f t="shared" si="21"/>
        <v>0</v>
      </c>
      <c r="CB220" s="119">
        <f t="shared" si="22"/>
        <v>0</v>
      </c>
      <c r="CC220" s="119">
        <f t="shared" si="23"/>
        <v>0</v>
      </c>
      <c r="CD220" s="119">
        <f t="shared" si="24"/>
        <v>0</v>
      </c>
      <c r="CE220" s="119">
        <f t="shared" si="25"/>
        <v>0</v>
      </c>
      <c r="CF220" s="119">
        <f t="shared" si="26"/>
        <v>0</v>
      </c>
      <c r="CG220" s="119">
        <f t="shared" si="27"/>
        <v>0</v>
      </c>
      <c r="CH220" s="119">
        <f t="shared" si="28"/>
        <v>0</v>
      </c>
      <c r="CI220" s="119">
        <f t="shared" si="29"/>
        <v>0</v>
      </c>
      <c r="CJ220" s="119">
        <f t="shared" si="30"/>
        <v>0</v>
      </c>
      <c r="CK220" s="119">
        <f t="shared" si="31"/>
        <v>0</v>
      </c>
      <c r="CL220" s="119">
        <f t="shared" si="32"/>
        <v>0</v>
      </c>
      <c r="CM220" s="119">
        <f t="shared" si="33"/>
        <v>0</v>
      </c>
      <c r="CN220" s="119">
        <f t="shared" si="34"/>
        <v>0</v>
      </c>
      <c r="CO220" s="119">
        <f t="shared" si="35"/>
        <v>0</v>
      </c>
      <c r="CP220" s="119">
        <f t="shared" si="36"/>
        <v>0</v>
      </c>
      <c r="CQ220" s="119">
        <f t="shared" si="37"/>
        <v>0</v>
      </c>
      <c r="CR220" s="119">
        <f t="shared" si="38"/>
        <v>0</v>
      </c>
      <c r="CS220" s="119">
        <f t="shared" si="39"/>
        <v>0</v>
      </c>
      <c r="CT220" s="119">
        <f t="shared" si="40"/>
        <v>0</v>
      </c>
      <c r="CU220" s="119">
        <f t="shared" si="41"/>
        <v>0</v>
      </c>
      <c r="CV220" s="119">
        <f t="shared" si="42"/>
        <v>0</v>
      </c>
      <c r="CW220" s="119">
        <f t="shared" si="43"/>
        <v>0</v>
      </c>
      <c r="CX220" s="119">
        <f t="shared" si="44"/>
        <v>0</v>
      </c>
      <c r="CY220" s="119">
        <f t="shared" si="45"/>
        <v>0</v>
      </c>
      <c r="CZ220" s="119">
        <f t="shared" si="46"/>
        <v>0</v>
      </c>
      <c r="DA220" s="119">
        <f t="shared" si="47"/>
        <v>0</v>
      </c>
      <c r="DB220" s="119">
        <f t="shared" si="48"/>
        <v>0</v>
      </c>
      <c r="DC220" s="119">
        <f t="shared" si="49"/>
        <v>0</v>
      </c>
      <c r="DD220" s="119">
        <f t="shared" si="50"/>
        <v>0</v>
      </c>
      <c r="DE220" s="119">
        <f t="shared" si="51"/>
        <v>0</v>
      </c>
      <c r="DF220" s="119">
        <f t="shared" si="52"/>
        <v>0</v>
      </c>
      <c r="DG220" s="119">
        <f t="shared" si="53"/>
        <v>0</v>
      </c>
      <c r="DH220" s="119">
        <f t="shared" si="54"/>
        <v>0</v>
      </c>
      <c r="DI220" s="119">
        <f t="shared" si="55"/>
        <v>0</v>
      </c>
      <c r="DJ220" s="119">
        <f t="shared" si="56"/>
        <v>0</v>
      </c>
      <c r="DK220" s="126" t="str">
        <f t="shared" si="57"/>
        <v>2</v>
      </c>
      <c r="DL220" s="126">
        <f t="shared" ca="1" si="58"/>
        <v>0</v>
      </c>
      <c r="DM220" s="119">
        <f ca="1">IF($K220&lt;&gt;1,IF(ISNUMBER(INDEX(Import.PLE,$K220,DM$16)),IF(INDEX(Import.PLE,$K220,DM$16)&lt;=mediçao,BM220,0),0),PLE!$AA$28*BM220)</f>
        <v>0</v>
      </c>
      <c r="DN220" s="119">
        <f ca="1">IF($K220&lt;&gt;1,IF(ISNUMBER(INDEX(Import.PLE,$K220,DN$16)),IF(INDEX(Import.PLE,$K220,DN$16)&lt;=mediçao,BN220,0),0),PLE!$AA$28*BN220)</f>
        <v>0</v>
      </c>
      <c r="DO220" s="119">
        <f ca="1">IF($K220&lt;&gt;1,IF(ISNUMBER(INDEX(Import.PLE,$K220,DO$16)),IF(INDEX(Import.PLE,$K220,DO$16)&lt;=mediçao,BO220,0),0),PLE!$AA$28*BO220)</f>
        <v>0</v>
      </c>
      <c r="DP220" s="119">
        <f ca="1">IF($K220&lt;&gt;1,IF(ISNUMBER(INDEX(Import.PLE,$K220,DP$16)),IF(INDEX(Import.PLE,$K220,DP$16)&lt;=mediçao,BP220,0),0),PLE!$AA$28*BP220)</f>
        <v>0</v>
      </c>
      <c r="DQ220" s="119">
        <f ca="1">IF($K220&lt;&gt;1,IF(ISNUMBER(INDEX(Import.PLE,$K220,DQ$16)),IF(INDEX(Import.PLE,$K220,DQ$16)&lt;=mediçao,BQ220,0),0),PLE!$AA$28*BQ220)</f>
        <v>0</v>
      </c>
      <c r="DR220" s="119">
        <f ca="1">IF($K220&lt;&gt;1,IF(ISNUMBER(INDEX(Import.PLE,$K220,DR$16)),IF(INDEX(Import.PLE,$K220,DR$16)&lt;=mediçao,BR220,0),0),PLE!$AA$28*BR220)</f>
        <v>0</v>
      </c>
      <c r="DS220" s="119">
        <f ca="1">IF($K220&lt;&gt;1,IF(ISNUMBER(INDEX(Import.PLE,$K220,DS$16)),IF(INDEX(Import.PLE,$K220,DS$16)&lt;=mediçao,BS220,0),0),PLE!$AA$28*BS220)</f>
        <v>0</v>
      </c>
      <c r="DT220" s="119">
        <f ca="1">IF($K220&lt;&gt;1,IF(ISNUMBER(INDEX(Import.PLE,$K220,DT$16)),IF(INDEX(Import.PLE,$K220,DT$16)&lt;=mediçao,BT220,0),0),PLE!$AA$28*BT220)</f>
        <v>0</v>
      </c>
      <c r="DU220" s="119">
        <f ca="1">IF($K220&lt;&gt;1,IF(ISNUMBER(INDEX(Import.PLE,$K220,DU$16)),IF(INDEX(Import.PLE,$K220,DU$16)&lt;=mediçao,BU220,0),0),PLE!$AA$28*BU220)</f>
        <v>0</v>
      </c>
      <c r="DV220" s="119">
        <f ca="1">IF($K220&lt;&gt;1,IF(ISNUMBER(INDEX(Import.PLE,$K220,DV$16)),IF(INDEX(Import.PLE,$K220,DV$16)&lt;=mediçao,BV220,0),0),PLE!$AA$28*BV220)</f>
        <v>0</v>
      </c>
      <c r="DW220" s="119">
        <f ca="1">IF($K220&lt;&gt;1,IF(ISNUMBER(INDEX(Import.PLE,$K220,DW$16)),IF(INDEX(Import.PLE,$K220,DW$16)&lt;=mediçao,BW220,0),0),PLE!$AA$28*BW220)</f>
        <v>0</v>
      </c>
      <c r="DX220" s="119">
        <f ca="1">IF($K220&lt;&gt;1,IF(ISNUMBER(INDEX(Import.PLE,$K220,DX$16)),IF(INDEX(Import.PLE,$K220,DX$16)&lt;=mediçao,BX220,0),0),PLE!$AA$28*BX220)</f>
        <v>0</v>
      </c>
      <c r="DY220" s="119">
        <f ca="1">IF($K220&lt;&gt;1,IF(ISNUMBER(INDEX(Import.PLE,$K220,DY$16)),IF(INDEX(Import.PLE,$K220,DY$16)&lt;=mediçao,BY220,0),0),PLE!$AA$28*BY220)</f>
        <v>0</v>
      </c>
      <c r="DZ220" s="119">
        <f ca="1">IF($K220&lt;&gt;1,IF(ISNUMBER(INDEX(Import.PLE,$K220,DZ$16)),IF(INDEX(Import.PLE,$K220,DZ$16)&lt;=mediçao,BZ220,0),0),PLE!$AA$28*BZ220)</f>
        <v>0</v>
      </c>
      <c r="EA220" s="119">
        <f ca="1">IF($K220&lt;&gt;1,IF(ISNUMBER(INDEX(Import.PLE,$K220,EA$16)),IF(INDEX(Import.PLE,$K220,EA$16)&lt;=mediçao,CA220,0),0),PLE!$AA$28*CA220)</f>
        <v>0</v>
      </c>
      <c r="EB220" s="119">
        <f ca="1">IF($K220&lt;&gt;1,IF(ISNUMBER(INDEX(Import.PLE,$K220,EB$16)),IF(INDEX(Import.PLE,$K220,EB$16)&lt;=mediçao,CB220,0),0),PLE!$AA$28*CB220)</f>
        <v>0</v>
      </c>
      <c r="EC220" s="119">
        <f ca="1">IF($K220&lt;&gt;1,IF(ISNUMBER(INDEX(Import.PLE,$K220,EC$16)),IF(INDEX(Import.PLE,$K220,EC$16)&lt;=mediçao,CC220,0),0),PLE!$AA$28*CC220)</f>
        <v>0</v>
      </c>
      <c r="ED220" s="119">
        <f ca="1">IF($K220&lt;&gt;1,IF(ISNUMBER(INDEX(Import.PLE,$K220,ED$16)),IF(INDEX(Import.PLE,$K220,ED$16)&lt;=mediçao,CD220,0),0),PLE!$AA$28*CD220)</f>
        <v>0</v>
      </c>
      <c r="EE220" s="119">
        <f ca="1">IF($K220&lt;&gt;1,IF(ISNUMBER(INDEX(Import.PLE,$K220,EE$16)),IF(INDEX(Import.PLE,$K220,EE$16)&lt;=mediçao,CE220,0),0),PLE!$AA$28*CE220)</f>
        <v>0</v>
      </c>
      <c r="EF220" s="119">
        <f ca="1">IF($K220&lt;&gt;1,IF(ISNUMBER(INDEX(Import.PLE,$K220,EF$16)),IF(INDEX(Import.PLE,$K220,EF$16)&lt;=mediçao,CF220,0),0),PLE!$AA$28*CF220)</f>
        <v>0</v>
      </c>
      <c r="EG220" s="119">
        <f ca="1">IF($K220&lt;&gt;1,IF(ISNUMBER(INDEX(Import.PLE,$K220,EG$16)),IF(INDEX(Import.PLE,$K220,EG$16)&lt;=mediçao,CG220,0),0),PLE!$AA$28*CG220)</f>
        <v>0</v>
      </c>
      <c r="EH220" s="119">
        <f ca="1">IF($K220&lt;&gt;1,IF(ISNUMBER(INDEX(Import.PLE,$K220,EH$16)),IF(INDEX(Import.PLE,$K220,EH$16)&lt;=mediçao,CH220,0),0),PLE!$AA$28*CH220)</f>
        <v>0</v>
      </c>
      <c r="EI220" s="119">
        <f ca="1">IF($K220&lt;&gt;1,IF(ISNUMBER(INDEX(Import.PLE,$K220,EI$16)),IF(INDEX(Import.PLE,$K220,EI$16)&lt;=mediçao,CI220,0),0),PLE!$AA$28*CI220)</f>
        <v>0</v>
      </c>
      <c r="EJ220" s="119">
        <f ca="1">IF($K220&lt;&gt;1,IF(ISNUMBER(INDEX(Import.PLE,$K220,EJ$16)),IF(INDEX(Import.PLE,$K220,EJ$16)&lt;=mediçao,CJ220,0),0),PLE!$AA$28*CJ220)</f>
        <v>0</v>
      </c>
      <c r="EK220" s="119">
        <f ca="1">IF($K220&lt;&gt;1,IF(ISNUMBER(INDEX(Import.PLE,$K220,EK$16)),IF(INDEX(Import.PLE,$K220,EK$16)&lt;=mediçao,CK220,0),0),PLE!$AA$28*CK220)</f>
        <v>0</v>
      </c>
      <c r="EL220" s="119">
        <f ca="1">IF($K220&lt;&gt;1,IF(ISNUMBER(INDEX(Import.PLE,$K220,EL$16)),IF(INDEX(Import.PLE,$K220,EL$16)&lt;=mediçao,CL220,0),0),PLE!$AA$28*CL220)</f>
        <v>0</v>
      </c>
      <c r="EM220" s="119">
        <f ca="1">IF($K220&lt;&gt;1,IF(ISNUMBER(INDEX(Import.PLE,$K220,EM$16)),IF(INDEX(Import.PLE,$K220,EM$16)&lt;=mediçao,CM220,0),0),PLE!$AA$28*CM220)</f>
        <v>0</v>
      </c>
      <c r="EN220" s="119">
        <f ca="1">IF($K220&lt;&gt;1,IF(ISNUMBER(INDEX(Import.PLE,$K220,EN$16)),IF(INDEX(Import.PLE,$K220,EN$16)&lt;=mediçao,CN220,0),0),PLE!$AA$28*CN220)</f>
        <v>0</v>
      </c>
      <c r="EO220" s="119">
        <f ca="1">IF($K220&lt;&gt;1,IF(ISNUMBER(INDEX(Import.PLE,$K220,EO$16)),IF(INDEX(Import.PLE,$K220,EO$16)&lt;=mediçao,CO220,0),0),PLE!$AA$28*CO220)</f>
        <v>0</v>
      </c>
      <c r="EP220" s="119">
        <f ca="1">IF($K220&lt;&gt;1,IF(ISNUMBER(INDEX(Import.PLE,$K220,EP$16)),IF(INDEX(Import.PLE,$K220,EP$16)&lt;=mediçao,CP220,0),0),PLE!$AA$28*CP220)</f>
        <v>0</v>
      </c>
      <c r="EQ220" s="119">
        <f ca="1">IF($K220&lt;&gt;1,IF(ISNUMBER(INDEX(Import.PLE,$K220,EQ$16)),IF(INDEX(Import.PLE,$K220,EQ$16)&lt;=mediçao,CQ220,0),0),PLE!$AA$28*CQ220)</f>
        <v>0</v>
      </c>
      <c r="ER220" s="119">
        <f ca="1">IF($K220&lt;&gt;1,IF(ISNUMBER(INDEX(Import.PLE,$K220,ER$16)),IF(INDEX(Import.PLE,$K220,ER$16)&lt;=mediçao,CR220,0),0),PLE!$AA$28*CR220)</f>
        <v>0</v>
      </c>
      <c r="ES220" s="119">
        <f ca="1">IF($K220&lt;&gt;1,IF(ISNUMBER(INDEX(Import.PLE,$K220,ES$16)),IF(INDEX(Import.PLE,$K220,ES$16)&lt;=mediçao,CS220,0),0),PLE!$AA$28*CS220)</f>
        <v>0</v>
      </c>
      <c r="ET220" s="119">
        <f ca="1">IF($K220&lt;&gt;1,IF(ISNUMBER(INDEX(Import.PLE,$K220,ET$16)),IF(INDEX(Import.PLE,$K220,ET$16)&lt;=mediçao,CT220,0),0),PLE!$AA$28*CT220)</f>
        <v>0</v>
      </c>
      <c r="EU220" s="119">
        <f ca="1">IF($K220&lt;&gt;1,IF(ISNUMBER(INDEX(Import.PLE,$K220,EU$16)),IF(INDEX(Import.PLE,$K220,EU$16)&lt;=mediçao,CU220,0),0),PLE!$AA$28*CU220)</f>
        <v>0</v>
      </c>
      <c r="EV220" s="119">
        <f ca="1">IF($K220&lt;&gt;1,IF(ISNUMBER(INDEX(Import.PLE,$K220,EV$16)),IF(INDEX(Import.PLE,$K220,EV$16)&lt;=mediçao,CV220,0),0),PLE!$AA$28*CV220)</f>
        <v>0</v>
      </c>
      <c r="EW220" s="119">
        <f ca="1">IF($K220&lt;&gt;1,IF(ISNUMBER(INDEX(Import.PLE,$K220,EW$16)),IF(INDEX(Import.PLE,$K220,EW$16)&lt;=mediçao,CW220,0),0),PLE!$AA$28*CW220)</f>
        <v>0</v>
      </c>
      <c r="EX220" s="119">
        <f ca="1">IF($K220&lt;&gt;1,IF(ISNUMBER(INDEX(Import.PLE,$K220,EX$16)),IF(INDEX(Import.PLE,$K220,EX$16)&lt;=mediçao,CX220,0),0),PLE!$AA$28*CX220)</f>
        <v>0</v>
      </c>
      <c r="EY220" s="119">
        <f ca="1">IF($K220&lt;&gt;1,IF(ISNUMBER(INDEX(Import.PLE,$K220,EY$16)),IF(INDEX(Import.PLE,$K220,EY$16)&lt;=mediçao,CY220,0),0),PLE!$AA$28*CY220)</f>
        <v>0</v>
      </c>
      <c r="EZ220" s="119">
        <f ca="1">IF($K220&lt;&gt;1,IF(ISNUMBER(INDEX(Import.PLE,$K220,EZ$16)),IF(INDEX(Import.PLE,$K220,EZ$16)&lt;=mediçao,CZ220,0),0),PLE!$AA$28*CZ220)</f>
        <v>0</v>
      </c>
      <c r="FA220" s="119">
        <f ca="1">IF($K220&lt;&gt;1,IF(ISNUMBER(INDEX(Import.PLE,$K220,FA$16)),IF(INDEX(Import.PLE,$K220,FA$16)&lt;=mediçao,DA220,0),0),PLE!$AA$28*DA220)</f>
        <v>0</v>
      </c>
      <c r="FB220" s="119">
        <f ca="1">IF($K220&lt;&gt;1,IF(ISNUMBER(INDEX(Import.PLE,$K220,FB$16)),IF(INDEX(Import.PLE,$K220,FB$16)&lt;=mediçao,DB220,0),0),PLE!$AA$28*DB220)</f>
        <v>0</v>
      </c>
      <c r="FC220" s="119">
        <f ca="1">IF($K220&lt;&gt;1,IF(ISNUMBER(INDEX(Import.PLE,$K220,FC$16)),IF(INDEX(Import.PLE,$K220,FC$16)&lt;=mediçao,DC220,0),0),PLE!$AA$28*DC220)</f>
        <v>0</v>
      </c>
      <c r="FD220" s="119">
        <f ca="1">IF($K220&lt;&gt;1,IF(ISNUMBER(INDEX(Import.PLE,$K220,FD$16)),IF(INDEX(Import.PLE,$K220,FD$16)&lt;=mediçao,DD220,0),0),PLE!$AA$28*DD220)</f>
        <v>0</v>
      </c>
      <c r="FE220" s="119">
        <f ca="1">IF($K220&lt;&gt;1,IF(ISNUMBER(INDEX(Import.PLE,$K220,FE$16)),IF(INDEX(Import.PLE,$K220,FE$16)&lt;=mediçao,DE220,0),0),PLE!$AA$28*DE220)</f>
        <v>0</v>
      </c>
      <c r="FF220" s="119">
        <f ca="1">IF($K220&lt;&gt;1,IF(ISNUMBER(INDEX(Import.PLE,$K220,FF$16)),IF(INDEX(Import.PLE,$K220,FF$16)&lt;=mediçao,DF220,0),0),PLE!$AA$28*DF220)</f>
        <v>0</v>
      </c>
      <c r="FG220" s="119">
        <f ca="1">IF($K220&lt;&gt;1,IF(ISNUMBER(INDEX(Import.PLE,$K220,FG$16)),IF(INDEX(Import.PLE,$K220,FG$16)&lt;=mediçao,DG220,0),0),PLE!$AA$28*DG220)</f>
        <v>0</v>
      </c>
      <c r="FH220" s="119">
        <f ca="1">IF($K220&lt;&gt;1,IF(ISNUMBER(INDEX(Import.PLE,$K220,FH$16)),IF(INDEX(Import.PLE,$K220,FH$16)&lt;=mediçao,DH220,0),0),PLE!$AA$28*DH220)</f>
        <v>0</v>
      </c>
      <c r="FI220" s="119">
        <f ca="1">IF($K220&lt;&gt;1,IF(ISNUMBER(INDEX(Import.PLE,$K220,FI$16)),IF(INDEX(Import.PLE,$K220,FI$16)&lt;=mediçao,DI220,0),0),PLE!$AA$28*DI220)</f>
        <v>0</v>
      </c>
      <c r="FJ220" s="119">
        <f ca="1">IF($K220&lt;&gt;1,IF(ISNUMBER(INDEX(Import.PLE,$K220,FJ$16)),IF(INDEX(Import.PLE,$K220,FJ$16)&lt;=mediçao,DJ220,0),0),PLE!$AA$28*DJ220)</f>
        <v>0</v>
      </c>
    </row>
    <row r="221" spans="2:166" s="88" customFormat="1" ht="11.25" customHeight="1" x14ac:dyDescent="0.35">
      <c r="B221" s="118">
        <f t="shared" ca="1" si="3"/>
        <v>204</v>
      </c>
      <c r="C221" s="83" t="str">
        <f t="shared" si="4"/>
        <v>Serviço</v>
      </c>
      <c r="D221" s="138" t="s">
        <v>562</v>
      </c>
      <c r="E221" s="139" t="s">
        <v>700</v>
      </c>
      <c r="F221" s="137" t="s">
        <v>329</v>
      </c>
      <c r="G221" s="174">
        <f t="shared" si="5"/>
        <v>7</v>
      </c>
      <c r="H221" s="175">
        <f t="shared" si="6"/>
        <v>12.51</v>
      </c>
      <c r="I221" s="176">
        <v>87.57</v>
      </c>
      <c r="J221" s="86"/>
      <c r="K221" s="168">
        <f>deactivatedados.form1</f>
        <v>27</v>
      </c>
      <c r="L221" s="167" t="s">
        <v>727</v>
      </c>
      <c r="M221" s="87"/>
      <c r="N221" s="181">
        <v>7</v>
      </c>
      <c r="O221" s="181"/>
      <c r="P221" s="181"/>
      <c r="Q221" s="181">
        <v>218.28</v>
      </c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M221" s="119">
        <f t="shared" ca="1" si="7"/>
        <v>87.57</v>
      </c>
      <c r="BN221" s="119">
        <f t="shared" si="8"/>
        <v>0</v>
      </c>
      <c r="BO221" s="119">
        <f t="shared" si="9"/>
        <v>0</v>
      </c>
      <c r="BP221" s="119">
        <f t="shared" si="10"/>
        <v>0</v>
      </c>
      <c r="BQ221" s="119">
        <f t="shared" si="11"/>
        <v>0</v>
      </c>
      <c r="BR221" s="119">
        <f t="shared" si="12"/>
        <v>0</v>
      </c>
      <c r="BS221" s="119">
        <f t="shared" si="13"/>
        <v>0</v>
      </c>
      <c r="BT221" s="119">
        <f t="shared" si="14"/>
        <v>0</v>
      </c>
      <c r="BU221" s="119">
        <f t="shared" si="15"/>
        <v>0</v>
      </c>
      <c r="BV221" s="119">
        <f t="shared" si="16"/>
        <v>0</v>
      </c>
      <c r="BW221" s="119">
        <f t="shared" si="17"/>
        <v>0</v>
      </c>
      <c r="BX221" s="119">
        <f t="shared" si="18"/>
        <v>0</v>
      </c>
      <c r="BY221" s="119">
        <f t="shared" si="19"/>
        <v>0</v>
      </c>
      <c r="BZ221" s="119">
        <f t="shared" si="20"/>
        <v>0</v>
      </c>
      <c r="CA221" s="119">
        <f t="shared" si="21"/>
        <v>0</v>
      </c>
      <c r="CB221" s="119">
        <f t="shared" si="22"/>
        <v>0</v>
      </c>
      <c r="CC221" s="119">
        <f t="shared" si="23"/>
        <v>0</v>
      </c>
      <c r="CD221" s="119">
        <f t="shared" si="24"/>
        <v>0</v>
      </c>
      <c r="CE221" s="119">
        <f t="shared" si="25"/>
        <v>0</v>
      </c>
      <c r="CF221" s="119">
        <f t="shared" si="26"/>
        <v>0</v>
      </c>
      <c r="CG221" s="119">
        <f t="shared" si="27"/>
        <v>0</v>
      </c>
      <c r="CH221" s="119">
        <f t="shared" si="28"/>
        <v>0</v>
      </c>
      <c r="CI221" s="119">
        <f t="shared" si="29"/>
        <v>0</v>
      </c>
      <c r="CJ221" s="119">
        <f t="shared" si="30"/>
        <v>0</v>
      </c>
      <c r="CK221" s="119">
        <f t="shared" si="31"/>
        <v>0</v>
      </c>
      <c r="CL221" s="119">
        <f t="shared" si="32"/>
        <v>0</v>
      </c>
      <c r="CM221" s="119">
        <f t="shared" si="33"/>
        <v>0</v>
      </c>
      <c r="CN221" s="119">
        <f t="shared" si="34"/>
        <v>0</v>
      </c>
      <c r="CO221" s="119">
        <f t="shared" si="35"/>
        <v>0</v>
      </c>
      <c r="CP221" s="119">
        <f t="shared" si="36"/>
        <v>0</v>
      </c>
      <c r="CQ221" s="119">
        <f t="shared" si="37"/>
        <v>0</v>
      </c>
      <c r="CR221" s="119">
        <f t="shared" si="38"/>
        <v>0</v>
      </c>
      <c r="CS221" s="119">
        <f t="shared" si="39"/>
        <v>0</v>
      </c>
      <c r="CT221" s="119">
        <f t="shared" si="40"/>
        <v>0</v>
      </c>
      <c r="CU221" s="119">
        <f t="shared" si="41"/>
        <v>0</v>
      </c>
      <c r="CV221" s="119">
        <f t="shared" si="42"/>
        <v>0</v>
      </c>
      <c r="CW221" s="119">
        <f t="shared" si="43"/>
        <v>0</v>
      </c>
      <c r="CX221" s="119">
        <f t="shared" si="44"/>
        <v>0</v>
      </c>
      <c r="CY221" s="119">
        <f t="shared" si="45"/>
        <v>0</v>
      </c>
      <c r="CZ221" s="119">
        <f t="shared" si="46"/>
        <v>0</v>
      </c>
      <c r="DA221" s="119">
        <f t="shared" si="47"/>
        <v>0</v>
      </c>
      <c r="DB221" s="119">
        <f t="shared" si="48"/>
        <v>0</v>
      </c>
      <c r="DC221" s="119">
        <f t="shared" si="49"/>
        <v>0</v>
      </c>
      <c r="DD221" s="119">
        <f t="shared" si="50"/>
        <v>0</v>
      </c>
      <c r="DE221" s="119">
        <f t="shared" si="51"/>
        <v>0</v>
      </c>
      <c r="DF221" s="119">
        <f t="shared" si="52"/>
        <v>0</v>
      </c>
      <c r="DG221" s="119">
        <f t="shared" si="53"/>
        <v>0</v>
      </c>
      <c r="DH221" s="119">
        <f t="shared" si="54"/>
        <v>0</v>
      </c>
      <c r="DI221" s="119">
        <f t="shared" si="55"/>
        <v>0</v>
      </c>
      <c r="DJ221" s="119">
        <f t="shared" si="56"/>
        <v>0</v>
      </c>
      <c r="DK221" s="126" t="str">
        <f t="shared" si="57"/>
        <v>2</v>
      </c>
      <c r="DL221" s="126">
        <f t="shared" ca="1" si="58"/>
        <v>0</v>
      </c>
      <c r="DM221" s="119">
        <f ca="1">IF($K221&lt;&gt;1,IF(ISNUMBER(INDEX(Import.PLE,$K221,DM$16)),IF(INDEX(Import.PLE,$K221,DM$16)&lt;=mediçao,BM221,0),0),PLE!$AA$28*BM221)</f>
        <v>0</v>
      </c>
      <c r="DN221" s="119">
        <f ca="1">IF($K221&lt;&gt;1,IF(ISNUMBER(INDEX(Import.PLE,$K221,DN$16)),IF(INDEX(Import.PLE,$K221,DN$16)&lt;=mediçao,BN221,0),0),PLE!$AA$28*BN221)</f>
        <v>0</v>
      </c>
      <c r="DO221" s="119">
        <f ca="1">IF($K221&lt;&gt;1,IF(ISNUMBER(INDEX(Import.PLE,$K221,DO$16)),IF(INDEX(Import.PLE,$K221,DO$16)&lt;=mediçao,BO221,0),0),PLE!$AA$28*BO221)</f>
        <v>0</v>
      </c>
      <c r="DP221" s="119">
        <f ca="1">IF($K221&lt;&gt;1,IF(ISNUMBER(INDEX(Import.PLE,$K221,DP$16)),IF(INDEX(Import.PLE,$K221,DP$16)&lt;=mediçao,BP221,0),0),PLE!$AA$28*BP221)</f>
        <v>0</v>
      </c>
      <c r="DQ221" s="119">
        <f ca="1">IF($K221&lt;&gt;1,IF(ISNUMBER(INDEX(Import.PLE,$K221,DQ$16)),IF(INDEX(Import.PLE,$K221,DQ$16)&lt;=mediçao,BQ221,0),0),PLE!$AA$28*BQ221)</f>
        <v>0</v>
      </c>
      <c r="DR221" s="119">
        <f ca="1">IF($K221&lt;&gt;1,IF(ISNUMBER(INDEX(Import.PLE,$K221,DR$16)),IF(INDEX(Import.PLE,$K221,DR$16)&lt;=mediçao,BR221,0),0),PLE!$AA$28*BR221)</f>
        <v>0</v>
      </c>
      <c r="DS221" s="119">
        <f ca="1">IF($K221&lt;&gt;1,IF(ISNUMBER(INDEX(Import.PLE,$K221,DS$16)),IF(INDEX(Import.PLE,$K221,DS$16)&lt;=mediçao,BS221,0),0),PLE!$AA$28*BS221)</f>
        <v>0</v>
      </c>
      <c r="DT221" s="119">
        <f ca="1">IF($K221&lt;&gt;1,IF(ISNUMBER(INDEX(Import.PLE,$K221,DT$16)),IF(INDEX(Import.PLE,$K221,DT$16)&lt;=mediçao,BT221,0),0),PLE!$AA$28*BT221)</f>
        <v>0</v>
      </c>
      <c r="DU221" s="119">
        <f ca="1">IF($K221&lt;&gt;1,IF(ISNUMBER(INDEX(Import.PLE,$K221,DU$16)),IF(INDEX(Import.PLE,$K221,DU$16)&lt;=mediçao,BU221,0),0),PLE!$AA$28*BU221)</f>
        <v>0</v>
      </c>
      <c r="DV221" s="119">
        <f ca="1">IF($K221&lt;&gt;1,IF(ISNUMBER(INDEX(Import.PLE,$K221,DV$16)),IF(INDEX(Import.PLE,$K221,DV$16)&lt;=mediçao,BV221,0),0),PLE!$AA$28*BV221)</f>
        <v>0</v>
      </c>
      <c r="DW221" s="119">
        <f ca="1">IF($K221&lt;&gt;1,IF(ISNUMBER(INDEX(Import.PLE,$K221,DW$16)),IF(INDEX(Import.PLE,$K221,DW$16)&lt;=mediçao,BW221,0),0),PLE!$AA$28*BW221)</f>
        <v>0</v>
      </c>
      <c r="DX221" s="119">
        <f ca="1">IF($K221&lt;&gt;1,IF(ISNUMBER(INDEX(Import.PLE,$K221,DX$16)),IF(INDEX(Import.PLE,$K221,DX$16)&lt;=mediçao,BX221,0),0),PLE!$AA$28*BX221)</f>
        <v>0</v>
      </c>
      <c r="DY221" s="119">
        <f ca="1">IF($K221&lt;&gt;1,IF(ISNUMBER(INDEX(Import.PLE,$K221,DY$16)),IF(INDEX(Import.PLE,$K221,DY$16)&lt;=mediçao,BY221,0),0),PLE!$AA$28*BY221)</f>
        <v>0</v>
      </c>
      <c r="DZ221" s="119">
        <f ca="1">IF($K221&lt;&gt;1,IF(ISNUMBER(INDEX(Import.PLE,$K221,DZ$16)),IF(INDEX(Import.PLE,$K221,DZ$16)&lt;=mediçao,BZ221,0),0),PLE!$AA$28*BZ221)</f>
        <v>0</v>
      </c>
      <c r="EA221" s="119">
        <f ca="1">IF($K221&lt;&gt;1,IF(ISNUMBER(INDEX(Import.PLE,$K221,EA$16)),IF(INDEX(Import.PLE,$K221,EA$16)&lt;=mediçao,CA221,0),0),PLE!$AA$28*CA221)</f>
        <v>0</v>
      </c>
      <c r="EB221" s="119">
        <f ca="1">IF($K221&lt;&gt;1,IF(ISNUMBER(INDEX(Import.PLE,$K221,EB$16)),IF(INDEX(Import.PLE,$K221,EB$16)&lt;=mediçao,CB221,0),0),PLE!$AA$28*CB221)</f>
        <v>0</v>
      </c>
      <c r="EC221" s="119">
        <f ca="1">IF($K221&lt;&gt;1,IF(ISNUMBER(INDEX(Import.PLE,$K221,EC$16)),IF(INDEX(Import.PLE,$K221,EC$16)&lt;=mediçao,CC221,0),0),PLE!$AA$28*CC221)</f>
        <v>0</v>
      </c>
      <c r="ED221" s="119">
        <f ca="1">IF($K221&lt;&gt;1,IF(ISNUMBER(INDEX(Import.PLE,$K221,ED$16)),IF(INDEX(Import.PLE,$K221,ED$16)&lt;=mediçao,CD221,0),0),PLE!$AA$28*CD221)</f>
        <v>0</v>
      </c>
      <c r="EE221" s="119">
        <f ca="1">IF($K221&lt;&gt;1,IF(ISNUMBER(INDEX(Import.PLE,$K221,EE$16)),IF(INDEX(Import.PLE,$K221,EE$16)&lt;=mediçao,CE221,0),0),PLE!$AA$28*CE221)</f>
        <v>0</v>
      </c>
      <c r="EF221" s="119">
        <f ca="1">IF($K221&lt;&gt;1,IF(ISNUMBER(INDEX(Import.PLE,$K221,EF$16)),IF(INDEX(Import.PLE,$K221,EF$16)&lt;=mediçao,CF221,0),0),PLE!$AA$28*CF221)</f>
        <v>0</v>
      </c>
      <c r="EG221" s="119">
        <f ca="1">IF($K221&lt;&gt;1,IF(ISNUMBER(INDEX(Import.PLE,$K221,EG$16)),IF(INDEX(Import.PLE,$K221,EG$16)&lt;=mediçao,CG221,0),0),PLE!$AA$28*CG221)</f>
        <v>0</v>
      </c>
      <c r="EH221" s="119">
        <f ca="1">IF($K221&lt;&gt;1,IF(ISNUMBER(INDEX(Import.PLE,$K221,EH$16)),IF(INDEX(Import.PLE,$K221,EH$16)&lt;=mediçao,CH221,0),0),PLE!$AA$28*CH221)</f>
        <v>0</v>
      </c>
      <c r="EI221" s="119">
        <f ca="1">IF($K221&lt;&gt;1,IF(ISNUMBER(INDEX(Import.PLE,$K221,EI$16)),IF(INDEX(Import.PLE,$K221,EI$16)&lt;=mediçao,CI221,0),0),PLE!$AA$28*CI221)</f>
        <v>0</v>
      </c>
      <c r="EJ221" s="119">
        <f ca="1">IF($K221&lt;&gt;1,IF(ISNUMBER(INDEX(Import.PLE,$K221,EJ$16)),IF(INDEX(Import.PLE,$K221,EJ$16)&lt;=mediçao,CJ221,0),0),PLE!$AA$28*CJ221)</f>
        <v>0</v>
      </c>
      <c r="EK221" s="119">
        <f ca="1">IF($K221&lt;&gt;1,IF(ISNUMBER(INDEX(Import.PLE,$K221,EK$16)),IF(INDEX(Import.PLE,$K221,EK$16)&lt;=mediçao,CK221,0),0),PLE!$AA$28*CK221)</f>
        <v>0</v>
      </c>
      <c r="EL221" s="119">
        <f ca="1">IF($K221&lt;&gt;1,IF(ISNUMBER(INDEX(Import.PLE,$K221,EL$16)),IF(INDEX(Import.PLE,$K221,EL$16)&lt;=mediçao,CL221,0),0),PLE!$AA$28*CL221)</f>
        <v>0</v>
      </c>
      <c r="EM221" s="119">
        <f ca="1">IF($K221&lt;&gt;1,IF(ISNUMBER(INDEX(Import.PLE,$K221,EM$16)),IF(INDEX(Import.PLE,$K221,EM$16)&lt;=mediçao,CM221,0),0),PLE!$AA$28*CM221)</f>
        <v>0</v>
      </c>
      <c r="EN221" s="119">
        <f ca="1">IF($K221&lt;&gt;1,IF(ISNUMBER(INDEX(Import.PLE,$K221,EN$16)),IF(INDEX(Import.PLE,$K221,EN$16)&lt;=mediçao,CN221,0),0),PLE!$AA$28*CN221)</f>
        <v>0</v>
      </c>
      <c r="EO221" s="119">
        <f ca="1">IF($K221&lt;&gt;1,IF(ISNUMBER(INDEX(Import.PLE,$K221,EO$16)),IF(INDEX(Import.PLE,$K221,EO$16)&lt;=mediçao,CO221,0),0),PLE!$AA$28*CO221)</f>
        <v>0</v>
      </c>
      <c r="EP221" s="119">
        <f ca="1">IF($K221&lt;&gt;1,IF(ISNUMBER(INDEX(Import.PLE,$K221,EP$16)),IF(INDEX(Import.PLE,$K221,EP$16)&lt;=mediçao,CP221,0),0),PLE!$AA$28*CP221)</f>
        <v>0</v>
      </c>
      <c r="EQ221" s="119">
        <f ca="1">IF($K221&lt;&gt;1,IF(ISNUMBER(INDEX(Import.PLE,$K221,EQ$16)),IF(INDEX(Import.PLE,$K221,EQ$16)&lt;=mediçao,CQ221,0),0),PLE!$AA$28*CQ221)</f>
        <v>0</v>
      </c>
      <c r="ER221" s="119">
        <f ca="1">IF($K221&lt;&gt;1,IF(ISNUMBER(INDEX(Import.PLE,$K221,ER$16)),IF(INDEX(Import.PLE,$K221,ER$16)&lt;=mediçao,CR221,0),0),PLE!$AA$28*CR221)</f>
        <v>0</v>
      </c>
      <c r="ES221" s="119">
        <f ca="1">IF($K221&lt;&gt;1,IF(ISNUMBER(INDEX(Import.PLE,$K221,ES$16)),IF(INDEX(Import.PLE,$K221,ES$16)&lt;=mediçao,CS221,0),0),PLE!$AA$28*CS221)</f>
        <v>0</v>
      </c>
      <c r="ET221" s="119">
        <f ca="1">IF($K221&lt;&gt;1,IF(ISNUMBER(INDEX(Import.PLE,$K221,ET$16)),IF(INDEX(Import.PLE,$K221,ET$16)&lt;=mediçao,CT221,0),0),PLE!$AA$28*CT221)</f>
        <v>0</v>
      </c>
      <c r="EU221" s="119">
        <f ca="1">IF($K221&lt;&gt;1,IF(ISNUMBER(INDEX(Import.PLE,$K221,EU$16)),IF(INDEX(Import.PLE,$K221,EU$16)&lt;=mediçao,CU221,0),0),PLE!$AA$28*CU221)</f>
        <v>0</v>
      </c>
      <c r="EV221" s="119">
        <f ca="1">IF($K221&lt;&gt;1,IF(ISNUMBER(INDEX(Import.PLE,$K221,EV$16)),IF(INDEX(Import.PLE,$K221,EV$16)&lt;=mediçao,CV221,0),0),PLE!$AA$28*CV221)</f>
        <v>0</v>
      </c>
      <c r="EW221" s="119">
        <f ca="1">IF($K221&lt;&gt;1,IF(ISNUMBER(INDEX(Import.PLE,$K221,EW$16)),IF(INDEX(Import.PLE,$K221,EW$16)&lt;=mediçao,CW221,0),0),PLE!$AA$28*CW221)</f>
        <v>0</v>
      </c>
      <c r="EX221" s="119">
        <f ca="1">IF($K221&lt;&gt;1,IF(ISNUMBER(INDEX(Import.PLE,$K221,EX$16)),IF(INDEX(Import.PLE,$K221,EX$16)&lt;=mediçao,CX221,0),0),PLE!$AA$28*CX221)</f>
        <v>0</v>
      </c>
      <c r="EY221" s="119">
        <f ca="1">IF($K221&lt;&gt;1,IF(ISNUMBER(INDEX(Import.PLE,$K221,EY$16)),IF(INDEX(Import.PLE,$K221,EY$16)&lt;=mediçao,CY221,0),0),PLE!$AA$28*CY221)</f>
        <v>0</v>
      </c>
      <c r="EZ221" s="119">
        <f ca="1">IF($K221&lt;&gt;1,IF(ISNUMBER(INDEX(Import.PLE,$K221,EZ$16)),IF(INDEX(Import.PLE,$K221,EZ$16)&lt;=mediçao,CZ221,0),0),PLE!$AA$28*CZ221)</f>
        <v>0</v>
      </c>
      <c r="FA221" s="119">
        <f ca="1">IF($K221&lt;&gt;1,IF(ISNUMBER(INDEX(Import.PLE,$K221,FA$16)),IF(INDEX(Import.PLE,$K221,FA$16)&lt;=mediçao,DA221,0),0),PLE!$AA$28*DA221)</f>
        <v>0</v>
      </c>
      <c r="FB221" s="119">
        <f ca="1">IF($K221&lt;&gt;1,IF(ISNUMBER(INDEX(Import.PLE,$K221,FB$16)),IF(INDEX(Import.PLE,$K221,FB$16)&lt;=mediçao,DB221,0),0),PLE!$AA$28*DB221)</f>
        <v>0</v>
      </c>
      <c r="FC221" s="119">
        <f ca="1">IF($K221&lt;&gt;1,IF(ISNUMBER(INDEX(Import.PLE,$K221,FC$16)),IF(INDEX(Import.PLE,$K221,FC$16)&lt;=mediçao,DC221,0),0),PLE!$AA$28*DC221)</f>
        <v>0</v>
      </c>
      <c r="FD221" s="119">
        <f ca="1">IF($K221&lt;&gt;1,IF(ISNUMBER(INDEX(Import.PLE,$K221,FD$16)),IF(INDEX(Import.PLE,$K221,FD$16)&lt;=mediçao,DD221,0),0),PLE!$AA$28*DD221)</f>
        <v>0</v>
      </c>
      <c r="FE221" s="119">
        <f ca="1">IF($K221&lt;&gt;1,IF(ISNUMBER(INDEX(Import.PLE,$K221,FE$16)),IF(INDEX(Import.PLE,$K221,FE$16)&lt;=mediçao,DE221,0),0),PLE!$AA$28*DE221)</f>
        <v>0</v>
      </c>
      <c r="FF221" s="119">
        <f ca="1">IF($K221&lt;&gt;1,IF(ISNUMBER(INDEX(Import.PLE,$K221,FF$16)),IF(INDEX(Import.PLE,$K221,FF$16)&lt;=mediçao,DF221,0),0),PLE!$AA$28*DF221)</f>
        <v>0</v>
      </c>
      <c r="FG221" s="119">
        <f ca="1">IF($K221&lt;&gt;1,IF(ISNUMBER(INDEX(Import.PLE,$K221,FG$16)),IF(INDEX(Import.PLE,$K221,FG$16)&lt;=mediçao,DG221,0),0),PLE!$AA$28*DG221)</f>
        <v>0</v>
      </c>
      <c r="FH221" s="119">
        <f ca="1">IF($K221&lt;&gt;1,IF(ISNUMBER(INDEX(Import.PLE,$K221,FH$16)),IF(INDEX(Import.PLE,$K221,FH$16)&lt;=mediçao,DH221,0),0),PLE!$AA$28*DH221)</f>
        <v>0</v>
      </c>
      <c r="FI221" s="119">
        <f ca="1">IF($K221&lt;&gt;1,IF(ISNUMBER(INDEX(Import.PLE,$K221,FI$16)),IF(INDEX(Import.PLE,$K221,FI$16)&lt;=mediçao,DI221,0),0),PLE!$AA$28*DI221)</f>
        <v>0</v>
      </c>
      <c r="FJ221" s="119">
        <f ca="1">IF($K221&lt;&gt;1,IF(ISNUMBER(INDEX(Import.PLE,$K221,FJ$16)),IF(INDEX(Import.PLE,$K221,FJ$16)&lt;=mediçao,DJ221,0),0),PLE!$AA$28*DJ221)</f>
        <v>0</v>
      </c>
    </row>
    <row r="222" spans="2:166" s="88" customFormat="1" ht="11.25" customHeight="1" x14ac:dyDescent="0.35">
      <c r="B222" s="118">
        <f t="shared" ca="1" si="3"/>
        <v>205</v>
      </c>
      <c r="C222" s="83" t="str">
        <f t="shared" si="4"/>
        <v>Serviço</v>
      </c>
      <c r="D222" s="138" t="s">
        <v>563</v>
      </c>
      <c r="E222" s="139" t="s">
        <v>564</v>
      </c>
      <c r="F222" s="137" t="s">
        <v>329</v>
      </c>
      <c r="G222" s="174">
        <f t="shared" si="5"/>
        <v>2</v>
      </c>
      <c r="H222" s="175">
        <f t="shared" si="6"/>
        <v>27.69</v>
      </c>
      <c r="I222" s="176">
        <v>55.38</v>
      </c>
      <c r="J222" s="86"/>
      <c r="K222" s="168">
        <f>deactivatedados.form1</f>
        <v>27</v>
      </c>
      <c r="L222" s="167" t="s">
        <v>727</v>
      </c>
      <c r="M222" s="87"/>
      <c r="N222" s="181">
        <v>2</v>
      </c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M222" s="119">
        <f t="shared" ca="1" si="7"/>
        <v>55.38</v>
      </c>
      <c r="BN222" s="119">
        <f t="shared" si="8"/>
        <v>0</v>
      </c>
      <c r="BO222" s="119">
        <f t="shared" si="9"/>
        <v>0</v>
      </c>
      <c r="BP222" s="119">
        <f t="shared" si="10"/>
        <v>0</v>
      </c>
      <c r="BQ222" s="119">
        <f t="shared" si="11"/>
        <v>0</v>
      </c>
      <c r="BR222" s="119">
        <f t="shared" si="12"/>
        <v>0</v>
      </c>
      <c r="BS222" s="119">
        <f t="shared" si="13"/>
        <v>0</v>
      </c>
      <c r="BT222" s="119">
        <f t="shared" si="14"/>
        <v>0</v>
      </c>
      <c r="BU222" s="119">
        <f t="shared" si="15"/>
        <v>0</v>
      </c>
      <c r="BV222" s="119">
        <f t="shared" si="16"/>
        <v>0</v>
      </c>
      <c r="BW222" s="119">
        <f t="shared" si="17"/>
        <v>0</v>
      </c>
      <c r="BX222" s="119">
        <f t="shared" si="18"/>
        <v>0</v>
      </c>
      <c r="BY222" s="119">
        <f t="shared" si="19"/>
        <v>0</v>
      </c>
      <c r="BZ222" s="119">
        <f t="shared" si="20"/>
        <v>0</v>
      </c>
      <c r="CA222" s="119">
        <f t="shared" si="21"/>
        <v>0</v>
      </c>
      <c r="CB222" s="119">
        <f t="shared" si="22"/>
        <v>0</v>
      </c>
      <c r="CC222" s="119">
        <f t="shared" si="23"/>
        <v>0</v>
      </c>
      <c r="CD222" s="119">
        <f t="shared" si="24"/>
        <v>0</v>
      </c>
      <c r="CE222" s="119">
        <f t="shared" si="25"/>
        <v>0</v>
      </c>
      <c r="CF222" s="119">
        <f t="shared" si="26"/>
        <v>0</v>
      </c>
      <c r="CG222" s="119">
        <f t="shared" si="27"/>
        <v>0</v>
      </c>
      <c r="CH222" s="119">
        <f t="shared" si="28"/>
        <v>0</v>
      </c>
      <c r="CI222" s="119">
        <f t="shared" si="29"/>
        <v>0</v>
      </c>
      <c r="CJ222" s="119">
        <f t="shared" si="30"/>
        <v>0</v>
      </c>
      <c r="CK222" s="119">
        <f t="shared" si="31"/>
        <v>0</v>
      </c>
      <c r="CL222" s="119">
        <f t="shared" si="32"/>
        <v>0</v>
      </c>
      <c r="CM222" s="119">
        <f t="shared" si="33"/>
        <v>0</v>
      </c>
      <c r="CN222" s="119">
        <f t="shared" si="34"/>
        <v>0</v>
      </c>
      <c r="CO222" s="119">
        <f t="shared" si="35"/>
        <v>0</v>
      </c>
      <c r="CP222" s="119">
        <f t="shared" si="36"/>
        <v>0</v>
      </c>
      <c r="CQ222" s="119">
        <f t="shared" si="37"/>
        <v>0</v>
      </c>
      <c r="CR222" s="119">
        <f t="shared" si="38"/>
        <v>0</v>
      </c>
      <c r="CS222" s="119">
        <f t="shared" si="39"/>
        <v>0</v>
      </c>
      <c r="CT222" s="119">
        <f t="shared" si="40"/>
        <v>0</v>
      </c>
      <c r="CU222" s="119">
        <f t="shared" si="41"/>
        <v>0</v>
      </c>
      <c r="CV222" s="119">
        <f t="shared" si="42"/>
        <v>0</v>
      </c>
      <c r="CW222" s="119">
        <f t="shared" si="43"/>
        <v>0</v>
      </c>
      <c r="CX222" s="119">
        <f t="shared" si="44"/>
        <v>0</v>
      </c>
      <c r="CY222" s="119">
        <f t="shared" si="45"/>
        <v>0</v>
      </c>
      <c r="CZ222" s="119">
        <f t="shared" si="46"/>
        <v>0</v>
      </c>
      <c r="DA222" s="119">
        <f t="shared" si="47"/>
        <v>0</v>
      </c>
      <c r="DB222" s="119">
        <f t="shared" si="48"/>
        <v>0</v>
      </c>
      <c r="DC222" s="119">
        <f t="shared" si="49"/>
        <v>0</v>
      </c>
      <c r="DD222" s="119">
        <f t="shared" si="50"/>
        <v>0</v>
      </c>
      <c r="DE222" s="119">
        <f t="shared" si="51"/>
        <v>0</v>
      </c>
      <c r="DF222" s="119">
        <f t="shared" si="52"/>
        <v>0</v>
      </c>
      <c r="DG222" s="119">
        <f t="shared" si="53"/>
        <v>0</v>
      </c>
      <c r="DH222" s="119">
        <f t="shared" si="54"/>
        <v>0</v>
      </c>
      <c r="DI222" s="119">
        <f t="shared" si="55"/>
        <v>0</v>
      </c>
      <c r="DJ222" s="119">
        <f t="shared" si="56"/>
        <v>0</v>
      </c>
      <c r="DK222" s="126" t="str">
        <f t="shared" si="57"/>
        <v>2</v>
      </c>
      <c r="DL222" s="126">
        <f t="shared" ca="1" si="58"/>
        <v>0</v>
      </c>
      <c r="DM222" s="119">
        <f ca="1">IF($K222&lt;&gt;1,IF(ISNUMBER(INDEX(Import.PLE,$K222,DM$16)),IF(INDEX(Import.PLE,$K222,DM$16)&lt;=mediçao,BM222,0),0),PLE!$AA$28*BM222)</f>
        <v>0</v>
      </c>
      <c r="DN222" s="119">
        <f ca="1">IF($K222&lt;&gt;1,IF(ISNUMBER(INDEX(Import.PLE,$K222,DN$16)),IF(INDEX(Import.PLE,$K222,DN$16)&lt;=mediçao,BN222,0),0),PLE!$AA$28*BN222)</f>
        <v>0</v>
      </c>
      <c r="DO222" s="119">
        <f ca="1">IF($K222&lt;&gt;1,IF(ISNUMBER(INDEX(Import.PLE,$K222,DO$16)),IF(INDEX(Import.PLE,$K222,DO$16)&lt;=mediçao,BO222,0),0),PLE!$AA$28*BO222)</f>
        <v>0</v>
      </c>
      <c r="DP222" s="119">
        <f ca="1">IF($K222&lt;&gt;1,IF(ISNUMBER(INDEX(Import.PLE,$K222,DP$16)),IF(INDEX(Import.PLE,$K222,DP$16)&lt;=mediçao,BP222,0),0),PLE!$AA$28*BP222)</f>
        <v>0</v>
      </c>
      <c r="DQ222" s="119">
        <f ca="1">IF($K222&lt;&gt;1,IF(ISNUMBER(INDEX(Import.PLE,$K222,DQ$16)),IF(INDEX(Import.PLE,$K222,DQ$16)&lt;=mediçao,BQ222,0),0),PLE!$AA$28*BQ222)</f>
        <v>0</v>
      </c>
      <c r="DR222" s="119">
        <f ca="1">IF($K222&lt;&gt;1,IF(ISNUMBER(INDEX(Import.PLE,$K222,DR$16)),IF(INDEX(Import.PLE,$K222,DR$16)&lt;=mediçao,BR222,0),0),PLE!$AA$28*BR222)</f>
        <v>0</v>
      </c>
      <c r="DS222" s="119">
        <f ca="1">IF($K222&lt;&gt;1,IF(ISNUMBER(INDEX(Import.PLE,$K222,DS$16)),IF(INDEX(Import.PLE,$K222,DS$16)&lt;=mediçao,BS222,0),0),PLE!$AA$28*BS222)</f>
        <v>0</v>
      </c>
      <c r="DT222" s="119">
        <f ca="1">IF($K222&lt;&gt;1,IF(ISNUMBER(INDEX(Import.PLE,$K222,DT$16)),IF(INDEX(Import.PLE,$K222,DT$16)&lt;=mediçao,BT222,0),0),PLE!$AA$28*BT222)</f>
        <v>0</v>
      </c>
      <c r="DU222" s="119">
        <f ca="1">IF($K222&lt;&gt;1,IF(ISNUMBER(INDEX(Import.PLE,$K222,DU$16)),IF(INDEX(Import.PLE,$K222,DU$16)&lt;=mediçao,BU222,0),0),PLE!$AA$28*BU222)</f>
        <v>0</v>
      </c>
      <c r="DV222" s="119">
        <f ca="1">IF($K222&lt;&gt;1,IF(ISNUMBER(INDEX(Import.PLE,$K222,DV$16)),IF(INDEX(Import.PLE,$K222,DV$16)&lt;=mediçao,BV222,0),0),PLE!$AA$28*BV222)</f>
        <v>0</v>
      </c>
      <c r="DW222" s="119">
        <f ca="1">IF($K222&lt;&gt;1,IF(ISNUMBER(INDEX(Import.PLE,$K222,DW$16)),IF(INDEX(Import.PLE,$K222,DW$16)&lt;=mediçao,BW222,0),0),PLE!$AA$28*BW222)</f>
        <v>0</v>
      </c>
      <c r="DX222" s="119">
        <f ca="1">IF($K222&lt;&gt;1,IF(ISNUMBER(INDEX(Import.PLE,$K222,DX$16)),IF(INDEX(Import.PLE,$K222,DX$16)&lt;=mediçao,BX222,0),0),PLE!$AA$28*BX222)</f>
        <v>0</v>
      </c>
      <c r="DY222" s="119">
        <f ca="1">IF($K222&lt;&gt;1,IF(ISNUMBER(INDEX(Import.PLE,$K222,DY$16)),IF(INDEX(Import.PLE,$K222,DY$16)&lt;=mediçao,BY222,0),0),PLE!$AA$28*BY222)</f>
        <v>0</v>
      </c>
      <c r="DZ222" s="119">
        <f ca="1">IF($K222&lt;&gt;1,IF(ISNUMBER(INDEX(Import.PLE,$K222,DZ$16)),IF(INDEX(Import.PLE,$K222,DZ$16)&lt;=mediçao,BZ222,0),0),PLE!$AA$28*BZ222)</f>
        <v>0</v>
      </c>
      <c r="EA222" s="119">
        <f ca="1">IF($K222&lt;&gt;1,IF(ISNUMBER(INDEX(Import.PLE,$K222,EA$16)),IF(INDEX(Import.PLE,$K222,EA$16)&lt;=mediçao,CA222,0),0),PLE!$AA$28*CA222)</f>
        <v>0</v>
      </c>
      <c r="EB222" s="119">
        <f ca="1">IF($K222&lt;&gt;1,IF(ISNUMBER(INDEX(Import.PLE,$K222,EB$16)),IF(INDEX(Import.PLE,$K222,EB$16)&lt;=mediçao,CB222,0),0),PLE!$AA$28*CB222)</f>
        <v>0</v>
      </c>
      <c r="EC222" s="119">
        <f ca="1">IF($K222&lt;&gt;1,IF(ISNUMBER(INDEX(Import.PLE,$K222,EC$16)),IF(INDEX(Import.PLE,$K222,EC$16)&lt;=mediçao,CC222,0),0),PLE!$AA$28*CC222)</f>
        <v>0</v>
      </c>
      <c r="ED222" s="119">
        <f ca="1">IF($K222&lt;&gt;1,IF(ISNUMBER(INDEX(Import.PLE,$K222,ED$16)),IF(INDEX(Import.PLE,$K222,ED$16)&lt;=mediçao,CD222,0),0),PLE!$AA$28*CD222)</f>
        <v>0</v>
      </c>
      <c r="EE222" s="119">
        <f ca="1">IF($K222&lt;&gt;1,IF(ISNUMBER(INDEX(Import.PLE,$K222,EE$16)),IF(INDEX(Import.PLE,$K222,EE$16)&lt;=mediçao,CE222,0),0),PLE!$AA$28*CE222)</f>
        <v>0</v>
      </c>
      <c r="EF222" s="119">
        <f ca="1">IF($K222&lt;&gt;1,IF(ISNUMBER(INDEX(Import.PLE,$K222,EF$16)),IF(INDEX(Import.PLE,$K222,EF$16)&lt;=mediçao,CF222,0),0),PLE!$AA$28*CF222)</f>
        <v>0</v>
      </c>
      <c r="EG222" s="119">
        <f ca="1">IF($K222&lt;&gt;1,IF(ISNUMBER(INDEX(Import.PLE,$K222,EG$16)),IF(INDEX(Import.PLE,$K222,EG$16)&lt;=mediçao,CG222,0),0),PLE!$AA$28*CG222)</f>
        <v>0</v>
      </c>
      <c r="EH222" s="119">
        <f ca="1">IF($K222&lt;&gt;1,IF(ISNUMBER(INDEX(Import.PLE,$K222,EH$16)),IF(INDEX(Import.PLE,$K222,EH$16)&lt;=mediçao,CH222,0),0),PLE!$AA$28*CH222)</f>
        <v>0</v>
      </c>
      <c r="EI222" s="119">
        <f ca="1">IF($K222&lt;&gt;1,IF(ISNUMBER(INDEX(Import.PLE,$K222,EI$16)),IF(INDEX(Import.PLE,$K222,EI$16)&lt;=mediçao,CI222,0),0),PLE!$AA$28*CI222)</f>
        <v>0</v>
      </c>
      <c r="EJ222" s="119">
        <f ca="1">IF($K222&lt;&gt;1,IF(ISNUMBER(INDEX(Import.PLE,$K222,EJ$16)),IF(INDEX(Import.PLE,$K222,EJ$16)&lt;=mediçao,CJ222,0),0),PLE!$AA$28*CJ222)</f>
        <v>0</v>
      </c>
      <c r="EK222" s="119">
        <f ca="1">IF($K222&lt;&gt;1,IF(ISNUMBER(INDEX(Import.PLE,$K222,EK$16)),IF(INDEX(Import.PLE,$K222,EK$16)&lt;=mediçao,CK222,0),0),PLE!$AA$28*CK222)</f>
        <v>0</v>
      </c>
      <c r="EL222" s="119">
        <f ca="1">IF($K222&lt;&gt;1,IF(ISNUMBER(INDEX(Import.PLE,$K222,EL$16)),IF(INDEX(Import.PLE,$K222,EL$16)&lt;=mediçao,CL222,0),0),PLE!$AA$28*CL222)</f>
        <v>0</v>
      </c>
      <c r="EM222" s="119">
        <f ca="1">IF($K222&lt;&gt;1,IF(ISNUMBER(INDEX(Import.PLE,$K222,EM$16)),IF(INDEX(Import.PLE,$K222,EM$16)&lt;=mediçao,CM222,0),0),PLE!$AA$28*CM222)</f>
        <v>0</v>
      </c>
      <c r="EN222" s="119">
        <f ca="1">IF($K222&lt;&gt;1,IF(ISNUMBER(INDEX(Import.PLE,$K222,EN$16)),IF(INDEX(Import.PLE,$K222,EN$16)&lt;=mediçao,CN222,0),0),PLE!$AA$28*CN222)</f>
        <v>0</v>
      </c>
      <c r="EO222" s="119">
        <f ca="1">IF($K222&lt;&gt;1,IF(ISNUMBER(INDEX(Import.PLE,$K222,EO$16)),IF(INDEX(Import.PLE,$K222,EO$16)&lt;=mediçao,CO222,0),0),PLE!$AA$28*CO222)</f>
        <v>0</v>
      </c>
      <c r="EP222" s="119">
        <f ca="1">IF($K222&lt;&gt;1,IF(ISNUMBER(INDEX(Import.PLE,$K222,EP$16)),IF(INDEX(Import.PLE,$K222,EP$16)&lt;=mediçao,CP222,0),0),PLE!$AA$28*CP222)</f>
        <v>0</v>
      </c>
      <c r="EQ222" s="119">
        <f ca="1">IF($K222&lt;&gt;1,IF(ISNUMBER(INDEX(Import.PLE,$K222,EQ$16)),IF(INDEX(Import.PLE,$K222,EQ$16)&lt;=mediçao,CQ222,0),0),PLE!$AA$28*CQ222)</f>
        <v>0</v>
      </c>
      <c r="ER222" s="119">
        <f ca="1">IF($K222&lt;&gt;1,IF(ISNUMBER(INDEX(Import.PLE,$K222,ER$16)),IF(INDEX(Import.PLE,$K222,ER$16)&lt;=mediçao,CR222,0),0),PLE!$AA$28*CR222)</f>
        <v>0</v>
      </c>
      <c r="ES222" s="119">
        <f ca="1">IF($K222&lt;&gt;1,IF(ISNUMBER(INDEX(Import.PLE,$K222,ES$16)),IF(INDEX(Import.PLE,$K222,ES$16)&lt;=mediçao,CS222,0),0),PLE!$AA$28*CS222)</f>
        <v>0</v>
      </c>
      <c r="ET222" s="119">
        <f ca="1">IF($K222&lt;&gt;1,IF(ISNUMBER(INDEX(Import.PLE,$K222,ET$16)),IF(INDEX(Import.PLE,$K222,ET$16)&lt;=mediçao,CT222,0),0),PLE!$AA$28*CT222)</f>
        <v>0</v>
      </c>
      <c r="EU222" s="119">
        <f ca="1">IF($K222&lt;&gt;1,IF(ISNUMBER(INDEX(Import.PLE,$K222,EU$16)),IF(INDEX(Import.PLE,$K222,EU$16)&lt;=mediçao,CU222,0),0),PLE!$AA$28*CU222)</f>
        <v>0</v>
      </c>
      <c r="EV222" s="119">
        <f ca="1">IF($K222&lt;&gt;1,IF(ISNUMBER(INDEX(Import.PLE,$K222,EV$16)),IF(INDEX(Import.PLE,$K222,EV$16)&lt;=mediçao,CV222,0),0),PLE!$AA$28*CV222)</f>
        <v>0</v>
      </c>
      <c r="EW222" s="119">
        <f ca="1">IF($K222&lt;&gt;1,IF(ISNUMBER(INDEX(Import.PLE,$K222,EW$16)),IF(INDEX(Import.PLE,$K222,EW$16)&lt;=mediçao,CW222,0),0),PLE!$AA$28*CW222)</f>
        <v>0</v>
      </c>
      <c r="EX222" s="119">
        <f ca="1">IF($K222&lt;&gt;1,IF(ISNUMBER(INDEX(Import.PLE,$K222,EX$16)),IF(INDEX(Import.PLE,$K222,EX$16)&lt;=mediçao,CX222,0),0),PLE!$AA$28*CX222)</f>
        <v>0</v>
      </c>
      <c r="EY222" s="119">
        <f ca="1">IF($K222&lt;&gt;1,IF(ISNUMBER(INDEX(Import.PLE,$K222,EY$16)),IF(INDEX(Import.PLE,$K222,EY$16)&lt;=mediçao,CY222,0),0),PLE!$AA$28*CY222)</f>
        <v>0</v>
      </c>
      <c r="EZ222" s="119">
        <f ca="1">IF($K222&lt;&gt;1,IF(ISNUMBER(INDEX(Import.PLE,$K222,EZ$16)),IF(INDEX(Import.PLE,$K222,EZ$16)&lt;=mediçao,CZ222,0),0),PLE!$AA$28*CZ222)</f>
        <v>0</v>
      </c>
      <c r="FA222" s="119">
        <f ca="1">IF($K222&lt;&gt;1,IF(ISNUMBER(INDEX(Import.PLE,$K222,FA$16)),IF(INDEX(Import.PLE,$K222,FA$16)&lt;=mediçao,DA222,0),0),PLE!$AA$28*DA222)</f>
        <v>0</v>
      </c>
      <c r="FB222" s="119">
        <f ca="1">IF($K222&lt;&gt;1,IF(ISNUMBER(INDEX(Import.PLE,$K222,FB$16)),IF(INDEX(Import.PLE,$K222,FB$16)&lt;=mediçao,DB222,0),0),PLE!$AA$28*DB222)</f>
        <v>0</v>
      </c>
      <c r="FC222" s="119">
        <f ca="1">IF($K222&lt;&gt;1,IF(ISNUMBER(INDEX(Import.PLE,$K222,FC$16)),IF(INDEX(Import.PLE,$K222,FC$16)&lt;=mediçao,DC222,0),0),PLE!$AA$28*DC222)</f>
        <v>0</v>
      </c>
      <c r="FD222" s="119">
        <f ca="1">IF($K222&lt;&gt;1,IF(ISNUMBER(INDEX(Import.PLE,$K222,FD$16)),IF(INDEX(Import.PLE,$K222,FD$16)&lt;=mediçao,DD222,0),0),PLE!$AA$28*DD222)</f>
        <v>0</v>
      </c>
      <c r="FE222" s="119">
        <f ca="1">IF($K222&lt;&gt;1,IF(ISNUMBER(INDEX(Import.PLE,$K222,FE$16)),IF(INDEX(Import.PLE,$K222,FE$16)&lt;=mediçao,DE222,0),0),PLE!$AA$28*DE222)</f>
        <v>0</v>
      </c>
      <c r="FF222" s="119">
        <f ca="1">IF($K222&lt;&gt;1,IF(ISNUMBER(INDEX(Import.PLE,$K222,FF$16)),IF(INDEX(Import.PLE,$K222,FF$16)&lt;=mediçao,DF222,0),0),PLE!$AA$28*DF222)</f>
        <v>0</v>
      </c>
      <c r="FG222" s="119">
        <f ca="1">IF($K222&lt;&gt;1,IF(ISNUMBER(INDEX(Import.PLE,$K222,FG$16)),IF(INDEX(Import.PLE,$K222,FG$16)&lt;=mediçao,DG222,0),0),PLE!$AA$28*DG222)</f>
        <v>0</v>
      </c>
      <c r="FH222" s="119">
        <f ca="1">IF($K222&lt;&gt;1,IF(ISNUMBER(INDEX(Import.PLE,$K222,FH$16)),IF(INDEX(Import.PLE,$K222,FH$16)&lt;=mediçao,DH222,0),0),PLE!$AA$28*DH222)</f>
        <v>0</v>
      </c>
      <c r="FI222" s="119">
        <f ca="1">IF($K222&lt;&gt;1,IF(ISNUMBER(INDEX(Import.PLE,$K222,FI$16)),IF(INDEX(Import.PLE,$K222,FI$16)&lt;=mediçao,DI222,0),0),PLE!$AA$28*DI222)</f>
        <v>0</v>
      </c>
      <c r="FJ222" s="119">
        <f ca="1">IF($K222&lt;&gt;1,IF(ISNUMBER(INDEX(Import.PLE,$K222,FJ$16)),IF(INDEX(Import.PLE,$K222,FJ$16)&lt;=mediçao,DJ222,0),0),PLE!$AA$28*DJ222)</f>
        <v>0</v>
      </c>
    </row>
    <row r="223" spans="2:166" s="88" customFormat="1" ht="11.25" customHeight="1" x14ac:dyDescent="0.35">
      <c r="B223" s="118">
        <f t="shared" ca="1" si="3"/>
        <v>206</v>
      </c>
      <c r="C223" s="83" t="str">
        <f t="shared" si="4"/>
        <v>Serviço</v>
      </c>
      <c r="D223" s="138" t="s">
        <v>565</v>
      </c>
      <c r="E223" s="139" t="s">
        <v>566</v>
      </c>
      <c r="F223" s="137" t="s">
        <v>329</v>
      </c>
      <c r="G223" s="174">
        <f t="shared" si="5"/>
        <v>3</v>
      </c>
      <c r="H223" s="175">
        <f t="shared" si="6"/>
        <v>17.62</v>
      </c>
      <c r="I223" s="176">
        <v>52.86</v>
      </c>
      <c r="J223" s="86"/>
      <c r="K223" s="168">
        <f>deactivatedados.form1</f>
        <v>27</v>
      </c>
      <c r="L223" s="167" t="s">
        <v>727</v>
      </c>
      <c r="M223" s="87"/>
      <c r="N223" s="181">
        <v>3</v>
      </c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M223" s="119">
        <f t="shared" ca="1" si="7"/>
        <v>52.86</v>
      </c>
      <c r="BN223" s="119">
        <f t="shared" si="8"/>
        <v>0</v>
      </c>
      <c r="BO223" s="119">
        <f t="shared" si="9"/>
        <v>0</v>
      </c>
      <c r="BP223" s="119">
        <f t="shared" si="10"/>
        <v>0</v>
      </c>
      <c r="BQ223" s="119">
        <f t="shared" si="11"/>
        <v>0</v>
      </c>
      <c r="BR223" s="119">
        <f t="shared" si="12"/>
        <v>0</v>
      </c>
      <c r="BS223" s="119">
        <f t="shared" si="13"/>
        <v>0</v>
      </c>
      <c r="BT223" s="119">
        <f t="shared" si="14"/>
        <v>0</v>
      </c>
      <c r="BU223" s="119">
        <f t="shared" si="15"/>
        <v>0</v>
      </c>
      <c r="BV223" s="119">
        <f t="shared" si="16"/>
        <v>0</v>
      </c>
      <c r="BW223" s="119">
        <f t="shared" si="17"/>
        <v>0</v>
      </c>
      <c r="BX223" s="119">
        <f t="shared" si="18"/>
        <v>0</v>
      </c>
      <c r="BY223" s="119">
        <f t="shared" si="19"/>
        <v>0</v>
      </c>
      <c r="BZ223" s="119">
        <f t="shared" si="20"/>
        <v>0</v>
      </c>
      <c r="CA223" s="119">
        <f t="shared" si="21"/>
        <v>0</v>
      </c>
      <c r="CB223" s="119">
        <f t="shared" si="22"/>
        <v>0</v>
      </c>
      <c r="CC223" s="119">
        <f t="shared" si="23"/>
        <v>0</v>
      </c>
      <c r="CD223" s="119">
        <f t="shared" si="24"/>
        <v>0</v>
      </c>
      <c r="CE223" s="119">
        <f t="shared" si="25"/>
        <v>0</v>
      </c>
      <c r="CF223" s="119">
        <f t="shared" si="26"/>
        <v>0</v>
      </c>
      <c r="CG223" s="119">
        <f t="shared" si="27"/>
        <v>0</v>
      </c>
      <c r="CH223" s="119">
        <f t="shared" si="28"/>
        <v>0</v>
      </c>
      <c r="CI223" s="119">
        <f t="shared" si="29"/>
        <v>0</v>
      </c>
      <c r="CJ223" s="119">
        <f t="shared" si="30"/>
        <v>0</v>
      </c>
      <c r="CK223" s="119">
        <f t="shared" si="31"/>
        <v>0</v>
      </c>
      <c r="CL223" s="119">
        <f t="shared" si="32"/>
        <v>0</v>
      </c>
      <c r="CM223" s="119">
        <f t="shared" si="33"/>
        <v>0</v>
      </c>
      <c r="CN223" s="119">
        <f t="shared" si="34"/>
        <v>0</v>
      </c>
      <c r="CO223" s="119">
        <f t="shared" si="35"/>
        <v>0</v>
      </c>
      <c r="CP223" s="119">
        <f t="shared" si="36"/>
        <v>0</v>
      </c>
      <c r="CQ223" s="119">
        <f t="shared" si="37"/>
        <v>0</v>
      </c>
      <c r="CR223" s="119">
        <f t="shared" si="38"/>
        <v>0</v>
      </c>
      <c r="CS223" s="119">
        <f t="shared" si="39"/>
        <v>0</v>
      </c>
      <c r="CT223" s="119">
        <f t="shared" si="40"/>
        <v>0</v>
      </c>
      <c r="CU223" s="119">
        <f t="shared" si="41"/>
        <v>0</v>
      </c>
      <c r="CV223" s="119">
        <f t="shared" si="42"/>
        <v>0</v>
      </c>
      <c r="CW223" s="119">
        <f t="shared" si="43"/>
        <v>0</v>
      </c>
      <c r="CX223" s="119">
        <f t="shared" si="44"/>
        <v>0</v>
      </c>
      <c r="CY223" s="119">
        <f t="shared" si="45"/>
        <v>0</v>
      </c>
      <c r="CZ223" s="119">
        <f t="shared" si="46"/>
        <v>0</v>
      </c>
      <c r="DA223" s="119">
        <f t="shared" si="47"/>
        <v>0</v>
      </c>
      <c r="DB223" s="119">
        <f t="shared" si="48"/>
        <v>0</v>
      </c>
      <c r="DC223" s="119">
        <f t="shared" si="49"/>
        <v>0</v>
      </c>
      <c r="DD223" s="119">
        <f t="shared" si="50"/>
        <v>0</v>
      </c>
      <c r="DE223" s="119">
        <f t="shared" si="51"/>
        <v>0</v>
      </c>
      <c r="DF223" s="119">
        <f t="shared" si="52"/>
        <v>0</v>
      </c>
      <c r="DG223" s="119">
        <f t="shared" si="53"/>
        <v>0</v>
      </c>
      <c r="DH223" s="119">
        <f t="shared" si="54"/>
        <v>0</v>
      </c>
      <c r="DI223" s="119">
        <f t="shared" si="55"/>
        <v>0</v>
      </c>
      <c r="DJ223" s="119">
        <f t="shared" si="56"/>
        <v>0</v>
      </c>
      <c r="DK223" s="126" t="str">
        <f t="shared" si="57"/>
        <v>2</v>
      </c>
      <c r="DL223" s="126">
        <f t="shared" ca="1" si="58"/>
        <v>0</v>
      </c>
      <c r="DM223" s="119">
        <f ca="1">IF($K223&lt;&gt;1,IF(ISNUMBER(INDEX(Import.PLE,$K223,DM$16)),IF(INDEX(Import.PLE,$K223,DM$16)&lt;=mediçao,BM223,0),0),PLE!$AA$28*BM223)</f>
        <v>0</v>
      </c>
      <c r="DN223" s="119">
        <f ca="1">IF($K223&lt;&gt;1,IF(ISNUMBER(INDEX(Import.PLE,$K223,DN$16)),IF(INDEX(Import.PLE,$K223,DN$16)&lt;=mediçao,BN223,0),0),PLE!$AA$28*BN223)</f>
        <v>0</v>
      </c>
      <c r="DO223" s="119">
        <f ca="1">IF($K223&lt;&gt;1,IF(ISNUMBER(INDEX(Import.PLE,$K223,DO$16)),IF(INDEX(Import.PLE,$K223,DO$16)&lt;=mediçao,BO223,0),0),PLE!$AA$28*BO223)</f>
        <v>0</v>
      </c>
      <c r="DP223" s="119">
        <f ca="1">IF($K223&lt;&gt;1,IF(ISNUMBER(INDEX(Import.PLE,$K223,DP$16)),IF(INDEX(Import.PLE,$K223,DP$16)&lt;=mediçao,BP223,0),0),PLE!$AA$28*BP223)</f>
        <v>0</v>
      </c>
      <c r="DQ223" s="119">
        <f ca="1">IF($K223&lt;&gt;1,IF(ISNUMBER(INDEX(Import.PLE,$K223,DQ$16)),IF(INDEX(Import.PLE,$K223,DQ$16)&lt;=mediçao,BQ223,0),0),PLE!$AA$28*BQ223)</f>
        <v>0</v>
      </c>
      <c r="DR223" s="119">
        <f ca="1">IF($K223&lt;&gt;1,IF(ISNUMBER(INDEX(Import.PLE,$K223,DR$16)),IF(INDEX(Import.PLE,$K223,DR$16)&lt;=mediçao,BR223,0),0),PLE!$AA$28*BR223)</f>
        <v>0</v>
      </c>
      <c r="DS223" s="119">
        <f ca="1">IF($K223&lt;&gt;1,IF(ISNUMBER(INDEX(Import.PLE,$K223,DS$16)),IF(INDEX(Import.PLE,$K223,DS$16)&lt;=mediçao,BS223,0),0),PLE!$AA$28*BS223)</f>
        <v>0</v>
      </c>
      <c r="DT223" s="119">
        <f ca="1">IF($K223&lt;&gt;1,IF(ISNUMBER(INDEX(Import.PLE,$K223,DT$16)),IF(INDEX(Import.PLE,$K223,DT$16)&lt;=mediçao,BT223,0),0),PLE!$AA$28*BT223)</f>
        <v>0</v>
      </c>
      <c r="DU223" s="119">
        <f ca="1">IF($K223&lt;&gt;1,IF(ISNUMBER(INDEX(Import.PLE,$K223,DU$16)),IF(INDEX(Import.PLE,$K223,DU$16)&lt;=mediçao,BU223,0),0),PLE!$AA$28*BU223)</f>
        <v>0</v>
      </c>
      <c r="DV223" s="119">
        <f ca="1">IF($K223&lt;&gt;1,IF(ISNUMBER(INDEX(Import.PLE,$K223,DV$16)),IF(INDEX(Import.PLE,$K223,DV$16)&lt;=mediçao,BV223,0),0),PLE!$AA$28*BV223)</f>
        <v>0</v>
      </c>
      <c r="DW223" s="119">
        <f ca="1">IF($K223&lt;&gt;1,IF(ISNUMBER(INDEX(Import.PLE,$K223,DW$16)),IF(INDEX(Import.PLE,$K223,DW$16)&lt;=mediçao,BW223,0),0),PLE!$AA$28*BW223)</f>
        <v>0</v>
      </c>
      <c r="DX223" s="119">
        <f ca="1">IF($K223&lt;&gt;1,IF(ISNUMBER(INDEX(Import.PLE,$K223,DX$16)),IF(INDEX(Import.PLE,$K223,DX$16)&lt;=mediçao,BX223,0),0),PLE!$AA$28*BX223)</f>
        <v>0</v>
      </c>
      <c r="DY223" s="119">
        <f ca="1">IF($K223&lt;&gt;1,IF(ISNUMBER(INDEX(Import.PLE,$K223,DY$16)),IF(INDEX(Import.PLE,$K223,DY$16)&lt;=mediçao,BY223,0),0),PLE!$AA$28*BY223)</f>
        <v>0</v>
      </c>
      <c r="DZ223" s="119">
        <f ca="1">IF($K223&lt;&gt;1,IF(ISNUMBER(INDEX(Import.PLE,$K223,DZ$16)),IF(INDEX(Import.PLE,$K223,DZ$16)&lt;=mediçao,BZ223,0),0),PLE!$AA$28*BZ223)</f>
        <v>0</v>
      </c>
      <c r="EA223" s="119">
        <f ca="1">IF($K223&lt;&gt;1,IF(ISNUMBER(INDEX(Import.PLE,$K223,EA$16)),IF(INDEX(Import.PLE,$K223,EA$16)&lt;=mediçao,CA223,0),0),PLE!$AA$28*CA223)</f>
        <v>0</v>
      </c>
      <c r="EB223" s="119">
        <f ca="1">IF($K223&lt;&gt;1,IF(ISNUMBER(INDEX(Import.PLE,$K223,EB$16)),IF(INDEX(Import.PLE,$K223,EB$16)&lt;=mediçao,CB223,0),0),PLE!$AA$28*CB223)</f>
        <v>0</v>
      </c>
      <c r="EC223" s="119">
        <f ca="1">IF($K223&lt;&gt;1,IF(ISNUMBER(INDEX(Import.PLE,$K223,EC$16)),IF(INDEX(Import.PLE,$K223,EC$16)&lt;=mediçao,CC223,0),0),PLE!$AA$28*CC223)</f>
        <v>0</v>
      </c>
      <c r="ED223" s="119">
        <f ca="1">IF($K223&lt;&gt;1,IF(ISNUMBER(INDEX(Import.PLE,$K223,ED$16)),IF(INDEX(Import.PLE,$K223,ED$16)&lt;=mediçao,CD223,0),0),PLE!$AA$28*CD223)</f>
        <v>0</v>
      </c>
      <c r="EE223" s="119">
        <f ca="1">IF($K223&lt;&gt;1,IF(ISNUMBER(INDEX(Import.PLE,$K223,EE$16)),IF(INDEX(Import.PLE,$K223,EE$16)&lt;=mediçao,CE223,0),0),PLE!$AA$28*CE223)</f>
        <v>0</v>
      </c>
      <c r="EF223" s="119">
        <f ca="1">IF($K223&lt;&gt;1,IF(ISNUMBER(INDEX(Import.PLE,$K223,EF$16)),IF(INDEX(Import.PLE,$K223,EF$16)&lt;=mediçao,CF223,0),0),PLE!$AA$28*CF223)</f>
        <v>0</v>
      </c>
      <c r="EG223" s="119">
        <f ca="1">IF($K223&lt;&gt;1,IF(ISNUMBER(INDEX(Import.PLE,$K223,EG$16)),IF(INDEX(Import.PLE,$K223,EG$16)&lt;=mediçao,CG223,0),0),PLE!$AA$28*CG223)</f>
        <v>0</v>
      </c>
      <c r="EH223" s="119">
        <f ca="1">IF($K223&lt;&gt;1,IF(ISNUMBER(INDEX(Import.PLE,$K223,EH$16)),IF(INDEX(Import.PLE,$K223,EH$16)&lt;=mediçao,CH223,0),0),PLE!$AA$28*CH223)</f>
        <v>0</v>
      </c>
      <c r="EI223" s="119">
        <f ca="1">IF($K223&lt;&gt;1,IF(ISNUMBER(INDEX(Import.PLE,$K223,EI$16)),IF(INDEX(Import.PLE,$K223,EI$16)&lt;=mediçao,CI223,0),0),PLE!$AA$28*CI223)</f>
        <v>0</v>
      </c>
      <c r="EJ223" s="119">
        <f ca="1">IF($K223&lt;&gt;1,IF(ISNUMBER(INDEX(Import.PLE,$K223,EJ$16)),IF(INDEX(Import.PLE,$K223,EJ$16)&lt;=mediçao,CJ223,0),0),PLE!$AA$28*CJ223)</f>
        <v>0</v>
      </c>
      <c r="EK223" s="119">
        <f ca="1">IF($K223&lt;&gt;1,IF(ISNUMBER(INDEX(Import.PLE,$K223,EK$16)),IF(INDEX(Import.PLE,$K223,EK$16)&lt;=mediçao,CK223,0),0),PLE!$AA$28*CK223)</f>
        <v>0</v>
      </c>
      <c r="EL223" s="119">
        <f ca="1">IF($K223&lt;&gt;1,IF(ISNUMBER(INDEX(Import.PLE,$K223,EL$16)),IF(INDEX(Import.PLE,$K223,EL$16)&lt;=mediçao,CL223,0),0),PLE!$AA$28*CL223)</f>
        <v>0</v>
      </c>
      <c r="EM223" s="119">
        <f ca="1">IF($K223&lt;&gt;1,IF(ISNUMBER(INDEX(Import.PLE,$K223,EM$16)),IF(INDEX(Import.PLE,$K223,EM$16)&lt;=mediçao,CM223,0),0),PLE!$AA$28*CM223)</f>
        <v>0</v>
      </c>
      <c r="EN223" s="119">
        <f ca="1">IF($K223&lt;&gt;1,IF(ISNUMBER(INDEX(Import.PLE,$K223,EN$16)),IF(INDEX(Import.PLE,$K223,EN$16)&lt;=mediçao,CN223,0),0),PLE!$AA$28*CN223)</f>
        <v>0</v>
      </c>
      <c r="EO223" s="119">
        <f ca="1">IF($K223&lt;&gt;1,IF(ISNUMBER(INDEX(Import.PLE,$K223,EO$16)),IF(INDEX(Import.PLE,$K223,EO$16)&lt;=mediçao,CO223,0),0),PLE!$AA$28*CO223)</f>
        <v>0</v>
      </c>
      <c r="EP223" s="119">
        <f ca="1">IF($K223&lt;&gt;1,IF(ISNUMBER(INDEX(Import.PLE,$K223,EP$16)),IF(INDEX(Import.PLE,$K223,EP$16)&lt;=mediçao,CP223,0),0),PLE!$AA$28*CP223)</f>
        <v>0</v>
      </c>
      <c r="EQ223" s="119">
        <f ca="1">IF($K223&lt;&gt;1,IF(ISNUMBER(INDEX(Import.PLE,$K223,EQ$16)),IF(INDEX(Import.PLE,$K223,EQ$16)&lt;=mediçao,CQ223,0),0),PLE!$AA$28*CQ223)</f>
        <v>0</v>
      </c>
      <c r="ER223" s="119">
        <f ca="1">IF($K223&lt;&gt;1,IF(ISNUMBER(INDEX(Import.PLE,$K223,ER$16)),IF(INDEX(Import.PLE,$K223,ER$16)&lt;=mediçao,CR223,0),0),PLE!$AA$28*CR223)</f>
        <v>0</v>
      </c>
      <c r="ES223" s="119">
        <f ca="1">IF($K223&lt;&gt;1,IF(ISNUMBER(INDEX(Import.PLE,$K223,ES$16)),IF(INDEX(Import.PLE,$K223,ES$16)&lt;=mediçao,CS223,0),0),PLE!$AA$28*CS223)</f>
        <v>0</v>
      </c>
      <c r="ET223" s="119">
        <f ca="1">IF($K223&lt;&gt;1,IF(ISNUMBER(INDEX(Import.PLE,$K223,ET$16)),IF(INDEX(Import.PLE,$K223,ET$16)&lt;=mediçao,CT223,0),0),PLE!$AA$28*CT223)</f>
        <v>0</v>
      </c>
      <c r="EU223" s="119">
        <f ca="1">IF($K223&lt;&gt;1,IF(ISNUMBER(INDEX(Import.PLE,$K223,EU$16)),IF(INDEX(Import.PLE,$K223,EU$16)&lt;=mediçao,CU223,0),0),PLE!$AA$28*CU223)</f>
        <v>0</v>
      </c>
      <c r="EV223" s="119">
        <f ca="1">IF($K223&lt;&gt;1,IF(ISNUMBER(INDEX(Import.PLE,$K223,EV$16)),IF(INDEX(Import.PLE,$K223,EV$16)&lt;=mediçao,CV223,0),0),PLE!$AA$28*CV223)</f>
        <v>0</v>
      </c>
      <c r="EW223" s="119">
        <f ca="1">IF($K223&lt;&gt;1,IF(ISNUMBER(INDEX(Import.PLE,$K223,EW$16)),IF(INDEX(Import.PLE,$K223,EW$16)&lt;=mediçao,CW223,0),0),PLE!$AA$28*CW223)</f>
        <v>0</v>
      </c>
      <c r="EX223" s="119">
        <f ca="1">IF($K223&lt;&gt;1,IF(ISNUMBER(INDEX(Import.PLE,$K223,EX$16)),IF(INDEX(Import.PLE,$K223,EX$16)&lt;=mediçao,CX223,0),0),PLE!$AA$28*CX223)</f>
        <v>0</v>
      </c>
      <c r="EY223" s="119">
        <f ca="1">IF($K223&lt;&gt;1,IF(ISNUMBER(INDEX(Import.PLE,$K223,EY$16)),IF(INDEX(Import.PLE,$K223,EY$16)&lt;=mediçao,CY223,0),0),PLE!$AA$28*CY223)</f>
        <v>0</v>
      </c>
      <c r="EZ223" s="119">
        <f ca="1">IF($K223&lt;&gt;1,IF(ISNUMBER(INDEX(Import.PLE,$K223,EZ$16)),IF(INDEX(Import.PLE,$K223,EZ$16)&lt;=mediçao,CZ223,0),0),PLE!$AA$28*CZ223)</f>
        <v>0</v>
      </c>
      <c r="FA223" s="119">
        <f ca="1">IF($K223&lt;&gt;1,IF(ISNUMBER(INDEX(Import.PLE,$K223,FA$16)),IF(INDEX(Import.PLE,$K223,FA$16)&lt;=mediçao,DA223,0),0),PLE!$AA$28*DA223)</f>
        <v>0</v>
      </c>
      <c r="FB223" s="119">
        <f ca="1">IF($K223&lt;&gt;1,IF(ISNUMBER(INDEX(Import.PLE,$K223,FB$16)),IF(INDEX(Import.PLE,$K223,FB$16)&lt;=mediçao,DB223,0),0),PLE!$AA$28*DB223)</f>
        <v>0</v>
      </c>
      <c r="FC223" s="119">
        <f ca="1">IF($K223&lt;&gt;1,IF(ISNUMBER(INDEX(Import.PLE,$K223,FC$16)),IF(INDEX(Import.PLE,$K223,FC$16)&lt;=mediçao,DC223,0),0),PLE!$AA$28*DC223)</f>
        <v>0</v>
      </c>
      <c r="FD223" s="119">
        <f ca="1">IF($K223&lt;&gt;1,IF(ISNUMBER(INDEX(Import.PLE,$K223,FD$16)),IF(INDEX(Import.PLE,$K223,FD$16)&lt;=mediçao,DD223,0),0),PLE!$AA$28*DD223)</f>
        <v>0</v>
      </c>
      <c r="FE223" s="119">
        <f ca="1">IF($K223&lt;&gt;1,IF(ISNUMBER(INDEX(Import.PLE,$K223,FE$16)),IF(INDEX(Import.PLE,$K223,FE$16)&lt;=mediçao,DE223,0),0),PLE!$AA$28*DE223)</f>
        <v>0</v>
      </c>
      <c r="FF223" s="119">
        <f ca="1">IF($K223&lt;&gt;1,IF(ISNUMBER(INDEX(Import.PLE,$K223,FF$16)),IF(INDEX(Import.PLE,$K223,FF$16)&lt;=mediçao,DF223,0),0),PLE!$AA$28*DF223)</f>
        <v>0</v>
      </c>
      <c r="FG223" s="119">
        <f ca="1">IF($K223&lt;&gt;1,IF(ISNUMBER(INDEX(Import.PLE,$K223,FG$16)),IF(INDEX(Import.PLE,$K223,FG$16)&lt;=mediçao,DG223,0),0),PLE!$AA$28*DG223)</f>
        <v>0</v>
      </c>
      <c r="FH223" s="119">
        <f ca="1">IF($K223&lt;&gt;1,IF(ISNUMBER(INDEX(Import.PLE,$K223,FH$16)),IF(INDEX(Import.PLE,$K223,FH$16)&lt;=mediçao,DH223,0),0),PLE!$AA$28*DH223)</f>
        <v>0</v>
      </c>
      <c r="FI223" s="119">
        <f ca="1">IF($K223&lt;&gt;1,IF(ISNUMBER(INDEX(Import.PLE,$K223,FI$16)),IF(INDEX(Import.PLE,$K223,FI$16)&lt;=mediçao,DI223,0),0),PLE!$AA$28*DI223)</f>
        <v>0</v>
      </c>
      <c r="FJ223" s="119">
        <f ca="1">IF($K223&lt;&gt;1,IF(ISNUMBER(INDEX(Import.PLE,$K223,FJ$16)),IF(INDEX(Import.PLE,$K223,FJ$16)&lt;=mediçao,DJ223,0),0),PLE!$AA$28*DJ223)</f>
        <v>0</v>
      </c>
    </row>
    <row r="224" spans="2:166" s="88" customFormat="1" ht="10.5" x14ac:dyDescent="0.35">
      <c r="B224" s="118">
        <f t="shared" ca="1" si="3"/>
        <v>207</v>
      </c>
      <c r="C224" s="83" t="str">
        <f t="shared" si="4"/>
        <v>Nível</v>
      </c>
      <c r="D224" s="138" t="s">
        <v>567</v>
      </c>
      <c r="E224" s="139" t="s">
        <v>568</v>
      </c>
      <c r="F224" s="137"/>
      <c r="G224" s="174" t="str">
        <f t="shared" si="5"/>
        <v/>
      </c>
      <c r="H224" s="175" t="str">
        <f t="shared" si="6"/>
        <v/>
      </c>
      <c r="I224" s="176">
        <v>2333.35</v>
      </c>
      <c r="J224" s="86"/>
      <c r="K224" s="168" t="str">
        <f>deactivatedados.form1</f>
        <v/>
      </c>
      <c r="L224" s="167"/>
      <c r="M224" s="87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181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1"/>
      <c r="AT224" s="181"/>
      <c r="AU224" s="181"/>
      <c r="AV224" s="181"/>
      <c r="AW224" s="181"/>
      <c r="AX224" s="181"/>
      <c r="AY224" s="181"/>
      <c r="AZ224" s="181"/>
      <c r="BA224" s="181"/>
      <c r="BB224" s="181"/>
      <c r="BC224" s="181"/>
      <c r="BD224" s="181"/>
      <c r="BE224" s="181"/>
      <c r="BF224" s="181"/>
      <c r="BG224" s="181"/>
      <c r="BH224" s="181"/>
      <c r="BI224" s="181"/>
      <c r="BJ224" s="181"/>
      <c r="BK224" s="181"/>
      <c r="BM224" s="119">
        <f t="shared" si="7"/>
        <v>0</v>
      </c>
      <c r="BN224" s="119">
        <f t="shared" si="8"/>
        <v>0</v>
      </c>
      <c r="BO224" s="119">
        <f t="shared" si="9"/>
        <v>0</v>
      </c>
      <c r="BP224" s="119">
        <f t="shared" si="10"/>
        <v>0</v>
      </c>
      <c r="BQ224" s="119">
        <f t="shared" si="11"/>
        <v>0</v>
      </c>
      <c r="BR224" s="119">
        <f t="shared" si="12"/>
        <v>0</v>
      </c>
      <c r="BS224" s="119">
        <f t="shared" si="13"/>
        <v>0</v>
      </c>
      <c r="BT224" s="119">
        <f t="shared" si="14"/>
        <v>0</v>
      </c>
      <c r="BU224" s="119">
        <f t="shared" si="15"/>
        <v>0</v>
      </c>
      <c r="BV224" s="119">
        <f t="shared" si="16"/>
        <v>0</v>
      </c>
      <c r="BW224" s="119">
        <f t="shared" si="17"/>
        <v>0</v>
      </c>
      <c r="BX224" s="119">
        <f t="shared" si="18"/>
        <v>0</v>
      </c>
      <c r="BY224" s="119">
        <f t="shared" si="19"/>
        <v>0</v>
      </c>
      <c r="BZ224" s="119">
        <f t="shared" si="20"/>
        <v>0</v>
      </c>
      <c r="CA224" s="119">
        <f t="shared" si="21"/>
        <v>0</v>
      </c>
      <c r="CB224" s="119">
        <f t="shared" si="22"/>
        <v>0</v>
      </c>
      <c r="CC224" s="119">
        <f t="shared" si="23"/>
        <v>0</v>
      </c>
      <c r="CD224" s="119">
        <f t="shared" si="24"/>
        <v>0</v>
      </c>
      <c r="CE224" s="119">
        <f t="shared" si="25"/>
        <v>0</v>
      </c>
      <c r="CF224" s="119">
        <f t="shared" si="26"/>
        <v>0</v>
      </c>
      <c r="CG224" s="119">
        <f t="shared" si="27"/>
        <v>0</v>
      </c>
      <c r="CH224" s="119">
        <f t="shared" si="28"/>
        <v>0</v>
      </c>
      <c r="CI224" s="119">
        <f t="shared" si="29"/>
        <v>0</v>
      </c>
      <c r="CJ224" s="119">
        <f t="shared" si="30"/>
        <v>0</v>
      </c>
      <c r="CK224" s="119">
        <f t="shared" si="31"/>
        <v>0</v>
      </c>
      <c r="CL224" s="119">
        <f t="shared" si="32"/>
        <v>0</v>
      </c>
      <c r="CM224" s="119">
        <f t="shared" si="33"/>
        <v>0</v>
      </c>
      <c r="CN224" s="119">
        <f t="shared" si="34"/>
        <v>0</v>
      </c>
      <c r="CO224" s="119">
        <f t="shared" si="35"/>
        <v>0</v>
      </c>
      <c r="CP224" s="119">
        <f t="shared" si="36"/>
        <v>0</v>
      </c>
      <c r="CQ224" s="119">
        <f t="shared" si="37"/>
        <v>0</v>
      </c>
      <c r="CR224" s="119">
        <f t="shared" si="38"/>
        <v>0</v>
      </c>
      <c r="CS224" s="119">
        <f t="shared" si="39"/>
        <v>0</v>
      </c>
      <c r="CT224" s="119">
        <f t="shared" si="40"/>
        <v>0</v>
      </c>
      <c r="CU224" s="119">
        <f t="shared" si="41"/>
        <v>0</v>
      </c>
      <c r="CV224" s="119">
        <f t="shared" si="42"/>
        <v>0</v>
      </c>
      <c r="CW224" s="119">
        <f t="shared" si="43"/>
        <v>0</v>
      </c>
      <c r="CX224" s="119">
        <f t="shared" si="44"/>
        <v>0</v>
      </c>
      <c r="CY224" s="119">
        <f t="shared" si="45"/>
        <v>0</v>
      </c>
      <c r="CZ224" s="119">
        <f t="shared" si="46"/>
        <v>0</v>
      </c>
      <c r="DA224" s="119">
        <f t="shared" si="47"/>
        <v>0</v>
      </c>
      <c r="DB224" s="119">
        <f t="shared" si="48"/>
        <v>0</v>
      </c>
      <c r="DC224" s="119">
        <f t="shared" si="49"/>
        <v>0</v>
      </c>
      <c r="DD224" s="119">
        <f t="shared" si="50"/>
        <v>0</v>
      </c>
      <c r="DE224" s="119">
        <f t="shared" si="51"/>
        <v>0</v>
      </c>
      <c r="DF224" s="119">
        <f t="shared" si="52"/>
        <v>0</v>
      </c>
      <c r="DG224" s="119">
        <f t="shared" si="53"/>
        <v>0</v>
      </c>
      <c r="DH224" s="119">
        <f t="shared" si="54"/>
        <v>0</v>
      </c>
      <c r="DI224" s="119">
        <f t="shared" si="55"/>
        <v>0</v>
      </c>
      <c r="DJ224" s="119">
        <f t="shared" si="56"/>
        <v>0</v>
      </c>
      <c r="DK224" s="126" t="str">
        <f t="shared" si="57"/>
        <v>2</v>
      </c>
      <c r="DL224" s="126">
        <f t="shared" ca="1" si="58"/>
        <v>0</v>
      </c>
      <c r="DM224" s="119">
        <f ca="1">IF($K224&lt;&gt;1,IF(ISNUMBER(INDEX(Import.PLE,$K224,DM$16)),IF(INDEX(Import.PLE,$K224,DM$16)&lt;=mediçao,BM224,0),0),PLE!$AA$28*BM224)</f>
        <v>0</v>
      </c>
      <c r="DN224" s="119">
        <f ca="1">IF($K224&lt;&gt;1,IF(ISNUMBER(INDEX(Import.PLE,$K224,DN$16)),IF(INDEX(Import.PLE,$K224,DN$16)&lt;=mediçao,BN224,0),0),PLE!$AA$28*BN224)</f>
        <v>0</v>
      </c>
      <c r="DO224" s="119">
        <f ca="1">IF($K224&lt;&gt;1,IF(ISNUMBER(INDEX(Import.PLE,$K224,DO$16)),IF(INDEX(Import.PLE,$K224,DO$16)&lt;=mediçao,BO224,0),0),PLE!$AA$28*BO224)</f>
        <v>0</v>
      </c>
      <c r="DP224" s="119">
        <f ca="1">IF($K224&lt;&gt;1,IF(ISNUMBER(INDEX(Import.PLE,$K224,DP$16)),IF(INDEX(Import.PLE,$K224,DP$16)&lt;=mediçao,BP224,0),0),PLE!$AA$28*BP224)</f>
        <v>0</v>
      </c>
      <c r="DQ224" s="119">
        <f ca="1">IF($K224&lt;&gt;1,IF(ISNUMBER(INDEX(Import.PLE,$K224,DQ$16)),IF(INDEX(Import.PLE,$K224,DQ$16)&lt;=mediçao,BQ224,0),0),PLE!$AA$28*BQ224)</f>
        <v>0</v>
      </c>
      <c r="DR224" s="119">
        <f ca="1">IF($K224&lt;&gt;1,IF(ISNUMBER(INDEX(Import.PLE,$K224,DR$16)),IF(INDEX(Import.PLE,$K224,DR$16)&lt;=mediçao,BR224,0),0),PLE!$AA$28*BR224)</f>
        <v>0</v>
      </c>
      <c r="DS224" s="119">
        <f ca="1">IF($K224&lt;&gt;1,IF(ISNUMBER(INDEX(Import.PLE,$K224,DS$16)),IF(INDEX(Import.PLE,$K224,DS$16)&lt;=mediçao,BS224,0),0),PLE!$AA$28*BS224)</f>
        <v>0</v>
      </c>
      <c r="DT224" s="119">
        <f ca="1">IF($K224&lt;&gt;1,IF(ISNUMBER(INDEX(Import.PLE,$K224,DT$16)),IF(INDEX(Import.PLE,$K224,DT$16)&lt;=mediçao,BT224,0),0),PLE!$AA$28*BT224)</f>
        <v>0</v>
      </c>
      <c r="DU224" s="119">
        <f ca="1">IF($K224&lt;&gt;1,IF(ISNUMBER(INDEX(Import.PLE,$K224,DU$16)),IF(INDEX(Import.PLE,$K224,DU$16)&lt;=mediçao,BU224,0),0),PLE!$AA$28*BU224)</f>
        <v>0</v>
      </c>
      <c r="DV224" s="119">
        <f ca="1">IF($K224&lt;&gt;1,IF(ISNUMBER(INDEX(Import.PLE,$K224,DV$16)),IF(INDEX(Import.PLE,$K224,DV$16)&lt;=mediçao,BV224,0),0),PLE!$AA$28*BV224)</f>
        <v>0</v>
      </c>
      <c r="DW224" s="119">
        <f ca="1">IF($K224&lt;&gt;1,IF(ISNUMBER(INDEX(Import.PLE,$K224,DW$16)),IF(INDEX(Import.PLE,$K224,DW$16)&lt;=mediçao,BW224,0),0),PLE!$AA$28*BW224)</f>
        <v>0</v>
      </c>
      <c r="DX224" s="119">
        <f ca="1">IF($K224&lt;&gt;1,IF(ISNUMBER(INDEX(Import.PLE,$K224,DX$16)),IF(INDEX(Import.PLE,$K224,DX$16)&lt;=mediçao,BX224,0),0),PLE!$AA$28*BX224)</f>
        <v>0</v>
      </c>
      <c r="DY224" s="119">
        <f ca="1">IF($K224&lt;&gt;1,IF(ISNUMBER(INDEX(Import.PLE,$K224,DY$16)),IF(INDEX(Import.PLE,$K224,DY$16)&lt;=mediçao,BY224,0),0),PLE!$AA$28*BY224)</f>
        <v>0</v>
      </c>
      <c r="DZ224" s="119">
        <f ca="1">IF($K224&lt;&gt;1,IF(ISNUMBER(INDEX(Import.PLE,$K224,DZ$16)),IF(INDEX(Import.PLE,$K224,DZ$16)&lt;=mediçao,BZ224,0),0),PLE!$AA$28*BZ224)</f>
        <v>0</v>
      </c>
      <c r="EA224" s="119">
        <f ca="1">IF($K224&lt;&gt;1,IF(ISNUMBER(INDEX(Import.PLE,$K224,EA$16)),IF(INDEX(Import.PLE,$K224,EA$16)&lt;=mediçao,CA224,0),0),PLE!$AA$28*CA224)</f>
        <v>0</v>
      </c>
      <c r="EB224" s="119">
        <f ca="1">IF($K224&lt;&gt;1,IF(ISNUMBER(INDEX(Import.PLE,$K224,EB$16)),IF(INDEX(Import.PLE,$K224,EB$16)&lt;=mediçao,CB224,0),0),PLE!$AA$28*CB224)</f>
        <v>0</v>
      </c>
      <c r="EC224" s="119">
        <f ca="1">IF($K224&lt;&gt;1,IF(ISNUMBER(INDEX(Import.PLE,$K224,EC$16)),IF(INDEX(Import.PLE,$K224,EC$16)&lt;=mediçao,CC224,0),0),PLE!$AA$28*CC224)</f>
        <v>0</v>
      </c>
      <c r="ED224" s="119">
        <f ca="1">IF($K224&lt;&gt;1,IF(ISNUMBER(INDEX(Import.PLE,$K224,ED$16)),IF(INDEX(Import.PLE,$K224,ED$16)&lt;=mediçao,CD224,0),0),PLE!$AA$28*CD224)</f>
        <v>0</v>
      </c>
      <c r="EE224" s="119">
        <f ca="1">IF($K224&lt;&gt;1,IF(ISNUMBER(INDEX(Import.PLE,$K224,EE$16)),IF(INDEX(Import.PLE,$K224,EE$16)&lt;=mediçao,CE224,0),0),PLE!$AA$28*CE224)</f>
        <v>0</v>
      </c>
      <c r="EF224" s="119">
        <f ca="1">IF($K224&lt;&gt;1,IF(ISNUMBER(INDEX(Import.PLE,$K224,EF$16)),IF(INDEX(Import.PLE,$K224,EF$16)&lt;=mediçao,CF224,0),0),PLE!$AA$28*CF224)</f>
        <v>0</v>
      </c>
      <c r="EG224" s="119">
        <f ca="1">IF($K224&lt;&gt;1,IF(ISNUMBER(INDEX(Import.PLE,$K224,EG$16)),IF(INDEX(Import.PLE,$K224,EG$16)&lt;=mediçao,CG224,0),0),PLE!$AA$28*CG224)</f>
        <v>0</v>
      </c>
      <c r="EH224" s="119">
        <f ca="1">IF($K224&lt;&gt;1,IF(ISNUMBER(INDEX(Import.PLE,$K224,EH$16)),IF(INDEX(Import.PLE,$K224,EH$16)&lt;=mediçao,CH224,0),0),PLE!$AA$28*CH224)</f>
        <v>0</v>
      </c>
      <c r="EI224" s="119">
        <f ca="1">IF($K224&lt;&gt;1,IF(ISNUMBER(INDEX(Import.PLE,$K224,EI$16)),IF(INDEX(Import.PLE,$K224,EI$16)&lt;=mediçao,CI224,0),0),PLE!$AA$28*CI224)</f>
        <v>0</v>
      </c>
      <c r="EJ224" s="119">
        <f ca="1">IF($K224&lt;&gt;1,IF(ISNUMBER(INDEX(Import.PLE,$K224,EJ$16)),IF(INDEX(Import.PLE,$K224,EJ$16)&lt;=mediçao,CJ224,0),0),PLE!$AA$28*CJ224)</f>
        <v>0</v>
      </c>
      <c r="EK224" s="119">
        <f ca="1">IF($K224&lt;&gt;1,IF(ISNUMBER(INDEX(Import.PLE,$K224,EK$16)),IF(INDEX(Import.PLE,$K224,EK$16)&lt;=mediçao,CK224,0),0),PLE!$AA$28*CK224)</f>
        <v>0</v>
      </c>
      <c r="EL224" s="119">
        <f ca="1">IF($K224&lt;&gt;1,IF(ISNUMBER(INDEX(Import.PLE,$K224,EL$16)),IF(INDEX(Import.PLE,$K224,EL$16)&lt;=mediçao,CL224,0),0),PLE!$AA$28*CL224)</f>
        <v>0</v>
      </c>
      <c r="EM224" s="119">
        <f ca="1">IF($K224&lt;&gt;1,IF(ISNUMBER(INDEX(Import.PLE,$K224,EM$16)),IF(INDEX(Import.PLE,$K224,EM$16)&lt;=mediçao,CM224,0),0),PLE!$AA$28*CM224)</f>
        <v>0</v>
      </c>
      <c r="EN224" s="119">
        <f ca="1">IF($K224&lt;&gt;1,IF(ISNUMBER(INDEX(Import.PLE,$K224,EN$16)),IF(INDEX(Import.PLE,$K224,EN$16)&lt;=mediçao,CN224,0),0),PLE!$AA$28*CN224)</f>
        <v>0</v>
      </c>
      <c r="EO224" s="119">
        <f ca="1">IF($K224&lt;&gt;1,IF(ISNUMBER(INDEX(Import.PLE,$K224,EO$16)),IF(INDEX(Import.PLE,$K224,EO$16)&lt;=mediçao,CO224,0),0),PLE!$AA$28*CO224)</f>
        <v>0</v>
      </c>
      <c r="EP224" s="119">
        <f ca="1">IF($K224&lt;&gt;1,IF(ISNUMBER(INDEX(Import.PLE,$K224,EP$16)),IF(INDEX(Import.PLE,$K224,EP$16)&lt;=mediçao,CP224,0),0),PLE!$AA$28*CP224)</f>
        <v>0</v>
      </c>
      <c r="EQ224" s="119">
        <f ca="1">IF($K224&lt;&gt;1,IF(ISNUMBER(INDEX(Import.PLE,$K224,EQ$16)),IF(INDEX(Import.PLE,$K224,EQ$16)&lt;=mediçao,CQ224,0),0),PLE!$AA$28*CQ224)</f>
        <v>0</v>
      </c>
      <c r="ER224" s="119">
        <f ca="1">IF($K224&lt;&gt;1,IF(ISNUMBER(INDEX(Import.PLE,$K224,ER$16)),IF(INDEX(Import.PLE,$K224,ER$16)&lt;=mediçao,CR224,0),0),PLE!$AA$28*CR224)</f>
        <v>0</v>
      </c>
      <c r="ES224" s="119">
        <f ca="1">IF($K224&lt;&gt;1,IF(ISNUMBER(INDEX(Import.PLE,$K224,ES$16)),IF(INDEX(Import.PLE,$K224,ES$16)&lt;=mediçao,CS224,0),0),PLE!$AA$28*CS224)</f>
        <v>0</v>
      </c>
      <c r="ET224" s="119">
        <f ca="1">IF($K224&lt;&gt;1,IF(ISNUMBER(INDEX(Import.PLE,$K224,ET$16)),IF(INDEX(Import.PLE,$K224,ET$16)&lt;=mediçao,CT224,0),0),PLE!$AA$28*CT224)</f>
        <v>0</v>
      </c>
      <c r="EU224" s="119">
        <f ca="1">IF($K224&lt;&gt;1,IF(ISNUMBER(INDEX(Import.PLE,$K224,EU$16)),IF(INDEX(Import.PLE,$K224,EU$16)&lt;=mediçao,CU224,0),0),PLE!$AA$28*CU224)</f>
        <v>0</v>
      </c>
      <c r="EV224" s="119">
        <f ca="1">IF($K224&lt;&gt;1,IF(ISNUMBER(INDEX(Import.PLE,$K224,EV$16)),IF(INDEX(Import.PLE,$K224,EV$16)&lt;=mediçao,CV224,0),0),PLE!$AA$28*CV224)</f>
        <v>0</v>
      </c>
      <c r="EW224" s="119">
        <f ca="1">IF($K224&lt;&gt;1,IF(ISNUMBER(INDEX(Import.PLE,$K224,EW$16)),IF(INDEX(Import.PLE,$K224,EW$16)&lt;=mediçao,CW224,0),0),PLE!$AA$28*CW224)</f>
        <v>0</v>
      </c>
      <c r="EX224" s="119">
        <f ca="1">IF($K224&lt;&gt;1,IF(ISNUMBER(INDEX(Import.PLE,$K224,EX$16)),IF(INDEX(Import.PLE,$K224,EX$16)&lt;=mediçao,CX224,0),0),PLE!$AA$28*CX224)</f>
        <v>0</v>
      </c>
      <c r="EY224" s="119">
        <f ca="1">IF($K224&lt;&gt;1,IF(ISNUMBER(INDEX(Import.PLE,$K224,EY$16)),IF(INDEX(Import.PLE,$K224,EY$16)&lt;=mediçao,CY224,0),0),PLE!$AA$28*CY224)</f>
        <v>0</v>
      </c>
      <c r="EZ224" s="119">
        <f ca="1">IF($K224&lt;&gt;1,IF(ISNUMBER(INDEX(Import.PLE,$K224,EZ$16)),IF(INDEX(Import.PLE,$K224,EZ$16)&lt;=mediçao,CZ224,0),0),PLE!$AA$28*CZ224)</f>
        <v>0</v>
      </c>
      <c r="FA224" s="119">
        <f ca="1">IF($K224&lt;&gt;1,IF(ISNUMBER(INDEX(Import.PLE,$K224,FA$16)),IF(INDEX(Import.PLE,$K224,FA$16)&lt;=mediçao,DA224,0),0),PLE!$AA$28*DA224)</f>
        <v>0</v>
      </c>
      <c r="FB224" s="119">
        <f ca="1">IF($K224&lt;&gt;1,IF(ISNUMBER(INDEX(Import.PLE,$K224,FB$16)),IF(INDEX(Import.PLE,$K224,FB$16)&lt;=mediçao,DB224,0),0),PLE!$AA$28*DB224)</f>
        <v>0</v>
      </c>
      <c r="FC224" s="119">
        <f ca="1">IF($K224&lt;&gt;1,IF(ISNUMBER(INDEX(Import.PLE,$K224,FC$16)),IF(INDEX(Import.PLE,$K224,FC$16)&lt;=mediçao,DC224,0),0),PLE!$AA$28*DC224)</f>
        <v>0</v>
      </c>
      <c r="FD224" s="119">
        <f ca="1">IF($K224&lt;&gt;1,IF(ISNUMBER(INDEX(Import.PLE,$K224,FD$16)),IF(INDEX(Import.PLE,$K224,FD$16)&lt;=mediçao,DD224,0),0),PLE!$AA$28*DD224)</f>
        <v>0</v>
      </c>
      <c r="FE224" s="119">
        <f ca="1">IF($K224&lt;&gt;1,IF(ISNUMBER(INDEX(Import.PLE,$K224,FE$16)),IF(INDEX(Import.PLE,$K224,FE$16)&lt;=mediçao,DE224,0),0),PLE!$AA$28*DE224)</f>
        <v>0</v>
      </c>
      <c r="FF224" s="119">
        <f ca="1">IF($K224&lt;&gt;1,IF(ISNUMBER(INDEX(Import.PLE,$K224,FF$16)),IF(INDEX(Import.PLE,$K224,FF$16)&lt;=mediçao,DF224,0),0),PLE!$AA$28*DF224)</f>
        <v>0</v>
      </c>
      <c r="FG224" s="119">
        <f ca="1">IF($K224&lt;&gt;1,IF(ISNUMBER(INDEX(Import.PLE,$K224,FG$16)),IF(INDEX(Import.PLE,$K224,FG$16)&lt;=mediçao,DG224,0),0),PLE!$AA$28*DG224)</f>
        <v>0</v>
      </c>
      <c r="FH224" s="119">
        <f ca="1">IF($K224&lt;&gt;1,IF(ISNUMBER(INDEX(Import.PLE,$K224,FH$16)),IF(INDEX(Import.PLE,$K224,FH$16)&lt;=mediçao,DH224,0),0),PLE!$AA$28*DH224)</f>
        <v>0</v>
      </c>
      <c r="FI224" s="119">
        <f ca="1">IF($K224&lt;&gt;1,IF(ISNUMBER(INDEX(Import.PLE,$K224,FI$16)),IF(INDEX(Import.PLE,$K224,FI$16)&lt;=mediçao,DI224,0),0),PLE!$AA$28*DI224)</f>
        <v>0</v>
      </c>
      <c r="FJ224" s="119">
        <f ca="1">IF($K224&lt;&gt;1,IF(ISNUMBER(INDEX(Import.PLE,$K224,FJ$16)),IF(INDEX(Import.PLE,$K224,FJ$16)&lt;=mediçao,DJ224,0),0),PLE!$AA$28*DJ224)</f>
        <v>0</v>
      </c>
    </row>
    <row r="225" spans="2:166" s="88" customFormat="1" ht="11.25" customHeight="1" x14ac:dyDescent="0.35">
      <c r="B225" s="118">
        <f t="shared" ca="1" si="3"/>
        <v>208</v>
      </c>
      <c r="C225" s="83" t="str">
        <f t="shared" si="4"/>
        <v>Serviço</v>
      </c>
      <c r="D225" s="138" t="s">
        <v>569</v>
      </c>
      <c r="E225" s="139" t="s">
        <v>570</v>
      </c>
      <c r="F225" s="137" t="s">
        <v>329</v>
      </c>
      <c r="G225" s="174">
        <f t="shared" si="5"/>
        <v>4</v>
      </c>
      <c r="H225" s="175">
        <f t="shared" si="6"/>
        <v>85.8</v>
      </c>
      <c r="I225" s="176">
        <v>343.2</v>
      </c>
      <c r="J225" s="86"/>
      <c r="K225" s="168">
        <f>deactivatedados.form1</f>
        <v>27</v>
      </c>
      <c r="L225" s="167" t="s">
        <v>727</v>
      </c>
      <c r="M225" s="87"/>
      <c r="N225" s="181">
        <v>4</v>
      </c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M225" s="119">
        <f t="shared" ca="1" si="7"/>
        <v>343.2</v>
      </c>
      <c r="BN225" s="119">
        <f t="shared" si="8"/>
        <v>0</v>
      </c>
      <c r="BO225" s="119">
        <f t="shared" si="9"/>
        <v>0</v>
      </c>
      <c r="BP225" s="119">
        <f t="shared" si="10"/>
        <v>0</v>
      </c>
      <c r="BQ225" s="119">
        <f t="shared" si="11"/>
        <v>0</v>
      </c>
      <c r="BR225" s="119">
        <f t="shared" si="12"/>
        <v>0</v>
      </c>
      <c r="BS225" s="119">
        <f t="shared" si="13"/>
        <v>0</v>
      </c>
      <c r="BT225" s="119">
        <f t="shared" si="14"/>
        <v>0</v>
      </c>
      <c r="BU225" s="119">
        <f t="shared" si="15"/>
        <v>0</v>
      </c>
      <c r="BV225" s="119">
        <f t="shared" si="16"/>
        <v>0</v>
      </c>
      <c r="BW225" s="119">
        <f t="shared" si="17"/>
        <v>0</v>
      </c>
      <c r="BX225" s="119">
        <f t="shared" si="18"/>
        <v>0</v>
      </c>
      <c r="BY225" s="119">
        <f t="shared" si="19"/>
        <v>0</v>
      </c>
      <c r="BZ225" s="119">
        <f t="shared" si="20"/>
        <v>0</v>
      </c>
      <c r="CA225" s="119">
        <f t="shared" si="21"/>
        <v>0</v>
      </c>
      <c r="CB225" s="119">
        <f t="shared" si="22"/>
        <v>0</v>
      </c>
      <c r="CC225" s="119">
        <f t="shared" si="23"/>
        <v>0</v>
      </c>
      <c r="CD225" s="119">
        <f t="shared" si="24"/>
        <v>0</v>
      </c>
      <c r="CE225" s="119">
        <f t="shared" si="25"/>
        <v>0</v>
      </c>
      <c r="CF225" s="119">
        <f t="shared" si="26"/>
        <v>0</v>
      </c>
      <c r="CG225" s="119">
        <f t="shared" si="27"/>
        <v>0</v>
      </c>
      <c r="CH225" s="119">
        <f t="shared" si="28"/>
        <v>0</v>
      </c>
      <c r="CI225" s="119">
        <f t="shared" si="29"/>
        <v>0</v>
      </c>
      <c r="CJ225" s="119">
        <f t="shared" si="30"/>
        <v>0</v>
      </c>
      <c r="CK225" s="119">
        <f t="shared" si="31"/>
        <v>0</v>
      </c>
      <c r="CL225" s="119">
        <f t="shared" si="32"/>
        <v>0</v>
      </c>
      <c r="CM225" s="119">
        <f t="shared" si="33"/>
        <v>0</v>
      </c>
      <c r="CN225" s="119">
        <f t="shared" si="34"/>
        <v>0</v>
      </c>
      <c r="CO225" s="119">
        <f t="shared" si="35"/>
        <v>0</v>
      </c>
      <c r="CP225" s="119">
        <f t="shared" si="36"/>
        <v>0</v>
      </c>
      <c r="CQ225" s="119">
        <f t="shared" si="37"/>
        <v>0</v>
      </c>
      <c r="CR225" s="119">
        <f t="shared" si="38"/>
        <v>0</v>
      </c>
      <c r="CS225" s="119">
        <f t="shared" si="39"/>
        <v>0</v>
      </c>
      <c r="CT225" s="119">
        <f t="shared" si="40"/>
        <v>0</v>
      </c>
      <c r="CU225" s="119">
        <f t="shared" si="41"/>
        <v>0</v>
      </c>
      <c r="CV225" s="119">
        <f t="shared" si="42"/>
        <v>0</v>
      </c>
      <c r="CW225" s="119">
        <f t="shared" si="43"/>
        <v>0</v>
      </c>
      <c r="CX225" s="119">
        <f t="shared" si="44"/>
        <v>0</v>
      </c>
      <c r="CY225" s="119">
        <f t="shared" si="45"/>
        <v>0</v>
      </c>
      <c r="CZ225" s="119">
        <f t="shared" si="46"/>
        <v>0</v>
      </c>
      <c r="DA225" s="119">
        <f t="shared" si="47"/>
        <v>0</v>
      </c>
      <c r="DB225" s="119">
        <f t="shared" si="48"/>
        <v>0</v>
      </c>
      <c r="DC225" s="119">
        <f t="shared" si="49"/>
        <v>0</v>
      </c>
      <c r="DD225" s="119">
        <f t="shared" si="50"/>
        <v>0</v>
      </c>
      <c r="DE225" s="119">
        <f t="shared" si="51"/>
        <v>0</v>
      </c>
      <c r="DF225" s="119">
        <f t="shared" si="52"/>
        <v>0</v>
      </c>
      <c r="DG225" s="119">
        <f t="shared" si="53"/>
        <v>0</v>
      </c>
      <c r="DH225" s="119">
        <f t="shared" si="54"/>
        <v>0</v>
      </c>
      <c r="DI225" s="119">
        <f t="shared" si="55"/>
        <v>0</v>
      </c>
      <c r="DJ225" s="119">
        <f t="shared" si="56"/>
        <v>0</v>
      </c>
      <c r="DK225" s="126" t="str">
        <f t="shared" si="57"/>
        <v>2</v>
      </c>
      <c r="DL225" s="126">
        <f t="shared" ca="1" si="58"/>
        <v>0</v>
      </c>
      <c r="DM225" s="119">
        <f ca="1">IF($K225&lt;&gt;1,IF(ISNUMBER(INDEX(Import.PLE,$K225,DM$16)),IF(INDEX(Import.PLE,$K225,DM$16)&lt;=mediçao,BM225,0),0),PLE!$AA$28*BM225)</f>
        <v>0</v>
      </c>
      <c r="DN225" s="119">
        <f ca="1">IF($K225&lt;&gt;1,IF(ISNUMBER(INDEX(Import.PLE,$K225,DN$16)),IF(INDEX(Import.PLE,$K225,DN$16)&lt;=mediçao,BN225,0),0),PLE!$AA$28*BN225)</f>
        <v>0</v>
      </c>
      <c r="DO225" s="119">
        <f ca="1">IF($K225&lt;&gt;1,IF(ISNUMBER(INDEX(Import.PLE,$K225,DO$16)),IF(INDEX(Import.PLE,$K225,DO$16)&lt;=mediçao,BO225,0),0),PLE!$AA$28*BO225)</f>
        <v>0</v>
      </c>
      <c r="DP225" s="119">
        <f ca="1">IF($K225&lt;&gt;1,IF(ISNUMBER(INDEX(Import.PLE,$K225,DP$16)),IF(INDEX(Import.PLE,$K225,DP$16)&lt;=mediçao,BP225,0),0),PLE!$AA$28*BP225)</f>
        <v>0</v>
      </c>
      <c r="DQ225" s="119">
        <f ca="1">IF($K225&lt;&gt;1,IF(ISNUMBER(INDEX(Import.PLE,$K225,DQ$16)),IF(INDEX(Import.PLE,$K225,DQ$16)&lt;=mediçao,BQ225,0),0),PLE!$AA$28*BQ225)</f>
        <v>0</v>
      </c>
      <c r="DR225" s="119">
        <f ca="1">IF($K225&lt;&gt;1,IF(ISNUMBER(INDEX(Import.PLE,$K225,DR$16)),IF(INDEX(Import.PLE,$K225,DR$16)&lt;=mediçao,BR225,0),0),PLE!$AA$28*BR225)</f>
        <v>0</v>
      </c>
      <c r="DS225" s="119">
        <f ca="1">IF($K225&lt;&gt;1,IF(ISNUMBER(INDEX(Import.PLE,$K225,DS$16)),IF(INDEX(Import.PLE,$K225,DS$16)&lt;=mediçao,BS225,0),0),PLE!$AA$28*BS225)</f>
        <v>0</v>
      </c>
      <c r="DT225" s="119">
        <f ca="1">IF($K225&lt;&gt;1,IF(ISNUMBER(INDEX(Import.PLE,$K225,DT$16)),IF(INDEX(Import.PLE,$K225,DT$16)&lt;=mediçao,BT225,0),0),PLE!$AA$28*BT225)</f>
        <v>0</v>
      </c>
      <c r="DU225" s="119">
        <f ca="1">IF($K225&lt;&gt;1,IF(ISNUMBER(INDEX(Import.PLE,$K225,DU$16)),IF(INDEX(Import.PLE,$K225,DU$16)&lt;=mediçao,BU225,0),0),PLE!$AA$28*BU225)</f>
        <v>0</v>
      </c>
      <c r="DV225" s="119">
        <f ca="1">IF($K225&lt;&gt;1,IF(ISNUMBER(INDEX(Import.PLE,$K225,DV$16)),IF(INDEX(Import.PLE,$K225,DV$16)&lt;=mediçao,BV225,0),0),PLE!$AA$28*BV225)</f>
        <v>0</v>
      </c>
      <c r="DW225" s="119">
        <f ca="1">IF($K225&lt;&gt;1,IF(ISNUMBER(INDEX(Import.PLE,$K225,DW$16)),IF(INDEX(Import.PLE,$K225,DW$16)&lt;=mediçao,BW225,0),0),PLE!$AA$28*BW225)</f>
        <v>0</v>
      </c>
      <c r="DX225" s="119">
        <f ca="1">IF($K225&lt;&gt;1,IF(ISNUMBER(INDEX(Import.PLE,$K225,DX$16)),IF(INDEX(Import.PLE,$K225,DX$16)&lt;=mediçao,BX225,0),0),PLE!$AA$28*BX225)</f>
        <v>0</v>
      </c>
      <c r="DY225" s="119">
        <f ca="1">IF($K225&lt;&gt;1,IF(ISNUMBER(INDEX(Import.PLE,$K225,DY$16)),IF(INDEX(Import.PLE,$K225,DY$16)&lt;=mediçao,BY225,0),0),PLE!$AA$28*BY225)</f>
        <v>0</v>
      </c>
      <c r="DZ225" s="119">
        <f ca="1">IF($K225&lt;&gt;1,IF(ISNUMBER(INDEX(Import.PLE,$K225,DZ$16)),IF(INDEX(Import.PLE,$K225,DZ$16)&lt;=mediçao,BZ225,0),0),PLE!$AA$28*BZ225)</f>
        <v>0</v>
      </c>
      <c r="EA225" s="119">
        <f ca="1">IF($K225&lt;&gt;1,IF(ISNUMBER(INDEX(Import.PLE,$K225,EA$16)),IF(INDEX(Import.PLE,$K225,EA$16)&lt;=mediçao,CA225,0),0),PLE!$AA$28*CA225)</f>
        <v>0</v>
      </c>
      <c r="EB225" s="119">
        <f ca="1">IF($K225&lt;&gt;1,IF(ISNUMBER(INDEX(Import.PLE,$K225,EB$16)),IF(INDEX(Import.PLE,$K225,EB$16)&lt;=mediçao,CB225,0),0),PLE!$AA$28*CB225)</f>
        <v>0</v>
      </c>
      <c r="EC225" s="119">
        <f ca="1">IF($K225&lt;&gt;1,IF(ISNUMBER(INDEX(Import.PLE,$K225,EC$16)),IF(INDEX(Import.PLE,$K225,EC$16)&lt;=mediçao,CC225,0),0),PLE!$AA$28*CC225)</f>
        <v>0</v>
      </c>
      <c r="ED225" s="119">
        <f ca="1">IF($K225&lt;&gt;1,IF(ISNUMBER(INDEX(Import.PLE,$K225,ED$16)),IF(INDEX(Import.PLE,$K225,ED$16)&lt;=mediçao,CD225,0),0),PLE!$AA$28*CD225)</f>
        <v>0</v>
      </c>
      <c r="EE225" s="119">
        <f ca="1">IF($K225&lt;&gt;1,IF(ISNUMBER(INDEX(Import.PLE,$K225,EE$16)),IF(INDEX(Import.PLE,$K225,EE$16)&lt;=mediçao,CE225,0),0),PLE!$AA$28*CE225)</f>
        <v>0</v>
      </c>
      <c r="EF225" s="119">
        <f ca="1">IF($K225&lt;&gt;1,IF(ISNUMBER(INDEX(Import.PLE,$K225,EF$16)),IF(INDEX(Import.PLE,$K225,EF$16)&lt;=mediçao,CF225,0),0),PLE!$AA$28*CF225)</f>
        <v>0</v>
      </c>
      <c r="EG225" s="119">
        <f ca="1">IF($K225&lt;&gt;1,IF(ISNUMBER(INDEX(Import.PLE,$K225,EG$16)),IF(INDEX(Import.PLE,$K225,EG$16)&lt;=mediçao,CG225,0),0),PLE!$AA$28*CG225)</f>
        <v>0</v>
      </c>
      <c r="EH225" s="119">
        <f ca="1">IF($K225&lt;&gt;1,IF(ISNUMBER(INDEX(Import.PLE,$K225,EH$16)),IF(INDEX(Import.PLE,$K225,EH$16)&lt;=mediçao,CH225,0),0),PLE!$AA$28*CH225)</f>
        <v>0</v>
      </c>
      <c r="EI225" s="119">
        <f ca="1">IF($K225&lt;&gt;1,IF(ISNUMBER(INDEX(Import.PLE,$K225,EI$16)),IF(INDEX(Import.PLE,$K225,EI$16)&lt;=mediçao,CI225,0),0),PLE!$AA$28*CI225)</f>
        <v>0</v>
      </c>
      <c r="EJ225" s="119">
        <f ca="1">IF($K225&lt;&gt;1,IF(ISNUMBER(INDEX(Import.PLE,$K225,EJ$16)),IF(INDEX(Import.PLE,$K225,EJ$16)&lt;=mediçao,CJ225,0),0),PLE!$AA$28*CJ225)</f>
        <v>0</v>
      </c>
      <c r="EK225" s="119">
        <f ca="1">IF($K225&lt;&gt;1,IF(ISNUMBER(INDEX(Import.PLE,$K225,EK$16)),IF(INDEX(Import.PLE,$K225,EK$16)&lt;=mediçao,CK225,0),0),PLE!$AA$28*CK225)</f>
        <v>0</v>
      </c>
      <c r="EL225" s="119">
        <f ca="1">IF($K225&lt;&gt;1,IF(ISNUMBER(INDEX(Import.PLE,$K225,EL$16)),IF(INDEX(Import.PLE,$K225,EL$16)&lt;=mediçao,CL225,0),0),PLE!$AA$28*CL225)</f>
        <v>0</v>
      </c>
      <c r="EM225" s="119">
        <f ca="1">IF($K225&lt;&gt;1,IF(ISNUMBER(INDEX(Import.PLE,$K225,EM$16)),IF(INDEX(Import.PLE,$K225,EM$16)&lt;=mediçao,CM225,0),0),PLE!$AA$28*CM225)</f>
        <v>0</v>
      </c>
      <c r="EN225" s="119">
        <f ca="1">IF($K225&lt;&gt;1,IF(ISNUMBER(INDEX(Import.PLE,$K225,EN$16)),IF(INDEX(Import.PLE,$K225,EN$16)&lt;=mediçao,CN225,0),0),PLE!$AA$28*CN225)</f>
        <v>0</v>
      </c>
      <c r="EO225" s="119">
        <f ca="1">IF($K225&lt;&gt;1,IF(ISNUMBER(INDEX(Import.PLE,$K225,EO$16)),IF(INDEX(Import.PLE,$K225,EO$16)&lt;=mediçao,CO225,0),0),PLE!$AA$28*CO225)</f>
        <v>0</v>
      </c>
      <c r="EP225" s="119">
        <f ca="1">IF($K225&lt;&gt;1,IF(ISNUMBER(INDEX(Import.PLE,$K225,EP$16)),IF(INDEX(Import.PLE,$K225,EP$16)&lt;=mediçao,CP225,0),0),PLE!$AA$28*CP225)</f>
        <v>0</v>
      </c>
      <c r="EQ225" s="119">
        <f ca="1">IF($K225&lt;&gt;1,IF(ISNUMBER(INDEX(Import.PLE,$K225,EQ$16)),IF(INDEX(Import.PLE,$K225,EQ$16)&lt;=mediçao,CQ225,0),0),PLE!$AA$28*CQ225)</f>
        <v>0</v>
      </c>
      <c r="ER225" s="119">
        <f ca="1">IF($K225&lt;&gt;1,IF(ISNUMBER(INDEX(Import.PLE,$K225,ER$16)),IF(INDEX(Import.PLE,$K225,ER$16)&lt;=mediçao,CR225,0),0),PLE!$AA$28*CR225)</f>
        <v>0</v>
      </c>
      <c r="ES225" s="119">
        <f ca="1">IF($K225&lt;&gt;1,IF(ISNUMBER(INDEX(Import.PLE,$K225,ES$16)),IF(INDEX(Import.PLE,$K225,ES$16)&lt;=mediçao,CS225,0),0),PLE!$AA$28*CS225)</f>
        <v>0</v>
      </c>
      <c r="ET225" s="119">
        <f ca="1">IF($K225&lt;&gt;1,IF(ISNUMBER(INDEX(Import.PLE,$K225,ET$16)),IF(INDEX(Import.PLE,$K225,ET$16)&lt;=mediçao,CT225,0),0),PLE!$AA$28*CT225)</f>
        <v>0</v>
      </c>
      <c r="EU225" s="119">
        <f ca="1">IF($K225&lt;&gt;1,IF(ISNUMBER(INDEX(Import.PLE,$K225,EU$16)),IF(INDEX(Import.PLE,$K225,EU$16)&lt;=mediçao,CU225,0),0),PLE!$AA$28*CU225)</f>
        <v>0</v>
      </c>
      <c r="EV225" s="119">
        <f ca="1">IF($K225&lt;&gt;1,IF(ISNUMBER(INDEX(Import.PLE,$K225,EV$16)),IF(INDEX(Import.PLE,$K225,EV$16)&lt;=mediçao,CV225,0),0),PLE!$AA$28*CV225)</f>
        <v>0</v>
      </c>
      <c r="EW225" s="119">
        <f ca="1">IF($K225&lt;&gt;1,IF(ISNUMBER(INDEX(Import.PLE,$K225,EW$16)),IF(INDEX(Import.PLE,$K225,EW$16)&lt;=mediçao,CW225,0),0),PLE!$AA$28*CW225)</f>
        <v>0</v>
      </c>
      <c r="EX225" s="119">
        <f ca="1">IF($K225&lt;&gt;1,IF(ISNUMBER(INDEX(Import.PLE,$K225,EX$16)),IF(INDEX(Import.PLE,$K225,EX$16)&lt;=mediçao,CX225,0),0),PLE!$AA$28*CX225)</f>
        <v>0</v>
      </c>
      <c r="EY225" s="119">
        <f ca="1">IF($K225&lt;&gt;1,IF(ISNUMBER(INDEX(Import.PLE,$K225,EY$16)),IF(INDEX(Import.PLE,$K225,EY$16)&lt;=mediçao,CY225,0),0),PLE!$AA$28*CY225)</f>
        <v>0</v>
      </c>
      <c r="EZ225" s="119">
        <f ca="1">IF($K225&lt;&gt;1,IF(ISNUMBER(INDEX(Import.PLE,$K225,EZ$16)),IF(INDEX(Import.PLE,$K225,EZ$16)&lt;=mediçao,CZ225,0),0),PLE!$AA$28*CZ225)</f>
        <v>0</v>
      </c>
      <c r="FA225" s="119">
        <f ca="1">IF($K225&lt;&gt;1,IF(ISNUMBER(INDEX(Import.PLE,$K225,FA$16)),IF(INDEX(Import.PLE,$K225,FA$16)&lt;=mediçao,DA225,0),0),PLE!$AA$28*DA225)</f>
        <v>0</v>
      </c>
      <c r="FB225" s="119">
        <f ca="1">IF($K225&lt;&gt;1,IF(ISNUMBER(INDEX(Import.PLE,$K225,FB$16)),IF(INDEX(Import.PLE,$K225,FB$16)&lt;=mediçao,DB225,0),0),PLE!$AA$28*DB225)</f>
        <v>0</v>
      </c>
      <c r="FC225" s="119">
        <f ca="1">IF($K225&lt;&gt;1,IF(ISNUMBER(INDEX(Import.PLE,$K225,FC$16)),IF(INDEX(Import.PLE,$K225,FC$16)&lt;=mediçao,DC225,0),0),PLE!$AA$28*DC225)</f>
        <v>0</v>
      </c>
      <c r="FD225" s="119">
        <f ca="1">IF($K225&lt;&gt;1,IF(ISNUMBER(INDEX(Import.PLE,$K225,FD$16)),IF(INDEX(Import.PLE,$K225,FD$16)&lt;=mediçao,DD225,0),0),PLE!$AA$28*DD225)</f>
        <v>0</v>
      </c>
      <c r="FE225" s="119">
        <f ca="1">IF($K225&lt;&gt;1,IF(ISNUMBER(INDEX(Import.PLE,$K225,FE$16)),IF(INDEX(Import.PLE,$K225,FE$16)&lt;=mediçao,DE225,0),0),PLE!$AA$28*DE225)</f>
        <v>0</v>
      </c>
      <c r="FF225" s="119">
        <f ca="1">IF($K225&lt;&gt;1,IF(ISNUMBER(INDEX(Import.PLE,$K225,FF$16)),IF(INDEX(Import.PLE,$K225,FF$16)&lt;=mediçao,DF225,0),0),PLE!$AA$28*DF225)</f>
        <v>0</v>
      </c>
      <c r="FG225" s="119">
        <f ca="1">IF($K225&lt;&gt;1,IF(ISNUMBER(INDEX(Import.PLE,$K225,FG$16)),IF(INDEX(Import.PLE,$K225,FG$16)&lt;=mediçao,DG225,0),0),PLE!$AA$28*DG225)</f>
        <v>0</v>
      </c>
      <c r="FH225" s="119">
        <f ca="1">IF($K225&lt;&gt;1,IF(ISNUMBER(INDEX(Import.PLE,$K225,FH$16)),IF(INDEX(Import.PLE,$K225,FH$16)&lt;=mediçao,DH225,0),0),PLE!$AA$28*DH225)</f>
        <v>0</v>
      </c>
      <c r="FI225" s="119">
        <f ca="1">IF($K225&lt;&gt;1,IF(ISNUMBER(INDEX(Import.PLE,$K225,FI$16)),IF(INDEX(Import.PLE,$K225,FI$16)&lt;=mediçao,DI225,0),0),PLE!$AA$28*DI225)</f>
        <v>0</v>
      </c>
      <c r="FJ225" s="119">
        <f ca="1">IF($K225&lt;&gt;1,IF(ISNUMBER(INDEX(Import.PLE,$K225,FJ$16)),IF(INDEX(Import.PLE,$K225,FJ$16)&lt;=mediçao,DJ225,0),0),PLE!$AA$28*DJ225)</f>
        <v>0</v>
      </c>
    </row>
    <row r="226" spans="2:166" s="88" customFormat="1" ht="11.25" customHeight="1" x14ac:dyDescent="0.35">
      <c r="B226" s="118">
        <f t="shared" ca="1" si="3"/>
        <v>209</v>
      </c>
      <c r="C226" s="83" t="str">
        <f t="shared" si="4"/>
        <v>Serviço</v>
      </c>
      <c r="D226" s="138" t="s">
        <v>571</v>
      </c>
      <c r="E226" s="139" t="s">
        <v>701</v>
      </c>
      <c r="F226" s="137" t="s">
        <v>329</v>
      </c>
      <c r="G226" s="174">
        <f t="shared" si="5"/>
        <v>2</v>
      </c>
      <c r="H226" s="175">
        <f t="shared" si="6"/>
        <v>93.44</v>
      </c>
      <c r="I226" s="176">
        <v>186.88</v>
      </c>
      <c r="J226" s="86"/>
      <c r="K226" s="168">
        <f>deactivatedados.form1</f>
        <v>27</v>
      </c>
      <c r="L226" s="167" t="s">
        <v>727</v>
      </c>
      <c r="M226" s="87"/>
      <c r="N226" s="181">
        <v>2</v>
      </c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M226" s="119">
        <f t="shared" ca="1" si="7"/>
        <v>186.88</v>
      </c>
      <c r="BN226" s="119">
        <f t="shared" si="8"/>
        <v>0</v>
      </c>
      <c r="BO226" s="119">
        <f t="shared" si="9"/>
        <v>0</v>
      </c>
      <c r="BP226" s="119">
        <f t="shared" si="10"/>
        <v>0</v>
      </c>
      <c r="BQ226" s="119">
        <f t="shared" si="11"/>
        <v>0</v>
      </c>
      <c r="BR226" s="119">
        <f t="shared" si="12"/>
        <v>0</v>
      </c>
      <c r="BS226" s="119">
        <f t="shared" si="13"/>
        <v>0</v>
      </c>
      <c r="BT226" s="119">
        <f t="shared" si="14"/>
        <v>0</v>
      </c>
      <c r="BU226" s="119">
        <f t="shared" si="15"/>
        <v>0</v>
      </c>
      <c r="BV226" s="119">
        <f t="shared" si="16"/>
        <v>0</v>
      </c>
      <c r="BW226" s="119">
        <f t="shared" si="17"/>
        <v>0</v>
      </c>
      <c r="BX226" s="119">
        <f t="shared" si="18"/>
        <v>0</v>
      </c>
      <c r="BY226" s="119">
        <f t="shared" si="19"/>
        <v>0</v>
      </c>
      <c r="BZ226" s="119">
        <f t="shared" si="20"/>
        <v>0</v>
      </c>
      <c r="CA226" s="119">
        <f t="shared" si="21"/>
        <v>0</v>
      </c>
      <c r="CB226" s="119">
        <f t="shared" si="22"/>
        <v>0</v>
      </c>
      <c r="CC226" s="119">
        <f t="shared" si="23"/>
        <v>0</v>
      </c>
      <c r="CD226" s="119">
        <f t="shared" si="24"/>
        <v>0</v>
      </c>
      <c r="CE226" s="119">
        <f t="shared" si="25"/>
        <v>0</v>
      </c>
      <c r="CF226" s="119">
        <f t="shared" si="26"/>
        <v>0</v>
      </c>
      <c r="CG226" s="119">
        <f t="shared" si="27"/>
        <v>0</v>
      </c>
      <c r="CH226" s="119">
        <f t="shared" si="28"/>
        <v>0</v>
      </c>
      <c r="CI226" s="119">
        <f t="shared" si="29"/>
        <v>0</v>
      </c>
      <c r="CJ226" s="119">
        <f t="shared" si="30"/>
        <v>0</v>
      </c>
      <c r="CK226" s="119">
        <f t="shared" si="31"/>
        <v>0</v>
      </c>
      <c r="CL226" s="119">
        <f t="shared" si="32"/>
        <v>0</v>
      </c>
      <c r="CM226" s="119">
        <f t="shared" si="33"/>
        <v>0</v>
      </c>
      <c r="CN226" s="119">
        <f t="shared" si="34"/>
        <v>0</v>
      </c>
      <c r="CO226" s="119">
        <f t="shared" si="35"/>
        <v>0</v>
      </c>
      <c r="CP226" s="119">
        <f t="shared" si="36"/>
        <v>0</v>
      </c>
      <c r="CQ226" s="119">
        <f t="shared" si="37"/>
        <v>0</v>
      </c>
      <c r="CR226" s="119">
        <f t="shared" si="38"/>
        <v>0</v>
      </c>
      <c r="CS226" s="119">
        <f t="shared" si="39"/>
        <v>0</v>
      </c>
      <c r="CT226" s="119">
        <f t="shared" si="40"/>
        <v>0</v>
      </c>
      <c r="CU226" s="119">
        <f t="shared" si="41"/>
        <v>0</v>
      </c>
      <c r="CV226" s="119">
        <f t="shared" si="42"/>
        <v>0</v>
      </c>
      <c r="CW226" s="119">
        <f t="shared" si="43"/>
        <v>0</v>
      </c>
      <c r="CX226" s="119">
        <f t="shared" si="44"/>
        <v>0</v>
      </c>
      <c r="CY226" s="119">
        <f t="shared" si="45"/>
        <v>0</v>
      </c>
      <c r="CZ226" s="119">
        <f t="shared" si="46"/>
        <v>0</v>
      </c>
      <c r="DA226" s="119">
        <f t="shared" si="47"/>
        <v>0</v>
      </c>
      <c r="DB226" s="119">
        <f t="shared" si="48"/>
        <v>0</v>
      </c>
      <c r="DC226" s="119">
        <f t="shared" si="49"/>
        <v>0</v>
      </c>
      <c r="DD226" s="119">
        <f t="shared" si="50"/>
        <v>0</v>
      </c>
      <c r="DE226" s="119">
        <f t="shared" si="51"/>
        <v>0</v>
      </c>
      <c r="DF226" s="119">
        <f t="shared" si="52"/>
        <v>0</v>
      </c>
      <c r="DG226" s="119">
        <f t="shared" si="53"/>
        <v>0</v>
      </c>
      <c r="DH226" s="119">
        <f t="shared" si="54"/>
        <v>0</v>
      </c>
      <c r="DI226" s="119">
        <f t="shared" si="55"/>
        <v>0</v>
      </c>
      <c r="DJ226" s="119">
        <f t="shared" si="56"/>
        <v>0</v>
      </c>
      <c r="DK226" s="126" t="str">
        <f t="shared" si="57"/>
        <v>2</v>
      </c>
      <c r="DL226" s="126">
        <f t="shared" ca="1" si="58"/>
        <v>0</v>
      </c>
      <c r="DM226" s="119">
        <f ca="1">IF($K226&lt;&gt;1,IF(ISNUMBER(INDEX(Import.PLE,$K226,DM$16)),IF(INDEX(Import.PLE,$K226,DM$16)&lt;=mediçao,BM226,0),0),PLE!$AA$28*BM226)</f>
        <v>0</v>
      </c>
      <c r="DN226" s="119">
        <f ca="1">IF($K226&lt;&gt;1,IF(ISNUMBER(INDEX(Import.PLE,$K226,DN$16)),IF(INDEX(Import.PLE,$K226,DN$16)&lt;=mediçao,BN226,0),0),PLE!$AA$28*BN226)</f>
        <v>0</v>
      </c>
      <c r="DO226" s="119">
        <f ca="1">IF($K226&lt;&gt;1,IF(ISNUMBER(INDEX(Import.PLE,$K226,DO$16)),IF(INDEX(Import.PLE,$K226,DO$16)&lt;=mediçao,BO226,0),0),PLE!$AA$28*BO226)</f>
        <v>0</v>
      </c>
      <c r="DP226" s="119">
        <f ca="1">IF($K226&lt;&gt;1,IF(ISNUMBER(INDEX(Import.PLE,$K226,DP$16)),IF(INDEX(Import.PLE,$K226,DP$16)&lt;=mediçao,BP226,0),0),PLE!$AA$28*BP226)</f>
        <v>0</v>
      </c>
      <c r="DQ226" s="119">
        <f ca="1">IF($K226&lt;&gt;1,IF(ISNUMBER(INDEX(Import.PLE,$K226,DQ$16)),IF(INDEX(Import.PLE,$K226,DQ$16)&lt;=mediçao,BQ226,0),0),PLE!$AA$28*BQ226)</f>
        <v>0</v>
      </c>
      <c r="DR226" s="119">
        <f ca="1">IF($K226&lt;&gt;1,IF(ISNUMBER(INDEX(Import.PLE,$K226,DR$16)),IF(INDEX(Import.PLE,$K226,DR$16)&lt;=mediçao,BR226,0),0),PLE!$AA$28*BR226)</f>
        <v>0</v>
      </c>
      <c r="DS226" s="119">
        <f ca="1">IF($K226&lt;&gt;1,IF(ISNUMBER(INDEX(Import.PLE,$K226,DS$16)),IF(INDEX(Import.PLE,$K226,DS$16)&lt;=mediçao,BS226,0),0),PLE!$AA$28*BS226)</f>
        <v>0</v>
      </c>
      <c r="DT226" s="119">
        <f ca="1">IF($K226&lt;&gt;1,IF(ISNUMBER(INDEX(Import.PLE,$K226,DT$16)),IF(INDEX(Import.PLE,$K226,DT$16)&lt;=mediçao,BT226,0),0),PLE!$AA$28*BT226)</f>
        <v>0</v>
      </c>
      <c r="DU226" s="119">
        <f ca="1">IF($K226&lt;&gt;1,IF(ISNUMBER(INDEX(Import.PLE,$K226,DU$16)),IF(INDEX(Import.PLE,$K226,DU$16)&lt;=mediçao,BU226,0),0),PLE!$AA$28*BU226)</f>
        <v>0</v>
      </c>
      <c r="DV226" s="119">
        <f ca="1">IF($K226&lt;&gt;1,IF(ISNUMBER(INDEX(Import.PLE,$K226,DV$16)),IF(INDEX(Import.PLE,$K226,DV$16)&lt;=mediçao,BV226,0),0),PLE!$AA$28*BV226)</f>
        <v>0</v>
      </c>
      <c r="DW226" s="119">
        <f ca="1">IF($K226&lt;&gt;1,IF(ISNUMBER(INDEX(Import.PLE,$K226,DW$16)),IF(INDEX(Import.PLE,$K226,DW$16)&lt;=mediçao,BW226,0),0),PLE!$AA$28*BW226)</f>
        <v>0</v>
      </c>
      <c r="DX226" s="119">
        <f ca="1">IF($K226&lt;&gt;1,IF(ISNUMBER(INDEX(Import.PLE,$K226,DX$16)),IF(INDEX(Import.PLE,$K226,DX$16)&lt;=mediçao,BX226,0),0),PLE!$AA$28*BX226)</f>
        <v>0</v>
      </c>
      <c r="DY226" s="119">
        <f ca="1">IF($K226&lt;&gt;1,IF(ISNUMBER(INDEX(Import.PLE,$K226,DY$16)),IF(INDEX(Import.PLE,$K226,DY$16)&lt;=mediçao,BY226,0),0),PLE!$AA$28*BY226)</f>
        <v>0</v>
      </c>
      <c r="DZ226" s="119">
        <f ca="1">IF($K226&lt;&gt;1,IF(ISNUMBER(INDEX(Import.PLE,$K226,DZ$16)),IF(INDEX(Import.PLE,$K226,DZ$16)&lt;=mediçao,BZ226,0),0),PLE!$AA$28*BZ226)</f>
        <v>0</v>
      </c>
      <c r="EA226" s="119">
        <f ca="1">IF($K226&lt;&gt;1,IF(ISNUMBER(INDEX(Import.PLE,$K226,EA$16)),IF(INDEX(Import.PLE,$K226,EA$16)&lt;=mediçao,CA226,0),0),PLE!$AA$28*CA226)</f>
        <v>0</v>
      </c>
      <c r="EB226" s="119">
        <f ca="1">IF($K226&lt;&gt;1,IF(ISNUMBER(INDEX(Import.PLE,$K226,EB$16)),IF(INDEX(Import.PLE,$K226,EB$16)&lt;=mediçao,CB226,0),0),PLE!$AA$28*CB226)</f>
        <v>0</v>
      </c>
      <c r="EC226" s="119">
        <f ca="1">IF($K226&lt;&gt;1,IF(ISNUMBER(INDEX(Import.PLE,$K226,EC$16)),IF(INDEX(Import.PLE,$K226,EC$16)&lt;=mediçao,CC226,0),0),PLE!$AA$28*CC226)</f>
        <v>0</v>
      </c>
      <c r="ED226" s="119">
        <f ca="1">IF($K226&lt;&gt;1,IF(ISNUMBER(INDEX(Import.PLE,$K226,ED$16)),IF(INDEX(Import.PLE,$K226,ED$16)&lt;=mediçao,CD226,0),0),PLE!$AA$28*CD226)</f>
        <v>0</v>
      </c>
      <c r="EE226" s="119">
        <f ca="1">IF($K226&lt;&gt;1,IF(ISNUMBER(INDEX(Import.PLE,$K226,EE$16)),IF(INDEX(Import.PLE,$K226,EE$16)&lt;=mediçao,CE226,0),0),PLE!$AA$28*CE226)</f>
        <v>0</v>
      </c>
      <c r="EF226" s="119">
        <f ca="1">IF($K226&lt;&gt;1,IF(ISNUMBER(INDEX(Import.PLE,$K226,EF$16)),IF(INDEX(Import.PLE,$K226,EF$16)&lt;=mediçao,CF226,0),0),PLE!$AA$28*CF226)</f>
        <v>0</v>
      </c>
      <c r="EG226" s="119">
        <f ca="1">IF($K226&lt;&gt;1,IF(ISNUMBER(INDEX(Import.PLE,$K226,EG$16)),IF(INDEX(Import.PLE,$K226,EG$16)&lt;=mediçao,CG226,0),0),PLE!$AA$28*CG226)</f>
        <v>0</v>
      </c>
      <c r="EH226" s="119">
        <f ca="1">IF($K226&lt;&gt;1,IF(ISNUMBER(INDEX(Import.PLE,$K226,EH$16)),IF(INDEX(Import.PLE,$K226,EH$16)&lt;=mediçao,CH226,0),0),PLE!$AA$28*CH226)</f>
        <v>0</v>
      </c>
      <c r="EI226" s="119">
        <f ca="1">IF($K226&lt;&gt;1,IF(ISNUMBER(INDEX(Import.PLE,$K226,EI$16)),IF(INDEX(Import.PLE,$K226,EI$16)&lt;=mediçao,CI226,0),0),PLE!$AA$28*CI226)</f>
        <v>0</v>
      </c>
      <c r="EJ226" s="119">
        <f ca="1">IF($K226&lt;&gt;1,IF(ISNUMBER(INDEX(Import.PLE,$K226,EJ$16)),IF(INDEX(Import.PLE,$K226,EJ$16)&lt;=mediçao,CJ226,0),0),PLE!$AA$28*CJ226)</f>
        <v>0</v>
      </c>
      <c r="EK226" s="119">
        <f ca="1">IF($K226&lt;&gt;1,IF(ISNUMBER(INDEX(Import.PLE,$K226,EK$16)),IF(INDEX(Import.PLE,$K226,EK$16)&lt;=mediçao,CK226,0),0),PLE!$AA$28*CK226)</f>
        <v>0</v>
      </c>
      <c r="EL226" s="119">
        <f ca="1">IF($K226&lt;&gt;1,IF(ISNUMBER(INDEX(Import.PLE,$K226,EL$16)),IF(INDEX(Import.PLE,$K226,EL$16)&lt;=mediçao,CL226,0),0),PLE!$AA$28*CL226)</f>
        <v>0</v>
      </c>
      <c r="EM226" s="119">
        <f ca="1">IF($K226&lt;&gt;1,IF(ISNUMBER(INDEX(Import.PLE,$K226,EM$16)),IF(INDEX(Import.PLE,$K226,EM$16)&lt;=mediçao,CM226,0),0),PLE!$AA$28*CM226)</f>
        <v>0</v>
      </c>
      <c r="EN226" s="119">
        <f ca="1">IF($K226&lt;&gt;1,IF(ISNUMBER(INDEX(Import.PLE,$K226,EN$16)),IF(INDEX(Import.PLE,$K226,EN$16)&lt;=mediçao,CN226,0),0),PLE!$AA$28*CN226)</f>
        <v>0</v>
      </c>
      <c r="EO226" s="119">
        <f ca="1">IF($K226&lt;&gt;1,IF(ISNUMBER(INDEX(Import.PLE,$K226,EO$16)),IF(INDEX(Import.PLE,$K226,EO$16)&lt;=mediçao,CO226,0),0),PLE!$AA$28*CO226)</f>
        <v>0</v>
      </c>
      <c r="EP226" s="119">
        <f ca="1">IF($K226&lt;&gt;1,IF(ISNUMBER(INDEX(Import.PLE,$K226,EP$16)),IF(INDEX(Import.PLE,$K226,EP$16)&lt;=mediçao,CP226,0),0),PLE!$AA$28*CP226)</f>
        <v>0</v>
      </c>
      <c r="EQ226" s="119">
        <f ca="1">IF($K226&lt;&gt;1,IF(ISNUMBER(INDEX(Import.PLE,$K226,EQ$16)),IF(INDEX(Import.PLE,$K226,EQ$16)&lt;=mediçao,CQ226,0),0),PLE!$AA$28*CQ226)</f>
        <v>0</v>
      </c>
      <c r="ER226" s="119">
        <f ca="1">IF($K226&lt;&gt;1,IF(ISNUMBER(INDEX(Import.PLE,$K226,ER$16)),IF(INDEX(Import.PLE,$K226,ER$16)&lt;=mediçao,CR226,0),0),PLE!$AA$28*CR226)</f>
        <v>0</v>
      </c>
      <c r="ES226" s="119">
        <f ca="1">IF($K226&lt;&gt;1,IF(ISNUMBER(INDEX(Import.PLE,$K226,ES$16)),IF(INDEX(Import.PLE,$K226,ES$16)&lt;=mediçao,CS226,0),0),PLE!$AA$28*CS226)</f>
        <v>0</v>
      </c>
      <c r="ET226" s="119">
        <f ca="1">IF($K226&lt;&gt;1,IF(ISNUMBER(INDEX(Import.PLE,$K226,ET$16)),IF(INDEX(Import.PLE,$K226,ET$16)&lt;=mediçao,CT226,0),0),PLE!$AA$28*CT226)</f>
        <v>0</v>
      </c>
      <c r="EU226" s="119">
        <f ca="1">IF($K226&lt;&gt;1,IF(ISNUMBER(INDEX(Import.PLE,$K226,EU$16)),IF(INDEX(Import.PLE,$K226,EU$16)&lt;=mediçao,CU226,0),0),PLE!$AA$28*CU226)</f>
        <v>0</v>
      </c>
      <c r="EV226" s="119">
        <f ca="1">IF($K226&lt;&gt;1,IF(ISNUMBER(INDEX(Import.PLE,$K226,EV$16)),IF(INDEX(Import.PLE,$K226,EV$16)&lt;=mediçao,CV226,0),0),PLE!$AA$28*CV226)</f>
        <v>0</v>
      </c>
      <c r="EW226" s="119">
        <f ca="1">IF($K226&lt;&gt;1,IF(ISNUMBER(INDEX(Import.PLE,$K226,EW$16)),IF(INDEX(Import.PLE,$K226,EW$16)&lt;=mediçao,CW226,0),0),PLE!$AA$28*CW226)</f>
        <v>0</v>
      </c>
      <c r="EX226" s="119">
        <f ca="1">IF($K226&lt;&gt;1,IF(ISNUMBER(INDEX(Import.PLE,$K226,EX$16)),IF(INDEX(Import.PLE,$K226,EX$16)&lt;=mediçao,CX226,0),0),PLE!$AA$28*CX226)</f>
        <v>0</v>
      </c>
      <c r="EY226" s="119">
        <f ca="1">IF($K226&lt;&gt;1,IF(ISNUMBER(INDEX(Import.PLE,$K226,EY$16)),IF(INDEX(Import.PLE,$K226,EY$16)&lt;=mediçao,CY226,0),0),PLE!$AA$28*CY226)</f>
        <v>0</v>
      </c>
      <c r="EZ226" s="119">
        <f ca="1">IF($K226&lt;&gt;1,IF(ISNUMBER(INDEX(Import.PLE,$K226,EZ$16)),IF(INDEX(Import.PLE,$K226,EZ$16)&lt;=mediçao,CZ226,0),0),PLE!$AA$28*CZ226)</f>
        <v>0</v>
      </c>
      <c r="FA226" s="119">
        <f ca="1">IF($K226&lt;&gt;1,IF(ISNUMBER(INDEX(Import.PLE,$K226,FA$16)),IF(INDEX(Import.PLE,$K226,FA$16)&lt;=mediçao,DA226,0),0),PLE!$AA$28*DA226)</f>
        <v>0</v>
      </c>
      <c r="FB226" s="119">
        <f ca="1">IF($K226&lt;&gt;1,IF(ISNUMBER(INDEX(Import.PLE,$K226,FB$16)),IF(INDEX(Import.PLE,$K226,FB$16)&lt;=mediçao,DB226,0),0),PLE!$AA$28*DB226)</f>
        <v>0</v>
      </c>
      <c r="FC226" s="119">
        <f ca="1">IF($K226&lt;&gt;1,IF(ISNUMBER(INDEX(Import.PLE,$K226,FC$16)),IF(INDEX(Import.PLE,$K226,FC$16)&lt;=mediçao,DC226,0),0),PLE!$AA$28*DC226)</f>
        <v>0</v>
      </c>
      <c r="FD226" s="119">
        <f ca="1">IF($K226&lt;&gt;1,IF(ISNUMBER(INDEX(Import.PLE,$K226,FD$16)),IF(INDEX(Import.PLE,$K226,FD$16)&lt;=mediçao,DD226,0),0),PLE!$AA$28*DD226)</f>
        <v>0</v>
      </c>
      <c r="FE226" s="119">
        <f ca="1">IF($K226&lt;&gt;1,IF(ISNUMBER(INDEX(Import.PLE,$K226,FE$16)),IF(INDEX(Import.PLE,$K226,FE$16)&lt;=mediçao,DE226,0),0),PLE!$AA$28*DE226)</f>
        <v>0</v>
      </c>
      <c r="FF226" s="119">
        <f ca="1">IF($K226&lt;&gt;1,IF(ISNUMBER(INDEX(Import.PLE,$K226,FF$16)),IF(INDEX(Import.PLE,$K226,FF$16)&lt;=mediçao,DF226,0),0),PLE!$AA$28*DF226)</f>
        <v>0</v>
      </c>
      <c r="FG226" s="119">
        <f ca="1">IF($K226&lt;&gt;1,IF(ISNUMBER(INDEX(Import.PLE,$K226,FG$16)),IF(INDEX(Import.PLE,$K226,FG$16)&lt;=mediçao,DG226,0),0),PLE!$AA$28*DG226)</f>
        <v>0</v>
      </c>
      <c r="FH226" s="119">
        <f ca="1">IF($K226&lt;&gt;1,IF(ISNUMBER(INDEX(Import.PLE,$K226,FH$16)),IF(INDEX(Import.PLE,$K226,FH$16)&lt;=mediçao,DH226,0),0),PLE!$AA$28*DH226)</f>
        <v>0</v>
      </c>
      <c r="FI226" s="119">
        <f ca="1">IF($K226&lt;&gt;1,IF(ISNUMBER(INDEX(Import.PLE,$K226,FI$16)),IF(INDEX(Import.PLE,$K226,FI$16)&lt;=mediçao,DI226,0),0),PLE!$AA$28*DI226)</f>
        <v>0</v>
      </c>
      <c r="FJ226" s="119">
        <f ca="1">IF($K226&lt;&gt;1,IF(ISNUMBER(INDEX(Import.PLE,$K226,FJ$16)),IF(INDEX(Import.PLE,$K226,FJ$16)&lt;=mediçao,DJ226,0),0),PLE!$AA$28*DJ226)</f>
        <v>0</v>
      </c>
    </row>
    <row r="227" spans="2:166" s="88" customFormat="1" ht="11.25" customHeight="1" x14ac:dyDescent="0.35">
      <c r="B227" s="118">
        <f t="shared" ca="1" si="3"/>
        <v>210</v>
      </c>
      <c r="C227" s="83" t="str">
        <f t="shared" si="4"/>
        <v>Serviço</v>
      </c>
      <c r="D227" s="138" t="s">
        <v>572</v>
      </c>
      <c r="E227" s="139" t="s">
        <v>573</v>
      </c>
      <c r="F227" s="137" t="s">
        <v>329</v>
      </c>
      <c r="G227" s="174">
        <f t="shared" si="5"/>
        <v>6</v>
      </c>
      <c r="H227" s="175">
        <f t="shared" si="6"/>
        <v>81.429999999999993</v>
      </c>
      <c r="I227" s="176">
        <v>488.58</v>
      </c>
      <c r="J227" s="86"/>
      <c r="K227" s="168">
        <f>deactivatedados.form1</f>
        <v>27</v>
      </c>
      <c r="L227" s="167" t="s">
        <v>727</v>
      </c>
      <c r="M227" s="87"/>
      <c r="N227" s="181">
        <v>6</v>
      </c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M227" s="119">
        <f t="shared" ca="1" si="7"/>
        <v>488.57999999999993</v>
      </c>
      <c r="BN227" s="119">
        <f t="shared" si="8"/>
        <v>0</v>
      </c>
      <c r="BO227" s="119">
        <f t="shared" si="9"/>
        <v>0</v>
      </c>
      <c r="BP227" s="119">
        <f t="shared" si="10"/>
        <v>0</v>
      </c>
      <c r="BQ227" s="119">
        <f t="shared" si="11"/>
        <v>0</v>
      </c>
      <c r="BR227" s="119">
        <f t="shared" si="12"/>
        <v>0</v>
      </c>
      <c r="BS227" s="119">
        <f t="shared" si="13"/>
        <v>0</v>
      </c>
      <c r="BT227" s="119">
        <f t="shared" si="14"/>
        <v>0</v>
      </c>
      <c r="BU227" s="119">
        <f t="shared" si="15"/>
        <v>0</v>
      </c>
      <c r="BV227" s="119">
        <f t="shared" si="16"/>
        <v>0</v>
      </c>
      <c r="BW227" s="119">
        <f t="shared" si="17"/>
        <v>0</v>
      </c>
      <c r="BX227" s="119">
        <f t="shared" si="18"/>
        <v>0</v>
      </c>
      <c r="BY227" s="119">
        <f t="shared" si="19"/>
        <v>0</v>
      </c>
      <c r="BZ227" s="119">
        <f t="shared" si="20"/>
        <v>0</v>
      </c>
      <c r="CA227" s="119">
        <f t="shared" si="21"/>
        <v>0</v>
      </c>
      <c r="CB227" s="119">
        <f t="shared" si="22"/>
        <v>0</v>
      </c>
      <c r="CC227" s="119">
        <f t="shared" si="23"/>
        <v>0</v>
      </c>
      <c r="CD227" s="119">
        <f t="shared" si="24"/>
        <v>0</v>
      </c>
      <c r="CE227" s="119">
        <f t="shared" si="25"/>
        <v>0</v>
      </c>
      <c r="CF227" s="119">
        <f t="shared" si="26"/>
        <v>0</v>
      </c>
      <c r="CG227" s="119">
        <f t="shared" si="27"/>
        <v>0</v>
      </c>
      <c r="CH227" s="119">
        <f t="shared" si="28"/>
        <v>0</v>
      </c>
      <c r="CI227" s="119">
        <f t="shared" si="29"/>
        <v>0</v>
      </c>
      <c r="CJ227" s="119">
        <f t="shared" si="30"/>
        <v>0</v>
      </c>
      <c r="CK227" s="119">
        <f t="shared" si="31"/>
        <v>0</v>
      </c>
      <c r="CL227" s="119">
        <f t="shared" si="32"/>
        <v>0</v>
      </c>
      <c r="CM227" s="119">
        <f t="shared" si="33"/>
        <v>0</v>
      </c>
      <c r="CN227" s="119">
        <f t="shared" si="34"/>
        <v>0</v>
      </c>
      <c r="CO227" s="119">
        <f t="shared" si="35"/>
        <v>0</v>
      </c>
      <c r="CP227" s="119">
        <f t="shared" si="36"/>
        <v>0</v>
      </c>
      <c r="CQ227" s="119">
        <f t="shared" si="37"/>
        <v>0</v>
      </c>
      <c r="CR227" s="119">
        <f t="shared" si="38"/>
        <v>0</v>
      </c>
      <c r="CS227" s="119">
        <f t="shared" si="39"/>
        <v>0</v>
      </c>
      <c r="CT227" s="119">
        <f t="shared" si="40"/>
        <v>0</v>
      </c>
      <c r="CU227" s="119">
        <f t="shared" si="41"/>
        <v>0</v>
      </c>
      <c r="CV227" s="119">
        <f t="shared" si="42"/>
        <v>0</v>
      </c>
      <c r="CW227" s="119">
        <f t="shared" si="43"/>
        <v>0</v>
      </c>
      <c r="CX227" s="119">
        <f t="shared" si="44"/>
        <v>0</v>
      </c>
      <c r="CY227" s="119">
        <f t="shared" si="45"/>
        <v>0</v>
      </c>
      <c r="CZ227" s="119">
        <f t="shared" si="46"/>
        <v>0</v>
      </c>
      <c r="DA227" s="119">
        <f t="shared" si="47"/>
        <v>0</v>
      </c>
      <c r="DB227" s="119">
        <f t="shared" si="48"/>
        <v>0</v>
      </c>
      <c r="DC227" s="119">
        <f t="shared" si="49"/>
        <v>0</v>
      </c>
      <c r="DD227" s="119">
        <f t="shared" si="50"/>
        <v>0</v>
      </c>
      <c r="DE227" s="119">
        <f t="shared" si="51"/>
        <v>0</v>
      </c>
      <c r="DF227" s="119">
        <f t="shared" si="52"/>
        <v>0</v>
      </c>
      <c r="DG227" s="119">
        <f t="shared" si="53"/>
        <v>0</v>
      </c>
      <c r="DH227" s="119">
        <f t="shared" si="54"/>
        <v>0</v>
      </c>
      <c r="DI227" s="119">
        <f t="shared" si="55"/>
        <v>0</v>
      </c>
      <c r="DJ227" s="119">
        <f t="shared" si="56"/>
        <v>0</v>
      </c>
      <c r="DK227" s="126" t="str">
        <f t="shared" si="57"/>
        <v>2</v>
      </c>
      <c r="DL227" s="126">
        <f t="shared" ca="1" si="58"/>
        <v>0</v>
      </c>
      <c r="DM227" s="119">
        <f ca="1">IF($K227&lt;&gt;1,IF(ISNUMBER(INDEX(Import.PLE,$K227,DM$16)),IF(INDEX(Import.PLE,$K227,DM$16)&lt;=mediçao,BM227,0),0),PLE!$AA$28*BM227)</f>
        <v>0</v>
      </c>
      <c r="DN227" s="119">
        <f ca="1">IF($K227&lt;&gt;1,IF(ISNUMBER(INDEX(Import.PLE,$K227,DN$16)),IF(INDEX(Import.PLE,$K227,DN$16)&lt;=mediçao,BN227,0),0),PLE!$AA$28*BN227)</f>
        <v>0</v>
      </c>
      <c r="DO227" s="119">
        <f ca="1">IF($K227&lt;&gt;1,IF(ISNUMBER(INDEX(Import.PLE,$K227,DO$16)),IF(INDEX(Import.PLE,$K227,DO$16)&lt;=mediçao,BO227,0),0),PLE!$AA$28*BO227)</f>
        <v>0</v>
      </c>
      <c r="DP227" s="119">
        <f ca="1">IF($K227&lt;&gt;1,IF(ISNUMBER(INDEX(Import.PLE,$K227,DP$16)),IF(INDEX(Import.PLE,$K227,DP$16)&lt;=mediçao,BP227,0),0),PLE!$AA$28*BP227)</f>
        <v>0</v>
      </c>
      <c r="DQ227" s="119">
        <f ca="1">IF($K227&lt;&gt;1,IF(ISNUMBER(INDEX(Import.PLE,$K227,DQ$16)),IF(INDEX(Import.PLE,$K227,DQ$16)&lt;=mediçao,BQ227,0),0),PLE!$AA$28*BQ227)</f>
        <v>0</v>
      </c>
      <c r="DR227" s="119">
        <f ca="1">IF($K227&lt;&gt;1,IF(ISNUMBER(INDEX(Import.PLE,$K227,DR$16)),IF(INDEX(Import.PLE,$K227,DR$16)&lt;=mediçao,BR227,0),0),PLE!$AA$28*BR227)</f>
        <v>0</v>
      </c>
      <c r="DS227" s="119">
        <f ca="1">IF($K227&lt;&gt;1,IF(ISNUMBER(INDEX(Import.PLE,$K227,DS$16)),IF(INDEX(Import.PLE,$K227,DS$16)&lt;=mediçao,BS227,0),0),PLE!$AA$28*BS227)</f>
        <v>0</v>
      </c>
      <c r="DT227" s="119">
        <f ca="1">IF($K227&lt;&gt;1,IF(ISNUMBER(INDEX(Import.PLE,$K227,DT$16)),IF(INDEX(Import.PLE,$K227,DT$16)&lt;=mediçao,BT227,0),0),PLE!$AA$28*BT227)</f>
        <v>0</v>
      </c>
      <c r="DU227" s="119">
        <f ca="1">IF($K227&lt;&gt;1,IF(ISNUMBER(INDEX(Import.PLE,$K227,DU$16)),IF(INDEX(Import.PLE,$K227,DU$16)&lt;=mediçao,BU227,0),0),PLE!$AA$28*BU227)</f>
        <v>0</v>
      </c>
      <c r="DV227" s="119">
        <f ca="1">IF($K227&lt;&gt;1,IF(ISNUMBER(INDEX(Import.PLE,$K227,DV$16)),IF(INDEX(Import.PLE,$K227,DV$16)&lt;=mediçao,BV227,0),0),PLE!$AA$28*BV227)</f>
        <v>0</v>
      </c>
      <c r="DW227" s="119">
        <f ca="1">IF($K227&lt;&gt;1,IF(ISNUMBER(INDEX(Import.PLE,$K227,DW$16)),IF(INDEX(Import.PLE,$K227,DW$16)&lt;=mediçao,BW227,0),0),PLE!$AA$28*BW227)</f>
        <v>0</v>
      </c>
      <c r="DX227" s="119">
        <f ca="1">IF($K227&lt;&gt;1,IF(ISNUMBER(INDEX(Import.PLE,$K227,DX$16)),IF(INDEX(Import.PLE,$K227,DX$16)&lt;=mediçao,BX227,0),0),PLE!$AA$28*BX227)</f>
        <v>0</v>
      </c>
      <c r="DY227" s="119">
        <f ca="1">IF($K227&lt;&gt;1,IF(ISNUMBER(INDEX(Import.PLE,$K227,DY$16)),IF(INDEX(Import.PLE,$K227,DY$16)&lt;=mediçao,BY227,0),0),PLE!$AA$28*BY227)</f>
        <v>0</v>
      </c>
      <c r="DZ227" s="119">
        <f ca="1">IF($K227&lt;&gt;1,IF(ISNUMBER(INDEX(Import.PLE,$K227,DZ$16)),IF(INDEX(Import.PLE,$K227,DZ$16)&lt;=mediçao,BZ227,0),0),PLE!$AA$28*BZ227)</f>
        <v>0</v>
      </c>
      <c r="EA227" s="119">
        <f ca="1">IF($K227&lt;&gt;1,IF(ISNUMBER(INDEX(Import.PLE,$K227,EA$16)),IF(INDEX(Import.PLE,$K227,EA$16)&lt;=mediçao,CA227,0),0),PLE!$AA$28*CA227)</f>
        <v>0</v>
      </c>
      <c r="EB227" s="119">
        <f ca="1">IF($K227&lt;&gt;1,IF(ISNUMBER(INDEX(Import.PLE,$K227,EB$16)),IF(INDEX(Import.PLE,$K227,EB$16)&lt;=mediçao,CB227,0),0),PLE!$AA$28*CB227)</f>
        <v>0</v>
      </c>
      <c r="EC227" s="119">
        <f ca="1">IF($K227&lt;&gt;1,IF(ISNUMBER(INDEX(Import.PLE,$K227,EC$16)),IF(INDEX(Import.PLE,$K227,EC$16)&lt;=mediçao,CC227,0),0),PLE!$AA$28*CC227)</f>
        <v>0</v>
      </c>
      <c r="ED227" s="119">
        <f ca="1">IF($K227&lt;&gt;1,IF(ISNUMBER(INDEX(Import.PLE,$K227,ED$16)),IF(INDEX(Import.PLE,$K227,ED$16)&lt;=mediçao,CD227,0),0),PLE!$AA$28*CD227)</f>
        <v>0</v>
      </c>
      <c r="EE227" s="119">
        <f ca="1">IF($K227&lt;&gt;1,IF(ISNUMBER(INDEX(Import.PLE,$K227,EE$16)),IF(INDEX(Import.PLE,$K227,EE$16)&lt;=mediçao,CE227,0),0),PLE!$AA$28*CE227)</f>
        <v>0</v>
      </c>
      <c r="EF227" s="119">
        <f ca="1">IF($K227&lt;&gt;1,IF(ISNUMBER(INDEX(Import.PLE,$K227,EF$16)),IF(INDEX(Import.PLE,$K227,EF$16)&lt;=mediçao,CF227,0),0),PLE!$AA$28*CF227)</f>
        <v>0</v>
      </c>
      <c r="EG227" s="119">
        <f ca="1">IF($K227&lt;&gt;1,IF(ISNUMBER(INDEX(Import.PLE,$K227,EG$16)),IF(INDEX(Import.PLE,$K227,EG$16)&lt;=mediçao,CG227,0),0),PLE!$AA$28*CG227)</f>
        <v>0</v>
      </c>
      <c r="EH227" s="119">
        <f ca="1">IF($K227&lt;&gt;1,IF(ISNUMBER(INDEX(Import.PLE,$K227,EH$16)),IF(INDEX(Import.PLE,$K227,EH$16)&lt;=mediçao,CH227,0),0),PLE!$AA$28*CH227)</f>
        <v>0</v>
      </c>
      <c r="EI227" s="119">
        <f ca="1">IF($K227&lt;&gt;1,IF(ISNUMBER(INDEX(Import.PLE,$K227,EI$16)),IF(INDEX(Import.PLE,$K227,EI$16)&lt;=mediçao,CI227,0),0),PLE!$AA$28*CI227)</f>
        <v>0</v>
      </c>
      <c r="EJ227" s="119">
        <f ca="1">IF($K227&lt;&gt;1,IF(ISNUMBER(INDEX(Import.PLE,$K227,EJ$16)),IF(INDEX(Import.PLE,$K227,EJ$16)&lt;=mediçao,CJ227,0),0),PLE!$AA$28*CJ227)</f>
        <v>0</v>
      </c>
      <c r="EK227" s="119">
        <f ca="1">IF($K227&lt;&gt;1,IF(ISNUMBER(INDEX(Import.PLE,$K227,EK$16)),IF(INDEX(Import.PLE,$K227,EK$16)&lt;=mediçao,CK227,0),0),PLE!$AA$28*CK227)</f>
        <v>0</v>
      </c>
      <c r="EL227" s="119">
        <f ca="1">IF($K227&lt;&gt;1,IF(ISNUMBER(INDEX(Import.PLE,$K227,EL$16)),IF(INDEX(Import.PLE,$K227,EL$16)&lt;=mediçao,CL227,0),0),PLE!$AA$28*CL227)</f>
        <v>0</v>
      </c>
      <c r="EM227" s="119">
        <f ca="1">IF($K227&lt;&gt;1,IF(ISNUMBER(INDEX(Import.PLE,$K227,EM$16)),IF(INDEX(Import.PLE,$K227,EM$16)&lt;=mediçao,CM227,0),0),PLE!$AA$28*CM227)</f>
        <v>0</v>
      </c>
      <c r="EN227" s="119">
        <f ca="1">IF($K227&lt;&gt;1,IF(ISNUMBER(INDEX(Import.PLE,$K227,EN$16)),IF(INDEX(Import.PLE,$K227,EN$16)&lt;=mediçao,CN227,0),0),PLE!$AA$28*CN227)</f>
        <v>0</v>
      </c>
      <c r="EO227" s="119">
        <f ca="1">IF($K227&lt;&gt;1,IF(ISNUMBER(INDEX(Import.PLE,$K227,EO$16)),IF(INDEX(Import.PLE,$K227,EO$16)&lt;=mediçao,CO227,0),0),PLE!$AA$28*CO227)</f>
        <v>0</v>
      </c>
      <c r="EP227" s="119">
        <f ca="1">IF($K227&lt;&gt;1,IF(ISNUMBER(INDEX(Import.PLE,$K227,EP$16)),IF(INDEX(Import.PLE,$K227,EP$16)&lt;=mediçao,CP227,0),0),PLE!$AA$28*CP227)</f>
        <v>0</v>
      </c>
      <c r="EQ227" s="119">
        <f ca="1">IF($K227&lt;&gt;1,IF(ISNUMBER(INDEX(Import.PLE,$K227,EQ$16)),IF(INDEX(Import.PLE,$K227,EQ$16)&lt;=mediçao,CQ227,0),0),PLE!$AA$28*CQ227)</f>
        <v>0</v>
      </c>
      <c r="ER227" s="119">
        <f ca="1">IF($K227&lt;&gt;1,IF(ISNUMBER(INDEX(Import.PLE,$K227,ER$16)),IF(INDEX(Import.PLE,$K227,ER$16)&lt;=mediçao,CR227,0),0),PLE!$AA$28*CR227)</f>
        <v>0</v>
      </c>
      <c r="ES227" s="119">
        <f ca="1">IF($K227&lt;&gt;1,IF(ISNUMBER(INDEX(Import.PLE,$K227,ES$16)),IF(INDEX(Import.PLE,$K227,ES$16)&lt;=mediçao,CS227,0),0),PLE!$AA$28*CS227)</f>
        <v>0</v>
      </c>
      <c r="ET227" s="119">
        <f ca="1">IF($K227&lt;&gt;1,IF(ISNUMBER(INDEX(Import.PLE,$K227,ET$16)),IF(INDEX(Import.PLE,$K227,ET$16)&lt;=mediçao,CT227,0),0),PLE!$AA$28*CT227)</f>
        <v>0</v>
      </c>
      <c r="EU227" s="119">
        <f ca="1">IF($K227&lt;&gt;1,IF(ISNUMBER(INDEX(Import.PLE,$K227,EU$16)),IF(INDEX(Import.PLE,$K227,EU$16)&lt;=mediçao,CU227,0),0),PLE!$AA$28*CU227)</f>
        <v>0</v>
      </c>
      <c r="EV227" s="119">
        <f ca="1">IF($K227&lt;&gt;1,IF(ISNUMBER(INDEX(Import.PLE,$K227,EV$16)),IF(INDEX(Import.PLE,$K227,EV$16)&lt;=mediçao,CV227,0),0),PLE!$AA$28*CV227)</f>
        <v>0</v>
      </c>
      <c r="EW227" s="119">
        <f ca="1">IF($K227&lt;&gt;1,IF(ISNUMBER(INDEX(Import.PLE,$K227,EW$16)),IF(INDEX(Import.PLE,$K227,EW$16)&lt;=mediçao,CW227,0),0),PLE!$AA$28*CW227)</f>
        <v>0</v>
      </c>
      <c r="EX227" s="119">
        <f ca="1">IF($K227&lt;&gt;1,IF(ISNUMBER(INDEX(Import.PLE,$K227,EX$16)),IF(INDEX(Import.PLE,$K227,EX$16)&lt;=mediçao,CX227,0),0),PLE!$AA$28*CX227)</f>
        <v>0</v>
      </c>
      <c r="EY227" s="119">
        <f ca="1">IF($K227&lt;&gt;1,IF(ISNUMBER(INDEX(Import.PLE,$K227,EY$16)),IF(INDEX(Import.PLE,$K227,EY$16)&lt;=mediçao,CY227,0),0),PLE!$AA$28*CY227)</f>
        <v>0</v>
      </c>
      <c r="EZ227" s="119">
        <f ca="1">IF($K227&lt;&gt;1,IF(ISNUMBER(INDEX(Import.PLE,$K227,EZ$16)),IF(INDEX(Import.PLE,$K227,EZ$16)&lt;=mediçao,CZ227,0),0),PLE!$AA$28*CZ227)</f>
        <v>0</v>
      </c>
      <c r="FA227" s="119">
        <f ca="1">IF($K227&lt;&gt;1,IF(ISNUMBER(INDEX(Import.PLE,$K227,FA$16)),IF(INDEX(Import.PLE,$K227,FA$16)&lt;=mediçao,DA227,0),0),PLE!$AA$28*DA227)</f>
        <v>0</v>
      </c>
      <c r="FB227" s="119">
        <f ca="1">IF($K227&lt;&gt;1,IF(ISNUMBER(INDEX(Import.PLE,$K227,FB$16)),IF(INDEX(Import.PLE,$K227,FB$16)&lt;=mediçao,DB227,0),0),PLE!$AA$28*DB227)</f>
        <v>0</v>
      </c>
      <c r="FC227" s="119">
        <f ca="1">IF($K227&lt;&gt;1,IF(ISNUMBER(INDEX(Import.PLE,$K227,FC$16)),IF(INDEX(Import.PLE,$K227,FC$16)&lt;=mediçao,DC227,0),0),PLE!$AA$28*DC227)</f>
        <v>0</v>
      </c>
      <c r="FD227" s="119">
        <f ca="1">IF($K227&lt;&gt;1,IF(ISNUMBER(INDEX(Import.PLE,$K227,FD$16)),IF(INDEX(Import.PLE,$K227,FD$16)&lt;=mediçao,DD227,0),0),PLE!$AA$28*DD227)</f>
        <v>0</v>
      </c>
      <c r="FE227" s="119">
        <f ca="1">IF($K227&lt;&gt;1,IF(ISNUMBER(INDEX(Import.PLE,$K227,FE$16)),IF(INDEX(Import.PLE,$K227,FE$16)&lt;=mediçao,DE227,0),0),PLE!$AA$28*DE227)</f>
        <v>0</v>
      </c>
      <c r="FF227" s="119">
        <f ca="1">IF($K227&lt;&gt;1,IF(ISNUMBER(INDEX(Import.PLE,$K227,FF$16)),IF(INDEX(Import.PLE,$K227,FF$16)&lt;=mediçao,DF227,0),0),PLE!$AA$28*DF227)</f>
        <v>0</v>
      </c>
      <c r="FG227" s="119">
        <f ca="1">IF($K227&lt;&gt;1,IF(ISNUMBER(INDEX(Import.PLE,$K227,FG$16)),IF(INDEX(Import.PLE,$K227,FG$16)&lt;=mediçao,DG227,0),0),PLE!$AA$28*DG227)</f>
        <v>0</v>
      </c>
      <c r="FH227" s="119">
        <f ca="1">IF($K227&lt;&gt;1,IF(ISNUMBER(INDEX(Import.PLE,$K227,FH$16)),IF(INDEX(Import.PLE,$K227,FH$16)&lt;=mediçao,DH227,0),0),PLE!$AA$28*DH227)</f>
        <v>0</v>
      </c>
      <c r="FI227" s="119">
        <f ca="1">IF($K227&lt;&gt;1,IF(ISNUMBER(INDEX(Import.PLE,$K227,FI$16)),IF(INDEX(Import.PLE,$K227,FI$16)&lt;=mediçao,DI227,0),0),PLE!$AA$28*DI227)</f>
        <v>0</v>
      </c>
      <c r="FJ227" s="119">
        <f ca="1">IF($K227&lt;&gt;1,IF(ISNUMBER(INDEX(Import.PLE,$K227,FJ$16)),IF(INDEX(Import.PLE,$K227,FJ$16)&lt;=mediçao,DJ227,0),0),PLE!$AA$28*DJ227)</f>
        <v>0</v>
      </c>
    </row>
    <row r="228" spans="2:166" s="88" customFormat="1" ht="11.25" customHeight="1" x14ac:dyDescent="0.35">
      <c r="B228" s="118">
        <f t="shared" ca="1" si="3"/>
        <v>211</v>
      </c>
      <c r="C228" s="83" t="str">
        <f t="shared" si="4"/>
        <v>Serviço</v>
      </c>
      <c r="D228" s="138" t="s">
        <v>574</v>
      </c>
      <c r="E228" s="139" t="s">
        <v>575</v>
      </c>
      <c r="F228" s="137" t="s">
        <v>393</v>
      </c>
      <c r="G228" s="174">
        <f t="shared" si="5"/>
        <v>6</v>
      </c>
      <c r="H228" s="175">
        <f t="shared" si="6"/>
        <v>3.67</v>
      </c>
      <c r="I228" s="176">
        <v>22.02</v>
      </c>
      <c r="J228" s="86"/>
      <c r="K228" s="168">
        <f>deactivatedados.form1</f>
        <v>27</v>
      </c>
      <c r="L228" s="167" t="s">
        <v>727</v>
      </c>
      <c r="M228" s="87"/>
      <c r="N228" s="181">
        <v>6</v>
      </c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M228" s="119">
        <f t="shared" ca="1" si="7"/>
        <v>22.02</v>
      </c>
      <c r="BN228" s="119">
        <f t="shared" si="8"/>
        <v>0</v>
      </c>
      <c r="BO228" s="119">
        <f t="shared" si="9"/>
        <v>0</v>
      </c>
      <c r="BP228" s="119">
        <f t="shared" si="10"/>
        <v>0</v>
      </c>
      <c r="BQ228" s="119">
        <f t="shared" si="11"/>
        <v>0</v>
      </c>
      <c r="BR228" s="119">
        <f t="shared" si="12"/>
        <v>0</v>
      </c>
      <c r="BS228" s="119">
        <f t="shared" si="13"/>
        <v>0</v>
      </c>
      <c r="BT228" s="119">
        <f t="shared" si="14"/>
        <v>0</v>
      </c>
      <c r="BU228" s="119">
        <f t="shared" si="15"/>
        <v>0</v>
      </c>
      <c r="BV228" s="119">
        <f t="shared" si="16"/>
        <v>0</v>
      </c>
      <c r="BW228" s="119">
        <f t="shared" si="17"/>
        <v>0</v>
      </c>
      <c r="BX228" s="119">
        <f t="shared" si="18"/>
        <v>0</v>
      </c>
      <c r="BY228" s="119">
        <f t="shared" si="19"/>
        <v>0</v>
      </c>
      <c r="BZ228" s="119">
        <f t="shared" si="20"/>
        <v>0</v>
      </c>
      <c r="CA228" s="119">
        <f t="shared" si="21"/>
        <v>0</v>
      </c>
      <c r="CB228" s="119">
        <f t="shared" si="22"/>
        <v>0</v>
      </c>
      <c r="CC228" s="119">
        <f t="shared" si="23"/>
        <v>0</v>
      </c>
      <c r="CD228" s="119">
        <f t="shared" si="24"/>
        <v>0</v>
      </c>
      <c r="CE228" s="119">
        <f t="shared" si="25"/>
        <v>0</v>
      </c>
      <c r="CF228" s="119">
        <f t="shared" si="26"/>
        <v>0</v>
      </c>
      <c r="CG228" s="119">
        <f t="shared" si="27"/>
        <v>0</v>
      </c>
      <c r="CH228" s="119">
        <f t="shared" si="28"/>
        <v>0</v>
      </c>
      <c r="CI228" s="119">
        <f t="shared" si="29"/>
        <v>0</v>
      </c>
      <c r="CJ228" s="119">
        <f t="shared" si="30"/>
        <v>0</v>
      </c>
      <c r="CK228" s="119">
        <f t="shared" si="31"/>
        <v>0</v>
      </c>
      <c r="CL228" s="119">
        <f t="shared" si="32"/>
        <v>0</v>
      </c>
      <c r="CM228" s="119">
        <f t="shared" si="33"/>
        <v>0</v>
      </c>
      <c r="CN228" s="119">
        <f t="shared" si="34"/>
        <v>0</v>
      </c>
      <c r="CO228" s="119">
        <f t="shared" si="35"/>
        <v>0</v>
      </c>
      <c r="CP228" s="119">
        <f t="shared" si="36"/>
        <v>0</v>
      </c>
      <c r="CQ228" s="119">
        <f t="shared" si="37"/>
        <v>0</v>
      </c>
      <c r="CR228" s="119">
        <f t="shared" si="38"/>
        <v>0</v>
      </c>
      <c r="CS228" s="119">
        <f t="shared" si="39"/>
        <v>0</v>
      </c>
      <c r="CT228" s="119">
        <f t="shared" si="40"/>
        <v>0</v>
      </c>
      <c r="CU228" s="119">
        <f t="shared" si="41"/>
        <v>0</v>
      </c>
      <c r="CV228" s="119">
        <f t="shared" si="42"/>
        <v>0</v>
      </c>
      <c r="CW228" s="119">
        <f t="shared" si="43"/>
        <v>0</v>
      </c>
      <c r="CX228" s="119">
        <f t="shared" si="44"/>
        <v>0</v>
      </c>
      <c r="CY228" s="119">
        <f t="shared" si="45"/>
        <v>0</v>
      </c>
      <c r="CZ228" s="119">
        <f t="shared" si="46"/>
        <v>0</v>
      </c>
      <c r="DA228" s="119">
        <f t="shared" si="47"/>
        <v>0</v>
      </c>
      <c r="DB228" s="119">
        <f t="shared" si="48"/>
        <v>0</v>
      </c>
      <c r="DC228" s="119">
        <f t="shared" si="49"/>
        <v>0</v>
      </c>
      <c r="DD228" s="119">
        <f t="shared" si="50"/>
        <v>0</v>
      </c>
      <c r="DE228" s="119">
        <f t="shared" si="51"/>
        <v>0</v>
      </c>
      <c r="DF228" s="119">
        <f t="shared" si="52"/>
        <v>0</v>
      </c>
      <c r="DG228" s="119">
        <f t="shared" si="53"/>
        <v>0</v>
      </c>
      <c r="DH228" s="119">
        <f t="shared" si="54"/>
        <v>0</v>
      </c>
      <c r="DI228" s="119">
        <f t="shared" si="55"/>
        <v>0</v>
      </c>
      <c r="DJ228" s="119">
        <f t="shared" si="56"/>
        <v>0</v>
      </c>
      <c r="DK228" s="126" t="str">
        <f t="shared" si="57"/>
        <v>2</v>
      </c>
      <c r="DL228" s="126">
        <f t="shared" ca="1" si="58"/>
        <v>0</v>
      </c>
      <c r="DM228" s="119">
        <f ca="1">IF($K228&lt;&gt;1,IF(ISNUMBER(INDEX(Import.PLE,$K228,DM$16)),IF(INDEX(Import.PLE,$K228,DM$16)&lt;=mediçao,BM228,0),0),PLE!$AA$28*BM228)</f>
        <v>0</v>
      </c>
      <c r="DN228" s="119">
        <f ca="1">IF($K228&lt;&gt;1,IF(ISNUMBER(INDEX(Import.PLE,$K228,DN$16)),IF(INDEX(Import.PLE,$K228,DN$16)&lt;=mediçao,BN228,0),0),PLE!$AA$28*BN228)</f>
        <v>0</v>
      </c>
      <c r="DO228" s="119">
        <f ca="1">IF($K228&lt;&gt;1,IF(ISNUMBER(INDEX(Import.PLE,$K228,DO$16)),IF(INDEX(Import.PLE,$K228,DO$16)&lt;=mediçao,BO228,0),0),PLE!$AA$28*BO228)</f>
        <v>0</v>
      </c>
      <c r="DP228" s="119">
        <f ca="1">IF($K228&lt;&gt;1,IF(ISNUMBER(INDEX(Import.PLE,$K228,DP$16)),IF(INDEX(Import.PLE,$K228,DP$16)&lt;=mediçao,BP228,0),0),PLE!$AA$28*BP228)</f>
        <v>0</v>
      </c>
      <c r="DQ228" s="119">
        <f ca="1">IF($K228&lt;&gt;1,IF(ISNUMBER(INDEX(Import.PLE,$K228,DQ$16)),IF(INDEX(Import.PLE,$K228,DQ$16)&lt;=mediçao,BQ228,0),0),PLE!$AA$28*BQ228)</f>
        <v>0</v>
      </c>
      <c r="DR228" s="119">
        <f ca="1">IF($K228&lt;&gt;1,IF(ISNUMBER(INDEX(Import.PLE,$K228,DR$16)),IF(INDEX(Import.PLE,$K228,DR$16)&lt;=mediçao,BR228,0),0),PLE!$AA$28*BR228)</f>
        <v>0</v>
      </c>
      <c r="DS228" s="119">
        <f ca="1">IF($K228&lt;&gt;1,IF(ISNUMBER(INDEX(Import.PLE,$K228,DS$16)),IF(INDEX(Import.PLE,$K228,DS$16)&lt;=mediçao,BS228,0),0),PLE!$AA$28*BS228)</f>
        <v>0</v>
      </c>
      <c r="DT228" s="119">
        <f ca="1">IF($K228&lt;&gt;1,IF(ISNUMBER(INDEX(Import.PLE,$K228,DT$16)),IF(INDEX(Import.PLE,$K228,DT$16)&lt;=mediçao,BT228,0),0),PLE!$AA$28*BT228)</f>
        <v>0</v>
      </c>
      <c r="DU228" s="119">
        <f ca="1">IF($K228&lt;&gt;1,IF(ISNUMBER(INDEX(Import.PLE,$K228,DU$16)),IF(INDEX(Import.PLE,$K228,DU$16)&lt;=mediçao,BU228,0),0),PLE!$AA$28*BU228)</f>
        <v>0</v>
      </c>
      <c r="DV228" s="119">
        <f ca="1">IF($K228&lt;&gt;1,IF(ISNUMBER(INDEX(Import.PLE,$K228,DV$16)),IF(INDEX(Import.PLE,$K228,DV$16)&lt;=mediçao,BV228,0),0),PLE!$AA$28*BV228)</f>
        <v>0</v>
      </c>
      <c r="DW228" s="119">
        <f ca="1">IF($K228&lt;&gt;1,IF(ISNUMBER(INDEX(Import.PLE,$K228,DW$16)),IF(INDEX(Import.PLE,$K228,DW$16)&lt;=mediçao,BW228,0),0),PLE!$AA$28*BW228)</f>
        <v>0</v>
      </c>
      <c r="DX228" s="119">
        <f ca="1">IF($K228&lt;&gt;1,IF(ISNUMBER(INDEX(Import.PLE,$K228,DX$16)),IF(INDEX(Import.PLE,$K228,DX$16)&lt;=mediçao,BX228,0),0),PLE!$AA$28*BX228)</f>
        <v>0</v>
      </c>
      <c r="DY228" s="119">
        <f ca="1">IF($K228&lt;&gt;1,IF(ISNUMBER(INDEX(Import.PLE,$K228,DY$16)),IF(INDEX(Import.PLE,$K228,DY$16)&lt;=mediçao,BY228,0),0),PLE!$AA$28*BY228)</f>
        <v>0</v>
      </c>
      <c r="DZ228" s="119">
        <f ca="1">IF($K228&lt;&gt;1,IF(ISNUMBER(INDEX(Import.PLE,$K228,DZ$16)),IF(INDEX(Import.PLE,$K228,DZ$16)&lt;=mediçao,BZ228,0),0),PLE!$AA$28*BZ228)</f>
        <v>0</v>
      </c>
      <c r="EA228" s="119">
        <f ca="1">IF($K228&lt;&gt;1,IF(ISNUMBER(INDEX(Import.PLE,$K228,EA$16)),IF(INDEX(Import.PLE,$K228,EA$16)&lt;=mediçao,CA228,0),0),PLE!$AA$28*CA228)</f>
        <v>0</v>
      </c>
      <c r="EB228" s="119">
        <f ca="1">IF($K228&lt;&gt;1,IF(ISNUMBER(INDEX(Import.PLE,$K228,EB$16)),IF(INDEX(Import.PLE,$K228,EB$16)&lt;=mediçao,CB228,0),0),PLE!$AA$28*CB228)</f>
        <v>0</v>
      </c>
      <c r="EC228" s="119">
        <f ca="1">IF($K228&lt;&gt;1,IF(ISNUMBER(INDEX(Import.PLE,$K228,EC$16)),IF(INDEX(Import.PLE,$K228,EC$16)&lt;=mediçao,CC228,0),0),PLE!$AA$28*CC228)</f>
        <v>0</v>
      </c>
      <c r="ED228" s="119">
        <f ca="1">IF($K228&lt;&gt;1,IF(ISNUMBER(INDEX(Import.PLE,$K228,ED$16)),IF(INDEX(Import.PLE,$K228,ED$16)&lt;=mediçao,CD228,0),0),PLE!$AA$28*CD228)</f>
        <v>0</v>
      </c>
      <c r="EE228" s="119">
        <f ca="1">IF($K228&lt;&gt;1,IF(ISNUMBER(INDEX(Import.PLE,$K228,EE$16)),IF(INDEX(Import.PLE,$K228,EE$16)&lt;=mediçao,CE228,0),0),PLE!$AA$28*CE228)</f>
        <v>0</v>
      </c>
      <c r="EF228" s="119">
        <f ca="1">IF($K228&lt;&gt;1,IF(ISNUMBER(INDEX(Import.PLE,$K228,EF$16)),IF(INDEX(Import.PLE,$K228,EF$16)&lt;=mediçao,CF228,0),0),PLE!$AA$28*CF228)</f>
        <v>0</v>
      </c>
      <c r="EG228" s="119">
        <f ca="1">IF($K228&lt;&gt;1,IF(ISNUMBER(INDEX(Import.PLE,$K228,EG$16)),IF(INDEX(Import.PLE,$K228,EG$16)&lt;=mediçao,CG228,0),0),PLE!$AA$28*CG228)</f>
        <v>0</v>
      </c>
      <c r="EH228" s="119">
        <f ca="1">IF($K228&lt;&gt;1,IF(ISNUMBER(INDEX(Import.PLE,$K228,EH$16)),IF(INDEX(Import.PLE,$K228,EH$16)&lt;=mediçao,CH228,0),0),PLE!$AA$28*CH228)</f>
        <v>0</v>
      </c>
      <c r="EI228" s="119">
        <f ca="1">IF($K228&lt;&gt;1,IF(ISNUMBER(INDEX(Import.PLE,$K228,EI$16)),IF(INDEX(Import.PLE,$K228,EI$16)&lt;=mediçao,CI228,0),0),PLE!$AA$28*CI228)</f>
        <v>0</v>
      </c>
      <c r="EJ228" s="119">
        <f ca="1">IF($K228&lt;&gt;1,IF(ISNUMBER(INDEX(Import.PLE,$K228,EJ$16)),IF(INDEX(Import.PLE,$K228,EJ$16)&lt;=mediçao,CJ228,0),0),PLE!$AA$28*CJ228)</f>
        <v>0</v>
      </c>
      <c r="EK228" s="119">
        <f ca="1">IF($K228&lt;&gt;1,IF(ISNUMBER(INDEX(Import.PLE,$K228,EK$16)),IF(INDEX(Import.PLE,$K228,EK$16)&lt;=mediçao,CK228,0),0),PLE!$AA$28*CK228)</f>
        <v>0</v>
      </c>
      <c r="EL228" s="119">
        <f ca="1">IF($K228&lt;&gt;1,IF(ISNUMBER(INDEX(Import.PLE,$K228,EL$16)),IF(INDEX(Import.PLE,$K228,EL$16)&lt;=mediçao,CL228,0),0),PLE!$AA$28*CL228)</f>
        <v>0</v>
      </c>
      <c r="EM228" s="119">
        <f ca="1">IF($K228&lt;&gt;1,IF(ISNUMBER(INDEX(Import.PLE,$K228,EM$16)),IF(INDEX(Import.PLE,$K228,EM$16)&lt;=mediçao,CM228,0),0),PLE!$AA$28*CM228)</f>
        <v>0</v>
      </c>
      <c r="EN228" s="119">
        <f ca="1">IF($K228&lt;&gt;1,IF(ISNUMBER(INDEX(Import.PLE,$K228,EN$16)),IF(INDEX(Import.PLE,$K228,EN$16)&lt;=mediçao,CN228,0),0),PLE!$AA$28*CN228)</f>
        <v>0</v>
      </c>
      <c r="EO228" s="119">
        <f ca="1">IF($K228&lt;&gt;1,IF(ISNUMBER(INDEX(Import.PLE,$K228,EO$16)),IF(INDEX(Import.PLE,$K228,EO$16)&lt;=mediçao,CO228,0),0),PLE!$AA$28*CO228)</f>
        <v>0</v>
      </c>
      <c r="EP228" s="119">
        <f ca="1">IF($K228&lt;&gt;1,IF(ISNUMBER(INDEX(Import.PLE,$K228,EP$16)),IF(INDEX(Import.PLE,$K228,EP$16)&lt;=mediçao,CP228,0),0),PLE!$AA$28*CP228)</f>
        <v>0</v>
      </c>
      <c r="EQ228" s="119">
        <f ca="1">IF($K228&lt;&gt;1,IF(ISNUMBER(INDEX(Import.PLE,$K228,EQ$16)),IF(INDEX(Import.PLE,$K228,EQ$16)&lt;=mediçao,CQ228,0),0),PLE!$AA$28*CQ228)</f>
        <v>0</v>
      </c>
      <c r="ER228" s="119">
        <f ca="1">IF($K228&lt;&gt;1,IF(ISNUMBER(INDEX(Import.PLE,$K228,ER$16)),IF(INDEX(Import.PLE,$K228,ER$16)&lt;=mediçao,CR228,0),0),PLE!$AA$28*CR228)</f>
        <v>0</v>
      </c>
      <c r="ES228" s="119">
        <f ca="1">IF($K228&lt;&gt;1,IF(ISNUMBER(INDEX(Import.PLE,$K228,ES$16)),IF(INDEX(Import.PLE,$K228,ES$16)&lt;=mediçao,CS228,0),0),PLE!$AA$28*CS228)</f>
        <v>0</v>
      </c>
      <c r="ET228" s="119">
        <f ca="1">IF($K228&lt;&gt;1,IF(ISNUMBER(INDEX(Import.PLE,$K228,ET$16)),IF(INDEX(Import.PLE,$K228,ET$16)&lt;=mediçao,CT228,0),0),PLE!$AA$28*CT228)</f>
        <v>0</v>
      </c>
      <c r="EU228" s="119">
        <f ca="1">IF($K228&lt;&gt;1,IF(ISNUMBER(INDEX(Import.PLE,$K228,EU$16)),IF(INDEX(Import.PLE,$K228,EU$16)&lt;=mediçao,CU228,0),0),PLE!$AA$28*CU228)</f>
        <v>0</v>
      </c>
      <c r="EV228" s="119">
        <f ca="1">IF($K228&lt;&gt;1,IF(ISNUMBER(INDEX(Import.PLE,$K228,EV$16)),IF(INDEX(Import.PLE,$K228,EV$16)&lt;=mediçao,CV228,0),0),PLE!$AA$28*CV228)</f>
        <v>0</v>
      </c>
      <c r="EW228" s="119">
        <f ca="1">IF($K228&lt;&gt;1,IF(ISNUMBER(INDEX(Import.PLE,$K228,EW$16)),IF(INDEX(Import.PLE,$K228,EW$16)&lt;=mediçao,CW228,0),0),PLE!$AA$28*CW228)</f>
        <v>0</v>
      </c>
      <c r="EX228" s="119">
        <f ca="1">IF($K228&lt;&gt;1,IF(ISNUMBER(INDEX(Import.PLE,$K228,EX$16)),IF(INDEX(Import.PLE,$K228,EX$16)&lt;=mediçao,CX228,0),0),PLE!$AA$28*CX228)</f>
        <v>0</v>
      </c>
      <c r="EY228" s="119">
        <f ca="1">IF($K228&lt;&gt;1,IF(ISNUMBER(INDEX(Import.PLE,$K228,EY$16)),IF(INDEX(Import.PLE,$K228,EY$16)&lt;=mediçao,CY228,0),0),PLE!$AA$28*CY228)</f>
        <v>0</v>
      </c>
      <c r="EZ228" s="119">
        <f ca="1">IF($K228&lt;&gt;1,IF(ISNUMBER(INDEX(Import.PLE,$K228,EZ$16)),IF(INDEX(Import.PLE,$K228,EZ$16)&lt;=mediçao,CZ228,0),0),PLE!$AA$28*CZ228)</f>
        <v>0</v>
      </c>
      <c r="FA228" s="119">
        <f ca="1">IF($K228&lt;&gt;1,IF(ISNUMBER(INDEX(Import.PLE,$K228,FA$16)),IF(INDEX(Import.PLE,$K228,FA$16)&lt;=mediçao,DA228,0),0),PLE!$AA$28*DA228)</f>
        <v>0</v>
      </c>
      <c r="FB228" s="119">
        <f ca="1">IF($K228&lt;&gt;1,IF(ISNUMBER(INDEX(Import.PLE,$K228,FB$16)),IF(INDEX(Import.PLE,$K228,FB$16)&lt;=mediçao,DB228,0),0),PLE!$AA$28*DB228)</f>
        <v>0</v>
      </c>
      <c r="FC228" s="119">
        <f ca="1">IF($K228&lt;&gt;1,IF(ISNUMBER(INDEX(Import.PLE,$K228,FC$16)),IF(INDEX(Import.PLE,$K228,FC$16)&lt;=mediçao,DC228,0),0),PLE!$AA$28*DC228)</f>
        <v>0</v>
      </c>
      <c r="FD228" s="119">
        <f ca="1">IF($K228&lt;&gt;1,IF(ISNUMBER(INDEX(Import.PLE,$K228,FD$16)),IF(INDEX(Import.PLE,$K228,FD$16)&lt;=mediçao,DD228,0),0),PLE!$AA$28*DD228)</f>
        <v>0</v>
      </c>
      <c r="FE228" s="119">
        <f ca="1">IF($K228&lt;&gt;1,IF(ISNUMBER(INDEX(Import.PLE,$K228,FE$16)),IF(INDEX(Import.PLE,$K228,FE$16)&lt;=mediçao,DE228,0),0),PLE!$AA$28*DE228)</f>
        <v>0</v>
      </c>
      <c r="FF228" s="119">
        <f ca="1">IF($K228&lt;&gt;1,IF(ISNUMBER(INDEX(Import.PLE,$K228,FF$16)),IF(INDEX(Import.PLE,$K228,FF$16)&lt;=mediçao,DF228,0),0),PLE!$AA$28*DF228)</f>
        <v>0</v>
      </c>
      <c r="FG228" s="119">
        <f ca="1">IF($K228&lt;&gt;1,IF(ISNUMBER(INDEX(Import.PLE,$K228,FG$16)),IF(INDEX(Import.PLE,$K228,FG$16)&lt;=mediçao,DG228,0),0),PLE!$AA$28*DG228)</f>
        <v>0</v>
      </c>
      <c r="FH228" s="119">
        <f ca="1">IF($K228&lt;&gt;1,IF(ISNUMBER(INDEX(Import.PLE,$K228,FH$16)),IF(INDEX(Import.PLE,$K228,FH$16)&lt;=mediçao,DH228,0),0),PLE!$AA$28*DH228)</f>
        <v>0</v>
      </c>
      <c r="FI228" s="119">
        <f ca="1">IF($K228&lt;&gt;1,IF(ISNUMBER(INDEX(Import.PLE,$K228,FI$16)),IF(INDEX(Import.PLE,$K228,FI$16)&lt;=mediçao,DI228,0),0),PLE!$AA$28*DI228)</f>
        <v>0</v>
      </c>
      <c r="FJ228" s="119">
        <f ca="1">IF($K228&lt;&gt;1,IF(ISNUMBER(INDEX(Import.PLE,$K228,FJ$16)),IF(INDEX(Import.PLE,$K228,FJ$16)&lt;=mediçao,DJ228,0),0),PLE!$AA$28*DJ228)</f>
        <v>0</v>
      </c>
    </row>
    <row r="229" spans="2:166" s="88" customFormat="1" ht="11.25" customHeight="1" x14ac:dyDescent="0.35">
      <c r="B229" s="118">
        <f t="shared" ca="1" si="3"/>
        <v>212</v>
      </c>
      <c r="C229" s="83" t="str">
        <f t="shared" si="4"/>
        <v>Serviço</v>
      </c>
      <c r="D229" s="138" t="s">
        <v>576</v>
      </c>
      <c r="E229" s="139" t="s">
        <v>577</v>
      </c>
      <c r="F229" s="137" t="s">
        <v>393</v>
      </c>
      <c r="G229" s="174">
        <f t="shared" si="5"/>
        <v>6</v>
      </c>
      <c r="H229" s="175">
        <f t="shared" si="6"/>
        <v>4.76</v>
      </c>
      <c r="I229" s="176">
        <v>28.56</v>
      </c>
      <c r="J229" s="86"/>
      <c r="K229" s="168">
        <f>deactivatedados.form1</f>
        <v>27</v>
      </c>
      <c r="L229" s="167" t="s">
        <v>727</v>
      </c>
      <c r="M229" s="87"/>
      <c r="N229" s="181">
        <v>6</v>
      </c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M229" s="119">
        <f t="shared" ca="1" si="7"/>
        <v>28.56</v>
      </c>
      <c r="BN229" s="119">
        <f t="shared" si="8"/>
        <v>0</v>
      </c>
      <c r="BO229" s="119">
        <f t="shared" si="9"/>
        <v>0</v>
      </c>
      <c r="BP229" s="119">
        <f t="shared" si="10"/>
        <v>0</v>
      </c>
      <c r="BQ229" s="119">
        <f t="shared" si="11"/>
        <v>0</v>
      </c>
      <c r="BR229" s="119">
        <f t="shared" si="12"/>
        <v>0</v>
      </c>
      <c r="BS229" s="119">
        <f t="shared" si="13"/>
        <v>0</v>
      </c>
      <c r="BT229" s="119">
        <f t="shared" si="14"/>
        <v>0</v>
      </c>
      <c r="BU229" s="119">
        <f t="shared" si="15"/>
        <v>0</v>
      </c>
      <c r="BV229" s="119">
        <f t="shared" si="16"/>
        <v>0</v>
      </c>
      <c r="BW229" s="119">
        <f t="shared" si="17"/>
        <v>0</v>
      </c>
      <c r="BX229" s="119">
        <f t="shared" si="18"/>
        <v>0</v>
      </c>
      <c r="BY229" s="119">
        <f t="shared" si="19"/>
        <v>0</v>
      </c>
      <c r="BZ229" s="119">
        <f t="shared" si="20"/>
        <v>0</v>
      </c>
      <c r="CA229" s="119">
        <f t="shared" si="21"/>
        <v>0</v>
      </c>
      <c r="CB229" s="119">
        <f t="shared" si="22"/>
        <v>0</v>
      </c>
      <c r="CC229" s="119">
        <f t="shared" si="23"/>
        <v>0</v>
      </c>
      <c r="CD229" s="119">
        <f t="shared" si="24"/>
        <v>0</v>
      </c>
      <c r="CE229" s="119">
        <f t="shared" si="25"/>
        <v>0</v>
      </c>
      <c r="CF229" s="119">
        <f t="shared" si="26"/>
        <v>0</v>
      </c>
      <c r="CG229" s="119">
        <f t="shared" si="27"/>
        <v>0</v>
      </c>
      <c r="CH229" s="119">
        <f t="shared" si="28"/>
        <v>0</v>
      </c>
      <c r="CI229" s="119">
        <f t="shared" si="29"/>
        <v>0</v>
      </c>
      <c r="CJ229" s="119">
        <f t="shared" si="30"/>
        <v>0</v>
      </c>
      <c r="CK229" s="119">
        <f t="shared" si="31"/>
        <v>0</v>
      </c>
      <c r="CL229" s="119">
        <f t="shared" si="32"/>
        <v>0</v>
      </c>
      <c r="CM229" s="119">
        <f t="shared" si="33"/>
        <v>0</v>
      </c>
      <c r="CN229" s="119">
        <f t="shared" si="34"/>
        <v>0</v>
      </c>
      <c r="CO229" s="119">
        <f t="shared" si="35"/>
        <v>0</v>
      </c>
      <c r="CP229" s="119">
        <f t="shared" si="36"/>
        <v>0</v>
      </c>
      <c r="CQ229" s="119">
        <f t="shared" si="37"/>
        <v>0</v>
      </c>
      <c r="CR229" s="119">
        <f t="shared" si="38"/>
        <v>0</v>
      </c>
      <c r="CS229" s="119">
        <f t="shared" si="39"/>
        <v>0</v>
      </c>
      <c r="CT229" s="119">
        <f t="shared" si="40"/>
        <v>0</v>
      </c>
      <c r="CU229" s="119">
        <f t="shared" si="41"/>
        <v>0</v>
      </c>
      <c r="CV229" s="119">
        <f t="shared" si="42"/>
        <v>0</v>
      </c>
      <c r="CW229" s="119">
        <f t="shared" si="43"/>
        <v>0</v>
      </c>
      <c r="CX229" s="119">
        <f t="shared" si="44"/>
        <v>0</v>
      </c>
      <c r="CY229" s="119">
        <f t="shared" si="45"/>
        <v>0</v>
      </c>
      <c r="CZ229" s="119">
        <f t="shared" si="46"/>
        <v>0</v>
      </c>
      <c r="DA229" s="119">
        <f t="shared" si="47"/>
        <v>0</v>
      </c>
      <c r="DB229" s="119">
        <f t="shared" si="48"/>
        <v>0</v>
      </c>
      <c r="DC229" s="119">
        <f t="shared" si="49"/>
        <v>0</v>
      </c>
      <c r="DD229" s="119">
        <f t="shared" si="50"/>
        <v>0</v>
      </c>
      <c r="DE229" s="119">
        <f t="shared" si="51"/>
        <v>0</v>
      </c>
      <c r="DF229" s="119">
        <f t="shared" si="52"/>
        <v>0</v>
      </c>
      <c r="DG229" s="119">
        <f t="shared" si="53"/>
        <v>0</v>
      </c>
      <c r="DH229" s="119">
        <f t="shared" si="54"/>
        <v>0</v>
      </c>
      <c r="DI229" s="119">
        <f t="shared" si="55"/>
        <v>0</v>
      </c>
      <c r="DJ229" s="119">
        <f t="shared" si="56"/>
        <v>0</v>
      </c>
      <c r="DK229" s="126" t="str">
        <f t="shared" si="57"/>
        <v>2</v>
      </c>
      <c r="DL229" s="126">
        <f t="shared" ca="1" si="58"/>
        <v>0</v>
      </c>
      <c r="DM229" s="119">
        <f ca="1">IF($K229&lt;&gt;1,IF(ISNUMBER(INDEX(Import.PLE,$K229,DM$16)),IF(INDEX(Import.PLE,$K229,DM$16)&lt;=mediçao,BM229,0),0),PLE!$AA$28*BM229)</f>
        <v>0</v>
      </c>
      <c r="DN229" s="119">
        <f ca="1">IF($K229&lt;&gt;1,IF(ISNUMBER(INDEX(Import.PLE,$K229,DN$16)),IF(INDEX(Import.PLE,$K229,DN$16)&lt;=mediçao,BN229,0),0),PLE!$AA$28*BN229)</f>
        <v>0</v>
      </c>
      <c r="DO229" s="119">
        <f ca="1">IF($K229&lt;&gt;1,IF(ISNUMBER(INDEX(Import.PLE,$K229,DO$16)),IF(INDEX(Import.PLE,$K229,DO$16)&lt;=mediçao,BO229,0),0),PLE!$AA$28*BO229)</f>
        <v>0</v>
      </c>
      <c r="DP229" s="119">
        <f ca="1">IF($K229&lt;&gt;1,IF(ISNUMBER(INDEX(Import.PLE,$K229,DP$16)),IF(INDEX(Import.PLE,$K229,DP$16)&lt;=mediçao,BP229,0),0),PLE!$AA$28*BP229)</f>
        <v>0</v>
      </c>
      <c r="DQ229" s="119">
        <f ca="1">IF($K229&lt;&gt;1,IF(ISNUMBER(INDEX(Import.PLE,$K229,DQ$16)),IF(INDEX(Import.PLE,$K229,DQ$16)&lt;=mediçao,BQ229,0),0),PLE!$AA$28*BQ229)</f>
        <v>0</v>
      </c>
      <c r="DR229" s="119">
        <f ca="1">IF($K229&lt;&gt;1,IF(ISNUMBER(INDEX(Import.PLE,$K229,DR$16)),IF(INDEX(Import.PLE,$K229,DR$16)&lt;=mediçao,BR229,0),0),PLE!$AA$28*BR229)</f>
        <v>0</v>
      </c>
      <c r="DS229" s="119">
        <f ca="1">IF($K229&lt;&gt;1,IF(ISNUMBER(INDEX(Import.PLE,$K229,DS$16)),IF(INDEX(Import.PLE,$K229,DS$16)&lt;=mediçao,BS229,0),0),PLE!$AA$28*BS229)</f>
        <v>0</v>
      </c>
      <c r="DT229" s="119">
        <f ca="1">IF($K229&lt;&gt;1,IF(ISNUMBER(INDEX(Import.PLE,$K229,DT$16)),IF(INDEX(Import.PLE,$K229,DT$16)&lt;=mediçao,BT229,0),0),PLE!$AA$28*BT229)</f>
        <v>0</v>
      </c>
      <c r="DU229" s="119">
        <f ca="1">IF($K229&lt;&gt;1,IF(ISNUMBER(INDEX(Import.PLE,$K229,DU$16)),IF(INDEX(Import.PLE,$K229,DU$16)&lt;=mediçao,BU229,0),0),PLE!$AA$28*BU229)</f>
        <v>0</v>
      </c>
      <c r="DV229" s="119">
        <f ca="1">IF($K229&lt;&gt;1,IF(ISNUMBER(INDEX(Import.PLE,$K229,DV$16)),IF(INDEX(Import.PLE,$K229,DV$16)&lt;=mediçao,BV229,0),0),PLE!$AA$28*BV229)</f>
        <v>0</v>
      </c>
      <c r="DW229" s="119">
        <f ca="1">IF($K229&lt;&gt;1,IF(ISNUMBER(INDEX(Import.PLE,$K229,DW$16)),IF(INDEX(Import.PLE,$K229,DW$16)&lt;=mediçao,BW229,0),0),PLE!$AA$28*BW229)</f>
        <v>0</v>
      </c>
      <c r="DX229" s="119">
        <f ca="1">IF($K229&lt;&gt;1,IF(ISNUMBER(INDEX(Import.PLE,$K229,DX$16)),IF(INDEX(Import.PLE,$K229,DX$16)&lt;=mediçao,BX229,0),0),PLE!$AA$28*BX229)</f>
        <v>0</v>
      </c>
      <c r="DY229" s="119">
        <f ca="1">IF($K229&lt;&gt;1,IF(ISNUMBER(INDEX(Import.PLE,$K229,DY$16)),IF(INDEX(Import.PLE,$K229,DY$16)&lt;=mediçao,BY229,0),0),PLE!$AA$28*BY229)</f>
        <v>0</v>
      </c>
      <c r="DZ229" s="119">
        <f ca="1">IF($K229&lt;&gt;1,IF(ISNUMBER(INDEX(Import.PLE,$K229,DZ$16)),IF(INDEX(Import.PLE,$K229,DZ$16)&lt;=mediçao,BZ229,0),0),PLE!$AA$28*BZ229)</f>
        <v>0</v>
      </c>
      <c r="EA229" s="119">
        <f ca="1">IF($K229&lt;&gt;1,IF(ISNUMBER(INDEX(Import.PLE,$K229,EA$16)),IF(INDEX(Import.PLE,$K229,EA$16)&lt;=mediçao,CA229,0),0),PLE!$AA$28*CA229)</f>
        <v>0</v>
      </c>
      <c r="EB229" s="119">
        <f ca="1">IF($K229&lt;&gt;1,IF(ISNUMBER(INDEX(Import.PLE,$K229,EB$16)),IF(INDEX(Import.PLE,$K229,EB$16)&lt;=mediçao,CB229,0),0),PLE!$AA$28*CB229)</f>
        <v>0</v>
      </c>
      <c r="EC229" s="119">
        <f ca="1">IF($K229&lt;&gt;1,IF(ISNUMBER(INDEX(Import.PLE,$K229,EC$16)),IF(INDEX(Import.PLE,$K229,EC$16)&lt;=mediçao,CC229,0),0),PLE!$AA$28*CC229)</f>
        <v>0</v>
      </c>
      <c r="ED229" s="119">
        <f ca="1">IF($K229&lt;&gt;1,IF(ISNUMBER(INDEX(Import.PLE,$K229,ED$16)),IF(INDEX(Import.PLE,$K229,ED$16)&lt;=mediçao,CD229,0),0),PLE!$AA$28*CD229)</f>
        <v>0</v>
      </c>
      <c r="EE229" s="119">
        <f ca="1">IF($K229&lt;&gt;1,IF(ISNUMBER(INDEX(Import.PLE,$K229,EE$16)),IF(INDEX(Import.PLE,$K229,EE$16)&lt;=mediçao,CE229,0),0),PLE!$AA$28*CE229)</f>
        <v>0</v>
      </c>
      <c r="EF229" s="119">
        <f ca="1">IF($K229&lt;&gt;1,IF(ISNUMBER(INDEX(Import.PLE,$K229,EF$16)),IF(INDEX(Import.PLE,$K229,EF$16)&lt;=mediçao,CF229,0),0),PLE!$AA$28*CF229)</f>
        <v>0</v>
      </c>
      <c r="EG229" s="119">
        <f ca="1">IF($K229&lt;&gt;1,IF(ISNUMBER(INDEX(Import.PLE,$K229,EG$16)),IF(INDEX(Import.PLE,$K229,EG$16)&lt;=mediçao,CG229,0),0),PLE!$AA$28*CG229)</f>
        <v>0</v>
      </c>
      <c r="EH229" s="119">
        <f ca="1">IF($K229&lt;&gt;1,IF(ISNUMBER(INDEX(Import.PLE,$K229,EH$16)),IF(INDEX(Import.PLE,$K229,EH$16)&lt;=mediçao,CH229,0),0),PLE!$AA$28*CH229)</f>
        <v>0</v>
      </c>
      <c r="EI229" s="119">
        <f ca="1">IF($K229&lt;&gt;1,IF(ISNUMBER(INDEX(Import.PLE,$K229,EI$16)),IF(INDEX(Import.PLE,$K229,EI$16)&lt;=mediçao,CI229,0),0),PLE!$AA$28*CI229)</f>
        <v>0</v>
      </c>
      <c r="EJ229" s="119">
        <f ca="1">IF($K229&lt;&gt;1,IF(ISNUMBER(INDEX(Import.PLE,$K229,EJ$16)),IF(INDEX(Import.PLE,$K229,EJ$16)&lt;=mediçao,CJ229,0),0),PLE!$AA$28*CJ229)</f>
        <v>0</v>
      </c>
      <c r="EK229" s="119">
        <f ca="1">IF($K229&lt;&gt;1,IF(ISNUMBER(INDEX(Import.PLE,$K229,EK$16)),IF(INDEX(Import.PLE,$K229,EK$16)&lt;=mediçao,CK229,0),0),PLE!$AA$28*CK229)</f>
        <v>0</v>
      </c>
      <c r="EL229" s="119">
        <f ca="1">IF($K229&lt;&gt;1,IF(ISNUMBER(INDEX(Import.PLE,$K229,EL$16)),IF(INDEX(Import.PLE,$K229,EL$16)&lt;=mediçao,CL229,0),0),PLE!$AA$28*CL229)</f>
        <v>0</v>
      </c>
      <c r="EM229" s="119">
        <f ca="1">IF($K229&lt;&gt;1,IF(ISNUMBER(INDEX(Import.PLE,$K229,EM$16)),IF(INDEX(Import.PLE,$K229,EM$16)&lt;=mediçao,CM229,0),0),PLE!$AA$28*CM229)</f>
        <v>0</v>
      </c>
      <c r="EN229" s="119">
        <f ca="1">IF($K229&lt;&gt;1,IF(ISNUMBER(INDEX(Import.PLE,$K229,EN$16)),IF(INDEX(Import.PLE,$K229,EN$16)&lt;=mediçao,CN229,0),0),PLE!$AA$28*CN229)</f>
        <v>0</v>
      </c>
      <c r="EO229" s="119">
        <f ca="1">IF($K229&lt;&gt;1,IF(ISNUMBER(INDEX(Import.PLE,$K229,EO$16)),IF(INDEX(Import.PLE,$K229,EO$16)&lt;=mediçao,CO229,0),0),PLE!$AA$28*CO229)</f>
        <v>0</v>
      </c>
      <c r="EP229" s="119">
        <f ca="1">IF($K229&lt;&gt;1,IF(ISNUMBER(INDEX(Import.PLE,$K229,EP$16)),IF(INDEX(Import.PLE,$K229,EP$16)&lt;=mediçao,CP229,0),0),PLE!$AA$28*CP229)</f>
        <v>0</v>
      </c>
      <c r="EQ229" s="119">
        <f ca="1">IF($K229&lt;&gt;1,IF(ISNUMBER(INDEX(Import.PLE,$K229,EQ$16)),IF(INDEX(Import.PLE,$K229,EQ$16)&lt;=mediçao,CQ229,0),0),PLE!$AA$28*CQ229)</f>
        <v>0</v>
      </c>
      <c r="ER229" s="119">
        <f ca="1">IF($K229&lt;&gt;1,IF(ISNUMBER(INDEX(Import.PLE,$K229,ER$16)),IF(INDEX(Import.PLE,$K229,ER$16)&lt;=mediçao,CR229,0),0),PLE!$AA$28*CR229)</f>
        <v>0</v>
      </c>
      <c r="ES229" s="119">
        <f ca="1">IF($K229&lt;&gt;1,IF(ISNUMBER(INDEX(Import.PLE,$K229,ES$16)),IF(INDEX(Import.PLE,$K229,ES$16)&lt;=mediçao,CS229,0),0),PLE!$AA$28*CS229)</f>
        <v>0</v>
      </c>
      <c r="ET229" s="119">
        <f ca="1">IF($K229&lt;&gt;1,IF(ISNUMBER(INDEX(Import.PLE,$K229,ET$16)),IF(INDEX(Import.PLE,$K229,ET$16)&lt;=mediçao,CT229,0),0),PLE!$AA$28*CT229)</f>
        <v>0</v>
      </c>
      <c r="EU229" s="119">
        <f ca="1">IF($K229&lt;&gt;1,IF(ISNUMBER(INDEX(Import.PLE,$K229,EU$16)),IF(INDEX(Import.PLE,$K229,EU$16)&lt;=mediçao,CU229,0),0),PLE!$AA$28*CU229)</f>
        <v>0</v>
      </c>
      <c r="EV229" s="119">
        <f ca="1">IF($K229&lt;&gt;1,IF(ISNUMBER(INDEX(Import.PLE,$K229,EV$16)),IF(INDEX(Import.PLE,$K229,EV$16)&lt;=mediçao,CV229,0),0),PLE!$AA$28*CV229)</f>
        <v>0</v>
      </c>
      <c r="EW229" s="119">
        <f ca="1">IF($K229&lt;&gt;1,IF(ISNUMBER(INDEX(Import.PLE,$K229,EW$16)),IF(INDEX(Import.PLE,$K229,EW$16)&lt;=mediçao,CW229,0),0),PLE!$AA$28*CW229)</f>
        <v>0</v>
      </c>
      <c r="EX229" s="119">
        <f ca="1">IF($K229&lt;&gt;1,IF(ISNUMBER(INDEX(Import.PLE,$K229,EX$16)),IF(INDEX(Import.PLE,$K229,EX$16)&lt;=mediçao,CX229,0),0),PLE!$AA$28*CX229)</f>
        <v>0</v>
      </c>
      <c r="EY229" s="119">
        <f ca="1">IF($K229&lt;&gt;1,IF(ISNUMBER(INDEX(Import.PLE,$K229,EY$16)),IF(INDEX(Import.PLE,$K229,EY$16)&lt;=mediçao,CY229,0),0),PLE!$AA$28*CY229)</f>
        <v>0</v>
      </c>
      <c r="EZ229" s="119">
        <f ca="1">IF($K229&lt;&gt;1,IF(ISNUMBER(INDEX(Import.PLE,$K229,EZ$16)),IF(INDEX(Import.PLE,$K229,EZ$16)&lt;=mediçao,CZ229,0),0),PLE!$AA$28*CZ229)</f>
        <v>0</v>
      </c>
      <c r="FA229" s="119">
        <f ca="1">IF($K229&lt;&gt;1,IF(ISNUMBER(INDEX(Import.PLE,$K229,FA$16)),IF(INDEX(Import.PLE,$K229,FA$16)&lt;=mediçao,DA229,0),0),PLE!$AA$28*DA229)</f>
        <v>0</v>
      </c>
      <c r="FB229" s="119">
        <f ca="1">IF($K229&lt;&gt;1,IF(ISNUMBER(INDEX(Import.PLE,$K229,FB$16)),IF(INDEX(Import.PLE,$K229,FB$16)&lt;=mediçao,DB229,0),0),PLE!$AA$28*DB229)</f>
        <v>0</v>
      </c>
      <c r="FC229" s="119">
        <f ca="1">IF($K229&lt;&gt;1,IF(ISNUMBER(INDEX(Import.PLE,$K229,FC$16)),IF(INDEX(Import.PLE,$K229,FC$16)&lt;=mediçao,DC229,0),0),PLE!$AA$28*DC229)</f>
        <v>0</v>
      </c>
      <c r="FD229" s="119">
        <f ca="1">IF($K229&lt;&gt;1,IF(ISNUMBER(INDEX(Import.PLE,$K229,FD$16)),IF(INDEX(Import.PLE,$K229,FD$16)&lt;=mediçao,DD229,0),0),PLE!$AA$28*DD229)</f>
        <v>0</v>
      </c>
      <c r="FE229" s="119">
        <f ca="1">IF($K229&lt;&gt;1,IF(ISNUMBER(INDEX(Import.PLE,$K229,FE$16)),IF(INDEX(Import.PLE,$K229,FE$16)&lt;=mediçao,DE229,0),0),PLE!$AA$28*DE229)</f>
        <v>0</v>
      </c>
      <c r="FF229" s="119">
        <f ca="1">IF($K229&lt;&gt;1,IF(ISNUMBER(INDEX(Import.PLE,$K229,FF$16)),IF(INDEX(Import.PLE,$K229,FF$16)&lt;=mediçao,DF229,0),0),PLE!$AA$28*DF229)</f>
        <v>0</v>
      </c>
      <c r="FG229" s="119">
        <f ca="1">IF($K229&lt;&gt;1,IF(ISNUMBER(INDEX(Import.PLE,$K229,FG$16)),IF(INDEX(Import.PLE,$K229,FG$16)&lt;=mediçao,DG229,0),0),PLE!$AA$28*DG229)</f>
        <v>0</v>
      </c>
      <c r="FH229" s="119">
        <f ca="1">IF($K229&lt;&gt;1,IF(ISNUMBER(INDEX(Import.PLE,$K229,FH$16)),IF(INDEX(Import.PLE,$K229,FH$16)&lt;=mediçao,DH229,0),0),PLE!$AA$28*DH229)</f>
        <v>0</v>
      </c>
      <c r="FI229" s="119">
        <f ca="1">IF($K229&lt;&gt;1,IF(ISNUMBER(INDEX(Import.PLE,$K229,FI$16)),IF(INDEX(Import.PLE,$K229,FI$16)&lt;=mediçao,DI229,0),0),PLE!$AA$28*DI229)</f>
        <v>0</v>
      </c>
      <c r="FJ229" s="119">
        <f ca="1">IF($K229&lt;&gt;1,IF(ISNUMBER(INDEX(Import.PLE,$K229,FJ$16)),IF(INDEX(Import.PLE,$K229,FJ$16)&lt;=mediçao,DJ229,0),0),PLE!$AA$28*DJ229)</f>
        <v>0</v>
      </c>
    </row>
    <row r="230" spans="2:166" s="88" customFormat="1" ht="11.25" customHeight="1" x14ac:dyDescent="0.35">
      <c r="B230" s="118">
        <f t="shared" ca="1" si="3"/>
        <v>213</v>
      </c>
      <c r="C230" s="83" t="str">
        <f t="shared" si="4"/>
        <v>Serviço</v>
      </c>
      <c r="D230" s="138" t="s">
        <v>578</v>
      </c>
      <c r="E230" s="139" t="s">
        <v>579</v>
      </c>
      <c r="F230" s="137" t="s">
        <v>329</v>
      </c>
      <c r="G230" s="174">
        <f t="shared" si="5"/>
        <v>1</v>
      </c>
      <c r="H230" s="175">
        <f t="shared" si="6"/>
        <v>844.17</v>
      </c>
      <c r="I230" s="176">
        <v>844.17</v>
      </c>
      <c r="J230" s="86"/>
      <c r="K230" s="168">
        <f>deactivatedados.form1</f>
        <v>27</v>
      </c>
      <c r="L230" s="167" t="s">
        <v>727</v>
      </c>
      <c r="M230" s="87"/>
      <c r="N230" s="181">
        <v>1</v>
      </c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M230" s="119">
        <f t="shared" ca="1" si="7"/>
        <v>844.17</v>
      </c>
      <c r="BN230" s="119">
        <f t="shared" si="8"/>
        <v>0</v>
      </c>
      <c r="BO230" s="119">
        <f t="shared" si="9"/>
        <v>0</v>
      </c>
      <c r="BP230" s="119">
        <f t="shared" si="10"/>
        <v>0</v>
      </c>
      <c r="BQ230" s="119">
        <f t="shared" si="11"/>
        <v>0</v>
      </c>
      <c r="BR230" s="119">
        <f t="shared" si="12"/>
        <v>0</v>
      </c>
      <c r="BS230" s="119">
        <f t="shared" si="13"/>
        <v>0</v>
      </c>
      <c r="BT230" s="119">
        <f t="shared" si="14"/>
        <v>0</v>
      </c>
      <c r="BU230" s="119">
        <f t="shared" si="15"/>
        <v>0</v>
      </c>
      <c r="BV230" s="119">
        <f t="shared" si="16"/>
        <v>0</v>
      </c>
      <c r="BW230" s="119">
        <f t="shared" si="17"/>
        <v>0</v>
      </c>
      <c r="BX230" s="119">
        <f t="shared" si="18"/>
        <v>0</v>
      </c>
      <c r="BY230" s="119">
        <f t="shared" si="19"/>
        <v>0</v>
      </c>
      <c r="BZ230" s="119">
        <f t="shared" si="20"/>
        <v>0</v>
      </c>
      <c r="CA230" s="119">
        <f t="shared" si="21"/>
        <v>0</v>
      </c>
      <c r="CB230" s="119">
        <f t="shared" si="22"/>
        <v>0</v>
      </c>
      <c r="CC230" s="119">
        <f t="shared" si="23"/>
        <v>0</v>
      </c>
      <c r="CD230" s="119">
        <f t="shared" si="24"/>
        <v>0</v>
      </c>
      <c r="CE230" s="119">
        <f t="shared" si="25"/>
        <v>0</v>
      </c>
      <c r="CF230" s="119">
        <f t="shared" si="26"/>
        <v>0</v>
      </c>
      <c r="CG230" s="119">
        <f t="shared" si="27"/>
        <v>0</v>
      </c>
      <c r="CH230" s="119">
        <f t="shared" si="28"/>
        <v>0</v>
      </c>
      <c r="CI230" s="119">
        <f t="shared" si="29"/>
        <v>0</v>
      </c>
      <c r="CJ230" s="119">
        <f t="shared" si="30"/>
        <v>0</v>
      </c>
      <c r="CK230" s="119">
        <f t="shared" si="31"/>
        <v>0</v>
      </c>
      <c r="CL230" s="119">
        <f t="shared" si="32"/>
        <v>0</v>
      </c>
      <c r="CM230" s="119">
        <f t="shared" si="33"/>
        <v>0</v>
      </c>
      <c r="CN230" s="119">
        <f t="shared" si="34"/>
        <v>0</v>
      </c>
      <c r="CO230" s="119">
        <f t="shared" si="35"/>
        <v>0</v>
      </c>
      <c r="CP230" s="119">
        <f t="shared" si="36"/>
        <v>0</v>
      </c>
      <c r="CQ230" s="119">
        <f t="shared" si="37"/>
        <v>0</v>
      </c>
      <c r="CR230" s="119">
        <f t="shared" si="38"/>
        <v>0</v>
      </c>
      <c r="CS230" s="119">
        <f t="shared" si="39"/>
        <v>0</v>
      </c>
      <c r="CT230" s="119">
        <f t="shared" si="40"/>
        <v>0</v>
      </c>
      <c r="CU230" s="119">
        <f t="shared" si="41"/>
        <v>0</v>
      </c>
      <c r="CV230" s="119">
        <f t="shared" si="42"/>
        <v>0</v>
      </c>
      <c r="CW230" s="119">
        <f t="shared" si="43"/>
        <v>0</v>
      </c>
      <c r="CX230" s="119">
        <f t="shared" si="44"/>
        <v>0</v>
      </c>
      <c r="CY230" s="119">
        <f t="shared" si="45"/>
        <v>0</v>
      </c>
      <c r="CZ230" s="119">
        <f t="shared" si="46"/>
        <v>0</v>
      </c>
      <c r="DA230" s="119">
        <f t="shared" si="47"/>
        <v>0</v>
      </c>
      <c r="DB230" s="119">
        <f t="shared" si="48"/>
        <v>0</v>
      </c>
      <c r="DC230" s="119">
        <f t="shared" si="49"/>
        <v>0</v>
      </c>
      <c r="DD230" s="119">
        <f t="shared" si="50"/>
        <v>0</v>
      </c>
      <c r="DE230" s="119">
        <f t="shared" si="51"/>
        <v>0</v>
      </c>
      <c r="DF230" s="119">
        <f t="shared" si="52"/>
        <v>0</v>
      </c>
      <c r="DG230" s="119">
        <f t="shared" si="53"/>
        <v>0</v>
      </c>
      <c r="DH230" s="119">
        <f t="shared" si="54"/>
        <v>0</v>
      </c>
      <c r="DI230" s="119">
        <f t="shared" si="55"/>
        <v>0</v>
      </c>
      <c r="DJ230" s="119">
        <f t="shared" si="56"/>
        <v>0</v>
      </c>
      <c r="DK230" s="126" t="str">
        <f t="shared" si="57"/>
        <v>2</v>
      </c>
      <c r="DL230" s="126">
        <f t="shared" ca="1" si="58"/>
        <v>0</v>
      </c>
      <c r="DM230" s="119">
        <f ca="1">IF($K230&lt;&gt;1,IF(ISNUMBER(INDEX(Import.PLE,$K230,DM$16)),IF(INDEX(Import.PLE,$K230,DM$16)&lt;=mediçao,BM230,0),0),PLE!$AA$28*BM230)</f>
        <v>0</v>
      </c>
      <c r="DN230" s="119">
        <f ca="1">IF($K230&lt;&gt;1,IF(ISNUMBER(INDEX(Import.PLE,$K230,DN$16)),IF(INDEX(Import.PLE,$K230,DN$16)&lt;=mediçao,BN230,0),0),PLE!$AA$28*BN230)</f>
        <v>0</v>
      </c>
      <c r="DO230" s="119">
        <f ca="1">IF($K230&lt;&gt;1,IF(ISNUMBER(INDEX(Import.PLE,$K230,DO$16)),IF(INDEX(Import.PLE,$K230,DO$16)&lt;=mediçao,BO230,0),0),PLE!$AA$28*BO230)</f>
        <v>0</v>
      </c>
      <c r="DP230" s="119">
        <f ca="1">IF($K230&lt;&gt;1,IF(ISNUMBER(INDEX(Import.PLE,$K230,DP$16)),IF(INDEX(Import.PLE,$K230,DP$16)&lt;=mediçao,BP230,0),0),PLE!$AA$28*BP230)</f>
        <v>0</v>
      </c>
      <c r="DQ230" s="119">
        <f ca="1">IF($K230&lt;&gt;1,IF(ISNUMBER(INDEX(Import.PLE,$K230,DQ$16)),IF(INDEX(Import.PLE,$K230,DQ$16)&lt;=mediçao,BQ230,0),0),PLE!$AA$28*BQ230)</f>
        <v>0</v>
      </c>
      <c r="DR230" s="119">
        <f ca="1">IF($K230&lt;&gt;1,IF(ISNUMBER(INDEX(Import.PLE,$K230,DR$16)),IF(INDEX(Import.PLE,$K230,DR$16)&lt;=mediçao,BR230,0),0),PLE!$AA$28*BR230)</f>
        <v>0</v>
      </c>
      <c r="DS230" s="119">
        <f ca="1">IF($K230&lt;&gt;1,IF(ISNUMBER(INDEX(Import.PLE,$K230,DS$16)),IF(INDEX(Import.PLE,$K230,DS$16)&lt;=mediçao,BS230,0),0),PLE!$AA$28*BS230)</f>
        <v>0</v>
      </c>
      <c r="DT230" s="119">
        <f ca="1">IF($K230&lt;&gt;1,IF(ISNUMBER(INDEX(Import.PLE,$K230,DT$16)),IF(INDEX(Import.PLE,$K230,DT$16)&lt;=mediçao,BT230,0),0),PLE!$AA$28*BT230)</f>
        <v>0</v>
      </c>
      <c r="DU230" s="119">
        <f ca="1">IF($K230&lt;&gt;1,IF(ISNUMBER(INDEX(Import.PLE,$K230,DU$16)),IF(INDEX(Import.PLE,$K230,DU$16)&lt;=mediçao,BU230,0),0),PLE!$AA$28*BU230)</f>
        <v>0</v>
      </c>
      <c r="DV230" s="119">
        <f ca="1">IF($K230&lt;&gt;1,IF(ISNUMBER(INDEX(Import.PLE,$K230,DV$16)),IF(INDEX(Import.PLE,$K230,DV$16)&lt;=mediçao,BV230,0),0),PLE!$AA$28*BV230)</f>
        <v>0</v>
      </c>
      <c r="DW230" s="119">
        <f ca="1">IF($K230&lt;&gt;1,IF(ISNUMBER(INDEX(Import.PLE,$K230,DW$16)),IF(INDEX(Import.PLE,$K230,DW$16)&lt;=mediçao,BW230,0),0),PLE!$AA$28*BW230)</f>
        <v>0</v>
      </c>
      <c r="DX230" s="119">
        <f ca="1">IF($K230&lt;&gt;1,IF(ISNUMBER(INDEX(Import.PLE,$K230,DX$16)),IF(INDEX(Import.PLE,$K230,DX$16)&lt;=mediçao,BX230,0),0),PLE!$AA$28*BX230)</f>
        <v>0</v>
      </c>
      <c r="DY230" s="119">
        <f ca="1">IF($K230&lt;&gt;1,IF(ISNUMBER(INDEX(Import.PLE,$K230,DY$16)),IF(INDEX(Import.PLE,$K230,DY$16)&lt;=mediçao,BY230,0),0),PLE!$AA$28*BY230)</f>
        <v>0</v>
      </c>
      <c r="DZ230" s="119">
        <f ca="1">IF($K230&lt;&gt;1,IF(ISNUMBER(INDEX(Import.PLE,$K230,DZ$16)),IF(INDEX(Import.PLE,$K230,DZ$16)&lt;=mediçao,BZ230,0),0),PLE!$AA$28*BZ230)</f>
        <v>0</v>
      </c>
      <c r="EA230" s="119">
        <f ca="1">IF($K230&lt;&gt;1,IF(ISNUMBER(INDEX(Import.PLE,$K230,EA$16)),IF(INDEX(Import.PLE,$K230,EA$16)&lt;=mediçao,CA230,0),0),PLE!$AA$28*CA230)</f>
        <v>0</v>
      </c>
      <c r="EB230" s="119">
        <f ca="1">IF($K230&lt;&gt;1,IF(ISNUMBER(INDEX(Import.PLE,$K230,EB$16)),IF(INDEX(Import.PLE,$K230,EB$16)&lt;=mediçao,CB230,0),0),PLE!$AA$28*CB230)</f>
        <v>0</v>
      </c>
      <c r="EC230" s="119">
        <f ca="1">IF($K230&lt;&gt;1,IF(ISNUMBER(INDEX(Import.PLE,$K230,EC$16)),IF(INDEX(Import.PLE,$K230,EC$16)&lt;=mediçao,CC230,0),0),PLE!$AA$28*CC230)</f>
        <v>0</v>
      </c>
      <c r="ED230" s="119">
        <f ca="1">IF($K230&lt;&gt;1,IF(ISNUMBER(INDEX(Import.PLE,$K230,ED$16)),IF(INDEX(Import.PLE,$K230,ED$16)&lt;=mediçao,CD230,0),0),PLE!$AA$28*CD230)</f>
        <v>0</v>
      </c>
      <c r="EE230" s="119">
        <f ca="1">IF($K230&lt;&gt;1,IF(ISNUMBER(INDEX(Import.PLE,$K230,EE$16)),IF(INDEX(Import.PLE,$K230,EE$16)&lt;=mediçao,CE230,0),0),PLE!$AA$28*CE230)</f>
        <v>0</v>
      </c>
      <c r="EF230" s="119">
        <f ca="1">IF($K230&lt;&gt;1,IF(ISNUMBER(INDEX(Import.PLE,$K230,EF$16)),IF(INDEX(Import.PLE,$K230,EF$16)&lt;=mediçao,CF230,0),0),PLE!$AA$28*CF230)</f>
        <v>0</v>
      </c>
      <c r="EG230" s="119">
        <f ca="1">IF($K230&lt;&gt;1,IF(ISNUMBER(INDEX(Import.PLE,$K230,EG$16)),IF(INDEX(Import.PLE,$K230,EG$16)&lt;=mediçao,CG230,0),0),PLE!$AA$28*CG230)</f>
        <v>0</v>
      </c>
      <c r="EH230" s="119">
        <f ca="1">IF($K230&lt;&gt;1,IF(ISNUMBER(INDEX(Import.PLE,$K230,EH$16)),IF(INDEX(Import.PLE,$K230,EH$16)&lt;=mediçao,CH230,0),0),PLE!$AA$28*CH230)</f>
        <v>0</v>
      </c>
      <c r="EI230" s="119">
        <f ca="1">IF($K230&lt;&gt;1,IF(ISNUMBER(INDEX(Import.PLE,$K230,EI$16)),IF(INDEX(Import.PLE,$K230,EI$16)&lt;=mediçao,CI230,0),0),PLE!$AA$28*CI230)</f>
        <v>0</v>
      </c>
      <c r="EJ230" s="119">
        <f ca="1">IF($K230&lt;&gt;1,IF(ISNUMBER(INDEX(Import.PLE,$K230,EJ$16)),IF(INDEX(Import.PLE,$K230,EJ$16)&lt;=mediçao,CJ230,0),0),PLE!$AA$28*CJ230)</f>
        <v>0</v>
      </c>
      <c r="EK230" s="119">
        <f ca="1">IF($K230&lt;&gt;1,IF(ISNUMBER(INDEX(Import.PLE,$K230,EK$16)),IF(INDEX(Import.PLE,$K230,EK$16)&lt;=mediçao,CK230,0),0),PLE!$AA$28*CK230)</f>
        <v>0</v>
      </c>
      <c r="EL230" s="119">
        <f ca="1">IF($K230&lt;&gt;1,IF(ISNUMBER(INDEX(Import.PLE,$K230,EL$16)),IF(INDEX(Import.PLE,$K230,EL$16)&lt;=mediçao,CL230,0),0),PLE!$AA$28*CL230)</f>
        <v>0</v>
      </c>
      <c r="EM230" s="119">
        <f ca="1">IF($K230&lt;&gt;1,IF(ISNUMBER(INDEX(Import.PLE,$K230,EM$16)),IF(INDEX(Import.PLE,$K230,EM$16)&lt;=mediçao,CM230,0),0),PLE!$AA$28*CM230)</f>
        <v>0</v>
      </c>
      <c r="EN230" s="119">
        <f ca="1">IF($K230&lt;&gt;1,IF(ISNUMBER(INDEX(Import.PLE,$K230,EN$16)),IF(INDEX(Import.PLE,$K230,EN$16)&lt;=mediçao,CN230,0),0),PLE!$AA$28*CN230)</f>
        <v>0</v>
      </c>
      <c r="EO230" s="119">
        <f ca="1">IF($K230&lt;&gt;1,IF(ISNUMBER(INDEX(Import.PLE,$K230,EO$16)),IF(INDEX(Import.PLE,$K230,EO$16)&lt;=mediçao,CO230,0),0),PLE!$AA$28*CO230)</f>
        <v>0</v>
      </c>
      <c r="EP230" s="119">
        <f ca="1">IF($K230&lt;&gt;1,IF(ISNUMBER(INDEX(Import.PLE,$K230,EP$16)),IF(INDEX(Import.PLE,$K230,EP$16)&lt;=mediçao,CP230,0),0),PLE!$AA$28*CP230)</f>
        <v>0</v>
      </c>
      <c r="EQ230" s="119">
        <f ca="1">IF($K230&lt;&gt;1,IF(ISNUMBER(INDEX(Import.PLE,$K230,EQ$16)),IF(INDEX(Import.PLE,$K230,EQ$16)&lt;=mediçao,CQ230,0),0),PLE!$AA$28*CQ230)</f>
        <v>0</v>
      </c>
      <c r="ER230" s="119">
        <f ca="1">IF($K230&lt;&gt;1,IF(ISNUMBER(INDEX(Import.PLE,$K230,ER$16)),IF(INDEX(Import.PLE,$K230,ER$16)&lt;=mediçao,CR230,0),0),PLE!$AA$28*CR230)</f>
        <v>0</v>
      </c>
      <c r="ES230" s="119">
        <f ca="1">IF($K230&lt;&gt;1,IF(ISNUMBER(INDEX(Import.PLE,$K230,ES$16)),IF(INDEX(Import.PLE,$K230,ES$16)&lt;=mediçao,CS230,0),0),PLE!$AA$28*CS230)</f>
        <v>0</v>
      </c>
      <c r="ET230" s="119">
        <f ca="1">IF($K230&lt;&gt;1,IF(ISNUMBER(INDEX(Import.PLE,$K230,ET$16)),IF(INDEX(Import.PLE,$K230,ET$16)&lt;=mediçao,CT230,0),0),PLE!$AA$28*CT230)</f>
        <v>0</v>
      </c>
      <c r="EU230" s="119">
        <f ca="1">IF($K230&lt;&gt;1,IF(ISNUMBER(INDEX(Import.PLE,$K230,EU$16)),IF(INDEX(Import.PLE,$K230,EU$16)&lt;=mediçao,CU230,0),0),PLE!$AA$28*CU230)</f>
        <v>0</v>
      </c>
      <c r="EV230" s="119">
        <f ca="1">IF($K230&lt;&gt;1,IF(ISNUMBER(INDEX(Import.PLE,$K230,EV$16)),IF(INDEX(Import.PLE,$K230,EV$16)&lt;=mediçao,CV230,0),0),PLE!$AA$28*CV230)</f>
        <v>0</v>
      </c>
      <c r="EW230" s="119">
        <f ca="1">IF($K230&lt;&gt;1,IF(ISNUMBER(INDEX(Import.PLE,$K230,EW$16)),IF(INDEX(Import.PLE,$K230,EW$16)&lt;=mediçao,CW230,0),0),PLE!$AA$28*CW230)</f>
        <v>0</v>
      </c>
      <c r="EX230" s="119">
        <f ca="1">IF($K230&lt;&gt;1,IF(ISNUMBER(INDEX(Import.PLE,$K230,EX$16)),IF(INDEX(Import.PLE,$K230,EX$16)&lt;=mediçao,CX230,0),0),PLE!$AA$28*CX230)</f>
        <v>0</v>
      </c>
      <c r="EY230" s="119">
        <f ca="1">IF($K230&lt;&gt;1,IF(ISNUMBER(INDEX(Import.PLE,$K230,EY$16)),IF(INDEX(Import.PLE,$K230,EY$16)&lt;=mediçao,CY230,0),0),PLE!$AA$28*CY230)</f>
        <v>0</v>
      </c>
      <c r="EZ230" s="119">
        <f ca="1">IF($K230&lt;&gt;1,IF(ISNUMBER(INDEX(Import.PLE,$K230,EZ$16)),IF(INDEX(Import.PLE,$K230,EZ$16)&lt;=mediçao,CZ230,0),0),PLE!$AA$28*CZ230)</f>
        <v>0</v>
      </c>
      <c r="FA230" s="119">
        <f ca="1">IF($K230&lt;&gt;1,IF(ISNUMBER(INDEX(Import.PLE,$K230,FA$16)),IF(INDEX(Import.PLE,$K230,FA$16)&lt;=mediçao,DA230,0),0),PLE!$AA$28*DA230)</f>
        <v>0</v>
      </c>
      <c r="FB230" s="119">
        <f ca="1">IF($K230&lt;&gt;1,IF(ISNUMBER(INDEX(Import.PLE,$K230,FB$16)),IF(INDEX(Import.PLE,$K230,FB$16)&lt;=mediçao,DB230,0),0),PLE!$AA$28*DB230)</f>
        <v>0</v>
      </c>
      <c r="FC230" s="119">
        <f ca="1">IF($K230&lt;&gt;1,IF(ISNUMBER(INDEX(Import.PLE,$K230,FC$16)),IF(INDEX(Import.PLE,$K230,FC$16)&lt;=mediçao,DC230,0),0),PLE!$AA$28*DC230)</f>
        <v>0</v>
      </c>
      <c r="FD230" s="119">
        <f ca="1">IF($K230&lt;&gt;1,IF(ISNUMBER(INDEX(Import.PLE,$K230,FD$16)),IF(INDEX(Import.PLE,$K230,FD$16)&lt;=mediçao,DD230,0),0),PLE!$AA$28*DD230)</f>
        <v>0</v>
      </c>
      <c r="FE230" s="119">
        <f ca="1">IF($K230&lt;&gt;1,IF(ISNUMBER(INDEX(Import.PLE,$K230,FE$16)),IF(INDEX(Import.PLE,$K230,FE$16)&lt;=mediçao,DE230,0),0),PLE!$AA$28*DE230)</f>
        <v>0</v>
      </c>
      <c r="FF230" s="119">
        <f ca="1">IF($K230&lt;&gt;1,IF(ISNUMBER(INDEX(Import.PLE,$K230,FF$16)),IF(INDEX(Import.PLE,$K230,FF$16)&lt;=mediçao,DF230,0),0),PLE!$AA$28*DF230)</f>
        <v>0</v>
      </c>
      <c r="FG230" s="119">
        <f ca="1">IF($K230&lt;&gt;1,IF(ISNUMBER(INDEX(Import.PLE,$K230,FG$16)),IF(INDEX(Import.PLE,$K230,FG$16)&lt;=mediçao,DG230,0),0),PLE!$AA$28*DG230)</f>
        <v>0</v>
      </c>
      <c r="FH230" s="119">
        <f ca="1">IF($K230&lt;&gt;1,IF(ISNUMBER(INDEX(Import.PLE,$K230,FH$16)),IF(INDEX(Import.PLE,$K230,FH$16)&lt;=mediçao,DH230,0),0),PLE!$AA$28*DH230)</f>
        <v>0</v>
      </c>
      <c r="FI230" s="119">
        <f ca="1">IF($K230&lt;&gt;1,IF(ISNUMBER(INDEX(Import.PLE,$K230,FI$16)),IF(INDEX(Import.PLE,$K230,FI$16)&lt;=mediçao,DI230,0),0),PLE!$AA$28*DI230)</f>
        <v>0</v>
      </c>
      <c r="FJ230" s="119">
        <f ca="1">IF($K230&lt;&gt;1,IF(ISNUMBER(INDEX(Import.PLE,$K230,FJ$16)),IF(INDEX(Import.PLE,$K230,FJ$16)&lt;=mediçao,DJ230,0),0),PLE!$AA$28*DJ230)</f>
        <v>0</v>
      </c>
    </row>
    <row r="231" spans="2:166" s="88" customFormat="1" ht="10.5" x14ac:dyDescent="0.35">
      <c r="B231" s="118">
        <f t="shared" ca="1" si="3"/>
        <v>214</v>
      </c>
      <c r="C231" s="83" t="str">
        <f t="shared" si="4"/>
        <v>Nível</v>
      </c>
      <c r="D231" s="138" t="s">
        <v>580</v>
      </c>
      <c r="E231" s="139" t="s">
        <v>581</v>
      </c>
      <c r="F231" s="137"/>
      <c r="G231" s="174" t="str">
        <f t="shared" si="5"/>
        <v/>
      </c>
      <c r="H231" s="175" t="str">
        <f t="shared" si="6"/>
        <v/>
      </c>
      <c r="I231" s="176">
        <v>8892.8799999999992</v>
      </c>
      <c r="J231" s="86"/>
      <c r="K231" s="168" t="str">
        <f>deactivatedados.form1</f>
        <v/>
      </c>
      <c r="L231" s="167"/>
      <c r="M231" s="87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M231" s="119">
        <f t="shared" si="7"/>
        <v>0</v>
      </c>
      <c r="BN231" s="119">
        <f t="shared" si="8"/>
        <v>0</v>
      </c>
      <c r="BO231" s="119">
        <f t="shared" si="9"/>
        <v>0</v>
      </c>
      <c r="BP231" s="119">
        <f t="shared" si="10"/>
        <v>0</v>
      </c>
      <c r="BQ231" s="119">
        <f t="shared" si="11"/>
        <v>0</v>
      </c>
      <c r="BR231" s="119">
        <f t="shared" si="12"/>
        <v>0</v>
      </c>
      <c r="BS231" s="119">
        <f t="shared" si="13"/>
        <v>0</v>
      </c>
      <c r="BT231" s="119">
        <f t="shared" si="14"/>
        <v>0</v>
      </c>
      <c r="BU231" s="119">
        <f t="shared" si="15"/>
        <v>0</v>
      </c>
      <c r="BV231" s="119">
        <f t="shared" si="16"/>
        <v>0</v>
      </c>
      <c r="BW231" s="119">
        <f t="shared" si="17"/>
        <v>0</v>
      </c>
      <c r="BX231" s="119">
        <f t="shared" si="18"/>
        <v>0</v>
      </c>
      <c r="BY231" s="119">
        <f t="shared" si="19"/>
        <v>0</v>
      </c>
      <c r="BZ231" s="119">
        <f t="shared" si="20"/>
        <v>0</v>
      </c>
      <c r="CA231" s="119">
        <f t="shared" si="21"/>
        <v>0</v>
      </c>
      <c r="CB231" s="119">
        <f t="shared" si="22"/>
        <v>0</v>
      </c>
      <c r="CC231" s="119">
        <f t="shared" si="23"/>
        <v>0</v>
      </c>
      <c r="CD231" s="119">
        <f t="shared" si="24"/>
        <v>0</v>
      </c>
      <c r="CE231" s="119">
        <f t="shared" si="25"/>
        <v>0</v>
      </c>
      <c r="CF231" s="119">
        <f t="shared" si="26"/>
        <v>0</v>
      </c>
      <c r="CG231" s="119">
        <f t="shared" si="27"/>
        <v>0</v>
      </c>
      <c r="CH231" s="119">
        <f t="shared" si="28"/>
        <v>0</v>
      </c>
      <c r="CI231" s="119">
        <f t="shared" si="29"/>
        <v>0</v>
      </c>
      <c r="CJ231" s="119">
        <f t="shared" si="30"/>
        <v>0</v>
      </c>
      <c r="CK231" s="119">
        <f t="shared" si="31"/>
        <v>0</v>
      </c>
      <c r="CL231" s="119">
        <f t="shared" si="32"/>
        <v>0</v>
      </c>
      <c r="CM231" s="119">
        <f t="shared" si="33"/>
        <v>0</v>
      </c>
      <c r="CN231" s="119">
        <f t="shared" si="34"/>
        <v>0</v>
      </c>
      <c r="CO231" s="119">
        <f t="shared" si="35"/>
        <v>0</v>
      </c>
      <c r="CP231" s="119">
        <f t="shared" si="36"/>
        <v>0</v>
      </c>
      <c r="CQ231" s="119">
        <f t="shared" si="37"/>
        <v>0</v>
      </c>
      <c r="CR231" s="119">
        <f t="shared" si="38"/>
        <v>0</v>
      </c>
      <c r="CS231" s="119">
        <f t="shared" si="39"/>
        <v>0</v>
      </c>
      <c r="CT231" s="119">
        <f t="shared" si="40"/>
        <v>0</v>
      </c>
      <c r="CU231" s="119">
        <f t="shared" si="41"/>
        <v>0</v>
      </c>
      <c r="CV231" s="119">
        <f t="shared" si="42"/>
        <v>0</v>
      </c>
      <c r="CW231" s="119">
        <f t="shared" si="43"/>
        <v>0</v>
      </c>
      <c r="CX231" s="119">
        <f t="shared" si="44"/>
        <v>0</v>
      </c>
      <c r="CY231" s="119">
        <f t="shared" si="45"/>
        <v>0</v>
      </c>
      <c r="CZ231" s="119">
        <f t="shared" si="46"/>
        <v>0</v>
      </c>
      <c r="DA231" s="119">
        <f t="shared" si="47"/>
        <v>0</v>
      </c>
      <c r="DB231" s="119">
        <f t="shared" si="48"/>
        <v>0</v>
      </c>
      <c r="DC231" s="119">
        <f t="shared" si="49"/>
        <v>0</v>
      </c>
      <c r="DD231" s="119">
        <f t="shared" si="50"/>
        <v>0</v>
      </c>
      <c r="DE231" s="119">
        <f t="shared" si="51"/>
        <v>0</v>
      </c>
      <c r="DF231" s="119">
        <f t="shared" si="52"/>
        <v>0</v>
      </c>
      <c r="DG231" s="119">
        <f t="shared" si="53"/>
        <v>0</v>
      </c>
      <c r="DH231" s="119">
        <f t="shared" si="54"/>
        <v>0</v>
      </c>
      <c r="DI231" s="119">
        <f t="shared" si="55"/>
        <v>0</v>
      </c>
      <c r="DJ231" s="119">
        <f t="shared" si="56"/>
        <v>0</v>
      </c>
      <c r="DK231" s="126" t="str">
        <f t="shared" si="57"/>
        <v>2</v>
      </c>
      <c r="DL231" s="126">
        <f t="shared" ca="1" si="58"/>
        <v>0</v>
      </c>
      <c r="DM231" s="119">
        <f ca="1">IF($K231&lt;&gt;1,IF(ISNUMBER(INDEX(Import.PLE,$K231,DM$16)),IF(INDEX(Import.PLE,$K231,DM$16)&lt;=mediçao,BM231,0),0),PLE!$AA$28*BM231)</f>
        <v>0</v>
      </c>
      <c r="DN231" s="119">
        <f ca="1">IF($K231&lt;&gt;1,IF(ISNUMBER(INDEX(Import.PLE,$K231,DN$16)),IF(INDEX(Import.PLE,$K231,DN$16)&lt;=mediçao,BN231,0),0),PLE!$AA$28*BN231)</f>
        <v>0</v>
      </c>
      <c r="DO231" s="119">
        <f ca="1">IF($K231&lt;&gt;1,IF(ISNUMBER(INDEX(Import.PLE,$K231,DO$16)),IF(INDEX(Import.PLE,$K231,DO$16)&lt;=mediçao,BO231,0),0),PLE!$AA$28*BO231)</f>
        <v>0</v>
      </c>
      <c r="DP231" s="119">
        <f ca="1">IF($K231&lt;&gt;1,IF(ISNUMBER(INDEX(Import.PLE,$K231,DP$16)),IF(INDEX(Import.PLE,$K231,DP$16)&lt;=mediçao,BP231,0),0),PLE!$AA$28*BP231)</f>
        <v>0</v>
      </c>
      <c r="DQ231" s="119">
        <f ca="1">IF($K231&lt;&gt;1,IF(ISNUMBER(INDEX(Import.PLE,$K231,DQ$16)),IF(INDEX(Import.PLE,$K231,DQ$16)&lt;=mediçao,BQ231,0),0),PLE!$AA$28*BQ231)</f>
        <v>0</v>
      </c>
      <c r="DR231" s="119">
        <f ca="1">IF($K231&lt;&gt;1,IF(ISNUMBER(INDEX(Import.PLE,$K231,DR$16)),IF(INDEX(Import.PLE,$K231,DR$16)&lt;=mediçao,BR231,0),0),PLE!$AA$28*BR231)</f>
        <v>0</v>
      </c>
      <c r="DS231" s="119">
        <f ca="1">IF($K231&lt;&gt;1,IF(ISNUMBER(INDEX(Import.PLE,$K231,DS$16)),IF(INDEX(Import.PLE,$K231,DS$16)&lt;=mediçao,BS231,0),0),PLE!$AA$28*BS231)</f>
        <v>0</v>
      </c>
      <c r="DT231" s="119">
        <f ca="1">IF($K231&lt;&gt;1,IF(ISNUMBER(INDEX(Import.PLE,$K231,DT$16)),IF(INDEX(Import.PLE,$K231,DT$16)&lt;=mediçao,BT231,0),0),PLE!$AA$28*BT231)</f>
        <v>0</v>
      </c>
      <c r="DU231" s="119">
        <f ca="1">IF($K231&lt;&gt;1,IF(ISNUMBER(INDEX(Import.PLE,$K231,DU$16)),IF(INDEX(Import.PLE,$K231,DU$16)&lt;=mediçao,BU231,0),0),PLE!$AA$28*BU231)</f>
        <v>0</v>
      </c>
      <c r="DV231" s="119">
        <f ca="1">IF($K231&lt;&gt;1,IF(ISNUMBER(INDEX(Import.PLE,$K231,DV$16)),IF(INDEX(Import.PLE,$K231,DV$16)&lt;=mediçao,BV231,0),0),PLE!$AA$28*BV231)</f>
        <v>0</v>
      </c>
      <c r="DW231" s="119">
        <f ca="1">IF($K231&lt;&gt;1,IF(ISNUMBER(INDEX(Import.PLE,$K231,DW$16)),IF(INDEX(Import.PLE,$K231,DW$16)&lt;=mediçao,BW231,0),0),PLE!$AA$28*BW231)</f>
        <v>0</v>
      </c>
      <c r="DX231" s="119">
        <f ca="1">IF($K231&lt;&gt;1,IF(ISNUMBER(INDEX(Import.PLE,$K231,DX$16)),IF(INDEX(Import.PLE,$K231,DX$16)&lt;=mediçao,BX231,0),0),PLE!$AA$28*BX231)</f>
        <v>0</v>
      </c>
      <c r="DY231" s="119">
        <f ca="1">IF($K231&lt;&gt;1,IF(ISNUMBER(INDEX(Import.PLE,$K231,DY$16)),IF(INDEX(Import.PLE,$K231,DY$16)&lt;=mediçao,BY231,0),0),PLE!$AA$28*BY231)</f>
        <v>0</v>
      </c>
      <c r="DZ231" s="119">
        <f ca="1">IF($K231&lt;&gt;1,IF(ISNUMBER(INDEX(Import.PLE,$K231,DZ$16)),IF(INDEX(Import.PLE,$K231,DZ$16)&lt;=mediçao,BZ231,0),0),PLE!$AA$28*BZ231)</f>
        <v>0</v>
      </c>
      <c r="EA231" s="119">
        <f ca="1">IF($K231&lt;&gt;1,IF(ISNUMBER(INDEX(Import.PLE,$K231,EA$16)),IF(INDEX(Import.PLE,$K231,EA$16)&lt;=mediçao,CA231,0),0),PLE!$AA$28*CA231)</f>
        <v>0</v>
      </c>
      <c r="EB231" s="119">
        <f ca="1">IF($K231&lt;&gt;1,IF(ISNUMBER(INDEX(Import.PLE,$K231,EB$16)),IF(INDEX(Import.PLE,$K231,EB$16)&lt;=mediçao,CB231,0),0),PLE!$AA$28*CB231)</f>
        <v>0</v>
      </c>
      <c r="EC231" s="119">
        <f ca="1">IF($K231&lt;&gt;1,IF(ISNUMBER(INDEX(Import.PLE,$K231,EC$16)),IF(INDEX(Import.PLE,$K231,EC$16)&lt;=mediçao,CC231,0),0),PLE!$AA$28*CC231)</f>
        <v>0</v>
      </c>
      <c r="ED231" s="119">
        <f ca="1">IF($K231&lt;&gt;1,IF(ISNUMBER(INDEX(Import.PLE,$K231,ED$16)),IF(INDEX(Import.PLE,$K231,ED$16)&lt;=mediçao,CD231,0),0),PLE!$AA$28*CD231)</f>
        <v>0</v>
      </c>
      <c r="EE231" s="119">
        <f ca="1">IF($K231&lt;&gt;1,IF(ISNUMBER(INDEX(Import.PLE,$K231,EE$16)),IF(INDEX(Import.PLE,$K231,EE$16)&lt;=mediçao,CE231,0),0),PLE!$AA$28*CE231)</f>
        <v>0</v>
      </c>
      <c r="EF231" s="119">
        <f ca="1">IF($K231&lt;&gt;1,IF(ISNUMBER(INDEX(Import.PLE,$K231,EF$16)),IF(INDEX(Import.PLE,$K231,EF$16)&lt;=mediçao,CF231,0),0),PLE!$AA$28*CF231)</f>
        <v>0</v>
      </c>
      <c r="EG231" s="119">
        <f ca="1">IF($K231&lt;&gt;1,IF(ISNUMBER(INDEX(Import.PLE,$K231,EG$16)),IF(INDEX(Import.PLE,$K231,EG$16)&lt;=mediçao,CG231,0),0),PLE!$AA$28*CG231)</f>
        <v>0</v>
      </c>
      <c r="EH231" s="119">
        <f ca="1">IF($K231&lt;&gt;1,IF(ISNUMBER(INDEX(Import.PLE,$K231,EH$16)),IF(INDEX(Import.PLE,$K231,EH$16)&lt;=mediçao,CH231,0),0),PLE!$AA$28*CH231)</f>
        <v>0</v>
      </c>
      <c r="EI231" s="119">
        <f ca="1">IF($K231&lt;&gt;1,IF(ISNUMBER(INDEX(Import.PLE,$K231,EI$16)),IF(INDEX(Import.PLE,$K231,EI$16)&lt;=mediçao,CI231,0),0),PLE!$AA$28*CI231)</f>
        <v>0</v>
      </c>
      <c r="EJ231" s="119">
        <f ca="1">IF($K231&lt;&gt;1,IF(ISNUMBER(INDEX(Import.PLE,$K231,EJ$16)),IF(INDEX(Import.PLE,$K231,EJ$16)&lt;=mediçao,CJ231,0),0),PLE!$AA$28*CJ231)</f>
        <v>0</v>
      </c>
      <c r="EK231" s="119">
        <f ca="1">IF($K231&lt;&gt;1,IF(ISNUMBER(INDEX(Import.PLE,$K231,EK$16)),IF(INDEX(Import.PLE,$K231,EK$16)&lt;=mediçao,CK231,0),0),PLE!$AA$28*CK231)</f>
        <v>0</v>
      </c>
      <c r="EL231" s="119">
        <f ca="1">IF($K231&lt;&gt;1,IF(ISNUMBER(INDEX(Import.PLE,$K231,EL$16)),IF(INDEX(Import.PLE,$K231,EL$16)&lt;=mediçao,CL231,0),0),PLE!$AA$28*CL231)</f>
        <v>0</v>
      </c>
      <c r="EM231" s="119">
        <f ca="1">IF($K231&lt;&gt;1,IF(ISNUMBER(INDEX(Import.PLE,$K231,EM$16)),IF(INDEX(Import.PLE,$K231,EM$16)&lt;=mediçao,CM231,0),0),PLE!$AA$28*CM231)</f>
        <v>0</v>
      </c>
      <c r="EN231" s="119">
        <f ca="1">IF($K231&lt;&gt;1,IF(ISNUMBER(INDEX(Import.PLE,$K231,EN$16)),IF(INDEX(Import.PLE,$K231,EN$16)&lt;=mediçao,CN231,0),0),PLE!$AA$28*CN231)</f>
        <v>0</v>
      </c>
      <c r="EO231" s="119">
        <f ca="1">IF($K231&lt;&gt;1,IF(ISNUMBER(INDEX(Import.PLE,$K231,EO$16)),IF(INDEX(Import.PLE,$K231,EO$16)&lt;=mediçao,CO231,0),0),PLE!$AA$28*CO231)</f>
        <v>0</v>
      </c>
      <c r="EP231" s="119">
        <f ca="1">IF($K231&lt;&gt;1,IF(ISNUMBER(INDEX(Import.PLE,$K231,EP$16)),IF(INDEX(Import.PLE,$K231,EP$16)&lt;=mediçao,CP231,0),0),PLE!$AA$28*CP231)</f>
        <v>0</v>
      </c>
      <c r="EQ231" s="119">
        <f ca="1">IF($K231&lt;&gt;1,IF(ISNUMBER(INDEX(Import.PLE,$K231,EQ$16)),IF(INDEX(Import.PLE,$K231,EQ$16)&lt;=mediçao,CQ231,0),0),PLE!$AA$28*CQ231)</f>
        <v>0</v>
      </c>
      <c r="ER231" s="119">
        <f ca="1">IF($K231&lt;&gt;1,IF(ISNUMBER(INDEX(Import.PLE,$K231,ER$16)),IF(INDEX(Import.PLE,$K231,ER$16)&lt;=mediçao,CR231,0),0),PLE!$AA$28*CR231)</f>
        <v>0</v>
      </c>
      <c r="ES231" s="119">
        <f ca="1">IF($K231&lt;&gt;1,IF(ISNUMBER(INDEX(Import.PLE,$K231,ES$16)),IF(INDEX(Import.PLE,$K231,ES$16)&lt;=mediçao,CS231,0),0),PLE!$AA$28*CS231)</f>
        <v>0</v>
      </c>
      <c r="ET231" s="119">
        <f ca="1">IF($K231&lt;&gt;1,IF(ISNUMBER(INDEX(Import.PLE,$K231,ET$16)),IF(INDEX(Import.PLE,$K231,ET$16)&lt;=mediçao,CT231,0),0),PLE!$AA$28*CT231)</f>
        <v>0</v>
      </c>
      <c r="EU231" s="119">
        <f ca="1">IF($K231&lt;&gt;1,IF(ISNUMBER(INDEX(Import.PLE,$K231,EU$16)),IF(INDEX(Import.PLE,$K231,EU$16)&lt;=mediçao,CU231,0),0),PLE!$AA$28*CU231)</f>
        <v>0</v>
      </c>
      <c r="EV231" s="119">
        <f ca="1">IF($K231&lt;&gt;1,IF(ISNUMBER(INDEX(Import.PLE,$K231,EV$16)),IF(INDEX(Import.PLE,$K231,EV$16)&lt;=mediçao,CV231,0),0),PLE!$AA$28*CV231)</f>
        <v>0</v>
      </c>
      <c r="EW231" s="119">
        <f ca="1">IF($K231&lt;&gt;1,IF(ISNUMBER(INDEX(Import.PLE,$K231,EW$16)),IF(INDEX(Import.PLE,$K231,EW$16)&lt;=mediçao,CW231,0),0),PLE!$AA$28*CW231)</f>
        <v>0</v>
      </c>
      <c r="EX231" s="119">
        <f ca="1">IF($K231&lt;&gt;1,IF(ISNUMBER(INDEX(Import.PLE,$K231,EX$16)),IF(INDEX(Import.PLE,$K231,EX$16)&lt;=mediçao,CX231,0),0),PLE!$AA$28*CX231)</f>
        <v>0</v>
      </c>
      <c r="EY231" s="119">
        <f ca="1">IF($K231&lt;&gt;1,IF(ISNUMBER(INDEX(Import.PLE,$K231,EY$16)),IF(INDEX(Import.PLE,$K231,EY$16)&lt;=mediçao,CY231,0),0),PLE!$AA$28*CY231)</f>
        <v>0</v>
      </c>
      <c r="EZ231" s="119">
        <f ca="1">IF($K231&lt;&gt;1,IF(ISNUMBER(INDEX(Import.PLE,$K231,EZ$16)),IF(INDEX(Import.PLE,$K231,EZ$16)&lt;=mediçao,CZ231,0),0),PLE!$AA$28*CZ231)</f>
        <v>0</v>
      </c>
      <c r="FA231" s="119">
        <f ca="1">IF($K231&lt;&gt;1,IF(ISNUMBER(INDEX(Import.PLE,$K231,FA$16)),IF(INDEX(Import.PLE,$K231,FA$16)&lt;=mediçao,DA231,0),0),PLE!$AA$28*DA231)</f>
        <v>0</v>
      </c>
      <c r="FB231" s="119">
        <f ca="1">IF($K231&lt;&gt;1,IF(ISNUMBER(INDEX(Import.PLE,$K231,FB$16)),IF(INDEX(Import.PLE,$K231,FB$16)&lt;=mediçao,DB231,0),0),PLE!$AA$28*DB231)</f>
        <v>0</v>
      </c>
      <c r="FC231" s="119">
        <f ca="1">IF($K231&lt;&gt;1,IF(ISNUMBER(INDEX(Import.PLE,$K231,FC$16)),IF(INDEX(Import.PLE,$K231,FC$16)&lt;=mediçao,DC231,0),0),PLE!$AA$28*DC231)</f>
        <v>0</v>
      </c>
      <c r="FD231" s="119">
        <f ca="1">IF($K231&lt;&gt;1,IF(ISNUMBER(INDEX(Import.PLE,$K231,FD$16)),IF(INDEX(Import.PLE,$K231,FD$16)&lt;=mediçao,DD231,0),0),PLE!$AA$28*DD231)</f>
        <v>0</v>
      </c>
      <c r="FE231" s="119">
        <f ca="1">IF($K231&lt;&gt;1,IF(ISNUMBER(INDEX(Import.PLE,$K231,FE$16)),IF(INDEX(Import.PLE,$K231,FE$16)&lt;=mediçao,DE231,0),0),PLE!$AA$28*DE231)</f>
        <v>0</v>
      </c>
      <c r="FF231" s="119">
        <f ca="1">IF($K231&lt;&gt;1,IF(ISNUMBER(INDEX(Import.PLE,$K231,FF$16)),IF(INDEX(Import.PLE,$K231,FF$16)&lt;=mediçao,DF231,0),0),PLE!$AA$28*DF231)</f>
        <v>0</v>
      </c>
      <c r="FG231" s="119">
        <f ca="1">IF($K231&lt;&gt;1,IF(ISNUMBER(INDEX(Import.PLE,$K231,FG$16)),IF(INDEX(Import.PLE,$K231,FG$16)&lt;=mediçao,DG231,0),0),PLE!$AA$28*DG231)</f>
        <v>0</v>
      </c>
      <c r="FH231" s="119">
        <f ca="1">IF($K231&lt;&gt;1,IF(ISNUMBER(INDEX(Import.PLE,$K231,FH$16)),IF(INDEX(Import.PLE,$K231,FH$16)&lt;=mediçao,DH231,0),0),PLE!$AA$28*DH231)</f>
        <v>0</v>
      </c>
      <c r="FI231" s="119">
        <f ca="1">IF($K231&lt;&gt;1,IF(ISNUMBER(INDEX(Import.PLE,$K231,FI$16)),IF(INDEX(Import.PLE,$K231,FI$16)&lt;=mediçao,DI231,0),0),PLE!$AA$28*DI231)</f>
        <v>0</v>
      </c>
      <c r="FJ231" s="119">
        <f ca="1">IF($K231&lt;&gt;1,IF(ISNUMBER(INDEX(Import.PLE,$K231,FJ$16)),IF(INDEX(Import.PLE,$K231,FJ$16)&lt;=mediçao,DJ231,0),0),PLE!$AA$28*DJ231)</f>
        <v>0</v>
      </c>
    </row>
    <row r="232" spans="2:166" s="88" customFormat="1" ht="10.5" x14ac:dyDescent="0.35">
      <c r="B232" s="118">
        <f t="shared" ca="1" si="3"/>
        <v>215</v>
      </c>
      <c r="C232" s="83" t="str">
        <f t="shared" ref="C232:C291" si="62">IF(D232="","",IF(ISNUMBER(VALUE(D232)),"Meta",IF(AND(F232&lt;&gt;"",I232&lt;&gt;""),"Serviço","Nível")))</f>
        <v>Nível</v>
      </c>
      <c r="D232" s="138" t="s">
        <v>582</v>
      </c>
      <c r="E232" s="139" t="s">
        <v>583</v>
      </c>
      <c r="F232" s="137"/>
      <c r="G232" s="174" t="str">
        <f t="shared" ref="G232:G263" si="63">IF(Nível="Serviço",SUMIF($N$15:$BK$15,"&lt;&gt;"&amp;"",N232:BK232),"")</f>
        <v/>
      </c>
      <c r="H232" s="175" t="str">
        <f t="shared" ref="H232:H291" si="64">IF(AND(ISNUMBER(G232),G232&lt;&gt;0),I232/G232,IF(G232=0,0,""))</f>
        <v/>
      </c>
      <c r="I232" s="176">
        <v>2953.68</v>
      </c>
      <c r="J232" s="86"/>
      <c r="K232" s="168" t="str">
        <f>deactivatedados.form1</f>
        <v/>
      </c>
      <c r="L232" s="167"/>
      <c r="M232" s="87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M232" s="119">
        <f t="shared" ref="BM232:BM291" si="65">IF(N$15="",0,IF(ISNUMBER(PreçoUnit),PreçoUnit*INDEX(Import.PLQ,$B232,BM$16),0))</f>
        <v>0</v>
      </c>
      <c r="BN232" s="119">
        <f t="shared" ref="BN232:BN291" si="66">IF(O$15="",0,IF(ISNUMBER(PreçoUnit),PreçoUnit*INDEX(Import.PLQ,$B232,BN$16),0))</f>
        <v>0</v>
      </c>
      <c r="BO232" s="119">
        <f t="shared" ref="BO232:BO291" si="67">IF(P$15="",0,IF(ISNUMBER(PreçoUnit),PreçoUnit*INDEX(Import.PLQ,$B232,BO$16),0))</f>
        <v>0</v>
      </c>
      <c r="BP232" s="119">
        <f t="shared" ref="BP232:BP291" si="68">IF(Q$15="",0,IF(ISNUMBER(PreçoUnit),PreçoUnit*INDEX(Import.PLQ,$B232,BP$16),0))</f>
        <v>0</v>
      </c>
      <c r="BQ232" s="119">
        <f t="shared" ref="BQ232:BQ291" si="69">IF(R$15="",0,IF(ISNUMBER(PreçoUnit),PreçoUnit*INDEX(Import.PLQ,$B232,BQ$16),0))</f>
        <v>0</v>
      </c>
      <c r="BR232" s="119">
        <f t="shared" ref="BR232:BR291" si="70">IF(S$15="",0,IF(ISNUMBER(PreçoUnit),PreçoUnit*INDEX(Import.PLQ,$B232,BR$16),0))</f>
        <v>0</v>
      </c>
      <c r="BS232" s="119">
        <f t="shared" ref="BS232:BS291" si="71">IF(T$15="",0,IF(ISNUMBER(PreçoUnit),PreçoUnit*INDEX(Import.PLQ,$B232,BS$16),0))</f>
        <v>0</v>
      </c>
      <c r="BT232" s="119">
        <f t="shared" ref="BT232:BT291" si="72">IF(U$15="",0,IF(ISNUMBER(PreçoUnit),PreçoUnit*INDEX(Import.PLQ,$B232,BT$16),0))</f>
        <v>0</v>
      </c>
      <c r="BU232" s="119">
        <f t="shared" ref="BU232:BU291" si="73">IF(V$15="",0,IF(ISNUMBER(PreçoUnit),PreçoUnit*INDEX(Import.PLQ,$B232,BU$16),0))</f>
        <v>0</v>
      </c>
      <c r="BV232" s="119">
        <f t="shared" ref="BV232:BV291" si="74">IF(W$15="",0,IF(ISNUMBER(PreçoUnit),PreçoUnit*INDEX(Import.PLQ,$B232,BV$16),0))</f>
        <v>0</v>
      </c>
      <c r="BW232" s="119">
        <f t="shared" ref="BW232:BW291" si="75">IF(X$15="",0,IF(ISNUMBER(PreçoUnit),PreçoUnit*INDEX(Import.PLQ,$B232,BW$16),0))</f>
        <v>0</v>
      </c>
      <c r="BX232" s="119">
        <f t="shared" ref="BX232:BX291" si="76">IF(Y$15="",0,IF(ISNUMBER(PreçoUnit),PreçoUnit*INDEX(Import.PLQ,$B232,BX$16),0))</f>
        <v>0</v>
      </c>
      <c r="BY232" s="119">
        <f t="shared" ref="BY232:BY291" si="77">IF(Z$15="",0,IF(ISNUMBER(PreçoUnit),PreçoUnit*INDEX(Import.PLQ,$B232,BY$16),0))</f>
        <v>0</v>
      </c>
      <c r="BZ232" s="119">
        <f t="shared" ref="BZ232:BZ291" si="78">IF(AA$15="",0,IF(ISNUMBER(PreçoUnit),PreçoUnit*INDEX(Import.PLQ,$B232,BZ$16),0))</f>
        <v>0</v>
      </c>
      <c r="CA232" s="119">
        <f t="shared" ref="CA232:CA291" si="79">IF(AB$15="",0,IF(ISNUMBER(PreçoUnit),PreçoUnit*INDEX(Import.PLQ,$B232,CA$16),0))</f>
        <v>0</v>
      </c>
      <c r="CB232" s="119">
        <f t="shared" ref="CB232:CB291" si="80">IF(AC$15="",0,IF(ISNUMBER(PreçoUnit),PreçoUnit*INDEX(Import.PLQ,$B232,CB$16),0))</f>
        <v>0</v>
      </c>
      <c r="CC232" s="119">
        <f t="shared" ref="CC232:CC291" si="81">IF(AD$15="",0,IF(ISNUMBER(PreçoUnit),PreçoUnit*INDEX(Import.PLQ,$B232,CC$16),0))</f>
        <v>0</v>
      </c>
      <c r="CD232" s="119">
        <f t="shared" ref="CD232:CD291" si="82">IF(AE$15="",0,IF(ISNUMBER(PreçoUnit),PreçoUnit*INDEX(Import.PLQ,$B232,CD$16),0))</f>
        <v>0</v>
      </c>
      <c r="CE232" s="119">
        <f t="shared" ref="CE232:CE291" si="83">IF(AF$15="",0,IF(ISNUMBER(PreçoUnit),PreçoUnit*INDEX(Import.PLQ,$B232,CE$16),0))</f>
        <v>0</v>
      </c>
      <c r="CF232" s="119">
        <f t="shared" ref="CF232:CF291" si="84">IF(AG$15="",0,IF(ISNUMBER(PreçoUnit),PreçoUnit*INDEX(Import.PLQ,$B232,CF$16),0))</f>
        <v>0</v>
      </c>
      <c r="CG232" s="119">
        <f t="shared" ref="CG232:CG291" si="85">IF(AH$15="",0,IF(ISNUMBER(PreçoUnit),PreçoUnit*INDEX(Import.PLQ,$B232,CG$16),0))</f>
        <v>0</v>
      </c>
      <c r="CH232" s="119">
        <f t="shared" ref="CH232:CH291" si="86">IF(AI$15="",0,IF(ISNUMBER(PreçoUnit),PreçoUnit*INDEX(Import.PLQ,$B232,CH$16),0))</f>
        <v>0</v>
      </c>
      <c r="CI232" s="119">
        <f t="shared" ref="CI232:CI291" si="87">IF(AJ$15="",0,IF(ISNUMBER(PreçoUnit),PreçoUnit*INDEX(Import.PLQ,$B232,CI$16),0))</f>
        <v>0</v>
      </c>
      <c r="CJ232" s="119">
        <f t="shared" ref="CJ232:CJ291" si="88">IF(AK$15="",0,IF(ISNUMBER(PreçoUnit),PreçoUnit*INDEX(Import.PLQ,$B232,CJ$16),0))</f>
        <v>0</v>
      </c>
      <c r="CK232" s="119">
        <f t="shared" ref="CK232:CK291" si="89">IF(AL$15="",0,IF(ISNUMBER(PreçoUnit),PreçoUnit*INDEX(Import.PLQ,$B232,CK$16),0))</f>
        <v>0</v>
      </c>
      <c r="CL232" s="119">
        <f t="shared" ref="CL232:CL291" si="90">IF(AM$15="",0,IF(ISNUMBER(PreçoUnit),PreçoUnit*INDEX(Import.PLQ,$B232,CL$16),0))</f>
        <v>0</v>
      </c>
      <c r="CM232" s="119">
        <f t="shared" ref="CM232:CM291" si="91">IF(AN$15="",0,IF(ISNUMBER(PreçoUnit),PreçoUnit*INDEX(Import.PLQ,$B232,CM$16),0))</f>
        <v>0</v>
      </c>
      <c r="CN232" s="119">
        <f t="shared" ref="CN232:CN291" si="92">IF(AO$15="",0,IF(ISNUMBER(PreçoUnit),PreçoUnit*INDEX(Import.PLQ,$B232,CN$16),0))</f>
        <v>0</v>
      </c>
      <c r="CO232" s="119">
        <f t="shared" ref="CO232:CO291" si="93">IF(AP$15="",0,IF(ISNUMBER(PreçoUnit),PreçoUnit*INDEX(Import.PLQ,$B232,CO$16),0))</f>
        <v>0</v>
      </c>
      <c r="CP232" s="119">
        <f t="shared" ref="CP232:CP291" si="94">IF(AQ$15="",0,IF(ISNUMBER(PreçoUnit),PreçoUnit*INDEX(Import.PLQ,$B232,CP$16),0))</f>
        <v>0</v>
      </c>
      <c r="CQ232" s="119">
        <f t="shared" ref="CQ232:CQ291" si="95">IF(AR$15="",0,IF(ISNUMBER(PreçoUnit),PreçoUnit*INDEX(Import.PLQ,$B232,CQ$16),0))</f>
        <v>0</v>
      </c>
      <c r="CR232" s="119">
        <f t="shared" ref="CR232:CR291" si="96">IF(AS$15="",0,IF(ISNUMBER(PreçoUnit),PreçoUnit*INDEX(Import.PLQ,$B232,CR$16),0))</f>
        <v>0</v>
      </c>
      <c r="CS232" s="119">
        <f t="shared" ref="CS232:CS291" si="97">IF(AT$15="",0,IF(ISNUMBER(PreçoUnit),PreçoUnit*INDEX(Import.PLQ,$B232,CS$16),0))</f>
        <v>0</v>
      </c>
      <c r="CT232" s="119">
        <f t="shared" ref="CT232:CT291" si="98">IF(AU$15="",0,IF(ISNUMBER(PreçoUnit),PreçoUnit*INDEX(Import.PLQ,$B232,CT$16),0))</f>
        <v>0</v>
      </c>
      <c r="CU232" s="119">
        <f t="shared" ref="CU232:CU291" si="99">IF(AV$15="",0,IF(ISNUMBER(PreçoUnit),PreçoUnit*INDEX(Import.PLQ,$B232,CU$16),0))</f>
        <v>0</v>
      </c>
      <c r="CV232" s="119">
        <f t="shared" ref="CV232:CV291" si="100">IF(AW$15="",0,IF(ISNUMBER(PreçoUnit),PreçoUnit*INDEX(Import.PLQ,$B232,CV$16),0))</f>
        <v>0</v>
      </c>
      <c r="CW232" s="119">
        <f t="shared" ref="CW232:CW291" si="101">IF(AX$15="",0,IF(ISNUMBER(PreçoUnit),PreçoUnit*INDEX(Import.PLQ,$B232,CW$16),0))</f>
        <v>0</v>
      </c>
      <c r="CX232" s="119">
        <f t="shared" ref="CX232:CX291" si="102">IF(AY$15="",0,IF(ISNUMBER(PreçoUnit),PreçoUnit*INDEX(Import.PLQ,$B232,CX$16),0))</f>
        <v>0</v>
      </c>
      <c r="CY232" s="119">
        <f t="shared" ref="CY232:CY291" si="103">IF(AZ$15="",0,IF(ISNUMBER(PreçoUnit),PreçoUnit*INDEX(Import.PLQ,$B232,CY$16),0))</f>
        <v>0</v>
      </c>
      <c r="CZ232" s="119">
        <f t="shared" ref="CZ232:CZ291" si="104">IF(BA$15="",0,IF(ISNUMBER(PreçoUnit),PreçoUnit*INDEX(Import.PLQ,$B232,CZ$16),0))</f>
        <v>0</v>
      </c>
      <c r="DA232" s="119">
        <f t="shared" ref="DA232:DA291" si="105">IF(BB$15="",0,IF(ISNUMBER(PreçoUnit),PreçoUnit*INDEX(Import.PLQ,$B232,DA$16),0))</f>
        <v>0</v>
      </c>
      <c r="DB232" s="119">
        <f t="shared" ref="DB232:DB291" si="106">IF(BC$15="",0,IF(ISNUMBER(PreçoUnit),PreçoUnit*INDEX(Import.PLQ,$B232,DB$16),0))</f>
        <v>0</v>
      </c>
      <c r="DC232" s="119">
        <f t="shared" ref="DC232:DC291" si="107">IF(BD$15="",0,IF(ISNUMBER(PreçoUnit),PreçoUnit*INDEX(Import.PLQ,$B232,DC$16),0))</f>
        <v>0</v>
      </c>
      <c r="DD232" s="119">
        <f t="shared" ref="DD232:DD291" si="108">IF(BE$15="",0,IF(ISNUMBER(PreçoUnit),PreçoUnit*INDEX(Import.PLQ,$B232,DD$16),0))</f>
        <v>0</v>
      </c>
      <c r="DE232" s="119">
        <f t="shared" ref="DE232:DE291" si="109">IF(BF$15="",0,IF(ISNUMBER(PreçoUnit),PreçoUnit*INDEX(Import.PLQ,$B232,DE$16),0))</f>
        <v>0</v>
      </c>
      <c r="DF232" s="119">
        <f t="shared" ref="DF232:DF291" si="110">IF(BG$15="",0,IF(ISNUMBER(PreçoUnit),PreçoUnit*INDEX(Import.PLQ,$B232,DF$16),0))</f>
        <v>0</v>
      </c>
      <c r="DG232" s="119">
        <f t="shared" ref="DG232:DG291" si="111">IF(BH$15="",0,IF(ISNUMBER(PreçoUnit),PreçoUnit*INDEX(Import.PLQ,$B232,DG$16),0))</f>
        <v>0</v>
      </c>
      <c r="DH232" s="119">
        <f t="shared" ref="DH232:DH291" si="112">IF(BI$15="",0,IF(ISNUMBER(PreçoUnit),PreçoUnit*INDEX(Import.PLQ,$B232,DH$16),0))</f>
        <v>0</v>
      </c>
      <c r="DI232" s="119">
        <f t="shared" ref="DI232:DI291" si="113">IF(BJ$15="",0,IF(ISNUMBER(PreçoUnit),PreçoUnit*INDEX(Import.PLQ,$B232,DI$16),0))</f>
        <v>0</v>
      </c>
      <c r="DJ232" s="119">
        <f t="shared" ref="DJ232:DJ291" si="114">IF(BK$15="",0,IF(ISNUMBER(PreçoUnit),PreçoUnit*INDEX(Import.PLQ,$B232,DJ$16),0))</f>
        <v>0</v>
      </c>
      <c r="DK232" s="126" t="str">
        <f t="shared" ref="DK232:DK291" si="115">IF(D232="",0,IF(ISNUMBER(VALUE(D232)),VALUE(D232),LEFT(D232,FIND(".",D232)-1)))</f>
        <v>2</v>
      </c>
      <c r="DL232" s="126">
        <f t="shared" ref="DL232:DL291" ca="1" si="116">SUM(DM232:FJ232)</f>
        <v>0</v>
      </c>
      <c r="DM232" s="119">
        <f ca="1">IF($K232&lt;&gt;1,IF(ISNUMBER(INDEX(Import.PLE,$K232,DM$16)),IF(INDEX(Import.PLE,$K232,DM$16)&lt;=mediçao,BM232,0),0),PLE!$AA$28*BM232)</f>
        <v>0</v>
      </c>
      <c r="DN232" s="119">
        <f ca="1">IF($K232&lt;&gt;1,IF(ISNUMBER(INDEX(Import.PLE,$K232,DN$16)),IF(INDEX(Import.PLE,$K232,DN$16)&lt;=mediçao,BN232,0),0),PLE!$AA$28*BN232)</f>
        <v>0</v>
      </c>
      <c r="DO232" s="119">
        <f ca="1">IF($K232&lt;&gt;1,IF(ISNUMBER(INDEX(Import.PLE,$K232,DO$16)),IF(INDEX(Import.PLE,$K232,DO$16)&lt;=mediçao,BO232,0),0),PLE!$AA$28*BO232)</f>
        <v>0</v>
      </c>
      <c r="DP232" s="119">
        <f ca="1">IF($K232&lt;&gt;1,IF(ISNUMBER(INDEX(Import.PLE,$K232,DP$16)),IF(INDEX(Import.PLE,$K232,DP$16)&lt;=mediçao,BP232,0),0),PLE!$AA$28*BP232)</f>
        <v>0</v>
      </c>
      <c r="DQ232" s="119">
        <f ca="1">IF($K232&lt;&gt;1,IF(ISNUMBER(INDEX(Import.PLE,$K232,DQ$16)),IF(INDEX(Import.PLE,$K232,DQ$16)&lt;=mediçao,BQ232,0),0),PLE!$AA$28*BQ232)</f>
        <v>0</v>
      </c>
      <c r="DR232" s="119">
        <f ca="1">IF($K232&lt;&gt;1,IF(ISNUMBER(INDEX(Import.PLE,$K232,DR$16)),IF(INDEX(Import.PLE,$K232,DR$16)&lt;=mediçao,BR232,0),0),PLE!$AA$28*BR232)</f>
        <v>0</v>
      </c>
      <c r="DS232" s="119">
        <f ca="1">IF($K232&lt;&gt;1,IF(ISNUMBER(INDEX(Import.PLE,$K232,DS$16)),IF(INDEX(Import.PLE,$K232,DS$16)&lt;=mediçao,BS232,0),0),PLE!$AA$28*BS232)</f>
        <v>0</v>
      </c>
      <c r="DT232" s="119">
        <f ca="1">IF($K232&lt;&gt;1,IF(ISNUMBER(INDEX(Import.PLE,$K232,DT$16)),IF(INDEX(Import.PLE,$K232,DT$16)&lt;=mediçao,BT232,0),0),PLE!$AA$28*BT232)</f>
        <v>0</v>
      </c>
      <c r="DU232" s="119">
        <f ca="1">IF($K232&lt;&gt;1,IF(ISNUMBER(INDEX(Import.PLE,$K232,DU$16)),IF(INDEX(Import.PLE,$K232,DU$16)&lt;=mediçao,BU232,0),0),PLE!$AA$28*BU232)</f>
        <v>0</v>
      </c>
      <c r="DV232" s="119">
        <f ca="1">IF($K232&lt;&gt;1,IF(ISNUMBER(INDEX(Import.PLE,$K232,DV$16)),IF(INDEX(Import.PLE,$K232,DV$16)&lt;=mediçao,BV232,0),0),PLE!$AA$28*BV232)</f>
        <v>0</v>
      </c>
      <c r="DW232" s="119">
        <f ca="1">IF($K232&lt;&gt;1,IF(ISNUMBER(INDEX(Import.PLE,$K232,DW$16)),IF(INDEX(Import.PLE,$K232,DW$16)&lt;=mediçao,BW232,0),0),PLE!$AA$28*BW232)</f>
        <v>0</v>
      </c>
      <c r="DX232" s="119">
        <f ca="1">IF($K232&lt;&gt;1,IF(ISNUMBER(INDEX(Import.PLE,$K232,DX$16)),IF(INDEX(Import.PLE,$K232,DX$16)&lt;=mediçao,BX232,0),0),PLE!$AA$28*BX232)</f>
        <v>0</v>
      </c>
      <c r="DY232" s="119">
        <f ca="1">IF($K232&lt;&gt;1,IF(ISNUMBER(INDEX(Import.PLE,$K232,DY$16)),IF(INDEX(Import.PLE,$K232,DY$16)&lt;=mediçao,BY232,0),0),PLE!$AA$28*BY232)</f>
        <v>0</v>
      </c>
      <c r="DZ232" s="119">
        <f ca="1">IF($K232&lt;&gt;1,IF(ISNUMBER(INDEX(Import.PLE,$K232,DZ$16)),IF(INDEX(Import.PLE,$K232,DZ$16)&lt;=mediçao,BZ232,0),0),PLE!$AA$28*BZ232)</f>
        <v>0</v>
      </c>
      <c r="EA232" s="119">
        <f ca="1">IF($K232&lt;&gt;1,IF(ISNUMBER(INDEX(Import.PLE,$K232,EA$16)),IF(INDEX(Import.PLE,$K232,EA$16)&lt;=mediçao,CA232,0),0),PLE!$AA$28*CA232)</f>
        <v>0</v>
      </c>
      <c r="EB232" s="119">
        <f ca="1">IF($K232&lt;&gt;1,IF(ISNUMBER(INDEX(Import.PLE,$K232,EB$16)),IF(INDEX(Import.PLE,$K232,EB$16)&lt;=mediçao,CB232,0),0),PLE!$AA$28*CB232)</f>
        <v>0</v>
      </c>
      <c r="EC232" s="119">
        <f ca="1">IF($K232&lt;&gt;1,IF(ISNUMBER(INDEX(Import.PLE,$K232,EC$16)),IF(INDEX(Import.PLE,$K232,EC$16)&lt;=mediçao,CC232,0),0),PLE!$AA$28*CC232)</f>
        <v>0</v>
      </c>
      <c r="ED232" s="119">
        <f ca="1">IF($K232&lt;&gt;1,IF(ISNUMBER(INDEX(Import.PLE,$K232,ED$16)),IF(INDEX(Import.PLE,$K232,ED$16)&lt;=mediçao,CD232,0),0),PLE!$AA$28*CD232)</f>
        <v>0</v>
      </c>
      <c r="EE232" s="119">
        <f ca="1">IF($K232&lt;&gt;1,IF(ISNUMBER(INDEX(Import.PLE,$K232,EE$16)),IF(INDEX(Import.PLE,$K232,EE$16)&lt;=mediçao,CE232,0),0),PLE!$AA$28*CE232)</f>
        <v>0</v>
      </c>
      <c r="EF232" s="119">
        <f ca="1">IF($K232&lt;&gt;1,IF(ISNUMBER(INDEX(Import.PLE,$K232,EF$16)),IF(INDEX(Import.PLE,$K232,EF$16)&lt;=mediçao,CF232,0),0),PLE!$AA$28*CF232)</f>
        <v>0</v>
      </c>
      <c r="EG232" s="119">
        <f ca="1">IF($K232&lt;&gt;1,IF(ISNUMBER(INDEX(Import.PLE,$K232,EG$16)),IF(INDEX(Import.PLE,$K232,EG$16)&lt;=mediçao,CG232,0),0),PLE!$AA$28*CG232)</f>
        <v>0</v>
      </c>
      <c r="EH232" s="119">
        <f ca="1">IF($K232&lt;&gt;1,IF(ISNUMBER(INDEX(Import.PLE,$K232,EH$16)),IF(INDEX(Import.PLE,$K232,EH$16)&lt;=mediçao,CH232,0),0),PLE!$AA$28*CH232)</f>
        <v>0</v>
      </c>
      <c r="EI232" s="119">
        <f ca="1">IF($K232&lt;&gt;1,IF(ISNUMBER(INDEX(Import.PLE,$K232,EI$16)),IF(INDEX(Import.PLE,$K232,EI$16)&lt;=mediçao,CI232,0),0),PLE!$AA$28*CI232)</f>
        <v>0</v>
      </c>
      <c r="EJ232" s="119">
        <f ca="1">IF($K232&lt;&gt;1,IF(ISNUMBER(INDEX(Import.PLE,$K232,EJ$16)),IF(INDEX(Import.PLE,$K232,EJ$16)&lt;=mediçao,CJ232,0),0),PLE!$AA$28*CJ232)</f>
        <v>0</v>
      </c>
      <c r="EK232" s="119">
        <f ca="1">IF($K232&lt;&gt;1,IF(ISNUMBER(INDEX(Import.PLE,$K232,EK$16)),IF(INDEX(Import.PLE,$K232,EK$16)&lt;=mediçao,CK232,0),0),PLE!$AA$28*CK232)</f>
        <v>0</v>
      </c>
      <c r="EL232" s="119">
        <f ca="1">IF($K232&lt;&gt;1,IF(ISNUMBER(INDEX(Import.PLE,$K232,EL$16)),IF(INDEX(Import.PLE,$K232,EL$16)&lt;=mediçao,CL232,0),0),PLE!$AA$28*CL232)</f>
        <v>0</v>
      </c>
      <c r="EM232" s="119">
        <f ca="1">IF($K232&lt;&gt;1,IF(ISNUMBER(INDEX(Import.PLE,$K232,EM$16)),IF(INDEX(Import.PLE,$K232,EM$16)&lt;=mediçao,CM232,0),0),PLE!$AA$28*CM232)</f>
        <v>0</v>
      </c>
      <c r="EN232" s="119">
        <f ca="1">IF($K232&lt;&gt;1,IF(ISNUMBER(INDEX(Import.PLE,$K232,EN$16)),IF(INDEX(Import.PLE,$K232,EN$16)&lt;=mediçao,CN232,0),0),PLE!$AA$28*CN232)</f>
        <v>0</v>
      </c>
      <c r="EO232" s="119">
        <f ca="1">IF($K232&lt;&gt;1,IF(ISNUMBER(INDEX(Import.PLE,$K232,EO$16)),IF(INDEX(Import.PLE,$K232,EO$16)&lt;=mediçao,CO232,0),0),PLE!$AA$28*CO232)</f>
        <v>0</v>
      </c>
      <c r="EP232" s="119">
        <f ca="1">IF($K232&lt;&gt;1,IF(ISNUMBER(INDEX(Import.PLE,$K232,EP$16)),IF(INDEX(Import.PLE,$K232,EP$16)&lt;=mediçao,CP232,0),0),PLE!$AA$28*CP232)</f>
        <v>0</v>
      </c>
      <c r="EQ232" s="119">
        <f ca="1">IF($K232&lt;&gt;1,IF(ISNUMBER(INDEX(Import.PLE,$K232,EQ$16)),IF(INDEX(Import.PLE,$K232,EQ$16)&lt;=mediçao,CQ232,0),0),PLE!$AA$28*CQ232)</f>
        <v>0</v>
      </c>
      <c r="ER232" s="119">
        <f ca="1">IF($K232&lt;&gt;1,IF(ISNUMBER(INDEX(Import.PLE,$K232,ER$16)),IF(INDEX(Import.PLE,$K232,ER$16)&lt;=mediçao,CR232,0),0),PLE!$AA$28*CR232)</f>
        <v>0</v>
      </c>
      <c r="ES232" s="119">
        <f ca="1">IF($K232&lt;&gt;1,IF(ISNUMBER(INDEX(Import.PLE,$K232,ES$16)),IF(INDEX(Import.PLE,$K232,ES$16)&lt;=mediçao,CS232,0),0),PLE!$AA$28*CS232)</f>
        <v>0</v>
      </c>
      <c r="ET232" s="119">
        <f ca="1">IF($K232&lt;&gt;1,IF(ISNUMBER(INDEX(Import.PLE,$K232,ET$16)),IF(INDEX(Import.PLE,$K232,ET$16)&lt;=mediçao,CT232,0),0),PLE!$AA$28*CT232)</f>
        <v>0</v>
      </c>
      <c r="EU232" s="119">
        <f ca="1">IF($K232&lt;&gt;1,IF(ISNUMBER(INDEX(Import.PLE,$K232,EU$16)),IF(INDEX(Import.PLE,$K232,EU$16)&lt;=mediçao,CU232,0),0),PLE!$AA$28*CU232)</f>
        <v>0</v>
      </c>
      <c r="EV232" s="119">
        <f ca="1">IF($K232&lt;&gt;1,IF(ISNUMBER(INDEX(Import.PLE,$K232,EV$16)),IF(INDEX(Import.PLE,$K232,EV$16)&lt;=mediçao,CV232,0),0),PLE!$AA$28*CV232)</f>
        <v>0</v>
      </c>
      <c r="EW232" s="119">
        <f ca="1">IF($K232&lt;&gt;1,IF(ISNUMBER(INDEX(Import.PLE,$K232,EW$16)),IF(INDEX(Import.PLE,$K232,EW$16)&lt;=mediçao,CW232,0),0),PLE!$AA$28*CW232)</f>
        <v>0</v>
      </c>
      <c r="EX232" s="119">
        <f ca="1">IF($K232&lt;&gt;1,IF(ISNUMBER(INDEX(Import.PLE,$K232,EX$16)),IF(INDEX(Import.PLE,$K232,EX$16)&lt;=mediçao,CX232,0),0),PLE!$AA$28*CX232)</f>
        <v>0</v>
      </c>
      <c r="EY232" s="119">
        <f ca="1">IF($K232&lt;&gt;1,IF(ISNUMBER(INDEX(Import.PLE,$K232,EY$16)),IF(INDEX(Import.PLE,$K232,EY$16)&lt;=mediçao,CY232,0),0),PLE!$AA$28*CY232)</f>
        <v>0</v>
      </c>
      <c r="EZ232" s="119">
        <f ca="1">IF($K232&lt;&gt;1,IF(ISNUMBER(INDEX(Import.PLE,$K232,EZ$16)),IF(INDEX(Import.PLE,$K232,EZ$16)&lt;=mediçao,CZ232,0),0),PLE!$AA$28*CZ232)</f>
        <v>0</v>
      </c>
      <c r="FA232" s="119">
        <f ca="1">IF($K232&lt;&gt;1,IF(ISNUMBER(INDEX(Import.PLE,$K232,FA$16)),IF(INDEX(Import.PLE,$K232,FA$16)&lt;=mediçao,DA232,0),0),PLE!$AA$28*DA232)</f>
        <v>0</v>
      </c>
      <c r="FB232" s="119">
        <f ca="1">IF($K232&lt;&gt;1,IF(ISNUMBER(INDEX(Import.PLE,$K232,FB$16)),IF(INDEX(Import.PLE,$K232,FB$16)&lt;=mediçao,DB232,0),0),PLE!$AA$28*DB232)</f>
        <v>0</v>
      </c>
      <c r="FC232" s="119">
        <f ca="1">IF($K232&lt;&gt;1,IF(ISNUMBER(INDEX(Import.PLE,$K232,FC$16)),IF(INDEX(Import.PLE,$K232,FC$16)&lt;=mediçao,DC232,0),0),PLE!$AA$28*DC232)</f>
        <v>0</v>
      </c>
      <c r="FD232" s="119">
        <f ca="1">IF($K232&lt;&gt;1,IF(ISNUMBER(INDEX(Import.PLE,$K232,FD$16)),IF(INDEX(Import.PLE,$K232,FD$16)&lt;=mediçao,DD232,0),0),PLE!$AA$28*DD232)</f>
        <v>0</v>
      </c>
      <c r="FE232" s="119">
        <f ca="1">IF($K232&lt;&gt;1,IF(ISNUMBER(INDEX(Import.PLE,$K232,FE$16)),IF(INDEX(Import.PLE,$K232,FE$16)&lt;=mediçao,DE232,0),0),PLE!$AA$28*DE232)</f>
        <v>0</v>
      </c>
      <c r="FF232" s="119">
        <f ca="1">IF($K232&lt;&gt;1,IF(ISNUMBER(INDEX(Import.PLE,$K232,FF$16)),IF(INDEX(Import.PLE,$K232,FF$16)&lt;=mediçao,DF232,0),0),PLE!$AA$28*DF232)</f>
        <v>0</v>
      </c>
      <c r="FG232" s="119">
        <f ca="1">IF($K232&lt;&gt;1,IF(ISNUMBER(INDEX(Import.PLE,$K232,FG$16)),IF(INDEX(Import.PLE,$K232,FG$16)&lt;=mediçao,DG232,0),0),PLE!$AA$28*DG232)</f>
        <v>0</v>
      </c>
      <c r="FH232" s="119">
        <f ca="1">IF($K232&lt;&gt;1,IF(ISNUMBER(INDEX(Import.PLE,$K232,FH$16)),IF(INDEX(Import.PLE,$K232,FH$16)&lt;=mediçao,DH232,0),0),PLE!$AA$28*DH232)</f>
        <v>0</v>
      </c>
      <c r="FI232" s="119">
        <f ca="1">IF($K232&lt;&gt;1,IF(ISNUMBER(INDEX(Import.PLE,$K232,FI$16)),IF(INDEX(Import.PLE,$K232,FI$16)&lt;=mediçao,DI232,0),0),PLE!$AA$28*DI232)</f>
        <v>0</v>
      </c>
      <c r="FJ232" s="119">
        <f ca="1">IF($K232&lt;&gt;1,IF(ISNUMBER(INDEX(Import.PLE,$K232,FJ$16)),IF(INDEX(Import.PLE,$K232,FJ$16)&lt;=mediçao,DJ232,0),0),PLE!$AA$28*DJ232)</f>
        <v>0</v>
      </c>
    </row>
    <row r="233" spans="2:166" s="88" customFormat="1" ht="11.25" customHeight="1" x14ac:dyDescent="0.35">
      <c r="B233" s="118">
        <f t="shared" ca="1" si="3"/>
        <v>216</v>
      </c>
      <c r="C233" s="83" t="str">
        <f t="shared" si="62"/>
        <v>Serviço</v>
      </c>
      <c r="D233" s="138" t="s">
        <v>584</v>
      </c>
      <c r="E233" s="139" t="s">
        <v>585</v>
      </c>
      <c r="F233" s="137" t="s">
        <v>329</v>
      </c>
      <c r="G233" s="174">
        <f t="shared" si="63"/>
        <v>6</v>
      </c>
      <c r="H233" s="175">
        <f t="shared" si="64"/>
        <v>8.8800000000000008</v>
      </c>
      <c r="I233" s="176">
        <v>53.28</v>
      </c>
      <c r="J233" s="86"/>
      <c r="K233" s="168">
        <f>deactivatedados.form1</f>
        <v>28</v>
      </c>
      <c r="L233" s="167" t="s">
        <v>728</v>
      </c>
      <c r="M233" s="87"/>
      <c r="N233" s="181">
        <v>6</v>
      </c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M233" s="119">
        <f t="shared" ca="1" si="65"/>
        <v>53.28</v>
      </c>
      <c r="BN233" s="119">
        <f t="shared" si="66"/>
        <v>0</v>
      </c>
      <c r="BO233" s="119">
        <f t="shared" si="67"/>
        <v>0</v>
      </c>
      <c r="BP233" s="119">
        <f t="shared" si="68"/>
        <v>0</v>
      </c>
      <c r="BQ233" s="119">
        <f t="shared" si="69"/>
        <v>0</v>
      </c>
      <c r="BR233" s="119">
        <f t="shared" si="70"/>
        <v>0</v>
      </c>
      <c r="BS233" s="119">
        <f t="shared" si="71"/>
        <v>0</v>
      </c>
      <c r="BT233" s="119">
        <f t="shared" si="72"/>
        <v>0</v>
      </c>
      <c r="BU233" s="119">
        <f t="shared" si="73"/>
        <v>0</v>
      </c>
      <c r="BV233" s="119">
        <f t="shared" si="74"/>
        <v>0</v>
      </c>
      <c r="BW233" s="119">
        <f t="shared" si="75"/>
        <v>0</v>
      </c>
      <c r="BX233" s="119">
        <f t="shared" si="76"/>
        <v>0</v>
      </c>
      <c r="BY233" s="119">
        <f t="shared" si="77"/>
        <v>0</v>
      </c>
      <c r="BZ233" s="119">
        <f t="shared" si="78"/>
        <v>0</v>
      </c>
      <c r="CA233" s="119">
        <f t="shared" si="79"/>
        <v>0</v>
      </c>
      <c r="CB233" s="119">
        <f t="shared" si="80"/>
        <v>0</v>
      </c>
      <c r="CC233" s="119">
        <f t="shared" si="81"/>
        <v>0</v>
      </c>
      <c r="CD233" s="119">
        <f t="shared" si="82"/>
        <v>0</v>
      </c>
      <c r="CE233" s="119">
        <f t="shared" si="83"/>
        <v>0</v>
      </c>
      <c r="CF233" s="119">
        <f t="shared" si="84"/>
        <v>0</v>
      </c>
      <c r="CG233" s="119">
        <f t="shared" si="85"/>
        <v>0</v>
      </c>
      <c r="CH233" s="119">
        <f t="shared" si="86"/>
        <v>0</v>
      </c>
      <c r="CI233" s="119">
        <f t="shared" si="87"/>
        <v>0</v>
      </c>
      <c r="CJ233" s="119">
        <f t="shared" si="88"/>
        <v>0</v>
      </c>
      <c r="CK233" s="119">
        <f t="shared" si="89"/>
        <v>0</v>
      </c>
      <c r="CL233" s="119">
        <f t="shared" si="90"/>
        <v>0</v>
      </c>
      <c r="CM233" s="119">
        <f t="shared" si="91"/>
        <v>0</v>
      </c>
      <c r="CN233" s="119">
        <f t="shared" si="92"/>
        <v>0</v>
      </c>
      <c r="CO233" s="119">
        <f t="shared" si="93"/>
        <v>0</v>
      </c>
      <c r="CP233" s="119">
        <f t="shared" si="94"/>
        <v>0</v>
      </c>
      <c r="CQ233" s="119">
        <f t="shared" si="95"/>
        <v>0</v>
      </c>
      <c r="CR233" s="119">
        <f t="shared" si="96"/>
        <v>0</v>
      </c>
      <c r="CS233" s="119">
        <f t="shared" si="97"/>
        <v>0</v>
      </c>
      <c r="CT233" s="119">
        <f t="shared" si="98"/>
        <v>0</v>
      </c>
      <c r="CU233" s="119">
        <f t="shared" si="99"/>
        <v>0</v>
      </c>
      <c r="CV233" s="119">
        <f t="shared" si="100"/>
        <v>0</v>
      </c>
      <c r="CW233" s="119">
        <f t="shared" si="101"/>
        <v>0</v>
      </c>
      <c r="CX233" s="119">
        <f t="shared" si="102"/>
        <v>0</v>
      </c>
      <c r="CY233" s="119">
        <f t="shared" si="103"/>
        <v>0</v>
      </c>
      <c r="CZ233" s="119">
        <f t="shared" si="104"/>
        <v>0</v>
      </c>
      <c r="DA233" s="119">
        <f t="shared" si="105"/>
        <v>0</v>
      </c>
      <c r="DB233" s="119">
        <f t="shared" si="106"/>
        <v>0</v>
      </c>
      <c r="DC233" s="119">
        <f t="shared" si="107"/>
        <v>0</v>
      </c>
      <c r="DD233" s="119">
        <f t="shared" si="108"/>
        <v>0</v>
      </c>
      <c r="DE233" s="119">
        <f t="shared" si="109"/>
        <v>0</v>
      </c>
      <c r="DF233" s="119">
        <f t="shared" si="110"/>
        <v>0</v>
      </c>
      <c r="DG233" s="119">
        <f t="shared" si="111"/>
        <v>0</v>
      </c>
      <c r="DH233" s="119">
        <f t="shared" si="112"/>
        <v>0</v>
      </c>
      <c r="DI233" s="119">
        <f t="shared" si="113"/>
        <v>0</v>
      </c>
      <c r="DJ233" s="119">
        <f t="shared" si="114"/>
        <v>0</v>
      </c>
      <c r="DK233" s="126" t="str">
        <f t="shared" si="115"/>
        <v>2</v>
      </c>
      <c r="DL233" s="126">
        <f t="shared" ca="1" si="116"/>
        <v>0</v>
      </c>
      <c r="DM233" s="119">
        <f ca="1">IF($K233&lt;&gt;1,IF(ISNUMBER(INDEX(Import.PLE,$K233,DM$16)),IF(INDEX(Import.PLE,$K233,DM$16)&lt;=mediçao,BM233,0),0),PLE!$AA$28*BM233)</f>
        <v>0</v>
      </c>
      <c r="DN233" s="119">
        <f ca="1">IF($K233&lt;&gt;1,IF(ISNUMBER(INDEX(Import.PLE,$K233,DN$16)),IF(INDEX(Import.PLE,$K233,DN$16)&lt;=mediçao,BN233,0),0),PLE!$AA$28*BN233)</f>
        <v>0</v>
      </c>
      <c r="DO233" s="119">
        <f ca="1">IF($K233&lt;&gt;1,IF(ISNUMBER(INDEX(Import.PLE,$K233,DO$16)),IF(INDEX(Import.PLE,$K233,DO$16)&lt;=mediçao,BO233,0),0),PLE!$AA$28*BO233)</f>
        <v>0</v>
      </c>
      <c r="DP233" s="119">
        <f ca="1">IF($K233&lt;&gt;1,IF(ISNUMBER(INDEX(Import.PLE,$K233,DP$16)),IF(INDEX(Import.PLE,$K233,DP$16)&lt;=mediçao,BP233,0),0),PLE!$AA$28*BP233)</f>
        <v>0</v>
      </c>
      <c r="DQ233" s="119">
        <f ca="1">IF($K233&lt;&gt;1,IF(ISNUMBER(INDEX(Import.PLE,$K233,DQ$16)),IF(INDEX(Import.PLE,$K233,DQ$16)&lt;=mediçao,BQ233,0),0),PLE!$AA$28*BQ233)</f>
        <v>0</v>
      </c>
      <c r="DR233" s="119">
        <f ca="1">IF($K233&lt;&gt;1,IF(ISNUMBER(INDEX(Import.PLE,$K233,DR$16)),IF(INDEX(Import.PLE,$K233,DR$16)&lt;=mediçao,BR233,0),0),PLE!$AA$28*BR233)</f>
        <v>0</v>
      </c>
      <c r="DS233" s="119">
        <f ca="1">IF($K233&lt;&gt;1,IF(ISNUMBER(INDEX(Import.PLE,$K233,DS$16)),IF(INDEX(Import.PLE,$K233,DS$16)&lt;=mediçao,BS233,0),0),PLE!$AA$28*BS233)</f>
        <v>0</v>
      </c>
      <c r="DT233" s="119">
        <f ca="1">IF($K233&lt;&gt;1,IF(ISNUMBER(INDEX(Import.PLE,$K233,DT$16)),IF(INDEX(Import.PLE,$K233,DT$16)&lt;=mediçao,BT233,0),0),PLE!$AA$28*BT233)</f>
        <v>0</v>
      </c>
      <c r="DU233" s="119">
        <f ca="1">IF($K233&lt;&gt;1,IF(ISNUMBER(INDEX(Import.PLE,$K233,DU$16)),IF(INDEX(Import.PLE,$K233,DU$16)&lt;=mediçao,BU233,0),0),PLE!$AA$28*BU233)</f>
        <v>0</v>
      </c>
      <c r="DV233" s="119">
        <f ca="1">IF($K233&lt;&gt;1,IF(ISNUMBER(INDEX(Import.PLE,$K233,DV$16)),IF(INDEX(Import.PLE,$K233,DV$16)&lt;=mediçao,BV233,0),0),PLE!$AA$28*BV233)</f>
        <v>0</v>
      </c>
      <c r="DW233" s="119">
        <f ca="1">IF($K233&lt;&gt;1,IF(ISNUMBER(INDEX(Import.PLE,$K233,DW$16)),IF(INDEX(Import.PLE,$K233,DW$16)&lt;=mediçao,BW233,0),0),PLE!$AA$28*BW233)</f>
        <v>0</v>
      </c>
      <c r="DX233" s="119">
        <f ca="1">IF($K233&lt;&gt;1,IF(ISNUMBER(INDEX(Import.PLE,$K233,DX$16)),IF(INDEX(Import.PLE,$K233,DX$16)&lt;=mediçao,BX233,0),0),PLE!$AA$28*BX233)</f>
        <v>0</v>
      </c>
      <c r="DY233" s="119">
        <f ca="1">IF($K233&lt;&gt;1,IF(ISNUMBER(INDEX(Import.PLE,$K233,DY$16)),IF(INDEX(Import.PLE,$K233,DY$16)&lt;=mediçao,BY233,0),0),PLE!$AA$28*BY233)</f>
        <v>0</v>
      </c>
      <c r="DZ233" s="119">
        <f ca="1">IF($K233&lt;&gt;1,IF(ISNUMBER(INDEX(Import.PLE,$K233,DZ$16)),IF(INDEX(Import.PLE,$K233,DZ$16)&lt;=mediçao,BZ233,0),0),PLE!$AA$28*BZ233)</f>
        <v>0</v>
      </c>
      <c r="EA233" s="119">
        <f ca="1">IF($K233&lt;&gt;1,IF(ISNUMBER(INDEX(Import.PLE,$K233,EA$16)),IF(INDEX(Import.PLE,$K233,EA$16)&lt;=mediçao,CA233,0),0),PLE!$AA$28*CA233)</f>
        <v>0</v>
      </c>
      <c r="EB233" s="119">
        <f ca="1">IF($K233&lt;&gt;1,IF(ISNUMBER(INDEX(Import.PLE,$K233,EB$16)),IF(INDEX(Import.PLE,$K233,EB$16)&lt;=mediçao,CB233,0),0),PLE!$AA$28*CB233)</f>
        <v>0</v>
      </c>
      <c r="EC233" s="119">
        <f ca="1">IF($K233&lt;&gt;1,IF(ISNUMBER(INDEX(Import.PLE,$K233,EC$16)),IF(INDEX(Import.PLE,$K233,EC$16)&lt;=mediçao,CC233,0),0),PLE!$AA$28*CC233)</f>
        <v>0</v>
      </c>
      <c r="ED233" s="119">
        <f ca="1">IF($K233&lt;&gt;1,IF(ISNUMBER(INDEX(Import.PLE,$K233,ED$16)),IF(INDEX(Import.PLE,$K233,ED$16)&lt;=mediçao,CD233,0),0),PLE!$AA$28*CD233)</f>
        <v>0</v>
      </c>
      <c r="EE233" s="119">
        <f ca="1">IF($K233&lt;&gt;1,IF(ISNUMBER(INDEX(Import.PLE,$K233,EE$16)),IF(INDEX(Import.PLE,$K233,EE$16)&lt;=mediçao,CE233,0),0),PLE!$AA$28*CE233)</f>
        <v>0</v>
      </c>
      <c r="EF233" s="119">
        <f ca="1">IF($K233&lt;&gt;1,IF(ISNUMBER(INDEX(Import.PLE,$K233,EF$16)),IF(INDEX(Import.PLE,$K233,EF$16)&lt;=mediçao,CF233,0),0),PLE!$AA$28*CF233)</f>
        <v>0</v>
      </c>
      <c r="EG233" s="119">
        <f ca="1">IF($K233&lt;&gt;1,IF(ISNUMBER(INDEX(Import.PLE,$K233,EG$16)),IF(INDEX(Import.PLE,$K233,EG$16)&lt;=mediçao,CG233,0),0),PLE!$AA$28*CG233)</f>
        <v>0</v>
      </c>
      <c r="EH233" s="119">
        <f ca="1">IF($K233&lt;&gt;1,IF(ISNUMBER(INDEX(Import.PLE,$K233,EH$16)),IF(INDEX(Import.PLE,$K233,EH$16)&lt;=mediçao,CH233,0),0),PLE!$AA$28*CH233)</f>
        <v>0</v>
      </c>
      <c r="EI233" s="119">
        <f ca="1">IF($K233&lt;&gt;1,IF(ISNUMBER(INDEX(Import.PLE,$K233,EI$16)),IF(INDEX(Import.PLE,$K233,EI$16)&lt;=mediçao,CI233,0),0),PLE!$AA$28*CI233)</f>
        <v>0</v>
      </c>
      <c r="EJ233" s="119">
        <f ca="1">IF($K233&lt;&gt;1,IF(ISNUMBER(INDEX(Import.PLE,$K233,EJ$16)),IF(INDEX(Import.PLE,$K233,EJ$16)&lt;=mediçao,CJ233,0),0),PLE!$AA$28*CJ233)</f>
        <v>0</v>
      </c>
      <c r="EK233" s="119">
        <f ca="1">IF($K233&lt;&gt;1,IF(ISNUMBER(INDEX(Import.PLE,$K233,EK$16)),IF(INDEX(Import.PLE,$K233,EK$16)&lt;=mediçao,CK233,0),0),PLE!$AA$28*CK233)</f>
        <v>0</v>
      </c>
      <c r="EL233" s="119">
        <f ca="1">IF($K233&lt;&gt;1,IF(ISNUMBER(INDEX(Import.PLE,$K233,EL$16)),IF(INDEX(Import.PLE,$K233,EL$16)&lt;=mediçao,CL233,0),0),PLE!$AA$28*CL233)</f>
        <v>0</v>
      </c>
      <c r="EM233" s="119">
        <f ca="1">IF($K233&lt;&gt;1,IF(ISNUMBER(INDEX(Import.PLE,$K233,EM$16)),IF(INDEX(Import.PLE,$K233,EM$16)&lt;=mediçao,CM233,0),0),PLE!$AA$28*CM233)</f>
        <v>0</v>
      </c>
      <c r="EN233" s="119">
        <f ca="1">IF($K233&lt;&gt;1,IF(ISNUMBER(INDEX(Import.PLE,$K233,EN$16)),IF(INDEX(Import.PLE,$K233,EN$16)&lt;=mediçao,CN233,0),0),PLE!$AA$28*CN233)</f>
        <v>0</v>
      </c>
      <c r="EO233" s="119">
        <f ca="1">IF($K233&lt;&gt;1,IF(ISNUMBER(INDEX(Import.PLE,$K233,EO$16)),IF(INDEX(Import.PLE,$K233,EO$16)&lt;=mediçao,CO233,0),0),PLE!$AA$28*CO233)</f>
        <v>0</v>
      </c>
      <c r="EP233" s="119">
        <f ca="1">IF($K233&lt;&gt;1,IF(ISNUMBER(INDEX(Import.PLE,$K233,EP$16)),IF(INDEX(Import.PLE,$K233,EP$16)&lt;=mediçao,CP233,0),0),PLE!$AA$28*CP233)</f>
        <v>0</v>
      </c>
      <c r="EQ233" s="119">
        <f ca="1">IF($K233&lt;&gt;1,IF(ISNUMBER(INDEX(Import.PLE,$K233,EQ$16)),IF(INDEX(Import.PLE,$K233,EQ$16)&lt;=mediçao,CQ233,0),0),PLE!$AA$28*CQ233)</f>
        <v>0</v>
      </c>
      <c r="ER233" s="119">
        <f ca="1">IF($K233&lt;&gt;1,IF(ISNUMBER(INDEX(Import.PLE,$K233,ER$16)),IF(INDEX(Import.PLE,$K233,ER$16)&lt;=mediçao,CR233,0),0),PLE!$AA$28*CR233)</f>
        <v>0</v>
      </c>
      <c r="ES233" s="119">
        <f ca="1">IF($K233&lt;&gt;1,IF(ISNUMBER(INDEX(Import.PLE,$K233,ES$16)),IF(INDEX(Import.PLE,$K233,ES$16)&lt;=mediçao,CS233,0),0),PLE!$AA$28*CS233)</f>
        <v>0</v>
      </c>
      <c r="ET233" s="119">
        <f ca="1">IF($K233&lt;&gt;1,IF(ISNUMBER(INDEX(Import.PLE,$K233,ET$16)),IF(INDEX(Import.PLE,$K233,ET$16)&lt;=mediçao,CT233,0),0),PLE!$AA$28*CT233)</f>
        <v>0</v>
      </c>
      <c r="EU233" s="119">
        <f ca="1">IF($K233&lt;&gt;1,IF(ISNUMBER(INDEX(Import.PLE,$K233,EU$16)),IF(INDEX(Import.PLE,$K233,EU$16)&lt;=mediçao,CU233,0),0),PLE!$AA$28*CU233)</f>
        <v>0</v>
      </c>
      <c r="EV233" s="119">
        <f ca="1">IF($K233&lt;&gt;1,IF(ISNUMBER(INDEX(Import.PLE,$K233,EV$16)),IF(INDEX(Import.PLE,$K233,EV$16)&lt;=mediçao,CV233,0),0),PLE!$AA$28*CV233)</f>
        <v>0</v>
      </c>
      <c r="EW233" s="119">
        <f ca="1">IF($K233&lt;&gt;1,IF(ISNUMBER(INDEX(Import.PLE,$K233,EW$16)),IF(INDEX(Import.PLE,$K233,EW$16)&lt;=mediçao,CW233,0),0),PLE!$AA$28*CW233)</f>
        <v>0</v>
      </c>
      <c r="EX233" s="119">
        <f ca="1">IF($K233&lt;&gt;1,IF(ISNUMBER(INDEX(Import.PLE,$K233,EX$16)),IF(INDEX(Import.PLE,$K233,EX$16)&lt;=mediçao,CX233,0),0),PLE!$AA$28*CX233)</f>
        <v>0</v>
      </c>
      <c r="EY233" s="119">
        <f ca="1">IF($K233&lt;&gt;1,IF(ISNUMBER(INDEX(Import.PLE,$K233,EY$16)),IF(INDEX(Import.PLE,$K233,EY$16)&lt;=mediçao,CY233,0),0),PLE!$AA$28*CY233)</f>
        <v>0</v>
      </c>
      <c r="EZ233" s="119">
        <f ca="1">IF($K233&lt;&gt;1,IF(ISNUMBER(INDEX(Import.PLE,$K233,EZ$16)),IF(INDEX(Import.PLE,$K233,EZ$16)&lt;=mediçao,CZ233,0),0),PLE!$AA$28*CZ233)</f>
        <v>0</v>
      </c>
      <c r="FA233" s="119">
        <f ca="1">IF($K233&lt;&gt;1,IF(ISNUMBER(INDEX(Import.PLE,$K233,FA$16)),IF(INDEX(Import.PLE,$K233,FA$16)&lt;=mediçao,DA233,0),0),PLE!$AA$28*DA233)</f>
        <v>0</v>
      </c>
      <c r="FB233" s="119">
        <f ca="1">IF($K233&lt;&gt;1,IF(ISNUMBER(INDEX(Import.PLE,$K233,FB$16)),IF(INDEX(Import.PLE,$K233,FB$16)&lt;=mediçao,DB233,0),0),PLE!$AA$28*DB233)</f>
        <v>0</v>
      </c>
      <c r="FC233" s="119">
        <f ca="1">IF($K233&lt;&gt;1,IF(ISNUMBER(INDEX(Import.PLE,$K233,FC$16)),IF(INDEX(Import.PLE,$K233,FC$16)&lt;=mediçao,DC233,0),0),PLE!$AA$28*DC233)</f>
        <v>0</v>
      </c>
      <c r="FD233" s="119">
        <f ca="1">IF($K233&lt;&gt;1,IF(ISNUMBER(INDEX(Import.PLE,$K233,FD$16)),IF(INDEX(Import.PLE,$K233,FD$16)&lt;=mediçao,DD233,0),0),PLE!$AA$28*DD233)</f>
        <v>0</v>
      </c>
      <c r="FE233" s="119">
        <f ca="1">IF($K233&lt;&gt;1,IF(ISNUMBER(INDEX(Import.PLE,$K233,FE$16)),IF(INDEX(Import.PLE,$K233,FE$16)&lt;=mediçao,DE233,0),0),PLE!$AA$28*DE233)</f>
        <v>0</v>
      </c>
      <c r="FF233" s="119">
        <f ca="1">IF($K233&lt;&gt;1,IF(ISNUMBER(INDEX(Import.PLE,$K233,FF$16)),IF(INDEX(Import.PLE,$K233,FF$16)&lt;=mediçao,DF233,0),0),PLE!$AA$28*DF233)</f>
        <v>0</v>
      </c>
      <c r="FG233" s="119">
        <f ca="1">IF($K233&lt;&gt;1,IF(ISNUMBER(INDEX(Import.PLE,$K233,FG$16)),IF(INDEX(Import.PLE,$K233,FG$16)&lt;=mediçao,DG233,0),0),PLE!$AA$28*DG233)</f>
        <v>0</v>
      </c>
      <c r="FH233" s="119">
        <f ca="1">IF($K233&lt;&gt;1,IF(ISNUMBER(INDEX(Import.PLE,$K233,FH$16)),IF(INDEX(Import.PLE,$K233,FH$16)&lt;=mediçao,DH233,0),0),PLE!$AA$28*DH233)</f>
        <v>0</v>
      </c>
      <c r="FI233" s="119">
        <f ca="1">IF($K233&lt;&gt;1,IF(ISNUMBER(INDEX(Import.PLE,$K233,FI$16)),IF(INDEX(Import.PLE,$K233,FI$16)&lt;=mediçao,DI233,0),0),PLE!$AA$28*DI233)</f>
        <v>0</v>
      </c>
      <c r="FJ233" s="119">
        <f ca="1">IF($K233&lt;&gt;1,IF(ISNUMBER(INDEX(Import.PLE,$K233,FJ$16)),IF(INDEX(Import.PLE,$K233,FJ$16)&lt;=mediçao,DJ233,0),0),PLE!$AA$28*DJ233)</f>
        <v>0</v>
      </c>
    </row>
    <row r="234" spans="2:166" s="88" customFormat="1" ht="11.25" customHeight="1" x14ac:dyDescent="0.35">
      <c r="B234" s="118">
        <f t="shared" ca="1" si="3"/>
        <v>217</v>
      </c>
      <c r="C234" s="83" t="str">
        <f t="shared" si="62"/>
        <v>Serviço</v>
      </c>
      <c r="D234" s="138" t="s">
        <v>586</v>
      </c>
      <c r="E234" s="139" t="s">
        <v>587</v>
      </c>
      <c r="F234" s="137" t="s">
        <v>204</v>
      </c>
      <c r="G234" s="174">
        <f t="shared" si="63"/>
        <v>0.95</v>
      </c>
      <c r="H234" s="175">
        <f t="shared" si="64"/>
        <v>11.726315789473686</v>
      </c>
      <c r="I234" s="176">
        <v>11.14</v>
      </c>
      <c r="J234" s="86"/>
      <c r="K234" s="168">
        <f>deactivatedados.form1</f>
        <v>28</v>
      </c>
      <c r="L234" s="167" t="s">
        <v>728</v>
      </c>
      <c r="M234" s="87"/>
      <c r="N234" s="181">
        <v>0.95</v>
      </c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M234" s="119">
        <f t="shared" ca="1" si="65"/>
        <v>11.14</v>
      </c>
      <c r="BN234" s="119">
        <f t="shared" si="66"/>
        <v>0</v>
      </c>
      <c r="BO234" s="119">
        <f t="shared" si="67"/>
        <v>0</v>
      </c>
      <c r="BP234" s="119">
        <f t="shared" si="68"/>
        <v>0</v>
      </c>
      <c r="BQ234" s="119">
        <f t="shared" si="69"/>
        <v>0</v>
      </c>
      <c r="BR234" s="119">
        <f t="shared" si="70"/>
        <v>0</v>
      </c>
      <c r="BS234" s="119">
        <f t="shared" si="71"/>
        <v>0</v>
      </c>
      <c r="BT234" s="119">
        <f t="shared" si="72"/>
        <v>0</v>
      </c>
      <c r="BU234" s="119">
        <f t="shared" si="73"/>
        <v>0</v>
      </c>
      <c r="BV234" s="119">
        <f t="shared" si="74"/>
        <v>0</v>
      </c>
      <c r="BW234" s="119">
        <f t="shared" si="75"/>
        <v>0</v>
      </c>
      <c r="BX234" s="119">
        <f t="shared" si="76"/>
        <v>0</v>
      </c>
      <c r="BY234" s="119">
        <f t="shared" si="77"/>
        <v>0</v>
      </c>
      <c r="BZ234" s="119">
        <f t="shared" si="78"/>
        <v>0</v>
      </c>
      <c r="CA234" s="119">
        <f t="shared" si="79"/>
        <v>0</v>
      </c>
      <c r="CB234" s="119">
        <f t="shared" si="80"/>
        <v>0</v>
      </c>
      <c r="CC234" s="119">
        <f t="shared" si="81"/>
        <v>0</v>
      </c>
      <c r="CD234" s="119">
        <f t="shared" si="82"/>
        <v>0</v>
      </c>
      <c r="CE234" s="119">
        <f t="shared" si="83"/>
        <v>0</v>
      </c>
      <c r="CF234" s="119">
        <f t="shared" si="84"/>
        <v>0</v>
      </c>
      <c r="CG234" s="119">
        <f t="shared" si="85"/>
        <v>0</v>
      </c>
      <c r="CH234" s="119">
        <f t="shared" si="86"/>
        <v>0</v>
      </c>
      <c r="CI234" s="119">
        <f t="shared" si="87"/>
        <v>0</v>
      </c>
      <c r="CJ234" s="119">
        <f t="shared" si="88"/>
        <v>0</v>
      </c>
      <c r="CK234" s="119">
        <f t="shared" si="89"/>
        <v>0</v>
      </c>
      <c r="CL234" s="119">
        <f t="shared" si="90"/>
        <v>0</v>
      </c>
      <c r="CM234" s="119">
        <f t="shared" si="91"/>
        <v>0</v>
      </c>
      <c r="CN234" s="119">
        <f t="shared" si="92"/>
        <v>0</v>
      </c>
      <c r="CO234" s="119">
        <f t="shared" si="93"/>
        <v>0</v>
      </c>
      <c r="CP234" s="119">
        <f t="shared" si="94"/>
        <v>0</v>
      </c>
      <c r="CQ234" s="119">
        <f t="shared" si="95"/>
        <v>0</v>
      </c>
      <c r="CR234" s="119">
        <f t="shared" si="96"/>
        <v>0</v>
      </c>
      <c r="CS234" s="119">
        <f t="shared" si="97"/>
        <v>0</v>
      </c>
      <c r="CT234" s="119">
        <f t="shared" si="98"/>
        <v>0</v>
      </c>
      <c r="CU234" s="119">
        <f t="shared" si="99"/>
        <v>0</v>
      </c>
      <c r="CV234" s="119">
        <f t="shared" si="100"/>
        <v>0</v>
      </c>
      <c r="CW234" s="119">
        <f t="shared" si="101"/>
        <v>0</v>
      </c>
      <c r="CX234" s="119">
        <f t="shared" si="102"/>
        <v>0</v>
      </c>
      <c r="CY234" s="119">
        <f t="shared" si="103"/>
        <v>0</v>
      </c>
      <c r="CZ234" s="119">
        <f t="shared" si="104"/>
        <v>0</v>
      </c>
      <c r="DA234" s="119">
        <f t="shared" si="105"/>
        <v>0</v>
      </c>
      <c r="DB234" s="119">
        <f t="shared" si="106"/>
        <v>0</v>
      </c>
      <c r="DC234" s="119">
        <f t="shared" si="107"/>
        <v>0</v>
      </c>
      <c r="DD234" s="119">
        <f t="shared" si="108"/>
        <v>0</v>
      </c>
      <c r="DE234" s="119">
        <f t="shared" si="109"/>
        <v>0</v>
      </c>
      <c r="DF234" s="119">
        <f t="shared" si="110"/>
        <v>0</v>
      </c>
      <c r="DG234" s="119">
        <f t="shared" si="111"/>
        <v>0</v>
      </c>
      <c r="DH234" s="119">
        <f t="shared" si="112"/>
        <v>0</v>
      </c>
      <c r="DI234" s="119">
        <f t="shared" si="113"/>
        <v>0</v>
      </c>
      <c r="DJ234" s="119">
        <f t="shared" si="114"/>
        <v>0</v>
      </c>
      <c r="DK234" s="126" t="str">
        <f t="shared" si="115"/>
        <v>2</v>
      </c>
      <c r="DL234" s="126">
        <f t="shared" ca="1" si="116"/>
        <v>0</v>
      </c>
      <c r="DM234" s="119">
        <f ca="1">IF($K234&lt;&gt;1,IF(ISNUMBER(INDEX(Import.PLE,$K234,DM$16)),IF(INDEX(Import.PLE,$K234,DM$16)&lt;=mediçao,BM234,0),0),PLE!$AA$28*BM234)</f>
        <v>0</v>
      </c>
      <c r="DN234" s="119">
        <f ca="1">IF($K234&lt;&gt;1,IF(ISNUMBER(INDEX(Import.PLE,$K234,DN$16)),IF(INDEX(Import.PLE,$K234,DN$16)&lt;=mediçao,BN234,0),0),PLE!$AA$28*BN234)</f>
        <v>0</v>
      </c>
      <c r="DO234" s="119">
        <f ca="1">IF($K234&lt;&gt;1,IF(ISNUMBER(INDEX(Import.PLE,$K234,DO$16)),IF(INDEX(Import.PLE,$K234,DO$16)&lt;=mediçao,BO234,0),0),PLE!$AA$28*BO234)</f>
        <v>0</v>
      </c>
      <c r="DP234" s="119">
        <f ca="1">IF($K234&lt;&gt;1,IF(ISNUMBER(INDEX(Import.PLE,$K234,DP$16)),IF(INDEX(Import.PLE,$K234,DP$16)&lt;=mediçao,BP234,0),0),PLE!$AA$28*BP234)</f>
        <v>0</v>
      </c>
      <c r="DQ234" s="119">
        <f ca="1">IF($K234&lt;&gt;1,IF(ISNUMBER(INDEX(Import.PLE,$K234,DQ$16)),IF(INDEX(Import.PLE,$K234,DQ$16)&lt;=mediçao,BQ234,0),0),PLE!$AA$28*BQ234)</f>
        <v>0</v>
      </c>
      <c r="DR234" s="119">
        <f ca="1">IF($K234&lt;&gt;1,IF(ISNUMBER(INDEX(Import.PLE,$K234,DR$16)),IF(INDEX(Import.PLE,$K234,DR$16)&lt;=mediçao,BR234,0),0),PLE!$AA$28*BR234)</f>
        <v>0</v>
      </c>
      <c r="DS234" s="119">
        <f ca="1">IF($K234&lt;&gt;1,IF(ISNUMBER(INDEX(Import.PLE,$K234,DS$16)),IF(INDEX(Import.PLE,$K234,DS$16)&lt;=mediçao,BS234,0),0),PLE!$AA$28*BS234)</f>
        <v>0</v>
      </c>
      <c r="DT234" s="119">
        <f ca="1">IF($K234&lt;&gt;1,IF(ISNUMBER(INDEX(Import.PLE,$K234,DT$16)),IF(INDEX(Import.PLE,$K234,DT$16)&lt;=mediçao,BT234,0),0),PLE!$AA$28*BT234)</f>
        <v>0</v>
      </c>
      <c r="DU234" s="119">
        <f ca="1">IF($K234&lt;&gt;1,IF(ISNUMBER(INDEX(Import.PLE,$K234,DU$16)),IF(INDEX(Import.PLE,$K234,DU$16)&lt;=mediçao,BU234,0),0),PLE!$AA$28*BU234)</f>
        <v>0</v>
      </c>
      <c r="DV234" s="119">
        <f ca="1">IF($K234&lt;&gt;1,IF(ISNUMBER(INDEX(Import.PLE,$K234,DV$16)),IF(INDEX(Import.PLE,$K234,DV$16)&lt;=mediçao,BV234,0),0),PLE!$AA$28*BV234)</f>
        <v>0</v>
      </c>
      <c r="DW234" s="119">
        <f ca="1">IF($K234&lt;&gt;1,IF(ISNUMBER(INDEX(Import.PLE,$K234,DW$16)),IF(INDEX(Import.PLE,$K234,DW$16)&lt;=mediçao,BW234,0),0),PLE!$AA$28*BW234)</f>
        <v>0</v>
      </c>
      <c r="DX234" s="119">
        <f ca="1">IF($K234&lt;&gt;1,IF(ISNUMBER(INDEX(Import.PLE,$K234,DX$16)),IF(INDEX(Import.PLE,$K234,DX$16)&lt;=mediçao,BX234,0),0),PLE!$AA$28*BX234)</f>
        <v>0</v>
      </c>
      <c r="DY234" s="119">
        <f ca="1">IF($K234&lt;&gt;1,IF(ISNUMBER(INDEX(Import.PLE,$K234,DY$16)),IF(INDEX(Import.PLE,$K234,DY$16)&lt;=mediçao,BY234,0),0),PLE!$AA$28*BY234)</f>
        <v>0</v>
      </c>
      <c r="DZ234" s="119">
        <f ca="1">IF($K234&lt;&gt;1,IF(ISNUMBER(INDEX(Import.PLE,$K234,DZ$16)),IF(INDEX(Import.PLE,$K234,DZ$16)&lt;=mediçao,BZ234,0),0),PLE!$AA$28*BZ234)</f>
        <v>0</v>
      </c>
      <c r="EA234" s="119">
        <f ca="1">IF($K234&lt;&gt;1,IF(ISNUMBER(INDEX(Import.PLE,$K234,EA$16)),IF(INDEX(Import.PLE,$K234,EA$16)&lt;=mediçao,CA234,0),0),PLE!$AA$28*CA234)</f>
        <v>0</v>
      </c>
      <c r="EB234" s="119">
        <f ca="1">IF($K234&lt;&gt;1,IF(ISNUMBER(INDEX(Import.PLE,$K234,EB$16)),IF(INDEX(Import.PLE,$K234,EB$16)&lt;=mediçao,CB234,0),0),PLE!$AA$28*CB234)</f>
        <v>0</v>
      </c>
      <c r="EC234" s="119">
        <f ca="1">IF($K234&lt;&gt;1,IF(ISNUMBER(INDEX(Import.PLE,$K234,EC$16)),IF(INDEX(Import.PLE,$K234,EC$16)&lt;=mediçao,CC234,0),0),PLE!$AA$28*CC234)</f>
        <v>0</v>
      </c>
      <c r="ED234" s="119">
        <f ca="1">IF($K234&lt;&gt;1,IF(ISNUMBER(INDEX(Import.PLE,$K234,ED$16)),IF(INDEX(Import.PLE,$K234,ED$16)&lt;=mediçao,CD234,0),0),PLE!$AA$28*CD234)</f>
        <v>0</v>
      </c>
      <c r="EE234" s="119">
        <f ca="1">IF($K234&lt;&gt;1,IF(ISNUMBER(INDEX(Import.PLE,$K234,EE$16)),IF(INDEX(Import.PLE,$K234,EE$16)&lt;=mediçao,CE234,0),0),PLE!$AA$28*CE234)</f>
        <v>0</v>
      </c>
      <c r="EF234" s="119">
        <f ca="1">IF($K234&lt;&gt;1,IF(ISNUMBER(INDEX(Import.PLE,$K234,EF$16)),IF(INDEX(Import.PLE,$K234,EF$16)&lt;=mediçao,CF234,0),0),PLE!$AA$28*CF234)</f>
        <v>0</v>
      </c>
      <c r="EG234" s="119">
        <f ca="1">IF($K234&lt;&gt;1,IF(ISNUMBER(INDEX(Import.PLE,$K234,EG$16)),IF(INDEX(Import.PLE,$K234,EG$16)&lt;=mediçao,CG234,0),0),PLE!$AA$28*CG234)</f>
        <v>0</v>
      </c>
      <c r="EH234" s="119">
        <f ca="1">IF($K234&lt;&gt;1,IF(ISNUMBER(INDEX(Import.PLE,$K234,EH$16)),IF(INDEX(Import.PLE,$K234,EH$16)&lt;=mediçao,CH234,0),0),PLE!$AA$28*CH234)</f>
        <v>0</v>
      </c>
      <c r="EI234" s="119">
        <f ca="1">IF($K234&lt;&gt;1,IF(ISNUMBER(INDEX(Import.PLE,$K234,EI$16)),IF(INDEX(Import.PLE,$K234,EI$16)&lt;=mediçao,CI234,0),0),PLE!$AA$28*CI234)</f>
        <v>0</v>
      </c>
      <c r="EJ234" s="119">
        <f ca="1">IF($K234&lt;&gt;1,IF(ISNUMBER(INDEX(Import.PLE,$K234,EJ$16)),IF(INDEX(Import.PLE,$K234,EJ$16)&lt;=mediçao,CJ234,0),0),PLE!$AA$28*CJ234)</f>
        <v>0</v>
      </c>
      <c r="EK234" s="119">
        <f ca="1">IF($K234&lt;&gt;1,IF(ISNUMBER(INDEX(Import.PLE,$K234,EK$16)),IF(INDEX(Import.PLE,$K234,EK$16)&lt;=mediçao,CK234,0),0),PLE!$AA$28*CK234)</f>
        <v>0</v>
      </c>
      <c r="EL234" s="119">
        <f ca="1">IF($K234&lt;&gt;1,IF(ISNUMBER(INDEX(Import.PLE,$K234,EL$16)),IF(INDEX(Import.PLE,$K234,EL$16)&lt;=mediçao,CL234,0),0),PLE!$AA$28*CL234)</f>
        <v>0</v>
      </c>
      <c r="EM234" s="119">
        <f ca="1">IF($K234&lt;&gt;1,IF(ISNUMBER(INDEX(Import.PLE,$K234,EM$16)),IF(INDEX(Import.PLE,$K234,EM$16)&lt;=mediçao,CM234,0),0),PLE!$AA$28*CM234)</f>
        <v>0</v>
      </c>
      <c r="EN234" s="119">
        <f ca="1">IF($K234&lt;&gt;1,IF(ISNUMBER(INDEX(Import.PLE,$K234,EN$16)),IF(INDEX(Import.PLE,$K234,EN$16)&lt;=mediçao,CN234,0),0),PLE!$AA$28*CN234)</f>
        <v>0</v>
      </c>
      <c r="EO234" s="119">
        <f ca="1">IF($K234&lt;&gt;1,IF(ISNUMBER(INDEX(Import.PLE,$K234,EO$16)),IF(INDEX(Import.PLE,$K234,EO$16)&lt;=mediçao,CO234,0),0),PLE!$AA$28*CO234)</f>
        <v>0</v>
      </c>
      <c r="EP234" s="119">
        <f ca="1">IF($K234&lt;&gt;1,IF(ISNUMBER(INDEX(Import.PLE,$K234,EP$16)),IF(INDEX(Import.PLE,$K234,EP$16)&lt;=mediçao,CP234,0),0),PLE!$AA$28*CP234)</f>
        <v>0</v>
      </c>
      <c r="EQ234" s="119">
        <f ca="1">IF($K234&lt;&gt;1,IF(ISNUMBER(INDEX(Import.PLE,$K234,EQ$16)),IF(INDEX(Import.PLE,$K234,EQ$16)&lt;=mediçao,CQ234,0),0),PLE!$AA$28*CQ234)</f>
        <v>0</v>
      </c>
      <c r="ER234" s="119">
        <f ca="1">IF($K234&lt;&gt;1,IF(ISNUMBER(INDEX(Import.PLE,$K234,ER$16)),IF(INDEX(Import.PLE,$K234,ER$16)&lt;=mediçao,CR234,0),0),PLE!$AA$28*CR234)</f>
        <v>0</v>
      </c>
      <c r="ES234" s="119">
        <f ca="1">IF($K234&lt;&gt;1,IF(ISNUMBER(INDEX(Import.PLE,$K234,ES$16)),IF(INDEX(Import.PLE,$K234,ES$16)&lt;=mediçao,CS234,0),0),PLE!$AA$28*CS234)</f>
        <v>0</v>
      </c>
      <c r="ET234" s="119">
        <f ca="1">IF($K234&lt;&gt;1,IF(ISNUMBER(INDEX(Import.PLE,$K234,ET$16)),IF(INDEX(Import.PLE,$K234,ET$16)&lt;=mediçao,CT234,0),0),PLE!$AA$28*CT234)</f>
        <v>0</v>
      </c>
      <c r="EU234" s="119">
        <f ca="1">IF($K234&lt;&gt;1,IF(ISNUMBER(INDEX(Import.PLE,$K234,EU$16)),IF(INDEX(Import.PLE,$K234,EU$16)&lt;=mediçao,CU234,0),0),PLE!$AA$28*CU234)</f>
        <v>0</v>
      </c>
      <c r="EV234" s="119">
        <f ca="1">IF($K234&lt;&gt;1,IF(ISNUMBER(INDEX(Import.PLE,$K234,EV$16)),IF(INDEX(Import.PLE,$K234,EV$16)&lt;=mediçao,CV234,0),0),PLE!$AA$28*CV234)</f>
        <v>0</v>
      </c>
      <c r="EW234" s="119">
        <f ca="1">IF($K234&lt;&gt;1,IF(ISNUMBER(INDEX(Import.PLE,$K234,EW$16)),IF(INDEX(Import.PLE,$K234,EW$16)&lt;=mediçao,CW234,0),0),PLE!$AA$28*CW234)</f>
        <v>0</v>
      </c>
      <c r="EX234" s="119">
        <f ca="1">IF($K234&lt;&gt;1,IF(ISNUMBER(INDEX(Import.PLE,$K234,EX$16)),IF(INDEX(Import.PLE,$K234,EX$16)&lt;=mediçao,CX234,0),0),PLE!$AA$28*CX234)</f>
        <v>0</v>
      </c>
      <c r="EY234" s="119">
        <f ca="1">IF($K234&lt;&gt;1,IF(ISNUMBER(INDEX(Import.PLE,$K234,EY$16)),IF(INDEX(Import.PLE,$K234,EY$16)&lt;=mediçao,CY234,0),0),PLE!$AA$28*CY234)</f>
        <v>0</v>
      </c>
      <c r="EZ234" s="119">
        <f ca="1">IF($K234&lt;&gt;1,IF(ISNUMBER(INDEX(Import.PLE,$K234,EZ$16)),IF(INDEX(Import.PLE,$K234,EZ$16)&lt;=mediçao,CZ234,0),0),PLE!$AA$28*CZ234)</f>
        <v>0</v>
      </c>
      <c r="FA234" s="119">
        <f ca="1">IF($K234&lt;&gt;1,IF(ISNUMBER(INDEX(Import.PLE,$K234,FA$16)),IF(INDEX(Import.PLE,$K234,FA$16)&lt;=mediçao,DA234,0),0),PLE!$AA$28*DA234)</f>
        <v>0</v>
      </c>
      <c r="FB234" s="119">
        <f ca="1">IF($K234&lt;&gt;1,IF(ISNUMBER(INDEX(Import.PLE,$K234,FB$16)),IF(INDEX(Import.PLE,$K234,FB$16)&lt;=mediçao,DB234,0),0),PLE!$AA$28*DB234)</f>
        <v>0</v>
      </c>
      <c r="FC234" s="119">
        <f ca="1">IF($K234&lt;&gt;1,IF(ISNUMBER(INDEX(Import.PLE,$K234,FC$16)),IF(INDEX(Import.PLE,$K234,FC$16)&lt;=mediçao,DC234,0),0),PLE!$AA$28*DC234)</f>
        <v>0</v>
      </c>
      <c r="FD234" s="119">
        <f ca="1">IF($K234&lt;&gt;1,IF(ISNUMBER(INDEX(Import.PLE,$K234,FD$16)),IF(INDEX(Import.PLE,$K234,FD$16)&lt;=mediçao,DD234,0),0),PLE!$AA$28*DD234)</f>
        <v>0</v>
      </c>
      <c r="FE234" s="119">
        <f ca="1">IF($K234&lt;&gt;1,IF(ISNUMBER(INDEX(Import.PLE,$K234,FE$16)),IF(INDEX(Import.PLE,$K234,FE$16)&lt;=mediçao,DE234,0),0),PLE!$AA$28*DE234)</f>
        <v>0</v>
      </c>
      <c r="FF234" s="119">
        <f ca="1">IF($K234&lt;&gt;1,IF(ISNUMBER(INDEX(Import.PLE,$K234,FF$16)),IF(INDEX(Import.PLE,$K234,FF$16)&lt;=mediçao,DF234,0),0),PLE!$AA$28*DF234)</f>
        <v>0</v>
      </c>
      <c r="FG234" s="119">
        <f ca="1">IF($K234&lt;&gt;1,IF(ISNUMBER(INDEX(Import.PLE,$K234,FG$16)),IF(INDEX(Import.PLE,$K234,FG$16)&lt;=mediçao,DG234,0),0),PLE!$AA$28*DG234)</f>
        <v>0</v>
      </c>
      <c r="FH234" s="119">
        <f ca="1">IF($K234&lt;&gt;1,IF(ISNUMBER(INDEX(Import.PLE,$K234,FH$16)),IF(INDEX(Import.PLE,$K234,FH$16)&lt;=mediçao,DH234,0),0),PLE!$AA$28*DH234)</f>
        <v>0</v>
      </c>
      <c r="FI234" s="119">
        <f ca="1">IF($K234&lt;&gt;1,IF(ISNUMBER(INDEX(Import.PLE,$K234,FI$16)),IF(INDEX(Import.PLE,$K234,FI$16)&lt;=mediçao,DI234,0),0),PLE!$AA$28*DI234)</f>
        <v>0</v>
      </c>
      <c r="FJ234" s="119">
        <f ca="1">IF($K234&lt;&gt;1,IF(ISNUMBER(INDEX(Import.PLE,$K234,FJ$16)),IF(INDEX(Import.PLE,$K234,FJ$16)&lt;=mediçao,DJ234,0),0),PLE!$AA$28*DJ234)</f>
        <v>0</v>
      </c>
    </row>
    <row r="235" spans="2:166" s="88" customFormat="1" ht="11.25" customHeight="1" x14ac:dyDescent="0.35">
      <c r="B235" s="118">
        <f t="shared" ca="1" si="3"/>
        <v>218</v>
      </c>
      <c r="C235" s="83" t="str">
        <f t="shared" si="62"/>
        <v>Serviço</v>
      </c>
      <c r="D235" s="138" t="s">
        <v>588</v>
      </c>
      <c r="E235" s="139" t="s">
        <v>589</v>
      </c>
      <c r="F235" s="137" t="s">
        <v>329</v>
      </c>
      <c r="G235" s="174">
        <f t="shared" si="63"/>
        <v>6</v>
      </c>
      <c r="H235" s="175">
        <f t="shared" si="64"/>
        <v>5.5100000000000007</v>
      </c>
      <c r="I235" s="176">
        <v>33.06</v>
      </c>
      <c r="J235" s="86"/>
      <c r="K235" s="168">
        <f>deactivatedados.form1</f>
        <v>28</v>
      </c>
      <c r="L235" s="167" t="s">
        <v>728</v>
      </c>
      <c r="M235" s="87"/>
      <c r="N235" s="181">
        <v>6</v>
      </c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M235" s="119">
        <f t="shared" ca="1" si="65"/>
        <v>33.06</v>
      </c>
      <c r="BN235" s="119">
        <f t="shared" si="66"/>
        <v>0</v>
      </c>
      <c r="BO235" s="119">
        <f t="shared" si="67"/>
        <v>0</v>
      </c>
      <c r="BP235" s="119">
        <f t="shared" si="68"/>
        <v>0</v>
      </c>
      <c r="BQ235" s="119">
        <f t="shared" si="69"/>
        <v>0</v>
      </c>
      <c r="BR235" s="119">
        <f t="shared" si="70"/>
        <v>0</v>
      </c>
      <c r="BS235" s="119">
        <f t="shared" si="71"/>
        <v>0</v>
      </c>
      <c r="BT235" s="119">
        <f t="shared" si="72"/>
        <v>0</v>
      </c>
      <c r="BU235" s="119">
        <f t="shared" si="73"/>
        <v>0</v>
      </c>
      <c r="BV235" s="119">
        <f t="shared" si="74"/>
        <v>0</v>
      </c>
      <c r="BW235" s="119">
        <f t="shared" si="75"/>
        <v>0</v>
      </c>
      <c r="BX235" s="119">
        <f t="shared" si="76"/>
        <v>0</v>
      </c>
      <c r="BY235" s="119">
        <f t="shared" si="77"/>
        <v>0</v>
      </c>
      <c r="BZ235" s="119">
        <f t="shared" si="78"/>
        <v>0</v>
      </c>
      <c r="CA235" s="119">
        <f t="shared" si="79"/>
        <v>0</v>
      </c>
      <c r="CB235" s="119">
        <f t="shared" si="80"/>
        <v>0</v>
      </c>
      <c r="CC235" s="119">
        <f t="shared" si="81"/>
        <v>0</v>
      </c>
      <c r="CD235" s="119">
        <f t="shared" si="82"/>
        <v>0</v>
      </c>
      <c r="CE235" s="119">
        <f t="shared" si="83"/>
        <v>0</v>
      </c>
      <c r="CF235" s="119">
        <f t="shared" si="84"/>
        <v>0</v>
      </c>
      <c r="CG235" s="119">
        <f t="shared" si="85"/>
        <v>0</v>
      </c>
      <c r="CH235" s="119">
        <f t="shared" si="86"/>
        <v>0</v>
      </c>
      <c r="CI235" s="119">
        <f t="shared" si="87"/>
        <v>0</v>
      </c>
      <c r="CJ235" s="119">
        <f t="shared" si="88"/>
        <v>0</v>
      </c>
      <c r="CK235" s="119">
        <f t="shared" si="89"/>
        <v>0</v>
      </c>
      <c r="CL235" s="119">
        <f t="shared" si="90"/>
        <v>0</v>
      </c>
      <c r="CM235" s="119">
        <f t="shared" si="91"/>
        <v>0</v>
      </c>
      <c r="CN235" s="119">
        <f t="shared" si="92"/>
        <v>0</v>
      </c>
      <c r="CO235" s="119">
        <f t="shared" si="93"/>
        <v>0</v>
      </c>
      <c r="CP235" s="119">
        <f t="shared" si="94"/>
        <v>0</v>
      </c>
      <c r="CQ235" s="119">
        <f t="shared" si="95"/>
        <v>0</v>
      </c>
      <c r="CR235" s="119">
        <f t="shared" si="96"/>
        <v>0</v>
      </c>
      <c r="CS235" s="119">
        <f t="shared" si="97"/>
        <v>0</v>
      </c>
      <c r="CT235" s="119">
        <f t="shared" si="98"/>
        <v>0</v>
      </c>
      <c r="CU235" s="119">
        <f t="shared" si="99"/>
        <v>0</v>
      </c>
      <c r="CV235" s="119">
        <f t="shared" si="100"/>
        <v>0</v>
      </c>
      <c r="CW235" s="119">
        <f t="shared" si="101"/>
        <v>0</v>
      </c>
      <c r="CX235" s="119">
        <f t="shared" si="102"/>
        <v>0</v>
      </c>
      <c r="CY235" s="119">
        <f t="shared" si="103"/>
        <v>0</v>
      </c>
      <c r="CZ235" s="119">
        <f t="shared" si="104"/>
        <v>0</v>
      </c>
      <c r="DA235" s="119">
        <f t="shared" si="105"/>
        <v>0</v>
      </c>
      <c r="DB235" s="119">
        <f t="shared" si="106"/>
        <v>0</v>
      </c>
      <c r="DC235" s="119">
        <f t="shared" si="107"/>
        <v>0</v>
      </c>
      <c r="DD235" s="119">
        <f t="shared" si="108"/>
        <v>0</v>
      </c>
      <c r="DE235" s="119">
        <f t="shared" si="109"/>
        <v>0</v>
      </c>
      <c r="DF235" s="119">
        <f t="shared" si="110"/>
        <v>0</v>
      </c>
      <c r="DG235" s="119">
        <f t="shared" si="111"/>
        <v>0</v>
      </c>
      <c r="DH235" s="119">
        <f t="shared" si="112"/>
        <v>0</v>
      </c>
      <c r="DI235" s="119">
        <f t="shared" si="113"/>
        <v>0</v>
      </c>
      <c r="DJ235" s="119">
        <f t="shared" si="114"/>
        <v>0</v>
      </c>
      <c r="DK235" s="126" t="str">
        <f t="shared" si="115"/>
        <v>2</v>
      </c>
      <c r="DL235" s="126">
        <f t="shared" ca="1" si="116"/>
        <v>0</v>
      </c>
      <c r="DM235" s="119">
        <f ca="1">IF($K235&lt;&gt;1,IF(ISNUMBER(INDEX(Import.PLE,$K235,DM$16)),IF(INDEX(Import.PLE,$K235,DM$16)&lt;=mediçao,BM235,0),0),PLE!$AA$28*BM235)</f>
        <v>0</v>
      </c>
      <c r="DN235" s="119">
        <f ca="1">IF($K235&lt;&gt;1,IF(ISNUMBER(INDEX(Import.PLE,$K235,DN$16)),IF(INDEX(Import.PLE,$K235,DN$16)&lt;=mediçao,BN235,0),0),PLE!$AA$28*BN235)</f>
        <v>0</v>
      </c>
      <c r="DO235" s="119">
        <f ca="1">IF($K235&lt;&gt;1,IF(ISNUMBER(INDEX(Import.PLE,$K235,DO$16)),IF(INDEX(Import.PLE,$K235,DO$16)&lt;=mediçao,BO235,0),0),PLE!$AA$28*BO235)</f>
        <v>0</v>
      </c>
      <c r="DP235" s="119">
        <f ca="1">IF($K235&lt;&gt;1,IF(ISNUMBER(INDEX(Import.PLE,$K235,DP$16)),IF(INDEX(Import.PLE,$K235,DP$16)&lt;=mediçao,BP235,0),0),PLE!$AA$28*BP235)</f>
        <v>0</v>
      </c>
      <c r="DQ235" s="119">
        <f ca="1">IF($K235&lt;&gt;1,IF(ISNUMBER(INDEX(Import.PLE,$K235,DQ$16)),IF(INDEX(Import.PLE,$K235,DQ$16)&lt;=mediçao,BQ235,0),0),PLE!$AA$28*BQ235)</f>
        <v>0</v>
      </c>
      <c r="DR235" s="119">
        <f ca="1">IF($K235&lt;&gt;1,IF(ISNUMBER(INDEX(Import.PLE,$K235,DR$16)),IF(INDEX(Import.PLE,$K235,DR$16)&lt;=mediçao,BR235,0),0),PLE!$AA$28*BR235)</f>
        <v>0</v>
      </c>
      <c r="DS235" s="119">
        <f ca="1">IF($K235&lt;&gt;1,IF(ISNUMBER(INDEX(Import.PLE,$K235,DS$16)),IF(INDEX(Import.PLE,$K235,DS$16)&lt;=mediçao,BS235,0),0),PLE!$AA$28*BS235)</f>
        <v>0</v>
      </c>
      <c r="DT235" s="119">
        <f ca="1">IF($K235&lt;&gt;1,IF(ISNUMBER(INDEX(Import.PLE,$K235,DT$16)),IF(INDEX(Import.PLE,$K235,DT$16)&lt;=mediçao,BT235,0),0),PLE!$AA$28*BT235)</f>
        <v>0</v>
      </c>
      <c r="DU235" s="119">
        <f ca="1">IF($K235&lt;&gt;1,IF(ISNUMBER(INDEX(Import.PLE,$K235,DU$16)),IF(INDEX(Import.PLE,$K235,DU$16)&lt;=mediçao,BU235,0),0),PLE!$AA$28*BU235)</f>
        <v>0</v>
      </c>
      <c r="DV235" s="119">
        <f ca="1">IF($K235&lt;&gt;1,IF(ISNUMBER(INDEX(Import.PLE,$K235,DV$16)),IF(INDEX(Import.PLE,$K235,DV$16)&lt;=mediçao,BV235,0),0),PLE!$AA$28*BV235)</f>
        <v>0</v>
      </c>
      <c r="DW235" s="119">
        <f ca="1">IF($K235&lt;&gt;1,IF(ISNUMBER(INDEX(Import.PLE,$K235,DW$16)),IF(INDEX(Import.PLE,$K235,DW$16)&lt;=mediçao,BW235,0),0),PLE!$AA$28*BW235)</f>
        <v>0</v>
      </c>
      <c r="DX235" s="119">
        <f ca="1">IF($K235&lt;&gt;1,IF(ISNUMBER(INDEX(Import.PLE,$K235,DX$16)),IF(INDEX(Import.PLE,$K235,DX$16)&lt;=mediçao,BX235,0),0),PLE!$AA$28*BX235)</f>
        <v>0</v>
      </c>
      <c r="DY235" s="119">
        <f ca="1">IF($K235&lt;&gt;1,IF(ISNUMBER(INDEX(Import.PLE,$K235,DY$16)),IF(INDEX(Import.PLE,$K235,DY$16)&lt;=mediçao,BY235,0),0),PLE!$AA$28*BY235)</f>
        <v>0</v>
      </c>
      <c r="DZ235" s="119">
        <f ca="1">IF($K235&lt;&gt;1,IF(ISNUMBER(INDEX(Import.PLE,$K235,DZ$16)),IF(INDEX(Import.PLE,$K235,DZ$16)&lt;=mediçao,BZ235,0),0),PLE!$AA$28*BZ235)</f>
        <v>0</v>
      </c>
      <c r="EA235" s="119">
        <f ca="1">IF($K235&lt;&gt;1,IF(ISNUMBER(INDEX(Import.PLE,$K235,EA$16)),IF(INDEX(Import.PLE,$K235,EA$16)&lt;=mediçao,CA235,0),0),PLE!$AA$28*CA235)</f>
        <v>0</v>
      </c>
      <c r="EB235" s="119">
        <f ca="1">IF($K235&lt;&gt;1,IF(ISNUMBER(INDEX(Import.PLE,$K235,EB$16)),IF(INDEX(Import.PLE,$K235,EB$16)&lt;=mediçao,CB235,0),0),PLE!$AA$28*CB235)</f>
        <v>0</v>
      </c>
      <c r="EC235" s="119">
        <f ca="1">IF($K235&lt;&gt;1,IF(ISNUMBER(INDEX(Import.PLE,$K235,EC$16)),IF(INDEX(Import.PLE,$K235,EC$16)&lt;=mediçao,CC235,0),0),PLE!$AA$28*CC235)</f>
        <v>0</v>
      </c>
      <c r="ED235" s="119">
        <f ca="1">IF($K235&lt;&gt;1,IF(ISNUMBER(INDEX(Import.PLE,$K235,ED$16)),IF(INDEX(Import.PLE,$K235,ED$16)&lt;=mediçao,CD235,0),0),PLE!$AA$28*CD235)</f>
        <v>0</v>
      </c>
      <c r="EE235" s="119">
        <f ca="1">IF($K235&lt;&gt;1,IF(ISNUMBER(INDEX(Import.PLE,$K235,EE$16)),IF(INDEX(Import.PLE,$K235,EE$16)&lt;=mediçao,CE235,0),0),PLE!$AA$28*CE235)</f>
        <v>0</v>
      </c>
      <c r="EF235" s="119">
        <f ca="1">IF($K235&lt;&gt;1,IF(ISNUMBER(INDEX(Import.PLE,$K235,EF$16)),IF(INDEX(Import.PLE,$K235,EF$16)&lt;=mediçao,CF235,0),0),PLE!$AA$28*CF235)</f>
        <v>0</v>
      </c>
      <c r="EG235" s="119">
        <f ca="1">IF($K235&lt;&gt;1,IF(ISNUMBER(INDEX(Import.PLE,$K235,EG$16)),IF(INDEX(Import.PLE,$K235,EG$16)&lt;=mediçao,CG235,0),0),PLE!$AA$28*CG235)</f>
        <v>0</v>
      </c>
      <c r="EH235" s="119">
        <f ca="1">IF($K235&lt;&gt;1,IF(ISNUMBER(INDEX(Import.PLE,$K235,EH$16)),IF(INDEX(Import.PLE,$K235,EH$16)&lt;=mediçao,CH235,0),0),PLE!$AA$28*CH235)</f>
        <v>0</v>
      </c>
      <c r="EI235" s="119">
        <f ca="1">IF($K235&lt;&gt;1,IF(ISNUMBER(INDEX(Import.PLE,$K235,EI$16)),IF(INDEX(Import.PLE,$K235,EI$16)&lt;=mediçao,CI235,0),0),PLE!$AA$28*CI235)</f>
        <v>0</v>
      </c>
      <c r="EJ235" s="119">
        <f ca="1">IF($K235&lt;&gt;1,IF(ISNUMBER(INDEX(Import.PLE,$K235,EJ$16)),IF(INDEX(Import.PLE,$K235,EJ$16)&lt;=mediçao,CJ235,0),0),PLE!$AA$28*CJ235)</f>
        <v>0</v>
      </c>
      <c r="EK235" s="119">
        <f ca="1">IF($K235&lt;&gt;1,IF(ISNUMBER(INDEX(Import.PLE,$K235,EK$16)),IF(INDEX(Import.PLE,$K235,EK$16)&lt;=mediçao,CK235,0),0),PLE!$AA$28*CK235)</f>
        <v>0</v>
      </c>
      <c r="EL235" s="119">
        <f ca="1">IF($K235&lt;&gt;1,IF(ISNUMBER(INDEX(Import.PLE,$K235,EL$16)),IF(INDEX(Import.PLE,$K235,EL$16)&lt;=mediçao,CL235,0),0),PLE!$AA$28*CL235)</f>
        <v>0</v>
      </c>
      <c r="EM235" s="119">
        <f ca="1">IF($K235&lt;&gt;1,IF(ISNUMBER(INDEX(Import.PLE,$K235,EM$16)),IF(INDEX(Import.PLE,$K235,EM$16)&lt;=mediçao,CM235,0),0),PLE!$AA$28*CM235)</f>
        <v>0</v>
      </c>
      <c r="EN235" s="119">
        <f ca="1">IF($K235&lt;&gt;1,IF(ISNUMBER(INDEX(Import.PLE,$K235,EN$16)),IF(INDEX(Import.PLE,$K235,EN$16)&lt;=mediçao,CN235,0),0),PLE!$AA$28*CN235)</f>
        <v>0</v>
      </c>
      <c r="EO235" s="119">
        <f ca="1">IF($K235&lt;&gt;1,IF(ISNUMBER(INDEX(Import.PLE,$K235,EO$16)),IF(INDEX(Import.PLE,$K235,EO$16)&lt;=mediçao,CO235,0),0),PLE!$AA$28*CO235)</f>
        <v>0</v>
      </c>
      <c r="EP235" s="119">
        <f ca="1">IF($K235&lt;&gt;1,IF(ISNUMBER(INDEX(Import.PLE,$K235,EP$16)),IF(INDEX(Import.PLE,$K235,EP$16)&lt;=mediçao,CP235,0),0),PLE!$AA$28*CP235)</f>
        <v>0</v>
      </c>
      <c r="EQ235" s="119">
        <f ca="1">IF($K235&lt;&gt;1,IF(ISNUMBER(INDEX(Import.PLE,$K235,EQ$16)),IF(INDEX(Import.PLE,$K235,EQ$16)&lt;=mediçao,CQ235,0),0),PLE!$AA$28*CQ235)</f>
        <v>0</v>
      </c>
      <c r="ER235" s="119">
        <f ca="1">IF($K235&lt;&gt;1,IF(ISNUMBER(INDEX(Import.PLE,$K235,ER$16)),IF(INDEX(Import.PLE,$K235,ER$16)&lt;=mediçao,CR235,0),0),PLE!$AA$28*CR235)</f>
        <v>0</v>
      </c>
      <c r="ES235" s="119">
        <f ca="1">IF($K235&lt;&gt;1,IF(ISNUMBER(INDEX(Import.PLE,$K235,ES$16)),IF(INDEX(Import.PLE,$K235,ES$16)&lt;=mediçao,CS235,0),0),PLE!$AA$28*CS235)</f>
        <v>0</v>
      </c>
      <c r="ET235" s="119">
        <f ca="1">IF($K235&lt;&gt;1,IF(ISNUMBER(INDEX(Import.PLE,$K235,ET$16)),IF(INDEX(Import.PLE,$K235,ET$16)&lt;=mediçao,CT235,0),0),PLE!$AA$28*CT235)</f>
        <v>0</v>
      </c>
      <c r="EU235" s="119">
        <f ca="1">IF($K235&lt;&gt;1,IF(ISNUMBER(INDEX(Import.PLE,$K235,EU$16)),IF(INDEX(Import.PLE,$K235,EU$16)&lt;=mediçao,CU235,0),0),PLE!$AA$28*CU235)</f>
        <v>0</v>
      </c>
      <c r="EV235" s="119">
        <f ca="1">IF($K235&lt;&gt;1,IF(ISNUMBER(INDEX(Import.PLE,$K235,EV$16)),IF(INDEX(Import.PLE,$K235,EV$16)&lt;=mediçao,CV235,0),0),PLE!$AA$28*CV235)</f>
        <v>0</v>
      </c>
      <c r="EW235" s="119">
        <f ca="1">IF($K235&lt;&gt;1,IF(ISNUMBER(INDEX(Import.PLE,$K235,EW$16)),IF(INDEX(Import.PLE,$K235,EW$16)&lt;=mediçao,CW235,0),0),PLE!$AA$28*CW235)</f>
        <v>0</v>
      </c>
      <c r="EX235" s="119">
        <f ca="1">IF($K235&lt;&gt;1,IF(ISNUMBER(INDEX(Import.PLE,$K235,EX$16)),IF(INDEX(Import.PLE,$K235,EX$16)&lt;=mediçao,CX235,0),0),PLE!$AA$28*CX235)</f>
        <v>0</v>
      </c>
      <c r="EY235" s="119">
        <f ca="1">IF($K235&lt;&gt;1,IF(ISNUMBER(INDEX(Import.PLE,$K235,EY$16)),IF(INDEX(Import.PLE,$K235,EY$16)&lt;=mediçao,CY235,0),0),PLE!$AA$28*CY235)</f>
        <v>0</v>
      </c>
      <c r="EZ235" s="119">
        <f ca="1">IF($K235&lt;&gt;1,IF(ISNUMBER(INDEX(Import.PLE,$K235,EZ$16)),IF(INDEX(Import.PLE,$K235,EZ$16)&lt;=mediçao,CZ235,0),0),PLE!$AA$28*CZ235)</f>
        <v>0</v>
      </c>
      <c r="FA235" s="119">
        <f ca="1">IF($K235&lt;&gt;1,IF(ISNUMBER(INDEX(Import.PLE,$K235,FA$16)),IF(INDEX(Import.PLE,$K235,FA$16)&lt;=mediçao,DA235,0),0),PLE!$AA$28*DA235)</f>
        <v>0</v>
      </c>
      <c r="FB235" s="119">
        <f ca="1">IF($K235&lt;&gt;1,IF(ISNUMBER(INDEX(Import.PLE,$K235,FB$16)),IF(INDEX(Import.PLE,$K235,FB$16)&lt;=mediçao,DB235,0),0),PLE!$AA$28*DB235)</f>
        <v>0</v>
      </c>
      <c r="FC235" s="119">
        <f ca="1">IF($K235&lt;&gt;1,IF(ISNUMBER(INDEX(Import.PLE,$K235,FC$16)),IF(INDEX(Import.PLE,$K235,FC$16)&lt;=mediçao,DC235,0),0),PLE!$AA$28*DC235)</f>
        <v>0</v>
      </c>
      <c r="FD235" s="119">
        <f ca="1">IF($K235&lt;&gt;1,IF(ISNUMBER(INDEX(Import.PLE,$K235,FD$16)),IF(INDEX(Import.PLE,$K235,FD$16)&lt;=mediçao,DD235,0),0),PLE!$AA$28*DD235)</f>
        <v>0</v>
      </c>
      <c r="FE235" s="119">
        <f ca="1">IF($K235&lt;&gt;1,IF(ISNUMBER(INDEX(Import.PLE,$K235,FE$16)),IF(INDEX(Import.PLE,$K235,FE$16)&lt;=mediçao,DE235,0),0),PLE!$AA$28*DE235)</f>
        <v>0</v>
      </c>
      <c r="FF235" s="119">
        <f ca="1">IF($K235&lt;&gt;1,IF(ISNUMBER(INDEX(Import.PLE,$K235,FF$16)),IF(INDEX(Import.PLE,$K235,FF$16)&lt;=mediçao,DF235,0),0),PLE!$AA$28*DF235)</f>
        <v>0</v>
      </c>
      <c r="FG235" s="119">
        <f ca="1">IF($K235&lt;&gt;1,IF(ISNUMBER(INDEX(Import.PLE,$K235,FG$16)),IF(INDEX(Import.PLE,$K235,FG$16)&lt;=mediçao,DG235,0),0),PLE!$AA$28*DG235)</f>
        <v>0</v>
      </c>
      <c r="FH235" s="119">
        <f ca="1">IF($K235&lt;&gt;1,IF(ISNUMBER(INDEX(Import.PLE,$K235,FH$16)),IF(INDEX(Import.PLE,$K235,FH$16)&lt;=mediçao,DH235,0),0),PLE!$AA$28*DH235)</f>
        <v>0</v>
      </c>
      <c r="FI235" s="119">
        <f ca="1">IF($K235&lt;&gt;1,IF(ISNUMBER(INDEX(Import.PLE,$K235,FI$16)),IF(INDEX(Import.PLE,$K235,FI$16)&lt;=mediçao,DI235,0),0),PLE!$AA$28*DI235)</f>
        <v>0</v>
      </c>
      <c r="FJ235" s="119">
        <f ca="1">IF($K235&lt;&gt;1,IF(ISNUMBER(INDEX(Import.PLE,$K235,FJ$16)),IF(INDEX(Import.PLE,$K235,FJ$16)&lt;=mediçao,DJ235,0),0),PLE!$AA$28*DJ235)</f>
        <v>0</v>
      </c>
    </row>
    <row r="236" spans="2:166" s="88" customFormat="1" ht="11.25" customHeight="1" x14ac:dyDescent="0.35">
      <c r="B236" s="118">
        <f t="shared" ca="1" si="3"/>
        <v>219</v>
      </c>
      <c r="C236" s="83" t="str">
        <f t="shared" si="62"/>
        <v>Serviço</v>
      </c>
      <c r="D236" s="138" t="s">
        <v>590</v>
      </c>
      <c r="E236" s="139" t="s">
        <v>591</v>
      </c>
      <c r="F236" s="137" t="s">
        <v>329</v>
      </c>
      <c r="G236" s="174">
        <f t="shared" si="63"/>
        <v>3</v>
      </c>
      <c r="H236" s="175">
        <f t="shared" si="64"/>
        <v>9.5299999999999994</v>
      </c>
      <c r="I236" s="176">
        <v>28.59</v>
      </c>
      <c r="J236" s="86"/>
      <c r="K236" s="168">
        <f>deactivatedados.form1</f>
        <v>28</v>
      </c>
      <c r="L236" s="167" t="s">
        <v>728</v>
      </c>
      <c r="M236" s="87"/>
      <c r="N236" s="181">
        <v>3</v>
      </c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M236" s="119">
        <f t="shared" ca="1" si="65"/>
        <v>28.589999999999996</v>
      </c>
      <c r="BN236" s="119">
        <f t="shared" si="66"/>
        <v>0</v>
      </c>
      <c r="BO236" s="119">
        <f t="shared" si="67"/>
        <v>0</v>
      </c>
      <c r="BP236" s="119">
        <f t="shared" si="68"/>
        <v>0</v>
      </c>
      <c r="BQ236" s="119">
        <f t="shared" si="69"/>
        <v>0</v>
      </c>
      <c r="BR236" s="119">
        <f t="shared" si="70"/>
        <v>0</v>
      </c>
      <c r="BS236" s="119">
        <f t="shared" si="71"/>
        <v>0</v>
      </c>
      <c r="BT236" s="119">
        <f t="shared" si="72"/>
        <v>0</v>
      </c>
      <c r="BU236" s="119">
        <f t="shared" si="73"/>
        <v>0</v>
      </c>
      <c r="BV236" s="119">
        <f t="shared" si="74"/>
        <v>0</v>
      </c>
      <c r="BW236" s="119">
        <f t="shared" si="75"/>
        <v>0</v>
      </c>
      <c r="BX236" s="119">
        <f t="shared" si="76"/>
        <v>0</v>
      </c>
      <c r="BY236" s="119">
        <f t="shared" si="77"/>
        <v>0</v>
      </c>
      <c r="BZ236" s="119">
        <f t="shared" si="78"/>
        <v>0</v>
      </c>
      <c r="CA236" s="119">
        <f t="shared" si="79"/>
        <v>0</v>
      </c>
      <c r="CB236" s="119">
        <f t="shared" si="80"/>
        <v>0</v>
      </c>
      <c r="CC236" s="119">
        <f t="shared" si="81"/>
        <v>0</v>
      </c>
      <c r="CD236" s="119">
        <f t="shared" si="82"/>
        <v>0</v>
      </c>
      <c r="CE236" s="119">
        <f t="shared" si="83"/>
        <v>0</v>
      </c>
      <c r="CF236" s="119">
        <f t="shared" si="84"/>
        <v>0</v>
      </c>
      <c r="CG236" s="119">
        <f t="shared" si="85"/>
        <v>0</v>
      </c>
      <c r="CH236" s="119">
        <f t="shared" si="86"/>
        <v>0</v>
      </c>
      <c r="CI236" s="119">
        <f t="shared" si="87"/>
        <v>0</v>
      </c>
      <c r="CJ236" s="119">
        <f t="shared" si="88"/>
        <v>0</v>
      </c>
      <c r="CK236" s="119">
        <f t="shared" si="89"/>
        <v>0</v>
      </c>
      <c r="CL236" s="119">
        <f t="shared" si="90"/>
        <v>0</v>
      </c>
      <c r="CM236" s="119">
        <f t="shared" si="91"/>
        <v>0</v>
      </c>
      <c r="CN236" s="119">
        <f t="shared" si="92"/>
        <v>0</v>
      </c>
      <c r="CO236" s="119">
        <f t="shared" si="93"/>
        <v>0</v>
      </c>
      <c r="CP236" s="119">
        <f t="shared" si="94"/>
        <v>0</v>
      </c>
      <c r="CQ236" s="119">
        <f t="shared" si="95"/>
        <v>0</v>
      </c>
      <c r="CR236" s="119">
        <f t="shared" si="96"/>
        <v>0</v>
      </c>
      <c r="CS236" s="119">
        <f t="shared" si="97"/>
        <v>0</v>
      </c>
      <c r="CT236" s="119">
        <f t="shared" si="98"/>
        <v>0</v>
      </c>
      <c r="CU236" s="119">
        <f t="shared" si="99"/>
        <v>0</v>
      </c>
      <c r="CV236" s="119">
        <f t="shared" si="100"/>
        <v>0</v>
      </c>
      <c r="CW236" s="119">
        <f t="shared" si="101"/>
        <v>0</v>
      </c>
      <c r="CX236" s="119">
        <f t="shared" si="102"/>
        <v>0</v>
      </c>
      <c r="CY236" s="119">
        <f t="shared" si="103"/>
        <v>0</v>
      </c>
      <c r="CZ236" s="119">
        <f t="shared" si="104"/>
        <v>0</v>
      </c>
      <c r="DA236" s="119">
        <f t="shared" si="105"/>
        <v>0</v>
      </c>
      <c r="DB236" s="119">
        <f t="shared" si="106"/>
        <v>0</v>
      </c>
      <c r="DC236" s="119">
        <f t="shared" si="107"/>
        <v>0</v>
      </c>
      <c r="DD236" s="119">
        <f t="shared" si="108"/>
        <v>0</v>
      </c>
      <c r="DE236" s="119">
        <f t="shared" si="109"/>
        <v>0</v>
      </c>
      <c r="DF236" s="119">
        <f t="shared" si="110"/>
        <v>0</v>
      </c>
      <c r="DG236" s="119">
        <f t="shared" si="111"/>
        <v>0</v>
      </c>
      <c r="DH236" s="119">
        <f t="shared" si="112"/>
        <v>0</v>
      </c>
      <c r="DI236" s="119">
        <f t="shared" si="113"/>
        <v>0</v>
      </c>
      <c r="DJ236" s="119">
        <f t="shared" si="114"/>
        <v>0</v>
      </c>
      <c r="DK236" s="126" t="str">
        <f t="shared" si="115"/>
        <v>2</v>
      </c>
      <c r="DL236" s="126">
        <f t="shared" ca="1" si="116"/>
        <v>0</v>
      </c>
      <c r="DM236" s="119">
        <f ca="1">IF($K236&lt;&gt;1,IF(ISNUMBER(INDEX(Import.PLE,$K236,DM$16)),IF(INDEX(Import.PLE,$K236,DM$16)&lt;=mediçao,BM236,0),0),PLE!$AA$28*BM236)</f>
        <v>0</v>
      </c>
      <c r="DN236" s="119">
        <f ca="1">IF($K236&lt;&gt;1,IF(ISNUMBER(INDEX(Import.PLE,$K236,DN$16)),IF(INDEX(Import.PLE,$K236,DN$16)&lt;=mediçao,BN236,0),0),PLE!$AA$28*BN236)</f>
        <v>0</v>
      </c>
      <c r="DO236" s="119">
        <f ca="1">IF($K236&lt;&gt;1,IF(ISNUMBER(INDEX(Import.PLE,$K236,DO$16)),IF(INDEX(Import.PLE,$K236,DO$16)&lt;=mediçao,BO236,0),0),PLE!$AA$28*BO236)</f>
        <v>0</v>
      </c>
      <c r="DP236" s="119">
        <f ca="1">IF($K236&lt;&gt;1,IF(ISNUMBER(INDEX(Import.PLE,$K236,DP$16)),IF(INDEX(Import.PLE,$K236,DP$16)&lt;=mediçao,BP236,0),0),PLE!$AA$28*BP236)</f>
        <v>0</v>
      </c>
      <c r="DQ236" s="119">
        <f ca="1">IF($K236&lt;&gt;1,IF(ISNUMBER(INDEX(Import.PLE,$K236,DQ$16)),IF(INDEX(Import.PLE,$K236,DQ$16)&lt;=mediçao,BQ236,0),0),PLE!$AA$28*BQ236)</f>
        <v>0</v>
      </c>
      <c r="DR236" s="119">
        <f ca="1">IF($K236&lt;&gt;1,IF(ISNUMBER(INDEX(Import.PLE,$K236,DR$16)),IF(INDEX(Import.PLE,$K236,DR$16)&lt;=mediçao,BR236,0),0),PLE!$AA$28*BR236)</f>
        <v>0</v>
      </c>
      <c r="DS236" s="119">
        <f ca="1">IF($K236&lt;&gt;1,IF(ISNUMBER(INDEX(Import.PLE,$K236,DS$16)),IF(INDEX(Import.PLE,$K236,DS$16)&lt;=mediçao,BS236,0),0),PLE!$AA$28*BS236)</f>
        <v>0</v>
      </c>
      <c r="DT236" s="119">
        <f ca="1">IF($K236&lt;&gt;1,IF(ISNUMBER(INDEX(Import.PLE,$K236,DT$16)),IF(INDEX(Import.PLE,$K236,DT$16)&lt;=mediçao,BT236,0),0),PLE!$AA$28*BT236)</f>
        <v>0</v>
      </c>
      <c r="DU236" s="119">
        <f ca="1">IF($K236&lt;&gt;1,IF(ISNUMBER(INDEX(Import.PLE,$K236,DU$16)),IF(INDEX(Import.PLE,$K236,DU$16)&lt;=mediçao,BU236,0),0),PLE!$AA$28*BU236)</f>
        <v>0</v>
      </c>
      <c r="DV236" s="119">
        <f ca="1">IF($K236&lt;&gt;1,IF(ISNUMBER(INDEX(Import.PLE,$K236,DV$16)),IF(INDEX(Import.PLE,$K236,DV$16)&lt;=mediçao,BV236,0),0),PLE!$AA$28*BV236)</f>
        <v>0</v>
      </c>
      <c r="DW236" s="119">
        <f ca="1">IF($K236&lt;&gt;1,IF(ISNUMBER(INDEX(Import.PLE,$K236,DW$16)),IF(INDEX(Import.PLE,$K236,DW$16)&lt;=mediçao,BW236,0),0),PLE!$AA$28*BW236)</f>
        <v>0</v>
      </c>
      <c r="DX236" s="119">
        <f ca="1">IF($K236&lt;&gt;1,IF(ISNUMBER(INDEX(Import.PLE,$K236,DX$16)),IF(INDEX(Import.PLE,$K236,DX$16)&lt;=mediçao,BX236,0),0),PLE!$AA$28*BX236)</f>
        <v>0</v>
      </c>
      <c r="DY236" s="119">
        <f ca="1">IF($K236&lt;&gt;1,IF(ISNUMBER(INDEX(Import.PLE,$K236,DY$16)),IF(INDEX(Import.PLE,$K236,DY$16)&lt;=mediçao,BY236,0),0),PLE!$AA$28*BY236)</f>
        <v>0</v>
      </c>
      <c r="DZ236" s="119">
        <f ca="1">IF($K236&lt;&gt;1,IF(ISNUMBER(INDEX(Import.PLE,$K236,DZ$16)),IF(INDEX(Import.PLE,$K236,DZ$16)&lt;=mediçao,BZ236,0),0),PLE!$AA$28*BZ236)</f>
        <v>0</v>
      </c>
      <c r="EA236" s="119">
        <f ca="1">IF($K236&lt;&gt;1,IF(ISNUMBER(INDEX(Import.PLE,$K236,EA$16)),IF(INDEX(Import.PLE,$K236,EA$16)&lt;=mediçao,CA236,0),0),PLE!$AA$28*CA236)</f>
        <v>0</v>
      </c>
      <c r="EB236" s="119">
        <f ca="1">IF($K236&lt;&gt;1,IF(ISNUMBER(INDEX(Import.PLE,$K236,EB$16)),IF(INDEX(Import.PLE,$K236,EB$16)&lt;=mediçao,CB236,0),0),PLE!$AA$28*CB236)</f>
        <v>0</v>
      </c>
      <c r="EC236" s="119">
        <f ca="1">IF($K236&lt;&gt;1,IF(ISNUMBER(INDEX(Import.PLE,$K236,EC$16)),IF(INDEX(Import.PLE,$K236,EC$16)&lt;=mediçao,CC236,0),0),PLE!$AA$28*CC236)</f>
        <v>0</v>
      </c>
      <c r="ED236" s="119">
        <f ca="1">IF($K236&lt;&gt;1,IF(ISNUMBER(INDEX(Import.PLE,$K236,ED$16)),IF(INDEX(Import.PLE,$K236,ED$16)&lt;=mediçao,CD236,0),0),PLE!$AA$28*CD236)</f>
        <v>0</v>
      </c>
      <c r="EE236" s="119">
        <f ca="1">IF($K236&lt;&gt;1,IF(ISNUMBER(INDEX(Import.PLE,$K236,EE$16)),IF(INDEX(Import.PLE,$K236,EE$16)&lt;=mediçao,CE236,0),0),PLE!$AA$28*CE236)</f>
        <v>0</v>
      </c>
      <c r="EF236" s="119">
        <f ca="1">IF($K236&lt;&gt;1,IF(ISNUMBER(INDEX(Import.PLE,$K236,EF$16)),IF(INDEX(Import.PLE,$K236,EF$16)&lt;=mediçao,CF236,0),0),PLE!$AA$28*CF236)</f>
        <v>0</v>
      </c>
      <c r="EG236" s="119">
        <f ca="1">IF($K236&lt;&gt;1,IF(ISNUMBER(INDEX(Import.PLE,$K236,EG$16)),IF(INDEX(Import.PLE,$K236,EG$16)&lt;=mediçao,CG236,0),0),PLE!$AA$28*CG236)</f>
        <v>0</v>
      </c>
      <c r="EH236" s="119">
        <f ca="1">IF($K236&lt;&gt;1,IF(ISNUMBER(INDEX(Import.PLE,$K236,EH$16)),IF(INDEX(Import.PLE,$K236,EH$16)&lt;=mediçao,CH236,0),0),PLE!$AA$28*CH236)</f>
        <v>0</v>
      </c>
      <c r="EI236" s="119">
        <f ca="1">IF($K236&lt;&gt;1,IF(ISNUMBER(INDEX(Import.PLE,$K236,EI$16)),IF(INDEX(Import.PLE,$K236,EI$16)&lt;=mediçao,CI236,0),0),PLE!$AA$28*CI236)</f>
        <v>0</v>
      </c>
      <c r="EJ236" s="119">
        <f ca="1">IF($K236&lt;&gt;1,IF(ISNUMBER(INDEX(Import.PLE,$K236,EJ$16)),IF(INDEX(Import.PLE,$K236,EJ$16)&lt;=mediçao,CJ236,0),0),PLE!$AA$28*CJ236)</f>
        <v>0</v>
      </c>
      <c r="EK236" s="119">
        <f ca="1">IF($K236&lt;&gt;1,IF(ISNUMBER(INDEX(Import.PLE,$K236,EK$16)),IF(INDEX(Import.PLE,$K236,EK$16)&lt;=mediçao,CK236,0),0),PLE!$AA$28*CK236)</f>
        <v>0</v>
      </c>
      <c r="EL236" s="119">
        <f ca="1">IF($K236&lt;&gt;1,IF(ISNUMBER(INDEX(Import.PLE,$K236,EL$16)),IF(INDEX(Import.PLE,$K236,EL$16)&lt;=mediçao,CL236,0),0),PLE!$AA$28*CL236)</f>
        <v>0</v>
      </c>
      <c r="EM236" s="119">
        <f ca="1">IF($K236&lt;&gt;1,IF(ISNUMBER(INDEX(Import.PLE,$K236,EM$16)),IF(INDEX(Import.PLE,$K236,EM$16)&lt;=mediçao,CM236,0),0),PLE!$AA$28*CM236)</f>
        <v>0</v>
      </c>
      <c r="EN236" s="119">
        <f ca="1">IF($K236&lt;&gt;1,IF(ISNUMBER(INDEX(Import.PLE,$K236,EN$16)),IF(INDEX(Import.PLE,$K236,EN$16)&lt;=mediçao,CN236,0),0),PLE!$AA$28*CN236)</f>
        <v>0</v>
      </c>
      <c r="EO236" s="119">
        <f ca="1">IF($K236&lt;&gt;1,IF(ISNUMBER(INDEX(Import.PLE,$K236,EO$16)),IF(INDEX(Import.PLE,$K236,EO$16)&lt;=mediçao,CO236,0),0),PLE!$AA$28*CO236)</f>
        <v>0</v>
      </c>
      <c r="EP236" s="119">
        <f ca="1">IF($K236&lt;&gt;1,IF(ISNUMBER(INDEX(Import.PLE,$K236,EP$16)),IF(INDEX(Import.PLE,$K236,EP$16)&lt;=mediçao,CP236,0),0),PLE!$AA$28*CP236)</f>
        <v>0</v>
      </c>
      <c r="EQ236" s="119">
        <f ca="1">IF($K236&lt;&gt;1,IF(ISNUMBER(INDEX(Import.PLE,$K236,EQ$16)),IF(INDEX(Import.PLE,$K236,EQ$16)&lt;=mediçao,CQ236,0),0),PLE!$AA$28*CQ236)</f>
        <v>0</v>
      </c>
      <c r="ER236" s="119">
        <f ca="1">IF($K236&lt;&gt;1,IF(ISNUMBER(INDEX(Import.PLE,$K236,ER$16)),IF(INDEX(Import.PLE,$K236,ER$16)&lt;=mediçao,CR236,0),0),PLE!$AA$28*CR236)</f>
        <v>0</v>
      </c>
      <c r="ES236" s="119">
        <f ca="1">IF($K236&lt;&gt;1,IF(ISNUMBER(INDEX(Import.PLE,$K236,ES$16)),IF(INDEX(Import.PLE,$K236,ES$16)&lt;=mediçao,CS236,0),0),PLE!$AA$28*CS236)</f>
        <v>0</v>
      </c>
      <c r="ET236" s="119">
        <f ca="1">IF($K236&lt;&gt;1,IF(ISNUMBER(INDEX(Import.PLE,$K236,ET$16)),IF(INDEX(Import.PLE,$K236,ET$16)&lt;=mediçao,CT236,0),0),PLE!$AA$28*CT236)</f>
        <v>0</v>
      </c>
      <c r="EU236" s="119">
        <f ca="1">IF($K236&lt;&gt;1,IF(ISNUMBER(INDEX(Import.PLE,$K236,EU$16)),IF(INDEX(Import.PLE,$K236,EU$16)&lt;=mediçao,CU236,0),0),PLE!$AA$28*CU236)</f>
        <v>0</v>
      </c>
      <c r="EV236" s="119">
        <f ca="1">IF($K236&lt;&gt;1,IF(ISNUMBER(INDEX(Import.PLE,$K236,EV$16)),IF(INDEX(Import.PLE,$K236,EV$16)&lt;=mediçao,CV236,0),0),PLE!$AA$28*CV236)</f>
        <v>0</v>
      </c>
      <c r="EW236" s="119">
        <f ca="1">IF($K236&lt;&gt;1,IF(ISNUMBER(INDEX(Import.PLE,$K236,EW$16)),IF(INDEX(Import.PLE,$K236,EW$16)&lt;=mediçao,CW236,0),0),PLE!$AA$28*CW236)</f>
        <v>0</v>
      </c>
      <c r="EX236" s="119">
        <f ca="1">IF($K236&lt;&gt;1,IF(ISNUMBER(INDEX(Import.PLE,$K236,EX$16)),IF(INDEX(Import.PLE,$K236,EX$16)&lt;=mediçao,CX236,0),0),PLE!$AA$28*CX236)</f>
        <v>0</v>
      </c>
      <c r="EY236" s="119">
        <f ca="1">IF($K236&lt;&gt;1,IF(ISNUMBER(INDEX(Import.PLE,$K236,EY$16)),IF(INDEX(Import.PLE,$K236,EY$16)&lt;=mediçao,CY236,0),0),PLE!$AA$28*CY236)</f>
        <v>0</v>
      </c>
      <c r="EZ236" s="119">
        <f ca="1">IF($K236&lt;&gt;1,IF(ISNUMBER(INDEX(Import.PLE,$K236,EZ$16)),IF(INDEX(Import.PLE,$K236,EZ$16)&lt;=mediçao,CZ236,0),0),PLE!$AA$28*CZ236)</f>
        <v>0</v>
      </c>
      <c r="FA236" s="119">
        <f ca="1">IF($K236&lt;&gt;1,IF(ISNUMBER(INDEX(Import.PLE,$K236,FA$16)),IF(INDEX(Import.PLE,$K236,FA$16)&lt;=mediçao,DA236,0),0),PLE!$AA$28*DA236)</f>
        <v>0</v>
      </c>
      <c r="FB236" s="119">
        <f ca="1">IF($K236&lt;&gt;1,IF(ISNUMBER(INDEX(Import.PLE,$K236,FB$16)),IF(INDEX(Import.PLE,$K236,FB$16)&lt;=mediçao,DB236,0),0),PLE!$AA$28*DB236)</f>
        <v>0</v>
      </c>
      <c r="FC236" s="119">
        <f ca="1">IF($K236&lt;&gt;1,IF(ISNUMBER(INDEX(Import.PLE,$K236,FC$16)),IF(INDEX(Import.PLE,$K236,FC$16)&lt;=mediçao,DC236,0),0),PLE!$AA$28*DC236)</f>
        <v>0</v>
      </c>
      <c r="FD236" s="119">
        <f ca="1">IF($K236&lt;&gt;1,IF(ISNUMBER(INDEX(Import.PLE,$K236,FD$16)),IF(INDEX(Import.PLE,$K236,FD$16)&lt;=mediçao,DD236,0),0),PLE!$AA$28*DD236)</f>
        <v>0</v>
      </c>
      <c r="FE236" s="119">
        <f ca="1">IF($K236&lt;&gt;1,IF(ISNUMBER(INDEX(Import.PLE,$K236,FE$16)),IF(INDEX(Import.PLE,$K236,FE$16)&lt;=mediçao,DE236,0),0),PLE!$AA$28*DE236)</f>
        <v>0</v>
      </c>
      <c r="FF236" s="119">
        <f ca="1">IF($K236&lt;&gt;1,IF(ISNUMBER(INDEX(Import.PLE,$K236,FF$16)),IF(INDEX(Import.PLE,$K236,FF$16)&lt;=mediçao,DF236,0),0),PLE!$AA$28*DF236)</f>
        <v>0</v>
      </c>
      <c r="FG236" s="119">
        <f ca="1">IF($K236&lt;&gt;1,IF(ISNUMBER(INDEX(Import.PLE,$K236,FG$16)),IF(INDEX(Import.PLE,$K236,FG$16)&lt;=mediçao,DG236,0),0),PLE!$AA$28*DG236)</f>
        <v>0</v>
      </c>
      <c r="FH236" s="119">
        <f ca="1">IF($K236&lt;&gt;1,IF(ISNUMBER(INDEX(Import.PLE,$K236,FH$16)),IF(INDEX(Import.PLE,$K236,FH$16)&lt;=mediçao,DH236,0),0),PLE!$AA$28*DH236)</f>
        <v>0</v>
      </c>
      <c r="FI236" s="119">
        <f ca="1">IF($K236&lt;&gt;1,IF(ISNUMBER(INDEX(Import.PLE,$K236,FI$16)),IF(INDEX(Import.PLE,$K236,FI$16)&lt;=mediçao,DI236,0),0),PLE!$AA$28*DI236)</f>
        <v>0</v>
      </c>
      <c r="FJ236" s="119">
        <f ca="1">IF($K236&lt;&gt;1,IF(ISNUMBER(INDEX(Import.PLE,$K236,FJ$16)),IF(INDEX(Import.PLE,$K236,FJ$16)&lt;=mediçao,DJ236,0),0),PLE!$AA$28*DJ236)</f>
        <v>0</v>
      </c>
    </row>
    <row r="237" spans="2:166" s="88" customFormat="1" ht="11.25" customHeight="1" x14ac:dyDescent="0.35">
      <c r="B237" s="118">
        <f t="shared" ca="1" si="3"/>
        <v>220</v>
      </c>
      <c r="C237" s="83" t="str">
        <f t="shared" si="62"/>
        <v>Serviço</v>
      </c>
      <c r="D237" s="138" t="s">
        <v>592</v>
      </c>
      <c r="E237" s="139" t="s">
        <v>593</v>
      </c>
      <c r="F237" s="137" t="s">
        <v>329</v>
      </c>
      <c r="G237" s="174">
        <f t="shared" si="63"/>
        <v>2</v>
      </c>
      <c r="H237" s="175">
        <f t="shared" si="64"/>
        <v>20.51</v>
      </c>
      <c r="I237" s="176">
        <v>41.02</v>
      </c>
      <c r="J237" s="86"/>
      <c r="K237" s="168">
        <f>deactivatedados.form1</f>
        <v>28</v>
      </c>
      <c r="L237" s="167" t="s">
        <v>728</v>
      </c>
      <c r="M237" s="87"/>
      <c r="N237" s="181">
        <v>2</v>
      </c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M237" s="119">
        <f t="shared" ca="1" si="65"/>
        <v>41.02</v>
      </c>
      <c r="BN237" s="119">
        <f t="shared" si="66"/>
        <v>0</v>
      </c>
      <c r="BO237" s="119">
        <f t="shared" si="67"/>
        <v>0</v>
      </c>
      <c r="BP237" s="119">
        <f t="shared" si="68"/>
        <v>0</v>
      </c>
      <c r="BQ237" s="119">
        <f t="shared" si="69"/>
        <v>0</v>
      </c>
      <c r="BR237" s="119">
        <f t="shared" si="70"/>
        <v>0</v>
      </c>
      <c r="BS237" s="119">
        <f t="shared" si="71"/>
        <v>0</v>
      </c>
      <c r="BT237" s="119">
        <f t="shared" si="72"/>
        <v>0</v>
      </c>
      <c r="BU237" s="119">
        <f t="shared" si="73"/>
        <v>0</v>
      </c>
      <c r="BV237" s="119">
        <f t="shared" si="74"/>
        <v>0</v>
      </c>
      <c r="BW237" s="119">
        <f t="shared" si="75"/>
        <v>0</v>
      </c>
      <c r="BX237" s="119">
        <f t="shared" si="76"/>
        <v>0</v>
      </c>
      <c r="BY237" s="119">
        <f t="shared" si="77"/>
        <v>0</v>
      </c>
      <c r="BZ237" s="119">
        <f t="shared" si="78"/>
        <v>0</v>
      </c>
      <c r="CA237" s="119">
        <f t="shared" si="79"/>
        <v>0</v>
      </c>
      <c r="CB237" s="119">
        <f t="shared" si="80"/>
        <v>0</v>
      </c>
      <c r="CC237" s="119">
        <f t="shared" si="81"/>
        <v>0</v>
      </c>
      <c r="CD237" s="119">
        <f t="shared" si="82"/>
        <v>0</v>
      </c>
      <c r="CE237" s="119">
        <f t="shared" si="83"/>
        <v>0</v>
      </c>
      <c r="CF237" s="119">
        <f t="shared" si="84"/>
        <v>0</v>
      </c>
      <c r="CG237" s="119">
        <f t="shared" si="85"/>
        <v>0</v>
      </c>
      <c r="CH237" s="119">
        <f t="shared" si="86"/>
        <v>0</v>
      </c>
      <c r="CI237" s="119">
        <f t="shared" si="87"/>
        <v>0</v>
      </c>
      <c r="CJ237" s="119">
        <f t="shared" si="88"/>
        <v>0</v>
      </c>
      <c r="CK237" s="119">
        <f t="shared" si="89"/>
        <v>0</v>
      </c>
      <c r="CL237" s="119">
        <f t="shared" si="90"/>
        <v>0</v>
      </c>
      <c r="CM237" s="119">
        <f t="shared" si="91"/>
        <v>0</v>
      </c>
      <c r="CN237" s="119">
        <f t="shared" si="92"/>
        <v>0</v>
      </c>
      <c r="CO237" s="119">
        <f t="shared" si="93"/>
        <v>0</v>
      </c>
      <c r="CP237" s="119">
        <f t="shared" si="94"/>
        <v>0</v>
      </c>
      <c r="CQ237" s="119">
        <f t="shared" si="95"/>
        <v>0</v>
      </c>
      <c r="CR237" s="119">
        <f t="shared" si="96"/>
        <v>0</v>
      </c>
      <c r="CS237" s="119">
        <f t="shared" si="97"/>
        <v>0</v>
      </c>
      <c r="CT237" s="119">
        <f t="shared" si="98"/>
        <v>0</v>
      </c>
      <c r="CU237" s="119">
        <f t="shared" si="99"/>
        <v>0</v>
      </c>
      <c r="CV237" s="119">
        <f t="shared" si="100"/>
        <v>0</v>
      </c>
      <c r="CW237" s="119">
        <f t="shared" si="101"/>
        <v>0</v>
      </c>
      <c r="CX237" s="119">
        <f t="shared" si="102"/>
        <v>0</v>
      </c>
      <c r="CY237" s="119">
        <f t="shared" si="103"/>
        <v>0</v>
      </c>
      <c r="CZ237" s="119">
        <f t="shared" si="104"/>
        <v>0</v>
      </c>
      <c r="DA237" s="119">
        <f t="shared" si="105"/>
        <v>0</v>
      </c>
      <c r="DB237" s="119">
        <f t="shared" si="106"/>
        <v>0</v>
      </c>
      <c r="DC237" s="119">
        <f t="shared" si="107"/>
        <v>0</v>
      </c>
      <c r="DD237" s="119">
        <f t="shared" si="108"/>
        <v>0</v>
      </c>
      <c r="DE237" s="119">
        <f t="shared" si="109"/>
        <v>0</v>
      </c>
      <c r="DF237" s="119">
        <f t="shared" si="110"/>
        <v>0</v>
      </c>
      <c r="DG237" s="119">
        <f t="shared" si="111"/>
        <v>0</v>
      </c>
      <c r="DH237" s="119">
        <f t="shared" si="112"/>
        <v>0</v>
      </c>
      <c r="DI237" s="119">
        <f t="shared" si="113"/>
        <v>0</v>
      </c>
      <c r="DJ237" s="119">
        <f t="shared" si="114"/>
        <v>0</v>
      </c>
      <c r="DK237" s="126" t="str">
        <f t="shared" si="115"/>
        <v>2</v>
      </c>
      <c r="DL237" s="126">
        <f t="shared" ca="1" si="116"/>
        <v>0</v>
      </c>
      <c r="DM237" s="119">
        <f ca="1">IF($K237&lt;&gt;1,IF(ISNUMBER(INDEX(Import.PLE,$K237,DM$16)),IF(INDEX(Import.PLE,$K237,DM$16)&lt;=mediçao,BM237,0),0),PLE!$AA$28*BM237)</f>
        <v>0</v>
      </c>
      <c r="DN237" s="119">
        <f ca="1">IF($K237&lt;&gt;1,IF(ISNUMBER(INDEX(Import.PLE,$K237,DN$16)),IF(INDEX(Import.PLE,$K237,DN$16)&lt;=mediçao,BN237,0),0),PLE!$AA$28*BN237)</f>
        <v>0</v>
      </c>
      <c r="DO237" s="119">
        <f ca="1">IF($K237&lt;&gt;1,IF(ISNUMBER(INDEX(Import.PLE,$K237,DO$16)),IF(INDEX(Import.PLE,$K237,DO$16)&lt;=mediçao,BO237,0),0),PLE!$AA$28*BO237)</f>
        <v>0</v>
      </c>
      <c r="DP237" s="119">
        <f ca="1">IF($K237&lt;&gt;1,IF(ISNUMBER(INDEX(Import.PLE,$K237,DP$16)),IF(INDEX(Import.PLE,$K237,DP$16)&lt;=mediçao,BP237,0),0),PLE!$AA$28*BP237)</f>
        <v>0</v>
      </c>
      <c r="DQ237" s="119">
        <f ca="1">IF($K237&lt;&gt;1,IF(ISNUMBER(INDEX(Import.PLE,$K237,DQ$16)),IF(INDEX(Import.PLE,$K237,DQ$16)&lt;=mediçao,BQ237,0),0),PLE!$AA$28*BQ237)</f>
        <v>0</v>
      </c>
      <c r="DR237" s="119">
        <f ca="1">IF($K237&lt;&gt;1,IF(ISNUMBER(INDEX(Import.PLE,$K237,DR$16)),IF(INDEX(Import.PLE,$K237,DR$16)&lt;=mediçao,BR237,0),0),PLE!$AA$28*BR237)</f>
        <v>0</v>
      </c>
      <c r="DS237" s="119">
        <f ca="1">IF($K237&lt;&gt;1,IF(ISNUMBER(INDEX(Import.PLE,$K237,DS$16)),IF(INDEX(Import.PLE,$K237,DS$16)&lt;=mediçao,BS237,0),0),PLE!$AA$28*BS237)</f>
        <v>0</v>
      </c>
      <c r="DT237" s="119">
        <f ca="1">IF($K237&lt;&gt;1,IF(ISNUMBER(INDEX(Import.PLE,$K237,DT$16)),IF(INDEX(Import.PLE,$K237,DT$16)&lt;=mediçao,BT237,0),0),PLE!$AA$28*BT237)</f>
        <v>0</v>
      </c>
      <c r="DU237" s="119">
        <f ca="1">IF($K237&lt;&gt;1,IF(ISNUMBER(INDEX(Import.PLE,$K237,DU$16)),IF(INDEX(Import.PLE,$K237,DU$16)&lt;=mediçao,BU237,0),0),PLE!$AA$28*BU237)</f>
        <v>0</v>
      </c>
      <c r="DV237" s="119">
        <f ca="1">IF($K237&lt;&gt;1,IF(ISNUMBER(INDEX(Import.PLE,$K237,DV$16)),IF(INDEX(Import.PLE,$K237,DV$16)&lt;=mediçao,BV237,0),0),PLE!$AA$28*BV237)</f>
        <v>0</v>
      </c>
      <c r="DW237" s="119">
        <f ca="1">IF($K237&lt;&gt;1,IF(ISNUMBER(INDEX(Import.PLE,$K237,DW$16)),IF(INDEX(Import.PLE,$K237,DW$16)&lt;=mediçao,BW237,0),0),PLE!$AA$28*BW237)</f>
        <v>0</v>
      </c>
      <c r="DX237" s="119">
        <f ca="1">IF($K237&lt;&gt;1,IF(ISNUMBER(INDEX(Import.PLE,$K237,DX$16)),IF(INDEX(Import.PLE,$K237,DX$16)&lt;=mediçao,BX237,0),0),PLE!$AA$28*BX237)</f>
        <v>0</v>
      </c>
      <c r="DY237" s="119">
        <f ca="1">IF($K237&lt;&gt;1,IF(ISNUMBER(INDEX(Import.PLE,$K237,DY$16)),IF(INDEX(Import.PLE,$K237,DY$16)&lt;=mediçao,BY237,0),0),PLE!$AA$28*BY237)</f>
        <v>0</v>
      </c>
      <c r="DZ237" s="119">
        <f ca="1">IF($K237&lt;&gt;1,IF(ISNUMBER(INDEX(Import.PLE,$K237,DZ$16)),IF(INDEX(Import.PLE,$K237,DZ$16)&lt;=mediçao,BZ237,0),0),PLE!$AA$28*BZ237)</f>
        <v>0</v>
      </c>
      <c r="EA237" s="119">
        <f ca="1">IF($K237&lt;&gt;1,IF(ISNUMBER(INDEX(Import.PLE,$K237,EA$16)),IF(INDEX(Import.PLE,$K237,EA$16)&lt;=mediçao,CA237,0),0),PLE!$AA$28*CA237)</f>
        <v>0</v>
      </c>
      <c r="EB237" s="119">
        <f ca="1">IF($K237&lt;&gt;1,IF(ISNUMBER(INDEX(Import.PLE,$K237,EB$16)),IF(INDEX(Import.PLE,$K237,EB$16)&lt;=mediçao,CB237,0),0),PLE!$AA$28*CB237)</f>
        <v>0</v>
      </c>
      <c r="EC237" s="119">
        <f ca="1">IF($K237&lt;&gt;1,IF(ISNUMBER(INDEX(Import.PLE,$K237,EC$16)),IF(INDEX(Import.PLE,$K237,EC$16)&lt;=mediçao,CC237,0),0),PLE!$AA$28*CC237)</f>
        <v>0</v>
      </c>
      <c r="ED237" s="119">
        <f ca="1">IF($K237&lt;&gt;1,IF(ISNUMBER(INDEX(Import.PLE,$K237,ED$16)),IF(INDEX(Import.PLE,$K237,ED$16)&lt;=mediçao,CD237,0),0),PLE!$AA$28*CD237)</f>
        <v>0</v>
      </c>
      <c r="EE237" s="119">
        <f ca="1">IF($K237&lt;&gt;1,IF(ISNUMBER(INDEX(Import.PLE,$K237,EE$16)),IF(INDEX(Import.PLE,$K237,EE$16)&lt;=mediçao,CE237,0),0),PLE!$AA$28*CE237)</f>
        <v>0</v>
      </c>
      <c r="EF237" s="119">
        <f ca="1">IF($K237&lt;&gt;1,IF(ISNUMBER(INDEX(Import.PLE,$K237,EF$16)),IF(INDEX(Import.PLE,$K237,EF$16)&lt;=mediçao,CF237,0),0),PLE!$AA$28*CF237)</f>
        <v>0</v>
      </c>
      <c r="EG237" s="119">
        <f ca="1">IF($K237&lt;&gt;1,IF(ISNUMBER(INDEX(Import.PLE,$K237,EG$16)),IF(INDEX(Import.PLE,$K237,EG$16)&lt;=mediçao,CG237,0),0),PLE!$AA$28*CG237)</f>
        <v>0</v>
      </c>
      <c r="EH237" s="119">
        <f ca="1">IF($K237&lt;&gt;1,IF(ISNUMBER(INDEX(Import.PLE,$K237,EH$16)),IF(INDEX(Import.PLE,$K237,EH$16)&lt;=mediçao,CH237,0),0),PLE!$AA$28*CH237)</f>
        <v>0</v>
      </c>
      <c r="EI237" s="119">
        <f ca="1">IF($K237&lt;&gt;1,IF(ISNUMBER(INDEX(Import.PLE,$K237,EI$16)),IF(INDEX(Import.PLE,$K237,EI$16)&lt;=mediçao,CI237,0),0),PLE!$AA$28*CI237)</f>
        <v>0</v>
      </c>
      <c r="EJ237" s="119">
        <f ca="1">IF($K237&lt;&gt;1,IF(ISNUMBER(INDEX(Import.PLE,$K237,EJ$16)),IF(INDEX(Import.PLE,$K237,EJ$16)&lt;=mediçao,CJ237,0),0),PLE!$AA$28*CJ237)</f>
        <v>0</v>
      </c>
      <c r="EK237" s="119">
        <f ca="1">IF($K237&lt;&gt;1,IF(ISNUMBER(INDEX(Import.PLE,$K237,EK$16)),IF(INDEX(Import.PLE,$K237,EK$16)&lt;=mediçao,CK237,0),0),PLE!$AA$28*CK237)</f>
        <v>0</v>
      </c>
      <c r="EL237" s="119">
        <f ca="1">IF($K237&lt;&gt;1,IF(ISNUMBER(INDEX(Import.PLE,$K237,EL$16)),IF(INDEX(Import.PLE,$K237,EL$16)&lt;=mediçao,CL237,0),0),PLE!$AA$28*CL237)</f>
        <v>0</v>
      </c>
      <c r="EM237" s="119">
        <f ca="1">IF($K237&lt;&gt;1,IF(ISNUMBER(INDEX(Import.PLE,$K237,EM$16)),IF(INDEX(Import.PLE,$K237,EM$16)&lt;=mediçao,CM237,0),0),PLE!$AA$28*CM237)</f>
        <v>0</v>
      </c>
      <c r="EN237" s="119">
        <f ca="1">IF($K237&lt;&gt;1,IF(ISNUMBER(INDEX(Import.PLE,$K237,EN$16)),IF(INDEX(Import.PLE,$K237,EN$16)&lt;=mediçao,CN237,0),0),PLE!$AA$28*CN237)</f>
        <v>0</v>
      </c>
      <c r="EO237" s="119">
        <f ca="1">IF($K237&lt;&gt;1,IF(ISNUMBER(INDEX(Import.PLE,$K237,EO$16)),IF(INDEX(Import.PLE,$K237,EO$16)&lt;=mediçao,CO237,0),0),PLE!$AA$28*CO237)</f>
        <v>0</v>
      </c>
      <c r="EP237" s="119">
        <f ca="1">IF($K237&lt;&gt;1,IF(ISNUMBER(INDEX(Import.PLE,$K237,EP$16)),IF(INDEX(Import.PLE,$K237,EP$16)&lt;=mediçao,CP237,0),0),PLE!$AA$28*CP237)</f>
        <v>0</v>
      </c>
      <c r="EQ237" s="119">
        <f ca="1">IF($K237&lt;&gt;1,IF(ISNUMBER(INDEX(Import.PLE,$K237,EQ$16)),IF(INDEX(Import.PLE,$K237,EQ$16)&lt;=mediçao,CQ237,0),0),PLE!$AA$28*CQ237)</f>
        <v>0</v>
      </c>
      <c r="ER237" s="119">
        <f ca="1">IF($K237&lt;&gt;1,IF(ISNUMBER(INDEX(Import.PLE,$K237,ER$16)),IF(INDEX(Import.PLE,$K237,ER$16)&lt;=mediçao,CR237,0),0),PLE!$AA$28*CR237)</f>
        <v>0</v>
      </c>
      <c r="ES237" s="119">
        <f ca="1">IF($K237&lt;&gt;1,IF(ISNUMBER(INDEX(Import.PLE,$K237,ES$16)),IF(INDEX(Import.PLE,$K237,ES$16)&lt;=mediçao,CS237,0),0),PLE!$AA$28*CS237)</f>
        <v>0</v>
      </c>
      <c r="ET237" s="119">
        <f ca="1">IF($K237&lt;&gt;1,IF(ISNUMBER(INDEX(Import.PLE,$K237,ET$16)),IF(INDEX(Import.PLE,$K237,ET$16)&lt;=mediçao,CT237,0),0),PLE!$AA$28*CT237)</f>
        <v>0</v>
      </c>
      <c r="EU237" s="119">
        <f ca="1">IF($K237&lt;&gt;1,IF(ISNUMBER(INDEX(Import.PLE,$K237,EU$16)),IF(INDEX(Import.PLE,$K237,EU$16)&lt;=mediçao,CU237,0),0),PLE!$AA$28*CU237)</f>
        <v>0</v>
      </c>
      <c r="EV237" s="119">
        <f ca="1">IF($K237&lt;&gt;1,IF(ISNUMBER(INDEX(Import.PLE,$K237,EV$16)),IF(INDEX(Import.PLE,$K237,EV$16)&lt;=mediçao,CV237,0),0),PLE!$AA$28*CV237)</f>
        <v>0</v>
      </c>
      <c r="EW237" s="119">
        <f ca="1">IF($K237&lt;&gt;1,IF(ISNUMBER(INDEX(Import.PLE,$K237,EW$16)),IF(INDEX(Import.PLE,$K237,EW$16)&lt;=mediçao,CW237,0),0),PLE!$AA$28*CW237)</f>
        <v>0</v>
      </c>
      <c r="EX237" s="119">
        <f ca="1">IF($K237&lt;&gt;1,IF(ISNUMBER(INDEX(Import.PLE,$K237,EX$16)),IF(INDEX(Import.PLE,$K237,EX$16)&lt;=mediçao,CX237,0),0),PLE!$AA$28*CX237)</f>
        <v>0</v>
      </c>
      <c r="EY237" s="119">
        <f ca="1">IF($K237&lt;&gt;1,IF(ISNUMBER(INDEX(Import.PLE,$K237,EY$16)),IF(INDEX(Import.PLE,$K237,EY$16)&lt;=mediçao,CY237,0),0),PLE!$AA$28*CY237)</f>
        <v>0</v>
      </c>
      <c r="EZ237" s="119">
        <f ca="1">IF($K237&lt;&gt;1,IF(ISNUMBER(INDEX(Import.PLE,$K237,EZ$16)),IF(INDEX(Import.PLE,$K237,EZ$16)&lt;=mediçao,CZ237,0),0),PLE!$AA$28*CZ237)</f>
        <v>0</v>
      </c>
      <c r="FA237" s="119">
        <f ca="1">IF($K237&lt;&gt;1,IF(ISNUMBER(INDEX(Import.PLE,$K237,FA$16)),IF(INDEX(Import.PLE,$K237,FA$16)&lt;=mediçao,DA237,0),0),PLE!$AA$28*DA237)</f>
        <v>0</v>
      </c>
      <c r="FB237" s="119">
        <f ca="1">IF($K237&lt;&gt;1,IF(ISNUMBER(INDEX(Import.PLE,$K237,FB$16)),IF(INDEX(Import.PLE,$K237,FB$16)&lt;=mediçao,DB237,0),0),PLE!$AA$28*DB237)</f>
        <v>0</v>
      </c>
      <c r="FC237" s="119">
        <f ca="1">IF($K237&lt;&gt;1,IF(ISNUMBER(INDEX(Import.PLE,$K237,FC$16)),IF(INDEX(Import.PLE,$K237,FC$16)&lt;=mediçao,DC237,0),0),PLE!$AA$28*DC237)</f>
        <v>0</v>
      </c>
      <c r="FD237" s="119">
        <f ca="1">IF($K237&lt;&gt;1,IF(ISNUMBER(INDEX(Import.PLE,$K237,FD$16)),IF(INDEX(Import.PLE,$K237,FD$16)&lt;=mediçao,DD237,0),0),PLE!$AA$28*DD237)</f>
        <v>0</v>
      </c>
      <c r="FE237" s="119">
        <f ca="1">IF($K237&lt;&gt;1,IF(ISNUMBER(INDEX(Import.PLE,$K237,FE$16)),IF(INDEX(Import.PLE,$K237,FE$16)&lt;=mediçao,DE237,0),0),PLE!$AA$28*DE237)</f>
        <v>0</v>
      </c>
      <c r="FF237" s="119">
        <f ca="1">IF($K237&lt;&gt;1,IF(ISNUMBER(INDEX(Import.PLE,$K237,FF$16)),IF(INDEX(Import.PLE,$K237,FF$16)&lt;=mediçao,DF237,0),0),PLE!$AA$28*DF237)</f>
        <v>0</v>
      </c>
      <c r="FG237" s="119">
        <f ca="1">IF($K237&lt;&gt;1,IF(ISNUMBER(INDEX(Import.PLE,$K237,FG$16)),IF(INDEX(Import.PLE,$K237,FG$16)&lt;=mediçao,DG237,0),0),PLE!$AA$28*DG237)</f>
        <v>0</v>
      </c>
      <c r="FH237" s="119">
        <f ca="1">IF($K237&lt;&gt;1,IF(ISNUMBER(INDEX(Import.PLE,$K237,FH$16)),IF(INDEX(Import.PLE,$K237,FH$16)&lt;=mediçao,DH237,0),0),PLE!$AA$28*DH237)</f>
        <v>0</v>
      </c>
      <c r="FI237" s="119">
        <f ca="1">IF($K237&lt;&gt;1,IF(ISNUMBER(INDEX(Import.PLE,$K237,FI$16)),IF(INDEX(Import.PLE,$K237,FI$16)&lt;=mediçao,DI237,0),0),PLE!$AA$28*DI237)</f>
        <v>0</v>
      </c>
      <c r="FJ237" s="119">
        <f ca="1">IF($K237&lt;&gt;1,IF(ISNUMBER(INDEX(Import.PLE,$K237,FJ$16)),IF(INDEX(Import.PLE,$K237,FJ$16)&lt;=mediçao,DJ237,0),0),PLE!$AA$28*DJ237)</f>
        <v>0</v>
      </c>
    </row>
    <row r="238" spans="2:166" s="88" customFormat="1" ht="11.25" customHeight="1" x14ac:dyDescent="0.35">
      <c r="B238" s="118">
        <f t="shared" ca="1" si="3"/>
        <v>221</v>
      </c>
      <c r="C238" s="83" t="str">
        <f t="shared" si="62"/>
        <v>Serviço</v>
      </c>
      <c r="D238" s="138" t="s">
        <v>594</v>
      </c>
      <c r="E238" s="139" t="s">
        <v>595</v>
      </c>
      <c r="F238" s="137" t="s">
        <v>329</v>
      </c>
      <c r="G238" s="174">
        <f t="shared" si="63"/>
        <v>6</v>
      </c>
      <c r="H238" s="175">
        <f t="shared" si="64"/>
        <v>20.57</v>
      </c>
      <c r="I238" s="176">
        <v>123.42</v>
      </c>
      <c r="J238" s="86"/>
      <c r="K238" s="168">
        <f>deactivatedados.form1</f>
        <v>28</v>
      </c>
      <c r="L238" s="167" t="s">
        <v>728</v>
      </c>
      <c r="M238" s="87"/>
      <c r="N238" s="181">
        <v>6</v>
      </c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M238" s="119">
        <f t="shared" ca="1" si="65"/>
        <v>123.42</v>
      </c>
      <c r="BN238" s="119">
        <f t="shared" si="66"/>
        <v>0</v>
      </c>
      <c r="BO238" s="119">
        <f t="shared" si="67"/>
        <v>0</v>
      </c>
      <c r="BP238" s="119">
        <f t="shared" si="68"/>
        <v>0</v>
      </c>
      <c r="BQ238" s="119">
        <f t="shared" si="69"/>
        <v>0</v>
      </c>
      <c r="BR238" s="119">
        <f t="shared" si="70"/>
        <v>0</v>
      </c>
      <c r="BS238" s="119">
        <f t="shared" si="71"/>
        <v>0</v>
      </c>
      <c r="BT238" s="119">
        <f t="shared" si="72"/>
        <v>0</v>
      </c>
      <c r="BU238" s="119">
        <f t="shared" si="73"/>
        <v>0</v>
      </c>
      <c r="BV238" s="119">
        <f t="shared" si="74"/>
        <v>0</v>
      </c>
      <c r="BW238" s="119">
        <f t="shared" si="75"/>
        <v>0</v>
      </c>
      <c r="BX238" s="119">
        <f t="shared" si="76"/>
        <v>0</v>
      </c>
      <c r="BY238" s="119">
        <f t="shared" si="77"/>
        <v>0</v>
      </c>
      <c r="BZ238" s="119">
        <f t="shared" si="78"/>
        <v>0</v>
      </c>
      <c r="CA238" s="119">
        <f t="shared" si="79"/>
        <v>0</v>
      </c>
      <c r="CB238" s="119">
        <f t="shared" si="80"/>
        <v>0</v>
      </c>
      <c r="CC238" s="119">
        <f t="shared" si="81"/>
        <v>0</v>
      </c>
      <c r="CD238" s="119">
        <f t="shared" si="82"/>
        <v>0</v>
      </c>
      <c r="CE238" s="119">
        <f t="shared" si="83"/>
        <v>0</v>
      </c>
      <c r="CF238" s="119">
        <f t="shared" si="84"/>
        <v>0</v>
      </c>
      <c r="CG238" s="119">
        <f t="shared" si="85"/>
        <v>0</v>
      </c>
      <c r="CH238" s="119">
        <f t="shared" si="86"/>
        <v>0</v>
      </c>
      <c r="CI238" s="119">
        <f t="shared" si="87"/>
        <v>0</v>
      </c>
      <c r="CJ238" s="119">
        <f t="shared" si="88"/>
        <v>0</v>
      </c>
      <c r="CK238" s="119">
        <f t="shared" si="89"/>
        <v>0</v>
      </c>
      <c r="CL238" s="119">
        <f t="shared" si="90"/>
        <v>0</v>
      </c>
      <c r="CM238" s="119">
        <f t="shared" si="91"/>
        <v>0</v>
      </c>
      <c r="CN238" s="119">
        <f t="shared" si="92"/>
        <v>0</v>
      </c>
      <c r="CO238" s="119">
        <f t="shared" si="93"/>
        <v>0</v>
      </c>
      <c r="CP238" s="119">
        <f t="shared" si="94"/>
        <v>0</v>
      </c>
      <c r="CQ238" s="119">
        <f t="shared" si="95"/>
        <v>0</v>
      </c>
      <c r="CR238" s="119">
        <f t="shared" si="96"/>
        <v>0</v>
      </c>
      <c r="CS238" s="119">
        <f t="shared" si="97"/>
        <v>0</v>
      </c>
      <c r="CT238" s="119">
        <f t="shared" si="98"/>
        <v>0</v>
      </c>
      <c r="CU238" s="119">
        <f t="shared" si="99"/>
        <v>0</v>
      </c>
      <c r="CV238" s="119">
        <f t="shared" si="100"/>
        <v>0</v>
      </c>
      <c r="CW238" s="119">
        <f t="shared" si="101"/>
        <v>0</v>
      </c>
      <c r="CX238" s="119">
        <f t="shared" si="102"/>
        <v>0</v>
      </c>
      <c r="CY238" s="119">
        <f t="shared" si="103"/>
        <v>0</v>
      </c>
      <c r="CZ238" s="119">
        <f t="shared" si="104"/>
        <v>0</v>
      </c>
      <c r="DA238" s="119">
        <f t="shared" si="105"/>
        <v>0</v>
      </c>
      <c r="DB238" s="119">
        <f t="shared" si="106"/>
        <v>0</v>
      </c>
      <c r="DC238" s="119">
        <f t="shared" si="107"/>
        <v>0</v>
      </c>
      <c r="DD238" s="119">
        <f t="shared" si="108"/>
        <v>0</v>
      </c>
      <c r="DE238" s="119">
        <f t="shared" si="109"/>
        <v>0</v>
      </c>
      <c r="DF238" s="119">
        <f t="shared" si="110"/>
        <v>0</v>
      </c>
      <c r="DG238" s="119">
        <f t="shared" si="111"/>
        <v>0</v>
      </c>
      <c r="DH238" s="119">
        <f t="shared" si="112"/>
        <v>0</v>
      </c>
      <c r="DI238" s="119">
        <f t="shared" si="113"/>
        <v>0</v>
      </c>
      <c r="DJ238" s="119">
        <f t="shared" si="114"/>
        <v>0</v>
      </c>
      <c r="DK238" s="126" t="str">
        <f t="shared" si="115"/>
        <v>2</v>
      </c>
      <c r="DL238" s="126">
        <f t="shared" ca="1" si="116"/>
        <v>0</v>
      </c>
      <c r="DM238" s="119">
        <f ca="1">IF($K238&lt;&gt;1,IF(ISNUMBER(INDEX(Import.PLE,$K238,DM$16)),IF(INDEX(Import.PLE,$K238,DM$16)&lt;=mediçao,BM238,0),0),PLE!$AA$28*BM238)</f>
        <v>0</v>
      </c>
      <c r="DN238" s="119">
        <f ca="1">IF($K238&lt;&gt;1,IF(ISNUMBER(INDEX(Import.PLE,$K238,DN$16)),IF(INDEX(Import.PLE,$K238,DN$16)&lt;=mediçao,BN238,0),0),PLE!$AA$28*BN238)</f>
        <v>0</v>
      </c>
      <c r="DO238" s="119">
        <f ca="1">IF($K238&lt;&gt;1,IF(ISNUMBER(INDEX(Import.PLE,$K238,DO$16)),IF(INDEX(Import.PLE,$K238,DO$16)&lt;=mediçao,BO238,0),0),PLE!$AA$28*BO238)</f>
        <v>0</v>
      </c>
      <c r="DP238" s="119">
        <f ca="1">IF($K238&lt;&gt;1,IF(ISNUMBER(INDEX(Import.PLE,$K238,DP$16)),IF(INDEX(Import.PLE,$K238,DP$16)&lt;=mediçao,BP238,0),0),PLE!$AA$28*BP238)</f>
        <v>0</v>
      </c>
      <c r="DQ238" s="119">
        <f ca="1">IF($K238&lt;&gt;1,IF(ISNUMBER(INDEX(Import.PLE,$K238,DQ$16)),IF(INDEX(Import.PLE,$K238,DQ$16)&lt;=mediçao,BQ238,0),0),PLE!$AA$28*BQ238)</f>
        <v>0</v>
      </c>
      <c r="DR238" s="119">
        <f ca="1">IF($K238&lt;&gt;1,IF(ISNUMBER(INDEX(Import.PLE,$K238,DR$16)),IF(INDEX(Import.PLE,$K238,DR$16)&lt;=mediçao,BR238,0),0),PLE!$AA$28*BR238)</f>
        <v>0</v>
      </c>
      <c r="DS238" s="119">
        <f ca="1">IF($K238&lt;&gt;1,IF(ISNUMBER(INDEX(Import.PLE,$K238,DS$16)),IF(INDEX(Import.PLE,$K238,DS$16)&lt;=mediçao,BS238,0),0),PLE!$AA$28*BS238)</f>
        <v>0</v>
      </c>
      <c r="DT238" s="119">
        <f ca="1">IF($K238&lt;&gt;1,IF(ISNUMBER(INDEX(Import.PLE,$K238,DT$16)),IF(INDEX(Import.PLE,$K238,DT$16)&lt;=mediçao,BT238,0),0),PLE!$AA$28*BT238)</f>
        <v>0</v>
      </c>
      <c r="DU238" s="119">
        <f ca="1">IF($K238&lt;&gt;1,IF(ISNUMBER(INDEX(Import.PLE,$K238,DU$16)),IF(INDEX(Import.PLE,$K238,DU$16)&lt;=mediçao,BU238,0),0),PLE!$AA$28*BU238)</f>
        <v>0</v>
      </c>
      <c r="DV238" s="119">
        <f ca="1">IF($K238&lt;&gt;1,IF(ISNUMBER(INDEX(Import.PLE,$K238,DV$16)),IF(INDEX(Import.PLE,$K238,DV$16)&lt;=mediçao,BV238,0),0),PLE!$AA$28*BV238)</f>
        <v>0</v>
      </c>
      <c r="DW238" s="119">
        <f ca="1">IF($K238&lt;&gt;1,IF(ISNUMBER(INDEX(Import.PLE,$K238,DW$16)),IF(INDEX(Import.PLE,$K238,DW$16)&lt;=mediçao,BW238,0),0),PLE!$AA$28*BW238)</f>
        <v>0</v>
      </c>
      <c r="DX238" s="119">
        <f ca="1">IF($K238&lt;&gt;1,IF(ISNUMBER(INDEX(Import.PLE,$K238,DX$16)),IF(INDEX(Import.PLE,$K238,DX$16)&lt;=mediçao,BX238,0),0),PLE!$AA$28*BX238)</f>
        <v>0</v>
      </c>
      <c r="DY238" s="119">
        <f ca="1">IF($K238&lt;&gt;1,IF(ISNUMBER(INDEX(Import.PLE,$K238,DY$16)),IF(INDEX(Import.PLE,$K238,DY$16)&lt;=mediçao,BY238,0),0),PLE!$AA$28*BY238)</f>
        <v>0</v>
      </c>
      <c r="DZ238" s="119">
        <f ca="1">IF($K238&lt;&gt;1,IF(ISNUMBER(INDEX(Import.PLE,$K238,DZ$16)),IF(INDEX(Import.PLE,$K238,DZ$16)&lt;=mediçao,BZ238,0),0),PLE!$AA$28*BZ238)</f>
        <v>0</v>
      </c>
      <c r="EA238" s="119">
        <f ca="1">IF($K238&lt;&gt;1,IF(ISNUMBER(INDEX(Import.PLE,$K238,EA$16)),IF(INDEX(Import.PLE,$K238,EA$16)&lt;=mediçao,CA238,0),0),PLE!$AA$28*CA238)</f>
        <v>0</v>
      </c>
      <c r="EB238" s="119">
        <f ca="1">IF($K238&lt;&gt;1,IF(ISNUMBER(INDEX(Import.PLE,$K238,EB$16)),IF(INDEX(Import.PLE,$K238,EB$16)&lt;=mediçao,CB238,0),0),PLE!$AA$28*CB238)</f>
        <v>0</v>
      </c>
      <c r="EC238" s="119">
        <f ca="1">IF($K238&lt;&gt;1,IF(ISNUMBER(INDEX(Import.PLE,$K238,EC$16)),IF(INDEX(Import.PLE,$K238,EC$16)&lt;=mediçao,CC238,0),0),PLE!$AA$28*CC238)</f>
        <v>0</v>
      </c>
      <c r="ED238" s="119">
        <f ca="1">IF($K238&lt;&gt;1,IF(ISNUMBER(INDEX(Import.PLE,$K238,ED$16)),IF(INDEX(Import.PLE,$K238,ED$16)&lt;=mediçao,CD238,0),0),PLE!$AA$28*CD238)</f>
        <v>0</v>
      </c>
      <c r="EE238" s="119">
        <f ca="1">IF($K238&lt;&gt;1,IF(ISNUMBER(INDEX(Import.PLE,$K238,EE$16)),IF(INDEX(Import.PLE,$K238,EE$16)&lt;=mediçao,CE238,0),0),PLE!$AA$28*CE238)</f>
        <v>0</v>
      </c>
      <c r="EF238" s="119">
        <f ca="1">IF($K238&lt;&gt;1,IF(ISNUMBER(INDEX(Import.PLE,$K238,EF$16)),IF(INDEX(Import.PLE,$K238,EF$16)&lt;=mediçao,CF238,0),0),PLE!$AA$28*CF238)</f>
        <v>0</v>
      </c>
      <c r="EG238" s="119">
        <f ca="1">IF($K238&lt;&gt;1,IF(ISNUMBER(INDEX(Import.PLE,$K238,EG$16)),IF(INDEX(Import.PLE,$K238,EG$16)&lt;=mediçao,CG238,0),0),PLE!$AA$28*CG238)</f>
        <v>0</v>
      </c>
      <c r="EH238" s="119">
        <f ca="1">IF($K238&lt;&gt;1,IF(ISNUMBER(INDEX(Import.PLE,$K238,EH$16)),IF(INDEX(Import.PLE,$K238,EH$16)&lt;=mediçao,CH238,0),0),PLE!$AA$28*CH238)</f>
        <v>0</v>
      </c>
      <c r="EI238" s="119">
        <f ca="1">IF($K238&lt;&gt;1,IF(ISNUMBER(INDEX(Import.PLE,$K238,EI$16)),IF(INDEX(Import.PLE,$K238,EI$16)&lt;=mediçao,CI238,0),0),PLE!$AA$28*CI238)</f>
        <v>0</v>
      </c>
      <c r="EJ238" s="119">
        <f ca="1">IF($K238&lt;&gt;1,IF(ISNUMBER(INDEX(Import.PLE,$K238,EJ$16)),IF(INDEX(Import.PLE,$K238,EJ$16)&lt;=mediçao,CJ238,0),0),PLE!$AA$28*CJ238)</f>
        <v>0</v>
      </c>
      <c r="EK238" s="119">
        <f ca="1">IF($K238&lt;&gt;1,IF(ISNUMBER(INDEX(Import.PLE,$K238,EK$16)),IF(INDEX(Import.PLE,$K238,EK$16)&lt;=mediçao,CK238,0),0),PLE!$AA$28*CK238)</f>
        <v>0</v>
      </c>
      <c r="EL238" s="119">
        <f ca="1">IF($K238&lt;&gt;1,IF(ISNUMBER(INDEX(Import.PLE,$K238,EL$16)),IF(INDEX(Import.PLE,$K238,EL$16)&lt;=mediçao,CL238,0),0),PLE!$AA$28*CL238)</f>
        <v>0</v>
      </c>
      <c r="EM238" s="119">
        <f ca="1">IF($K238&lt;&gt;1,IF(ISNUMBER(INDEX(Import.PLE,$K238,EM$16)),IF(INDEX(Import.PLE,$K238,EM$16)&lt;=mediçao,CM238,0),0),PLE!$AA$28*CM238)</f>
        <v>0</v>
      </c>
      <c r="EN238" s="119">
        <f ca="1">IF($K238&lt;&gt;1,IF(ISNUMBER(INDEX(Import.PLE,$K238,EN$16)),IF(INDEX(Import.PLE,$K238,EN$16)&lt;=mediçao,CN238,0),0),PLE!$AA$28*CN238)</f>
        <v>0</v>
      </c>
      <c r="EO238" s="119">
        <f ca="1">IF($K238&lt;&gt;1,IF(ISNUMBER(INDEX(Import.PLE,$K238,EO$16)),IF(INDEX(Import.PLE,$K238,EO$16)&lt;=mediçao,CO238,0),0),PLE!$AA$28*CO238)</f>
        <v>0</v>
      </c>
      <c r="EP238" s="119">
        <f ca="1">IF($K238&lt;&gt;1,IF(ISNUMBER(INDEX(Import.PLE,$K238,EP$16)),IF(INDEX(Import.PLE,$K238,EP$16)&lt;=mediçao,CP238,0),0),PLE!$AA$28*CP238)</f>
        <v>0</v>
      </c>
      <c r="EQ238" s="119">
        <f ca="1">IF($K238&lt;&gt;1,IF(ISNUMBER(INDEX(Import.PLE,$K238,EQ$16)),IF(INDEX(Import.PLE,$K238,EQ$16)&lt;=mediçao,CQ238,0),0),PLE!$AA$28*CQ238)</f>
        <v>0</v>
      </c>
      <c r="ER238" s="119">
        <f ca="1">IF($K238&lt;&gt;1,IF(ISNUMBER(INDEX(Import.PLE,$K238,ER$16)),IF(INDEX(Import.PLE,$K238,ER$16)&lt;=mediçao,CR238,0),0),PLE!$AA$28*CR238)</f>
        <v>0</v>
      </c>
      <c r="ES238" s="119">
        <f ca="1">IF($K238&lt;&gt;1,IF(ISNUMBER(INDEX(Import.PLE,$K238,ES$16)),IF(INDEX(Import.PLE,$K238,ES$16)&lt;=mediçao,CS238,0),0),PLE!$AA$28*CS238)</f>
        <v>0</v>
      </c>
      <c r="ET238" s="119">
        <f ca="1">IF($K238&lt;&gt;1,IF(ISNUMBER(INDEX(Import.PLE,$K238,ET$16)),IF(INDEX(Import.PLE,$K238,ET$16)&lt;=mediçao,CT238,0),0),PLE!$AA$28*CT238)</f>
        <v>0</v>
      </c>
      <c r="EU238" s="119">
        <f ca="1">IF($K238&lt;&gt;1,IF(ISNUMBER(INDEX(Import.PLE,$K238,EU$16)),IF(INDEX(Import.PLE,$K238,EU$16)&lt;=mediçao,CU238,0),0),PLE!$AA$28*CU238)</f>
        <v>0</v>
      </c>
      <c r="EV238" s="119">
        <f ca="1">IF($K238&lt;&gt;1,IF(ISNUMBER(INDEX(Import.PLE,$K238,EV$16)),IF(INDEX(Import.PLE,$K238,EV$16)&lt;=mediçao,CV238,0),0),PLE!$AA$28*CV238)</f>
        <v>0</v>
      </c>
      <c r="EW238" s="119">
        <f ca="1">IF($K238&lt;&gt;1,IF(ISNUMBER(INDEX(Import.PLE,$K238,EW$16)),IF(INDEX(Import.PLE,$K238,EW$16)&lt;=mediçao,CW238,0),0),PLE!$AA$28*CW238)</f>
        <v>0</v>
      </c>
      <c r="EX238" s="119">
        <f ca="1">IF($K238&lt;&gt;1,IF(ISNUMBER(INDEX(Import.PLE,$K238,EX$16)),IF(INDEX(Import.PLE,$K238,EX$16)&lt;=mediçao,CX238,0),0),PLE!$AA$28*CX238)</f>
        <v>0</v>
      </c>
      <c r="EY238" s="119">
        <f ca="1">IF($K238&lt;&gt;1,IF(ISNUMBER(INDEX(Import.PLE,$K238,EY$16)),IF(INDEX(Import.PLE,$K238,EY$16)&lt;=mediçao,CY238,0),0),PLE!$AA$28*CY238)</f>
        <v>0</v>
      </c>
      <c r="EZ238" s="119">
        <f ca="1">IF($K238&lt;&gt;1,IF(ISNUMBER(INDEX(Import.PLE,$K238,EZ$16)),IF(INDEX(Import.PLE,$K238,EZ$16)&lt;=mediçao,CZ238,0),0),PLE!$AA$28*CZ238)</f>
        <v>0</v>
      </c>
      <c r="FA238" s="119">
        <f ca="1">IF($K238&lt;&gt;1,IF(ISNUMBER(INDEX(Import.PLE,$K238,FA$16)),IF(INDEX(Import.PLE,$K238,FA$16)&lt;=mediçao,DA238,0),0),PLE!$AA$28*DA238)</f>
        <v>0</v>
      </c>
      <c r="FB238" s="119">
        <f ca="1">IF($K238&lt;&gt;1,IF(ISNUMBER(INDEX(Import.PLE,$K238,FB$16)),IF(INDEX(Import.PLE,$K238,FB$16)&lt;=mediçao,DB238,0),0),PLE!$AA$28*DB238)</f>
        <v>0</v>
      </c>
      <c r="FC238" s="119">
        <f ca="1">IF($K238&lt;&gt;1,IF(ISNUMBER(INDEX(Import.PLE,$K238,FC$16)),IF(INDEX(Import.PLE,$K238,FC$16)&lt;=mediçao,DC238,0),0),PLE!$AA$28*DC238)</f>
        <v>0</v>
      </c>
      <c r="FD238" s="119">
        <f ca="1">IF($K238&lt;&gt;1,IF(ISNUMBER(INDEX(Import.PLE,$K238,FD$16)),IF(INDEX(Import.PLE,$K238,FD$16)&lt;=mediçao,DD238,0),0),PLE!$AA$28*DD238)</f>
        <v>0</v>
      </c>
      <c r="FE238" s="119">
        <f ca="1">IF($K238&lt;&gt;1,IF(ISNUMBER(INDEX(Import.PLE,$K238,FE$16)),IF(INDEX(Import.PLE,$K238,FE$16)&lt;=mediçao,DE238,0),0),PLE!$AA$28*DE238)</f>
        <v>0</v>
      </c>
      <c r="FF238" s="119">
        <f ca="1">IF($K238&lt;&gt;1,IF(ISNUMBER(INDEX(Import.PLE,$K238,FF$16)),IF(INDEX(Import.PLE,$K238,FF$16)&lt;=mediçao,DF238,0),0),PLE!$AA$28*DF238)</f>
        <v>0</v>
      </c>
      <c r="FG238" s="119">
        <f ca="1">IF($K238&lt;&gt;1,IF(ISNUMBER(INDEX(Import.PLE,$K238,FG$16)),IF(INDEX(Import.PLE,$K238,FG$16)&lt;=mediçao,DG238,0),0),PLE!$AA$28*DG238)</f>
        <v>0</v>
      </c>
      <c r="FH238" s="119">
        <f ca="1">IF($K238&lt;&gt;1,IF(ISNUMBER(INDEX(Import.PLE,$K238,FH$16)),IF(INDEX(Import.PLE,$K238,FH$16)&lt;=mediçao,DH238,0),0),PLE!$AA$28*DH238)</f>
        <v>0</v>
      </c>
      <c r="FI238" s="119">
        <f ca="1">IF($K238&lt;&gt;1,IF(ISNUMBER(INDEX(Import.PLE,$K238,FI$16)),IF(INDEX(Import.PLE,$K238,FI$16)&lt;=mediçao,DI238,0),0),PLE!$AA$28*DI238)</f>
        <v>0</v>
      </c>
      <c r="FJ238" s="119">
        <f ca="1">IF($K238&lt;&gt;1,IF(ISNUMBER(INDEX(Import.PLE,$K238,FJ$16)),IF(INDEX(Import.PLE,$K238,FJ$16)&lt;=mediçao,DJ238,0),0),PLE!$AA$28*DJ238)</f>
        <v>0</v>
      </c>
    </row>
    <row r="239" spans="2:166" s="88" customFormat="1" ht="11.25" customHeight="1" x14ac:dyDescent="0.35">
      <c r="B239" s="118">
        <f t="shared" ca="1" si="3"/>
        <v>222</v>
      </c>
      <c r="C239" s="83" t="str">
        <f t="shared" si="62"/>
        <v>Serviço</v>
      </c>
      <c r="D239" s="138" t="s">
        <v>596</v>
      </c>
      <c r="E239" s="139" t="s">
        <v>597</v>
      </c>
      <c r="F239" s="137" t="s">
        <v>329</v>
      </c>
      <c r="G239" s="174">
        <f t="shared" si="63"/>
        <v>6</v>
      </c>
      <c r="H239" s="175">
        <f t="shared" si="64"/>
        <v>10.53</v>
      </c>
      <c r="I239" s="176">
        <v>63.18</v>
      </c>
      <c r="J239" s="86"/>
      <c r="K239" s="168">
        <f>deactivatedados.form1</f>
        <v>28</v>
      </c>
      <c r="L239" s="167" t="s">
        <v>728</v>
      </c>
      <c r="M239" s="87"/>
      <c r="N239" s="181">
        <v>6</v>
      </c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M239" s="119">
        <f t="shared" ca="1" si="65"/>
        <v>63.179999999999993</v>
      </c>
      <c r="BN239" s="119">
        <f t="shared" si="66"/>
        <v>0</v>
      </c>
      <c r="BO239" s="119">
        <f t="shared" si="67"/>
        <v>0</v>
      </c>
      <c r="BP239" s="119">
        <f t="shared" si="68"/>
        <v>0</v>
      </c>
      <c r="BQ239" s="119">
        <f t="shared" si="69"/>
        <v>0</v>
      </c>
      <c r="BR239" s="119">
        <f t="shared" si="70"/>
        <v>0</v>
      </c>
      <c r="BS239" s="119">
        <f t="shared" si="71"/>
        <v>0</v>
      </c>
      <c r="BT239" s="119">
        <f t="shared" si="72"/>
        <v>0</v>
      </c>
      <c r="BU239" s="119">
        <f t="shared" si="73"/>
        <v>0</v>
      </c>
      <c r="BV239" s="119">
        <f t="shared" si="74"/>
        <v>0</v>
      </c>
      <c r="BW239" s="119">
        <f t="shared" si="75"/>
        <v>0</v>
      </c>
      <c r="BX239" s="119">
        <f t="shared" si="76"/>
        <v>0</v>
      </c>
      <c r="BY239" s="119">
        <f t="shared" si="77"/>
        <v>0</v>
      </c>
      <c r="BZ239" s="119">
        <f t="shared" si="78"/>
        <v>0</v>
      </c>
      <c r="CA239" s="119">
        <f t="shared" si="79"/>
        <v>0</v>
      </c>
      <c r="CB239" s="119">
        <f t="shared" si="80"/>
        <v>0</v>
      </c>
      <c r="CC239" s="119">
        <f t="shared" si="81"/>
        <v>0</v>
      </c>
      <c r="CD239" s="119">
        <f t="shared" si="82"/>
        <v>0</v>
      </c>
      <c r="CE239" s="119">
        <f t="shared" si="83"/>
        <v>0</v>
      </c>
      <c r="CF239" s="119">
        <f t="shared" si="84"/>
        <v>0</v>
      </c>
      <c r="CG239" s="119">
        <f t="shared" si="85"/>
        <v>0</v>
      </c>
      <c r="CH239" s="119">
        <f t="shared" si="86"/>
        <v>0</v>
      </c>
      <c r="CI239" s="119">
        <f t="shared" si="87"/>
        <v>0</v>
      </c>
      <c r="CJ239" s="119">
        <f t="shared" si="88"/>
        <v>0</v>
      </c>
      <c r="CK239" s="119">
        <f t="shared" si="89"/>
        <v>0</v>
      </c>
      <c r="CL239" s="119">
        <f t="shared" si="90"/>
        <v>0</v>
      </c>
      <c r="CM239" s="119">
        <f t="shared" si="91"/>
        <v>0</v>
      </c>
      <c r="CN239" s="119">
        <f t="shared" si="92"/>
        <v>0</v>
      </c>
      <c r="CO239" s="119">
        <f t="shared" si="93"/>
        <v>0</v>
      </c>
      <c r="CP239" s="119">
        <f t="shared" si="94"/>
        <v>0</v>
      </c>
      <c r="CQ239" s="119">
        <f t="shared" si="95"/>
        <v>0</v>
      </c>
      <c r="CR239" s="119">
        <f t="shared" si="96"/>
        <v>0</v>
      </c>
      <c r="CS239" s="119">
        <f t="shared" si="97"/>
        <v>0</v>
      </c>
      <c r="CT239" s="119">
        <f t="shared" si="98"/>
        <v>0</v>
      </c>
      <c r="CU239" s="119">
        <f t="shared" si="99"/>
        <v>0</v>
      </c>
      <c r="CV239" s="119">
        <f t="shared" si="100"/>
        <v>0</v>
      </c>
      <c r="CW239" s="119">
        <f t="shared" si="101"/>
        <v>0</v>
      </c>
      <c r="CX239" s="119">
        <f t="shared" si="102"/>
        <v>0</v>
      </c>
      <c r="CY239" s="119">
        <f t="shared" si="103"/>
        <v>0</v>
      </c>
      <c r="CZ239" s="119">
        <f t="shared" si="104"/>
        <v>0</v>
      </c>
      <c r="DA239" s="119">
        <f t="shared" si="105"/>
        <v>0</v>
      </c>
      <c r="DB239" s="119">
        <f t="shared" si="106"/>
        <v>0</v>
      </c>
      <c r="DC239" s="119">
        <f t="shared" si="107"/>
        <v>0</v>
      </c>
      <c r="DD239" s="119">
        <f t="shared" si="108"/>
        <v>0</v>
      </c>
      <c r="DE239" s="119">
        <f t="shared" si="109"/>
        <v>0</v>
      </c>
      <c r="DF239" s="119">
        <f t="shared" si="110"/>
        <v>0</v>
      </c>
      <c r="DG239" s="119">
        <f t="shared" si="111"/>
        <v>0</v>
      </c>
      <c r="DH239" s="119">
        <f t="shared" si="112"/>
        <v>0</v>
      </c>
      <c r="DI239" s="119">
        <f t="shared" si="113"/>
        <v>0</v>
      </c>
      <c r="DJ239" s="119">
        <f t="shared" si="114"/>
        <v>0</v>
      </c>
      <c r="DK239" s="126" t="str">
        <f t="shared" si="115"/>
        <v>2</v>
      </c>
      <c r="DL239" s="126">
        <f t="shared" ca="1" si="116"/>
        <v>0</v>
      </c>
      <c r="DM239" s="119">
        <f ca="1">IF($K239&lt;&gt;1,IF(ISNUMBER(INDEX(Import.PLE,$K239,DM$16)),IF(INDEX(Import.PLE,$K239,DM$16)&lt;=mediçao,BM239,0),0),PLE!$AA$28*BM239)</f>
        <v>0</v>
      </c>
      <c r="DN239" s="119">
        <f ca="1">IF($K239&lt;&gt;1,IF(ISNUMBER(INDEX(Import.PLE,$K239,DN$16)),IF(INDEX(Import.PLE,$K239,DN$16)&lt;=mediçao,BN239,0),0),PLE!$AA$28*BN239)</f>
        <v>0</v>
      </c>
      <c r="DO239" s="119">
        <f ca="1">IF($K239&lt;&gt;1,IF(ISNUMBER(INDEX(Import.PLE,$K239,DO$16)),IF(INDEX(Import.PLE,$K239,DO$16)&lt;=mediçao,BO239,0),0),PLE!$AA$28*BO239)</f>
        <v>0</v>
      </c>
      <c r="DP239" s="119">
        <f ca="1">IF($K239&lt;&gt;1,IF(ISNUMBER(INDEX(Import.PLE,$K239,DP$16)),IF(INDEX(Import.PLE,$K239,DP$16)&lt;=mediçao,BP239,0),0),PLE!$AA$28*BP239)</f>
        <v>0</v>
      </c>
      <c r="DQ239" s="119">
        <f ca="1">IF($K239&lt;&gt;1,IF(ISNUMBER(INDEX(Import.PLE,$K239,DQ$16)),IF(INDEX(Import.PLE,$K239,DQ$16)&lt;=mediçao,BQ239,0),0),PLE!$AA$28*BQ239)</f>
        <v>0</v>
      </c>
      <c r="DR239" s="119">
        <f ca="1">IF($K239&lt;&gt;1,IF(ISNUMBER(INDEX(Import.PLE,$K239,DR$16)),IF(INDEX(Import.PLE,$K239,DR$16)&lt;=mediçao,BR239,0),0),PLE!$AA$28*BR239)</f>
        <v>0</v>
      </c>
      <c r="DS239" s="119">
        <f ca="1">IF($K239&lt;&gt;1,IF(ISNUMBER(INDEX(Import.PLE,$K239,DS$16)),IF(INDEX(Import.PLE,$K239,DS$16)&lt;=mediçao,BS239,0),0),PLE!$AA$28*BS239)</f>
        <v>0</v>
      </c>
      <c r="DT239" s="119">
        <f ca="1">IF($K239&lt;&gt;1,IF(ISNUMBER(INDEX(Import.PLE,$K239,DT$16)),IF(INDEX(Import.PLE,$K239,DT$16)&lt;=mediçao,BT239,0),0),PLE!$AA$28*BT239)</f>
        <v>0</v>
      </c>
      <c r="DU239" s="119">
        <f ca="1">IF($K239&lt;&gt;1,IF(ISNUMBER(INDEX(Import.PLE,$K239,DU$16)),IF(INDEX(Import.PLE,$K239,DU$16)&lt;=mediçao,BU239,0),0),PLE!$AA$28*BU239)</f>
        <v>0</v>
      </c>
      <c r="DV239" s="119">
        <f ca="1">IF($K239&lt;&gt;1,IF(ISNUMBER(INDEX(Import.PLE,$K239,DV$16)),IF(INDEX(Import.PLE,$K239,DV$16)&lt;=mediçao,BV239,0),0),PLE!$AA$28*BV239)</f>
        <v>0</v>
      </c>
      <c r="DW239" s="119">
        <f ca="1">IF($K239&lt;&gt;1,IF(ISNUMBER(INDEX(Import.PLE,$K239,DW$16)),IF(INDEX(Import.PLE,$K239,DW$16)&lt;=mediçao,BW239,0),0),PLE!$AA$28*BW239)</f>
        <v>0</v>
      </c>
      <c r="DX239" s="119">
        <f ca="1">IF($K239&lt;&gt;1,IF(ISNUMBER(INDEX(Import.PLE,$K239,DX$16)),IF(INDEX(Import.PLE,$K239,DX$16)&lt;=mediçao,BX239,0),0),PLE!$AA$28*BX239)</f>
        <v>0</v>
      </c>
      <c r="DY239" s="119">
        <f ca="1">IF($K239&lt;&gt;1,IF(ISNUMBER(INDEX(Import.PLE,$K239,DY$16)),IF(INDEX(Import.PLE,$K239,DY$16)&lt;=mediçao,BY239,0),0),PLE!$AA$28*BY239)</f>
        <v>0</v>
      </c>
      <c r="DZ239" s="119">
        <f ca="1">IF($K239&lt;&gt;1,IF(ISNUMBER(INDEX(Import.PLE,$K239,DZ$16)),IF(INDEX(Import.PLE,$K239,DZ$16)&lt;=mediçao,BZ239,0),0),PLE!$AA$28*BZ239)</f>
        <v>0</v>
      </c>
      <c r="EA239" s="119">
        <f ca="1">IF($K239&lt;&gt;1,IF(ISNUMBER(INDEX(Import.PLE,$K239,EA$16)),IF(INDEX(Import.PLE,$K239,EA$16)&lt;=mediçao,CA239,0),0),PLE!$AA$28*CA239)</f>
        <v>0</v>
      </c>
      <c r="EB239" s="119">
        <f ca="1">IF($K239&lt;&gt;1,IF(ISNUMBER(INDEX(Import.PLE,$K239,EB$16)),IF(INDEX(Import.PLE,$K239,EB$16)&lt;=mediçao,CB239,0),0),PLE!$AA$28*CB239)</f>
        <v>0</v>
      </c>
      <c r="EC239" s="119">
        <f ca="1">IF($K239&lt;&gt;1,IF(ISNUMBER(INDEX(Import.PLE,$K239,EC$16)),IF(INDEX(Import.PLE,$K239,EC$16)&lt;=mediçao,CC239,0),0),PLE!$AA$28*CC239)</f>
        <v>0</v>
      </c>
      <c r="ED239" s="119">
        <f ca="1">IF($K239&lt;&gt;1,IF(ISNUMBER(INDEX(Import.PLE,$K239,ED$16)),IF(INDEX(Import.PLE,$K239,ED$16)&lt;=mediçao,CD239,0),0),PLE!$AA$28*CD239)</f>
        <v>0</v>
      </c>
      <c r="EE239" s="119">
        <f ca="1">IF($K239&lt;&gt;1,IF(ISNUMBER(INDEX(Import.PLE,$K239,EE$16)),IF(INDEX(Import.PLE,$K239,EE$16)&lt;=mediçao,CE239,0),0),PLE!$AA$28*CE239)</f>
        <v>0</v>
      </c>
      <c r="EF239" s="119">
        <f ca="1">IF($K239&lt;&gt;1,IF(ISNUMBER(INDEX(Import.PLE,$K239,EF$16)),IF(INDEX(Import.PLE,$K239,EF$16)&lt;=mediçao,CF239,0),0),PLE!$AA$28*CF239)</f>
        <v>0</v>
      </c>
      <c r="EG239" s="119">
        <f ca="1">IF($K239&lt;&gt;1,IF(ISNUMBER(INDEX(Import.PLE,$K239,EG$16)),IF(INDEX(Import.PLE,$K239,EG$16)&lt;=mediçao,CG239,0),0),PLE!$AA$28*CG239)</f>
        <v>0</v>
      </c>
      <c r="EH239" s="119">
        <f ca="1">IF($K239&lt;&gt;1,IF(ISNUMBER(INDEX(Import.PLE,$K239,EH$16)),IF(INDEX(Import.PLE,$K239,EH$16)&lt;=mediçao,CH239,0),0),PLE!$AA$28*CH239)</f>
        <v>0</v>
      </c>
      <c r="EI239" s="119">
        <f ca="1">IF($K239&lt;&gt;1,IF(ISNUMBER(INDEX(Import.PLE,$K239,EI$16)),IF(INDEX(Import.PLE,$K239,EI$16)&lt;=mediçao,CI239,0),0),PLE!$AA$28*CI239)</f>
        <v>0</v>
      </c>
      <c r="EJ239" s="119">
        <f ca="1">IF($K239&lt;&gt;1,IF(ISNUMBER(INDEX(Import.PLE,$K239,EJ$16)),IF(INDEX(Import.PLE,$K239,EJ$16)&lt;=mediçao,CJ239,0),0),PLE!$AA$28*CJ239)</f>
        <v>0</v>
      </c>
      <c r="EK239" s="119">
        <f ca="1">IF($K239&lt;&gt;1,IF(ISNUMBER(INDEX(Import.PLE,$K239,EK$16)),IF(INDEX(Import.PLE,$K239,EK$16)&lt;=mediçao,CK239,0),0),PLE!$AA$28*CK239)</f>
        <v>0</v>
      </c>
      <c r="EL239" s="119">
        <f ca="1">IF($K239&lt;&gt;1,IF(ISNUMBER(INDEX(Import.PLE,$K239,EL$16)),IF(INDEX(Import.PLE,$K239,EL$16)&lt;=mediçao,CL239,0),0),PLE!$AA$28*CL239)</f>
        <v>0</v>
      </c>
      <c r="EM239" s="119">
        <f ca="1">IF($K239&lt;&gt;1,IF(ISNUMBER(INDEX(Import.PLE,$K239,EM$16)),IF(INDEX(Import.PLE,$K239,EM$16)&lt;=mediçao,CM239,0),0),PLE!$AA$28*CM239)</f>
        <v>0</v>
      </c>
      <c r="EN239" s="119">
        <f ca="1">IF($K239&lt;&gt;1,IF(ISNUMBER(INDEX(Import.PLE,$K239,EN$16)),IF(INDEX(Import.PLE,$K239,EN$16)&lt;=mediçao,CN239,0),0),PLE!$AA$28*CN239)</f>
        <v>0</v>
      </c>
      <c r="EO239" s="119">
        <f ca="1">IF($K239&lt;&gt;1,IF(ISNUMBER(INDEX(Import.PLE,$K239,EO$16)),IF(INDEX(Import.PLE,$K239,EO$16)&lt;=mediçao,CO239,0),0),PLE!$AA$28*CO239)</f>
        <v>0</v>
      </c>
      <c r="EP239" s="119">
        <f ca="1">IF($K239&lt;&gt;1,IF(ISNUMBER(INDEX(Import.PLE,$K239,EP$16)),IF(INDEX(Import.PLE,$K239,EP$16)&lt;=mediçao,CP239,0),0),PLE!$AA$28*CP239)</f>
        <v>0</v>
      </c>
      <c r="EQ239" s="119">
        <f ca="1">IF($K239&lt;&gt;1,IF(ISNUMBER(INDEX(Import.PLE,$K239,EQ$16)),IF(INDEX(Import.PLE,$K239,EQ$16)&lt;=mediçao,CQ239,0),0),PLE!$AA$28*CQ239)</f>
        <v>0</v>
      </c>
      <c r="ER239" s="119">
        <f ca="1">IF($K239&lt;&gt;1,IF(ISNUMBER(INDEX(Import.PLE,$K239,ER$16)),IF(INDEX(Import.PLE,$K239,ER$16)&lt;=mediçao,CR239,0),0),PLE!$AA$28*CR239)</f>
        <v>0</v>
      </c>
      <c r="ES239" s="119">
        <f ca="1">IF($K239&lt;&gt;1,IF(ISNUMBER(INDEX(Import.PLE,$K239,ES$16)),IF(INDEX(Import.PLE,$K239,ES$16)&lt;=mediçao,CS239,0),0),PLE!$AA$28*CS239)</f>
        <v>0</v>
      </c>
      <c r="ET239" s="119">
        <f ca="1">IF($K239&lt;&gt;1,IF(ISNUMBER(INDEX(Import.PLE,$K239,ET$16)),IF(INDEX(Import.PLE,$K239,ET$16)&lt;=mediçao,CT239,0),0),PLE!$AA$28*CT239)</f>
        <v>0</v>
      </c>
      <c r="EU239" s="119">
        <f ca="1">IF($K239&lt;&gt;1,IF(ISNUMBER(INDEX(Import.PLE,$K239,EU$16)),IF(INDEX(Import.PLE,$K239,EU$16)&lt;=mediçao,CU239,0),0),PLE!$AA$28*CU239)</f>
        <v>0</v>
      </c>
      <c r="EV239" s="119">
        <f ca="1">IF($K239&lt;&gt;1,IF(ISNUMBER(INDEX(Import.PLE,$K239,EV$16)),IF(INDEX(Import.PLE,$K239,EV$16)&lt;=mediçao,CV239,0),0),PLE!$AA$28*CV239)</f>
        <v>0</v>
      </c>
      <c r="EW239" s="119">
        <f ca="1">IF($K239&lt;&gt;1,IF(ISNUMBER(INDEX(Import.PLE,$K239,EW$16)),IF(INDEX(Import.PLE,$K239,EW$16)&lt;=mediçao,CW239,0),0),PLE!$AA$28*CW239)</f>
        <v>0</v>
      </c>
      <c r="EX239" s="119">
        <f ca="1">IF($K239&lt;&gt;1,IF(ISNUMBER(INDEX(Import.PLE,$K239,EX$16)),IF(INDEX(Import.PLE,$K239,EX$16)&lt;=mediçao,CX239,0),0),PLE!$AA$28*CX239)</f>
        <v>0</v>
      </c>
      <c r="EY239" s="119">
        <f ca="1">IF($K239&lt;&gt;1,IF(ISNUMBER(INDEX(Import.PLE,$K239,EY$16)),IF(INDEX(Import.PLE,$K239,EY$16)&lt;=mediçao,CY239,0),0),PLE!$AA$28*CY239)</f>
        <v>0</v>
      </c>
      <c r="EZ239" s="119">
        <f ca="1">IF($K239&lt;&gt;1,IF(ISNUMBER(INDEX(Import.PLE,$K239,EZ$16)),IF(INDEX(Import.PLE,$K239,EZ$16)&lt;=mediçao,CZ239,0),0),PLE!$AA$28*CZ239)</f>
        <v>0</v>
      </c>
      <c r="FA239" s="119">
        <f ca="1">IF($K239&lt;&gt;1,IF(ISNUMBER(INDEX(Import.PLE,$K239,FA$16)),IF(INDEX(Import.PLE,$K239,FA$16)&lt;=mediçao,DA239,0),0),PLE!$AA$28*DA239)</f>
        <v>0</v>
      </c>
      <c r="FB239" s="119">
        <f ca="1">IF($K239&lt;&gt;1,IF(ISNUMBER(INDEX(Import.PLE,$K239,FB$16)),IF(INDEX(Import.PLE,$K239,FB$16)&lt;=mediçao,DB239,0),0),PLE!$AA$28*DB239)</f>
        <v>0</v>
      </c>
      <c r="FC239" s="119">
        <f ca="1">IF($K239&lt;&gt;1,IF(ISNUMBER(INDEX(Import.PLE,$K239,FC$16)),IF(INDEX(Import.PLE,$K239,FC$16)&lt;=mediçao,DC239,0),0),PLE!$AA$28*DC239)</f>
        <v>0</v>
      </c>
      <c r="FD239" s="119">
        <f ca="1">IF($K239&lt;&gt;1,IF(ISNUMBER(INDEX(Import.PLE,$K239,FD$16)),IF(INDEX(Import.PLE,$K239,FD$16)&lt;=mediçao,DD239,0),0),PLE!$AA$28*DD239)</f>
        <v>0</v>
      </c>
      <c r="FE239" s="119">
        <f ca="1">IF($K239&lt;&gt;1,IF(ISNUMBER(INDEX(Import.PLE,$K239,FE$16)),IF(INDEX(Import.PLE,$K239,FE$16)&lt;=mediçao,DE239,0),0),PLE!$AA$28*DE239)</f>
        <v>0</v>
      </c>
      <c r="FF239" s="119">
        <f ca="1">IF($K239&lt;&gt;1,IF(ISNUMBER(INDEX(Import.PLE,$K239,FF$16)),IF(INDEX(Import.PLE,$K239,FF$16)&lt;=mediçao,DF239,0),0),PLE!$AA$28*DF239)</f>
        <v>0</v>
      </c>
      <c r="FG239" s="119">
        <f ca="1">IF($K239&lt;&gt;1,IF(ISNUMBER(INDEX(Import.PLE,$K239,FG$16)),IF(INDEX(Import.PLE,$K239,FG$16)&lt;=mediçao,DG239,0),0),PLE!$AA$28*DG239)</f>
        <v>0</v>
      </c>
      <c r="FH239" s="119">
        <f ca="1">IF($K239&lt;&gt;1,IF(ISNUMBER(INDEX(Import.PLE,$K239,FH$16)),IF(INDEX(Import.PLE,$K239,FH$16)&lt;=mediçao,DH239,0),0),PLE!$AA$28*DH239)</f>
        <v>0</v>
      </c>
      <c r="FI239" s="119">
        <f ca="1">IF($K239&lt;&gt;1,IF(ISNUMBER(INDEX(Import.PLE,$K239,FI$16)),IF(INDEX(Import.PLE,$K239,FI$16)&lt;=mediçao,DI239,0),0),PLE!$AA$28*DI239)</f>
        <v>0</v>
      </c>
      <c r="FJ239" s="119">
        <f ca="1">IF($K239&lt;&gt;1,IF(ISNUMBER(INDEX(Import.PLE,$K239,FJ$16)),IF(INDEX(Import.PLE,$K239,FJ$16)&lt;=mediçao,DJ239,0),0),PLE!$AA$28*DJ239)</f>
        <v>0</v>
      </c>
    </row>
    <row r="240" spans="2:166" s="88" customFormat="1" ht="11.25" customHeight="1" x14ac:dyDescent="0.35">
      <c r="B240" s="118">
        <f t="shared" ca="1" si="3"/>
        <v>223</v>
      </c>
      <c r="C240" s="83" t="str">
        <f t="shared" si="62"/>
        <v>Serviço</v>
      </c>
      <c r="D240" s="138" t="s">
        <v>598</v>
      </c>
      <c r="E240" s="139" t="s">
        <v>599</v>
      </c>
      <c r="F240" s="137" t="s">
        <v>329</v>
      </c>
      <c r="G240" s="174">
        <f t="shared" si="63"/>
        <v>5</v>
      </c>
      <c r="H240" s="175">
        <f t="shared" si="64"/>
        <v>40.85</v>
      </c>
      <c r="I240" s="176">
        <v>204.25</v>
      </c>
      <c r="J240" s="86"/>
      <c r="K240" s="168">
        <f>deactivatedados.form1</f>
        <v>28</v>
      </c>
      <c r="L240" s="167" t="s">
        <v>728</v>
      </c>
      <c r="M240" s="87"/>
      <c r="N240" s="181">
        <v>5</v>
      </c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M240" s="119">
        <f t="shared" ca="1" si="65"/>
        <v>204.25</v>
      </c>
      <c r="BN240" s="119">
        <f t="shared" si="66"/>
        <v>0</v>
      </c>
      <c r="BO240" s="119">
        <f t="shared" si="67"/>
        <v>0</v>
      </c>
      <c r="BP240" s="119">
        <f t="shared" si="68"/>
        <v>0</v>
      </c>
      <c r="BQ240" s="119">
        <f t="shared" si="69"/>
        <v>0</v>
      </c>
      <c r="BR240" s="119">
        <f t="shared" si="70"/>
        <v>0</v>
      </c>
      <c r="BS240" s="119">
        <f t="shared" si="71"/>
        <v>0</v>
      </c>
      <c r="BT240" s="119">
        <f t="shared" si="72"/>
        <v>0</v>
      </c>
      <c r="BU240" s="119">
        <f t="shared" si="73"/>
        <v>0</v>
      </c>
      <c r="BV240" s="119">
        <f t="shared" si="74"/>
        <v>0</v>
      </c>
      <c r="BW240" s="119">
        <f t="shared" si="75"/>
        <v>0</v>
      </c>
      <c r="BX240" s="119">
        <f t="shared" si="76"/>
        <v>0</v>
      </c>
      <c r="BY240" s="119">
        <f t="shared" si="77"/>
        <v>0</v>
      </c>
      <c r="BZ240" s="119">
        <f t="shared" si="78"/>
        <v>0</v>
      </c>
      <c r="CA240" s="119">
        <f t="shared" si="79"/>
        <v>0</v>
      </c>
      <c r="CB240" s="119">
        <f t="shared" si="80"/>
        <v>0</v>
      </c>
      <c r="CC240" s="119">
        <f t="shared" si="81"/>
        <v>0</v>
      </c>
      <c r="CD240" s="119">
        <f t="shared" si="82"/>
        <v>0</v>
      </c>
      <c r="CE240" s="119">
        <f t="shared" si="83"/>
        <v>0</v>
      </c>
      <c r="CF240" s="119">
        <f t="shared" si="84"/>
        <v>0</v>
      </c>
      <c r="CG240" s="119">
        <f t="shared" si="85"/>
        <v>0</v>
      </c>
      <c r="CH240" s="119">
        <f t="shared" si="86"/>
        <v>0</v>
      </c>
      <c r="CI240" s="119">
        <f t="shared" si="87"/>
        <v>0</v>
      </c>
      <c r="CJ240" s="119">
        <f t="shared" si="88"/>
        <v>0</v>
      </c>
      <c r="CK240" s="119">
        <f t="shared" si="89"/>
        <v>0</v>
      </c>
      <c r="CL240" s="119">
        <f t="shared" si="90"/>
        <v>0</v>
      </c>
      <c r="CM240" s="119">
        <f t="shared" si="91"/>
        <v>0</v>
      </c>
      <c r="CN240" s="119">
        <f t="shared" si="92"/>
        <v>0</v>
      </c>
      <c r="CO240" s="119">
        <f t="shared" si="93"/>
        <v>0</v>
      </c>
      <c r="CP240" s="119">
        <f t="shared" si="94"/>
        <v>0</v>
      </c>
      <c r="CQ240" s="119">
        <f t="shared" si="95"/>
        <v>0</v>
      </c>
      <c r="CR240" s="119">
        <f t="shared" si="96"/>
        <v>0</v>
      </c>
      <c r="CS240" s="119">
        <f t="shared" si="97"/>
        <v>0</v>
      </c>
      <c r="CT240" s="119">
        <f t="shared" si="98"/>
        <v>0</v>
      </c>
      <c r="CU240" s="119">
        <f t="shared" si="99"/>
        <v>0</v>
      </c>
      <c r="CV240" s="119">
        <f t="shared" si="100"/>
        <v>0</v>
      </c>
      <c r="CW240" s="119">
        <f t="shared" si="101"/>
        <v>0</v>
      </c>
      <c r="CX240" s="119">
        <f t="shared" si="102"/>
        <v>0</v>
      </c>
      <c r="CY240" s="119">
        <f t="shared" si="103"/>
        <v>0</v>
      </c>
      <c r="CZ240" s="119">
        <f t="shared" si="104"/>
        <v>0</v>
      </c>
      <c r="DA240" s="119">
        <f t="shared" si="105"/>
        <v>0</v>
      </c>
      <c r="DB240" s="119">
        <f t="shared" si="106"/>
        <v>0</v>
      </c>
      <c r="DC240" s="119">
        <f t="shared" si="107"/>
        <v>0</v>
      </c>
      <c r="DD240" s="119">
        <f t="shared" si="108"/>
        <v>0</v>
      </c>
      <c r="DE240" s="119">
        <f t="shared" si="109"/>
        <v>0</v>
      </c>
      <c r="DF240" s="119">
        <f t="shared" si="110"/>
        <v>0</v>
      </c>
      <c r="DG240" s="119">
        <f t="shared" si="111"/>
        <v>0</v>
      </c>
      <c r="DH240" s="119">
        <f t="shared" si="112"/>
        <v>0</v>
      </c>
      <c r="DI240" s="119">
        <f t="shared" si="113"/>
        <v>0</v>
      </c>
      <c r="DJ240" s="119">
        <f t="shared" si="114"/>
        <v>0</v>
      </c>
      <c r="DK240" s="126" t="str">
        <f t="shared" si="115"/>
        <v>2</v>
      </c>
      <c r="DL240" s="126">
        <f t="shared" ca="1" si="116"/>
        <v>0</v>
      </c>
      <c r="DM240" s="119">
        <f ca="1">IF($K240&lt;&gt;1,IF(ISNUMBER(INDEX(Import.PLE,$K240,DM$16)),IF(INDEX(Import.PLE,$K240,DM$16)&lt;=mediçao,BM240,0),0),PLE!$AA$28*BM240)</f>
        <v>0</v>
      </c>
      <c r="DN240" s="119">
        <f ca="1">IF($K240&lt;&gt;1,IF(ISNUMBER(INDEX(Import.PLE,$K240,DN$16)),IF(INDEX(Import.PLE,$K240,DN$16)&lt;=mediçao,BN240,0),0),PLE!$AA$28*BN240)</f>
        <v>0</v>
      </c>
      <c r="DO240" s="119">
        <f ca="1">IF($K240&lt;&gt;1,IF(ISNUMBER(INDEX(Import.PLE,$K240,DO$16)),IF(INDEX(Import.PLE,$K240,DO$16)&lt;=mediçao,BO240,0),0),PLE!$AA$28*BO240)</f>
        <v>0</v>
      </c>
      <c r="DP240" s="119">
        <f ca="1">IF($K240&lt;&gt;1,IF(ISNUMBER(INDEX(Import.PLE,$K240,DP$16)),IF(INDEX(Import.PLE,$K240,DP$16)&lt;=mediçao,BP240,0),0),PLE!$AA$28*BP240)</f>
        <v>0</v>
      </c>
      <c r="DQ240" s="119">
        <f ca="1">IF($K240&lt;&gt;1,IF(ISNUMBER(INDEX(Import.PLE,$K240,DQ$16)),IF(INDEX(Import.PLE,$K240,DQ$16)&lt;=mediçao,BQ240,0),0),PLE!$AA$28*BQ240)</f>
        <v>0</v>
      </c>
      <c r="DR240" s="119">
        <f ca="1">IF($K240&lt;&gt;1,IF(ISNUMBER(INDEX(Import.PLE,$K240,DR$16)),IF(INDEX(Import.PLE,$K240,DR$16)&lt;=mediçao,BR240,0),0),PLE!$AA$28*BR240)</f>
        <v>0</v>
      </c>
      <c r="DS240" s="119">
        <f ca="1">IF($K240&lt;&gt;1,IF(ISNUMBER(INDEX(Import.PLE,$K240,DS$16)),IF(INDEX(Import.PLE,$K240,DS$16)&lt;=mediçao,BS240,0),0),PLE!$AA$28*BS240)</f>
        <v>0</v>
      </c>
      <c r="DT240" s="119">
        <f ca="1">IF($K240&lt;&gt;1,IF(ISNUMBER(INDEX(Import.PLE,$K240,DT$16)),IF(INDEX(Import.PLE,$K240,DT$16)&lt;=mediçao,BT240,0),0),PLE!$AA$28*BT240)</f>
        <v>0</v>
      </c>
      <c r="DU240" s="119">
        <f ca="1">IF($K240&lt;&gt;1,IF(ISNUMBER(INDEX(Import.PLE,$K240,DU$16)),IF(INDEX(Import.PLE,$K240,DU$16)&lt;=mediçao,BU240,0),0),PLE!$AA$28*BU240)</f>
        <v>0</v>
      </c>
      <c r="DV240" s="119">
        <f ca="1">IF($K240&lt;&gt;1,IF(ISNUMBER(INDEX(Import.PLE,$K240,DV$16)),IF(INDEX(Import.PLE,$K240,DV$16)&lt;=mediçao,BV240,0),0),PLE!$AA$28*BV240)</f>
        <v>0</v>
      </c>
      <c r="DW240" s="119">
        <f ca="1">IF($K240&lt;&gt;1,IF(ISNUMBER(INDEX(Import.PLE,$K240,DW$16)),IF(INDEX(Import.PLE,$K240,DW$16)&lt;=mediçao,BW240,0),0),PLE!$AA$28*BW240)</f>
        <v>0</v>
      </c>
      <c r="DX240" s="119">
        <f ca="1">IF($K240&lt;&gt;1,IF(ISNUMBER(INDEX(Import.PLE,$K240,DX$16)),IF(INDEX(Import.PLE,$K240,DX$16)&lt;=mediçao,BX240,0),0),PLE!$AA$28*BX240)</f>
        <v>0</v>
      </c>
      <c r="DY240" s="119">
        <f ca="1">IF($K240&lt;&gt;1,IF(ISNUMBER(INDEX(Import.PLE,$K240,DY$16)),IF(INDEX(Import.PLE,$K240,DY$16)&lt;=mediçao,BY240,0),0),PLE!$AA$28*BY240)</f>
        <v>0</v>
      </c>
      <c r="DZ240" s="119">
        <f ca="1">IF($K240&lt;&gt;1,IF(ISNUMBER(INDEX(Import.PLE,$K240,DZ$16)),IF(INDEX(Import.PLE,$K240,DZ$16)&lt;=mediçao,BZ240,0),0),PLE!$AA$28*BZ240)</f>
        <v>0</v>
      </c>
      <c r="EA240" s="119">
        <f ca="1">IF($K240&lt;&gt;1,IF(ISNUMBER(INDEX(Import.PLE,$K240,EA$16)),IF(INDEX(Import.PLE,$K240,EA$16)&lt;=mediçao,CA240,0),0),PLE!$AA$28*CA240)</f>
        <v>0</v>
      </c>
      <c r="EB240" s="119">
        <f ca="1">IF($K240&lt;&gt;1,IF(ISNUMBER(INDEX(Import.PLE,$K240,EB$16)),IF(INDEX(Import.PLE,$K240,EB$16)&lt;=mediçao,CB240,0),0),PLE!$AA$28*CB240)</f>
        <v>0</v>
      </c>
      <c r="EC240" s="119">
        <f ca="1">IF($K240&lt;&gt;1,IF(ISNUMBER(INDEX(Import.PLE,$K240,EC$16)),IF(INDEX(Import.PLE,$K240,EC$16)&lt;=mediçao,CC240,0),0),PLE!$AA$28*CC240)</f>
        <v>0</v>
      </c>
      <c r="ED240" s="119">
        <f ca="1">IF($K240&lt;&gt;1,IF(ISNUMBER(INDEX(Import.PLE,$K240,ED$16)),IF(INDEX(Import.PLE,$K240,ED$16)&lt;=mediçao,CD240,0),0),PLE!$AA$28*CD240)</f>
        <v>0</v>
      </c>
      <c r="EE240" s="119">
        <f ca="1">IF($K240&lt;&gt;1,IF(ISNUMBER(INDEX(Import.PLE,$K240,EE$16)),IF(INDEX(Import.PLE,$K240,EE$16)&lt;=mediçao,CE240,0),0),PLE!$AA$28*CE240)</f>
        <v>0</v>
      </c>
      <c r="EF240" s="119">
        <f ca="1">IF($K240&lt;&gt;1,IF(ISNUMBER(INDEX(Import.PLE,$K240,EF$16)),IF(INDEX(Import.PLE,$K240,EF$16)&lt;=mediçao,CF240,0),0),PLE!$AA$28*CF240)</f>
        <v>0</v>
      </c>
      <c r="EG240" s="119">
        <f ca="1">IF($K240&lt;&gt;1,IF(ISNUMBER(INDEX(Import.PLE,$K240,EG$16)),IF(INDEX(Import.PLE,$K240,EG$16)&lt;=mediçao,CG240,0),0),PLE!$AA$28*CG240)</f>
        <v>0</v>
      </c>
      <c r="EH240" s="119">
        <f ca="1">IF($K240&lt;&gt;1,IF(ISNUMBER(INDEX(Import.PLE,$K240,EH$16)),IF(INDEX(Import.PLE,$K240,EH$16)&lt;=mediçao,CH240,0),0),PLE!$AA$28*CH240)</f>
        <v>0</v>
      </c>
      <c r="EI240" s="119">
        <f ca="1">IF($K240&lt;&gt;1,IF(ISNUMBER(INDEX(Import.PLE,$K240,EI$16)),IF(INDEX(Import.PLE,$K240,EI$16)&lt;=mediçao,CI240,0),0),PLE!$AA$28*CI240)</f>
        <v>0</v>
      </c>
      <c r="EJ240" s="119">
        <f ca="1">IF($K240&lt;&gt;1,IF(ISNUMBER(INDEX(Import.PLE,$K240,EJ$16)),IF(INDEX(Import.PLE,$K240,EJ$16)&lt;=mediçao,CJ240,0),0),PLE!$AA$28*CJ240)</f>
        <v>0</v>
      </c>
      <c r="EK240" s="119">
        <f ca="1">IF($K240&lt;&gt;1,IF(ISNUMBER(INDEX(Import.PLE,$K240,EK$16)),IF(INDEX(Import.PLE,$K240,EK$16)&lt;=mediçao,CK240,0),0),PLE!$AA$28*CK240)</f>
        <v>0</v>
      </c>
      <c r="EL240" s="119">
        <f ca="1">IF($K240&lt;&gt;1,IF(ISNUMBER(INDEX(Import.PLE,$K240,EL$16)),IF(INDEX(Import.PLE,$K240,EL$16)&lt;=mediçao,CL240,0),0),PLE!$AA$28*CL240)</f>
        <v>0</v>
      </c>
      <c r="EM240" s="119">
        <f ca="1">IF($K240&lt;&gt;1,IF(ISNUMBER(INDEX(Import.PLE,$K240,EM$16)),IF(INDEX(Import.PLE,$K240,EM$16)&lt;=mediçao,CM240,0),0),PLE!$AA$28*CM240)</f>
        <v>0</v>
      </c>
      <c r="EN240" s="119">
        <f ca="1">IF($K240&lt;&gt;1,IF(ISNUMBER(INDEX(Import.PLE,$K240,EN$16)),IF(INDEX(Import.PLE,$K240,EN$16)&lt;=mediçao,CN240,0),0),PLE!$AA$28*CN240)</f>
        <v>0</v>
      </c>
      <c r="EO240" s="119">
        <f ca="1">IF($K240&lt;&gt;1,IF(ISNUMBER(INDEX(Import.PLE,$K240,EO$16)),IF(INDEX(Import.PLE,$K240,EO$16)&lt;=mediçao,CO240,0),0),PLE!$AA$28*CO240)</f>
        <v>0</v>
      </c>
      <c r="EP240" s="119">
        <f ca="1">IF($K240&lt;&gt;1,IF(ISNUMBER(INDEX(Import.PLE,$K240,EP$16)),IF(INDEX(Import.PLE,$K240,EP$16)&lt;=mediçao,CP240,0),0),PLE!$AA$28*CP240)</f>
        <v>0</v>
      </c>
      <c r="EQ240" s="119">
        <f ca="1">IF($K240&lt;&gt;1,IF(ISNUMBER(INDEX(Import.PLE,$K240,EQ$16)),IF(INDEX(Import.PLE,$K240,EQ$16)&lt;=mediçao,CQ240,0),0),PLE!$AA$28*CQ240)</f>
        <v>0</v>
      </c>
      <c r="ER240" s="119">
        <f ca="1">IF($K240&lt;&gt;1,IF(ISNUMBER(INDEX(Import.PLE,$K240,ER$16)),IF(INDEX(Import.PLE,$K240,ER$16)&lt;=mediçao,CR240,0),0),PLE!$AA$28*CR240)</f>
        <v>0</v>
      </c>
      <c r="ES240" s="119">
        <f ca="1">IF($K240&lt;&gt;1,IF(ISNUMBER(INDEX(Import.PLE,$K240,ES$16)),IF(INDEX(Import.PLE,$K240,ES$16)&lt;=mediçao,CS240,0),0),PLE!$AA$28*CS240)</f>
        <v>0</v>
      </c>
      <c r="ET240" s="119">
        <f ca="1">IF($K240&lt;&gt;1,IF(ISNUMBER(INDEX(Import.PLE,$K240,ET$16)),IF(INDEX(Import.PLE,$K240,ET$16)&lt;=mediçao,CT240,0),0),PLE!$AA$28*CT240)</f>
        <v>0</v>
      </c>
      <c r="EU240" s="119">
        <f ca="1">IF($K240&lt;&gt;1,IF(ISNUMBER(INDEX(Import.PLE,$K240,EU$16)),IF(INDEX(Import.PLE,$K240,EU$16)&lt;=mediçao,CU240,0),0),PLE!$AA$28*CU240)</f>
        <v>0</v>
      </c>
      <c r="EV240" s="119">
        <f ca="1">IF($K240&lt;&gt;1,IF(ISNUMBER(INDEX(Import.PLE,$K240,EV$16)),IF(INDEX(Import.PLE,$K240,EV$16)&lt;=mediçao,CV240,0),0),PLE!$AA$28*CV240)</f>
        <v>0</v>
      </c>
      <c r="EW240" s="119">
        <f ca="1">IF($K240&lt;&gt;1,IF(ISNUMBER(INDEX(Import.PLE,$K240,EW$16)),IF(INDEX(Import.PLE,$K240,EW$16)&lt;=mediçao,CW240,0),0),PLE!$AA$28*CW240)</f>
        <v>0</v>
      </c>
      <c r="EX240" s="119">
        <f ca="1">IF($K240&lt;&gt;1,IF(ISNUMBER(INDEX(Import.PLE,$K240,EX$16)),IF(INDEX(Import.PLE,$K240,EX$16)&lt;=mediçao,CX240,0),0),PLE!$AA$28*CX240)</f>
        <v>0</v>
      </c>
      <c r="EY240" s="119">
        <f ca="1">IF($K240&lt;&gt;1,IF(ISNUMBER(INDEX(Import.PLE,$K240,EY$16)),IF(INDEX(Import.PLE,$K240,EY$16)&lt;=mediçao,CY240,0),0),PLE!$AA$28*CY240)</f>
        <v>0</v>
      </c>
      <c r="EZ240" s="119">
        <f ca="1">IF($K240&lt;&gt;1,IF(ISNUMBER(INDEX(Import.PLE,$K240,EZ$16)),IF(INDEX(Import.PLE,$K240,EZ$16)&lt;=mediçao,CZ240,0),0),PLE!$AA$28*CZ240)</f>
        <v>0</v>
      </c>
      <c r="FA240" s="119">
        <f ca="1">IF($K240&lt;&gt;1,IF(ISNUMBER(INDEX(Import.PLE,$K240,FA$16)),IF(INDEX(Import.PLE,$K240,FA$16)&lt;=mediçao,DA240,0),0),PLE!$AA$28*DA240)</f>
        <v>0</v>
      </c>
      <c r="FB240" s="119">
        <f ca="1">IF($K240&lt;&gt;1,IF(ISNUMBER(INDEX(Import.PLE,$K240,FB$16)),IF(INDEX(Import.PLE,$K240,FB$16)&lt;=mediçao,DB240,0),0),PLE!$AA$28*DB240)</f>
        <v>0</v>
      </c>
      <c r="FC240" s="119">
        <f ca="1">IF($K240&lt;&gt;1,IF(ISNUMBER(INDEX(Import.PLE,$K240,FC$16)),IF(INDEX(Import.PLE,$K240,FC$16)&lt;=mediçao,DC240,0),0),PLE!$AA$28*DC240)</f>
        <v>0</v>
      </c>
      <c r="FD240" s="119">
        <f ca="1">IF($K240&lt;&gt;1,IF(ISNUMBER(INDEX(Import.PLE,$K240,FD$16)),IF(INDEX(Import.PLE,$K240,FD$16)&lt;=mediçao,DD240,0),0),PLE!$AA$28*DD240)</f>
        <v>0</v>
      </c>
      <c r="FE240" s="119">
        <f ca="1">IF($K240&lt;&gt;1,IF(ISNUMBER(INDEX(Import.PLE,$K240,FE$16)),IF(INDEX(Import.PLE,$K240,FE$16)&lt;=mediçao,DE240,0),0),PLE!$AA$28*DE240)</f>
        <v>0</v>
      </c>
      <c r="FF240" s="119">
        <f ca="1">IF($K240&lt;&gt;1,IF(ISNUMBER(INDEX(Import.PLE,$K240,FF$16)),IF(INDEX(Import.PLE,$K240,FF$16)&lt;=mediçao,DF240,0),0),PLE!$AA$28*DF240)</f>
        <v>0</v>
      </c>
      <c r="FG240" s="119">
        <f ca="1">IF($K240&lt;&gt;1,IF(ISNUMBER(INDEX(Import.PLE,$K240,FG$16)),IF(INDEX(Import.PLE,$K240,FG$16)&lt;=mediçao,DG240,0),0),PLE!$AA$28*DG240)</f>
        <v>0</v>
      </c>
      <c r="FH240" s="119">
        <f ca="1">IF($K240&lt;&gt;1,IF(ISNUMBER(INDEX(Import.PLE,$K240,FH$16)),IF(INDEX(Import.PLE,$K240,FH$16)&lt;=mediçao,DH240,0),0),PLE!$AA$28*DH240)</f>
        <v>0</v>
      </c>
      <c r="FI240" s="119">
        <f ca="1">IF($K240&lt;&gt;1,IF(ISNUMBER(INDEX(Import.PLE,$K240,FI$16)),IF(INDEX(Import.PLE,$K240,FI$16)&lt;=mediçao,DI240,0),0),PLE!$AA$28*DI240)</f>
        <v>0</v>
      </c>
      <c r="FJ240" s="119">
        <f ca="1">IF($K240&lt;&gt;1,IF(ISNUMBER(INDEX(Import.PLE,$K240,FJ$16)),IF(INDEX(Import.PLE,$K240,FJ$16)&lt;=mediçao,DJ240,0),0),PLE!$AA$28*DJ240)</f>
        <v>0</v>
      </c>
    </row>
    <row r="241" spans="2:166" s="88" customFormat="1" ht="11.25" customHeight="1" x14ac:dyDescent="0.35">
      <c r="B241" s="118">
        <f t="shared" ca="1" si="3"/>
        <v>224</v>
      </c>
      <c r="C241" s="83" t="str">
        <f t="shared" si="62"/>
        <v>Serviço</v>
      </c>
      <c r="D241" s="138" t="s">
        <v>600</v>
      </c>
      <c r="E241" s="139" t="s">
        <v>601</v>
      </c>
      <c r="F241" s="137" t="s">
        <v>329</v>
      </c>
      <c r="G241" s="174">
        <f t="shared" si="63"/>
        <v>3</v>
      </c>
      <c r="H241" s="175">
        <f t="shared" si="64"/>
        <v>18.830000000000002</v>
      </c>
      <c r="I241" s="176">
        <v>56.49</v>
      </c>
      <c r="J241" s="86"/>
      <c r="K241" s="168">
        <f>deactivatedados.form1</f>
        <v>28</v>
      </c>
      <c r="L241" s="167" t="s">
        <v>728</v>
      </c>
      <c r="M241" s="87"/>
      <c r="N241" s="181">
        <v>3</v>
      </c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M241" s="119">
        <f t="shared" ca="1" si="65"/>
        <v>56.490000000000009</v>
      </c>
      <c r="BN241" s="119">
        <f t="shared" si="66"/>
        <v>0</v>
      </c>
      <c r="BO241" s="119">
        <f t="shared" si="67"/>
        <v>0</v>
      </c>
      <c r="BP241" s="119">
        <f t="shared" si="68"/>
        <v>0</v>
      </c>
      <c r="BQ241" s="119">
        <f t="shared" si="69"/>
        <v>0</v>
      </c>
      <c r="BR241" s="119">
        <f t="shared" si="70"/>
        <v>0</v>
      </c>
      <c r="BS241" s="119">
        <f t="shared" si="71"/>
        <v>0</v>
      </c>
      <c r="BT241" s="119">
        <f t="shared" si="72"/>
        <v>0</v>
      </c>
      <c r="BU241" s="119">
        <f t="shared" si="73"/>
        <v>0</v>
      </c>
      <c r="BV241" s="119">
        <f t="shared" si="74"/>
        <v>0</v>
      </c>
      <c r="BW241" s="119">
        <f t="shared" si="75"/>
        <v>0</v>
      </c>
      <c r="BX241" s="119">
        <f t="shared" si="76"/>
        <v>0</v>
      </c>
      <c r="BY241" s="119">
        <f t="shared" si="77"/>
        <v>0</v>
      </c>
      <c r="BZ241" s="119">
        <f t="shared" si="78"/>
        <v>0</v>
      </c>
      <c r="CA241" s="119">
        <f t="shared" si="79"/>
        <v>0</v>
      </c>
      <c r="CB241" s="119">
        <f t="shared" si="80"/>
        <v>0</v>
      </c>
      <c r="CC241" s="119">
        <f t="shared" si="81"/>
        <v>0</v>
      </c>
      <c r="CD241" s="119">
        <f t="shared" si="82"/>
        <v>0</v>
      </c>
      <c r="CE241" s="119">
        <f t="shared" si="83"/>
        <v>0</v>
      </c>
      <c r="CF241" s="119">
        <f t="shared" si="84"/>
        <v>0</v>
      </c>
      <c r="CG241" s="119">
        <f t="shared" si="85"/>
        <v>0</v>
      </c>
      <c r="CH241" s="119">
        <f t="shared" si="86"/>
        <v>0</v>
      </c>
      <c r="CI241" s="119">
        <f t="shared" si="87"/>
        <v>0</v>
      </c>
      <c r="CJ241" s="119">
        <f t="shared" si="88"/>
        <v>0</v>
      </c>
      <c r="CK241" s="119">
        <f t="shared" si="89"/>
        <v>0</v>
      </c>
      <c r="CL241" s="119">
        <f t="shared" si="90"/>
        <v>0</v>
      </c>
      <c r="CM241" s="119">
        <f t="shared" si="91"/>
        <v>0</v>
      </c>
      <c r="CN241" s="119">
        <f t="shared" si="92"/>
        <v>0</v>
      </c>
      <c r="CO241" s="119">
        <f t="shared" si="93"/>
        <v>0</v>
      </c>
      <c r="CP241" s="119">
        <f t="shared" si="94"/>
        <v>0</v>
      </c>
      <c r="CQ241" s="119">
        <f t="shared" si="95"/>
        <v>0</v>
      </c>
      <c r="CR241" s="119">
        <f t="shared" si="96"/>
        <v>0</v>
      </c>
      <c r="CS241" s="119">
        <f t="shared" si="97"/>
        <v>0</v>
      </c>
      <c r="CT241" s="119">
        <f t="shared" si="98"/>
        <v>0</v>
      </c>
      <c r="CU241" s="119">
        <f t="shared" si="99"/>
        <v>0</v>
      </c>
      <c r="CV241" s="119">
        <f t="shared" si="100"/>
        <v>0</v>
      </c>
      <c r="CW241" s="119">
        <f t="shared" si="101"/>
        <v>0</v>
      </c>
      <c r="CX241" s="119">
        <f t="shared" si="102"/>
        <v>0</v>
      </c>
      <c r="CY241" s="119">
        <f t="shared" si="103"/>
        <v>0</v>
      </c>
      <c r="CZ241" s="119">
        <f t="shared" si="104"/>
        <v>0</v>
      </c>
      <c r="DA241" s="119">
        <f t="shared" si="105"/>
        <v>0</v>
      </c>
      <c r="DB241" s="119">
        <f t="shared" si="106"/>
        <v>0</v>
      </c>
      <c r="DC241" s="119">
        <f t="shared" si="107"/>
        <v>0</v>
      </c>
      <c r="DD241" s="119">
        <f t="shared" si="108"/>
        <v>0</v>
      </c>
      <c r="DE241" s="119">
        <f t="shared" si="109"/>
        <v>0</v>
      </c>
      <c r="DF241" s="119">
        <f t="shared" si="110"/>
        <v>0</v>
      </c>
      <c r="DG241" s="119">
        <f t="shared" si="111"/>
        <v>0</v>
      </c>
      <c r="DH241" s="119">
        <f t="shared" si="112"/>
        <v>0</v>
      </c>
      <c r="DI241" s="119">
        <f t="shared" si="113"/>
        <v>0</v>
      </c>
      <c r="DJ241" s="119">
        <f t="shared" si="114"/>
        <v>0</v>
      </c>
      <c r="DK241" s="126" t="str">
        <f t="shared" si="115"/>
        <v>2</v>
      </c>
      <c r="DL241" s="126">
        <f t="shared" ca="1" si="116"/>
        <v>0</v>
      </c>
      <c r="DM241" s="119">
        <f ca="1">IF($K241&lt;&gt;1,IF(ISNUMBER(INDEX(Import.PLE,$K241,DM$16)),IF(INDEX(Import.PLE,$K241,DM$16)&lt;=mediçao,BM241,0),0),PLE!$AA$28*BM241)</f>
        <v>0</v>
      </c>
      <c r="DN241" s="119">
        <f ca="1">IF($K241&lt;&gt;1,IF(ISNUMBER(INDEX(Import.PLE,$K241,DN$16)),IF(INDEX(Import.PLE,$K241,DN$16)&lt;=mediçao,BN241,0),0),PLE!$AA$28*BN241)</f>
        <v>0</v>
      </c>
      <c r="DO241" s="119">
        <f ca="1">IF($K241&lt;&gt;1,IF(ISNUMBER(INDEX(Import.PLE,$K241,DO$16)),IF(INDEX(Import.PLE,$K241,DO$16)&lt;=mediçao,BO241,0),0),PLE!$AA$28*BO241)</f>
        <v>0</v>
      </c>
      <c r="DP241" s="119">
        <f ca="1">IF($K241&lt;&gt;1,IF(ISNUMBER(INDEX(Import.PLE,$K241,DP$16)),IF(INDEX(Import.PLE,$K241,DP$16)&lt;=mediçao,BP241,0),0),PLE!$AA$28*BP241)</f>
        <v>0</v>
      </c>
      <c r="DQ241" s="119">
        <f ca="1">IF($K241&lt;&gt;1,IF(ISNUMBER(INDEX(Import.PLE,$K241,DQ$16)),IF(INDEX(Import.PLE,$K241,DQ$16)&lt;=mediçao,BQ241,0),0),PLE!$AA$28*BQ241)</f>
        <v>0</v>
      </c>
      <c r="DR241" s="119">
        <f ca="1">IF($K241&lt;&gt;1,IF(ISNUMBER(INDEX(Import.PLE,$K241,DR$16)),IF(INDEX(Import.PLE,$K241,DR$16)&lt;=mediçao,BR241,0),0),PLE!$AA$28*BR241)</f>
        <v>0</v>
      </c>
      <c r="DS241" s="119">
        <f ca="1">IF($K241&lt;&gt;1,IF(ISNUMBER(INDEX(Import.PLE,$K241,DS$16)),IF(INDEX(Import.PLE,$K241,DS$16)&lt;=mediçao,BS241,0),0),PLE!$AA$28*BS241)</f>
        <v>0</v>
      </c>
      <c r="DT241" s="119">
        <f ca="1">IF($K241&lt;&gt;1,IF(ISNUMBER(INDEX(Import.PLE,$K241,DT$16)),IF(INDEX(Import.PLE,$K241,DT$16)&lt;=mediçao,BT241,0),0),PLE!$AA$28*BT241)</f>
        <v>0</v>
      </c>
      <c r="DU241" s="119">
        <f ca="1">IF($K241&lt;&gt;1,IF(ISNUMBER(INDEX(Import.PLE,$K241,DU$16)),IF(INDEX(Import.PLE,$K241,DU$16)&lt;=mediçao,BU241,0),0),PLE!$AA$28*BU241)</f>
        <v>0</v>
      </c>
      <c r="DV241" s="119">
        <f ca="1">IF($K241&lt;&gt;1,IF(ISNUMBER(INDEX(Import.PLE,$K241,DV$16)),IF(INDEX(Import.PLE,$K241,DV$16)&lt;=mediçao,BV241,0),0),PLE!$AA$28*BV241)</f>
        <v>0</v>
      </c>
      <c r="DW241" s="119">
        <f ca="1">IF($K241&lt;&gt;1,IF(ISNUMBER(INDEX(Import.PLE,$K241,DW$16)),IF(INDEX(Import.PLE,$K241,DW$16)&lt;=mediçao,BW241,0),0),PLE!$AA$28*BW241)</f>
        <v>0</v>
      </c>
      <c r="DX241" s="119">
        <f ca="1">IF($K241&lt;&gt;1,IF(ISNUMBER(INDEX(Import.PLE,$K241,DX$16)),IF(INDEX(Import.PLE,$K241,DX$16)&lt;=mediçao,BX241,0),0),PLE!$AA$28*BX241)</f>
        <v>0</v>
      </c>
      <c r="DY241" s="119">
        <f ca="1">IF($K241&lt;&gt;1,IF(ISNUMBER(INDEX(Import.PLE,$K241,DY$16)),IF(INDEX(Import.PLE,$K241,DY$16)&lt;=mediçao,BY241,0),0),PLE!$AA$28*BY241)</f>
        <v>0</v>
      </c>
      <c r="DZ241" s="119">
        <f ca="1">IF($K241&lt;&gt;1,IF(ISNUMBER(INDEX(Import.PLE,$K241,DZ$16)),IF(INDEX(Import.PLE,$K241,DZ$16)&lt;=mediçao,BZ241,0),0),PLE!$AA$28*BZ241)</f>
        <v>0</v>
      </c>
      <c r="EA241" s="119">
        <f ca="1">IF($K241&lt;&gt;1,IF(ISNUMBER(INDEX(Import.PLE,$K241,EA$16)),IF(INDEX(Import.PLE,$K241,EA$16)&lt;=mediçao,CA241,0),0),PLE!$AA$28*CA241)</f>
        <v>0</v>
      </c>
      <c r="EB241" s="119">
        <f ca="1">IF($K241&lt;&gt;1,IF(ISNUMBER(INDEX(Import.PLE,$K241,EB$16)),IF(INDEX(Import.PLE,$K241,EB$16)&lt;=mediçao,CB241,0),0),PLE!$AA$28*CB241)</f>
        <v>0</v>
      </c>
      <c r="EC241" s="119">
        <f ca="1">IF($K241&lt;&gt;1,IF(ISNUMBER(INDEX(Import.PLE,$K241,EC$16)),IF(INDEX(Import.PLE,$K241,EC$16)&lt;=mediçao,CC241,0),0),PLE!$AA$28*CC241)</f>
        <v>0</v>
      </c>
      <c r="ED241" s="119">
        <f ca="1">IF($K241&lt;&gt;1,IF(ISNUMBER(INDEX(Import.PLE,$K241,ED$16)),IF(INDEX(Import.PLE,$K241,ED$16)&lt;=mediçao,CD241,0),0),PLE!$AA$28*CD241)</f>
        <v>0</v>
      </c>
      <c r="EE241" s="119">
        <f ca="1">IF($K241&lt;&gt;1,IF(ISNUMBER(INDEX(Import.PLE,$K241,EE$16)),IF(INDEX(Import.PLE,$K241,EE$16)&lt;=mediçao,CE241,0),0),PLE!$AA$28*CE241)</f>
        <v>0</v>
      </c>
      <c r="EF241" s="119">
        <f ca="1">IF($K241&lt;&gt;1,IF(ISNUMBER(INDEX(Import.PLE,$K241,EF$16)),IF(INDEX(Import.PLE,$K241,EF$16)&lt;=mediçao,CF241,0),0),PLE!$AA$28*CF241)</f>
        <v>0</v>
      </c>
      <c r="EG241" s="119">
        <f ca="1">IF($K241&lt;&gt;1,IF(ISNUMBER(INDEX(Import.PLE,$K241,EG$16)),IF(INDEX(Import.PLE,$K241,EG$16)&lt;=mediçao,CG241,0),0),PLE!$AA$28*CG241)</f>
        <v>0</v>
      </c>
      <c r="EH241" s="119">
        <f ca="1">IF($K241&lt;&gt;1,IF(ISNUMBER(INDEX(Import.PLE,$K241,EH$16)),IF(INDEX(Import.PLE,$K241,EH$16)&lt;=mediçao,CH241,0),0),PLE!$AA$28*CH241)</f>
        <v>0</v>
      </c>
      <c r="EI241" s="119">
        <f ca="1">IF($K241&lt;&gt;1,IF(ISNUMBER(INDEX(Import.PLE,$K241,EI$16)),IF(INDEX(Import.PLE,$K241,EI$16)&lt;=mediçao,CI241,0),0),PLE!$AA$28*CI241)</f>
        <v>0</v>
      </c>
      <c r="EJ241" s="119">
        <f ca="1">IF($K241&lt;&gt;1,IF(ISNUMBER(INDEX(Import.PLE,$K241,EJ$16)),IF(INDEX(Import.PLE,$K241,EJ$16)&lt;=mediçao,CJ241,0),0),PLE!$AA$28*CJ241)</f>
        <v>0</v>
      </c>
      <c r="EK241" s="119">
        <f ca="1">IF($K241&lt;&gt;1,IF(ISNUMBER(INDEX(Import.PLE,$K241,EK$16)),IF(INDEX(Import.PLE,$K241,EK$16)&lt;=mediçao,CK241,0),0),PLE!$AA$28*CK241)</f>
        <v>0</v>
      </c>
      <c r="EL241" s="119">
        <f ca="1">IF($K241&lt;&gt;1,IF(ISNUMBER(INDEX(Import.PLE,$K241,EL$16)),IF(INDEX(Import.PLE,$K241,EL$16)&lt;=mediçao,CL241,0),0),PLE!$AA$28*CL241)</f>
        <v>0</v>
      </c>
      <c r="EM241" s="119">
        <f ca="1">IF($K241&lt;&gt;1,IF(ISNUMBER(INDEX(Import.PLE,$K241,EM$16)),IF(INDEX(Import.PLE,$K241,EM$16)&lt;=mediçao,CM241,0),0),PLE!$AA$28*CM241)</f>
        <v>0</v>
      </c>
      <c r="EN241" s="119">
        <f ca="1">IF($K241&lt;&gt;1,IF(ISNUMBER(INDEX(Import.PLE,$K241,EN$16)),IF(INDEX(Import.PLE,$K241,EN$16)&lt;=mediçao,CN241,0),0),PLE!$AA$28*CN241)</f>
        <v>0</v>
      </c>
      <c r="EO241" s="119">
        <f ca="1">IF($K241&lt;&gt;1,IF(ISNUMBER(INDEX(Import.PLE,$K241,EO$16)),IF(INDEX(Import.PLE,$K241,EO$16)&lt;=mediçao,CO241,0),0),PLE!$AA$28*CO241)</f>
        <v>0</v>
      </c>
      <c r="EP241" s="119">
        <f ca="1">IF($K241&lt;&gt;1,IF(ISNUMBER(INDEX(Import.PLE,$K241,EP$16)),IF(INDEX(Import.PLE,$K241,EP$16)&lt;=mediçao,CP241,0),0),PLE!$AA$28*CP241)</f>
        <v>0</v>
      </c>
      <c r="EQ241" s="119">
        <f ca="1">IF($K241&lt;&gt;1,IF(ISNUMBER(INDEX(Import.PLE,$K241,EQ$16)),IF(INDEX(Import.PLE,$K241,EQ$16)&lt;=mediçao,CQ241,0),0),PLE!$AA$28*CQ241)</f>
        <v>0</v>
      </c>
      <c r="ER241" s="119">
        <f ca="1">IF($K241&lt;&gt;1,IF(ISNUMBER(INDEX(Import.PLE,$K241,ER$16)),IF(INDEX(Import.PLE,$K241,ER$16)&lt;=mediçao,CR241,0),0),PLE!$AA$28*CR241)</f>
        <v>0</v>
      </c>
      <c r="ES241" s="119">
        <f ca="1">IF($K241&lt;&gt;1,IF(ISNUMBER(INDEX(Import.PLE,$K241,ES$16)),IF(INDEX(Import.PLE,$K241,ES$16)&lt;=mediçao,CS241,0),0),PLE!$AA$28*CS241)</f>
        <v>0</v>
      </c>
      <c r="ET241" s="119">
        <f ca="1">IF($K241&lt;&gt;1,IF(ISNUMBER(INDEX(Import.PLE,$K241,ET$16)),IF(INDEX(Import.PLE,$K241,ET$16)&lt;=mediçao,CT241,0),0),PLE!$AA$28*CT241)</f>
        <v>0</v>
      </c>
      <c r="EU241" s="119">
        <f ca="1">IF($K241&lt;&gt;1,IF(ISNUMBER(INDEX(Import.PLE,$K241,EU$16)),IF(INDEX(Import.PLE,$K241,EU$16)&lt;=mediçao,CU241,0),0),PLE!$AA$28*CU241)</f>
        <v>0</v>
      </c>
      <c r="EV241" s="119">
        <f ca="1">IF($K241&lt;&gt;1,IF(ISNUMBER(INDEX(Import.PLE,$K241,EV$16)),IF(INDEX(Import.PLE,$K241,EV$16)&lt;=mediçao,CV241,0),0),PLE!$AA$28*CV241)</f>
        <v>0</v>
      </c>
      <c r="EW241" s="119">
        <f ca="1">IF($K241&lt;&gt;1,IF(ISNUMBER(INDEX(Import.PLE,$K241,EW$16)),IF(INDEX(Import.PLE,$K241,EW$16)&lt;=mediçao,CW241,0),0),PLE!$AA$28*CW241)</f>
        <v>0</v>
      </c>
      <c r="EX241" s="119">
        <f ca="1">IF($K241&lt;&gt;1,IF(ISNUMBER(INDEX(Import.PLE,$K241,EX$16)),IF(INDEX(Import.PLE,$K241,EX$16)&lt;=mediçao,CX241,0),0),PLE!$AA$28*CX241)</f>
        <v>0</v>
      </c>
      <c r="EY241" s="119">
        <f ca="1">IF($K241&lt;&gt;1,IF(ISNUMBER(INDEX(Import.PLE,$K241,EY$16)),IF(INDEX(Import.PLE,$K241,EY$16)&lt;=mediçao,CY241,0),0),PLE!$AA$28*CY241)</f>
        <v>0</v>
      </c>
      <c r="EZ241" s="119">
        <f ca="1">IF($K241&lt;&gt;1,IF(ISNUMBER(INDEX(Import.PLE,$K241,EZ$16)),IF(INDEX(Import.PLE,$K241,EZ$16)&lt;=mediçao,CZ241,0),0),PLE!$AA$28*CZ241)</f>
        <v>0</v>
      </c>
      <c r="FA241" s="119">
        <f ca="1">IF($K241&lt;&gt;1,IF(ISNUMBER(INDEX(Import.PLE,$K241,FA$16)),IF(INDEX(Import.PLE,$K241,FA$16)&lt;=mediçao,DA241,0),0),PLE!$AA$28*DA241)</f>
        <v>0</v>
      </c>
      <c r="FB241" s="119">
        <f ca="1">IF($K241&lt;&gt;1,IF(ISNUMBER(INDEX(Import.PLE,$K241,FB$16)),IF(INDEX(Import.PLE,$K241,FB$16)&lt;=mediçao,DB241,0),0),PLE!$AA$28*DB241)</f>
        <v>0</v>
      </c>
      <c r="FC241" s="119">
        <f ca="1">IF($K241&lt;&gt;1,IF(ISNUMBER(INDEX(Import.PLE,$K241,FC$16)),IF(INDEX(Import.PLE,$K241,FC$16)&lt;=mediçao,DC241,0),0),PLE!$AA$28*DC241)</f>
        <v>0</v>
      </c>
      <c r="FD241" s="119">
        <f ca="1">IF($K241&lt;&gt;1,IF(ISNUMBER(INDEX(Import.PLE,$K241,FD$16)),IF(INDEX(Import.PLE,$K241,FD$16)&lt;=mediçao,DD241,0),0),PLE!$AA$28*DD241)</f>
        <v>0</v>
      </c>
      <c r="FE241" s="119">
        <f ca="1">IF($K241&lt;&gt;1,IF(ISNUMBER(INDEX(Import.PLE,$K241,FE$16)),IF(INDEX(Import.PLE,$K241,FE$16)&lt;=mediçao,DE241,0),0),PLE!$AA$28*DE241)</f>
        <v>0</v>
      </c>
      <c r="FF241" s="119">
        <f ca="1">IF($K241&lt;&gt;1,IF(ISNUMBER(INDEX(Import.PLE,$K241,FF$16)),IF(INDEX(Import.PLE,$K241,FF$16)&lt;=mediçao,DF241,0),0),PLE!$AA$28*DF241)</f>
        <v>0</v>
      </c>
      <c r="FG241" s="119">
        <f ca="1">IF($K241&lt;&gt;1,IF(ISNUMBER(INDEX(Import.PLE,$K241,FG$16)),IF(INDEX(Import.PLE,$K241,FG$16)&lt;=mediçao,DG241,0),0),PLE!$AA$28*DG241)</f>
        <v>0</v>
      </c>
      <c r="FH241" s="119">
        <f ca="1">IF($K241&lt;&gt;1,IF(ISNUMBER(INDEX(Import.PLE,$K241,FH$16)),IF(INDEX(Import.PLE,$K241,FH$16)&lt;=mediçao,DH241,0),0),PLE!$AA$28*DH241)</f>
        <v>0</v>
      </c>
      <c r="FI241" s="119">
        <f ca="1">IF($K241&lt;&gt;1,IF(ISNUMBER(INDEX(Import.PLE,$K241,FI$16)),IF(INDEX(Import.PLE,$K241,FI$16)&lt;=mediçao,DI241,0),0),PLE!$AA$28*DI241)</f>
        <v>0</v>
      </c>
      <c r="FJ241" s="119">
        <f ca="1">IF($K241&lt;&gt;1,IF(ISNUMBER(INDEX(Import.PLE,$K241,FJ$16)),IF(INDEX(Import.PLE,$K241,FJ$16)&lt;=mediçao,DJ241,0),0),PLE!$AA$28*DJ241)</f>
        <v>0</v>
      </c>
    </row>
    <row r="242" spans="2:166" s="88" customFormat="1" ht="11.25" customHeight="1" x14ac:dyDescent="0.35">
      <c r="B242" s="118">
        <f t="shared" ca="1" si="3"/>
        <v>225</v>
      </c>
      <c r="C242" s="83" t="str">
        <f t="shared" si="62"/>
        <v>Serviço</v>
      </c>
      <c r="D242" s="138" t="s">
        <v>602</v>
      </c>
      <c r="E242" s="139" t="s">
        <v>603</v>
      </c>
      <c r="F242" s="137" t="s">
        <v>393</v>
      </c>
      <c r="G242" s="174">
        <f t="shared" si="63"/>
        <v>9</v>
      </c>
      <c r="H242" s="175">
        <f t="shared" si="64"/>
        <v>16.760000000000002</v>
      </c>
      <c r="I242" s="176">
        <v>150.84</v>
      </c>
      <c r="J242" s="86"/>
      <c r="K242" s="168">
        <f>deactivatedados.form1</f>
        <v>28</v>
      </c>
      <c r="L242" s="167" t="s">
        <v>728</v>
      </c>
      <c r="M242" s="87"/>
      <c r="N242" s="181">
        <v>9</v>
      </c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M242" s="119">
        <f t="shared" ca="1" si="65"/>
        <v>150.84</v>
      </c>
      <c r="BN242" s="119">
        <f t="shared" si="66"/>
        <v>0</v>
      </c>
      <c r="BO242" s="119">
        <f t="shared" si="67"/>
        <v>0</v>
      </c>
      <c r="BP242" s="119">
        <f t="shared" si="68"/>
        <v>0</v>
      </c>
      <c r="BQ242" s="119">
        <f t="shared" si="69"/>
        <v>0</v>
      </c>
      <c r="BR242" s="119">
        <f t="shared" si="70"/>
        <v>0</v>
      </c>
      <c r="BS242" s="119">
        <f t="shared" si="71"/>
        <v>0</v>
      </c>
      <c r="BT242" s="119">
        <f t="shared" si="72"/>
        <v>0</v>
      </c>
      <c r="BU242" s="119">
        <f t="shared" si="73"/>
        <v>0</v>
      </c>
      <c r="BV242" s="119">
        <f t="shared" si="74"/>
        <v>0</v>
      </c>
      <c r="BW242" s="119">
        <f t="shared" si="75"/>
        <v>0</v>
      </c>
      <c r="BX242" s="119">
        <f t="shared" si="76"/>
        <v>0</v>
      </c>
      <c r="BY242" s="119">
        <f t="shared" si="77"/>
        <v>0</v>
      </c>
      <c r="BZ242" s="119">
        <f t="shared" si="78"/>
        <v>0</v>
      </c>
      <c r="CA242" s="119">
        <f t="shared" si="79"/>
        <v>0</v>
      </c>
      <c r="CB242" s="119">
        <f t="shared" si="80"/>
        <v>0</v>
      </c>
      <c r="CC242" s="119">
        <f t="shared" si="81"/>
        <v>0</v>
      </c>
      <c r="CD242" s="119">
        <f t="shared" si="82"/>
        <v>0</v>
      </c>
      <c r="CE242" s="119">
        <f t="shared" si="83"/>
        <v>0</v>
      </c>
      <c r="CF242" s="119">
        <f t="shared" si="84"/>
        <v>0</v>
      </c>
      <c r="CG242" s="119">
        <f t="shared" si="85"/>
        <v>0</v>
      </c>
      <c r="CH242" s="119">
        <f t="shared" si="86"/>
        <v>0</v>
      </c>
      <c r="CI242" s="119">
        <f t="shared" si="87"/>
        <v>0</v>
      </c>
      <c r="CJ242" s="119">
        <f t="shared" si="88"/>
        <v>0</v>
      </c>
      <c r="CK242" s="119">
        <f t="shared" si="89"/>
        <v>0</v>
      </c>
      <c r="CL242" s="119">
        <f t="shared" si="90"/>
        <v>0</v>
      </c>
      <c r="CM242" s="119">
        <f t="shared" si="91"/>
        <v>0</v>
      </c>
      <c r="CN242" s="119">
        <f t="shared" si="92"/>
        <v>0</v>
      </c>
      <c r="CO242" s="119">
        <f t="shared" si="93"/>
        <v>0</v>
      </c>
      <c r="CP242" s="119">
        <f t="shared" si="94"/>
        <v>0</v>
      </c>
      <c r="CQ242" s="119">
        <f t="shared" si="95"/>
        <v>0</v>
      </c>
      <c r="CR242" s="119">
        <f t="shared" si="96"/>
        <v>0</v>
      </c>
      <c r="CS242" s="119">
        <f t="shared" si="97"/>
        <v>0</v>
      </c>
      <c r="CT242" s="119">
        <f t="shared" si="98"/>
        <v>0</v>
      </c>
      <c r="CU242" s="119">
        <f t="shared" si="99"/>
        <v>0</v>
      </c>
      <c r="CV242" s="119">
        <f t="shared" si="100"/>
        <v>0</v>
      </c>
      <c r="CW242" s="119">
        <f t="shared" si="101"/>
        <v>0</v>
      </c>
      <c r="CX242" s="119">
        <f t="shared" si="102"/>
        <v>0</v>
      </c>
      <c r="CY242" s="119">
        <f t="shared" si="103"/>
        <v>0</v>
      </c>
      <c r="CZ242" s="119">
        <f t="shared" si="104"/>
        <v>0</v>
      </c>
      <c r="DA242" s="119">
        <f t="shared" si="105"/>
        <v>0</v>
      </c>
      <c r="DB242" s="119">
        <f t="shared" si="106"/>
        <v>0</v>
      </c>
      <c r="DC242" s="119">
        <f t="shared" si="107"/>
        <v>0</v>
      </c>
      <c r="DD242" s="119">
        <f t="shared" si="108"/>
        <v>0</v>
      </c>
      <c r="DE242" s="119">
        <f t="shared" si="109"/>
        <v>0</v>
      </c>
      <c r="DF242" s="119">
        <f t="shared" si="110"/>
        <v>0</v>
      </c>
      <c r="DG242" s="119">
        <f t="shared" si="111"/>
        <v>0</v>
      </c>
      <c r="DH242" s="119">
        <f t="shared" si="112"/>
        <v>0</v>
      </c>
      <c r="DI242" s="119">
        <f t="shared" si="113"/>
        <v>0</v>
      </c>
      <c r="DJ242" s="119">
        <f t="shared" si="114"/>
        <v>0</v>
      </c>
      <c r="DK242" s="126" t="str">
        <f t="shared" si="115"/>
        <v>2</v>
      </c>
      <c r="DL242" s="126">
        <f t="shared" ca="1" si="116"/>
        <v>0</v>
      </c>
      <c r="DM242" s="119">
        <f ca="1">IF($K242&lt;&gt;1,IF(ISNUMBER(INDEX(Import.PLE,$K242,DM$16)),IF(INDEX(Import.PLE,$K242,DM$16)&lt;=mediçao,BM242,0),0),PLE!$AA$28*BM242)</f>
        <v>0</v>
      </c>
      <c r="DN242" s="119">
        <f ca="1">IF($K242&lt;&gt;1,IF(ISNUMBER(INDEX(Import.PLE,$K242,DN$16)),IF(INDEX(Import.PLE,$K242,DN$16)&lt;=mediçao,BN242,0),0),PLE!$AA$28*BN242)</f>
        <v>0</v>
      </c>
      <c r="DO242" s="119">
        <f ca="1">IF($K242&lt;&gt;1,IF(ISNUMBER(INDEX(Import.PLE,$K242,DO$16)),IF(INDEX(Import.PLE,$K242,DO$16)&lt;=mediçao,BO242,0),0),PLE!$AA$28*BO242)</f>
        <v>0</v>
      </c>
      <c r="DP242" s="119">
        <f ca="1">IF($K242&lt;&gt;1,IF(ISNUMBER(INDEX(Import.PLE,$K242,DP$16)),IF(INDEX(Import.PLE,$K242,DP$16)&lt;=mediçao,BP242,0),0),PLE!$AA$28*BP242)</f>
        <v>0</v>
      </c>
      <c r="DQ242" s="119">
        <f ca="1">IF($K242&lt;&gt;1,IF(ISNUMBER(INDEX(Import.PLE,$K242,DQ$16)),IF(INDEX(Import.PLE,$K242,DQ$16)&lt;=mediçao,BQ242,0),0),PLE!$AA$28*BQ242)</f>
        <v>0</v>
      </c>
      <c r="DR242" s="119">
        <f ca="1">IF($K242&lt;&gt;1,IF(ISNUMBER(INDEX(Import.PLE,$K242,DR$16)),IF(INDEX(Import.PLE,$K242,DR$16)&lt;=mediçao,BR242,0),0),PLE!$AA$28*BR242)</f>
        <v>0</v>
      </c>
      <c r="DS242" s="119">
        <f ca="1">IF($K242&lt;&gt;1,IF(ISNUMBER(INDEX(Import.PLE,$K242,DS$16)),IF(INDEX(Import.PLE,$K242,DS$16)&lt;=mediçao,BS242,0),0),PLE!$AA$28*BS242)</f>
        <v>0</v>
      </c>
      <c r="DT242" s="119">
        <f ca="1">IF($K242&lt;&gt;1,IF(ISNUMBER(INDEX(Import.PLE,$K242,DT$16)),IF(INDEX(Import.PLE,$K242,DT$16)&lt;=mediçao,BT242,0),0),PLE!$AA$28*BT242)</f>
        <v>0</v>
      </c>
      <c r="DU242" s="119">
        <f ca="1">IF($K242&lt;&gt;1,IF(ISNUMBER(INDEX(Import.PLE,$K242,DU$16)),IF(INDEX(Import.PLE,$K242,DU$16)&lt;=mediçao,BU242,0),0),PLE!$AA$28*BU242)</f>
        <v>0</v>
      </c>
      <c r="DV242" s="119">
        <f ca="1">IF($K242&lt;&gt;1,IF(ISNUMBER(INDEX(Import.PLE,$K242,DV$16)),IF(INDEX(Import.PLE,$K242,DV$16)&lt;=mediçao,BV242,0),0),PLE!$AA$28*BV242)</f>
        <v>0</v>
      </c>
      <c r="DW242" s="119">
        <f ca="1">IF($K242&lt;&gt;1,IF(ISNUMBER(INDEX(Import.PLE,$K242,DW$16)),IF(INDEX(Import.PLE,$K242,DW$16)&lt;=mediçao,BW242,0),0),PLE!$AA$28*BW242)</f>
        <v>0</v>
      </c>
      <c r="DX242" s="119">
        <f ca="1">IF($K242&lt;&gt;1,IF(ISNUMBER(INDEX(Import.PLE,$K242,DX$16)),IF(INDEX(Import.PLE,$K242,DX$16)&lt;=mediçao,BX242,0),0),PLE!$AA$28*BX242)</f>
        <v>0</v>
      </c>
      <c r="DY242" s="119">
        <f ca="1">IF($K242&lt;&gt;1,IF(ISNUMBER(INDEX(Import.PLE,$K242,DY$16)),IF(INDEX(Import.PLE,$K242,DY$16)&lt;=mediçao,BY242,0),0),PLE!$AA$28*BY242)</f>
        <v>0</v>
      </c>
      <c r="DZ242" s="119">
        <f ca="1">IF($K242&lt;&gt;1,IF(ISNUMBER(INDEX(Import.PLE,$K242,DZ$16)),IF(INDEX(Import.PLE,$K242,DZ$16)&lt;=mediçao,BZ242,0),0),PLE!$AA$28*BZ242)</f>
        <v>0</v>
      </c>
      <c r="EA242" s="119">
        <f ca="1">IF($K242&lt;&gt;1,IF(ISNUMBER(INDEX(Import.PLE,$K242,EA$16)),IF(INDEX(Import.PLE,$K242,EA$16)&lt;=mediçao,CA242,0),0),PLE!$AA$28*CA242)</f>
        <v>0</v>
      </c>
      <c r="EB242" s="119">
        <f ca="1">IF($K242&lt;&gt;1,IF(ISNUMBER(INDEX(Import.PLE,$K242,EB$16)),IF(INDEX(Import.PLE,$K242,EB$16)&lt;=mediçao,CB242,0),0),PLE!$AA$28*CB242)</f>
        <v>0</v>
      </c>
      <c r="EC242" s="119">
        <f ca="1">IF($K242&lt;&gt;1,IF(ISNUMBER(INDEX(Import.PLE,$K242,EC$16)),IF(INDEX(Import.PLE,$K242,EC$16)&lt;=mediçao,CC242,0),0),PLE!$AA$28*CC242)</f>
        <v>0</v>
      </c>
      <c r="ED242" s="119">
        <f ca="1">IF($K242&lt;&gt;1,IF(ISNUMBER(INDEX(Import.PLE,$K242,ED$16)),IF(INDEX(Import.PLE,$K242,ED$16)&lt;=mediçao,CD242,0),0),PLE!$AA$28*CD242)</f>
        <v>0</v>
      </c>
      <c r="EE242" s="119">
        <f ca="1">IF($K242&lt;&gt;1,IF(ISNUMBER(INDEX(Import.PLE,$K242,EE$16)),IF(INDEX(Import.PLE,$K242,EE$16)&lt;=mediçao,CE242,0),0),PLE!$AA$28*CE242)</f>
        <v>0</v>
      </c>
      <c r="EF242" s="119">
        <f ca="1">IF($K242&lt;&gt;1,IF(ISNUMBER(INDEX(Import.PLE,$K242,EF$16)),IF(INDEX(Import.PLE,$K242,EF$16)&lt;=mediçao,CF242,0),0),PLE!$AA$28*CF242)</f>
        <v>0</v>
      </c>
      <c r="EG242" s="119">
        <f ca="1">IF($K242&lt;&gt;1,IF(ISNUMBER(INDEX(Import.PLE,$K242,EG$16)),IF(INDEX(Import.PLE,$K242,EG$16)&lt;=mediçao,CG242,0),0),PLE!$AA$28*CG242)</f>
        <v>0</v>
      </c>
      <c r="EH242" s="119">
        <f ca="1">IF($K242&lt;&gt;1,IF(ISNUMBER(INDEX(Import.PLE,$K242,EH$16)),IF(INDEX(Import.PLE,$K242,EH$16)&lt;=mediçao,CH242,0),0),PLE!$AA$28*CH242)</f>
        <v>0</v>
      </c>
      <c r="EI242" s="119">
        <f ca="1">IF($K242&lt;&gt;1,IF(ISNUMBER(INDEX(Import.PLE,$K242,EI$16)),IF(INDEX(Import.PLE,$K242,EI$16)&lt;=mediçao,CI242,0),0),PLE!$AA$28*CI242)</f>
        <v>0</v>
      </c>
      <c r="EJ242" s="119">
        <f ca="1">IF($K242&lt;&gt;1,IF(ISNUMBER(INDEX(Import.PLE,$K242,EJ$16)),IF(INDEX(Import.PLE,$K242,EJ$16)&lt;=mediçao,CJ242,0),0),PLE!$AA$28*CJ242)</f>
        <v>0</v>
      </c>
      <c r="EK242" s="119">
        <f ca="1">IF($K242&lt;&gt;1,IF(ISNUMBER(INDEX(Import.PLE,$K242,EK$16)),IF(INDEX(Import.PLE,$K242,EK$16)&lt;=mediçao,CK242,0),0),PLE!$AA$28*CK242)</f>
        <v>0</v>
      </c>
      <c r="EL242" s="119">
        <f ca="1">IF($K242&lt;&gt;1,IF(ISNUMBER(INDEX(Import.PLE,$K242,EL$16)),IF(INDEX(Import.PLE,$K242,EL$16)&lt;=mediçao,CL242,0),0),PLE!$AA$28*CL242)</f>
        <v>0</v>
      </c>
      <c r="EM242" s="119">
        <f ca="1">IF($K242&lt;&gt;1,IF(ISNUMBER(INDEX(Import.PLE,$K242,EM$16)),IF(INDEX(Import.PLE,$K242,EM$16)&lt;=mediçao,CM242,0),0),PLE!$AA$28*CM242)</f>
        <v>0</v>
      </c>
      <c r="EN242" s="119">
        <f ca="1">IF($K242&lt;&gt;1,IF(ISNUMBER(INDEX(Import.PLE,$K242,EN$16)),IF(INDEX(Import.PLE,$K242,EN$16)&lt;=mediçao,CN242,0),0),PLE!$AA$28*CN242)</f>
        <v>0</v>
      </c>
      <c r="EO242" s="119">
        <f ca="1">IF($K242&lt;&gt;1,IF(ISNUMBER(INDEX(Import.PLE,$K242,EO$16)),IF(INDEX(Import.PLE,$K242,EO$16)&lt;=mediçao,CO242,0),0),PLE!$AA$28*CO242)</f>
        <v>0</v>
      </c>
      <c r="EP242" s="119">
        <f ca="1">IF($K242&lt;&gt;1,IF(ISNUMBER(INDEX(Import.PLE,$K242,EP$16)),IF(INDEX(Import.PLE,$K242,EP$16)&lt;=mediçao,CP242,0),0),PLE!$AA$28*CP242)</f>
        <v>0</v>
      </c>
      <c r="EQ242" s="119">
        <f ca="1">IF($K242&lt;&gt;1,IF(ISNUMBER(INDEX(Import.PLE,$K242,EQ$16)),IF(INDEX(Import.PLE,$K242,EQ$16)&lt;=mediçao,CQ242,0),0),PLE!$AA$28*CQ242)</f>
        <v>0</v>
      </c>
      <c r="ER242" s="119">
        <f ca="1">IF($K242&lt;&gt;1,IF(ISNUMBER(INDEX(Import.PLE,$K242,ER$16)),IF(INDEX(Import.PLE,$K242,ER$16)&lt;=mediçao,CR242,0),0),PLE!$AA$28*CR242)</f>
        <v>0</v>
      </c>
      <c r="ES242" s="119">
        <f ca="1">IF($K242&lt;&gt;1,IF(ISNUMBER(INDEX(Import.PLE,$K242,ES$16)),IF(INDEX(Import.PLE,$K242,ES$16)&lt;=mediçao,CS242,0),0),PLE!$AA$28*CS242)</f>
        <v>0</v>
      </c>
      <c r="ET242" s="119">
        <f ca="1">IF($K242&lt;&gt;1,IF(ISNUMBER(INDEX(Import.PLE,$K242,ET$16)),IF(INDEX(Import.PLE,$K242,ET$16)&lt;=mediçao,CT242,0),0),PLE!$AA$28*CT242)</f>
        <v>0</v>
      </c>
      <c r="EU242" s="119">
        <f ca="1">IF($K242&lt;&gt;1,IF(ISNUMBER(INDEX(Import.PLE,$K242,EU$16)),IF(INDEX(Import.PLE,$K242,EU$16)&lt;=mediçao,CU242,0),0),PLE!$AA$28*CU242)</f>
        <v>0</v>
      </c>
      <c r="EV242" s="119">
        <f ca="1">IF($K242&lt;&gt;1,IF(ISNUMBER(INDEX(Import.PLE,$K242,EV$16)),IF(INDEX(Import.PLE,$K242,EV$16)&lt;=mediçao,CV242,0),0),PLE!$AA$28*CV242)</f>
        <v>0</v>
      </c>
      <c r="EW242" s="119">
        <f ca="1">IF($K242&lt;&gt;1,IF(ISNUMBER(INDEX(Import.PLE,$K242,EW$16)),IF(INDEX(Import.PLE,$K242,EW$16)&lt;=mediçao,CW242,0),0),PLE!$AA$28*CW242)</f>
        <v>0</v>
      </c>
      <c r="EX242" s="119">
        <f ca="1">IF($K242&lt;&gt;1,IF(ISNUMBER(INDEX(Import.PLE,$K242,EX$16)),IF(INDEX(Import.PLE,$K242,EX$16)&lt;=mediçao,CX242,0),0),PLE!$AA$28*CX242)</f>
        <v>0</v>
      </c>
      <c r="EY242" s="119">
        <f ca="1">IF($K242&lt;&gt;1,IF(ISNUMBER(INDEX(Import.PLE,$K242,EY$16)),IF(INDEX(Import.PLE,$K242,EY$16)&lt;=mediçao,CY242,0),0),PLE!$AA$28*CY242)</f>
        <v>0</v>
      </c>
      <c r="EZ242" s="119">
        <f ca="1">IF($K242&lt;&gt;1,IF(ISNUMBER(INDEX(Import.PLE,$K242,EZ$16)),IF(INDEX(Import.PLE,$K242,EZ$16)&lt;=mediçao,CZ242,0),0),PLE!$AA$28*CZ242)</f>
        <v>0</v>
      </c>
      <c r="FA242" s="119">
        <f ca="1">IF($K242&lt;&gt;1,IF(ISNUMBER(INDEX(Import.PLE,$K242,FA$16)),IF(INDEX(Import.PLE,$K242,FA$16)&lt;=mediçao,DA242,0),0),PLE!$AA$28*DA242)</f>
        <v>0</v>
      </c>
      <c r="FB242" s="119">
        <f ca="1">IF($K242&lt;&gt;1,IF(ISNUMBER(INDEX(Import.PLE,$K242,FB$16)),IF(INDEX(Import.PLE,$K242,FB$16)&lt;=mediçao,DB242,0),0),PLE!$AA$28*DB242)</f>
        <v>0</v>
      </c>
      <c r="FC242" s="119">
        <f ca="1">IF($K242&lt;&gt;1,IF(ISNUMBER(INDEX(Import.PLE,$K242,FC$16)),IF(INDEX(Import.PLE,$K242,FC$16)&lt;=mediçao,DC242,0),0),PLE!$AA$28*DC242)</f>
        <v>0</v>
      </c>
      <c r="FD242" s="119">
        <f ca="1">IF($K242&lt;&gt;1,IF(ISNUMBER(INDEX(Import.PLE,$K242,FD$16)),IF(INDEX(Import.PLE,$K242,FD$16)&lt;=mediçao,DD242,0),0),PLE!$AA$28*DD242)</f>
        <v>0</v>
      </c>
      <c r="FE242" s="119">
        <f ca="1">IF($K242&lt;&gt;1,IF(ISNUMBER(INDEX(Import.PLE,$K242,FE$16)),IF(INDEX(Import.PLE,$K242,FE$16)&lt;=mediçao,DE242,0),0),PLE!$AA$28*DE242)</f>
        <v>0</v>
      </c>
      <c r="FF242" s="119">
        <f ca="1">IF($K242&lt;&gt;1,IF(ISNUMBER(INDEX(Import.PLE,$K242,FF$16)),IF(INDEX(Import.PLE,$K242,FF$16)&lt;=mediçao,DF242,0),0),PLE!$AA$28*DF242)</f>
        <v>0</v>
      </c>
      <c r="FG242" s="119">
        <f ca="1">IF($K242&lt;&gt;1,IF(ISNUMBER(INDEX(Import.PLE,$K242,FG$16)),IF(INDEX(Import.PLE,$K242,FG$16)&lt;=mediçao,DG242,0),0),PLE!$AA$28*DG242)</f>
        <v>0</v>
      </c>
      <c r="FH242" s="119">
        <f ca="1">IF($K242&lt;&gt;1,IF(ISNUMBER(INDEX(Import.PLE,$K242,FH$16)),IF(INDEX(Import.PLE,$K242,FH$16)&lt;=mediçao,DH242,0),0),PLE!$AA$28*DH242)</f>
        <v>0</v>
      </c>
      <c r="FI242" s="119">
        <f ca="1">IF($K242&lt;&gt;1,IF(ISNUMBER(INDEX(Import.PLE,$K242,FI$16)),IF(INDEX(Import.PLE,$K242,FI$16)&lt;=mediçao,DI242,0),0),PLE!$AA$28*DI242)</f>
        <v>0</v>
      </c>
      <c r="FJ242" s="119">
        <f ca="1">IF($K242&lt;&gt;1,IF(ISNUMBER(INDEX(Import.PLE,$K242,FJ$16)),IF(INDEX(Import.PLE,$K242,FJ$16)&lt;=mediçao,DJ242,0),0),PLE!$AA$28*DJ242)</f>
        <v>0</v>
      </c>
    </row>
    <row r="243" spans="2:166" s="88" customFormat="1" ht="11.25" customHeight="1" x14ac:dyDescent="0.35">
      <c r="B243" s="118">
        <f t="shared" ca="1" si="3"/>
        <v>226</v>
      </c>
      <c r="C243" s="83" t="str">
        <f t="shared" si="62"/>
        <v>Serviço</v>
      </c>
      <c r="D243" s="138" t="s">
        <v>604</v>
      </c>
      <c r="E243" s="139" t="s">
        <v>605</v>
      </c>
      <c r="F243" s="137" t="s">
        <v>204</v>
      </c>
      <c r="G243" s="174">
        <f t="shared" si="63"/>
        <v>8</v>
      </c>
      <c r="H243" s="175">
        <f t="shared" si="64"/>
        <v>15.51</v>
      </c>
      <c r="I243" s="176">
        <v>124.08</v>
      </c>
      <c r="J243" s="86"/>
      <c r="K243" s="168">
        <f>deactivatedados.form1</f>
        <v>28</v>
      </c>
      <c r="L243" s="167" t="s">
        <v>728</v>
      </c>
      <c r="M243" s="87"/>
      <c r="N243" s="181">
        <v>8</v>
      </c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M243" s="119">
        <f t="shared" ca="1" si="65"/>
        <v>124.08</v>
      </c>
      <c r="BN243" s="119">
        <f t="shared" si="66"/>
        <v>0</v>
      </c>
      <c r="BO243" s="119">
        <f t="shared" si="67"/>
        <v>0</v>
      </c>
      <c r="BP243" s="119">
        <f t="shared" si="68"/>
        <v>0</v>
      </c>
      <c r="BQ243" s="119">
        <f t="shared" si="69"/>
        <v>0</v>
      </c>
      <c r="BR243" s="119">
        <f t="shared" si="70"/>
        <v>0</v>
      </c>
      <c r="BS243" s="119">
        <f t="shared" si="71"/>
        <v>0</v>
      </c>
      <c r="BT243" s="119">
        <f t="shared" si="72"/>
        <v>0</v>
      </c>
      <c r="BU243" s="119">
        <f t="shared" si="73"/>
        <v>0</v>
      </c>
      <c r="BV243" s="119">
        <f t="shared" si="74"/>
        <v>0</v>
      </c>
      <c r="BW243" s="119">
        <f t="shared" si="75"/>
        <v>0</v>
      </c>
      <c r="BX243" s="119">
        <f t="shared" si="76"/>
        <v>0</v>
      </c>
      <c r="BY243" s="119">
        <f t="shared" si="77"/>
        <v>0</v>
      </c>
      <c r="BZ243" s="119">
        <f t="shared" si="78"/>
        <v>0</v>
      </c>
      <c r="CA243" s="119">
        <f t="shared" si="79"/>
        <v>0</v>
      </c>
      <c r="CB243" s="119">
        <f t="shared" si="80"/>
        <v>0</v>
      </c>
      <c r="CC243" s="119">
        <f t="shared" si="81"/>
        <v>0</v>
      </c>
      <c r="CD243" s="119">
        <f t="shared" si="82"/>
        <v>0</v>
      </c>
      <c r="CE243" s="119">
        <f t="shared" si="83"/>
        <v>0</v>
      </c>
      <c r="CF243" s="119">
        <f t="shared" si="84"/>
        <v>0</v>
      </c>
      <c r="CG243" s="119">
        <f t="shared" si="85"/>
        <v>0</v>
      </c>
      <c r="CH243" s="119">
        <f t="shared" si="86"/>
        <v>0</v>
      </c>
      <c r="CI243" s="119">
        <f t="shared" si="87"/>
        <v>0</v>
      </c>
      <c r="CJ243" s="119">
        <f t="shared" si="88"/>
        <v>0</v>
      </c>
      <c r="CK243" s="119">
        <f t="shared" si="89"/>
        <v>0</v>
      </c>
      <c r="CL243" s="119">
        <f t="shared" si="90"/>
        <v>0</v>
      </c>
      <c r="CM243" s="119">
        <f t="shared" si="91"/>
        <v>0</v>
      </c>
      <c r="CN243" s="119">
        <f t="shared" si="92"/>
        <v>0</v>
      </c>
      <c r="CO243" s="119">
        <f t="shared" si="93"/>
        <v>0</v>
      </c>
      <c r="CP243" s="119">
        <f t="shared" si="94"/>
        <v>0</v>
      </c>
      <c r="CQ243" s="119">
        <f t="shared" si="95"/>
        <v>0</v>
      </c>
      <c r="CR243" s="119">
        <f t="shared" si="96"/>
        <v>0</v>
      </c>
      <c r="CS243" s="119">
        <f t="shared" si="97"/>
        <v>0</v>
      </c>
      <c r="CT243" s="119">
        <f t="shared" si="98"/>
        <v>0</v>
      </c>
      <c r="CU243" s="119">
        <f t="shared" si="99"/>
        <v>0</v>
      </c>
      <c r="CV243" s="119">
        <f t="shared" si="100"/>
        <v>0</v>
      </c>
      <c r="CW243" s="119">
        <f t="shared" si="101"/>
        <v>0</v>
      </c>
      <c r="CX243" s="119">
        <f t="shared" si="102"/>
        <v>0</v>
      </c>
      <c r="CY243" s="119">
        <f t="shared" si="103"/>
        <v>0</v>
      </c>
      <c r="CZ243" s="119">
        <f t="shared" si="104"/>
        <v>0</v>
      </c>
      <c r="DA243" s="119">
        <f t="shared" si="105"/>
        <v>0</v>
      </c>
      <c r="DB243" s="119">
        <f t="shared" si="106"/>
        <v>0</v>
      </c>
      <c r="DC243" s="119">
        <f t="shared" si="107"/>
        <v>0</v>
      </c>
      <c r="DD243" s="119">
        <f t="shared" si="108"/>
        <v>0</v>
      </c>
      <c r="DE243" s="119">
        <f t="shared" si="109"/>
        <v>0</v>
      </c>
      <c r="DF243" s="119">
        <f t="shared" si="110"/>
        <v>0</v>
      </c>
      <c r="DG243" s="119">
        <f t="shared" si="111"/>
        <v>0</v>
      </c>
      <c r="DH243" s="119">
        <f t="shared" si="112"/>
        <v>0</v>
      </c>
      <c r="DI243" s="119">
        <f t="shared" si="113"/>
        <v>0</v>
      </c>
      <c r="DJ243" s="119">
        <f t="shared" si="114"/>
        <v>0</v>
      </c>
      <c r="DK243" s="126" t="str">
        <f t="shared" si="115"/>
        <v>2</v>
      </c>
      <c r="DL243" s="126">
        <f t="shared" ca="1" si="116"/>
        <v>0</v>
      </c>
      <c r="DM243" s="119">
        <f ca="1">IF($K243&lt;&gt;1,IF(ISNUMBER(INDEX(Import.PLE,$K243,DM$16)),IF(INDEX(Import.PLE,$K243,DM$16)&lt;=mediçao,BM243,0),0),PLE!$AA$28*BM243)</f>
        <v>0</v>
      </c>
      <c r="DN243" s="119">
        <f ca="1">IF($K243&lt;&gt;1,IF(ISNUMBER(INDEX(Import.PLE,$K243,DN$16)),IF(INDEX(Import.PLE,$K243,DN$16)&lt;=mediçao,BN243,0),0),PLE!$AA$28*BN243)</f>
        <v>0</v>
      </c>
      <c r="DO243" s="119">
        <f ca="1">IF($K243&lt;&gt;1,IF(ISNUMBER(INDEX(Import.PLE,$K243,DO$16)),IF(INDEX(Import.PLE,$K243,DO$16)&lt;=mediçao,BO243,0),0),PLE!$AA$28*BO243)</f>
        <v>0</v>
      </c>
      <c r="DP243" s="119">
        <f ca="1">IF($K243&lt;&gt;1,IF(ISNUMBER(INDEX(Import.PLE,$K243,DP$16)),IF(INDEX(Import.PLE,$K243,DP$16)&lt;=mediçao,BP243,0),0),PLE!$AA$28*BP243)</f>
        <v>0</v>
      </c>
      <c r="DQ243" s="119">
        <f ca="1">IF($K243&lt;&gt;1,IF(ISNUMBER(INDEX(Import.PLE,$K243,DQ$16)),IF(INDEX(Import.PLE,$K243,DQ$16)&lt;=mediçao,BQ243,0),0),PLE!$AA$28*BQ243)</f>
        <v>0</v>
      </c>
      <c r="DR243" s="119">
        <f ca="1">IF($K243&lt;&gt;1,IF(ISNUMBER(INDEX(Import.PLE,$K243,DR$16)),IF(INDEX(Import.PLE,$K243,DR$16)&lt;=mediçao,BR243,0),0),PLE!$AA$28*BR243)</f>
        <v>0</v>
      </c>
      <c r="DS243" s="119">
        <f ca="1">IF($K243&lt;&gt;1,IF(ISNUMBER(INDEX(Import.PLE,$K243,DS$16)),IF(INDEX(Import.PLE,$K243,DS$16)&lt;=mediçao,BS243,0),0),PLE!$AA$28*BS243)</f>
        <v>0</v>
      </c>
      <c r="DT243" s="119">
        <f ca="1">IF($K243&lt;&gt;1,IF(ISNUMBER(INDEX(Import.PLE,$K243,DT$16)),IF(INDEX(Import.PLE,$K243,DT$16)&lt;=mediçao,BT243,0),0),PLE!$AA$28*BT243)</f>
        <v>0</v>
      </c>
      <c r="DU243" s="119">
        <f ca="1">IF($K243&lt;&gt;1,IF(ISNUMBER(INDEX(Import.PLE,$K243,DU$16)),IF(INDEX(Import.PLE,$K243,DU$16)&lt;=mediçao,BU243,0),0),PLE!$AA$28*BU243)</f>
        <v>0</v>
      </c>
      <c r="DV243" s="119">
        <f ca="1">IF($K243&lt;&gt;1,IF(ISNUMBER(INDEX(Import.PLE,$K243,DV$16)),IF(INDEX(Import.PLE,$K243,DV$16)&lt;=mediçao,BV243,0),0),PLE!$AA$28*BV243)</f>
        <v>0</v>
      </c>
      <c r="DW243" s="119">
        <f ca="1">IF($K243&lt;&gt;1,IF(ISNUMBER(INDEX(Import.PLE,$K243,DW$16)),IF(INDEX(Import.PLE,$K243,DW$16)&lt;=mediçao,BW243,0),0),PLE!$AA$28*BW243)</f>
        <v>0</v>
      </c>
      <c r="DX243" s="119">
        <f ca="1">IF($K243&lt;&gt;1,IF(ISNUMBER(INDEX(Import.PLE,$K243,DX$16)),IF(INDEX(Import.PLE,$K243,DX$16)&lt;=mediçao,BX243,0),0),PLE!$AA$28*BX243)</f>
        <v>0</v>
      </c>
      <c r="DY243" s="119">
        <f ca="1">IF($K243&lt;&gt;1,IF(ISNUMBER(INDEX(Import.PLE,$K243,DY$16)),IF(INDEX(Import.PLE,$K243,DY$16)&lt;=mediçao,BY243,0),0),PLE!$AA$28*BY243)</f>
        <v>0</v>
      </c>
      <c r="DZ243" s="119">
        <f ca="1">IF($K243&lt;&gt;1,IF(ISNUMBER(INDEX(Import.PLE,$K243,DZ$16)),IF(INDEX(Import.PLE,$K243,DZ$16)&lt;=mediçao,BZ243,0),0),PLE!$AA$28*BZ243)</f>
        <v>0</v>
      </c>
      <c r="EA243" s="119">
        <f ca="1">IF($K243&lt;&gt;1,IF(ISNUMBER(INDEX(Import.PLE,$K243,EA$16)),IF(INDEX(Import.PLE,$K243,EA$16)&lt;=mediçao,CA243,0),0),PLE!$AA$28*CA243)</f>
        <v>0</v>
      </c>
      <c r="EB243" s="119">
        <f ca="1">IF($K243&lt;&gt;1,IF(ISNUMBER(INDEX(Import.PLE,$K243,EB$16)),IF(INDEX(Import.PLE,$K243,EB$16)&lt;=mediçao,CB243,0),0),PLE!$AA$28*CB243)</f>
        <v>0</v>
      </c>
      <c r="EC243" s="119">
        <f ca="1">IF($K243&lt;&gt;1,IF(ISNUMBER(INDEX(Import.PLE,$K243,EC$16)),IF(INDEX(Import.PLE,$K243,EC$16)&lt;=mediçao,CC243,0),0),PLE!$AA$28*CC243)</f>
        <v>0</v>
      </c>
      <c r="ED243" s="119">
        <f ca="1">IF($K243&lt;&gt;1,IF(ISNUMBER(INDEX(Import.PLE,$K243,ED$16)),IF(INDEX(Import.PLE,$K243,ED$16)&lt;=mediçao,CD243,0),0),PLE!$AA$28*CD243)</f>
        <v>0</v>
      </c>
      <c r="EE243" s="119">
        <f ca="1">IF($K243&lt;&gt;1,IF(ISNUMBER(INDEX(Import.PLE,$K243,EE$16)),IF(INDEX(Import.PLE,$K243,EE$16)&lt;=mediçao,CE243,0),0),PLE!$AA$28*CE243)</f>
        <v>0</v>
      </c>
      <c r="EF243" s="119">
        <f ca="1">IF($K243&lt;&gt;1,IF(ISNUMBER(INDEX(Import.PLE,$K243,EF$16)),IF(INDEX(Import.PLE,$K243,EF$16)&lt;=mediçao,CF243,0),0),PLE!$AA$28*CF243)</f>
        <v>0</v>
      </c>
      <c r="EG243" s="119">
        <f ca="1">IF($K243&lt;&gt;1,IF(ISNUMBER(INDEX(Import.PLE,$K243,EG$16)),IF(INDEX(Import.PLE,$K243,EG$16)&lt;=mediçao,CG243,0),0),PLE!$AA$28*CG243)</f>
        <v>0</v>
      </c>
      <c r="EH243" s="119">
        <f ca="1">IF($K243&lt;&gt;1,IF(ISNUMBER(INDEX(Import.PLE,$K243,EH$16)),IF(INDEX(Import.PLE,$K243,EH$16)&lt;=mediçao,CH243,0),0),PLE!$AA$28*CH243)</f>
        <v>0</v>
      </c>
      <c r="EI243" s="119">
        <f ca="1">IF($K243&lt;&gt;1,IF(ISNUMBER(INDEX(Import.PLE,$K243,EI$16)),IF(INDEX(Import.PLE,$K243,EI$16)&lt;=mediçao,CI243,0),0),PLE!$AA$28*CI243)</f>
        <v>0</v>
      </c>
      <c r="EJ243" s="119">
        <f ca="1">IF($K243&lt;&gt;1,IF(ISNUMBER(INDEX(Import.PLE,$K243,EJ$16)),IF(INDEX(Import.PLE,$K243,EJ$16)&lt;=mediçao,CJ243,0),0),PLE!$AA$28*CJ243)</f>
        <v>0</v>
      </c>
      <c r="EK243" s="119">
        <f ca="1">IF($K243&lt;&gt;1,IF(ISNUMBER(INDEX(Import.PLE,$K243,EK$16)),IF(INDEX(Import.PLE,$K243,EK$16)&lt;=mediçao,CK243,0),0),PLE!$AA$28*CK243)</f>
        <v>0</v>
      </c>
      <c r="EL243" s="119">
        <f ca="1">IF($K243&lt;&gt;1,IF(ISNUMBER(INDEX(Import.PLE,$K243,EL$16)),IF(INDEX(Import.PLE,$K243,EL$16)&lt;=mediçao,CL243,0),0),PLE!$AA$28*CL243)</f>
        <v>0</v>
      </c>
      <c r="EM243" s="119">
        <f ca="1">IF($K243&lt;&gt;1,IF(ISNUMBER(INDEX(Import.PLE,$K243,EM$16)),IF(INDEX(Import.PLE,$K243,EM$16)&lt;=mediçao,CM243,0),0),PLE!$AA$28*CM243)</f>
        <v>0</v>
      </c>
      <c r="EN243" s="119">
        <f ca="1">IF($K243&lt;&gt;1,IF(ISNUMBER(INDEX(Import.PLE,$K243,EN$16)),IF(INDEX(Import.PLE,$K243,EN$16)&lt;=mediçao,CN243,0),0),PLE!$AA$28*CN243)</f>
        <v>0</v>
      </c>
      <c r="EO243" s="119">
        <f ca="1">IF($K243&lt;&gt;1,IF(ISNUMBER(INDEX(Import.PLE,$K243,EO$16)),IF(INDEX(Import.PLE,$K243,EO$16)&lt;=mediçao,CO243,0),0),PLE!$AA$28*CO243)</f>
        <v>0</v>
      </c>
      <c r="EP243" s="119">
        <f ca="1">IF($K243&lt;&gt;1,IF(ISNUMBER(INDEX(Import.PLE,$K243,EP$16)),IF(INDEX(Import.PLE,$K243,EP$16)&lt;=mediçao,CP243,0),0),PLE!$AA$28*CP243)</f>
        <v>0</v>
      </c>
      <c r="EQ243" s="119">
        <f ca="1">IF($K243&lt;&gt;1,IF(ISNUMBER(INDEX(Import.PLE,$K243,EQ$16)),IF(INDEX(Import.PLE,$K243,EQ$16)&lt;=mediçao,CQ243,0),0),PLE!$AA$28*CQ243)</f>
        <v>0</v>
      </c>
      <c r="ER243" s="119">
        <f ca="1">IF($K243&lt;&gt;1,IF(ISNUMBER(INDEX(Import.PLE,$K243,ER$16)),IF(INDEX(Import.PLE,$K243,ER$16)&lt;=mediçao,CR243,0),0),PLE!$AA$28*CR243)</f>
        <v>0</v>
      </c>
      <c r="ES243" s="119">
        <f ca="1">IF($K243&lt;&gt;1,IF(ISNUMBER(INDEX(Import.PLE,$K243,ES$16)),IF(INDEX(Import.PLE,$K243,ES$16)&lt;=mediçao,CS243,0),0),PLE!$AA$28*CS243)</f>
        <v>0</v>
      </c>
      <c r="ET243" s="119">
        <f ca="1">IF($K243&lt;&gt;1,IF(ISNUMBER(INDEX(Import.PLE,$K243,ET$16)),IF(INDEX(Import.PLE,$K243,ET$16)&lt;=mediçao,CT243,0),0),PLE!$AA$28*CT243)</f>
        <v>0</v>
      </c>
      <c r="EU243" s="119">
        <f ca="1">IF($K243&lt;&gt;1,IF(ISNUMBER(INDEX(Import.PLE,$K243,EU$16)),IF(INDEX(Import.PLE,$K243,EU$16)&lt;=mediçao,CU243,0),0),PLE!$AA$28*CU243)</f>
        <v>0</v>
      </c>
      <c r="EV243" s="119">
        <f ca="1">IF($K243&lt;&gt;1,IF(ISNUMBER(INDEX(Import.PLE,$K243,EV$16)),IF(INDEX(Import.PLE,$K243,EV$16)&lt;=mediçao,CV243,0),0),PLE!$AA$28*CV243)</f>
        <v>0</v>
      </c>
      <c r="EW243" s="119">
        <f ca="1">IF($K243&lt;&gt;1,IF(ISNUMBER(INDEX(Import.PLE,$K243,EW$16)),IF(INDEX(Import.PLE,$K243,EW$16)&lt;=mediçao,CW243,0),0),PLE!$AA$28*CW243)</f>
        <v>0</v>
      </c>
      <c r="EX243" s="119">
        <f ca="1">IF($K243&lt;&gt;1,IF(ISNUMBER(INDEX(Import.PLE,$K243,EX$16)),IF(INDEX(Import.PLE,$K243,EX$16)&lt;=mediçao,CX243,0),0),PLE!$AA$28*CX243)</f>
        <v>0</v>
      </c>
      <c r="EY243" s="119">
        <f ca="1">IF($K243&lt;&gt;1,IF(ISNUMBER(INDEX(Import.PLE,$K243,EY$16)),IF(INDEX(Import.PLE,$K243,EY$16)&lt;=mediçao,CY243,0),0),PLE!$AA$28*CY243)</f>
        <v>0</v>
      </c>
      <c r="EZ243" s="119">
        <f ca="1">IF($K243&lt;&gt;1,IF(ISNUMBER(INDEX(Import.PLE,$K243,EZ$16)),IF(INDEX(Import.PLE,$K243,EZ$16)&lt;=mediçao,CZ243,0),0),PLE!$AA$28*CZ243)</f>
        <v>0</v>
      </c>
      <c r="FA243" s="119">
        <f ca="1">IF($K243&lt;&gt;1,IF(ISNUMBER(INDEX(Import.PLE,$K243,FA$16)),IF(INDEX(Import.PLE,$K243,FA$16)&lt;=mediçao,DA243,0),0),PLE!$AA$28*DA243)</f>
        <v>0</v>
      </c>
      <c r="FB243" s="119">
        <f ca="1">IF($K243&lt;&gt;1,IF(ISNUMBER(INDEX(Import.PLE,$K243,FB$16)),IF(INDEX(Import.PLE,$K243,FB$16)&lt;=mediçao,DB243,0),0),PLE!$AA$28*DB243)</f>
        <v>0</v>
      </c>
      <c r="FC243" s="119">
        <f ca="1">IF($K243&lt;&gt;1,IF(ISNUMBER(INDEX(Import.PLE,$K243,FC$16)),IF(INDEX(Import.PLE,$K243,FC$16)&lt;=mediçao,DC243,0),0),PLE!$AA$28*DC243)</f>
        <v>0</v>
      </c>
      <c r="FD243" s="119">
        <f ca="1">IF($K243&lt;&gt;1,IF(ISNUMBER(INDEX(Import.PLE,$K243,FD$16)),IF(INDEX(Import.PLE,$K243,FD$16)&lt;=mediçao,DD243,0),0),PLE!$AA$28*DD243)</f>
        <v>0</v>
      </c>
      <c r="FE243" s="119">
        <f ca="1">IF($K243&lt;&gt;1,IF(ISNUMBER(INDEX(Import.PLE,$K243,FE$16)),IF(INDEX(Import.PLE,$K243,FE$16)&lt;=mediçao,DE243,0),0),PLE!$AA$28*DE243)</f>
        <v>0</v>
      </c>
      <c r="FF243" s="119">
        <f ca="1">IF($K243&lt;&gt;1,IF(ISNUMBER(INDEX(Import.PLE,$K243,FF$16)),IF(INDEX(Import.PLE,$K243,FF$16)&lt;=mediçao,DF243,0),0),PLE!$AA$28*DF243)</f>
        <v>0</v>
      </c>
      <c r="FG243" s="119">
        <f ca="1">IF($K243&lt;&gt;1,IF(ISNUMBER(INDEX(Import.PLE,$K243,FG$16)),IF(INDEX(Import.PLE,$K243,FG$16)&lt;=mediçao,DG243,0),0),PLE!$AA$28*DG243)</f>
        <v>0</v>
      </c>
      <c r="FH243" s="119">
        <f ca="1">IF($K243&lt;&gt;1,IF(ISNUMBER(INDEX(Import.PLE,$K243,FH$16)),IF(INDEX(Import.PLE,$K243,FH$16)&lt;=mediçao,DH243,0),0),PLE!$AA$28*DH243)</f>
        <v>0</v>
      </c>
      <c r="FI243" s="119">
        <f ca="1">IF($K243&lt;&gt;1,IF(ISNUMBER(INDEX(Import.PLE,$K243,FI$16)),IF(INDEX(Import.PLE,$K243,FI$16)&lt;=mediçao,DI243,0),0),PLE!$AA$28*DI243)</f>
        <v>0</v>
      </c>
      <c r="FJ243" s="119">
        <f ca="1">IF($K243&lt;&gt;1,IF(ISNUMBER(INDEX(Import.PLE,$K243,FJ$16)),IF(INDEX(Import.PLE,$K243,FJ$16)&lt;=mediçao,DJ243,0),0),PLE!$AA$28*DJ243)</f>
        <v>0</v>
      </c>
    </row>
    <row r="244" spans="2:166" s="88" customFormat="1" ht="11.25" customHeight="1" x14ac:dyDescent="0.35">
      <c r="B244" s="118">
        <f t="shared" ca="1" si="3"/>
        <v>227</v>
      </c>
      <c r="C244" s="83" t="str">
        <f t="shared" si="62"/>
        <v>Serviço</v>
      </c>
      <c r="D244" s="138" t="s">
        <v>606</v>
      </c>
      <c r="E244" s="139" t="s">
        <v>607</v>
      </c>
      <c r="F244" s="137" t="s">
        <v>204</v>
      </c>
      <c r="G244" s="174">
        <f t="shared" si="63"/>
        <v>12.11</v>
      </c>
      <c r="H244" s="175">
        <f t="shared" si="64"/>
        <v>23.459950454170109</v>
      </c>
      <c r="I244" s="176">
        <v>284.10000000000002</v>
      </c>
      <c r="J244" s="86"/>
      <c r="K244" s="168">
        <f>deactivatedados.form1</f>
        <v>28</v>
      </c>
      <c r="L244" s="167" t="s">
        <v>728</v>
      </c>
      <c r="M244" s="87"/>
      <c r="N244" s="181">
        <v>12.11</v>
      </c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M244" s="119">
        <f t="shared" ca="1" si="65"/>
        <v>284.10000000000002</v>
      </c>
      <c r="BN244" s="119">
        <f t="shared" si="66"/>
        <v>0</v>
      </c>
      <c r="BO244" s="119">
        <f t="shared" si="67"/>
        <v>0</v>
      </c>
      <c r="BP244" s="119">
        <f t="shared" si="68"/>
        <v>0</v>
      </c>
      <c r="BQ244" s="119">
        <f t="shared" si="69"/>
        <v>0</v>
      </c>
      <c r="BR244" s="119">
        <f t="shared" si="70"/>
        <v>0</v>
      </c>
      <c r="BS244" s="119">
        <f t="shared" si="71"/>
        <v>0</v>
      </c>
      <c r="BT244" s="119">
        <f t="shared" si="72"/>
        <v>0</v>
      </c>
      <c r="BU244" s="119">
        <f t="shared" si="73"/>
        <v>0</v>
      </c>
      <c r="BV244" s="119">
        <f t="shared" si="74"/>
        <v>0</v>
      </c>
      <c r="BW244" s="119">
        <f t="shared" si="75"/>
        <v>0</v>
      </c>
      <c r="BX244" s="119">
        <f t="shared" si="76"/>
        <v>0</v>
      </c>
      <c r="BY244" s="119">
        <f t="shared" si="77"/>
        <v>0</v>
      </c>
      <c r="BZ244" s="119">
        <f t="shared" si="78"/>
        <v>0</v>
      </c>
      <c r="CA244" s="119">
        <f t="shared" si="79"/>
        <v>0</v>
      </c>
      <c r="CB244" s="119">
        <f t="shared" si="80"/>
        <v>0</v>
      </c>
      <c r="CC244" s="119">
        <f t="shared" si="81"/>
        <v>0</v>
      </c>
      <c r="CD244" s="119">
        <f t="shared" si="82"/>
        <v>0</v>
      </c>
      <c r="CE244" s="119">
        <f t="shared" si="83"/>
        <v>0</v>
      </c>
      <c r="CF244" s="119">
        <f t="shared" si="84"/>
        <v>0</v>
      </c>
      <c r="CG244" s="119">
        <f t="shared" si="85"/>
        <v>0</v>
      </c>
      <c r="CH244" s="119">
        <f t="shared" si="86"/>
        <v>0</v>
      </c>
      <c r="CI244" s="119">
        <f t="shared" si="87"/>
        <v>0</v>
      </c>
      <c r="CJ244" s="119">
        <f t="shared" si="88"/>
        <v>0</v>
      </c>
      <c r="CK244" s="119">
        <f t="shared" si="89"/>
        <v>0</v>
      </c>
      <c r="CL244" s="119">
        <f t="shared" si="90"/>
        <v>0</v>
      </c>
      <c r="CM244" s="119">
        <f t="shared" si="91"/>
        <v>0</v>
      </c>
      <c r="CN244" s="119">
        <f t="shared" si="92"/>
        <v>0</v>
      </c>
      <c r="CO244" s="119">
        <f t="shared" si="93"/>
        <v>0</v>
      </c>
      <c r="CP244" s="119">
        <f t="shared" si="94"/>
        <v>0</v>
      </c>
      <c r="CQ244" s="119">
        <f t="shared" si="95"/>
        <v>0</v>
      </c>
      <c r="CR244" s="119">
        <f t="shared" si="96"/>
        <v>0</v>
      </c>
      <c r="CS244" s="119">
        <f t="shared" si="97"/>
        <v>0</v>
      </c>
      <c r="CT244" s="119">
        <f t="shared" si="98"/>
        <v>0</v>
      </c>
      <c r="CU244" s="119">
        <f t="shared" si="99"/>
        <v>0</v>
      </c>
      <c r="CV244" s="119">
        <f t="shared" si="100"/>
        <v>0</v>
      </c>
      <c r="CW244" s="119">
        <f t="shared" si="101"/>
        <v>0</v>
      </c>
      <c r="CX244" s="119">
        <f t="shared" si="102"/>
        <v>0</v>
      </c>
      <c r="CY244" s="119">
        <f t="shared" si="103"/>
        <v>0</v>
      </c>
      <c r="CZ244" s="119">
        <f t="shared" si="104"/>
        <v>0</v>
      </c>
      <c r="DA244" s="119">
        <f t="shared" si="105"/>
        <v>0</v>
      </c>
      <c r="DB244" s="119">
        <f t="shared" si="106"/>
        <v>0</v>
      </c>
      <c r="DC244" s="119">
        <f t="shared" si="107"/>
        <v>0</v>
      </c>
      <c r="DD244" s="119">
        <f t="shared" si="108"/>
        <v>0</v>
      </c>
      <c r="DE244" s="119">
        <f t="shared" si="109"/>
        <v>0</v>
      </c>
      <c r="DF244" s="119">
        <f t="shared" si="110"/>
        <v>0</v>
      </c>
      <c r="DG244" s="119">
        <f t="shared" si="111"/>
        <v>0</v>
      </c>
      <c r="DH244" s="119">
        <f t="shared" si="112"/>
        <v>0</v>
      </c>
      <c r="DI244" s="119">
        <f t="shared" si="113"/>
        <v>0</v>
      </c>
      <c r="DJ244" s="119">
        <f t="shared" si="114"/>
        <v>0</v>
      </c>
      <c r="DK244" s="126" t="str">
        <f t="shared" si="115"/>
        <v>2</v>
      </c>
      <c r="DL244" s="126">
        <f t="shared" ca="1" si="116"/>
        <v>0</v>
      </c>
      <c r="DM244" s="119">
        <f ca="1">IF($K244&lt;&gt;1,IF(ISNUMBER(INDEX(Import.PLE,$K244,DM$16)),IF(INDEX(Import.PLE,$K244,DM$16)&lt;=mediçao,BM244,0),0),PLE!$AA$28*BM244)</f>
        <v>0</v>
      </c>
      <c r="DN244" s="119">
        <f ca="1">IF($K244&lt;&gt;1,IF(ISNUMBER(INDEX(Import.PLE,$K244,DN$16)),IF(INDEX(Import.PLE,$K244,DN$16)&lt;=mediçao,BN244,0),0),PLE!$AA$28*BN244)</f>
        <v>0</v>
      </c>
      <c r="DO244" s="119">
        <f ca="1">IF($K244&lt;&gt;1,IF(ISNUMBER(INDEX(Import.PLE,$K244,DO$16)),IF(INDEX(Import.PLE,$K244,DO$16)&lt;=mediçao,BO244,0),0),PLE!$AA$28*BO244)</f>
        <v>0</v>
      </c>
      <c r="DP244" s="119">
        <f ca="1">IF($K244&lt;&gt;1,IF(ISNUMBER(INDEX(Import.PLE,$K244,DP$16)),IF(INDEX(Import.PLE,$K244,DP$16)&lt;=mediçao,BP244,0),0),PLE!$AA$28*BP244)</f>
        <v>0</v>
      </c>
      <c r="DQ244" s="119">
        <f ca="1">IF($K244&lt;&gt;1,IF(ISNUMBER(INDEX(Import.PLE,$K244,DQ$16)),IF(INDEX(Import.PLE,$K244,DQ$16)&lt;=mediçao,BQ244,0),0),PLE!$AA$28*BQ244)</f>
        <v>0</v>
      </c>
      <c r="DR244" s="119">
        <f ca="1">IF($K244&lt;&gt;1,IF(ISNUMBER(INDEX(Import.PLE,$K244,DR$16)),IF(INDEX(Import.PLE,$K244,DR$16)&lt;=mediçao,BR244,0),0),PLE!$AA$28*BR244)</f>
        <v>0</v>
      </c>
      <c r="DS244" s="119">
        <f ca="1">IF($K244&lt;&gt;1,IF(ISNUMBER(INDEX(Import.PLE,$K244,DS$16)),IF(INDEX(Import.PLE,$K244,DS$16)&lt;=mediçao,BS244,0),0),PLE!$AA$28*BS244)</f>
        <v>0</v>
      </c>
      <c r="DT244" s="119">
        <f ca="1">IF($K244&lt;&gt;1,IF(ISNUMBER(INDEX(Import.PLE,$K244,DT$16)),IF(INDEX(Import.PLE,$K244,DT$16)&lt;=mediçao,BT244,0),0),PLE!$AA$28*BT244)</f>
        <v>0</v>
      </c>
      <c r="DU244" s="119">
        <f ca="1">IF($K244&lt;&gt;1,IF(ISNUMBER(INDEX(Import.PLE,$K244,DU$16)),IF(INDEX(Import.PLE,$K244,DU$16)&lt;=mediçao,BU244,0),0),PLE!$AA$28*BU244)</f>
        <v>0</v>
      </c>
      <c r="DV244" s="119">
        <f ca="1">IF($K244&lt;&gt;1,IF(ISNUMBER(INDEX(Import.PLE,$K244,DV$16)),IF(INDEX(Import.PLE,$K244,DV$16)&lt;=mediçao,BV244,0),0),PLE!$AA$28*BV244)</f>
        <v>0</v>
      </c>
      <c r="DW244" s="119">
        <f ca="1">IF($K244&lt;&gt;1,IF(ISNUMBER(INDEX(Import.PLE,$K244,DW$16)),IF(INDEX(Import.PLE,$K244,DW$16)&lt;=mediçao,BW244,0),0),PLE!$AA$28*BW244)</f>
        <v>0</v>
      </c>
      <c r="DX244" s="119">
        <f ca="1">IF($K244&lt;&gt;1,IF(ISNUMBER(INDEX(Import.PLE,$K244,DX$16)),IF(INDEX(Import.PLE,$K244,DX$16)&lt;=mediçao,BX244,0),0),PLE!$AA$28*BX244)</f>
        <v>0</v>
      </c>
      <c r="DY244" s="119">
        <f ca="1">IF($K244&lt;&gt;1,IF(ISNUMBER(INDEX(Import.PLE,$K244,DY$16)),IF(INDEX(Import.PLE,$K244,DY$16)&lt;=mediçao,BY244,0),0),PLE!$AA$28*BY244)</f>
        <v>0</v>
      </c>
      <c r="DZ244" s="119">
        <f ca="1">IF($K244&lt;&gt;1,IF(ISNUMBER(INDEX(Import.PLE,$K244,DZ$16)),IF(INDEX(Import.PLE,$K244,DZ$16)&lt;=mediçao,BZ244,0),0),PLE!$AA$28*BZ244)</f>
        <v>0</v>
      </c>
      <c r="EA244" s="119">
        <f ca="1">IF($K244&lt;&gt;1,IF(ISNUMBER(INDEX(Import.PLE,$K244,EA$16)),IF(INDEX(Import.PLE,$K244,EA$16)&lt;=mediçao,CA244,0),0),PLE!$AA$28*CA244)</f>
        <v>0</v>
      </c>
      <c r="EB244" s="119">
        <f ca="1">IF($K244&lt;&gt;1,IF(ISNUMBER(INDEX(Import.PLE,$K244,EB$16)),IF(INDEX(Import.PLE,$K244,EB$16)&lt;=mediçao,CB244,0),0),PLE!$AA$28*CB244)</f>
        <v>0</v>
      </c>
      <c r="EC244" s="119">
        <f ca="1">IF($K244&lt;&gt;1,IF(ISNUMBER(INDEX(Import.PLE,$K244,EC$16)),IF(INDEX(Import.PLE,$K244,EC$16)&lt;=mediçao,CC244,0),0),PLE!$AA$28*CC244)</f>
        <v>0</v>
      </c>
      <c r="ED244" s="119">
        <f ca="1">IF($K244&lt;&gt;1,IF(ISNUMBER(INDEX(Import.PLE,$K244,ED$16)),IF(INDEX(Import.PLE,$K244,ED$16)&lt;=mediçao,CD244,0),0),PLE!$AA$28*CD244)</f>
        <v>0</v>
      </c>
      <c r="EE244" s="119">
        <f ca="1">IF($K244&lt;&gt;1,IF(ISNUMBER(INDEX(Import.PLE,$K244,EE$16)),IF(INDEX(Import.PLE,$K244,EE$16)&lt;=mediçao,CE244,0),0),PLE!$AA$28*CE244)</f>
        <v>0</v>
      </c>
      <c r="EF244" s="119">
        <f ca="1">IF($K244&lt;&gt;1,IF(ISNUMBER(INDEX(Import.PLE,$K244,EF$16)),IF(INDEX(Import.PLE,$K244,EF$16)&lt;=mediçao,CF244,0),0),PLE!$AA$28*CF244)</f>
        <v>0</v>
      </c>
      <c r="EG244" s="119">
        <f ca="1">IF($K244&lt;&gt;1,IF(ISNUMBER(INDEX(Import.PLE,$K244,EG$16)),IF(INDEX(Import.PLE,$K244,EG$16)&lt;=mediçao,CG244,0),0),PLE!$AA$28*CG244)</f>
        <v>0</v>
      </c>
      <c r="EH244" s="119">
        <f ca="1">IF($K244&lt;&gt;1,IF(ISNUMBER(INDEX(Import.PLE,$K244,EH$16)),IF(INDEX(Import.PLE,$K244,EH$16)&lt;=mediçao,CH244,0),0),PLE!$AA$28*CH244)</f>
        <v>0</v>
      </c>
      <c r="EI244" s="119">
        <f ca="1">IF($K244&lt;&gt;1,IF(ISNUMBER(INDEX(Import.PLE,$K244,EI$16)),IF(INDEX(Import.PLE,$K244,EI$16)&lt;=mediçao,CI244,0),0),PLE!$AA$28*CI244)</f>
        <v>0</v>
      </c>
      <c r="EJ244" s="119">
        <f ca="1">IF($K244&lt;&gt;1,IF(ISNUMBER(INDEX(Import.PLE,$K244,EJ$16)),IF(INDEX(Import.PLE,$K244,EJ$16)&lt;=mediçao,CJ244,0),0),PLE!$AA$28*CJ244)</f>
        <v>0</v>
      </c>
      <c r="EK244" s="119">
        <f ca="1">IF($K244&lt;&gt;1,IF(ISNUMBER(INDEX(Import.PLE,$K244,EK$16)),IF(INDEX(Import.PLE,$K244,EK$16)&lt;=mediçao,CK244,0),0),PLE!$AA$28*CK244)</f>
        <v>0</v>
      </c>
      <c r="EL244" s="119">
        <f ca="1">IF($K244&lt;&gt;1,IF(ISNUMBER(INDEX(Import.PLE,$K244,EL$16)),IF(INDEX(Import.PLE,$K244,EL$16)&lt;=mediçao,CL244,0),0),PLE!$AA$28*CL244)</f>
        <v>0</v>
      </c>
      <c r="EM244" s="119">
        <f ca="1">IF($K244&lt;&gt;1,IF(ISNUMBER(INDEX(Import.PLE,$K244,EM$16)),IF(INDEX(Import.PLE,$K244,EM$16)&lt;=mediçao,CM244,0),0),PLE!$AA$28*CM244)</f>
        <v>0</v>
      </c>
      <c r="EN244" s="119">
        <f ca="1">IF($K244&lt;&gt;1,IF(ISNUMBER(INDEX(Import.PLE,$K244,EN$16)),IF(INDEX(Import.PLE,$K244,EN$16)&lt;=mediçao,CN244,0),0),PLE!$AA$28*CN244)</f>
        <v>0</v>
      </c>
      <c r="EO244" s="119">
        <f ca="1">IF($K244&lt;&gt;1,IF(ISNUMBER(INDEX(Import.PLE,$K244,EO$16)),IF(INDEX(Import.PLE,$K244,EO$16)&lt;=mediçao,CO244,0),0),PLE!$AA$28*CO244)</f>
        <v>0</v>
      </c>
      <c r="EP244" s="119">
        <f ca="1">IF($K244&lt;&gt;1,IF(ISNUMBER(INDEX(Import.PLE,$K244,EP$16)),IF(INDEX(Import.PLE,$K244,EP$16)&lt;=mediçao,CP244,0),0),PLE!$AA$28*CP244)</f>
        <v>0</v>
      </c>
      <c r="EQ244" s="119">
        <f ca="1">IF($K244&lt;&gt;1,IF(ISNUMBER(INDEX(Import.PLE,$K244,EQ$16)),IF(INDEX(Import.PLE,$K244,EQ$16)&lt;=mediçao,CQ244,0),0),PLE!$AA$28*CQ244)</f>
        <v>0</v>
      </c>
      <c r="ER244" s="119">
        <f ca="1">IF($K244&lt;&gt;1,IF(ISNUMBER(INDEX(Import.PLE,$K244,ER$16)),IF(INDEX(Import.PLE,$K244,ER$16)&lt;=mediçao,CR244,0),0),PLE!$AA$28*CR244)</f>
        <v>0</v>
      </c>
      <c r="ES244" s="119">
        <f ca="1">IF($K244&lt;&gt;1,IF(ISNUMBER(INDEX(Import.PLE,$K244,ES$16)),IF(INDEX(Import.PLE,$K244,ES$16)&lt;=mediçao,CS244,0),0),PLE!$AA$28*CS244)</f>
        <v>0</v>
      </c>
      <c r="ET244" s="119">
        <f ca="1">IF($K244&lt;&gt;1,IF(ISNUMBER(INDEX(Import.PLE,$K244,ET$16)),IF(INDEX(Import.PLE,$K244,ET$16)&lt;=mediçao,CT244,0),0),PLE!$AA$28*CT244)</f>
        <v>0</v>
      </c>
      <c r="EU244" s="119">
        <f ca="1">IF($K244&lt;&gt;1,IF(ISNUMBER(INDEX(Import.PLE,$K244,EU$16)),IF(INDEX(Import.PLE,$K244,EU$16)&lt;=mediçao,CU244,0),0),PLE!$AA$28*CU244)</f>
        <v>0</v>
      </c>
      <c r="EV244" s="119">
        <f ca="1">IF($K244&lt;&gt;1,IF(ISNUMBER(INDEX(Import.PLE,$K244,EV$16)),IF(INDEX(Import.PLE,$K244,EV$16)&lt;=mediçao,CV244,0),0),PLE!$AA$28*CV244)</f>
        <v>0</v>
      </c>
      <c r="EW244" s="119">
        <f ca="1">IF($K244&lt;&gt;1,IF(ISNUMBER(INDEX(Import.PLE,$K244,EW$16)),IF(INDEX(Import.PLE,$K244,EW$16)&lt;=mediçao,CW244,0),0),PLE!$AA$28*CW244)</f>
        <v>0</v>
      </c>
      <c r="EX244" s="119">
        <f ca="1">IF($K244&lt;&gt;1,IF(ISNUMBER(INDEX(Import.PLE,$K244,EX$16)),IF(INDEX(Import.PLE,$K244,EX$16)&lt;=mediçao,CX244,0),0),PLE!$AA$28*CX244)</f>
        <v>0</v>
      </c>
      <c r="EY244" s="119">
        <f ca="1">IF($K244&lt;&gt;1,IF(ISNUMBER(INDEX(Import.PLE,$K244,EY$16)),IF(INDEX(Import.PLE,$K244,EY$16)&lt;=mediçao,CY244,0),0),PLE!$AA$28*CY244)</f>
        <v>0</v>
      </c>
      <c r="EZ244" s="119">
        <f ca="1">IF($K244&lt;&gt;1,IF(ISNUMBER(INDEX(Import.PLE,$K244,EZ$16)),IF(INDEX(Import.PLE,$K244,EZ$16)&lt;=mediçao,CZ244,0),0),PLE!$AA$28*CZ244)</f>
        <v>0</v>
      </c>
      <c r="FA244" s="119">
        <f ca="1">IF($K244&lt;&gt;1,IF(ISNUMBER(INDEX(Import.PLE,$K244,FA$16)),IF(INDEX(Import.PLE,$K244,FA$16)&lt;=mediçao,DA244,0),0),PLE!$AA$28*DA244)</f>
        <v>0</v>
      </c>
      <c r="FB244" s="119">
        <f ca="1">IF($K244&lt;&gt;1,IF(ISNUMBER(INDEX(Import.PLE,$K244,FB$16)),IF(INDEX(Import.PLE,$K244,FB$16)&lt;=mediçao,DB244,0),0),PLE!$AA$28*DB244)</f>
        <v>0</v>
      </c>
      <c r="FC244" s="119">
        <f ca="1">IF($K244&lt;&gt;1,IF(ISNUMBER(INDEX(Import.PLE,$K244,FC$16)),IF(INDEX(Import.PLE,$K244,FC$16)&lt;=mediçao,DC244,0),0),PLE!$AA$28*DC244)</f>
        <v>0</v>
      </c>
      <c r="FD244" s="119">
        <f ca="1">IF($K244&lt;&gt;1,IF(ISNUMBER(INDEX(Import.PLE,$K244,FD$16)),IF(INDEX(Import.PLE,$K244,FD$16)&lt;=mediçao,DD244,0),0),PLE!$AA$28*DD244)</f>
        <v>0</v>
      </c>
      <c r="FE244" s="119">
        <f ca="1">IF($K244&lt;&gt;1,IF(ISNUMBER(INDEX(Import.PLE,$K244,FE$16)),IF(INDEX(Import.PLE,$K244,FE$16)&lt;=mediçao,DE244,0),0),PLE!$AA$28*DE244)</f>
        <v>0</v>
      </c>
      <c r="FF244" s="119">
        <f ca="1">IF($K244&lt;&gt;1,IF(ISNUMBER(INDEX(Import.PLE,$K244,FF$16)),IF(INDEX(Import.PLE,$K244,FF$16)&lt;=mediçao,DF244,0),0),PLE!$AA$28*DF244)</f>
        <v>0</v>
      </c>
      <c r="FG244" s="119">
        <f ca="1">IF($K244&lt;&gt;1,IF(ISNUMBER(INDEX(Import.PLE,$K244,FG$16)),IF(INDEX(Import.PLE,$K244,FG$16)&lt;=mediçao,DG244,0),0),PLE!$AA$28*DG244)</f>
        <v>0</v>
      </c>
      <c r="FH244" s="119">
        <f ca="1">IF($K244&lt;&gt;1,IF(ISNUMBER(INDEX(Import.PLE,$K244,FH$16)),IF(INDEX(Import.PLE,$K244,FH$16)&lt;=mediçao,DH244,0),0),PLE!$AA$28*DH244)</f>
        <v>0</v>
      </c>
      <c r="FI244" s="119">
        <f ca="1">IF($K244&lt;&gt;1,IF(ISNUMBER(INDEX(Import.PLE,$K244,FI$16)),IF(INDEX(Import.PLE,$K244,FI$16)&lt;=mediçao,DI244,0),0),PLE!$AA$28*DI244)</f>
        <v>0</v>
      </c>
      <c r="FJ244" s="119">
        <f ca="1">IF($K244&lt;&gt;1,IF(ISNUMBER(INDEX(Import.PLE,$K244,FJ$16)),IF(INDEX(Import.PLE,$K244,FJ$16)&lt;=mediçao,DJ244,0),0),PLE!$AA$28*DJ244)</f>
        <v>0</v>
      </c>
    </row>
    <row r="245" spans="2:166" s="88" customFormat="1" ht="11.25" customHeight="1" x14ac:dyDescent="0.35">
      <c r="B245" s="118">
        <f t="shared" ca="1" si="3"/>
        <v>228</v>
      </c>
      <c r="C245" s="83" t="str">
        <f t="shared" si="62"/>
        <v>Serviço</v>
      </c>
      <c r="D245" s="138" t="s">
        <v>608</v>
      </c>
      <c r="E245" s="139" t="s">
        <v>609</v>
      </c>
      <c r="F245" s="137" t="s">
        <v>204</v>
      </c>
      <c r="G245" s="174">
        <f t="shared" si="63"/>
        <v>27.96</v>
      </c>
      <c r="H245" s="175">
        <f t="shared" si="64"/>
        <v>44.659871244635191</v>
      </c>
      <c r="I245" s="176">
        <v>1248.69</v>
      </c>
      <c r="J245" s="86"/>
      <c r="K245" s="168">
        <f>deactivatedados.form1</f>
        <v>28</v>
      </c>
      <c r="L245" s="167" t="s">
        <v>728</v>
      </c>
      <c r="M245" s="87"/>
      <c r="N245" s="181">
        <v>27.96</v>
      </c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M245" s="119">
        <f t="shared" ca="1" si="65"/>
        <v>1248.69</v>
      </c>
      <c r="BN245" s="119">
        <f t="shared" si="66"/>
        <v>0</v>
      </c>
      <c r="BO245" s="119">
        <f t="shared" si="67"/>
        <v>0</v>
      </c>
      <c r="BP245" s="119">
        <f t="shared" si="68"/>
        <v>0</v>
      </c>
      <c r="BQ245" s="119">
        <f t="shared" si="69"/>
        <v>0</v>
      </c>
      <c r="BR245" s="119">
        <f t="shared" si="70"/>
        <v>0</v>
      </c>
      <c r="BS245" s="119">
        <f t="shared" si="71"/>
        <v>0</v>
      </c>
      <c r="BT245" s="119">
        <f t="shared" si="72"/>
        <v>0</v>
      </c>
      <c r="BU245" s="119">
        <f t="shared" si="73"/>
        <v>0</v>
      </c>
      <c r="BV245" s="119">
        <f t="shared" si="74"/>
        <v>0</v>
      </c>
      <c r="BW245" s="119">
        <f t="shared" si="75"/>
        <v>0</v>
      </c>
      <c r="BX245" s="119">
        <f t="shared" si="76"/>
        <v>0</v>
      </c>
      <c r="BY245" s="119">
        <f t="shared" si="77"/>
        <v>0</v>
      </c>
      <c r="BZ245" s="119">
        <f t="shared" si="78"/>
        <v>0</v>
      </c>
      <c r="CA245" s="119">
        <f t="shared" si="79"/>
        <v>0</v>
      </c>
      <c r="CB245" s="119">
        <f t="shared" si="80"/>
        <v>0</v>
      </c>
      <c r="CC245" s="119">
        <f t="shared" si="81"/>
        <v>0</v>
      </c>
      <c r="CD245" s="119">
        <f t="shared" si="82"/>
        <v>0</v>
      </c>
      <c r="CE245" s="119">
        <f t="shared" si="83"/>
        <v>0</v>
      </c>
      <c r="CF245" s="119">
        <f t="shared" si="84"/>
        <v>0</v>
      </c>
      <c r="CG245" s="119">
        <f t="shared" si="85"/>
        <v>0</v>
      </c>
      <c r="CH245" s="119">
        <f t="shared" si="86"/>
        <v>0</v>
      </c>
      <c r="CI245" s="119">
        <f t="shared" si="87"/>
        <v>0</v>
      </c>
      <c r="CJ245" s="119">
        <f t="shared" si="88"/>
        <v>0</v>
      </c>
      <c r="CK245" s="119">
        <f t="shared" si="89"/>
        <v>0</v>
      </c>
      <c r="CL245" s="119">
        <f t="shared" si="90"/>
        <v>0</v>
      </c>
      <c r="CM245" s="119">
        <f t="shared" si="91"/>
        <v>0</v>
      </c>
      <c r="CN245" s="119">
        <f t="shared" si="92"/>
        <v>0</v>
      </c>
      <c r="CO245" s="119">
        <f t="shared" si="93"/>
        <v>0</v>
      </c>
      <c r="CP245" s="119">
        <f t="shared" si="94"/>
        <v>0</v>
      </c>
      <c r="CQ245" s="119">
        <f t="shared" si="95"/>
        <v>0</v>
      </c>
      <c r="CR245" s="119">
        <f t="shared" si="96"/>
        <v>0</v>
      </c>
      <c r="CS245" s="119">
        <f t="shared" si="97"/>
        <v>0</v>
      </c>
      <c r="CT245" s="119">
        <f t="shared" si="98"/>
        <v>0</v>
      </c>
      <c r="CU245" s="119">
        <f t="shared" si="99"/>
        <v>0</v>
      </c>
      <c r="CV245" s="119">
        <f t="shared" si="100"/>
        <v>0</v>
      </c>
      <c r="CW245" s="119">
        <f t="shared" si="101"/>
        <v>0</v>
      </c>
      <c r="CX245" s="119">
        <f t="shared" si="102"/>
        <v>0</v>
      </c>
      <c r="CY245" s="119">
        <f t="shared" si="103"/>
        <v>0</v>
      </c>
      <c r="CZ245" s="119">
        <f t="shared" si="104"/>
        <v>0</v>
      </c>
      <c r="DA245" s="119">
        <f t="shared" si="105"/>
        <v>0</v>
      </c>
      <c r="DB245" s="119">
        <f t="shared" si="106"/>
        <v>0</v>
      </c>
      <c r="DC245" s="119">
        <f t="shared" si="107"/>
        <v>0</v>
      </c>
      <c r="DD245" s="119">
        <f t="shared" si="108"/>
        <v>0</v>
      </c>
      <c r="DE245" s="119">
        <f t="shared" si="109"/>
        <v>0</v>
      </c>
      <c r="DF245" s="119">
        <f t="shared" si="110"/>
        <v>0</v>
      </c>
      <c r="DG245" s="119">
        <f t="shared" si="111"/>
        <v>0</v>
      </c>
      <c r="DH245" s="119">
        <f t="shared" si="112"/>
        <v>0</v>
      </c>
      <c r="DI245" s="119">
        <f t="shared" si="113"/>
        <v>0</v>
      </c>
      <c r="DJ245" s="119">
        <f t="shared" si="114"/>
        <v>0</v>
      </c>
      <c r="DK245" s="126" t="str">
        <f t="shared" si="115"/>
        <v>2</v>
      </c>
      <c r="DL245" s="126">
        <f t="shared" ca="1" si="116"/>
        <v>0</v>
      </c>
      <c r="DM245" s="119">
        <f ca="1">IF($K245&lt;&gt;1,IF(ISNUMBER(INDEX(Import.PLE,$K245,DM$16)),IF(INDEX(Import.PLE,$K245,DM$16)&lt;=mediçao,BM245,0),0),PLE!$AA$28*BM245)</f>
        <v>0</v>
      </c>
      <c r="DN245" s="119">
        <f ca="1">IF($K245&lt;&gt;1,IF(ISNUMBER(INDEX(Import.PLE,$K245,DN$16)),IF(INDEX(Import.PLE,$K245,DN$16)&lt;=mediçao,BN245,0),0),PLE!$AA$28*BN245)</f>
        <v>0</v>
      </c>
      <c r="DO245" s="119">
        <f ca="1">IF($K245&lt;&gt;1,IF(ISNUMBER(INDEX(Import.PLE,$K245,DO$16)),IF(INDEX(Import.PLE,$K245,DO$16)&lt;=mediçao,BO245,0),0),PLE!$AA$28*BO245)</f>
        <v>0</v>
      </c>
      <c r="DP245" s="119">
        <f ca="1">IF($K245&lt;&gt;1,IF(ISNUMBER(INDEX(Import.PLE,$K245,DP$16)),IF(INDEX(Import.PLE,$K245,DP$16)&lt;=mediçao,BP245,0),0),PLE!$AA$28*BP245)</f>
        <v>0</v>
      </c>
      <c r="DQ245" s="119">
        <f ca="1">IF($K245&lt;&gt;1,IF(ISNUMBER(INDEX(Import.PLE,$K245,DQ$16)),IF(INDEX(Import.PLE,$K245,DQ$16)&lt;=mediçao,BQ245,0),0),PLE!$AA$28*BQ245)</f>
        <v>0</v>
      </c>
      <c r="DR245" s="119">
        <f ca="1">IF($K245&lt;&gt;1,IF(ISNUMBER(INDEX(Import.PLE,$K245,DR$16)),IF(INDEX(Import.PLE,$K245,DR$16)&lt;=mediçao,BR245,0),0),PLE!$AA$28*BR245)</f>
        <v>0</v>
      </c>
      <c r="DS245" s="119">
        <f ca="1">IF($K245&lt;&gt;1,IF(ISNUMBER(INDEX(Import.PLE,$K245,DS$16)),IF(INDEX(Import.PLE,$K245,DS$16)&lt;=mediçao,BS245,0),0),PLE!$AA$28*BS245)</f>
        <v>0</v>
      </c>
      <c r="DT245" s="119">
        <f ca="1">IF($K245&lt;&gt;1,IF(ISNUMBER(INDEX(Import.PLE,$K245,DT$16)),IF(INDEX(Import.PLE,$K245,DT$16)&lt;=mediçao,BT245,0),0),PLE!$AA$28*BT245)</f>
        <v>0</v>
      </c>
      <c r="DU245" s="119">
        <f ca="1">IF($K245&lt;&gt;1,IF(ISNUMBER(INDEX(Import.PLE,$K245,DU$16)),IF(INDEX(Import.PLE,$K245,DU$16)&lt;=mediçao,BU245,0),0),PLE!$AA$28*BU245)</f>
        <v>0</v>
      </c>
      <c r="DV245" s="119">
        <f ca="1">IF($K245&lt;&gt;1,IF(ISNUMBER(INDEX(Import.PLE,$K245,DV$16)),IF(INDEX(Import.PLE,$K245,DV$16)&lt;=mediçao,BV245,0),0),PLE!$AA$28*BV245)</f>
        <v>0</v>
      </c>
      <c r="DW245" s="119">
        <f ca="1">IF($K245&lt;&gt;1,IF(ISNUMBER(INDEX(Import.PLE,$K245,DW$16)),IF(INDEX(Import.PLE,$K245,DW$16)&lt;=mediçao,BW245,0),0),PLE!$AA$28*BW245)</f>
        <v>0</v>
      </c>
      <c r="DX245" s="119">
        <f ca="1">IF($K245&lt;&gt;1,IF(ISNUMBER(INDEX(Import.PLE,$K245,DX$16)),IF(INDEX(Import.PLE,$K245,DX$16)&lt;=mediçao,BX245,0),0),PLE!$AA$28*BX245)</f>
        <v>0</v>
      </c>
      <c r="DY245" s="119">
        <f ca="1">IF($K245&lt;&gt;1,IF(ISNUMBER(INDEX(Import.PLE,$K245,DY$16)),IF(INDEX(Import.PLE,$K245,DY$16)&lt;=mediçao,BY245,0),0),PLE!$AA$28*BY245)</f>
        <v>0</v>
      </c>
      <c r="DZ245" s="119">
        <f ca="1">IF($K245&lt;&gt;1,IF(ISNUMBER(INDEX(Import.PLE,$K245,DZ$16)),IF(INDEX(Import.PLE,$K245,DZ$16)&lt;=mediçao,BZ245,0),0),PLE!$AA$28*BZ245)</f>
        <v>0</v>
      </c>
      <c r="EA245" s="119">
        <f ca="1">IF($K245&lt;&gt;1,IF(ISNUMBER(INDEX(Import.PLE,$K245,EA$16)),IF(INDEX(Import.PLE,$K245,EA$16)&lt;=mediçao,CA245,0),0),PLE!$AA$28*CA245)</f>
        <v>0</v>
      </c>
      <c r="EB245" s="119">
        <f ca="1">IF($K245&lt;&gt;1,IF(ISNUMBER(INDEX(Import.PLE,$K245,EB$16)),IF(INDEX(Import.PLE,$K245,EB$16)&lt;=mediçao,CB245,0),0),PLE!$AA$28*CB245)</f>
        <v>0</v>
      </c>
      <c r="EC245" s="119">
        <f ca="1">IF($K245&lt;&gt;1,IF(ISNUMBER(INDEX(Import.PLE,$K245,EC$16)),IF(INDEX(Import.PLE,$K245,EC$16)&lt;=mediçao,CC245,0),0),PLE!$AA$28*CC245)</f>
        <v>0</v>
      </c>
      <c r="ED245" s="119">
        <f ca="1">IF($K245&lt;&gt;1,IF(ISNUMBER(INDEX(Import.PLE,$K245,ED$16)),IF(INDEX(Import.PLE,$K245,ED$16)&lt;=mediçao,CD245,0),0),PLE!$AA$28*CD245)</f>
        <v>0</v>
      </c>
      <c r="EE245" s="119">
        <f ca="1">IF($K245&lt;&gt;1,IF(ISNUMBER(INDEX(Import.PLE,$K245,EE$16)),IF(INDEX(Import.PLE,$K245,EE$16)&lt;=mediçao,CE245,0),0),PLE!$AA$28*CE245)</f>
        <v>0</v>
      </c>
      <c r="EF245" s="119">
        <f ca="1">IF($K245&lt;&gt;1,IF(ISNUMBER(INDEX(Import.PLE,$K245,EF$16)),IF(INDEX(Import.PLE,$K245,EF$16)&lt;=mediçao,CF245,0),0),PLE!$AA$28*CF245)</f>
        <v>0</v>
      </c>
      <c r="EG245" s="119">
        <f ca="1">IF($K245&lt;&gt;1,IF(ISNUMBER(INDEX(Import.PLE,$K245,EG$16)),IF(INDEX(Import.PLE,$K245,EG$16)&lt;=mediçao,CG245,0),0),PLE!$AA$28*CG245)</f>
        <v>0</v>
      </c>
      <c r="EH245" s="119">
        <f ca="1">IF($K245&lt;&gt;1,IF(ISNUMBER(INDEX(Import.PLE,$K245,EH$16)),IF(INDEX(Import.PLE,$K245,EH$16)&lt;=mediçao,CH245,0),0),PLE!$AA$28*CH245)</f>
        <v>0</v>
      </c>
      <c r="EI245" s="119">
        <f ca="1">IF($K245&lt;&gt;1,IF(ISNUMBER(INDEX(Import.PLE,$K245,EI$16)),IF(INDEX(Import.PLE,$K245,EI$16)&lt;=mediçao,CI245,0),0),PLE!$AA$28*CI245)</f>
        <v>0</v>
      </c>
      <c r="EJ245" s="119">
        <f ca="1">IF($K245&lt;&gt;1,IF(ISNUMBER(INDEX(Import.PLE,$K245,EJ$16)),IF(INDEX(Import.PLE,$K245,EJ$16)&lt;=mediçao,CJ245,0),0),PLE!$AA$28*CJ245)</f>
        <v>0</v>
      </c>
      <c r="EK245" s="119">
        <f ca="1">IF($K245&lt;&gt;1,IF(ISNUMBER(INDEX(Import.PLE,$K245,EK$16)),IF(INDEX(Import.PLE,$K245,EK$16)&lt;=mediçao,CK245,0),0),PLE!$AA$28*CK245)</f>
        <v>0</v>
      </c>
      <c r="EL245" s="119">
        <f ca="1">IF($K245&lt;&gt;1,IF(ISNUMBER(INDEX(Import.PLE,$K245,EL$16)),IF(INDEX(Import.PLE,$K245,EL$16)&lt;=mediçao,CL245,0),0),PLE!$AA$28*CL245)</f>
        <v>0</v>
      </c>
      <c r="EM245" s="119">
        <f ca="1">IF($K245&lt;&gt;1,IF(ISNUMBER(INDEX(Import.PLE,$K245,EM$16)),IF(INDEX(Import.PLE,$K245,EM$16)&lt;=mediçao,CM245,0),0),PLE!$AA$28*CM245)</f>
        <v>0</v>
      </c>
      <c r="EN245" s="119">
        <f ca="1">IF($K245&lt;&gt;1,IF(ISNUMBER(INDEX(Import.PLE,$K245,EN$16)),IF(INDEX(Import.PLE,$K245,EN$16)&lt;=mediçao,CN245,0),0),PLE!$AA$28*CN245)</f>
        <v>0</v>
      </c>
      <c r="EO245" s="119">
        <f ca="1">IF($K245&lt;&gt;1,IF(ISNUMBER(INDEX(Import.PLE,$K245,EO$16)),IF(INDEX(Import.PLE,$K245,EO$16)&lt;=mediçao,CO245,0),0),PLE!$AA$28*CO245)</f>
        <v>0</v>
      </c>
      <c r="EP245" s="119">
        <f ca="1">IF($K245&lt;&gt;1,IF(ISNUMBER(INDEX(Import.PLE,$K245,EP$16)),IF(INDEX(Import.PLE,$K245,EP$16)&lt;=mediçao,CP245,0),0),PLE!$AA$28*CP245)</f>
        <v>0</v>
      </c>
      <c r="EQ245" s="119">
        <f ca="1">IF($K245&lt;&gt;1,IF(ISNUMBER(INDEX(Import.PLE,$K245,EQ$16)),IF(INDEX(Import.PLE,$K245,EQ$16)&lt;=mediçao,CQ245,0),0),PLE!$AA$28*CQ245)</f>
        <v>0</v>
      </c>
      <c r="ER245" s="119">
        <f ca="1">IF($K245&lt;&gt;1,IF(ISNUMBER(INDEX(Import.PLE,$K245,ER$16)),IF(INDEX(Import.PLE,$K245,ER$16)&lt;=mediçao,CR245,0),0),PLE!$AA$28*CR245)</f>
        <v>0</v>
      </c>
      <c r="ES245" s="119">
        <f ca="1">IF($K245&lt;&gt;1,IF(ISNUMBER(INDEX(Import.PLE,$K245,ES$16)),IF(INDEX(Import.PLE,$K245,ES$16)&lt;=mediçao,CS245,0),0),PLE!$AA$28*CS245)</f>
        <v>0</v>
      </c>
      <c r="ET245" s="119">
        <f ca="1">IF($K245&lt;&gt;1,IF(ISNUMBER(INDEX(Import.PLE,$K245,ET$16)),IF(INDEX(Import.PLE,$K245,ET$16)&lt;=mediçao,CT245,0),0),PLE!$AA$28*CT245)</f>
        <v>0</v>
      </c>
      <c r="EU245" s="119">
        <f ca="1">IF($K245&lt;&gt;1,IF(ISNUMBER(INDEX(Import.PLE,$K245,EU$16)),IF(INDEX(Import.PLE,$K245,EU$16)&lt;=mediçao,CU245,0),0),PLE!$AA$28*CU245)</f>
        <v>0</v>
      </c>
      <c r="EV245" s="119">
        <f ca="1">IF($K245&lt;&gt;1,IF(ISNUMBER(INDEX(Import.PLE,$K245,EV$16)),IF(INDEX(Import.PLE,$K245,EV$16)&lt;=mediçao,CV245,0),0),PLE!$AA$28*CV245)</f>
        <v>0</v>
      </c>
      <c r="EW245" s="119">
        <f ca="1">IF($K245&lt;&gt;1,IF(ISNUMBER(INDEX(Import.PLE,$K245,EW$16)),IF(INDEX(Import.PLE,$K245,EW$16)&lt;=mediçao,CW245,0),0),PLE!$AA$28*CW245)</f>
        <v>0</v>
      </c>
      <c r="EX245" s="119">
        <f ca="1">IF($K245&lt;&gt;1,IF(ISNUMBER(INDEX(Import.PLE,$K245,EX$16)),IF(INDEX(Import.PLE,$K245,EX$16)&lt;=mediçao,CX245,0),0),PLE!$AA$28*CX245)</f>
        <v>0</v>
      </c>
      <c r="EY245" s="119">
        <f ca="1">IF($K245&lt;&gt;1,IF(ISNUMBER(INDEX(Import.PLE,$K245,EY$16)),IF(INDEX(Import.PLE,$K245,EY$16)&lt;=mediçao,CY245,0),0),PLE!$AA$28*CY245)</f>
        <v>0</v>
      </c>
      <c r="EZ245" s="119">
        <f ca="1">IF($K245&lt;&gt;1,IF(ISNUMBER(INDEX(Import.PLE,$K245,EZ$16)),IF(INDEX(Import.PLE,$K245,EZ$16)&lt;=mediçao,CZ245,0),0),PLE!$AA$28*CZ245)</f>
        <v>0</v>
      </c>
      <c r="FA245" s="119">
        <f ca="1">IF($K245&lt;&gt;1,IF(ISNUMBER(INDEX(Import.PLE,$K245,FA$16)),IF(INDEX(Import.PLE,$K245,FA$16)&lt;=mediçao,DA245,0),0),PLE!$AA$28*DA245)</f>
        <v>0</v>
      </c>
      <c r="FB245" s="119">
        <f ca="1">IF($K245&lt;&gt;1,IF(ISNUMBER(INDEX(Import.PLE,$K245,FB$16)),IF(INDEX(Import.PLE,$K245,FB$16)&lt;=mediçao,DB245,0),0),PLE!$AA$28*DB245)</f>
        <v>0</v>
      </c>
      <c r="FC245" s="119">
        <f ca="1">IF($K245&lt;&gt;1,IF(ISNUMBER(INDEX(Import.PLE,$K245,FC$16)),IF(INDEX(Import.PLE,$K245,FC$16)&lt;=mediçao,DC245,0),0),PLE!$AA$28*DC245)</f>
        <v>0</v>
      </c>
      <c r="FD245" s="119">
        <f ca="1">IF($K245&lt;&gt;1,IF(ISNUMBER(INDEX(Import.PLE,$K245,FD$16)),IF(INDEX(Import.PLE,$K245,FD$16)&lt;=mediçao,DD245,0),0),PLE!$AA$28*DD245)</f>
        <v>0</v>
      </c>
      <c r="FE245" s="119">
        <f ca="1">IF($K245&lt;&gt;1,IF(ISNUMBER(INDEX(Import.PLE,$K245,FE$16)),IF(INDEX(Import.PLE,$K245,FE$16)&lt;=mediçao,DE245,0),0),PLE!$AA$28*DE245)</f>
        <v>0</v>
      </c>
      <c r="FF245" s="119">
        <f ca="1">IF($K245&lt;&gt;1,IF(ISNUMBER(INDEX(Import.PLE,$K245,FF$16)),IF(INDEX(Import.PLE,$K245,FF$16)&lt;=mediçao,DF245,0),0),PLE!$AA$28*DF245)</f>
        <v>0</v>
      </c>
      <c r="FG245" s="119">
        <f ca="1">IF($K245&lt;&gt;1,IF(ISNUMBER(INDEX(Import.PLE,$K245,FG$16)),IF(INDEX(Import.PLE,$K245,FG$16)&lt;=mediçao,DG245,0),0),PLE!$AA$28*DG245)</f>
        <v>0</v>
      </c>
      <c r="FH245" s="119">
        <f ca="1">IF($K245&lt;&gt;1,IF(ISNUMBER(INDEX(Import.PLE,$K245,FH$16)),IF(INDEX(Import.PLE,$K245,FH$16)&lt;=mediçao,DH245,0),0),PLE!$AA$28*DH245)</f>
        <v>0</v>
      </c>
      <c r="FI245" s="119">
        <f ca="1">IF($K245&lt;&gt;1,IF(ISNUMBER(INDEX(Import.PLE,$K245,FI$16)),IF(INDEX(Import.PLE,$K245,FI$16)&lt;=mediçao,DI245,0),0),PLE!$AA$28*DI245)</f>
        <v>0</v>
      </c>
      <c r="FJ245" s="119">
        <f ca="1">IF($K245&lt;&gt;1,IF(ISNUMBER(INDEX(Import.PLE,$K245,FJ$16)),IF(INDEX(Import.PLE,$K245,FJ$16)&lt;=mediçao,DJ245,0),0),PLE!$AA$28*DJ245)</f>
        <v>0</v>
      </c>
    </row>
    <row r="246" spans="2:166" s="88" customFormat="1" ht="10.5" x14ac:dyDescent="0.35">
      <c r="B246" s="118">
        <f t="shared" ca="1" si="3"/>
        <v>229</v>
      </c>
      <c r="C246" s="83" t="str">
        <f t="shared" si="62"/>
        <v>Nível</v>
      </c>
      <c r="D246" s="138" t="s">
        <v>610</v>
      </c>
      <c r="E246" s="139" t="s">
        <v>568</v>
      </c>
      <c r="F246" s="137"/>
      <c r="G246" s="174" t="str">
        <f t="shared" si="63"/>
        <v/>
      </c>
      <c r="H246" s="175" t="str">
        <f t="shared" si="64"/>
        <v/>
      </c>
      <c r="I246" s="176">
        <v>425.18</v>
      </c>
      <c r="J246" s="86"/>
      <c r="K246" s="168" t="str">
        <f>deactivatedados.form1</f>
        <v/>
      </c>
      <c r="L246" s="167"/>
      <c r="M246" s="87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  <c r="AA246" s="181"/>
      <c r="AB246" s="181"/>
      <c r="AC246" s="181"/>
      <c r="AD246" s="181"/>
      <c r="AE246" s="181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1"/>
      <c r="AT246" s="181"/>
      <c r="AU246" s="181"/>
      <c r="AV246" s="181"/>
      <c r="AW246" s="181"/>
      <c r="AX246" s="181"/>
      <c r="AY246" s="181"/>
      <c r="AZ246" s="181"/>
      <c r="BA246" s="181"/>
      <c r="BB246" s="181"/>
      <c r="BC246" s="181"/>
      <c r="BD246" s="181"/>
      <c r="BE246" s="181"/>
      <c r="BF246" s="181"/>
      <c r="BG246" s="181"/>
      <c r="BH246" s="181"/>
      <c r="BI246" s="181"/>
      <c r="BJ246" s="181"/>
      <c r="BK246" s="181"/>
      <c r="BM246" s="119">
        <f t="shared" si="65"/>
        <v>0</v>
      </c>
      <c r="BN246" s="119">
        <f t="shared" si="66"/>
        <v>0</v>
      </c>
      <c r="BO246" s="119">
        <f t="shared" si="67"/>
        <v>0</v>
      </c>
      <c r="BP246" s="119">
        <f t="shared" si="68"/>
        <v>0</v>
      </c>
      <c r="BQ246" s="119">
        <f t="shared" si="69"/>
        <v>0</v>
      </c>
      <c r="BR246" s="119">
        <f t="shared" si="70"/>
        <v>0</v>
      </c>
      <c r="BS246" s="119">
        <f t="shared" si="71"/>
        <v>0</v>
      </c>
      <c r="BT246" s="119">
        <f t="shared" si="72"/>
        <v>0</v>
      </c>
      <c r="BU246" s="119">
        <f t="shared" si="73"/>
        <v>0</v>
      </c>
      <c r="BV246" s="119">
        <f t="shared" si="74"/>
        <v>0</v>
      </c>
      <c r="BW246" s="119">
        <f t="shared" si="75"/>
        <v>0</v>
      </c>
      <c r="BX246" s="119">
        <f t="shared" si="76"/>
        <v>0</v>
      </c>
      <c r="BY246" s="119">
        <f t="shared" si="77"/>
        <v>0</v>
      </c>
      <c r="BZ246" s="119">
        <f t="shared" si="78"/>
        <v>0</v>
      </c>
      <c r="CA246" s="119">
        <f t="shared" si="79"/>
        <v>0</v>
      </c>
      <c r="CB246" s="119">
        <f t="shared" si="80"/>
        <v>0</v>
      </c>
      <c r="CC246" s="119">
        <f t="shared" si="81"/>
        <v>0</v>
      </c>
      <c r="CD246" s="119">
        <f t="shared" si="82"/>
        <v>0</v>
      </c>
      <c r="CE246" s="119">
        <f t="shared" si="83"/>
        <v>0</v>
      </c>
      <c r="CF246" s="119">
        <f t="shared" si="84"/>
        <v>0</v>
      </c>
      <c r="CG246" s="119">
        <f t="shared" si="85"/>
        <v>0</v>
      </c>
      <c r="CH246" s="119">
        <f t="shared" si="86"/>
        <v>0</v>
      </c>
      <c r="CI246" s="119">
        <f t="shared" si="87"/>
        <v>0</v>
      </c>
      <c r="CJ246" s="119">
        <f t="shared" si="88"/>
        <v>0</v>
      </c>
      <c r="CK246" s="119">
        <f t="shared" si="89"/>
        <v>0</v>
      </c>
      <c r="CL246" s="119">
        <f t="shared" si="90"/>
        <v>0</v>
      </c>
      <c r="CM246" s="119">
        <f t="shared" si="91"/>
        <v>0</v>
      </c>
      <c r="CN246" s="119">
        <f t="shared" si="92"/>
        <v>0</v>
      </c>
      <c r="CO246" s="119">
        <f t="shared" si="93"/>
        <v>0</v>
      </c>
      <c r="CP246" s="119">
        <f t="shared" si="94"/>
        <v>0</v>
      </c>
      <c r="CQ246" s="119">
        <f t="shared" si="95"/>
        <v>0</v>
      </c>
      <c r="CR246" s="119">
        <f t="shared" si="96"/>
        <v>0</v>
      </c>
      <c r="CS246" s="119">
        <f t="shared" si="97"/>
        <v>0</v>
      </c>
      <c r="CT246" s="119">
        <f t="shared" si="98"/>
        <v>0</v>
      </c>
      <c r="CU246" s="119">
        <f t="shared" si="99"/>
        <v>0</v>
      </c>
      <c r="CV246" s="119">
        <f t="shared" si="100"/>
        <v>0</v>
      </c>
      <c r="CW246" s="119">
        <f t="shared" si="101"/>
        <v>0</v>
      </c>
      <c r="CX246" s="119">
        <f t="shared" si="102"/>
        <v>0</v>
      </c>
      <c r="CY246" s="119">
        <f t="shared" si="103"/>
        <v>0</v>
      </c>
      <c r="CZ246" s="119">
        <f t="shared" si="104"/>
        <v>0</v>
      </c>
      <c r="DA246" s="119">
        <f t="shared" si="105"/>
        <v>0</v>
      </c>
      <c r="DB246" s="119">
        <f t="shared" si="106"/>
        <v>0</v>
      </c>
      <c r="DC246" s="119">
        <f t="shared" si="107"/>
        <v>0</v>
      </c>
      <c r="DD246" s="119">
        <f t="shared" si="108"/>
        <v>0</v>
      </c>
      <c r="DE246" s="119">
        <f t="shared" si="109"/>
        <v>0</v>
      </c>
      <c r="DF246" s="119">
        <f t="shared" si="110"/>
        <v>0</v>
      </c>
      <c r="DG246" s="119">
        <f t="shared" si="111"/>
        <v>0</v>
      </c>
      <c r="DH246" s="119">
        <f t="shared" si="112"/>
        <v>0</v>
      </c>
      <c r="DI246" s="119">
        <f t="shared" si="113"/>
        <v>0</v>
      </c>
      <c r="DJ246" s="119">
        <f t="shared" si="114"/>
        <v>0</v>
      </c>
      <c r="DK246" s="126" t="str">
        <f t="shared" si="115"/>
        <v>2</v>
      </c>
      <c r="DL246" s="126">
        <f t="shared" ca="1" si="116"/>
        <v>0</v>
      </c>
      <c r="DM246" s="119">
        <f ca="1">IF($K246&lt;&gt;1,IF(ISNUMBER(INDEX(Import.PLE,$K246,DM$16)),IF(INDEX(Import.PLE,$K246,DM$16)&lt;=mediçao,BM246,0),0),PLE!$AA$28*BM246)</f>
        <v>0</v>
      </c>
      <c r="DN246" s="119">
        <f ca="1">IF($K246&lt;&gt;1,IF(ISNUMBER(INDEX(Import.PLE,$K246,DN$16)),IF(INDEX(Import.PLE,$K246,DN$16)&lt;=mediçao,BN246,0),0),PLE!$AA$28*BN246)</f>
        <v>0</v>
      </c>
      <c r="DO246" s="119">
        <f ca="1">IF($K246&lt;&gt;1,IF(ISNUMBER(INDEX(Import.PLE,$K246,DO$16)),IF(INDEX(Import.PLE,$K246,DO$16)&lt;=mediçao,BO246,0),0),PLE!$AA$28*BO246)</f>
        <v>0</v>
      </c>
      <c r="DP246" s="119">
        <f ca="1">IF($K246&lt;&gt;1,IF(ISNUMBER(INDEX(Import.PLE,$K246,DP$16)),IF(INDEX(Import.PLE,$K246,DP$16)&lt;=mediçao,BP246,0),0),PLE!$AA$28*BP246)</f>
        <v>0</v>
      </c>
      <c r="DQ246" s="119">
        <f ca="1">IF($K246&lt;&gt;1,IF(ISNUMBER(INDEX(Import.PLE,$K246,DQ$16)),IF(INDEX(Import.PLE,$K246,DQ$16)&lt;=mediçao,BQ246,0),0),PLE!$AA$28*BQ246)</f>
        <v>0</v>
      </c>
      <c r="DR246" s="119">
        <f ca="1">IF($K246&lt;&gt;1,IF(ISNUMBER(INDEX(Import.PLE,$K246,DR$16)),IF(INDEX(Import.PLE,$K246,DR$16)&lt;=mediçao,BR246,0),0),PLE!$AA$28*BR246)</f>
        <v>0</v>
      </c>
      <c r="DS246" s="119">
        <f ca="1">IF($K246&lt;&gt;1,IF(ISNUMBER(INDEX(Import.PLE,$K246,DS$16)),IF(INDEX(Import.PLE,$K246,DS$16)&lt;=mediçao,BS246,0),0),PLE!$AA$28*BS246)</f>
        <v>0</v>
      </c>
      <c r="DT246" s="119">
        <f ca="1">IF($K246&lt;&gt;1,IF(ISNUMBER(INDEX(Import.PLE,$K246,DT$16)),IF(INDEX(Import.PLE,$K246,DT$16)&lt;=mediçao,BT246,0),0),PLE!$AA$28*BT246)</f>
        <v>0</v>
      </c>
      <c r="DU246" s="119">
        <f ca="1">IF($K246&lt;&gt;1,IF(ISNUMBER(INDEX(Import.PLE,$K246,DU$16)),IF(INDEX(Import.PLE,$K246,DU$16)&lt;=mediçao,BU246,0),0),PLE!$AA$28*BU246)</f>
        <v>0</v>
      </c>
      <c r="DV246" s="119">
        <f ca="1">IF($K246&lt;&gt;1,IF(ISNUMBER(INDEX(Import.PLE,$K246,DV$16)),IF(INDEX(Import.PLE,$K246,DV$16)&lt;=mediçao,BV246,0),0),PLE!$AA$28*BV246)</f>
        <v>0</v>
      </c>
      <c r="DW246" s="119">
        <f ca="1">IF($K246&lt;&gt;1,IF(ISNUMBER(INDEX(Import.PLE,$K246,DW$16)),IF(INDEX(Import.PLE,$K246,DW$16)&lt;=mediçao,BW246,0),0),PLE!$AA$28*BW246)</f>
        <v>0</v>
      </c>
      <c r="DX246" s="119">
        <f ca="1">IF($K246&lt;&gt;1,IF(ISNUMBER(INDEX(Import.PLE,$K246,DX$16)),IF(INDEX(Import.PLE,$K246,DX$16)&lt;=mediçao,BX246,0),0),PLE!$AA$28*BX246)</f>
        <v>0</v>
      </c>
      <c r="DY246" s="119">
        <f ca="1">IF($K246&lt;&gt;1,IF(ISNUMBER(INDEX(Import.PLE,$K246,DY$16)),IF(INDEX(Import.PLE,$K246,DY$16)&lt;=mediçao,BY246,0),0),PLE!$AA$28*BY246)</f>
        <v>0</v>
      </c>
      <c r="DZ246" s="119">
        <f ca="1">IF($K246&lt;&gt;1,IF(ISNUMBER(INDEX(Import.PLE,$K246,DZ$16)),IF(INDEX(Import.PLE,$K246,DZ$16)&lt;=mediçao,BZ246,0),0),PLE!$AA$28*BZ246)</f>
        <v>0</v>
      </c>
      <c r="EA246" s="119">
        <f ca="1">IF($K246&lt;&gt;1,IF(ISNUMBER(INDEX(Import.PLE,$K246,EA$16)),IF(INDEX(Import.PLE,$K246,EA$16)&lt;=mediçao,CA246,0),0),PLE!$AA$28*CA246)</f>
        <v>0</v>
      </c>
      <c r="EB246" s="119">
        <f ca="1">IF($K246&lt;&gt;1,IF(ISNUMBER(INDEX(Import.PLE,$K246,EB$16)),IF(INDEX(Import.PLE,$K246,EB$16)&lt;=mediçao,CB246,0),0),PLE!$AA$28*CB246)</f>
        <v>0</v>
      </c>
      <c r="EC246" s="119">
        <f ca="1">IF($K246&lt;&gt;1,IF(ISNUMBER(INDEX(Import.PLE,$K246,EC$16)),IF(INDEX(Import.PLE,$K246,EC$16)&lt;=mediçao,CC246,0),0),PLE!$AA$28*CC246)</f>
        <v>0</v>
      </c>
      <c r="ED246" s="119">
        <f ca="1">IF($K246&lt;&gt;1,IF(ISNUMBER(INDEX(Import.PLE,$K246,ED$16)),IF(INDEX(Import.PLE,$K246,ED$16)&lt;=mediçao,CD246,0),0),PLE!$AA$28*CD246)</f>
        <v>0</v>
      </c>
      <c r="EE246" s="119">
        <f ca="1">IF($K246&lt;&gt;1,IF(ISNUMBER(INDEX(Import.PLE,$K246,EE$16)),IF(INDEX(Import.PLE,$K246,EE$16)&lt;=mediçao,CE246,0),0),PLE!$AA$28*CE246)</f>
        <v>0</v>
      </c>
      <c r="EF246" s="119">
        <f ca="1">IF($K246&lt;&gt;1,IF(ISNUMBER(INDEX(Import.PLE,$K246,EF$16)),IF(INDEX(Import.PLE,$K246,EF$16)&lt;=mediçao,CF246,0),0),PLE!$AA$28*CF246)</f>
        <v>0</v>
      </c>
      <c r="EG246" s="119">
        <f ca="1">IF($K246&lt;&gt;1,IF(ISNUMBER(INDEX(Import.PLE,$K246,EG$16)),IF(INDEX(Import.PLE,$K246,EG$16)&lt;=mediçao,CG246,0),0),PLE!$AA$28*CG246)</f>
        <v>0</v>
      </c>
      <c r="EH246" s="119">
        <f ca="1">IF($K246&lt;&gt;1,IF(ISNUMBER(INDEX(Import.PLE,$K246,EH$16)),IF(INDEX(Import.PLE,$K246,EH$16)&lt;=mediçao,CH246,0),0),PLE!$AA$28*CH246)</f>
        <v>0</v>
      </c>
      <c r="EI246" s="119">
        <f ca="1">IF($K246&lt;&gt;1,IF(ISNUMBER(INDEX(Import.PLE,$K246,EI$16)),IF(INDEX(Import.PLE,$K246,EI$16)&lt;=mediçao,CI246,0),0),PLE!$AA$28*CI246)</f>
        <v>0</v>
      </c>
      <c r="EJ246" s="119">
        <f ca="1">IF($K246&lt;&gt;1,IF(ISNUMBER(INDEX(Import.PLE,$K246,EJ$16)),IF(INDEX(Import.PLE,$K246,EJ$16)&lt;=mediçao,CJ246,0),0),PLE!$AA$28*CJ246)</f>
        <v>0</v>
      </c>
      <c r="EK246" s="119">
        <f ca="1">IF($K246&lt;&gt;1,IF(ISNUMBER(INDEX(Import.PLE,$K246,EK$16)),IF(INDEX(Import.PLE,$K246,EK$16)&lt;=mediçao,CK246,0),0),PLE!$AA$28*CK246)</f>
        <v>0</v>
      </c>
      <c r="EL246" s="119">
        <f ca="1">IF($K246&lt;&gt;1,IF(ISNUMBER(INDEX(Import.PLE,$K246,EL$16)),IF(INDEX(Import.PLE,$K246,EL$16)&lt;=mediçao,CL246,0),0),PLE!$AA$28*CL246)</f>
        <v>0</v>
      </c>
      <c r="EM246" s="119">
        <f ca="1">IF($K246&lt;&gt;1,IF(ISNUMBER(INDEX(Import.PLE,$K246,EM$16)),IF(INDEX(Import.PLE,$K246,EM$16)&lt;=mediçao,CM246,0),0),PLE!$AA$28*CM246)</f>
        <v>0</v>
      </c>
      <c r="EN246" s="119">
        <f ca="1">IF($K246&lt;&gt;1,IF(ISNUMBER(INDEX(Import.PLE,$K246,EN$16)),IF(INDEX(Import.PLE,$K246,EN$16)&lt;=mediçao,CN246,0),0),PLE!$AA$28*CN246)</f>
        <v>0</v>
      </c>
      <c r="EO246" s="119">
        <f ca="1">IF($K246&lt;&gt;1,IF(ISNUMBER(INDEX(Import.PLE,$K246,EO$16)),IF(INDEX(Import.PLE,$K246,EO$16)&lt;=mediçao,CO246,0),0),PLE!$AA$28*CO246)</f>
        <v>0</v>
      </c>
      <c r="EP246" s="119">
        <f ca="1">IF($K246&lt;&gt;1,IF(ISNUMBER(INDEX(Import.PLE,$K246,EP$16)),IF(INDEX(Import.PLE,$K246,EP$16)&lt;=mediçao,CP246,0),0),PLE!$AA$28*CP246)</f>
        <v>0</v>
      </c>
      <c r="EQ246" s="119">
        <f ca="1">IF($K246&lt;&gt;1,IF(ISNUMBER(INDEX(Import.PLE,$K246,EQ$16)),IF(INDEX(Import.PLE,$K246,EQ$16)&lt;=mediçao,CQ246,0),0),PLE!$AA$28*CQ246)</f>
        <v>0</v>
      </c>
      <c r="ER246" s="119">
        <f ca="1">IF($K246&lt;&gt;1,IF(ISNUMBER(INDEX(Import.PLE,$K246,ER$16)),IF(INDEX(Import.PLE,$K246,ER$16)&lt;=mediçao,CR246,0),0),PLE!$AA$28*CR246)</f>
        <v>0</v>
      </c>
      <c r="ES246" s="119">
        <f ca="1">IF($K246&lt;&gt;1,IF(ISNUMBER(INDEX(Import.PLE,$K246,ES$16)),IF(INDEX(Import.PLE,$K246,ES$16)&lt;=mediçao,CS246,0),0),PLE!$AA$28*CS246)</f>
        <v>0</v>
      </c>
      <c r="ET246" s="119">
        <f ca="1">IF($K246&lt;&gt;1,IF(ISNUMBER(INDEX(Import.PLE,$K246,ET$16)),IF(INDEX(Import.PLE,$K246,ET$16)&lt;=mediçao,CT246,0),0),PLE!$AA$28*CT246)</f>
        <v>0</v>
      </c>
      <c r="EU246" s="119">
        <f ca="1">IF($K246&lt;&gt;1,IF(ISNUMBER(INDEX(Import.PLE,$K246,EU$16)),IF(INDEX(Import.PLE,$K246,EU$16)&lt;=mediçao,CU246,0),0),PLE!$AA$28*CU246)</f>
        <v>0</v>
      </c>
      <c r="EV246" s="119">
        <f ca="1">IF($K246&lt;&gt;1,IF(ISNUMBER(INDEX(Import.PLE,$K246,EV$16)),IF(INDEX(Import.PLE,$K246,EV$16)&lt;=mediçao,CV246,0),0),PLE!$AA$28*CV246)</f>
        <v>0</v>
      </c>
      <c r="EW246" s="119">
        <f ca="1">IF($K246&lt;&gt;1,IF(ISNUMBER(INDEX(Import.PLE,$K246,EW$16)),IF(INDEX(Import.PLE,$K246,EW$16)&lt;=mediçao,CW246,0),0),PLE!$AA$28*CW246)</f>
        <v>0</v>
      </c>
      <c r="EX246" s="119">
        <f ca="1">IF($K246&lt;&gt;1,IF(ISNUMBER(INDEX(Import.PLE,$K246,EX$16)),IF(INDEX(Import.PLE,$K246,EX$16)&lt;=mediçao,CX246,0),0),PLE!$AA$28*CX246)</f>
        <v>0</v>
      </c>
      <c r="EY246" s="119">
        <f ca="1">IF($K246&lt;&gt;1,IF(ISNUMBER(INDEX(Import.PLE,$K246,EY$16)),IF(INDEX(Import.PLE,$K246,EY$16)&lt;=mediçao,CY246,0),0),PLE!$AA$28*CY246)</f>
        <v>0</v>
      </c>
      <c r="EZ246" s="119">
        <f ca="1">IF($K246&lt;&gt;1,IF(ISNUMBER(INDEX(Import.PLE,$K246,EZ$16)),IF(INDEX(Import.PLE,$K246,EZ$16)&lt;=mediçao,CZ246,0),0),PLE!$AA$28*CZ246)</f>
        <v>0</v>
      </c>
      <c r="FA246" s="119">
        <f ca="1">IF($K246&lt;&gt;1,IF(ISNUMBER(INDEX(Import.PLE,$K246,FA$16)),IF(INDEX(Import.PLE,$K246,FA$16)&lt;=mediçao,DA246,0),0),PLE!$AA$28*DA246)</f>
        <v>0</v>
      </c>
      <c r="FB246" s="119">
        <f ca="1">IF($K246&lt;&gt;1,IF(ISNUMBER(INDEX(Import.PLE,$K246,FB$16)),IF(INDEX(Import.PLE,$K246,FB$16)&lt;=mediçao,DB246,0),0),PLE!$AA$28*DB246)</f>
        <v>0</v>
      </c>
      <c r="FC246" s="119">
        <f ca="1">IF($K246&lt;&gt;1,IF(ISNUMBER(INDEX(Import.PLE,$K246,FC$16)),IF(INDEX(Import.PLE,$K246,FC$16)&lt;=mediçao,DC246,0),0),PLE!$AA$28*DC246)</f>
        <v>0</v>
      </c>
      <c r="FD246" s="119">
        <f ca="1">IF($K246&lt;&gt;1,IF(ISNUMBER(INDEX(Import.PLE,$K246,FD$16)),IF(INDEX(Import.PLE,$K246,FD$16)&lt;=mediçao,DD246,0),0),PLE!$AA$28*DD246)</f>
        <v>0</v>
      </c>
      <c r="FE246" s="119">
        <f ca="1">IF($K246&lt;&gt;1,IF(ISNUMBER(INDEX(Import.PLE,$K246,FE$16)),IF(INDEX(Import.PLE,$K246,FE$16)&lt;=mediçao,DE246,0),0),PLE!$AA$28*DE246)</f>
        <v>0</v>
      </c>
      <c r="FF246" s="119">
        <f ca="1">IF($K246&lt;&gt;1,IF(ISNUMBER(INDEX(Import.PLE,$K246,FF$16)),IF(INDEX(Import.PLE,$K246,FF$16)&lt;=mediçao,DF246,0),0),PLE!$AA$28*DF246)</f>
        <v>0</v>
      </c>
      <c r="FG246" s="119">
        <f ca="1">IF($K246&lt;&gt;1,IF(ISNUMBER(INDEX(Import.PLE,$K246,FG$16)),IF(INDEX(Import.PLE,$K246,FG$16)&lt;=mediçao,DG246,0),0),PLE!$AA$28*DG246)</f>
        <v>0</v>
      </c>
      <c r="FH246" s="119">
        <f ca="1">IF($K246&lt;&gt;1,IF(ISNUMBER(INDEX(Import.PLE,$K246,FH$16)),IF(INDEX(Import.PLE,$K246,FH$16)&lt;=mediçao,DH246,0),0),PLE!$AA$28*DH246)</f>
        <v>0</v>
      </c>
      <c r="FI246" s="119">
        <f ca="1">IF($K246&lt;&gt;1,IF(ISNUMBER(INDEX(Import.PLE,$K246,FI$16)),IF(INDEX(Import.PLE,$K246,FI$16)&lt;=mediçao,DI246,0),0),PLE!$AA$28*DI246)</f>
        <v>0</v>
      </c>
      <c r="FJ246" s="119">
        <f ca="1">IF($K246&lt;&gt;1,IF(ISNUMBER(INDEX(Import.PLE,$K246,FJ$16)),IF(INDEX(Import.PLE,$K246,FJ$16)&lt;=mediçao,DJ246,0),0),PLE!$AA$28*DJ246)</f>
        <v>0</v>
      </c>
    </row>
    <row r="247" spans="2:166" s="88" customFormat="1" ht="11.25" customHeight="1" x14ac:dyDescent="0.35">
      <c r="B247" s="118">
        <f t="shared" ca="1" si="3"/>
        <v>230</v>
      </c>
      <c r="C247" s="83" t="str">
        <f t="shared" si="62"/>
        <v>Serviço</v>
      </c>
      <c r="D247" s="138" t="s">
        <v>611</v>
      </c>
      <c r="E247" s="139" t="s">
        <v>612</v>
      </c>
      <c r="F247" s="137" t="s">
        <v>329</v>
      </c>
      <c r="G247" s="174">
        <f t="shared" si="63"/>
        <v>10</v>
      </c>
      <c r="H247" s="175">
        <f t="shared" si="64"/>
        <v>23.95</v>
      </c>
      <c r="I247" s="176">
        <v>239.5</v>
      </c>
      <c r="J247" s="86"/>
      <c r="K247" s="168">
        <f>deactivatedados.form1</f>
        <v>28</v>
      </c>
      <c r="L247" s="167" t="s">
        <v>728</v>
      </c>
      <c r="M247" s="87"/>
      <c r="N247" s="181">
        <v>10</v>
      </c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  <c r="AA247" s="181"/>
      <c r="AB247" s="181"/>
      <c r="AC247" s="181"/>
      <c r="AD247" s="181"/>
      <c r="AE247" s="181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1"/>
      <c r="AT247" s="181"/>
      <c r="AU247" s="181"/>
      <c r="AV247" s="181"/>
      <c r="AW247" s="181"/>
      <c r="AX247" s="181"/>
      <c r="AY247" s="181"/>
      <c r="AZ247" s="181"/>
      <c r="BA247" s="181"/>
      <c r="BB247" s="181"/>
      <c r="BC247" s="181"/>
      <c r="BD247" s="181"/>
      <c r="BE247" s="181"/>
      <c r="BF247" s="181"/>
      <c r="BG247" s="181"/>
      <c r="BH247" s="181"/>
      <c r="BI247" s="181"/>
      <c r="BJ247" s="181"/>
      <c r="BK247" s="181"/>
      <c r="BM247" s="119">
        <f t="shared" ca="1" si="65"/>
        <v>239.5</v>
      </c>
      <c r="BN247" s="119">
        <f t="shared" si="66"/>
        <v>0</v>
      </c>
      <c r="BO247" s="119">
        <f t="shared" si="67"/>
        <v>0</v>
      </c>
      <c r="BP247" s="119">
        <f t="shared" si="68"/>
        <v>0</v>
      </c>
      <c r="BQ247" s="119">
        <f t="shared" si="69"/>
        <v>0</v>
      </c>
      <c r="BR247" s="119">
        <f t="shared" si="70"/>
        <v>0</v>
      </c>
      <c r="BS247" s="119">
        <f t="shared" si="71"/>
        <v>0</v>
      </c>
      <c r="BT247" s="119">
        <f t="shared" si="72"/>
        <v>0</v>
      </c>
      <c r="BU247" s="119">
        <f t="shared" si="73"/>
        <v>0</v>
      </c>
      <c r="BV247" s="119">
        <f t="shared" si="74"/>
        <v>0</v>
      </c>
      <c r="BW247" s="119">
        <f t="shared" si="75"/>
        <v>0</v>
      </c>
      <c r="BX247" s="119">
        <f t="shared" si="76"/>
        <v>0</v>
      </c>
      <c r="BY247" s="119">
        <f t="shared" si="77"/>
        <v>0</v>
      </c>
      <c r="BZ247" s="119">
        <f t="shared" si="78"/>
        <v>0</v>
      </c>
      <c r="CA247" s="119">
        <f t="shared" si="79"/>
        <v>0</v>
      </c>
      <c r="CB247" s="119">
        <f t="shared" si="80"/>
        <v>0</v>
      </c>
      <c r="CC247" s="119">
        <f t="shared" si="81"/>
        <v>0</v>
      </c>
      <c r="CD247" s="119">
        <f t="shared" si="82"/>
        <v>0</v>
      </c>
      <c r="CE247" s="119">
        <f t="shared" si="83"/>
        <v>0</v>
      </c>
      <c r="CF247" s="119">
        <f t="shared" si="84"/>
        <v>0</v>
      </c>
      <c r="CG247" s="119">
        <f t="shared" si="85"/>
        <v>0</v>
      </c>
      <c r="CH247" s="119">
        <f t="shared" si="86"/>
        <v>0</v>
      </c>
      <c r="CI247" s="119">
        <f t="shared" si="87"/>
        <v>0</v>
      </c>
      <c r="CJ247" s="119">
        <f t="shared" si="88"/>
        <v>0</v>
      </c>
      <c r="CK247" s="119">
        <f t="shared" si="89"/>
        <v>0</v>
      </c>
      <c r="CL247" s="119">
        <f t="shared" si="90"/>
        <v>0</v>
      </c>
      <c r="CM247" s="119">
        <f t="shared" si="91"/>
        <v>0</v>
      </c>
      <c r="CN247" s="119">
        <f t="shared" si="92"/>
        <v>0</v>
      </c>
      <c r="CO247" s="119">
        <f t="shared" si="93"/>
        <v>0</v>
      </c>
      <c r="CP247" s="119">
        <f t="shared" si="94"/>
        <v>0</v>
      </c>
      <c r="CQ247" s="119">
        <f t="shared" si="95"/>
        <v>0</v>
      </c>
      <c r="CR247" s="119">
        <f t="shared" si="96"/>
        <v>0</v>
      </c>
      <c r="CS247" s="119">
        <f t="shared" si="97"/>
        <v>0</v>
      </c>
      <c r="CT247" s="119">
        <f t="shared" si="98"/>
        <v>0</v>
      </c>
      <c r="CU247" s="119">
        <f t="shared" si="99"/>
        <v>0</v>
      </c>
      <c r="CV247" s="119">
        <f t="shared" si="100"/>
        <v>0</v>
      </c>
      <c r="CW247" s="119">
        <f t="shared" si="101"/>
        <v>0</v>
      </c>
      <c r="CX247" s="119">
        <f t="shared" si="102"/>
        <v>0</v>
      </c>
      <c r="CY247" s="119">
        <f t="shared" si="103"/>
        <v>0</v>
      </c>
      <c r="CZ247" s="119">
        <f t="shared" si="104"/>
        <v>0</v>
      </c>
      <c r="DA247" s="119">
        <f t="shared" si="105"/>
        <v>0</v>
      </c>
      <c r="DB247" s="119">
        <f t="shared" si="106"/>
        <v>0</v>
      </c>
      <c r="DC247" s="119">
        <f t="shared" si="107"/>
        <v>0</v>
      </c>
      <c r="DD247" s="119">
        <f t="shared" si="108"/>
        <v>0</v>
      </c>
      <c r="DE247" s="119">
        <f t="shared" si="109"/>
        <v>0</v>
      </c>
      <c r="DF247" s="119">
        <f t="shared" si="110"/>
        <v>0</v>
      </c>
      <c r="DG247" s="119">
        <f t="shared" si="111"/>
        <v>0</v>
      </c>
      <c r="DH247" s="119">
        <f t="shared" si="112"/>
        <v>0</v>
      </c>
      <c r="DI247" s="119">
        <f t="shared" si="113"/>
        <v>0</v>
      </c>
      <c r="DJ247" s="119">
        <f t="shared" si="114"/>
        <v>0</v>
      </c>
      <c r="DK247" s="126" t="str">
        <f t="shared" si="115"/>
        <v>2</v>
      </c>
      <c r="DL247" s="126">
        <f t="shared" ca="1" si="116"/>
        <v>0</v>
      </c>
      <c r="DM247" s="119">
        <f ca="1">IF($K247&lt;&gt;1,IF(ISNUMBER(INDEX(Import.PLE,$K247,DM$16)),IF(INDEX(Import.PLE,$K247,DM$16)&lt;=mediçao,BM247,0),0),PLE!$AA$28*BM247)</f>
        <v>0</v>
      </c>
      <c r="DN247" s="119">
        <f ca="1">IF($K247&lt;&gt;1,IF(ISNUMBER(INDEX(Import.PLE,$K247,DN$16)),IF(INDEX(Import.PLE,$K247,DN$16)&lt;=mediçao,BN247,0),0),PLE!$AA$28*BN247)</f>
        <v>0</v>
      </c>
      <c r="DO247" s="119">
        <f ca="1">IF($K247&lt;&gt;1,IF(ISNUMBER(INDEX(Import.PLE,$K247,DO$16)),IF(INDEX(Import.PLE,$K247,DO$16)&lt;=mediçao,BO247,0),0),PLE!$AA$28*BO247)</f>
        <v>0</v>
      </c>
      <c r="DP247" s="119">
        <f ca="1">IF($K247&lt;&gt;1,IF(ISNUMBER(INDEX(Import.PLE,$K247,DP$16)),IF(INDEX(Import.PLE,$K247,DP$16)&lt;=mediçao,BP247,0),0),PLE!$AA$28*BP247)</f>
        <v>0</v>
      </c>
      <c r="DQ247" s="119">
        <f ca="1">IF($K247&lt;&gt;1,IF(ISNUMBER(INDEX(Import.PLE,$K247,DQ$16)),IF(INDEX(Import.PLE,$K247,DQ$16)&lt;=mediçao,BQ247,0),0),PLE!$AA$28*BQ247)</f>
        <v>0</v>
      </c>
      <c r="DR247" s="119">
        <f ca="1">IF($K247&lt;&gt;1,IF(ISNUMBER(INDEX(Import.PLE,$K247,DR$16)),IF(INDEX(Import.PLE,$K247,DR$16)&lt;=mediçao,BR247,0),0),PLE!$AA$28*BR247)</f>
        <v>0</v>
      </c>
      <c r="DS247" s="119">
        <f ca="1">IF($K247&lt;&gt;1,IF(ISNUMBER(INDEX(Import.PLE,$K247,DS$16)),IF(INDEX(Import.PLE,$K247,DS$16)&lt;=mediçao,BS247,0),0),PLE!$AA$28*BS247)</f>
        <v>0</v>
      </c>
      <c r="DT247" s="119">
        <f ca="1">IF($K247&lt;&gt;1,IF(ISNUMBER(INDEX(Import.PLE,$K247,DT$16)),IF(INDEX(Import.PLE,$K247,DT$16)&lt;=mediçao,BT247,0),0),PLE!$AA$28*BT247)</f>
        <v>0</v>
      </c>
      <c r="DU247" s="119">
        <f ca="1">IF($K247&lt;&gt;1,IF(ISNUMBER(INDEX(Import.PLE,$K247,DU$16)),IF(INDEX(Import.PLE,$K247,DU$16)&lt;=mediçao,BU247,0),0),PLE!$AA$28*BU247)</f>
        <v>0</v>
      </c>
      <c r="DV247" s="119">
        <f ca="1">IF($K247&lt;&gt;1,IF(ISNUMBER(INDEX(Import.PLE,$K247,DV$16)),IF(INDEX(Import.PLE,$K247,DV$16)&lt;=mediçao,BV247,0),0),PLE!$AA$28*BV247)</f>
        <v>0</v>
      </c>
      <c r="DW247" s="119">
        <f ca="1">IF($K247&lt;&gt;1,IF(ISNUMBER(INDEX(Import.PLE,$K247,DW$16)),IF(INDEX(Import.PLE,$K247,DW$16)&lt;=mediçao,BW247,0),0),PLE!$AA$28*BW247)</f>
        <v>0</v>
      </c>
      <c r="DX247" s="119">
        <f ca="1">IF($K247&lt;&gt;1,IF(ISNUMBER(INDEX(Import.PLE,$K247,DX$16)),IF(INDEX(Import.PLE,$K247,DX$16)&lt;=mediçao,BX247,0),0),PLE!$AA$28*BX247)</f>
        <v>0</v>
      </c>
      <c r="DY247" s="119">
        <f ca="1">IF($K247&lt;&gt;1,IF(ISNUMBER(INDEX(Import.PLE,$K247,DY$16)),IF(INDEX(Import.PLE,$K247,DY$16)&lt;=mediçao,BY247,0),0),PLE!$AA$28*BY247)</f>
        <v>0</v>
      </c>
      <c r="DZ247" s="119">
        <f ca="1">IF($K247&lt;&gt;1,IF(ISNUMBER(INDEX(Import.PLE,$K247,DZ$16)),IF(INDEX(Import.PLE,$K247,DZ$16)&lt;=mediçao,BZ247,0),0),PLE!$AA$28*BZ247)</f>
        <v>0</v>
      </c>
      <c r="EA247" s="119">
        <f ca="1">IF($K247&lt;&gt;1,IF(ISNUMBER(INDEX(Import.PLE,$K247,EA$16)),IF(INDEX(Import.PLE,$K247,EA$16)&lt;=mediçao,CA247,0),0),PLE!$AA$28*CA247)</f>
        <v>0</v>
      </c>
      <c r="EB247" s="119">
        <f ca="1">IF($K247&lt;&gt;1,IF(ISNUMBER(INDEX(Import.PLE,$K247,EB$16)),IF(INDEX(Import.PLE,$K247,EB$16)&lt;=mediçao,CB247,0),0),PLE!$AA$28*CB247)</f>
        <v>0</v>
      </c>
      <c r="EC247" s="119">
        <f ca="1">IF($K247&lt;&gt;1,IF(ISNUMBER(INDEX(Import.PLE,$K247,EC$16)),IF(INDEX(Import.PLE,$K247,EC$16)&lt;=mediçao,CC247,0),0),PLE!$AA$28*CC247)</f>
        <v>0</v>
      </c>
      <c r="ED247" s="119">
        <f ca="1">IF($K247&lt;&gt;1,IF(ISNUMBER(INDEX(Import.PLE,$K247,ED$16)),IF(INDEX(Import.PLE,$K247,ED$16)&lt;=mediçao,CD247,0),0),PLE!$AA$28*CD247)</f>
        <v>0</v>
      </c>
      <c r="EE247" s="119">
        <f ca="1">IF($K247&lt;&gt;1,IF(ISNUMBER(INDEX(Import.PLE,$K247,EE$16)),IF(INDEX(Import.PLE,$K247,EE$16)&lt;=mediçao,CE247,0),0),PLE!$AA$28*CE247)</f>
        <v>0</v>
      </c>
      <c r="EF247" s="119">
        <f ca="1">IF($K247&lt;&gt;1,IF(ISNUMBER(INDEX(Import.PLE,$K247,EF$16)),IF(INDEX(Import.PLE,$K247,EF$16)&lt;=mediçao,CF247,0),0),PLE!$AA$28*CF247)</f>
        <v>0</v>
      </c>
      <c r="EG247" s="119">
        <f ca="1">IF($K247&lt;&gt;1,IF(ISNUMBER(INDEX(Import.PLE,$K247,EG$16)),IF(INDEX(Import.PLE,$K247,EG$16)&lt;=mediçao,CG247,0),0),PLE!$AA$28*CG247)</f>
        <v>0</v>
      </c>
      <c r="EH247" s="119">
        <f ca="1">IF($K247&lt;&gt;1,IF(ISNUMBER(INDEX(Import.PLE,$K247,EH$16)),IF(INDEX(Import.PLE,$K247,EH$16)&lt;=mediçao,CH247,0),0),PLE!$AA$28*CH247)</f>
        <v>0</v>
      </c>
      <c r="EI247" s="119">
        <f ca="1">IF($K247&lt;&gt;1,IF(ISNUMBER(INDEX(Import.PLE,$K247,EI$16)),IF(INDEX(Import.PLE,$K247,EI$16)&lt;=mediçao,CI247,0),0),PLE!$AA$28*CI247)</f>
        <v>0</v>
      </c>
      <c r="EJ247" s="119">
        <f ca="1">IF($K247&lt;&gt;1,IF(ISNUMBER(INDEX(Import.PLE,$K247,EJ$16)),IF(INDEX(Import.PLE,$K247,EJ$16)&lt;=mediçao,CJ247,0),0),PLE!$AA$28*CJ247)</f>
        <v>0</v>
      </c>
      <c r="EK247" s="119">
        <f ca="1">IF($K247&lt;&gt;1,IF(ISNUMBER(INDEX(Import.PLE,$K247,EK$16)),IF(INDEX(Import.PLE,$K247,EK$16)&lt;=mediçao,CK247,0),0),PLE!$AA$28*CK247)</f>
        <v>0</v>
      </c>
      <c r="EL247" s="119">
        <f ca="1">IF($K247&lt;&gt;1,IF(ISNUMBER(INDEX(Import.PLE,$K247,EL$16)),IF(INDEX(Import.PLE,$K247,EL$16)&lt;=mediçao,CL247,0),0),PLE!$AA$28*CL247)</f>
        <v>0</v>
      </c>
      <c r="EM247" s="119">
        <f ca="1">IF($K247&lt;&gt;1,IF(ISNUMBER(INDEX(Import.PLE,$K247,EM$16)),IF(INDEX(Import.PLE,$K247,EM$16)&lt;=mediçao,CM247,0),0),PLE!$AA$28*CM247)</f>
        <v>0</v>
      </c>
      <c r="EN247" s="119">
        <f ca="1">IF($K247&lt;&gt;1,IF(ISNUMBER(INDEX(Import.PLE,$K247,EN$16)),IF(INDEX(Import.PLE,$K247,EN$16)&lt;=mediçao,CN247,0),0),PLE!$AA$28*CN247)</f>
        <v>0</v>
      </c>
      <c r="EO247" s="119">
        <f ca="1">IF($K247&lt;&gt;1,IF(ISNUMBER(INDEX(Import.PLE,$K247,EO$16)),IF(INDEX(Import.PLE,$K247,EO$16)&lt;=mediçao,CO247,0),0),PLE!$AA$28*CO247)</f>
        <v>0</v>
      </c>
      <c r="EP247" s="119">
        <f ca="1">IF($K247&lt;&gt;1,IF(ISNUMBER(INDEX(Import.PLE,$K247,EP$16)),IF(INDEX(Import.PLE,$K247,EP$16)&lt;=mediçao,CP247,0),0),PLE!$AA$28*CP247)</f>
        <v>0</v>
      </c>
      <c r="EQ247" s="119">
        <f ca="1">IF($K247&lt;&gt;1,IF(ISNUMBER(INDEX(Import.PLE,$K247,EQ$16)),IF(INDEX(Import.PLE,$K247,EQ$16)&lt;=mediçao,CQ247,0),0),PLE!$AA$28*CQ247)</f>
        <v>0</v>
      </c>
      <c r="ER247" s="119">
        <f ca="1">IF($K247&lt;&gt;1,IF(ISNUMBER(INDEX(Import.PLE,$K247,ER$16)),IF(INDEX(Import.PLE,$K247,ER$16)&lt;=mediçao,CR247,0),0),PLE!$AA$28*CR247)</f>
        <v>0</v>
      </c>
      <c r="ES247" s="119">
        <f ca="1">IF($K247&lt;&gt;1,IF(ISNUMBER(INDEX(Import.PLE,$K247,ES$16)),IF(INDEX(Import.PLE,$K247,ES$16)&lt;=mediçao,CS247,0),0),PLE!$AA$28*CS247)</f>
        <v>0</v>
      </c>
      <c r="ET247" s="119">
        <f ca="1">IF($K247&lt;&gt;1,IF(ISNUMBER(INDEX(Import.PLE,$K247,ET$16)),IF(INDEX(Import.PLE,$K247,ET$16)&lt;=mediçao,CT247,0),0),PLE!$AA$28*CT247)</f>
        <v>0</v>
      </c>
      <c r="EU247" s="119">
        <f ca="1">IF($K247&lt;&gt;1,IF(ISNUMBER(INDEX(Import.PLE,$K247,EU$16)),IF(INDEX(Import.PLE,$K247,EU$16)&lt;=mediçao,CU247,0),0),PLE!$AA$28*CU247)</f>
        <v>0</v>
      </c>
      <c r="EV247" s="119">
        <f ca="1">IF($K247&lt;&gt;1,IF(ISNUMBER(INDEX(Import.PLE,$K247,EV$16)),IF(INDEX(Import.PLE,$K247,EV$16)&lt;=mediçao,CV247,0),0),PLE!$AA$28*CV247)</f>
        <v>0</v>
      </c>
      <c r="EW247" s="119">
        <f ca="1">IF($K247&lt;&gt;1,IF(ISNUMBER(INDEX(Import.PLE,$K247,EW$16)),IF(INDEX(Import.PLE,$K247,EW$16)&lt;=mediçao,CW247,0),0),PLE!$AA$28*CW247)</f>
        <v>0</v>
      </c>
      <c r="EX247" s="119">
        <f ca="1">IF($K247&lt;&gt;1,IF(ISNUMBER(INDEX(Import.PLE,$K247,EX$16)),IF(INDEX(Import.PLE,$K247,EX$16)&lt;=mediçao,CX247,0),0),PLE!$AA$28*CX247)</f>
        <v>0</v>
      </c>
      <c r="EY247" s="119">
        <f ca="1">IF($K247&lt;&gt;1,IF(ISNUMBER(INDEX(Import.PLE,$K247,EY$16)),IF(INDEX(Import.PLE,$K247,EY$16)&lt;=mediçao,CY247,0),0),PLE!$AA$28*CY247)</f>
        <v>0</v>
      </c>
      <c r="EZ247" s="119">
        <f ca="1">IF($K247&lt;&gt;1,IF(ISNUMBER(INDEX(Import.PLE,$K247,EZ$16)),IF(INDEX(Import.PLE,$K247,EZ$16)&lt;=mediçao,CZ247,0),0),PLE!$AA$28*CZ247)</f>
        <v>0</v>
      </c>
      <c r="FA247" s="119">
        <f ca="1">IF($K247&lt;&gt;1,IF(ISNUMBER(INDEX(Import.PLE,$K247,FA$16)),IF(INDEX(Import.PLE,$K247,FA$16)&lt;=mediçao,DA247,0),0),PLE!$AA$28*DA247)</f>
        <v>0</v>
      </c>
      <c r="FB247" s="119">
        <f ca="1">IF($K247&lt;&gt;1,IF(ISNUMBER(INDEX(Import.PLE,$K247,FB$16)),IF(INDEX(Import.PLE,$K247,FB$16)&lt;=mediçao,DB247,0),0),PLE!$AA$28*DB247)</f>
        <v>0</v>
      </c>
      <c r="FC247" s="119">
        <f ca="1">IF($K247&lt;&gt;1,IF(ISNUMBER(INDEX(Import.PLE,$K247,FC$16)),IF(INDEX(Import.PLE,$K247,FC$16)&lt;=mediçao,DC247,0),0),PLE!$AA$28*DC247)</f>
        <v>0</v>
      </c>
      <c r="FD247" s="119">
        <f ca="1">IF($K247&lt;&gt;1,IF(ISNUMBER(INDEX(Import.PLE,$K247,FD$16)),IF(INDEX(Import.PLE,$K247,FD$16)&lt;=mediçao,DD247,0),0),PLE!$AA$28*DD247)</f>
        <v>0</v>
      </c>
      <c r="FE247" s="119">
        <f ca="1">IF($K247&lt;&gt;1,IF(ISNUMBER(INDEX(Import.PLE,$K247,FE$16)),IF(INDEX(Import.PLE,$K247,FE$16)&lt;=mediçao,DE247,0),0),PLE!$AA$28*DE247)</f>
        <v>0</v>
      </c>
      <c r="FF247" s="119">
        <f ca="1">IF($K247&lt;&gt;1,IF(ISNUMBER(INDEX(Import.PLE,$K247,FF$16)),IF(INDEX(Import.PLE,$K247,FF$16)&lt;=mediçao,DF247,0),0),PLE!$AA$28*DF247)</f>
        <v>0</v>
      </c>
      <c r="FG247" s="119">
        <f ca="1">IF($K247&lt;&gt;1,IF(ISNUMBER(INDEX(Import.PLE,$K247,FG$16)),IF(INDEX(Import.PLE,$K247,FG$16)&lt;=mediçao,DG247,0),0),PLE!$AA$28*DG247)</f>
        <v>0</v>
      </c>
      <c r="FH247" s="119">
        <f ca="1">IF($K247&lt;&gt;1,IF(ISNUMBER(INDEX(Import.PLE,$K247,FH$16)),IF(INDEX(Import.PLE,$K247,FH$16)&lt;=mediçao,DH247,0),0),PLE!$AA$28*DH247)</f>
        <v>0</v>
      </c>
      <c r="FI247" s="119">
        <f ca="1">IF($K247&lt;&gt;1,IF(ISNUMBER(INDEX(Import.PLE,$K247,FI$16)),IF(INDEX(Import.PLE,$K247,FI$16)&lt;=mediçao,DI247,0),0),PLE!$AA$28*DI247)</f>
        <v>0</v>
      </c>
      <c r="FJ247" s="119">
        <f ca="1">IF($K247&lt;&gt;1,IF(ISNUMBER(INDEX(Import.PLE,$K247,FJ$16)),IF(INDEX(Import.PLE,$K247,FJ$16)&lt;=mediçao,DJ247,0),0),PLE!$AA$28*DJ247)</f>
        <v>0</v>
      </c>
    </row>
    <row r="248" spans="2:166" s="88" customFormat="1" ht="11.25" customHeight="1" x14ac:dyDescent="0.35">
      <c r="B248" s="118">
        <f t="shared" ca="1" si="3"/>
        <v>231</v>
      </c>
      <c r="C248" s="83" t="str">
        <f t="shared" si="62"/>
        <v>Serviço</v>
      </c>
      <c r="D248" s="138" t="s">
        <v>613</v>
      </c>
      <c r="E248" s="139" t="s">
        <v>614</v>
      </c>
      <c r="F248" s="137" t="s">
        <v>329</v>
      </c>
      <c r="G248" s="174">
        <f t="shared" si="63"/>
        <v>2</v>
      </c>
      <c r="H248" s="175">
        <f t="shared" si="64"/>
        <v>54.56</v>
      </c>
      <c r="I248" s="176">
        <v>109.12</v>
      </c>
      <c r="J248" s="86"/>
      <c r="K248" s="168">
        <f>deactivatedados.form1</f>
        <v>28</v>
      </c>
      <c r="L248" s="167" t="s">
        <v>728</v>
      </c>
      <c r="M248" s="87"/>
      <c r="N248" s="181">
        <v>2</v>
      </c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  <c r="AA248" s="181"/>
      <c r="AB248" s="181"/>
      <c r="AC248" s="181"/>
      <c r="AD248" s="181"/>
      <c r="AE248" s="181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1"/>
      <c r="AU248" s="181"/>
      <c r="AV248" s="181"/>
      <c r="AW248" s="181"/>
      <c r="AX248" s="181"/>
      <c r="AY248" s="181"/>
      <c r="AZ248" s="181"/>
      <c r="BA248" s="181"/>
      <c r="BB248" s="181"/>
      <c r="BC248" s="181"/>
      <c r="BD248" s="181"/>
      <c r="BE248" s="181"/>
      <c r="BF248" s="181"/>
      <c r="BG248" s="181"/>
      <c r="BH248" s="181"/>
      <c r="BI248" s="181"/>
      <c r="BJ248" s="181"/>
      <c r="BK248" s="181"/>
      <c r="BM248" s="119">
        <f t="shared" ca="1" si="65"/>
        <v>109.12</v>
      </c>
      <c r="BN248" s="119">
        <f t="shared" si="66"/>
        <v>0</v>
      </c>
      <c r="BO248" s="119">
        <f t="shared" si="67"/>
        <v>0</v>
      </c>
      <c r="BP248" s="119">
        <f t="shared" si="68"/>
        <v>0</v>
      </c>
      <c r="BQ248" s="119">
        <f t="shared" si="69"/>
        <v>0</v>
      </c>
      <c r="BR248" s="119">
        <f t="shared" si="70"/>
        <v>0</v>
      </c>
      <c r="BS248" s="119">
        <f t="shared" si="71"/>
        <v>0</v>
      </c>
      <c r="BT248" s="119">
        <f t="shared" si="72"/>
        <v>0</v>
      </c>
      <c r="BU248" s="119">
        <f t="shared" si="73"/>
        <v>0</v>
      </c>
      <c r="BV248" s="119">
        <f t="shared" si="74"/>
        <v>0</v>
      </c>
      <c r="BW248" s="119">
        <f t="shared" si="75"/>
        <v>0</v>
      </c>
      <c r="BX248" s="119">
        <f t="shared" si="76"/>
        <v>0</v>
      </c>
      <c r="BY248" s="119">
        <f t="shared" si="77"/>
        <v>0</v>
      </c>
      <c r="BZ248" s="119">
        <f t="shared" si="78"/>
        <v>0</v>
      </c>
      <c r="CA248" s="119">
        <f t="shared" si="79"/>
        <v>0</v>
      </c>
      <c r="CB248" s="119">
        <f t="shared" si="80"/>
        <v>0</v>
      </c>
      <c r="CC248" s="119">
        <f t="shared" si="81"/>
        <v>0</v>
      </c>
      <c r="CD248" s="119">
        <f t="shared" si="82"/>
        <v>0</v>
      </c>
      <c r="CE248" s="119">
        <f t="shared" si="83"/>
        <v>0</v>
      </c>
      <c r="CF248" s="119">
        <f t="shared" si="84"/>
        <v>0</v>
      </c>
      <c r="CG248" s="119">
        <f t="shared" si="85"/>
        <v>0</v>
      </c>
      <c r="CH248" s="119">
        <f t="shared" si="86"/>
        <v>0</v>
      </c>
      <c r="CI248" s="119">
        <f t="shared" si="87"/>
        <v>0</v>
      </c>
      <c r="CJ248" s="119">
        <f t="shared" si="88"/>
        <v>0</v>
      </c>
      <c r="CK248" s="119">
        <f t="shared" si="89"/>
        <v>0</v>
      </c>
      <c r="CL248" s="119">
        <f t="shared" si="90"/>
        <v>0</v>
      </c>
      <c r="CM248" s="119">
        <f t="shared" si="91"/>
        <v>0</v>
      </c>
      <c r="CN248" s="119">
        <f t="shared" si="92"/>
        <v>0</v>
      </c>
      <c r="CO248" s="119">
        <f t="shared" si="93"/>
        <v>0</v>
      </c>
      <c r="CP248" s="119">
        <f t="shared" si="94"/>
        <v>0</v>
      </c>
      <c r="CQ248" s="119">
        <f t="shared" si="95"/>
        <v>0</v>
      </c>
      <c r="CR248" s="119">
        <f t="shared" si="96"/>
        <v>0</v>
      </c>
      <c r="CS248" s="119">
        <f t="shared" si="97"/>
        <v>0</v>
      </c>
      <c r="CT248" s="119">
        <f t="shared" si="98"/>
        <v>0</v>
      </c>
      <c r="CU248" s="119">
        <f t="shared" si="99"/>
        <v>0</v>
      </c>
      <c r="CV248" s="119">
        <f t="shared" si="100"/>
        <v>0</v>
      </c>
      <c r="CW248" s="119">
        <f t="shared" si="101"/>
        <v>0</v>
      </c>
      <c r="CX248" s="119">
        <f t="shared" si="102"/>
        <v>0</v>
      </c>
      <c r="CY248" s="119">
        <f t="shared" si="103"/>
        <v>0</v>
      </c>
      <c r="CZ248" s="119">
        <f t="shared" si="104"/>
        <v>0</v>
      </c>
      <c r="DA248" s="119">
        <f t="shared" si="105"/>
        <v>0</v>
      </c>
      <c r="DB248" s="119">
        <f t="shared" si="106"/>
        <v>0</v>
      </c>
      <c r="DC248" s="119">
        <f t="shared" si="107"/>
        <v>0</v>
      </c>
      <c r="DD248" s="119">
        <f t="shared" si="108"/>
        <v>0</v>
      </c>
      <c r="DE248" s="119">
        <f t="shared" si="109"/>
        <v>0</v>
      </c>
      <c r="DF248" s="119">
        <f t="shared" si="110"/>
        <v>0</v>
      </c>
      <c r="DG248" s="119">
        <f t="shared" si="111"/>
        <v>0</v>
      </c>
      <c r="DH248" s="119">
        <f t="shared" si="112"/>
        <v>0</v>
      </c>
      <c r="DI248" s="119">
        <f t="shared" si="113"/>
        <v>0</v>
      </c>
      <c r="DJ248" s="119">
        <f t="shared" si="114"/>
        <v>0</v>
      </c>
      <c r="DK248" s="126" t="str">
        <f t="shared" si="115"/>
        <v>2</v>
      </c>
      <c r="DL248" s="126">
        <f t="shared" ca="1" si="116"/>
        <v>0</v>
      </c>
      <c r="DM248" s="119">
        <f ca="1">IF($K248&lt;&gt;1,IF(ISNUMBER(INDEX(Import.PLE,$K248,DM$16)),IF(INDEX(Import.PLE,$K248,DM$16)&lt;=mediçao,BM248,0),0),PLE!$AA$28*BM248)</f>
        <v>0</v>
      </c>
      <c r="DN248" s="119">
        <f ca="1">IF($K248&lt;&gt;1,IF(ISNUMBER(INDEX(Import.PLE,$K248,DN$16)),IF(INDEX(Import.PLE,$K248,DN$16)&lt;=mediçao,BN248,0),0),PLE!$AA$28*BN248)</f>
        <v>0</v>
      </c>
      <c r="DO248" s="119">
        <f ca="1">IF($K248&lt;&gt;1,IF(ISNUMBER(INDEX(Import.PLE,$K248,DO$16)),IF(INDEX(Import.PLE,$K248,DO$16)&lt;=mediçao,BO248,0),0),PLE!$AA$28*BO248)</f>
        <v>0</v>
      </c>
      <c r="DP248" s="119">
        <f ca="1">IF($K248&lt;&gt;1,IF(ISNUMBER(INDEX(Import.PLE,$K248,DP$16)),IF(INDEX(Import.PLE,$K248,DP$16)&lt;=mediçao,BP248,0),0),PLE!$AA$28*BP248)</f>
        <v>0</v>
      </c>
      <c r="DQ248" s="119">
        <f ca="1">IF($K248&lt;&gt;1,IF(ISNUMBER(INDEX(Import.PLE,$K248,DQ$16)),IF(INDEX(Import.PLE,$K248,DQ$16)&lt;=mediçao,BQ248,0),0),PLE!$AA$28*BQ248)</f>
        <v>0</v>
      </c>
      <c r="DR248" s="119">
        <f ca="1">IF($K248&lt;&gt;1,IF(ISNUMBER(INDEX(Import.PLE,$K248,DR$16)),IF(INDEX(Import.PLE,$K248,DR$16)&lt;=mediçao,BR248,0),0),PLE!$AA$28*BR248)</f>
        <v>0</v>
      </c>
      <c r="DS248" s="119">
        <f ca="1">IF($K248&lt;&gt;1,IF(ISNUMBER(INDEX(Import.PLE,$K248,DS$16)),IF(INDEX(Import.PLE,$K248,DS$16)&lt;=mediçao,BS248,0),0),PLE!$AA$28*BS248)</f>
        <v>0</v>
      </c>
      <c r="DT248" s="119">
        <f ca="1">IF($K248&lt;&gt;1,IF(ISNUMBER(INDEX(Import.PLE,$K248,DT$16)),IF(INDEX(Import.PLE,$K248,DT$16)&lt;=mediçao,BT248,0),0),PLE!$AA$28*BT248)</f>
        <v>0</v>
      </c>
      <c r="DU248" s="119">
        <f ca="1">IF($K248&lt;&gt;1,IF(ISNUMBER(INDEX(Import.PLE,$K248,DU$16)),IF(INDEX(Import.PLE,$K248,DU$16)&lt;=mediçao,BU248,0),0),PLE!$AA$28*BU248)</f>
        <v>0</v>
      </c>
      <c r="DV248" s="119">
        <f ca="1">IF($K248&lt;&gt;1,IF(ISNUMBER(INDEX(Import.PLE,$K248,DV$16)),IF(INDEX(Import.PLE,$K248,DV$16)&lt;=mediçao,BV248,0),0),PLE!$AA$28*BV248)</f>
        <v>0</v>
      </c>
      <c r="DW248" s="119">
        <f ca="1">IF($K248&lt;&gt;1,IF(ISNUMBER(INDEX(Import.PLE,$K248,DW$16)),IF(INDEX(Import.PLE,$K248,DW$16)&lt;=mediçao,BW248,0),0),PLE!$AA$28*BW248)</f>
        <v>0</v>
      </c>
      <c r="DX248" s="119">
        <f ca="1">IF($K248&lt;&gt;1,IF(ISNUMBER(INDEX(Import.PLE,$K248,DX$16)),IF(INDEX(Import.PLE,$K248,DX$16)&lt;=mediçao,BX248,0),0),PLE!$AA$28*BX248)</f>
        <v>0</v>
      </c>
      <c r="DY248" s="119">
        <f ca="1">IF($K248&lt;&gt;1,IF(ISNUMBER(INDEX(Import.PLE,$K248,DY$16)),IF(INDEX(Import.PLE,$K248,DY$16)&lt;=mediçao,BY248,0),0),PLE!$AA$28*BY248)</f>
        <v>0</v>
      </c>
      <c r="DZ248" s="119">
        <f ca="1">IF($K248&lt;&gt;1,IF(ISNUMBER(INDEX(Import.PLE,$K248,DZ$16)),IF(INDEX(Import.PLE,$K248,DZ$16)&lt;=mediçao,BZ248,0),0),PLE!$AA$28*BZ248)</f>
        <v>0</v>
      </c>
      <c r="EA248" s="119">
        <f ca="1">IF($K248&lt;&gt;1,IF(ISNUMBER(INDEX(Import.PLE,$K248,EA$16)),IF(INDEX(Import.PLE,$K248,EA$16)&lt;=mediçao,CA248,0),0),PLE!$AA$28*CA248)</f>
        <v>0</v>
      </c>
      <c r="EB248" s="119">
        <f ca="1">IF($K248&lt;&gt;1,IF(ISNUMBER(INDEX(Import.PLE,$K248,EB$16)),IF(INDEX(Import.PLE,$K248,EB$16)&lt;=mediçao,CB248,0),0),PLE!$AA$28*CB248)</f>
        <v>0</v>
      </c>
      <c r="EC248" s="119">
        <f ca="1">IF($K248&lt;&gt;1,IF(ISNUMBER(INDEX(Import.PLE,$K248,EC$16)),IF(INDEX(Import.PLE,$K248,EC$16)&lt;=mediçao,CC248,0),0),PLE!$AA$28*CC248)</f>
        <v>0</v>
      </c>
      <c r="ED248" s="119">
        <f ca="1">IF($K248&lt;&gt;1,IF(ISNUMBER(INDEX(Import.PLE,$K248,ED$16)),IF(INDEX(Import.PLE,$K248,ED$16)&lt;=mediçao,CD248,0),0),PLE!$AA$28*CD248)</f>
        <v>0</v>
      </c>
      <c r="EE248" s="119">
        <f ca="1">IF($K248&lt;&gt;1,IF(ISNUMBER(INDEX(Import.PLE,$K248,EE$16)),IF(INDEX(Import.PLE,$K248,EE$16)&lt;=mediçao,CE248,0),0),PLE!$AA$28*CE248)</f>
        <v>0</v>
      </c>
      <c r="EF248" s="119">
        <f ca="1">IF($K248&lt;&gt;1,IF(ISNUMBER(INDEX(Import.PLE,$K248,EF$16)),IF(INDEX(Import.PLE,$K248,EF$16)&lt;=mediçao,CF248,0),0),PLE!$AA$28*CF248)</f>
        <v>0</v>
      </c>
      <c r="EG248" s="119">
        <f ca="1">IF($K248&lt;&gt;1,IF(ISNUMBER(INDEX(Import.PLE,$K248,EG$16)),IF(INDEX(Import.PLE,$K248,EG$16)&lt;=mediçao,CG248,0),0),PLE!$AA$28*CG248)</f>
        <v>0</v>
      </c>
      <c r="EH248" s="119">
        <f ca="1">IF($K248&lt;&gt;1,IF(ISNUMBER(INDEX(Import.PLE,$K248,EH$16)),IF(INDEX(Import.PLE,$K248,EH$16)&lt;=mediçao,CH248,0),0),PLE!$AA$28*CH248)</f>
        <v>0</v>
      </c>
      <c r="EI248" s="119">
        <f ca="1">IF($K248&lt;&gt;1,IF(ISNUMBER(INDEX(Import.PLE,$K248,EI$16)),IF(INDEX(Import.PLE,$K248,EI$16)&lt;=mediçao,CI248,0),0),PLE!$AA$28*CI248)</f>
        <v>0</v>
      </c>
      <c r="EJ248" s="119">
        <f ca="1">IF($K248&lt;&gt;1,IF(ISNUMBER(INDEX(Import.PLE,$K248,EJ$16)),IF(INDEX(Import.PLE,$K248,EJ$16)&lt;=mediçao,CJ248,0),0),PLE!$AA$28*CJ248)</f>
        <v>0</v>
      </c>
      <c r="EK248" s="119">
        <f ca="1">IF($K248&lt;&gt;1,IF(ISNUMBER(INDEX(Import.PLE,$K248,EK$16)),IF(INDEX(Import.PLE,$K248,EK$16)&lt;=mediçao,CK248,0),0),PLE!$AA$28*CK248)</f>
        <v>0</v>
      </c>
      <c r="EL248" s="119">
        <f ca="1">IF($K248&lt;&gt;1,IF(ISNUMBER(INDEX(Import.PLE,$K248,EL$16)),IF(INDEX(Import.PLE,$K248,EL$16)&lt;=mediçao,CL248,0),0),PLE!$AA$28*CL248)</f>
        <v>0</v>
      </c>
      <c r="EM248" s="119">
        <f ca="1">IF($K248&lt;&gt;1,IF(ISNUMBER(INDEX(Import.PLE,$K248,EM$16)),IF(INDEX(Import.PLE,$K248,EM$16)&lt;=mediçao,CM248,0),0),PLE!$AA$28*CM248)</f>
        <v>0</v>
      </c>
      <c r="EN248" s="119">
        <f ca="1">IF($K248&lt;&gt;1,IF(ISNUMBER(INDEX(Import.PLE,$K248,EN$16)),IF(INDEX(Import.PLE,$K248,EN$16)&lt;=mediçao,CN248,0),0),PLE!$AA$28*CN248)</f>
        <v>0</v>
      </c>
      <c r="EO248" s="119">
        <f ca="1">IF($K248&lt;&gt;1,IF(ISNUMBER(INDEX(Import.PLE,$K248,EO$16)),IF(INDEX(Import.PLE,$K248,EO$16)&lt;=mediçao,CO248,0),0),PLE!$AA$28*CO248)</f>
        <v>0</v>
      </c>
      <c r="EP248" s="119">
        <f ca="1">IF($K248&lt;&gt;1,IF(ISNUMBER(INDEX(Import.PLE,$K248,EP$16)),IF(INDEX(Import.PLE,$K248,EP$16)&lt;=mediçao,CP248,0),0),PLE!$AA$28*CP248)</f>
        <v>0</v>
      </c>
      <c r="EQ248" s="119">
        <f ca="1">IF($K248&lt;&gt;1,IF(ISNUMBER(INDEX(Import.PLE,$K248,EQ$16)),IF(INDEX(Import.PLE,$K248,EQ$16)&lt;=mediçao,CQ248,0),0),PLE!$AA$28*CQ248)</f>
        <v>0</v>
      </c>
      <c r="ER248" s="119">
        <f ca="1">IF($K248&lt;&gt;1,IF(ISNUMBER(INDEX(Import.PLE,$K248,ER$16)),IF(INDEX(Import.PLE,$K248,ER$16)&lt;=mediçao,CR248,0),0),PLE!$AA$28*CR248)</f>
        <v>0</v>
      </c>
      <c r="ES248" s="119">
        <f ca="1">IF($K248&lt;&gt;1,IF(ISNUMBER(INDEX(Import.PLE,$K248,ES$16)),IF(INDEX(Import.PLE,$K248,ES$16)&lt;=mediçao,CS248,0),0),PLE!$AA$28*CS248)</f>
        <v>0</v>
      </c>
      <c r="ET248" s="119">
        <f ca="1">IF($K248&lt;&gt;1,IF(ISNUMBER(INDEX(Import.PLE,$K248,ET$16)),IF(INDEX(Import.PLE,$K248,ET$16)&lt;=mediçao,CT248,0),0),PLE!$AA$28*CT248)</f>
        <v>0</v>
      </c>
      <c r="EU248" s="119">
        <f ca="1">IF($K248&lt;&gt;1,IF(ISNUMBER(INDEX(Import.PLE,$K248,EU$16)),IF(INDEX(Import.PLE,$K248,EU$16)&lt;=mediçao,CU248,0),0),PLE!$AA$28*CU248)</f>
        <v>0</v>
      </c>
      <c r="EV248" s="119">
        <f ca="1">IF($K248&lt;&gt;1,IF(ISNUMBER(INDEX(Import.PLE,$K248,EV$16)),IF(INDEX(Import.PLE,$K248,EV$16)&lt;=mediçao,CV248,0),0),PLE!$AA$28*CV248)</f>
        <v>0</v>
      </c>
      <c r="EW248" s="119">
        <f ca="1">IF($K248&lt;&gt;1,IF(ISNUMBER(INDEX(Import.PLE,$K248,EW$16)),IF(INDEX(Import.PLE,$K248,EW$16)&lt;=mediçao,CW248,0),0),PLE!$AA$28*CW248)</f>
        <v>0</v>
      </c>
      <c r="EX248" s="119">
        <f ca="1">IF($K248&lt;&gt;1,IF(ISNUMBER(INDEX(Import.PLE,$K248,EX$16)),IF(INDEX(Import.PLE,$K248,EX$16)&lt;=mediçao,CX248,0),0),PLE!$AA$28*CX248)</f>
        <v>0</v>
      </c>
      <c r="EY248" s="119">
        <f ca="1">IF($K248&lt;&gt;1,IF(ISNUMBER(INDEX(Import.PLE,$K248,EY$16)),IF(INDEX(Import.PLE,$K248,EY$16)&lt;=mediçao,CY248,0),0),PLE!$AA$28*CY248)</f>
        <v>0</v>
      </c>
      <c r="EZ248" s="119">
        <f ca="1">IF($K248&lt;&gt;1,IF(ISNUMBER(INDEX(Import.PLE,$K248,EZ$16)),IF(INDEX(Import.PLE,$K248,EZ$16)&lt;=mediçao,CZ248,0),0),PLE!$AA$28*CZ248)</f>
        <v>0</v>
      </c>
      <c r="FA248" s="119">
        <f ca="1">IF($K248&lt;&gt;1,IF(ISNUMBER(INDEX(Import.PLE,$K248,FA$16)),IF(INDEX(Import.PLE,$K248,FA$16)&lt;=mediçao,DA248,0),0),PLE!$AA$28*DA248)</f>
        <v>0</v>
      </c>
      <c r="FB248" s="119">
        <f ca="1">IF($K248&lt;&gt;1,IF(ISNUMBER(INDEX(Import.PLE,$K248,FB$16)),IF(INDEX(Import.PLE,$K248,FB$16)&lt;=mediçao,DB248,0),0),PLE!$AA$28*DB248)</f>
        <v>0</v>
      </c>
      <c r="FC248" s="119">
        <f ca="1">IF($K248&lt;&gt;1,IF(ISNUMBER(INDEX(Import.PLE,$K248,FC$16)),IF(INDEX(Import.PLE,$K248,FC$16)&lt;=mediçao,DC248,0),0),PLE!$AA$28*DC248)</f>
        <v>0</v>
      </c>
      <c r="FD248" s="119">
        <f ca="1">IF($K248&lt;&gt;1,IF(ISNUMBER(INDEX(Import.PLE,$K248,FD$16)),IF(INDEX(Import.PLE,$K248,FD$16)&lt;=mediçao,DD248,0),0),PLE!$AA$28*DD248)</f>
        <v>0</v>
      </c>
      <c r="FE248" s="119">
        <f ca="1">IF($K248&lt;&gt;1,IF(ISNUMBER(INDEX(Import.PLE,$K248,FE$16)),IF(INDEX(Import.PLE,$K248,FE$16)&lt;=mediçao,DE248,0),0),PLE!$AA$28*DE248)</f>
        <v>0</v>
      </c>
      <c r="FF248" s="119">
        <f ca="1">IF($K248&lt;&gt;1,IF(ISNUMBER(INDEX(Import.PLE,$K248,FF$16)),IF(INDEX(Import.PLE,$K248,FF$16)&lt;=mediçao,DF248,0),0),PLE!$AA$28*DF248)</f>
        <v>0</v>
      </c>
      <c r="FG248" s="119">
        <f ca="1">IF($K248&lt;&gt;1,IF(ISNUMBER(INDEX(Import.PLE,$K248,FG$16)),IF(INDEX(Import.PLE,$K248,FG$16)&lt;=mediçao,DG248,0),0),PLE!$AA$28*DG248)</f>
        <v>0</v>
      </c>
      <c r="FH248" s="119">
        <f ca="1">IF($K248&lt;&gt;1,IF(ISNUMBER(INDEX(Import.PLE,$K248,FH$16)),IF(INDEX(Import.PLE,$K248,FH$16)&lt;=mediçao,DH248,0),0),PLE!$AA$28*DH248)</f>
        <v>0</v>
      </c>
      <c r="FI248" s="119">
        <f ca="1">IF($K248&lt;&gt;1,IF(ISNUMBER(INDEX(Import.PLE,$K248,FI$16)),IF(INDEX(Import.PLE,$K248,FI$16)&lt;=mediçao,DI248,0),0),PLE!$AA$28*DI248)</f>
        <v>0</v>
      </c>
      <c r="FJ248" s="119">
        <f ca="1">IF($K248&lt;&gt;1,IF(ISNUMBER(INDEX(Import.PLE,$K248,FJ$16)),IF(INDEX(Import.PLE,$K248,FJ$16)&lt;=mediçao,DJ248,0),0),PLE!$AA$28*DJ248)</f>
        <v>0</v>
      </c>
    </row>
    <row r="249" spans="2:166" s="88" customFormat="1" ht="10.5" x14ac:dyDescent="0.35">
      <c r="B249" s="118">
        <f t="shared" ca="1" si="3"/>
        <v>232</v>
      </c>
      <c r="C249" s="83" t="str">
        <f t="shared" si="62"/>
        <v>Nível</v>
      </c>
      <c r="D249" s="138" t="s">
        <v>615</v>
      </c>
      <c r="E249" s="139" t="s">
        <v>616</v>
      </c>
      <c r="F249" s="137"/>
      <c r="G249" s="174" t="str">
        <f t="shared" si="63"/>
        <v/>
      </c>
      <c r="H249" s="175" t="str">
        <f t="shared" si="64"/>
        <v/>
      </c>
      <c r="I249" s="176">
        <v>5514.02</v>
      </c>
      <c r="J249" s="86"/>
      <c r="K249" s="168" t="str">
        <f>deactivatedados.form1</f>
        <v/>
      </c>
      <c r="L249" s="167"/>
      <c r="M249" s="87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  <c r="AA249" s="181"/>
      <c r="AB249" s="181"/>
      <c r="AC249" s="181"/>
      <c r="AD249" s="181"/>
      <c r="AE249" s="181"/>
      <c r="AF249" s="181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1"/>
      <c r="AT249" s="181"/>
      <c r="AU249" s="181"/>
      <c r="AV249" s="181"/>
      <c r="AW249" s="181"/>
      <c r="AX249" s="181"/>
      <c r="AY249" s="181"/>
      <c r="AZ249" s="181"/>
      <c r="BA249" s="181"/>
      <c r="BB249" s="181"/>
      <c r="BC249" s="181"/>
      <c r="BD249" s="181"/>
      <c r="BE249" s="181"/>
      <c r="BF249" s="181"/>
      <c r="BG249" s="181"/>
      <c r="BH249" s="181"/>
      <c r="BI249" s="181"/>
      <c r="BJ249" s="181"/>
      <c r="BK249" s="181"/>
      <c r="BM249" s="119">
        <f t="shared" si="65"/>
        <v>0</v>
      </c>
      <c r="BN249" s="119">
        <f t="shared" si="66"/>
        <v>0</v>
      </c>
      <c r="BO249" s="119">
        <f t="shared" si="67"/>
        <v>0</v>
      </c>
      <c r="BP249" s="119">
        <f t="shared" si="68"/>
        <v>0</v>
      </c>
      <c r="BQ249" s="119">
        <f t="shared" si="69"/>
        <v>0</v>
      </c>
      <c r="BR249" s="119">
        <f t="shared" si="70"/>
        <v>0</v>
      </c>
      <c r="BS249" s="119">
        <f t="shared" si="71"/>
        <v>0</v>
      </c>
      <c r="BT249" s="119">
        <f t="shared" si="72"/>
        <v>0</v>
      </c>
      <c r="BU249" s="119">
        <f t="shared" si="73"/>
        <v>0</v>
      </c>
      <c r="BV249" s="119">
        <f t="shared" si="74"/>
        <v>0</v>
      </c>
      <c r="BW249" s="119">
        <f t="shared" si="75"/>
        <v>0</v>
      </c>
      <c r="BX249" s="119">
        <f t="shared" si="76"/>
        <v>0</v>
      </c>
      <c r="BY249" s="119">
        <f t="shared" si="77"/>
        <v>0</v>
      </c>
      <c r="BZ249" s="119">
        <f t="shared" si="78"/>
        <v>0</v>
      </c>
      <c r="CA249" s="119">
        <f t="shared" si="79"/>
        <v>0</v>
      </c>
      <c r="CB249" s="119">
        <f t="shared" si="80"/>
        <v>0</v>
      </c>
      <c r="CC249" s="119">
        <f t="shared" si="81"/>
        <v>0</v>
      </c>
      <c r="CD249" s="119">
        <f t="shared" si="82"/>
        <v>0</v>
      </c>
      <c r="CE249" s="119">
        <f t="shared" si="83"/>
        <v>0</v>
      </c>
      <c r="CF249" s="119">
        <f t="shared" si="84"/>
        <v>0</v>
      </c>
      <c r="CG249" s="119">
        <f t="shared" si="85"/>
        <v>0</v>
      </c>
      <c r="CH249" s="119">
        <f t="shared" si="86"/>
        <v>0</v>
      </c>
      <c r="CI249" s="119">
        <f t="shared" si="87"/>
        <v>0</v>
      </c>
      <c r="CJ249" s="119">
        <f t="shared" si="88"/>
        <v>0</v>
      </c>
      <c r="CK249" s="119">
        <f t="shared" si="89"/>
        <v>0</v>
      </c>
      <c r="CL249" s="119">
        <f t="shared" si="90"/>
        <v>0</v>
      </c>
      <c r="CM249" s="119">
        <f t="shared" si="91"/>
        <v>0</v>
      </c>
      <c r="CN249" s="119">
        <f t="shared" si="92"/>
        <v>0</v>
      </c>
      <c r="CO249" s="119">
        <f t="shared" si="93"/>
        <v>0</v>
      </c>
      <c r="CP249" s="119">
        <f t="shared" si="94"/>
        <v>0</v>
      </c>
      <c r="CQ249" s="119">
        <f t="shared" si="95"/>
        <v>0</v>
      </c>
      <c r="CR249" s="119">
        <f t="shared" si="96"/>
        <v>0</v>
      </c>
      <c r="CS249" s="119">
        <f t="shared" si="97"/>
        <v>0</v>
      </c>
      <c r="CT249" s="119">
        <f t="shared" si="98"/>
        <v>0</v>
      </c>
      <c r="CU249" s="119">
        <f t="shared" si="99"/>
        <v>0</v>
      </c>
      <c r="CV249" s="119">
        <f t="shared" si="100"/>
        <v>0</v>
      </c>
      <c r="CW249" s="119">
        <f t="shared" si="101"/>
        <v>0</v>
      </c>
      <c r="CX249" s="119">
        <f t="shared" si="102"/>
        <v>0</v>
      </c>
      <c r="CY249" s="119">
        <f t="shared" si="103"/>
        <v>0</v>
      </c>
      <c r="CZ249" s="119">
        <f t="shared" si="104"/>
        <v>0</v>
      </c>
      <c r="DA249" s="119">
        <f t="shared" si="105"/>
        <v>0</v>
      </c>
      <c r="DB249" s="119">
        <f t="shared" si="106"/>
        <v>0</v>
      </c>
      <c r="DC249" s="119">
        <f t="shared" si="107"/>
        <v>0</v>
      </c>
      <c r="DD249" s="119">
        <f t="shared" si="108"/>
        <v>0</v>
      </c>
      <c r="DE249" s="119">
        <f t="shared" si="109"/>
        <v>0</v>
      </c>
      <c r="DF249" s="119">
        <f t="shared" si="110"/>
        <v>0</v>
      </c>
      <c r="DG249" s="119">
        <f t="shared" si="111"/>
        <v>0</v>
      </c>
      <c r="DH249" s="119">
        <f t="shared" si="112"/>
        <v>0</v>
      </c>
      <c r="DI249" s="119">
        <f t="shared" si="113"/>
        <v>0</v>
      </c>
      <c r="DJ249" s="119">
        <f t="shared" si="114"/>
        <v>0</v>
      </c>
      <c r="DK249" s="126" t="str">
        <f t="shared" si="115"/>
        <v>2</v>
      </c>
      <c r="DL249" s="126">
        <f t="shared" ca="1" si="116"/>
        <v>0</v>
      </c>
      <c r="DM249" s="119">
        <f ca="1">IF($K249&lt;&gt;1,IF(ISNUMBER(INDEX(Import.PLE,$K249,DM$16)),IF(INDEX(Import.PLE,$K249,DM$16)&lt;=mediçao,BM249,0),0),PLE!$AA$28*BM249)</f>
        <v>0</v>
      </c>
      <c r="DN249" s="119">
        <f ca="1">IF($K249&lt;&gt;1,IF(ISNUMBER(INDEX(Import.PLE,$K249,DN$16)),IF(INDEX(Import.PLE,$K249,DN$16)&lt;=mediçao,BN249,0),0),PLE!$AA$28*BN249)</f>
        <v>0</v>
      </c>
      <c r="DO249" s="119">
        <f ca="1">IF($K249&lt;&gt;1,IF(ISNUMBER(INDEX(Import.PLE,$K249,DO$16)),IF(INDEX(Import.PLE,$K249,DO$16)&lt;=mediçao,BO249,0),0),PLE!$AA$28*BO249)</f>
        <v>0</v>
      </c>
      <c r="DP249" s="119">
        <f ca="1">IF($K249&lt;&gt;1,IF(ISNUMBER(INDEX(Import.PLE,$K249,DP$16)),IF(INDEX(Import.PLE,$K249,DP$16)&lt;=mediçao,BP249,0),0),PLE!$AA$28*BP249)</f>
        <v>0</v>
      </c>
      <c r="DQ249" s="119">
        <f ca="1">IF($K249&lt;&gt;1,IF(ISNUMBER(INDEX(Import.PLE,$K249,DQ$16)),IF(INDEX(Import.PLE,$K249,DQ$16)&lt;=mediçao,BQ249,0),0),PLE!$AA$28*BQ249)</f>
        <v>0</v>
      </c>
      <c r="DR249" s="119">
        <f ca="1">IF($K249&lt;&gt;1,IF(ISNUMBER(INDEX(Import.PLE,$K249,DR$16)),IF(INDEX(Import.PLE,$K249,DR$16)&lt;=mediçao,BR249,0),0),PLE!$AA$28*BR249)</f>
        <v>0</v>
      </c>
      <c r="DS249" s="119">
        <f ca="1">IF($K249&lt;&gt;1,IF(ISNUMBER(INDEX(Import.PLE,$K249,DS$16)),IF(INDEX(Import.PLE,$K249,DS$16)&lt;=mediçao,BS249,0),0),PLE!$AA$28*BS249)</f>
        <v>0</v>
      </c>
      <c r="DT249" s="119">
        <f ca="1">IF($K249&lt;&gt;1,IF(ISNUMBER(INDEX(Import.PLE,$K249,DT$16)),IF(INDEX(Import.PLE,$K249,DT$16)&lt;=mediçao,BT249,0),0),PLE!$AA$28*BT249)</f>
        <v>0</v>
      </c>
      <c r="DU249" s="119">
        <f ca="1">IF($K249&lt;&gt;1,IF(ISNUMBER(INDEX(Import.PLE,$K249,DU$16)),IF(INDEX(Import.PLE,$K249,DU$16)&lt;=mediçao,BU249,0),0),PLE!$AA$28*BU249)</f>
        <v>0</v>
      </c>
      <c r="DV249" s="119">
        <f ca="1">IF($K249&lt;&gt;1,IF(ISNUMBER(INDEX(Import.PLE,$K249,DV$16)),IF(INDEX(Import.PLE,$K249,DV$16)&lt;=mediçao,BV249,0),0),PLE!$AA$28*BV249)</f>
        <v>0</v>
      </c>
      <c r="DW249" s="119">
        <f ca="1">IF($K249&lt;&gt;1,IF(ISNUMBER(INDEX(Import.PLE,$K249,DW$16)),IF(INDEX(Import.PLE,$K249,DW$16)&lt;=mediçao,BW249,0),0),PLE!$AA$28*BW249)</f>
        <v>0</v>
      </c>
      <c r="DX249" s="119">
        <f ca="1">IF($K249&lt;&gt;1,IF(ISNUMBER(INDEX(Import.PLE,$K249,DX$16)),IF(INDEX(Import.PLE,$K249,DX$16)&lt;=mediçao,BX249,0),0),PLE!$AA$28*BX249)</f>
        <v>0</v>
      </c>
      <c r="DY249" s="119">
        <f ca="1">IF($K249&lt;&gt;1,IF(ISNUMBER(INDEX(Import.PLE,$K249,DY$16)),IF(INDEX(Import.PLE,$K249,DY$16)&lt;=mediçao,BY249,0),0),PLE!$AA$28*BY249)</f>
        <v>0</v>
      </c>
      <c r="DZ249" s="119">
        <f ca="1">IF($K249&lt;&gt;1,IF(ISNUMBER(INDEX(Import.PLE,$K249,DZ$16)),IF(INDEX(Import.PLE,$K249,DZ$16)&lt;=mediçao,BZ249,0),0),PLE!$AA$28*BZ249)</f>
        <v>0</v>
      </c>
      <c r="EA249" s="119">
        <f ca="1">IF($K249&lt;&gt;1,IF(ISNUMBER(INDEX(Import.PLE,$K249,EA$16)),IF(INDEX(Import.PLE,$K249,EA$16)&lt;=mediçao,CA249,0),0),PLE!$AA$28*CA249)</f>
        <v>0</v>
      </c>
      <c r="EB249" s="119">
        <f ca="1">IF($K249&lt;&gt;1,IF(ISNUMBER(INDEX(Import.PLE,$K249,EB$16)),IF(INDEX(Import.PLE,$K249,EB$16)&lt;=mediçao,CB249,0),0),PLE!$AA$28*CB249)</f>
        <v>0</v>
      </c>
      <c r="EC249" s="119">
        <f ca="1">IF($K249&lt;&gt;1,IF(ISNUMBER(INDEX(Import.PLE,$K249,EC$16)),IF(INDEX(Import.PLE,$K249,EC$16)&lt;=mediçao,CC249,0),0),PLE!$AA$28*CC249)</f>
        <v>0</v>
      </c>
      <c r="ED249" s="119">
        <f ca="1">IF($K249&lt;&gt;1,IF(ISNUMBER(INDEX(Import.PLE,$K249,ED$16)),IF(INDEX(Import.PLE,$K249,ED$16)&lt;=mediçao,CD249,0),0),PLE!$AA$28*CD249)</f>
        <v>0</v>
      </c>
      <c r="EE249" s="119">
        <f ca="1">IF($K249&lt;&gt;1,IF(ISNUMBER(INDEX(Import.PLE,$K249,EE$16)),IF(INDEX(Import.PLE,$K249,EE$16)&lt;=mediçao,CE249,0),0),PLE!$AA$28*CE249)</f>
        <v>0</v>
      </c>
      <c r="EF249" s="119">
        <f ca="1">IF($K249&lt;&gt;1,IF(ISNUMBER(INDEX(Import.PLE,$K249,EF$16)),IF(INDEX(Import.PLE,$K249,EF$16)&lt;=mediçao,CF249,0),0),PLE!$AA$28*CF249)</f>
        <v>0</v>
      </c>
      <c r="EG249" s="119">
        <f ca="1">IF($K249&lt;&gt;1,IF(ISNUMBER(INDEX(Import.PLE,$K249,EG$16)),IF(INDEX(Import.PLE,$K249,EG$16)&lt;=mediçao,CG249,0),0),PLE!$AA$28*CG249)</f>
        <v>0</v>
      </c>
      <c r="EH249" s="119">
        <f ca="1">IF($K249&lt;&gt;1,IF(ISNUMBER(INDEX(Import.PLE,$K249,EH$16)),IF(INDEX(Import.PLE,$K249,EH$16)&lt;=mediçao,CH249,0),0),PLE!$AA$28*CH249)</f>
        <v>0</v>
      </c>
      <c r="EI249" s="119">
        <f ca="1">IF($K249&lt;&gt;1,IF(ISNUMBER(INDEX(Import.PLE,$K249,EI$16)),IF(INDEX(Import.PLE,$K249,EI$16)&lt;=mediçao,CI249,0),0),PLE!$AA$28*CI249)</f>
        <v>0</v>
      </c>
      <c r="EJ249" s="119">
        <f ca="1">IF($K249&lt;&gt;1,IF(ISNUMBER(INDEX(Import.PLE,$K249,EJ$16)),IF(INDEX(Import.PLE,$K249,EJ$16)&lt;=mediçao,CJ249,0),0),PLE!$AA$28*CJ249)</f>
        <v>0</v>
      </c>
      <c r="EK249" s="119">
        <f ca="1">IF($K249&lt;&gt;1,IF(ISNUMBER(INDEX(Import.PLE,$K249,EK$16)),IF(INDEX(Import.PLE,$K249,EK$16)&lt;=mediçao,CK249,0),0),PLE!$AA$28*CK249)</f>
        <v>0</v>
      </c>
      <c r="EL249" s="119">
        <f ca="1">IF($K249&lt;&gt;1,IF(ISNUMBER(INDEX(Import.PLE,$K249,EL$16)),IF(INDEX(Import.PLE,$K249,EL$16)&lt;=mediçao,CL249,0),0),PLE!$AA$28*CL249)</f>
        <v>0</v>
      </c>
      <c r="EM249" s="119">
        <f ca="1">IF($K249&lt;&gt;1,IF(ISNUMBER(INDEX(Import.PLE,$K249,EM$16)),IF(INDEX(Import.PLE,$K249,EM$16)&lt;=mediçao,CM249,0),0),PLE!$AA$28*CM249)</f>
        <v>0</v>
      </c>
      <c r="EN249" s="119">
        <f ca="1">IF($K249&lt;&gt;1,IF(ISNUMBER(INDEX(Import.PLE,$K249,EN$16)),IF(INDEX(Import.PLE,$K249,EN$16)&lt;=mediçao,CN249,0),0),PLE!$AA$28*CN249)</f>
        <v>0</v>
      </c>
      <c r="EO249" s="119">
        <f ca="1">IF($K249&lt;&gt;1,IF(ISNUMBER(INDEX(Import.PLE,$K249,EO$16)),IF(INDEX(Import.PLE,$K249,EO$16)&lt;=mediçao,CO249,0),0),PLE!$AA$28*CO249)</f>
        <v>0</v>
      </c>
      <c r="EP249" s="119">
        <f ca="1">IF($K249&lt;&gt;1,IF(ISNUMBER(INDEX(Import.PLE,$K249,EP$16)),IF(INDEX(Import.PLE,$K249,EP$16)&lt;=mediçao,CP249,0),0),PLE!$AA$28*CP249)</f>
        <v>0</v>
      </c>
      <c r="EQ249" s="119">
        <f ca="1">IF($K249&lt;&gt;1,IF(ISNUMBER(INDEX(Import.PLE,$K249,EQ$16)),IF(INDEX(Import.PLE,$K249,EQ$16)&lt;=mediçao,CQ249,0),0),PLE!$AA$28*CQ249)</f>
        <v>0</v>
      </c>
      <c r="ER249" s="119">
        <f ca="1">IF($K249&lt;&gt;1,IF(ISNUMBER(INDEX(Import.PLE,$K249,ER$16)),IF(INDEX(Import.PLE,$K249,ER$16)&lt;=mediçao,CR249,0),0),PLE!$AA$28*CR249)</f>
        <v>0</v>
      </c>
      <c r="ES249" s="119">
        <f ca="1">IF($K249&lt;&gt;1,IF(ISNUMBER(INDEX(Import.PLE,$K249,ES$16)),IF(INDEX(Import.PLE,$K249,ES$16)&lt;=mediçao,CS249,0),0),PLE!$AA$28*CS249)</f>
        <v>0</v>
      </c>
      <c r="ET249" s="119">
        <f ca="1">IF($K249&lt;&gt;1,IF(ISNUMBER(INDEX(Import.PLE,$K249,ET$16)),IF(INDEX(Import.PLE,$K249,ET$16)&lt;=mediçao,CT249,0),0),PLE!$AA$28*CT249)</f>
        <v>0</v>
      </c>
      <c r="EU249" s="119">
        <f ca="1">IF($K249&lt;&gt;1,IF(ISNUMBER(INDEX(Import.PLE,$K249,EU$16)),IF(INDEX(Import.PLE,$K249,EU$16)&lt;=mediçao,CU249,0),0),PLE!$AA$28*CU249)</f>
        <v>0</v>
      </c>
      <c r="EV249" s="119">
        <f ca="1">IF($K249&lt;&gt;1,IF(ISNUMBER(INDEX(Import.PLE,$K249,EV$16)),IF(INDEX(Import.PLE,$K249,EV$16)&lt;=mediçao,CV249,0),0),PLE!$AA$28*CV249)</f>
        <v>0</v>
      </c>
      <c r="EW249" s="119">
        <f ca="1">IF($K249&lt;&gt;1,IF(ISNUMBER(INDEX(Import.PLE,$K249,EW$16)),IF(INDEX(Import.PLE,$K249,EW$16)&lt;=mediçao,CW249,0),0),PLE!$AA$28*CW249)</f>
        <v>0</v>
      </c>
      <c r="EX249" s="119">
        <f ca="1">IF($K249&lt;&gt;1,IF(ISNUMBER(INDEX(Import.PLE,$K249,EX$16)),IF(INDEX(Import.PLE,$K249,EX$16)&lt;=mediçao,CX249,0),0),PLE!$AA$28*CX249)</f>
        <v>0</v>
      </c>
      <c r="EY249" s="119">
        <f ca="1">IF($K249&lt;&gt;1,IF(ISNUMBER(INDEX(Import.PLE,$K249,EY$16)),IF(INDEX(Import.PLE,$K249,EY$16)&lt;=mediçao,CY249,0),0),PLE!$AA$28*CY249)</f>
        <v>0</v>
      </c>
      <c r="EZ249" s="119">
        <f ca="1">IF($K249&lt;&gt;1,IF(ISNUMBER(INDEX(Import.PLE,$K249,EZ$16)),IF(INDEX(Import.PLE,$K249,EZ$16)&lt;=mediçao,CZ249,0),0),PLE!$AA$28*CZ249)</f>
        <v>0</v>
      </c>
      <c r="FA249" s="119">
        <f ca="1">IF($K249&lt;&gt;1,IF(ISNUMBER(INDEX(Import.PLE,$K249,FA$16)),IF(INDEX(Import.PLE,$K249,FA$16)&lt;=mediçao,DA249,0),0),PLE!$AA$28*DA249)</f>
        <v>0</v>
      </c>
      <c r="FB249" s="119">
        <f ca="1">IF($K249&lt;&gt;1,IF(ISNUMBER(INDEX(Import.PLE,$K249,FB$16)),IF(INDEX(Import.PLE,$K249,FB$16)&lt;=mediçao,DB249,0),0),PLE!$AA$28*DB249)</f>
        <v>0</v>
      </c>
      <c r="FC249" s="119">
        <f ca="1">IF($K249&lt;&gt;1,IF(ISNUMBER(INDEX(Import.PLE,$K249,FC$16)),IF(INDEX(Import.PLE,$K249,FC$16)&lt;=mediçao,DC249,0),0),PLE!$AA$28*DC249)</f>
        <v>0</v>
      </c>
      <c r="FD249" s="119">
        <f ca="1">IF($K249&lt;&gt;1,IF(ISNUMBER(INDEX(Import.PLE,$K249,FD$16)),IF(INDEX(Import.PLE,$K249,FD$16)&lt;=mediçao,DD249,0),0),PLE!$AA$28*DD249)</f>
        <v>0</v>
      </c>
      <c r="FE249" s="119">
        <f ca="1">IF($K249&lt;&gt;1,IF(ISNUMBER(INDEX(Import.PLE,$K249,FE$16)),IF(INDEX(Import.PLE,$K249,FE$16)&lt;=mediçao,DE249,0),0),PLE!$AA$28*DE249)</f>
        <v>0</v>
      </c>
      <c r="FF249" s="119">
        <f ca="1">IF($K249&lt;&gt;1,IF(ISNUMBER(INDEX(Import.PLE,$K249,FF$16)),IF(INDEX(Import.PLE,$K249,FF$16)&lt;=mediçao,DF249,0),0),PLE!$AA$28*DF249)</f>
        <v>0</v>
      </c>
      <c r="FG249" s="119">
        <f ca="1">IF($K249&lt;&gt;1,IF(ISNUMBER(INDEX(Import.PLE,$K249,FG$16)),IF(INDEX(Import.PLE,$K249,FG$16)&lt;=mediçao,DG249,0),0),PLE!$AA$28*DG249)</f>
        <v>0</v>
      </c>
      <c r="FH249" s="119">
        <f ca="1">IF($K249&lt;&gt;1,IF(ISNUMBER(INDEX(Import.PLE,$K249,FH$16)),IF(INDEX(Import.PLE,$K249,FH$16)&lt;=mediçao,DH249,0),0),PLE!$AA$28*DH249)</f>
        <v>0</v>
      </c>
      <c r="FI249" s="119">
        <f ca="1">IF($K249&lt;&gt;1,IF(ISNUMBER(INDEX(Import.PLE,$K249,FI$16)),IF(INDEX(Import.PLE,$K249,FI$16)&lt;=mediçao,DI249,0),0),PLE!$AA$28*DI249)</f>
        <v>0</v>
      </c>
      <c r="FJ249" s="119">
        <f ca="1">IF($K249&lt;&gt;1,IF(ISNUMBER(INDEX(Import.PLE,$K249,FJ$16)),IF(INDEX(Import.PLE,$K249,FJ$16)&lt;=mediçao,DJ249,0),0),PLE!$AA$28*DJ249)</f>
        <v>0</v>
      </c>
    </row>
    <row r="250" spans="2:166" s="88" customFormat="1" ht="11.25" customHeight="1" x14ac:dyDescent="0.35">
      <c r="B250" s="118">
        <f t="shared" ca="1" si="3"/>
        <v>233</v>
      </c>
      <c r="C250" s="83" t="str">
        <f t="shared" si="62"/>
        <v>Serviço</v>
      </c>
      <c r="D250" s="138" t="s">
        <v>617</v>
      </c>
      <c r="E250" s="139" t="s">
        <v>218</v>
      </c>
      <c r="F250" s="137" t="s">
        <v>210</v>
      </c>
      <c r="G250" s="174">
        <f t="shared" si="63"/>
        <v>13.75</v>
      </c>
      <c r="H250" s="175">
        <f t="shared" si="64"/>
        <v>58.69018181818182</v>
      </c>
      <c r="I250" s="176">
        <v>806.99</v>
      </c>
      <c r="J250" s="86"/>
      <c r="K250" s="168">
        <f>deactivatedados.form1</f>
        <v>28</v>
      </c>
      <c r="L250" s="167" t="s">
        <v>728</v>
      </c>
      <c r="M250" s="87"/>
      <c r="N250" s="181">
        <v>13.75</v>
      </c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181"/>
      <c r="AF250" s="181"/>
      <c r="AG250" s="181"/>
      <c r="AH250" s="181"/>
      <c r="AI250" s="181"/>
      <c r="AJ250" s="181"/>
      <c r="AK250" s="181"/>
      <c r="AL250" s="181"/>
      <c r="AM250" s="181"/>
      <c r="AN250" s="181"/>
      <c r="AO250" s="181"/>
      <c r="AP250" s="181"/>
      <c r="AQ250" s="181"/>
      <c r="AR250" s="181"/>
      <c r="AS250" s="181"/>
      <c r="AT250" s="181"/>
      <c r="AU250" s="181"/>
      <c r="AV250" s="181"/>
      <c r="AW250" s="181"/>
      <c r="AX250" s="181"/>
      <c r="AY250" s="181"/>
      <c r="AZ250" s="181"/>
      <c r="BA250" s="181"/>
      <c r="BB250" s="181"/>
      <c r="BC250" s="181"/>
      <c r="BD250" s="181"/>
      <c r="BE250" s="181"/>
      <c r="BF250" s="181"/>
      <c r="BG250" s="181"/>
      <c r="BH250" s="181"/>
      <c r="BI250" s="181"/>
      <c r="BJ250" s="181"/>
      <c r="BK250" s="181"/>
      <c r="BM250" s="119">
        <f t="shared" ca="1" si="65"/>
        <v>806.99</v>
      </c>
      <c r="BN250" s="119">
        <f t="shared" si="66"/>
        <v>0</v>
      </c>
      <c r="BO250" s="119">
        <f t="shared" si="67"/>
        <v>0</v>
      </c>
      <c r="BP250" s="119">
        <f t="shared" si="68"/>
        <v>0</v>
      </c>
      <c r="BQ250" s="119">
        <f t="shared" si="69"/>
        <v>0</v>
      </c>
      <c r="BR250" s="119">
        <f t="shared" si="70"/>
        <v>0</v>
      </c>
      <c r="BS250" s="119">
        <f t="shared" si="71"/>
        <v>0</v>
      </c>
      <c r="BT250" s="119">
        <f t="shared" si="72"/>
        <v>0</v>
      </c>
      <c r="BU250" s="119">
        <f t="shared" si="73"/>
        <v>0</v>
      </c>
      <c r="BV250" s="119">
        <f t="shared" si="74"/>
        <v>0</v>
      </c>
      <c r="BW250" s="119">
        <f t="shared" si="75"/>
        <v>0</v>
      </c>
      <c r="BX250" s="119">
        <f t="shared" si="76"/>
        <v>0</v>
      </c>
      <c r="BY250" s="119">
        <f t="shared" si="77"/>
        <v>0</v>
      </c>
      <c r="BZ250" s="119">
        <f t="shared" si="78"/>
        <v>0</v>
      </c>
      <c r="CA250" s="119">
        <f t="shared" si="79"/>
        <v>0</v>
      </c>
      <c r="CB250" s="119">
        <f t="shared" si="80"/>
        <v>0</v>
      </c>
      <c r="CC250" s="119">
        <f t="shared" si="81"/>
        <v>0</v>
      </c>
      <c r="CD250" s="119">
        <f t="shared" si="82"/>
        <v>0</v>
      </c>
      <c r="CE250" s="119">
        <f t="shared" si="83"/>
        <v>0</v>
      </c>
      <c r="CF250" s="119">
        <f t="shared" si="84"/>
        <v>0</v>
      </c>
      <c r="CG250" s="119">
        <f t="shared" si="85"/>
        <v>0</v>
      </c>
      <c r="CH250" s="119">
        <f t="shared" si="86"/>
        <v>0</v>
      </c>
      <c r="CI250" s="119">
        <f t="shared" si="87"/>
        <v>0</v>
      </c>
      <c r="CJ250" s="119">
        <f t="shared" si="88"/>
        <v>0</v>
      </c>
      <c r="CK250" s="119">
        <f t="shared" si="89"/>
        <v>0</v>
      </c>
      <c r="CL250" s="119">
        <f t="shared" si="90"/>
        <v>0</v>
      </c>
      <c r="CM250" s="119">
        <f t="shared" si="91"/>
        <v>0</v>
      </c>
      <c r="CN250" s="119">
        <f t="shared" si="92"/>
        <v>0</v>
      </c>
      <c r="CO250" s="119">
        <f t="shared" si="93"/>
        <v>0</v>
      </c>
      <c r="CP250" s="119">
        <f t="shared" si="94"/>
        <v>0</v>
      </c>
      <c r="CQ250" s="119">
        <f t="shared" si="95"/>
        <v>0</v>
      </c>
      <c r="CR250" s="119">
        <f t="shared" si="96"/>
        <v>0</v>
      </c>
      <c r="CS250" s="119">
        <f t="shared" si="97"/>
        <v>0</v>
      </c>
      <c r="CT250" s="119">
        <f t="shared" si="98"/>
        <v>0</v>
      </c>
      <c r="CU250" s="119">
        <f t="shared" si="99"/>
        <v>0</v>
      </c>
      <c r="CV250" s="119">
        <f t="shared" si="100"/>
        <v>0</v>
      </c>
      <c r="CW250" s="119">
        <f t="shared" si="101"/>
        <v>0</v>
      </c>
      <c r="CX250" s="119">
        <f t="shared" si="102"/>
        <v>0</v>
      </c>
      <c r="CY250" s="119">
        <f t="shared" si="103"/>
        <v>0</v>
      </c>
      <c r="CZ250" s="119">
        <f t="shared" si="104"/>
        <v>0</v>
      </c>
      <c r="DA250" s="119">
        <f t="shared" si="105"/>
        <v>0</v>
      </c>
      <c r="DB250" s="119">
        <f t="shared" si="106"/>
        <v>0</v>
      </c>
      <c r="DC250" s="119">
        <f t="shared" si="107"/>
        <v>0</v>
      </c>
      <c r="DD250" s="119">
        <f t="shared" si="108"/>
        <v>0</v>
      </c>
      <c r="DE250" s="119">
        <f t="shared" si="109"/>
        <v>0</v>
      </c>
      <c r="DF250" s="119">
        <f t="shared" si="110"/>
        <v>0</v>
      </c>
      <c r="DG250" s="119">
        <f t="shared" si="111"/>
        <v>0</v>
      </c>
      <c r="DH250" s="119">
        <f t="shared" si="112"/>
        <v>0</v>
      </c>
      <c r="DI250" s="119">
        <f t="shared" si="113"/>
        <v>0</v>
      </c>
      <c r="DJ250" s="119">
        <f t="shared" si="114"/>
        <v>0</v>
      </c>
      <c r="DK250" s="126" t="str">
        <f t="shared" si="115"/>
        <v>2</v>
      </c>
      <c r="DL250" s="126">
        <f t="shared" ca="1" si="116"/>
        <v>0</v>
      </c>
      <c r="DM250" s="119">
        <f ca="1">IF($K250&lt;&gt;1,IF(ISNUMBER(INDEX(Import.PLE,$K250,DM$16)),IF(INDEX(Import.PLE,$K250,DM$16)&lt;=mediçao,BM250,0),0),PLE!$AA$28*BM250)</f>
        <v>0</v>
      </c>
      <c r="DN250" s="119">
        <f ca="1">IF($K250&lt;&gt;1,IF(ISNUMBER(INDEX(Import.PLE,$K250,DN$16)),IF(INDEX(Import.PLE,$K250,DN$16)&lt;=mediçao,BN250,0),0),PLE!$AA$28*BN250)</f>
        <v>0</v>
      </c>
      <c r="DO250" s="119">
        <f ca="1">IF($K250&lt;&gt;1,IF(ISNUMBER(INDEX(Import.PLE,$K250,DO$16)),IF(INDEX(Import.PLE,$K250,DO$16)&lt;=mediçao,BO250,0),0),PLE!$AA$28*BO250)</f>
        <v>0</v>
      </c>
      <c r="DP250" s="119">
        <f ca="1">IF($K250&lt;&gt;1,IF(ISNUMBER(INDEX(Import.PLE,$K250,DP$16)),IF(INDEX(Import.PLE,$K250,DP$16)&lt;=mediçao,BP250,0),0),PLE!$AA$28*BP250)</f>
        <v>0</v>
      </c>
      <c r="DQ250" s="119">
        <f ca="1">IF($K250&lt;&gt;1,IF(ISNUMBER(INDEX(Import.PLE,$K250,DQ$16)),IF(INDEX(Import.PLE,$K250,DQ$16)&lt;=mediçao,BQ250,0),0),PLE!$AA$28*BQ250)</f>
        <v>0</v>
      </c>
      <c r="DR250" s="119">
        <f ca="1">IF($K250&lt;&gt;1,IF(ISNUMBER(INDEX(Import.PLE,$K250,DR$16)),IF(INDEX(Import.PLE,$K250,DR$16)&lt;=mediçao,BR250,0),0),PLE!$AA$28*BR250)</f>
        <v>0</v>
      </c>
      <c r="DS250" s="119">
        <f ca="1">IF($K250&lt;&gt;1,IF(ISNUMBER(INDEX(Import.PLE,$K250,DS$16)),IF(INDEX(Import.PLE,$K250,DS$16)&lt;=mediçao,BS250,0),0),PLE!$AA$28*BS250)</f>
        <v>0</v>
      </c>
      <c r="DT250" s="119">
        <f ca="1">IF($K250&lt;&gt;1,IF(ISNUMBER(INDEX(Import.PLE,$K250,DT$16)),IF(INDEX(Import.PLE,$K250,DT$16)&lt;=mediçao,BT250,0),0),PLE!$AA$28*BT250)</f>
        <v>0</v>
      </c>
      <c r="DU250" s="119">
        <f ca="1">IF($K250&lt;&gt;1,IF(ISNUMBER(INDEX(Import.PLE,$K250,DU$16)),IF(INDEX(Import.PLE,$K250,DU$16)&lt;=mediçao,BU250,0),0),PLE!$AA$28*BU250)</f>
        <v>0</v>
      </c>
      <c r="DV250" s="119">
        <f ca="1">IF($K250&lt;&gt;1,IF(ISNUMBER(INDEX(Import.PLE,$K250,DV$16)),IF(INDEX(Import.PLE,$K250,DV$16)&lt;=mediçao,BV250,0),0),PLE!$AA$28*BV250)</f>
        <v>0</v>
      </c>
      <c r="DW250" s="119">
        <f ca="1">IF($K250&lt;&gt;1,IF(ISNUMBER(INDEX(Import.PLE,$K250,DW$16)),IF(INDEX(Import.PLE,$K250,DW$16)&lt;=mediçao,BW250,0),0),PLE!$AA$28*BW250)</f>
        <v>0</v>
      </c>
      <c r="DX250" s="119">
        <f ca="1">IF($K250&lt;&gt;1,IF(ISNUMBER(INDEX(Import.PLE,$K250,DX$16)),IF(INDEX(Import.PLE,$K250,DX$16)&lt;=mediçao,BX250,0),0),PLE!$AA$28*BX250)</f>
        <v>0</v>
      </c>
      <c r="DY250" s="119">
        <f ca="1">IF($K250&lt;&gt;1,IF(ISNUMBER(INDEX(Import.PLE,$K250,DY$16)),IF(INDEX(Import.PLE,$K250,DY$16)&lt;=mediçao,BY250,0),0),PLE!$AA$28*BY250)</f>
        <v>0</v>
      </c>
      <c r="DZ250" s="119">
        <f ca="1">IF($K250&lt;&gt;1,IF(ISNUMBER(INDEX(Import.PLE,$K250,DZ$16)),IF(INDEX(Import.PLE,$K250,DZ$16)&lt;=mediçao,BZ250,0),0),PLE!$AA$28*BZ250)</f>
        <v>0</v>
      </c>
      <c r="EA250" s="119">
        <f ca="1">IF($K250&lt;&gt;1,IF(ISNUMBER(INDEX(Import.PLE,$K250,EA$16)),IF(INDEX(Import.PLE,$K250,EA$16)&lt;=mediçao,CA250,0),0),PLE!$AA$28*CA250)</f>
        <v>0</v>
      </c>
      <c r="EB250" s="119">
        <f ca="1">IF($K250&lt;&gt;1,IF(ISNUMBER(INDEX(Import.PLE,$K250,EB$16)),IF(INDEX(Import.PLE,$K250,EB$16)&lt;=mediçao,CB250,0),0),PLE!$AA$28*CB250)</f>
        <v>0</v>
      </c>
      <c r="EC250" s="119">
        <f ca="1">IF($K250&lt;&gt;1,IF(ISNUMBER(INDEX(Import.PLE,$K250,EC$16)),IF(INDEX(Import.PLE,$K250,EC$16)&lt;=mediçao,CC250,0),0),PLE!$AA$28*CC250)</f>
        <v>0</v>
      </c>
      <c r="ED250" s="119">
        <f ca="1">IF($K250&lt;&gt;1,IF(ISNUMBER(INDEX(Import.PLE,$K250,ED$16)),IF(INDEX(Import.PLE,$K250,ED$16)&lt;=mediçao,CD250,0),0),PLE!$AA$28*CD250)</f>
        <v>0</v>
      </c>
      <c r="EE250" s="119">
        <f ca="1">IF($K250&lt;&gt;1,IF(ISNUMBER(INDEX(Import.PLE,$K250,EE$16)),IF(INDEX(Import.PLE,$K250,EE$16)&lt;=mediçao,CE250,0),0),PLE!$AA$28*CE250)</f>
        <v>0</v>
      </c>
      <c r="EF250" s="119">
        <f ca="1">IF($K250&lt;&gt;1,IF(ISNUMBER(INDEX(Import.PLE,$K250,EF$16)),IF(INDEX(Import.PLE,$K250,EF$16)&lt;=mediçao,CF250,0),0),PLE!$AA$28*CF250)</f>
        <v>0</v>
      </c>
      <c r="EG250" s="119">
        <f ca="1">IF($K250&lt;&gt;1,IF(ISNUMBER(INDEX(Import.PLE,$K250,EG$16)),IF(INDEX(Import.PLE,$K250,EG$16)&lt;=mediçao,CG250,0),0),PLE!$AA$28*CG250)</f>
        <v>0</v>
      </c>
      <c r="EH250" s="119">
        <f ca="1">IF($K250&lt;&gt;1,IF(ISNUMBER(INDEX(Import.PLE,$K250,EH$16)),IF(INDEX(Import.PLE,$K250,EH$16)&lt;=mediçao,CH250,0),0),PLE!$AA$28*CH250)</f>
        <v>0</v>
      </c>
      <c r="EI250" s="119">
        <f ca="1">IF($K250&lt;&gt;1,IF(ISNUMBER(INDEX(Import.PLE,$K250,EI$16)),IF(INDEX(Import.PLE,$K250,EI$16)&lt;=mediçao,CI250,0),0),PLE!$AA$28*CI250)</f>
        <v>0</v>
      </c>
      <c r="EJ250" s="119">
        <f ca="1">IF($K250&lt;&gt;1,IF(ISNUMBER(INDEX(Import.PLE,$K250,EJ$16)),IF(INDEX(Import.PLE,$K250,EJ$16)&lt;=mediçao,CJ250,0),0),PLE!$AA$28*CJ250)</f>
        <v>0</v>
      </c>
      <c r="EK250" s="119">
        <f ca="1">IF($K250&lt;&gt;1,IF(ISNUMBER(INDEX(Import.PLE,$K250,EK$16)),IF(INDEX(Import.PLE,$K250,EK$16)&lt;=mediçao,CK250,0),0),PLE!$AA$28*CK250)</f>
        <v>0</v>
      </c>
      <c r="EL250" s="119">
        <f ca="1">IF($K250&lt;&gt;1,IF(ISNUMBER(INDEX(Import.PLE,$K250,EL$16)),IF(INDEX(Import.PLE,$K250,EL$16)&lt;=mediçao,CL250,0),0),PLE!$AA$28*CL250)</f>
        <v>0</v>
      </c>
      <c r="EM250" s="119">
        <f ca="1">IF($K250&lt;&gt;1,IF(ISNUMBER(INDEX(Import.PLE,$K250,EM$16)),IF(INDEX(Import.PLE,$K250,EM$16)&lt;=mediçao,CM250,0),0),PLE!$AA$28*CM250)</f>
        <v>0</v>
      </c>
      <c r="EN250" s="119">
        <f ca="1">IF($K250&lt;&gt;1,IF(ISNUMBER(INDEX(Import.PLE,$K250,EN$16)),IF(INDEX(Import.PLE,$K250,EN$16)&lt;=mediçao,CN250,0),0),PLE!$AA$28*CN250)</f>
        <v>0</v>
      </c>
      <c r="EO250" s="119">
        <f ca="1">IF($K250&lt;&gt;1,IF(ISNUMBER(INDEX(Import.PLE,$K250,EO$16)),IF(INDEX(Import.PLE,$K250,EO$16)&lt;=mediçao,CO250,0),0),PLE!$AA$28*CO250)</f>
        <v>0</v>
      </c>
      <c r="EP250" s="119">
        <f ca="1">IF($K250&lt;&gt;1,IF(ISNUMBER(INDEX(Import.PLE,$K250,EP$16)),IF(INDEX(Import.PLE,$K250,EP$16)&lt;=mediçao,CP250,0),0),PLE!$AA$28*CP250)</f>
        <v>0</v>
      </c>
      <c r="EQ250" s="119">
        <f ca="1">IF($K250&lt;&gt;1,IF(ISNUMBER(INDEX(Import.PLE,$K250,EQ$16)),IF(INDEX(Import.PLE,$K250,EQ$16)&lt;=mediçao,CQ250,0),0),PLE!$AA$28*CQ250)</f>
        <v>0</v>
      </c>
      <c r="ER250" s="119">
        <f ca="1">IF($K250&lt;&gt;1,IF(ISNUMBER(INDEX(Import.PLE,$K250,ER$16)),IF(INDEX(Import.PLE,$K250,ER$16)&lt;=mediçao,CR250,0),0),PLE!$AA$28*CR250)</f>
        <v>0</v>
      </c>
      <c r="ES250" s="119">
        <f ca="1">IF($K250&lt;&gt;1,IF(ISNUMBER(INDEX(Import.PLE,$K250,ES$16)),IF(INDEX(Import.PLE,$K250,ES$16)&lt;=mediçao,CS250,0),0),PLE!$AA$28*CS250)</f>
        <v>0</v>
      </c>
      <c r="ET250" s="119">
        <f ca="1">IF($K250&lt;&gt;1,IF(ISNUMBER(INDEX(Import.PLE,$K250,ET$16)),IF(INDEX(Import.PLE,$K250,ET$16)&lt;=mediçao,CT250,0),0),PLE!$AA$28*CT250)</f>
        <v>0</v>
      </c>
      <c r="EU250" s="119">
        <f ca="1">IF($K250&lt;&gt;1,IF(ISNUMBER(INDEX(Import.PLE,$K250,EU$16)),IF(INDEX(Import.PLE,$K250,EU$16)&lt;=mediçao,CU250,0),0),PLE!$AA$28*CU250)</f>
        <v>0</v>
      </c>
      <c r="EV250" s="119">
        <f ca="1">IF($K250&lt;&gt;1,IF(ISNUMBER(INDEX(Import.PLE,$K250,EV$16)),IF(INDEX(Import.PLE,$K250,EV$16)&lt;=mediçao,CV250,0),0),PLE!$AA$28*CV250)</f>
        <v>0</v>
      </c>
      <c r="EW250" s="119">
        <f ca="1">IF($K250&lt;&gt;1,IF(ISNUMBER(INDEX(Import.PLE,$K250,EW$16)),IF(INDEX(Import.PLE,$K250,EW$16)&lt;=mediçao,CW250,0),0),PLE!$AA$28*CW250)</f>
        <v>0</v>
      </c>
      <c r="EX250" s="119">
        <f ca="1">IF($K250&lt;&gt;1,IF(ISNUMBER(INDEX(Import.PLE,$K250,EX$16)),IF(INDEX(Import.PLE,$K250,EX$16)&lt;=mediçao,CX250,0),0),PLE!$AA$28*CX250)</f>
        <v>0</v>
      </c>
      <c r="EY250" s="119">
        <f ca="1">IF($K250&lt;&gt;1,IF(ISNUMBER(INDEX(Import.PLE,$K250,EY$16)),IF(INDEX(Import.PLE,$K250,EY$16)&lt;=mediçao,CY250,0),0),PLE!$AA$28*CY250)</f>
        <v>0</v>
      </c>
      <c r="EZ250" s="119">
        <f ca="1">IF($K250&lt;&gt;1,IF(ISNUMBER(INDEX(Import.PLE,$K250,EZ$16)),IF(INDEX(Import.PLE,$K250,EZ$16)&lt;=mediçao,CZ250,0),0),PLE!$AA$28*CZ250)</f>
        <v>0</v>
      </c>
      <c r="FA250" s="119">
        <f ca="1">IF($K250&lt;&gt;1,IF(ISNUMBER(INDEX(Import.PLE,$K250,FA$16)),IF(INDEX(Import.PLE,$K250,FA$16)&lt;=mediçao,DA250,0),0),PLE!$AA$28*DA250)</f>
        <v>0</v>
      </c>
      <c r="FB250" s="119">
        <f ca="1">IF($K250&lt;&gt;1,IF(ISNUMBER(INDEX(Import.PLE,$K250,FB$16)),IF(INDEX(Import.PLE,$K250,FB$16)&lt;=mediçao,DB250,0),0),PLE!$AA$28*DB250)</f>
        <v>0</v>
      </c>
      <c r="FC250" s="119">
        <f ca="1">IF($K250&lt;&gt;1,IF(ISNUMBER(INDEX(Import.PLE,$K250,FC$16)),IF(INDEX(Import.PLE,$K250,FC$16)&lt;=mediçao,DC250,0),0),PLE!$AA$28*DC250)</f>
        <v>0</v>
      </c>
      <c r="FD250" s="119">
        <f ca="1">IF($K250&lt;&gt;1,IF(ISNUMBER(INDEX(Import.PLE,$K250,FD$16)),IF(INDEX(Import.PLE,$K250,FD$16)&lt;=mediçao,DD250,0),0),PLE!$AA$28*DD250)</f>
        <v>0</v>
      </c>
      <c r="FE250" s="119">
        <f ca="1">IF($K250&lt;&gt;1,IF(ISNUMBER(INDEX(Import.PLE,$K250,FE$16)),IF(INDEX(Import.PLE,$K250,FE$16)&lt;=mediçao,DE250,0),0),PLE!$AA$28*DE250)</f>
        <v>0</v>
      </c>
      <c r="FF250" s="119">
        <f ca="1">IF($K250&lt;&gt;1,IF(ISNUMBER(INDEX(Import.PLE,$K250,FF$16)),IF(INDEX(Import.PLE,$K250,FF$16)&lt;=mediçao,DF250,0),0),PLE!$AA$28*DF250)</f>
        <v>0</v>
      </c>
      <c r="FG250" s="119">
        <f ca="1">IF($K250&lt;&gt;1,IF(ISNUMBER(INDEX(Import.PLE,$K250,FG$16)),IF(INDEX(Import.PLE,$K250,FG$16)&lt;=mediçao,DG250,0),0),PLE!$AA$28*DG250)</f>
        <v>0</v>
      </c>
      <c r="FH250" s="119">
        <f ca="1">IF($K250&lt;&gt;1,IF(ISNUMBER(INDEX(Import.PLE,$K250,FH$16)),IF(INDEX(Import.PLE,$K250,FH$16)&lt;=mediçao,DH250,0),0),PLE!$AA$28*DH250)</f>
        <v>0</v>
      </c>
      <c r="FI250" s="119">
        <f ca="1">IF($K250&lt;&gt;1,IF(ISNUMBER(INDEX(Import.PLE,$K250,FI$16)),IF(INDEX(Import.PLE,$K250,FI$16)&lt;=mediçao,DI250,0),0),PLE!$AA$28*DI250)</f>
        <v>0</v>
      </c>
      <c r="FJ250" s="119">
        <f ca="1">IF($K250&lt;&gt;1,IF(ISNUMBER(INDEX(Import.PLE,$K250,FJ$16)),IF(INDEX(Import.PLE,$K250,FJ$16)&lt;=mediçao,DJ250,0),0),PLE!$AA$28*DJ250)</f>
        <v>0</v>
      </c>
    </row>
    <row r="251" spans="2:166" s="88" customFormat="1" ht="11.25" customHeight="1" x14ac:dyDescent="0.35">
      <c r="B251" s="118">
        <f t="shared" ca="1" si="3"/>
        <v>234</v>
      </c>
      <c r="C251" s="83" t="str">
        <f t="shared" si="62"/>
        <v>Serviço</v>
      </c>
      <c r="D251" s="138" t="s">
        <v>618</v>
      </c>
      <c r="E251" s="139" t="s">
        <v>220</v>
      </c>
      <c r="F251" s="137" t="s">
        <v>201</v>
      </c>
      <c r="G251" s="174">
        <f t="shared" si="63"/>
        <v>13.75</v>
      </c>
      <c r="H251" s="175">
        <f t="shared" si="64"/>
        <v>4.3003636363636364</v>
      </c>
      <c r="I251" s="176">
        <v>59.13</v>
      </c>
      <c r="J251" s="86"/>
      <c r="K251" s="168">
        <f>deactivatedados.form1</f>
        <v>28</v>
      </c>
      <c r="L251" s="167" t="s">
        <v>728</v>
      </c>
      <c r="M251" s="87"/>
      <c r="N251" s="181">
        <v>13.75</v>
      </c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  <c r="AA251" s="181"/>
      <c r="AB251" s="181"/>
      <c r="AC251" s="181"/>
      <c r="AD251" s="181"/>
      <c r="AE251" s="181"/>
      <c r="AF251" s="181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1"/>
      <c r="AT251" s="181"/>
      <c r="AU251" s="181"/>
      <c r="AV251" s="181"/>
      <c r="AW251" s="181"/>
      <c r="AX251" s="181"/>
      <c r="AY251" s="181"/>
      <c r="AZ251" s="181"/>
      <c r="BA251" s="181"/>
      <c r="BB251" s="181"/>
      <c r="BC251" s="181"/>
      <c r="BD251" s="181"/>
      <c r="BE251" s="181"/>
      <c r="BF251" s="181"/>
      <c r="BG251" s="181"/>
      <c r="BH251" s="181"/>
      <c r="BI251" s="181"/>
      <c r="BJ251" s="181"/>
      <c r="BK251" s="181"/>
      <c r="BM251" s="119">
        <f t="shared" ca="1" si="65"/>
        <v>59.13</v>
      </c>
      <c r="BN251" s="119">
        <f t="shared" si="66"/>
        <v>0</v>
      </c>
      <c r="BO251" s="119">
        <f t="shared" si="67"/>
        <v>0</v>
      </c>
      <c r="BP251" s="119">
        <f t="shared" si="68"/>
        <v>0</v>
      </c>
      <c r="BQ251" s="119">
        <f t="shared" si="69"/>
        <v>0</v>
      </c>
      <c r="BR251" s="119">
        <f t="shared" si="70"/>
        <v>0</v>
      </c>
      <c r="BS251" s="119">
        <f t="shared" si="71"/>
        <v>0</v>
      </c>
      <c r="BT251" s="119">
        <f t="shared" si="72"/>
        <v>0</v>
      </c>
      <c r="BU251" s="119">
        <f t="shared" si="73"/>
        <v>0</v>
      </c>
      <c r="BV251" s="119">
        <f t="shared" si="74"/>
        <v>0</v>
      </c>
      <c r="BW251" s="119">
        <f t="shared" si="75"/>
        <v>0</v>
      </c>
      <c r="BX251" s="119">
        <f t="shared" si="76"/>
        <v>0</v>
      </c>
      <c r="BY251" s="119">
        <f t="shared" si="77"/>
        <v>0</v>
      </c>
      <c r="BZ251" s="119">
        <f t="shared" si="78"/>
        <v>0</v>
      </c>
      <c r="CA251" s="119">
        <f t="shared" si="79"/>
        <v>0</v>
      </c>
      <c r="CB251" s="119">
        <f t="shared" si="80"/>
        <v>0</v>
      </c>
      <c r="CC251" s="119">
        <f t="shared" si="81"/>
        <v>0</v>
      </c>
      <c r="CD251" s="119">
        <f t="shared" si="82"/>
        <v>0</v>
      </c>
      <c r="CE251" s="119">
        <f t="shared" si="83"/>
        <v>0</v>
      </c>
      <c r="CF251" s="119">
        <f t="shared" si="84"/>
        <v>0</v>
      </c>
      <c r="CG251" s="119">
        <f t="shared" si="85"/>
        <v>0</v>
      </c>
      <c r="CH251" s="119">
        <f t="shared" si="86"/>
        <v>0</v>
      </c>
      <c r="CI251" s="119">
        <f t="shared" si="87"/>
        <v>0</v>
      </c>
      <c r="CJ251" s="119">
        <f t="shared" si="88"/>
        <v>0</v>
      </c>
      <c r="CK251" s="119">
        <f t="shared" si="89"/>
        <v>0</v>
      </c>
      <c r="CL251" s="119">
        <f t="shared" si="90"/>
        <v>0</v>
      </c>
      <c r="CM251" s="119">
        <f t="shared" si="91"/>
        <v>0</v>
      </c>
      <c r="CN251" s="119">
        <f t="shared" si="92"/>
        <v>0</v>
      </c>
      <c r="CO251" s="119">
        <f t="shared" si="93"/>
        <v>0</v>
      </c>
      <c r="CP251" s="119">
        <f t="shared" si="94"/>
        <v>0</v>
      </c>
      <c r="CQ251" s="119">
        <f t="shared" si="95"/>
        <v>0</v>
      </c>
      <c r="CR251" s="119">
        <f t="shared" si="96"/>
        <v>0</v>
      </c>
      <c r="CS251" s="119">
        <f t="shared" si="97"/>
        <v>0</v>
      </c>
      <c r="CT251" s="119">
        <f t="shared" si="98"/>
        <v>0</v>
      </c>
      <c r="CU251" s="119">
        <f t="shared" si="99"/>
        <v>0</v>
      </c>
      <c r="CV251" s="119">
        <f t="shared" si="100"/>
        <v>0</v>
      </c>
      <c r="CW251" s="119">
        <f t="shared" si="101"/>
        <v>0</v>
      </c>
      <c r="CX251" s="119">
        <f t="shared" si="102"/>
        <v>0</v>
      </c>
      <c r="CY251" s="119">
        <f t="shared" si="103"/>
        <v>0</v>
      </c>
      <c r="CZ251" s="119">
        <f t="shared" si="104"/>
        <v>0</v>
      </c>
      <c r="DA251" s="119">
        <f t="shared" si="105"/>
        <v>0</v>
      </c>
      <c r="DB251" s="119">
        <f t="shared" si="106"/>
        <v>0</v>
      </c>
      <c r="DC251" s="119">
        <f t="shared" si="107"/>
        <v>0</v>
      </c>
      <c r="DD251" s="119">
        <f t="shared" si="108"/>
        <v>0</v>
      </c>
      <c r="DE251" s="119">
        <f t="shared" si="109"/>
        <v>0</v>
      </c>
      <c r="DF251" s="119">
        <f t="shared" si="110"/>
        <v>0</v>
      </c>
      <c r="DG251" s="119">
        <f t="shared" si="111"/>
        <v>0</v>
      </c>
      <c r="DH251" s="119">
        <f t="shared" si="112"/>
        <v>0</v>
      </c>
      <c r="DI251" s="119">
        <f t="shared" si="113"/>
        <v>0</v>
      </c>
      <c r="DJ251" s="119">
        <f t="shared" si="114"/>
        <v>0</v>
      </c>
      <c r="DK251" s="126" t="str">
        <f t="shared" si="115"/>
        <v>2</v>
      </c>
      <c r="DL251" s="126">
        <f t="shared" ca="1" si="116"/>
        <v>0</v>
      </c>
      <c r="DM251" s="119">
        <f ca="1">IF($K251&lt;&gt;1,IF(ISNUMBER(INDEX(Import.PLE,$K251,DM$16)),IF(INDEX(Import.PLE,$K251,DM$16)&lt;=mediçao,BM251,0),0),PLE!$AA$28*BM251)</f>
        <v>0</v>
      </c>
      <c r="DN251" s="119">
        <f ca="1">IF($K251&lt;&gt;1,IF(ISNUMBER(INDEX(Import.PLE,$K251,DN$16)),IF(INDEX(Import.PLE,$K251,DN$16)&lt;=mediçao,BN251,0),0),PLE!$AA$28*BN251)</f>
        <v>0</v>
      </c>
      <c r="DO251" s="119">
        <f ca="1">IF($K251&lt;&gt;1,IF(ISNUMBER(INDEX(Import.PLE,$K251,DO$16)),IF(INDEX(Import.PLE,$K251,DO$16)&lt;=mediçao,BO251,0),0),PLE!$AA$28*BO251)</f>
        <v>0</v>
      </c>
      <c r="DP251" s="119">
        <f ca="1">IF($K251&lt;&gt;1,IF(ISNUMBER(INDEX(Import.PLE,$K251,DP$16)),IF(INDEX(Import.PLE,$K251,DP$16)&lt;=mediçao,BP251,0),0),PLE!$AA$28*BP251)</f>
        <v>0</v>
      </c>
      <c r="DQ251" s="119">
        <f ca="1">IF($K251&lt;&gt;1,IF(ISNUMBER(INDEX(Import.PLE,$K251,DQ$16)),IF(INDEX(Import.PLE,$K251,DQ$16)&lt;=mediçao,BQ251,0),0),PLE!$AA$28*BQ251)</f>
        <v>0</v>
      </c>
      <c r="DR251" s="119">
        <f ca="1">IF($K251&lt;&gt;1,IF(ISNUMBER(INDEX(Import.PLE,$K251,DR$16)),IF(INDEX(Import.PLE,$K251,DR$16)&lt;=mediçao,BR251,0),0),PLE!$AA$28*BR251)</f>
        <v>0</v>
      </c>
      <c r="DS251" s="119">
        <f ca="1">IF($K251&lt;&gt;1,IF(ISNUMBER(INDEX(Import.PLE,$K251,DS$16)),IF(INDEX(Import.PLE,$K251,DS$16)&lt;=mediçao,BS251,0),0),PLE!$AA$28*BS251)</f>
        <v>0</v>
      </c>
      <c r="DT251" s="119">
        <f ca="1">IF($K251&lt;&gt;1,IF(ISNUMBER(INDEX(Import.PLE,$K251,DT$16)),IF(INDEX(Import.PLE,$K251,DT$16)&lt;=mediçao,BT251,0),0),PLE!$AA$28*BT251)</f>
        <v>0</v>
      </c>
      <c r="DU251" s="119">
        <f ca="1">IF($K251&lt;&gt;1,IF(ISNUMBER(INDEX(Import.PLE,$K251,DU$16)),IF(INDEX(Import.PLE,$K251,DU$16)&lt;=mediçao,BU251,0),0),PLE!$AA$28*BU251)</f>
        <v>0</v>
      </c>
      <c r="DV251" s="119">
        <f ca="1">IF($K251&lt;&gt;1,IF(ISNUMBER(INDEX(Import.PLE,$K251,DV$16)),IF(INDEX(Import.PLE,$K251,DV$16)&lt;=mediçao,BV251,0),0),PLE!$AA$28*BV251)</f>
        <v>0</v>
      </c>
      <c r="DW251" s="119">
        <f ca="1">IF($K251&lt;&gt;1,IF(ISNUMBER(INDEX(Import.PLE,$K251,DW$16)),IF(INDEX(Import.PLE,$K251,DW$16)&lt;=mediçao,BW251,0),0),PLE!$AA$28*BW251)</f>
        <v>0</v>
      </c>
      <c r="DX251" s="119">
        <f ca="1">IF($K251&lt;&gt;1,IF(ISNUMBER(INDEX(Import.PLE,$K251,DX$16)),IF(INDEX(Import.PLE,$K251,DX$16)&lt;=mediçao,BX251,0),0),PLE!$AA$28*BX251)</f>
        <v>0</v>
      </c>
      <c r="DY251" s="119">
        <f ca="1">IF($K251&lt;&gt;1,IF(ISNUMBER(INDEX(Import.PLE,$K251,DY$16)),IF(INDEX(Import.PLE,$K251,DY$16)&lt;=mediçao,BY251,0),0),PLE!$AA$28*BY251)</f>
        <v>0</v>
      </c>
      <c r="DZ251" s="119">
        <f ca="1">IF($K251&lt;&gt;1,IF(ISNUMBER(INDEX(Import.PLE,$K251,DZ$16)),IF(INDEX(Import.PLE,$K251,DZ$16)&lt;=mediçao,BZ251,0),0),PLE!$AA$28*BZ251)</f>
        <v>0</v>
      </c>
      <c r="EA251" s="119">
        <f ca="1">IF($K251&lt;&gt;1,IF(ISNUMBER(INDEX(Import.PLE,$K251,EA$16)),IF(INDEX(Import.PLE,$K251,EA$16)&lt;=mediçao,CA251,0),0),PLE!$AA$28*CA251)</f>
        <v>0</v>
      </c>
      <c r="EB251" s="119">
        <f ca="1">IF($K251&lt;&gt;1,IF(ISNUMBER(INDEX(Import.PLE,$K251,EB$16)),IF(INDEX(Import.PLE,$K251,EB$16)&lt;=mediçao,CB251,0),0),PLE!$AA$28*CB251)</f>
        <v>0</v>
      </c>
      <c r="EC251" s="119">
        <f ca="1">IF($K251&lt;&gt;1,IF(ISNUMBER(INDEX(Import.PLE,$K251,EC$16)),IF(INDEX(Import.PLE,$K251,EC$16)&lt;=mediçao,CC251,0),0),PLE!$AA$28*CC251)</f>
        <v>0</v>
      </c>
      <c r="ED251" s="119">
        <f ca="1">IF($K251&lt;&gt;1,IF(ISNUMBER(INDEX(Import.PLE,$K251,ED$16)),IF(INDEX(Import.PLE,$K251,ED$16)&lt;=mediçao,CD251,0),0),PLE!$AA$28*CD251)</f>
        <v>0</v>
      </c>
      <c r="EE251" s="119">
        <f ca="1">IF($K251&lt;&gt;1,IF(ISNUMBER(INDEX(Import.PLE,$K251,EE$16)),IF(INDEX(Import.PLE,$K251,EE$16)&lt;=mediçao,CE251,0),0),PLE!$AA$28*CE251)</f>
        <v>0</v>
      </c>
      <c r="EF251" s="119">
        <f ca="1">IF($K251&lt;&gt;1,IF(ISNUMBER(INDEX(Import.PLE,$K251,EF$16)),IF(INDEX(Import.PLE,$K251,EF$16)&lt;=mediçao,CF251,0),0),PLE!$AA$28*CF251)</f>
        <v>0</v>
      </c>
      <c r="EG251" s="119">
        <f ca="1">IF($K251&lt;&gt;1,IF(ISNUMBER(INDEX(Import.PLE,$K251,EG$16)),IF(INDEX(Import.PLE,$K251,EG$16)&lt;=mediçao,CG251,0),0),PLE!$AA$28*CG251)</f>
        <v>0</v>
      </c>
      <c r="EH251" s="119">
        <f ca="1">IF($K251&lt;&gt;1,IF(ISNUMBER(INDEX(Import.PLE,$K251,EH$16)),IF(INDEX(Import.PLE,$K251,EH$16)&lt;=mediçao,CH251,0),0),PLE!$AA$28*CH251)</f>
        <v>0</v>
      </c>
      <c r="EI251" s="119">
        <f ca="1">IF($K251&lt;&gt;1,IF(ISNUMBER(INDEX(Import.PLE,$K251,EI$16)),IF(INDEX(Import.PLE,$K251,EI$16)&lt;=mediçao,CI251,0),0),PLE!$AA$28*CI251)</f>
        <v>0</v>
      </c>
      <c r="EJ251" s="119">
        <f ca="1">IF($K251&lt;&gt;1,IF(ISNUMBER(INDEX(Import.PLE,$K251,EJ$16)),IF(INDEX(Import.PLE,$K251,EJ$16)&lt;=mediçao,CJ251,0),0),PLE!$AA$28*CJ251)</f>
        <v>0</v>
      </c>
      <c r="EK251" s="119">
        <f ca="1">IF($K251&lt;&gt;1,IF(ISNUMBER(INDEX(Import.PLE,$K251,EK$16)),IF(INDEX(Import.PLE,$K251,EK$16)&lt;=mediçao,CK251,0),0),PLE!$AA$28*CK251)</f>
        <v>0</v>
      </c>
      <c r="EL251" s="119">
        <f ca="1">IF($K251&lt;&gt;1,IF(ISNUMBER(INDEX(Import.PLE,$K251,EL$16)),IF(INDEX(Import.PLE,$K251,EL$16)&lt;=mediçao,CL251,0),0),PLE!$AA$28*CL251)</f>
        <v>0</v>
      </c>
      <c r="EM251" s="119">
        <f ca="1">IF($K251&lt;&gt;1,IF(ISNUMBER(INDEX(Import.PLE,$K251,EM$16)),IF(INDEX(Import.PLE,$K251,EM$16)&lt;=mediçao,CM251,0),0),PLE!$AA$28*CM251)</f>
        <v>0</v>
      </c>
      <c r="EN251" s="119">
        <f ca="1">IF($K251&lt;&gt;1,IF(ISNUMBER(INDEX(Import.PLE,$K251,EN$16)),IF(INDEX(Import.PLE,$K251,EN$16)&lt;=mediçao,CN251,0),0),PLE!$AA$28*CN251)</f>
        <v>0</v>
      </c>
      <c r="EO251" s="119">
        <f ca="1">IF($K251&lt;&gt;1,IF(ISNUMBER(INDEX(Import.PLE,$K251,EO$16)),IF(INDEX(Import.PLE,$K251,EO$16)&lt;=mediçao,CO251,0),0),PLE!$AA$28*CO251)</f>
        <v>0</v>
      </c>
      <c r="EP251" s="119">
        <f ca="1">IF($K251&lt;&gt;1,IF(ISNUMBER(INDEX(Import.PLE,$K251,EP$16)),IF(INDEX(Import.PLE,$K251,EP$16)&lt;=mediçao,CP251,0),0),PLE!$AA$28*CP251)</f>
        <v>0</v>
      </c>
      <c r="EQ251" s="119">
        <f ca="1">IF($K251&lt;&gt;1,IF(ISNUMBER(INDEX(Import.PLE,$K251,EQ$16)),IF(INDEX(Import.PLE,$K251,EQ$16)&lt;=mediçao,CQ251,0),0),PLE!$AA$28*CQ251)</f>
        <v>0</v>
      </c>
      <c r="ER251" s="119">
        <f ca="1">IF($K251&lt;&gt;1,IF(ISNUMBER(INDEX(Import.PLE,$K251,ER$16)),IF(INDEX(Import.PLE,$K251,ER$16)&lt;=mediçao,CR251,0),0),PLE!$AA$28*CR251)</f>
        <v>0</v>
      </c>
      <c r="ES251" s="119">
        <f ca="1">IF($K251&lt;&gt;1,IF(ISNUMBER(INDEX(Import.PLE,$K251,ES$16)),IF(INDEX(Import.PLE,$K251,ES$16)&lt;=mediçao,CS251,0),0),PLE!$AA$28*CS251)</f>
        <v>0</v>
      </c>
      <c r="ET251" s="119">
        <f ca="1">IF($K251&lt;&gt;1,IF(ISNUMBER(INDEX(Import.PLE,$K251,ET$16)),IF(INDEX(Import.PLE,$K251,ET$16)&lt;=mediçao,CT251,0),0),PLE!$AA$28*CT251)</f>
        <v>0</v>
      </c>
      <c r="EU251" s="119">
        <f ca="1">IF($K251&lt;&gt;1,IF(ISNUMBER(INDEX(Import.PLE,$K251,EU$16)),IF(INDEX(Import.PLE,$K251,EU$16)&lt;=mediçao,CU251,0),0),PLE!$AA$28*CU251)</f>
        <v>0</v>
      </c>
      <c r="EV251" s="119">
        <f ca="1">IF($K251&lt;&gt;1,IF(ISNUMBER(INDEX(Import.PLE,$K251,EV$16)),IF(INDEX(Import.PLE,$K251,EV$16)&lt;=mediçao,CV251,0),0),PLE!$AA$28*CV251)</f>
        <v>0</v>
      </c>
      <c r="EW251" s="119">
        <f ca="1">IF($K251&lt;&gt;1,IF(ISNUMBER(INDEX(Import.PLE,$K251,EW$16)),IF(INDEX(Import.PLE,$K251,EW$16)&lt;=mediçao,CW251,0),0),PLE!$AA$28*CW251)</f>
        <v>0</v>
      </c>
      <c r="EX251" s="119">
        <f ca="1">IF($K251&lt;&gt;1,IF(ISNUMBER(INDEX(Import.PLE,$K251,EX$16)),IF(INDEX(Import.PLE,$K251,EX$16)&lt;=mediçao,CX251,0),0),PLE!$AA$28*CX251)</f>
        <v>0</v>
      </c>
      <c r="EY251" s="119">
        <f ca="1">IF($K251&lt;&gt;1,IF(ISNUMBER(INDEX(Import.PLE,$K251,EY$16)),IF(INDEX(Import.PLE,$K251,EY$16)&lt;=mediçao,CY251,0),0),PLE!$AA$28*CY251)</f>
        <v>0</v>
      </c>
      <c r="EZ251" s="119">
        <f ca="1">IF($K251&lt;&gt;1,IF(ISNUMBER(INDEX(Import.PLE,$K251,EZ$16)),IF(INDEX(Import.PLE,$K251,EZ$16)&lt;=mediçao,CZ251,0),0),PLE!$AA$28*CZ251)</f>
        <v>0</v>
      </c>
      <c r="FA251" s="119">
        <f ca="1">IF($K251&lt;&gt;1,IF(ISNUMBER(INDEX(Import.PLE,$K251,FA$16)),IF(INDEX(Import.PLE,$K251,FA$16)&lt;=mediçao,DA251,0),0),PLE!$AA$28*DA251)</f>
        <v>0</v>
      </c>
      <c r="FB251" s="119">
        <f ca="1">IF($K251&lt;&gt;1,IF(ISNUMBER(INDEX(Import.PLE,$K251,FB$16)),IF(INDEX(Import.PLE,$K251,FB$16)&lt;=mediçao,DB251,0),0),PLE!$AA$28*DB251)</f>
        <v>0</v>
      </c>
      <c r="FC251" s="119">
        <f ca="1">IF($K251&lt;&gt;1,IF(ISNUMBER(INDEX(Import.PLE,$K251,FC$16)),IF(INDEX(Import.PLE,$K251,FC$16)&lt;=mediçao,DC251,0),0),PLE!$AA$28*DC251)</f>
        <v>0</v>
      </c>
      <c r="FD251" s="119">
        <f ca="1">IF($K251&lt;&gt;1,IF(ISNUMBER(INDEX(Import.PLE,$K251,FD$16)),IF(INDEX(Import.PLE,$K251,FD$16)&lt;=mediçao,DD251,0),0),PLE!$AA$28*DD251)</f>
        <v>0</v>
      </c>
      <c r="FE251" s="119">
        <f ca="1">IF($K251&lt;&gt;1,IF(ISNUMBER(INDEX(Import.PLE,$K251,FE$16)),IF(INDEX(Import.PLE,$K251,FE$16)&lt;=mediçao,DE251,0),0),PLE!$AA$28*DE251)</f>
        <v>0</v>
      </c>
      <c r="FF251" s="119">
        <f ca="1">IF($K251&lt;&gt;1,IF(ISNUMBER(INDEX(Import.PLE,$K251,FF$16)),IF(INDEX(Import.PLE,$K251,FF$16)&lt;=mediçao,DF251,0),0),PLE!$AA$28*DF251)</f>
        <v>0</v>
      </c>
      <c r="FG251" s="119">
        <f ca="1">IF($K251&lt;&gt;1,IF(ISNUMBER(INDEX(Import.PLE,$K251,FG$16)),IF(INDEX(Import.PLE,$K251,FG$16)&lt;=mediçao,DG251,0),0),PLE!$AA$28*DG251)</f>
        <v>0</v>
      </c>
      <c r="FH251" s="119">
        <f ca="1">IF($K251&lt;&gt;1,IF(ISNUMBER(INDEX(Import.PLE,$K251,FH$16)),IF(INDEX(Import.PLE,$K251,FH$16)&lt;=mediçao,DH251,0),0),PLE!$AA$28*DH251)</f>
        <v>0</v>
      </c>
      <c r="FI251" s="119">
        <f ca="1">IF($K251&lt;&gt;1,IF(ISNUMBER(INDEX(Import.PLE,$K251,FI$16)),IF(INDEX(Import.PLE,$K251,FI$16)&lt;=mediçao,DI251,0),0),PLE!$AA$28*DI251)</f>
        <v>0</v>
      </c>
      <c r="FJ251" s="119">
        <f ca="1">IF($K251&lt;&gt;1,IF(ISNUMBER(INDEX(Import.PLE,$K251,FJ$16)),IF(INDEX(Import.PLE,$K251,FJ$16)&lt;=mediçao,DJ251,0),0),PLE!$AA$28*DJ251)</f>
        <v>0</v>
      </c>
    </row>
    <row r="252" spans="2:166" s="88" customFormat="1" ht="11.25" customHeight="1" x14ac:dyDescent="0.35">
      <c r="B252" s="118">
        <f t="shared" ca="1" si="3"/>
        <v>235</v>
      </c>
      <c r="C252" s="83" t="str">
        <f t="shared" si="62"/>
        <v>Serviço</v>
      </c>
      <c r="D252" s="138" t="s">
        <v>619</v>
      </c>
      <c r="E252" s="139" t="s">
        <v>620</v>
      </c>
      <c r="F252" s="137" t="s">
        <v>210</v>
      </c>
      <c r="G252" s="174">
        <f t="shared" si="63"/>
        <v>2.75</v>
      </c>
      <c r="H252" s="175">
        <f t="shared" si="64"/>
        <v>114.8690909090909</v>
      </c>
      <c r="I252" s="176">
        <v>315.89</v>
      </c>
      <c r="J252" s="86"/>
      <c r="K252" s="168">
        <f>deactivatedados.form1</f>
        <v>28</v>
      </c>
      <c r="L252" s="167" t="s">
        <v>728</v>
      </c>
      <c r="M252" s="87"/>
      <c r="N252" s="181">
        <v>2.75</v>
      </c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  <c r="AA252" s="181"/>
      <c r="AB252" s="181"/>
      <c r="AC252" s="181"/>
      <c r="AD252" s="181"/>
      <c r="AE252" s="181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1"/>
      <c r="AX252" s="181"/>
      <c r="AY252" s="181"/>
      <c r="AZ252" s="181"/>
      <c r="BA252" s="181"/>
      <c r="BB252" s="181"/>
      <c r="BC252" s="181"/>
      <c r="BD252" s="181"/>
      <c r="BE252" s="181"/>
      <c r="BF252" s="181"/>
      <c r="BG252" s="181"/>
      <c r="BH252" s="181"/>
      <c r="BI252" s="181"/>
      <c r="BJ252" s="181"/>
      <c r="BK252" s="181"/>
      <c r="BM252" s="119">
        <f t="shared" ca="1" si="65"/>
        <v>315.89</v>
      </c>
      <c r="BN252" s="119">
        <f t="shared" si="66"/>
        <v>0</v>
      </c>
      <c r="BO252" s="119">
        <f t="shared" si="67"/>
        <v>0</v>
      </c>
      <c r="BP252" s="119">
        <f t="shared" si="68"/>
        <v>0</v>
      </c>
      <c r="BQ252" s="119">
        <f t="shared" si="69"/>
        <v>0</v>
      </c>
      <c r="BR252" s="119">
        <f t="shared" si="70"/>
        <v>0</v>
      </c>
      <c r="BS252" s="119">
        <f t="shared" si="71"/>
        <v>0</v>
      </c>
      <c r="BT252" s="119">
        <f t="shared" si="72"/>
        <v>0</v>
      </c>
      <c r="BU252" s="119">
        <f t="shared" si="73"/>
        <v>0</v>
      </c>
      <c r="BV252" s="119">
        <f t="shared" si="74"/>
        <v>0</v>
      </c>
      <c r="BW252" s="119">
        <f t="shared" si="75"/>
        <v>0</v>
      </c>
      <c r="BX252" s="119">
        <f t="shared" si="76"/>
        <v>0</v>
      </c>
      <c r="BY252" s="119">
        <f t="shared" si="77"/>
        <v>0</v>
      </c>
      <c r="BZ252" s="119">
        <f t="shared" si="78"/>
        <v>0</v>
      </c>
      <c r="CA252" s="119">
        <f t="shared" si="79"/>
        <v>0</v>
      </c>
      <c r="CB252" s="119">
        <f t="shared" si="80"/>
        <v>0</v>
      </c>
      <c r="CC252" s="119">
        <f t="shared" si="81"/>
        <v>0</v>
      </c>
      <c r="CD252" s="119">
        <f t="shared" si="82"/>
        <v>0</v>
      </c>
      <c r="CE252" s="119">
        <f t="shared" si="83"/>
        <v>0</v>
      </c>
      <c r="CF252" s="119">
        <f t="shared" si="84"/>
        <v>0</v>
      </c>
      <c r="CG252" s="119">
        <f t="shared" si="85"/>
        <v>0</v>
      </c>
      <c r="CH252" s="119">
        <f t="shared" si="86"/>
        <v>0</v>
      </c>
      <c r="CI252" s="119">
        <f t="shared" si="87"/>
        <v>0</v>
      </c>
      <c r="CJ252" s="119">
        <f t="shared" si="88"/>
        <v>0</v>
      </c>
      <c r="CK252" s="119">
        <f t="shared" si="89"/>
        <v>0</v>
      </c>
      <c r="CL252" s="119">
        <f t="shared" si="90"/>
        <v>0</v>
      </c>
      <c r="CM252" s="119">
        <f t="shared" si="91"/>
        <v>0</v>
      </c>
      <c r="CN252" s="119">
        <f t="shared" si="92"/>
        <v>0</v>
      </c>
      <c r="CO252" s="119">
        <f t="shared" si="93"/>
        <v>0</v>
      </c>
      <c r="CP252" s="119">
        <f t="shared" si="94"/>
        <v>0</v>
      </c>
      <c r="CQ252" s="119">
        <f t="shared" si="95"/>
        <v>0</v>
      </c>
      <c r="CR252" s="119">
        <f t="shared" si="96"/>
        <v>0</v>
      </c>
      <c r="CS252" s="119">
        <f t="shared" si="97"/>
        <v>0</v>
      </c>
      <c r="CT252" s="119">
        <f t="shared" si="98"/>
        <v>0</v>
      </c>
      <c r="CU252" s="119">
        <f t="shared" si="99"/>
        <v>0</v>
      </c>
      <c r="CV252" s="119">
        <f t="shared" si="100"/>
        <v>0</v>
      </c>
      <c r="CW252" s="119">
        <f t="shared" si="101"/>
        <v>0</v>
      </c>
      <c r="CX252" s="119">
        <f t="shared" si="102"/>
        <v>0</v>
      </c>
      <c r="CY252" s="119">
        <f t="shared" si="103"/>
        <v>0</v>
      </c>
      <c r="CZ252" s="119">
        <f t="shared" si="104"/>
        <v>0</v>
      </c>
      <c r="DA252" s="119">
        <f t="shared" si="105"/>
        <v>0</v>
      </c>
      <c r="DB252" s="119">
        <f t="shared" si="106"/>
        <v>0</v>
      </c>
      <c r="DC252" s="119">
        <f t="shared" si="107"/>
        <v>0</v>
      </c>
      <c r="DD252" s="119">
        <f t="shared" si="108"/>
        <v>0</v>
      </c>
      <c r="DE252" s="119">
        <f t="shared" si="109"/>
        <v>0</v>
      </c>
      <c r="DF252" s="119">
        <f t="shared" si="110"/>
        <v>0</v>
      </c>
      <c r="DG252" s="119">
        <f t="shared" si="111"/>
        <v>0</v>
      </c>
      <c r="DH252" s="119">
        <f t="shared" si="112"/>
        <v>0</v>
      </c>
      <c r="DI252" s="119">
        <f t="shared" si="113"/>
        <v>0</v>
      </c>
      <c r="DJ252" s="119">
        <f t="shared" si="114"/>
        <v>0</v>
      </c>
      <c r="DK252" s="126" t="str">
        <f t="shared" si="115"/>
        <v>2</v>
      </c>
      <c r="DL252" s="126">
        <f t="shared" ca="1" si="116"/>
        <v>0</v>
      </c>
      <c r="DM252" s="119">
        <f ca="1">IF($K252&lt;&gt;1,IF(ISNUMBER(INDEX(Import.PLE,$K252,DM$16)),IF(INDEX(Import.PLE,$K252,DM$16)&lt;=mediçao,BM252,0),0),PLE!$AA$28*BM252)</f>
        <v>0</v>
      </c>
      <c r="DN252" s="119">
        <f ca="1">IF($K252&lt;&gt;1,IF(ISNUMBER(INDEX(Import.PLE,$K252,DN$16)),IF(INDEX(Import.PLE,$K252,DN$16)&lt;=mediçao,BN252,0),0),PLE!$AA$28*BN252)</f>
        <v>0</v>
      </c>
      <c r="DO252" s="119">
        <f ca="1">IF($K252&lt;&gt;1,IF(ISNUMBER(INDEX(Import.PLE,$K252,DO$16)),IF(INDEX(Import.PLE,$K252,DO$16)&lt;=mediçao,BO252,0),0),PLE!$AA$28*BO252)</f>
        <v>0</v>
      </c>
      <c r="DP252" s="119">
        <f ca="1">IF($K252&lt;&gt;1,IF(ISNUMBER(INDEX(Import.PLE,$K252,DP$16)),IF(INDEX(Import.PLE,$K252,DP$16)&lt;=mediçao,BP252,0),0),PLE!$AA$28*BP252)</f>
        <v>0</v>
      </c>
      <c r="DQ252" s="119">
        <f ca="1">IF($K252&lt;&gt;1,IF(ISNUMBER(INDEX(Import.PLE,$K252,DQ$16)),IF(INDEX(Import.PLE,$K252,DQ$16)&lt;=mediçao,BQ252,0),0),PLE!$AA$28*BQ252)</f>
        <v>0</v>
      </c>
      <c r="DR252" s="119">
        <f ca="1">IF($K252&lt;&gt;1,IF(ISNUMBER(INDEX(Import.PLE,$K252,DR$16)),IF(INDEX(Import.PLE,$K252,DR$16)&lt;=mediçao,BR252,0),0),PLE!$AA$28*BR252)</f>
        <v>0</v>
      </c>
      <c r="DS252" s="119">
        <f ca="1">IF($K252&lt;&gt;1,IF(ISNUMBER(INDEX(Import.PLE,$K252,DS$16)),IF(INDEX(Import.PLE,$K252,DS$16)&lt;=mediçao,BS252,0),0),PLE!$AA$28*BS252)</f>
        <v>0</v>
      </c>
      <c r="DT252" s="119">
        <f ca="1">IF($K252&lt;&gt;1,IF(ISNUMBER(INDEX(Import.PLE,$K252,DT$16)),IF(INDEX(Import.PLE,$K252,DT$16)&lt;=mediçao,BT252,0),0),PLE!$AA$28*BT252)</f>
        <v>0</v>
      </c>
      <c r="DU252" s="119">
        <f ca="1">IF($K252&lt;&gt;1,IF(ISNUMBER(INDEX(Import.PLE,$K252,DU$16)),IF(INDEX(Import.PLE,$K252,DU$16)&lt;=mediçao,BU252,0),0),PLE!$AA$28*BU252)</f>
        <v>0</v>
      </c>
      <c r="DV252" s="119">
        <f ca="1">IF($K252&lt;&gt;1,IF(ISNUMBER(INDEX(Import.PLE,$K252,DV$16)),IF(INDEX(Import.PLE,$K252,DV$16)&lt;=mediçao,BV252,0),0),PLE!$AA$28*BV252)</f>
        <v>0</v>
      </c>
      <c r="DW252" s="119">
        <f ca="1">IF($K252&lt;&gt;1,IF(ISNUMBER(INDEX(Import.PLE,$K252,DW$16)),IF(INDEX(Import.PLE,$K252,DW$16)&lt;=mediçao,BW252,0),0),PLE!$AA$28*BW252)</f>
        <v>0</v>
      </c>
      <c r="DX252" s="119">
        <f ca="1">IF($K252&lt;&gt;1,IF(ISNUMBER(INDEX(Import.PLE,$K252,DX$16)),IF(INDEX(Import.PLE,$K252,DX$16)&lt;=mediçao,BX252,0),0),PLE!$AA$28*BX252)</f>
        <v>0</v>
      </c>
      <c r="DY252" s="119">
        <f ca="1">IF($K252&lt;&gt;1,IF(ISNUMBER(INDEX(Import.PLE,$K252,DY$16)),IF(INDEX(Import.PLE,$K252,DY$16)&lt;=mediçao,BY252,0),0),PLE!$AA$28*BY252)</f>
        <v>0</v>
      </c>
      <c r="DZ252" s="119">
        <f ca="1">IF($K252&lt;&gt;1,IF(ISNUMBER(INDEX(Import.PLE,$K252,DZ$16)),IF(INDEX(Import.PLE,$K252,DZ$16)&lt;=mediçao,BZ252,0),0),PLE!$AA$28*BZ252)</f>
        <v>0</v>
      </c>
      <c r="EA252" s="119">
        <f ca="1">IF($K252&lt;&gt;1,IF(ISNUMBER(INDEX(Import.PLE,$K252,EA$16)),IF(INDEX(Import.PLE,$K252,EA$16)&lt;=mediçao,CA252,0),0),PLE!$AA$28*CA252)</f>
        <v>0</v>
      </c>
      <c r="EB252" s="119">
        <f ca="1">IF($K252&lt;&gt;1,IF(ISNUMBER(INDEX(Import.PLE,$K252,EB$16)),IF(INDEX(Import.PLE,$K252,EB$16)&lt;=mediçao,CB252,0),0),PLE!$AA$28*CB252)</f>
        <v>0</v>
      </c>
      <c r="EC252" s="119">
        <f ca="1">IF($K252&lt;&gt;1,IF(ISNUMBER(INDEX(Import.PLE,$K252,EC$16)),IF(INDEX(Import.PLE,$K252,EC$16)&lt;=mediçao,CC252,0),0),PLE!$AA$28*CC252)</f>
        <v>0</v>
      </c>
      <c r="ED252" s="119">
        <f ca="1">IF($K252&lt;&gt;1,IF(ISNUMBER(INDEX(Import.PLE,$K252,ED$16)),IF(INDEX(Import.PLE,$K252,ED$16)&lt;=mediçao,CD252,0),0),PLE!$AA$28*CD252)</f>
        <v>0</v>
      </c>
      <c r="EE252" s="119">
        <f ca="1">IF($K252&lt;&gt;1,IF(ISNUMBER(INDEX(Import.PLE,$K252,EE$16)),IF(INDEX(Import.PLE,$K252,EE$16)&lt;=mediçao,CE252,0),0),PLE!$AA$28*CE252)</f>
        <v>0</v>
      </c>
      <c r="EF252" s="119">
        <f ca="1">IF($K252&lt;&gt;1,IF(ISNUMBER(INDEX(Import.PLE,$K252,EF$16)),IF(INDEX(Import.PLE,$K252,EF$16)&lt;=mediçao,CF252,0),0),PLE!$AA$28*CF252)</f>
        <v>0</v>
      </c>
      <c r="EG252" s="119">
        <f ca="1">IF($K252&lt;&gt;1,IF(ISNUMBER(INDEX(Import.PLE,$K252,EG$16)),IF(INDEX(Import.PLE,$K252,EG$16)&lt;=mediçao,CG252,0),0),PLE!$AA$28*CG252)</f>
        <v>0</v>
      </c>
      <c r="EH252" s="119">
        <f ca="1">IF($K252&lt;&gt;1,IF(ISNUMBER(INDEX(Import.PLE,$K252,EH$16)),IF(INDEX(Import.PLE,$K252,EH$16)&lt;=mediçao,CH252,0),0),PLE!$AA$28*CH252)</f>
        <v>0</v>
      </c>
      <c r="EI252" s="119">
        <f ca="1">IF($K252&lt;&gt;1,IF(ISNUMBER(INDEX(Import.PLE,$K252,EI$16)),IF(INDEX(Import.PLE,$K252,EI$16)&lt;=mediçao,CI252,0),0),PLE!$AA$28*CI252)</f>
        <v>0</v>
      </c>
      <c r="EJ252" s="119">
        <f ca="1">IF($K252&lt;&gt;1,IF(ISNUMBER(INDEX(Import.PLE,$K252,EJ$16)),IF(INDEX(Import.PLE,$K252,EJ$16)&lt;=mediçao,CJ252,0),0),PLE!$AA$28*CJ252)</f>
        <v>0</v>
      </c>
      <c r="EK252" s="119">
        <f ca="1">IF($K252&lt;&gt;1,IF(ISNUMBER(INDEX(Import.PLE,$K252,EK$16)),IF(INDEX(Import.PLE,$K252,EK$16)&lt;=mediçao,CK252,0),0),PLE!$AA$28*CK252)</f>
        <v>0</v>
      </c>
      <c r="EL252" s="119">
        <f ca="1">IF($K252&lt;&gt;1,IF(ISNUMBER(INDEX(Import.PLE,$K252,EL$16)),IF(INDEX(Import.PLE,$K252,EL$16)&lt;=mediçao,CL252,0),0),PLE!$AA$28*CL252)</f>
        <v>0</v>
      </c>
      <c r="EM252" s="119">
        <f ca="1">IF($K252&lt;&gt;1,IF(ISNUMBER(INDEX(Import.PLE,$K252,EM$16)),IF(INDEX(Import.PLE,$K252,EM$16)&lt;=mediçao,CM252,0),0),PLE!$AA$28*CM252)</f>
        <v>0</v>
      </c>
      <c r="EN252" s="119">
        <f ca="1">IF($K252&lt;&gt;1,IF(ISNUMBER(INDEX(Import.PLE,$K252,EN$16)),IF(INDEX(Import.PLE,$K252,EN$16)&lt;=mediçao,CN252,0),0),PLE!$AA$28*CN252)</f>
        <v>0</v>
      </c>
      <c r="EO252" s="119">
        <f ca="1">IF($K252&lt;&gt;1,IF(ISNUMBER(INDEX(Import.PLE,$K252,EO$16)),IF(INDEX(Import.PLE,$K252,EO$16)&lt;=mediçao,CO252,0),0),PLE!$AA$28*CO252)</f>
        <v>0</v>
      </c>
      <c r="EP252" s="119">
        <f ca="1">IF($K252&lt;&gt;1,IF(ISNUMBER(INDEX(Import.PLE,$K252,EP$16)),IF(INDEX(Import.PLE,$K252,EP$16)&lt;=mediçao,CP252,0),0),PLE!$AA$28*CP252)</f>
        <v>0</v>
      </c>
      <c r="EQ252" s="119">
        <f ca="1">IF($K252&lt;&gt;1,IF(ISNUMBER(INDEX(Import.PLE,$K252,EQ$16)),IF(INDEX(Import.PLE,$K252,EQ$16)&lt;=mediçao,CQ252,0),0),PLE!$AA$28*CQ252)</f>
        <v>0</v>
      </c>
      <c r="ER252" s="119">
        <f ca="1">IF($K252&lt;&gt;1,IF(ISNUMBER(INDEX(Import.PLE,$K252,ER$16)),IF(INDEX(Import.PLE,$K252,ER$16)&lt;=mediçao,CR252,0),0),PLE!$AA$28*CR252)</f>
        <v>0</v>
      </c>
      <c r="ES252" s="119">
        <f ca="1">IF($K252&lt;&gt;1,IF(ISNUMBER(INDEX(Import.PLE,$K252,ES$16)),IF(INDEX(Import.PLE,$K252,ES$16)&lt;=mediçao,CS252,0),0),PLE!$AA$28*CS252)</f>
        <v>0</v>
      </c>
      <c r="ET252" s="119">
        <f ca="1">IF($K252&lt;&gt;1,IF(ISNUMBER(INDEX(Import.PLE,$K252,ET$16)),IF(INDEX(Import.PLE,$K252,ET$16)&lt;=mediçao,CT252,0),0),PLE!$AA$28*CT252)</f>
        <v>0</v>
      </c>
      <c r="EU252" s="119">
        <f ca="1">IF($K252&lt;&gt;1,IF(ISNUMBER(INDEX(Import.PLE,$K252,EU$16)),IF(INDEX(Import.PLE,$K252,EU$16)&lt;=mediçao,CU252,0),0),PLE!$AA$28*CU252)</f>
        <v>0</v>
      </c>
      <c r="EV252" s="119">
        <f ca="1">IF($K252&lt;&gt;1,IF(ISNUMBER(INDEX(Import.PLE,$K252,EV$16)),IF(INDEX(Import.PLE,$K252,EV$16)&lt;=mediçao,CV252,0),0),PLE!$AA$28*CV252)</f>
        <v>0</v>
      </c>
      <c r="EW252" s="119">
        <f ca="1">IF($K252&lt;&gt;1,IF(ISNUMBER(INDEX(Import.PLE,$K252,EW$16)),IF(INDEX(Import.PLE,$K252,EW$16)&lt;=mediçao,CW252,0),0),PLE!$AA$28*CW252)</f>
        <v>0</v>
      </c>
      <c r="EX252" s="119">
        <f ca="1">IF($K252&lt;&gt;1,IF(ISNUMBER(INDEX(Import.PLE,$K252,EX$16)),IF(INDEX(Import.PLE,$K252,EX$16)&lt;=mediçao,CX252,0),0),PLE!$AA$28*CX252)</f>
        <v>0</v>
      </c>
      <c r="EY252" s="119">
        <f ca="1">IF($K252&lt;&gt;1,IF(ISNUMBER(INDEX(Import.PLE,$K252,EY$16)),IF(INDEX(Import.PLE,$K252,EY$16)&lt;=mediçao,CY252,0),0),PLE!$AA$28*CY252)</f>
        <v>0</v>
      </c>
      <c r="EZ252" s="119">
        <f ca="1">IF($K252&lt;&gt;1,IF(ISNUMBER(INDEX(Import.PLE,$K252,EZ$16)),IF(INDEX(Import.PLE,$K252,EZ$16)&lt;=mediçao,CZ252,0),0),PLE!$AA$28*CZ252)</f>
        <v>0</v>
      </c>
      <c r="FA252" s="119">
        <f ca="1">IF($K252&lt;&gt;1,IF(ISNUMBER(INDEX(Import.PLE,$K252,FA$16)),IF(INDEX(Import.PLE,$K252,FA$16)&lt;=mediçao,DA252,0),0),PLE!$AA$28*DA252)</f>
        <v>0</v>
      </c>
      <c r="FB252" s="119">
        <f ca="1">IF($K252&lt;&gt;1,IF(ISNUMBER(INDEX(Import.PLE,$K252,FB$16)),IF(INDEX(Import.PLE,$K252,FB$16)&lt;=mediçao,DB252,0),0),PLE!$AA$28*DB252)</f>
        <v>0</v>
      </c>
      <c r="FC252" s="119">
        <f ca="1">IF($K252&lt;&gt;1,IF(ISNUMBER(INDEX(Import.PLE,$K252,FC$16)),IF(INDEX(Import.PLE,$K252,FC$16)&lt;=mediçao,DC252,0),0),PLE!$AA$28*DC252)</f>
        <v>0</v>
      </c>
      <c r="FD252" s="119">
        <f ca="1">IF($K252&lt;&gt;1,IF(ISNUMBER(INDEX(Import.PLE,$K252,FD$16)),IF(INDEX(Import.PLE,$K252,FD$16)&lt;=mediçao,DD252,0),0),PLE!$AA$28*DD252)</f>
        <v>0</v>
      </c>
      <c r="FE252" s="119">
        <f ca="1">IF($K252&lt;&gt;1,IF(ISNUMBER(INDEX(Import.PLE,$K252,FE$16)),IF(INDEX(Import.PLE,$K252,FE$16)&lt;=mediçao,DE252,0),0),PLE!$AA$28*DE252)</f>
        <v>0</v>
      </c>
      <c r="FF252" s="119">
        <f ca="1">IF($K252&lt;&gt;1,IF(ISNUMBER(INDEX(Import.PLE,$K252,FF$16)),IF(INDEX(Import.PLE,$K252,FF$16)&lt;=mediçao,DF252,0),0),PLE!$AA$28*DF252)</f>
        <v>0</v>
      </c>
      <c r="FG252" s="119">
        <f ca="1">IF($K252&lt;&gt;1,IF(ISNUMBER(INDEX(Import.PLE,$K252,FG$16)),IF(INDEX(Import.PLE,$K252,FG$16)&lt;=mediçao,DG252,0),0),PLE!$AA$28*DG252)</f>
        <v>0</v>
      </c>
      <c r="FH252" s="119">
        <f ca="1">IF($K252&lt;&gt;1,IF(ISNUMBER(INDEX(Import.PLE,$K252,FH$16)),IF(INDEX(Import.PLE,$K252,FH$16)&lt;=mediçao,DH252,0),0),PLE!$AA$28*DH252)</f>
        <v>0</v>
      </c>
      <c r="FI252" s="119">
        <f ca="1">IF($K252&lt;&gt;1,IF(ISNUMBER(INDEX(Import.PLE,$K252,FI$16)),IF(INDEX(Import.PLE,$K252,FI$16)&lt;=mediçao,DI252,0),0),PLE!$AA$28*DI252)</f>
        <v>0</v>
      </c>
      <c r="FJ252" s="119">
        <f ca="1">IF($K252&lt;&gt;1,IF(ISNUMBER(INDEX(Import.PLE,$K252,FJ$16)),IF(INDEX(Import.PLE,$K252,FJ$16)&lt;=mediçao,DJ252,0),0),PLE!$AA$28*DJ252)</f>
        <v>0</v>
      </c>
    </row>
    <row r="253" spans="2:166" s="88" customFormat="1" ht="11.25" customHeight="1" x14ac:dyDescent="0.35">
      <c r="B253" s="118">
        <f t="shared" ca="1" si="3"/>
        <v>236</v>
      </c>
      <c r="C253" s="83" t="str">
        <f t="shared" si="62"/>
        <v>Serviço</v>
      </c>
      <c r="D253" s="138" t="s">
        <v>621</v>
      </c>
      <c r="E253" s="139" t="s">
        <v>609</v>
      </c>
      <c r="F253" s="137" t="s">
        <v>204</v>
      </c>
      <c r="G253" s="174">
        <f t="shared" si="63"/>
        <v>45.83</v>
      </c>
      <c r="H253" s="175">
        <f t="shared" si="64"/>
        <v>44.660048003491163</v>
      </c>
      <c r="I253" s="176">
        <v>2046.77</v>
      </c>
      <c r="J253" s="86"/>
      <c r="K253" s="168">
        <f>deactivatedados.form1</f>
        <v>28</v>
      </c>
      <c r="L253" s="167" t="s">
        <v>728</v>
      </c>
      <c r="M253" s="87"/>
      <c r="N253" s="181">
        <v>45.83</v>
      </c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  <c r="AA253" s="181"/>
      <c r="AB253" s="181"/>
      <c r="AC253" s="181"/>
      <c r="AD253" s="181"/>
      <c r="AE253" s="181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1"/>
      <c r="AX253" s="181"/>
      <c r="AY253" s="181"/>
      <c r="AZ253" s="181"/>
      <c r="BA253" s="181"/>
      <c r="BB253" s="181"/>
      <c r="BC253" s="181"/>
      <c r="BD253" s="181"/>
      <c r="BE253" s="181"/>
      <c r="BF253" s="181"/>
      <c r="BG253" s="181"/>
      <c r="BH253" s="181"/>
      <c r="BI253" s="181"/>
      <c r="BJ253" s="181"/>
      <c r="BK253" s="181"/>
      <c r="BM253" s="119">
        <f t="shared" ca="1" si="65"/>
        <v>2046.77</v>
      </c>
      <c r="BN253" s="119">
        <f t="shared" si="66"/>
        <v>0</v>
      </c>
      <c r="BO253" s="119">
        <f t="shared" si="67"/>
        <v>0</v>
      </c>
      <c r="BP253" s="119">
        <f t="shared" si="68"/>
        <v>0</v>
      </c>
      <c r="BQ253" s="119">
        <f t="shared" si="69"/>
        <v>0</v>
      </c>
      <c r="BR253" s="119">
        <f t="shared" si="70"/>
        <v>0</v>
      </c>
      <c r="BS253" s="119">
        <f t="shared" si="71"/>
        <v>0</v>
      </c>
      <c r="BT253" s="119">
        <f t="shared" si="72"/>
        <v>0</v>
      </c>
      <c r="BU253" s="119">
        <f t="shared" si="73"/>
        <v>0</v>
      </c>
      <c r="BV253" s="119">
        <f t="shared" si="74"/>
        <v>0</v>
      </c>
      <c r="BW253" s="119">
        <f t="shared" si="75"/>
        <v>0</v>
      </c>
      <c r="BX253" s="119">
        <f t="shared" si="76"/>
        <v>0</v>
      </c>
      <c r="BY253" s="119">
        <f t="shared" si="77"/>
        <v>0</v>
      </c>
      <c r="BZ253" s="119">
        <f t="shared" si="78"/>
        <v>0</v>
      </c>
      <c r="CA253" s="119">
        <f t="shared" si="79"/>
        <v>0</v>
      </c>
      <c r="CB253" s="119">
        <f t="shared" si="80"/>
        <v>0</v>
      </c>
      <c r="CC253" s="119">
        <f t="shared" si="81"/>
        <v>0</v>
      </c>
      <c r="CD253" s="119">
        <f t="shared" si="82"/>
        <v>0</v>
      </c>
      <c r="CE253" s="119">
        <f t="shared" si="83"/>
        <v>0</v>
      </c>
      <c r="CF253" s="119">
        <f t="shared" si="84"/>
        <v>0</v>
      </c>
      <c r="CG253" s="119">
        <f t="shared" si="85"/>
        <v>0</v>
      </c>
      <c r="CH253" s="119">
        <f t="shared" si="86"/>
        <v>0</v>
      </c>
      <c r="CI253" s="119">
        <f t="shared" si="87"/>
        <v>0</v>
      </c>
      <c r="CJ253" s="119">
        <f t="shared" si="88"/>
        <v>0</v>
      </c>
      <c r="CK253" s="119">
        <f t="shared" si="89"/>
        <v>0</v>
      </c>
      <c r="CL253" s="119">
        <f t="shared" si="90"/>
        <v>0</v>
      </c>
      <c r="CM253" s="119">
        <f t="shared" si="91"/>
        <v>0</v>
      </c>
      <c r="CN253" s="119">
        <f t="shared" si="92"/>
        <v>0</v>
      </c>
      <c r="CO253" s="119">
        <f t="shared" si="93"/>
        <v>0</v>
      </c>
      <c r="CP253" s="119">
        <f t="shared" si="94"/>
        <v>0</v>
      </c>
      <c r="CQ253" s="119">
        <f t="shared" si="95"/>
        <v>0</v>
      </c>
      <c r="CR253" s="119">
        <f t="shared" si="96"/>
        <v>0</v>
      </c>
      <c r="CS253" s="119">
        <f t="shared" si="97"/>
        <v>0</v>
      </c>
      <c r="CT253" s="119">
        <f t="shared" si="98"/>
        <v>0</v>
      </c>
      <c r="CU253" s="119">
        <f t="shared" si="99"/>
        <v>0</v>
      </c>
      <c r="CV253" s="119">
        <f t="shared" si="100"/>
        <v>0</v>
      </c>
      <c r="CW253" s="119">
        <f t="shared" si="101"/>
        <v>0</v>
      </c>
      <c r="CX253" s="119">
        <f t="shared" si="102"/>
        <v>0</v>
      </c>
      <c r="CY253" s="119">
        <f t="shared" si="103"/>
        <v>0</v>
      </c>
      <c r="CZ253" s="119">
        <f t="shared" si="104"/>
        <v>0</v>
      </c>
      <c r="DA253" s="119">
        <f t="shared" si="105"/>
        <v>0</v>
      </c>
      <c r="DB253" s="119">
        <f t="shared" si="106"/>
        <v>0</v>
      </c>
      <c r="DC253" s="119">
        <f t="shared" si="107"/>
        <v>0</v>
      </c>
      <c r="DD253" s="119">
        <f t="shared" si="108"/>
        <v>0</v>
      </c>
      <c r="DE253" s="119">
        <f t="shared" si="109"/>
        <v>0</v>
      </c>
      <c r="DF253" s="119">
        <f t="shared" si="110"/>
        <v>0</v>
      </c>
      <c r="DG253" s="119">
        <f t="shared" si="111"/>
        <v>0</v>
      </c>
      <c r="DH253" s="119">
        <f t="shared" si="112"/>
        <v>0</v>
      </c>
      <c r="DI253" s="119">
        <f t="shared" si="113"/>
        <v>0</v>
      </c>
      <c r="DJ253" s="119">
        <f t="shared" si="114"/>
        <v>0</v>
      </c>
      <c r="DK253" s="126" t="str">
        <f t="shared" si="115"/>
        <v>2</v>
      </c>
      <c r="DL253" s="126">
        <f t="shared" ca="1" si="116"/>
        <v>0</v>
      </c>
      <c r="DM253" s="119">
        <f ca="1">IF($K253&lt;&gt;1,IF(ISNUMBER(INDEX(Import.PLE,$K253,DM$16)),IF(INDEX(Import.PLE,$K253,DM$16)&lt;=mediçao,BM253,0),0),PLE!$AA$28*BM253)</f>
        <v>0</v>
      </c>
      <c r="DN253" s="119">
        <f ca="1">IF($K253&lt;&gt;1,IF(ISNUMBER(INDEX(Import.PLE,$K253,DN$16)),IF(INDEX(Import.PLE,$K253,DN$16)&lt;=mediçao,BN253,0),0),PLE!$AA$28*BN253)</f>
        <v>0</v>
      </c>
      <c r="DO253" s="119">
        <f ca="1">IF($K253&lt;&gt;1,IF(ISNUMBER(INDEX(Import.PLE,$K253,DO$16)),IF(INDEX(Import.PLE,$K253,DO$16)&lt;=mediçao,BO253,0),0),PLE!$AA$28*BO253)</f>
        <v>0</v>
      </c>
      <c r="DP253" s="119">
        <f ca="1">IF($K253&lt;&gt;1,IF(ISNUMBER(INDEX(Import.PLE,$K253,DP$16)),IF(INDEX(Import.PLE,$K253,DP$16)&lt;=mediçao,BP253,0),0),PLE!$AA$28*BP253)</f>
        <v>0</v>
      </c>
      <c r="DQ253" s="119">
        <f ca="1">IF($K253&lt;&gt;1,IF(ISNUMBER(INDEX(Import.PLE,$K253,DQ$16)),IF(INDEX(Import.PLE,$K253,DQ$16)&lt;=mediçao,BQ253,0),0),PLE!$AA$28*BQ253)</f>
        <v>0</v>
      </c>
      <c r="DR253" s="119">
        <f ca="1">IF($K253&lt;&gt;1,IF(ISNUMBER(INDEX(Import.PLE,$K253,DR$16)),IF(INDEX(Import.PLE,$K253,DR$16)&lt;=mediçao,BR253,0),0),PLE!$AA$28*BR253)</f>
        <v>0</v>
      </c>
      <c r="DS253" s="119">
        <f ca="1">IF($K253&lt;&gt;1,IF(ISNUMBER(INDEX(Import.PLE,$K253,DS$16)),IF(INDEX(Import.PLE,$K253,DS$16)&lt;=mediçao,BS253,0),0),PLE!$AA$28*BS253)</f>
        <v>0</v>
      </c>
      <c r="DT253" s="119">
        <f ca="1">IF($K253&lt;&gt;1,IF(ISNUMBER(INDEX(Import.PLE,$K253,DT$16)),IF(INDEX(Import.PLE,$K253,DT$16)&lt;=mediçao,BT253,0),0),PLE!$AA$28*BT253)</f>
        <v>0</v>
      </c>
      <c r="DU253" s="119">
        <f ca="1">IF($K253&lt;&gt;1,IF(ISNUMBER(INDEX(Import.PLE,$K253,DU$16)),IF(INDEX(Import.PLE,$K253,DU$16)&lt;=mediçao,BU253,0),0),PLE!$AA$28*BU253)</f>
        <v>0</v>
      </c>
      <c r="DV253" s="119">
        <f ca="1">IF($K253&lt;&gt;1,IF(ISNUMBER(INDEX(Import.PLE,$K253,DV$16)),IF(INDEX(Import.PLE,$K253,DV$16)&lt;=mediçao,BV253,0),0),PLE!$AA$28*BV253)</f>
        <v>0</v>
      </c>
      <c r="DW253" s="119">
        <f ca="1">IF($K253&lt;&gt;1,IF(ISNUMBER(INDEX(Import.PLE,$K253,DW$16)),IF(INDEX(Import.PLE,$K253,DW$16)&lt;=mediçao,BW253,0),0),PLE!$AA$28*BW253)</f>
        <v>0</v>
      </c>
      <c r="DX253" s="119">
        <f ca="1">IF($K253&lt;&gt;1,IF(ISNUMBER(INDEX(Import.PLE,$K253,DX$16)),IF(INDEX(Import.PLE,$K253,DX$16)&lt;=mediçao,BX253,0),0),PLE!$AA$28*BX253)</f>
        <v>0</v>
      </c>
      <c r="DY253" s="119">
        <f ca="1">IF($K253&lt;&gt;1,IF(ISNUMBER(INDEX(Import.PLE,$K253,DY$16)),IF(INDEX(Import.PLE,$K253,DY$16)&lt;=mediçao,BY253,0),0),PLE!$AA$28*BY253)</f>
        <v>0</v>
      </c>
      <c r="DZ253" s="119">
        <f ca="1">IF($K253&lt;&gt;1,IF(ISNUMBER(INDEX(Import.PLE,$K253,DZ$16)),IF(INDEX(Import.PLE,$K253,DZ$16)&lt;=mediçao,BZ253,0),0),PLE!$AA$28*BZ253)</f>
        <v>0</v>
      </c>
      <c r="EA253" s="119">
        <f ca="1">IF($K253&lt;&gt;1,IF(ISNUMBER(INDEX(Import.PLE,$K253,EA$16)),IF(INDEX(Import.PLE,$K253,EA$16)&lt;=mediçao,CA253,0),0),PLE!$AA$28*CA253)</f>
        <v>0</v>
      </c>
      <c r="EB253" s="119">
        <f ca="1">IF($K253&lt;&gt;1,IF(ISNUMBER(INDEX(Import.PLE,$K253,EB$16)),IF(INDEX(Import.PLE,$K253,EB$16)&lt;=mediçao,CB253,0),0),PLE!$AA$28*CB253)</f>
        <v>0</v>
      </c>
      <c r="EC253" s="119">
        <f ca="1">IF($K253&lt;&gt;1,IF(ISNUMBER(INDEX(Import.PLE,$K253,EC$16)),IF(INDEX(Import.PLE,$K253,EC$16)&lt;=mediçao,CC253,0),0),PLE!$AA$28*CC253)</f>
        <v>0</v>
      </c>
      <c r="ED253" s="119">
        <f ca="1">IF($K253&lt;&gt;1,IF(ISNUMBER(INDEX(Import.PLE,$K253,ED$16)),IF(INDEX(Import.PLE,$K253,ED$16)&lt;=mediçao,CD253,0),0),PLE!$AA$28*CD253)</f>
        <v>0</v>
      </c>
      <c r="EE253" s="119">
        <f ca="1">IF($K253&lt;&gt;1,IF(ISNUMBER(INDEX(Import.PLE,$K253,EE$16)),IF(INDEX(Import.PLE,$K253,EE$16)&lt;=mediçao,CE253,0),0),PLE!$AA$28*CE253)</f>
        <v>0</v>
      </c>
      <c r="EF253" s="119">
        <f ca="1">IF($K253&lt;&gt;1,IF(ISNUMBER(INDEX(Import.PLE,$K253,EF$16)),IF(INDEX(Import.PLE,$K253,EF$16)&lt;=mediçao,CF253,0),0),PLE!$AA$28*CF253)</f>
        <v>0</v>
      </c>
      <c r="EG253" s="119">
        <f ca="1">IF($K253&lt;&gt;1,IF(ISNUMBER(INDEX(Import.PLE,$K253,EG$16)),IF(INDEX(Import.PLE,$K253,EG$16)&lt;=mediçao,CG253,0),0),PLE!$AA$28*CG253)</f>
        <v>0</v>
      </c>
      <c r="EH253" s="119">
        <f ca="1">IF($K253&lt;&gt;1,IF(ISNUMBER(INDEX(Import.PLE,$K253,EH$16)),IF(INDEX(Import.PLE,$K253,EH$16)&lt;=mediçao,CH253,0),0),PLE!$AA$28*CH253)</f>
        <v>0</v>
      </c>
      <c r="EI253" s="119">
        <f ca="1">IF($K253&lt;&gt;1,IF(ISNUMBER(INDEX(Import.PLE,$K253,EI$16)),IF(INDEX(Import.PLE,$K253,EI$16)&lt;=mediçao,CI253,0),0),PLE!$AA$28*CI253)</f>
        <v>0</v>
      </c>
      <c r="EJ253" s="119">
        <f ca="1">IF($K253&lt;&gt;1,IF(ISNUMBER(INDEX(Import.PLE,$K253,EJ$16)),IF(INDEX(Import.PLE,$K253,EJ$16)&lt;=mediçao,CJ253,0),0),PLE!$AA$28*CJ253)</f>
        <v>0</v>
      </c>
      <c r="EK253" s="119">
        <f ca="1">IF($K253&lt;&gt;1,IF(ISNUMBER(INDEX(Import.PLE,$K253,EK$16)),IF(INDEX(Import.PLE,$K253,EK$16)&lt;=mediçao,CK253,0),0),PLE!$AA$28*CK253)</f>
        <v>0</v>
      </c>
      <c r="EL253" s="119">
        <f ca="1">IF($K253&lt;&gt;1,IF(ISNUMBER(INDEX(Import.PLE,$K253,EL$16)),IF(INDEX(Import.PLE,$K253,EL$16)&lt;=mediçao,CL253,0),0),PLE!$AA$28*CL253)</f>
        <v>0</v>
      </c>
      <c r="EM253" s="119">
        <f ca="1">IF($K253&lt;&gt;1,IF(ISNUMBER(INDEX(Import.PLE,$K253,EM$16)),IF(INDEX(Import.PLE,$K253,EM$16)&lt;=mediçao,CM253,0),0),PLE!$AA$28*CM253)</f>
        <v>0</v>
      </c>
      <c r="EN253" s="119">
        <f ca="1">IF($K253&lt;&gt;1,IF(ISNUMBER(INDEX(Import.PLE,$K253,EN$16)),IF(INDEX(Import.PLE,$K253,EN$16)&lt;=mediçao,CN253,0),0),PLE!$AA$28*CN253)</f>
        <v>0</v>
      </c>
      <c r="EO253" s="119">
        <f ca="1">IF($K253&lt;&gt;1,IF(ISNUMBER(INDEX(Import.PLE,$K253,EO$16)),IF(INDEX(Import.PLE,$K253,EO$16)&lt;=mediçao,CO253,0),0),PLE!$AA$28*CO253)</f>
        <v>0</v>
      </c>
      <c r="EP253" s="119">
        <f ca="1">IF($K253&lt;&gt;1,IF(ISNUMBER(INDEX(Import.PLE,$K253,EP$16)),IF(INDEX(Import.PLE,$K253,EP$16)&lt;=mediçao,CP253,0),0),PLE!$AA$28*CP253)</f>
        <v>0</v>
      </c>
      <c r="EQ253" s="119">
        <f ca="1">IF($K253&lt;&gt;1,IF(ISNUMBER(INDEX(Import.PLE,$K253,EQ$16)),IF(INDEX(Import.PLE,$K253,EQ$16)&lt;=mediçao,CQ253,0),0),PLE!$AA$28*CQ253)</f>
        <v>0</v>
      </c>
      <c r="ER253" s="119">
        <f ca="1">IF($K253&lt;&gt;1,IF(ISNUMBER(INDEX(Import.PLE,$K253,ER$16)),IF(INDEX(Import.PLE,$K253,ER$16)&lt;=mediçao,CR253,0),0),PLE!$AA$28*CR253)</f>
        <v>0</v>
      </c>
      <c r="ES253" s="119">
        <f ca="1">IF($K253&lt;&gt;1,IF(ISNUMBER(INDEX(Import.PLE,$K253,ES$16)),IF(INDEX(Import.PLE,$K253,ES$16)&lt;=mediçao,CS253,0),0),PLE!$AA$28*CS253)</f>
        <v>0</v>
      </c>
      <c r="ET253" s="119">
        <f ca="1">IF($K253&lt;&gt;1,IF(ISNUMBER(INDEX(Import.PLE,$K253,ET$16)),IF(INDEX(Import.PLE,$K253,ET$16)&lt;=mediçao,CT253,0),0),PLE!$AA$28*CT253)</f>
        <v>0</v>
      </c>
      <c r="EU253" s="119">
        <f ca="1">IF($K253&lt;&gt;1,IF(ISNUMBER(INDEX(Import.PLE,$K253,EU$16)),IF(INDEX(Import.PLE,$K253,EU$16)&lt;=mediçao,CU253,0),0),PLE!$AA$28*CU253)</f>
        <v>0</v>
      </c>
      <c r="EV253" s="119">
        <f ca="1">IF($K253&lt;&gt;1,IF(ISNUMBER(INDEX(Import.PLE,$K253,EV$16)),IF(INDEX(Import.PLE,$K253,EV$16)&lt;=mediçao,CV253,0),0),PLE!$AA$28*CV253)</f>
        <v>0</v>
      </c>
      <c r="EW253" s="119">
        <f ca="1">IF($K253&lt;&gt;1,IF(ISNUMBER(INDEX(Import.PLE,$K253,EW$16)),IF(INDEX(Import.PLE,$K253,EW$16)&lt;=mediçao,CW253,0),0),PLE!$AA$28*CW253)</f>
        <v>0</v>
      </c>
      <c r="EX253" s="119">
        <f ca="1">IF($K253&lt;&gt;1,IF(ISNUMBER(INDEX(Import.PLE,$K253,EX$16)),IF(INDEX(Import.PLE,$K253,EX$16)&lt;=mediçao,CX253,0),0),PLE!$AA$28*CX253)</f>
        <v>0</v>
      </c>
      <c r="EY253" s="119">
        <f ca="1">IF($K253&lt;&gt;1,IF(ISNUMBER(INDEX(Import.PLE,$K253,EY$16)),IF(INDEX(Import.PLE,$K253,EY$16)&lt;=mediçao,CY253,0),0),PLE!$AA$28*CY253)</f>
        <v>0</v>
      </c>
      <c r="EZ253" s="119">
        <f ca="1">IF($K253&lt;&gt;1,IF(ISNUMBER(INDEX(Import.PLE,$K253,EZ$16)),IF(INDEX(Import.PLE,$K253,EZ$16)&lt;=mediçao,CZ253,0),0),PLE!$AA$28*CZ253)</f>
        <v>0</v>
      </c>
      <c r="FA253" s="119">
        <f ca="1">IF($K253&lt;&gt;1,IF(ISNUMBER(INDEX(Import.PLE,$K253,FA$16)),IF(INDEX(Import.PLE,$K253,FA$16)&lt;=mediçao,DA253,0),0),PLE!$AA$28*DA253)</f>
        <v>0</v>
      </c>
      <c r="FB253" s="119">
        <f ca="1">IF($K253&lt;&gt;1,IF(ISNUMBER(INDEX(Import.PLE,$K253,FB$16)),IF(INDEX(Import.PLE,$K253,FB$16)&lt;=mediçao,DB253,0),0),PLE!$AA$28*DB253)</f>
        <v>0</v>
      </c>
      <c r="FC253" s="119">
        <f ca="1">IF($K253&lt;&gt;1,IF(ISNUMBER(INDEX(Import.PLE,$K253,FC$16)),IF(INDEX(Import.PLE,$K253,FC$16)&lt;=mediçao,DC253,0),0),PLE!$AA$28*DC253)</f>
        <v>0</v>
      </c>
      <c r="FD253" s="119">
        <f ca="1">IF($K253&lt;&gt;1,IF(ISNUMBER(INDEX(Import.PLE,$K253,FD$16)),IF(INDEX(Import.PLE,$K253,FD$16)&lt;=mediçao,DD253,0),0),PLE!$AA$28*DD253)</f>
        <v>0</v>
      </c>
      <c r="FE253" s="119">
        <f ca="1">IF($K253&lt;&gt;1,IF(ISNUMBER(INDEX(Import.PLE,$K253,FE$16)),IF(INDEX(Import.PLE,$K253,FE$16)&lt;=mediçao,DE253,0),0),PLE!$AA$28*DE253)</f>
        <v>0</v>
      </c>
      <c r="FF253" s="119">
        <f ca="1">IF($K253&lt;&gt;1,IF(ISNUMBER(INDEX(Import.PLE,$K253,FF$16)),IF(INDEX(Import.PLE,$K253,FF$16)&lt;=mediçao,DF253,0),0),PLE!$AA$28*DF253)</f>
        <v>0</v>
      </c>
      <c r="FG253" s="119">
        <f ca="1">IF($K253&lt;&gt;1,IF(ISNUMBER(INDEX(Import.PLE,$K253,FG$16)),IF(INDEX(Import.PLE,$K253,FG$16)&lt;=mediçao,DG253,0),0),PLE!$AA$28*DG253)</f>
        <v>0</v>
      </c>
      <c r="FH253" s="119">
        <f ca="1">IF($K253&lt;&gt;1,IF(ISNUMBER(INDEX(Import.PLE,$K253,FH$16)),IF(INDEX(Import.PLE,$K253,FH$16)&lt;=mediçao,DH253,0),0),PLE!$AA$28*DH253)</f>
        <v>0</v>
      </c>
      <c r="FI253" s="119">
        <f ca="1">IF($K253&lt;&gt;1,IF(ISNUMBER(INDEX(Import.PLE,$K253,FI$16)),IF(INDEX(Import.PLE,$K253,FI$16)&lt;=mediçao,DI253,0),0),PLE!$AA$28*DI253)</f>
        <v>0</v>
      </c>
      <c r="FJ253" s="119">
        <f ca="1">IF($K253&lt;&gt;1,IF(ISNUMBER(INDEX(Import.PLE,$K253,FJ$16)),IF(INDEX(Import.PLE,$K253,FJ$16)&lt;=mediçao,DJ253,0),0),PLE!$AA$28*DJ253)</f>
        <v>0</v>
      </c>
    </row>
    <row r="254" spans="2:166" s="88" customFormat="1" ht="11.25" customHeight="1" x14ac:dyDescent="0.35">
      <c r="B254" s="118">
        <f t="shared" ca="1" si="3"/>
        <v>237</v>
      </c>
      <c r="C254" s="83" t="str">
        <f t="shared" si="62"/>
        <v>Serviço</v>
      </c>
      <c r="D254" s="138" t="s">
        <v>622</v>
      </c>
      <c r="E254" s="139" t="s">
        <v>623</v>
      </c>
      <c r="F254" s="137" t="s">
        <v>210</v>
      </c>
      <c r="G254" s="174">
        <f t="shared" si="63"/>
        <v>11</v>
      </c>
      <c r="H254" s="175">
        <f t="shared" si="64"/>
        <v>21.62</v>
      </c>
      <c r="I254" s="176">
        <v>237.82</v>
      </c>
      <c r="J254" s="86"/>
      <c r="K254" s="168">
        <f>deactivatedados.form1</f>
        <v>28</v>
      </c>
      <c r="L254" s="167" t="s">
        <v>728</v>
      </c>
      <c r="M254" s="87"/>
      <c r="N254" s="181">
        <v>11</v>
      </c>
      <c r="O254" s="181"/>
      <c r="P254" s="181"/>
      <c r="Q254" s="181"/>
      <c r="R254" s="181"/>
      <c r="S254" s="181"/>
      <c r="T254" s="181"/>
      <c r="U254" s="181"/>
      <c r="V254" s="181"/>
      <c r="W254" s="181"/>
      <c r="X254" s="181"/>
      <c r="Y254" s="181"/>
      <c r="Z254" s="181"/>
      <c r="AA254" s="181"/>
      <c r="AB254" s="181"/>
      <c r="AC254" s="181"/>
      <c r="AD254" s="181"/>
      <c r="AE254" s="181"/>
      <c r="AF254" s="181"/>
      <c r="AG254" s="181"/>
      <c r="AH254" s="181"/>
      <c r="AI254" s="181"/>
      <c r="AJ254" s="181"/>
      <c r="AK254" s="181"/>
      <c r="AL254" s="181"/>
      <c r="AM254" s="181"/>
      <c r="AN254" s="181"/>
      <c r="AO254" s="181"/>
      <c r="AP254" s="181"/>
      <c r="AQ254" s="181"/>
      <c r="AR254" s="181"/>
      <c r="AS254" s="181"/>
      <c r="AT254" s="181"/>
      <c r="AU254" s="181"/>
      <c r="AV254" s="181"/>
      <c r="AW254" s="181"/>
      <c r="AX254" s="181"/>
      <c r="AY254" s="181"/>
      <c r="AZ254" s="181"/>
      <c r="BA254" s="181"/>
      <c r="BB254" s="181"/>
      <c r="BC254" s="181"/>
      <c r="BD254" s="181"/>
      <c r="BE254" s="181"/>
      <c r="BF254" s="181"/>
      <c r="BG254" s="181"/>
      <c r="BH254" s="181"/>
      <c r="BI254" s="181"/>
      <c r="BJ254" s="181"/>
      <c r="BK254" s="181"/>
      <c r="BM254" s="119">
        <f t="shared" ca="1" si="65"/>
        <v>237.82000000000002</v>
      </c>
      <c r="BN254" s="119">
        <f t="shared" si="66"/>
        <v>0</v>
      </c>
      <c r="BO254" s="119">
        <f t="shared" si="67"/>
        <v>0</v>
      </c>
      <c r="BP254" s="119">
        <f t="shared" si="68"/>
        <v>0</v>
      </c>
      <c r="BQ254" s="119">
        <f t="shared" si="69"/>
        <v>0</v>
      </c>
      <c r="BR254" s="119">
        <f t="shared" si="70"/>
        <v>0</v>
      </c>
      <c r="BS254" s="119">
        <f t="shared" si="71"/>
        <v>0</v>
      </c>
      <c r="BT254" s="119">
        <f t="shared" si="72"/>
        <v>0</v>
      </c>
      <c r="BU254" s="119">
        <f t="shared" si="73"/>
        <v>0</v>
      </c>
      <c r="BV254" s="119">
        <f t="shared" si="74"/>
        <v>0</v>
      </c>
      <c r="BW254" s="119">
        <f t="shared" si="75"/>
        <v>0</v>
      </c>
      <c r="BX254" s="119">
        <f t="shared" si="76"/>
        <v>0</v>
      </c>
      <c r="BY254" s="119">
        <f t="shared" si="77"/>
        <v>0</v>
      </c>
      <c r="BZ254" s="119">
        <f t="shared" si="78"/>
        <v>0</v>
      </c>
      <c r="CA254" s="119">
        <f t="shared" si="79"/>
        <v>0</v>
      </c>
      <c r="CB254" s="119">
        <f t="shared" si="80"/>
        <v>0</v>
      </c>
      <c r="CC254" s="119">
        <f t="shared" si="81"/>
        <v>0</v>
      </c>
      <c r="CD254" s="119">
        <f t="shared" si="82"/>
        <v>0</v>
      </c>
      <c r="CE254" s="119">
        <f t="shared" si="83"/>
        <v>0</v>
      </c>
      <c r="CF254" s="119">
        <f t="shared" si="84"/>
        <v>0</v>
      </c>
      <c r="CG254" s="119">
        <f t="shared" si="85"/>
        <v>0</v>
      </c>
      <c r="CH254" s="119">
        <f t="shared" si="86"/>
        <v>0</v>
      </c>
      <c r="CI254" s="119">
        <f t="shared" si="87"/>
        <v>0</v>
      </c>
      <c r="CJ254" s="119">
        <f t="shared" si="88"/>
        <v>0</v>
      </c>
      <c r="CK254" s="119">
        <f t="shared" si="89"/>
        <v>0</v>
      </c>
      <c r="CL254" s="119">
        <f t="shared" si="90"/>
        <v>0</v>
      </c>
      <c r="CM254" s="119">
        <f t="shared" si="91"/>
        <v>0</v>
      </c>
      <c r="CN254" s="119">
        <f t="shared" si="92"/>
        <v>0</v>
      </c>
      <c r="CO254" s="119">
        <f t="shared" si="93"/>
        <v>0</v>
      </c>
      <c r="CP254" s="119">
        <f t="shared" si="94"/>
        <v>0</v>
      </c>
      <c r="CQ254" s="119">
        <f t="shared" si="95"/>
        <v>0</v>
      </c>
      <c r="CR254" s="119">
        <f t="shared" si="96"/>
        <v>0</v>
      </c>
      <c r="CS254" s="119">
        <f t="shared" si="97"/>
        <v>0</v>
      </c>
      <c r="CT254" s="119">
        <f t="shared" si="98"/>
        <v>0</v>
      </c>
      <c r="CU254" s="119">
        <f t="shared" si="99"/>
        <v>0</v>
      </c>
      <c r="CV254" s="119">
        <f t="shared" si="100"/>
        <v>0</v>
      </c>
      <c r="CW254" s="119">
        <f t="shared" si="101"/>
        <v>0</v>
      </c>
      <c r="CX254" s="119">
        <f t="shared" si="102"/>
        <v>0</v>
      </c>
      <c r="CY254" s="119">
        <f t="shared" si="103"/>
        <v>0</v>
      </c>
      <c r="CZ254" s="119">
        <f t="shared" si="104"/>
        <v>0</v>
      </c>
      <c r="DA254" s="119">
        <f t="shared" si="105"/>
        <v>0</v>
      </c>
      <c r="DB254" s="119">
        <f t="shared" si="106"/>
        <v>0</v>
      </c>
      <c r="DC254" s="119">
        <f t="shared" si="107"/>
        <v>0</v>
      </c>
      <c r="DD254" s="119">
        <f t="shared" si="108"/>
        <v>0</v>
      </c>
      <c r="DE254" s="119">
        <f t="shared" si="109"/>
        <v>0</v>
      </c>
      <c r="DF254" s="119">
        <f t="shared" si="110"/>
        <v>0</v>
      </c>
      <c r="DG254" s="119">
        <f t="shared" si="111"/>
        <v>0</v>
      </c>
      <c r="DH254" s="119">
        <f t="shared" si="112"/>
        <v>0</v>
      </c>
      <c r="DI254" s="119">
        <f t="shared" si="113"/>
        <v>0</v>
      </c>
      <c r="DJ254" s="119">
        <f t="shared" si="114"/>
        <v>0</v>
      </c>
      <c r="DK254" s="126" t="str">
        <f t="shared" si="115"/>
        <v>2</v>
      </c>
      <c r="DL254" s="126">
        <f t="shared" ca="1" si="116"/>
        <v>0</v>
      </c>
      <c r="DM254" s="119">
        <f ca="1">IF($K254&lt;&gt;1,IF(ISNUMBER(INDEX(Import.PLE,$K254,DM$16)),IF(INDEX(Import.PLE,$K254,DM$16)&lt;=mediçao,BM254,0),0),PLE!$AA$28*BM254)</f>
        <v>0</v>
      </c>
      <c r="DN254" s="119">
        <f ca="1">IF($K254&lt;&gt;1,IF(ISNUMBER(INDEX(Import.PLE,$K254,DN$16)),IF(INDEX(Import.PLE,$K254,DN$16)&lt;=mediçao,BN254,0),0),PLE!$AA$28*BN254)</f>
        <v>0</v>
      </c>
      <c r="DO254" s="119">
        <f ca="1">IF($K254&lt;&gt;1,IF(ISNUMBER(INDEX(Import.PLE,$K254,DO$16)),IF(INDEX(Import.PLE,$K254,DO$16)&lt;=mediçao,BO254,0),0),PLE!$AA$28*BO254)</f>
        <v>0</v>
      </c>
      <c r="DP254" s="119">
        <f ca="1">IF($K254&lt;&gt;1,IF(ISNUMBER(INDEX(Import.PLE,$K254,DP$16)),IF(INDEX(Import.PLE,$K254,DP$16)&lt;=mediçao,BP254,0),0),PLE!$AA$28*BP254)</f>
        <v>0</v>
      </c>
      <c r="DQ254" s="119">
        <f ca="1">IF($K254&lt;&gt;1,IF(ISNUMBER(INDEX(Import.PLE,$K254,DQ$16)),IF(INDEX(Import.PLE,$K254,DQ$16)&lt;=mediçao,BQ254,0),0),PLE!$AA$28*BQ254)</f>
        <v>0</v>
      </c>
      <c r="DR254" s="119">
        <f ca="1">IF($K254&lt;&gt;1,IF(ISNUMBER(INDEX(Import.PLE,$K254,DR$16)),IF(INDEX(Import.PLE,$K254,DR$16)&lt;=mediçao,BR254,0),0),PLE!$AA$28*BR254)</f>
        <v>0</v>
      </c>
      <c r="DS254" s="119">
        <f ca="1">IF($K254&lt;&gt;1,IF(ISNUMBER(INDEX(Import.PLE,$K254,DS$16)),IF(INDEX(Import.PLE,$K254,DS$16)&lt;=mediçao,BS254,0),0),PLE!$AA$28*BS254)</f>
        <v>0</v>
      </c>
      <c r="DT254" s="119">
        <f ca="1">IF($K254&lt;&gt;1,IF(ISNUMBER(INDEX(Import.PLE,$K254,DT$16)),IF(INDEX(Import.PLE,$K254,DT$16)&lt;=mediçao,BT254,0),0),PLE!$AA$28*BT254)</f>
        <v>0</v>
      </c>
      <c r="DU254" s="119">
        <f ca="1">IF($K254&lt;&gt;1,IF(ISNUMBER(INDEX(Import.PLE,$K254,DU$16)),IF(INDEX(Import.PLE,$K254,DU$16)&lt;=mediçao,BU254,0),0),PLE!$AA$28*BU254)</f>
        <v>0</v>
      </c>
      <c r="DV254" s="119">
        <f ca="1">IF($K254&lt;&gt;1,IF(ISNUMBER(INDEX(Import.PLE,$K254,DV$16)),IF(INDEX(Import.PLE,$K254,DV$16)&lt;=mediçao,BV254,0),0),PLE!$AA$28*BV254)</f>
        <v>0</v>
      </c>
      <c r="DW254" s="119">
        <f ca="1">IF($K254&lt;&gt;1,IF(ISNUMBER(INDEX(Import.PLE,$K254,DW$16)),IF(INDEX(Import.PLE,$K254,DW$16)&lt;=mediçao,BW254,0),0),PLE!$AA$28*BW254)</f>
        <v>0</v>
      </c>
      <c r="DX254" s="119">
        <f ca="1">IF($K254&lt;&gt;1,IF(ISNUMBER(INDEX(Import.PLE,$K254,DX$16)),IF(INDEX(Import.PLE,$K254,DX$16)&lt;=mediçao,BX254,0),0),PLE!$AA$28*BX254)</f>
        <v>0</v>
      </c>
      <c r="DY254" s="119">
        <f ca="1">IF($K254&lt;&gt;1,IF(ISNUMBER(INDEX(Import.PLE,$K254,DY$16)),IF(INDEX(Import.PLE,$K254,DY$16)&lt;=mediçao,BY254,0),0),PLE!$AA$28*BY254)</f>
        <v>0</v>
      </c>
      <c r="DZ254" s="119">
        <f ca="1">IF($K254&lt;&gt;1,IF(ISNUMBER(INDEX(Import.PLE,$K254,DZ$16)),IF(INDEX(Import.PLE,$K254,DZ$16)&lt;=mediçao,BZ254,0),0),PLE!$AA$28*BZ254)</f>
        <v>0</v>
      </c>
      <c r="EA254" s="119">
        <f ca="1">IF($K254&lt;&gt;1,IF(ISNUMBER(INDEX(Import.PLE,$K254,EA$16)),IF(INDEX(Import.PLE,$K254,EA$16)&lt;=mediçao,CA254,0),0),PLE!$AA$28*CA254)</f>
        <v>0</v>
      </c>
      <c r="EB254" s="119">
        <f ca="1">IF($K254&lt;&gt;1,IF(ISNUMBER(INDEX(Import.PLE,$K254,EB$16)),IF(INDEX(Import.PLE,$K254,EB$16)&lt;=mediçao,CB254,0),0),PLE!$AA$28*CB254)</f>
        <v>0</v>
      </c>
      <c r="EC254" s="119">
        <f ca="1">IF($K254&lt;&gt;1,IF(ISNUMBER(INDEX(Import.PLE,$K254,EC$16)),IF(INDEX(Import.PLE,$K254,EC$16)&lt;=mediçao,CC254,0),0),PLE!$AA$28*CC254)</f>
        <v>0</v>
      </c>
      <c r="ED254" s="119">
        <f ca="1">IF($K254&lt;&gt;1,IF(ISNUMBER(INDEX(Import.PLE,$K254,ED$16)),IF(INDEX(Import.PLE,$K254,ED$16)&lt;=mediçao,CD254,0),0),PLE!$AA$28*CD254)</f>
        <v>0</v>
      </c>
      <c r="EE254" s="119">
        <f ca="1">IF($K254&lt;&gt;1,IF(ISNUMBER(INDEX(Import.PLE,$K254,EE$16)),IF(INDEX(Import.PLE,$K254,EE$16)&lt;=mediçao,CE254,0),0),PLE!$AA$28*CE254)</f>
        <v>0</v>
      </c>
      <c r="EF254" s="119">
        <f ca="1">IF($K254&lt;&gt;1,IF(ISNUMBER(INDEX(Import.PLE,$K254,EF$16)),IF(INDEX(Import.PLE,$K254,EF$16)&lt;=mediçao,CF254,0),0),PLE!$AA$28*CF254)</f>
        <v>0</v>
      </c>
      <c r="EG254" s="119">
        <f ca="1">IF($K254&lt;&gt;1,IF(ISNUMBER(INDEX(Import.PLE,$K254,EG$16)),IF(INDEX(Import.PLE,$K254,EG$16)&lt;=mediçao,CG254,0),0),PLE!$AA$28*CG254)</f>
        <v>0</v>
      </c>
      <c r="EH254" s="119">
        <f ca="1">IF($K254&lt;&gt;1,IF(ISNUMBER(INDEX(Import.PLE,$K254,EH$16)),IF(INDEX(Import.PLE,$K254,EH$16)&lt;=mediçao,CH254,0),0),PLE!$AA$28*CH254)</f>
        <v>0</v>
      </c>
      <c r="EI254" s="119">
        <f ca="1">IF($K254&lt;&gt;1,IF(ISNUMBER(INDEX(Import.PLE,$K254,EI$16)),IF(INDEX(Import.PLE,$K254,EI$16)&lt;=mediçao,CI254,0),0),PLE!$AA$28*CI254)</f>
        <v>0</v>
      </c>
      <c r="EJ254" s="119">
        <f ca="1">IF($K254&lt;&gt;1,IF(ISNUMBER(INDEX(Import.PLE,$K254,EJ$16)),IF(INDEX(Import.PLE,$K254,EJ$16)&lt;=mediçao,CJ254,0),0),PLE!$AA$28*CJ254)</f>
        <v>0</v>
      </c>
      <c r="EK254" s="119">
        <f ca="1">IF($K254&lt;&gt;1,IF(ISNUMBER(INDEX(Import.PLE,$K254,EK$16)),IF(INDEX(Import.PLE,$K254,EK$16)&lt;=mediçao,CK254,0),0),PLE!$AA$28*CK254)</f>
        <v>0</v>
      </c>
      <c r="EL254" s="119">
        <f ca="1">IF($K254&lt;&gt;1,IF(ISNUMBER(INDEX(Import.PLE,$K254,EL$16)),IF(INDEX(Import.PLE,$K254,EL$16)&lt;=mediçao,CL254,0),0),PLE!$AA$28*CL254)</f>
        <v>0</v>
      </c>
      <c r="EM254" s="119">
        <f ca="1">IF($K254&lt;&gt;1,IF(ISNUMBER(INDEX(Import.PLE,$K254,EM$16)),IF(INDEX(Import.PLE,$K254,EM$16)&lt;=mediçao,CM254,0),0),PLE!$AA$28*CM254)</f>
        <v>0</v>
      </c>
      <c r="EN254" s="119">
        <f ca="1">IF($K254&lt;&gt;1,IF(ISNUMBER(INDEX(Import.PLE,$K254,EN$16)),IF(INDEX(Import.PLE,$K254,EN$16)&lt;=mediçao,CN254,0),0),PLE!$AA$28*CN254)</f>
        <v>0</v>
      </c>
      <c r="EO254" s="119">
        <f ca="1">IF($K254&lt;&gt;1,IF(ISNUMBER(INDEX(Import.PLE,$K254,EO$16)),IF(INDEX(Import.PLE,$K254,EO$16)&lt;=mediçao,CO254,0),0),PLE!$AA$28*CO254)</f>
        <v>0</v>
      </c>
      <c r="EP254" s="119">
        <f ca="1">IF($K254&lt;&gt;1,IF(ISNUMBER(INDEX(Import.PLE,$K254,EP$16)),IF(INDEX(Import.PLE,$K254,EP$16)&lt;=mediçao,CP254,0),0),PLE!$AA$28*CP254)</f>
        <v>0</v>
      </c>
      <c r="EQ254" s="119">
        <f ca="1">IF($K254&lt;&gt;1,IF(ISNUMBER(INDEX(Import.PLE,$K254,EQ$16)),IF(INDEX(Import.PLE,$K254,EQ$16)&lt;=mediçao,CQ254,0),0),PLE!$AA$28*CQ254)</f>
        <v>0</v>
      </c>
      <c r="ER254" s="119">
        <f ca="1">IF($K254&lt;&gt;1,IF(ISNUMBER(INDEX(Import.PLE,$K254,ER$16)),IF(INDEX(Import.PLE,$K254,ER$16)&lt;=mediçao,CR254,0),0),PLE!$AA$28*CR254)</f>
        <v>0</v>
      </c>
      <c r="ES254" s="119">
        <f ca="1">IF($K254&lt;&gt;1,IF(ISNUMBER(INDEX(Import.PLE,$K254,ES$16)),IF(INDEX(Import.PLE,$K254,ES$16)&lt;=mediçao,CS254,0),0),PLE!$AA$28*CS254)</f>
        <v>0</v>
      </c>
      <c r="ET254" s="119">
        <f ca="1">IF($K254&lt;&gt;1,IF(ISNUMBER(INDEX(Import.PLE,$K254,ET$16)),IF(INDEX(Import.PLE,$K254,ET$16)&lt;=mediçao,CT254,0),0),PLE!$AA$28*CT254)</f>
        <v>0</v>
      </c>
      <c r="EU254" s="119">
        <f ca="1">IF($K254&lt;&gt;1,IF(ISNUMBER(INDEX(Import.PLE,$K254,EU$16)),IF(INDEX(Import.PLE,$K254,EU$16)&lt;=mediçao,CU254,0),0),PLE!$AA$28*CU254)</f>
        <v>0</v>
      </c>
      <c r="EV254" s="119">
        <f ca="1">IF($K254&lt;&gt;1,IF(ISNUMBER(INDEX(Import.PLE,$K254,EV$16)),IF(INDEX(Import.PLE,$K254,EV$16)&lt;=mediçao,CV254,0),0),PLE!$AA$28*CV254)</f>
        <v>0</v>
      </c>
      <c r="EW254" s="119">
        <f ca="1">IF($K254&lt;&gt;1,IF(ISNUMBER(INDEX(Import.PLE,$K254,EW$16)),IF(INDEX(Import.PLE,$K254,EW$16)&lt;=mediçao,CW254,0),0),PLE!$AA$28*CW254)</f>
        <v>0</v>
      </c>
      <c r="EX254" s="119">
        <f ca="1">IF($K254&lt;&gt;1,IF(ISNUMBER(INDEX(Import.PLE,$K254,EX$16)),IF(INDEX(Import.PLE,$K254,EX$16)&lt;=mediçao,CX254,0),0),PLE!$AA$28*CX254)</f>
        <v>0</v>
      </c>
      <c r="EY254" s="119">
        <f ca="1">IF($K254&lt;&gt;1,IF(ISNUMBER(INDEX(Import.PLE,$K254,EY$16)),IF(INDEX(Import.PLE,$K254,EY$16)&lt;=mediçao,CY254,0),0),PLE!$AA$28*CY254)</f>
        <v>0</v>
      </c>
      <c r="EZ254" s="119">
        <f ca="1">IF($K254&lt;&gt;1,IF(ISNUMBER(INDEX(Import.PLE,$K254,EZ$16)),IF(INDEX(Import.PLE,$K254,EZ$16)&lt;=mediçao,CZ254,0),0),PLE!$AA$28*CZ254)</f>
        <v>0</v>
      </c>
      <c r="FA254" s="119">
        <f ca="1">IF($K254&lt;&gt;1,IF(ISNUMBER(INDEX(Import.PLE,$K254,FA$16)),IF(INDEX(Import.PLE,$K254,FA$16)&lt;=mediçao,DA254,0),0),PLE!$AA$28*DA254)</f>
        <v>0</v>
      </c>
      <c r="FB254" s="119">
        <f ca="1">IF($K254&lt;&gt;1,IF(ISNUMBER(INDEX(Import.PLE,$K254,FB$16)),IF(INDEX(Import.PLE,$K254,FB$16)&lt;=mediçao,DB254,0),0),PLE!$AA$28*DB254)</f>
        <v>0</v>
      </c>
      <c r="FC254" s="119">
        <f ca="1">IF($K254&lt;&gt;1,IF(ISNUMBER(INDEX(Import.PLE,$K254,FC$16)),IF(INDEX(Import.PLE,$K254,FC$16)&lt;=mediçao,DC254,0),0),PLE!$AA$28*DC254)</f>
        <v>0</v>
      </c>
      <c r="FD254" s="119">
        <f ca="1">IF($K254&lt;&gt;1,IF(ISNUMBER(INDEX(Import.PLE,$K254,FD$16)),IF(INDEX(Import.PLE,$K254,FD$16)&lt;=mediçao,DD254,0),0),PLE!$AA$28*DD254)</f>
        <v>0</v>
      </c>
      <c r="FE254" s="119">
        <f ca="1">IF($K254&lt;&gt;1,IF(ISNUMBER(INDEX(Import.PLE,$K254,FE$16)),IF(INDEX(Import.PLE,$K254,FE$16)&lt;=mediçao,DE254,0),0),PLE!$AA$28*DE254)</f>
        <v>0</v>
      </c>
      <c r="FF254" s="119">
        <f ca="1">IF($K254&lt;&gt;1,IF(ISNUMBER(INDEX(Import.PLE,$K254,FF$16)),IF(INDEX(Import.PLE,$K254,FF$16)&lt;=mediçao,DF254,0),0),PLE!$AA$28*DF254)</f>
        <v>0</v>
      </c>
      <c r="FG254" s="119">
        <f ca="1">IF($K254&lt;&gt;1,IF(ISNUMBER(INDEX(Import.PLE,$K254,FG$16)),IF(INDEX(Import.PLE,$K254,FG$16)&lt;=mediçao,DG254,0),0),PLE!$AA$28*DG254)</f>
        <v>0</v>
      </c>
      <c r="FH254" s="119">
        <f ca="1">IF($K254&lt;&gt;1,IF(ISNUMBER(INDEX(Import.PLE,$K254,FH$16)),IF(INDEX(Import.PLE,$K254,FH$16)&lt;=mediçao,DH254,0),0),PLE!$AA$28*DH254)</f>
        <v>0</v>
      </c>
      <c r="FI254" s="119">
        <f ca="1">IF($K254&lt;&gt;1,IF(ISNUMBER(INDEX(Import.PLE,$K254,FI$16)),IF(INDEX(Import.PLE,$K254,FI$16)&lt;=mediçao,DI254,0),0),PLE!$AA$28*DI254)</f>
        <v>0</v>
      </c>
      <c r="FJ254" s="119">
        <f ca="1">IF($K254&lt;&gt;1,IF(ISNUMBER(INDEX(Import.PLE,$K254,FJ$16)),IF(INDEX(Import.PLE,$K254,FJ$16)&lt;=mediçao,DJ254,0),0),PLE!$AA$28*DJ254)</f>
        <v>0</v>
      </c>
    </row>
    <row r="255" spans="2:166" s="88" customFormat="1" ht="11.25" customHeight="1" x14ac:dyDescent="0.35">
      <c r="B255" s="118">
        <f t="shared" ca="1" si="3"/>
        <v>238</v>
      </c>
      <c r="C255" s="83" t="str">
        <f t="shared" si="62"/>
        <v>Serviço</v>
      </c>
      <c r="D255" s="138" t="s">
        <v>624</v>
      </c>
      <c r="E255" s="139" t="s">
        <v>625</v>
      </c>
      <c r="F255" s="137" t="s">
        <v>329</v>
      </c>
      <c r="G255" s="174">
        <f t="shared" si="63"/>
        <v>4</v>
      </c>
      <c r="H255" s="175">
        <f t="shared" si="64"/>
        <v>263.79000000000002</v>
      </c>
      <c r="I255" s="176">
        <v>1055.1600000000001</v>
      </c>
      <c r="J255" s="86"/>
      <c r="K255" s="168">
        <f>deactivatedados.form1</f>
        <v>28</v>
      </c>
      <c r="L255" s="167" t="s">
        <v>728</v>
      </c>
      <c r="M255" s="87"/>
      <c r="N255" s="181">
        <v>4</v>
      </c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  <c r="AA255" s="181"/>
      <c r="AB255" s="181"/>
      <c r="AC255" s="181"/>
      <c r="AD255" s="181"/>
      <c r="AE255" s="181"/>
      <c r="AF255" s="181"/>
      <c r="AG255" s="181"/>
      <c r="AH255" s="181"/>
      <c r="AI255" s="181"/>
      <c r="AJ255" s="181"/>
      <c r="AK255" s="181"/>
      <c r="AL255" s="181"/>
      <c r="AM255" s="181"/>
      <c r="AN255" s="181"/>
      <c r="AO255" s="181"/>
      <c r="AP255" s="181"/>
      <c r="AQ255" s="181"/>
      <c r="AR255" s="181"/>
      <c r="AS255" s="181"/>
      <c r="AT255" s="181"/>
      <c r="AU255" s="181"/>
      <c r="AV255" s="181"/>
      <c r="AW255" s="181"/>
      <c r="AX255" s="181"/>
      <c r="AY255" s="181"/>
      <c r="AZ255" s="181"/>
      <c r="BA255" s="181"/>
      <c r="BB255" s="181"/>
      <c r="BC255" s="181"/>
      <c r="BD255" s="181"/>
      <c r="BE255" s="181"/>
      <c r="BF255" s="181"/>
      <c r="BG255" s="181"/>
      <c r="BH255" s="181"/>
      <c r="BI255" s="181"/>
      <c r="BJ255" s="181"/>
      <c r="BK255" s="181"/>
      <c r="BM255" s="119">
        <f t="shared" ca="1" si="65"/>
        <v>1055.1600000000001</v>
      </c>
      <c r="BN255" s="119">
        <f t="shared" si="66"/>
        <v>0</v>
      </c>
      <c r="BO255" s="119">
        <f t="shared" si="67"/>
        <v>0</v>
      </c>
      <c r="BP255" s="119">
        <f t="shared" si="68"/>
        <v>0</v>
      </c>
      <c r="BQ255" s="119">
        <f t="shared" si="69"/>
        <v>0</v>
      </c>
      <c r="BR255" s="119">
        <f t="shared" si="70"/>
        <v>0</v>
      </c>
      <c r="BS255" s="119">
        <f t="shared" si="71"/>
        <v>0</v>
      </c>
      <c r="BT255" s="119">
        <f t="shared" si="72"/>
        <v>0</v>
      </c>
      <c r="BU255" s="119">
        <f t="shared" si="73"/>
        <v>0</v>
      </c>
      <c r="BV255" s="119">
        <f t="shared" si="74"/>
        <v>0</v>
      </c>
      <c r="BW255" s="119">
        <f t="shared" si="75"/>
        <v>0</v>
      </c>
      <c r="BX255" s="119">
        <f t="shared" si="76"/>
        <v>0</v>
      </c>
      <c r="BY255" s="119">
        <f t="shared" si="77"/>
        <v>0</v>
      </c>
      <c r="BZ255" s="119">
        <f t="shared" si="78"/>
        <v>0</v>
      </c>
      <c r="CA255" s="119">
        <f t="shared" si="79"/>
        <v>0</v>
      </c>
      <c r="CB255" s="119">
        <f t="shared" si="80"/>
        <v>0</v>
      </c>
      <c r="CC255" s="119">
        <f t="shared" si="81"/>
        <v>0</v>
      </c>
      <c r="CD255" s="119">
        <f t="shared" si="82"/>
        <v>0</v>
      </c>
      <c r="CE255" s="119">
        <f t="shared" si="83"/>
        <v>0</v>
      </c>
      <c r="CF255" s="119">
        <f t="shared" si="84"/>
        <v>0</v>
      </c>
      <c r="CG255" s="119">
        <f t="shared" si="85"/>
        <v>0</v>
      </c>
      <c r="CH255" s="119">
        <f t="shared" si="86"/>
        <v>0</v>
      </c>
      <c r="CI255" s="119">
        <f t="shared" si="87"/>
        <v>0</v>
      </c>
      <c r="CJ255" s="119">
        <f t="shared" si="88"/>
        <v>0</v>
      </c>
      <c r="CK255" s="119">
        <f t="shared" si="89"/>
        <v>0</v>
      </c>
      <c r="CL255" s="119">
        <f t="shared" si="90"/>
        <v>0</v>
      </c>
      <c r="CM255" s="119">
        <f t="shared" si="91"/>
        <v>0</v>
      </c>
      <c r="CN255" s="119">
        <f t="shared" si="92"/>
        <v>0</v>
      </c>
      <c r="CO255" s="119">
        <f t="shared" si="93"/>
        <v>0</v>
      </c>
      <c r="CP255" s="119">
        <f t="shared" si="94"/>
        <v>0</v>
      </c>
      <c r="CQ255" s="119">
        <f t="shared" si="95"/>
        <v>0</v>
      </c>
      <c r="CR255" s="119">
        <f t="shared" si="96"/>
        <v>0</v>
      </c>
      <c r="CS255" s="119">
        <f t="shared" si="97"/>
        <v>0</v>
      </c>
      <c r="CT255" s="119">
        <f t="shared" si="98"/>
        <v>0</v>
      </c>
      <c r="CU255" s="119">
        <f t="shared" si="99"/>
        <v>0</v>
      </c>
      <c r="CV255" s="119">
        <f t="shared" si="100"/>
        <v>0</v>
      </c>
      <c r="CW255" s="119">
        <f t="shared" si="101"/>
        <v>0</v>
      </c>
      <c r="CX255" s="119">
        <f t="shared" si="102"/>
        <v>0</v>
      </c>
      <c r="CY255" s="119">
        <f t="shared" si="103"/>
        <v>0</v>
      </c>
      <c r="CZ255" s="119">
        <f t="shared" si="104"/>
        <v>0</v>
      </c>
      <c r="DA255" s="119">
        <f t="shared" si="105"/>
        <v>0</v>
      </c>
      <c r="DB255" s="119">
        <f t="shared" si="106"/>
        <v>0</v>
      </c>
      <c r="DC255" s="119">
        <f t="shared" si="107"/>
        <v>0</v>
      </c>
      <c r="DD255" s="119">
        <f t="shared" si="108"/>
        <v>0</v>
      </c>
      <c r="DE255" s="119">
        <f t="shared" si="109"/>
        <v>0</v>
      </c>
      <c r="DF255" s="119">
        <f t="shared" si="110"/>
        <v>0</v>
      </c>
      <c r="DG255" s="119">
        <f t="shared" si="111"/>
        <v>0</v>
      </c>
      <c r="DH255" s="119">
        <f t="shared" si="112"/>
        <v>0</v>
      </c>
      <c r="DI255" s="119">
        <f t="shared" si="113"/>
        <v>0</v>
      </c>
      <c r="DJ255" s="119">
        <f t="shared" si="114"/>
        <v>0</v>
      </c>
      <c r="DK255" s="126" t="str">
        <f t="shared" si="115"/>
        <v>2</v>
      </c>
      <c r="DL255" s="126">
        <f t="shared" ca="1" si="116"/>
        <v>0</v>
      </c>
      <c r="DM255" s="119">
        <f ca="1">IF($K255&lt;&gt;1,IF(ISNUMBER(INDEX(Import.PLE,$K255,DM$16)),IF(INDEX(Import.PLE,$K255,DM$16)&lt;=mediçao,BM255,0),0),PLE!$AA$28*BM255)</f>
        <v>0</v>
      </c>
      <c r="DN255" s="119">
        <f ca="1">IF($K255&lt;&gt;1,IF(ISNUMBER(INDEX(Import.PLE,$K255,DN$16)),IF(INDEX(Import.PLE,$K255,DN$16)&lt;=mediçao,BN255,0),0),PLE!$AA$28*BN255)</f>
        <v>0</v>
      </c>
      <c r="DO255" s="119">
        <f ca="1">IF($K255&lt;&gt;1,IF(ISNUMBER(INDEX(Import.PLE,$K255,DO$16)),IF(INDEX(Import.PLE,$K255,DO$16)&lt;=mediçao,BO255,0),0),PLE!$AA$28*BO255)</f>
        <v>0</v>
      </c>
      <c r="DP255" s="119">
        <f ca="1">IF($K255&lt;&gt;1,IF(ISNUMBER(INDEX(Import.PLE,$K255,DP$16)),IF(INDEX(Import.PLE,$K255,DP$16)&lt;=mediçao,BP255,0),0),PLE!$AA$28*BP255)</f>
        <v>0</v>
      </c>
      <c r="DQ255" s="119">
        <f ca="1">IF($K255&lt;&gt;1,IF(ISNUMBER(INDEX(Import.PLE,$K255,DQ$16)),IF(INDEX(Import.PLE,$K255,DQ$16)&lt;=mediçao,BQ255,0),0),PLE!$AA$28*BQ255)</f>
        <v>0</v>
      </c>
      <c r="DR255" s="119">
        <f ca="1">IF($K255&lt;&gt;1,IF(ISNUMBER(INDEX(Import.PLE,$K255,DR$16)),IF(INDEX(Import.PLE,$K255,DR$16)&lt;=mediçao,BR255,0),0),PLE!$AA$28*BR255)</f>
        <v>0</v>
      </c>
      <c r="DS255" s="119">
        <f ca="1">IF($K255&lt;&gt;1,IF(ISNUMBER(INDEX(Import.PLE,$K255,DS$16)),IF(INDEX(Import.PLE,$K255,DS$16)&lt;=mediçao,BS255,0),0),PLE!$AA$28*BS255)</f>
        <v>0</v>
      </c>
      <c r="DT255" s="119">
        <f ca="1">IF($K255&lt;&gt;1,IF(ISNUMBER(INDEX(Import.PLE,$K255,DT$16)),IF(INDEX(Import.PLE,$K255,DT$16)&lt;=mediçao,BT255,0),0),PLE!$AA$28*BT255)</f>
        <v>0</v>
      </c>
      <c r="DU255" s="119">
        <f ca="1">IF($K255&lt;&gt;1,IF(ISNUMBER(INDEX(Import.PLE,$K255,DU$16)),IF(INDEX(Import.PLE,$K255,DU$16)&lt;=mediçao,BU255,0),0),PLE!$AA$28*BU255)</f>
        <v>0</v>
      </c>
      <c r="DV255" s="119">
        <f ca="1">IF($K255&lt;&gt;1,IF(ISNUMBER(INDEX(Import.PLE,$K255,DV$16)),IF(INDEX(Import.PLE,$K255,DV$16)&lt;=mediçao,BV255,0),0),PLE!$AA$28*BV255)</f>
        <v>0</v>
      </c>
      <c r="DW255" s="119">
        <f ca="1">IF($K255&lt;&gt;1,IF(ISNUMBER(INDEX(Import.PLE,$K255,DW$16)),IF(INDEX(Import.PLE,$K255,DW$16)&lt;=mediçao,BW255,0),0),PLE!$AA$28*BW255)</f>
        <v>0</v>
      </c>
      <c r="DX255" s="119">
        <f ca="1">IF($K255&lt;&gt;1,IF(ISNUMBER(INDEX(Import.PLE,$K255,DX$16)),IF(INDEX(Import.PLE,$K255,DX$16)&lt;=mediçao,BX255,0),0),PLE!$AA$28*BX255)</f>
        <v>0</v>
      </c>
      <c r="DY255" s="119">
        <f ca="1">IF($K255&lt;&gt;1,IF(ISNUMBER(INDEX(Import.PLE,$K255,DY$16)),IF(INDEX(Import.PLE,$K255,DY$16)&lt;=mediçao,BY255,0),0),PLE!$AA$28*BY255)</f>
        <v>0</v>
      </c>
      <c r="DZ255" s="119">
        <f ca="1">IF($K255&lt;&gt;1,IF(ISNUMBER(INDEX(Import.PLE,$K255,DZ$16)),IF(INDEX(Import.PLE,$K255,DZ$16)&lt;=mediçao,BZ255,0),0),PLE!$AA$28*BZ255)</f>
        <v>0</v>
      </c>
      <c r="EA255" s="119">
        <f ca="1">IF($K255&lt;&gt;1,IF(ISNUMBER(INDEX(Import.PLE,$K255,EA$16)),IF(INDEX(Import.PLE,$K255,EA$16)&lt;=mediçao,CA255,0),0),PLE!$AA$28*CA255)</f>
        <v>0</v>
      </c>
      <c r="EB255" s="119">
        <f ca="1">IF($K255&lt;&gt;1,IF(ISNUMBER(INDEX(Import.PLE,$K255,EB$16)),IF(INDEX(Import.PLE,$K255,EB$16)&lt;=mediçao,CB255,0),0),PLE!$AA$28*CB255)</f>
        <v>0</v>
      </c>
      <c r="EC255" s="119">
        <f ca="1">IF($K255&lt;&gt;1,IF(ISNUMBER(INDEX(Import.PLE,$K255,EC$16)),IF(INDEX(Import.PLE,$K255,EC$16)&lt;=mediçao,CC255,0),0),PLE!$AA$28*CC255)</f>
        <v>0</v>
      </c>
      <c r="ED255" s="119">
        <f ca="1">IF($K255&lt;&gt;1,IF(ISNUMBER(INDEX(Import.PLE,$K255,ED$16)),IF(INDEX(Import.PLE,$K255,ED$16)&lt;=mediçao,CD255,0),0),PLE!$AA$28*CD255)</f>
        <v>0</v>
      </c>
      <c r="EE255" s="119">
        <f ca="1">IF($K255&lt;&gt;1,IF(ISNUMBER(INDEX(Import.PLE,$K255,EE$16)),IF(INDEX(Import.PLE,$K255,EE$16)&lt;=mediçao,CE255,0),0),PLE!$AA$28*CE255)</f>
        <v>0</v>
      </c>
      <c r="EF255" s="119">
        <f ca="1">IF($K255&lt;&gt;1,IF(ISNUMBER(INDEX(Import.PLE,$K255,EF$16)),IF(INDEX(Import.PLE,$K255,EF$16)&lt;=mediçao,CF255,0),0),PLE!$AA$28*CF255)</f>
        <v>0</v>
      </c>
      <c r="EG255" s="119">
        <f ca="1">IF($K255&lt;&gt;1,IF(ISNUMBER(INDEX(Import.PLE,$K255,EG$16)),IF(INDEX(Import.PLE,$K255,EG$16)&lt;=mediçao,CG255,0),0),PLE!$AA$28*CG255)</f>
        <v>0</v>
      </c>
      <c r="EH255" s="119">
        <f ca="1">IF($K255&lt;&gt;1,IF(ISNUMBER(INDEX(Import.PLE,$K255,EH$16)),IF(INDEX(Import.PLE,$K255,EH$16)&lt;=mediçao,CH255,0),0),PLE!$AA$28*CH255)</f>
        <v>0</v>
      </c>
      <c r="EI255" s="119">
        <f ca="1">IF($K255&lt;&gt;1,IF(ISNUMBER(INDEX(Import.PLE,$K255,EI$16)),IF(INDEX(Import.PLE,$K255,EI$16)&lt;=mediçao,CI255,0),0),PLE!$AA$28*CI255)</f>
        <v>0</v>
      </c>
      <c r="EJ255" s="119">
        <f ca="1">IF($K255&lt;&gt;1,IF(ISNUMBER(INDEX(Import.PLE,$K255,EJ$16)),IF(INDEX(Import.PLE,$K255,EJ$16)&lt;=mediçao,CJ255,0),0),PLE!$AA$28*CJ255)</f>
        <v>0</v>
      </c>
      <c r="EK255" s="119">
        <f ca="1">IF($K255&lt;&gt;1,IF(ISNUMBER(INDEX(Import.PLE,$K255,EK$16)),IF(INDEX(Import.PLE,$K255,EK$16)&lt;=mediçao,CK255,0),0),PLE!$AA$28*CK255)</f>
        <v>0</v>
      </c>
      <c r="EL255" s="119">
        <f ca="1">IF($K255&lt;&gt;1,IF(ISNUMBER(INDEX(Import.PLE,$K255,EL$16)),IF(INDEX(Import.PLE,$K255,EL$16)&lt;=mediçao,CL255,0),0),PLE!$AA$28*CL255)</f>
        <v>0</v>
      </c>
      <c r="EM255" s="119">
        <f ca="1">IF($K255&lt;&gt;1,IF(ISNUMBER(INDEX(Import.PLE,$K255,EM$16)),IF(INDEX(Import.PLE,$K255,EM$16)&lt;=mediçao,CM255,0),0),PLE!$AA$28*CM255)</f>
        <v>0</v>
      </c>
      <c r="EN255" s="119">
        <f ca="1">IF($K255&lt;&gt;1,IF(ISNUMBER(INDEX(Import.PLE,$K255,EN$16)),IF(INDEX(Import.PLE,$K255,EN$16)&lt;=mediçao,CN255,0),0),PLE!$AA$28*CN255)</f>
        <v>0</v>
      </c>
      <c r="EO255" s="119">
        <f ca="1">IF($K255&lt;&gt;1,IF(ISNUMBER(INDEX(Import.PLE,$K255,EO$16)),IF(INDEX(Import.PLE,$K255,EO$16)&lt;=mediçao,CO255,0),0),PLE!$AA$28*CO255)</f>
        <v>0</v>
      </c>
      <c r="EP255" s="119">
        <f ca="1">IF($K255&lt;&gt;1,IF(ISNUMBER(INDEX(Import.PLE,$K255,EP$16)),IF(INDEX(Import.PLE,$K255,EP$16)&lt;=mediçao,CP255,0),0),PLE!$AA$28*CP255)</f>
        <v>0</v>
      </c>
      <c r="EQ255" s="119">
        <f ca="1">IF($K255&lt;&gt;1,IF(ISNUMBER(INDEX(Import.PLE,$K255,EQ$16)),IF(INDEX(Import.PLE,$K255,EQ$16)&lt;=mediçao,CQ255,0),0),PLE!$AA$28*CQ255)</f>
        <v>0</v>
      </c>
      <c r="ER255" s="119">
        <f ca="1">IF($K255&lt;&gt;1,IF(ISNUMBER(INDEX(Import.PLE,$K255,ER$16)),IF(INDEX(Import.PLE,$K255,ER$16)&lt;=mediçao,CR255,0),0),PLE!$AA$28*CR255)</f>
        <v>0</v>
      </c>
      <c r="ES255" s="119">
        <f ca="1">IF($K255&lt;&gt;1,IF(ISNUMBER(INDEX(Import.PLE,$K255,ES$16)),IF(INDEX(Import.PLE,$K255,ES$16)&lt;=mediçao,CS255,0),0),PLE!$AA$28*CS255)</f>
        <v>0</v>
      </c>
      <c r="ET255" s="119">
        <f ca="1">IF($K255&lt;&gt;1,IF(ISNUMBER(INDEX(Import.PLE,$K255,ET$16)),IF(INDEX(Import.PLE,$K255,ET$16)&lt;=mediçao,CT255,0),0),PLE!$AA$28*CT255)</f>
        <v>0</v>
      </c>
      <c r="EU255" s="119">
        <f ca="1">IF($K255&lt;&gt;1,IF(ISNUMBER(INDEX(Import.PLE,$K255,EU$16)),IF(INDEX(Import.PLE,$K255,EU$16)&lt;=mediçao,CU255,0),0),PLE!$AA$28*CU255)</f>
        <v>0</v>
      </c>
      <c r="EV255" s="119">
        <f ca="1">IF($K255&lt;&gt;1,IF(ISNUMBER(INDEX(Import.PLE,$K255,EV$16)),IF(INDEX(Import.PLE,$K255,EV$16)&lt;=mediçao,CV255,0),0),PLE!$AA$28*CV255)</f>
        <v>0</v>
      </c>
      <c r="EW255" s="119">
        <f ca="1">IF($K255&lt;&gt;1,IF(ISNUMBER(INDEX(Import.PLE,$K255,EW$16)),IF(INDEX(Import.PLE,$K255,EW$16)&lt;=mediçao,CW255,0),0),PLE!$AA$28*CW255)</f>
        <v>0</v>
      </c>
      <c r="EX255" s="119">
        <f ca="1">IF($K255&lt;&gt;1,IF(ISNUMBER(INDEX(Import.PLE,$K255,EX$16)),IF(INDEX(Import.PLE,$K255,EX$16)&lt;=mediçao,CX255,0),0),PLE!$AA$28*CX255)</f>
        <v>0</v>
      </c>
      <c r="EY255" s="119">
        <f ca="1">IF($K255&lt;&gt;1,IF(ISNUMBER(INDEX(Import.PLE,$K255,EY$16)),IF(INDEX(Import.PLE,$K255,EY$16)&lt;=mediçao,CY255,0),0),PLE!$AA$28*CY255)</f>
        <v>0</v>
      </c>
      <c r="EZ255" s="119">
        <f ca="1">IF($K255&lt;&gt;1,IF(ISNUMBER(INDEX(Import.PLE,$K255,EZ$16)),IF(INDEX(Import.PLE,$K255,EZ$16)&lt;=mediçao,CZ255,0),0),PLE!$AA$28*CZ255)</f>
        <v>0</v>
      </c>
      <c r="FA255" s="119">
        <f ca="1">IF($K255&lt;&gt;1,IF(ISNUMBER(INDEX(Import.PLE,$K255,FA$16)),IF(INDEX(Import.PLE,$K255,FA$16)&lt;=mediçao,DA255,0),0),PLE!$AA$28*DA255)</f>
        <v>0</v>
      </c>
      <c r="FB255" s="119">
        <f ca="1">IF($K255&lt;&gt;1,IF(ISNUMBER(INDEX(Import.PLE,$K255,FB$16)),IF(INDEX(Import.PLE,$K255,FB$16)&lt;=mediçao,DB255,0),0),PLE!$AA$28*DB255)</f>
        <v>0</v>
      </c>
      <c r="FC255" s="119">
        <f ca="1">IF($K255&lt;&gt;1,IF(ISNUMBER(INDEX(Import.PLE,$K255,FC$16)),IF(INDEX(Import.PLE,$K255,FC$16)&lt;=mediçao,DC255,0),0),PLE!$AA$28*DC255)</f>
        <v>0</v>
      </c>
      <c r="FD255" s="119">
        <f ca="1">IF($K255&lt;&gt;1,IF(ISNUMBER(INDEX(Import.PLE,$K255,FD$16)),IF(INDEX(Import.PLE,$K255,FD$16)&lt;=mediçao,DD255,0),0),PLE!$AA$28*DD255)</f>
        <v>0</v>
      </c>
      <c r="FE255" s="119">
        <f ca="1">IF($K255&lt;&gt;1,IF(ISNUMBER(INDEX(Import.PLE,$K255,FE$16)),IF(INDEX(Import.PLE,$K255,FE$16)&lt;=mediçao,DE255,0),0),PLE!$AA$28*DE255)</f>
        <v>0</v>
      </c>
      <c r="FF255" s="119">
        <f ca="1">IF($K255&lt;&gt;1,IF(ISNUMBER(INDEX(Import.PLE,$K255,FF$16)),IF(INDEX(Import.PLE,$K255,FF$16)&lt;=mediçao,DF255,0),0),PLE!$AA$28*DF255)</f>
        <v>0</v>
      </c>
      <c r="FG255" s="119">
        <f ca="1">IF($K255&lt;&gt;1,IF(ISNUMBER(INDEX(Import.PLE,$K255,FG$16)),IF(INDEX(Import.PLE,$K255,FG$16)&lt;=mediçao,DG255,0),0),PLE!$AA$28*DG255)</f>
        <v>0</v>
      </c>
      <c r="FH255" s="119">
        <f ca="1">IF($K255&lt;&gt;1,IF(ISNUMBER(INDEX(Import.PLE,$K255,FH$16)),IF(INDEX(Import.PLE,$K255,FH$16)&lt;=mediçao,DH255,0),0),PLE!$AA$28*DH255)</f>
        <v>0</v>
      </c>
      <c r="FI255" s="119">
        <f ca="1">IF($K255&lt;&gt;1,IF(ISNUMBER(INDEX(Import.PLE,$K255,FI$16)),IF(INDEX(Import.PLE,$K255,FI$16)&lt;=mediçao,DI255,0),0),PLE!$AA$28*DI255)</f>
        <v>0</v>
      </c>
      <c r="FJ255" s="119">
        <f ca="1">IF($K255&lt;&gt;1,IF(ISNUMBER(INDEX(Import.PLE,$K255,FJ$16)),IF(INDEX(Import.PLE,$K255,FJ$16)&lt;=mediçao,DJ255,0),0),PLE!$AA$28*DJ255)</f>
        <v>0</v>
      </c>
    </row>
    <row r="256" spans="2:166" s="88" customFormat="1" ht="10.5" x14ac:dyDescent="0.35">
      <c r="B256" s="118">
        <f t="shared" ca="1" si="3"/>
        <v>239</v>
      </c>
      <c r="C256" s="83" t="str">
        <f t="shared" si="62"/>
        <v>Nível</v>
      </c>
      <c r="D256" s="138" t="s">
        <v>626</v>
      </c>
      <c r="E256" s="139" t="s">
        <v>627</v>
      </c>
      <c r="F256" s="137"/>
      <c r="G256" s="174" t="str">
        <f t="shared" si="63"/>
        <v/>
      </c>
      <c r="H256" s="175" t="str">
        <f t="shared" si="64"/>
        <v/>
      </c>
      <c r="I256" s="176">
        <v>5733.18</v>
      </c>
      <c r="J256" s="86"/>
      <c r="K256" s="168" t="str">
        <f>deactivatedados.form1</f>
        <v/>
      </c>
      <c r="L256" s="167"/>
      <c r="M256" s="87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1"/>
      <c r="AF256" s="181"/>
      <c r="AG256" s="181"/>
      <c r="AH256" s="181"/>
      <c r="AI256" s="181"/>
      <c r="AJ256" s="181"/>
      <c r="AK256" s="181"/>
      <c r="AL256" s="181"/>
      <c r="AM256" s="181"/>
      <c r="AN256" s="181"/>
      <c r="AO256" s="181"/>
      <c r="AP256" s="181"/>
      <c r="AQ256" s="181"/>
      <c r="AR256" s="181"/>
      <c r="AS256" s="181"/>
      <c r="AT256" s="181"/>
      <c r="AU256" s="181"/>
      <c r="AV256" s="181"/>
      <c r="AW256" s="181"/>
      <c r="AX256" s="181"/>
      <c r="AY256" s="181"/>
      <c r="AZ256" s="181"/>
      <c r="BA256" s="181"/>
      <c r="BB256" s="181"/>
      <c r="BC256" s="181"/>
      <c r="BD256" s="181"/>
      <c r="BE256" s="181"/>
      <c r="BF256" s="181"/>
      <c r="BG256" s="181"/>
      <c r="BH256" s="181"/>
      <c r="BI256" s="181"/>
      <c r="BJ256" s="181"/>
      <c r="BK256" s="181"/>
      <c r="BM256" s="119">
        <f t="shared" si="65"/>
        <v>0</v>
      </c>
      <c r="BN256" s="119">
        <f t="shared" si="66"/>
        <v>0</v>
      </c>
      <c r="BO256" s="119">
        <f t="shared" si="67"/>
        <v>0</v>
      </c>
      <c r="BP256" s="119">
        <f t="shared" si="68"/>
        <v>0</v>
      </c>
      <c r="BQ256" s="119">
        <f t="shared" si="69"/>
        <v>0</v>
      </c>
      <c r="BR256" s="119">
        <f t="shared" si="70"/>
        <v>0</v>
      </c>
      <c r="BS256" s="119">
        <f t="shared" si="71"/>
        <v>0</v>
      </c>
      <c r="BT256" s="119">
        <f t="shared" si="72"/>
        <v>0</v>
      </c>
      <c r="BU256" s="119">
        <f t="shared" si="73"/>
        <v>0</v>
      </c>
      <c r="BV256" s="119">
        <f t="shared" si="74"/>
        <v>0</v>
      </c>
      <c r="BW256" s="119">
        <f t="shared" si="75"/>
        <v>0</v>
      </c>
      <c r="BX256" s="119">
        <f t="shared" si="76"/>
        <v>0</v>
      </c>
      <c r="BY256" s="119">
        <f t="shared" si="77"/>
        <v>0</v>
      </c>
      <c r="BZ256" s="119">
        <f t="shared" si="78"/>
        <v>0</v>
      </c>
      <c r="CA256" s="119">
        <f t="shared" si="79"/>
        <v>0</v>
      </c>
      <c r="CB256" s="119">
        <f t="shared" si="80"/>
        <v>0</v>
      </c>
      <c r="CC256" s="119">
        <f t="shared" si="81"/>
        <v>0</v>
      </c>
      <c r="CD256" s="119">
        <f t="shared" si="82"/>
        <v>0</v>
      </c>
      <c r="CE256" s="119">
        <f t="shared" si="83"/>
        <v>0</v>
      </c>
      <c r="CF256" s="119">
        <f t="shared" si="84"/>
        <v>0</v>
      </c>
      <c r="CG256" s="119">
        <f t="shared" si="85"/>
        <v>0</v>
      </c>
      <c r="CH256" s="119">
        <f t="shared" si="86"/>
        <v>0</v>
      </c>
      <c r="CI256" s="119">
        <f t="shared" si="87"/>
        <v>0</v>
      </c>
      <c r="CJ256" s="119">
        <f t="shared" si="88"/>
        <v>0</v>
      </c>
      <c r="CK256" s="119">
        <f t="shared" si="89"/>
        <v>0</v>
      </c>
      <c r="CL256" s="119">
        <f t="shared" si="90"/>
        <v>0</v>
      </c>
      <c r="CM256" s="119">
        <f t="shared" si="91"/>
        <v>0</v>
      </c>
      <c r="CN256" s="119">
        <f t="shared" si="92"/>
        <v>0</v>
      </c>
      <c r="CO256" s="119">
        <f t="shared" si="93"/>
        <v>0</v>
      </c>
      <c r="CP256" s="119">
        <f t="shared" si="94"/>
        <v>0</v>
      </c>
      <c r="CQ256" s="119">
        <f t="shared" si="95"/>
        <v>0</v>
      </c>
      <c r="CR256" s="119">
        <f t="shared" si="96"/>
        <v>0</v>
      </c>
      <c r="CS256" s="119">
        <f t="shared" si="97"/>
        <v>0</v>
      </c>
      <c r="CT256" s="119">
        <f t="shared" si="98"/>
        <v>0</v>
      </c>
      <c r="CU256" s="119">
        <f t="shared" si="99"/>
        <v>0</v>
      </c>
      <c r="CV256" s="119">
        <f t="shared" si="100"/>
        <v>0</v>
      </c>
      <c r="CW256" s="119">
        <f t="shared" si="101"/>
        <v>0</v>
      </c>
      <c r="CX256" s="119">
        <f t="shared" si="102"/>
        <v>0</v>
      </c>
      <c r="CY256" s="119">
        <f t="shared" si="103"/>
        <v>0</v>
      </c>
      <c r="CZ256" s="119">
        <f t="shared" si="104"/>
        <v>0</v>
      </c>
      <c r="DA256" s="119">
        <f t="shared" si="105"/>
        <v>0</v>
      </c>
      <c r="DB256" s="119">
        <f t="shared" si="106"/>
        <v>0</v>
      </c>
      <c r="DC256" s="119">
        <f t="shared" si="107"/>
        <v>0</v>
      </c>
      <c r="DD256" s="119">
        <f t="shared" si="108"/>
        <v>0</v>
      </c>
      <c r="DE256" s="119">
        <f t="shared" si="109"/>
        <v>0</v>
      </c>
      <c r="DF256" s="119">
        <f t="shared" si="110"/>
        <v>0</v>
      </c>
      <c r="DG256" s="119">
        <f t="shared" si="111"/>
        <v>0</v>
      </c>
      <c r="DH256" s="119">
        <f t="shared" si="112"/>
        <v>0</v>
      </c>
      <c r="DI256" s="119">
        <f t="shared" si="113"/>
        <v>0</v>
      </c>
      <c r="DJ256" s="119">
        <f t="shared" si="114"/>
        <v>0</v>
      </c>
      <c r="DK256" s="126" t="str">
        <f t="shared" si="115"/>
        <v>2</v>
      </c>
      <c r="DL256" s="126">
        <f t="shared" ca="1" si="116"/>
        <v>0</v>
      </c>
      <c r="DM256" s="119">
        <f ca="1">IF($K256&lt;&gt;1,IF(ISNUMBER(INDEX(Import.PLE,$K256,DM$16)),IF(INDEX(Import.PLE,$K256,DM$16)&lt;=mediçao,BM256,0),0),PLE!$AA$28*BM256)</f>
        <v>0</v>
      </c>
      <c r="DN256" s="119">
        <f ca="1">IF($K256&lt;&gt;1,IF(ISNUMBER(INDEX(Import.PLE,$K256,DN$16)),IF(INDEX(Import.PLE,$K256,DN$16)&lt;=mediçao,BN256,0),0),PLE!$AA$28*BN256)</f>
        <v>0</v>
      </c>
      <c r="DO256" s="119">
        <f ca="1">IF($K256&lt;&gt;1,IF(ISNUMBER(INDEX(Import.PLE,$K256,DO$16)),IF(INDEX(Import.PLE,$K256,DO$16)&lt;=mediçao,BO256,0),0),PLE!$AA$28*BO256)</f>
        <v>0</v>
      </c>
      <c r="DP256" s="119">
        <f ca="1">IF($K256&lt;&gt;1,IF(ISNUMBER(INDEX(Import.PLE,$K256,DP$16)),IF(INDEX(Import.PLE,$K256,DP$16)&lt;=mediçao,BP256,0),0),PLE!$AA$28*BP256)</f>
        <v>0</v>
      </c>
      <c r="DQ256" s="119">
        <f ca="1">IF($K256&lt;&gt;1,IF(ISNUMBER(INDEX(Import.PLE,$K256,DQ$16)),IF(INDEX(Import.PLE,$K256,DQ$16)&lt;=mediçao,BQ256,0),0),PLE!$AA$28*BQ256)</f>
        <v>0</v>
      </c>
      <c r="DR256" s="119">
        <f ca="1">IF($K256&lt;&gt;1,IF(ISNUMBER(INDEX(Import.PLE,$K256,DR$16)),IF(INDEX(Import.PLE,$K256,DR$16)&lt;=mediçao,BR256,0),0),PLE!$AA$28*BR256)</f>
        <v>0</v>
      </c>
      <c r="DS256" s="119">
        <f ca="1">IF($K256&lt;&gt;1,IF(ISNUMBER(INDEX(Import.PLE,$K256,DS$16)),IF(INDEX(Import.PLE,$K256,DS$16)&lt;=mediçao,BS256,0),0),PLE!$AA$28*BS256)</f>
        <v>0</v>
      </c>
      <c r="DT256" s="119">
        <f ca="1">IF($K256&lt;&gt;1,IF(ISNUMBER(INDEX(Import.PLE,$K256,DT$16)),IF(INDEX(Import.PLE,$K256,DT$16)&lt;=mediçao,BT256,0),0),PLE!$AA$28*BT256)</f>
        <v>0</v>
      </c>
      <c r="DU256" s="119">
        <f ca="1">IF($K256&lt;&gt;1,IF(ISNUMBER(INDEX(Import.PLE,$K256,DU$16)),IF(INDEX(Import.PLE,$K256,DU$16)&lt;=mediçao,BU256,0),0),PLE!$AA$28*BU256)</f>
        <v>0</v>
      </c>
      <c r="DV256" s="119">
        <f ca="1">IF($K256&lt;&gt;1,IF(ISNUMBER(INDEX(Import.PLE,$K256,DV$16)),IF(INDEX(Import.PLE,$K256,DV$16)&lt;=mediçao,BV256,0),0),PLE!$AA$28*BV256)</f>
        <v>0</v>
      </c>
      <c r="DW256" s="119">
        <f ca="1">IF($K256&lt;&gt;1,IF(ISNUMBER(INDEX(Import.PLE,$K256,DW$16)),IF(INDEX(Import.PLE,$K256,DW$16)&lt;=mediçao,BW256,0),0),PLE!$AA$28*BW256)</f>
        <v>0</v>
      </c>
      <c r="DX256" s="119">
        <f ca="1">IF($K256&lt;&gt;1,IF(ISNUMBER(INDEX(Import.PLE,$K256,DX$16)),IF(INDEX(Import.PLE,$K256,DX$16)&lt;=mediçao,BX256,0),0),PLE!$AA$28*BX256)</f>
        <v>0</v>
      </c>
      <c r="DY256" s="119">
        <f ca="1">IF($K256&lt;&gt;1,IF(ISNUMBER(INDEX(Import.PLE,$K256,DY$16)),IF(INDEX(Import.PLE,$K256,DY$16)&lt;=mediçao,BY256,0),0),PLE!$AA$28*BY256)</f>
        <v>0</v>
      </c>
      <c r="DZ256" s="119">
        <f ca="1">IF($K256&lt;&gt;1,IF(ISNUMBER(INDEX(Import.PLE,$K256,DZ$16)),IF(INDEX(Import.PLE,$K256,DZ$16)&lt;=mediçao,BZ256,0),0),PLE!$AA$28*BZ256)</f>
        <v>0</v>
      </c>
      <c r="EA256" s="119">
        <f ca="1">IF($K256&lt;&gt;1,IF(ISNUMBER(INDEX(Import.PLE,$K256,EA$16)),IF(INDEX(Import.PLE,$K256,EA$16)&lt;=mediçao,CA256,0),0),PLE!$AA$28*CA256)</f>
        <v>0</v>
      </c>
      <c r="EB256" s="119">
        <f ca="1">IF($K256&lt;&gt;1,IF(ISNUMBER(INDEX(Import.PLE,$K256,EB$16)),IF(INDEX(Import.PLE,$K256,EB$16)&lt;=mediçao,CB256,0),0),PLE!$AA$28*CB256)</f>
        <v>0</v>
      </c>
      <c r="EC256" s="119">
        <f ca="1">IF($K256&lt;&gt;1,IF(ISNUMBER(INDEX(Import.PLE,$K256,EC$16)),IF(INDEX(Import.PLE,$K256,EC$16)&lt;=mediçao,CC256,0),0),PLE!$AA$28*CC256)</f>
        <v>0</v>
      </c>
      <c r="ED256" s="119">
        <f ca="1">IF($K256&lt;&gt;1,IF(ISNUMBER(INDEX(Import.PLE,$K256,ED$16)),IF(INDEX(Import.PLE,$K256,ED$16)&lt;=mediçao,CD256,0),0),PLE!$AA$28*CD256)</f>
        <v>0</v>
      </c>
      <c r="EE256" s="119">
        <f ca="1">IF($K256&lt;&gt;1,IF(ISNUMBER(INDEX(Import.PLE,$K256,EE$16)),IF(INDEX(Import.PLE,$K256,EE$16)&lt;=mediçao,CE256,0),0),PLE!$AA$28*CE256)</f>
        <v>0</v>
      </c>
      <c r="EF256" s="119">
        <f ca="1">IF($K256&lt;&gt;1,IF(ISNUMBER(INDEX(Import.PLE,$K256,EF$16)),IF(INDEX(Import.PLE,$K256,EF$16)&lt;=mediçao,CF256,0),0),PLE!$AA$28*CF256)</f>
        <v>0</v>
      </c>
      <c r="EG256" s="119">
        <f ca="1">IF($K256&lt;&gt;1,IF(ISNUMBER(INDEX(Import.PLE,$K256,EG$16)),IF(INDEX(Import.PLE,$K256,EG$16)&lt;=mediçao,CG256,0),0),PLE!$AA$28*CG256)</f>
        <v>0</v>
      </c>
      <c r="EH256" s="119">
        <f ca="1">IF($K256&lt;&gt;1,IF(ISNUMBER(INDEX(Import.PLE,$K256,EH$16)),IF(INDEX(Import.PLE,$K256,EH$16)&lt;=mediçao,CH256,0),0),PLE!$AA$28*CH256)</f>
        <v>0</v>
      </c>
      <c r="EI256" s="119">
        <f ca="1">IF($K256&lt;&gt;1,IF(ISNUMBER(INDEX(Import.PLE,$K256,EI$16)),IF(INDEX(Import.PLE,$K256,EI$16)&lt;=mediçao,CI256,0),0),PLE!$AA$28*CI256)</f>
        <v>0</v>
      </c>
      <c r="EJ256" s="119">
        <f ca="1">IF($K256&lt;&gt;1,IF(ISNUMBER(INDEX(Import.PLE,$K256,EJ$16)),IF(INDEX(Import.PLE,$K256,EJ$16)&lt;=mediçao,CJ256,0),0),PLE!$AA$28*CJ256)</f>
        <v>0</v>
      </c>
      <c r="EK256" s="119">
        <f ca="1">IF($K256&lt;&gt;1,IF(ISNUMBER(INDEX(Import.PLE,$K256,EK$16)),IF(INDEX(Import.PLE,$K256,EK$16)&lt;=mediçao,CK256,0),0),PLE!$AA$28*CK256)</f>
        <v>0</v>
      </c>
      <c r="EL256" s="119">
        <f ca="1">IF($K256&lt;&gt;1,IF(ISNUMBER(INDEX(Import.PLE,$K256,EL$16)),IF(INDEX(Import.PLE,$K256,EL$16)&lt;=mediçao,CL256,0),0),PLE!$AA$28*CL256)</f>
        <v>0</v>
      </c>
      <c r="EM256" s="119">
        <f ca="1">IF($K256&lt;&gt;1,IF(ISNUMBER(INDEX(Import.PLE,$K256,EM$16)),IF(INDEX(Import.PLE,$K256,EM$16)&lt;=mediçao,CM256,0),0),PLE!$AA$28*CM256)</f>
        <v>0</v>
      </c>
      <c r="EN256" s="119">
        <f ca="1">IF($K256&lt;&gt;1,IF(ISNUMBER(INDEX(Import.PLE,$K256,EN$16)),IF(INDEX(Import.PLE,$K256,EN$16)&lt;=mediçao,CN256,0),0),PLE!$AA$28*CN256)</f>
        <v>0</v>
      </c>
      <c r="EO256" s="119">
        <f ca="1">IF($K256&lt;&gt;1,IF(ISNUMBER(INDEX(Import.PLE,$K256,EO$16)),IF(INDEX(Import.PLE,$K256,EO$16)&lt;=mediçao,CO256,0),0),PLE!$AA$28*CO256)</f>
        <v>0</v>
      </c>
      <c r="EP256" s="119">
        <f ca="1">IF($K256&lt;&gt;1,IF(ISNUMBER(INDEX(Import.PLE,$K256,EP$16)),IF(INDEX(Import.PLE,$K256,EP$16)&lt;=mediçao,CP256,0),0),PLE!$AA$28*CP256)</f>
        <v>0</v>
      </c>
      <c r="EQ256" s="119">
        <f ca="1">IF($K256&lt;&gt;1,IF(ISNUMBER(INDEX(Import.PLE,$K256,EQ$16)),IF(INDEX(Import.PLE,$K256,EQ$16)&lt;=mediçao,CQ256,0),0),PLE!$AA$28*CQ256)</f>
        <v>0</v>
      </c>
      <c r="ER256" s="119">
        <f ca="1">IF($K256&lt;&gt;1,IF(ISNUMBER(INDEX(Import.PLE,$K256,ER$16)),IF(INDEX(Import.PLE,$K256,ER$16)&lt;=mediçao,CR256,0),0),PLE!$AA$28*CR256)</f>
        <v>0</v>
      </c>
      <c r="ES256" s="119">
        <f ca="1">IF($K256&lt;&gt;1,IF(ISNUMBER(INDEX(Import.PLE,$K256,ES$16)),IF(INDEX(Import.PLE,$K256,ES$16)&lt;=mediçao,CS256,0),0),PLE!$AA$28*CS256)</f>
        <v>0</v>
      </c>
      <c r="ET256" s="119">
        <f ca="1">IF($K256&lt;&gt;1,IF(ISNUMBER(INDEX(Import.PLE,$K256,ET$16)),IF(INDEX(Import.PLE,$K256,ET$16)&lt;=mediçao,CT256,0),0),PLE!$AA$28*CT256)</f>
        <v>0</v>
      </c>
      <c r="EU256" s="119">
        <f ca="1">IF($K256&lt;&gt;1,IF(ISNUMBER(INDEX(Import.PLE,$K256,EU$16)),IF(INDEX(Import.PLE,$K256,EU$16)&lt;=mediçao,CU256,0),0),PLE!$AA$28*CU256)</f>
        <v>0</v>
      </c>
      <c r="EV256" s="119">
        <f ca="1">IF($K256&lt;&gt;1,IF(ISNUMBER(INDEX(Import.PLE,$K256,EV$16)),IF(INDEX(Import.PLE,$K256,EV$16)&lt;=mediçao,CV256,0),0),PLE!$AA$28*CV256)</f>
        <v>0</v>
      </c>
      <c r="EW256" s="119">
        <f ca="1">IF($K256&lt;&gt;1,IF(ISNUMBER(INDEX(Import.PLE,$K256,EW$16)),IF(INDEX(Import.PLE,$K256,EW$16)&lt;=mediçao,CW256,0),0),PLE!$AA$28*CW256)</f>
        <v>0</v>
      </c>
      <c r="EX256" s="119">
        <f ca="1">IF($K256&lt;&gt;1,IF(ISNUMBER(INDEX(Import.PLE,$K256,EX$16)),IF(INDEX(Import.PLE,$K256,EX$16)&lt;=mediçao,CX256,0),0),PLE!$AA$28*CX256)</f>
        <v>0</v>
      </c>
      <c r="EY256" s="119">
        <f ca="1">IF($K256&lt;&gt;1,IF(ISNUMBER(INDEX(Import.PLE,$K256,EY$16)),IF(INDEX(Import.PLE,$K256,EY$16)&lt;=mediçao,CY256,0),0),PLE!$AA$28*CY256)</f>
        <v>0</v>
      </c>
      <c r="EZ256" s="119">
        <f ca="1">IF($K256&lt;&gt;1,IF(ISNUMBER(INDEX(Import.PLE,$K256,EZ$16)),IF(INDEX(Import.PLE,$K256,EZ$16)&lt;=mediçao,CZ256,0),0),PLE!$AA$28*CZ256)</f>
        <v>0</v>
      </c>
      <c r="FA256" s="119">
        <f ca="1">IF($K256&lt;&gt;1,IF(ISNUMBER(INDEX(Import.PLE,$K256,FA$16)),IF(INDEX(Import.PLE,$K256,FA$16)&lt;=mediçao,DA256,0),0),PLE!$AA$28*DA256)</f>
        <v>0</v>
      </c>
      <c r="FB256" s="119">
        <f ca="1">IF($K256&lt;&gt;1,IF(ISNUMBER(INDEX(Import.PLE,$K256,FB$16)),IF(INDEX(Import.PLE,$K256,FB$16)&lt;=mediçao,DB256,0),0),PLE!$AA$28*DB256)</f>
        <v>0</v>
      </c>
      <c r="FC256" s="119">
        <f ca="1">IF($K256&lt;&gt;1,IF(ISNUMBER(INDEX(Import.PLE,$K256,FC$16)),IF(INDEX(Import.PLE,$K256,FC$16)&lt;=mediçao,DC256,0),0),PLE!$AA$28*DC256)</f>
        <v>0</v>
      </c>
      <c r="FD256" s="119">
        <f ca="1">IF($K256&lt;&gt;1,IF(ISNUMBER(INDEX(Import.PLE,$K256,FD$16)),IF(INDEX(Import.PLE,$K256,FD$16)&lt;=mediçao,DD256,0),0),PLE!$AA$28*DD256)</f>
        <v>0</v>
      </c>
      <c r="FE256" s="119">
        <f ca="1">IF($K256&lt;&gt;1,IF(ISNUMBER(INDEX(Import.PLE,$K256,FE$16)),IF(INDEX(Import.PLE,$K256,FE$16)&lt;=mediçao,DE256,0),0),PLE!$AA$28*DE256)</f>
        <v>0</v>
      </c>
      <c r="FF256" s="119">
        <f ca="1">IF($K256&lt;&gt;1,IF(ISNUMBER(INDEX(Import.PLE,$K256,FF$16)),IF(INDEX(Import.PLE,$K256,FF$16)&lt;=mediçao,DF256,0),0),PLE!$AA$28*DF256)</f>
        <v>0</v>
      </c>
      <c r="FG256" s="119">
        <f ca="1">IF($K256&lt;&gt;1,IF(ISNUMBER(INDEX(Import.PLE,$K256,FG$16)),IF(INDEX(Import.PLE,$K256,FG$16)&lt;=mediçao,DG256,0),0),PLE!$AA$28*DG256)</f>
        <v>0</v>
      </c>
      <c r="FH256" s="119">
        <f ca="1">IF($K256&lt;&gt;1,IF(ISNUMBER(INDEX(Import.PLE,$K256,FH$16)),IF(INDEX(Import.PLE,$K256,FH$16)&lt;=mediçao,DH256,0),0),PLE!$AA$28*DH256)</f>
        <v>0</v>
      </c>
      <c r="FI256" s="119">
        <f ca="1">IF($K256&lt;&gt;1,IF(ISNUMBER(INDEX(Import.PLE,$K256,FI$16)),IF(INDEX(Import.PLE,$K256,FI$16)&lt;=mediçao,DI256,0),0),PLE!$AA$28*DI256)</f>
        <v>0</v>
      </c>
      <c r="FJ256" s="119">
        <f ca="1">IF($K256&lt;&gt;1,IF(ISNUMBER(INDEX(Import.PLE,$K256,FJ$16)),IF(INDEX(Import.PLE,$K256,FJ$16)&lt;=mediçao,DJ256,0),0),PLE!$AA$28*DJ256)</f>
        <v>0</v>
      </c>
    </row>
    <row r="257" spans="2:166" s="88" customFormat="1" ht="10.5" x14ac:dyDescent="0.35">
      <c r="B257" s="118">
        <f t="shared" ca="1" si="3"/>
        <v>240</v>
      </c>
      <c r="C257" s="83" t="str">
        <f t="shared" si="62"/>
        <v>Nível</v>
      </c>
      <c r="D257" s="138" t="s">
        <v>628</v>
      </c>
      <c r="E257" s="139" t="s">
        <v>629</v>
      </c>
      <c r="F257" s="137"/>
      <c r="G257" s="174" t="str">
        <f t="shared" si="63"/>
        <v/>
      </c>
      <c r="H257" s="175" t="str">
        <f t="shared" si="64"/>
        <v/>
      </c>
      <c r="I257" s="176">
        <v>5733.18</v>
      </c>
      <c r="J257" s="86"/>
      <c r="K257" s="168" t="str">
        <f>deactivatedados.form1</f>
        <v/>
      </c>
      <c r="L257" s="167"/>
      <c r="M257" s="87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  <c r="AA257" s="181"/>
      <c r="AB257" s="181"/>
      <c r="AC257" s="181"/>
      <c r="AD257" s="181"/>
      <c r="AE257" s="181"/>
      <c r="AF257" s="181"/>
      <c r="AG257" s="181"/>
      <c r="AH257" s="181"/>
      <c r="AI257" s="181"/>
      <c r="AJ257" s="181"/>
      <c r="AK257" s="181"/>
      <c r="AL257" s="181"/>
      <c r="AM257" s="181"/>
      <c r="AN257" s="181"/>
      <c r="AO257" s="181"/>
      <c r="AP257" s="181"/>
      <c r="AQ257" s="181"/>
      <c r="AR257" s="181"/>
      <c r="AS257" s="181"/>
      <c r="AT257" s="181"/>
      <c r="AU257" s="181"/>
      <c r="AV257" s="181"/>
      <c r="AW257" s="181"/>
      <c r="AX257" s="181"/>
      <c r="AY257" s="181"/>
      <c r="AZ257" s="181"/>
      <c r="BA257" s="181"/>
      <c r="BB257" s="181"/>
      <c r="BC257" s="181"/>
      <c r="BD257" s="181"/>
      <c r="BE257" s="181"/>
      <c r="BF257" s="181"/>
      <c r="BG257" s="181"/>
      <c r="BH257" s="181"/>
      <c r="BI257" s="181"/>
      <c r="BJ257" s="181"/>
      <c r="BK257" s="181"/>
      <c r="BM257" s="119">
        <f t="shared" si="65"/>
        <v>0</v>
      </c>
      <c r="BN257" s="119">
        <f t="shared" si="66"/>
        <v>0</v>
      </c>
      <c r="BO257" s="119">
        <f t="shared" si="67"/>
        <v>0</v>
      </c>
      <c r="BP257" s="119">
        <f t="shared" si="68"/>
        <v>0</v>
      </c>
      <c r="BQ257" s="119">
        <f t="shared" si="69"/>
        <v>0</v>
      </c>
      <c r="BR257" s="119">
        <f t="shared" si="70"/>
        <v>0</v>
      </c>
      <c r="BS257" s="119">
        <f t="shared" si="71"/>
        <v>0</v>
      </c>
      <c r="BT257" s="119">
        <f t="shared" si="72"/>
        <v>0</v>
      </c>
      <c r="BU257" s="119">
        <f t="shared" si="73"/>
        <v>0</v>
      </c>
      <c r="BV257" s="119">
        <f t="shared" si="74"/>
        <v>0</v>
      </c>
      <c r="BW257" s="119">
        <f t="shared" si="75"/>
        <v>0</v>
      </c>
      <c r="BX257" s="119">
        <f t="shared" si="76"/>
        <v>0</v>
      </c>
      <c r="BY257" s="119">
        <f t="shared" si="77"/>
        <v>0</v>
      </c>
      <c r="BZ257" s="119">
        <f t="shared" si="78"/>
        <v>0</v>
      </c>
      <c r="CA257" s="119">
        <f t="shared" si="79"/>
        <v>0</v>
      </c>
      <c r="CB257" s="119">
        <f t="shared" si="80"/>
        <v>0</v>
      </c>
      <c r="CC257" s="119">
        <f t="shared" si="81"/>
        <v>0</v>
      </c>
      <c r="CD257" s="119">
        <f t="shared" si="82"/>
        <v>0</v>
      </c>
      <c r="CE257" s="119">
        <f t="shared" si="83"/>
        <v>0</v>
      </c>
      <c r="CF257" s="119">
        <f t="shared" si="84"/>
        <v>0</v>
      </c>
      <c r="CG257" s="119">
        <f t="shared" si="85"/>
        <v>0</v>
      </c>
      <c r="CH257" s="119">
        <f t="shared" si="86"/>
        <v>0</v>
      </c>
      <c r="CI257" s="119">
        <f t="shared" si="87"/>
        <v>0</v>
      </c>
      <c r="CJ257" s="119">
        <f t="shared" si="88"/>
        <v>0</v>
      </c>
      <c r="CK257" s="119">
        <f t="shared" si="89"/>
        <v>0</v>
      </c>
      <c r="CL257" s="119">
        <f t="shared" si="90"/>
        <v>0</v>
      </c>
      <c r="CM257" s="119">
        <f t="shared" si="91"/>
        <v>0</v>
      </c>
      <c r="CN257" s="119">
        <f t="shared" si="92"/>
        <v>0</v>
      </c>
      <c r="CO257" s="119">
        <f t="shared" si="93"/>
        <v>0</v>
      </c>
      <c r="CP257" s="119">
        <f t="shared" si="94"/>
        <v>0</v>
      </c>
      <c r="CQ257" s="119">
        <f t="shared" si="95"/>
        <v>0</v>
      </c>
      <c r="CR257" s="119">
        <f t="shared" si="96"/>
        <v>0</v>
      </c>
      <c r="CS257" s="119">
        <f t="shared" si="97"/>
        <v>0</v>
      </c>
      <c r="CT257" s="119">
        <f t="shared" si="98"/>
        <v>0</v>
      </c>
      <c r="CU257" s="119">
        <f t="shared" si="99"/>
        <v>0</v>
      </c>
      <c r="CV257" s="119">
        <f t="shared" si="100"/>
        <v>0</v>
      </c>
      <c r="CW257" s="119">
        <f t="shared" si="101"/>
        <v>0</v>
      </c>
      <c r="CX257" s="119">
        <f t="shared" si="102"/>
        <v>0</v>
      </c>
      <c r="CY257" s="119">
        <f t="shared" si="103"/>
        <v>0</v>
      </c>
      <c r="CZ257" s="119">
        <f t="shared" si="104"/>
        <v>0</v>
      </c>
      <c r="DA257" s="119">
        <f t="shared" si="105"/>
        <v>0</v>
      </c>
      <c r="DB257" s="119">
        <f t="shared" si="106"/>
        <v>0</v>
      </c>
      <c r="DC257" s="119">
        <f t="shared" si="107"/>
        <v>0</v>
      </c>
      <c r="DD257" s="119">
        <f t="shared" si="108"/>
        <v>0</v>
      </c>
      <c r="DE257" s="119">
        <f t="shared" si="109"/>
        <v>0</v>
      </c>
      <c r="DF257" s="119">
        <f t="shared" si="110"/>
        <v>0</v>
      </c>
      <c r="DG257" s="119">
        <f t="shared" si="111"/>
        <v>0</v>
      </c>
      <c r="DH257" s="119">
        <f t="shared" si="112"/>
        <v>0</v>
      </c>
      <c r="DI257" s="119">
        <f t="shared" si="113"/>
        <v>0</v>
      </c>
      <c r="DJ257" s="119">
        <f t="shared" si="114"/>
        <v>0</v>
      </c>
      <c r="DK257" s="126" t="str">
        <f t="shared" si="115"/>
        <v>2</v>
      </c>
      <c r="DL257" s="126">
        <f t="shared" ca="1" si="116"/>
        <v>0</v>
      </c>
      <c r="DM257" s="119">
        <f ca="1">IF($K257&lt;&gt;1,IF(ISNUMBER(INDEX(Import.PLE,$K257,DM$16)),IF(INDEX(Import.PLE,$K257,DM$16)&lt;=mediçao,BM257,0),0),PLE!$AA$28*BM257)</f>
        <v>0</v>
      </c>
      <c r="DN257" s="119">
        <f ca="1">IF($K257&lt;&gt;1,IF(ISNUMBER(INDEX(Import.PLE,$K257,DN$16)),IF(INDEX(Import.PLE,$K257,DN$16)&lt;=mediçao,BN257,0),0),PLE!$AA$28*BN257)</f>
        <v>0</v>
      </c>
      <c r="DO257" s="119">
        <f ca="1">IF($K257&lt;&gt;1,IF(ISNUMBER(INDEX(Import.PLE,$K257,DO$16)),IF(INDEX(Import.PLE,$K257,DO$16)&lt;=mediçao,BO257,0),0),PLE!$AA$28*BO257)</f>
        <v>0</v>
      </c>
      <c r="DP257" s="119">
        <f ca="1">IF($K257&lt;&gt;1,IF(ISNUMBER(INDEX(Import.PLE,$K257,DP$16)),IF(INDEX(Import.PLE,$K257,DP$16)&lt;=mediçao,BP257,0),0),PLE!$AA$28*BP257)</f>
        <v>0</v>
      </c>
      <c r="DQ257" s="119">
        <f ca="1">IF($K257&lt;&gt;1,IF(ISNUMBER(INDEX(Import.PLE,$K257,DQ$16)),IF(INDEX(Import.PLE,$K257,DQ$16)&lt;=mediçao,BQ257,0),0),PLE!$AA$28*BQ257)</f>
        <v>0</v>
      </c>
      <c r="DR257" s="119">
        <f ca="1">IF($K257&lt;&gt;1,IF(ISNUMBER(INDEX(Import.PLE,$K257,DR$16)),IF(INDEX(Import.PLE,$K257,DR$16)&lt;=mediçao,BR257,0),0),PLE!$AA$28*BR257)</f>
        <v>0</v>
      </c>
      <c r="DS257" s="119">
        <f ca="1">IF($K257&lt;&gt;1,IF(ISNUMBER(INDEX(Import.PLE,$K257,DS$16)),IF(INDEX(Import.PLE,$K257,DS$16)&lt;=mediçao,BS257,0),0),PLE!$AA$28*BS257)</f>
        <v>0</v>
      </c>
      <c r="DT257" s="119">
        <f ca="1">IF($K257&lt;&gt;1,IF(ISNUMBER(INDEX(Import.PLE,$K257,DT$16)),IF(INDEX(Import.PLE,$K257,DT$16)&lt;=mediçao,BT257,0),0),PLE!$AA$28*BT257)</f>
        <v>0</v>
      </c>
      <c r="DU257" s="119">
        <f ca="1">IF($K257&lt;&gt;1,IF(ISNUMBER(INDEX(Import.PLE,$K257,DU$16)),IF(INDEX(Import.PLE,$K257,DU$16)&lt;=mediçao,BU257,0),0),PLE!$AA$28*BU257)</f>
        <v>0</v>
      </c>
      <c r="DV257" s="119">
        <f ca="1">IF($K257&lt;&gt;1,IF(ISNUMBER(INDEX(Import.PLE,$K257,DV$16)),IF(INDEX(Import.PLE,$K257,DV$16)&lt;=mediçao,BV257,0),0),PLE!$AA$28*BV257)</f>
        <v>0</v>
      </c>
      <c r="DW257" s="119">
        <f ca="1">IF($K257&lt;&gt;1,IF(ISNUMBER(INDEX(Import.PLE,$K257,DW$16)),IF(INDEX(Import.PLE,$K257,DW$16)&lt;=mediçao,BW257,0),0),PLE!$AA$28*BW257)</f>
        <v>0</v>
      </c>
      <c r="DX257" s="119">
        <f ca="1">IF($K257&lt;&gt;1,IF(ISNUMBER(INDEX(Import.PLE,$K257,DX$16)),IF(INDEX(Import.PLE,$K257,DX$16)&lt;=mediçao,BX257,0),0),PLE!$AA$28*BX257)</f>
        <v>0</v>
      </c>
      <c r="DY257" s="119">
        <f ca="1">IF($K257&lt;&gt;1,IF(ISNUMBER(INDEX(Import.PLE,$K257,DY$16)),IF(INDEX(Import.PLE,$K257,DY$16)&lt;=mediçao,BY257,0),0),PLE!$AA$28*BY257)</f>
        <v>0</v>
      </c>
      <c r="DZ257" s="119">
        <f ca="1">IF($K257&lt;&gt;1,IF(ISNUMBER(INDEX(Import.PLE,$K257,DZ$16)),IF(INDEX(Import.PLE,$K257,DZ$16)&lt;=mediçao,BZ257,0),0),PLE!$AA$28*BZ257)</f>
        <v>0</v>
      </c>
      <c r="EA257" s="119">
        <f ca="1">IF($K257&lt;&gt;1,IF(ISNUMBER(INDEX(Import.PLE,$K257,EA$16)),IF(INDEX(Import.PLE,$K257,EA$16)&lt;=mediçao,CA257,0),0),PLE!$AA$28*CA257)</f>
        <v>0</v>
      </c>
      <c r="EB257" s="119">
        <f ca="1">IF($K257&lt;&gt;1,IF(ISNUMBER(INDEX(Import.PLE,$K257,EB$16)),IF(INDEX(Import.PLE,$K257,EB$16)&lt;=mediçao,CB257,0),0),PLE!$AA$28*CB257)</f>
        <v>0</v>
      </c>
      <c r="EC257" s="119">
        <f ca="1">IF($K257&lt;&gt;1,IF(ISNUMBER(INDEX(Import.PLE,$K257,EC$16)),IF(INDEX(Import.PLE,$K257,EC$16)&lt;=mediçao,CC257,0),0),PLE!$AA$28*CC257)</f>
        <v>0</v>
      </c>
      <c r="ED257" s="119">
        <f ca="1">IF($K257&lt;&gt;1,IF(ISNUMBER(INDEX(Import.PLE,$K257,ED$16)),IF(INDEX(Import.PLE,$K257,ED$16)&lt;=mediçao,CD257,0),0),PLE!$AA$28*CD257)</f>
        <v>0</v>
      </c>
      <c r="EE257" s="119">
        <f ca="1">IF($K257&lt;&gt;1,IF(ISNUMBER(INDEX(Import.PLE,$K257,EE$16)),IF(INDEX(Import.PLE,$K257,EE$16)&lt;=mediçao,CE257,0),0),PLE!$AA$28*CE257)</f>
        <v>0</v>
      </c>
      <c r="EF257" s="119">
        <f ca="1">IF($K257&lt;&gt;1,IF(ISNUMBER(INDEX(Import.PLE,$K257,EF$16)),IF(INDEX(Import.PLE,$K257,EF$16)&lt;=mediçao,CF257,0),0),PLE!$AA$28*CF257)</f>
        <v>0</v>
      </c>
      <c r="EG257" s="119">
        <f ca="1">IF($K257&lt;&gt;1,IF(ISNUMBER(INDEX(Import.PLE,$K257,EG$16)),IF(INDEX(Import.PLE,$K257,EG$16)&lt;=mediçao,CG257,0),0),PLE!$AA$28*CG257)</f>
        <v>0</v>
      </c>
      <c r="EH257" s="119">
        <f ca="1">IF($K257&lt;&gt;1,IF(ISNUMBER(INDEX(Import.PLE,$K257,EH$16)),IF(INDEX(Import.PLE,$K257,EH$16)&lt;=mediçao,CH257,0),0),PLE!$AA$28*CH257)</f>
        <v>0</v>
      </c>
      <c r="EI257" s="119">
        <f ca="1">IF($K257&lt;&gt;1,IF(ISNUMBER(INDEX(Import.PLE,$K257,EI$16)),IF(INDEX(Import.PLE,$K257,EI$16)&lt;=mediçao,CI257,0),0),PLE!$AA$28*CI257)</f>
        <v>0</v>
      </c>
      <c r="EJ257" s="119">
        <f ca="1">IF($K257&lt;&gt;1,IF(ISNUMBER(INDEX(Import.PLE,$K257,EJ$16)),IF(INDEX(Import.PLE,$K257,EJ$16)&lt;=mediçao,CJ257,0),0),PLE!$AA$28*CJ257)</f>
        <v>0</v>
      </c>
      <c r="EK257" s="119">
        <f ca="1">IF($K257&lt;&gt;1,IF(ISNUMBER(INDEX(Import.PLE,$K257,EK$16)),IF(INDEX(Import.PLE,$K257,EK$16)&lt;=mediçao,CK257,0),0),PLE!$AA$28*CK257)</f>
        <v>0</v>
      </c>
      <c r="EL257" s="119">
        <f ca="1">IF($K257&lt;&gt;1,IF(ISNUMBER(INDEX(Import.PLE,$K257,EL$16)),IF(INDEX(Import.PLE,$K257,EL$16)&lt;=mediçao,CL257,0),0),PLE!$AA$28*CL257)</f>
        <v>0</v>
      </c>
      <c r="EM257" s="119">
        <f ca="1">IF($K257&lt;&gt;1,IF(ISNUMBER(INDEX(Import.PLE,$K257,EM$16)),IF(INDEX(Import.PLE,$K257,EM$16)&lt;=mediçao,CM257,0),0),PLE!$AA$28*CM257)</f>
        <v>0</v>
      </c>
      <c r="EN257" s="119">
        <f ca="1">IF($K257&lt;&gt;1,IF(ISNUMBER(INDEX(Import.PLE,$K257,EN$16)),IF(INDEX(Import.PLE,$K257,EN$16)&lt;=mediçao,CN257,0),0),PLE!$AA$28*CN257)</f>
        <v>0</v>
      </c>
      <c r="EO257" s="119">
        <f ca="1">IF($K257&lt;&gt;1,IF(ISNUMBER(INDEX(Import.PLE,$K257,EO$16)),IF(INDEX(Import.PLE,$K257,EO$16)&lt;=mediçao,CO257,0),0),PLE!$AA$28*CO257)</f>
        <v>0</v>
      </c>
      <c r="EP257" s="119">
        <f ca="1">IF($K257&lt;&gt;1,IF(ISNUMBER(INDEX(Import.PLE,$K257,EP$16)),IF(INDEX(Import.PLE,$K257,EP$16)&lt;=mediçao,CP257,0),0),PLE!$AA$28*CP257)</f>
        <v>0</v>
      </c>
      <c r="EQ257" s="119">
        <f ca="1">IF($K257&lt;&gt;1,IF(ISNUMBER(INDEX(Import.PLE,$K257,EQ$16)),IF(INDEX(Import.PLE,$K257,EQ$16)&lt;=mediçao,CQ257,0),0),PLE!$AA$28*CQ257)</f>
        <v>0</v>
      </c>
      <c r="ER257" s="119">
        <f ca="1">IF($K257&lt;&gt;1,IF(ISNUMBER(INDEX(Import.PLE,$K257,ER$16)),IF(INDEX(Import.PLE,$K257,ER$16)&lt;=mediçao,CR257,0),0),PLE!$AA$28*CR257)</f>
        <v>0</v>
      </c>
      <c r="ES257" s="119">
        <f ca="1">IF($K257&lt;&gt;1,IF(ISNUMBER(INDEX(Import.PLE,$K257,ES$16)),IF(INDEX(Import.PLE,$K257,ES$16)&lt;=mediçao,CS257,0),0),PLE!$AA$28*CS257)</f>
        <v>0</v>
      </c>
      <c r="ET257" s="119">
        <f ca="1">IF($K257&lt;&gt;1,IF(ISNUMBER(INDEX(Import.PLE,$K257,ET$16)),IF(INDEX(Import.PLE,$K257,ET$16)&lt;=mediçao,CT257,0),0),PLE!$AA$28*CT257)</f>
        <v>0</v>
      </c>
      <c r="EU257" s="119">
        <f ca="1">IF($K257&lt;&gt;1,IF(ISNUMBER(INDEX(Import.PLE,$K257,EU$16)),IF(INDEX(Import.PLE,$K257,EU$16)&lt;=mediçao,CU257,0),0),PLE!$AA$28*CU257)</f>
        <v>0</v>
      </c>
      <c r="EV257" s="119">
        <f ca="1">IF($K257&lt;&gt;1,IF(ISNUMBER(INDEX(Import.PLE,$K257,EV$16)),IF(INDEX(Import.PLE,$K257,EV$16)&lt;=mediçao,CV257,0),0),PLE!$AA$28*CV257)</f>
        <v>0</v>
      </c>
      <c r="EW257" s="119">
        <f ca="1">IF($K257&lt;&gt;1,IF(ISNUMBER(INDEX(Import.PLE,$K257,EW$16)),IF(INDEX(Import.PLE,$K257,EW$16)&lt;=mediçao,CW257,0),0),PLE!$AA$28*CW257)</f>
        <v>0</v>
      </c>
      <c r="EX257" s="119">
        <f ca="1">IF($K257&lt;&gt;1,IF(ISNUMBER(INDEX(Import.PLE,$K257,EX$16)),IF(INDEX(Import.PLE,$K257,EX$16)&lt;=mediçao,CX257,0),0),PLE!$AA$28*CX257)</f>
        <v>0</v>
      </c>
      <c r="EY257" s="119">
        <f ca="1">IF($K257&lt;&gt;1,IF(ISNUMBER(INDEX(Import.PLE,$K257,EY$16)),IF(INDEX(Import.PLE,$K257,EY$16)&lt;=mediçao,CY257,0),0),PLE!$AA$28*CY257)</f>
        <v>0</v>
      </c>
      <c r="EZ257" s="119">
        <f ca="1">IF($K257&lt;&gt;1,IF(ISNUMBER(INDEX(Import.PLE,$K257,EZ$16)),IF(INDEX(Import.PLE,$K257,EZ$16)&lt;=mediçao,CZ257,0),0),PLE!$AA$28*CZ257)</f>
        <v>0</v>
      </c>
      <c r="FA257" s="119">
        <f ca="1">IF($K257&lt;&gt;1,IF(ISNUMBER(INDEX(Import.PLE,$K257,FA$16)),IF(INDEX(Import.PLE,$K257,FA$16)&lt;=mediçao,DA257,0),0),PLE!$AA$28*DA257)</f>
        <v>0</v>
      </c>
      <c r="FB257" s="119">
        <f ca="1">IF($K257&lt;&gt;1,IF(ISNUMBER(INDEX(Import.PLE,$K257,FB$16)),IF(INDEX(Import.PLE,$K257,FB$16)&lt;=mediçao,DB257,0),0),PLE!$AA$28*DB257)</f>
        <v>0</v>
      </c>
      <c r="FC257" s="119">
        <f ca="1">IF($K257&lt;&gt;1,IF(ISNUMBER(INDEX(Import.PLE,$K257,FC$16)),IF(INDEX(Import.PLE,$K257,FC$16)&lt;=mediçao,DC257,0),0),PLE!$AA$28*DC257)</f>
        <v>0</v>
      </c>
      <c r="FD257" s="119">
        <f ca="1">IF($K257&lt;&gt;1,IF(ISNUMBER(INDEX(Import.PLE,$K257,FD$16)),IF(INDEX(Import.PLE,$K257,FD$16)&lt;=mediçao,DD257,0),0),PLE!$AA$28*DD257)</f>
        <v>0</v>
      </c>
      <c r="FE257" s="119">
        <f ca="1">IF($K257&lt;&gt;1,IF(ISNUMBER(INDEX(Import.PLE,$K257,FE$16)),IF(INDEX(Import.PLE,$K257,FE$16)&lt;=mediçao,DE257,0),0),PLE!$AA$28*DE257)</f>
        <v>0</v>
      </c>
      <c r="FF257" s="119">
        <f ca="1">IF($K257&lt;&gt;1,IF(ISNUMBER(INDEX(Import.PLE,$K257,FF$16)),IF(INDEX(Import.PLE,$K257,FF$16)&lt;=mediçao,DF257,0),0),PLE!$AA$28*DF257)</f>
        <v>0</v>
      </c>
      <c r="FG257" s="119">
        <f ca="1">IF($K257&lt;&gt;1,IF(ISNUMBER(INDEX(Import.PLE,$K257,FG$16)),IF(INDEX(Import.PLE,$K257,FG$16)&lt;=mediçao,DG257,0),0),PLE!$AA$28*DG257)</f>
        <v>0</v>
      </c>
      <c r="FH257" s="119">
        <f ca="1">IF($K257&lt;&gt;1,IF(ISNUMBER(INDEX(Import.PLE,$K257,FH$16)),IF(INDEX(Import.PLE,$K257,FH$16)&lt;=mediçao,DH257,0),0),PLE!$AA$28*DH257)</f>
        <v>0</v>
      </c>
      <c r="FI257" s="119">
        <f ca="1">IF($K257&lt;&gt;1,IF(ISNUMBER(INDEX(Import.PLE,$K257,FI$16)),IF(INDEX(Import.PLE,$K257,FI$16)&lt;=mediçao,DI257,0),0),PLE!$AA$28*DI257)</f>
        <v>0</v>
      </c>
      <c r="FJ257" s="119">
        <f ca="1">IF($K257&lt;&gt;1,IF(ISNUMBER(INDEX(Import.PLE,$K257,FJ$16)),IF(INDEX(Import.PLE,$K257,FJ$16)&lt;=mediçao,DJ257,0),0),PLE!$AA$28*DJ257)</f>
        <v>0</v>
      </c>
    </row>
    <row r="258" spans="2:166" s="88" customFormat="1" ht="11.25" customHeight="1" x14ac:dyDescent="0.35">
      <c r="B258" s="118">
        <f t="shared" ca="1" si="3"/>
        <v>241</v>
      </c>
      <c r="C258" s="83" t="str">
        <f t="shared" si="62"/>
        <v>Serviço</v>
      </c>
      <c r="D258" s="138" t="s">
        <v>630</v>
      </c>
      <c r="E258" s="139" t="s">
        <v>631</v>
      </c>
      <c r="F258" s="137" t="s">
        <v>329</v>
      </c>
      <c r="G258" s="174">
        <f t="shared" si="63"/>
        <v>6</v>
      </c>
      <c r="H258" s="175">
        <f t="shared" si="64"/>
        <v>472.25</v>
      </c>
      <c r="I258" s="176">
        <v>2833.5</v>
      </c>
      <c r="J258" s="86"/>
      <c r="K258" s="168">
        <f>deactivatedados.form1</f>
        <v>29</v>
      </c>
      <c r="L258" s="167" t="s">
        <v>729</v>
      </c>
      <c r="M258" s="87"/>
      <c r="N258" s="181">
        <v>6</v>
      </c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  <c r="AA258" s="181"/>
      <c r="AB258" s="181"/>
      <c r="AC258" s="181"/>
      <c r="AD258" s="181"/>
      <c r="AE258" s="181"/>
      <c r="AF258" s="181"/>
      <c r="AG258" s="181"/>
      <c r="AH258" s="181"/>
      <c r="AI258" s="181"/>
      <c r="AJ258" s="181"/>
      <c r="AK258" s="181"/>
      <c r="AL258" s="181"/>
      <c r="AM258" s="181"/>
      <c r="AN258" s="181"/>
      <c r="AO258" s="181"/>
      <c r="AP258" s="181"/>
      <c r="AQ258" s="181"/>
      <c r="AR258" s="181"/>
      <c r="AS258" s="181"/>
      <c r="AT258" s="181"/>
      <c r="AU258" s="181"/>
      <c r="AV258" s="181"/>
      <c r="AW258" s="181"/>
      <c r="AX258" s="181"/>
      <c r="AY258" s="181"/>
      <c r="AZ258" s="181"/>
      <c r="BA258" s="181"/>
      <c r="BB258" s="181"/>
      <c r="BC258" s="181"/>
      <c r="BD258" s="181"/>
      <c r="BE258" s="181"/>
      <c r="BF258" s="181"/>
      <c r="BG258" s="181"/>
      <c r="BH258" s="181"/>
      <c r="BI258" s="181"/>
      <c r="BJ258" s="181"/>
      <c r="BK258" s="181"/>
      <c r="BM258" s="119">
        <f t="shared" ca="1" si="65"/>
        <v>2833.5</v>
      </c>
      <c r="BN258" s="119">
        <f t="shared" si="66"/>
        <v>0</v>
      </c>
      <c r="BO258" s="119">
        <f t="shared" si="67"/>
        <v>0</v>
      </c>
      <c r="BP258" s="119">
        <f t="shared" si="68"/>
        <v>0</v>
      </c>
      <c r="BQ258" s="119">
        <f t="shared" si="69"/>
        <v>0</v>
      </c>
      <c r="BR258" s="119">
        <f t="shared" si="70"/>
        <v>0</v>
      </c>
      <c r="BS258" s="119">
        <f t="shared" si="71"/>
        <v>0</v>
      </c>
      <c r="BT258" s="119">
        <f t="shared" si="72"/>
        <v>0</v>
      </c>
      <c r="BU258" s="119">
        <f t="shared" si="73"/>
        <v>0</v>
      </c>
      <c r="BV258" s="119">
        <f t="shared" si="74"/>
        <v>0</v>
      </c>
      <c r="BW258" s="119">
        <f t="shared" si="75"/>
        <v>0</v>
      </c>
      <c r="BX258" s="119">
        <f t="shared" si="76"/>
        <v>0</v>
      </c>
      <c r="BY258" s="119">
        <f t="shared" si="77"/>
        <v>0</v>
      </c>
      <c r="BZ258" s="119">
        <f t="shared" si="78"/>
        <v>0</v>
      </c>
      <c r="CA258" s="119">
        <f t="shared" si="79"/>
        <v>0</v>
      </c>
      <c r="CB258" s="119">
        <f t="shared" si="80"/>
        <v>0</v>
      </c>
      <c r="CC258" s="119">
        <f t="shared" si="81"/>
        <v>0</v>
      </c>
      <c r="CD258" s="119">
        <f t="shared" si="82"/>
        <v>0</v>
      </c>
      <c r="CE258" s="119">
        <f t="shared" si="83"/>
        <v>0</v>
      </c>
      <c r="CF258" s="119">
        <f t="shared" si="84"/>
        <v>0</v>
      </c>
      <c r="CG258" s="119">
        <f t="shared" si="85"/>
        <v>0</v>
      </c>
      <c r="CH258" s="119">
        <f t="shared" si="86"/>
        <v>0</v>
      </c>
      <c r="CI258" s="119">
        <f t="shared" si="87"/>
        <v>0</v>
      </c>
      <c r="CJ258" s="119">
        <f t="shared" si="88"/>
        <v>0</v>
      </c>
      <c r="CK258" s="119">
        <f t="shared" si="89"/>
        <v>0</v>
      </c>
      <c r="CL258" s="119">
        <f t="shared" si="90"/>
        <v>0</v>
      </c>
      <c r="CM258" s="119">
        <f t="shared" si="91"/>
        <v>0</v>
      </c>
      <c r="CN258" s="119">
        <f t="shared" si="92"/>
        <v>0</v>
      </c>
      <c r="CO258" s="119">
        <f t="shared" si="93"/>
        <v>0</v>
      </c>
      <c r="CP258" s="119">
        <f t="shared" si="94"/>
        <v>0</v>
      </c>
      <c r="CQ258" s="119">
        <f t="shared" si="95"/>
        <v>0</v>
      </c>
      <c r="CR258" s="119">
        <f t="shared" si="96"/>
        <v>0</v>
      </c>
      <c r="CS258" s="119">
        <f t="shared" si="97"/>
        <v>0</v>
      </c>
      <c r="CT258" s="119">
        <f t="shared" si="98"/>
        <v>0</v>
      </c>
      <c r="CU258" s="119">
        <f t="shared" si="99"/>
        <v>0</v>
      </c>
      <c r="CV258" s="119">
        <f t="shared" si="100"/>
        <v>0</v>
      </c>
      <c r="CW258" s="119">
        <f t="shared" si="101"/>
        <v>0</v>
      </c>
      <c r="CX258" s="119">
        <f t="shared" si="102"/>
        <v>0</v>
      </c>
      <c r="CY258" s="119">
        <f t="shared" si="103"/>
        <v>0</v>
      </c>
      <c r="CZ258" s="119">
        <f t="shared" si="104"/>
        <v>0</v>
      </c>
      <c r="DA258" s="119">
        <f t="shared" si="105"/>
        <v>0</v>
      </c>
      <c r="DB258" s="119">
        <f t="shared" si="106"/>
        <v>0</v>
      </c>
      <c r="DC258" s="119">
        <f t="shared" si="107"/>
        <v>0</v>
      </c>
      <c r="DD258" s="119">
        <f t="shared" si="108"/>
        <v>0</v>
      </c>
      <c r="DE258" s="119">
        <f t="shared" si="109"/>
        <v>0</v>
      </c>
      <c r="DF258" s="119">
        <f t="shared" si="110"/>
        <v>0</v>
      </c>
      <c r="DG258" s="119">
        <f t="shared" si="111"/>
        <v>0</v>
      </c>
      <c r="DH258" s="119">
        <f t="shared" si="112"/>
        <v>0</v>
      </c>
      <c r="DI258" s="119">
        <f t="shared" si="113"/>
        <v>0</v>
      </c>
      <c r="DJ258" s="119">
        <f t="shared" si="114"/>
        <v>0</v>
      </c>
      <c r="DK258" s="126" t="str">
        <f t="shared" si="115"/>
        <v>2</v>
      </c>
      <c r="DL258" s="126">
        <f t="shared" ca="1" si="116"/>
        <v>0</v>
      </c>
      <c r="DM258" s="119">
        <f ca="1">IF($K258&lt;&gt;1,IF(ISNUMBER(INDEX(Import.PLE,$K258,DM$16)),IF(INDEX(Import.PLE,$K258,DM$16)&lt;=mediçao,BM258,0),0),PLE!$AA$28*BM258)</f>
        <v>0</v>
      </c>
      <c r="DN258" s="119">
        <f ca="1">IF($K258&lt;&gt;1,IF(ISNUMBER(INDEX(Import.PLE,$K258,DN$16)),IF(INDEX(Import.PLE,$K258,DN$16)&lt;=mediçao,BN258,0),0),PLE!$AA$28*BN258)</f>
        <v>0</v>
      </c>
      <c r="DO258" s="119">
        <f ca="1">IF($K258&lt;&gt;1,IF(ISNUMBER(INDEX(Import.PLE,$K258,DO$16)),IF(INDEX(Import.PLE,$K258,DO$16)&lt;=mediçao,BO258,0),0),PLE!$AA$28*BO258)</f>
        <v>0</v>
      </c>
      <c r="DP258" s="119">
        <f ca="1">IF($K258&lt;&gt;1,IF(ISNUMBER(INDEX(Import.PLE,$K258,DP$16)),IF(INDEX(Import.PLE,$K258,DP$16)&lt;=mediçao,BP258,0),0),PLE!$AA$28*BP258)</f>
        <v>0</v>
      </c>
      <c r="DQ258" s="119">
        <f ca="1">IF($K258&lt;&gt;1,IF(ISNUMBER(INDEX(Import.PLE,$K258,DQ$16)),IF(INDEX(Import.PLE,$K258,DQ$16)&lt;=mediçao,BQ258,0),0),PLE!$AA$28*BQ258)</f>
        <v>0</v>
      </c>
      <c r="DR258" s="119">
        <f ca="1">IF($K258&lt;&gt;1,IF(ISNUMBER(INDEX(Import.PLE,$K258,DR$16)),IF(INDEX(Import.PLE,$K258,DR$16)&lt;=mediçao,BR258,0),0),PLE!$AA$28*BR258)</f>
        <v>0</v>
      </c>
      <c r="DS258" s="119">
        <f ca="1">IF($K258&lt;&gt;1,IF(ISNUMBER(INDEX(Import.PLE,$K258,DS$16)),IF(INDEX(Import.PLE,$K258,DS$16)&lt;=mediçao,BS258,0),0),PLE!$AA$28*BS258)</f>
        <v>0</v>
      </c>
      <c r="DT258" s="119">
        <f ca="1">IF($K258&lt;&gt;1,IF(ISNUMBER(INDEX(Import.PLE,$K258,DT$16)),IF(INDEX(Import.PLE,$K258,DT$16)&lt;=mediçao,BT258,0),0),PLE!$AA$28*BT258)</f>
        <v>0</v>
      </c>
      <c r="DU258" s="119">
        <f ca="1">IF($K258&lt;&gt;1,IF(ISNUMBER(INDEX(Import.PLE,$K258,DU$16)),IF(INDEX(Import.PLE,$K258,DU$16)&lt;=mediçao,BU258,0),0),PLE!$AA$28*BU258)</f>
        <v>0</v>
      </c>
      <c r="DV258" s="119">
        <f ca="1">IF($K258&lt;&gt;1,IF(ISNUMBER(INDEX(Import.PLE,$K258,DV$16)),IF(INDEX(Import.PLE,$K258,DV$16)&lt;=mediçao,BV258,0),0),PLE!$AA$28*BV258)</f>
        <v>0</v>
      </c>
      <c r="DW258" s="119">
        <f ca="1">IF($K258&lt;&gt;1,IF(ISNUMBER(INDEX(Import.PLE,$K258,DW$16)),IF(INDEX(Import.PLE,$K258,DW$16)&lt;=mediçao,BW258,0),0),PLE!$AA$28*BW258)</f>
        <v>0</v>
      </c>
      <c r="DX258" s="119">
        <f ca="1">IF($K258&lt;&gt;1,IF(ISNUMBER(INDEX(Import.PLE,$K258,DX$16)),IF(INDEX(Import.PLE,$K258,DX$16)&lt;=mediçao,BX258,0),0),PLE!$AA$28*BX258)</f>
        <v>0</v>
      </c>
      <c r="DY258" s="119">
        <f ca="1">IF($K258&lt;&gt;1,IF(ISNUMBER(INDEX(Import.PLE,$K258,DY$16)),IF(INDEX(Import.PLE,$K258,DY$16)&lt;=mediçao,BY258,0),0),PLE!$AA$28*BY258)</f>
        <v>0</v>
      </c>
      <c r="DZ258" s="119">
        <f ca="1">IF($K258&lt;&gt;1,IF(ISNUMBER(INDEX(Import.PLE,$K258,DZ$16)),IF(INDEX(Import.PLE,$K258,DZ$16)&lt;=mediçao,BZ258,0),0),PLE!$AA$28*BZ258)</f>
        <v>0</v>
      </c>
      <c r="EA258" s="119">
        <f ca="1">IF($K258&lt;&gt;1,IF(ISNUMBER(INDEX(Import.PLE,$K258,EA$16)),IF(INDEX(Import.PLE,$K258,EA$16)&lt;=mediçao,CA258,0),0),PLE!$AA$28*CA258)</f>
        <v>0</v>
      </c>
      <c r="EB258" s="119">
        <f ca="1">IF($K258&lt;&gt;1,IF(ISNUMBER(INDEX(Import.PLE,$K258,EB$16)),IF(INDEX(Import.PLE,$K258,EB$16)&lt;=mediçao,CB258,0),0),PLE!$AA$28*CB258)</f>
        <v>0</v>
      </c>
      <c r="EC258" s="119">
        <f ca="1">IF($K258&lt;&gt;1,IF(ISNUMBER(INDEX(Import.PLE,$K258,EC$16)),IF(INDEX(Import.PLE,$K258,EC$16)&lt;=mediçao,CC258,0),0),PLE!$AA$28*CC258)</f>
        <v>0</v>
      </c>
      <c r="ED258" s="119">
        <f ca="1">IF($K258&lt;&gt;1,IF(ISNUMBER(INDEX(Import.PLE,$K258,ED$16)),IF(INDEX(Import.PLE,$K258,ED$16)&lt;=mediçao,CD258,0),0),PLE!$AA$28*CD258)</f>
        <v>0</v>
      </c>
      <c r="EE258" s="119">
        <f ca="1">IF($K258&lt;&gt;1,IF(ISNUMBER(INDEX(Import.PLE,$K258,EE$16)),IF(INDEX(Import.PLE,$K258,EE$16)&lt;=mediçao,CE258,0),0),PLE!$AA$28*CE258)</f>
        <v>0</v>
      </c>
      <c r="EF258" s="119">
        <f ca="1">IF($K258&lt;&gt;1,IF(ISNUMBER(INDEX(Import.PLE,$K258,EF$16)),IF(INDEX(Import.PLE,$K258,EF$16)&lt;=mediçao,CF258,0),0),PLE!$AA$28*CF258)</f>
        <v>0</v>
      </c>
      <c r="EG258" s="119">
        <f ca="1">IF($K258&lt;&gt;1,IF(ISNUMBER(INDEX(Import.PLE,$K258,EG$16)),IF(INDEX(Import.PLE,$K258,EG$16)&lt;=mediçao,CG258,0),0),PLE!$AA$28*CG258)</f>
        <v>0</v>
      </c>
      <c r="EH258" s="119">
        <f ca="1">IF($K258&lt;&gt;1,IF(ISNUMBER(INDEX(Import.PLE,$K258,EH$16)),IF(INDEX(Import.PLE,$K258,EH$16)&lt;=mediçao,CH258,0),0),PLE!$AA$28*CH258)</f>
        <v>0</v>
      </c>
      <c r="EI258" s="119">
        <f ca="1">IF($K258&lt;&gt;1,IF(ISNUMBER(INDEX(Import.PLE,$K258,EI$16)),IF(INDEX(Import.PLE,$K258,EI$16)&lt;=mediçao,CI258,0),0),PLE!$AA$28*CI258)</f>
        <v>0</v>
      </c>
      <c r="EJ258" s="119">
        <f ca="1">IF($K258&lt;&gt;1,IF(ISNUMBER(INDEX(Import.PLE,$K258,EJ$16)),IF(INDEX(Import.PLE,$K258,EJ$16)&lt;=mediçao,CJ258,0),0),PLE!$AA$28*CJ258)</f>
        <v>0</v>
      </c>
      <c r="EK258" s="119">
        <f ca="1">IF($K258&lt;&gt;1,IF(ISNUMBER(INDEX(Import.PLE,$K258,EK$16)),IF(INDEX(Import.PLE,$K258,EK$16)&lt;=mediçao,CK258,0),0),PLE!$AA$28*CK258)</f>
        <v>0</v>
      </c>
      <c r="EL258" s="119">
        <f ca="1">IF($K258&lt;&gt;1,IF(ISNUMBER(INDEX(Import.PLE,$K258,EL$16)),IF(INDEX(Import.PLE,$K258,EL$16)&lt;=mediçao,CL258,0),0),PLE!$AA$28*CL258)</f>
        <v>0</v>
      </c>
      <c r="EM258" s="119">
        <f ca="1">IF($K258&lt;&gt;1,IF(ISNUMBER(INDEX(Import.PLE,$K258,EM$16)),IF(INDEX(Import.PLE,$K258,EM$16)&lt;=mediçao,CM258,0),0),PLE!$AA$28*CM258)</f>
        <v>0</v>
      </c>
      <c r="EN258" s="119">
        <f ca="1">IF($K258&lt;&gt;1,IF(ISNUMBER(INDEX(Import.PLE,$K258,EN$16)),IF(INDEX(Import.PLE,$K258,EN$16)&lt;=mediçao,CN258,0),0),PLE!$AA$28*CN258)</f>
        <v>0</v>
      </c>
      <c r="EO258" s="119">
        <f ca="1">IF($K258&lt;&gt;1,IF(ISNUMBER(INDEX(Import.PLE,$K258,EO$16)),IF(INDEX(Import.PLE,$K258,EO$16)&lt;=mediçao,CO258,0),0),PLE!$AA$28*CO258)</f>
        <v>0</v>
      </c>
      <c r="EP258" s="119">
        <f ca="1">IF($K258&lt;&gt;1,IF(ISNUMBER(INDEX(Import.PLE,$K258,EP$16)),IF(INDEX(Import.PLE,$K258,EP$16)&lt;=mediçao,CP258,0),0),PLE!$AA$28*CP258)</f>
        <v>0</v>
      </c>
      <c r="EQ258" s="119">
        <f ca="1">IF($K258&lt;&gt;1,IF(ISNUMBER(INDEX(Import.PLE,$K258,EQ$16)),IF(INDEX(Import.PLE,$K258,EQ$16)&lt;=mediçao,CQ258,0),0),PLE!$AA$28*CQ258)</f>
        <v>0</v>
      </c>
      <c r="ER258" s="119">
        <f ca="1">IF($K258&lt;&gt;1,IF(ISNUMBER(INDEX(Import.PLE,$K258,ER$16)),IF(INDEX(Import.PLE,$K258,ER$16)&lt;=mediçao,CR258,0),0),PLE!$AA$28*CR258)</f>
        <v>0</v>
      </c>
      <c r="ES258" s="119">
        <f ca="1">IF($K258&lt;&gt;1,IF(ISNUMBER(INDEX(Import.PLE,$K258,ES$16)),IF(INDEX(Import.PLE,$K258,ES$16)&lt;=mediçao,CS258,0),0),PLE!$AA$28*CS258)</f>
        <v>0</v>
      </c>
      <c r="ET258" s="119">
        <f ca="1">IF($K258&lt;&gt;1,IF(ISNUMBER(INDEX(Import.PLE,$K258,ET$16)),IF(INDEX(Import.PLE,$K258,ET$16)&lt;=mediçao,CT258,0),0),PLE!$AA$28*CT258)</f>
        <v>0</v>
      </c>
      <c r="EU258" s="119">
        <f ca="1">IF($K258&lt;&gt;1,IF(ISNUMBER(INDEX(Import.PLE,$K258,EU$16)),IF(INDEX(Import.PLE,$K258,EU$16)&lt;=mediçao,CU258,0),0),PLE!$AA$28*CU258)</f>
        <v>0</v>
      </c>
      <c r="EV258" s="119">
        <f ca="1">IF($K258&lt;&gt;1,IF(ISNUMBER(INDEX(Import.PLE,$K258,EV$16)),IF(INDEX(Import.PLE,$K258,EV$16)&lt;=mediçao,CV258,0),0),PLE!$AA$28*CV258)</f>
        <v>0</v>
      </c>
      <c r="EW258" s="119">
        <f ca="1">IF($K258&lt;&gt;1,IF(ISNUMBER(INDEX(Import.PLE,$K258,EW$16)),IF(INDEX(Import.PLE,$K258,EW$16)&lt;=mediçao,CW258,0),0),PLE!$AA$28*CW258)</f>
        <v>0</v>
      </c>
      <c r="EX258" s="119">
        <f ca="1">IF($K258&lt;&gt;1,IF(ISNUMBER(INDEX(Import.PLE,$K258,EX$16)),IF(INDEX(Import.PLE,$K258,EX$16)&lt;=mediçao,CX258,0),0),PLE!$AA$28*CX258)</f>
        <v>0</v>
      </c>
      <c r="EY258" s="119">
        <f ca="1">IF($K258&lt;&gt;1,IF(ISNUMBER(INDEX(Import.PLE,$K258,EY$16)),IF(INDEX(Import.PLE,$K258,EY$16)&lt;=mediçao,CY258,0),0),PLE!$AA$28*CY258)</f>
        <v>0</v>
      </c>
      <c r="EZ258" s="119">
        <f ca="1">IF($K258&lt;&gt;1,IF(ISNUMBER(INDEX(Import.PLE,$K258,EZ$16)),IF(INDEX(Import.PLE,$K258,EZ$16)&lt;=mediçao,CZ258,0),0),PLE!$AA$28*CZ258)</f>
        <v>0</v>
      </c>
      <c r="FA258" s="119">
        <f ca="1">IF($K258&lt;&gt;1,IF(ISNUMBER(INDEX(Import.PLE,$K258,FA$16)),IF(INDEX(Import.PLE,$K258,FA$16)&lt;=mediçao,DA258,0),0),PLE!$AA$28*DA258)</f>
        <v>0</v>
      </c>
      <c r="FB258" s="119">
        <f ca="1">IF($K258&lt;&gt;1,IF(ISNUMBER(INDEX(Import.PLE,$K258,FB$16)),IF(INDEX(Import.PLE,$K258,FB$16)&lt;=mediçao,DB258,0),0),PLE!$AA$28*DB258)</f>
        <v>0</v>
      </c>
      <c r="FC258" s="119">
        <f ca="1">IF($K258&lt;&gt;1,IF(ISNUMBER(INDEX(Import.PLE,$K258,FC$16)),IF(INDEX(Import.PLE,$K258,FC$16)&lt;=mediçao,DC258,0),0),PLE!$AA$28*DC258)</f>
        <v>0</v>
      </c>
      <c r="FD258" s="119">
        <f ca="1">IF($K258&lt;&gt;1,IF(ISNUMBER(INDEX(Import.PLE,$K258,FD$16)),IF(INDEX(Import.PLE,$K258,FD$16)&lt;=mediçao,DD258,0),0),PLE!$AA$28*DD258)</f>
        <v>0</v>
      </c>
      <c r="FE258" s="119">
        <f ca="1">IF($K258&lt;&gt;1,IF(ISNUMBER(INDEX(Import.PLE,$K258,FE$16)),IF(INDEX(Import.PLE,$K258,FE$16)&lt;=mediçao,DE258,0),0),PLE!$AA$28*DE258)</f>
        <v>0</v>
      </c>
      <c r="FF258" s="119">
        <f ca="1">IF($K258&lt;&gt;1,IF(ISNUMBER(INDEX(Import.PLE,$K258,FF$16)),IF(INDEX(Import.PLE,$K258,FF$16)&lt;=mediçao,DF258,0),0),PLE!$AA$28*DF258)</f>
        <v>0</v>
      </c>
      <c r="FG258" s="119">
        <f ca="1">IF($K258&lt;&gt;1,IF(ISNUMBER(INDEX(Import.PLE,$K258,FG$16)),IF(INDEX(Import.PLE,$K258,FG$16)&lt;=mediçao,DG258,0),0),PLE!$AA$28*DG258)</f>
        <v>0</v>
      </c>
      <c r="FH258" s="119">
        <f ca="1">IF($K258&lt;&gt;1,IF(ISNUMBER(INDEX(Import.PLE,$K258,FH$16)),IF(INDEX(Import.PLE,$K258,FH$16)&lt;=mediçao,DH258,0),0),PLE!$AA$28*DH258)</f>
        <v>0</v>
      </c>
      <c r="FI258" s="119">
        <f ca="1">IF($K258&lt;&gt;1,IF(ISNUMBER(INDEX(Import.PLE,$K258,FI$16)),IF(INDEX(Import.PLE,$K258,FI$16)&lt;=mediçao,DI258,0),0),PLE!$AA$28*DI258)</f>
        <v>0</v>
      </c>
      <c r="FJ258" s="119">
        <f ca="1">IF($K258&lt;&gt;1,IF(ISNUMBER(INDEX(Import.PLE,$K258,FJ$16)),IF(INDEX(Import.PLE,$K258,FJ$16)&lt;=mediçao,DJ258,0),0),PLE!$AA$28*DJ258)</f>
        <v>0</v>
      </c>
    </row>
    <row r="259" spans="2:166" s="88" customFormat="1" ht="11.25" customHeight="1" x14ac:dyDescent="0.35">
      <c r="B259" s="118">
        <f t="shared" ca="1" si="3"/>
        <v>242</v>
      </c>
      <c r="C259" s="83" t="str">
        <f t="shared" si="62"/>
        <v>Serviço</v>
      </c>
      <c r="D259" s="138" t="s">
        <v>632</v>
      </c>
      <c r="E259" s="139" t="s">
        <v>633</v>
      </c>
      <c r="F259" s="137" t="s">
        <v>329</v>
      </c>
      <c r="G259" s="174">
        <f t="shared" si="63"/>
        <v>6</v>
      </c>
      <c r="H259" s="175">
        <f t="shared" si="64"/>
        <v>311.28000000000003</v>
      </c>
      <c r="I259" s="176">
        <v>1867.68</v>
      </c>
      <c r="J259" s="86"/>
      <c r="K259" s="168">
        <f>deactivatedados.form1</f>
        <v>29</v>
      </c>
      <c r="L259" s="167" t="s">
        <v>729</v>
      </c>
      <c r="M259" s="87"/>
      <c r="N259" s="181">
        <v>6</v>
      </c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  <c r="AA259" s="181"/>
      <c r="AB259" s="181"/>
      <c r="AC259" s="181"/>
      <c r="AD259" s="181"/>
      <c r="AE259" s="181"/>
      <c r="AF259" s="181"/>
      <c r="AG259" s="181"/>
      <c r="AH259" s="181"/>
      <c r="AI259" s="181"/>
      <c r="AJ259" s="181"/>
      <c r="AK259" s="181"/>
      <c r="AL259" s="181"/>
      <c r="AM259" s="181"/>
      <c r="AN259" s="181"/>
      <c r="AO259" s="181"/>
      <c r="AP259" s="181"/>
      <c r="AQ259" s="181"/>
      <c r="AR259" s="181"/>
      <c r="AS259" s="181"/>
      <c r="AT259" s="181"/>
      <c r="AU259" s="181"/>
      <c r="AV259" s="181"/>
      <c r="AW259" s="181"/>
      <c r="AX259" s="181"/>
      <c r="AY259" s="181"/>
      <c r="AZ259" s="181"/>
      <c r="BA259" s="181"/>
      <c r="BB259" s="181"/>
      <c r="BC259" s="181"/>
      <c r="BD259" s="181"/>
      <c r="BE259" s="181"/>
      <c r="BF259" s="181"/>
      <c r="BG259" s="181"/>
      <c r="BH259" s="181"/>
      <c r="BI259" s="181"/>
      <c r="BJ259" s="181"/>
      <c r="BK259" s="181"/>
      <c r="BM259" s="119">
        <f t="shared" ca="1" si="65"/>
        <v>1867.6800000000003</v>
      </c>
      <c r="BN259" s="119">
        <f t="shared" si="66"/>
        <v>0</v>
      </c>
      <c r="BO259" s="119">
        <f t="shared" si="67"/>
        <v>0</v>
      </c>
      <c r="BP259" s="119">
        <f t="shared" si="68"/>
        <v>0</v>
      </c>
      <c r="BQ259" s="119">
        <f t="shared" si="69"/>
        <v>0</v>
      </c>
      <c r="BR259" s="119">
        <f t="shared" si="70"/>
        <v>0</v>
      </c>
      <c r="BS259" s="119">
        <f t="shared" si="71"/>
        <v>0</v>
      </c>
      <c r="BT259" s="119">
        <f t="shared" si="72"/>
        <v>0</v>
      </c>
      <c r="BU259" s="119">
        <f t="shared" si="73"/>
        <v>0</v>
      </c>
      <c r="BV259" s="119">
        <f t="shared" si="74"/>
        <v>0</v>
      </c>
      <c r="BW259" s="119">
        <f t="shared" si="75"/>
        <v>0</v>
      </c>
      <c r="BX259" s="119">
        <f t="shared" si="76"/>
        <v>0</v>
      </c>
      <c r="BY259" s="119">
        <f t="shared" si="77"/>
        <v>0</v>
      </c>
      <c r="BZ259" s="119">
        <f t="shared" si="78"/>
        <v>0</v>
      </c>
      <c r="CA259" s="119">
        <f t="shared" si="79"/>
        <v>0</v>
      </c>
      <c r="CB259" s="119">
        <f t="shared" si="80"/>
        <v>0</v>
      </c>
      <c r="CC259" s="119">
        <f t="shared" si="81"/>
        <v>0</v>
      </c>
      <c r="CD259" s="119">
        <f t="shared" si="82"/>
        <v>0</v>
      </c>
      <c r="CE259" s="119">
        <f t="shared" si="83"/>
        <v>0</v>
      </c>
      <c r="CF259" s="119">
        <f t="shared" si="84"/>
        <v>0</v>
      </c>
      <c r="CG259" s="119">
        <f t="shared" si="85"/>
        <v>0</v>
      </c>
      <c r="CH259" s="119">
        <f t="shared" si="86"/>
        <v>0</v>
      </c>
      <c r="CI259" s="119">
        <f t="shared" si="87"/>
        <v>0</v>
      </c>
      <c r="CJ259" s="119">
        <f t="shared" si="88"/>
        <v>0</v>
      </c>
      <c r="CK259" s="119">
        <f t="shared" si="89"/>
        <v>0</v>
      </c>
      <c r="CL259" s="119">
        <f t="shared" si="90"/>
        <v>0</v>
      </c>
      <c r="CM259" s="119">
        <f t="shared" si="91"/>
        <v>0</v>
      </c>
      <c r="CN259" s="119">
        <f t="shared" si="92"/>
        <v>0</v>
      </c>
      <c r="CO259" s="119">
        <f t="shared" si="93"/>
        <v>0</v>
      </c>
      <c r="CP259" s="119">
        <f t="shared" si="94"/>
        <v>0</v>
      </c>
      <c r="CQ259" s="119">
        <f t="shared" si="95"/>
        <v>0</v>
      </c>
      <c r="CR259" s="119">
        <f t="shared" si="96"/>
        <v>0</v>
      </c>
      <c r="CS259" s="119">
        <f t="shared" si="97"/>
        <v>0</v>
      </c>
      <c r="CT259" s="119">
        <f t="shared" si="98"/>
        <v>0</v>
      </c>
      <c r="CU259" s="119">
        <f t="shared" si="99"/>
        <v>0</v>
      </c>
      <c r="CV259" s="119">
        <f t="shared" si="100"/>
        <v>0</v>
      </c>
      <c r="CW259" s="119">
        <f t="shared" si="101"/>
        <v>0</v>
      </c>
      <c r="CX259" s="119">
        <f t="shared" si="102"/>
        <v>0</v>
      </c>
      <c r="CY259" s="119">
        <f t="shared" si="103"/>
        <v>0</v>
      </c>
      <c r="CZ259" s="119">
        <f t="shared" si="104"/>
        <v>0</v>
      </c>
      <c r="DA259" s="119">
        <f t="shared" si="105"/>
        <v>0</v>
      </c>
      <c r="DB259" s="119">
        <f t="shared" si="106"/>
        <v>0</v>
      </c>
      <c r="DC259" s="119">
        <f t="shared" si="107"/>
        <v>0</v>
      </c>
      <c r="DD259" s="119">
        <f t="shared" si="108"/>
        <v>0</v>
      </c>
      <c r="DE259" s="119">
        <f t="shared" si="109"/>
        <v>0</v>
      </c>
      <c r="DF259" s="119">
        <f t="shared" si="110"/>
        <v>0</v>
      </c>
      <c r="DG259" s="119">
        <f t="shared" si="111"/>
        <v>0</v>
      </c>
      <c r="DH259" s="119">
        <f t="shared" si="112"/>
        <v>0</v>
      </c>
      <c r="DI259" s="119">
        <f t="shared" si="113"/>
        <v>0</v>
      </c>
      <c r="DJ259" s="119">
        <f t="shared" si="114"/>
        <v>0</v>
      </c>
      <c r="DK259" s="126" t="str">
        <f t="shared" si="115"/>
        <v>2</v>
      </c>
      <c r="DL259" s="126">
        <f t="shared" ca="1" si="116"/>
        <v>0</v>
      </c>
      <c r="DM259" s="119">
        <f ca="1">IF($K259&lt;&gt;1,IF(ISNUMBER(INDEX(Import.PLE,$K259,DM$16)),IF(INDEX(Import.PLE,$K259,DM$16)&lt;=mediçao,BM259,0),0),PLE!$AA$28*BM259)</f>
        <v>0</v>
      </c>
      <c r="DN259" s="119">
        <f ca="1">IF($K259&lt;&gt;1,IF(ISNUMBER(INDEX(Import.PLE,$K259,DN$16)),IF(INDEX(Import.PLE,$K259,DN$16)&lt;=mediçao,BN259,0),0),PLE!$AA$28*BN259)</f>
        <v>0</v>
      </c>
      <c r="DO259" s="119">
        <f ca="1">IF($K259&lt;&gt;1,IF(ISNUMBER(INDEX(Import.PLE,$K259,DO$16)),IF(INDEX(Import.PLE,$K259,DO$16)&lt;=mediçao,BO259,0),0),PLE!$AA$28*BO259)</f>
        <v>0</v>
      </c>
      <c r="DP259" s="119">
        <f ca="1">IF($K259&lt;&gt;1,IF(ISNUMBER(INDEX(Import.PLE,$K259,DP$16)),IF(INDEX(Import.PLE,$K259,DP$16)&lt;=mediçao,BP259,0),0),PLE!$AA$28*BP259)</f>
        <v>0</v>
      </c>
      <c r="DQ259" s="119">
        <f ca="1">IF($K259&lt;&gt;1,IF(ISNUMBER(INDEX(Import.PLE,$K259,DQ$16)),IF(INDEX(Import.PLE,$K259,DQ$16)&lt;=mediçao,BQ259,0),0),PLE!$AA$28*BQ259)</f>
        <v>0</v>
      </c>
      <c r="DR259" s="119">
        <f ca="1">IF($K259&lt;&gt;1,IF(ISNUMBER(INDEX(Import.PLE,$K259,DR$16)),IF(INDEX(Import.PLE,$K259,DR$16)&lt;=mediçao,BR259,0),0),PLE!$AA$28*BR259)</f>
        <v>0</v>
      </c>
      <c r="DS259" s="119">
        <f ca="1">IF($K259&lt;&gt;1,IF(ISNUMBER(INDEX(Import.PLE,$K259,DS$16)),IF(INDEX(Import.PLE,$K259,DS$16)&lt;=mediçao,BS259,0),0),PLE!$AA$28*BS259)</f>
        <v>0</v>
      </c>
      <c r="DT259" s="119">
        <f ca="1">IF($K259&lt;&gt;1,IF(ISNUMBER(INDEX(Import.PLE,$K259,DT$16)),IF(INDEX(Import.PLE,$K259,DT$16)&lt;=mediçao,BT259,0),0),PLE!$AA$28*BT259)</f>
        <v>0</v>
      </c>
      <c r="DU259" s="119">
        <f ca="1">IF($K259&lt;&gt;1,IF(ISNUMBER(INDEX(Import.PLE,$K259,DU$16)),IF(INDEX(Import.PLE,$K259,DU$16)&lt;=mediçao,BU259,0),0),PLE!$AA$28*BU259)</f>
        <v>0</v>
      </c>
      <c r="DV259" s="119">
        <f ca="1">IF($K259&lt;&gt;1,IF(ISNUMBER(INDEX(Import.PLE,$K259,DV$16)),IF(INDEX(Import.PLE,$K259,DV$16)&lt;=mediçao,BV259,0),0),PLE!$AA$28*BV259)</f>
        <v>0</v>
      </c>
      <c r="DW259" s="119">
        <f ca="1">IF($K259&lt;&gt;1,IF(ISNUMBER(INDEX(Import.PLE,$K259,DW$16)),IF(INDEX(Import.PLE,$K259,DW$16)&lt;=mediçao,BW259,0),0),PLE!$AA$28*BW259)</f>
        <v>0</v>
      </c>
      <c r="DX259" s="119">
        <f ca="1">IF($K259&lt;&gt;1,IF(ISNUMBER(INDEX(Import.PLE,$K259,DX$16)),IF(INDEX(Import.PLE,$K259,DX$16)&lt;=mediçao,BX259,0),0),PLE!$AA$28*BX259)</f>
        <v>0</v>
      </c>
      <c r="DY259" s="119">
        <f ca="1">IF($K259&lt;&gt;1,IF(ISNUMBER(INDEX(Import.PLE,$K259,DY$16)),IF(INDEX(Import.PLE,$K259,DY$16)&lt;=mediçao,BY259,0),0),PLE!$AA$28*BY259)</f>
        <v>0</v>
      </c>
      <c r="DZ259" s="119">
        <f ca="1">IF($K259&lt;&gt;1,IF(ISNUMBER(INDEX(Import.PLE,$K259,DZ$16)),IF(INDEX(Import.PLE,$K259,DZ$16)&lt;=mediçao,BZ259,0),0),PLE!$AA$28*BZ259)</f>
        <v>0</v>
      </c>
      <c r="EA259" s="119">
        <f ca="1">IF($K259&lt;&gt;1,IF(ISNUMBER(INDEX(Import.PLE,$K259,EA$16)),IF(INDEX(Import.PLE,$K259,EA$16)&lt;=mediçao,CA259,0),0),PLE!$AA$28*CA259)</f>
        <v>0</v>
      </c>
      <c r="EB259" s="119">
        <f ca="1">IF($K259&lt;&gt;1,IF(ISNUMBER(INDEX(Import.PLE,$K259,EB$16)),IF(INDEX(Import.PLE,$K259,EB$16)&lt;=mediçao,CB259,0),0),PLE!$AA$28*CB259)</f>
        <v>0</v>
      </c>
      <c r="EC259" s="119">
        <f ca="1">IF($K259&lt;&gt;1,IF(ISNUMBER(INDEX(Import.PLE,$K259,EC$16)),IF(INDEX(Import.PLE,$K259,EC$16)&lt;=mediçao,CC259,0),0),PLE!$AA$28*CC259)</f>
        <v>0</v>
      </c>
      <c r="ED259" s="119">
        <f ca="1">IF($K259&lt;&gt;1,IF(ISNUMBER(INDEX(Import.PLE,$K259,ED$16)),IF(INDEX(Import.PLE,$K259,ED$16)&lt;=mediçao,CD259,0),0),PLE!$AA$28*CD259)</f>
        <v>0</v>
      </c>
      <c r="EE259" s="119">
        <f ca="1">IF($K259&lt;&gt;1,IF(ISNUMBER(INDEX(Import.PLE,$K259,EE$16)),IF(INDEX(Import.PLE,$K259,EE$16)&lt;=mediçao,CE259,0),0),PLE!$AA$28*CE259)</f>
        <v>0</v>
      </c>
      <c r="EF259" s="119">
        <f ca="1">IF($K259&lt;&gt;1,IF(ISNUMBER(INDEX(Import.PLE,$K259,EF$16)),IF(INDEX(Import.PLE,$K259,EF$16)&lt;=mediçao,CF259,0),0),PLE!$AA$28*CF259)</f>
        <v>0</v>
      </c>
      <c r="EG259" s="119">
        <f ca="1">IF($K259&lt;&gt;1,IF(ISNUMBER(INDEX(Import.PLE,$K259,EG$16)),IF(INDEX(Import.PLE,$K259,EG$16)&lt;=mediçao,CG259,0),0),PLE!$AA$28*CG259)</f>
        <v>0</v>
      </c>
      <c r="EH259" s="119">
        <f ca="1">IF($K259&lt;&gt;1,IF(ISNUMBER(INDEX(Import.PLE,$K259,EH$16)),IF(INDEX(Import.PLE,$K259,EH$16)&lt;=mediçao,CH259,0),0),PLE!$AA$28*CH259)</f>
        <v>0</v>
      </c>
      <c r="EI259" s="119">
        <f ca="1">IF($K259&lt;&gt;1,IF(ISNUMBER(INDEX(Import.PLE,$K259,EI$16)),IF(INDEX(Import.PLE,$K259,EI$16)&lt;=mediçao,CI259,0),0),PLE!$AA$28*CI259)</f>
        <v>0</v>
      </c>
      <c r="EJ259" s="119">
        <f ca="1">IF($K259&lt;&gt;1,IF(ISNUMBER(INDEX(Import.PLE,$K259,EJ$16)),IF(INDEX(Import.PLE,$K259,EJ$16)&lt;=mediçao,CJ259,0),0),PLE!$AA$28*CJ259)</f>
        <v>0</v>
      </c>
      <c r="EK259" s="119">
        <f ca="1">IF($K259&lt;&gt;1,IF(ISNUMBER(INDEX(Import.PLE,$K259,EK$16)),IF(INDEX(Import.PLE,$K259,EK$16)&lt;=mediçao,CK259,0),0),PLE!$AA$28*CK259)</f>
        <v>0</v>
      </c>
      <c r="EL259" s="119">
        <f ca="1">IF($K259&lt;&gt;1,IF(ISNUMBER(INDEX(Import.PLE,$K259,EL$16)),IF(INDEX(Import.PLE,$K259,EL$16)&lt;=mediçao,CL259,0),0),PLE!$AA$28*CL259)</f>
        <v>0</v>
      </c>
      <c r="EM259" s="119">
        <f ca="1">IF($K259&lt;&gt;1,IF(ISNUMBER(INDEX(Import.PLE,$K259,EM$16)),IF(INDEX(Import.PLE,$K259,EM$16)&lt;=mediçao,CM259,0),0),PLE!$AA$28*CM259)</f>
        <v>0</v>
      </c>
      <c r="EN259" s="119">
        <f ca="1">IF($K259&lt;&gt;1,IF(ISNUMBER(INDEX(Import.PLE,$K259,EN$16)),IF(INDEX(Import.PLE,$K259,EN$16)&lt;=mediçao,CN259,0),0),PLE!$AA$28*CN259)</f>
        <v>0</v>
      </c>
      <c r="EO259" s="119">
        <f ca="1">IF($K259&lt;&gt;1,IF(ISNUMBER(INDEX(Import.PLE,$K259,EO$16)),IF(INDEX(Import.PLE,$K259,EO$16)&lt;=mediçao,CO259,0),0),PLE!$AA$28*CO259)</f>
        <v>0</v>
      </c>
      <c r="EP259" s="119">
        <f ca="1">IF($K259&lt;&gt;1,IF(ISNUMBER(INDEX(Import.PLE,$K259,EP$16)),IF(INDEX(Import.PLE,$K259,EP$16)&lt;=mediçao,CP259,0),0),PLE!$AA$28*CP259)</f>
        <v>0</v>
      </c>
      <c r="EQ259" s="119">
        <f ca="1">IF($K259&lt;&gt;1,IF(ISNUMBER(INDEX(Import.PLE,$K259,EQ$16)),IF(INDEX(Import.PLE,$K259,EQ$16)&lt;=mediçao,CQ259,0),0),PLE!$AA$28*CQ259)</f>
        <v>0</v>
      </c>
      <c r="ER259" s="119">
        <f ca="1">IF($K259&lt;&gt;1,IF(ISNUMBER(INDEX(Import.PLE,$K259,ER$16)),IF(INDEX(Import.PLE,$K259,ER$16)&lt;=mediçao,CR259,0),0),PLE!$AA$28*CR259)</f>
        <v>0</v>
      </c>
      <c r="ES259" s="119">
        <f ca="1">IF($K259&lt;&gt;1,IF(ISNUMBER(INDEX(Import.PLE,$K259,ES$16)),IF(INDEX(Import.PLE,$K259,ES$16)&lt;=mediçao,CS259,0),0),PLE!$AA$28*CS259)</f>
        <v>0</v>
      </c>
      <c r="ET259" s="119">
        <f ca="1">IF($K259&lt;&gt;1,IF(ISNUMBER(INDEX(Import.PLE,$K259,ET$16)),IF(INDEX(Import.PLE,$K259,ET$16)&lt;=mediçao,CT259,0),0),PLE!$AA$28*CT259)</f>
        <v>0</v>
      </c>
      <c r="EU259" s="119">
        <f ca="1">IF($K259&lt;&gt;1,IF(ISNUMBER(INDEX(Import.PLE,$K259,EU$16)),IF(INDEX(Import.PLE,$K259,EU$16)&lt;=mediçao,CU259,0),0),PLE!$AA$28*CU259)</f>
        <v>0</v>
      </c>
      <c r="EV259" s="119">
        <f ca="1">IF($K259&lt;&gt;1,IF(ISNUMBER(INDEX(Import.PLE,$K259,EV$16)),IF(INDEX(Import.PLE,$K259,EV$16)&lt;=mediçao,CV259,0),0),PLE!$AA$28*CV259)</f>
        <v>0</v>
      </c>
      <c r="EW259" s="119">
        <f ca="1">IF($K259&lt;&gt;1,IF(ISNUMBER(INDEX(Import.PLE,$K259,EW$16)),IF(INDEX(Import.PLE,$K259,EW$16)&lt;=mediçao,CW259,0),0),PLE!$AA$28*CW259)</f>
        <v>0</v>
      </c>
      <c r="EX259" s="119">
        <f ca="1">IF($K259&lt;&gt;1,IF(ISNUMBER(INDEX(Import.PLE,$K259,EX$16)),IF(INDEX(Import.PLE,$K259,EX$16)&lt;=mediçao,CX259,0),0),PLE!$AA$28*CX259)</f>
        <v>0</v>
      </c>
      <c r="EY259" s="119">
        <f ca="1">IF($K259&lt;&gt;1,IF(ISNUMBER(INDEX(Import.PLE,$K259,EY$16)),IF(INDEX(Import.PLE,$K259,EY$16)&lt;=mediçao,CY259,0),0),PLE!$AA$28*CY259)</f>
        <v>0</v>
      </c>
      <c r="EZ259" s="119">
        <f ca="1">IF($K259&lt;&gt;1,IF(ISNUMBER(INDEX(Import.PLE,$K259,EZ$16)),IF(INDEX(Import.PLE,$K259,EZ$16)&lt;=mediçao,CZ259,0),0),PLE!$AA$28*CZ259)</f>
        <v>0</v>
      </c>
      <c r="FA259" s="119">
        <f ca="1">IF($K259&lt;&gt;1,IF(ISNUMBER(INDEX(Import.PLE,$K259,FA$16)),IF(INDEX(Import.PLE,$K259,FA$16)&lt;=mediçao,DA259,0),0),PLE!$AA$28*DA259)</f>
        <v>0</v>
      </c>
      <c r="FB259" s="119">
        <f ca="1">IF($K259&lt;&gt;1,IF(ISNUMBER(INDEX(Import.PLE,$K259,FB$16)),IF(INDEX(Import.PLE,$K259,FB$16)&lt;=mediçao,DB259,0),0),PLE!$AA$28*DB259)</f>
        <v>0</v>
      </c>
      <c r="FC259" s="119">
        <f ca="1">IF($K259&lt;&gt;1,IF(ISNUMBER(INDEX(Import.PLE,$K259,FC$16)),IF(INDEX(Import.PLE,$K259,FC$16)&lt;=mediçao,DC259,0),0),PLE!$AA$28*DC259)</f>
        <v>0</v>
      </c>
      <c r="FD259" s="119">
        <f ca="1">IF($K259&lt;&gt;1,IF(ISNUMBER(INDEX(Import.PLE,$K259,FD$16)),IF(INDEX(Import.PLE,$K259,FD$16)&lt;=mediçao,DD259,0),0),PLE!$AA$28*DD259)</f>
        <v>0</v>
      </c>
      <c r="FE259" s="119">
        <f ca="1">IF($K259&lt;&gt;1,IF(ISNUMBER(INDEX(Import.PLE,$K259,FE$16)),IF(INDEX(Import.PLE,$K259,FE$16)&lt;=mediçao,DE259,0),0),PLE!$AA$28*DE259)</f>
        <v>0</v>
      </c>
      <c r="FF259" s="119">
        <f ca="1">IF($K259&lt;&gt;1,IF(ISNUMBER(INDEX(Import.PLE,$K259,FF$16)),IF(INDEX(Import.PLE,$K259,FF$16)&lt;=mediçao,DF259,0),0),PLE!$AA$28*DF259)</f>
        <v>0</v>
      </c>
      <c r="FG259" s="119">
        <f ca="1">IF($K259&lt;&gt;1,IF(ISNUMBER(INDEX(Import.PLE,$K259,FG$16)),IF(INDEX(Import.PLE,$K259,FG$16)&lt;=mediçao,DG259,0),0),PLE!$AA$28*DG259)</f>
        <v>0</v>
      </c>
      <c r="FH259" s="119">
        <f ca="1">IF($K259&lt;&gt;1,IF(ISNUMBER(INDEX(Import.PLE,$K259,FH$16)),IF(INDEX(Import.PLE,$K259,FH$16)&lt;=mediçao,DH259,0),0),PLE!$AA$28*DH259)</f>
        <v>0</v>
      </c>
      <c r="FI259" s="119">
        <f ca="1">IF($K259&lt;&gt;1,IF(ISNUMBER(INDEX(Import.PLE,$K259,FI$16)),IF(INDEX(Import.PLE,$K259,FI$16)&lt;=mediçao,DI259,0),0),PLE!$AA$28*DI259)</f>
        <v>0</v>
      </c>
      <c r="FJ259" s="119">
        <f ca="1">IF($K259&lt;&gt;1,IF(ISNUMBER(INDEX(Import.PLE,$K259,FJ$16)),IF(INDEX(Import.PLE,$K259,FJ$16)&lt;=mediçao,DJ259,0),0),PLE!$AA$28*DJ259)</f>
        <v>0</v>
      </c>
    </row>
    <row r="260" spans="2:166" s="88" customFormat="1" ht="10.5" x14ac:dyDescent="0.35">
      <c r="B260" s="118">
        <f t="shared" ca="1" si="3"/>
        <v>243</v>
      </c>
      <c r="C260" s="83" t="str">
        <f t="shared" si="62"/>
        <v>Nível</v>
      </c>
      <c r="D260" s="138" t="s">
        <v>634</v>
      </c>
      <c r="E260" s="139" t="s">
        <v>635</v>
      </c>
      <c r="F260" s="137"/>
      <c r="G260" s="174" t="str">
        <f t="shared" si="63"/>
        <v/>
      </c>
      <c r="H260" s="175" t="str">
        <f t="shared" si="64"/>
        <v/>
      </c>
      <c r="I260" s="176">
        <v>26411.07</v>
      </c>
      <c r="J260" s="86"/>
      <c r="K260" s="168" t="str">
        <f>deactivatedados.form1</f>
        <v/>
      </c>
      <c r="L260" s="167"/>
      <c r="M260" s="87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  <c r="AA260" s="181"/>
      <c r="AB260" s="181"/>
      <c r="AC260" s="181"/>
      <c r="AD260" s="181"/>
      <c r="AE260" s="181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181"/>
      <c r="AT260" s="181"/>
      <c r="AU260" s="181"/>
      <c r="AV260" s="181"/>
      <c r="AW260" s="181"/>
      <c r="AX260" s="181"/>
      <c r="AY260" s="181"/>
      <c r="AZ260" s="181"/>
      <c r="BA260" s="181"/>
      <c r="BB260" s="181"/>
      <c r="BC260" s="181"/>
      <c r="BD260" s="181"/>
      <c r="BE260" s="181"/>
      <c r="BF260" s="181"/>
      <c r="BG260" s="181"/>
      <c r="BH260" s="181"/>
      <c r="BI260" s="181"/>
      <c r="BJ260" s="181"/>
      <c r="BK260" s="181"/>
      <c r="BM260" s="119">
        <f t="shared" si="65"/>
        <v>0</v>
      </c>
      <c r="BN260" s="119">
        <f t="shared" si="66"/>
        <v>0</v>
      </c>
      <c r="BO260" s="119">
        <f t="shared" si="67"/>
        <v>0</v>
      </c>
      <c r="BP260" s="119">
        <f t="shared" si="68"/>
        <v>0</v>
      </c>
      <c r="BQ260" s="119">
        <f t="shared" si="69"/>
        <v>0</v>
      </c>
      <c r="BR260" s="119">
        <f t="shared" si="70"/>
        <v>0</v>
      </c>
      <c r="BS260" s="119">
        <f t="shared" si="71"/>
        <v>0</v>
      </c>
      <c r="BT260" s="119">
        <f t="shared" si="72"/>
        <v>0</v>
      </c>
      <c r="BU260" s="119">
        <f t="shared" si="73"/>
        <v>0</v>
      </c>
      <c r="BV260" s="119">
        <f t="shared" si="74"/>
        <v>0</v>
      </c>
      <c r="BW260" s="119">
        <f t="shared" si="75"/>
        <v>0</v>
      </c>
      <c r="BX260" s="119">
        <f t="shared" si="76"/>
        <v>0</v>
      </c>
      <c r="BY260" s="119">
        <f t="shared" si="77"/>
        <v>0</v>
      </c>
      <c r="BZ260" s="119">
        <f t="shared" si="78"/>
        <v>0</v>
      </c>
      <c r="CA260" s="119">
        <f t="shared" si="79"/>
        <v>0</v>
      </c>
      <c r="CB260" s="119">
        <f t="shared" si="80"/>
        <v>0</v>
      </c>
      <c r="CC260" s="119">
        <f t="shared" si="81"/>
        <v>0</v>
      </c>
      <c r="CD260" s="119">
        <f t="shared" si="82"/>
        <v>0</v>
      </c>
      <c r="CE260" s="119">
        <f t="shared" si="83"/>
        <v>0</v>
      </c>
      <c r="CF260" s="119">
        <f t="shared" si="84"/>
        <v>0</v>
      </c>
      <c r="CG260" s="119">
        <f t="shared" si="85"/>
        <v>0</v>
      </c>
      <c r="CH260" s="119">
        <f t="shared" si="86"/>
        <v>0</v>
      </c>
      <c r="CI260" s="119">
        <f t="shared" si="87"/>
        <v>0</v>
      </c>
      <c r="CJ260" s="119">
        <f t="shared" si="88"/>
        <v>0</v>
      </c>
      <c r="CK260" s="119">
        <f t="shared" si="89"/>
        <v>0</v>
      </c>
      <c r="CL260" s="119">
        <f t="shared" si="90"/>
        <v>0</v>
      </c>
      <c r="CM260" s="119">
        <f t="shared" si="91"/>
        <v>0</v>
      </c>
      <c r="CN260" s="119">
        <f t="shared" si="92"/>
        <v>0</v>
      </c>
      <c r="CO260" s="119">
        <f t="shared" si="93"/>
        <v>0</v>
      </c>
      <c r="CP260" s="119">
        <f t="shared" si="94"/>
        <v>0</v>
      </c>
      <c r="CQ260" s="119">
        <f t="shared" si="95"/>
        <v>0</v>
      </c>
      <c r="CR260" s="119">
        <f t="shared" si="96"/>
        <v>0</v>
      </c>
      <c r="CS260" s="119">
        <f t="shared" si="97"/>
        <v>0</v>
      </c>
      <c r="CT260" s="119">
        <f t="shared" si="98"/>
        <v>0</v>
      </c>
      <c r="CU260" s="119">
        <f t="shared" si="99"/>
        <v>0</v>
      </c>
      <c r="CV260" s="119">
        <f t="shared" si="100"/>
        <v>0</v>
      </c>
      <c r="CW260" s="119">
        <f t="shared" si="101"/>
        <v>0</v>
      </c>
      <c r="CX260" s="119">
        <f t="shared" si="102"/>
        <v>0</v>
      </c>
      <c r="CY260" s="119">
        <f t="shared" si="103"/>
        <v>0</v>
      </c>
      <c r="CZ260" s="119">
        <f t="shared" si="104"/>
        <v>0</v>
      </c>
      <c r="DA260" s="119">
        <f t="shared" si="105"/>
        <v>0</v>
      </c>
      <c r="DB260" s="119">
        <f t="shared" si="106"/>
        <v>0</v>
      </c>
      <c r="DC260" s="119">
        <f t="shared" si="107"/>
        <v>0</v>
      </c>
      <c r="DD260" s="119">
        <f t="shared" si="108"/>
        <v>0</v>
      </c>
      <c r="DE260" s="119">
        <f t="shared" si="109"/>
        <v>0</v>
      </c>
      <c r="DF260" s="119">
        <f t="shared" si="110"/>
        <v>0</v>
      </c>
      <c r="DG260" s="119">
        <f t="shared" si="111"/>
        <v>0</v>
      </c>
      <c r="DH260" s="119">
        <f t="shared" si="112"/>
        <v>0</v>
      </c>
      <c r="DI260" s="119">
        <f t="shared" si="113"/>
        <v>0</v>
      </c>
      <c r="DJ260" s="119">
        <f t="shared" si="114"/>
        <v>0</v>
      </c>
      <c r="DK260" s="126" t="str">
        <f t="shared" si="115"/>
        <v>3</v>
      </c>
      <c r="DL260" s="126">
        <f t="shared" ca="1" si="116"/>
        <v>0</v>
      </c>
      <c r="DM260" s="119">
        <f ca="1">IF($K260&lt;&gt;1,IF(ISNUMBER(INDEX(Import.PLE,$K260,DM$16)),IF(INDEX(Import.PLE,$K260,DM$16)&lt;=mediçao,BM260,0),0),PLE!$AA$28*BM260)</f>
        <v>0</v>
      </c>
      <c r="DN260" s="119">
        <f ca="1">IF($K260&lt;&gt;1,IF(ISNUMBER(INDEX(Import.PLE,$K260,DN$16)),IF(INDEX(Import.PLE,$K260,DN$16)&lt;=mediçao,BN260,0),0),PLE!$AA$28*BN260)</f>
        <v>0</v>
      </c>
      <c r="DO260" s="119">
        <f ca="1">IF($K260&lt;&gt;1,IF(ISNUMBER(INDEX(Import.PLE,$K260,DO$16)),IF(INDEX(Import.PLE,$K260,DO$16)&lt;=mediçao,BO260,0),0),PLE!$AA$28*BO260)</f>
        <v>0</v>
      </c>
      <c r="DP260" s="119">
        <f ca="1">IF($K260&lt;&gt;1,IF(ISNUMBER(INDEX(Import.PLE,$K260,DP$16)),IF(INDEX(Import.PLE,$K260,DP$16)&lt;=mediçao,BP260,0),0),PLE!$AA$28*BP260)</f>
        <v>0</v>
      </c>
      <c r="DQ260" s="119">
        <f ca="1">IF($K260&lt;&gt;1,IF(ISNUMBER(INDEX(Import.PLE,$K260,DQ$16)),IF(INDEX(Import.PLE,$K260,DQ$16)&lt;=mediçao,BQ260,0),0),PLE!$AA$28*BQ260)</f>
        <v>0</v>
      </c>
      <c r="DR260" s="119">
        <f ca="1">IF($K260&lt;&gt;1,IF(ISNUMBER(INDEX(Import.PLE,$K260,DR$16)),IF(INDEX(Import.PLE,$K260,DR$16)&lt;=mediçao,BR260,0),0),PLE!$AA$28*BR260)</f>
        <v>0</v>
      </c>
      <c r="DS260" s="119">
        <f ca="1">IF($K260&lt;&gt;1,IF(ISNUMBER(INDEX(Import.PLE,$K260,DS$16)),IF(INDEX(Import.PLE,$K260,DS$16)&lt;=mediçao,BS260,0),0),PLE!$AA$28*BS260)</f>
        <v>0</v>
      </c>
      <c r="DT260" s="119">
        <f ca="1">IF($K260&lt;&gt;1,IF(ISNUMBER(INDEX(Import.PLE,$K260,DT$16)),IF(INDEX(Import.PLE,$K260,DT$16)&lt;=mediçao,BT260,0),0),PLE!$AA$28*BT260)</f>
        <v>0</v>
      </c>
      <c r="DU260" s="119">
        <f ca="1">IF($K260&lt;&gt;1,IF(ISNUMBER(INDEX(Import.PLE,$K260,DU$16)),IF(INDEX(Import.PLE,$K260,DU$16)&lt;=mediçao,BU260,0),0),PLE!$AA$28*BU260)</f>
        <v>0</v>
      </c>
      <c r="DV260" s="119">
        <f ca="1">IF($K260&lt;&gt;1,IF(ISNUMBER(INDEX(Import.PLE,$K260,DV$16)),IF(INDEX(Import.PLE,$K260,DV$16)&lt;=mediçao,BV260,0),0),PLE!$AA$28*BV260)</f>
        <v>0</v>
      </c>
      <c r="DW260" s="119">
        <f ca="1">IF($K260&lt;&gt;1,IF(ISNUMBER(INDEX(Import.PLE,$K260,DW$16)),IF(INDEX(Import.PLE,$K260,DW$16)&lt;=mediçao,BW260,0),0),PLE!$AA$28*BW260)</f>
        <v>0</v>
      </c>
      <c r="DX260" s="119">
        <f ca="1">IF($K260&lt;&gt;1,IF(ISNUMBER(INDEX(Import.PLE,$K260,DX$16)),IF(INDEX(Import.PLE,$K260,DX$16)&lt;=mediçao,BX260,0),0),PLE!$AA$28*BX260)</f>
        <v>0</v>
      </c>
      <c r="DY260" s="119">
        <f ca="1">IF($K260&lt;&gt;1,IF(ISNUMBER(INDEX(Import.PLE,$K260,DY$16)),IF(INDEX(Import.PLE,$K260,DY$16)&lt;=mediçao,BY260,0),0),PLE!$AA$28*BY260)</f>
        <v>0</v>
      </c>
      <c r="DZ260" s="119">
        <f ca="1">IF($K260&lt;&gt;1,IF(ISNUMBER(INDEX(Import.PLE,$K260,DZ$16)),IF(INDEX(Import.PLE,$K260,DZ$16)&lt;=mediçao,BZ260,0),0),PLE!$AA$28*BZ260)</f>
        <v>0</v>
      </c>
      <c r="EA260" s="119">
        <f ca="1">IF($K260&lt;&gt;1,IF(ISNUMBER(INDEX(Import.PLE,$K260,EA$16)),IF(INDEX(Import.PLE,$K260,EA$16)&lt;=mediçao,CA260,0),0),PLE!$AA$28*CA260)</f>
        <v>0</v>
      </c>
      <c r="EB260" s="119">
        <f ca="1">IF($K260&lt;&gt;1,IF(ISNUMBER(INDEX(Import.PLE,$K260,EB$16)),IF(INDEX(Import.PLE,$K260,EB$16)&lt;=mediçao,CB260,0),0),PLE!$AA$28*CB260)</f>
        <v>0</v>
      </c>
      <c r="EC260" s="119">
        <f ca="1">IF($K260&lt;&gt;1,IF(ISNUMBER(INDEX(Import.PLE,$K260,EC$16)),IF(INDEX(Import.PLE,$K260,EC$16)&lt;=mediçao,CC260,0),0),PLE!$AA$28*CC260)</f>
        <v>0</v>
      </c>
      <c r="ED260" s="119">
        <f ca="1">IF($K260&lt;&gt;1,IF(ISNUMBER(INDEX(Import.PLE,$K260,ED$16)),IF(INDEX(Import.PLE,$K260,ED$16)&lt;=mediçao,CD260,0),0),PLE!$AA$28*CD260)</f>
        <v>0</v>
      </c>
      <c r="EE260" s="119">
        <f ca="1">IF($K260&lt;&gt;1,IF(ISNUMBER(INDEX(Import.PLE,$K260,EE$16)),IF(INDEX(Import.PLE,$K260,EE$16)&lt;=mediçao,CE260,0),0),PLE!$AA$28*CE260)</f>
        <v>0</v>
      </c>
      <c r="EF260" s="119">
        <f ca="1">IF($K260&lt;&gt;1,IF(ISNUMBER(INDEX(Import.PLE,$K260,EF$16)),IF(INDEX(Import.PLE,$K260,EF$16)&lt;=mediçao,CF260,0),0),PLE!$AA$28*CF260)</f>
        <v>0</v>
      </c>
      <c r="EG260" s="119">
        <f ca="1">IF($K260&lt;&gt;1,IF(ISNUMBER(INDEX(Import.PLE,$K260,EG$16)),IF(INDEX(Import.PLE,$K260,EG$16)&lt;=mediçao,CG260,0),0),PLE!$AA$28*CG260)</f>
        <v>0</v>
      </c>
      <c r="EH260" s="119">
        <f ca="1">IF($K260&lt;&gt;1,IF(ISNUMBER(INDEX(Import.PLE,$K260,EH$16)),IF(INDEX(Import.PLE,$K260,EH$16)&lt;=mediçao,CH260,0),0),PLE!$AA$28*CH260)</f>
        <v>0</v>
      </c>
      <c r="EI260" s="119">
        <f ca="1">IF($K260&lt;&gt;1,IF(ISNUMBER(INDEX(Import.PLE,$K260,EI$16)),IF(INDEX(Import.PLE,$K260,EI$16)&lt;=mediçao,CI260,0),0),PLE!$AA$28*CI260)</f>
        <v>0</v>
      </c>
      <c r="EJ260" s="119">
        <f ca="1">IF($K260&lt;&gt;1,IF(ISNUMBER(INDEX(Import.PLE,$K260,EJ$16)),IF(INDEX(Import.PLE,$K260,EJ$16)&lt;=mediçao,CJ260,0),0),PLE!$AA$28*CJ260)</f>
        <v>0</v>
      </c>
      <c r="EK260" s="119">
        <f ca="1">IF($K260&lt;&gt;1,IF(ISNUMBER(INDEX(Import.PLE,$K260,EK$16)),IF(INDEX(Import.PLE,$K260,EK$16)&lt;=mediçao,CK260,0),0),PLE!$AA$28*CK260)</f>
        <v>0</v>
      </c>
      <c r="EL260" s="119">
        <f ca="1">IF($K260&lt;&gt;1,IF(ISNUMBER(INDEX(Import.PLE,$K260,EL$16)),IF(INDEX(Import.PLE,$K260,EL$16)&lt;=mediçao,CL260,0),0),PLE!$AA$28*CL260)</f>
        <v>0</v>
      </c>
      <c r="EM260" s="119">
        <f ca="1">IF($K260&lt;&gt;1,IF(ISNUMBER(INDEX(Import.PLE,$K260,EM$16)),IF(INDEX(Import.PLE,$K260,EM$16)&lt;=mediçao,CM260,0),0),PLE!$AA$28*CM260)</f>
        <v>0</v>
      </c>
      <c r="EN260" s="119">
        <f ca="1">IF($K260&lt;&gt;1,IF(ISNUMBER(INDEX(Import.PLE,$K260,EN$16)),IF(INDEX(Import.PLE,$K260,EN$16)&lt;=mediçao,CN260,0),0),PLE!$AA$28*CN260)</f>
        <v>0</v>
      </c>
      <c r="EO260" s="119">
        <f ca="1">IF($K260&lt;&gt;1,IF(ISNUMBER(INDEX(Import.PLE,$K260,EO$16)),IF(INDEX(Import.PLE,$K260,EO$16)&lt;=mediçao,CO260,0),0),PLE!$AA$28*CO260)</f>
        <v>0</v>
      </c>
      <c r="EP260" s="119">
        <f ca="1">IF($K260&lt;&gt;1,IF(ISNUMBER(INDEX(Import.PLE,$K260,EP$16)),IF(INDEX(Import.PLE,$K260,EP$16)&lt;=mediçao,CP260,0),0),PLE!$AA$28*CP260)</f>
        <v>0</v>
      </c>
      <c r="EQ260" s="119">
        <f ca="1">IF($K260&lt;&gt;1,IF(ISNUMBER(INDEX(Import.PLE,$K260,EQ$16)),IF(INDEX(Import.PLE,$K260,EQ$16)&lt;=mediçao,CQ260,0),0),PLE!$AA$28*CQ260)</f>
        <v>0</v>
      </c>
      <c r="ER260" s="119">
        <f ca="1">IF($K260&lt;&gt;1,IF(ISNUMBER(INDEX(Import.PLE,$K260,ER$16)),IF(INDEX(Import.PLE,$K260,ER$16)&lt;=mediçao,CR260,0),0),PLE!$AA$28*CR260)</f>
        <v>0</v>
      </c>
      <c r="ES260" s="119">
        <f ca="1">IF($K260&lt;&gt;1,IF(ISNUMBER(INDEX(Import.PLE,$K260,ES$16)),IF(INDEX(Import.PLE,$K260,ES$16)&lt;=mediçao,CS260,0),0),PLE!$AA$28*CS260)</f>
        <v>0</v>
      </c>
      <c r="ET260" s="119">
        <f ca="1">IF($K260&lt;&gt;1,IF(ISNUMBER(INDEX(Import.PLE,$K260,ET$16)),IF(INDEX(Import.PLE,$K260,ET$16)&lt;=mediçao,CT260,0),0),PLE!$AA$28*CT260)</f>
        <v>0</v>
      </c>
      <c r="EU260" s="119">
        <f ca="1">IF($K260&lt;&gt;1,IF(ISNUMBER(INDEX(Import.PLE,$K260,EU$16)),IF(INDEX(Import.PLE,$K260,EU$16)&lt;=mediçao,CU260,0),0),PLE!$AA$28*CU260)</f>
        <v>0</v>
      </c>
      <c r="EV260" s="119">
        <f ca="1">IF($K260&lt;&gt;1,IF(ISNUMBER(INDEX(Import.PLE,$K260,EV$16)),IF(INDEX(Import.PLE,$K260,EV$16)&lt;=mediçao,CV260,0),0),PLE!$AA$28*CV260)</f>
        <v>0</v>
      </c>
      <c r="EW260" s="119">
        <f ca="1">IF($K260&lt;&gt;1,IF(ISNUMBER(INDEX(Import.PLE,$K260,EW$16)),IF(INDEX(Import.PLE,$K260,EW$16)&lt;=mediçao,CW260,0),0),PLE!$AA$28*CW260)</f>
        <v>0</v>
      </c>
      <c r="EX260" s="119">
        <f ca="1">IF($K260&lt;&gt;1,IF(ISNUMBER(INDEX(Import.PLE,$K260,EX$16)),IF(INDEX(Import.PLE,$K260,EX$16)&lt;=mediçao,CX260,0),0),PLE!$AA$28*CX260)</f>
        <v>0</v>
      </c>
      <c r="EY260" s="119">
        <f ca="1">IF($K260&lt;&gt;1,IF(ISNUMBER(INDEX(Import.PLE,$K260,EY$16)),IF(INDEX(Import.PLE,$K260,EY$16)&lt;=mediçao,CY260,0),0),PLE!$AA$28*CY260)</f>
        <v>0</v>
      </c>
      <c r="EZ260" s="119">
        <f ca="1">IF($K260&lt;&gt;1,IF(ISNUMBER(INDEX(Import.PLE,$K260,EZ$16)),IF(INDEX(Import.PLE,$K260,EZ$16)&lt;=mediçao,CZ260,0),0),PLE!$AA$28*CZ260)</f>
        <v>0</v>
      </c>
      <c r="FA260" s="119">
        <f ca="1">IF($K260&lt;&gt;1,IF(ISNUMBER(INDEX(Import.PLE,$K260,FA$16)),IF(INDEX(Import.PLE,$K260,FA$16)&lt;=mediçao,DA260,0),0),PLE!$AA$28*DA260)</f>
        <v>0</v>
      </c>
      <c r="FB260" s="119">
        <f ca="1">IF($K260&lt;&gt;1,IF(ISNUMBER(INDEX(Import.PLE,$K260,FB$16)),IF(INDEX(Import.PLE,$K260,FB$16)&lt;=mediçao,DB260,0),0),PLE!$AA$28*DB260)</f>
        <v>0</v>
      </c>
      <c r="FC260" s="119">
        <f ca="1">IF($K260&lt;&gt;1,IF(ISNUMBER(INDEX(Import.PLE,$K260,FC$16)),IF(INDEX(Import.PLE,$K260,FC$16)&lt;=mediçao,DC260,0),0),PLE!$AA$28*DC260)</f>
        <v>0</v>
      </c>
      <c r="FD260" s="119">
        <f ca="1">IF($K260&lt;&gt;1,IF(ISNUMBER(INDEX(Import.PLE,$K260,FD$16)),IF(INDEX(Import.PLE,$K260,FD$16)&lt;=mediçao,DD260,0),0),PLE!$AA$28*DD260)</f>
        <v>0</v>
      </c>
      <c r="FE260" s="119">
        <f ca="1">IF($K260&lt;&gt;1,IF(ISNUMBER(INDEX(Import.PLE,$K260,FE$16)),IF(INDEX(Import.PLE,$K260,FE$16)&lt;=mediçao,DE260,0),0),PLE!$AA$28*DE260)</f>
        <v>0</v>
      </c>
      <c r="FF260" s="119">
        <f ca="1">IF($K260&lt;&gt;1,IF(ISNUMBER(INDEX(Import.PLE,$K260,FF$16)),IF(INDEX(Import.PLE,$K260,FF$16)&lt;=mediçao,DF260,0),0),PLE!$AA$28*DF260)</f>
        <v>0</v>
      </c>
      <c r="FG260" s="119">
        <f ca="1">IF($K260&lt;&gt;1,IF(ISNUMBER(INDEX(Import.PLE,$K260,FG$16)),IF(INDEX(Import.PLE,$K260,FG$16)&lt;=mediçao,DG260,0),0),PLE!$AA$28*DG260)</f>
        <v>0</v>
      </c>
      <c r="FH260" s="119">
        <f ca="1">IF($K260&lt;&gt;1,IF(ISNUMBER(INDEX(Import.PLE,$K260,FH$16)),IF(INDEX(Import.PLE,$K260,FH$16)&lt;=mediçao,DH260,0),0),PLE!$AA$28*DH260)</f>
        <v>0</v>
      </c>
      <c r="FI260" s="119">
        <f ca="1">IF($K260&lt;&gt;1,IF(ISNUMBER(INDEX(Import.PLE,$K260,FI$16)),IF(INDEX(Import.PLE,$K260,FI$16)&lt;=mediçao,DI260,0),0),PLE!$AA$28*DI260)</f>
        <v>0</v>
      </c>
      <c r="FJ260" s="119">
        <f ca="1">IF($K260&lt;&gt;1,IF(ISNUMBER(INDEX(Import.PLE,$K260,FJ$16)),IF(INDEX(Import.PLE,$K260,FJ$16)&lt;=mediçao,DJ260,0),0),PLE!$AA$28*DJ260)</f>
        <v>0</v>
      </c>
    </row>
    <row r="261" spans="2:166" s="88" customFormat="1" ht="10.5" x14ac:dyDescent="0.35">
      <c r="B261" s="118">
        <f t="shared" ca="1" si="3"/>
        <v>244</v>
      </c>
      <c r="C261" s="83" t="str">
        <f t="shared" si="62"/>
        <v>Nível</v>
      </c>
      <c r="D261" s="138" t="s">
        <v>636</v>
      </c>
      <c r="E261" s="139" t="s">
        <v>637</v>
      </c>
      <c r="F261" s="137"/>
      <c r="G261" s="174" t="str">
        <f t="shared" si="63"/>
        <v/>
      </c>
      <c r="H261" s="175" t="str">
        <f t="shared" si="64"/>
        <v/>
      </c>
      <c r="I261" s="176">
        <v>22915.13</v>
      </c>
      <c r="J261" s="86"/>
      <c r="K261" s="168" t="str">
        <f>deactivatedados.form1</f>
        <v/>
      </c>
      <c r="L261" s="167"/>
      <c r="M261" s="87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1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1"/>
      <c r="AT261" s="181"/>
      <c r="AU261" s="181"/>
      <c r="AV261" s="181"/>
      <c r="AW261" s="181"/>
      <c r="AX261" s="181"/>
      <c r="AY261" s="181"/>
      <c r="AZ261" s="181"/>
      <c r="BA261" s="181"/>
      <c r="BB261" s="181"/>
      <c r="BC261" s="181"/>
      <c r="BD261" s="181"/>
      <c r="BE261" s="181"/>
      <c r="BF261" s="181"/>
      <c r="BG261" s="181"/>
      <c r="BH261" s="181"/>
      <c r="BI261" s="181"/>
      <c r="BJ261" s="181"/>
      <c r="BK261" s="181"/>
      <c r="BM261" s="119">
        <f t="shared" si="65"/>
        <v>0</v>
      </c>
      <c r="BN261" s="119">
        <f t="shared" si="66"/>
        <v>0</v>
      </c>
      <c r="BO261" s="119">
        <f t="shared" si="67"/>
        <v>0</v>
      </c>
      <c r="BP261" s="119">
        <f t="shared" si="68"/>
        <v>0</v>
      </c>
      <c r="BQ261" s="119">
        <f t="shared" si="69"/>
        <v>0</v>
      </c>
      <c r="BR261" s="119">
        <f t="shared" si="70"/>
        <v>0</v>
      </c>
      <c r="BS261" s="119">
        <f t="shared" si="71"/>
        <v>0</v>
      </c>
      <c r="BT261" s="119">
        <f t="shared" si="72"/>
        <v>0</v>
      </c>
      <c r="BU261" s="119">
        <f t="shared" si="73"/>
        <v>0</v>
      </c>
      <c r="BV261" s="119">
        <f t="shared" si="74"/>
        <v>0</v>
      </c>
      <c r="BW261" s="119">
        <f t="shared" si="75"/>
        <v>0</v>
      </c>
      <c r="BX261" s="119">
        <f t="shared" si="76"/>
        <v>0</v>
      </c>
      <c r="BY261" s="119">
        <f t="shared" si="77"/>
        <v>0</v>
      </c>
      <c r="BZ261" s="119">
        <f t="shared" si="78"/>
        <v>0</v>
      </c>
      <c r="CA261" s="119">
        <f t="shared" si="79"/>
        <v>0</v>
      </c>
      <c r="CB261" s="119">
        <f t="shared" si="80"/>
        <v>0</v>
      </c>
      <c r="CC261" s="119">
        <f t="shared" si="81"/>
        <v>0</v>
      </c>
      <c r="CD261" s="119">
        <f t="shared" si="82"/>
        <v>0</v>
      </c>
      <c r="CE261" s="119">
        <f t="shared" si="83"/>
        <v>0</v>
      </c>
      <c r="CF261" s="119">
        <f t="shared" si="84"/>
        <v>0</v>
      </c>
      <c r="CG261" s="119">
        <f t="shared" si="85"/>
        <v>0</v>
      </c>
      <c r="CH261" s="119">
        <f t="shared" si="86"/>
        <v>0</v>
      </c>
      <c r="CI261" s="119">
        <f t="shared" si="87"/>
        <v>0</v>
      </c>
      <c r="CJ261" s="119">
        <f t="shared" si="88"/>
        <v>0</v>
      </c>
      <c r="CK261" s="119">
        <f t="shared" si="89"/>
        <v>0</v>
      </c>
      <c r="CL261" s="119">
        <f t="shared" si="90"/>
        <v>0</v>
      </c>
      <c r="CM261" s="119">
        <f t="shared" si="91"/>
        <v>0</v>
      </c>
      <c r="CN261" s="119">
        <f t="shared" si="92"/>
        <v>0</v>
      </c>
      <c r="CO261" s="119">
        <f t="shared" si="93"/>
        <v>0</v>
      </c>
      <c r="CP261" s="119">
        <f t="shared" si="94"/>
        <v>0</v>
      </c>
      <c r="CQ261" s="119">
        <f t="shared" si="95"/>
        <v>0</v>
      </c>
      <c r="CR261" s="119">
        <f t="shared" si="96"/>
        <v>0</v>
      </c>
      <c r="CS261" s="119">
        <f t="shared" si="97"/>
        <v>0</v>
      </c>
      <c r="CT261" s="119">
        <f t="shared" si="98"/>
        <v>0</v>
      </c>
      <c r="CU261" s="119">
        <f t="shared" si="99"/>
        <v>0</v>
      </c>
      <c r="CV261" s="119">
        <f t="shared" si="100"/>
        <v>0</v>
      </c>
      <c r="CW261" s="119">
        <f t="shared" si="101"/>
        <v>0</v>
      </c>
      <c r="CX261" s="119">
        <f t="shared" si="102"/>
        <v>0</v>
      </c>
      <c r="CY261" s="119">
        <f t="shared" si="103"/>
        <v>0</v>
      </c>
      <c r="CZ261" s="119">
        <f t="shared" si="104"/>
        <v>0</v>
      </c>
      <c r="DA261" s="119">
        <f t="shared" si="105"/>
        <v>0</v>
      </c>
      <c r="DB261" s="119">
        <f t="shared" si="106"/>
        <v>0</v>
      </c>
      <c r="DC261" s="119">
        <f t="shared" si="107"/>
        <v>0</v>
      </c>
      <c r="DD261" s="119">
        <f t="shared" si="108"/>
        <v>0</v>
      </c>
      <c r="DE261" s="119">
        <f t="shared" si="109"/>
        <v>0</v>
      </c>
      <c r="DF261" s="119">
        <f t="shared" si="110"/>
        <v>0</v>
      </c>
      <c r="DG261" s="119">
        <f t="shared" si="111"/>
        <v>0</v>
      </c>
      <c r="DH261" s="119">
        <f t="shared" si="112"/>
        <v>0</v>
      </c>
      <c r="DI261" s="119">
        <f t="shared" si="113"/>
        <v>0</v>
      </c>
      <c r="DJ261" s="119">
        <f t="shared" si="114"/>
        <v>0</v>
      </c>
      <c r="DK261" s="126" t="str">
        <f t="shared" si="115"/>
        <v>3</v>
      </c>
      <c r="DL261" s="126">
        <f t="shared" ca="1" si="116"/>
        <v>0</v>
      </c>
      <c r="DM261" s="119">
        <f ca="1">IF($K261&lt;&gt;1,IF(ISNUMBER(INDEX(Import.PLE,$K261,DM$16)),IF(INDEX(Import.PLE,$K261,DM$16)&lt;=mediçao,BM261,0),0),PLE!$AA$28*BM261)</f>
        <v>0</v>
      </c>
      <c r="DN261" s="119">
        <f ca="1">IF($K261&lt;&gt;1,IF(ISNUMBER(INDEX(Import.PLE,$K261,DN$16)),IF(INDEX(Import.PLE,$K261,DN$16)&lt;=mediçao,BN261,0),0),PLE!$AA$28*BN261)</f>
        <v>0</v>
      </c>
      <c r="DO261" s="119">
        <f ca="1">IF($K261&lt;&gt;1,IF(ISNUMBER(INDEX(Import.PLE,$K261,DO$16)),IF(INDEX(Import.PLE,$K261,DO$16)&lt;=mediçao,BO261,0),0),PLE!$AA$28*BO261)</f>
        <v>0</v>
      </c>
      <c r="DP261" s="119">
        <f ca="1">IF($K261&lt;&gt;1,IF(ISNUMBER(INDEX(Import.PLE,$K261,DP$16)),IF(INDEX(Import.PLE,$K261,DP$16)&lt;=mediçao,BP261,0),0),PLE!$AA$28*BP261)</f>
        <v>0</v>
      </c>
      <c r="DQ261" s="119">
        <f ca="1">IF($K261&lt;&gt;1,IF(ISNUMBER(INDEX(Import.PLE,$K261,DQ$16)),IF(INDEX(Import.PLE,$K261,DQ$16)&lt;=mediçao,BQ261,0),0),PLE!$AA$28*BQ261)</f>
        <v>0</v>
      </c>
      <c r="DR261" s="119">
        <f ca="1">IF($K261&lt;&gt;1,IF(ISNUMBER(INDEX(Import.PLE,$K261,DR$16)),IF(INDEX(Import.PLE,$K261,DR$16)&lt;=mediçao,BR261,0),0),PLE!$AA$28*BR261)</f>
        <v>0</v>
      </c>
      <c r="DS261" s="119">
        <f ca="1">IF($K261&lt;&gt;1,IF(ISNUMBER(INDEX(Import.PLE,$K261,DS$16)),IF(INDEX(Import.PLE,$K261,DS$16)&lt;=mediçao,BS261,0),0),PLE!$AA$28*BS261)</f>
        <v>0</v>
      </c>
      <c r="DT261" s="119">
        <f ca="1">IF($K261&lt;&gt;1,IF(ISNUMBER(INDEX(Import.PLE,$K261,DT$16)),IF(INDEX(Import.PLE,$K261,DT$16)&lt;=mediçao,BT261,0),0),PLE!$AA$28*BT261)</f>
        <v>0</v>
      </c>
      <c r="DU261" s="119">
        <f ca="1">IF($K261&lt;&gt;1,IF(ISNUMBER(INDEX(Import.PLE,$K261,DU$16)),IF(INDEX(Import.PLE,$K261,DU$16)&lt;=mediçao,BU261,0),0),PLE!$AA$28*BU261)</f>
        <v>0</v>
      </c>
      <c r="DV261" s="119">
        <f ca="1">IF($K261&lt;&gt;1,IF(ISNUMBER(INDEX(Import.PLE,$K261,DV$16)),IF(INDEX(Import.PLE,$K261,DV$16)&lt;=mediçao,BV261,0),0),PLE!$AA$28*BV261)</f>
        <v>0</v>
      </c>
      <c r="DW261" s="119">
        <f ca="1">IF($K261&lt;&gt;1,IF(ISNUMBER(INDEX(Import.PLE,$K261,DW$16)),IF(INDEX(Import.PLE,$K261,DW$16)&lt;=mediçao,BW261,0),0),PLE!$AA$28*BW261)</f>
        <v>0</v>
      </c>
      <c r="DX261" s="119">
        <f ca="1">IF($K261&lt;&gt;1,IF(ISNUMBER(INDEX(Import.PLE,$K261,DX$16)),IF(INDEX(Import.PLE,$K261,DX$16)&lt;=mediçao,BX261,0),0),PLE!$AA$28*BX261)</f>
        <v>0</v>
      </c>
      <c r="DY261" s="119">
        <f ca="1">IF($K261&lt;&gt;1,IF(ISNUMBER(INDEX(Import.PLE,$K261,DY$16)),IF(INDEX(Import.PLE,$K261,DY$16)&lt;=mediçao,BY261,0),0),PLE!$AA$28*BY261)</f>
        <v>0</v>
      </c>
      <c r="DZ261" s="119">
        <f ca="1">IF($K261&lt;&gt;1,IF(ISNUMBER(INDEX(Import.PLE,$K261,DZ$16)),IF(INDEX(Import.PLE,$K261,DZ$16)&lt;=mediçao,BZ261,0),0),PLE!$AA$28*BZ261)</f>
        <v>0</v>
      </c>
      <c r="EA261" s="119">
        <f ca="1">IF($K261&lt;&gt;1,IF(ISNUMBER(INDEX(Import.PLE,$K261,EA$16)),IF(INDEX(Import.PLE,$K261,EA$16)&lt;=mediçao,CA261,0),0),PLE!$AA$28*CA261)</f>
        <v>0</v>
      </c>
      <c r="EB261" s="119">
        <f ca="1">IF($K261&lt;&gt;1,IF(ISNUMBER(INDEX(Import.PLE,$K261,EB$16)),IF(INDEX(Import.PLE,$K261,EB$16)&lt;=mediçao,CB261,0),0),PLE!$AA$28*CB261)</f>
        <v>0</v>
      </c>
      <c r="EC261" s="119">
        <f ca="1">IF($K261&lt;&gt;1,IF(ISNUMBER(INDEX(Import.PLE,$K261,EC$16)),IF(INDEX(Import.PLE,$K261,EC$16)&lt;=mediçao,CC261,0),0),PLE!$AA$28*CC261)</f>
        <v>0</v>
      </c>
      <c r="ED261" s="119">
        <f ca="1">IF($K261&lt;&gt;1,IF(ISNUMBER(INDEX(Import.PLE,$K261,ED$16)),IF(INDEX(Import.PLE,$K261,ED$16)&lt;=mediçao,CD261,0),0),PLE!$AA$28*CD261)</f>
        <v>0</v>
      </c>
      <c r="EE261" s="119">
        <f ca="1">IF($K261&lt;&gt;1,IF(ISNUMBER(INDEX(Import.PLE,$K261,EE$16)),IF(INDEX(Import.PLE,$K261,EE$16)&lt;=mediçao,CE261,0),0),PLE!$AA$28*CE261)</f>
        <v>0</v>
      </c>
      <c r="EF261" s="119">
        <f ca="1">IF($K261&lt;&gt;1,IF(ISNUMBER(INDEX(Import.PLE,$K261,EF$16)),IF(INDEX(Import.PLE,$K261,EF$16)&lt;=mediçao,CF261,0),0),PLE!$AA$28*CF261)</f>
        <v>0</v>
      </c>
      <c r="EG261" s="119">
        <f ca="1">IF($K261&lt;&gt;1,IF(ISNUMBER(INDEX(Import.PLE,$K261,EG$16)),IF(INDEX(Import.PLE,$K261,EG$16)&lt;=mediçao,CG261,0),0),PLE!$AA$28*CG261)</f>
        <v>0</v>
      </c>
      <c r="EH261" s="119">
        <f ca="1">IF($K261&lt;&gt;1,IF(ISNUMBER(INDEX(Import.PLE,$K261,EH$16)),IF(INDEX(Import.PLE,$K261,EH$16)&lt;=mediçao,CH261,0),0),PLE!$AA$28*CH261)</f>
        <v>0</v>
      </c>
      <c r="EI261" s="119">
        <f ca="1">IF($K261&lt;&gt;1,IF(ISNUMBER(INDEX(Import.PLE,$K261,EI$16)),IF(INDEX(Import.PLE,$K261,EI$16)&lt;=mediçao,CI261,0),0),PLE!$AA$28*CI261)</f>
        <v>0</v>
      </c>
      <c r="EJ261" s="119">
        <f ca="1">IF($K261&lt;&gt;1,IF(ISNUMBER(INDEX(Import.PLE,$K261,EJ$16)),IF(INDEX(Import.PLE,$K261,EJ$16)&lt;=mediçao,CJ261,0),0),PLE!$AA$28*CJ261)</f>
        <v>0</v>
      </c>
      <c r="EK261" s="119">
        <f ca="1">IF($K261&lt;&gt;1,IF(ISNUMBER(INDEX(Import.PLE,$K261,EK$16)),IF(INDEX(Import.PLE,$K261,EK$16)&lt;=mediçao,CK261,0),0),PLE!$AA$28*CK261)</f>
        <v>0</v>
      </c>
      <c r="EL261" s="119">
        <f ca="1">IF($K261&lt;&gt;1,IF(ISNUMBER(INDEX(Import.PLE,$K261,EL$16)),IF(INDEX(Import.PLE,$K261,EL$16)&lt;=mediçao,CL261,0),0),PLE!$AA$28*CL261)</f>
        <v>0</v>
      </c>
      <c r="EM261" s="119">
        <f ca="1">IF($K261&lt;&gt;1,IF(ISNUMBER(INDEX(Import.PLE,$K261,EM$16)),IF(INDEX(Import.PLE,$K261,EM$16)&lt;=mediçao,CM261,0),0),PLE!$AA$28*CM261)</f>
        <v>0</v>
      </c>
      <c r="EN261" s="119">
        <f ca="1">IF($K261&lt;&gt;1,IF(ISNUMBER(INDEX(Import.PLE,$K261,EN$16)),IF(INDEX(Import.PLE,$K261,EN$16)&lt;=mediçao,CN261,0),0),PLE!$AA$28*CN261)</f>
        <v>0</v>
      </c>
      <c r="EO261" s="119">
        <f ca="1">IF($K261&lt;&gt;1,IF(ISNUMBER(INDEX(Import.PLE,$K261,EO$16)),IF(INDEX(Import.PLE,$K261,EO$16)&lt;=mediçao,CO261,0),0),PLE!$AA$28*CO261)</f>
        <v>0</v>
      </c>
      <c r="EP261" s="119">
        <f ca="1">IF($K261&lt;&gt;1,IF(ISNUMBER(INDEX(Import.PLE,$K261,EP$16)),IF(INDEX(Import.PLE,$K261,EP$16)&lt;=mediçao,CP261,0),0),PLE!$AA$28*CP261)</f>
        <v>0</v>
      </c>
      <c r="EQ261" s="119">
        <f ca="1">IF($K261&lt;&gt;1,IF(ISNUMBER(INDEX(Import.PLE,$K261,EQ$16)),IF(INDEX(Import.PLE,$K261,EQ$16)&lt;=mediçao,CQ261,0),0),PLE!$AA$28*CQ261)</f>
        <v>0</v>
      </c>
      <c r="ER261" s="119">
        <f ca="1">IF($K261&lt;&gt;1,IF(ISNUMBER(INDEX(Import.PLE,$K261,ER$16)),IF(INDEX(Import.PLE,$K261,ER$16)&lt;=mediçao,CR261,0),0),PLE!$AA$28*CR261)</f>
        <v>0</v>
      </c>
      <c r="ES261" s="119">
        <f ca="1">IF($K261&lt;&gt;1,IF(ISNUMBER(INDEX(Import.PLE,$K261,ES$16)),IF(INDEX(Import.PLE,$K261,ES$16)&lt;=mediçao,CS261,0),0),PLE!$AA$28*CS261)</f>
        <v>0</v>
      </c>
      <c r="ET261" s="119">
        <f ca="1">IF($K261&lt;&gt;1,IF(ISNUMBER(INDEX(Import.PLE,$K261,ET$16)),IF(INDEX(Import.PLE,$K261,ET$16)&lt;=mediçao,CT261,0),0),PLE!$AA$28*CT261)</f>
        <v>0</v>
      </c>
      <c r="EU261" s="119">
        <f ca="1">IF($K261&lt;&gt;1,IF(ISNUMBER(INDEX(Import.PLE,$K261,EU$16)),IF(INDEX(Import.PLE,$K261,EU$16)&lt;=mediçao,CU261,0),0),PLE!$AA$28*CU261)</f>
        <v>0</v>
      </c>
      <c r="EV261" s="119">
        <f ca="1">IF($K261&lt;&gt;1,IF(ISNUMBER(INDEX(Import.PLE,$K261,EV$16)),IF(INDEX(Import.PLE,$K261,EV$16)&lt;=mediçao,CV261,0),0),PLE!$AA$28*CV261)</f>
        <v>0</v>
      </c>
      <c r="EW261" s="119">
        <f ca="1">IF($K261&lt;&gt;1,IF(ISNUMBER(INDEX(Import.PLE,$K261,EW$16)),IF(INDEX(Import.PLE,$K261,EW$16)&lt;=mediçao,CW261,0),0),PLE!$AA$28*CW261)</f>
        <v>0</v>
      </c>
      <c r="EX261" s="119">
        <f ca="1">IF($K261&lt;&gt;1,IF(ISNUMBER(INDEX(Import.PLE,$K261,EX$16)),IF(INDEX(Import.PLE,$K261,EX$16)&lt;=mediçao,CX261,0),0),PLE!$AA$28*CX261)</f>
        <v>0</v>
      </c>
      <c r="EY261" s="119">
        <f ca="1">IF($K261&lt;&gt;1,IF(ISNUMBER(INDEX(Import.PLE,$K261,EY$16)),IF(INDEX(Import.PLE,$K261,EY$16)&lt;=mediçao,CY261,0),0),PLE!$AA$28*CY261)</f>
        <v>0</v>
      </c>
      <c r="EZ261" s="119">
        <f ca="1">IF($K261&lt;&gt;1,IF(ISNUMBER(INDEX(Import.PLE,$K261,EZ$16)),IF(INDEX(Import.PLE,$K261,EZ$16)&lt;=mediçao,CZ261,0),0),PLE!$AA$28*CZ261)</f>
        <v>0</v>
      </c>
      <c r="FA261" s="119">
        <f ca="1">IF($K261&lt;&gt;1,IF(ISNUMBER(INDEX(Import.PLE,$K261,FA$16)),IF(INDEX(Import.PLE,$K261,FA$16)&lt;=mediçao,DA261,0),0),PLE!$AA$28*DA261)</f>
        <v>0</v>
      </c>
      <c r="FB261" s="119">
        <f ca="1">IF($K261&lt;&gt;1,IF(ISNUMBER(INDEX(Import.PLE,$K261,FB$16)),IF(INDEX(Import.PLE,$K261,FB$16)&lt;=mediçao,DB261,0),0),PLE!$AA$28*DB261)</f>
        <v>0</v>
      </c>
      <c r="FC261" s="119">
        <f ca="1">IF($K261&lt;&gt;1,IF(ISNUMBER(INDEX(Import.PLE,$K261,FC$16)),IF(INDEX(Import.PLE,$K261,FC$16)&lt;=mediçao,DC261,0),0),PLE!$AA$28*DC261)</f>
        <v>0</v>
      </c>
      <c r="FD261" s="119">
        <f ca="1">IF($K261&lt;&gt;1,IF(ISNUMBER(INDEX(Import.PLE,$K261,FD$16)),IF(INDEX(Import.PLE,$K261,FD$16)&lt;=mediçao,DD261,0),0),PLE!$AA$28*DD261)</f>
        <v>0</v>
      </c>
      <c r="FE261" s="119">
        <f ca="1">IF($K261&lt;&gt;1,IF(ISNUMBER(INDEX(Import.PLE,$K261,FE$16)),IF(INDEX(Import.PLE,$K261,FE$16)&lt;=mediçao,DE261,0),0),PLE!$AA$28*DE261)</f>
        <v>0</v>
      </c>
      <c r="FF261" s="119">
        <f ca="1">IF($K261&lt;&gt;1,IF(ISNUMBER(INDEX(Import.PLE,$K261,FF$16)),IF(INDEX(Import.PLE,$K261,FF$16)&lt;=mediçao,DF261,0),0),PLE!$AA$28*DF261)</f>
        <v>0</v>
      </c>
      <c r="FG261" s="119">
        <f ca="1">IF($K261&lt;&gt;1,IF(ISNUMBER(INDEX(Import.PLE,$K261,FG$16)),IF(INDEX(Import.PLE,$K261,FG$16)&lt;=mediçao,DG261,0),0),PLE!$AA$28*DG261)</f>
        <v>0</v>
      </c>
      <c r="FH261" s="119">
        <f ca="1">IF($K261&lt;&gt;1,IF(ISNUMBER(INDEX(Import.PLE,$K261,FH$16)),IF(INDEX(Import.PLE,$K261,FH$16)&lt;=mediçao,DH261,0),0),PLE!$AA$28*DH261)</f>
        <v>0</v>
      </c>
      <c r="FI261" s="119">
        <f ca="1">IF($K261&lt;&gt;1,IF(ISNUMBER(INDEX(Import.PLE,$K261,FI$16)),IF(INDEX(Import.PLE,$K261,FI$16)&lt;=mediçao,DI261,0),0),PLE!$AA$28*DI261)</f>
        <v>0</v>
      </c>
      <c r="FJ261" s="119">
        <f ca="1">IF($K261&lt;&gt;1,IF(ISNUMBER(INDEX(Import.PLE,$K261,FJ$16)),IF(INDEX(Import.PLE,$K261,FJ$16)&lt;=mediçao,DJ261,0),0),PLE!$AA$28*DJ261)</f>
        <v>0</v>
      </c>
    </row>
    <row r="262" spans="2:166" s="88" customFormat="1" ht="10.5" x14ac:dyDescent="0.35">
      <c r="B262" s="118">
        <f t="shared" ca="1" si="3"/>
        <v>245</v>
      </c>
      <c r="C262" s="83" t="str">
        <f t="shared" si="62"/>
        <v>Nível</v>
      </c>
      <c r="D262" s="138" t="s">
        <v>638</v>
      </c>
      <c r="E262" s="139" t="s">
        <v>159</v>
      </c>
      <c r="F262" s="137"/>
      <c r="G262" s="174" t="str">
        <f t="shared" si="63"/>
        <v/>
      </c>
      <c r="H262" s="175" t="str">
        <f t="shared" si="64"/>
        <v/>
      </c>
      <c r="I262" s="176">
        <v>1992.9</v>
      </c>
      <c r="J262" s="86"/>
      <c r="K262" s="168" t="str">
        <f>deactivatedados.form1</f>
        <v/>
      </c>
      <c r="L262" s="167"/>
      <c r="M262" s="87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1"/>
      <c r="AV262" s="181"/>
      <c r="AW262" s="181"/>
      <c r="AX262" s="181"/>
      <c r="AY262" s="181"/>
      <c r="AZ262" s="181"/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181"/>
      <c r="BM262" s="119">
        <f t="shared" si="65"/>
        <v>0</v>
      </c>
      <c r="BN262" s="119">
        <f t="shared" si="66"/>
        <v>0</v>
      </c>
      <c r="BO262" s="119">
        <f t="shared" si="67"/>
        <v>0</v>
      </c>
      <c r="BP262" s="119">
        <f t="shared" si="68"/>
        <v>0</v>
      </c>
      <c r="BQ262" s="119">
        <f t="shared" si="69"/>
        <v>0</v>
      </c>
      <c r="BR262" s="119">
        <f t="shared" si="70"/>
        <v>0</v>
      </c>
      <c r="BS262" s="119">
        <f t="shared" si="71"/>
        <v>0</v>
      </c>
      <c r="BT262" s="119">
        <f t="shared" si="72"/>
        <v>0</v>
      </c>
      <c r="BU262" s="119">
        <f t="shared" si="73"/>
        <v>0</v>
      </c>
      <c r="BV262" s="119">
        <f t="shared" si="74"/>
        <v>0</v>
      </c>
      <c r="BW262" s="119">
        <f t="shared" si="75"/>
        <v>0</v>
      </c>
      <c r="BX262" s="119">
        <f t="shared" si="76"/>
        <v>0</v>
      </c>
      <c r="BY262" s="119">
        <f t="shared" si="77"/>
        <v>0</v>
      </c>
      <c r="BZ262" s="119">
        <f t="shared" si="78"/>
        <v>0</v>
      </c>
      <c r="CA262" s="119">
        <f t="shared" si="79"/>
        <v>0</v>
      </c>
      <c r="CB262" s="119">
        <f t="shared" si="80"/>
        <v>0</v>
      </c>
      <c r="CC262" s="119">
        <f t="shared" si="81"/>
        <v>0</v>
      </c>
      <c r="CD262" s="119">
        <f t="shared" si="82"/>
        <v>0</v>
      </c>
      <c r="CE262" s="119">
        <f t="shared" si="83"/>
        <v>0</v>
      </c>
      <c r="CF262" s="119">
        <f t="shared" si="84"/>
        <v>0</v>
      </c>
      <c r="CG262" s="119">
        <f t="shared" si="85"/>
        <v>0</v>
      </c>
      <c r="CH262" s="119">
        <f t="shared" si="86"/>
        <v>0</v>
      </c>
      <c r="CI262" s="119">
        <f t="shared" si="87"/>
        <v>0</v>
      </c>
      <c r="CJ262" s="119">
        <f t="shared" si="88"/>
        <v>0</v>
      </c>
      <c r="CK262" s="119">
        <f t="shared" si="89"/>
        <v>0</v>
      </c>
      <c r="CL262" s="119">
        <f t="shared" si="90"/>
        <v>0</v>
      </c>
      <c r="CM262" s="119">
        <f t="shared" si="91"/>
        <v>0</v>
      </c>
      <c r="CN262" s="119">
        <f t="shared" si="92"/>
        <v>0</v>
      </c>
      <c r="CO262" s="119">
        <f t="shared" si="93"/>
        <v>0</v>
      </c>
      <c r="CP262" s="119">
        <f t="shared" si="94"/>
        <v>0</v>
      </c>
      <c r="CQ262" s="119">
        <f t="shared" si="95"/>
        <v>0</v>
      </c>
      <c r="CR262" s="119">
        <f t="shared" si="96"/>
        <v>0</v>
      </c>
      <c r="CS262" s="119">
        <f t="shared" si="97"/>
        <v>0</v>
      </c>
      <c r="CT262" s="119">
        <f t="shared" si="98"/>
        <v>0</v>
      </c>
      <c r="CU262" s="119">
        <f t="shared" si="99"/>
        <v>0</v>
      </c>
      <c r="CV262" s="119">
        <f t="shared" si="100"/>
        <v>0</v>
      </c>
      <c r="CW262" s="119">
        <f t="shared" si="101"/>
        <v>0</v>
      </c>
      <c r="CX262" s="119">
        <f t="shared" si="102"/>
        <v>0</v>
      </c>
      <c r="CY262" s="119">
        <f t="shared" si="103"/>
        <v>0</v>
      </c>
      <c r="CZ262" s="119">
        <f t="shared" si="104"/>
        <v>0</v>
      </c>
      <c r="DA262" s="119">
        <f t="shared" si="105"/>
        <v>0</v>
      </c>
      <c r="DB262" s="119">
        <f t="shared" si="106"/>
        <v>0</v>
      </c>
      <c r="DC262" s="119">
        <f t="shared" si="107"/>
        <v>0</v>
      </c>
      <c r="DD262" s="119">
        <f t="shared" si="108"/>
        <v>0</v>
      </c>
      <c r="DE262" s="119">
        <f t="shared" si="109"/>
        <v>0</v>
      </c>
      <c r="DF262" s="119">
        <f t="shared" si="110"/>
        <v>0</v>
      </c>
      <c r="DG262" s="119">
        <f t="shared" si="111"/>
        <v>0</v>
      </c>
      <c r="DH262" s="119">
        <f t="shared" si="112"/>
        <v>0</v>
      </c>
      <c r="DI262" s="119">
        <f t="shared" si="113"/>
        <v>0</v>
      </c>
      <c r="DJ262" s="119">
        <f t="shared" si="114"/>
        <v>0</v>
      </c>
      <c r="DK262" s="126" t="str">
        <f t="shared" si="115"/>
        <v>3</v>
      </c>
      <c r="DL262" s="126">
        <f t="shared" ca="1" si="116"/>
        <v>0</v>
      </c>
      <c r="DM262" s="119">
        <f ca="1">IF($K262&lt;&gt;1,IF(ISNUMBER(INDEX(Import.PLE,$K262,DM$16)),IF(INDEX(Import.PLE,$K262,DM$16)&lt;=mediçao,BM262,0),0),PLE!$AA$28*BM262)</f>
        <v>0</v>
      </c>
      <c r="DN262" s="119">
        <f ca="1">IF($K262&lt;&gt;1,IF(ISNUMBER(INDEX(Import.PLE,$K262,DN$16)),IF(INDEX(Import.PLE,$K262,DN$16)&lt;=mediçao,BN262,0),0),PLE!$AA$28*BN262)</f>
        <v>0</v>
      </c>
      <c r="DO262" s="119">
        <f ca="1">IF($K262&lt;&gt;1,IF(ISNUMBER(INDEX(Import.PLE,$K262,DO$16)),IF(INDEX(Import.PLE,$K262,DO$16)&lt;=mediçao,BO262,0),0),PLE!$AA$28*BO262)</f>
        <v>0</v>
      </c>
      <c r="DP262" s="119">
        <f ca="1">IF($K262&lt;&gt;1,IF(ISNUMBER(INDEX(Import.PLE,$K262,DP$16)),IF(INDEX(Import.PLE,$K262,DP$16)&lt;=mediçao,BP262,0),0),PLE!$AA$28*BP262)</f>
        <v>0</v>
      </c>
      <c r="DQ262" s="119">
        <f ca="1">IF($K262&lt;&gt;1,IF(ISNUMBER(INDEX(Import.PLE,$K262,DQ$16)),IF(INDEX(Import.PLE,$K262,DQ$16)&lt;=mediçao,BQ262,0),0),PLE!$AA$28*BQ262)</f>
        <v>0</v>
      </c>
      <c r="DR262" s="119">
        <f ca="1">IF($K262&lt;&gt;1,IF(ISNUMBER(INDEX(Import.PLE,$K262,DR$16)),IF(INDEX(Import.PLE,$K262,DR$16)&lt;=mediçao,BR262,0),0),PLE!$AA$28*BR262)</f>
        <v>0</v>
      </c>
      <c r="DS262" s="119">
        <f ca="1">IF($K262&lt;&gt;1,IF(ISNUMBER(INDEX(Import.PLE,$K262,DS$16)),IF(INDEX(Import.PLE,$K262,DS$16)&lt;=mediçao,BS262,0),0),PLE!$AA$28*BS262)</f>
        <v>0</v>
      </c>
      <c r="DT262" s="119">
        <f ca="1">IF($K262&lt;&gt;1,IF(ISNUMBER(INDEX(Import.PLE,$K262,DT$16)),IF(INDEX(Import.PLE,$K262,DT$16)&lt;=mediçao,BT262,0),0),PLE!$AA$28*BT262)</f>
        <v>0</v>
      </c>
      <c r="DU262" s="119">
        <f ca="1">IF($K262&lt;&gt;1,IF(ISNUMBER(INDEX(Import.PLE,$K262,DU$16)),IF(INDEX(Import.PLE,$K262,DU$16)&lt;=mediçao,BU262,0),0),PLE!$AA$28*BU262)</f>
        <v>0</v>
      </c>
      <c r="DV262" s="119">
        <f ca="1">IF($K262&lt;&gt;1,IF(ISNUMBER(INDEX(Import.PLE,$K262,DV$16)),IF(INDEX(Import.PLE,$K262,DV$16)&lt;=mediçao,BV262,0),0),PLE!$AA$28*BV262)</f>
        <v>0</v>
      </c>
      <c r="DW262" s="119">
        <f ca="1">IF($K262&lt;&gt;1,IF(ISNUMBER(INDEX(Import.PLE,$K262,DW$16)),IF(INDEX(Import.PLE,$K262,DW$16)&lt;=mediçao,BW262,0),0),PLE!$AA$28*BW262)</f>
        <v>0</v>
      </c>
      <c r="DX262" s="119">
        <f ca="1">IF($K262&lt;&gt;1,IF(ISNUMBER(INDEX(Import.PLE,$K262,DX$16)),IF(INDEX(Import.PLE,$K262,DX$16)&lt;=mediçao,BX262,0),0),PLE!$AA$28*BX262)</f>
        <v>0</v>
      </c>
      <c r="DY262" s="119">
        <f ca="1">IF($K262&lt;&gt;1,IF(ISNUMBER(INDEX(Import.PLE,$K262,DY$16)),IF(INDEX(Import.PLE,$K262,DY$16)&lt;=mediçao,BY262,0),0),PLE!$AA$28*BY262)</f>
        <v>0</v>
      </c>
      <c r="DZ262" s="119">
        <f ca="1">IF($K262&lt;&gt;1,IF(ISNUMBER(INDEX(Import.PLE,$K262,DZ$16)),IF(INDEX(Import.PLE,$K262,DZ$16)&lt;=mediçao,BZ262,0),0),PLE!$AA$28*BZ262)</f>
        <v>0</v>
      </c>
      <c r="EA262" s="119">
        <f ca="1">IF($K262&lt;&gt;1,IF(ISNUMBER(INDEX(Import.PLE,$K262,EA$16)),IF(INDEX(Import.PLE,$K262,EA$16)&lt;=mediçao,CA262,0),0),PLE!$AA$28*CA262)</f>
        <v>0</v>
      </c>
      <c r="EB262" s="119">
        <f ca="1">IF($K262&lt;&gt;1,IF(ISNUMBER(INDEX(Import.PLE,$K262,EB$16)),IF(INDEX(Import.PLE,$K262,EB$16)&lt;=mediçao,CB262,0),0),PLE!$AA$28*CB262)</f>
        <v>0</v>
      </c>
      <c r="EC262" s="119">
        <f ca="1">IF($K262&lt;&gt;1,IF(ISNUMBER(INDEX(Import.PLE,$K262,EC$16)),IF(INDEX(Import.PLE,$K262,EC$16)&lt;=mediçao,CC262,0),0),PLE!$AA$28*CC262)</f>
        <v>0</v>
      </c>
      <c r="ED262" s="119">
        <f ca="1">IF($K262&lt;&gt;1,IF(ISNUMBER(INDEX(Import.PLE,$K262,ED$16)),IF(INDEX(Import.PLE,$K262,ED$16)&lt;=mediçao,CD262,0),0),PLE!$AA$28*CD262)</f>
        <v>0</v>
      </c>
      <c r="EE262" s="119">
        <f ca="1">IF($K262&lt;&gt;1,IF(ISNUMBER(INDEX(Import.PLE,$K262,EE$16)),IF(INDEX(Import.PLE,$K262,EE$16)&lt;=mediçao,CE262,0),0),PLE!$AA$28*CE262)</f>
        <v>0</v>
      </c>
      <c r="EF262" s="119">
        <f ca="1">IF($K262&lt;&gt;1,IF(ISNUMBER(INDEX(Import.PLE,$K262,EF$16)),IF(INDEX(Import.PLE,$K262,EF$16)&lt;=mediçao,CF262,0),0),PLE!$AA$28*CF262)</f>
        <v>0</v>
      </c>
      <c r="EG262" s="119">
        <f ca="1">IF($K262&lt;&gt;1,IF(ISNUMBER(INDEX(Import.PLE,$K262,EG$16)),IF(INDEX(Import.PLE,$K262,EG$16)&lt;=mediçao,CG262,0),0),PLE!$AA$28*CG262)</f>
        <v>0</v>
      </c>
      <c r="EH262" s="119">
        <f ca="1">IF($K262&lt;&gt;1,IF(ISNUMBER(INDEX(Import.PLE,$K262,EH$16)),IF(INDEX(Import.PLE,$K262,EH$16)&lt;=mediçao,CH262,0),0),PLE!$AA$28*CH262)</f>
        <v>0</v>
      </c>
      <c r="EI262" s="119">
        <f ca="1">IF($K262&lt;&gt;1,IF(ISNUMBER(INDEX(Import.PLE,$K262,EI$16)),IF(INDEX(Import.PLE,$K262,EI$16)&lt;=mediçao,CI262,0),0),PLE!$AA$28*CI262)</f>
        <v>0</v>
      </c>
      <c r="EJ262" s="119">
        <f ca="1">IF($K262&lt;&gt;1,IF(ISNUMBER(INDEX(Import.PLE,$K262,EJ$16)),IF(INDEX(Import.PLE,$K262,EJ$16)&lt;=mediçao,CJ262,0),0),PLE!$AA$28*CJ262)</f>
        <v>0</v>
      </c>
      <c r="EK262" s="119">
        <f ca="1">IF($K262&lt;&gt;1,IF(ISNUMBER(INDEX(Import.PLE,$K262,EK$16)),IF(INDEX(Import.PLE,$K262,EK$16)&lt;=mediçao,CK262,0),0),PLE!$AA$28*CK262)</f>
        <v>0</v>
      </c>
      <c r="EL262" s="119">
        <f ca="1">IF($K262&lt;&gt;1,IF(ISNUMBER(INDEX(Import.PLE,$K262,EL$16)),IF(INDEX(Import.PLE,$K262,EL$16)&lt;=mediçao,CL262,0),0),PLE!$AA$28*CL262)</f>
        <v>0</v>
      </c>
      <c r="EM262" s="119">
        <f ca="1">IF($K262&lt;&gt;1,IF(ISNUMBER(INDEX(Import.PLE,$K262,EM$16)),IF(INDEX(Import.PLE,$K262,EM$16)&lt;=mediçao,CM262,0),0),PLE!$AA$28*CM262)</f>
        <v>0</v>
      </c>
      <c r="EN262" s="119">
        <f ca="1">IF($K262&lt;&gt;1,IF(ISNUMBER(INDEX(Import.PLE,$K262,EN$16)),IF(INDEX(Import.PLE,$K262,EN$16)&lt;=mediçao,CN262,0),0),PLE!$AA$28*CN262)</f>
        <v>0</v>
      </c>
      <c r="EO262" s="119">
        <f ca="1">IF($K262&lt;&gt;1,IF(ISNUMBER(INDEX(Import.PLE,$K262,EO$16)),IF(INDEX(Import.PLE,$K262,EO$16)&lt;=mediçao,CO262,0),0),PLE!$AA$28*CO262)</f>
        <v>0</v>
      </c>
      <c r="EP262" s="119">
        <f ca="1">IF($K262&lt;&gt;1,IF(ISNUMBER(INDEX(Import.PLE,$K262,EP$16)),IF(INDEX(Import.PLE,$K262,EP$16)&lt;=mediçao,CP262,0),0),PLE!$AA$28*CP262)</f>
        <v>0</v>
      </c>
      <c r="EQ262" s="119">
        <f ca="1">IF($K262&lt;&gt;1,IF(ISNUMBER(INDEX(Import.PLE,$K262,EQ$16)),IF(INDEX(Import.PLE,$K262,EQ$16)&lt;=mediçao,CQ262,0),0),PLE!$AA$28*CQ262)</f>
        <v>0</v>
      </c>
      <c r="ER262" s="119">
        <f ca="1">IF($K262&lt;&gt;1,IF(ISNUMBER(INDEX(Import.PLE,$K262,ER$16)),IF(INDEX(Import.PLE,$K262,ER$16)&lt;=mediçao,CR262,0),0),PLE!$AA$28*CR262)</f>
        <v>0</v>
      </c>
      <c r="ES262" s="119">
        <f ca="1">IF($K262&lt;&gt;1,IF(ISNUMBER(INDEX(Import.PLE,$K262,ES$16)),IF(INDEX(Import.PLE,$K262,ES$16)&lt;=mediçao,CS262,0),0),PLE!$AA$28*CS262)</f>
        <v>0</v>
      </c>
      <c r="ET262" s="119">
        <f ca="1">IF($K262&lt;&gt;1,IF(ISNUMBER(INDEX(Import.PLE,$K262,ET$16)),IF(INDEX(Import.PLE,$K262,ET$16)&lt;=mediçao,CT262,0),0),PLE!$AA$28*CT262)</f>
        <v>0</v>
      </c>
      <c r="EU262" s="119">
        <f ca="1">IF($K262&lt;&gt;1,IF(ISNUMBER(INDEX(Import.PLE,$K262,EU$16)),IF(INDEX(Import.PLE,$K262,EU$16)&lt;=mediçao,CU262,0),0),PLE!$AA$28*CU262)</f>
        <v>0</v>
      </c>
      <c r="EV262" s="119">
        <f ca="1">IF($K262&lt;&gt;1,IF(ISNUMBER(INDEX(Import.PLE,$K262,EV$16)),IF(INDEX(Import.PLE,$K262,EV$16)&lt;=mediçao,CV262,0),0),PLE!$AA$28*CV262)</f>
        <v>0</v>
      </c>
      <c r="EW262" s="119">
        <f ca="1">IF($K262&lt;&gt;1,IF(ISNUMBER(INDEX(Import.PLE,$K262,EW$16)),IF(INDEX(Import.PLE,$K262,EW$16)&lt;=mediçao,CW262,0),0),PLE!$AA$28*CW262)</f>
        <v>0</v>
      </c>
      <c r="EX262" s="119">
        <f ca="1">IF($K262&lt;&gt;1,IF(ISNUMBER(INDEX(Import.PLE,$K262,EX$16)),IF(INDEX(Import.PLE,$K262,EX$16)&lt;=mediçao,CX262,0),0),PLE!$AA$28*CX262)</f>
        <v>0</v>
      </c>
      <c r="EY262" s="119">
        <f ca="1">IF($K262&lt;&gt;1,IF(ISNUMBER(INDEX(Import.PLE,$K262,EY$16)),IF(INDEX(Import.PLE,$K262,EY$16)&lt;=mediçao,CY262,0),0),PLE!$AA$28*CY262)</f>
        <v>0</v>
      </c>
      <c r="EZ262" s="119">
        <f ca="1">IF($K262&lt;&gt;1,IF(ISNUMBER(INDEX(Import.PLE,$K262,EZ$16)),IF(INDEX(Import.PLE,$K262,EZ$16)&lt;=mediçao,CZ262,0),0),PLE!$AA$28*CZ262)</f>
        <v>0</v>
      </c>
      <c r="FA262" s="119">
        <f ca="1">IF($K262&lt;&gt;1,IF(ISNUMBER(INDEX(Import.PLE,$K262,FA$16)),IF(INDEX(Import.PLE,$K262,FA$16)&lt;=mediçao,DA262,0),0),PLE!$AA$28*DA262)</f>
        <v>0</v>
      </c>
      <c r="FB262" s="119">
        <f ca="1">IF($K262&lt;&gt;1,IF(ISNUMBER(INDEX(Import.PLE,$K262,FB$16)),IF(INDEX(Import.PLE,$K262,FB$16)&lt;=mediçao,DB262,0),0),PLE!$AA$28*DB262)</f>
        <v>0</v>
      </c>
      <c r="FC262" s="119">
        <f ca="1">IF($K262&lt;&gt;1,IF(ISNUMBER(INDEX(Import.PLE,$K262,FC$16)),IF(INDEX(Import.PLE,$K262,FC$16)&lt;=mediçao,DC262,0),0),PLE!$AA$28*DC262)</f>
        <v>0</v>
      </c>
      <c r="FD262" s="119">
        <f ca="1">IF($K262&lt;&gt;1,IF(ISNUMBER(INDEX(Import.PLE,$K262,FD$16)),IF(INDEX(Import.PLE,$K262,FD$16)&lt;=mediçao,DD262,0),0),PLE!$AA$28*DD262)</f>
        <v>0</v>
      </c>
      <c r="FE262" s="119">
        <f ca="1">IF($K262&lt;&gt;1,IF(ISNUMBER(INDEX(Import.PLE,$K262,FE$16)),IF(INDEX(Import.PLE,$K262,FE$16)&lt;=mediçao,DE262,0),0),PLE!$AA$28*DE262)</f>
        <v>0</v>
      </c>
      <c r="FF262" s="119">
        <f ca="1">IF($K262&lt;&gt;1,IF(ISNUMBER(INDEX(Import.PLE,$K262,FF$16)),IF(INDEX(Import.PLE,$K262,FF$16)&lt;=mediçao,DF262,0),0),PLE!$AA$28*DF262)</f>
        <v>0</v>
      </c>
      <c r="FG262" s="119">
        <f ca="1">IF($K262&lt;&gt;1,IF(ISNUMBER(INDEX(Import.PLE,$K262,FG$16)),IF(INDEX(Import.PLE,$K262,FG$16)&lt;=mediçao,DG262,0),0),PLE!$AA$28*DG262)</f>
        <v>0</v>
      </c>
      <c r="FH262" s="119">
        <f ca="1">IF($K262&lt;&gt;1,IF(ISNUMBER(INDEX(Import.PLE,$K262,FH$16)),IF(INDEX(Import.PLE,$K262,FH$16)&lt;=mediçao,DH262,0),0),PLE!$AA$28*DH262)</f>
        <v>0</v>
      </c>
      <c r="FI262" s="119">
        <f ca="1">IF($K262&lt;&gt;1,IF(ISNUMBER(INDEX(Import.PLE,$K262,FI$16)),IF(INDEX(Import.PLE,$K262,FI$16)&lt;=mediçao,DI262,0),0),PLE!$AA$28*DI262)</f>
        <v>0</v>
      </c>
      <c r="FJ262" s="119">
        <f ca="1">IF($K262&lt;&gt;1,IF(ISNUMBER(INDEX(Import.PLE,$K262,FJ$16)),IF(INDEX(Import.PLE,$K262,FJ$16)&lt;=mediçao,DJ262,0),0),PLE!$AA$28*DJ262)</f>
        <v>0</v>
      </c>
    </row>
    <row r="263" spans="2:166" s="88" customFormat="1" ht="11.25" customHeight="1" x14ac:dyDescent="0.35">
      <c r="B263" s="118">
        <f t="shared" ca="1" si="3"/>
        <v>246</v>
      </c>
      <c r="C263" s="83" t="str">
        <f t="shared" si="62"/>
        <v>Serviço</v>
      </c>
      <c r="D263" s="138" t="s">
        <v>639</v>
      </c>
      <c r="E263" s="139" t="s">
        <v>241</v>
      </c>
      <c r="F263" s="137" t="s">
        <v>210</v>
      </c>
      <c r="G263" s="174">
        <f t="shared" si="63"/>
        <v>45.93</v>
      </c>
      <c r="H263" s="175">
        <f t="shared" si="64"/>
        <v>35.580013063357285</v>
      </c>
      <c r="I263" s="176">
        <v>1634.19</v>
      </c>
      <c r="J263" s="86"/>
      <c r="K263" s="168">
        <f>deactivatedados.form1</f>
        <v>30</v>
      </c>
      <c r="L263" s="167" t="s">
        <v>730</v>
      </c>
      <c r="M263" s="87"/>
      <c r="N263" s="181">
        <v>45.93</v>
      </c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181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1"/>
      <c r="AT263" s="181"/>
      <c r="AU263" s="181"/>
      <c r="AV263" s="181"/>
      <c r="AW263" s="181"/>
      <c r="AX263" s="181"/>
      <c r="AY263" s="181"/>
      <c r="AZ263" s="181"/>
      <c r="BA263" s="181"/>
      <c r="BB263" s="181"/>
      <c r="BC263" s="181"/>
      <c r="BD263" s="181"/>
      <c r="BE263" s="181"/>
      <c r="BF263" s="181"/>
      <c r="BG263" s="181"/>
      <c r="BH263" s="181"/>
      <c r="BI263" s="181"/>
      <c r="BJ263" s="181"/>
      <c r="BK263" s="181"/>
      <c r="BM263" s="119">
        <f t="shared" ca="1" si="65"/>
        <v>1634.19</v>
      </c>
      <c r="BN263" s="119">
        <f t="shared" si="66"/>
        <v>0</v>
      </c>
      <c r="BO263" s="119">
        <f t="shared" si="67"/>
        <v>0</v>
      </c>
      <c r="BP263" s="119">
        <f t="shared" si="68"/>
        <v>0</v>
      </c>
      <c r="BQ263" s="119">
        <f t="shared" si="69"/>
        <v>0</v>
      </c>
      <c r="BR263" s="119">
        <f t="shared" si="70"/>
        <v>0</v>
      </c>
      <c r="BS263" s="119">
        <f t="shared" si="71"/>
        <v>0</v>
      </c>
      <c r="BT263" s="119">
        <f t="shared" si="72"/>
        <v>0</v>
      </c>
      <c r="BU263" s="119">
        <f t="shared" si="73"/>
        <v>0</v>
      </c>
      <c r="BV263" s="119">
        <f t="shared" si="74"/>
        <v>0</v>
      </c>
      <c r="BW263" s="119">
        <f t="shared" si="75"/>
        <v>0</v>
      </c>
      <c r="BX263" s="119">
        <f t="shared" si="76"/>
        <v>0</v>
      </c>
      <c r="BY263" s="119">
        <f t="shared" si="77"/>
        <v>0</v>
      </c>
      <c r="BZ263" s="119">
        <f t="shared" si="78"/>
        <v>0</v>
      </c>
      <c r="CA263" s="119">
        <f t="shared" si="79"/>
        <v>0</v>
      </c>
      <c r="CB263" s="119">
        <f t="shared" si="80"/>
        <v>0</v>
      </c>
      <c r="CC263" s="119">
        <f t="shared" si="81"/>
        <v>0</v>
      </c>
      <c r="CD263" s="119">
        <f t="shared" si="82"/>
        <v>0</v>
      </c>
      <c r="CE263" s="119">
        <f t="shared" si="83"/>
        <v>0</v>
      </c>
      <c r="CF263" s="119">
        <f t="shared" si="84"/>
        <v>0</v>
      </c>
      <c r="CG263" s="119">
        <f t="shared" si="85"/>
        <v>0</v>
      </c>
      <c r="CH263" s="119">
        <f t="shared" si="86"/>
        <v>0</v>
      </c>
      <c r="CI263" s="119">
        <f t="shared" si="87"/>
        <v>0</v>
      </c>
      <c r="CJ263" s="119">
        <f t="shared" si="88"/>
        <v>0</v>
      </c>
      <c r="CK263" s="119">
        <f t="shared" si="89"/>
        <v>0</v>
      </c>
      <c r="CL263" s="119">
        <f t="shared" si="90"/>
        <v>0</v>
      </c>
      <c r="CM263" s="119">
        <f t="shared" si="91"/>
        <v>0</v>
      </c>
      <c r="CN263" s="119">
        <f t="shared" si="92"/>
        <v>0</v>
      </c>
      <c r="CO263" s="119">
        <f t="shared" si="93"/>
        <v>0</v>
      </c>
      <c r="CP263" s="119">
        <f t="shared" si="94"/>
        <v>0</v>
      </c>
      <c r="CQ263" s="119">
        <f t="shared" si="95"/>
        <v>0</v>
      </c>
      <c r="CR263" s="119">
        <f t="shared" si="96"/>
        <v>0</v>
      </c>
      <c r="CS263" s="119">
        <f t="shared" si="97"/>
        <v>0</v>
      </c>
      <c r="CT263" s="119">
        <f t="shared" si="98"/>
        <v>0</v>
      </c>
      <c r="CU263" s="119">
        <f t="shared" si="99"/>
        <v>0</v>
      </c>
      <c r="CV263" s="119">
        <f t="shared" si="100"/>
        <v>0</v>
      </c>
      <c r="CW263" s="119">
        <f t="shared" si="101"/>
        <v>0</v>
      </c>
      <c r="CX263" s="119">
        <f t="shared" si="102"/>
        <v>0</v>
      </c>
      <c r="CY263" s="119">
        <f t="shared" si="103"/>
        <v>0</v>
      </c>
      <c r="CZ263" s="119">
        <f t="shared" si="104"/>
        <v>0</v>
      </c>
      <c r="DA263" s="119">
        <f t="shared" si="105"/>
        <v>0</v>
      </c>
      <c r="DB263" s="119">
        <f t="shared" si="106"/>
        <v>0</v>
      </c>
      <c r="DC263" s="119">
        <f t="shared" si="107"/>
        <v>0</v>
      </c>
      <c r="DD263" s="119">
        <f t="shared" si="108"/>
        <v>0</v>
      </c>
      <c r="DE263" s="119">
        <f t="shared" si="109"/>
        <v>0</v>
      </c>
      <c r="DF263" s="119">
        <f t="shared" si="110"/>
        <v>0</v>
      </c>
      <c r="DG263" s="119">
        <f t="shared" si="111"/>
        <v>0</v>
      </c>
      <c r="DH263" s="119">
        <f t="shared" si="112"/>
        <v>0</v>
      </c>
      <c r="DI263" s="119">
        <f t="shared" si="113"/>
        <v>0</v>
      </c>
      <c r="DJ263" s="119">
        <f t="shared" si="114"/>
        <v>0</v>
      </c>
      <c r="DK263" s="126" t="str">
        <f t="shared" si="115"/>
        <v>3</v>
      </c>
      <c r="DL263" s="126">
        <f t="shared" ca="1" si="116"/>
        <v>0</v>
      </c>
      <c r="DM263" s="119">
        <f ca="1">IF($K263&lt;&gt;1,IF(ISNUMBER(INDEX(Import.PLE,$K263,DM$16)),IF(INDEX(Import.PLE,$K263,DM$16)&lt;=mediçao,BM263,0),0),PLE!$AA$28*BM263)</f>
        <v>0</v>
      </c>
      <c r="DN263" s="119">
        <f ca="1">IF($K263&lt;&gt;1,IF(ISNUMBER(INDEX(Import.PLE,$K263,DN$16)),IF(INDEX(Import.PLE,$K263,DN$16)&lt;=mediçao,BN263,0),0),PLE!$AA$28*BN263)</f>
        <v>0</v>
      </c>
      <c r="DO263" s="119">
        <f ca="1">IF($K263&lt;&gt;1,IF(ISNUMBER(INDEX(Import.PLE,$K263,DO$16)),IF(INDEX(Import.PLE,$K263,DO$16)&lt;=mediçao,BO263,0),0),PLE!$AA$28*BO263)</f>
        <v>0</v>
      </c>
      <c r="DP263" s="119">
        <f ca="1">IF($K263&lt;&gt;1,IF(ISNUMBER(INDEX(Import.PLE,$K263,DP$16)),IF(INDEX(Import.PLE,$K263,DP$16)&lt;=mediçao,BP263,0),0),PLE!$AA$28*BP263)</f>
        <v>0</v>
      </c>
      <c r="DQ263" s="119">
        <f ca="1">IF($K263&lt;&gt;1,IF(ISNUMBER(INDEX(Import.PLE,$K263,DQ$16)),IF(INDEX(Import.PLE,$K263,DQ$16)&lt;=mediçao,BQ263,0),0),PLE!$AA$28*BQ263)</f>
        <v>0</v>
      </c>
      <c r="DR263" s="119">
        <f ca="1">IF($K263&lt;&gt;1,IF(ISNUMBER(INDEX(Import.PLE,$K263,DR$16)),IF(INDEX(Import.PLE,$K263,DR$16)&lt;=mediçao,BR263,0),0),PLE!$AA$28*BR263)</f>
        <v>0</v>
      </c>
      <c r="DS263" s="119">
        <f ca="1">IF($K263&lt;&gt;1,IF(ISNUMBER(INDEX(Import.PLE,$K263,DS$16)),IF(INDEX(Import.PLE,$K263,DS$16)&lt;=mediçao,BS263,0),0),PLE!$AA$28*BS263)</f>
        <v>0</v>
      </c>
      <c r="DT263" s="119">
        <f ca="1">IF($K263&lt;&gt;1,IF(ISNUMBER(INDEX(Import.PLE,$K263,DT$16)),IF(INDEX(Import.PLE,$K263,DT$16)&lt;=mediçao,BT263,0),0),PLE!$AA$28*BT263)</f>
        <v>0</v>
      </c>
      <c r="DU263" s="119">
        <f ca="1">IF($K263&lt;&gt;1,IF(ISNUMBER(INDEX(Import.PLE,$K263,DU$16)),IF(INDEX(Import.PLE,$K263,DU$16)&lt;=mediçao,BU263,0),0),PLE!$AA$28*BU263)</f>
        <v>0</v>
      </c>
      <c r="DV263" s="119">
        <f ca="1">IF($K263&lt;&gt;1,IF(ISNUMBER(INDEX(Import.PLE,$K263,DV$16)),IF(INDEX(Import.PLE,$K263,DV$16)&lt;=mediçao,BV263,0),0),PLE!$AA$28*BV263)</f>
        <v>0</v>
      </c>
      <c r="DW263" s="119">
        <f ca="1">IF($K263&lt;&gt;1,IF(ISNUMBER(INDEX(Import.PLE,$K263,DW$16)),IF(INDEX(Import.PLE,$K263,DW$16)&lt;=mediçao,BW263,0),0),PLE!$AA$28*BW263)</f>
        <v>0</v>
      </c>
      <c r="DX263" s="119">
        <f ca="1">IF($K263&lt;&gt;1,IF(ISNUMBER(INDEX(Import.PLE,$K263,DX$16)),IF(INDEX(Import.PLE,$K263,DX$16)&lt;=mediçao,BX263,0),0),PLE!$AA$28*BX263)</f>
        <v>0</v>
      </c>
      <c r="DY263" s="119">
        <f ca="1">IF($K263&lt;&gt;1,IF(ISNUMBER(INDEX(Import.PLE,$K263,DY$16)),IF(INDEX(Import.PLE,$K263,DY$16)&lt;=mediçao,BY263,0),0),PLE!$AA$28*BY263)</f>
        <v>0</v>
      </c>
      <c r="DZ263" s="119">
        <f ca="1">IF($K263&lt;&gt;1,IF(ISNUMBER(INDEX(Import.PLE,$K263,DZ$16)),IF(INDEX(Import.PLE,$K263,DZ$16)&lt;=mediçao,BZ263,0),0),PLE!$AA$28*BZ263)</f>
        <v>0</v>
      </c>
      <c r="EA263" s="119">
        <f ca="1">IF($K263&lt;&gt;1,IF(ISNUMBER(INDEX(Import.PLE,$K263,EA$16)),IF(INDEX(Import.PLE,$K263,EA$16)&lt;=mediçao,CA263,0),0),PLE!$AA$28*CA263)</f>
        <v>0</v>
      </c>
      <c r="EB263" s="119">
        <f ca="1">IF($K263&lt;&gt;1,IF(ISNUMBER(INDEX(Import.PLE,$K263,EB$16)),IF(INDEX(Import.PLE,$K263,EB$16)&lt;=mediçao,CB263,0),0),PLE!$AA$28*CB263)</f>
        <v>0</v>
      </c>
      <c r="EC263" s="119">
        <f ca="1">IF($K263&lt;&gt;1,IF(ISNUMBER(INDEX(Import.PLE,$K263,EC$16)),IF(INDEX(Import.PLE,$K263,EC$16)&lt;=mediçao,CC263,0),0),PLE!$AA$28*CC263)</f>
        <v>0</v>
      </c>
      <c r="ED263" s="119">
        <f ca="1">IF($K263&lt;&gt;1,IF(ISNUMBER(INDEX(Import.PLE,$K263,ED$16)),IF(INDEX(Import.PLE,$K263,ED$16)&lt;=mediçao,CD263,0),0),PLE!$AA$28*CD263)</f>
        <v>0</v>
      </c>
      <c r="EE263" s="119">
        <f ca="1">IF($K263&lt;&gt;1,IF(ISNUMBER(INDEX(Import.PLE,$K263,EE$16)),IF(INDEX(Import.PLE,$K263,EE$16)&lt;=mediçao,CE263,0),0),PLE!$AA$28*CE263)</f>
        <v>0</v>
      </c>
      <c r="EF263" s="119">
        <f ca="1">IF($K263&lt;&gt;1,IF(ISNUMBER(INDEX(Import.PLE,$K263,EF$16)),IF(INDEX(Import.PLE,$K263,EF$16)&lt;=mediçao,CF263,0),0),PLE!$AA$28*CF263)</f>
        <v>0</v>
      </c>
      <c r="EG263" s="119">
        <f ca="1">IF($K263&lt;&gt;1,IF(ISNUMBER(INDEX(Import.PLE,$K263,EG$16)),IF(INDEX(Import.PLE,$K263,EG$16)&lt;=mediçao,CG263,0),0),PLE!$AA$28*CG263)</f>
        <v>0</v>
      </c>
      <c r="EH263" s="119">
        <f ca="1">IF($K263&lt;&gt;1,IF(ISNUMBER(INDEX(Import.PLE,$K263,EH$16)),IF(INDEX(Import.PLE,$K263,EH$16)&lt;=mediçao,CH263,0),0),PLE!$AA$28*CH263)</f>
        <v>0</v>
      </c>
      <c r="EI263" s="119">
        <f ca="1">IF($K263&lt;&gt;1,IF(ISNUMBER(INDEX(Import.PLE,$K263,EI$16)),IF(INDEX(Import.PLE,$K263,EI$16)&lt;=mediçao,CI263,0),0),PLE!$AA$28*CI263)</f>
        <v>0</v>
      </c>
      <c r="EJ263" s="119">
        <f ca="1">IF($K263&lt;&gt;1,IF(ISNUMBER(INDEX(Import.PLE,$K263,EJ$16)),IF(INDEX(Import.PLE,$K263,EJ$16)&lt;=mediçao,CJ263,0),0),PLE!$AA$28*CJ263)</f>
        <v>0</v>
      </c>
      <c r="EK263" s="119">
        <f ca="1">IF($K263&lt;&gt;1,IF(ISNUMBER(INDEX(Import.PLE,$K263,EK$16)),IF(INDEX(Import.PLE,$K263,EK$16)&lt;=mediçao,CK263,0),0),PLE!$AA$28*CK263)</f>
        <v>0</v>
      </c>
      <c r="EL263" s="119">
        <f ca="1">IF($K263&lt;&gt;1,IF(ISNUMBER(INDEX(Import.PLE,$K263,EL$16)),IF(INDEX(Import.PLE,$K263,EL$16)&lt;=mediçao,CL263,0),0),PLE!$AA$28*CL263)</f>
        <v>0</v>
      </c>
      <c r="EM263" s="119">
        <f ca="1">IF($K263&lt;&gt;1,IF(ISNUMBER(INDEX(Import.PLE,$K263,EM$16)),IF(INDEX(Import.PLE,$K263,EM$16)&lt;=mediçao,CM263,0),0),PLE!$AA$28*CM263)</f>
        <v>0</v>
      </c>
      <c r="EN263" s="119">
        <f ca="1">IF($K263&lt;&gt;1,IF(ISNUMBER(INDEX(Import.PLE,$K263,EN$16)),IF(INDEX(Import.PLE,$K263,EN$16)&lt;=mediçao,CN263,0),0),PLE!$AA$28*CN263)</f>
        <v>0</v>
      </c>
      <c r="EO263" s="119">
        <f ca="1">IF($K263&lt;&gt;1,IF(ISNUMBER(INDEX(Import.PLE,$K263,EO$16)),IF(INDEX(Import.PLE,$K263,EO$16)&lt;=mediçao,CO263,0),0),PLE!$AA$28*CO263)</f>
        <v>0</v>
      </c>
      <c r="EP263" s="119">
        <f ca="1">IF($K263&lt;&gt;1,IF(ISNUMBER(INDEX(Import.PLE,$K263,EP$16)),IF(INDEX(Import.PLE,$K263,EP$16)&lt;=mediçao,CP263,0),0),PLE!$AA$28*CP263)</f>
        <v>0</v>
      </c>
      <c r="EQ263" s="119">
        <f ca="1">IF($K263&lt;&gt;1,IF(ISNUMBER(INDEX(Import.PLE,$K263,EQ$16)),IF(INDEX(Import.PLE,$K263,EQ$16)&lt;=mediçao,CQ263,0),0),PLE!$AA$28*CQ263)</f>
        <v>0</v>
      </c>
      <c r="ER263" s="119">
        <f ca="1">IF($K263&lt;&gt;1,IF(ISNUMBER(INDEX(Import.PLE,$K263,ER$16)),IF(INDEX(Import.PLE,$K263,ER$16)&lt;=mediçao,CR263,0),0),PLE!$AA$28*CR263)</f>
        <v>0</v>
      </c>
      <c r="ES263" s="119">
        <f ca="1">IF($K263&lt;&gt;1,IF(ISNUMBER(INDEX(Import.PLE,$K263,ES$16)),IF(INDEX(Import.PLE,$K263,ES$16)&lt;=mediçao,CS263,0),0),PLE!$AA$28*CS263)</f>
        <v>0</v>
      </c>
      <c r="ET263" s="119">
        <f ca="1">IF($K263&lt;&gt;1,IF(ISNUMBER(INDEX(Import.PLE,$K263,ET$16)),IF(INDEX(Import.PLE,$K263,ET$16)&lt;=mediçao,CT263,0),0),PLE!$AA$28*CT263)</f>
        <v>0</v>
      </c>
      <c r="EU263" s="119">
        <f ca="1">IF($K263&lt;&gt;1,IF(ISNUMBER(INDEX(Import.PLE,$K263,EU$16)),IF(INDEX(Import.PLE,$K263,EU$16)&lt;=mediçao,CU263,0),0),PLE!$AA$28*CU263)</f>
        <v>0</v>
      </c>
      <c r="EV263" s="119">
        <f ca="1">IF($K263&lt;&gt;1,IF(ISNUMBER(INDEX(Import.PLE,$K263,EV$16)),IF(INDEX(Import.PLE,$K263,EV$16)&lt;=mediçao,CV263,0),0),PLE!$AA$28*CV263)</f>
        <v>0</v>
      </c>
      <c r="EW263" s="119">
        <f ca="1">IF($K263&lt;&gt;1,IF(ISNUMBER(INDEX(Import.PLE,$K263,EW$16)),IF(INDEX(Import.PLE,$K263,EW$16)&lt;=mediçao,CW263,0),0),PLE!$AA$28*CW263)</f>
        <v>0</v>
      </c>
      <c r="EX263" s="119">
        <f ca="1">IF($K263&lt;&gt;1,IF(ISNUMBER(INDEX(Import.PLE,$K263,EX$16)),IF(INDEX(Import.PLE,$K263,EX$16)&lt;=mediçao,CX263,0),0),PLE!$AA$28*CX263)</f>
        <v>0</v>
      </c>
      <c r="EY263" s="119">
        <f ca="1">IF($K263&lt;&gt;1,IF(ISNUMBER(INDEX(Import.PLE,$K263,EY$16)),IF(INDEX(Import.PLE,$K263,EY$16)&lt;=mediçao,CY263,0),0),PLE!$AA$28*CY263)</f>
        <v>0</v>
      </c>
      <c r="EZ263" s="119">
        <f ca="1">IF($K263&lt;&gt;1,IF(ISNUMBER(INDEX(Import.PLE,$K263,EZ$16)),IF(INDEX(Import.PLE,$K263,EZ$16)&lt;=mediçao,CZ263,0),0),PLE!$AA$28*CZ263)</f>
        <v>0</v>
      </c>
      <c r="FA263" s="119">
        <f ca="1">IF($K263&lt;&gt;1,IF(ISNUMBER(INDEX(Import.PLE,$K263,FA$16)),IF(INDEX(Import.PLE,$K263,FA$16)&lt;=mediçao,DA263,0),0),PLE!$AA$28*DA263)</f>
        <v>0</v>
      </c>
      <c r="FB263" s="119">
        <f ca="1">IF($K263&lt;&gt;1,IF(ISNUMBER(INDEX(Import.PLE,$K263,FB$16)),IF(INDEX(Import.PLE,$K263,FB$16)&lt;=mediçao,DB263,0),0),PLE!$AA$28*DB263)</f>
        <v>0</v>
      </c>
      <c r="FC263" s="119">
        <f ca="1">IF($K263&lt;&gt;1,IF(ISNUMBER(INDEX(Import.PLE,$K263,FC$16)),IF(INDEX(Import.PLE,$K263,FC$16)&lt;=mediçao,DC263,0),0),PLE!$AA$28*DC263)</f>
        <v>0</v>
      </c>
      <c r="FD263" s="119">
        <f ca="1">IF($K263&lt;&gt;1,IF(ISNUMBER(INDEX(Import.PLE,$K263,FD$16)),IF(INDEX(Import.PLE,$K263,FD$16)&lt;=mediçao,DD263,0),0),PLE!$AA$28*DD263)</f>
        <v>0</v>
      </c>
      <c r="FE263" s="119">
        <f ca="1">IF($K263&lt;&gt;1,IF(ISNUMBER(INDEX(Import.PLE,$K263,FE$16)),IF(INDEX(Import.PLE,$K263,FE$16)&lt;=mediçao,DE263,0),0),PLE!$AA$28*DE263)</f>
        <v>0</v>
      </c>
      <c r="FF263" s="119">
        <f ca="1">IF($K263&lt;&gt;1,IF(ISNUMBER(INDEX(Import.PLE,$K263,FF$16)),IF(INDEX(Import.PLE,$K263,FF$16)&lt;=mediçao,DF263,0),0),PLE!$AA$28*DF263)</f>
        <v>0</v>
      </c>
      <c r="FG263" s="119">
        <f ca="1">IF($K263&lt;&gt;1,IF(ISNUMBER(INDEX(Import.PLE,$K263,FG$16)),IF(INDEX(Import.PLE,$K263,FG$16)&lt;=mediçao,DG263,0),0),PLE!$AA$28*DG263)</f>
        <v>0</v>
      </c>
      <c r="FH263" s="119">
        <f ca="1">IF($K263&lt;&gt;1,IF(ISNUMBER(INDEX(Import.PLE,$K263,FH$16)),IF(INDEX(Import.PLE,$K263,FH$16)&lt;=mediçao,DH263,0),0),PLE!$AA$28*DH263)</f>
        <v>0</v>
      </c>
      <c r="FI263" s="119">
        <f ca="1">IF($K263&lt;&gt;1,IF(ISNUMBER(INDEX(Import.PLE,$K263,FI$16)),IF(INDEX(Import.PLE,$K263,FI$16)&lt;=mediçao,DI263,0),0),PLE!$AA$28*DI263)</f>
        <v>0</v>
      </c>
      <c r="FJ263" s="119">
        <f ca="1">IF($K263&lt;&gt;1,IF(ISNUMBER(INDEX(Import.PLE,$K263,FJ$16)),IF(INDEX(Import.PLE,$K263,FJ$16)&lt;=mediçao,DJ263,0),0),PLE!$AA$28*DJ263)</f>
        <v>0</v>
      </c>
    </row>
    <row r="264" spans="2:166" s="88" customFormat="1" ht="10.5" x14ac:dyDescent="0.35">
      <c r="B264" s="118">
        <f t="shared" ca="1" si="3"/>
        <v>247</v>
      </c>
      <c r="C264" s="83" t="str">
        <f t="shared" si="62"/>
        <v>Nível</v>
      </c>
      <c r="D264" s="138" t="s">
        <v>640</v>
      </c>
      <c r="E264" s="139" t="s">
        <v>487</v>
      </c>
      <c r="F264" s="137"/>
      <c r="G264" s="174" t="str">
        <f t="shared" ref="G264:G291" si="117">IF(Nível="Serviço",SUMIF($N$15:$BK$15,"&lt;&gt;"&amp;"",N264:BK264),"")</f>
        <v/>
      </c>
      <c r="H264" s="175" t="str">
        <f t="shared" si="64"/>
        <v/>
      </c>
      <c r="I264" s="176">
        <v>10042.6</v>
      </c>
      <c r="J264" s="86"/>
      <c r="K264" s="168" t="str">
        <f>deactivatedados.form1</f>
        <v/>
      </c>
      <c r="L264" s="167"/>
      <c r="M264" s="87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181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1"/>
      <c r="AX264" s="181"/>
      <c r="AY264" s="181"/>
      <c r="AZ264" s="181"/>
      <c r="BA264" s="181"/>
      <c r="BB264" s="181"/>
      <c r="BC264" s="181"/>
      <c r="BD264" s="181"/>
      <c r="BE264" s="181"/>
      <c r="BF264" s="181"/>
      <c r="BG264" s="181"/>
      <c r="BH264" s="181"/>
      <c r="BI264" s="181"/>
      <c r="BJ264" s="181"/>
      <c r="BK264" s="181"/>
      <c r="BM264" s="119">
        <f t="shared" si="65"/>
        <v>0</v>
      </c>
      <c r="BN264" s="119">
        <f t="shared" si="66"/>
        <v>0</v>
      </c>
      <c r="BO264" s="119">
        <f t="shared" si="67"/>
        <v>0</v>
      </c>
      <c r="BP264" s="119">
        <f t="shared" si="68"/>
        <v>0</v>
      </c>
      <c r="BQ264" s="119">
        <f t="shared" si="69"/>
        <v>0</v>
      </c>
      <c r="BR264" s="119">
        <f t="shared" si="70"/>
        <v>0</v>
      </c>
      <c r="BS264" s="119">
        <f t="shared" si="71"/>
        <v>0</v>
      </c>
      <c r="BT264" s="119">
        <f t="shared" si="72"/>
        <v>0</v>
      </c>
      <c r="BU264" s="119">
        <f t="shared" si="73"/>
        <v>0</v>
      </c>
      <c r="BV264" s="119">
        <f t="shared" si="74"/>
        <v>0</v>
      </c>
      <c r="BW264" s="119">
        <f t="shared" si="75"/>
        <v>0</v>
      </c>
      <c r="BX264" s="119">
        <f t="shared" si="76"/>
        <v>0</v>
      </c>
      <c r="BY264" s="119">
        <f t="shared" si="77"/>
        <v>0</v>
      </c>
      <c r="BZ264" s="119">
        <f t="shared" si="78"/>
        <v>0</v>
      </c>
      <c r="CA264" s="119">
        <f t="shared" si="79"/>
        <v>0</v>
      </c>
      <c r="CB264" s="119">
        <f t="shared" si="80"/>
        <v>0</v>
      </c>
      <c r="CC264" s="119">
        <f t="shared" si="81"/>
        <v>0</v>
      </c>
      <c r="CD264" s="119">
        <f t="shared" si="82"/>
        <v>0</v>
      </c>
      <c r="CE264" s="119">
        <f t="shared" si="83"/>
        <v>0</v>
      </c>
      <c r="CF264" s="119">
        <f t="shared" si="84"/>
        <v>0</v>
      </c>
      <c r="CG264" s="119">
        <f t="shared" si="85"/>
        <v>0</v>
      </c>
      <c r="CH264" s="119">
        <f t="shared" si="86"/>
        <v>0</v>
      </c>
      <c r="CI264" s="119">
        <f t="shared" si="87"/>
        <v>0</v>
      </c>
      <c r="CJ264" s="119">
        <f t="shared" si="88"/>
        <v>0</v>
      </c>
      <c r="CK264" s="119">
        <f t="shared" si="89"/>
        <v>0</v>
      </c>
      <c r="CL264" s="119">
        <f t="shared" si="90"/>
        <v>0</v>
      </c>
      <c r="CM264" s="119">
        <f t="shared" si="91"/>
        <v>0</v>
      </c>
      <c r="CN264" s="119">
        <f t="shared" si="92"/>
        <v>0</v>
      </c>
      <c r="CO264" s="119">
        <f t="shared" si="93"/>
        <v>0</v>
      </c>
      <c r="CP264" s="119">
        <f t="shared" si="94"/>
        <v>0</v>
      </c>
      <c r="CQ264" s="119">
        <f t="shared" si="95"/>
        <v>0</v>
      </c>
      <c r="CR264" s="119">
        <f t="shared" si="96"/>
        <v>0</v>
      </c>
      <c r="CS264" s="119">
        <f t="shared" si="97"/>
        <v>0</v>
      </c>
      <c r="CT264" s="119">
        <f t="shared" si="98"/>
        <v>0</v>
      </c>
      <c r="CU264" s="119">
        <f t="shared" si="99"/>
        <v>0</v>
      </c>
      <c r="CV264" s="119">
        <f t="shared" si="100"/>
        <v>0</v>
      </c>
      <c r="CW264" s="119">
        <f t="shared" si="101"/>
        <v>0</v>
      </c>
      <c r="CX264" s="119">
        <f t="shared" si="102"/>
        <v>0</v>
      </c>
      <c r="CY264" s="119">
        <f t="shared" si="103"/>
        <v>0</v>
      </c>
      <c r="CZ264" s="119">
        <f t="shared" si="104"/>
        <v>0</v>
      </c>
      <c r="DA264" s="119">
        <f t="shared" si="105"/>
        <v>0</v>
      </c>
      <c r="DB264" s="119">
        <f t="shared" si="106"/>
        <v>0</v>
      </c>
      <c r="DC264" s="119">
        <f t="shared" si="107"/>
        <v>0</v>
      </c>
      <c r="DD264" s="119">
        <f t="shared" si="108"/>
        <v>0</v>
      </c>
      <c r="DE264" s="119">
        <f t="shared" si="109"/>
        <v>0</v>
      </c>
      <c r="DF264" s="119">
        <f t="shared" si="110"/>
        <v>0</v>
      </c>
      <c r="DG264" s="119">
        <f t="shared" si="111"/>
        <v>0</v>
      </c>
      <c r="DH264" s="119">
        <f t="shared" si="112"/>
        <v>0</v>
      </c>
      <c r="DI264" s="119">
        <f t="shared" si="113"/>
        <v>0</v>
      </c>
      <c r="DJ264" s="119">
        <f t="shared" si="114"/>
        <v>0</v>
      </c>
      <c r="DK264" s="126" t="str">
        <f t="shared" si="115"/>
        <v>3</v>
      </c>
      <c r="DL264" s="126">
        <f t="shared" ca="1" si="116"/>
        <v>0</v>
      </c>
      <c r="DM264" s="119">
        <f ca="1">IF($K264&lt;&gt;1,IF(ISNUMBER(INDEX(Import.PLE,$K264,DM$16)),IF(INDEX(Import.PLE,$K264,DM$16)&lt;=mediçao,BM264,0),0),PLE!$AA$28*BM264)</f>
        <v>0</v>
      </c>
      <c r="DN264" s="119">
        <f ca="1">IF($K264&lt;&gt;1,IF(ISNUMBER(INDEX(Import.PLE,$K264,DN$16)),IF(INDEX(Import.PLE,$K264,DN$16)&lt;=mediçao,BN264,0),0),PLE!$AA$28*BN264)</f>
        <v>0</v>
      </c>
      <c r="DO264" s="119">
        <f ca="1">IF($K264&lt;&gt;1,IF(ISNUMBER(INDEX(Import.PLE,$K264,DO$16)),IF(INDEX(Import.PLE,$K264,DO$16)&lt;=mediçao,BO264,0),0),PLE!$AA$28*BO264)</f>
        <v>0</v>
      </c>
      <c r="DP264" s="119">
        <f ca="1">IF($K264&lt;&gt;1,IF(ISNUMBER(INDEX(Import.PLE,$K264,DP$16)),IF(INDEX(Import.PLE,$K264,DP$16)&lt;=mediçao,BP264,0),0),PLE!$AA$28*BP264)</f>
        <v>0</v>
      </c>
      <c r="DQ264" s="119">
        <f ca="1">IF($K264&lt;&gt;1,IF(ISNUMBER(INDEX(Import.PLE,$K264,DQ$16)),IF(INDEX(Import.PLE,$K264,DQ$16)&lt;=mediçao,BQ264,0),0),PLE!$AA$28*BQ264)</f>
        <v>0</v>
      </c>
      <c r="DR264" s="119">
        <f ca="1">IF($K264&lt;&gt;1,IF(ISNUMBER(INDEX(Import.PLE,$K264,DR$16)),IF(INDEX(Import.PLE,$K264,DR$16)&lt;=mediçao,BR264,0),0),PLE!$AA$28*BR264)</f>
        <v>0</v>
      </c>
      <c r="DS264" s="119">
        <f ca="1">IF($K264&lt;&gt;1,IF(ISNUMBER(INDEX(Import.PLE,$K264,DS$16)),IF(INDEX(Import.PLE,$K264,DS$16)&lt;=mediçao,BS264,0),0),PLE!$AA$28*BS264)</f>
        <v>0</v>
      </c>
      <c r="DT264" s="119">
        <f ca="1">IF($K264&lt;&gt;1,IF(ISNUMBER(INDEX(Import.PLE,$K264,DT$16)),IF(INDEX(Import.PLE,$K264,DT$16)&lt;=mediçao,BT264,0),0),PLE!$AA$28*BT264)</f>
        <v>0</v>
      </c>
      <c r="DU264" s="119">
        <f ca="1">IF($K264&lt;&gt;1,IF(ISNUMBER(INDEX(Import.PLE,$K264,DU$16)),IF(INDEX(Import.PLE,$K264,DU$16)&lt;=mediçao,BU264,0),0),PLE!$AA$28*BU264)</f>
        <v>0</v>
      </c>
      <c r="DV264" s="119">
        <f ca="1">IF($K264&lt;&gt;1,IF(ISNUMBER(INDEX(Import.PLE,$K264,DV$16)),IF(INDEX(Import.PLE,$K264,DV$16)&lt;=mediçao,BV264,0),0),PLE!$AA$28*BV264)</f>
        <v>0</v>
      </c>
      <c r="DW264" s="119">
        <f ca="1">IF($K264&lt;&gt;1,IF(ISNUMBER(INDEX(Import.PLE,$K264,DW$16)),IF(INDEX(Import.PLE,$K264,DW$16)&lt;=mediçao,BW264,0),0),PLE!$AA$28*BW264)</f>
        <v>0</v>
      </c>
      <c r="DX264" s="119">
        <f ca="1">IF($K264&lt;&gt;1,IF(ISNUMBER(INDEX(Import.PLE,$K264,DX$16)),IF(INDEX(Import.PLE,$K264,DX$16)&lt;=mediçao,BX264,0),0),PLE!$AA$28*BX264)</f>
        <v>0</v>
      </c>
      <c r="DY264" s="119">
        <f ca="1">IF($K264&lt;&gt;1,IF(ISNUMBER(INDEX(Import.PLE,$K264,DY$16)),IF(INDEX(Import.PLE,$K264,DY$16)&lt;=mediçao,BY264,0),0),PLE!$AA$28*BY264)</f>
        <v>0</v>
      </c>
      <c r="DZ264" s="119">
        <f ca="1">IF($K264&lt;&gt;1,IF(ISNUMBER(INDEX(Import.PLE,$K264,DZ$16)),IF(INDEX(Import.PLE,$K264,DZ$16)&lt;=mediçao,BZ264,0),0),PLE!$AA$28*BZ264)</f>
        <v>0</v>
      </c>
      <c r="EA264" s="119">
        <f ca="1">IF($K264&lt;&gt;1,IF(ISNUMBER(INDEX(Import.PLE,$K264,EA$16)),IF(INDEX(Import.PLE,$K264,EA$16)&lt;=mediçao,CA264,0),0),PLE!$AA$28*CA264)</f>
        <v>0</v>
      </c>
      <c r="EB264" s="119">
        <f ca="1">IF($K264&lt;&gt;1,IF(ISNUMBER(INDEX(Import.PLE,$K264,EB$16)),IF(INDEX(Import.PLE,$K264,EB$16)&lt;=mediçao,CB264,0),0),PLE!$AA$28*CB264)</f>
        <v>0</v>
      </c>
      <c r="EC264" s="119">
        <f ca="1">IF($K264&lt;&gt;1,IF(ISNUMBER(INDEX(Import.PLE,$K264,EC$16)),IF(INDEX(Import.PLE,$K264,EC$16)&lt;=mediçao,CC264,0),0),PLE!$AA$28*CC264)</f>
        <v>0</v>
      </c>
      <c r="ED264" s="119">
        <f ca="1">IF($K264&lt;&gt;1,IF(ISNUMBER(INDEX(Import.PLE,$K264,ED$16)),IF(INDEX(Import.PLE,$K264,ED$16)&lt;=mediçao,CD264,0),0),PLE!$AA$28*CD264)</f>
        <v>0</v>
      </c>
      <c r="EE264" s="119">
        <f ca="1">IF($K264&lt;&gt;1,IF(ISNUMBER(INDEX(Import.PLE,$K264,EE$16)),IF(INDEX(Import.PLE,$K264,EE$16)&lt;=mediçao,CE264,0),0),PLE!$AA$28*CE264)</f>
        <v>0</v>
      </c>
      <c r="EF264" s="119">
        <f ca="1">IF($K264&lt;&gt;1,IF(ISNUMBER(INDEX(Import.PLE,$K264,EF$16)),IF(INDEX(Import.PLE,$K264,EF$16)&lt;=mediçao,CF264,0),0),PLE!$AA$28*CF264)</f>
        <v>0</v>
      </c>
      <c r="EG264" s="119">
        <f ca="1">IF($K264&lt;&gt;1,IF(ISNUMBER(INDEX(Import.PLE,$K264,EG$16)),IF(INDEX(Import.PLE,$K264,EG$16)&lt;=mediçao,CG264,0),0),PLE!$AA$28*CG264)</f>
        <v>0</v>
      </c>
      <c r="EH264" s="119">
        <f ca="1">IF($K264&lt;&gt;1,IF(ISNUMBER(INDEX(Import.PLE,$K264,EH$16)),IF(INDEX(Import.PLE,$K264,EH$16)&lt;=mediçao,CH264,0),0),PLE!$AA$28*CH264)</f>
        <v>0</v>
      </c>
      <c r="EI264" s="119">
        <f ca="1">IF($K264&lt;&gt;1,IF(ISNUMBER(INDEX(Import.PLE,$K264,EI$16)),IF(INDEX(Import.PLE,$K264,EI$16)&lt;=mediçao,CI264,0),0),PLE!$AA$28*CI264)</f>
        <v>0</v>
      </c>
      <c r="EJ264" s="119">
        <f ca="1">IF($K264&lt;&gt;1,IF(ISNUMBER(INDEX(Import.PLE,$K264,EJ$16)),IF(INDEX(Import.PLE,$K264,EJ$16)&lt;=mediçao,CJ264,0),0),PLE!$AA$28*CJ264)</f>
        <v>0</v>
      </c>
      <c r="EK264" s="119">
        <f ca="1">IF($K264&lt;&gt;1,IF(ISNUMBER(INDEX(Import.PLE,$K264,EK$16)),IF(INDEX(Import.PLE,$K264,EK$16)&lt;=mediçao,CK264,0),0),PLE!$AA$28*CK264)</f>
        <v>0</v>
      </c>
      <c r="EL264" s="119">
        <f ca="1">IF($K264&lt;&gt;1,IF(ISNUMBER(INDEX(Import.PLE,$K264,EL$16)),IF(INDEX(Import.PLE,$K264,EL$16)&lt;=mediçao,CL264,0),0),PLE!$AA$28*CL264)</f>
        <v>0</v>
      </c>
      <c r="EM264" s="119">
        <f ca="1">IF($K264&lt;&gt;1,IF(ISNUMBER(INDEX(Import.PLE,$K264,EM$16)),IF(INDEX(Import.PLE,$K264,EM$16)&lt;=mediçao,CM264,0),0),PLE!$AA$28*CM264)</f>
        <v>0</v>
      </c>
      <c r="EN264" s="119">
        <f ca="1">IF($K264&lt;&gt;1,IF(ISNUMBER(INDEX(Import.PLE,$K264,EN$16)),IF(INDEX(Import.PLE,$K264,EN$16)&lt;=mediçao,CN264,0),0),PLE!$AA$28*CN264)</f>
        <v>0</v>
      </c>
      <c r="EO264" s="119">
        <f ca="1">IF($K264&lt;&gt;1,IF(ISNUMBER(INDEX(Import.PLE,$K264,EO$16)),IF(INDEX(Import.PLE,$K264,EO$16)&lt;=mediçao,CO264,0),0),PLE!$AA$28*CO264)</f>
        <v>0</v>
      </c>
      <c r="EP264" s="119">
        <f ca="1">IF($K264&lt;&gt;1,IF(ISNUMBER(INDEX(Import.PLE,$K264,EP$16)),IF(INDEX(Import.PLE,$K264,EP$16)&lt;=mediçao,CP264,0),0),PLE!$AA$28*CP264)</f>
        <v>0</v>
      </c>
      <c r="EQ264" s="119">
        <f ca="1">IF($K264&lt;&gt;1,IF(ISNUMBER(INDEX(Import.PLE,$K264,EQ$16)),IF(INDEX(Import.PLE,$K264,EQ$16)&lt;=mediçao,CQ264,0),0),PLE!$AA$28*CQ264)</f>
        <v>0</v>
      </c>
      <c r="ER264" s="119">
        <f ca="1">IF($K264&lt;&gt;1,IF(ISNUMBER(INDEX(Import.PLE,$K264,ER$16)),IF(INDEX(Import.PLE,$K264,ER$16)&lt;=mediçao,CR264,0),0),PLE!$AA$28*CR264)</f>
        <v>0</v>
      </c>
      <c r="ES264" s="119">
        <f ca="1">IF($K264&lt;&gt;1,IF(ISNUMBER(INDEX(Import.PLE,$K264,ES$16)),IF(INDEX(Import.PLE,$K264,ES$16)&lt;=mediçao,CS264,0),0),PLE!$AA$28*CS264)</f>
        <v>0</v>
      </c>
      <c r="ET264" s="119">
        <f ca="1">IF($K264&lt;&gt;1,IF(ISNUMBER(INDEX(Import.PLE,$K264,ET$16)),IF(INDEX(Import.PLE,$K264,ET$16)&lt;=mediçao,CT264,0),0),PLE!$AA$28*CT264)</f>
        <v>0</v>
      </c>
      <c r="EU264" s="119">
        <f ca="1">IF($K264&lt;&gt;1,IF(ISNUMBER(INDEX(Import.PLE,$K264,EU$16)),IF(INDEX(Import.PLE,$K264,EU$16)&lt;=mediçao,CU264,0),0),PLE!$AA$28*CU264)</f>
        <v>0</v>
      </c>
      <c r="EV264" s="119">
        <f ca="1">IF($K264&lt;&gt;1,IF(ISNUMBER(INDEX(Import.PLE,$K264,EV$16)),IF(INDEX(Import.PLE,$K264,EV$16)&lt;=mediçao,CV264,0),0),PLE!$AA$28*CV264)</f>
        <v>0</v>
      </c>
      <c r="EW264" s="119">
        <f ca="1">IF($K264&lt;&gt;1,IF(ISNUMBER(INDEX(Import.PLE,$K264,EW$16)),IF(INDEX(Import.PLE,$K264,EW$16)&lt;=mediçao,CW264,0),0),PLE!$AA$28*CW264)</f>
        <v>0</v>
      </c>
      <c r="EX264" s="119">
        <f ca="1">IF($K264&lt;&gt;1,IF(ISNUMBER(INDEX(Import.PLE,$K264,EX$16)),IF(INDEX(Import.PLE,$K264,EX$16)&lt;=mediçao,CX264,0),0),PLE!$AA$28*CX264)</f>
        <v>0</v>
      </c>
      <c r="EY264" s="119">
        <f ca="1">IF($K264&lt;&gt;1,IF(ISNUMBER(INDEX(Import.PLE,$K264,EY$16)),IF(INDEX(Import.PLE,$K264,EY$16)&lt;=mediçao,CY264,0),0),PLE!$AA$28*CY264)</f>
        <v>0</v>
      </c>
      <c r="EZ264" s="119">
        <f ca="1">IF($K264&lt;&gt;1,IF(ISNUMBER(INDEX(Import.PLE,$K264,EZ$16)),IF(INDEX(Import.PLE,$K264,EZ$16)&lt;=mediçao,CZ264,0),0),PLE!$AA$28*CZ264)</f>
        <v>0</v>
      </c>
      <c r="FA264" s="119">
        <f ca="1">IF($K264&lt;&gt;1,IF(ISNUMBER(INDEX(Import.PLE,$K264,FA$16)),IF(INDEX(Import.PLE,$K264,FA$16)&lt;=mediçao,DA264,0),0),PLE!$AA$28*DA264)</f>
        <v>0</v>
      </c>
      <c r="FB264" s="119">
        <f ca="1">IF($K264&lt;&gt;1,IF(ISNUMBER(INDEX(Import.PLE,$K264,FB$16)),IF(INDEX(Import.PLE,$K264,FB$16)&lt;=mediçao,DB264,0),0),PLE!$AA$28*DB264)</f>
        <v>0</v>
      </c>
      <c r="FC264" s="119">
        <f ca="1">IF($K264&lt;&gt;1,IF(ISNUMBER(INDEX(Import.PLE,$K264,FC$16)),IF(INDEX(Import.PLE,$K264,FC$16)&lt;=mediçao,DC264,0),0),PLE!$AA$28*DC264)</f>
        <v>0</v>
      </c>
      <c r="FD264" s="119">
        <f ca="1">IF($K264&lt;&gt;1,IF(ISNUMBER(INDEX(Import.PLE,$K264,FD$16)),IF(INDEX(Import.PLE,$K264,FD$16)&lt;=mediçao,DD264,0),0),PLE!$AA$28*DD264)</f>
        <v>0</v>
      </c>
      <c r="FE264" s="119">
        <f ca="1">IF($K264&lt;&gt;1,IF(ISNUMBER(INDEX(Import.PLE,$K264,FE$16)),IF(INDEX(Import.PLE,$K264,FE$16)&lt;=mediçao,DE264,0),0),PLE!$AA$28*DE264)</f>
        <v>0</v>
      </c>
      <c r="FF264" s="119">
        <f ca="1">IF($K264&lt;&gt;1,IF(ISNUMBER(INDEX(Import.PLE,$K264,FF$16)),IF(INDEX(Import.PLE,$K264,FF$16)&lt;=mediçao,DF264,0),0),PLE!$AA$28*DF264)</f>
        <v>0</v>
      </c>
      <c r="FG264" s="119">
        <f ca="1">IF($K264&lt;&gt;1,IF(ISNUMBER(INDEX(Import.PLE,$K264,FG$16)),IF(INDEX(Import.PLE,$K264,FG$16)&lt;=mediçao,DG264,0),0),PLE!$AA$28*DG264)</f>
        <v>0</v>
      </c>
      <c r="FH264" s="119">
        <f ca="1">IF($K264&lt;&gt;1,IF(ISNUMBER(INDEX(Import.PLE,$K264,FH$16)),IF(INDEX(Import.PLE,$K264,FH$16)&lt;=mediçao,DH264,0),0),PLE!$AA$28*DH264)</f>
        <v>0</v>
      </c>
      <c r="FI264" s="119">
        <f ca="1">IF($K264&lt;&gt;1,IF(ISNUMBER(INDEX(Import.PLE,$K264,FI$16)),IF(INDEX(Import.PLE,$K264,FI$16)&lt;=mediçao,DI264,0),0),PLE!$AA$28*DI264)</f>
        <v>0</v>
      </c>
      <c r="FJ264" s="119">
        <f ca="1">IF($K264&lt;&gt;1,IF(ISNUMBER(INDEX(Import.PLE,$K264,FJ$16)),IF(INDEX(Import.PLE,$K264,FJ$16)&lt;=mediçao,DJ264,0),0),PLE!$AA$28*DJ264)</f>
        <v>0</v>
      </c>
    </row>
    <row r="265" spans="2:166" s="88" customFormat="1" ht="11.25" customHeight="1" x14ac:dyDescent="0.35">
      <c r="B265" s="118">
        <f t="shared" ca="1" si="3"/>
        <v>248</v>
      </c>
      <c r="C265" s="83" t="str">
        <f t="shared" si="62"/>
        <v>Serviço</v>
      </c>
      <c r="D265" s="138" t="s">
        <v>641</v>
      </c>
      <c r="E265" s="139" t="s">
        <v>642</v>
      </c>
      <c r="F265" s="137" t="s">
        <v>201</v>
      </c>
      <c r="G265" s="174">
        <f t="shared" si="117"/>
        <v>118.96</v>
      </c>
      <c r="H265" s="175">
        <f t="shared" si="64"/>
        <v>69.219989912575656</v>
      </c>
      <c r="I265" s="176">
        <v>8234.41</v>
      </c>
      <c r="J265" s="86"/>
      <c r="K265" s="168">
        <f>deactivatedados.form1</f>
        <v>30</v>
      </c>
      <c r="L265" s="167" t="s">
        <v>730</v>
      </c>
      <c r="M265" s="87"/>
      <c r="N265" s="181">
        <v>118.96</v>
      </c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  <c r="AA265" s="181"/>
      <c r="AB265" s="181"/>
      <c r="AC265" s="181"/>
      <c r="AD265" s="181"/>
      <c r="AE265" s="181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181"/>
      <c r="AT265" s="181"/>
      <c r="AU265" s="181"/>
      <c r="AV265" s="181"/>
      <c r="AW265" s="181"/>
      <c r="AX265" s="181"/>
      <c r="AY265" s="181"/>
      <c r="AZ265" s="181"/>
      <c r="BA265" s="181"/>
      <c r="BB265" s="181"/>
      <c r="BC265" s="181"/>
      <c r="BD265" s="181"/>
      <c r="BE265" s="181"/>
      <c r="BF265" s="181"/>
      <c r="BG265" s="181"/>
      <c r="BH265" s="181"/>
      <c r="BI265" s="181"/>
      <c r="BJ265" s="181"/>
      <c r="BK265" s="181"/>
      <c r="BM265" s="119">
        <f t="shared" ca="1" si="65"/>
        <v>8234.41</v>
      </c>
      <c r="BN265" s="119">
        <f t="shared" si="66"/>
        <v>0</v>
      </c>
      <c r="BO265" s="119">
        <f t="shared" si="67"/>
        <v>0</v>
      </c>
      <c r="BP265" s="119">
        <f t="shared" si="68"/>
        <v>0</v>
      </c>
      <c r="BQ265" s="119">
        <f t="shared" si="69"/>
        <v>0</v>
      </c>
      <c r="BR265" s="119">
        <f t="shared" si="70"/>
        <v>0</v>
      </c>
      <c r="BS265" s="119">
        <f t="shared" si="71"/>
        <v>0</v>
      </c>
      <c r="BT265" s="119">
        <f t="shared" si="72"/>
        <v>0</v>
      </c>
      <c r="BU265" s="119">
        <f t="shared" si="73"/>
        <v>0</v>
      </c>
      <c r="BV265" s="119">
        <f t="shared" si="74"/>
        <v>0</v>
      </c>
      <c r="BW265" s="119">
        <f t="shared" si="75"/>
        <v>0</v>
      </c>
      <c r="BX265" s="119">
        <f t="shared" si="76"/>
        <v>0</v>
      </c>
      <c r="BY265" s="119">
        <f t="shared" si="77"/>
        <v>0</v>
      </c>
      <c r="BZ265" s="119">
        <f t="shared" si="78"/>
        <v>0</v>
      </c>
      <c r="CA265" s="119">
        <f t="shared" si="79"/>
        <v>0</v>
      </c>
      <c r="CB265" s="119">
        <f t="shared" si="80"/>
        <v>0</v>
      </c>
      <c r="CC265" s="119">
        <f t="shared" si="81"/>
        <v>0</v>
      </c>
      <c r="CD265" s="119">
        <f t="shared" si="82"/>
        <v>0</v>
      </c>
      <c r="CE265" s="119">
        <f t="shared" si="83"/>
        <v>0</v>
      </c>
      <c r="CF265" s="119">
        <f t="shared" si="84"/>
        <v>0</v>
      </c>
      <c r="CG265" s="119">
        <f t="shared" si="85"/>
        <v>0</v>
      </c>
      <c r="CH265" s="119">
        <f t="shared" si="86"/>
        <v>0</v>
      </c>
      <c r="CI265" s="119">
        <f t="shared" si="87"/>
        <v>0</v>
      </c>
      <c r="CJ265" s="119">
        <f t="shared" si="88"/>
        <v>0</v>
      </c>
      <c r="CK265" s="119">
        <f t="shared" si="89"/>
        <v>0</v>
      </c>
      <c r="CL265" s="119">
        <f t="shared" si="90"/>
        <v>0</v>
      </c>
      <c r="CM265" s="119">
        <f t="shared" si="91"/>
        <v>0</v>
      </c>
      <c r="CN265" s="119">
        <f t="shared" si="92"/>
        <v>0</v>
      </c>
      <c r="CO265" s="119">
        <f t="shared" si="93"/>
        <v>0</v>
      </c>
      <c r="CP265" s="119">
        <f t="shared" si="94"/>
        <v>0</v>
      </c>
      <c r="CQ265" s="119">
        <f t="shared" si="95"/>
        <v>0</v>
      </c>
      <c r="CR265" s="119">
        <f t="shared" si="96"/>
        <v>0</v>
      </c>
      <c r="CS265" s="119">
        <f t="shared" si="97"/>
        <v>0</v>
      </c>
      <c r="CT265" s="119">
        <f t="shared" si="98"/>
        <v>0</v>
      </c>
      <c r="CU265" s="119">
        <f t="shared" si="99"/>
        <v>0</v>
      </c>
      <c r="CV265" s="119">
        <f t="shared" si="100"/>
        <v>0</v>
      </c>
      <c r="CW265" s="119">
        <f t="shared" si="101"/>
        <v>0</v>
      </c>
      <c r="CX265" s="119">
        <f t="shared" si="102"/>
        <v>0</v>
      </c>
      <c r="CY265" s="119">
        <f t="shared" si="103"/>
        <v>0</v>
      </c>
      <c r="CZ265" s="119">
        <f t="shared" si="104"/>
        <v>0</v>
      </c>
      <c r="DA265" s="119">
        <f t="shared" si="105"/>
        <v>0</v>
      </c>
      <c r="DB265" s="119">
        <f t="shared" si="106"/>
        <v>0</v>
      </c>
      <c r="DC265" s="119">
        <f t="shared" si="107"/>
        <v>0</v>
      </c>
      <c r="DD265" s="119">
        <f t="shared" si="108"/>
        <v>0</v>
      </c>
      <c r="DE265" s="119">
        <f t="shared" si="109"/>
        <v>0</v>
      </c>
      <c r="DF265" s="119">
        <f t="shared" si="110"/>
        <v>0</v>
      </c>
      <c r="DG265" s="119">
        <f t="shared" si="111"/>
        <v>0</v>
      </c>
      <c r="DH265" s="119">
        <f t="shared" si="112"/>
        <v>0</v>
      </c>
      <c r="DI265" s="119">
        <f t="shared" si="113"/>
        <v>0</v>
      </c>
      <c r="DJ265" s="119">
        <f t="shared" si="114"/>
        <v>0</v>
      </c>
      <c r="DK265" s="126" t="str">
        <f t="shared" si="115"/>
        <v>3</v>
      </c>
      <c r="DL265" s="126">
        <f t="shared" ca="1" si="116"/>
        <v>0</v>
      </c>
      <c r="DM265" s="119">
        <f ca="1">IF($K265&lt;&gt;1,IF(ISNUMBER(INDEX(Import.PLE,$K265,DM$16)),IF(INDEX(Import.PLE,$K265,DM$16)&lt;=mediçao,BM265,0),0),PLE!$AA$28*BM265)</f>
        <v>0</v>
      </c>
      <c r="DN265" s="119">
        <f ca="1">IF($K265&lt;&gt;1,IF(ISNUMBER(INDEX(Import.PLE,$K265,DN$16)),IF(INDEX(Import.PLE,$K265,DN$16)&lt;=mediçao,BN265,0),0),PLE!$AA$28*BN265)</f>
        <v>0</v>
      </c>
      <c r="DO265" s="119">
        <f ca="1">IF($K265&lt;&gt;1,IF(ISNUMBER(INDEX(Import.PLE,$K265,DO$16)),IF(INDEX(Import.PLE,$K265,DO$16)&lt;=mediçao,BO265,0),0),PLE!$AA$28*BO265)</f>
        <v>0</v>
      </c>
      <c r="DP265" s="119">
        <f ca="1">IF($K265&lt;&gt;1,IF(ISNUMBER(INDEX(Import.PLE,$K265,DP$16)),IF(INDEX(Import.PLE,$K265,DP$16)&lt;=mediçao,BP265,0),0),PLE!$AA$28*BP265)</f>
        <v>0</v>
      </c>
      <c r="DQ265" s="119">
        <f ca="1">IF($K265&lt;&gt;1,IF(ISNUMBER(INDEX(Import.PLE,$K265,DQ$16)),IF(INDEX(Import.PLE,$K265,DQ$16)&lt;=mediçao,BQ265,0),0),PLE!$AA$28*BQ265)</f>
        <v>0</v>
      </c>
      <c r="DR265" s="119">
        <f ca="1">IF($K265&lt;&gt;1,IF(ISNUMBER(INDEX(Import.PLE,$K265,DR$16)),IF(INDEX(Import.PLE,$K265,DR$16)&lt;=mediçao,BR265,0),0),PLE!$AA$28*BR265)</f>
        <v>0</v>
      </c>
      <c r="DS265" s="119">
        <f ca="1">IF($K265&lt;&gt;1,IF(ISNUMBER(INDEX(Import.PLE,$K265,DS$16)),IF(INDEX(Import.PLE,$K265,DS$16)&lt;=mediçao,BS265,0),0),PLE!$AA$28*BS265)</f>
        <v>0</v>
      </c>
      <c r="DT265" s="119">
        <f ca="1">IF($K265&lt;&gt;1,IF(ISNUMBER(INDEX(Import.PLE,$K265,DT$16)),IF(INDEX(Import.PLE,$K265,DT$16)&lt;=mediçao,BT265,0),0),PLE!$AA$28*BT265)</f>
        <v>0</v>
      </c>
      <c r="DU265" s="119">
        <f ca="1">IF($K265&lt;&gt;1,IF(ISNUMBER(INDEX(Import.PLE,$K265,DU$16)),IF(INDEX(Import.PLE,$K265,DU$16)&lt;=mediçao,BU265,0),0),PLE!$AA$28*BU265)</f>
        <v>0</v>
      </c>
      <c r="DV265" s="119">
        <f ca="1">IF($K265&lt;&gt;1,IF(ISNUMBER(INDEX(Import.PLE,$K265,DV$16)),IF(INDEX(Import.PLE,$K265,DV$16)&lt;=mediçao,BV265,0),0),PLE!$AA$28*BV265)</f>
        <v>0</v>
      </c>
      <c r="DW265" s="119">
        <f ca="1">IF($K265&lt;&gt;1,IF(ISNUMBER(INDEX(Import.PLE,$K265,DW$16)),IF(INDEX(Import.PLE,$K265,DW$16)&lt;=mediçao,BW265,0),0),PLE!$AA$28*BW265)</f>
        <v>0</v>
      </c>
      <c r="DX265" s="119">
        <f ca="1">IF($K265&lt;&gt;1,IF(ISNUMBER(INDEX(Import.PLE,$K265,DX$16)),IF(INDEX(Import.PLE,$K265,DX$16)&lt;=mediçao,BX265,0),0),PLE!$AA$28*BX265)</f>
        <v>0</v>
      </c>
      <c r="DY265" s="119">
        <f ca="1">IF($K265&lt;&gt;1,IF(ISNUMBER(INDEX(Import.PLE,$K265,DY$16)),IF(INDEX(Import.PLE,$K265,DY$16)&lt;=mediçao,BY265,0),0),PLE!$AA$28*BY265)</f>
        <v>0</v>
      </c>
      <c r="DZ265" s="119">
        <f ca="1">IF($K265&lt;&gt;1,IF(ISNUMBER(INDEX(Import.PLE,$K265,DZ$16)),IF(INDEX(Import.PLE,$K265,DZ$16)&lt;=mediçao,BZ265,0),0),PLE!$AA$28*BZ265)</f>
        <v>0</v>
      </c>
      <c r="EA265" s="119">
        <f ca="1">IF($K265&lt;&gt;1,IF(ISNUMBER(INDEX(Import.PLE,$K265,EA$16)),IF(INDEX(Import.PLE,$K265,EA$16)&lt;=mediçao,CA265,0),0),PLE!$AA$28*CA265)</f>
        <v>0</v>
      </c>
      <c r="EB265" s="119">
        <f ca="1">IF($K265&lt;&gt;1,IF(ISNUMBER(INDEX(Import.PLE,$K265,EB$16)),IF(INDEX(Import.PLE,$K265,EB$16)&lt;=mediçao,CB265,0),0),PLE!$AA$28*CB265)</f>
        <v>0</v>
      </c>
      <c r="EC265" s="119">
        <f ca="1">IF($K265&lt;&gt;1,IF(ISNUMBER(INDEX(Import.PLE,$K265,EC$16)),IF(INDEX(Import.PLE,$K265,EC$16)&lt;=mediçao,CC265,0),0),PLE!$AA$28*CC265)</f>
        <v>0</v>
      </c>
      <c r="ED265" s="119">
        <f ca="1">IF($K265&lt;&gt;1,IF(ISNUMBER(INDEX(Import.PLE,$K265,ED$16)),IF(INDEX(Import.PLE,$K265,ED$16)&lt;=mediçao,CD265,0),0),PLE!$AA$28*CD265)</f>
        <v>0</v>
      </c>
      <c r="EE265" s="119">
        <f ca="1">IF($K265&lt;&gt;1,IF(ISNUMBER(INDEX(Import.PLE,$K265,EE$16)),IF(INDEX(Import.PLE,$K265,EE$16)&lt;=mediçao,CE265,0),0),PLE!$AA$28*CE265)</f>
        <v>0</v>
      </c>
      <c r="EF265" s="119">
        <f ca="1">IF($K265&lt;&gt;1,IF(ISNUMBER(INDEX(Import.PLE,$K265,EF$16)),IF(INDEX(Import.PLE,$K265,EF$16)&lt;=mediçao,CF265,0),0),PLE!$AA$28*CF265)</f>
        <v>0</v>
      </c>
      <c r="EG265" s="119">
        <f ca="1">IF($K265&lt;&gt;1,IF(ISNUMBER(INDEX(Import.PLE,$K265,EG$16)),IF(INDEX(Import.PLE,$K265,EG$16)&lt;=mediçao,CG265,0),0),PLE!$AA$28*CG265)</f>
        <v>0</v>
      </c>
      <c r="EH265" s="119">
        <f ca="1">IF($K265&lt;&gt;1,IF(ISNUMBER(INDEX(Import.PLE,$K265,EH$16)),IF(INDEX(Import.PLE,$K265,EH$16)&lt;=mediçao,CH265,0),0),PLE!$AA$28*CH265)</f>
        <v>0</v>
      </c>
      <c r="EI265" s="119">
        <f ca="1">IF($K265&lt;&gt;1,IF(ISNUMBER(INDEX(Import.PLE,$K265,EI$16)),IF(INDEX(Import.PLE,$K265,EI$16)&lt;=mediçao,CI265,0),0),PLE!$AA$28*CI265)</f>
        <v>0</v>
      </c>
      <c r="EJ265" s="119">
        <f ca="1">IF($K265&lt;&gt;1,IF(ISNUMBER(INDEX(Import.PLE,$K265,EJ$16)),IF(INDEX(Import.PLE,$K265,EJ$16)&lt;=mediçao,CJ265,0),0),PLE!$AA$28*CJ265)</f>
        <v>0</v>
      </c>
      <c r="EK265" s="119">
        <f ca="1">IF($K265&lt;&gt;1,IF(ISNUMBER(INDEX(Import.PLE,$K265,EK$16)),IF(INDEX(Import.PLE,$K265,EK$16)&lt;=mediçao,CK265,0),0),PLE!$AA$28*CK265)</f>
        <v>0</v>
      </c>
      <c r="EL265" s="119">
        <f ca="1">IF($K265&lt;&gt;1,IF(ISNUMBER(INDEX(Import.PLE,$K265,EL$16)),IF(INDEX(Import.PLE,$K265,EL$16)&lt;=mediçao,CL265,0),0),PLE!$AA$28*CL265)</f>
        <v>0</v>
      </c>
      <c r="EM265" s="119">
        <f ca="1">IF($K265&lt;&gt;1,IF(ISNUMBER(INDEX(Import.PLE,$K265,EM$16)),IF(INDEX(Import.PLE,$K265,EM$16)&lt;=mediçao,CM265,0),0),PLE!$AA$28*CM265)</f>
        <v>0</v>
      </c>
      <c r="EN265" s="119">
        <f ca="1">IF($K265&lt;&gt;1,IF(ISNUMBER(INDEX(Import.PLE,$K265,EN$16)),IF(INDEX(Import.PLE,$K265,EN$16)&lt;=mediçao,CN265,0),0),PLE!$AA$28*CN265)</f>
        <v>0</v>
      </c>
      <c r="EO265" s="119">
        <f ca="1">IF($K265&lt;&gt;1,IF(ISNUMBER(INDEX(Import.PLE,$K265,EO$16)),IF(INDEX(Import.PLE,$K265,EO$16)&lt;=mediçao,CO265,0),0),PLE!$AA$28*CO265)</f>
        <v>0</v>
      </c>
      <c r="EP265" s="119">
        <f ca="1">IF($K265&lt;&gt;1,IF(ISNUMBER(INDEX(Import.PLE,$K265,EP$16)),IF(INDEX(Import.PLE,$K265,EP$16)&lt;=mediçao,CP265,0),0),PLE!$AA$28*CP265)</f>
        <v>0</v>
      </c>
      <c r="EQ265" s="119">
        <f ca="1">IF($K265&lt;&gt;1,IF(ISNUMBER(INDEX(Import.PLE,$K265,EQ$16)),IF(INDEX(Import.PLE,$K265,EQ$16)&lt;=mediçao,CQ265,0),0),PLE!$AA$28*CQ265)</f>
        <v>0</v>
      </c>
      <c r="ER265" s="119">
        <f ca="1">IF($K265&lt;&gt;1,IF(ISNUMBER(INDEX(Import.PLE,$K265,ER$16)),IF(INDEX(Import.PLE,$K265,ER$16)&lt;=mediçao,CR265,0),0),PLE!$AA$28*CR265)</f>
        <v>0</v>
      </c>
      <c r="ES265" s="119">
        <f ca="1">IF($K265&lt;&gt;1,IF(ISNUMBER(INDEX(Import.PLE,$K265,ES$16)),IF(INDEX(Import.PLE,$K265,ES$16)&lt;=mediçao,CS265,0),0),PLE!$AA$28*CS265)</f>
        <v>0</v>
      </c>
      <c r="ET265" s="119">
        <f ca="1">IF($K265&lt;&gt;1,IF(ISNUMBER(INDEX(Import.PLE,$K265,ET$16)),IF(INDEX(Import.PLE,$K265,ET$16)&lt;=mediçao,CT265,0),0),PLE!$AA$28*CT265)</f>
        <v>0</v>
      </c>
      <c r="EU265" s="119">
        <f ca="1">IF($K265&lt;&gt;1,IF(ISNUMBER(INDEX(Import.PLE,$K265,EU$16)),IF(INDEX(Import.PLE,$K265,EU$16)&lt;=mediçao,CU265,0),0),PLE!$AA$28*CU265)</f>
        <v>0</v>
      </c>
      <c r="EV265" s="119">
        <f ca="1">IF($K265&lt;&gt;1,IF(ISNUMBER(INDEX(Import.PLE,$K265,EV$16)),IF(INDEX(Import.PLE,$K265,EV$16)&lt;=mediçao,CV265,0),0),PLE!$AA$28*CV265)</f>
        <v>0</v>
      </c>
      <c r="EW265" s="119">
        <f ca="1">IF($K265&lt;&gt;1,IF(ISNUMBER(INDEX(Import.PLE,$K265,EW$16)),IF(INDEX(Import.PLE,$K265,EW$16)&lt;=mediçao,CW265,0),0),PLE!$AA$28*CW265)</f>
        <v>0</v>
      </c>
      <c r="EX265" s="119">
        <f ca="1">IF($K265&lt;&gt;1,IF(ISNUMBER(INDEX(Import.PLE,$K265,EX$16)),IF(INDEX(Import.PLE,$K265,EX$16)&lt;=mediçao,CX265,0),0),PLE!$AA$28*CX265)</f>
        <v>0</v>
      </c>
      <c r="EY265" s="119">
        <f ca="1">IF($K265&lt;&gt;1,IF(ISNUMBER(INDEX(Import.PLE,$K265,EY$16)),IF(INDEX(Import.PLE,$K265,EY$16)&lt;=mediçao,CY265,0),0),PLE!$AA$28*CY265)</f>
        <v>0</v>
      </c>
      <c r="EZ265" s="119">
        <f ca="1">IF($K265&lt;&gt;1,IF(ISNUMBER(INDEX(Import.PLE,$K265,EZ$16)),IF(INDEX(Import.PLE,$K265,EZ$16)&lt;=mediçao,CZ265,0),0),PLE!$AA$28*CZ265)</f>
        <v>0</v>
      </c>
      <c r="FA265" s="119">
        <f ca="1">IF($K265&lt;&gt;1,IF(ISNUMBER(INDEX(Import.PLE,$K265,FA$16)),IF(INDEX(Import.PLE,$K265,FA$16)&lt;=mediçao,DA265,0),0),PLE!$AA$28*DA265)</f>
        <v>0</v>
      </c>
      <c r="FB265" s="119">
        <f ca="1">IF($K265&lt;&gt;1,IF(ISNUMBER(INDEX(Import.PLE,$K265,FB$16)),IF(INDEX(Import.PLE,$K265,FB$16)&lt;=mediçao,DB265,0),0),PLE!$AA$28*DB265)</f>
        <v>0</v>
      </c>
      <c r="FC265" s="119">
        <f ca="1">IF($K265&lt;&gt;1,IF(ISNUMBER(INDEX(Import.PLE,$K265,FC$16)),IF(INDEX(Import.PLE,$K265,FC$16)&lt;=mediçao,DC265,0),0),PLE!$AA$28*DC265)</f>
        <v>0</v>
      </c>
      <c r="FD265" s="119">
        <f ca="1">IF($K265&lt;&gt;1,IF(ISNUMBER(INDEX(Import.PLE,$K265,FD$16)),IF(INDEX(Import.PLE,$K265,FD$16)&lt;=mediçao,DD265,0),0),PLE!$AA$28*DD265)</f>
        <v>0</v>
      </c>
      <c r="FE265" s="119">
        <f ca="1">IF($K265&lt;&gt;1,IF(ISNUMBER(INDEX(Import.PLE,$K265,FE$16)),IF(INDEX(Import.PLE,$K265,FE$16)&lt;=mediçao,DE265,0),0),PLE!$AA$28*DE265)</f>
        <v>0</v>
      </c>
      <c r="FF265" s="119">
        <f ca="1">IF($K265&lt;&gt;1,IF(ISNUMBER(INDEX(Import.PLE,$K265,FF$16)),IF(INDEX(Import.PLE,$K265,FF$16)&lt;=mediçao,DF265,0),0),PLE!$AA$28*DF265)</f>
        <v>0</v>
      </c>
      <c r="FG265" s="119">
        <f ca="1">IF($K265&lt;&gt;1,IF(ISNUMBER(INDEX(Import.PLE,$K265,FG$16)),IF(INDEX(Import.PLE,$K265,FG$16)&lt;=mediçao,DG265,0),0),PLE!$AA$28*DG265)</f>
        <v>0</v>
      </c>
      <c r="FH265" s="119">
        <f ca="1">IF($K265&lt;&gt;1,IF(ISNUMBER(INDEX(Import.PLE,$K265,FH$16)),IF(INDEX(Import.PLE,$K265,FH$16)&lt;=mediçao,DH265,0),0),PLE!$AA$28*DH265)</f>
        <v>0</v>
      </c>
      <c r="FI265" s="119">
        <f ca="1">IF($K265&lt;&gt;1,IF(ISNUMBER(INDEX(Import.PLE,$K265,FI$16)),IF(INDEX(Import.PLE,$K265,FI$16)&lt;=mediçao,DI265,0),0),PLE!$AA$28*DI265)</f>
        <v>0</v>
      </c>
      <c r="FJ265" s="119">
        <f ca="1">IF($K265&lt;&gt;1,IF(ISNUMBER(INDEX(Import.PLE,$K265,FJ$16)),IF(INDEX(Import.PLE,$K265,FJ$16)&lt;=mediçao,DJ265,0),0),PLE!$AA$28*DJ265)</f>
        <v>0</v>
      </c>
    </row>
    <row r="266" spans="2:166" s="88" customFormat="1" ht="10.5" x14ac:dyDescent="0.35">
      <c r="B266" s="118">
        <f t="shared" ca="1" si="3"/>
        <v>249</v>
      </c>
      <c r="C266" s="83" t="str">
        <f t="shared" si="62"/>
        <v>Nível</v>
      </c>
      <c r="D266" s="138" t="s">
        <v>643</v>
      </c>
      <c r="E266" s="139" t="s">
        <v>644</v>
      </c>
      <c r="F266" s="137"/>
      <c r="G266" s="174" t="str">
        <f t="shared" si="117"/>
        <v/>
      </c>
      <c r="H266" s="175" t="str">
        <f t="shared" si="64"/>
        <v/>
      </c>
      <c r="I266" s="176">
        <v>10879.63</v>
      </c>
      <c r="J266" s="86"/>
      <c r="K266" s="168" t="str">
        <f>deactivatedados.form1</f>
        <v/>
      </c>
      <c r="L266" s="167"/>
      <c r="M266" s="87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1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181"/>
      <c r="AT266" s="181"/>
      <c r="AU266" s="181"/>
      <c r="AV266" s="181"/>
      <c r="AW266" s="181"/>
      <c r="AX266" s="181"/>
      <c r="AY266" s="181"/>
      <c r="AZ266" s="181"/>
      <c r="BA266" s="181"/>
      <c r="BB266" s="181"/>
      <c r="BC266" s="181"/>
      <c r="BD266" s="181"/>
      <c r="BE266" s="181"/>
      <c r="BF266" s="181"/>
      <c r="BG266" s="181"/>
      <c r="BH266" s="181"/>
      <c r="BI266" s="181"/>
      <c r="BJ266" s="181"/>
      <c r="BK266" s="181"/>
      <c r="BM266" s="119">
        <f t="shared" si="65"/>
        <v>0</v>
      </c>
      <c r="BN266" s="119">
        <f t="shared" si="66"/>
        <v>0</v>
      </c>
      <c r="BO266" s="119">
        <f t="shared" si="67"/>
        <v>0</v>
      </c>
      <c r="BP266" s="119">
        <f t="shared" si="68"/>
        <v>0</v>
      </c>
      <c r="BQ266" s="119">
        <f t="shared" si="69"/>
        <v>0</v>
      </c>
      <c r="BR266" s="119">
        <f t="shared" si="70"/>
        <v>0</v>
      </c>
      <c r="BS266" s="119">
        <f t="shared" si="71"/>
        <v>0</v>
      </c>
      <c r="BT266" s="119">
        <f t="shared" si="72"/>
        <v>0</v>
      </c>
      <c r="BU266" s="119">
        <f t="shared" si="73"/>
        <v>0</v>
      </c>
      <c r="BV266" s="119">
        <f t="shared" si="74"/>
        <v>0</v>
      </c>
      <c r="BW266" s="119">
        <f t="shared" si="75"/>
        <v>0</v>
      </c>
      <c r="BX266" s="119">
        <f t="shared" si="76"/>
        <v>0</v>
      </c>
      <c r="BY266" s="119">
        <f t="shared" si="77"/>
        <v>0</v>
      </c>
      <c r="BZ266" s="119">
        <f t="shared" si="78"/>
        <v>0</v>
      </c>
      <c r="CA266" s="119">
        <f t="shared" si="79"/>
        <v>0</v>
      </c>
      <c r="CB266" s="119">
        <f t="shared" si="80"/>
        <v>0</v>
      </c>
      <c r="CC266" s="119">
        <f t="shared" si="81"/>
        <v>0</v>
      </c>
      <c r="CD266" s="119">
        <f t="shared" si="82"/>
        <v>0</v>
      </c>
      <c r="CE266" s="119">
        <f t="shared" si="83"/>
        <v>0</v>
      </c>
      <c r="CF266" s="119">
        <f t="shared" si="84"/>
        <v>0</v>
      </c>
      <c r="CG266" s="119">
        <f t="shared" si="85"/>
        <v>0</v>
      </c>
      <c r="CH266" s="119">
        <f t="shared" si="86"/>
        <v>0</v>
      </c>
      <c r="CI266" s="119">
        <f t="shared" si="87"/>
        <v>0</v>
      </c>
      <c r="CJ266" s="119">
        <f t="shared" si="88"/>
        <v>0</v>
      </c>
      <c r="CK266" s="119">
        <f t="shared" si="89"/>
        <v>0</v>
      </c>
      <c r="CL266" s="119">
        <f t="shared" si="90"/>
        <v>0</v>
      </c>
      <c r="CM266" s="119">
        <f t="shared" si="91"/>
        <v>0</v>
      </c>
      <c r="CN266" s="119">
        <f t="shared" si="92"/>
        <v>0</v>
      </c>
      <c r="CO266" s="119">
        <f t="shared" si="93"/>
        <v>0</v>
      </c>
      <c r="CP266" s="119">
        <f t="shared" si="94"/>
        <v>0</v>
      </c>
      <c r="CQ266" s="119">
        <f t="shared" si="95"/>
        <v>0</v>
      </c>
      <c r="CR266" s="119">
        <f t="shared" si="96"/>
        <v>0</v>
      </c>
      <c r="CS266" s="119">
        <f t="shared" si="97"/>
        <v>0</v>
      </c>
      <c r="CT266" s="119">
        <f t="shared" si="98"/>
        <v>0</v>
      </c>
      <c r="CU266" s="119">
        <f t="shared" si="99"/>
        <v>0</v>
      </c>
      <c r="CV266" s="119">
        <f t="shared" si="100"/>
        <v>0</v>
      </c>
      <c r="CW266" s="119">
        <f t="shared" si="101"/>
        <v>0</v>
      </c>
      <c r="CX266" s="119">
        <f t="shared" si="102"/>
        <v>0</v>
      </c>
      <c r="CY266" s="119">
        <f t="shared" si="103"/>
        <v>0</v>
      </c>
      <c r="CZ266" s="119">
        <f t="shared" si="104"/>
        <v>0</v>
      </c>
      <c r="DA266" s="119">
        <f t="shared" si="105"/>
        <v>0</v>
      </c>
      <c r="DB266" s="119">
        <f t="shared" si="106"/>
        <v>0</v>
      </c>
      <c r="DC266" s="119">
        <f t="shared" si="107"/>
        <v>0</v>
      </c>
      <c r="DD266" s="119">
        <f t="shared" si="108"/>
        <v>0</v>
      </c>
      <c r="DE266" s="119">
        <f t="shared" si="109"/>
        <v>0</v>
      </c>
      <c r="DF266" s="119">
        <f t="shared" si="110"/>
        <v>0</v>
      </c>
      <c r="DG266" s="119">
        <f t="shared" si="111"/>
        <v>0</v>
      </c>
      <c r="DH266" s="119">
        <f t="shared" si="112"/>
        <v>0</v>
      </c>
      <c r="DI266" s="119">
        <f t="shared" si="113"/>
        <v>0</v>
      </c>
      <c r="DJ266" s="119">
        <f t="shared" si="114"/>
        <v>0</v>
      </c>
      <c r="DK266" s="126" t="str">
        <f t="shared" si="115"/>
        <v>3</v>
      </c>
      <c r="DL266" s="126">
        <f t="shared" ca="1" si="116"/>
        <v>0</v>
      </c>
      <c r="DM266" s="119">
        <f ca="1">IF($K266&lt;&gt;1,IF(ISNUMBER(INDEX(Import.PLE,$K266,DM$16)),IF(INDEX(Import.PLE,$K266,DM$16)&lt;=mediçao,BM266,0),0),PLE!$AA$28*BM266)</f>
        <v>0</v>
      </c>
      <c r="DN266" s="119">
        <f ca="1">IF($K266&lt;&gt;1,IF(ISNUMBER(INDEX(Import.PLE,$K266,DN$16)),IF(INDEX(Import.PLE,$K266,DN$16)&lt;=mediçao,BN266,0),0),PLE!$AA$28*BN266)</f>
        <v>0</v>
      </c>
      <c r="DO266" s="119">
        <f ca="1">IF($K266&lt;&gt;1,IF(ISNUMBER(INDEX(Import.PLE,$K266,DO$16)),IF(INDEX(Import.PLE,$K266,DO$16)&lt;=mediçao,BO266,0),0),PLE!$AA$28*BO266)</f>
        <v>0</v>
      </c>
      <c r="DP266" s="119">
        <f ca="1">IF($K266&lt;&gt;1,IF(ISNUMBER(INDEX(Import.PLE,$K266,DP$16)),IF(INDEX(Import.PLE,$K266,DP$16)&lt;=mediçao,BP266,0),0),PLE!$AA$28*BP266)</f>
        <v>0</v>
      </c>
      <c r="DQ266" s="119">
        <f ca="1">IF($K266&lt;&gt;1,IF(ISNUMBER(INDEX(Import.PLE,$K266,DQ$16)),IF(INDEX(Import.PLE,$K266,DQ$16)&lt;=mediçao,BQ266,0),0),PLE!$AA$28*BQ266)</f>
        <v>0</v>
      </c>
      <c r="DR266" s="119">
        <f ca="1">IF($K266&lt;&gt;1,IF(ISNUMBER(INDEX(Import.PLE,$K266,DR$16)),IF(INDEX(Import.PLE,$K266,DR$16)&lt;=mediçao,BR266,0),0),PLE!$AA$28*BR266)</f>
        <v>0</v>
      </c>
      <c r="DS266" s="119">
        <f ca="1">IF($K266&lt;&gt;1,IF(ISNUMBER(INDEX(Import.PLE,$K266,DS$16)),IF(INDEX(Import.PLE,$K266,DS$16)&lt;=mediçao,BS266,0),0),PLE!$AA$28*BS266)</f>
        <v>0</v>
      </c>
      <c r="DT266" s="119">
        <f ca="1">IF($K266&lt;&gt;1,IF(ISNUMBER(INDEX(Import.PLE,$K266,DT$16)),IF(INDEX(Import.PLE,$K266,DT$16)&lt;=mediçao,BT266,0),0),PLE!$AA$28*BT266)</f>
        <v>0</v>
      </c>
      <c r="DU266" s="119">
        <f ca="1">IF($K266&lt;&gt;1,IF(ISNUMBER(INDEX(Import.PLE,$K266,DU$16)),IF(INDEX(Import.PLE,$K266,DU$16)&lt;=mediçao,BU266,0),0),PLE!$AA$28*BU266)</f>
        <v>0</v>
      </c>
      <c r="DV266" s="119">
        <f ca="1">IF($K266&lt;&gt;1,IF(ISNUMBER(INDEX(Import.PLE,$K266,DV$16)),IF(INDEX(Import.PLE,$K266,DV$16)&lt;=mediçao,BV266,0),0),PLE!$AA$28*BV266)</f>
        <v>0</v>
      </c>
      <c r="DW266" s="119">
        <f ca="1">IF($K266&lt;&gt;1,IF(ISNUMBER(INDEX(Import.PLE,$K266,DW$16)),IF(INDEX(Import.PLE,$K266,DW$16)&lt;=mediçao,BW266,0),0),PLE!$AA$28*BW266)</f>
        <v>0</v>
      </c>
      <c r="DX266" s="119">
        <f ca="1">IF($K266&lt;&gt;1,IF(ISNUMBER(INDEX(Import.PLE,$K266,DX$16)),IF(INDEX(Import.PLE,$K266,DX$16)&lt;=mediçao,BX266,0),0),PLE!$AA$28*BX266)</f>
        <v>0</v>
      </c>
      <c r="DY266" s="119">
        <f ca="1">IF($K266&lt;&gt;1,IF(ISNUMBER(INDEX(Import.PLE,$K266,DY$16)),IF(INDEX(Import.PLE,$K266,DY$16)&lt;=mediçao,BY266,0),0),PLE!$AA$28*BY266)</f>
        <v>0</v>
      </c>
      <c r="DZ266" s="119">
        <f ca="1">IF($K266&lt;&gt;1,IF(ISNUMBER(INDEX(Import.PLE,$K266,DZ$16)),IF(INDEX(Import.PLE,$K266,DZ$16)&lt;=mediçao,BZ266,0),0),PLE!$AA$28*BZ266)</f>
        <v>0</v>
      </c>
      <c r="EA266" s="119">
        <f ca="1">IF($K266&lt;&gt;1,IF(ISNUMBER(INDEX(Import.PLE,$K266,EA$16)),IF(INDEX(Import.PLE,$K266,EA$16)&lt;=mediçao,CA266,0),0),PLE!$AA$28*CA266)</f>
        <v>0</v>
      </c>
      <c r="EB266" s="119">
        <f ca="1">IF($K266&lt;&gt;1,IF(ISNUMBER(INDEX(Import.PLE,$K266,EB$16)),IF(INDEX(Import.PLE,$K266,EB$16)&lt;=mediçao,CB266,0),0),PLE!$AA$28*CB266)</f>
        <v>0</v>
      </c>
      <c r="EC266" s="119">
        <f ca="1">IF($K266&lt;&gt;1,IF(ISNUMBER(INDEX(Import.PLE,$K266,EC$16)),IF(INDEX(Import.PLE,$K266,EC$16)&lt;=mediçao,CC266,0),0),PLE!$AA$28*CC266)</f>
        <v>0</v>
      </c>
      <c r="ED266" s="119">
        <f ca="1">IF($K266&lt;&gt;1,IF(ISNUMBER(INDEX(Import.PLE,$K266,ED$16)),IF(INDEX(Import.PLE,$K266,ED$16)&lt;=mediçao,CD266,0),0),PLE!$AA$28*CD266)</f>
        <v>0</v>
      </c>
      <c r="EE266" s="119">
        <f ca="1">IF($K266&lt;&gt;1,IF(ISNUMBER(INDEX(Import.PLE,$K266,EE$16)),IF(INDEX(Import.PLE,$K266,EE$16)&lt;=mediçao,CE266,0),0),PLE!$AA$28*CE266)</f>
        <v>0</v>
      </c>
      <c r="EF266" s="119">
        <f ca="1">IF($K266&lt;&gt;1,IF(ISNUMBER(INDEX(Import.PLE,$K266,EF$16)),IF(INDEX(Import.PLE,$K266,EF$16)&lt;=mediçao,CF266,0),0),PLE!$AA$28*CF266)</f>
        <v>0</v>
      </c>
      <c r="EG266" s="119">
        <f ca="1">IF($K266&lt;&gt;1,IF(ISNUMBER(INDEX(Import.PLE,$K266,EG$16)),IF(INDEX(Import.PLE,$K266,EG$16)&lt;=mediçao,CG266,0),0),PLE!$AA$28*CG266)</f>
        <v>0</v>
      </c>
      <c r="EH266" s="119">
        <f ca="1">IF($K266&lt;&gt;1,IF(ISNUMBER(INDEX(Import.PLE,$K266,EH$16)),IF(INDEX(Import.PLE,$K266,EH$16)&lt;=mediçao,CH266,0),0),PLE!$AA$28*CH266)</f>
        <v>0</v>
      </c>
      <c r="EI266" s="119">
        <f ca="1">IF($K266&lt;&gt;1,IF(ISNUMBER(INDEX(Import.PLE,$K266,EI$16)),IF(INDEX(Import.PLE,$K266,EI$16)&lt;=mediçao,CI266,0),0),PLE!$AA$28*CI266)</f>
        <v>0</v>
      </c>
      <c r="EJ266" s="119">
        <f ca="1">IF($K266&lt;&gt;1,IF(ISNUMBER(INDEX(Import.PLE,$K266,EJ$16)),IF(INDEX(Import.PLE,$K266,EJ$16)&lt;=mediçao,CJ266,0),0),PLE!$AA$28*CJ266)</f>
        <v>0</v>
      </c>
      <c r="EK266" s="119">
        <f ca="1">IF($K266&lt;&gt;1,IF(ISNUMBER(INDEX(Import.PLE,$K266,EK$16)),IF(INDEX(Import.PLE,$K266,EK$16)&lt;=mediçao,CK266,0),0),PLE!$AA$28*CK266)</f>
        <v>0</v>
      </c>
      <c r="EL266" s="119">
        <f ca="1">IF($K266&lt;&gt;1,IF(ISNUMBER(INDEX(Import.PLE,$K266,EL$16)),IF(INDEX(Import.PLE,$K266,EL$16)&lt;=mediçao,CL266,0),0),PLE!$AA$28*CL266)</f>
        <v>0</v>
      </c>
      <c r="EM266" s="119">
        <f ca="1">IF($K266&lt;&gt;1,IF(ISNUMBER(INDEX(Import.PLE,$K266,EM$16)),IF(INDEX(Import.PLE,$K266,EM$16)&lt;=mediçao,CM266,0),0),PLE!$AA$28*CM266)</f>
        <v>0</v>
      </c>
      <c r="EN266" s="119">
        <f ca="1">IF($K266&lt;&gt;1,IF(ISNUMBER(INDEX(Import.PLE,$K266,EN$16)),IF(INDEX(Import.PLE,$K266,EN$16)&lt;=mediçao,CN266,0),0),PLE!$AA$28*CN266)</f>
        <v>0</v>
      </c>
      <c r="EO266" s="119">
        <f ca="1">IF($K266&lt;&gt;1,IF(ISNUMBER(INDEX(Import.PLE,$K266,EO$16)),IF(INDEX(Import.PLE,$K266,EO$16)&lt;=mediçao,CO266,0),0),PLE!$AA$28*CO266)</f>
        <v>0</v>
      </c>
      <c r="EP266" s="119">
        <f ca="1">IF($K266&lt;&gt;1,IF(ISNUMBER(INDEX(Import.PLE,$K266,EP$16)),IF(INDEX(Import.PLE,$K266,EP$16)&lt;=mediçao,CP266,0),0),PLE!$AA$28*CP266)</f>
        <v>0</v>
      </c>
      <c r="EQ266" s="119">
        <f ca="1">IF($K266&lt;&gt;1,IF(ISNUMBER(INDEX(Import.PLE,$K266,EQ$16)),IF(INDEX(Import.PLE,$K266,EQ$16)&lt;=mediçao,CQ266,0),0),PLE!$AA$28*CQ266)</f>
        <v>0</v>
      </c>
      <c r="ER266" s="119">
        <f ca="1">IF($K266&lt;&gt;1,IF(ISNUMBER(INDEX(Import.PLE,$K266,ER$16)),IF(INDEX(Import.PLE,$K266,ER$16)&lt;=mediçao,CR266,0),0),PLE!$AA$28*CR266)</f>
        <v>0</v>
      </c>
      <c r="ES266" s="119">
        <f ca="1">IF($K266&lt;&gt;1,IF(ISNUMBER(INDEX(Import.PLE,$K266,ES$16)),IF(INDEX(Import.PLE,$K266,ES$16)&lt;=mediçao,CS266,0),0),PLE!$AA$28*CS266)</f>
        <v>0</v>
      </c>
      <c r="ET266" s="119">
        <f ca="1">IF($K266&lt;&gt;1,IF(ISNUMBER(INDEX(Import.PLE,$K266,ET$16)),IF(INDEX(Import.PLE,$K266,ET$16)&lt;=mediçao,CT266,0),0),PLE!$AA$28*CT266)</f>
        <v>0</v>
      </c>
      <c r="EU266" s="119">
        <f ca="1">IF($K266&lt;&gt;1,IF(ISNUMBER(INDEX(Import.PLE,$K266,EU$16)),IF(INDEX(Import.PLE,$K266,EU$16)&lt;=mediçao,CU266,0),0),PLE!$AA$28*CU266)</f>
        <v>0</v>
      </c>
      <c r="EV266" s="119">
        <f ca="1">IF($K266&lt;&gt;1,IF(ISNUMBER(INDEX(Import.PLE,$K266,EV$16)),IF(INDEX(Import.PLE,$K266,EV$16)&lt;=mediçao,CV266,0),0),PLE!$AA$28*CV266)</f>
        <v>0</v>
      </c>
      <c r="EW266" s="119">
        <f ca="1">IF($K266&lt;&gt;1,IF(ISNUMBER(INDEX(Import.PLE,$K266,EW$16)),IF(INDEX(Import.PLE,$K266,EW$16)&lt;=mediçao,CW266,0),0),PLE!$AA$28*CW266)</f>
        <v>0</v>
      </c>
      <c r="EX266" s="119">
        <f ca="1">IF($K266&lt;&gt;1,IF(ISNUMBER(INDEX(Import.PLE,$K266,EX$16)),IF(INDEX(Import.PLE,$K266,EX$16)&lt;=mediçao,CX266,0),0),PLE!$AA$28*CX266)</f>
        <v>0</v>
      </c>
      <c r="EY266" s="119">
        <f ca="1">IF($K266&lt;&gt;1,IF(ISNUMBER(INDEX(Import.PLE,$K266,EY$16)),IF(INDEX(Import.PLE,$K266,EY$16)&lt;=mediçao,CY266,0),0),PLE!$AA$28*CY266)</f>
        <v>0</v>
      </c>
      <c r="EZ266" s="119">
        <f ca="1">IF($K266&lt;&gt;1,IF(ISNUMBER(INDEX(Import.PLE,$K266,EZ$16)),IF(INDEX(Import.PLE,$K266,EZ$16)&lt;=mediçao,CZ266,0),0),PLE!$AA$28*CZ266)</f>
        <v>0</v>
      </c>
      <c r="FA266" s="119">
        <f ca="1">IF($K266&lt;&gt;1,IF(ISNUMBER(INDEX(Import.PLE,$K266,FA$16)),IF(INDEX(Import.PLE,$K266,FA$16)&lt;=mediçao,DA266,0),0),PLE!$AA$28*DA266)</f>
        <v>0</v>
      </c>
      <c r="FB266" s="119">
        <f ca="1">IF($K266&lt;&gt;1,IF(ISNUMBER(INDEX(Import.PLE,$K266,FB$16)),IF(INDEX(Import.PLE,$K266,FB$16)&lt;=mediçao,DB266,0),0),PLE!$AA$28*DB266)</f>
        <v>0</v>
      </c>
      <c r="FC266" s="119">
        <f ca="1">IF($K266&lt;&gt;1,IF(ISNUMBER(INDEX(Import.PLE,$K266,FC$16)),IF(INDEX(Import.PLE,$K266,FC$16)&lt;=mediçao,DC266,0),0),PLE!$AA$28*DC266)</f>
        <v>0</v>
      </c>
      <c r="FD266" s="119">
        <f ca="1">IF($K266&lt;&gt;1,IF(ISNUMBER(INDEX(Import.PLE,$K266,FD$16)),IF(INDEX(Import.PLE,$K266,FD$16)&lt;=mediçao,DD266,0),0),PLE!$AA$28*DD266)</f>
        <v>0</v>
      </c>
      <c r="FE266" s="119">
        <f ca="1">IF($K266&lt;&gt;1,IF(ISNUMBER(INDEX(Import.PLE,$K266,FE$16)),IF(INDEX(Import.PLE,$K266,FE$16)&lt;=mediçao,DE266,0),0),PLE!$AA$28*DE266)</f>
        <v>0</v>
      </c>
      <c r="FF266" s="119">
        <f ca="1">IF($K266&lt;&gt;1,IF(ISNUMBER(INDEX(Import.PLE,$K266,FF$16)),IF(INDEX(Import.PLE,$K266,FF$16)&lt;=mediçao,DF266,0),0),PLE!$AA$28*DF266)</f>
        <v>0</v>
      </c>
      <c r="FG266" s="119">
        <f ca="1">IF($K266&lt;&gt;1,IF(ISNUMBER(INDEX(Import.PLE,$K266,FG$16)),IF(INDEX(Import.PLE,$K266,FG$16)&lt;=mediçao,DG266,0),0),PLE!$AA$28*DG266)</f>
        <v>0</v>
      </c>
      <c r="FH266" s="119">
        <f ca="1">IF($K266&lt;&gt;1,IF(ISNUMBER(INDEX(Import.PLE,$K266,FH$16)),IF(INDEX(Import.PLE,$K266,FH$16)&lt;=mediçao,DH266,0),0),PLE!$AA$28*DH266)</f>
        <v>0</v>
      </c>
      <c r="FI266" s="119">
        <f ca="1">IF($K266&lt;&gt;1,IF(ISNUMBER(INDEX(Import.PLE,$K266,FI$16)),IF(INDEX(Import.PLE,$K266,FI$16)&lt;=mediçao,DI266,0),0),PLE!$AA$28*DI266)</f>
        <v>0</v>
      </c>
      <c r="FJ266" s="119">
        <f ca="1">IF($K266&lt;&gt;1,IF(ISNUMBER(INDEX(Import.PLE,$K266,FJ$16)),IF(INDEX(Import.PLE,$K266,FJ$16)&lt;=mediçao,DJ266,0),0),PLE!$AA$28*DJ266)</f>
        <v>0</v>
      </c>
    </row>
    <row r="267" spans="2:166" s="88" customFormat="1" ht="11.25" customHeight="1" x14ac:dyDescent="0.35">
      <c r="B267" s="118">
        <f t="shared" ca="1" si="3"/>
        <v>250</v>
      </c>
      <c r="C267" s="83" t="str">
        <f t="shared" si="62"/>
        <v>Serviço</v>
      </c>
      <c r="D267" s="138" t="s">
        <v>645</v>
      </c>
      <c r="E267" s="139" t="s">
        <v>646</v>
      </c>
      <c r="F267" s="137" t="s">
        <v>201</v>
      </c>
      <c r="G267" s="174">
        <f t="shared" si="117"/>
        <v>57.48</v>
      </c>
      <c r="H267" s="175">
        <f t="shared" si="64"/>
        <v>40.20998608211552</v>
      </c>
      <c r="I267" s="176">
        <v>2311.27</v>
      </c>
      <c r="J267" s="86"/>
      <c r="K267" s="168">
        <f>deactivatedados.form1</f>
        <v>30</v>
      </c>
      <c r="L267" s="167" t="s">
        <v>730</v>
      </c>
      <c r="M267" s="87"/>
      <c r="N267" s="181">
        <v>57.48</v>
      </c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181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1"/>
      <c r="AT267" s="181"/>
      <c r="AU267" s="181"/>
      <c r="AV267" s="181"/>
      <c r="AW267" s="181"/>
      <c r="AX267" s="181"/>
      <c r="AY267" s="181"/>
      <c r="AZ267" s="181"/>
      <c r="BA267" s="181"/>
      <c r="BB267" s="181"/>
      <c r="BC267" s="181"/>
      <c r="BD267" s="181"/>
      <c r="BE267" s="181"/>
      <c r="BF267" s="181"/>
      <c r="BG267" s="181"/>
      <c r="BH267" s="181"/>
      <c r="BI267" s="181"/>
      <c r="BJ267" s="181"/>
      <c r="BK267" s="181"/>
      <c r="BM267" s="119">
        <f t="shared" ca="1" si="65"/>
        <v>2311.27</v>
      </c>
      <c r="BN267" s="119">
        <f t="shared" si="66"/>
        <v>0</v>
      </c>
      <c r="BO267" s="119">
        <f t="shared" si="67"/>
        <v>0</v>
      </c>
      <c r="BP267" s="119">
        <f t="shared" si="68"/>
        <v>0</v>
      </c>
      <c r="BQ267" s="119">
        <f t="shared" si="69"/>
        <v>0</v>
      </c>
      <c r="BR267" s="119">
        <f t="shared" si="70"/>
        <v>0</v>
      </c>
      <c r="BS267" s="119">
        <f t="shared" si="71"/>
        <v>0</v>
      </c>
      <c r="BT267" s="119">
        <f t="shared" si="72"/>
        <v>0</v>
      </c>
      <c r="BU267" s="119">
        <f t="shared" si="73"/>
        <v>0</v>
      </c>
      <c r="BV267" s="119">
        <f t="shared" si="74"/>
        <v>0</v>
      </c>
      <c r="BW267" s="119">
        <f t="shared" si="75"/>
        <v>0</v>
      </c>
      <c r="BX267" s="119">
        <f t="shared" si="76"/>
        <v>0</v>
      </c>
      <c r="BY267" s="119">
        <f t="shared" si="77"/>
        <v>0</v>
      </c>
      <c r="BZ267" s="119">
        <f t="shared" si="78"/>
        <v>0</v>
      </c>
      <c r="CA267" s="119">
        <f t="shared" si="79"/>
        <v>0</v>
      </c>
      <c r="CB267" s="119">
        <f t="shared" si="80"/>
        <v>0</v>
      </c>
      <c r="CC267" s="119">
        <f t="shared" si="81"/>
        <v>0</v>
      </c>
      <c r="CD267" s="119">
        <f t="shared" si="82"/>
        <v>0</v>
      </c>
      <c r="CE267" s="119">
        <f t="shared" si="83"/>
        <v>0</v>
      </c>
      <c r="CF267" s="119">
        <f t="shared" si="84"/>
        <v>0</v>
      </c>
      <c r="CG267" s="119">
        <f t="shared" si="85"/>
        <v>0</v>
      </c>
      <c r="CH267" s="119">
        <f t="shared" si="86"/>
        <v>0</v>
      </c>
      <c r="CI267" s="119">
        <f t="shared" si="87"/>
        <v>0</v>
      </c>
      <c r="CJ267" s="119">
        <f t="shared" si="88"/>
        <v>0</v>
      </c>
      <c r="CK267" s="119">
        <f t="shared" si="89"/>
        <v>0</v>
      </c>
      <c r="CL267" s="119">
        <f t="shared" si="90"/>
        <v>0</v>
      </c>
      <c r="CM267" s="119">
        <f t="shared" si="91"/>
        <v>0</v>
      </c>
      <c r="CN267" s="119">
        <f t="shared" si="92"/>
        <v>0</v>
      </c>
      <c r="CO267" s="119">
        <f t="shared" si="93"/>
        <v>0</v>
      </c>
      <c r="CP267" s="119">
        <f t="shared" si="94"/>
        <v>0</v>
      </c>
      <c r="CQ267" s="119">
        <f t="shared" si="95"/>
        <v>0</v>
      </c>
      <c r="CR267" s="119">
        <f t="shared" si="96"/>
        <v>0</v>
      </c>
      <c r="CS267" s="119">
        <f t="shared" si="97"/>
        <v>0</v>
      </c>
      <c r="CT267" s="119">
        <f t="shared" si="98"/>
        <v>0</v>
      </c>
      <c r="CU267" s="119">
        <f t="shared" si="99"/>
        <v>0</v>
      </c>
      <c r="CV267" s="119">
        <f t="shared" si="100"/>
        <v>0</v>
      </c>
      <c r="CW267" s="119">
        <f t="shared" si="101"/>
        <v>0</v>
      </c>
      <c r="CX267" s="119">
        <f t="shared" si="102"/>
        <v>0</v>
      </c>
      <c r="CY267" s="119">
        <f t="shared" si="103"/>
        <v>0</v>
      </c>
      <c r="CZ267" s="119">
        <f t="shared" si="104"/>
        <v>0</v>
      </c>
      <c r="DA267" s="119">
        <f t="shared" si="105"/>
        <v>0</v>
      </c>
      <c r="DB267" s="119">
        <f t="shared" si="106"/>
        <v>0</v>
      </c>
      <c r="DC267" s="119">
        <f t="shared" si="107"/>
        <v>0</v>
      </c>
      <c r="DD267" s="119">
        <f t="shared" si="108"/>
        <v>0</v>
      </c>
      <c r="DE267" s="119">
        <f t="shared" si="109"/>
        <v>0</v>
      </c>
      <c r="DF267" s="119">
        <f t="shared" si="110"/>
        <v>0</v>
      </c>
      <c r="DG267" s="119">
        <f t="shared" si="111"/>
        <v>0</v>
      </c>
      <c r="DH267" s="119">
        <f t="shared" si="112"/>
        <v>0</v>
      </c>
      <c r="DI267" s="119">
        <f t="shared" si="113"/>
        <v>0</v>
      </c>
      <c r="DJ267" s="119">
        <f t="shared" si="114"/>
        <v>0</v>
      </c>
      <c r="DK267" s="126" t="str">
        <f t="shared" si="115"/>
        <v>3</v>
      </c>
      <c r="DL267" s="126">
        <f t="shared" ca="1" si="116"/>
        <v>0</v>
      </c>
      <c r="DM267" s="119">
        <f ca="1">IF($K267&lt;&gt;1,IF(ISNUMBER(INDEX(Import.PLE,$K267,DM$16)),IF(INDEX(Import.PLE,$K267,DM$16)&lt;=mediçao,BM267,0),0),PLE!$AA$28*BM267)</f>
        <v>0</v>
      </c>
      <c r="DN267" s="119">
        <f ca="1">IF($K267&lt;&gt;1,IF(ISNUMBER(INDEX(Import.PLE,$K267,DN$16)),IF(INDEX(Import.PLE,$K267,DN$16)&lt;=mediçao,BN267,0),0),PLE!$AA$28*BN267)</f>
        <v>0</v>
      </c>
      <c r="DO267" s="119">
        <f ca="1">IF($K267&lt;&gt;1,IF(ISNUMBER(INDEX(Import.PLE,$K267,DO$16)),IF(INDEX(Import.PLE,$K267,DO$16)&lt;=mediçao,BO267,0),0),PLE!$AA$28*BO267)</f>
        <v>0</v>
      </c>
      <c r="DP267" s="119">
        <f ca="1">IF($K267&lt;&gt;1,IF(ISNUMBER(INDEX(Import.PLE,$K267,DP$16)),IF(INDEX(Import.PLE,$K267,DP$16)&lt;=mediçao,BP267,0),0),PLE!$AA$28*BP267)</f>
        <v>0</v>
      </c>
      <c r="DQ267" s="119">
        <f ca="1">IF($K267&lt;&gt;1,IF(ISNUMBER(INDEX(Import.PLE,$K267,DQ$16)),IF(INDEX(Import.PLE,$K267,DQ$16)&lt;=mediçao,BQ267,0),0),PLE!$AA$28*BQ267)</f>
        <v>0</v>
      </c>
      <c r="DR267" s="119">
        <f ca="1">IF($K267&lt;&gt;1,IF(ISNUMBER(INDEX(Import.PLE,$K267,DR$16)),IF(INDEX(Import.PLE,$K267,DR$16)&lt;=mediçao,BR267,0),0),PLE!$AA$28*BR267)</f>
        <v>0</v>
      </c>
      <c r="DS267" s="119">
        <f ca="1">IF($K267&lt;&gt;1,IF(ISNUMBER(INDEX(Import.PLE,$K267,DS$16)),IF(INDEX(Import.PLE,$K267,DS$16)&lt;=mediçao,BS267,0),0),PLE!$AA$28*BS267)</f>
        <v>0</v>
      </c>
      <c r="DT267" s="119">
        <f ca="1">IF($K267&lt;&gt;1,IF(ISNUMBER(INDEX(Import.PLE,$K267,DT$16)),IF(INDEX(Import.PLE,$K267,DT$16)&lt;=mediçao,BT267,0),0),PLE!$AA$28*BT267)</f>
        <v>0</v>
      </c>
      <c r="DU267" s="119">
        <f ca="1">IF($K267&lt;&gt;1,IF(ISNUMBER(INDEX(Import.PLE,$K267,DU$16)),IF(INDEX(Import.PLE,$K267,DU$16)&lt;=mediçao,BU267,0),0),PLE!$AA$28*BU267)</f>
        <v>0</v>
      </c>
      <c r="DV267" s="119">
        <f ca="1">IF($K267&lt;&gt;1,IF(ISNUMBER(INDEX(Import.PLE,$K267,DV$16)),IF(INDEX(Import.PLE,$K267,DV$16)&lt;=mediçao,BV267,0),0),PLE!$AA$28*BV267)</f>
        <v>0</v>
      </c>
      <c r="DW267" s="119">
        <f ca="1">IF($K267&lt;&gt;1,IF(ISNUMBER(INDEX(Import.PLE,$K267,DW$16)),IF(INDEX(Import.PLE,$K267,DW$16)&lt;=mediçao,BW267,0),0),PLE!$AA$28*BW267)</f>
        <v>0</v>
      </c>
      <c r="DX267" s="119">
        <f ca="1">IF($K267&lt;&gt;1,IF(ISNUMBER(INDEX(Import.PLE,$K267,DX$16)),IF(INDEX(Import.PLE,$K267,DX$16)&lt;=mediçao,BX267,0),0),PLE!$AA$28*BX267)</f>
        <v>0</v>
      </c>
      <c r="DY267" s="119">
        <f ca="1">IF($K267&lt;&gt;1,IF(ISNUMBER(INDEX(Import.PLE,$K267,DY$16)),IF(INDEX(Import.PLE,$K267,DY$16)&lt;=mediçao,BY267,0),0),PLE!$AA$28*BY267)</f>
        <v>0</v>
      </c>
      <c r="DZ267" s="119">
        <f ca="1">IF($K267&lt;&gt;1,IF(ISNUMBER(INDEX(Import.PLE,$K267,DZ$16)),IF(INDEX(Import.PLE,$K267,DZ$16)&lt;=mediçao,BZ267,0),0),PLE!$AA$28*BZ267)</f>
        <v>0</v>
      </c>
      <c r="EA267" s="119">
        <f ca="1">IF($K267&lt;&gt;1,IF(ISNUMBER(INDEX(Import.PLE,$K267,EA$16)),IF(INDEX(Import.PLE,$K267,EA$16)&lt;=mediçao,CA267,0),0),PLE!$AA$28*CA267)</f>
        <v>0</v>
      </c>
      <c r="EB267" s="119">
        <f ca="1">IF($K267&lt;&gt;1,IF(ISNUMBER(INDEX(Import.PLE,$K267,EB$16)),IF(INDEX(Import.PLE,$K267,EB$16)&lt;=mediçao,CB267,0),0),PLE!$AA$28*CB267)</f>
        <v>0</v>
      </c>
      <c r="EC267" s="119">
        <f ca="1">IF($K267&lt;&gt;1,IF(ISNUMBER(INDEX(Import.PLE,$K267,EC$16)),IF(INDEX(Import.PLE,$K267,EC$16)&lt;=mediçao,CC267,0),0),PLE!$AA$28*CC267)</f>
        <v>0</v>
      </c>
      <c r="ED267" s="119">
        <f ca="1">IF($K267&lt;&gt;1,IF(ISNUMBER(INDEX(Import.PLE,$K267,ED$16)),IF(INDEX(Import.PLE,$K267,ED$16)&lt;=mediçao,CD267,0),0),PLE!$AA$28*CD267)</f>
        <v>0</v>
      </c>
      <c r="EE267" s="119">
        <f ca="1">IF($K267&lt;&gt;1,IF(ISNUMBER(INDEX(Import.PLE,$K267,EE$16)),IF(INDEX(Import.PLE,$K267,EE$16)&lt;=mediçao,CE267,0),0),PLE!$AA$28*CE267)</f>
        <v>0</v>
      </c>
      <c r="EF267" s="119">
        <f ca="1">IF($K267&lt;&gt;1,IF(ISNUMBER(INDEX(Import.PLE,$K267,EF$16)),IF(INDEX(Import.PLE,$K267,EF$16)&lt;=mediçao,CF267,0),0),PLE!$AA$28*CF267)</f>
        <v>0</v>
      </c>
      <c r="EG267" s="119">
        <f ca="1">IF($K267&lt;&gt;1,IF(ISNUMBER(INDEX(Import.PLE,$K267,EG$16)),IF(INDEX(Import.PLE,$K267,EG$16)&lt;=mediçao,CG267,0),0),PLE!$AA$28*CG267)</f>
        <v>0</v>
      </c>
      <c r="EH267" s="119">
        <f ca="1">IF($K267&lt;&gt;1,IF(ISNUMBER(INDEX(Import.PLE,$K267,EH$16)),IF(INDEX(Import.PLE,$K267,EH$16)&lt;=mediçao,CH267,0),0),PLE!$AA$28*CH267)</f>
        <v>0</v>
      </c>
      <c r="EI267" s="119">
        <f ca="1">IF($K267&lt;&gt;1,IF(ISNUMBER(INDEX(Import.PLE,$K267,EI$16)),IF(INDEX(Import.PLE,$K267,EI$16)&lt;=mediçao,CI267,0),0),PLE!$AA$28*CI267)</f>
        <v>0</v>
      </c>
      <c r="EJ267" s="119">
        <f ca="1">IF($K267&lt;&gt;1,IF(ISNUMBER(INDEX(Import.PLE,$K267,EJ$16)),IF(INDEX(Import.PLE,$K267,EJ$16)&lt;=mediçao,CJ267,0),0),PLE!$AA$28*CJ267)</f>
        <v>0</v>
      </c>
      <c r="EK267" s="119">
        <f ca="1">IF($K267&lt;&gt;1,IF(ISNUMBER(INDEX(Import.PLE,$K267,EK$16)),IF(INDEX(Import.PLE,$K267,EK$16)&lt;=mediçao,CK267,0),0),PLE!$AA$28*CK267)</f>
        <v>0</v>
      </c>
      <c r="EL267" s="119">
        <f ca="1">IF($K267&lt;&gt;1,IF(ISNUMBER(INDEX(Import.PLE,$K267,EL$16)),IF(INDEX(Import.PLE,$K267,EL$16)&lt;=mediçao,CL267,0),0),PLE!$AA$28*CL267)</f>
        <v>0</v>
      </c>
      <c r="EM267" s="119">
        <f ca="1">IF($K267&lt;&gt;1,IF(ISNUMBER(INDEX(Import.PLE,$K267,EM$16)),IF(INDEX(Import.PLE,$K267,EM$16)&lt;=mediçao,CM267,0),0),PLE!$AA$28*CM267)</f>
        <v>0</v>
      </c>
      <c r="EN267" s="119">
        <f ca="1">IF($K267&lt;&gt;1,IF(ISNUMBER(INDEX(Import.PLE,$K267,EN$16)),IF(INDEX(Import.PLE,$K267,EN$16)&lt;=mediçao,CN267,0),0),PLE!$AA$28*CN267)</f>
        <v>0</v>
      </c>
      <c r="EO267" s="119">
        <f ca="1">IF($K267&lt;&gt;1,IF(ISNUMBER(INDEX(Import.PLE,$K267,EO$16)),IF(INDEX(Import.PLE,$K267,EO$16)&lt;=mediçao,CO267,0),0),PLE!$AA$28*CO267)</f>
        <v>0</v>
      </c>
      <c r="EP267" s="119">
        <f ca="1">IF($K267&lt;&gt;1,IF(ISNUMBER(INDEX(Import.PLE,$K267,EP$16)),IF(INDEX(Import.PLE,$K267,EP$16)&lt;=mediçao,CP267,0),0),PLE!$AA$28*CP267)</f>
        <v>0</v>
      </c>
      <c r="EQ267" s="119">
        <f ca="1">IF($K267&lt;&gt;1,IF(ISNUMBER(INDEX(Import.PLE,$K267,EQ$16)),IF(INDEX(Import.PLE,$K267,EQ$16)&lt;=mediçao,CQ267,0),0),PLE!$AA$28*CQ267)</f>
        <v>0</v>
      </c>
      <c r="ER267" s="119">
        <f ca="1">IF($K267&lt;&gt;1,IF(ISNUMBER(INDEX(Import.PLE,$K267,ER$16)),IF(INDEX(Import.PLE,$K267,ER$16)&lt;=mediçao,CR267,0),0),PLE!$AA$28*CR267)</f>
        <v>0</v>
      </c>
      <c r="ES267" s="119">
        <f ca="1">IF($K267&lt;&gt;1,IF(ISNUMBER(INDEX(Import.PLE,$K267,ES$16)),IF(INDEX(Import.PLE,$K267,ES$16)&lt;=mediçao,CS267,0),0),PLE!$AA$28*CS267)</f>
        <v>0</v>
      </c>
      <c r="ET267" s="119">
        <f ca="1">IF($K267&lt;&gt;1,IF(ISNUMBER(INDEX(Import.PLE,$K267,ET$16)),IF(INDEX(Import.PLE,$K267,ET$16)&lt;=mediçao,CT267,0),0),PLE!$AA$28*CT267)</f>
        <v>0</v>
      </c>
      <c r="EU267" s="119">
        <f ca="1">IF($K267&lt;&gt;1,IF(ISNUMBER(INDEX(Import.PLE,$K267,EU$16)),IF(INDEX(Import.PLE,$K267,EU$16)&lt;=mediçao,CU267,0),0),PLE!$AA$28*CU267)</f>
        <v>0</v>
      </c>
      <c r="EV267" s="119">
        <f ca="1">IF($K267&lt;&gt;1,IF(ISNUMBER(INDEX(Import.PLE,$K267,EV$16)),IF(INDEX(Import.PLE,$K267,EV$16)&lt;=mediçao,CV267,0),0),PLE!$AA$28*CV267)</f>
        <v>0</v>
      </c>
      <c r="EW267" s="119">
        <f ca="1">IF($K267&lt;&gt;1,IF(ISNUMBER(INDEX(Import.PLE,$K267,EW$16)),IF(INDEX(Import.PLE,$K267,EW$16)&lt;=mediçao,CW267,0),0),PLE!$AA$28*CW267)</f>
        <v>0</v>
      </c>
      <c r="EX267" s="119">
        <f ca="1">IF($K267&lt;&gt;1,IF(ISNUMBER(INDEX(Import.PLE,$K267,EX$16)),IF(INDEX(Import.PLE,$K267,EX$16)&lt;=mediçao,CX267,0),0),PLE!$AA$28*CX267)</f>
        <v>0</v>
      </c>
      <c r="EY267" s="119">
        <f ca="1">IF($K267&lt;&gt;1,IF(ISNUMBER(INDEX(Import.PLE,$K267,EY$16)),IF(INDEX(Import.PLE,$K267,EY$16)&lt;=mediçao,CY267,0),0),PLE!$AA$28*CY267)</f>
        <v>0</v>
      </c>
      <c r="EZ267" s="119">
        <f ca="1">IF($K267&lt;&gt;1,IF(ISNUMBER(INDEX(Import.PLE,$K267,EZ$16)),IF(INDEX(Import.PLE,$K267,EZ$16)&lt;=mediçao,CZ267,0),0),PLE!$AA$28*CZ267)</f>
        <v>0</v>
      </c>
      <c r="FA267" s="119">
        <f ca="1">IF($K267&lt;&gt;1,IF(ISNUMBER(INDEX(Import.PLE,$K267,FA$16)),IF(INDEX(Import.PLE,$K267,FA$16)&lt;=mediçao,DA267,0),0),PLE!$AA$28*DA267)</f>
        <v>0</v>
      </c>
      <c r="FB267" s="119">
        <f ca="1">IF($K267&lt;&gt;1,IF(ISNUMBER(INDEX(Import.PLE,$K267,FB$16)),IF(INDEX(Import.PLE,$K267,FB$16)&lt;=mediçao,DB267,0),0),PLE!$AA$28*DB267)</f>
        <v>0</v>
      </c>
      <c r="FC267" s="119">
        <f ca="1">IF($K267&lt;&gt;1,IF(ISNUMBER(INDEX(Import.PLE,$K267,FC$16)),IF(INDEX(Import.PLE,$K267,FC$16)&lt;=mediçao,DC267,0),0),PLE!$AA$28*DC267)</f>
        <v>0</v>
      </c>
      <c r="FD267" s="119">
        <f ca="1">IF($K267&lt;&gt;1,IF(ISNUMBER(INDEX(Import.PLE,$K267,FD$16)),IF(INDEX(Import.PLE,$K267,FD$16)&lt;=mediçao,DD267,0),0),PLE!$AA$28*DD267)</f>
        <v>0</v>
      </c>
      <c r="FE267" s="119">
        <f ca="1">IF($K267&lt;&gt;1,IF(ISNUMBER(INDEX(Import.PLE,$K267,FE$16)),IF(INDEX(Import.PLE,$K267,FE$16)&lt;=mediçao,DE267,0),0),PLE!$AA$28*DE267)</f>
        <v>0</v>
      </c>
      <c r="FF267" s="119">
        <f ca="1">IF($K267&lt;&gt;1,IF(ISNUMBER(INDEX(Import.PLE,$K267,FF$16)),IF(INDEX(Import.PLE,$K267,FF$16)&lt;=mediçao,DF267,0),0),PLE!$AA$28*DF267)</f>
        <v>0</v>
      </c>
      <c r="FG267" s="119">
        <f ca="1">IF($K267&lt;&gt;1,IF(ISNUMBER(INDEX(Import.PLE,$K267,FG$16)),IF(INDEX(Import.PLE,$K267,FG$16)&lt;=mediçao,DG267,0),0),PLE!$AA$28*DG267)</f>
        <v>0</v>
      </c>
      <c r="FH267" s="119">
        <f ca="1">IF($K267&lt;&gt;1,IF(ISNUMBER(INDEX(Import.PLE,$K267,FH$16)),IF(INDEX(Import.PLE,$K267,FH$16)&lt;=mediçao,DH267,0),0),PLE!$AA$28*DH267)</f>
        <v>0</v>
      </c>
      <c r="FI267" s="119">
        <f ca="1">IF($K267&lt;&gt;1,IF(ISNUMBER(INDEX(Import.PLE,$K267,FI$16)),IF(INDEX(Import.PLE,$K267,FI$16)&lt;=mediçao,DI267,0),0),PLE!$AA$28*DI267)</f>
        <v>0</v>
      </c>
      <c r="FJ267" s="119">
        <f ca="1">IF($K267&lt;&gt;1,IF(ISNUMBER(INDEX(Import.PLE,$K267,FJ$16)),IF(INDEX(Import.PLE,$K267,FJ$16)&lt;=mediçao,DJ267,0),0),PLE!$AA$28*DJ267)</f>
        <v>0</v>
      </c>
    </row>
    <row r="268" spans="2:166" s="88" customFormat="1" ht="11.25" customHeight="1" x14ac:dyDescent="0.35">
      <c r="B268" s="118">
        <f t="shared" ca="1" si="3"/>
        <v>251</v>
      </c>
      <c r="C268" s="83" t="str">
        <f t="shared" si="62"/>
        <v>Serviço</v>
      </c>
      <c r="D268" s="138" t="s">
        <v>647</v>
      </c>
      <c r="E268" s="139" t="s">
        <v>648</v>
      </c>
      <c r="F268" s="137" t="s">
        <v>227</v>
      </c>
      <c r="G268" s="174">
        <f t="shared" si="117"/>
        <v>229.24</v>
      </c>
      <c r="H268" s="175">
        <f t="shared" si="64"/>
        <v>11.209998255103821</v>
      </c>
      <c r="I268" s="176">
        <v>2569.7800000000002</v>
      </c>
      <c r="J268" s="86"/>
      <c r="K268" s="168">
        <f>deactivatedados.form1</f>
        <v>30</v>
      </c>
      <c r="L268" s="167" t="s">
        <v>730</v>
      </c>
      <c r="M268" s="87"/>
      <c r="N268" s="181">
        <v>229.24</v>
      </c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  <c r="AA268" s="181"/>
      <c r="AB268" s="181"/>
      <c r="AC268" s="181"/>
      <c r="AD268" s="181"/>
      <c r="AE268" s="181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1"/>
      <c r="AT268" s="181"/>
      <c r="AU268" s="181"/>
      <c r="AV268" s="181"/>
      <c r="AW268" s="181"/>
      <c r="AX268" s="181"/>
      <c r="AY268" s="181"/>
      <c r="AZ268" s="181"/>
      <c r="BA268" s="181"/>
      <c r="BB268" s="181"/>
      <c r="BC268" s="181"/>
      <c r="BD268" s="181"/>
      <c r="BE268" s="181"/>
      <c r="BF268" s="181"/>
      <c r="BG268" s="181"/>
      <c r="BH268" s="181"/>
      <c r="BI268" s="181"/>
      <c r="BJ268" s="181"/>
      <c r="BK268" s="181"/>
      <c r="BM268" s="119">
        <f t="shared" ca="1" si="65"/>
        <v>2569.7800000000002</v>
      </c>
      <c r="BN268" s="119">
        <f t="shared" si="66"/>
        <v>0</v>
      </c>
      <c r="BO268" s="119">
        <f t="shared" si="67"/>
        <v>0</v>
      </c>
      <c r="BP268" s="119">
        <f t="shared" si="68"/>
        <v>0</v>
      </c>
      <c r="BQ268" s="119">
        <f t="shared" si="69"/>
        <v>0</v>
      </c>
      <c r="BR268" s="119">
        <f t="shared" si="70"/>
        <v>0</v>
      </c>
      <c r="BS268" s="119">
        <f t="shared" si="71"/>
        <v>0</v>
      </c>
      <c r="BT268" s="119">
        <f t="shared" si="72"/>
        <v>0</v>
      </c>
      <c r="BU268" s="119">
        <f t="shared" si="73"/>
        <v>0</v>
      </c>
      <c r="BV268" s="119">
        <f t="shared" si="74"/>
        <v>0</v>
      </c>
      <c r="BW268" s="119">
        <f t="shared" si="75"/>
        <v>0</v>
      </c>
      <c r="BX268" s="119">
        <f t="shared" si="76"/>
        <v>0</v>
      </c>
      <c r="BY268" s="119">
        <f t="shared" si="77"/>
        <v>0</v>
      </c>
      <c r="BZ268" s="119">
        <f t="shared" si="78"/>
        <v>0</v>
      </c>
      <c r="CA268" s="119">
        <f t="shared" si="79"/>
        <v>0</v>
      </c>
      <c r="CB268" s="119">
        <f t="shared" si="80"/>
        <v>0</v>
      </c>
      <c r="CC268" s="119">
        <f t="shared" si="81"/>
        <v>0</v>
      </c>
      <c r="CD268" s="119">
        <f t="shared" si="82"/>
        <v>0</v>
      </c>
      <c r="CE268" s="119">
        <f t="shared" si="83"/>
        <v>0</v>
      </c>
      <c r="CF268" s="119">
        <f t="shared" si="84"/>
        <v>0</v>
      </c>
      <c r="CG268" s="119">
        <f t="shared" si="85"/>
        <v>0</v>
      </c>
      <c r="CH268" s="119">
        <f t="shared" si="86"/>
        <v>0</v>
      </c>
      <c r="CI268" s="119">
        <f t="shared" si="87"/>
        <v>0</v>
      </c>
      <c r="CJ268" s="119">
        <f t="shared" si="88"/>
        <v>0</v>
      </c>
      <c r="CK268" s="119">
        <f t="shared" si="89"/>
        <v>0</v>
      </c>
      <c r="CL268" s="119">
        <f t="shared" si="90"/>
        <v>0</v>
      </c>
      <c r="CM268" s="119">
        <f t="shared" si="91"/>
        <v>0</v>
      </c>
      <c r="CN268" s="119">
        <f t="shared" si="92"/>
        <v>0</v>
      </c>
      <c r="CO268" s="119">
        <f t="shared" si="93"/>
        <v>0</v>
      </c>
      <c r="CP268" s="119">
        <f t="shared" si="94"/>
        <v>0</v>
      </c>
      <c r="CQ268" s="119">
        <f t="shared" si="95"/>
        <v>0</v>
      </c>
      <c r="CR268" s="119">
        <f t="shared" si="96"/>
        <v>0</v>
      </c>
      <c r="CS268" s="119">
        <f t="shared" si="97"/>
        <v>0</v>
      </c>
      <c r="CT268" s="119">
        <f t="shared" si="98"/>
        <v>0</v>
      </c>
      <c r="CU268" s="119">
        <f t="shared" si="99"/>
        <v>0</v>
      </c>
      <c r="CV268" s="119">
        <f t="shared" si="100"/>
        <v>0</v>
      </c>
      <c r="CW268" s="119">
        <f t="shared" si="101"/>
        <v>0</v>
      </c>
      <c r="CX268" s="119">
        <f t="shared" si="102"/>
        <v>0</v>
      </c>
      <c r="CY268" s="119">
        <f t="shared" si="103"/>
        <v>0</v>
      </c>
      <c r="CZ268" s="119">
        <f t="shared" si="104"/>
        <v>0</v>
      </c>
      <c r="DA268" s="119">
        <f t="shared" si="105"/>
        <v>0</v>
      </c>
      <c r="DB268" s="119">
        <f t="shared" si="106"/>
        <v>0</v>
      </c>
      <c r="DC268" s="119">
        <f t="shared" si="107"/>
        <v>0</v>
      </c>
      <c r="DD268" s="119">
        <f t="shared" si="108"/>
        <v>0</v>
      </c>
      <c r="DE268" s="119">
        <f t="shared" si="109"/>
        <v>0</v>
      </c>
      <c r="DF268" s="119">
        <f t="shared" si="110"/>
        <v>0</v>
      </c>
      <c r="DG268" s="119">
        <f t="shared" si="111"/>
        <v>0</v>
      </c>
      <c r="DH268" s="119">
        <f t="shared" si="112"/>
        <v>0</v>
      </c>
      <c r="DI268" s="119">
        <f t="shared" si="113"/>
        <v>0</v>
      </c>
      <c r="DJ268" s="119">
        <f t="shared" si="114"/>
        <v>0</v>
      </c>
      <c r="DK268" s="126" t="str">
        <f t="shared" si="115"/>
        <v>3</v>
      </c>
      <c r="DL268" s="126">
        <f t="shared" ca="1" si="116"/>
        <v>0</v>
      </c>
      <c r="DM268" s="119">
        <f ca="1">IF($K268&lt;&gt;1,IF(ISNUMBER(INDEX(Import.PLE,$K268,DM$16)),IF(INDEX(Import.PLE,$K268,DM$16)&lt;=mediçao,BM268,0),0),PLE!$AA$28*BM268)</f>
        <v>0</v>
      </c>
      <c r="DN268" s="119">
        <f ca="1">IF($K268&lt;&gt;1,IF(ISNUMBER(INDEX(Import.PLE,$K268,DN$16)),IF(INDEX(Import.PLE,$K268,DN$16)&lt;=mediçao,BN268,0),0),PLE!$AA$28*BN268)</f>
        <v>0</v>
      </c>
      <c r="DO268" s="119">
        <f ca="1">IF($K268&lt;&gt;1,IF(ISNUMBER(INDEX(Import.PLE,$K268,DO$16)),IF(INDEX(Import.PLE,$K268,DO$16)&lt;=mediçao,BO268,0),0),PLE!$AA$28*BO268)</f>
        <v>0</v>
      </c>
      <c r="DP268" s="119">
        <f ca="1">IF($K268&lt;&gt;1,IF(ISNUMBER(INDEX(Import.PLE,$K268,DP$16)),IF(INDEX(Import.PLE,$K268,DP$16)&lt;=mediçao,BP268,0),0),PLE!$AA$28*BP268)</f>
        <v>0</v>
      </c>
      <c r="DQ268" s="119">
        <f ca="1">IF($K268&lt;&gt;1,IF(ISNUMBER(INDEX(Import.PLE,$K268,DQ$16)),IF(INDEX(Import.PLE,$K268,DQ$16)&lt;=mediçao,BQ268,0),0),PLE!$AA$28*BQ268)</f>
        <v>0</v>
      </c>
      <c r="DR268" s="119">
        <f ca="1">IF($K268&lt;&gt;1,IF(ISNUMBER(INDEX(Import.PLE,$K268,DR$16)),IF(INDEX(Import.PLE,$K268,DR$16)&lt;=mediçao,BR268,0),0),PLE!$AA$28*BR268)</f>
        <v>0</v>
      </c>
      <c r="DS268" s="119">
        <f ca="1">IF($K268&lt;&gt;1,IF(ISNUMBER(INDEX(Import.PLE,$K268,DS$16)),IF(INDEX(Import.PLE,$K268,DS$16)&lt;=mediçao,BS268,0),0),PLE!$AA$28*BS268)</f>
        <v>0</v>
      </c>
      <c r="DT268" s="119">
        <f ca="1">IF($K268&lt;&gt;1,IF(ISNUMBER(INDEX(Import.PLE,$K268,DT$16)),IF(INDEX(Import.PLE,$K268,DT$16)&lt;=mediçao,BT268,0),0),PLE!$AA$28*BT268)</f>
        <v>0</v>
      </c>
      <c r="DU268" s="119">
        <f ca="1">IF($K268&lt;&gt;1,IF(ISNUMBER(INDEX(Import.PLE,$K268,DU$16)),IF(INDEX(Import.PLE,$K268,DU$16)&lt;=mediçao,BU268,0),0),PLE!$AA$28*BU268)</f>
        <v>0</v>
      </c>
      <c r="DV268" s="119">
        <f ca="1">IF($K268&lt;&gt;1,IF(ISNUMBER(INDEX(Import.PLE,$K268,DV$16)),IF(INDEX(Import.PLE,$K268,DV$16)&lt;=mediçao,BV268,0),0),PLE!$AA$28*BV268)</f>
        <v>0</v>
      </c>
      <c r="DW268" s="119">
        <f ca="1">IF($K268&lt;&gt;1,IF(ISNUMBER(INDEX(Import.PLE,$K268,DW$16)),IF(INDEX(Import.PLE,$K268,DW$16)&lt;=mediçao,BW268,0),0),PLE!$AA$28*BW268)</f>
        <v>0</v>
      </c>
      <c r="DX268" s="119">
        <f ca="1">IF($K268&lt;&gt;1,IF(ISNUMBER(INDEX(Import.PLE,$K268,DX$16)),IF(INDEX(Import.PLE,$K268,DX$16)&lt;=mediçao,BX268,0),0),PLE!$AA$28*BX268)</f>
        <v>0</v>
      </c>
      <c r="DY268" s="119">
        <f ca="1">IF($K268&lt;&gt;1,IF(ISNUMBER(INDEX(Import.PLE,$K268,DY$16)),IF(INDEX(Import.PLE,$K268,DY$16)&lt;=mediçao,BY268,0),0),PLE!$AA$28*BY268)</f>
        <v>0</v>
      </c>
      <c r="DZ268" s="119">
        <f ca="1">IF($K268&lt;&gt;1,IF(ISNUMBER(INDEX(Import.PLE,$K268,DZ$16)),IF(INDEX(Import.PLE,$K268,DZ$16)&lt;=mediçao,BZ268,0),0),PLE!$AA$28*BZ268)</f>
        <v>0</v>
      </c>
      <c r="EA268" s="119">
        <f ca="1">IF($K268&lt;&gt;1,IF(ISNUMBER(INDEX(Import.PLE,$K268,EA$16)),IF(INDEX(Import.PLE,$K268,EA$16)&lt;=mediçao,CA268,0),0),PLE!$AA$28*CA268)</f>
        <v>0</v>
      </c>
      <c r="EB268" s="119">
        <f ca="1">IF($K268&lt;&gt;1,IF(ISNUMBER(INDEX(Import.PLE,$K268,EB$16)),IF(INDEX(Import.PLE,$K268,EB$16)&lt;=mediçao,CB268,0),0),PLE!$AA$28*CB268)</f>
        <v>0</v>
      </c>
      <c r="EC268" s="119">
        <f ca="1">IF($K268&lt;&gt;1,IF(ISNUMBER(INDEX(Import.PLE,$K268,EC$16)),IF(INDEX(Import.PLE,$K268,EC$16)&lt;=mediçao,CC268,0),0),PLE!$AA$28*CC268)</f>
        <v>0</v>
      </c>
      <c r="ED268" s="119">
        <f ca="1">IF($K268&lt;&gt;1,IF(ISNUMBER(INDEX(Import.PLE,$K268,ED$16)),IF(INDEX(Import.PLE,$K268,ED$16)&lt;=mediçao,CD268,0),0),PLE!$AA$28*CD268)</f>
        <v>0</v>
      </c>
      <c r="EE268" s="119">
        <f ca="1">IF($K268&lt;&gt;1,IF(ISNUMBER(INDEX(Import.PLE,$K268,EE$16)),IF(INDEX(Import.PLE,$K268,EE$16)&lt;=mediçao,CE268,0),0),PLE!$AA$28*CE268)</f>
        <v>0</v>
      </c>
      <c r="EF268" s="119">
        <f ca="1">IF($K268&lt;&gt;1,IF(ISNUMBER(INDEX(Import.PLE,$K268,EF$16)),IF(INDEX(Import.PLE,$K268,EF$16)&lt;=mediçao,CF268,0),0),PLE!$AA$28*CF268)</f>
        <v>0</v>
      </c>
      <c r="EG268" s="119">
        <f ca="1">IF($K268&lt;&gt;1,IF(ISNUMBER(INDEX(Import.PLE,$K268,EG$16)),IF(INDEX(Import.PLE,$K268,EG$16)&lt;=mediçao,CG268,0),0),PLE!$AA$28*CG268)</f>
        <v>0</v>
      </c>
      <c r="EH268" s="119">
        <f ca="1">IF($K268&lt;&gt;1,IF(ISNUMBER(INDEX(Import.PLE,$K268,EH$16)),IF(INDEX(Import.PLE,$K268,EH$16)&lt;=mediçao,CH268,0),0),PLE!$AA$28*CH268)</f>
        <v>0</v>
      </c>
      <c r="EI268" s="119">
        <f ca="1">IF($K268&lt;&gt;1,IF(ISNUMBER(INDEX(Import.PLE,$K268,EI$16)),IF(INDEX(Import.PLE,$K268,EI$16)&lt;=mediçao,CI268,0),0),PLE!$AA$28*CI268)</f>
        <v>0</v>
      </c>
      <c r="EJ268" s="119">
        <f ca="1">IF($K268&lt;&gt;1,IF(ISNUMBER(INDEX(Import.PLE,$K268,EJ$16)),IF(INDEX(Import.PLE,$K268,EJ$16)&lt;=mediçao,CJ268,0),0),PLE!$AA$28*CJ268)</f>
        <v>0</v>
      </c>
      <c r="EK268" s="119">
        <f ca="1">IF($K268&lt;&gt;1,IF(ISNUMBER(INDEX(Import.PLE,$K268,EK$16)),IF(INDEX(Import.PLE,$K268,EK$16)&lt;=mediçao,CK268,0),0),PLE!$AA$28*CK268)</f>
        <v>0</v>
      </c>
      <c r="EL268" s="119">
        <f ca="1">IF($K268&lt;&gt;1,IF(ISNUMBER(INDEX(Import.PLE,$K268,EL$16)),IF(INDEX(Import.PLE,$K268,EL$16)&lt;=mediçao,CL268,0),0),PLE!$AA$28*CL268)</f>
        <v>0</v>
      </c>
      <c r="EM268" s="119">
        <f ca="1">IF($K268&lt;&gt;1,IF(ISNUMBER(INDEX(Import.PLE,$K268,EM$16)),IF(INDEX(Import.PLE,$K268,EM$16)&lt;=mediçao,CM268,0),0),PLE!$AA$28*CM268)</f>
        <v>0</v>
      </c>
      <c r="EN268" s="119">
        <f ca="1">IF($K268&lt;&gt;1,IF(ISNUMBER(INDEX(Import.PLE,$K268,EN$16)),IF(INDEX(Import.PLE,$K268,EN$16)&lt;=mediçao,CN268,0),0),PLE!$AA$28*CN268)</f>
        <v>0</v>
      </c>
      <c r="EO268" s="119">
        <f ca="1">IF($K268&lt;&gt;1,IF(ISNUMBER(INDEX(Import.PLE,$K268,EO$16)),IF(INDEX(Import.PLE,$K268,EO$16)&lt;=mediçao,CO268,0),0),PLE!$AA$28*CO268)</f>
        <v>0</v>
      </c>
      <c r="EP268" s="119">
        <f ca="1">IF($K268&lt;&gt;1,IF(ISNUMBER(INDEX(Import.PLE,$K268,EP$16)),IF(INDEX(Import.PLE,$K268,EP$16)&lt;=mediçao,CP268,0),0),PLE!$AA$28*CP268)</f>
        <v>0</v>
      </c>
      <c r="EQ268" s="119">
        <f ca="1">IF($K268&lt;&gt;1,IF(ISNUMBER(INDEX(Import.PLE,$K268,EQ$16)),IF(INDEX(Import.PLE,$K268,EQ$16)&lt;=mediçao,CQ268,0),0),PLE!$AA$28*CQ268)</f>
        <v>0</v>
      </c>
      <c r="ER268" s="119">
        <f ca="1">IF($K268&lt;&gt;1,IF(ISNUMBER(INDEX(Import.PLE,$K268,ER$16)),IF(INDEX(Import.PLE,$K268,ER$16)&lt;=mediçao,CR268,0),0),PLE!$AA$28*CR268)</f>
        <v>0</v>
      </c>
      <c r="ES268" s="119">
        <f ca="1">IF($K268&lt;&gt;1,IF(ISNUMBER(INDEX(Import.PLE,$K268,ES$16)),IF(INDEX(Import.PLE,$K268,ES$16)&lt;=mediçao,CS268,0),0),PLE!$AA$28*CS268)</f>
        <v>0</v>
      </c>
      <c r="ET268" s="119">
        <f ca="1">IF($K268&lt;&gt;1,IF(ISNUMBER(INDEX(Import.PLE,$K268,ET$16)),IF(INDEX(Import.PLE,$K268,ET$16)&lt;=mediçao,CT268,0),0),PLE!$AA$28*CT268)</f>
        <v>0</v>
      </c>
      <c r="EU268" s="119">
        <f ca="1">IF($K268&lt;&gt;1,IF(ISNUMBER(INDEX(Import.PLE,$K268,EU$16)),IF(INDEX(Import.PLE,$K268,EU$16)&lt;=mediçao,CU268,0),0),PLE!$AA$28*CU268)</f>
        <v>0</v>
      </c>
      <c r="EV268" s="119">
        <f ca="1">IF($K268&lt;&gt;1,IF(ISNUMBER(INDEX(Import.PLE,$K268,EV$16)),IF(INDEX(Import.PLE,$K268,EV$16)&lt;=mediçao,CV268,0),0),PLE!$AA$28*CV268)</f>
        <v>0</v>
      </c>
      <c r="EW268" s="119">
        <f ca="1">IF($K268&lt;&gt;1,IF(ISNUMBER(INDEX(Import.PLE,$K268,EW$16)),IF(INDEX(Import.PLE,$K268,EW$16)&lt;=mediçao,CW268,0),0),PLE!$AA$28*CW268)</f>
        <v>0</v>
      </c>
      <c r="EX268" s="119">
        <f ca="1">IF($K268&lt;&gt;1,IF(ISNUMBER(INDEX(Import.PLE,$K268,EX$16)),IF(INDEX(Import.PLE,$K268,EX$16)&lt;=mediçao,CX268,0),0),PLE!$AA$28*CX268)</f>
        <v>0</v>
      </c>
      <c r="EY268" s="119">
        <f ca="1">IF($K268&lt;&gt;1,IF(ISNUMBER(INDEX(Import.PLE,$K268,EY$16)),IF(INDEX(Import.PLE,$K268,EY$16)&lt;=mediçao,CY268,0),0),PLE!$AA$28*CY268)</f>
        <v>0</v>
      </c>
      <c r="EZ268" s="119">
        <f ca="1">IF($K268&lt;&gt;1,IF(ISNUMBER(INDEX(Import.PLE,$K268,EZ$16)),IF(INDEX(Import.PLE,$K268,EZ$16)&lt;=mediçao,CZ268,0),0),PLE!$AA$28*CZ268)</f>
        <v>0</v>
      </c>
      <c r="FA268" s="119">
        <f ca="1">IF($K268&lt;&gt;1,IF(ISNUMBER(INDEX(Import.PLE,$K268,FA$16)),IF(INDEX(Import.PLE,$K268,FA$16)&lt;=mediçao,DA268,0),0),PLE!$AA$28*DA268)</f>
        <v>0</v>
      </c>
      <c r="FB268" s="119">
        <f ca="1">IF($K268&lt;&gt;1,IF(ISNUMBER(INDEX(Import.PLE,$K268,FB$16)),IF(INDEX(Import.PLE,$K268,FB$16)&lt;=mediçao,DB268,0),0),PLE!$AA$28*DB268)</f>
        <v>0</v>
      </c>
      <c r="FC268" s="119">
        <f ca="1">IF($K268&lt;&gt;1,IF(ISNUMBER(INDEX(Import.PLE,$K268,FC$16)),IF(INDEX(Import.PLE,$K268,FC$16)&lt;=mediçao,DC268,0),0),PLE!$AA$28*DC268)</f>
        <v>0</v>
      </c>
      <c r="FD268" s="119">
        <f ca="1">IF($K268&lt;&gt;1,IF(ISNUMBER(INDEX(Import.PLE,$K268,FD$16)),IF(INDEX(Import.PLE,$K268,FD$16)&lt;=mediçao,DD268,0),0),PLE!$AA$28*DD268)</f>
        <v>0</v>
      </c>
      <c r="FE268" s="119">
        <f ca="1">IF($K268&lt;&gt;1,IF(ISNUMBER(INDEX(Import.PLE,$K268,FE$16)),IF(INDEX(Import.PLE,$K268,FE$16)&lt;=mediçao,DE268,0),0),PLE!$AA$28*DE268)</f>
        <v>0</v>
      </c>
      <c r="FF268" s="119">
        <f ca="1">IF($K268&lt;&gt;1,IF(ISNUMBER(INDEX(Import.PLE,$K268,FF$16)),IF(INDEX(Import.PLE,$K268,FF$16)&lt;=mediçao,DF268,0),0),PLE!$AA$28*DF268)</f>
        <v>0</v>
      </c>
      <c r="FG268" s="119">
        <f ca="1">IF($K268&lt;&gt;1,IF(ISNUMBER(INDEX(Import.PLE,$K268,FG$16)),IF(INDEX(Import.PLE,$K268,FG$16)&lt;=mediçao,DG268,0),0),PLE!$AA$28*DG268)</f>
        <v>0</v>
      </c>
      <c r="FH268" s="119">
        <f ca="1">IF($K268&lt;&gt;1,IF(ISNUMBER(INDEX(Import.PLE,$K268,FH$16)),IF(INDEX(Import.PLE,$K268,FH$16)&lt;=mediçao,DH268,0),0),PLE!$AA$28*DH268)</f>
        <v>0</v>
      </c>
      <c r="FI268" s="119">
        <f ca="1">IF($K268&lt;&gt;1,IF(ISNUMBER(INDEX(Import.PLE,$K268,FI$16)),IF(INDEX(Import.PLE,$K268,FI$16)&lt;=mediçao,DI268,0),0),PLE!$AA$28*DI268)</f>
        <v>0</v>
      </c>
      <c r="FJ268" s="119">
        <f ca="1">IF($K268&lt;&gt;1,IF(ISNUMBER(INDEX(Import.PLE,$K268,FJ$16)),IF(INDEX(Import.PLE,$K268,FJ$16)&lt;=mediçao,DJ268,0),0),PLE!$AA$28*DJ268)</f>
        <v>0</v>
      </c>
    </row>
    <row r="269" spans="2:166" s="88" customFormat="1" ht="11.25" customHeight="1" x14ac:dyDescent="0.35">
      <c r="B269" s="118">
        <f t="shared" ca="1" si="3"/>
        <v>252</v>
      </c>
      <c r="C269" s="83" t="str">
        <f t="shared" si="62"/>
        <v>Serviço</v>
      </c>
      <c r="D269" s="138" t="s">
        <v>649</v>
      </c>
      <c r="E269" s="139" t="s">
        <v>433</v>
      </c>
      <c r="F269" s="137" t="s">
        <v>210</v>
      </c>
      <c r="G269" s="174">
        <f t="shared" si="117"/>
        <v>8.34</v>
      </c>
      <c r="H269" s="175">
        <f t="shared" si="64"/>
        <v>331.81055155875305</v>
      </c>
      <c r="I269" s="176">
        <v>2767.3</v>
      </c>
      <c r="J269" s="86"/>
      <c r="K269" s="168">
        <f>deactivatedados.form1</f>
        <v>30</v>
      </c>
      <c r="L269" s="167" t="s">
        <v>730</v>
      </c>
      <c r="M269" s="87"/>
      <c r="N269" s="181">
        <v>8.34</v>
      </c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  <c r="AA269" s="181"/>
      <c r="AB269" s="181"/>
      <c r="AC269" s="181"/>
      <c r="AD269" s="181"/>
      <c r="AE269" s="181"/>
      <c r="AF269" s="181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1"/>
      <c r="AT269" s="181"/>
      <c r="AU269" s="181"/>
      <c r="AV269" s="181"/>
      <c r="AW269" s="181"/>
      <c r="AX269" s="181"/>
      <c r="AY269" s="181"/>
      <c r="AZ269" s="181"/>
      <c r="BA269" s="181"/>
      <c r="BB269" s="181"/>
      <c r="BC269" s="181"/>
      <c r="BD269" s="181"/>
      <c r="BE269" s="181"/>
      <c r="BF269" s="181"/>
      <c r="BG269" s="181"/>
      <c r="BH269" s="181"/>
      <c r="BI269" s="181"/>
      <c r="BJ269" s="181"/>
      <c r="BK269" s="181"/>
      <c r="BM269" s="119">
        <f t="shared" ca="1" si="65"/>
        <v>2767.3</v>
      </c>
      <c r="BN269" s="119">
        <f t="shared" si="66"/>
        <v>0</v>
      </c>
      <c r="BO269" s="119">
        <f t="shared" si="67"/>
        <v>0</v>
      </c>
      <c r="BP269" s="119">
        <f t="shared" si="68"/>
        <v>0</v>
      </c>
      <c r="BQ269" s="119">
        <f t="shared" si="69"/>
        <v>0</v>
      </c>
      <c r="BR269" s="119">
        <f t="shared" si="70"/>
        <v>0</v>
      </c>
      <c r="BS269" s="119">
        <f t="shared" si="71"/>
        <v>0</v>
      </c>
      <c r="BT269" s="119">
        <f t="shared" si="72"/>
        <v>0</v>
      </c>
      <c r="BU269" s="119">
        <f t="shared" si="73"/>
        <v>0</v>
      </c>
      <c r="BV269" s="119">
        <f t="shared" si="74"/>
        <v>0</v>
      </c>
      <c r="BW269" s="119">
        <f t="shared" si="75"/>
        <v>0</v>
      </c>
      <c r="BX269" s="119">
        <f t="shared" si="76"/>
        <v>0</v>
      </c>
      <c r="BY269" s="119">
        <f t="shared" si="77"/>
        <v>0</v>
      </c>
      <c r="BZ269" s="119">
        <f t="shared" si="78"/>
        <v>0</v>
      </c>
      <c r="CA269" s="119">
        <f t="shared" si="79"/>
        <v>0</v>
      </c>
      <c r="CB269" s="119">
        <f t="shared" si="80"/>
        <v>0</v>
      </c>
      <c r="CC269" s="119">
        <f t="shared" si="81"/>
        <v>0</v>
      </c>
      <c r="CD269" s="119">
        <f t="shared" si="82"/>
        <v>0</v>
      </c>
      <c r="CE269" s="119">
        <f t="shared" si="83"/>
        <v>0</v>
      </c>
      <c r="CF269" s="119">
        <f t="shared" si="84"/>
        <v>0</v>
      </c>
      <c r="CG269" s="119">
        <f t="shared" si="85"/>
        <v>0</v>
      </c>
      <c r="CH269" s="119">
        <f t="shared" si="86"/>
        <v>0</v>
      </c>
      <c r="CI269" s="119">
        <f t="shared" si="87"/>
        <v>0</v>
      </c>
      <c r="CJ269" s="119">
        <f t="shared" si="88"/>
        <v>0</v>
      </c>
      <c r="CK269" s="119">
        <f t="shared" si="89"/>
        <v>0</v>
      </c>
      <c r="CL269" s="119">
        <f t="shared" si="90"/>
        <v>0</v>
      </c>
      <c r="CM269" s="119">
        <f t="shared" si="91"/>
        <v>0</v>
      </c>
      <c r="CN269" s="119">
        <f t="shared" si="92"/>
        <v>0</v>
      </c>
      <c r="CO269" s="119">
        <f t="shared" si="93"/>
        <v>0</v>
      </c>
      <c r="CP269" s="119">
        <f t="shared" si="94"/>
        <v>0</v>
      </c>
      <c r="CQ269" s="119">
        <f t="shared" si="95"/>
        <v>0</v>
      </c>
      <c r="CR269" s="119">
        <f t="shared" si="96"/>
        <v>0</v>
      </c>
      <c r="CS269" s="119">
        <f t="shared" si="97"/>
        <v>0</v>
      </c>
      <c r="CT269" s="119">
        <f t="shared" si="98"/>
        <v>0</v>
      </c>
      <c r="CU269" s="119">
        <f t="shared" si="99"/>
        <v>0</v>
      </c>
      <c r="CV269" s="119">
        <f t="shared" si="100"/>
        <v>0</v>
      </c>
      <c r="CW269" s="119">
        <f t="shared" si="101"/>
        <v>0</v>
      </c>
      <c r="CX269" s="119">
        <f t="shared" si="102"/>
        <v>0</v>
      </c>
      <c r="CY269" s="119">
        <f t="shared" si="103"/>
        <v>0</v>
      </c>
      <c r="CZ269" s="119">
        <f t="shared" si="104"/>
        <v>0</v>
      </c>
      <c r="DA269" s="119">
        <f t="shared" si="105"/>
        <v>0</v>
      </c>
      <c r="DB269" s="119">
        <f t="shared" si="106"/>
        <v>0</v>
      </c>
      <c r="DC269" s="119">
        <f t="shared" si="107"/>
        <v>0</v>
      </c>
      <c r="DD269" s="119">
        <f t="shared" si="108"/>
        <v>0</v>
      </c>
      <c r="DE269" s="119">
        <f t="shared" si="109"/>
        <v>0</v>
      </c>
      <c r="DF269" s="119">
        <f t="shared" si="110"/>
        <v>0</v>
      </c>
      <c r="DG269" s="119">
        <f t="shared" si="111"/>
        <v>0</v>
      </c>
      <c r="DH269" s="119">
        <f t="shared" si="112"/>
        <v>0</v>
      </c>
      <c r="DI269" s="119">
        <f t="shared" si="113"/>
        <v>0</v>
      </c>
      <c r="DJ269" s="119">
        <f t="shared" si="114"/>
        <v>0</v>
      </c>
      <c r="DK269" s="126" t="str">
        <f t="shared" si="115"/>
        <v>3</v>
      </c>
      <c r="DL269" s="126">
        <f t="shared" ca="1" si="116"/>
        <v>0</v>
      </c>
      <c r="DM269" s="119">
        <f ca="1">IF($K269&lt;&gt;1,IF(ISNUMBER(INDEX(Import.PLE,$K269,DM$16)),IF(INDEX(Import.PLE,$K269,DM$16)&lt;=mediçao,BM269,0),0),PLE!$AA$28*BM269)</f>
        <v>0</v>
      </c>
      <c r="DN269" s="119">
        <f ca="1">IF($K269&lt;&gt;1,IF(ISNUMBER(INDEX(Import.PLE,$K269,DN$16)),IF(INDEX(Import.PLE,$K269,DN$16)&lt;=mediçao,BN269,0),0),PLE!$AA$28*BN269)</f>
        <v>0</v>
      </c>
      <c r="DO269" s="119">
        <f ca="1">IF($K269&lt;&gt;1,IF(ISNUMBER(INDEX(Import.PLE,$K269,DO$16)),IF(INDEX(Import.PLE,$K269,DO$16)&lt;=mediçao,BO269,0),0),PLE!$AA$28*BO269)</f>
        <v>0</v>
      </c>
      <c r="DP269" s="119">
        <f ca="1">IF($K269&lt;&gt;1,IF(ISNUMBER(INDEX(Import.PLE,$K269,DP$16)),IF(INDEX(Import.PLE,$K269,DP$16)&lt;=mediçao,BP269,0),0),PLE!$AA$28*BP269)</f>
        <v>0</v>
      </c>
      <c r="DQ269" s="119">
        <f ca="1">IF($K269&lt;&gt;1,IF(ISNUMBER(INDEX(Import.PLE,$K269,DQ$16)),IF(INDEX(Import.PLE,$K269,DQ$16)&lt;=mediçao,BQ269,0),0),PLE!$AA$28*BQ269)</f>
        <v>0</v>
      </c>
      <c r="DR269" s="119">
        <f ca="1">IF($K269&lt;&gt;1,IF(ISNUMBER(INDEX(Import.PLE,$K269,DR$16)),IF(INDEX(Import.PLE,$K269,DR$16)&lt;=mediçao,BR269,0),0),PLE!$AA$28*BR269)</f>
        <v>0</v>
      </c>
      <c r="DS269" s="119">
        <f ca="1">IF($K269&lt;&gt;1,IF(ISNUMBER(INDEX(Import.PLE,$K269,DS$16)),IF(INDEX(Import.PLE,$K269,DS$16)&lt;=mediçao,BS269,0),0),PLE!$AA$28*BS269)</f>
        <v>0</v>
      </c>
      <c r="DT269" s="119">
        <f ca="1">IF($K269&lt;&gt;1,IF(ISNUMBER(INDEX(Import.PLE,$K269,DT$16)),IF(INDEX(Import.PLE,$K269,DT$16)&lt;=mediçao,BT269,0),0),PLE!$AA$28*BT269)</f>
        <v>0</v>
      </c>
      <c r="DU269" s="119">
        <f ca="1">IF($K269&lt;&gt;1,IF(ISNUMBER(INDEX(Import.PLE,$K269,DU$16)),IF(INDEX(Import.PLE,$K269,DU$16)&lt;=mediçao,BU269,0),0),PLE!$AA$28*BU269)</f>
        <v>0</v>
      </c>
      <c r="DV269" s="119">
        <f ca="1">IF($K269&lt;&gt;1,IF(ISNUMBER(INDEX(Import.PLE,$K269,DV$16)),IF(INDEX(Import.PLE,$K269,DV$16)&lt;=mediçao,BV269,0),0),PLE!$AA$28*BV269)</f>
        <v>0</v>
      </c>
      <c r="DW269" s="119">
        <f ca="1">IF($K269&lt;&gt;1,IF(ISNUMBER(INDEX(Import.PLE,$K269,DW$16)),IF(INDEX(Import.PLE,$K269,DW$16)&lt;=mediçao,BW269,0),0),PLE!$AA$28*BW269)</f>
        <v>0</v>
      </c>
      <c r="DX269" s="119">
        <f ca="1">IF($K269&lt;&gt;1,IF(ISNUMBER(INDEX(Import.PLE,$K269,DX$16)),IF(INDEX(Import.PLE,$K269,DX$16)&lt;=mediçao,BX269,0),0),PLE!$AA$28*BX269)</f>
        <v>0</v>
      </c>
      <c r="DY269" s="119">
        <f ca="1">IF($K269&lt;&gt;1,IF(ISNUMBER(INDEX(Import.PLE,$K269,DY$16)),IF(INDEX(Import.PLE,$K269,DY$16)&lt;=mediçao,BY269,0),0),PLE!$AA$28*BY269)</f>
        <v>0</v>
      </c>
      <c r="DZ269" s="119">
        <f ca="1">IF($K269&lt;&gt;1,IF(ISNUMBER(INDEX(Import.PLE,$K269,DZ$16)),IF(INDEX(Import.PLE,$K269,DZ$16)&lt;=mediçao,BZ269,0),0),PLE!$AA$28*BZ269)</f>
        <v>0</v>
      </c>
      <c r="EA269" s="119">
        <f ca="1">IF($K269&lt;&gt;1,IF(ISNUMBER(INDEX(Import.PLE,$K269,EA$16)),IF(INDEX(Import.PLE,$K269,EA$16)&lt;=mediçao,CA269,0),0),PLE!$AA$28*CA269)</f>
        <v>0</v>
      </c>
      <c r="EB269" s="119">
        <f ca="1">IF($K269&lt;&gt;1,IF(ISNUMBER(INDEX(Import.PLE,$K269,EB$16)),IF(INDEX(Import.PLE,$K269,EB$16)&lt;=mediçao,CB269,0),0),PLE!$AA$28*CB269)</f>
        <v>0</v>
      </c>
      <c r="EC269" s="119">
        <f ca="1">IF($K269&lt;&gt;1,IF(ISNUMBER(INDEX(Import.PLE,$K269,EC$16)),IF(INDEX(Import.PLE,$K269,EC$16)&lt;=mediçao,CC269,0),0),PLE!$AA$28*CC269)</f>
        <v>0</v>
      </c>
      <c r="ED269" s="119">
        <f ca="1">IF($K269&lt;&gt;1,IF(ISNUMBER(INDEX(Import.PLE,$K269,ED$16)),IF(INDEX(Import.PLE,$K269,ED$16)&lt;=mediçao,CD269,0),0),PLE!$AA$28*CD269)</f>
        <v>0</v>
      </c>
      <c r="EE269" s="119">
        <f ca="1">IF($K269&lt;&gt;1,IF(ISNUMBER(INDEX(Import.PLE,$K269,EE$16)),IF(INDEX(Import.PLE,$K269,EE$16)&lt;=mediçao,CE269,0),0),PLE!$AA$28*CE269)</f>
        <v>0</v>
      </c>
      <c r="EF269" s="119">
        <f ca="1">IF($K269&lt;&gt;1,IF(ISNUMBER(INDEX(Import.PLE,$K269,EF$16)),IF(INDEX(Import.PLE,$K269,EF$16)&lt;=mediçao,CF269,0),0),PLE!$AA$28*CF269)</f>
        <v>0</v>
      </c>
      <c r="EG269" s="119">
        <f ca="1">IF($K269&lt;&gt;1,IF(ISNUMBER(INDEX(Import.PLE,$K269,EG$16)),IF(INDEX(Import.PLE,$K269,EG$16)&lt;=mediçao,CG269,0),0),PLE!$AA$28*CG269)</f>
        <v>0</v>
      </c>
      <c r="EH269" s="119">
        <f ca="1">IF($K269&lt;&gt;1,IF(ISNUMBER(INDEX(Import.PLE,$K269,EH$16)),IF(INDEX(Import.PLE,$K269,EH$16)&lt;=mediçao,CH269,0),0),PLE!$AA$28*CH269)</f>
        <v>0</v>
      </c>
      <c r="EI269" s="119">
        <f ca="1">IF($K269&lt;&gt;1,IF(ISNUMBER(INDEX(Import.PLE,$K269,EI$16)),IF(INDEX(Import.PLE,$K269,EI$16)&lt;=mediçao,CI269,0),0),PLE!$AA$28*CI269)</f>
        <v>0</v>
      </c>
      <c r="EJ269" s="119">
        <f ca="1">IF($K269&lt;&gt;1,IF(ISNUMBER(INDEX(Import.PLE,$K269,EJ$16)),IF(INDEX(Import.PLE,$K269,EJ$16)&lt;=mediçao,CJ269,0),0),PLE!$AA$28*CJ269)</f>
        <v>0</v>
      </c>
      <c r="EK269" s="119">
        <f ca="1">IF($K269&lt;&gt;1,IF(ISNUMBER(INDEX(Import.PLE,$K269,EK$16)),IF(INDEX(Import.PLE,$K269,EK$16)&lt;=mediçao,CK269,0),0),PLE!$AA$28*CK269)</f>
        <v>0</v>
      </c>
      <c r="EL269" s="119">
        <f ca="1">IF($K269&lt;&gt;1,IF(ISNUMBER(INDEX(Import.PLE,$K269,EL$16)),IF(INDEX(Import.PLE,$K269,EL$16)&lt;=mediçao,CL269,0),0),PLE!$AA$28*CL269)</f>
        <v>0</v>
      </c>
      <c r="EM269" s="119">
        <f ca="1">IF($K269&lt;&gt;1,IF(ISNUMBER(INDEX(Import.PLE,$K269,EM$16)),IF(INDEX(Import.PLE,$K269,EM$16)&lt;=mediçao,CM269,0),0),PLE!$AA$28*CM269)</f>
        <v>0</v>
      </c>
      <c r="EN269" s="119">
        <f ca="1">IF($K269&lt;&gt;1,IF(ISNUMBER(INDEX(Import.PLE,$K269,EN$16)),IF(INDEX(Import.PLE,$K269,EN$16)&lt;=mediçao,CN269,0),0),PLE!$AA$28*CN269)</f>
        <v>0</v>
      </c>
      <c r="EO269" s="119">
        <f ca="1">IF($K269&lt;&gt;1,IF(ISNUMBER(INDEX(Import.PLE,$K269,EO$16)),IF(INDEX(Import.PLE,$K269,EO$16)&lt;=mediçao,CO269,0),0),PLE!$AA$28*CO269)</f>
        <v>0</v>
      </c>
      <c r="EP269" s="119">
        <f ca="1">IF($K269&lt;&gt;1,IF(ISNUMBER(INDEX(Import.PLE,$K269,EP$16)),IF(INDEX(Import.PLE,$K269,EP$16)&lt;=mediçao,CP269,0),0),PLE!$AA$28*CP269)</f>
        <v>0</v>
      </c>
      <c r="EQ269" s="119">
        <f ca="1">IF($K269&lt;&gt;1,IF(ISNUMBER(INDEX(Import.PLE,$K269,EQ$16)),IF(INDEX(Import.PLE,$K269,EQ$16)&lt;=mediçao,CQ269,0),0),PLE!$AA$28*CQ269)</f>
        <v>0</v>
      </c>
      <c r="ER269" s="119">
        <f ca="1">IF($K269&lt;&gt;1,IF(ISNUMBER(INDEX(Import.PLE,$K269,ER$16)),IF(INDEX(Import.PLE,$K269,ER$16)&lt;=mediçao,CR269,0),0),PLE!$AA$28*CR269)</f>
        <v>0</v>
      </c>
      <c r="ES269" s="119">
        <f ca="1">IF($K269&lt;&gt;1,IF(ISNUMBER(INDEX(Import.PLE,$K269,ES$16)),IF(INDEX(Import.PLE,$K269,ES$16)&lt;=mediçao,CS269,0),0),PLE!$AA$28*CS269)</f>
        <v>0</v>
      </c>
      <c r="ET269" s="119">
        <f ca="1">IF($K269&lt;&gt;1,IF(ISNUMBER(INDEX(Import.PLE,$K269,ET$16)),IF(INDEX(Import.PLE,$K269,ET$16)&lt;=mediçao,CT269,0),0),PLE!$AA$28*CT269)</f>
        <v>0</v>
      </c>
      <c r="EU269" s="119">
        <f ca="1">IF($K269&lt;&gt;1,IF(ISNUMBER(INDEX(Import.PLE,$K269,EU$16)),IF(INDEX(Import.PLE,$K269,EU$16)&lt;=mediçao,CU269,0),0),PLE!$AA$28*CU269)</f>
        <v>0</v>
      </c>
      <c r="EV269" s="119">
        <f ca="1">IF($K269&lt;&gt;1,IF(ISNUMBER(INDEX(Import.PLE,$K269,EV$16)),IF(INDEX(Import.PLE,$K269,EV$16)&lt;=mediçao,CV269,0),0),PLE!$AA$28*CV269)</f>
        <v>0</v>
      </c>
      <c r="EW269" s="119">
        <f ca="1">IF($K269&lt;&gt;1,IF(ISNUMBER(INDEX(Import.PLE,$K269,EW$16)),IF(INDEX(Import.PLE,$K269,EW$16)&lt;=mediçao,CW269,0),0),PLE!$AA$28*CW269)</f>
        <v>0</v>
      </c>
      <c r="EX269" s="119">
        <f ca="1">IF($K269&lt;&gt;1,IF(ISNUMBER(INDEX(Import.PLE,$K269,EX$16)),IF(INDEX(Import.PLE,$K269,EX$16)&lt;=mediçao,CX269,0),0),PLE!$AA$28*CX269)</f>
        <v>0</v>
      </c>
      <c r="EY269" s="119">
        <f ca="1">IF($K269&lt;&gt;1,IF(ISNUMBER(INDEX(Import.PLE,$K269,EY$16)),IF(INDEX(Import.PLE,$K269,EY$16)&lt;=mediçao,CY269,0),0),PLE!$AA$28*CY269)</f>
        <v>0</v>
      </c>
      <c r="EZ269" s="119">
        <f ca="1">IF($K269&lt;&gt;1,IF(ISNUMBER(INDEX(Import.PLE,$K269,EZ$16)),IF(INDEX(Import.PLE,$K269,EZ$16)&lt;=mediçao,CZ269,0),0),PLE!$AA$28*CZ269)</f>
        <v>0</v>
      </c>
      <c r="FA269" s="119">
        <f ca="1">IF($K269&lt;&gt;1,IF(ISNUMBER(INDEX(Import.PLE,$K269,FA$16)),IF(INDEX(Import.PLE,$K269,FA$16)&lt;=mediçao,DA269,0),0),PLE!$AA$28*DA269)</f>
        <v>0</v>
      </c>
      <c r="FB269" s="119">
        <f ca="1">IF($K269&lt;&gt;1,IF(ISNUMBER(INDEX(Import.PLE,$K269,FB$16)),IF(INDEX(Import.PLE,$K269,FB$16)&lt;=mediçao,DB269,0),0),PLE!$AA$28*DB269)</f>
        <v>0</v>
      </c>
      <c r="FC269" s="119">
        <f ca="1">IF($K269&lt;&gt;1,IF(ISNUMBER(INDEX(Import.PLE,$K269,FC$16)),IF(INDEX(Import.PLE,$K269,FC$16)&lt;=mediçao,DC269,0),0),PLE!$AA$28*DC269)</f>
        <v>0</v>
      </c>
      <c r="FD269" s="119">
        <f ca="1">IF($K269&lt;&gt;1,IF(ISNUMBER(INDEX(Import.PLE,$K269,FD$16)),IF(INDEX(Import.PLE,$K269,FD$16)&lt;=mediçao,DD269,0),0),PLE!$AA$28*DD269)</f>
        <v>0</v>
      </c>
      <c r="FE269" s="119">
        <f ca="1">IF($K269&lt;&gt;1,IF(ISNUMBER(INDEX(Import.PLE,$K269,FE$16)),IF(INDEX(Import.PLE,$K269,FE$16)&lt;=mediçao,DE269,0),0),PLE!$AA$28*DE269)</f>
        <v>0</v>
      </c>
      <c r="FF269" s="119">
        <f ca="1">IF($K269&lt;&gt;1,IF(ISNUMBER(INDEX(Import.PLE,$K269,FF$16)),IF(INDEX(Import.PLE,$K269,FF$16)&lt;=mediçao,DF269,0),0),PLE!$AA$28*DF269)</f>
        <v>0</v>
      </c>
      <c r="FG269" s="119">
        <f ca="1">IF($K269&lt;&gt;1,IF(ISNUMBER(INDEX(Import.PLE,$K269,FG$16)),IF(INDEX(Import.PLE,$K269,FG$16)&lt;=mediçao,DG269,0),0),PLE!$AA$28*DG269)</f>
        <v>0</v>
      </c>
      <c r="FH269" s="119">
        <f ca="1">IF($K269&lt;&gt;1,IF(ISNUMBER(INDEX(Import.PLE,$K269,FH$16)),IF(INDEX(Import.PLE,$K269,FH$16)&lt;=mediçao,DH269,0),0),PLE!$AA$28*DH269)</f>
        <v>0</v>
      </c>
      <c r="FI269" s="119">
        <f ca="1">IF($K269&lt;&gt;1,IF(ISNUMBER(INDEX(Import.PLE,$K269,FI$16)),IF(INDEX(Import.PLE,$K269,FI$16)&lt;=mediçao,DI269,0),0),PLE!$AA$28*DI269)</f>
        <v>0</v>
      </c>
      <c r="FJ269" s="119">
        <f ca="1">IF($K269&lt;&gt;1,IF(ISNUMBER(INDEX(Import.PLE,$K269,FJ$16)),IF(INDEX(Import.PLE,$K269,FJ$16)&lt;=mediçao,DJ269,0),0),PLE!$AA$28*DJ269)</f>
        <v>0</v>
      </c>
    </row>
    <row r="270" spans="2:166" s="88" customFormat="1" ht="11.25" customHeight="1" x14ac:dyDescent="0.35">
      <c r="B270" s="118">
        <f t="shared" ca="1" si="3"/>
        <v>253</v>
      </c>
      <c r="C270" s="83" t="str">
        <f t="shared" si="62"/>
        <v>Serviço</v>
      </c>
      <c r="D270" s="138" t="s">
        <v>650</v>
      </c>
      <c r="E270" s="139" t="s">
        <v>239</v>
      </c>
      <c r="F270" s="137" t="s">
        <v>210</v>
      </c>
      <c r="G270" s="174">
        <f t="shared" si="117"/>
        <v>8.34</v>
      </c>
      <c r="H270" s="175">
        <f t="shared" si="64"/>
        <v>150.17026378896884</v>
      </c>
      <c r="I270" s="176">
        <v>1252.42</v>
      </c>
      <c r="J270" s="86"/>
      <c r="K270" s="168">
        <f>deactivatedados.form1</f>
        <v>30</v>
      </c>
      <c r="L270" s="167" t="s">
        <v>730</v>
      </c>
      <c r="M270" s="87"/>
      <c r="N270" s="181">
        <v>8.34</v>
      </c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  <c r="AA270" s="181"/>
      <c r="AB270" s="181"/>
      <c r="AC270" s="181"/>
      <c r="AD270" s="181"/>
      <c r="AE270" s="181"/>
      <c r="AF270" s="181"/>
      <c r="AG270" s="181"/>
      <c r="AH270" s="181"/>
      <c r="AI270" s="181"/>
      <c r="AJ270" s="181"/>
      <c r="AK270" s="181"/>
      <c r="AL270" s="181"/>
      <c r="AM270" s="181"/>
      <c r="AN270" s="181"/>
      <c r="AO270" s="181"/>
      <c r="AP270" s="181"/>
      <c r="AQ270" s="181"/>
      <c r="AR270" s="181"/>
      <c r="AS270" s="181"/>
      <c r="AT270" s="181"/>
      <c r="AU270" s="181"/>
      <c r="AV270" s="181"/>
      <c r="AW270" s="181"/>
      <c r="AX270" s="181"/>
      <c r="AY270" s="181"/>
      <c r="AZ270" s="181"/>
      <c r="BA270" s="181"/>
      <c r="BB270" s="181"/>
      <c r="BC270" s="181"/>
      <c r="BD270" s="181"/>
      <c r="BE270" s="181"/>
      <c r="BF270" s="181"/>
      <c r="BG270" s="181"/>
      <c r="BH270" s="181"/>
      <c r="BI270" s="181"/>
      <c r="BJ270" s="181"/>
      <c r="BK270" s="181"/>
      <c r="BM270" s="119">
        <f t="shared" ca="1" si="65"/>
        <v>1252.42</v>
      </c>
      <c r="BN270" s="119">
        <f t="shared" si="66"/>
        <v>0</v>
      </c>
      <c r="BO270" s="119">
        <f t="shared" si="67"/>
        <v>0</v>
      </c>
      <c r="BP270" s="119">
        <f t="shared" si="68"/>
        <v>0</v>
      </c>
      <c r="BQ270" s="119">
        <f t="shared" si="69"/>
        <v>0</v>
      </c>
      <c r="BR270" s="119">
        <f t="shared" si="70"/>
        <v>0</v>
      </c>
      <c r="BS270" s="119">
        <f t="shared" si="71"/>
        <v>0</v>
      </c>
      <c r="BT270" s="119">
        <f t="shared" si="72"/>
        <v>0</v>
      </c>
      <c r="BU270" s="119">
        <f t="shared" si="73"/>
        <v>0</v>
      </c>
      <c r="BV270" s="119">
        <f t="shared" si="74"/>
        <v>0</v>
      </c>
      <c r="BW270" s="119">
        <f t="shared" si="75"/>
        <v>0</v>
      </c>
      <c r="BX270" s="119">
        <f t="shared" si="76"/>
        <v>0</v>
      </c>
      <c r="BY270" s="119">
        <f t="shared" si="77"/>
        <v>0</v>
      </c>
      <c r="BZ270" s="119">
        <f t="shared" si="78"/>
        <v>0</v>
      </c>
      <c r="CA270" s="119">
        <f t="shared" si="79"/>
        <v>0</v>
      </c>
      <c r="CB270" s="119">
        <f t="shared" si="80"/>
        <v>0</v>
      </c>
      <c r="CC270" s="119">
        <f t="shared" si="81"/>
        <v>0</v>
      </c>
      <c r="CD270" s="119">
        <f t="shared" si="82"/>
        <v>0</v>
      </c>
      <c r="CE270" s="119">
        <f t="shared" si="83"/>
        <v>0</v>
      </c>
      <c r="CF270" s="119">
        <f t="shared" si="84"/>
        <v>0</v>
      </c>
      <c r="CG270" s="119">
        <f t="shared" si="85"/>
        <v>0</v>
      </c>
      <c r="CH270" s="119">
        <f t="shared" si="86"/>
        <v>0</v>
      </c>
      <c r="CI270" s="119">
        <f t="shared" si="87"/>
        <v>0</v>
      </c>
      <c r="CJ270" s="119">
        <f t="shared" si="88"/>
        <v>0</v>
      </c>
      <c r="CK270" s="119">
        <f t="shared" si="89"/>
        <v>0</v>
      </c>
      <c r="CL270" s="119">
        <f t="shared" si="90"/>
        <v>0</v>
      </c>
      <c r="CM270" s="119">
        <f t="shared" si="91"/>
        <v>0</v>
      </c>
      <c r="CN270" s="119">
        <f t="shared" si="92"/>
        <v>0</v>
      </c>
      <c r="CO270" s="119">
        <f t="shared" si="93"/>
        <v>0</v>
      </c>
      <c r="CP270" s="119">
        <f t="shared" si="94"/>
        <v>0</v>
      </c>
      <c r="CQ270" s="119">
        <f t="shared" si="95"/>
        <v>0</v>
      </c>
      <c r="CR270" s="119">
        <f t="shared" si="96"/>
        <v>0</v>
      </c>
      <c r="CS270" s="119">
        <f t="shared" si="97"/>
        <v>0</v>
      </c>
      <c r="CT270" s="119">
        <f t="shared" si="98"/>
        <v>0</v>
      </c>
      <c r="CU270" s="119">
        <f t="shared" si="99"/>
        <v>0</v>
      </c>
      <c r="CV270" s="119">
        <f t="shared" si="100"/>
        <v>0</v>
      </c>
      <c r="CW270" s="119">
        <f t="shared" si="101"/>
        <v>0</v>
      </c>
      <c r="CX270" s="119">
        <f t="shared" si="102"/>
        <v>0</v>
      </c>
      <c r="CY270" s="119">
        <f t="shared" si="103"/>
        <v>0</v>
      </c>
      <c r="CZ270" s="119">
        <f t="shared" si="104"/>
        <v>0</v>
      </c>
      <c r="DA270" s="119">
        <f t="shared" si="105"/>
        <v>0</v>
      </c>
      <c r="DB270" s="119">
        <f t="shared" si="106"/>
        <v>0</v>
      </c>
      <c r="DC270" s="119">
        <f t="shared" si="107"/>
        <v>0</v>
      </c>
      <c r="DD270" s="119">
        <f t="shared" si="108"/>
        <v>0</v>
      </c>
      <c r="DE270" s="119">
        <f t="shared" si="109"/>
        <v>0</v>
      </c>
      <c r="DF270" s="119">
        <f t="shared" si="110"/>
        <v>0</v>
      </c>
      <c r="DG270" s="119">
        <f t="shared" si="111"/>
        <v>0</v>
      </c>
      <c r="DH270" s="119">
        <f t="shared" si="112"/>
        <v>0</v>
      </c>
      <c r="DI270" s="119">
        <f t="shared" si="113"/>
        <v>0</v>
      </c>
      <c r="DJ270" s="119">
        <f t="shared" si="114"/>
        <v>0</v>
      </c>
      <c r="DK270" s="126" t="str">
        <f t="shared" si="115"/>
        <v>3</v>
      </c>
      <c r="DL270" s="126">
        <f t="shared" ca="1" si="116"/>
        <v>0</v>
      </c>
      <c r="DM270" s="119">
        <f ca="1">IF($K270&lt;&gt;1,IF(ISNUMBER(INDEX(Import.PLE,$K270,DM$16)),IF(INDEX(Import.PLE,$K270,DM$16)&lt;=mediçao,BM270,0),0),PLE!$AA$28*BM270)</f>
        <v>0</v>
      </c>
      <c r="DN270" s="119">
        <f ca="1">IF($K270&lt;&gt;1,IF(ISNUMBER(INDEX(Import.PLE,$K270,DN$16)),IF(INDEX(Import.PLE,$K270,DN$16)&lt;=mediçao,BN270,0),0),PLE!$AA$28*BN270)</f>
        <v>0</v>
      </c>
      <c r="DO270" s="119">
        <f ca="1">IF($K270&lt;&gt;1,IF(ISNUMBER(INDEX(Import.PLE,$K270,DO$16)),IF(INDEX(Import.PLE,$K270,DO$16)&lt;=mediçao,BO270,0),0),PLE!$AA$28*BO270)</f>
        <v>0</v>
      </c>
      <c r="DP270" s="119">
        <f ca="1">IF($K270&lt;&gt;1,IF(ISNUMBER(INDEX(Import.PLE,$K270,DP$16)),IF(INDEX(Import.PLE,$K270,DP$16)&lt;=mediçao,BP270,0),0),PLE!$AA$28*BP270)</f>
        <v>0</v>
      </c>
      <c r="DQ270" s="119">
        <f ca="1">IF($K270&lt;&gt;1,IF(ISNUMBER(INDEX(Import.PLE,$K270,DQ$16)),IF(INDEX(Import.PLE,$K270,DQ$16)&lt;=mediçao,BQ270,0),0),PLE!$AA$28*BQ270)</f>
        <v>0</v>
      </c>
      <c r="DR270" s="119">
        <f ca="1">IF($K270&lt;&gt;1,IF(ISNUMBER(INDEX(Import.PLE,$K270,DR$16)),IF(INDEX(Import.PLE,$K270,DR$16)&lt;=mediçao,BR270,0),0),PLE!$AA$28*BR270)</f>
        <v>0</v>
      </c>
      <c r="DS270" s="119">
        <f ca="1">IF($K270&lt;&gt;1,IF(ISNUMBER(INDEX(Import.PLE,$K270,DS$16)),IF(INDEX(Import.PLE,$K270,DS$16)&lt;=mediçao,BS270,0),0),PLE!$AA$28*BS270)</f>
        <v>0</v>
      </c>
      <c r="DT270" s="119">
        <f ca="1">IF($K270&lt;&gt;1,IF(ISNUMBER(INDEX(Import.PLE,$K270,DT$16)),IF(INDEX(Import.PLE,$K270,DT$16)&lt;=mediçao,BT270,0),0),PLE!$AA$28*BT270)</f>
        <v>0</v>
      </c>
      <c r="DU270" s="119">
        <f ca="1">IF($K270&lt;&gt;1,IF(ISNUMBER(INDEX(Import.PLE,$K270,DU$16)),IF(INDEX(Import.PLE,$K270,DU$16)&lt;=mediçao,BU270,0),0),PLE!$AA$28*BU270)</f>
        <v>0</v>
      </c>
      <c r="DV270" s="119">
        <f ca="1">IF($K270&lt;&gt;1,IF(ISNUMBER(INDEX(Import.PLE,$K270,DV$16)),IF(INDEX(Import.PLE,$K270,DV$16)&lt;=mediçao,BV270,0),0),PLE!$AA$28*BV270)</f>
        <v>0</v>
      </c>
      <c r="DW270" s="119">
        <f ca="1">IF($K270&lt;&gt;1,IF(ISNUMBER(INDEX(Import.PLE,$K270,DW$16)),IF(INDEX(Import.PLE,$K270,DW$16)&lt;=mediçao,BW270,0),0),PLE!$AA$28*BW270)</f>
        <v>0</v>
      </c>
      <c r="DX270" s="119">
        <f ca="1">IF($K270&lt;&gt;1,IF(ISNUMBER(INDEX(Import.PLE,$K270,DX$16)),IF(INDEX(Import.PLE,$K270,DX$16)&lt;=mediçao,BX270,0),0),PLE!$AA$28*BX270)</f>
        <v>0</v>
      </c>
      <c r="DY270" s="119">
        <f ca="1">IF($K270&lt;&gt;1,IF(ISNUMBER(INDEX(Import.PLE,$K270,DY$16)),IF(INDEX(Import.PLE,$K270,DY$16)&lt;=mediçao,BY270,0),0),PLE!$AA$28*BY270)</f>
        <v>0</v>
      </c>
      <c r="DZ270" s="119">
        <f ca="1">IF($K270&lt;&gt;1,IF(ISNUMBER(INDEX(Import.PLE,$K270,DZ$16)),IF(INDEX(Import.PLE,$K270,DZ$16)&lt;=mediçao,BZ270,0),0),PLE!$AA$28*BZ270)</f>
        <v>0</v>
      </c>
      <c r="EA270" s="119">
        <f ca="1">IF($K270&lt;&gt;1,IF(ISNUMBER(INDEX(Import.PLE,$K270,EA$16)),IF(INDEX(Import.PLE,$K270,EA$16)&lt;=mediçao,CA270,0),0),PLE!$AA$28*CA270)</f>
        <v>0</v>
      </c>
      <c r="EB270" s="119">
        <f ca="1">IF($K270&lt;&gt;1,IF(ISNUMBER(INDEX(Import.PLE,$K270,EB$16)),IF(INDEX(Import.PLE,$K270,EB$16)&lt;=mediçao,CB270,0),0),PLE!$AA$28*CB270)</f>
        <v>0</v>
      </c>
      <c r="EC270" s="119">
        <f ca="1">IF($K270&lt;&gt;1,IF(ISNUMBER(INDEX(Import.PLE,$K270,EC$16)),IF(INDEX(Import.PLE,$K270,EC$16)&lt;=mediçao,CC270,0),0),PLE!$AA$28*CC270)</f>
        <v>0</v>
      </c>
      <c r="ED270" s="119">
        <f ca="1">IF($K270&lt;&gt;1,IF(ISNUMBER(INDEX(Import.PLE,$K270,ED$16)),IF(INDEX(Import.PLE,$K270,ED$16)&lt;=mediçao,CD270,0),0),PLE!$AA$28*CD270)</f>
        <v>0</v>
      </c>
      <c r="EE270" s="119">
        <f ca="1">IF($K270&lt;&gt;1,IF(ISNUMBER(INDEX(Import.PLE,$K270,EE$16)),IF(INDEX(Import.PLE,$K270,EE$16)&lt;=mediçao,CE270,0),0),PLE!$AA$28*CE270)</f>
        <v>0</v>
      </c>
      <c r="EF270" s="119">
        <f ca="1">IF($K270&lt;&gt;1,IF(ISNUMBER(INDEX(Import.PLE,$K270,EF$16)),IF(INDEX(Import.PLE,$K270,EF$16)&lt;=mediçao,CF270,0),0),PLE!$AA$28*CF270)</f>
        <v>0</v>
      </c>
      <c r="EG270" s="119">
        <f ca="1">IF($K270&lt;&gt;1,IF(ISNUMBER(INDEX(Import.PLE,$K270,EG$16)),IF(INDEX(Import.PLE,$K270,EG$16)&lt;=mediçao,CG270,0),0),PLE!$AA$28*CG270)</f>
        <v>0</v>
      </c>
      <c r="EH270" s="119">
        <f ca="1">IF($K270&lt;&gt;1,IF(ISNUMBER(INDEX(Import.PLE,$K270,EH$16)),IF(INDEX(Import.PLE,$K270,EH$16)&lt;=mediçao,CH270,0),0),PLE!$AA$28*CH270)</f>
        <v>0</v>
      </c>
      <c r="EI270" s="119">
        <f ca="1">IF($K270&lt;&gt;1,IF(ISNUMBER(INDEX(Import.PLE,$K270,EI$16)),IF(INDEX(Import.PLE,$K270,EI$16)&lt;=mediçao,CI270,0),0),PLE!$AA$28*CI270)</f>
        <v>0</v>
      </c>
      <c r="EJ270" s="119">
        <f ca="1">IF($K270&lt;&gt;1,IF(ISNUMBER(INDEX(Import.PLE,$K270,EJ$16)),IF(INDEX(Import.PLE,$K270,EJ$16)&lt;=mediçao,CJ270,0),0),PLE!$AA$28*CJ270)</f>
        <v>0</v>
      </c>
      <c r="EK270" s="119">
        <f ca="1">IF($K270&lt;&gt;1,IF(ISNUMBER(INDEX(Import.PLE,$K270,EK$16)),IF(INDEX(Import.PLE,$K270,EK$16)&lt;=mediçao,CK270,0),0),PLE!$AA$28*CK270)</f>
        <v>0</v>
      </c>
      <c r="EL270" s="119">
        <f ca="1">IF($K270&lt;&gt;1,IF(ISNUMBER(INDEX(Import.PLE,$K270,EL$16)),IF(INDEX(Import.PLE,$K270,EL$16)&lt;=mediçao,CL270,0),0),PLE!$AA$28*CL270)</f>
        <v>0</v>
      </c>
      <c r="EM270" s="119">
        <f ca="1">IF($K270&lt;&gt;1,IF(ISNUMBER(INDEX(Import.PLE,$K270,EM$16)),IF(INDEX(Import.PLE,$K270,EM$16)&lt;=mediçao,CM270,0),0),PLE!$AA$28*CM270)</f>
        <v>0</v>
      </c>
      <c r="EN270" s="119">
        <f ca="1">IF($K270&lt;&gt;1,IF(ISNUMBER(INDEX(Import.PLE,$K270,EN$16)),IF(INDEX(Import.PLE,$K270,EN$16)&lt;=mediçao,CN270,0),0),PLE!$AA$28*CN270)</f>
        <v>0</v>
      </c>
      <c r="EO270" s="119">
        <f ca="1">IF($K270&lt;&gt;1,IF(ISNUMBER(INDEX(Import.PLE,$K270,EO$16)),IF(INDEX(Import.PLE,$K270,EO$16)&lt;=mediçao,CO270,0),0),PLE!$AA$28*CO270)</f>
        <v>0</v>
      </c>
      <c r="EP270" s="119">
        <f ca="1">IF($K270&lt;&gt;1,IF(ISNUMBER(INDEX(Import.PLE,$K270,EP$16)),IF(INDEX(Import.PLE,$K270,EP$16)&lt;=mediçao,CP270,0),0),PLE!$AA$28*CP270)</f>
        <v>0</v>
      </c>
      <c r="EQ270" s="119">
        <f ca="1">IF($K270&lt;&gt;1,IF(ISNUMBER(INDEX(Import.PLE,$K270,EQ$16)),IF(INDEX(Import.PLE,$K270,EQ$16)&lt;=mediçao,CQ270,0),0),PLE!$AA$28*CQ270)</f>
        <v>0</v>
      </c>
      <c r="ER270" s="119">
        <f ca="1">IF($K270&lt;&gt;1,IF(ISNUMBER(INDEX(Import.PLE,$K270,ER$16)),IF(INDEX(Import.PLE,$K270,ER$16)&lt;=mediçao,CR270,0),0),PLE!$AA$28*CR270)</f>
        <v>0</v>
      </c>
      <c r="ES270" s="119">
        <f ca="1">IF($K270&lt;&gt;1,IF(ISNUMBER(INDEX(Import.PLE,$K270,ES$16)),IF(INDEX(Import.PLE,$K270,ES$16)&lt;=mediçao,CS270,0),0),PLE!$AA$28*CS270)</f>
        <v>0</v>
      </c>
      <c r="ET270" s="119">
        <f ca="1">IF($K270&lt;&gt;1,IF(ISNUMBER(INDEX(Import.PLE,$K270,ET$16)),IF(INDEX(Import.PLE,$K270,ET$16)&lt;=mediçao,CT270,0),0),PLE!$AA$28*CT270)</f>
        <v>0</v>
      </c>
      <c r="EU270" s="119">
        <f ca="1">IF($K270&lt;&gt;1,IF(ISNUMBER(INDEX(Import.PLE,$K270,EU$16)),IF(INDEX(Import.PLE,$K270,EU$16)&lt;=mediçao,CU270,0),0),PLE!$AA$28*CU270)</f>
        <v>0</v>
      </c>
      <c r="EV270" s="119">
        <f ca="1">IF($K270&lt;&gt;1,IF(ISNUMBER(INDEX(Import.PLE,$K270,EV$16)),IF(INDEX(Import.PLE,$K270,EV$16)&lt;=mediçao,CV270,0),0),PLE!$AA$28*CV270)</f>
        <v>0</v>
      </c>
      <c r="EW270" s="119">
        <f ca="1">IF($K270&lt;&gt;1,IF(ISNUMBER(INDEX(Import.PLE,$K270,EW$16)),IF(INDEX(Import.PLE,$K270,EW$16)&lt;=mediçao,CW270,0),0),PLE!$AA$28*CW270)</f>
        <v>0</v>
      </c>
      <c r="EX270" s="119">
        <f ca="1">IF($K270&lt;&gt;1,IF(ISNUMBER(INDEX(Import.PLE,$K270,EX$16)),IF(INDEX(Import.PLE,$K270,EX$16)&lt;=mediçao,CX270,0),0),PLE!$AA$28*CX270)</f>
        <v>0</v>
      </c>
      <c r="EY270" s="119">
        <f ca="1">IF($K270&lt;&gt;1,IF(ISNUMBER(INDEX(Import.PLE,$K270,EY$16)),IF(INDEX(Import.PLE,$K270,EY$16)&lt;=mediçao,CY270,0),0),PLE!$AA$28*CY270)</f>
        <v>0</v>
      </c>
      <c r="EZ270" s="119">
        <f ca="1">IF($K270&lt;&gt;1,IF(ISNUMBER(INDEX(Import.PLE,$K270,EZ$16)),IF(INDEX(Import.PLE,$K270,EZ$16)&lt;=mediçao,CZ270,0),0),PLE!$AA$28*CZ270)</f>
        <v>0</v>
      </c>
      <c r="FA270" s="119">
        <f ca="1">IF($K270&lt;&gt;1,IF(ISNUMBER(INDEX(Import.PLE,$K270,FA$16)),IF(INDEX(Import.PLE,$K270,FA$16)&lt;=mediçao,DA270,0),0),PLE!$AA$28*DA270)</f>
        <v>0</v>
      </c>
      <c r="FB270" s="119">
        <f ca="1">IF($K270&lt;&gt;1,IF(ISNUMBER(INDEX(Import.PLE,$K270,FB$16)),IF(INDEX(Import.PLE,$K270,FB$16)&lt;=mediçao,DB270,0),0),PLE!$AA$28*DB270)</f>
        <v>0</v>
      </c>
      <c r="FC270" s="119">
        <f ca="1">IF($K270&lt;&gt;1,IF(ISNUMBER(INDEX(Import.PLE,$K270,FC$16)),IF(INDEX(Import.PLE,$K270,FC$16)&lt;=mediçao,DC270,0),0),PLE!$AA$28*DC270)</f>
        <v>0</v>
      </c>
      <c r="FD270" s="119">
        <f ca="1">IF($K270&lt;&gt;1,IF(ISNUMBER(INDEX(Import.PLE,$K270,FD$16)),IF(INDEX(Import.PLE,$K270,FD$16)&lt;=mediçao,DD270,0),0),PLE!$AA$28*DD270)</f>
        <v>0</v>
      </c>
      <c r="FE270" s="119">
        <f ca="1">IF($K270&lt;&gt;1,IF(ISNUMBER(INDEX(Import.PLE,$K270,FE$16)),IF(INDEX(Import.PLE,$K270,FE$16)&lt;=mediçao,DE270,0),0),PLE!$AA$28*DE270)</f>
        <v>0</v>
      </c>
      <c r="FF270" s="119">
        <f ca="1">IF($K270&lt;&gt;1,IF(ISNUMBER(INDEX(Import.PLE,$K270,FF$16)),IF(INDEX(Import.PLE,$K270,FF$16)&lt;=mediçao,DF270,0),0),PLE!$AA$28*DF270)</f>
        <v>0</v>
      </c>
      <c r="FG270" s="119">
        <f ca="1">IF($K270&lt;&gt;1,IF(ISNUMBER(INDEX(Import.PLE,$K270,FG$16)),IF(INDEX(Import.PLE,$K270,FG$16)&lt;=mediçao,DG270,0),0),PLE!$AA$28*DG270)</f>
        <v>0</v>
      </c>
      <c r="FH270" s="119">
        <f ca="1">IF($K270&lt;&gt;1,IF(ISNUMBER(INDEX(Import.PLE,$K270,FH$16)),IF(INDEX(Import.PLE,$K270,FH$16)&lt;=mediçao,DH270,0),0),PLE!$AA$28*DH270)</f>
        <v>0</v>
      </c>
      <c r="FI270" s="119">
        <f ca="1">IF($K270&lt;&gt;1,IF(ISNUMBER(INDEX(Import.PLE,$K270,FI$16)),IF(INDEX(Import.PLE,$K270,FI$16)&lt;=mediçao,DI270,0),0),PLE!$AA$28*DI270)</f>
        <v>0</v>
      </c>
      <c r="FJ270" s="119">
        <f ca="1">IF($K270&lt;&gt;1,IF(ISNUMBER(INDEX(Import.PLE,$K270,FJ$16)),IF(INDEX(Import.PLE,$K270,FJ$16)&lt;=mediçao,DJ270,0),0),PLE!$AA$28*DJ270)</f>
        <v>0</v>
      </c>
    </row>
    <row r="271" spans="2:166" s="88" customFormat="1" ht="10.5" x14ac:dyDescent="0.35">
      <c r="B271" s="118">
        <f t="shared" ca="1" si="3"/>
        <v>254</v>
      </c>
      <c r="C271" s="83" t="str">
        <f t="shared" si="62"/>
        <v>Nível</v>
      </c>
      <c r="D271" s="138" t="s">
        <v>651</v>
      </c>
      <c r="E271" s="139" t="s">
        <v>652</v>
      </c>
      <c r="F271" s="137"/>
      <c r="G271" s="174" t="str">
        <f t="shared" si="117"/>
        <v/>
      </c>
      <c r="H271" s="175" t="str">
        <f t="shared" si="64"/>
        <v/>
      </c>
      <c r="I271" s="176">
        <v>1993.98</v>
      </c>
      <c r="J271" s="86"/>
      <c r="K271" s="168" t="str">
        <f>deactivatedados.form1</f>
        <v/>
      </c>
      <c r="L271" s="167"/>
      <c r="M271" s="87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  <c r="AA271" s="181"/>
      <c r="AB271" s="181"/>
      <c r="AC271" s="181"/>
      <c r="AD271" s="181"/>
      <c r="AE271" s="181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1"/>
      <c r="AT271" s="181"/>
      <c r="AU271" s="181"/>
      <c r="AV271" s="181"/>
      <c r="AW271" s="181"/>
      <c r="AX271" s="181"/>
      <c r="AY271" s="181"/>
      <c r="AZ271" s="181"/>
      <c r="BA271" s="181"/>
      <c r="BB271" s="181"/>
      <c r="BC271" s="181"/>
      <c r="BD271" s="181"/>
      <c r="BE271" s="181"/>
      <c r="BF271" s="181"/>
      <c r="BG271" s="181"/>
      <c r="BH271" s="181"/>
      <c r="BI271" s="181"/>
      <c r="BJ271" s="181"/>
      <c r="BK271" s="181"/>
      <c r="BM271" s="119">
        <f t="shared" si="65"/>
        <v>0</v>
      </c>
      <c r="BN271" s="119">
        <f t="shared" si="66"/>
        <v>0</v>
      </c>
      <c r="BO271" s="119">
        <f t="shared" si="67"/>
        <v>0</v>
      </c>
      <c r="BP271" s="119">
        <f t="shared" si="68"/>
        <v>0</v>
      </c>
      <c r="BQ271" s="119">
        <f t="shared" si="69"/>
        <v>0</v>
      </c>
      <c r="BR271" s="119">
        <f t="shared" si="70"/>
        <v>0</v>
      </c>
      <c r="BS271" s="119">
        <f t="shared" si="71"/>
        <v>0</v>
      </c>
      <c r="BT271" s="119">
        <f t="shared" si="72"/>
        <v>0</v>
      </c>
      <c r="BU271" s="119">
        <f t="shared" si="73"/>
        <v>0</v>
      </c>
      <c r="BV271" s="119">
        <f t="shared" si="74"/>
        <v>0</v>
      </c>
      <c r="BW271" s="119">
        <f t="shared" si="75"/>
        <v>0</v>
      </c>
      <c r="BX271" s="119">
        <f t="shared" si="76"/>
        <v>0</v>
      </c>
      <c r="BY271" s="119">
        <f t="shared" si="77"/>
        <v>0</v>
      </c>
      <c r="BZ271" s="119">
        <f t="shared" si="78"/>
        <v>0</v>
      </c>
      <c r="CA271" s="119">
        <f t="shared" si="79"/>
        <v>0</v>
      </c>
      <c r="CB271" s="119">
        <f t="shared" si="80"/>
        <v>0</v>
      </c>
      <c r="CC271" s="119">
        <f t="shared" si="81"/>
        <v>0</v>
      </c>
      <c r="CD271" s="119">
        <f t="shared" si="82"/>
        <v>0</v>
      </c>
      <c r="CE271" s="119">
        <f t="shared" si="83"/>
        <v>0</v>
      </c>
      <c r="CF271" s="119">
        <f t="shared" si="84"/>
        <v>0</v>
      </c>
      <c r="CG271" s="119">
        <f t="shared" si="85"/>
        <v>0</v>
      </c>
      <c r="CH271" s="119">
        <f t="shared" si="86"/>
        <v>0</v>
      </c>
      <c r="CI271" s="119">
        <f t="shared" si="87"/>
        <v>0</v>
      </c>
      <c r="CJ271" s="119">
        <f t="shared" si="88"/>
        <v>0</v>
      </c>
      <c r="CK271" s="119">
        <f t="shared" si="89"/>
        <v>0</v>
      </c>
      <c r="CL271" s="119">
        <f t="shared" si="90"/>
        <v>0</v>
      </c>
      <c r="CM271" s="119">
        <f t="shared" si="91"/>
        <v>0</v>
      </c>
      <c r="CN271" s="119">
        <f t="shared" si="92"/>
        <v>0</v>
      </c>
      <c r="CO271" s="119">
        <f t="shared" si="93"/>
        <v>0</v>
      </c>
      <c r="CP271" s="119">
        <f t="shared" si="94"/>
        <v>0</v>
      </c>
      <c r="CQ271" s="119">
        <f t="shared" si="95"/>
        <v>0</v>
      </c>
      <c r="CR271" s="119">
        <f t="shared" si="96"/>
        <v>0</v>
      </c>
      <c r="CS271" s="119">
        <f t="shared" si="97"/>
        <v>0</v>
      </c>
      <c r="CT271" s="119">
        <f t="shared" si="98"/>
        <v>0</v>
      </c>
      <c r="CU271" s="119">
        <f t="shared" si="99"/>
        <v>0</v>
      </c>
      <c r="CV271" s="119">
        <f t="shared" si="100"/>
        <v>0</v>
      </c>
      <c r="CW271" s="119">
        <f t="shared" si="101"/>
        <v>0</v>
      </c>
      <c r="CX271" s="119">
        <f t="shared" si="102"/>
        <v>0</v>
      </c>
      <c r="CY271" s="119">
        <f t="shared" si="103"/>
        <v>0</v>
      </c>
      <c r="CZ271" s="119">
        <f t="shared" si="104"/>
        <v>0</v>
      </c>
      <c r="DA271" s="119">
        <f t="shared" si="105"/>
        <v>0</v>
      </c>
      <c r="DB271" s="119">
        <f t="shared" si="106"/>
        <v>0</v>
      </c>
      <c r="DC271" s="119">
        <f t="shared" si="107"/>
        <v>0</v>
      </c>
      <c r="DD271" s="119">
        <f t="shared" si="108"/>
        <v>0</v>
      </c>
      <c r="DE271" s="119">
        <f t="shared" si="109"/>
        <v>0</v>
      </c>
      <c r="DF271" s="119">
        <f t="shared" si="110"/>
        <v>0</v>
      </c>
      <c r="DG271" s="119">
        <f t="shared" si="111"/>
        <v>0</v>
      </c>
      <c r="DH271" s="119">
        <f t="shared" si="112"/>
        <v>0</v>
      </c>
      <c r="DI271" s="119">
        <f t="shared" si="113"/>
        <v>0</v>
      </c>
      <c r="DJ271" s="119">
        <f t="shared" si="114"/>
        <v>0</v>
      </c>
      <c r="DK271" s="126" t="str">
        <f t="shared" si="115"/>
        <v>3</v>
      </c>
      <c r="DL271" s="126">
        <f t="shared" ca="1" si="116"/>
        <v>0</v>
      </c>
      <c r="DM271" s="119">
        <f ca="1">IF($K271&lt;&gt;1,IF(ISNUMBER(INDEX(Import.PLE,$K271,DM$16)),IF(INDEX(Import.PLE,$K271,DM$16)&lt;=mediçao,BM271,0),0),PLE!$AA$28*BM271)</f>
        <v>0</v>
      </c>
      <c r="DN271" s="119">
        <f ca="1">IF($K271&lt;&gt;1,IF(ISNUMBER(INDEX(Import.PLE,$K271,DN$16)),IF(INDEX(Import.PLE,$K271,DN$16)&lt;=mediçao,BN271,0),0),PLE!$AA$28*BN271)</f>
        <v>0</v>
      </c>
      <c r="DO271" s="119">
        <f ca="1">IF($K271&lt;&gt;1,IF(ISNUMBER(INDEX(Import.PLE,$K271,DO$16)),IF(INDEX(Import.PLE,$K271,DO$16)&lt;=mediçao,BO271,0),0),PLE!$AA$28*BO271)</f>
        <v>0</v>
      </c>
      <c r="DP271" s="119">
        <f ca="1">IF($K271&lt;&gt;1,IF(ISNUMBER(INDEX(Import.PLE,$K271,DP$16)),IF(INDEX(Import.PLE,$K271,DP$16)&lt;=mediçao,BP271,0),0),PLE!$AA$28*BP271)</f>
        <v>0</v>
      </c>
      <c r="DQ271" s="119">
        <f ca="1">IF($K271&lt;&gt;1,IF(ISNUMBER(INDEX(Import.PLE,$K271,DQ$16)),IF(INDEX(Import.PLE,$K271,DQ$16)&lt;=mediçao,BQ271,0),0),PLE!$AA$28*BQ271)</f>
        <v>0</v>
      </c>
      <c r="DR271" s="119">
        <f ca="1">IF($K271&lt;&gt;1,IF(ISNUMBER(INDEX(Import.PLE,$K271,DR$16)),IF(INDEX(Import.PLE,$K271,DR$16)&lt;=mediçao,BR271,0),0),PLE!$AA$28*BR271)</f>
        <v>0</v>
      </c>
      <c r="DS271" s="119">
        <f ca="1">IF($K271&lt;&gt;1,IF(ISNUMBER(INDEX(Import.PLE,$K271,DS$16)),IF(INDEX(Import.PLE,$K271,DS$16)&lt;=mediçao,BS271,0),0),PLE!$AA$28*BS271)</f>
        <v>0</v>
      </c>
      <c r="DT271" s="119">
        <f ca="1">IF($K271&lt;&gt;1,IF(ISNUMBER(INDEX(Import.PLE,$K271,DT$16)),IF(INDEX(Import.PLE,$K271,DT$16)&lt;=mediçao,BT271,0),0),PLE!$AA$28*BT271)</f>
        <v>0</v>
      </c>
      <c r="DU271" s="119">
        <f ca="1">IF($K271&lt;&gt;1,IF(ISNUMBER(INDEX(Import.PLE,$K271,DU$16)),IF(INDEX(Import.PLE,$K271,DU$16)&lt;=mediçao,BU271,0),0),PLE!$AA$28*BU271)</f>
        <v>0</v>
      </c>
      <c r="DV271" s="119">
        <f ca="1">IF($K271&lt;&gt;1,IF(ISNUMBER(INDEX(Import.PLE,$K271,DV$16)),IF(INDEX(Import.PLE,$K271,DV$16)&lt;=mediçao,BV271,0),0),PLE!$AA$28*BV271)</f>
        <v>0</v>
      </c>
      <c r="DW271" s="119">
        <f ca="1">IF($K271&lt;&gt;1,IF(ISNUMBER(INDEX(Import.PLE,$K271,DW$16)),IF(INDEX(Import.PLE,$K271,DW$16)&lt;=mediçao,BW271,0),0),PLE!$AA$28*BW271)</f>
        <v>0</v>
      </c>
      <c r="DX271" s="119">
        <f ca="1">IF($K271&lt;&gt;1,IF(ISNUMBER(INDEX(Import.PLE,$K271,DX$16)),IF(INDEX(Import.PLE,$K271,DX$16)&lt;=mediçao,BX271,0),0),PLE!$AA$28*BX271)</f>
        <v>0</v>
      </c>
      <c r="DY271" s="119">
        <f ca="1">IF($K271&lt;&gt;1,IF(ISNUMBER(INDEX(Import.PLE,$K271,DY$16)),IF(INDEX(Import.PLE,$K271,DY$16)&lt;=mediçao,BY271,0),0),PLE!$AA$28*BY271)</f>
        <v>0</v>
      </c>
      <c r="DZ271" s="119">
        <f ca="1">IF($K271&lt;&gt;1,IF(ISNUMBER(INDEX(Import.PLE,$K271,DZ$16)),IF(INDEX(Import.PLE,$K271,DZ$16)&lt;=mediçao,BZ271,0),0),PLE!$AA$28*BZ271)</f>
        <v>0</v>
      </c>
      <c r="EA271" s="119">
        <f ca="1">IF($K271&lt;&gt;1,IF(ISNUMBER(INDEX(Import.PLE,$K271,EA$16)),IF(INDEX(Import.PLE,$K271,EA$16)&lt;=mediçao,CA271,0),0),PLE!$AA$28*CA271)</f>
        <v>0</v>
      </c>
      <c r="EB271" s="119">
        <f ca="1">IF($K271&lt;&gt;1,IF(ISNUMBER(INDEX(Import.PLE,$K271,EB$16)),IF(INDEX(Import.PLE,$K271,EB$16)&lt;=mediçao,CB271,0),0),PLE!$AA$28*CB271)</f>
        <v>0</v>
      </c>
      <c r="EC271" s="119">
        <f ca="1">IF($K271&lt;&gt;1,IF(ISNUMBER(INDEX(Import.PLE,$K271,EC$16)),IF(INDEX(Import.PLE,$K271,EC$16)&lt;=mediçao,CC271,0),0),PLE!$AA$28*CC271)</f>
        <v>0</v>
      </c>
      <c r="ED271" s="119">
        <f ca="1">IF($K271&lt;&gt;1,IF(ISNUMBER(INDEX(Import.PLE,$K271,ED$16)),IF(INDEX(Import.PLE,$K271,ED$16)&lt;=mediçao,CD271,0),0),PLE!$AA$28*CD271)</f>
        <v>0</v>
      </c>
      <c r="EE271" s="119">
        <f ca="1">IF($K271&lt;&gt;1,IF(ISNUMBER(INDEX(Import.PLE,$K271,EE$16)),IF(INDEX(Import.PLE,$K271,EE$16)&lt;=mediçao,CE271,0),0),PLE!$AA$28*CE271)</f>
        <v>0</v>
      </c>
      <c r="EF271" s="119">
        <f ca="1">IF($K271&lt;&gt;1,IF(ISNUMBER(INDEX(Import.PLE,$K271,EF$16)),IF(INDEX(Import.PLE,$K271,EF$16)&lt;=mediçao,CF271,0),0),PLE!$AA$28*CF271)</f>
        <v>0</v>
      </c>
      <c r="EG271" s="119">
        <f ca="1">IF($K271&lt;&gt;1,IF(ISNUMBER(INDEX(Import.PLE,$K271,EG$16)),IF(INDEX(Import.PLE,$K271,EG$16)&lt;=mediçao,CG271,0),0),PLE!$AA$28*CG271)</f>
        <v>0</v>
      </c>
      <c r="EH271" s="119">
        <f ca="1">IF($K271&lt;&gt;1,IF(ISNUMBER(INDEX(Import.PLE,$K271,EH$16)),IF(INDEX(Import.PLE,$K271,EH$16)&lt;=mediçao,CH271,0),0),PLE!$AA$28*CH271)</f>
        <v>0</v>
      </c>
      <c r="EI271" s="119">
        <f ca="1">IF($K271&lt;&gt;1,IF(ISNUMBER(INDEX(Import.PLE,$K271,EI$16)),IF(INDEX(Import.PLE,$K271,EI$16)&lt;=mediçao,CI271,0),0),PLE!$AA$28*CI271)</f>
        <v>0</v>
      </c>
      <c r="EJ271" s="119">
        <f ca="1">IF($K271&lt;&gt;1,IF(ISNUMBER(INDEX(Import.PLE,$K271,EJ$16)),IF(INDEX(Import.PLE,$K271,EJ$16)&lt;=mediçao,CJ271,0),0),PLE!$AA$28*CJ271)</f>
        <v>0</v>
      </c>
      <c r="EK271" s="119">
        <f ca="1">IF($K271&lt;&gt;1,IF(ISNUMBER(INDEX(Import.PLE,$K271,EK$16)),IF(INDEX(Import.PLE,$K271,EK$16)&lt;=mediçao,CK271,0),0),PLE!$AA$28*CK271)</f>
        <v>0</v>
      </c>
      <c r="EL271" s="119">
        <f ca="1">IF($K271&lt;&gt;1,IF(ISNUMBER(INDEX(Import.PLE,$K271,EL$16)),IF(INDEX(Import.PLE,$K271,EL$16)&lt;=mediçao,CL271,0),0),PLE!$AA$28*CL271)</f>
        <v>0</v>
      </c>
      <c r="EM271" s="119">
        <f ca="1">IF($K271&lt;&gt;1,IF(ISNUMBER(INDEX(Import.PLE,$K271,EM$16)),IF(INDEX(Import.PLE,$K271,EM$16)&lt;=mediçao,CM271,0),0),PLE!$AA$28*CM271)</f>
        <v>0</v>
      </c>
      <c r="EN271" s="119">
        <f ca="1">IF($K271&lt;&gt;1,IF(ISNUMBER(INDEX(Import.PLE,$K271,EN$16)),IF(INDEX(Import.PLE,$K271,EN$16)&lt;=mediçao,CN271,0),0),PLE!$AA$28*CN271)</f>
        <v>0</v>
      </c>
      <c r="EO271" s="119">
        <f ca="1">IF($K271&lt;&gt;1,IF(ISNUMBER(INDEX(Import.PLE,$K271,EO$16)),IF(INDEX(Import.PLE,$K271,EO$16)&lt;=mediçao,CO271,0),0),PLE!$AA$28*CO271)</f>
        <v>0</v>
      </c>
      <c r="EP271" s="119">
        <f ca="1">IF($K271&lt;&gt;1,IF(ISNUMBER(INDEX(Import.PLE,$K271,EP$16)),IF(INDEX(Import.PLE,$K271,EP$16)&lt;=mediçao,CP271,0),0),PLE!$AA$28*CP271)</f>
        <v>0</v>
      </c>
      <c r="EQ271" s="119">
        <f ca="1">IF($K271&lt;&gt;1,IF(ISNUMBER(INDEX(Import.PLE,$K271,EQ$16)),IF(INDEX(Import.PLE,$K271,EQ$16)&lt;=mediçao,CQ271,0),0),PLE!$AA$28*CQ271)</f>
        <v>0</v>
      </c>
      <c r="ER271" s="119">
        <f ca="1">IF($K271&lt;&gt;1,IF(ISNUMBER(INDEX(Import.PLE,$K271,ER$16)),IF(INDEX(Import.PLE,$K271,ER$16)&lt;=mediçao,CR271,0),0),PLE!$AA$28*CR271)</f>
        <v>0</v>
      </c>
      <c r="ES271" s="119">
        <f ca="1">IF($K271&lt;&gt;1,IF(ISNUMBER(INDEX(Import.PLE,$K271,ES$16)),IF(INDEX(Import.PLE,$K271,ES$16)&lt;=mediçao,CS271,0),0),PLE!$AA$28*CS271)</f>
        <v>0</v>
      </c>
      <c r="ET271" s="119">
        <f ca="1">IF($K271&lt;&gt;1,IF(ISNUMBER(INDEX(Import.PLE,$K271,ET$16)),IF(INDEX(Import.PLE,$K271,ET$16)&lt;=mediçao,CT271,0),0),PLE!$AA$28*CT271)</f>
        <v>0</v>
      </c>
      <c r="EU271" s="119">
        <f ca="1">IF($K271&lt;&gt;1,IF(ISNUMBER(INDEX(Import.PLE,$K271,EU$16)),IF(INDEX(Import.PLE,$K271,EU$16)&lt;=mediçao,CU271,0),0),PLE!$AA$28*CU271)</f>
        <v>0</v>
      </c>
      <c r="EV271" s="119">
        <f ca="1">IF($K271&lt;&gt;1,IF(ISNUMBER(INDEX(Import.PLE,$K271,EV$16)),IF(INDEX(Import.PLE,$K271,EV$16)&lt;=mediçao,CV271,0),0),PLE!$AA$28*CV271)</f>
        <v>0</v>
      </c>
      <c r="EW271" s="119">
        <f ca="1">IF($K271&lt;&gt;1,IF(ISNUMBER(INDEX(Import.PLE,$K271,EW$16)),IF(INDEX(Import.PLE,$K271,EW$16)&lt;=mediçao,CW271,0),0),PLE!$AA$28*CW271)</f>
        <v>0</v>
      </c>
      <c r="EX271" s="119">
        <f ca="1">IF($K271&lt;&gt;1,IF(ISNUMBER(INDEX(Import.PLE,$K271,EX$16)),IF(INDEX(Import.PLE,$K271,EX$16)&lt;=mediçao,CX271,0),0),PLE!$AA$28*CX271)</f>
        <v>0</v>
      </c>
      <c r="EY271" s="119">
        <f ca="1">IF($K271&lt;&gt;1,IF(ISNUMBER(INDEX(Import.PLE,$K271,EY$16)),IF(INDEX(Import.PLE,$K271,EY$16)&lt;=mediçao,CY271,0),0),PLE!$AA$28*CY271)</f>
        <v>0</v>
      </c>
      <c r="EZ271" s="119">
        <f ca="1">IF($K271&lt;&gt;1,IF(ISNUMBER(INDEX(Import.PLE,$K271,EZ$16)),IF(INDEX(Import.PLE,$K271,EZ$16)&lt;=mediçao,CZ271,0),0),PLE!$AA$28*CZ271)</f>
        <v>0</v>
      </c>
      <c r="FA271" s="119">
        <f ca="1">IF($K271&lt;&gt;1,IF(ISNUMBER(INDEX(Import.PLE,$K271,FA$16)),IF(INDEX(Import.PLE,$K271,FA$16)&lt;=mediçao,DA271,0),0),PLE!$AA$28*DA271)</f>
        <v>0</v>
      </c>
      <c r="FB271" s="119">
        <f ca="1">IF($K271&lt;&gt;1,IF(ISNUMBER(INDEX(Import.PLE,$K271,FB$16)),IF(INDEX(Import.PLE,$K271,FB$16)&lt;=mediçao,DB271,0),0),PLE!$AA$28*DB271)</f>
        <v>0</v>
      </c>
      <c r="FC271" s="119">
        <f ca="1">IF($K271&lt;&gt;1,IF(ISNUMBER(INDEX(Import.PLE,$K271,FC$16)),IF(INDEX(Import.PLE,$K271,FC$16)&lt;=mediçao,DC271,0),0),PLE!$AA$28*DC271)</f>
        <v>0</v>
      </c>
      <c r="FD271" s="119">
        <f ca="1">IF($K271&lt;&gt;1,IF(ISNUMBER(INDEX(Import.PLE,$K271,FD$16)),IF(INDEX(Import.PLE,$K271,FD$16)&lt;=mediçao,DD271,0),0),PLE!$AA$28*DD271)</f>
        <v>0</v>
      </c>
      <c r="FE271" s="119">
        <f ca="1">IF($K271&lt;&gt;1,IF(ISNUMBER(INDEX(Import.PLE,$K271,FE$16)),IF(INDEX(Import.PLE,$K271,FE$16)&lt;=mediçao,DE271,0),0),PLE!$AA$28*DE271)</f>
        <v>0</v>
      </c>
      <c r="FF271" s="119">
        <f ca="1">IF($K271&lt;&gt;1,IF(ISNUMBER(INDEX(Import.PLE,$K271,FF$16)),IF(INDEX(Import.PLE,$K271,FF$16)&lt;=mediçao,DF271,0),0),PLE!$AA$28*DF271)</f>
        <v>0</v>
      </c>
      <c r="FG271" s="119">
        <f ca="1">IF($K271&lt;&gt;1,IF(ISNUMBER(INDEX(Import.PLE,$K271,FG$16)),IF(INDEX(Import.PLE,$K271,FG$16)&lt;=mediçao,DG271,0),0),PLE!$AA$28*DG271)</f>
        <v>0</v>
      </c>
      <c r="FH271" s="119">
        <f ca="1">IF($K271&lt;&gt;1,IF(ISNUMBER(INDEX(Import.PLE,$K271,FH$16)),IF(INDEX(Import.PLE,$K271,FH$16)&lt;=mediçao,DH271,0),0),PLE!$AA$28*DH271)</f>
        <v>0</v>
      </c>
      <c r="FI271" s="119">
        <f ca="1">IF($K271&lt;&gt;1,IF(ISNUMBER(INDEX(Import.PLE,$K271,FI$16)),IF(INDEX(Import.PLE,$K271,FI$16)&lt;=mediçao,DI271,0),0),PLE!$AA$28*DI271)</f>
        <v>0</v>
      </c>
      <c r="FJ271" s="119">
        <f ca="1">IF($K271&lt;&gt;1,IF(ISNUMBER(INDEX(Import.PLE,$K271,FJ$16)),IF(INDEX(Import.PLE,$K271,FJ$16)&lt;=mediçao,DJ271,0),0),PLE!$AA$28*DJ271)</f>
        <v>0</v>
      </c>
    </row>
    <row r="272" spans="2:166" s="88" customFormat="1" ht="11.25" customHeight="1" x14ac:dyDescent="0.35">
      <c r="B272" s="118">
        <f t="shared" ca="1" si="3"/>
        <v>255</v>
      </c>
      <c r="C272" s="83" t="str">
        <f t="shared" si="62"/>
        <v>Serviço</v>
      </c>
      <c r="D272" s="138" t="s">
        <v>653</v>
      </c>
      <c r="E272" s="139" t="s">
        <v>337</v>
      </c>
      <c r="F272" s="137" t="s">
        <v>201</v>
      </c>
      <c r="G272" s="174">
        <f t="shared" si="117"/>
        <v>57.48</v>
      </c>
      <c r="H272" s="175">
        <f t="shared" si="64"/>
        <v>3.0400139178844818</v>
      </c>
      <c r="I272" s="176">
        <v>174.74</v>
      </c>
      <c r="J272" s="86"/>
      <c r="K272" s="168">
        <f>deactivatedados.form1</f>
        <v>31</v>
      </c>
      <c r="L272" s="167" t="s">
        <v>731</v>
      </c>
      <c r="M272" s="87"/>
      <c r="N272" s="181">
        <v>57.48</v>
      </c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1"/>
      <c r="AV272" s="181"/>
      <c r="AW272" s="181"/>
      <c r="AX272" s="181"/>
      <c r="AY272" s="181"/>
      <c r="AZ272" s="181"/>
      <c r="BA272" s="181"/>
      <c r="BB272" s="181"/>
      <c r="BC272" s="181"/>
      <c r="BD272" s="181"/>
      <c r="BE272" s="181"/>
      <c r="BF272" s="181"/>
      <c r="BG272" s="181"/>
      <c r="BH272" s="181"/>
      <c r="BI272" s="181"/>
      <c r="BJ272" s="181"/>
      <c r="BK272" s="181"/>
      <c r="BM272" s="119">
        <f t="shared" ca="1" si="65"/>
        <v>174.74</v>
      </c>
      <c r="BN272" s="119">
        <f t="shared" si="66"/>
        <v>0</v>
      </c>
      <c r="BO272" s="119">
        <f t="shared" si="67"/>
        <v>0</v>
      </c>
      <c r="BP272" s="119">
        <f t="shared" si="68"/>
        <v>0</v>
      </c>
      <c r="BQ272" s="119">
        <f t="shared" si="69"/>
        <v>0</v>
      </c>
      <c r="BR272" s="119">
        <f t="shared" si="70"/>
        <v>0</v>
      </c>
      <c r="BS272" s="119">
        <f t="shared" si="71"/>
        <v>0</v>
      </c>
      <c r="BT272" s="119">
        <f t="shared" si="72"/>
        <v>0</v>
      </c>
      <c r="BU272" s="119">
        <f t="shared" si="73"/>
        <v>0</v>
      </c>
      <c r="BV272" s="119">
        <f t="shared" si="74"/>
        <v>0</v>
      </c>
      <c r="BW272" s="119">
        <f t="shared" si="75"/>
        <v>0</v>
      </c>
      <c r="BX272" s="119">
        <f t="shared" si="76"/>
        <v>0</v>
      </c>
      <c r="BY272" s="119">
        <f t="shared" si="77"/>
        <v>0</v>
      </c>
      <c r="BZ272" s="119">
        <f t="shared" si="78"/>
        <v>0</v>
      </c>
      <c r="CA272" s="119">
        <f t="shared" si="79"/>
        <v>0</v>
      </c>
      <c r="CB272" s="119">
        <f t="shared" si="80"/>
        <v>0</v>
      </c>
      <c r="CC272" s="119">
        <f t="shared" si="81"/>
        <v>0</v>
      </c>
      <c r="CD272" s="119">
        <f t="shared" si="82"/>
        <v>0</v>
      </c>
      <c r="CE272" s="119">
        <f t="shared" si="83"/>
        <v>0</v>
      </c>
      <c r="CF272" s="119">
        <f t="shared" si="84"/>
        <v>0</v>
      </c>
      <c r="CG272" s="119">
        <f t="shared" si="85"/>
        <v>0</v>
      </c>
      <c r="CH272" s="119">
        <f t="shared" si="86"/>
        <v>0</v>
      </c>
      <c r="CI272" s="119">
        <f t="shared" si="87"/>
        <v>0</v>
      </c>
      <c r="CJ272" s="119">
        <f t="shared" si="88"/>
        <v>0</v>
      </c>
      <c r="CK272" s="119">
        <f t="shared" si="89"/>
        <v>0</v>
      </c>
      <c r="CL272" s="119">
        <f t="shared" si="90"/>
        <v>0</v>
      </c>
      <c r="CM272" s="119">
        <f t="shared" si="91"/>
        <v>0</v>
      </c>
      <c r="CN272" s="119">
        <f t="shared" si="92"/>
        <v>0</v>
      </c>
      <c r="CO272" s="119">
        <f t="shared" si="93"/>
        <v>0</v>
      </c>
      <c r="CP272" s="119">
        <f t="shared" si="94"/>
        <v>0</v>
      </c>
      <c r="CQ272" s="119">
        <f t="shared" si="95"/>
        <v>0</v>
      </c>
      <c r="CR272" s="119">
        <f t="shared" si="96"/>
        <v>0</v>
      </c>
      <c r="CS272" s="119">
        <f t="shared" si="97"/>
        <v>0</v>
      </c>
      <c r="CT272" s="119">
        <f t="shared" si="98"/>
        <v>0</v>
      </c>
      <c r="CU272" s="119">
        <f t="shared" si="99"/>
        <v>0</v>
      </c>
      <c r="CV272" s="119">
        <f t="shared" si="100"/>
        <v>0</v>
      </c>
      <c r="CW272" s="119">
        <f t="shared" si="101"/>
        <v>0</v>
      </c>
      <c r="CX272" s="119">
        <f t="shared" si="102"/>
        <v>0</v>
      </c>
      <c r="CY272" s="119">
        <f t="shared" si="103"/>
        <v>0</v>
      </c>
      <c r="CZ272" s="119">
        <f t="shared" si="104"/>
        <v>0</v>
      </c>
      <c r="DA272" s="119">
        <f t="shared" si="105"/>
        <v>0</v>
      </c>
      <c r="DB272" s="119">
        <f t="shared" si="106"/>
        <v>0</v>
      </c>
      <c r="DC272" s="119">
        <f t="shared" si="107"/>
        <v>0</v>
      </c>
      <c r="DD272" s="119">
        <f t="shared" si="108"/>
        <v>0</v>
      </c>
      <c r="DE272" s="119">
        <f t="shared" si="109"/>
        <v>0</v>
      </c>
      <c r="DF272" s="119">
        <f t="shared" si="110"/>
        <v>0</v>
      </c>
      <c r="DG272" s="119">
        <f t="shared" si="111"/>
        <v>0</v>
      </c>
      <c r="DH272" s="119">
        <f t="shared" si="112"/>
        <v>0</v>
      </c>
      <c r="DI272" s="119">
        <f t="shared" si="113"/>
        <v>0</v>
      </c>
      <c r="DJ272" s="119">
        <f t="shared" si="114"/>
        <v>0</v>
      </c>
      <c r="DK272" s="126" t="str">
        <f t="shared" si="115"/>
        <v>3</v>
      </c>
      <c r="DL272" s="126">
        <f t="shared" ca="1" si="116"/>
        <v>0</v>
      </c>
      <c r="DM272" s="119">
        <f ca="1">IF($K272&lt;&gt;1,IF(ISNUMBER(INDEX(Import.PLE,$K272,DM$16)),IF(INDEX(Import.PLE,$K272,DM$16)&lt;=mediçao,BM272,0),0),PLE!$AA$28*BM272)</f>
        <v>0</v>
      </c>
      <c r="DN272" s="119">
        <f ca="1">IF($K272&lt;&gt;1,IF(ISNUMBER(INDEX(Import.PLE,$K272,DN$16)),IF(INDEX(Import.PLE,$K272,DN$16)&lt;=mediçao,BN272,0),0),PLE!$AA$28*BN272)</f>
        <v>0</v>
      </c>
      <c r="DO272" s="119">
        <f ca="1">IF($K272&lt;&gt;1,IF(ISNUMBER(INDEX(Import.PLE,$K272,DO$16)),IF(INDEX(Import.PLE,$K272,DO$16)&lt;=mediçao,BO272,0),0),PLE!$AA$28*BO272)</f>
        <v>0</v>
      </c>
      <c r="DP272" s="119">
        <f ca="1">IF($K272&lt;&gt;1,IF(ISNUMBER(INDEX(Import.PLE,$K272,DP$16)),IF(INDEX(Import.PLE,$K272,DP$16)&lt;=mediçao,BP272,0),0),PLE!$AA$28*BP272)</f>
        <v>0</v>
      </c>
      <c r="DQ272" s="119">
        <f ca="1">IF($K272&lt;&gt;1,IF(ISNUMBER(INDEX(Import.PLE,$K272,DQ$16)),IF(INDEX(Import.PLE,$K272,DQ$16)&lt;=mediçao,BQ272,0),0),PLE!$AA$28*BQ272)</f>
        <v>0</v>
      </c>
      <c r="DR272" s="119">
        <f ca="1">IF($K272&lt;&gt;1,IF(ISNUMBER(INDEX(Import.PLE,$K272,DR$16)),IF(INDEX(Import.PLE,$K272,DR$16)&lt;=mediçao,BR272,0),0),PLE!$AA$28*BR272)</f>
        <v>0</v>
      </c>
      <c r="DS272" s="119">
        <f ca="1">IF($K272&lt;&gt;1,IF(ISNUMBER(INDEX(Import.PLE,$K272,DS$16)),IF(INDEX(Import.PLE,$K272,DS$16)&lt;=mediçao,BS272,0),0),PLE!$AA$28*BS272)</f>
        <v>0</v>
      </c>
      <c r="DT272" s="119">
        <f ca="1">IF($K272&lt;&gt;1,IF(ISNUMBER(INDEX(Import.PLE,$K272,DT$16)),IF(INDEX(Import.PLE,$K272,DT$16)&lt;=mediçao,BT272,0),0),PLE!$AA$28*BT272)</f>
        <v>0</v>
      </c>
      <c r="DU272" s="119">
        <f ca="1">IF($K272&lt;&gt;1,IF(ISNUMBER(INDEX(Import.PLE,$K272,DU$16)),IF(INDEX(Import.PLE,$K272,DU$16)&lt;=mediçao,BU272,0),0),PLE!$AA$28*BU272)</f>
        <v>0</v>
      </c>
      <c r="DV272" s="119">
        <f ca="1">IF($K272&lt;&gt;1,IF(ISNUMBER(INDEX(Import.PLE,$K272,DV$16)),IF(INDEX(Import.PLE,$K272,DV$16)&lt;=mediçao,BV272,0),0),PLE!$AA$28*BV272)</f>
        <v>0</v>
      </c>
      <c r="DW272" s="119">
        <f ca="1">IF($K272&lt;&gt;1,IF(ISNUMBER(INDEX(Import.PLE,$K272,DW$16)),IF(INDEX(Import.PLE,$K272,DW$16)&lt;=mediçao,BW272,0),0),PLE!$AA$28*BW272)</f>
        <v>0</v>
      </c>
      <c r="DX272" s="119">
        <f ca="1">IF($K272&lt;&gt;1,IF(ISNUMBER(INDEX(Import.PLE,$K272,DX$16)),IF(INDEX(Import.PLE,$K272,DX$16)&lt;=mediçao,BX272,0),0),PLE!$AA$28*BX272)</f>
        <v>0</v>
      </c>
      <c r="DY272" s="119">
        <f ca="1">IF($K272&lt;&gt;1,IF(ISNUMBER(INDEX(Import.PLE,$K272,DY$16)),IF(INDEX(Import.PLE,$K272,DY$16)&lt;=mediçao,BY272,0),0),PLE!$AA$28*BY272)</f>
        <v>0</v>
      </c>
      <c r="DZ272" s="119">
        <f ca="1">IF($K272&lt;&gt;1,IF(ISNUMBER(INDEX(Import.PLE,$K272,DZ$16)),IF(INDEX(Import.PLE,$K272,DZ$16)&lt;=mediçao,BZ272,0),0),PLE!$AA$28*BZ272)</f>
        <v>0</v>
      </c>
      <c r="EA272" s="119">
        <f ca="1">IF($K272&lt;&gt;1,IF(ISNUMBER(INDEX(Import.PLE,$K272,EA$16)),IF(INDEX(Import.PLE,$K272,EA$16)&lt;=mediçao,CA272,0),0),PLE!$AA$28*CA272)</f>
        <v>0</v>
      </c>
      <c r="EB272" s="119">
        <f ca="1">IF($K272&lt;&gt;1,IF(ISNUMBER(INDEX(Import.PLE,$K272,EB$16)),IF(INDEX(Import.PLE,$K272,EB$16)&lt;=mediçao,CB272,0),0),PLE!$AA$28*CB272)</f>
        <v>0</v>
      </c>
      <c r="EC272" s="119">
        <f ca="1">IF($K272&lt;&gt;1,IF(ISNUMBER(INDEX(Import.PLE,$K272,EC$16)),IF(INDEX(Import.PLE,$K272,EC$16)&lt;=mediçao,CC272,0),0),PLE!$AA$28*CC272)</f>
        <v>0</v>
      </c>
      <c r="ED272" s="119">
        <f ca="1">IF($K272&lt;&gt;1,IF(ISNUMBER(INDEX(Import.PLE,$K272,ED$16)),IF(INDEX(Import.PLE,$K272,ED$16)&lt;=mediçao,CD272,0),0),PLE!$AA$28*CD272)</f>
        <v>0</v>
      </c>
      <c r="EE272" s="119">
        <f ca="1">IF($K272&lt;&gt;1,IF(ISNUMBER(INDEX(Import.PLE,$K272,EE$16)),IF(INDEX(Import.PLE,$K272,EE$16)&lt;=mediçao,CE272,0),0),PLE!$AA$28*CE272)</f>
        <v>0</v>
      </c>
      <c r="EF272" s="119">
        <f ca="1">IF($K272&lt;&gt;1,IF(ISNUMBER(INDEX(Import.PLE,$K272,EF$16)),IF(INDEX(Import.PLE,$K272,EF$16)&lt;=mediçao,CF272,0),0),PLE!$AA$28*CF272)</f>
        <v>0</v>
      </c>
      <c r="EG272" s="119">
        <f ca="1">IF($K272&lt;&gt;1,IF(ISNUMBER(INDEX(Import.PLE,$K272,EG$16)),IF(INDEX(Import.PLE,$K272,EG$16)&lt;=mediçao,CG272,0),0),PLE!$AA$28*CG272)</f>
        <v>0</v>
      </c>
      <c r="EH272" s="119">
        <f ca="1">IF($K272&lt;&gt;1,IF(ISNUMBER(INDEX(Import.PLE,$K272,EH$16)),IF(INDEX(Import.PLE,$K272,EH$16)&lt;=mediçao,CH272,0),0),PLE!$AA$28*CH272)</f>
        <v>0</v>
      </c>
      <c r="EI272" s="119">
        <f ca="1">IF($K272&lt;&gt;1,IF(ISNUMBER(INDEX(Import.PLE,$K272,EI$16)),IF(INDEX(Import.PLE,$K272,EI$16)&lt;=mediçao,CI272,0),0),PLE!$AA$28*CI272)</f>
        <v>0</v>
      </c>
      <c r="EJ272" s="119">
        <f ca="1">IF($K272&lt;&gt;1,IF(ISNUMBER(INDEX(Import.PLE,$K272,EJ$16)),IF(INDEX(Import.PLE,$K272,EJ$16)&lt;=mediçao,CJ272,0),0),PLE!$AA$28*CJ272)</f>
        <v>0</v>
      </c>
      <c r="EK272" s="119">
        <f ca="1">IF($K272&lt;&gt;1,IF(ISNUMBER(INDEX(Import.PLE,$K272,EK$16)),IF(INDEX(Import.PLE,$K272,EK$16)&lt;=mediçao,CK272,0),0),PLE!$AA$28*CK272)</f>
        <v>0</v>
      </c>
      <c r="EL272" s="119">
        <f ca="1">IF($K272&lt;&gt;1,IF(ISNUMBER(INDEX(Import.PLE,$K272,EL$16)),IF(INDEX(Import.PLE,$K272,EL$16)&lt;=mediçao,CL272,0),0),PLE!$AA$28*CL272)</f>
        <v>0</v>
      </c>
      <c r="EM272" s="119">
        <f ca="1">IF($K272&lt;&gt;1,IF(ISNUMBER(INDEX(Import.PLE,$K272,EM$16)),IF(INDEX(Import.PLE,$K272,EM$16)&lt;=mediçao,CM272,0),0),PLE!$AA$28*CM272)</f>
        <v>0</v>
      </c>
      <c r="EN272" s="119">
        <f ca="1">IF($K272&lt;&gt;1,IF(ISNUMBER(INDEX(Import.PLE,$K272,EN$16)),IF(INDEX(Import.PLE,$K272,EN$16)&lt;=mediçao,CN272,0),0),PLE!$AA$28*CN272)</f>
        <v>0</v>
      </c>
      <c r="EO272" s="119">
        <f ca="1">IF($K272&lt;&gt;1,IF(ISNUMBER(INDEX(Import.PLE,$K272,EO$16)),IF(INDEX(Import.PLE,$K272,EO$16)&lt;=mediçao,CO272,0),0),PLE!$AA$28*CO272)</f>
        <v>0</v>
      </c>
      <c r="EP272" s="119">
        <f ca="1">IF($K272&lt;&gt;1,IF(ISNUMBER(INDEX(Import.PLE,$K272,EP$16)),IF(INDEX(Import.PLE,$K272,EP$16)&lt;=mediçao,CP272,0),0),PLE!$AA$28*CP272)</f>
        <v>0</v>
      </c>
      <c r="EQ272" s="119">
        <f ca="1">IF($K272&lt;&gt;1,IF(ISNUMBER(INDEX(Import.PLE,$K272,EQ$16)),IF(INDEX(Import.PLE,$K272,EQ$16)&lt;=mediçao,CQ272,0),0),PLE!$AA$28*CQ272)</f>
        <v>0</v>
      </c>
      <c r="ER272" s="119">
        <f ca="1">IF($K272&lt;&gt;1,IF(ISNUMBER(INDEX(Import.PLE,$K272,ER$16)),IF(INDEX(Import.PLE,$K272,ER$16)&lt;=mediçao,CR272,0),0),PLE!$AA$28*CR272)</f>
        <v>0</v>
      </c>
      <c r="ES272" s="119">
        <f ca="1">IF($K272&lt;&gt;1,IF(ISNUMBER(INDEX(Import.PLE,$K272,ES$16)),IF(INDEX(Import.PLE,$K272,ES$16)&lt;=mediçao,CS272,0),0),PLE!$AA$28*CS272)</f>
        <v>0</v>
      </c>
      <c r="ET272" s="119">
        <f ca="1">IF($K272&lt;&gt;1,IF(ISNUMBER(INDEX(Import.PLE,$K272,ET$16)),IF(INDEX(Import.PLE,$K272,ET$16)&lt;=mediçao,CT272,0),0),PLE!$AA$28*CT272)</f>
        <v>0</v>
      </c>
      <c r="EU272" s="119">
        <f ca="1">IF($K272&lt;&gt;1,IF(ISNUMBER(INDEX(Import.PLE,$K272,EU$16)),IF(INDEX(Import.PLE,$K272,EU$16)&lt;=mediçao,CU272,0),0),PLE!$AA$28*CU272)</f>
        <v>0</v>
      </c>
      <c r="EV272" s="119">
        <f ca="1">IF($K272&lt;&gt;1,IF(ISNUMBER(INDEX(Import.PLE,$K272,EV$16)),IF(INDEX(Import.PLE,$K272,EV$16)&lt;=mediçao,CV272,0),0),PLE!$AA$28*CV272)</f>
        <v>0</v>
      </c>
      <c r="EW272" s="119">
        <f ca="1">IF($K272&lt;&gt;1,IF(ISNUMBER(INDEX(Import.PLE,$K272,EW$16)),IF(INDEX(Import.PLE,$K272,EW$16)&lt;=mediçao,CW272,0),0),PLE!$AA$28*CW272)</f>
        <v>0</v>
      </c>
      <c r="EX272" s="119">
        <f ca="1">IF($K272&lt;&gt;1,IF(ISNUMBER(INDEX(Import.PLE,$K272,EX$16)),IF(INDEX(Import.PLE,$K272,EX$16)&lt;=mediçao,CX272,0),0),PLE!$AA$28*CX272)</f>
        <v>0</v>
      </c>
      <c r="EY272" s="119">
        <f ca="1">IF($K272&lt;&gt;1,IF(ISNUMBER(INDEX(Import.PLE,$K272,EY$16)),IF(INDEX(Import.PLE,$K272,EY$16)&lt;=mediçao,CY272,0),0),PLE!$AA$28*CY272)</f>
        <v>0</v>
      </c>
      <c r="EZ272" s="119">
        <f ca="1">IF($K272&lt;&gt;1,IF(ISNUMBER(INDEX(Import.PLE,$K272,EZ$16)),IF(INDEX(Import.PLE,$K272,EZ$16)&lt;=mediçao,CZ272,0),0),PLE!$AA$28*CZ272)</f>
        <v>0</v>
      </c>
      <c r="FA272" s="119">
        <f ca="1">IF($K272&lt;&gt;1,IF(ISNUMBER(INDEX(Import.PLE,$K272,FA$16)),IF(INDEX(Import.PLE,$K272,FA$16)&lt;=mediçao,DA272,0),0),PLE!$AA$28*DA272)</f>
        <v>0</v>
      </c>
      <c r="FB272" s="119">
        <f ca="1">IF($K272&lt;&gt;1,IF(ISNUMBER(INDEX(Import.PLE,$K272,FB$16)),IF(INDEX(Import.PLE,$K272,FB$16)&lt;=mediçao,DB272,0),0),PLE!$AA$28*DB272)</f>
        <v>0</v>
      </c>
      <c r="FC272" s="119">
        <f ca="1">IF($K272&lt;&gt;1,IF(ISNUMBER(INDEX(Import.PLE,$K272,FC$16)),IF(INDEX(Import.PLE,$K272,FC$16)&lt;=mediçao,DC272,0),0),PLE!$AA$28*DC272)</f>
        <v>0</v>
      </c>
      <c r="FD272" s="119">
        <f ca="1">IF($K272&lt;&gt;1,IF(ISNUMBER(INDEX(Import.PLE,$K272,FD$16)),IF(INDEX(Import.PLE,$K272,FD$16)&lt;=mediçao,DD272,0),0),PLE!$AA$28*DD272)</f>
        <v>0</v>
      </c>
      <c r="FE272" s="119">
        <f ca="1">IF($K272&lt;&gt;1,IF(ISNUMBER(INDEX(Import.PLE,$K272,FE$16)),IF(INDEX(Import.PLE,$K272,FE$16)&lt;=mediçao,DE272,0),0),PLE!$AA$28*DE272)</f>
        <v>0</v>
      </c>
      <c r="FF272" s="119">
        <f ca="1">IF($K272&lt;&gt;1,IF(ISNUMBER(INDEX(Import.PLE,$K272,FF$16)),IF(INDEX(Import.PLE,$K272,FF$16)&lt;=mediçao,DF272,0),0),PLE!$AA$28*DF272)</f>
        <v>0</v>
      </c>
      <c r="FG272" s="119">
        <f ca="1">IF($K272&lt;&gt;1,IF(ISNUMBER(INDEX(Import.PLE,$K272,FG$16)),IF(INDEX(Import.PLE,$K272,FG$16)&lt;=mediçao,DG272,0),0),PLE!$AA$28*DG272)</f>
        <v>0</v>
      </c>
      <c r="FH272" s="119">
        <f ca="1">IF($K272&lt;&gt;1,IF(ISNUMBER(INDEX(Import.PLE,$K272,FH$16)),IF(INDEX(Import.PLE,$K272,FH$16)&lt;=mediçao,DH272,0),0),PLE!$AA$28*DH272)</f>
        <v>0</v>
      </c>
      <c r="FI272" s="119">
        <f ca="1">IF($K272&lt;&gt;1,IF(ISNUMBER(INDEX(Import.PLE,$K272,FI$16)),IF(INDEX(Import.PLE,$K272,FI$16)&lt;=mediçao,DI272,0),0),PLE!$AA$28*DI272)</f>
        <v>0</v>
      </c>
      <c r="FJ272" s="119">
        <f ca="1">IF($K272&lt;&gt;1,IF(ISNUMBER(INDEX(Import.PLE,$K272,FJ$16)),IF(INDEX(Import.PLE,$K272,FJ$16)&lt;=mediçao,DJ272,0),0),PLE!$AA$28*DJ272)</f>
        <v>0</v>
      </c>
    </row>
    <row r="273" spans="2:166" s="88" customFormat="1" ht="11.25" customHeight="1" x14ac:dyDescent="0.35">
      <c r="B273" s="118">
        <f t="shared" ca="1" si="3"/>
        <v>256</v>
      </c>
      <c r="C273" s="83" t="str">
        <f t="shared" si="62"/>
        <v>Serviço</v>
      </c>
      <c r="D273" s="138" t="s">
        <v>654</v>
      </c>
      <c r="E273" s="139" t="s">
        <v>339</v>
      </c>
      <c r="F273" s="137" t="s">
        <v>201</v>
      </c>
      <c r="G273" s="174">
        <f t="shared" si="117"/>
        <v>57.48</v>
      </c>
      <c r="H273" s="175">
        <f t="shared" si="64"/>
        <v>25.399965205288797</v>
      </c>
      <c r="I273" s="176">
        <v>1459.99</v>
      </c>
      <c r="J273" s="86"/>
      <c r="K273" s="168">
        <f>deactivatedados.form1</f>
        <v>31</v>
      </c>
      <c r="L273" s="167" t="s">
        <v>731</v>
      </c>
      <c r="M273" s="87"/>
      <c r="N273" s="181">
        <v>57.48</v>
      </c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1"/>
      <c r="AX273" s="181"/>
      <c r="AY273" s="181"/>
      <c r="AZ273" s="181"/>
      <c r="BA273" s="181"/>
      <c r="BB273" s="181"/>
      <c r="BC273" s="181"/>
      <c r="BD273" s="181"/>
      <c r="BE273" s="181"/>
      <c r="BF273" s="181"/>
      <c r="BG273" s="181"/>
      <c r="BH273" s="181"/>
      <c r="BI273" s="181"/>
      <c r="BJ273" s="181"/>
      <c r="BK273" s="181"/>
      <c r="BM273" s="119">
        <f t="shared" ca="1" si="65"/>
        <v>1459.99</v>
      </c>
      <c r="BN273" s="119">
        <f t="shared" si="66"/>
        <v>0</v>
      </c>
      <c r="BO273" s="119">
        <f t="shared" si="67"/>
        <v>0</v>
      </c>
      <c r="BP273" s="119">
        <f t="shared" si="68"/>
        <v>0</v>
      </c>
      <c r="BQ273" s="119">
        <f t="shared" si="69"/>
        <v>0</v>
      </c>
      <c r="BR273" s="119">
        <f t="shared" si="70"/>
        <v>0</v>
      </c>
      <c r="BS273" s="119">
        <f t="shared" si="71"/>
        <v>0</v>
      </c>
      <c r="BT273" s="119">
        <f t="shared" si="72"/>
        <v>0</v>
      </c>
      <c r="BU273" s="119">
        <f t="shared" si="73"/>
        <v>0</v>
      </c>
      <c r="BV273" s="119">
        <f t="shared" si="74"/>
        <v>0</v>
      </c>
      <c r="BW273" s="119">
        <f t="shared" si="75"/>
        <v>0</v>
      </c>
      <c r="BX273" s="119">
        <f t="shared" si="76"/>
        <v>0</v>
      </c>
      <c r="BY273" s="119">
        <f t="shared" si="77"/>
        <v>0</v>
      </c>
      <c r="BZ273" s="119">
        <f t="shared" si="78"/>
        <v>0</v>
      </c>
      <c r="CA273" s="119">
        <f t="shared" si="79"/>
        <v>0</v>
      </c>
      <c r="CB273" s="119">
        <f t="shared" si="80"/>
        <v>0</v>
      </c>
      <c r="CC273" s="119">
        <f t="shared" si="81"/>
        <v>0</v>
      </c>
      <c r="CD273" s="119">
        <f t="shared" si="82"/>
        <v>0</v>
      </c>
      <c r="CE273" s="119">
        <f t="shared" si="83"/>
        <v>0</v>
      </c>
      <c r="CF273" s="119">
        <f t="shared" si="84"/>
        <v>0</v>
      </c>
      <c r="CG273" s="119">
        <f t="shared" si="85"/>
        <v>0</v>
      </c>
      <c r="CH273" s="119">
        <f t="shared" si="86"/>
        <v>0</v>
      </c>
      <c r="CI273" s="119">
        <f t="shared" si="87"/>
        <v>0</v>
      </c>
      <c r="CJ273" s="119">
        <f t="shared" si="88"/>
        <v>0</v>
      </c>
      <c r="CK273" s="119">
        <f t="shared" si="89"/>
        <v>0</v>
      </c>
      <c r="CL273" s="119">
        <f t="shared" si="90"/>
        <v>0</v>
      </c>
      <c r="CM273" s="119">
        <f t="shared" si="91"/>
        <v>0</v>
      </c>
      <c r="CN273" s="119">
        <f t="shared" si="92"/>
        <v>0</v>
      </c>
      <c r="CO273" s="119">
        <f t="shared" si="93"/>
        <v>0</v>
      </c>
      <c r="CP273" s="119">
        <f t="shared" si="94"/>
        <v>0</v>
      </c>
      <c r="CQ273" s="119">
        <f t="shared" si="95"/>
        <v>0</v>
      </c>
      <c r="CR273" s="119">
        <f t="shared" si="96"/>
        <v>0</v>
      </c>
      <c r="CS273" s="119">
        <f t="shared" si="97"/>
        <v>0</v>
      </c>
      <c r="CT273" s="119">
        <f t="shared" si="98"/>
        <v>0</v>
      </c>
      <c r="CU273" s="119">
        <f t="shared" si="99"/>
        <v>0</v>
      </c>
      <c r="CV273" s="119">
        <f t="shared" si="100"/>
        <v>0</v>
      </c>
      <c r="CW273" s="119">
        <f t="shared" si="101"/>
        <v>0</v>
      </c>
      <c r="CX273" s="119">
        <f t="shared" si="102"/>
        <v>0</v>
      </c>
      <c r="CY273" s="119">
        <f t="shared" si="103"/>
        <v>0</v>
      </c>
      <c r="CZ273" s="119">
        <f t="shared" si="104"/>
        <v>0</v>
      </c>
      <c r="DA273" s="119">
        <f t="shared" si="105"/>
        <v>0</v>
      </c>
      <c r="DB273" s="119">
        <f t="shared" si="106"/>
        <v>0</v>
      </c>
      <c r="DC273" s="119">
        <f t="shared" si="107"/>
        <v>0</v>
      </c>
      <c r="DD273" s="119">
        <f t="shared" si="108"/>
        <v>0</v>
      </c>
      <c r="DE273" s="119">
        <f t="shared" si="109"/>
        <v>0</v>
      </c>
      <c r="DF273" s="119">
        <f t="shared" si="110"/>
        <v>0</v>
      </c>
      <c r="DG273" s="119">
        <f t="shared" si="111"/>
        <v>0</v>
      </c>
      <c r="DH273" s="119">
        <f t="shared" si="112"/>
        <v>0</v>
      </c>
      <c r="DI273" s="119">
        <f t="shared" si="113"/>
        <v>0</v>
      </c>
      <c r="DJ273" s="119">
        <f t="shared" si="114"/>
        <v>0</v>
      </c>
      <c r="DK273" s="126" t="str">
        <f t="shared" si="115"/>
        <v>3</v>
      </c>
      <c r="DL273" s="126">
        <f t="shared" ca="1" si="116"/>
        <v>0</v>
      </c>
      <c r="DM273" s="119">
        <f ca="1">IF($K273&lt;&gt;1,IF(ISNUMBER(INDEX(Import.PLE,$K273,DM$16)),IF(INDEX(Import.PLE,$K273,DM$16)&lt;=mediçao,BM273,0),0),PLE!$AA$28*BM273)</f>
        <v>0</v>
      </c>
      <c r="DN273" s="119">
        <f ca="1">IF($K273&lt;&gt;1,IF(ISNUMBER(INDEX(Import.PLE,$K273,DN$16)),IF(INDEX(Import.PLE,$K273,DN$16)&lt;=mediçao,BN273,0),0),PLE!$AA$28*BN273)</f>
        <v>0</v>
      </c>
      <c r="DO273" s="119">
        <f ca="1">IF($K273&lt;&gt;1,IF(ISNUMBER(INDEX(Import.PLE,$K273,DO$16)),IF(INDEX(Import.PLE,$K273,DO$16)&lt;=mediçao,BO273,0),0),PLE!$AA$28*BO273)</f>
        <v>0</v>
      </c>
      <c r="DP273" s="119">
        <f ca="1">IF($K273&lt;&gt;1,IF(ISNUMBER(INDEX(Import.PLE,$K273,DP$16)),IF(INDEX(Import.PLE,$K273,DP$16)&lt;=mediçao,BP273,0),0),PLE!$AA$28*BP273)</f>
        <v>0</v>
      </c>
      <c r="DQ273" s="119">
        <f ca="1">IF($K273&lt;&gt;1,IF(ISNUMBER(INDEX(Import.PLE,$K273,DQ$16)),IF(INDEX(Import.PLE,$K273,DQ$16)&lt;=mediçao,BQ273,0),0),PLE!$AA$28*BQ273)</f>
        <v>0</v>
      </c>
      <c r="DR273" s="119">
        <f ca="1">IF($K273&lt;&gt;1,IF(ISNUMBER(INDEX(Import.PLE,$K273,DR$16)),IF(INDEX(Import.PLE,$K273,DR$16)&lt;=mediçao,BR273,0),0),PLE!$AA$28*BR273)</f>
        <v>0</v>
      </c>
      <c r="DS273" s="119">
        <f ca="1">IF($K273&lt;&gt;1,IF(ISNUMBER(INDEX(Import.PLE,$K273,DS$16)),IF(INDEX(Import.PLE,$K273,DS$16)&lt;=mediçao,BS273,0),0),PLE!$AA$28*BS273)</f>
        <v>0</v>
      </c>
      <c r="DT273" s="119">
        <f ca="1">IF($K273&lt;&gt;1,IF(ISNUMBER(INDEX(Import.PLE,$K273,DT$16)),IF(INDEX(Import.PLE,$K273,DT$16)&lt;=mediçao,BT273,0),0),PLE!$AA$28*BT273)</f>
        <v>0</v>
      </c>
      <c r="DU273" s="119">
        <f ca="1">IF($K273&lt;&gt;1,IF(ISNUMBER(INDEX(Import.PLE,$K273,DU$16)),IF(INDEX(Import.PLE,$K273,DU$16)&lt;=mediçao,BU273,0),0),PLE!$AA$28*BU273)</f>
        <v>0</v>
      </c>
      <c r="DV273" s="119">
        <f ca="1">IF($K273&lt;&gt;1,IF(ISNUMBER(INDEX(Import.PLE,$K273,DV$16)),IF(INDEX(Import.PLE,$K273,DV$16)&lt;=mediçao,BV273,0),0),PLE!$AA$28*BV273)</f>
        <v>0</v>
      </c>
      <c r="DW273" s="119">
        <f ca="1">IF($K273&lt;&gt;1,IF(ISNUMBER(INDEX(Import.PLE,$K273,DW$16)),IF(INDEX(Import.PLE,$K273,DW$16)&lt;=mediçao,BW273,0),0),PLE!$AA$28*BW273)</f>
        <v>0</v>
      </c>
      <c r="DX273" s="119">
        <f ca="1">IF($K273&lt;&gt;1,IF(ISNUMBER(INDEX(Import.PLE,$K273,DX$16)),IF(INDEX(Import.PLE,$K273,DX$16)&lt;=mediçao,BX273,0),0),PLE!$AA$28*BX273)</f>
        <v>0</v>
      </c>
      <c r="DY273" s="119">
        <f ca="1">IF($K273&lt;&gt;1,IF(ISNUMBER(INDEX(Import.PLE,$K273,DY$16)),IF(INDEX(Import.PLE,$K273,DY$16)&lt;=mediçao,BY273,0),0),PLE!$AA$28*BY273)</f>
        <v>0</v>
      </c>
      <c r="DZ273" s="119">
        <f ca="1">IF($K273&lt;&gt;1,IF(ISNUMBER(INDEX(Import.PLE,$K273,DZ$16)),IF(INDEX(Import.PLE,$K273,DZ$16)&lt;=mediçao,BZ273,0),0),PLE!$AA$28*BZ273)</f>
        <v>0</v>
      </c>
      <c r="EA273" s="119">
        <f ca="1">IF($K273&lt;&gt;1,IF(ISNUMBER(INDEX(Import.PLE,$K273,EA$16)),IF(INDEX(Import.PLE,$K273,EA$16)&lt;=mediçao,CA273,0),0),PLE!$AA$28*CA273)</f>
        <v>0</v>
      </c>
      <c r="EB273" s="119">
        <f ca="1">IF($K273&lt;&gt;1,IF(ISNUMBER(INDEX(Import.PLE,$K273,EB$16)),IF(INDEX(Import.PLE,$K273,EB$16)&lt;=mediçao,CB273,0),0),PLE!$AA$28*CB273)</f>
        <v>0</v>
      </c>
      <c r="EC273" s="119">
        <f ca="1">IF($K273&lt;&gt;1,IF(ISNUMBER(INDEX(Import.PLE,$K273,EC$16)),IF(INDEX(Import.PLE,$K273,EC$16)&lt;=mediçao,CC273,0),0),PLE!$AA$28*CC273)</f>
        <v>0</v>
      </c>
      <c r="ED273" s="119">
        <f ca="1">IF($K273&lt;&gt;1,IF(ISNUMBER(INDEX(Import.PLE,$K273,ED$16)),IF(INDEX(Import.PLE,$K273,ED$16)&lt;=mediçao,CD273,0),0),PLE!$AA$28*CD273)</f>
        <v>0</v>
      </c>
      <c r="EE273" s="119">
        <f ca="1">IF($K273&lt;&gt;1,IF(ISNUMBER(INDEX(Import.PLE,$K273,EE$16)),IF(INDEX(Import.PLE,$K273,EE$16)&lt;=mediçao,CE273,0),0),PLE!$AA$28*CE273)</f>
        <v>0</v>
      </c>
      <c r="EF273" s="119">
        <f ca="1">IF($K273&lt;&gt;1,IF(ISNUMBER(INDEX(Import.PLE,$K273,EF$16)),IF(INDEX(Import.PLE,$K273,EF$16)&lt;=mediçao,CF273,0),0),PLE!$AA$28*CF273)</f>
        <v>0</v>
      </c>
      <c r="EG273" s="119">
        <f ca="1">IF($K273&lt;&gt;1,IF(ISNUMBER(INDEX(Import.PLE,$K273,EG$16)),IF(INDEX(Import.PLE,$K273,EG$16)&lt;=mediçao,CG273,0),0),PLE!$AA$28*CG273)</f>
        <v>0</v>
      </c>
      <c r="EH273" s="119">
        <f ca="1">IF($K273&lt;&gt;1,IF(ISNUMBER(INDEX(Import.PLE,$K273,EH$16)),IF(INDEX(Import.PLE,$K273,EH$16)&lt;=mediçao,CH273,0),0),PLE!$AA$28*CH273)</f>
        <v>0</v>
      </c>
      <c r="EI273" s="119">
        <f ca="1">IF($K273&lt;&gt;1,IF(ISNUMBER(INDEX(Import.PLE,$K273,EI$16)),IF(INDEX(Import.PLE,$K273,EI$16)&lt;=mediçao,CI273,0),0),PLE!$AA$28*CI273)</f>
        <v>0</v>
      </c>
      <c r="EJ273" s="119">
        <f ca="1">IF($K273&lt;&gt;1,IF(ISNUMBER(INDEX(Import.PLE,$K273,EJ$16)),IF(INDEX(Import.PLE,$K273,EJ$16)&lt;=mediçao,CJ273,0),0),PLE!$AA$28*CJ273)</f>
        <v>0</v>
      </c>
      <c r="EK273" s="119">
        <f ca="1">IF($K273&lt;&gt;1,IF(ISNUMBER(INDEX(Import.PLE,$K273,EK$16)),IF(INDEX(Import.PLE,$K273,EK$16)&lt;=mediçao,CK273,0),0),PLE!$AA$28*CK273)</f>
        <v>0</v>
      </c>
      <c r="EL273" s="119">
        <f ca="1">IF($K273&lt;&gt;1,IF(ISNUMBER(INDEX(Import.PLE,$K273,EL$16)),IF(INDEX(Import.PLE,$K273,EL$16)&lt;=mediçao,CL273,0),0),PLE!$AA$28*CL273)</f>
        <v>0</v>
      </c>
      <c r="EM273" s="119">
        <f ca="1">IF($K273&lt;&gt;1,IF(ISNUMBER(INDEX(Import.PLE,$K273,EM$16)),IF(INDEX(Import.PLE,$K273,EM$16)&lt;=mediçao,CM273,0),0),PLE!$AA$28*CM273)</f>
        <v>0</v>
      </c>
      <c r="EN273" s="119">
        <f ca="1">IF($K273&lt;&gt;1,IF(ISNUMBER(INDEX(Import.PLE,$K273,EN$16)),IF(INDEX(Import.PLE,$K273,EN$16)&lt;=mediçao,CN273,0),0),PLE!$AA$28*CN273)</f>
        <v>0</v>
      </c>
      <c r="EO273" s="119">
        <f ca="1">IF($K273&lt;&gt;1,IF(ISNUMBER(INDEX(Import.PLE,$K273,EO$16)),IF(INDEX(Import.PLE,$K273,EO$16)&lt;=mediçao,CO273,0),0),PLE!$AA$28*CO273)</f>
        <v>0</v>
      </c>
      <c r="EP273" s="119">
        <f ca="1">IF($K273&lt;&gt;1,IF(ISNUMBER(INDEX(Import.PLE,$K273,EP$16)),IF(INDEX(Import.PLE,$K273,EP$16)&lt;=mediçao,CP273,0),0),PLE!$AA$28*CP273)</f>
        <v>0</v>
      </c>
      <c r="EQ273" s="119">
        <f ca="1">IF($K273&lt;&gt;1,IF(ISNUMBER(INDEX(Import.PLE,$K273,EQ$16)),IF(INDEX(Import.PLE,$K273,EQ$16)&lt;=mediçao,CQ273,0),0),PLE!$AA$28*CQ273)</f>
        <v>0</v>
      </c>
      <c r="ER273" s="119">
        <f ca="1">IF($K273&lt;&gt;1,IF(ISNUMBER(INDEX(Import.PLE,$K273,ER$16)),IF(INDEX(Import.PLE,$K273,ER$16)&lt;=mediçao,CR273,0),0),PLE!$AA$28*CR273)</f>
        <v>0</v>
      </c>
      <c r="ES273" s="119">
        <f ca="1">IF($K273&lt;&gt;1,IF(ISNUMBER(INDEX(Import.PLE,$K273,ES$16)),IF(INDEX(Import.PLE,$K273,ES$16)&lt;=mediçao,CS273,0),0),PLE!$AA$28*CS273)</f>
        <v>0</v>
      </c>
      <c r="ET273" s="119">
        <f ca="1">IF($K273&lt;&gt;1,IF(ISNUMBER(INDEX(Import.PLE,$K273,ET$16)),IF(INDEX(Import.PLE,$K273,ET$16)&lt;=mediçao,CT273,0),0),PLE!$AA$28*CT273)</f>
        <v>0</v>
      </c>
      <c r="EU273" s="119">
        <f ca="1">IF($K273&lt;&gt;1,IF(ISNUMBER(INDEX(Import.PLE,$K273,EU$16)),IF(INDEX(Import.PLE,$K273,EU$16)&lt;=mediçao,CU273,0),0),PLE!$AA$28*CU273)</f>
        <v>0</v>
      </c>
      <c r="EV273" s="119">
        <f ca="1">IF($K273&lt;&gt;1,IF(ISNUMBER(INDEX(Import.PLE,$K273,EV$16)),IF(INDEX(Import.PLE,$K273,EV$16)&lt;=mediçao,CV273,0),0),PLE!$AA$28*CV273)</f>
        <v>0</v>
      </c>
      <c r="EW273" s="119">
        <f ca="1">IF($K273&lt;&gt;1,IF(ISNUMBER(INDEX(Import.PLE,$K273,EW$16)),IF(INDEX(Import.PLE,$K273,EW$16)&lt;=mediçao,CW273,0),0),PLE!$AA$28*CW273)</f>
        <v>0</v>
      </c>
      <c r="EX273" s="119">
        <f ca="1">IF($K273&lt;&gt;1,IF(ISNUMBER(INDEX(Import.PLE,$K273,EX$16)),IF(INDEX(Import.PLE,$K273,EX$16)&lt;=mediçao,CX273,0),0),PLE!$AA$28*CX273)</f>
        <v>0</v>
      </c>
      <c r="EY273" s="119">
        <f ca="1">IF($K273&lt;&gt;1,IF(ISNUMBER(INDEX(Import.PLE,$K273,EY$16)),IF(INDEX(Import.PLE,$K273,EY$16)&lt;=mediçao,CY273,0),0),PLE!$AA$28*CY273)</f>
        <v>0</v>
      </c>
      <c r="EZ273" s="119">
        <f ca="1">IF($K273&lt;&gt;1,IF(ISNUMBER(INDEX(Import.PLE,$K273,EZ$16)),IF(INDEX(Import.PLE,$K273,EZ$16)&lt;=mediçao,CZ273,0),0),PLE!$AA$28*CZ273)</f>
        <v>0</v>
      </c>
      <c r="FA273" s="119">
        <f ca="1">IF($K273&lt;&gt;1,IF(ISNUMBER(INDEX(Import.PLE,$K273,FA$16)),IF(INDEX(Import.PLE,$K273,FA$16)&lt;=mediçao,DA273,0),0),PLE!$AA$28*DA273)</f>
        <v>0</v>
      </c>
      <c r="FB273" s="119">
        <f ca="1">IF($K273&lt;&gt;1,IF(ISNUMBER(INDEX(Import.PLE,$K273,FB$16)),IF(INDEX(Import.PLE,$K273,FB$16)&lt;=mediçao,DB273,0),0),PLE!$AA$28*DB273)</f>
        <v>0</v>
      </c>
      <c r="FC273" s="119">
        <f ca="1">IF($K273&lt;&gt;1,IF(ISNUMBER(INDEX(Import.PLE,$K273,FC$16)),IF(INDEX(Import.PLE,$K273,FC$16)&lt;=mediçao,DC273,0),0),PLE!$AA$28*DC273)</f>
        <v>0</v>
      </c>
      <c r="FD273" s="119">
        <f ca="1">IF($K273&lt;&gt;1,IF(ISNUMBER(INDEX(Import.PLE,$K273,FD$16)),IF(INDEX(Import.PLE,$K273,FD$16)&lt;=mediçao,DD273,0),0),PLE!$AA$28*DD273)</f>
        <v>0</v>
      </c>
      <c r="FE273" s="119">
        <f ca="1">IF($K273&lt;&gt;1,IF(ISNUMBER(INDEX(Import.PLE,$K273,FE$16)),IF(INDEX(Import.PLE,$K273,FE$16)&lt;=mediçao,DE273,0),0),PLE!$AA$28*DE273)</f>
        <v>0</v>
      </c>
      <c r="FF273" s="119">
        <f ca="1">IF($K273&lt;&gt;1,IF(ISNUMBER(INDEX(Import.PLE,$K273,FF$16)),IF(INDEX(Import.PLE,$K273,FF$16)&lt;=mediçao,DF273,0),0),PLE!$AA$28*DF273)</f>
        <v>0</v>
      </c>
      <c r="FG273" s="119">
        <f ca="1">IF($K273&lt;&gt;1,IF(ISNUMBER(INDEX(Import.PLE,$K273,FG$16)),IF(INDEX(Import.PLE,$K273,FG$16)&lt;=mediçao,DG273,0),0),PLE!$AA$28*DG273)</f>
        <v>0</v>
      </c>
      <c r="FH273" s="119">
        <f ca="1">IF($K273&lt;&gt;1,IF(ISNUMBER(INDEX(Import.PLE,$K273,FH$16)),IF(INDEX(Import.PLE,$K273,FH$16)&lt;=mediçao,DH273,0),0),PLE!$AA$28*DH273)</f>
        <v>0</v>
      </c>
      <c r="FI273" s="119">
        <f ca="1">IF($K273&lt;&gt;1,IF(ISNUMBER(INDEX(Import.PLE,$K273,FI$16)),IF(INDEX(Import.PLE,$K273,FI$16)&lt;=mediçao,DI273,0),0),PLE!$AA$28*DI273)</f>
        <v>0</v>
      </c>
      <c r="FJ273" s="119">
        <f ca="1">IF($K273&lt;&gt;1,IF(ISNUMBER(INDEX(Import.PLE,$K273,FJ$16)),IF(INDEX(Import.PLE,$K273,FJ$16)&lt;=mediçao,DJ273,0),0),PLE!$AA$28*DJ273)</f>
        <v>0</v>
      </c>
    </row>
    <row r="274" spans="2:166" s="88" customFormat="1" ht="10.5" x14ac:dyDescent="0.35">
      <c r="B274" s="118">
        <f t="shared" ca="1" si="3"/>
        <v>257</v>
      </c>
      <c r="C274" s="83" t="str">
        <f t="shared" si="62"/>
        <v>Nível</v>
      </c>
      <c r="D274" s="138" t="s">
        <v>655</v>
      </c>
      <c r="E274" s="139" t="s">
        <v>350</v>
      </c>
      <c r="F274" s="137"/>
      <c r="G274" s="174" t="str">
        <f t="shared" si="117"/>
        <v/>
      </c>
      <c r="H274" s="175" t="str">
        <f t="shared" si="64"/>
        <v/>
      </c>
      <c r="I274" s="176">
        <v>1501.96</v>
      </c>
      <c r="J274" s="86"/>
      <c r="K274" s="168" t="str">
        <f>deactivatedados.form1</f>
        <v/>
      </c>
      <c r="L274" s="167"/>
      <c r="M274" s="87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1"/>
      <c r="AX274" s="181"/>
      <c r="AY274" s="181"/>
      <c r="AZ274" s="181"/>
      <c r="BA274" s="181"/>
      <c r="BB274" s="181"/>
      <c r="BC274" s="181"/>
      <c r="BD274" s="181"/>
      <c r="BE274" s="181"/>
      <c r="BF274" s="181"/>
      <c r="BG274" s="181"/>
      <c r="BH274" s="181"/>
      <c r="BI274" s="181"/>
      <c r="BJ274" s="181"/>
      <c r="BK274" s="181"/>
      <c r="BM274" s="119">
        <f t="shared" si="65"/>
        <v>0</v>
      </c>
      <c r="BN274" s="119">
        <f t="shared" si="66"/>
        <v>0</v>
      </c>
      <c r="BO274" s="119">
        <f t="shared" si="67"/>
        <v>0</v>
      </c>
      <c r="BP274" s="119">
        <f t="shared" si="68"/>
        <v>0</v>
      </c>
      <c r="BQ274" s="119">
        <f t="shared" si="69"/>
        <v>0</v>
      </c>
      <c r="BR274" s="119">
        <f t="shared" si="70"/>
        <v>0</v>
      </c>
      <c r="BS274" s="119">
        <f t="shared" si="71"/>
        <v>0</v>
      </c>
      <c r="BT274" s="119">
        <f t="shared" si="72"/>
        <v>0</v>
      </c>
      <c r="BU274" s="119">
        <f t="shared" si="73"/>
        <v>0</v>
      </c>
      <c r="BV274" s="119">
        <f t="shared" si="74"/>
        <v>0</v>
      </c>
      <c r="BW274" s="119">
        <f t="shared" si="75"/>
        <v>0</v>
      </c>
      <c r="BX274" s="119">
        <f t="shared" si="76"/>
        <v>0</v>
      </c>
      <c r="BY274" s="119">
        <f t="shared" si="77"/>
        <v>0</v>
      </c>
      <c r="BZ274" s="119">
        <f t="shared" si="78"/>
        <v>0</v>
      </c>
      <c r="CA274" s="119">
        <f t="shared" si="79"/>
        <v>0</v>
      </c>
      <c r="CB274" s="119">
        <f t="shared" si="80"/>
        <v>0</v>
      </c>
      <c r="CC274" s="119">
        <f t="shared" si="81"/>
        <v>0</v>
      </c>
      <c r="CD274" s="119">
        <f t="shared" si="82"/>
        <v>0</v>
      </c>
      <c r="CE274" s="119">
        <f t="shared" si="83"/>
        <v>0</v>
      </c>
      <c r="CF274" s="119">
        <f t="shared" si="84"/>
        <v>0</v>
      </c>
      <c r="CG274" s="119">
        <f t="shared" si="85"/>
        <v>0</v>
      </c>
      <c r="CH274" s="119">
        <f t="shared" si="86"/>
        <v>0</v>
      </c>
      <c r="CI274" s="119">
        <f t="shared" si="87"/>
        <v>0</v>
      </c>
      <c r="CJ274" s="119">
        <f t="shared" si="88"/>
        <v>0</v>
      </c>
      <c r="CK274" s="119">
        <f t="shared" si="89"/>
        <v>0</v>
      </c>
      <c r="CL274" s="119">
        <f t="shared" si="90"/>
        <v>0</v>
      </c>
      <c r="CM274" s="119">
        <f t="shared" si="91"/>
        <v>0</v>
      </c>
      <c r="CN274" s="119">
        <f t="shared" si="92"/>
        <v>0</v>
      </c>
      <c r="CO274" s="119">
        <f t="shared" si="93"/>
        <v>0</v>
      </c>
      <c r="CP274" s="119">
        <f t="shared" si="94"/>
        <v>0</v>
      </c>
      <c r="CQ274" s="119">
        <f t="shared" si="95"/>
        <v>0</v>
      </c>
      <c r="CR274" s="119">
        <f t="shared" si="96"/>
        <v>0</v>
      </c>
      <c r="CS274" s="119">
        <f t="shared" si="97"/>
        <v>0</v>
      </c>
      <c r="CT274" s="119">
        <f t="shared" si="98"/>
        <v>0</v>
      </c>
      <c r="CU274" s="119">
        <f t="shared" si="99"/>
        <v>0</v>
      </c>
      <c r="CV274" s="119">
        <f t="shared" si="100"/>
        <v>0</v>
      </c>
      <c r="CW274" s="119">
        <f t="shared" si="101"/>
        <v>0</v>
      </c>
      <c r="CX274" s="119">
        <f t="shared" si="102"/>
        <v>0</v>
      </c>
      <c r="CY274" s="119">
        <f t="shared" si="103"/>
        <v>0</v>
      </c>
      <c r="CZ274" s="119">
        <f t="shared" si="104"/>
        <v>0</v>
      </c>
      <c r="DA274" s="119">
        <f t="shared" si="105"/>
        <v>0</v>
      </c>
      <c r="DB274" s="119">
        <f t="shared" si="106"/>
        <v>0</v>
      </c>
      <c r="DC274" s="119">
        <f t="shared" si="107"/>
        <v>0</v>
      </c>
      <c r="DD274" s="119">
        <f t="shared" si="108"/>
        <v>0</v>
      </c>
      <c r="DE274" s="119">
        <f t="shared" si="109"/>
        <v>0</v>
      </c>
      <c r="DF274" s="119">
        <f t="shared" si="110"/>
        <v>0</v>
      </c>
      <c r="DG274" s="119">
        <f t="shared" si="111"/>
        <v>0</v>
      </c>
      <c r="DH274" s="119">
        <f t="shared" si="112"/>
        <v>0</v>
      </c>
      <c r="DI274" s="119">
        <f t="shared" si="113"/>
        <v>0</v>
      </c>
      <c r="DJ274" s="119">
        <f t="shared" si="114"/>
        <v>0</v>
      </c>
      <c r="DK274" s="126" t="str">
        <f t="shared" si="115"/>
        <v>3</v>
      </c>
      <c r="DL274" s="126">
        <f t="shared" ca="1" si="116"/>
        <v>0</v>
      </c>
      <c r="DM274" s="119">
        <f ca="1">IF($K274&lt;&gt;1,IF(ISNUMBER(INDEX(Import.PLE,$K274,DM$16)),IF(INDEX(Import.PLE,$K274,DM$16)&lt;=mediçao,BM274,0),0),PLE!$AA$28*BM274)</f>
        <v>0</v>
      </c>
      <c r="DN274" s="119">
        <f ca="1">IF($K274&lt;&gt;1,IF(ISNUMBER(INDEX(Import.PLE,$K274,DN$16)),IF(INDEX(Import.PLE,$K274,DN$16)&lt;=mediçao,BN274,0),0),PLE!$AA$28*BN274)</f>
        <v>0</v>
      </c>
      <c r="DO274" s="119">
        <f ca="1">IF($K274&lt;&gt;1,IF(ISNUMBER(INDEX(Import.PLE,$K274,DO$16)),IF(INDEX(Import.PLE,$K274,DO$16)&lt;=mediçao,BO274,0),0),PLE!$AA$28*BO274)</f>
        <v>0</v>
      </c>
      <c r="DP274" s="119">
        <f ca="1">IF($K274&lt;&gt;1,IF(ISNUMBER(INDEX(Import.PLE,$K274,DP$16)),IF(INDEX(Import.PLE,$K274,DP$16)&lt;=mediçao,BP274,0),0),PLE!$AA$28*BP274)</f>
        <v>0</v>
      </c>
      <c r="DQ274" s="119">
        <f ca="1">IF($K274&lt;&gt;1,IF(ISNUMBER(INDEX(Import.PLE,$K274,DQ$16)),IF(INDEX(Import.PLE,$K274,DQ$16)&lt;=mediçao,BQ274,0),0),PLE!$AA$28*BQ274)</f>
        <v>0</v>
      </c>
      <c r="DR274" s="119">
        <f ca="1">IF($K274&lt;&gt;1,IF(ISNUMBER(INDEX(Import.PLE,$K274,DR$16)),IF(INDEX(Import.PLE,$K274,DR$16)&lt;=mediçao,BR274,0),0),PLE!$AA$28*BR274)</f>
        <v>0</v>
      </c>
      <c r="DS274" s="119">
        <f ca="1">IF($K274&lt;&gt;1,IF(ISNUMBER(INDEX(Import.PLE,$K274,DS$16)),IF(INDEX(Import.PLE,$K274,DS$16)&lt;=mediçao,BS274,0),0),PLE!$AA$28*BS274)</f>
        <v>0</v>
      </c>
      <c r="DT274" s="119">
        <f ca="1">IF($K274&lt;&gt;1,IF(ISNUMBER(INDEX(Import.PLE,$K274,DT$16)),IF(INDEX(Import.PLE,$K274,DT$16)&lt;=mediçao,BT274,0),0),PLE!$AA$28*BT274)</f>
        <v>0</v>
      </c>
      <c r="DU274" s="119">
        <f ca="1">IF($K274&lt;&gt;1,IF(ISNUMBER(INDEX(Import.PLE,$K274,DU$16)),IF(INDEX(Import.PLE,$K274,DU$16)&lt;=mediçao,BU274,0),0),PLE!$AA$28*BU274)</f>
        <v>0</v>
      </c>
      <c r="DV274" s="119">
        <f ca="1">IF($K274&lt;&gt;1,IF(ISNUMBER(INDEX(Import.PLE,$K274,DV$16)),IF(INDEX(Import.PLE,$K274,DV$16)&lt;=mediçao,BV274,0),0),PLE!$AA$28*BV274)</f>
        <v>0</v>
      </c>
      <c r="DW274" s="119">
        <f ca="1">IF($K274&lt;&gt;1,IF(ISNUMBER(INDEX(Import.PLE,$K274,DW$16)),IF(INDEX(Import.PLE,$K274,DW$16)&lt;=mediçao,BW274,0),0),PLE!$AA$28*BW274)</f>
        <v>0</v>
      </c>
      <c r="DX274" s="119">
        <f ca="1">IF($K274&lt;&gt;1,IF(ISNUMBER(INDEX(Import.PLE,$K274,DX$16)),IF(INDEX(Import.PLE,$K274,DX$16)&lt;=mediçao,BX274,0),0),PLE!$AA$28*BX274)</f>
        <v>0</v>
      </c>
      <c r="DY274" s="119">
        <f ca="1">IF($K274&lt;&gt;1,IF(ISNUMBER(INDEX(Import.PLE,$K274,DY$16)),IF(INDEX(Import.PLE,$K274,DY$16)&lt;=mediçao,BY274,0),0),PLE!$AA$28*BY274)</f>
        <v>0</v>
      </c>
      <c r="DZ274" s="119">
        <f ca="1">IF($K274&lt;&gt;1,IF(ISNUMBER(INDEX(Import.PLE,$K274,DZ$16)),IF(INDEX(Import.PLE,$K274,DZ$16)&lt;=mediçao,BZ274,0),0),PLE!$AA$28*BZ274)</f>
        <v>0</v>
      </c>
      <c r="EA274" s="119">
        <f ca="1">IF($K274&lt;&gt;1,IF(ISNUMBER(INDEX(Import.PLE,$K274,EA$16)),IF(INDEX(Import.PLE,$K274,EA$16)&lt;=mediçao,CA274,0),0),PLE!$AA$28*CA274)</f>
        <v>0</v>
      </c>
      <c r="EB274" s="119">
        <f ca="1">IF($K274&lt;&gt;1,IF(ISNUMBER(INDEX(Import.PLE,$K274,EB$16)),IF(INDEX(Import.PLE,$K274,EB$16)&lt;=mediçao,CB274,0),0),PLE!$AA$28*CB274)</f>
        <v>0</v>
      </c>
      <c r="EC274" s="119">
        <f ca="1">IF($K274&lt;&gt;1,IF(ISNUMBER(INDEX(Import.PLE,$K274,EC$16)),IF(INDEX(Import.PLE,$K274,EC$16)&lt;=mediçao,CC274,0),0),PLE!$AA$28*CC274)</f>
        <v>0</v>
      </c>
      <c r="ED274" s="119">
        <f ca="1">IF($K274&lt;&gt;1,IF(ISNUMBER(INDEX(Import.PLE,$K274,ED$16)),IF(INDEX(Import.PLE,$K274,ED$16)&lt;=mediçao,CD274,0),0),PLE!$AA$28*CD274)</f>
        <v>0</v>
      </c>
      <c r="EE274" s="119">
        <f ca="1">IF($K274&lt;&gt;1,IF(ISNUMBER(INDEX(Import.PLE,$K274,EE$16)),IF(INDEX(Import.PLE,$K274,EE$16)&lt;=mediçao,CE274,0),0),PLE!$AA$28*CE274)</f>
        <v>0</v>
      </c>
      <c r="EF274" s="119">
        <f ca="1">IF($K274&lt;&gt;1,IF(ISNUMBER(INDEX(Import.PLE,$K274,EF$16)),IF(INDEX(Import.PLE,$K274,EF$16)&lt;=mediçao,CF274,0),0),PLE!$AA$28*CF274)</f>
        <v>0</v>
      </c>
      <c r="EG274" s="119">
        <f ca="1">IF($K274&lt;&gt;1,IF(ISNUMBER(INDEX(Import.PLE,$K274,EG$16)),IF(INDEX(Import.PLE,$K274,EG$16)&lt;=mediçao,CG274,0),0),PLE!$AA$28*CG274)</f>
        <v>0</v>
      </c>
      <c r="EH274" s="119">
        <f ca="1">IF($K274&lt;&gt;1,IF(ISNUMBER(INDEX(Import.PLE,$K274,EH$16)),IF(INDEX(Import.PLE,$K274,EH$16)&lt;=mediçao,CH274,0),0),PLE!$AA$28*CH274)</f>
        <v>0</v>
      </c>
      <c r="EI274" s="119">
        <f ca="1">IF($K274&lt;&gt;1,IF(ISNUMBER(INDEX(Import.PLE,$K274,EI$16)),IF(INDEX(Import.PLE,$K274,EI$16)&lt;=mediçao,CI274,0),0),PLE!$AA$28*CI274)</f>
        <v>0</v>
      </c>
      <c r="EJ274" s="119">
        <f ca="1">IF($K274&lt;&gt;1,IF(ISNUMBER(INDEX(Import.PLE,$K274,EJ$16)),IF(INDEX(Import.PLE,$K274,EJ$16)&lt;=mediçao,CJ274,0),0),PLE!$AA$28*CJ274)</f>
        <v>0</v>
      </c>
      <c r="EK274" s="119">
        <f ca="1">IF($K274&lt;&gt;1,IF(ISNUMBER(INDEX(Import.PLE,$K274,EK$16)),IF(INDEX(Import.PLE,$K274,EK$16)&lt;=mediçao,CK274,0),0),PLE!$AA$28*CK274)</f>
        <v>0</v>
      </c>
      <c r="EL274" s="119">
        <f ca="1">IF($K274&lt;&gt;1,IF(ISNUMBER(INDEX(Import.PLE,$K274,EL$16)),IF(INDEX(Import.PLE,$K274,EL$16)&lt;=mediçao,CL274,0),0),PLE!$AA$28*CL274)</f>
        <v>0</v>
      </c>
      <c r="EM274" s="119">
        <f ca="1">IF($K274&lt;&gt;1,IF(ISNUMBER(INDEX(Import.PLE,$K274,EM$16)),IF(INDEX(Import.PLE,$K274,EM$16)&lt;=mediçao,CM274,0),0),PLE!$AA$28*CM274)</f>
        <v>0</v>
      </c>
      <c r="EN274" s="119">
        <f ca="1">IF($K274&lt;&gt;1,IF(ISNUMBER(INDEX(Import.PLE,$K274,EN$16)),IF(INDEX(Import.PLE,$K274,EN$16)&lt;=mediçao,CN274,0),0),PLE!$AA$28*CN274)</f>
        <v>0</v>
      </c>
      <c r="EO274" s="119">
        <f ca="1">IF($K274&lt;&gt;1,IF(ISNUMBER(INDEX(Import.PLE,$K274,EO$16)),IF(INDEX(Import.PLE,$K274,EO$16)&lt;=mediçao,CO274,0),0),PLE!$AA$28*CO274)</f>
        <v>0</v>
      </c>
      <c r="EP274" s="119">
        <f ca="1">IF($K274&lt;&gt;1,IF(ISNUMBER(INDEX(Import.PLE,$K274,EP$16)),IF(INDEX(Import.PLE,$K274,EP$16)&lt;=mediçao,CP274,0),0),PLE!$AA$28*CP274)</f>
        <v>0</v>
      </c>
      <c r="EQ274" s="119">
        <f ca="1">IF($K274&lt;&gt;1,IF(ISNUMBER(INDEX(Import.PLE,$K274,EQ$16)),IF(INDEX(Import.PLE,$K274,EQ$16)&lt;=mediçao,CQ274,0),0),PLE!$AA$28*CQ274)</f>
        <v>0</v>
      </c>
      <c r="ER274" s="119">
        <f ca="1">IF($K274&lt;&gt;1,IF(ISNUMBER(INDEX(Import.PLE,$K274,ER$16)),IF(INDEX(Import.PLE,$K274,ER$16)&lt;=mediçao,CR274,0),0),PLE!$AA$28*CR274)</f>
        <v>0</v>
      </c>
      <c r="ES274" s="119">
        <f ca="1">IF($K274&lt;&gt;1,IF(ISNUMBER(INDEX(Import.PLE,$K274,ES$16)),IF(INDEX(Import.PLE,$K274,ES$16)&lt;=mediçao,CS274,0),0),PLE!$AA$28*CS274)</f>
        <v>0</v>
      </c>
      <c r="ET274" s="119">
        <f ca="1">IF($K274&lt;&gt;1,IF(ISNUMBER(INDEX(Import.PLE,$K274,ET$16)),IF(INDEX(Import.PLE,$K274,ET$16)&lt;=mediçao,CT274,0),0),PLE!$AA$28*CT274)</f>
        <v>0</v>
      </c>
      <c r="EU274" s="119">
        <f ca="1">IF($K274&lt;&gt;1,IF(ISNUMBER(INDEX(Import.PLE,$K274,EU$16)),IF(INDEX(Import.PLE,$K274,EU$16)&lt;=mediçao,CU274,0),0),PLE!$AA$28*CU274)</f>
        <v>0</v>
      </c>
      <c r="EV274" s="119">
        <f ca="1">IF($K274&lt;&gt;1,IF(ISNUMBER(INDEX(Import.PLE,$K274,EV$16)),IF(INDEX(Import.PLE,$K274,EV$16)&lt;=mediçao,CV274,0),0),PLE!$AA$28*CV274)</f>
        <v>0</v>
      </c>
      <c r="EW274" s="119">
        <f ca="1">IF($K274&lt;&gt;1,IF(ISNUMBER(INDEX(Import.PLE,$K274,EW$16)),IF(INDEX(Import.PLE,$K274,EW$16)&lt;=mediçao,CW274,0),0),PLE!$AA$28*CW274)</f>
        <v>0</v>
      </c>
      <c r="EX274" s="119">
        <f ca="1">IF($K274&lt;&gt;1,IF(ISNUMBER(INDEX(Import.PLE,$K274,EX$16)),IF(INDEX(Import.PLE,$K274,EX$16)&lt;=mediçao,CX274,0),0),PLE!$AA$28*CX274)</f>
        <v>0</v>
      </c>
      <c r="EY274" s="119">
        <f ca="1">IF($K274&lt;&gt;1,IF(ISNUMBER(INDEX(Import.PLE,$K274,EY$16)),IF(INDEX(Import.PLE,$K274,EY$16)&lt;=mediçao,CY274,0),0),PLE!$AA$28*CY274)</f>
        <v>0</v>
      </c>
      <c r="EZ274" s="119">
        <f ca="1">IF($K274&lt;&gt;1,IF(ISNUMBER(INDEX(Import.PLE,$K274,EZ$16)),IF(INDEX(Import.PLE,$K274,EZ$16)&lt;=mediçao,CZ274,0),0),PLE!$AA$28*CZ274)</f>
        <v>0</v>
      </c>
      <c r="FA274" s="119">
        <f ca="1">IF($K274&lt;&gt;1,IF(ISNUMBER(INDEX(Import.PLE,$K274,FA$16)),IF(INDEX(Import.PLE,$K274,FA$16)&lt;=mediçao,DA274,0),0),PLE!$AA$28*DA274)</f>
        <v>0</v>
      </c>
      <c r="FB274" s="119">
        <f ca="1">IF($K274&lt;&gt;1,IF(ISNUMBER(INDEX(Import.PLE,$K274,FB$16)),IF(INDEX(Import.PLE,$K274,FB$16)&lt;=mediçao,DB274,0),0),PLE!$AA$28*DB274)</f>
        <v>0</v>
      </c>
      <c r="FC274" s="119">
        <f ca="1">IF($K274&lt;&gt;1,IF(ISNUMBER(INDEX(Import.PLE,$K274,FC$16)),IF(INDEX(Import.PLE,$K274,FC$16)&lt;=mediçao,DC274,0),0),PLE!$AA$28*DC274)</f>
        <v>0</v>
      </c>
      <c r="FD274" s="119">
        <f ca="1">IF($K274&lt;&gt;1,IF(ISNUMBER(INDEX(Import.PLE,$K274,FD$16)),IF(INDEX(Import.PLE,$K274,FD$16)&lt;=mediçao,DD274,0),0),PLE!$AA$28*DD274)</f>
        <v>0</v>
      </c>
      <c r="FE274" s="119">
        <f ca="1">IF($K274&lt;&gt;1,IF(ISNUMBER(INDEX(Import.PLE,$K274,FE$16)),IF(INDEX(Import.PLE,$K274,FE$16)&lt;=mediçao,DE274,0),0),PLE!$AA$28*DE274)</f>
        <v>0</v>
      </c>
      <c r="FF274" s="119">
        <f ca="1">IF($K274&lt;&gt;1,IF(ISNUMBER(INDEX(Import.PLE,$K274,FF$16)),IF(INDEX(Import.PLE,$K274,FF$16)&lt;=mediçao,DF274,0),0),PLE!$AA$28*DF274)</f>
        <v>0</v>
      </c>
      <c r="FG274" s="119">
        <f ca="1">IF($K274&lt;&gt;1,IF(ISNUMBER(INDEX(Import.PLE,$K274,FG$16)),IF(INDEX(Import.PLE,$K274,FG$16)&lt;=mediçao,DG274,0),0),PLE!$AA$28*DG274)</f>
        <v>0</v>
      </c>
      <c r="FH274" s="119">
        <f ca="1">IF($K274&lt;&gt;1,IF(ISNUMBER(INDEX(Import.PLE,$K274,FH$16)),IF(INDEX(Import.PLE,$K274,FH$16)&lt;=mediçao,DH274,0),0),PLE!$AA$28*DH274)</f>
        <v>0</v>
      </c>
      <c r="FI274" s="119">
        <f ca="1">IF($K274&lt;&gt;1,IF(ISNUMBER(INDEX(Import.PLE,$K274,FI$16)),IF(INDEX(Import.PLE,$K274,FI$16)&lt;=mediçao,DI274,0),0),PLE!$AA$28*DI274)</f>
        <v>0</v>
      </c>
      <c r="FJ274" s="119">
        <f ca="1">IF($K274&lt;&gt;1,IF(ISNUMBER(INDEX(Import.PLE,$K274,FJ$16)),IF(INDEX(Import.PLE,$K274,FJ$16)&lt;=mediçao,DJ274,0),0),PLE!$AA$28*DJ274)</f>
        <v>0</v>
      </c>
    </row>
    <row r="275" spans="2:166" s="88" customFormat="1" ht="11.25" customHeight="1" x14ac:dyDescent="0.35">
      <c r="B275" s="118">
        <f t="shared" ca="1" si="3"/>
        <v>258</v>
      </c>
      <c r="C275" s="83" t="str">
        <f t="shared" si="62"/>
        <v>Serviço</v>
      </c>
      <c r="D275" s="138" t="s">
        <v>656</v>
      </c>
      <c r="E275" s="139" t="s">
        <v>352</v>
      </c>
      <c r="F275" s="137" t="s">
        <v>201</v>
      </c>
      <c r="G275" s="174">
        <f t="shared" si="117"/>
        <v>57.48</v>
      </c>
      <c r="H275" s="175">
        <f t="shared" si="64"/>
        <v>2.2099860821155186</v>
      </c>
      <c r="I275" s="176">
        <v>127.03</v>
      </c>
      <c r="J275" s="86"/>
      <c r="K275" s="168">
        <f>deactivatedados.form1</f>
        <v>32</v>
      </c>
      <c r="L275" s="167" t="s">
        <v>732</v>
      </c>
      <c r="M275" s="87"/>
      <c r="N275" s="181">
        <v>57.48</v>
      </c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  <c r="AA275" s="181"/>
      <c r="AB275" s="181"/>
      <c r="AC275" s="181"/>
      <c r="AD275" s="181"/>
      <c r="AE275" s="181"/>
      <c r="AF275" s="181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1"/>
      <c r="AT275" s="181"/>
      <c r="AU275" s="181"/>
      <c r="AV275" s="181"/>
      <c r="AW275" s="181"/>
      <c r="AX275" s="181"/>
      <c r="AY275" s="181"/>
      <c r="AZ275" s="181"/>
      <c r="BA275" s="181"/>
      <c r="BB275" s="181"/>
      <c r="BC275" s="181"/>
      <c r="BD275" s="181"/>
      <c r="BE275" s="181"/>
      <c r="BF275" s="181"/>
      <c r="BG275" s="181"/>
      <c r="BH275" s="181"/>
      <c r="BI275" s="181"/>
      <c r="BJ275" s="181"/>
      <c r="BK275" s="181"/>
      <c r="BM275" s="119">
        <f t="shared" ca="1" si="65"/>
        <v>127.03</v>
      </c>
      <c r="BN275" s="119">
        <f t="shared" si="66"/>
        <v>0</v>
      </c>
      <c r="BO275" s="119">
        <f t="shared" si="67"/>
        <v>0</v>
      </c>
      <c r="BP275" s="119">
        <f t="shared" si="68"/>
        <v>0</v>
      </c>
      <c r="BQ275" s="119">
        <f t="shared" si="69"/>
        <v>0</v>
      </c>
      <c r="BR275" s="119">
        <f t="shared" si="70"/>
        <v>0</v>
      </c>
      <c r="BS275" s="119">
        <f t="shared" si="71"/>
        <v>0</v>
      </c>
      <c r="BT275" s="119">
        <f t="shared" si="72"/>
        <v>0</v>
      </c>
      <c r="BU275" s="119">
        <f t="shared" si="73"/>
        <v>0</v>
      </c>
      <c r="BV275" s="119">
        <f t="shared" si="74"/>
        <v>0</v>
      </c>
      <c r="BW275" s="119">
        <f t="shared" si="75"/>
        <v>0</v>
      </c>
      <c r="BX275" s="119">
        <f t="shared" si="76"/>
        <v>0</v>
      </c>
      <c r="BY275" s="119">
        <f t="shared" si="77"/>
        <v>0</v>
      </c>
      <c r="BZ275" s="119">
        <f t="shared" si="78"/>
        <v>0</v>
      </c>
      <c r="CA275" s="119">
        <f t="shared" si="79"/>
        <v>0</v>
      </c>
      <c r="CB275" s="119">
        <f t="shared" si="80"/>
        <v>0</v>
      </c>
      <c r="CC275" s="119">
        <f t="shared" si="81"/>
        <v>0</v>
      </c>
      <c r="CD275" s="119">
        <f t="shared" si="82"/>
        <v>0</v>
      </c>
      <c r="CE275" s="119">
        <f t="shared" si="83"/>
        <v>0</v>
      </c>
      <c r="CF275" s="119">
        <f t="shared" si="84"/>
        <v>0</v>
      </c>
      <c r="CG275" s="119">
        <f t="shared" si="85"/>
        <v>0</v>
      </c>
      <c r="CH275" s="119">
        <f t="shared" si="86"/>
        <v>0</v>
      </c>
      <c r="CI275" s="119">
        <f t="shared" si="87"/>
        <v>0</v>
      </c>
      <c r="CJ275" s="119">
        <f t="shared" si="88"/>
        <v>0</v>
      </c>
      <c r="CK275" s="119">
        <f t="shared" si="89"/>
        <v>0</v>
      </c>
      <c r="CL275" s="119">
        <f t="shared" si="90"/>
        <v>0</v>
      </c>
      <c r="CM275" s="119">
        <f t="shared" si="91"/>
        <v>0</v>
      </c>
      <c r="CN275" s="119">
        <f t="shared" si="92"/>
        <v>0</v>
      </c>
      <c r="CO275" s="119">
        <f t="shared" si="93"/>
        <v>0</v>
      </c>
      <c r="CP275" s="119">
        <f t="shared" si="94"/>
        <v>0</v>
      </c>
      <c r="CQ275" s="119">
        <f t="shared" si="95"/>
        <v>0</v>
      </c>
      <c r="CR275" s="119">
        <f t="shared" si="96"/>
        <v>0</v>
      </c>
      <c r="CS275" s="119">
        <f t="shared" si="97"/>
        <v>0</v>
      </c>
      <c r="CT275" s="119">
        <f t="shared" si="98"/>
        <v>0</v>
      </c>
      <c r="CU275" s="119">
        <f t="shared" si="99"/>
        <v>0</v>
      </c>
      <c r="CV275" s="119">
        <f t="shared" si="100"/>
        <v>0</v>
      </c>
      <c r="CW275" s="119">
        <f t="shared" si="101"/>
        <v>0</v>
      </c>
      <c r="CX275" s="119">
        <f t="shared" si="102"/>
        <v>0</v>
      </c>
      <c r="CY275" s="119">
        <f t="shared" si="103"/>
        <v>0</v>
      </c>
      <c r="CZ275" s="119">
        <f t="shared" si="104"/>
        <v>0</v>
      </c>
      <c r="DA275" s="119">
        <f t="shared" si="105"/>
        <v>0</v>
      </c>
      <c r="DB275" s="119">
        <f t="shared" si="106"/>
        <v>0</v>
      </c>
      <c r="DC275" s="119">
        <f t="shared" si="107"/>
        <v>0</v>
      </c>
      <c r="DD275" s="119">
        <f t="shared" si="108"/>
        <v>0</v>
      </c>
      <c r="DE275" s="119">
        <f t="shared" si="109"/>
        <v>0</v>
      </c>
      <c r="DF275" s="119">
        <f t="shared" si="110"/>
        <v>0</v>
      </c>
      <c r="DG275" s="119">
        <f t="shared" si="111"/>
        <v>0</v>
      </c>
      <c r="DH275" s="119">
        <f t="shared" si="112"/>
        <v>0</v>
      </c>
      <c r="DI275" s="119">
        <f t="shared" si="113"/>
        <v>0</v>
      </c>
      <c r="DJ275" s="119">
        <f t="shared" si="114"/>
        <v>0</v>
      </c>
      <c r="DK275" s="126" t="str">
        <f t="shared" si="115"/>
        <v>3</v>
      </c>
      <c r="DL275" s="126">
        <f t="shared" ca="1" si="116"/>
        <v>0</v>
      </c>
      <c r="DM275" s="119">
        <f ca="1">IF($K275&lt;&gt;1,IF(ISNUMBER(INDEX(Import.PLE,$K275,DM$16)),IF(INDEX(Import.PLE,$K275,DM$16)&lt;=mediçao,BM275,0),0),PLE!$AA$28*BM275)</f>
        <v>0</v>
      </c>
      <c r="DN275" s="119">
        <f ca="1">IF($K275&lt;&gt;1,IF(ISNUMBER(INDEX(Import.PLE,$K275,DN$16)),IF(INDEX(Import.PLE,$K275,DN$16)&lt;=mediçao,BN275,0),0),PLE!$AA$28*BN275)</f>
        <v>0</v>
      </c>
      <c r="DO275" s="119">
        <f ca="1">IF($K275&lt;&gt;1,IF(ISNUMBER(INDEX(Import.PLE,$K275,DO$16)),IF(INDEX(Import.PLE,$K275,DO$16)&lt;=mediçao,BO275,0),0),PLE!$AA$28*BO275)</f>
        <v>0</v>
      </c>
      <c r="DP275" s="119">
        <f ca="1">IF($K275&lt;&gt;1,IF(ISNUMBER(INDEX(Import.PLE,$K275,DP$16)),IF(INDEX(Import.PLE,$K275,DP$16)&lt;=mediçao,BP275,0),0),PLE!$AA$28*BP275)</f>
        <v>0</v>
      </c>
      <c r="DQ275" s="119">
        <f ca="1">IF($K275&lt;&gt;1,IF(ISNUMBER(INDEX(Import.PLE,$K275,DQ$16)),IF(INDEX(Import.PLE,$K275,DQ$16)&lt;=mediçao,BQ275,0),0),PLE!$AA$28*BQ275)</f>
        <v>0</v>
      </c>
      <c r="DR275" s="119">
        <f ca="1">IF($K275&lt;&gt;1,IF(ISNUMBER(INDEX(Import.PLE,$K275,DR$16)),IF(INDEX(Import.PLE,$K275,DR$16)&lt;=mediçao,BR275,0),0),PLE!$AA$28*BR275)</f>
        <v>0</v>
      </c>
      <c r="DS275" s="119">
        <f ca="1">IF($K275&lt;&gt;1,IF(ISNUMBER(INDEX(Import.PLE,$K275,DS$16)),IF(INDEX(Import.PLE,$K275,DS$16)&lt;=mediçao,BS275,0),0),PLE!$AA$28*BS275)</f>
        <v>0</v>
      </c>
      <c r="DT275" s="119">
        <f ca="1">IF($K275&lt;&gt;1,IF(ISNUMBER(INDEX(Import.PLE,$K275,DT$16)),IF(INDEX(Import.PLE,$K275,DT$16)&lt;=mediçao,BT275,0),0),PLE!$AA$28*BT275)</f>
        <v>0</v>
      </c>
      <c r="DU275" s="119">
        <f ca="1">IF($K275&lt;&gt;1,IF(ISNUMBER(INDEX(Import.PLE,$K275,DU$16)),IF(INDEX(Import.PLE,$K275,DU$16)&lt;=mediçao,BU275,0),0),PLE!$AA$28*BU275)</f>
        <v>0</v>
      </c>
      <c r="DV275" s="119">
        <f ca="1">IF($K275&lt;&gt;1,IF(ISNUMBER(INDEX(Import.PLE,$K275,DV$16)),IF(INDEX(Import.PLE,$K275,DV$16)&lt;=mediçao,BV275,0),0),PLE!$AA$28*BV275)</f>
        <v>0</v>
      </c>
      <c r="DW275" s="119">
        <f ca="1">IF($K275&lt;&gt;1,IF(ISNUMBER(INDEX(Import.PLE,$K275,DW$16)),IF(INDEX(Import.PLE,$K275,DW$16)&lt;=mediçao,BW275,0),0),PLE!$AA$28*BW275)</f>
        <v>0</v>
      </c>
      <c r="DX275" s="119">
        <f ca="1">IF($K275&lt;&gt;1,IF(ISNUMBER(INDEX(Import.PLE,$K275,DX$16)),IF(INDEX(Import.PLE,$K275,DX$16)&lt;=mediçao,BX275,0),0),PLE!$AA$28*BX275)</f>
        <v>0</v>
      </c>
      <c r="DY275" s="119">
        <f ca="1">IF($K275&lt;&gt;1,IF(ISNUMBER(INDEX(Import.PLE,$K275,DY$16)),IF(INDEX(Import.PLE,$K275,DY$16)&lt;=mediçao,BY275,0),0),PLE!$AA$28*BY275)</f>
        <v>0</v>
      </c>
      <c r="DZ275" s="119">
        <f ca="1">IF($K275&lt;&gt;1,IF(ISNUMBER(INDEX(Import.PLE,$K275,DZ$16)),IF(INDEX(Import.PLE,$K275,DZ$16)&lt;=mediçao,BZ275,0),0),PLE!$AA$28*BZ275)</f>
        <v>0</v>
      </c>
      <c r="EA275" s="119">
        <f ca="1">IF($K275&lt;&gt;1,IF(ISNUMBER(INDEX(Import.PLE,$K275,EA$16)),IF(INDEX(Import.PLE,$K275,EA$16)&lt;=mediçao,CA275,0),0),PLE!$AA$28*CA275)</f>
        <v>0</v>
      </c>
      <c r="EB275" s="119">
        <f ca="1">IF($K275&lt;&gt;1,IF(ISNUMBER(INDEX(Import.PLE,$K275,EB$16)),IF(INDEX(Import.PLE,$K275,EB$16)&lt;=mediçao,CB275,0),0),PLE!$AA$28*CB275)</f>
        <v>0</v>
      </c>
      <c r="EC275" s="119">
        <f ca="1">IF($K275&lt;&gt;1,IF(ISNUMBER(INDEX(Import.PLE,$K275,EC$16)),IF(INDEX(Import.PLE,$K275,EC$16)&lt;=mediçao,CC275,0),0),PLE!$AA$28*CC275)</f>
        <v>0</v>
      </c>
      <c r="ED275" s="119">
        <f ca="1">IF($K275&lt;&gt;1,IF(ISNUMBER(INDEX(Import.PLE,$K275,ED$16)),IF(INDEX(Import.PLE,$K275,ED$16)&lt;=mediçao,CD275,0),0),PLE!$AA$28*CD275)</f>
        <v>0</v>
      </c>
      <c r="EE275" s="119">
        <f ca="1">IF($K275&lt;&gt;1,IF(ISNUMBER(INDEX(Import.PLE,$K275,EE$16)),IF(INDEX(Import.PLE,$K275,EE$16)&lt;=mediçao,CE275,0),0),PLE!$AA$28*CE275)</f>
        <v>0</v>
      </c>
      <c r="EF275" s="119">
        <f ca="1">IF($K275&lt;&gt;1,IF(ISNUMBER(INDEX(Import.PLE,$K275,EF$16)),IF(INDEX(Import.PLE,$K275,EF$16)&lt;=mediçao,CF275,0),0),PLE!$AA$28*CF275)</f>
        <v>0</v>
      </c>
      <c r="EG275" s="119">
        <f ca="1">IF($K275&lt;&gt;1,IF(ISNUMBER(INDEX(Import.PLE,$K275,EG$16)),IF(INDEX(Import.PLE,$K275,EG$16)&lt;=mediçao,CG275,0),0),PLE!$AA$28*CG275)</f>
        <v>0</v>
      </c>
      <c r="EH275" s="119">
        <f ca="1">IF($K275&lt;&gt;1,IF(ISNUMBER(INDEX(Import.PLE,$K275,EH$16)),IF(INDEX(Import.PLE,$K275,EH$16)&lt;=mediçao,CH275,0),0),PLE!$AA$28*CH275)</f>
        <v>0</v>
      </c>
      <c r="EI275" s="119">
        <f ca="1">IF($K275&lt;&gt;1,IF(ISNUMBER(INDEX(Import.PLE,$K275,EI$16)),IF(INDEX(Import.PLE,$K275,EI$16)&lt;=mediçao,CI275,0),0),PLE!$AA$28*CI275)</f>
        <v>0</v>
      </c>
      <c r="EJ275" s="119">
        <f ca="1">IF($K275&lt;&gt;1,IF(ISNUMBER(INDEX(Import.PLE,$K275,EJ$16)),IF(INDEX(Import.PLE,$K275,EJ$16)&lt;=mediçao,CJ275,0),0),PLE!$AA$28*CJ275)</f>
        <v>0</v>
      </c>
      <c r="EK275" s="119">
        <f ca="1">IF($K275&lt;&gt;1,IF(ISNUMBER(INDEX(Import.PLE,$K275,EK$16)),IF(INDEX(Import.PLE,$K275,EK$16)&lt;=mediçao,CK275,0),0),PLE!$AA$28*CK275)</f>
        <v>0</v>
      </c>
      <c r="EL275" s="119">
        <f ca="1">IF($K275&lt;&gt;1,IF(ISNUMBER(INDEX(Import.PLE,$K275,EL$16)),IF(INDEX(Import.PLE,$K275,EL$16)&lt;=mediçao,CL275,0),0),PLE!$AA$28*CL275)</f>
        <v>0</v>
      </c>
      <c r="EM275" s="119">
        <f ca="1">IF($K275&lt;&gt;1,IF(ISNUMBER(INDEX(Import.PLE,$K275,EM$16)),IF(INDEX(Import.PLE,$K275,EM$16)&lt;=mediçao,CM275,0),0),PLE!$AA$28*CM275)</f>
        <v>0</v>
      </c>
      <c r="EN275" s="119">
        <f ca="1">IF($K275&lt;&gt;1,IF(ISNUMBER(INDEX(Import.PLE,$K275,EN$16)),IF(INDEX(Import.PLE,$K275,EN$16)&lt;=mediçao,CN275,0),0),PLE!$AA$28*CN275)</f>
        <v>0</v>
      </c>
      <c r="EO275" s="119">
        <f ca="1">IF($K275&lt;&gt;1,IF(ISNUMBER(INDEX(Import.PLE,$K275,EO$16)),IF(INDEX(Import.PLE,$K275,EO$16)&lt;=mediçao,CO275,0),0),PLE!$AA$28*CO275)</f>
        <v>0</v>
      </c>
      <c r="EP275" s="119">
        <f ca="1">IF($K275&lt;&gt;1,IF(ISNUMBER(INDEX(Import.PLE,$K275,EP$16)),IF(INDEX(Import.PLE,$K275,EP$16)&lt;=mediçao,CP275,0),0),PLE!$AA$28*CP275)</f>
        <v>0</v>
      </c>
      <c r="EQ275" s="119">
        <f ca="1">IF($K275&lt;&gt;1,IF(ISNUMBER(INDEX(Import.PLE,$K275,EQ$16)),IF(INDEX(Import.PLE,$K275,EQ$16)&lt;=mediçao,CQ275,0),0),PLE!$AA$28*CQ275)</f>
        <v>0</v>
      </c>
      <c r="ER275" s="119">
        <f ca="1">IF($K275&lt;&gt;1,IF(ISNUMBER(INDEX(Import.PLE,$K275,ER$16)),IF(INDEX(Import.PLE,$K275,ER$16)&lt;=mediçao,CR275,0),0),PLE!$AA$28*CR275)</f>
        <v>0</v>
      </c>
      <c r="ES275" s="119">
        <f ca="1">IF($K275&lt;&gt;1,IF(ISNUMBER(INDEX(Import.PLE,$K275,ES$16)),IF(INDEX(Import.PLE,$K275,ES$16)&lt;=mediçao,CS275,0),0),PLE!$AA$28*CS275)</f>
        <v>0</v>
      </c>
      <c r="ET275" s="119">
        <f ca="1">IF($K275&lt;&gt;1,IF(ISNUMBER(INDEX(Import.PLE,$K275,ET$16)),IF(INDEX(Import.PLE,$K275,ET$16)&lt;=mediçao,CT275,0),0),PLE!$AA$28*CT275)</f>
        <v>0</v>
      </c>
      <c r="EU275" s="119">
        <f ca="1">IF($K275&lt;&gt;1,IF(ISNUMBER(INDEX(Import.PLE,$K275,EU$16)),IF(INDEX(Import.PLE,$K275,EU$16)&lt;=mediçao,CU275,0),0),PLE!$AA$28*CU275)</f>
        <v>0</v>
      </c>
      <c r="EV275" s="119">
        <f ca="1">IF($K275&lt;&gt;1,IF(ISNUMBER(INDEX(Import.PLE,$K275,EV$16)),IF(INDEX(Import.PLE,$K275,EV$16)&lt;=mediçao,CV275,0),0),PLE!$AA$28*CV275)</f>
        <v>0</v>
      </c>
      <c r="EW275" s="119">
        <f ca="1">IF($K275&lt;&gt;1,IF(ISNUMBER(INDEX(Import.PLE,$K275,EW$16)),IF(INDEX(Import.PLE,$K275,EW$16)&lt;=mediçao,CW275,0),0),PLE!$AA$28*CW275)</f>
        <v>0</v>
      </c>
      <c r="EX275" s="119">
        <f ca="1">IF($K275&lt;&gt;1,IF(ISNUMBER(INDEX(Import.PLE,$K275,EX$16)),IF(INDEX(Import.PLE,$K275,EX$16)&lt;=mediçao,CX275,0),0),PLE!$AA$28*CX275)</f>
        <v>0</v>
      </c>
      <c r="EY275" s="119">
        <f ca="1">IF($K275&lt;&gt;1,IF(ISNUMBER(INDEX(Import.PLE,$K275,EY$16)),IF(INDEX(Import.PLE,$K275,EY$16)&lt;=mediçao,CY275,0),0),PLE!$AA$28*CY275)</f>
        <v>0</v>
      </c>
      <c r="EZ275" s="119">
        <f ca="1">IF($K275&lt;&gt;1,IF(ISNUMBER(INDEX(Import.PLE,$K275,EZ$16)),IF(INDEX(Import.PLE,$K275,EZ$16)&lt;=mediçao,CZ275,0),0),PLE!$AA$28*CZ275)</f>
        <v>0</v>
      </c>
      <c r="FA275" s="119">
        <f ca="1">IF($K275&lt;&gt;1,IF(ISNUMBER(INDEX(Import.PLE,$K275,FA$16)),IF(INDEX(Import.PLE,$K275,FA$16)&lt;=mediçao,DA275,0),0),PLE!$AA$28*DA275)</f>
        <v>0</v>
      </c>
      <c r="FB275" s="119">
        <f ca="1">IF($K275&lt;&gt;1,IF(ISNUMBER(INDEX(Import.PLE,$K275,FB$16)),IF(INDEX(Import.PLE,$K275,FB$16)&lt;=mediçao,DB275,0),0),PLE!$AA$28*DB275)</f>
        <v>0</v>
      </c>
      <c r="FC275" s="119">
        <f ca="1">IF($K275&lt;&gt;1,IF(ISNUMBER(INDEX(Import.PLE,$K275,FC$16)),IF(INDEX(Import.PLE,$K275,FC$16)&lt;=mediçao,DC275,0),0),PLE!$AA$28*DC275)</f>
        <v>0</v>
      </c>
      <c r="FD275" s="119">
        <f ca="1">IF($K275&lt;&gt;1,IF(ISNUMBER(INDEX(Import.PLE,$K275,FD$16)),IF(INDEX(Import.PLE,$K275,FD$16)&lt;=mediçao,DD275,0),0),PLE!$AA$28*DD275)</f>
        <v>0</v>
      </c>
      <c r="FE275" s="119">
        <f ca="1">IF($K275&lt;&gt;1,IF(ISNUMBER(INDEX(Import.PLE,$K275,FE$16)),IF(INDEX(Import.PLE,$K275,FE$16)&lt;=mediçao,DE275,0),0),PLE!$AA$28*DE275)</f>
        <v>0</v>
      </c>
      <c r="FF275" s="119">
        <f ca="1">IF($K275&lt;&gt;1,IF(ISNUMBER(INDEX(Import.PLE,$K275,FF$16)),IF(INDEX(Import.PLE,$K275,FF$16)&lt;=mediçao,DF275,0),0),PLE!$AA$28*DF275)</f>
        <v>0</v>
      </c>
      <c r="FG275" s="119">
        <f ca="1">IF($K275&lt;&gt;1,IF(ISNUMBER(INDEX(Import.PLE,$K275,FG$16)),IF(INDEX(Import.PLE,$K275,FG$16)&lt;=mediçao,DG275,0),0),PLE!$AA$28*DG275)</f>
        <v>0</v>
      </c>
      <c r="FH275" s="119">
        <f ca="1">IF($K275&lt;&gt;1,IF(ISNUMBER(INDEX(Import.PLE,$K275,FH$16)),IF(INDEX(Import.PLE,$K275,FH$16)&lt;=mediçao,DH275,0),0),PLE!$AA$28*DH275)</f>
        <v>0</v>
      </c>
      <c r="FI275" s="119">
        <f ca="1">IF($K275&lt;&gt;1,IF(ISNUMBER(INDEX(Import.PLE,$K275,FI$16)),IF(INDEX(Import.PLE,$K275,FI$16)&lt;=mediçao,DI275,0),0),PLE!$AA$28*DI275)</f>
        <v>0</v>
      </c>
      <c r="FJ275" s="119">
        <f ca="1">IF($K275&lt;&gt;1,IF(ISNUMBER(INDEX(Import.PLE,$K275,FJ$16)),IF(INDEX(Import.PLE,$K275,FJ$16)&lt;=mediçao,DJ275,0),0),PLE!$AA$28*DJ275)</f>
        <v>0</v>
      </c>
    </row>
    <row r="276" spans="2:166" s="88" customFormat="1" ht="11.25" customHeight="1" x14ac:dyDescent="0.35">
      <c r="B276" s="118">
        <f t="shared" ca="1" si="3"/>
        <v>259</v>
      </c>
      <c r="C276" s="83" t="str">
        <f t="shared" si="62"/>
        <v>Serviço</v>
      </c>
      <c r="D276" s="138" t="s">
        <v>657</v>
      </c>
      <c r="E276" s="139" t="s">
        <v>354</v>
      </c>
      <c r="F276" s="137" t="s">
        <v>201</v>
      </c>
      <c r="G276" s="174">
        <f t="shared" si="117"/>
        <v>57.48</v>
      </c>
      <c r="H276" s="175">
        <f t="shared" si="64"/>
        <v>7.6699721642310372</v>
      </c>
      <c r="I276" s="176">
        <v>440.87</v>
      </c>
      <c r="J276" s="86"/>
      <c r="K276" s="168">
        <f>deactivatedados.form1</f>
        <v>32</v>
      </c>
      <c r="L276" s="167" t="s">
        <v>732</v>
      </c>
      <c r="M276" s="87"/>
      <c r="N276" s="181">
        <v>57.48</v>
      </c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  <c r="AA276" s="181"/>
      <c r="AB276" s="181"/>
      <c r="AC276" s="181"/>
      <c r="AD276" s="181"/>
      <c r="AE276" s="181"/>
      <c r="AF276" s="181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1"/>
      <c r="AT276" s="181"/>
      <c r="AU276" s="181"/>
      <c r="AV276" s="181"/>
      <c r="AW276" s="181"/>
      <c r="AX276" s="181"/>
      <c r="AY276" s="181"/>
      <c r="AZ276" s="181"/>
      <c r="BA276" s="181"/>
      <c r="BB276" s="181"/>
      <c r="BC276" s="181"/>
      <c r="BD276" s="181"/>
      <c r="BE276" s="181"/>
      <c r="BF276" s="181"/>
      <c r="BG276" s="181"/>
      <c r="BH276" s="181"/>
      <c r="BI276" s="181"/>
      <c r="BJ276" s="181"/>
      <c r="BK276" s="181"/>
      <c r="BM276" s="119">
        <f t="shared" ca="1" si="65"/>
        <v>440.87</v>
      </c>
      <c r="BN276" s="119">
        <f t="shared" si="66"/>
        <v>0</v>
      </c>
      <c r="BO276" s="119">
        <f t="shared" si="67"/>
        <v>0</v>
      </c>
      <c r="BP276" s="119">
        <f t="shared" si="68"/>
        <v>0</v>
      </c>
      <c r="BQ276" s="119">
        <f t="shared" si="69"/>
        <v>0</v>
      </c>
      <c r="BR276" s="119">
        <f t="shared" si="70"/>
        <v>0</v>
      </c>
      <c r="BS276" s="119">
        <f t="shared" si="71"/>
        <v>0</v>
      </c>
      <c r="BT276" s="119">
        <f t="shared" si="72"/>
        <v>0</v>
      </c>
      <c r="BU276" s="119">
        <f t="shared" si="73"/>
        <v>0</v>
      </c>
      <c r="BV276" s="119">
        <f t="shared" si="74"/>
        <v>0</v>
      </c>
      <c r="BW276" s="119">
        <f t="shared" si="75"/>
        <v>0</v>
      </c>
      <c r="BX276" s="119">
        <f t="shared" si="76"/>
        <v>0</v>
      </c>
      <c r="BY276" s="119">
        <f t="shared" si="77"/>
        <v>0</v>
      </c>
      <c r="BZ276" s="119">
        <f t="shared" si="78"/>
        <v>0</v>
      </c>
      <c r="CA276" s="119">
        <f t="shared" si="79"/>
        <v>0</v>
      </c>
      <c r="CB276" s="119">
        <f t="shared" si="80"/>
        <v>0</v>
      </c>
      <c r="CC276" s="119">
        <f t="shared" si="81"/>
        <v>0</v>
      </c>
      <c r="CD276" s="119">
        <f t="shared" si="82"/>
        <v>0</v>
      </c>
      <c r="CE276" s="119">
        <f t="shared" si="83"/>
        <v>0</v>
      </c>
      <c r="CF276" s="119">
        <f t="shared" si="84"/>
        <v>0</v>
      </c>
      <c r="CG276" s="119">
        <f t="shared" si="85"/>
        <v>0</v>
      </c>
      <c r="CH276" s="119">
        <f t="shared" si="86"/>
        <v>0</v>
      </c>
      <c r="CI276" s="119">
        <f t="shared" si="87"/>
        <v>0</v>
      </c>
      <c r="CJ276" s="119">
        <f t="shared" si="88"/>
        <v>0</v>
      </c>
      <c r="CK276" s="119">
        <f t="shared" si="89"/>
        <v>0</v>
      </c>
      <c r="CL276" s="119">
        <f t="shared" si="90"/>
        <v>0</v>
      </c>
      <c r="CM276" s="119">
        <f t="shared" si="91"/>
        <v>0</v>
      </c>
      <c r="CN276" s="119">
        <f t="shared" si="92"/>
        <v>0</v>
      </c>
      <c r="CO276" s="119">
        <f t="shared" si="93"/>
        <v>0</v>
      </c>
      <c r="CP276" s="119">
        <f t="shared" si="94"/>
        <v>0</v>
      </c>
      <c r="CQ276" s="119">
        <f t="shared" si="95"/>
        <v>0</v>
      </c>
      <c r="CR276" s="119">
        <f t="shared" si="96"/>
        <v>0</v>
      </c>
      <c r="CS276" s="119">
        <f t="shared" si="97"/>
        <v>0</v>
      </c>
      <c r="CT276" s="119">
        <f t="shared" si="98"/>
        <v>0</v>
      </c>
      <c r="CU276" s="119">
        <f t="shared" si="99"/>
        <v>0</v>
      </c>
      <c r="CV276" s="119">
        <f t="shared" si="100"/>
        <v>0</v>
      </c>
      <c r="CW276" s="119">
        <f t="shared" si="101"/>
        <v>0</v>
      </c>
      <c r="CX276" s="119">
        <f t="shared" si="102"/>
        <v>0</v>
      </c>
      <c r="CY276" s="119">
        <f t="shared" si="103"/>
        <v>0</v>
      </c>
      <c r="CZ276" s="119">
        <f t="shared" si="104"/>
        <v>0</v>
      </c>
      <c r="DA276" s="119">
        <f t="shared" si="105"/>
        <v>0</v>
      </c>
      <c r="DB276" s="119">
        <f t="shared" si="106"/>
        <v>0</v>
      </c>
      <c r="DC276" s="119">
        <f t="shared" si="107"/>
        <v>0</v>
      </c>
      <c r="DD276" s="119">
        <f t="shared" si="108"/>
        <v>0</v>
      </c>
      <c r="DE276" s="119">
        <f t="shared" si="109"/>
        <v>0</v>
      </c>
      <c r="DF276" s="119">
        <f t="shared" si="110"/>
        <v>0</v>
      </c>
      <c r="DG276" s="119">
        <f t="shared" si="111"/>
        <v>0</v>
      </c>
      <c r="DH276" s="119">
        <f t="shared" si="112"/>
        <v>0</v>
      </c>
      <c r="DI276" s="119">
        <f t="shared" si="113"/>
        <v>0</v>
      </c>
      <c r="DJ276" s="119">
        <f t="shared" si="114"/>
        <v>0</v>
      </c>
      <c r="DK276" s="126" t="str">
        <f t="shared" si="115"/>
        <v>3</v>
      </c>
      <c r="DL276" s="126">
        <f t="shared" ca="1" si="116"/>
        <v>0</v>
      </c>
      <c r="DM276" s="119">
        <f ca="1">IF($K276&lt;&gt;1,IF(ISNUMBER(INDEX(Import.PLE,$K276,DM$16)),IF(INDEX(Import.PLE,$K276,DM$16)&lt;=mediçao,BM276,0),0),PLE!$AA$28*BM276)</f>
        <v>0</v>
      </c>
      <c r="DN276" s="119">
        <f ca="1">IF($K276&lt;&gt;1,IF(ISNUMBER(INDEX(Import.PLE,$K276,DN$16)),IF(INDEX(Import.PLE,$K276,DN$16)&lt;=mediçao,BN276,0),0),PLE!$AA$28*BN276)</f>
        <v>0</v>
      </c>
      <c r="DO276" s="119">
        <f ca="1">IF($K276&lt;&gt;1,IF(ISNUMBER(INDEX(Import.PLE,$K276,DO$16)),IF(INDEX(Import.PLE,$K276,DO$16)&lt;=mediçao,BO276,0),0),PLE!$AA$28*BO276)</f>
        <v>0</v>
      </c>
      <c r="DP276" s="119">
        <f ca="1">IF($K276&lt;&gt;1,IF(ISNUMBER(INDEX(Import.PLE,$K276,DP$16)),IF(INDEX(Import.PLE,$K276,DP$16)&lt;=mediçao,BP276,0),0),PLE!$AA$28*BP276)</f>
        <v>0</v>
      </c>
      <c r="DQ276" s="119">
        <f ca="1">IF($K276&lt;&gt;1,IF(ISNUMBER(INDEX(Import.PLE,$K276,DQ$16)),IF(INDEX(Import.PLE,$K276,DQ$16)&lt;=mediçao,BQ276,0),0),PLE!$AA$28*BQ276)</f>
        <v>0</v>
      </c>
      <c r="DR276" s="119">
        <f ca="1">IF($K276&lt;&gt;1,IF(ISNUMBER(INDEX(Import.PLE,$K276,DR$16)),IF(INDEX(Import.PLE,$K276,DR$16)&lt;=mediçao,BR276,0),0),PLE!$AA$28*BR276)</f>
        <v>0</v>
      </c>
      <c r="DS276" s="119">
        <f ca="1">IF($K276&lt;&gt;1,IF(ISNUMBER(INDEX(Import.PLE,$K276,DS$16)),IF(INDEX(Import.PLE,$K276,DS$16)&lt;=mediçao,BS276,0),0),PLE!$AA$28*BS276)</f>
        <v>0</v>
      </c>
      <c r="DT276" s="119">
        <f ca="1">IF($K276&lt;&gt;1,IF(ISNUMBER(INDEX(Import.PLE,$K276,DT$16)),IF(INDEX(Import.PLE,$K276,DT$16)&lt;=mediçao,BT276,0),0),PLE!$AA$28*BT276)</f>
        <v>0</v>
      </c>
      <c r="DU276" s="119">
        <f ca="1">IF($K276&lt;&gt;1,IF(ISNUMBER(INDEX(Import.PLE,$K276,DU$16)),IF(INDEX(Import.PLE,$K276,DU$16)&lt;=mediçao,BU276,0),0),PLE!$AA$28*BU276)</f>
        <v>0</v>
      </c>
      <c r="DV276" s="119">
        <f ca="1">IF($K276&lt;&gt;1,IF(ISNUMBER(INDEX(Import.PLE,$K276,DV$16)),IF(INDEX(Import.PLE,$K276,DV$16)&lt;=mediçao,BV276,0),0),PLE!$AA$28*BV276)</f>
        <v>0</v>
      </c>
      <c r="DW276" s="119">
        <f ca="1">IF($K276&lt;&gt;1,IF(ISNUMBER(INDEX(Import.PLE,$K276,DW$16)),IF(INDEX(Import.PLE,$K276,DW$16)&lt;=mediçao,BW276,0),0),PLE!$AA$28*BW276)</f>
        <v>0</v>
      </c>
      <c r="DX276" s="119">
        <f ca="1">IF($K276&lt;&gt;1,IF(ISNUMBER(INDEX(Import.PLE,$K276,DX$16)),IF(INDEX(Import.PLE,$K276,DX$16)&lt;=mediçao,BX276,0),0),PLE!$AA$28*BX276)</f>
        <v>0</v>
      </c>
      <c r="DY276" s="119">
        <f ca="1">IF($K276&lt;&gt;1,IF(ISNUMBER(INDEX(Import.PLE,$K276,DY$16)),IF(INDEX(Import.PLE,$K276,DY$16)&lt;=mediçao,BY276,0),0),PLE!$AA$28*BY276)</f>
        <v>0</v>
      </c>
      <c r="DZ276" s="119">
        <f ca="1">IF($K276&lt;&gt;1,IF(ISNUMBER(INDEX(Import.PLE,$K276,DZ$16)),IF(INDEX(Import.PLE,$K276,DZ$16)&lt;=mediçao,BZ276,0),0),PLE!$AA$28*BZ276)</f>
        <v>0</v>
      </c>
      <c r="EA276" s="119">
        <f ca="1">IF($K276&lt;&gt;1,IF(ISNUMBER(INDEX(Import.PLE,$K276,EA$16)),IF(INDEX(Import.PLE,$K276,EA$16)&lt;=mediçao,CA276,0),0),PLE!$AA$28*CA276)</f>
        <v>0</v>
      </c>
      <c r="EB276" s="119">
        <f ca="1">IF($K276&lt;&gt;1,IF(ISNUMBER(INDEX(Import.PLE,$K276,EB$16)),IF(INDEX(Import.PLE,$K276,EB$16)&lt;=mediçao,CB276,0),0),PLE!$AA$28*CB276)</f>
        <v>0</v>
      </c>
      <c r="EC276" s="119">
        <f ca="1">IF($K276&lt;&gt;1,IF(ISNUMBER(INDEX(Import.PLE,$K276,EC$16)),IF(INDEX(Import.PLE,$K276,EC$16)&lt;=mediçao,CC276,0),0),PLE!$AA$28*CC276)</f>
        <v>0</v>
      </c>
      <c r="ED276" s="119">
        <f ca="1">IF($K276&lt;&gt;1,IF(ISNUMBER(INDEX(Import.PLE,$K276,ED$16)),IF(INDEX(Import.PLE,$K276,ED$16)&lt;=mediçao,CD276,0),0),PLE!$AA$28*CD276)</f>
        <v>0</v>
      </c>
      <c r="EE276" s="119">
        <f ca="1">IF($K276&lt;&gt;1,IF(ISNUMBER(INDEX(Import.PLE,$K276,EE$16)),IF(INDEX(Import.PLE,$K276,EE$16)&lt;=mediçao,CE276,0),0),PLE!$AA$28*CE276)</f>
        <v>0</v>
      </c>
      <c r="EF276" s="119">
        <f ca="1">IF($K276&lt;&gt;1,IF(ISNUMBER(INDEX(Import.PLE,$K276,EF$16)),IF(INDEX(Import.PLE,$K276,EF$16)&lt;=mediçao,CF276,0),0),PLE!$AA$28*CF276)</f>
        <v>0</v>
      </c>
      <c r="EG276" s="119">
        <f ca="1">IF($K276&lt;&gt;1,IF(ISNUMBER(INDEX(Import.PLE,$K276,EG$16)),IF(INDEX(Import.PLE,$K276,EG$16)&lt;=mediçao,CG276,0),0),PLE!$AA$28*CG276)</f>
        <v>0</v>
      </c>
      <c r="EH276" s="119">
        <f ca="1">IF($K276&lt;&gt;1,IF(ISNUMBER(INDEX(Import.PLE,$K276,EH$16)),IF(INDEX(Import.PLE,$K276,EH$16)&lt;=mediçao,CH276,0),0),PLE!$AA$28*CH276)</f>
        <v>0</v>
      </c>
      <c r="EI276" s="119">
        <f ca="1">IF($K276&lt;&gt;1,IF(ISNUMBER(INDEX(Import.PLE,$K276,EI$16)),IF(INDEX(Import.PLE,$K276,EI$16)&lt;=mediçao,CI276,0),0),PLE!$AA$28*CI276)</f>
        <v>0</v>
      </c>
      <c r="EJ276" s="119">
        <f ca="1">IF($K276&lt;&gt;1,IF(ISNUMBER(INDEX(Import.PLE,$K276,EJ$16)),IF(INDEX(Import.PLE,$K276,EJ$16)&lt;=mediçao,CJ276,0),0),PLE!$AA$28*CJ276)</f>
        <v>0</v>
      </c>
      <c r="EK276" s="119">
        <f ca="1">IF($K276&lt;&gt;1,IF(ISNUMBER(INDEX(Import.PLE,$K276,EK$16)),IF(INDEX(Import.PLE,$K276,EK$16)&lt;=mediçao,CK276,0),0),PLE!$AA$28*CK276)</f>
        <v>0</v>
      </c>
      <c r="EL276" s="119">
        <f ca="1">IF($K276&lt;&gt;1,IF(ISNUMBER(INDEX(Import.PLE,$K276,EL$16)),IF(INDEX(Import.PLE,$K276,EL$16)&lt;=mediçao,CL276,0),0),PLE!$AA$28*CL276)</f>
        <v>0</v>
      </c>
      <c r="EM276" s="119">
        <f ca="1">IF($K276&lt;&gt;1,IF(ISNUMBER(INDEX(Import.PLE,$K276,EM$16)),IF(INDEX(Import.PLE,$K276,EM$16)&lt;=mediçao,CM276,0),0),PLE!$AA$28*CM276)</f>
        <v>0</v>
      </c>
      <c r="EN276" s="119">
        <f ca="1">IF($K276&lt;&gt;1,IF(ISNUMBER(INDEX(Import.PLE,$K276,EN$16)),IF(INDEX(Import.PLE,$K276,EN$16)&lt;=mediçao,CN276,0),0),PLE!$AA$28*CN276)</f>
        <v>0</v>
      </c>
      <c r="EO276" s="119">
        <f ca="1">IF($K276&lt;&gt;1,IF(ISNUMBER(INDEX(Import.PLE,$K276,EO$16)),IF(INDEX(Import.PLE,$K276,EO$16)&lt;=mediçao,CO276,0),0),PLE!$AA$28*CO276)</f>
        <v>0</v>
      </c>
      <c r="EP276" s="119">
        <f ca="1">IF($K276&lt;&gt;1,IF(ISNUMBER(INDEX(Import.PLE,$K276,EP$16)),IF(INDEX(Import.PLE,$K276,EP$16)&lt;=mediçao,CP276,0),0),PLE!$AA$28*CP276)</f>
        <v>0</v>
      </c>
      <c r="EQ276" s="119">
        <f ca="1">IF($K276&lt;&gt;1,IF(ISNUMBER(INDEX(Import.PLE,$K276,EQ$16)),IF(INDEX(Import.PLE,$K276,EQ$16)&lt;=mediçao,CQ276,0),0),PLE!$AA$28*CQ276)</f>
        <v>0</v>
      </c>
      <c r="ER276" s="119">
        <f ca="1">IF($K276&lt;&gt;1,IF(ISNUMBER(INDEX(Import.PLE,$K276,ER$16)),IF(INDEX(Import.PLE,$K276,ER$16)&lt;=mediçao,CR276,0),0),PLE!$AA$28*CR276)</f>
        <v>0</v>
      </c>
      <c r="ES276" s="119">
        <f ca="1">IF($K276&lt;&gt;1,IF(ISNUMBER(INDEX(Import.PLE,$K276,ES$16)),IF(INDEX(Import.PLE,$K276,ES$16)&lt;=mediçao,CS276,0),0),PLE!$AA$28*CS276)</f>
        <v>0</v>
      </c>
      <c r="ET276" s="119">
        <f ca="1">IF($K276&lt;&gt;1,IF(ISNUMBER(INDEX(Import.PLE,$K276,ET$16)),IF(INDEX(Import.PLE,$K276,ET$16)&lt;=mediçao,CT276,0),0),PLE!$AA$28*CT276)</f>
        <v>0</v>
      </c>
      <c r="EU276" s="119">
        <f ca="1">IF($K276&lt;&gt;1,IF(ISNUMBER(INDEX(Import.PLE,$K276,EU$16)),IF(INDEX(Import.PLE,$K276,EU$16)&lt;=mediçao,CU276,0),0),PLE!$AA$28*CU276)</f>
        <v>0</v>
      </c>
      <c r="EV276" s="119">
        <f ca="1">IF($K276&lt;&gt;1,IF(ISNUMBER(INDEX(Import.PLE,$K276,EV$16)),IF(INDEX(Import.PLE,$K276,EV$16)&lt;=mediçao,CV276,0),0),PLE!$AA$28*CV276)</f>
        <v>0</v>
      </c>
      <c r="EW276" s="119">
        <f ca="1">IF($K276&lt;&gt;1,IF(ISNUMBER(INDEX(Import.PLE,$K276,EW$16)),IF(INDEX(Import.PLE,$K276,EW$16)&lt;=mediçao,CW276,0),0),PLE!$AA$28*CW276)</f>
        <v>0</v>
      </c>
      <c r="EX276" s="119">
        <f ca="1">IF($K276&lt;&gt;1,IF(ISNUMBER(INDEX(Import.PLE,$K276,EX$16)),IF(INDEX(Import.PLE,$K276,EX$16)&lt;=mediçao,CX276,0),0),PLE!$AA$28*CX276)</f>
        <v>0</v>
      </c>
      <c r="EY276" s="119">
        <f ca="1">IF($K276&lt;&gt;1,IF(ISNUMBER(INDEX(Import.PLE,$K276,EY$16)),IF(INDEX(Import.PLE,$K276,EY$16)&lt;=mediçao,CY276,0),0),PLE!$AA$28*CY276)</f>
        <v>0</v>
      </c>
      <c r="EZ276" s="119">
        <f ca="1">IF($K276&lt;&gt;1,IF(ISNUMBER(INDEX(Import.PLE,$K276,EZ$16)),IF(INDEX(Import.PLE,$K276,EZ$16)&lt;=mediçao,CZ276,0),0),PLE!$AA$28*CZ276)</f>
        <v>0</v>
      </c>
      <c r="FA276" s="119">
        <f ca="1">IF($K276&lt;&gt;1,IF(ISNUMBER(INDEX(Import.PLE,$K276,FA$16)),IF(INDEX(Import.PLE,$K276,FA$16)&lt;=mediçao,DA276,0),0),PLE!$AA$28*DA276)</f>
        <v>0</v>
      </c>
      <c r="FB276" s="119">
        <f ca="1">IF($K276&lt;&gt;1,IF(ISNUMBER(INDEX(Import.PLE,$K276,FB$16)),IF(INDEX(Import.PLE,$K276,FB$16)&lt;=mediçao,DB276,0),0),PLE!$AA$28*DB276)</f>
        <v>0</v>
      </c>
      <c r="FC276" s="119">
        <f ca="1">IF($K276&lt;&gt;1,IF(ISNUMBER(INDEX(Import.PLE,$K276,FC$16)),IF(INDEX(Import.PLE,$K276,FC$16)&lt;=mediçao,DC276,0),0),PLE!$AA$28*DC276)</f>
        <v>0</v>
      </c>
      <c r="FD276" s="119">
        <f ca="1">IF($K276&lt;&gt;1,IF(ISNUMBER(INDEX(Import.PLE,$K276,FD$16)),IF(INDEX(Import.PLE,$K276,FD$16)&lt;=mediçao,DD276,0),0),PLE!$AA$28*DD276)</f>
        <v>0</v>
      </c>
      <c r="FE276" s="119">
        <f ca="1">IF($K276&lt;&gt;1,IF(ISNUMBER(INDEX(Import.PLE,$K276,FE$16)),IF(INDEX(Import.PLE,$K276,FE$16)&lt;=mediçao,DE276,0),0),PLE!$AA$28*DE276)</f>
        <v>0</v>
      </c>
      <c r="FF276" s="119">
        <f ca="1">IF($K276&lt;&gt;1,IF(ISNUMBER(INDEX(Import.PLE,$K276,FF$16)),IF(INDEX(Import.PLE,$K276,FF$16)&lt;=mediçao,DF276,0),0),PLE!$AA$28*DF276)</f>
        <v>0</v>
      </c>
      <c r="FG276" s="119">
        <f ca="1">IF($K276&lt;&gt;1,IF(ISNUMBER(INDEX(Import.PLE,$K276,FG$16)),IF(INDEX(Import.PLE,$K276,FG$16)&lt;=mediçao,DG276,0),0),PLE!$AA$28*DG276)</f>
        <v>0</v>
      </c>
      <c r="FH276" s="119">
        <f ca="1">IF($K276&lt;&gt;1,IF(ISNUMBER(INDEX(Import.PLE,$K276,FH$16)),IF(INDEX(Import.PLE,$K276,FH$16)&lt;=mediçao,DH276,0),0),PLE!$AA$28*DH276)</f>
        <v>0</v>
      </c>
      <c r="FI276" s="119">
        <f ca="1">IF($K276&lt;&gt;1,IF(ISNUMBER(INDEX(Import.PLE,$K276,FI$16)),IF(INDEX(Import.PLE,$K276,FI$16)&lt;=mediçao,DI276,0),0),PLE!$AA$28*DI276)</f>
        <v>0</v>
      </c>
      <c r="FJ276" s="119">
        <f ca="1">IF($K276&lt;&gt;1,IF(ISNUMBER(INDEX(Import.PLE,$K276,FJ$16)),IF(INDEX(Import.PLE,$K276,FJ$16)&lt;=mediçao,DJ276,0),0),PLE!$AA$28*DJ276)</f>
        <v>0</v>
      </c>
    </row>
    <row r="277" spans="2:166" s="88" customFormat="1" ht="11.25" customHeight="1" x14ac:dyDescent="0.35">
      <c r="B277" s="118">
        <f t="shared" ca="1" si="3"/>
        <v>260</v>
      </c>
      <c r="C277" s="83" t="str">
        <f t="shared" si="62"/>
        <v>Serviço</v>
      </c>
      <c r="D277" s="138" t="s">
        <v>658</v>
      </c>
      <c r="E277" s="139" t="s">
        <v>356</v>
      </c>
      <c r="F277" s="137" t="s">
        <v>201</v>
      </c>
      <c r="G277" s="174">
        <f t="shared" si="117"/>
        <v>57.48</v>
      </c>
      <c r="H277" s="175">
        <f t="shared" si="64"/>
        <v>11.549930410577593</v>
      </c>
      <c r="I277" s="176">
        <v>663.89</v>
      </c>
      <c r="J277" s="86"/>
      <c r="K277" s="168">
        <f>deactivatedados.form1</f>
        <v>32</v>
      </c>
      <c r="L277" s="167" t="s">
        <v>732</v>
      </c>
      <c r="M277" s="87"/>
      <c r="N277" s="181">
        <v>57.48</v>
      </c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  <c r="AA277" s="181"/>
      <c r="AB277" s="181"/>
      <c r="AC277" s="181"/>
      <c r="AD277" s="181"/>
      <c r="AE277" s="181"/>
      <c r="AF277" s="181"/>
      <c r="AG277" s="181"/>
      <c r="AH277" s="181"/>
      <c r="AI277" s="181"/>
      <c r="AJ277" s="181"/>
      <c r="AK277" s="181"/>
      <c r="AL277" s="181"/>
      <c r="AM277" s="181"/>
      <c r="AN277" s="181"/>
      <c r="AO277" s="181"/>
      <c r="AP277" s="181"/>
      <c r="AQ277" s="181"/>
      <c r="AR277" s="181"/>
      <c r="AS277" s="181"/>
      <c r="AT277" s="181"/>
      <c r="AU277" s="181"/>
      <c r="AV277" s="181"/>
      <c r="AW277" s="181"/>
      <c r="AX277" s="181"/>
      <c r="AY277" s="181"/>
      <c r="AZ277" s="181"/>
      <c r="BA277" s="181"/>
      <c r="BB277" s="181"/>
      <c r="BC277" s="181"/>
      <c r="BD277" s="181"/>
      <c r="BE277" s="181"/>
      <c r="BF277" s="181"/>
      <c r="BG277" s="181"/>
      <c r="BH277" s="181"/>
      <c r="BI277" s="181"/>
      <c r="BJ277" s="181"/>
      <c r="BK277" s="181"/>
      <c r="BM277" s="119">
        <f t="shared" ca="1" si="65"/>
        <v>663.89</v>
      </c>
      <c r="BN277" s="119">
        <f t="shared" si="66"/>
        <v>0</v>
      </c>
      <c r="BO277" s="119">
        <f t="shared" si="67"/>
        <v>0</v>
      </c>
      <c r="BP277" s="119">
        <f t="shared" si="68"/>
        <v>0</v>
      </c>
      <c r="BQ277" s="119">
        <f t="shared" si="69"/>
        <v>0</v>
      </c>
      <c r="BR277" s="119">
        <f t="shared" si="70"/>
        <v>0</v>
      </c>
      <c r="BS277" s="119">
        <f t="shared" si="71"/>
        <v>0</v>
      </c>
      <c r="BT277" s="119">
        <f t="shared" si="72"/>
        <v>0</v>
      </c>
      <c r="BU277" s="119">
        <f t="shared" si="73"/>
        <v>0</v>
      </c>
      <c r="BV277" s="119">
        <f t="shared" si="74"/>
        <v>0</v>
      </c>
      <c r="BW277" s="119">
        <f t="shared" si="75"/>
        <v>0</v>
      </c>
      <c r="BX277" s="119">
        <f t="shared" si="76"/>
        <v>0</v>
      </c>
      <c r="BY277" s="119">
        <f t="shared" si="77"/>
        <v>0</v>
      </c>
      <c r="BZ277" s="119">
        <f t="shared" si="78"/>
        <v>0</v>
      </c>
      <c r="CA277" s="119">
        <f t="shared" si="79"/>
        <v>0</v>
      </c>
      <c r="CB277" s="119">
        <f t="shared" si="80"/>
        <v>0</v>
      </c>
      <c r="CC277" s="119">
        <f t="shared" si="81"/>
        <v>0</v>
      </c>
      <c r="CD277" s="119">
        <f t="shared" si="82"/>
        <v>0</v>
      </c>
      <c r="CE277" s="119">
        <f t="shared" si="83"/>
        <v>0</v>
      </c>
      <c r="CF277" s="119">
        <f t="shared" si="84"/>
        <v>0</v>
      </c>
      <c r="CG277" s="119">
        <f t="shared" si="85"/>
        <v>0</v>
      </c>
      <c r="CH277" s="119">
        <f t="shared" si="86"/>
        <v>0</v>
      </c>
      <c r="CI277" s="119">
        <f t="shared" si="87"/>
        <v>0</v>
      </c>
      <c r="CJ277" s="119">
        <f t="shared" si="88"/>
        <v>0</v>
      </c>
      <c r="CK277" s="119">
        <f t="shared" si="89"/>
        <v>0</v>
      </c>
      <c r="CL277" s="119">
        <f t="shared" si="90"/>
        <v>0</v>
      </c>
      <c r="CM277" s="119">
        <f t="shared" si="91"/>
        <v>0</v>
      </c>
      <c r="CN277" s="119">
        <f t="shared" si="92"/>
        <v>0</v>
      </c>
      <c r="CO277" s="119">
        <f t="shared" si="93"/>
        <v>0</v>
      </c>
      <c r="CP277" s="119">
        <f t="shared" si="94"/>
        <v>0</v>
      </c>
      <c r="CQ277" s="119">
        <f t="shared" si="95"/>
        <v>0</v>
      </c>
      <c r="CR277" s="119">
        <f t="shared" si="96"/>
        <v>0</v>
      </c>
      <c r="CS277" s="119">
        <f t="shared" si="97"/>
        <v>0</v>
      </c>
      <c r="CT277" s="119">
        <f t="shared" si="98"/>
        <v>0</v>
      </c>
      <c r="CU277" s="119">
        <f t="shared" si="99"/>
        <v>0</v>
      </c>
      <c r="CV277" s="119">
        <f t="shared" si="100"/>
        <v>0</v>
      </c>
      <c r="CW277" s="119">
        <f t="shared" si="101"/>
        <v>0</v>
      </c>
      <c r="CX277" s="119">
        <f t="shared" si="102"/>
        <v>0</v>
      </c>
      <c r="CY277" s="119">
        <f t="shared" si="103"/>
        <v>0</v>
      </c>
      <c r="CZ277" s="119">
        <f t="shared" si="104"/>
        <v>0</v>
      </c>
      <c r="DA277" s="119">
        <f t="shared" si="105"/>
        <v>0</v>
      </c>
      <c r="DB277" s="119">
        <f t="shared" si="106"/>
        <v>0</v>
      </c>
      <c r="DC277" s="119">
        <f t="shared" si="107"/>
        <v>0</v>
      </c>
      <c r="DD277" s="119">
        <f t="shared" si="108"/>
        <v>0</v>
      </c>
      <c r="DE277" s="119">
        <f t="shared" si="109"/>
        <v>0</v>
      </c>
      <c r="DF277" s="119">
        <f t="shared" si="110"/>
        <v>0</v>
      </c>
      <c r="DG277" s="119">
        <f t="shared" si="111"/>
        <v>0</v>
      </c>
      <c r="DH277" s="119">
        <f t="shared" si="112"/>
        <v>0</v>
      </c>
      <c r="DI277" s="119">
        <f t="shared" si="113"/>
        <v>0</v>
      </c>
      <c r="DJ277" s="119">
        <f t="shared" si="114"/>
        <v>0</v>
      </c>
      <c r="DK277" s="126" t="str">
        <f t="shared" si="115"/>
        <v>3</v>
      </c>
      <c r="DL277" s="126">
        <f t="shared" ca="1" si="116"/>
        <v>0</v>
      </c>
      <c r="DM277" s="119">
        <f ca="1">IF($K277&lt;&gt;1,IF(ISNUMBER(INDEX(Import.PLE,$K277,DM$16)),IF(INDEX(Import.PLE,$K277,DM$16)&lt;=mediçao,BM277,0),0),PLE!$AA$28*BM277)</f>
        <v>0</v>
      </c>
      <c r="DN277" s="119">
        <f ca="1">IF($K277&lt;&gt;1,IF(ISNUMBER(INDEX(Import.PLE,$K277,DN$16)),IF(INDEX(Import.PLE,$K277,DN$16)&lt;=mediçao,BN277,0),0),PLE!$AA$28*BN277)</f>
        <v>0</v>
      </c>
      <c r="DO277" s="119">
        <f ca="1">IF($K277&lt;&gt;1,IF(ISNUMBER(INDEX(Import.PLE,$K277,DO$16)),IF(INDEX(Import.PLE,$K277,DO$16)&lt;=mediçao,BO277,0),0),PLE!$AA$28*BO277)</f>
        <v>0</v>
      </c>
      <c r="DP277" s="119">
        <f ca="1">IF($K277&lt;&gt;1,IF(ISNUMBER(INDEX(Import.PLE,$K277,DP$16)),IF(INDEX(Import.PLE,$K277,DP$16)&lt;=mediçao,BP277,0),0),PLE!$AA$28*BP277)</f>
        <v>0</v>
      </c>
      <c r="DQ277" s="119">
        <f ca="1">IF($K277&lt;&gt;1,IF(ISNUMBER(INDEX(Import.PLE,$K277,DQ$16)),IF(INDEX(Import.PLE,$K277,DQ$16)&lt;=mediçao,BQ277,0),0),PLE!$AA$28*BQ277)</f>
        <v>0</v>
      </c>
      <c r="DR277" s="119">
        <f ca="1">IF($K277&lt;&gt;1,IF(ISNUMBER(INDEX(Import.PLE,$K277,DR$16)),IF(INDEX(Import.PLE,$K277,DR$16)&lt;=mediçao,BR277,0),0),PLE!$AA$28*BR277)</f>
        <v>0</v>
      </c>
      <c r="DS277" s="119">
        <f ca="1">IF($K277&lt;&gt;1,IF(ISNUMBER(INDEX(Import.PLE,$K277,DS$16)),IF(INDEX(Import.PLE,$K277,DS$16)&lt;=mediçao,BS277,0),0),PLE!$AA$28*BS277)</f>
        <v>0</v>
      </c>
      <c r="DT277" s="119">
        <f ca="1">IF($K277&lt;&gt;1,IF(ISNUMBER(INDEX(Import.PLE,$K277,DT$16)),IF(INDEX(Import.PLE,$K277,DT$16)&lt;=mediçao,BT277,0),0),PLE!$AA$28*BT277)</f>
        <v>0</v>
      </c>
      <c r="DU277" s="119">
        <f ca="1">IF($K277&lt;&gt;1,IF(ISNUMBER(INDEX(Import.PLE,$K277,DU$16)),IF(INDEX(Import.PLE,$K277,DU$16)&lt;=mediçao,BU277,0),0),PLE!$AA$28*BU277)</f>
        <v>0</v>
      </c>
      <c r="DV277" s="119">
        <f ca="1">IF($K277&lt;&gt;1,IF(ISNUMBER(INDEX(Import.PLE,$K277,DV$16)),IF(INDEX(Import.PLE,$K277,DV$16)&lt;=mediçao,BV277,0),0),PLE!$AA$28*BV277)</f>
        <v>0</v>
      </c>
      <c r="DW277" s="119">
        <f ca="1">IF($K277&lt;&gt;1,IF(ISNUMBER(INDEX(Import.PLE,$K277,DW$16)),IF(INDEX(Import.PLE,$K277,DW$16)&lt;=mediçao,BW277,0),0),PLE!$AA$28*BW277)</f>
        <v>0</v>
      </c>
      <c r="DX277" s="119">
        <f ca="1">IF($K277&lt;&gt;1,IF(ISNUMBER(INDEX(Import.PLE,$K277,DX$16)),IF(INDEX(Import.PLE,$K277,DX$16)&lt;=mediçao,BX277,0),0),PLE!$AA$28*BX277)</f>
        <v>0</v>
      </c>
      <c r="DY277" s="119">
        <f ca="1">IF($K277&lt;&gt;1,IF(ISNUMBER(INDEX(Import.PLE,$K277,DY$16)),IF(INDEX(Import.PLE,$K277,DY$16)&lt;=mediçao,BY277,0),0),PLE!$AA$28*BY277)</f>
        <v>0</v>
      </c>
      <c r="DZ277" s="119">
        <f ca="1">IF($K277&lt;&gt;1,IF(ISNUMBER(INDEX(Import.PLE,$K277,DZ$16)),IF(INDEX(Import.PLE,$K277,DZ$16)&lt;=mediçao,BZ277,0),0),PLE!$AA$28*BZ277)</f>
        <v>0</v>
      </c>
      <c r="EA277" s="119">
        <f ca="1">IF($K277&lt;&gt;1,IF(ISNUMBER(INDEX(Import.PLE,$K277,EA$16)),IF(INDEX(Import.PLE,$K277,EA$16)&lt;=mediçao,CA277,0),0),PLE!$AA$28*CA277)</f>
        <v>0</v>
      </c>
      <c r="EB277" s="119">
        <f ca="1">IF($K277&lt;&gt;1,IF(ISNUMBER(INDEX(Import.PLE,$K277,EB$16)),IF(INDEX(Import.PLE,$K277,EB$16)&lt;=mediçao,CB277,0),0),PLE!$AA$28*CB277)</f>
        <v>0</v>
      </c>
      <c r="EC277" s="119">
        <f ca="1">IF($K277&lt;&gt;1,IF(ISNUMBER(INDEX(Import.PLE,$K277,EC$16)),IF(INDEX(Import.PLE,$K277,EC$16)&lt;=mediçao,CC277,0),0),PLE!$AA$28*CC277)</f>
        <v>0</v>
      </c>
      <c r="ED277" s="119">
        <f ca="1">IF($K277&lt;&gt;1,IF(ISNUMBER(INDEX(Import.PLE,$K277,ED$16)),IF(INDEX(Import.PLE,$K277,ED$16)&lt;=mediçao,CD277,0),0),PLE!$AA$28*CD277)</f>
        <v>0</v>
      </c>
      <c r="EE277" s="119">
        <f ca="1">IF($K277&lt;&gt;1,IF(ISNUMBER(INDEX(Import.PLE,$K277,EE$16)),IF(INDEX(Import.PLE,$K277,EE$16)&lt;=mediçao,CE277,0),0),PLE!$AA$28*CE277)</f>
        <v>0</v>
      </c>
      <c r="EF277" s="119">
        <f ca="1">IF($K277&lt;&gt;1,IF(ISNUMBER(INDEX(Import.PLE,$K277,EF$16)),IF(INDEX(Import.PLE,$K277,EF$16)&lt;=mediçao,CF277,0),0),PLE!$AA$28*CF277)</f>
        <v>0</v>
      </c>
      <c r="EG277" s="119">
        <f ca="1">IF($K277&lt;&gt;1,IF(ISNUMBER(INDEX(Import.PLE,$K277,EG$16)),IF(INDEX(Import.PLE,$K277,EG$16)&lt;=mediçao,CG277,0),0),PLE!$AA$28*CG277)</f>
        <v>0</v>
      </c>
      <c r="EH277" s="119">
        <f ca="1">IF($K277&lt;&gt;1,IF(ISNUMBER(INDEX(Import.PLE,$K277,EH$16)),IF(INDEX(Import.PLE,$K277,EH$16)&lt;=mediçao,CH277,0),0),PLE!$AA$28*CH277)</f>
        <v>0</v>
      </c>
      <c r="EI277" s="119">
        <f ca="1">IF($K277&lt;&gt;1,IF(ISNUMBER(INDEX(Import.PLE,$K277,EI$16)),IF(INDEX(Import.PLE,$K277,EI$16)&lt;=mediçao,CI277,0),0),PLE!$AA$28*CI277)</f>
        <v>0</v>
      </c>
      <c r="EJ277" s="119">
        <f ca="1">IF($K277&lt;&gt;1,IF(ISNUMBER(INDEX(Import.PLE,$K277,EJ$16)),IF(INDEX(Import.PLE,$K277,EJ$16)&lt;=mediçao,CJ277,0),0),PLE!$AA$28*CJ277)</f>
        <v>0</v>
      </c>
      <c r="EK277" s="119">
        <f ca="1">IF($K277&lt;&gt;1,IF(ISNUMBER(INDEX(Import.PLE,$K277,EK$16)),IF(INDEX(Import.PLE,$K277,EK$16)&lt;=mediçao,CK277,0),0),PLE!$AA$28*CK277)</f>
        <v>0</v>
      </c>
      <c r="EL277" s="119">
        <f ca="1">IF($K277&lt;&gt;1,IF(ISNUMBER(INDEX(Import.PLE,$K277,EL$16)),IF(INDEX(Import.PLE,$K277,EL$16)&lt;=mediçao,CL277,0),0),PLE!$AA$28*CL277)</f>
        <v>0</v>
      </c>
      <c r="EM277" s="119">
        <f ca="1">IF($K277&lt;&gt;1,IF(ISNUMBER(INDEX(Import.PLE,$K277,EM$16)),IF(INDEX(Import.PLE,$K277,EM$16)&lt;=mediçao,CM277,0),0),PLE!$AA$28*CM277)</f>
        <v>0</v>
      </c>
      <c r="EN277" s="119">
        <f ca="1">IF($K277&lt;&gt;1,IF(ISNUMBER(INDEX(Import.PLE,$K277,EN$16)),IF(INDEX(Import.PLE,$K277,EN$16)&lt;=mediçao,CN277,0),0),PLE!$AA$28*CN277)</f>
        <v>0</v>
      </c>
      <c r="EO277" s="119">
        <f ca="1">IF($K277&lt;&gt;1,IF(ISNUMBER(INDEX(Import.PLE,$K277,EO$16)),IF(INDEX(Import.PLE,$K277,EO$16)&lt;=mediçao,CO277,0),0),PLE!$AA$28*CO277)</f>
        <v>0</v>
      </c>
      <c r="EP277" s="119">
        <f ca="1">IF($K277&lt;&gt;1,IF(ISNUMBER(INDEX(Import.PLE,$K277,EP$16)),IF(INDEX(Import.PLE,$K277,EP$16)&lt;=mediçao,CP277,0),0),PLE!$AA$28*CP277)</f>
        <v>0</v>
      </c>
      <c r="EQ277" s="119">
        <f ca="1">IF($K277&lt;&gt;1,IF(ISNUMBER(INDEX(Import.PLE,$K277,EQ$16)),IF(INDEX(Import.PLE,$K277,EQ$16)&lt;=mediçao,CQ277,0),0),PLE!$AA$28*CQ277)</f>
        <v>0</v>
      </c>
      <c r="ER277" s="119">
        <f ca="1">IF($K277&lt;&gt;1,IF(ISNUMBER(INDEX(Import.PLE,$K277,ER$16)),IF(INDEX(Import.PLE,$K277,ER$16)&lt;=mediçao,CR277,0),0),PLE!$AA$28*CR277)</f>
        <v>0</v>
      </c>
      <c r="ES277" s="119">
        <f ca="1">IF($K277&lt;&gt;1,IF(ISNUMBER(INDEX(Import.PLE,$K277,ES$16)),IF(INDEX(Import.PLE,$K277,ES$16)&lt;=mediçao,CS277,0),0),PLE!$AA$28*CS277)</f>
        <v>0</v>
      </c>
      <c r="ET277" s="119">
        <f ca="1">IF($K277&lt;&gt;1,IF(ISNUMBER(INDEX(Import.PLE,$K277,ET$16)),IF(INDEX(Import.PLE,$K277,ET$16)&lt;=mediçao,CT277,0),0),PLE!$AA$28*CT277)</f>
        <v>0</v>
      </c>
      <c r="EU277" s="119">
        <f ca="1">IF($K277&lt;&gt;1,IF(ISNUMBER(INDEX(Import.PLE,$K277,EU$16)),IF(INDEX(Import.PLE,$K277,EU$16)&lt;=mediçao,CU277,0),0),PLE!$AA$28*CU277)</f>
        <v>0</v>
      </c>
      <c r="EV277" s="119">
        <f ca="1">IF($K277&lt;&gt;1,IF(ISNUMBER(INDEX(Import.PLE,$K277,EV$16)),IF(INDEX(Import.PLE,$K277,EV$16)&lt;=mediçao,CV277,0),0),PLE!$AA$28*CV277)</f>
        <v>0</v>
      </c>
      <c r="EW277" s="119">
        <f ca="1">IF($K277&lt;&gt;1,IF(ISNUMBER(INDEX(Import.PLE,$K277,EW$16)),IF(INDEX(Import.PLE,$K277,EW$16)&lt;=mediçao,CW277,0),0),PLE!$AA$28*CW277)</f>
        <v>0</v>
      </c>
      <c r="EX277" s="119">
        <f ca="1">IF($K277&lt;&gt;1,IF(ISNUMBER(INDEX(Import.PLE,$K277,EX$16)),IF(INDEX(Import.PLE,$K277,EX$16)&lt;=mediçao,CX277,0),0),PLE!$AA$28*CX277)</f>
        <v>0</v>
      </c>
      <c r="EY277" s="119">
        <f ca="1">IF($K277&lt;&gt;1,IF(ISNUMBER(INDEX(Import.PLE,$K277,EY$16)),IF(INDEX(Import.PLE,$K277,EY$16)&lt;=mediçao,CY277,0),0),PLE!$AA$28*CY277)</f>
        <v>0</v>
      </c>
      <c r="EZ277" s="119">
        <f ca="1">IF($K277&lt;&gt;1,IF(ISNUMBER(INDEX(Import.PLE,$K277,EZ$16)),IF(INDEX(Import.PLE,$K277,EZ$16)&lt;=mediçao,CZ277,0),0),PLE!$AA$28*CZ277)</f>
        <v>0</v>
      </c>
      <c r="FA277" s="119">
        <f ca="1">IF($K277&lt;&gt;1,IF(ISNUMBER(INDEX(Import.PLE,$K277,FA$16)),IF(INDEX(Import.PLE,$K277,FA$16)&lt;=mediçao,DA277,0),0),PLE!$AA$28*DA277)</f>
        <v>0</v>
      </c>
      <c r="FB277" s="119">
        <f ca="1">IF($K277&lt;&gt;1,IF(ISNUMBER(INDEX(Import.PLE,$K277,FB$16)),IF(INDEX(Import.PLE,$K277,FB$16)&lt;=mediçao,DB277,0),0),PLE!$AA$28*DB277)</f>
        <v>0</v>
      </c>
      <c r="FC277" s="119">
        <f ca="1">IF($K277&lt;&gt;1,IF(ISNUMBER(INDEX(Import.PLE,$K277,FC$16)),IF(INDEX(Import.PLE,$K277,FC$16)&lt;=mediçao,DC277,0),0),PLE!$AA$28*DC277)</f>
        <v>0</v>
      </c>
      <c r="FD277" s="119">
        <f ca="1">IF($K277&lt;&gt;1,IF(ISNUMBER(INDEX(Import.PLE,$K277,FD$16)),IF(INDEX(Import.PLE,$K277,FD$16)&lt;=mediçao,DD277,0),0),PLE!$AA$28*DD277)</f>
        <v>0</v>
      </c>
      <c r="FE277" s="119">
        <f ca="1">IF($K277&lt;&gt;1,IF(ISNUMBER(INDEX(Import.PLE,$K277,FE$16)),IF(INDEX(Import.PLE,$K277,FE$16)&lt;=mediçao,DE277,0),0),PLE!$AA$28*DE277)</f>
        <v>0</v>
      </c>
      <c r="FF277" s="119">
        <f ca="1">IF($K277&lt;&gt;1,IF(ISNUMBER(INDEX(Import.PLE,$K277,FF$16)),IF(INDEX(Import.PLE,$K277,FF$16)&lt;=mediçao,DF277,0),0),PLE!$AA$28*DF277)</f>
        <v>0</v>
      </c>
      <c r="FG277" s="119">
        <f ca="1">IF($K277&lt;&gt;1,IF(ISNUMBER(INDEX(Import.PLE,$K277,FG$16)),IF(INDEX(Import.PLE,$K277,FG$16)&lt;=mediçao,DG277,0),0),PLE!$AA$28*DG277)</f>
        <v>0</v>
      </c>
      <c r="FH277" s="119">
        <f ca="1">IF($K277&lt;&gt;1,IF(ISNUMBER(INDEX(Import.PLE,$K277,FH$16)),IF(INDEX(Import.PLE,$K277,FH$16)&lt;=mediçao,DH277,0),0),PLE!$AA$28*DH277)</f>
        <v>0</v>
      </c>
      <c r="FI277" s="119">
        <f ca="1">IF($K277&lt;&gt;1,IF(ISNUMBER(INDEX(Import.PLE,$K277,FI$16)),IF(INDEX(Import.PLE,$K277,FI$16)&lt;=mediçao,DI277,0),0),PLE!$AA$28*DI277)</f>
        <v>0</v>
      </c>
      <c r="FJ277" s="119">
        <f ca="1">IF($K277&lt;&gt;1,IF(ISNUMBER(INDEX(Import.PLE,$K277,FJ$16)),IF(INDEX(Import.PLE,$K277,FJ$16)&lt;=mediçao,DJ277,0),0),PLE!$AA$28*DJ277)</f>
        <v>0</v>
      </c>
    </row>
    <row r="278" spans="2:166" s="88" customFormat="1" ht="10.5" x14ac:dyDescent="0.35">
      <c r="B278" s="118">
        <f t="shared" ca="1" si="3"/>
        <v>261</v>
      </c>
      <c r="C278" s="83" t="str">
        <f t="shared" si="62"/>
        <v>Nível</v>
      </c>
      <c r="D278" s="138" t="s">
        <v>659</v>
      </c>
      <c r="E278" s="139" t="s">
        <v>660</v>
      </c>
      <c r="F278" s="137"/>
      <c r="G278" s="174" t="str">
        <f t="shared" si="117"/>
        <v/>
      </c>
      <c r="H278" s="175" t="str">
        <f t="shared" si="64"/>
        <v/>
      </c>
      <c r="I278" s="176">
        <v>27334.25</v>
      </c>
      <c r="J278" s="86"/>
      <c r="K278" s="168" t="str">
        <f>deactivatedados.form1</f>
        <v/>
      </c>
      <c r="L278" s="167"/>
      <c r="M278" s="87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  <c r="AB278" s="181"/>
      <c r="AC278" s="181"/>
      <c r="AD278" s="181"/>
      <c r="AE278" s="181"/>
      <c r="AF278" s="181"/>
      <c r="AG278" s="181"/>
      <c r="AH278" s="181"/>
      <c r="AI278" s="181"/>
      <c r="AJ278" s="181"/>
      <c r="AK278" s="181"/>
      <c r="AL278" s="181"/>
      <c r="AM278" s="181"/>
      <c r="AN278" s="181"/>
      <c r="AO278" s="181"/>
      <c r="AP278" s="181"/>
      <c r="AQ278" s="181"/>
      <c r="AR278" s="181"/>
      <c r="AS278" s="181"/>
      <c r="AT278" s="181"/>
      <c r="AU278" s="181"/>
      <c r="AV278" s="181"/>
      <c r="AW278" s="181"/>
      <c r="AX278" s="181"/>
      <c r="AY278" s="181"/>
      <c r="AZ278" s="181"/>
      <c r="BA278" s="181"/>
      <c r="BB278" s="181"/>
      <c r="BC278" s="181"/>
      <c r="BD278" s="181"/>
      <c r="BE278" s="181"/>
      <c r="BF278" s="181"/>
      <c r="BG278" s="181"/>
      <c r="BH278" s="181"/>
      <c r="BI278" s="181"/>
      <c r="BJ278" s="181"/>
      <c r="BK278" s="181"/>
      <c r="BM278" s="119">
        <f t="shared" si="65"/>
        <v>0</v>
      </c>
      <c r="BN278" s="119">
        <f t="shared" si="66"/>
        <v>0</v>
      </c>
      <c r="BO278" s="119">
        <f t="shared" si="67"/>
        <v>0</v>
      </c>
      <c r="BP278" s="119">
        <f t="shared" si="68"/>
        <v>0</v>
      </c>
      <c r="BQ278" s="119">
        <f t="shared" si="69"/>
        <v>0</v>
      </c>
      <c r="BR278" s="119">
        <f t="shared" si="70"/>
        <v>0</v>
      </c>
      <c r="BS278" s="119">
        <f t="shared" si="71"/>
        <v>0</v>
      </c>
      <c r="BT278" s="119">
        <f t="shared" si="72"/>
        <v>0</v>
      </c>
      <c r="BU278" s="119">
        <f t="shared" si="73"/>
        <v>0</v>
      </c>
      <c r="BV278" s="119">
        <f t="shared" si="74"/>
        <v>0</v>
      </c>
      <c r="BW278" s="119">
        <f t="shared" si="75"/>
        <v>0</v>
      </c>
      <c r="BX278" s="119">
        <f t="shared" si="76"/>
        <v>0</v>
      </c>
      <c r="BY278" s="119">
        <f t="shared" si="77"/>
        <v>0</v>
      </c>
      <c r="BZ278" s="119">
        <f t="shared" si="78"/>
        <v>0</v>
      </c>
      <c r="CA278" s="119">
        <f t="shared" si="79"/>
        <v>0</v>
      </c>
      <c r="CB278" s="119">
        <f t="shared" si="80"/>
        <v>0</v>
      </c>
      <c r="CC278" s="119">
        <f t="shared" si="81"/>
        <v>0</v>
      </c>
      <c r="CD278" s="119">
        <f t="shared" si="82"/>
        <v>0</v>
      </c>
      <c r="CE278" s="119">
        <f t="shared" si="83"/>
        <v>0</v>
      </c>
      <c r="CF278" s="119">
        <f t="shared" si="84"/>
        <v>0</v>
      </c>
      <c r="CG278" s="119">
        <f t="shared" si="85"/>
        <v>0</v>
      </c>
      <c r="CH278" s="119">
        <f t="shared" si="86"/>
        <v>0</v>
      </c>
      <c r="CI278" s="119">
        <f t="shared" si="87"/>
        <v>0</v>
      </c>
      <c r="CJ278" s="119">
        <f t="shared" si="88"/>
        <v>0</v>
      </c>
      <c r="CK278" s="119">
        <f t="shared" si="89"/>
        <v>0</v>
      </c>
      <c r="CL278" s="119">
        <f t="shared" si="90"/>
        <v>0</v>
      </c>
      <c r="CM278" s="119">
        <f t="shared" si="91"/>
        <v>0</v>
      </c>
      <c r="CN278" s="119">
        <f t="shared" si="92"/>
        <v>0</v>
      </c>
      <c r="CO278" s="119">
        <f t="shared" si="93"/>
        <v>0</v>
      </c>
      <c r="CP278" s="119">
        <f t="shared" si="94"/>
        <v>0</v>
      </c>
      <c r="CQ278" s="119">
        <f t="shared" si="95"/>
        <v>0</v>
      </c>
      <c r="CR278" s="119">
        <f t="shared" si="96"/>
        <v>0</v>
      </c>
      <c r="CS278" s="119">
        <f t="shared" si="97"/>
        <v>0</v>
      </c>
      <c r="CT278" s="119">
        <f t="shared" si="98"/>
        <v>0</v>
      </c>
      <c r="CU278" s="119">
        <f t="shared" si="99"/>
        <v>0</v>
      </c>
      <c r="CV278" s="119">
        <f t="shared" si="100"/>
        <v>0</v>
      </c>
      <c r="CW278" s="119">
        <f t="shared" si="101"/>
        <v>0</v>
      </c>
      <c r="CX278" s="119">
        <f t="shared" si="102"/>
        <v>0</v>
      </c>
      <c r="CY278" s="119">
        <f t="shared" si="103"/>
        <v>0</v>
      </c>
      <c r="CZ278" s="119">
        <f t="shared" si="104"/>
        <v>0</v>
      </c>
      <c r="DA278" s="119">
        <f t="shared" si="105"/>
        <v>0</v>
      </c>
      <c r="DB278" s="119">
        <f t="shared" si="106"/>
        <v>0</v>
      </c>
      <c r="DC278" s="119">
        <f t="shared" si="107"/>
        <v>0</v>
      </c>
      <c r="DD278" s="119">
        <f t="shared" si="108"/>
        <v>0</v>
      </c>
      <c r="DE278" s="119">
        <f t="shared" si="109"/>
        <v>0</v>
      </c>
      <c r="DF278" s="119">
        <f t="shared" si="110"/>
        <v>0</v>
      </c>
      <c r="DG278" s="119">
        <f t="shared" si="111"/>
        <v>0</v>
      </c>
      <c r="DH278" s="119">
        <f t="shared" si="112"/>
        <v>0</v>
      </c>
      <c r="DI278" s="119">
        <f t="shared" si="113"/>
        <v>0</v>
      </c>
      <c r="DJ278" s="119">
        <f t="shared" si="114"/>
        <v>0</v>
      </c>
      <c r="DK278" s="126" t="str">
        <f t="shared" si="115"/>
        <v>4</v>
      </c>
      <c r="DL278" s="126">
        <f t="shared" ca="1" si="116"/>
        <v>0</v>
      </c>
      <c r="DM278" s="119">
        <f ca="1">IF($K278&lt;&gt;1,IF(ISNUMBER(INDEX(Import.PLE,$K278,DM$16)),IF(INDEX(Import.PLE,$K278,DM$16)&lt;=mediçao,BM278,0),0),PLE!$AA$28*BM278)</f>
        <v>0</v>
      </c>
      <c r="DN278" s="119">
        <f ca="1">IF($K278&lt;&gt;1,IF(ISNUMBER(INDEX(Import.PLE,$K278,DN$16)),IF(INDEX(Import.PLE,$K278,DN$16)&lt;=mediçao,BN278,0),0),PLE!$AA$28*BN278)</f>
        <v>0</v>
      </c>
      <c r="DO278" s="119">
        <f ca="1">IF($K278&lt;&gt;1,IF(ISNUMBER(INDEX(Import.PLE,$K278,DO$16)),IF(INDEX(Import.PLE,$K278,DO$16)&lt;=mediçao,BO278,0),0),PLE!$AA$28*BO278)</f>
        <v>0</v>
      </c>
      <c r="DP278" s="119">
        <f ca="1">IF($K278&lt;&gt;1,IF(ISNUMBER(INDEX(Import.PLE,$K278,DP$16)),IF(INDEX(Import.PLE,$K278,DP$16)&lt;=mediçao,BP278,0),0),PLE!$AA$28*BP278)</f>
        <v>0</v>
      </c>
      <c r="DQ278" s="119">
        <f ca="1">IF($K278&lt;&gt;1,IF(ISNUMBER(INDEX(Import.PLE,$K278,DQ$16)),IF(INDEX(Import.PLE,$K278,DQ$16)&lt;=mediçao,BQ278,0),0),PLE!$AA$28*BQ278)</f>
        <v>0</v>
      </c>
      <c r="DR278" s="119">
        <f ca="1">IF($K278&lt;&gt;1,IF(ISNUMBER(INDEX(Import.PLE,$K278,DR$16)),IF(INDEX(Import.PLE,$K278,DR$16)&lt;=mediçao,BR278,0),0),PLE!$AA$28*BR278)</f>
        <v>0</v>
      </c>
      <c r="DS278" s="119">
        <f ca="1">IF($K278&lt;&gt;1,IF(ISNUMBER(INDEX(Import.PLE,$K278,DS$16)),IF(INDEX(Import.PLE,$K278,DS$16)&lt;=mediçao,BS278,0),0),PLE!$AA$28*BS278)</f>
        <v>0</v>
      </c>
      <c r="DT278" s="119">
        <f ca="1">IF($K278&lt;&gt;1,IF(ISNUMBER(INDEX(Import.PLE,$K278,DT$16)),IF(INDEX(Import.PLE,$K278,DT$16)&lt;=mediçao,BT278,0),0),PLE!$AA$28*BT278)</f>
        <v>0</v>
      </c>
      <c r="DU278" s="119">
        <f ca="1">IF($K278&lt;&gt;1,IF(ISNUMBER(INDEX(Import.PLE,$K278,DU$16)),IF(INDEX(Import.PLE,$K278,DU$16)&lt;=mediçao,BU278,0),0),PLE!$AA$28*BU278)</f>
        <v>0</v>
      </c>
      <c r="DV278" s="119">
        <f ca="1">IF($K278&lt;&gt;1,IF(ISNUMBER(INDEX(Import.PLE,$K278,DV$16)),IF(INDEX(Import.PLE,$K278,DV$16)&lt;=mediçao,BV278,0),0),PLE!$AA$28*BV278)</f>
        <v>0</v>
      </c>
      <c r="DW278" s="119">
        <f ca="1">IF($K278&lt;&gt;1,IF(ISNUMBER(INDEX(Import.PLE,$K278,DW$16)),IF(INDEX(Import.PLE,$K278,DW$16)&lt;=mediçao,BW278,0),0),PLE!$AA$28*BW278)</f>
        <v>0</v>
      </c>
      <c r="DX278" s="119">
        <f ca="1">IF($K278&lt;&gt;1,IF(ISNUMBER(INDEX(Import.PLE,$K278,DX$16)),IF(INDEX(Import.PLE,$K278,DX$16)&lt;=mediçao,BX278,0),0),PLE!$AA$28*BX278)</f>
        <v>0</v>
      </c>
      <c r="DY278" s="119">
        <f ca="1">IF($K278&lt;&gt;1,IF(ISNUMBER(INDEX(Import.PLE,$K278,DY$16)),IF(INDEX(Import.PLE,$K278,DY$16)&lt;=mediçao,BY278,0),0),PLE!$AA$28*BY278)</f>
        <v>0</v>
      </c>
      <c r="DZ278" s="119">
        <f ca="1">IF($K278&lt;&gt;1,IF(ISNUMBER(INDEX(Import.PLE,$K278,DZ$16)),IF(INDEX(Import.PLE,$K278,DZ$16)&lt;=mediçao,BZ278,0),0),PLE!$AA$28*BZ278)</f>
        <v>0</v>
      </c>
      <c r="EA278" s="119">
        <f ca="1">IF($K278&lt;&gt;1,IF(ISNUMBER(INDEX(Import.PLE,$K278,EA$16)),IF(INDEX(Import.PLE,$K278,EA$16)&lt;=mediçao,CA278,0),0),PLE!$AA$28*CA278)</f>
        <v>0</v>
      </c>
      <c r="EB278" s="119">
        <f ca="1">IF($K278&lt;&gt;1,IF(ISNUMBER(INDEX(Import.PLE,$K278,EB$16)),IF(INDEX(Import.PLE,$K278,EB$16)&lt;=mediçao,CB278,0),0),PLE!$AA$28*CB278)</f>
        <v>0</v>
      </c>
      <c r="EC278" s="119">
        <f ca="1">IF($K278&lt;&gt;1,IF(ISNUMBER(INDEX(Import.PLE,$K278,EC$16)),IF(INDEX(Import.PLE,$K278,EC$16)&lt;=mediçao,CC278,0),0),PLE!$AA$28*CC278)</f>
        <v>0</v>
      </c>
      <c r="ED278" s="119">
        <f ca="1">IF($K278&lt;&gt;1,IF(ISNUMBER(INDEX(Import.PLE,$K278,ED$16)),IF(INDEX(Import.PLE,$K278,ED$16)&lt;=mediçao,CD278,0),0),PLE!$AA$28*CD278)</f>
        <v>0</v>
      </c>
      <c r="EE278" s="119">
        <f ca="1">IF($K278&lt;&gt;1,IF(ISNUMBER(INDEX(Import.PLE,$K278,EE$16)),IF(INDEX(Import.PLE,$K278,EE$16)&lt;=mediçao,CE278,0),0),PLE!$AA$28*CE278)</f>
        <v>0</v>
      </c>
      <c r="EF278" s="119">
        <f ca="1">IF($K278&lt;&gt;1,IF(ISNUMBER(INDEX(Import.PLE,$K278,EF$16)),IF(INDEX(Import.PLE,$K278,EF$16)&lt;=mediçao,CF278,0),0),PLE!$AA$28*CF278)</f>
        <v>0</v>
      </c>
      <c r="EG278" s="119">
        <f ca="1">IF($K278&lt;&gt;1,IF(ISNUMBER(INDEX(Import.PLE,$K278,EG$16)),IF(INDEX(Import.PLE,$K278,EG$16)&lt;=mediçao,CG278,0),0),PLE!$AA$28*CG278)</f>
        <v>0</v>
      </c>
      <c r="EH278" s="119">
        <f ca="1">IF($K278&lt;&gt;1,IF(ISNUMBER(INDEX(Import.PLE,$K278,EH$16)),IF(INDEX(Import.PLE,$K278,EH$16)&lt;=mediçao,CH278,0),0),PLE!$AA$28*CH278)</f>
        <v>0</v>
      </c>
      <c r="EI278" s="119">
        <f ca="1">IF($K278&lt;&gt;1,IF(ISNUMBER(INDEX(Import.PLE,$K278,EI$16)),IF(INDEX(Import.PLE,$K278,EI$16)&lt;=mediçao,CI278,0),0),PLE!$AA$28*CI278)</f>
        <v>0</v>
      </c>
      <c r="EJ278" s="119">
        <f ca="1">IF($K278&lt;&gt;1,IF(ISNUMBER(INDEX(Import.PLE,$K278,EJ$16)),IF(INDEX(Import.PLE,$K278,EJ$16)&lt;=mediçao,CJ278,0),0),PLE!$AA$28*CJ278)</f>
        <v>0</v>
      </c>
      <c r="EK278" s="119">
        <f ca="1">IF($K278&lt;&gt;1,IF(ISNUMBER(INDEX(Import.PLE,$K278,EK$16)),IF(INDEX(Import.PLE,$K278,EK$16)&lt;=mediçao,CK278,0),0),PLE!$AA$28*CK278)</f>
        <v>0</v>
      </c>
      <c r="EL278" s="119">
        <f ca="1">IF($K278&lt;&gt;1,IF(ISNUMBER(INDEX(Import.PLE,$K278,EL$16)),IF(INDEX(Import.PLE,$K278,EL$16)&lt;=mediçao,CL278,0),0),PLE!$AA$28*CL278)</f>
        <v>0</v>
      </c>
      <c r="EM278" s="119">
        <f ca="1">IF($K278&lt;&gt;1,IF(ISNUMBER(INDEX(Import.PLE,$K278,EM$16)),IF(INDEX(Import.PLE,$K278,EM$16)&lt;=mediçao,CM278,0),0),PLE!$AA$28*CM278)</f>
        <v>0</v>
      </c>
      <c r="EN278" s="119">
        <f ca="1">IF($K278&lt;&gt;1,IF(ISNUMBER(INDEX(Import.PLE,$K278,EN$16)),IF(INDEX(Import.PLE,$K278,EN$16)&lt;=mediçao,CN278,0),0),PLE!$AA$28*CN278)</f>
        <v>0</v>
      </c>
      <c r="EO278" s="119">
        <f ca="1">IF($K278&lt;&gt;1,IF(ISNUMBER(INDEX(Import.PLE,$K278,EO$16)),IF(INDEX(Import.PLE,$K278,EO$16)&lt;=mediçao,CO278,0),0),PLE!$AA$28*CO278)</f>
        <v>0</v>
      </c>
      <c r="EP278" s="119">
        <f ca="1">IF($K278&lt;&gt;1,IF(ISNUMBER(INDEX(Import.PLE,$K278,EP$16)),IF(INDEX(Import.PLE,$K278,EP$16)&lt;=mediçao,CP278,0),0),PLE!$AA$28*CP278)</f>
        <v>0</v>
      </c>
      <c r="EQ278" s="119">
        <f ca="1">IF($K278&lt;&gt;1,IF(ISNUMBER(INDEX(Import.PLE,$K278,EQ$16)),IF(INDEX(Import.PLE,$K278,EQ$16)&lt;=mediçao,CQ278,0),0),PLE!$AA$28*CQ278)</f>
        <v>0</v>
      </c>
      <c r="ER278" s="119">
        <f ca="1">IF($K278&lt;&gt;1,IF(ISNUMBER(INDEX(Import.PLE,$K278,ER$16)),IF(INDEX(Import.PLE,$K278,ER$16)&lt;=mediçao,CR278,0),0),PLE!$AA$28*CR278)</f>
        <v>0</v>
      </c>
      <c r="ES278" s="119">
        <f ca="1">IF($K278&lt;&gt;1,IF(ISNUMBER(INDEX(Import.PLE,$K278,ES$16)),IF(INDEX(Import.PLE,$K278,ES$16)&lt;=mediçao,CS278,0),0),PLE!$AA$28*CS278)</f>
        <v>0</v>
      </c>
      <c r="ET278" s="119">
        <f ca="1">IF($K278&lt;&gt;1,IF(ISNUMBER(INDEX(Import.PLE,$K278,ET$16)),IF(INDEX(Import.PLE,$K278,ET$16)&lt;=mediçao,CT278,0),0),PLE!$AA$28*CT278)</f>
        <v>0</v>
      </c>
      <c r="EU278" s="119">
        <f ca="1">IF($K278&lt;&gt;1,IF(ISNUMBER(INDEX(Import.PLE,$K278,EU$16)),IF(INDEX(Import.PLE,$K278,EU$16)&lt;=mediçao,CU278,0),0),PLE!$AA$28*CU278)</f>
        <v>0</v>
      </c>
      <c r="EV278" s="119">
        <f ca="1">IF($K278&lt;&gt;1,IF(ISNUMBER(INDEX(Import.PLE,$K278,EV$16)),IF(INDEX(Import.PLE,$K278,EV$16)&lt;=mediçao,CV278,0),0),PLE!$AA$28*CV278)</f>
        <v>0</v>
      </c>
      <c r="EW278" s="119">
        <f ca="1">IF($K278&lt;&gt;1,IF(ISNUMBER(INDEX(Import.PLE,$K278,EW$16)),IF(INDEX(Import.PLE,$K278,EW$16)&lt;=mediçao,CW278,0),0),PLE!$AA$28*CW278)</f>
        <v>0</v>
      </c>
      <c r="EX278" s="119">
        <f ca="1">IF($K278&lt;&gt;1,IF(ISNUMBER(INDEX(Import.PLE,$K278,EX$16)),IF(INDEX(Import.PLE,$K278,EX$16)&lt;=mediçao,CX278,0),0),PLE!$AA$28*CX278)</f>
        <v>0</v>
      </c>
      <c r="EY278" s="119">
        <f ca="1">IF($K278&lt;&gt;1,IF(ISNUMBER(INDEX(Import.PLE,$K278,EY$16)),IF(INDEX(Import.PLE,$K278,EY$16)&lt;=mediçao,CY278,0),0),PLE!$AA$28*CY278)</f>
        <v>0</v>
      </c>
      <c r="EZ278" s="119">
        <f ca="1">IF($K278&lt;&gt;1,IF(ISNUMBER(INDEX(Import.PLE,$K278,EZ$16)),IF(INDEX(Import.PLE,$K278,EZ$16)&lt;=mediçao,CZ278,0),0),PLE!$AA$28*CZ278)</f>
        <v>0</v>
      </c>
      <c r="FA278" s="119">
        <f ca="1">IF($K278&lt;&gt;1,IF(ISNUMBER(INDEX(Import.PLE,$K278,FA$16)),IF(INDEX(Import.PLE,$K278,FA$16)&lt;=mediçao,DA278,0),0),PLE!$AA$28*DA278)</f>
        <v>0</v>
      </c>
      <c r="FB278" s="119">
        <f ca="1">IF($K278&lt;&gt;1,IF(ISNUMBER(INDEX(Import.PLE,$K278,FB$16)),IF(INDEX(Import.PLE,$K278,FB$16)&lt;=mediçao,DB278,0),0),PLE!$AA$28*DB278)</f>
        <v>0</v>
      </c>
      <c r="FC278" s="119">
        <f ca="1">IF($K278&lt;&gt;1,IF(ISNUMBER(INDEX(Import.PLE,$K278,FC$16)),IF(INDEX(Import.PLE,$K278,FC$16)&lt;=mediçao,DC278,0),0),PLE!$AA$28*DC278)</f>
        <v>0</v>
      </c>
      <c r="FD278" s="119">
        <f ca="1">IF($K278&lt;&gt;1,IF(ISNUMBER(INDEX(Import.PLE,$K278,FD$16)),IF(INDEX(Import.PLE,$K278,FD$16)&lt;=mediçao,DD278,0),0),PLE!$AA$28*DD278)</f>
        <v>0</v>
      </c>
      <c r="FE278" s="119">
        <f ca="1">IF($K278&lt;&gt;1,IF(ISNUMBER(INDEX(Import.PLE,$K278,FE$16)),IF(INDEX(Import.PLE,$K278,FE$16)&lt;=mediçao,DE278,0),0),PLE!$AA$28*DE278)</f>
        <v>0</v>
      </c>
      <c r="FF278" s="119">
        <f ca="1">IF($K278&lt;&gt;1,IF(ISNUMBER(INDEX(Import.PLE,$K278,FF$16)),IF(INDEX(Import.PLE,$K278,FF$16)&lt;=mediçao,DF278,0),0),PLE!$AA$28*DF278)</f>
        <v>0</v>
      </c>
      <c r="FG278" s="119">
        <f ca="1">IF($K278&lt;&gt;1,IF(ISNUMBER(INDEX(Import.PLE,$K278,FG$16)),IF(INDEX(Import.PLE,$K278,FG$16)&lt;=mediçao,DG278,0),0),PLE!$AA$28*DG278)</f>
        <v>0</v>
      </c>
      <c r="FH278" s="119">
        <f ca="1">IF($K278&lt;&gt;1,IF(ISNUMBER(INDEX(Import.PLE,$K278,FH$16)),IF(INDEX(Import.PLE,$K278,FH$16)&lt;=mediçao,DH278,0),0),PLE!$AA$28*DH278)</f>
        <v>0</v>
      </c>
      <c r="FI278" s="119">
        <f ca="1">IF($K278&lt;&gt;1,IF(ISNUMBER(INDEX(Import.PLE,$K278,FI$16)),IF(INDEX(Import.PLE,$K278,FI$16)&lt;=mediçao,DI278,0),0),PLE!$AA$28*DI278)</f>
        <v>0</v>
      </c>
      <c r="FJ278" s="119">
        <f ca="1">IF($K278&lt;&gt;1,IF(ISNUMBER(INDEX(Import.PLE,$K278,FJ$16)),IF(INDEX(Import.PLE,$K278,FJ$16)&lt;=mediçao,DJ278,0),0),PLE!$AA$28*DJ278)</f>
        <v>0</v>
      </c>
    </row>
    <row r="279" spans="2:166" s="88" customFormat="1" ht="10.5" x14ac:dyDescent="0.35">
      <c r="B279" s="118">
        <f t="shared" ca="1" si="3"/>
        <v>262</v>
      </c>
      <c r="C279" s="83" t="str">
        <f t="shared" si="62"/>
        <v>Nível</v>
      </c>
      <c r="D279" s="138" t="s">
        <v>661</v>
      </c>
      <c r="E279" s="139" t="s">
        <v>662</v>
      </c>
      <c r="F279" s="137"/>
      <c r="G279" s="174" t="str">
        <f t="shared" si="117"/>
        <v/>
      </c>
      <c r="H279" s="175" t="str">
        <f t="shared" si="64"/>
        <v/>
      </c>
      <c r="I279" s="176">
        <v>2626.59</v>
      </c>
      <c r="J279" s="86"/>
      <c r="K279" s="168" t="str">
        <f>deactivatedados.form1</f>
        <v/>
      </c>
      <c r="L279" s="167"/>
      <c r="M279" s="87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  <c r="AA279" s="181"/>
      <c r="AB279" s="181"/>
      <c r="AC279" s="181"/>
      <c r="AD279" s="181"/>
      <c r="AE279" s="181"/>
      <c r="AF279" s="181"/>
      <c r="AG279" s="181"/>
      <c r="AH279" s="181"/>
      <c r="AI279" s="181"/>
      <c r="AJ279" s="181"/>
      <c r="AK279" s="181"/>
      <c r="AL279" s="181"/>
      <c r="AM279" s="181"/>
      <c r="AN279" s="181"/>
      <c r="AO279" s="181"/>
      <c r="AP279" s="181"/>
      <c r="AQ279" s="181"/>
      <c r="AR279" s="181"/>
      <c r="AS279" s="181"/>
      <c r="AT279" s="181"/>
      <c r="AU279" s="181"/>
      <c r="AV279" s="181"/>
      <c r="AW279" s="181"/>
      <c r="AX279" s="181"/>
      <c r="AY279" s="181"/>
      <c r="AZ279" s="181"/>
      <c r="BA279" s="181"/>
      <c r="BB279" s="181"/>
      <c r="BC279" s="181"/>
      <c r="BD279" s="181"/>
      <c r="BE279" s="181"/>
      <c r="BF279" s="181"/>
      <c r="BG279" s="181"/>
      <c r="BH279" s="181"/>
      <c r="BI279" s="181"/>
      <c r="BJ279" s="181"/>
      <c r="BK279" s="181"/>
      <c r="BM279" s="119">
        <f t="shared" si="65"/>
        <v>0</v>
      </c>
      <c r="BN279" s="119">
        <f t="shared" si="66"/>
        <v>0</v>
      </c>
      <c r="BO279" s="119">
        <f t="shared" si="67"/>
        <v>0</v>
      </c>
      <c r="BP279" s="119">
        <f t="shared" si="68"/>
        <v>0</v>
      </c>
      <c r="BQ279" s="119">
        <f t="shared" si="69"/>
        <v>0</v>
      </c>
      <c r="BR279" s="119">
        <f t="shared" si="70"/>
        <v>0</v>
      </c>
      <c r="BS279" s="119">
        <f t="shared" si="71"/>
        <v>0</v>
      </c>
      <c r="BT279" s="119">
        <f t="shared" si="72"/>
        <v>0</v>
      </c>
      <c r="BU279" s="119">
        <f t="shared" si="73"/>
        <v>0</v>
      </c>
      <c r="BV279" s="119">
        <f t="shared" si="74"/>
        <v>0</v>
      </c>
      <c r="BW279" s="119">
        <f t="shared" si="75"/>
        <v>0</v>
      </c>
      <c r="BX279" s="119">
        <f t="shared" si="76"/>
        <v>0</v>
      </c>
      <c r="BY279" s="119">
        <f t="shared" si="77"/>
        <v>0</v>
      </c>
      <c r="BZ279" s="119">
        <f t="shared" si="78"/>
        <v>0</v>
      </c>
      <c r="CA279" s="119">
        <f t="shared" si="79"/>
        <v>0</v>
      </c>
      <c r="CB279" s="119">
        <f t="shared" si="80"/>
        <v>0</v>
      </c>
      <c r="CC279" s="119">
        <f t="shared" si="81"/>
        <v>0</v>
      </c>
      <c r="CD279" s="119">
        <f t="shared" si="82"/>
        <v>0</v>
      </c>
      <c r="CE279" s="119">
        <f t="shared" si="83"/>
        <v>0</v>
      </c>
      <c r="CF279" s="119">
        <f t="shared" si="84"/>
        <v>0</v>
      </c>
      <c r="CG279" s="119">
        <f t="shared" si="85"/>
        <v>0</v>
      </c>
      <c r="CH279" s="119">
        <f t="shared" si="86"/>
        <v>0</v>
      </c>
      <c r="CI279" s="119">
        <f t="shared" si="87"/>
        <v>0</v>
      </c>
      <c r="CJ279" s="119">
        <f t="shared" si="88"/>
        <v>0</v>
      </c>
      <c r="CK279" s="119">
        <f t="shared" si="89"/>
        <v>0</v>
      </c>
      <c r="CL279" s="119">
        <f t="shared" si="90"/>
        <v>0</v>
      </c>
      <c r="CM279" s="119">
        <f t="shared" si="91"/>
        <v>0</v>
      </c>
      <c r="CN279" s="119">
        <f t="shared" si="92"/>
        <v>0</v>
      </c>
      <c r="CO279" s="119">
        <f t="shared" si="93"/>
        <v>0</v>
      </c>
      <c r="CP279" s="119">
        <f t="shared" si="94"/>
        <v>0</v>
      </c>
      <c r="CQ279" s="119">
        <f t="shared" si="95"/>
        <v>0</v>
      </c>
      <c r="CR279" s="119">
        <f t="shared" si="96"/>
        <v>0</v>
      </c>
      <c r="CS279" s="119">
        <f t="shared" si="97"/>
        <v>0</v>
      </c>
      <c r="CT279" s="119">
        <f t="shared" si="98"/>
        <v>0</v>
      </c>
      <c r="CU279" s="119">
        <f t="shared" si="99"/>
        <v>0</v>
      </c>
      <c r="CV279" s="119">
        <f t="shared" si="100"/>
        <v>0</v>
      </c>
      <c r="CW279" s="119">
        <f t="shared" si="101"/>
        <v>0</v>
      </c>
      <c r="CX279" s="119">
        <f t="shared" si="102"/>
        <v>0</v>
      </c>
      <c r="CY279" s="119">
        <f t="shared" si="103"/>
        <v>0</v>
      </c>
      <c r="CZ279" s="119">
        <f t="shared" si="104"/>
        <v>0</v>
      </c>
      <c r="DA279" s="119">
        <f t="shared" si="105"/>
        <v>0</v>
      </c>
      <c r="DB279" s="119">
        <f t="shared" si="106"/>
        <v>0</v>
      </c>
      <c r="DC279" s="119">
        <f t="shared" si="107"/>
        <v>0</v>
      </c>
      <c r="DD279" s="119">
        <f t="shared" si="108"/>
        <v>0</v>
      </c>
      <c r="DE279" s="119">
        <f t="shared" si="109"/>
        <v>0</v>
      </c>
      <c r="DF279" s="119">
        <f t="shared" si="110"/>
        <v>0</v>
      </c>
      <c r="DG279" s="119">
        <f t="shared" si="111"/>
        <v>0</v>
      </c>
      <c r="DH279" s="119">
        <f t="shared" si="112"/>
        <v>0</v>
      </c>
      <c r="DI279" s="119">
        <f t="shared" si="113"/>
        <v>0</v>
      </c>
      <c r="DJ279" s="119">
        <f t="shared" si="114"/>
        <v>0</v>
      </c>
      <c r="DK279" s="126" t="str">
        <f t="shared" si="115"/>
        <v>4</v>
      </c>
      <c r="DL279" s="126">
        <f t="shared" ca="1" si="116"/>
        <v>0</v>
      </c>
      <c r="DM279" s="119">
        <f ca="1">IF($K279&lt;&gt;1,IF(ISNUMBER(INDEX(Import.PLE,$K279,DM$16)),IF(INDEX(Import.PLE,$K279,DM$16)&lt;=mediçao,BM279,0),0),PLE!$AA$28*BM279)</f>
        <v>0</v>
      </c>
      <c r="DN279" s="119">
        <f ca="1">IF($K279&lt;&gt;1,IF(ISNUMBER(INDEX(Import.PLE,$K279,DN$16)),IF(INDEX(Import.PLE,$K279,DN$16)&lt;=mediçao,BN279,0),0),PLE!$AA$28*BN279)</f>
        <v>0</v>
      </c>
      <c r="DO279" s="119">
        <f ca="1">IF($K279&lt;&gt;1,IF(ISNUMBER(INDEX(Import.PLE,$K279,DO$16)),IF(INDEX(Import.PLE,$K279,DO$16)&lt;=mediçao,BO279,0),0),PLE!$AA$28*BO279)</f>
        <v>0</v>
      </c>
      <c r="DP279" s="119">
        <f ca="1">IF($K279&lt;&gt;1,IF(ISNUMBER(INDEX(Import.PLE,$K279,DP$16)),IF(INDEX(Import.PLE,$K279,DP$16)&lt;=mediçao,BP279,0),0),PLE!$AA$28*BP279)</f>
        <v>0</v>
      </c>
      <c r="DQ279" s="119">
        <f ca="1">IF($K279&lt;&gt;1,IF(ISNUMBER(INDEX(Import.PLE,$K279,DQ$16)),IF(INDEX(Import.PLE,$K279,DQ$16)&lt;=mediçao,BQ279,0),0),PLE!$AA$28*BQ279)</f>
        <v>0</v>
      </c>
      <c r="DR279" s="119">
        <f ca="1">IF($K279&lt;&gt;1,IF(ISNUMBER(INDEX(Import.PLE,$K279,DR$16)),IF(INDEX(Import.PLE,$K279,DR$16)&lt;=mediçao,BR279,0),0),PLE!$AA$28*BR279)</f>
        <v>0</v>
      </c>
      <c r="DS279" s="119">
        <f ca="1">IF($K279&lt;&gt;1,IF(ISNUMBER(INDEX(Import.PLE,$K279,DS$16)),IF(INDEX(Import.PLE,$K279,DS$16)&lt;=mediçao,BS279,0),0),PLE!$AA$28*BS279)</f>
        <v>0</v>
      </c>
      <c r="DT279" s="119">
        <f ca="1">IF($K279&lt;&gt;1,IF(ISNUMBER(INDEX(Import.PLE,$K279,DT$16)),IF(INDEX(Import.PLE,$K279,DT$16)&lt;=mediçao,BT279,0),0),PLE!$AA$28*BT279)</f>
        <v>0</v>
      </c>
      <c r="DU279" s="119">
        <f ca="1">IF($K279&lt;&gt;1,IF(ISNUMBER(INDEX(Import.PLE,$K279,DU$16)),IF(INDEX(Import.PLE,$K279,DU$16)&lt;=mediçao,BU279,0),0),PLE!$AA$28*BU279)</f>
        <v>0</v>
      </c>
      <c r="DV279" s="119">
        <f ca="1">IF($K279&lt;&gt;1,IF(ISNUMBER(INDEX(Import.PLE,$K279,DV$16)),IF(INDEX(Import.PLE,$K279,DV$16)&lt;=mediçao,BV279,0),0),PLE!$AA$28*BV279)</f>
        <v>0</v>
      </c>
      <c r="DW279" s="119">
        <f ca="1">IF($K279&lt;&gt;1,IF(ISNUMBER(INDEX(Import.PLE,$K279,DW$16)),IF(INDEX(Import.PLE,$K279,DW$16)&lt;=mediçao,BW279,0),0),PLE!$AA$28*BW279)</f>
        <v>0</v>
      </c>
      <c r="DX279" s="119">
        <f ca="1">IF($K279&lt;&gt;1,IF(ISNUMBER(INDEX(Import.PLE,$K279,DX$16)),IF(INDEX(Import.PLE,$K279,DX$16)&lt;=mediçao,BX279,0),0),PLE!$AA$28*BX279)</f>
        <v>0</v>
      </c>
      <c r="DY279" s="119">
        <f ca="1">IF($K279&lt;&gt;1,IF(ISNUMBER(INDEX(Import.PLE,$K279,DY$16)),IF(INDEX(Import.PLE,$K279,DY$16)&lt;=mediçao,BY279,0),0),PLE!$AA$28*BY279)</f>
        <v>0</v>
      </c>
      <c r="DZ279" s="119">
        <f ca="1">IF($K279&lt;&gt;1,IF(ISNUMBER(INDEX(Import.PLE,$K279,DZ$16)),IF(INDEX(Import.PLE,$K279,DZ$16)&lt;=mediçao,BZ279,0),0),PLE!$AA$28*BZ279)</f>
        <v>0</v>
      </c>
      <c r="EA279" s="119">
        <f ca="1">IF($K279&lt;&gt;1,IF(ISNUMBER(INDEX(Import.PLE,$K279,EA$16)),IF(INDEX(Import.PLE,$K279,EA$16)&lt;=mediçao,CA279,0),0),PLE!$AA$28*CA279)</f>
        <v>0</v>
      </c>
      <c r="EB279" s="119">
        <f ca="1">IF($K279&lt;&gt;1,IF(ISNUMBER(INDEX(Import.PLE,$K279,EB$16)),IF(INDEX(Import.PLE,$K279,EB$16)&lt;=mediçao,CB279,0),0),PLE!$AA$28*CB279)</f>
        <v>0</v>
      </c>
      <c r="EC279" s="119">
        <f ca="1">IF($K279&lt;&gt;1,IF(ISNUMBER(INDEX(Import.PLE,$K279,EC$16)),IF(INDEX(Import.PLE,$K279,EC$16)&lt;=mediçao,CC279,0),0),PLE!$AA$28*CC279)</f>
        <v>0</v>
      </c>
      <c r="ED279" s="119">
        <f ca="1">IF($K279&lt;&gt;1,IF(ISNUMBER(INDEX(Import.PLE,$K279,ED$16)),IF(INDEX(Import.PLE,$K279,ED$16)&lt;=mediçao,CD279,0),0),PLE!$AA$28*CD279)</f>
        <v>0</v>
      </c>
      <c r="EE279" s="119">
        <f ca="1">IF($K279&lt;&gt;1,IF(ISNUMBER(INDEX(Import.PLE,$K279,EE$16)),IF(INDEX(Import.PLE,$K279,EE$16)&lt;=mediçao,CE279,0),0),PLE!$AA$28*CE279)</f>
        <v>0</v>
      </c>
      <c r="EF279" s="119">
        <f ca="1">IF($K279&lt;&gt;1,IF(ISNUMBER(INDEX(Import.PLE,$K279,EF$16)),IF(INDEX(Import.PLE,$K279,EF$16)&lt;=mediçao,CF279,0),0),PLE!$AA$28*CF279)</f>
        <v>0</v>
      </c>
      <c r="EG279" s="119">
        <f ca="1">IF($K279&lt;&gt;1,IF(ISNUMBER(INDEX(Import.PLE,$K279,EG$16)),IF(INDEX(Import.PLE,$K279,EG$16)&lt;=mediçao,CG279,0),0),PLE!$AA$28*CG279)</f>
        <v>0</v>
      </c>
      <c r="EH279" s="119">
        <f ca="1">IF($K279&lt;&gt;1,IF(ISNUMBER(INDEX(Import.PLE,$K279,EH$16)),IF(INDEX(Import.PLE,$K279,EH$16)&lt;=mediçao,CH279,0),0),PLE!$AA$28*CH279)</f>
        <v>0</v>
      </c>
      <c r="EI279" s="119">
        <f ca="1">IF($K279&lt;&gt;1,IF(ISNUMBER(INDEX(Import.PLE,$K279,EI$16)),IF(INDEX(Import.PLE,$K279,EI$16)&lt;=mediçao,CI279,0),0),PLE!$AA$28*CI279)</f>
        <v>0</v>
      </c>
      <c r="EJ279" s="119">
        <f ca="1">IF($K279&lt;&gt;1,IF(ISNUMBER(INDEX(Import.PLE,$K279,EJ$16)),IF(INDEX(Import.PLE,$K279,EJ$16)&lt;=mediçao,CJ279,0),0),PLE!$AA$28*CJ279)</f>
        <v>0</v>
      </c>
      <c r="EK279" s="119">
        <f ca="1">IF($K279&lt;&gt;1,IF(ISNUMBER(INDEX(Import.PLE,$K279,EK$16)),IF(INDEX(Import.PLE,$K279,EK$16)&lt;=mediçao,CK279,0),0),PLE!$AA$28*CK279)</f>
        <v>0</v>
      </c>
      <c r="EL279" s="119">
        <f ca="1">IF($K279&lt;&gt;1,IF(ISNUMBER(INDEX(Import.PLE,$K279,EL$16)),IF(INDEX(Import.PLE,$K279,EL$16)&lt;=mediçao,CL279,0),0),PLE!$AA$28*CL279)</f>
        <v>0</v>
      </c>
      <c r="EM279" s="119">
        <f ca="1">IF($K279&lt;&gt;1,IF(ISNUMBER(INDEX(Import.PLE,$K279,EM$16)),IF(INDEX(Import.PLE,$K279,EM$16)&lt;=mediçao,CM279,0),0),PLE!$AA$28*CM279)</f>
        <v>0</v>
      </c>
      <c r="EN279" s="119">
        <f ca="1">IF($K279&lt;&gt;1,IF(ISNUMBER(INDEX(Import.PLE,$K279,EN$16)),IF(INDEX(Import.PLE,$K279,EN$16)&lt;=mediçao,CN279,0),0),PLE!$AA$28*CN279)</f>
        <v>0</v>
      </c>
      <c r="EO279" s="119">
        <f ca="1">IF($K279&lt;&gt;1,IF(ISNUMBER(INDEX(Import.PLE,$K279,EO$16)),IF(INDEX(Import.PLE,$K279,EO$16)&lt;=mediçao,CO279,0),0),PLE!$AA$28*CO279)</f>
        <v>0</v>
      </c>
      <c r="EP279" s="119">
        <f ca="1">IF($K279&lt;&gt;1,IF(ISNUMBER(INDEX(Import.PLE,$K279,EP$16)),IF(INDEX(Import.PLE,$K279,EP$16)&lt;=mediçao,CP279,0),0),PLE!$AA$28*CP279)</f>
        <v>0</v>
      </c>
      <c r="EQ279" s="119">
        <f ca="1">IF($K279&lt;&gt;1,IF(ISNUMBER(INDEX(Import.PLE,$K279,EQ$16)),IF(INDEX(Import.PLE,$K279,EQ$16)&lt;=mediçao,CQ279,0),0),PLE!$AA$28*CQ279)</f>
        <v>0</v>
      </c>
      <c r="ER279" s="119">
        <f ca="1">IF($K279&lt;&gt;1,IF(ISNUMBER(INDEX(Import.PLE,$K279,ER$16)),IF(INDEX(Import.PLE,$K279,ER$16)&lt;=mediçao,CR279,0),0),PLE!$AA$28*CR279)</f>
        <v>0</v>
      </c>
      <c r="ES279" s="119">
        <f ca="1">IF($K279&lt;&gt;1,IF(ISNUMBER(INDEX(Import.PLE,$K279,ES$16)),IF(INDEX(Import.PLE,$K279,ES$16)&lt;=mediçao,CS279,0),0),PLE!$AA$28*CS279)</f>
        <v>0</v>
      </c>
      <c r="ET279" s="119">
        <f ca="1">IF($K279&lt;&gt;1,IF(ISNUMBER(INDEX(Import.PLE,$K279,ET$16)),IF(INDEX(Import.PLE,$K279,ET$16)&lt;=mediçao,CT279,0),0),PLE!$AA$28*CT279)</f>
        <v>0</v>
      </c>
      <c r="EU279" s="119">
        <f ca="1">IF($K279&lt;&gt;1,IF(ISNUMBER(INDEX(Import.PLE,$K279,EU$16)),IF(INDEX(Import.PLE,$K279,EU$16)&lt;=mediçao,CU279,0),0),PLE!$AA$28*CU279)</f>
        <v>0</v>
      </c>
      <c r="EV279" s="119">
        <f ca="1">IF($K279&lt;&gt;1,IF(ISNUMBER(INDEX(Import.PLE,$K279,EV$16)),IF(INDEX(Import.PLE,$K279,EV$16)&lt;=mediçao,CV279,0),0),PLE!$AA$28*CV279)</f>
        <v>0</v>
      </c>
      <c r="EW279" s="119">
        <f ca="1">IF($K279&lt;&gt;1,IF(ISNUMBER(INDEX(Import.PLE,$K279,EW$16)),IF(INDEX(Import.PLE,$K279,EW$16)&lt;=mediçao,CW279,0),0),PLE!$AA$28*CW279)</f>
        <v>0</v>
      </c>
      <c r="EX279" s="119">
        <f ca="1">IF($K279&lt;&gt;1,IF(ISNUMBER(INDEX(Import.PLE,$K279,EX$16)),IF(INDEX(Import.PLE,$K279,EX$16)&lt;=mediçao,CX279,0),0),PLE!$AA$28*CX279)</f>
        <v>0</v>
      </c>
      <c r="EY279" s="119">
        <f ca="1">IF($K279&lt;&gt;1,IF(ISNUMBER(INDEX(Import.PLE,$K279,EY$16)),IF(INDEX(Import.PLE,$K279,EY$16)&lt;=mediçao,CY279,0),0),PLE!$AA$28*CY279)</f>
        <v>0</v>
      </c>
      <c r="EZ279" s="119">
        <f ca="1">IF($K279&lt;&gt;1,IF(ISNUMBER(INDEX(Import.PLE,$K279,EZ$16)),IF(INDEX(Import.PLE,$K279,EZ$16)&lt;=mediçao,CZ279,0),0),PLE!$AA$28*CZ279)</f>
        <v>0</v>
      </c>
      <c r="FA279" s="119">
        <f ca="1">IF($K279&lt;&gt;1,IF(ISNUMBER(INDEX(Import.PLE,$K279,FA$16)),IF(INDEX(Import.PLE,$K279,FA$16)&lt;=mediçao,DA279,0),0),PLE!$AA$28*DA279)</f>
        <v>0</v>
      </c>
      <c r="FB279" s="119">
        <f ca="1">IF($K279&lt;&gt;1,IF(ISNUMBER(INDEX(Import.PLE,$K279,FB$16)),IF(INDEX(Import.PLE,$K279,FB$16)&lt;=mediçao,DB279,0),0),PLE!$AA$28*DB279)</f>
        <v>0</v>
      </c>
      <c r="FC279" s="119">
        <f ca="1">IF($K279&lt;&gt;1,IF(ISNUMBER(INDEX(Import.PLE,$K279,FC$16)),IF(INDEX(Import.PLE,$K279,FC$16)&lt;=mediçao,DC279,0),0),PLE!$AA$28*DC279)</f>
        <v>0</v>
      </c>
      <c r="FD279" s="119">
        <f ca="1">IF($K279&lt;&gt;1,IF(ISNUMBER(INDEX(Import.PLE,$K279,FD$16)),IF(INDEX(Import.PLE,$K279,FD$16)&lt;=mediçao,DD279,0),0),PLE!$AA$28*DD279)</f>
        <v>0</v>
      </c>
      <c r="FE279" s="119">
        <f ca="1">IF($K279&lt;&gt;1,IF(ISNUMBER(INDEX(Import.PLE,$K279,FE$16)),IF(INDEX(Import.PLE,$K279,FE$16)&lt;=mediçao,DE279,0),0),PLE!$AA$28*DE279)</f>
        <v>0</v>
      </c>
      <c r="FF279" s="119">
        <f ca="1">IF($K279&lt;&gt;1,IF(ISNUMBER(INDEX(Import.PLE,$K279,FF$16)),IF(INDEX(Import.PLE,$K279,FF$16)&lt;=mediçao,DF279,0),0),PLE!$AA$28*DF279)</f>
        <v>0</v>
      </c>
      <c r="FG279" s="119">
        <f ca="1">IF($K279&lt;&gt;1,IF(ISNUMBER(INDEX(Import.PLE,$K279,FG$16)),IF(INDEX(Import.PLE,$K279,FG$16)&lt;=mediçao,DG279,0),0),PLE!$AA$28*DG279)</f>
        <v>0</v>
      </c>
      <c r="FH279" s="119">
        <f ca="1">IF($K279&lt;&gt;1,IF(ISNUMBER(INDEX(Import.PLE,$K279,FH$16)),IF(INDEX(Import.PLE,$K279,FH$16)&lt;=mediçao,DH279,0),0),PLE!$AA$28*DH279)</f>
        <v>0</v>
      </c>
      <c r="FI279" s="119">
        <f ca="1">IF($K279&lt;&gt;1,IF(ISNUMBER(INDEX(Import.PLE,$K279,FI$16)),IF(INDEX(Import.PLE,$K279,FI$16)&lt;=mediçao,DI279,0),0),PLE!$AA$28*DI279)</f>
        <v>0</v>
      </c>
      <c r="FJ279" s="119">
        <f ca="1">IF($K279&lt;&gt;1,IF(ISNUMBER(INDEX(Import.PLE,$K279,FJ$16)),IF(INDEX(Import.PLE,$K279,FJ$16)&lt;=mediçao,DJ279,0),0),PLE!$AA$28*DJ279)</f>
        <v>0</v>
      </c>
    </row>
    <row r="280" spans="2:166" s="88" customFormat="1" ht="11.25" customHeight="1" x14ac:dyDescent="0.35">
      <c r="B280" s="118">
        <f t="shared" ca="1" si="3"/>
        <v>263</v>
      </c>
      <c r="C280" s="83" t="str">
        <f t="shared" si="62"/>
        <v>Serviço</v>
      </c>
      <c r="D280" s="138" t="s">
        <v>663</v>
      </c>
      <c r="E280" s="139" t="s">
        <v>664</v>
      </c>
      <c r="F280" s="137" t="s">
        <v>210</v>
      </c>
      <c r="G280" s="174">
        <f t="shared" si="117"/>
        <v>3.6</v>
      </c>
      <c r="H280" s="175">
        <f t="shared" si="64"/>
        <v>105.71111111111111</v>
      </c>
      <c r="I280" s="176">
        <v>380.56</v>
      </c>
      <c r="J280" s="86"/>
      <c r="K280" s="168">
        <f>deactivatedados.form1</f>
        <v>33</v>
      </c>
      <c r="L280" s="167" t="s">
        <v>733</v>
      </c>
      <c r="M280" s="87"/>
      <c r="N280" s="181">
        <v>3.6</v>
      </c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  <c r="AA280" s="181"/>
      <c r="AB280" s="181"/>
      <c r="AC280" s="181"/>
      <c r="AD280" s="181"/>
      <c r="AE280" s="181"/>
      <c r="AF280" s="181"/>
      <c r="AG280" s="181"/>
      <c r="AH280" s="181"/>
      <c r="AI280" s="181"/>
      <c r="AJ280" s="181"/>
      <c r="AK280" s="181"/>
      <c r="AL280" s="181"/>
      <c r="AM280" s="181"/>
      <c r="AN280" s="181"/>
      <c r="AO280" s="181"/>
      <c r="AP280" s="181"/>
      <c r="AQ280" s="181"/>
      <c r="AR280" s="181"/>
      <c r="AS280" s="181"/>
      <c r="AT280" s="181"/>
      <c r="AU280" s="181"/>
      <c r="AV280" s="181"/>
      <c r="AW280" s="181"/>
      <c r="AX280" s="181"/>
      <c r="AY280" s="181"/>
      <c r="AZ280" s="181"/>
      <c r="BA280" s="181"/>
      <c r="BB280" s="181"/>
      <c r="BC280" s="181"/>
      <c r="BD280" s="181"/>
      <c r="BE280" s="181"/>
      <c r="BF280" s="181"/>
      <c r="BG280" s="181"/>
      <c r="BH280" s="181"/>
      <c r="BI280" s="181"/>
      <c r="BJ280" s="181"/>
      <c r="BK280" s="181"/>
      <c r="BM280" s="119">
        <f t="shared" ca="1" si="65"/>
        <v>380.56</v>
      </c>
      <c r="BN280" s="119">
        <f t="shared" si="66"/>
        <v>0</v>
      </c>
      <c r="BO280" s="119">
        <f t="shared" si="67"/>
        <v>0</v>
      </c>
      <c r="BP280" s="119">
        <f t="shared" si="68"/>
        <v>0</v>
      </c>
      <c r="BQ280" s="119">
        <f t="shared" si="69"/>
        <v>0</v>
      </c>
      <c r="BR280" s="119">
        <f t="shared" si="70"/>
        <v>0</v>
      </c>
      <c r="BS280" s="119">
        <f t="shared" si="71"/>
        <v>0</v>
      </c>
      <c r="BT280" s="119">
        <f t="shared" si="72"/>
        <v>0</v>
      </c>
      <c r="BU280" s="119">
        <f t="shared" si="73"/>
        <v>0</v>
      </c>
      <c r="BV280" s="119">
        <f t="shared" si="74"/>
        <v>0</v>
      </c>
      <c r="BW280" s="119">
        <f t="shared" si="75"/>
        <v>0</v>
      </c>
      <c r="BX280" s="119">
        <f t="shared" si="76"/>
        <v>0</v>
      </c>
      <c r="BY280" s="119">
        <f t="shared" si="77"/>
        <v>0</v>
      </c>
      <c r="BZ280" s="119">
        <f t="shared" si="78"/>
        <v>0</v>
      </c>
      <c r="CA280" s="119">
        <f t="shared" si="79"/>
        <v>0</v>
      </c>
      <c r="CB280" s="119">
        <f t="shared" si="80"/>
        <v>0</v>
      </c>
      <c r="CC280" s="119">
        <f t="shared" si="81"/>
        <v>0</v>
      </c>
      <c r="CD280" s="119">
        <f t="shared" si="82"/>
        <v>0</v>
      </c>
      <c r="CE280" s="119">
        <f t="shared" si="83"/>
        <v>0</v>
      </c>
      <c r="CF280" s="119">
        <f t="shared" si="84"/>
        <v>0</v>
      </c>
      <c r="CG280" s="119">
        <f t="shared" si="85"/>
        <v>0</v>
      </c>
      <c r="CH280" s="119">
        <f t="shared" si="86"/>
        <v>0</v>
      </c>
      <c r="CI280" s="119">
        <f t="shared" si="87"/>
        <v>0</v>
      </c>
      <c r="CJ280" s="119">
        <f t="shared" si="88"/>
        <v>0</v>
      </c>
      <c r="CK280" s="119">
        <f t="shared" si="89"/>
        <v>0</v>
      </c>
      <c r="CL280" s="119">
        <f t="shared" si="90"/>
        <v>0</v>
      </c>
      <c r="CM280" s="119">
        <f t="shared" si="91"/>
        <v>0</v>
      </c>
      <c r="CN280" s="119">
        <f t="shared" si="92"/>
        <v>0</v>
      </c>
      <c r="CO280" s="119">
        <f t="shared" si="93"/>
        <v>0</v>
      </c>
      <c r="CP280" s="119">
        <f t="shared" si="94"/>
        <v>0</v>
      </c>
      <c r="CQ280" s="119">
        <f t="shared" si="95"/>
        <v>0</v>
      </c>
      <c r="CR280" s="119">
        <f t="shared" si="96"/>
        <v>0</v>
      </c>
      <c r="CS280" s="119">
        <f t="shared" si="97"/>
        <v>0</v>
      </c>
      <c r="CT280" s="119">
        <f t="shared" si="98"/>
        <v>0</v>
      </c>
      <c r="CU280" s="119">
        <f t="shared" si="99"/>
        <v>0</v>
      </c>
      <c r="CV280" s="119">
        <f t="shared" si="100"/>
        <v>0</v>
      </c>
      <c r="CW280" s="119">
        <f t="shared" si="101"/>
        <v>0</v>
      </c>
      <c r="CX280" s="119">
        <f t="shared" si="102"/>
        <v>0</v>
      </c>
      <c r="CY280" s="119">
        <f t="shared" si="103"/>
        <v>0</v>
      </c>
      <c r="CZ280" s="119">
        <f t="shared" si="104"/>
        <v>0</v>
      </c>
      <c r="DA280" s="119">
        <f t="shared" si="105"/>
        <v>0</v>
      </c>
      <c r="DB280" s="119">
        <f t="shared" si="106"/>
        <v>0</v>
      </c>
      <c r="DC280" s="119">
        <f t="shared" si="107"/>
        <v>0</v>
      </c>
      <c r="DD280" s="119">
        <f t="shared" si="108"/>
        <v>0</v>
      </c>
      <c r="DE280" s="119">
        <f t="shared" si="109"/>
        <v>0</v>
      </c>
      <c r="DF280" s="119">
        <f t="shared" si="110"/>
        <v>0</v>
      </c>
      <c r="DG280" s="119">
        <f t="shared" si="111"/>
        <v>0</v>
      </c>
      <c r="DH280" s="119">
        <f t="shared" si="112"/>
        <v>0</v>
      </c>
      <c r="DI280" s="119">
        <f t="shared" si="113"/>
        <v>0</v>
      </c>
      <c r="DJ280" s="119">
        <f t="shared" si="114"/>
        <v>0</v>
      </c>
      <c r="DK280" s="126" t="str">
        <f t="shared" si="115"/>
        <v>4</v>
      </c>
      <c r="DL280" s="126">
        <f t="shared" ca="1" si="116"/>
        <v>0</v>
      </c>
      <c r="DM280" s="119">
        <f ca="1">IF($K280&lt;&gt;1,IF(ISNUMBER(INDEX(Import.PLE,$K280,DM$16)),IF(INDEX(Import.PLE,$K280,DM$16)&lt;=mediçao,BM280,0),0),PLE!$AA$28*BM280)</f>
        <v>0</v>
      </c>
      <c r="DN280" s="119">
        <f ca="1">IF($K280&lt;&gt;1,IF(ISNUMBER(INDEX(Import.PLE,$K280,DN$16)),IF(INDEX(Import.PLE,$K280,DN$16)&lt;=mediçao,BN280,0),0),PLE!$AA$28*BN280)</f>
        <v>0</v>
      </c>
      <c r="DO280" s="119">
        <f ca="1">IF($K280&lt;&gt;1,IF(ISNUMBER(INDEX(Import.PLE,$K280,DO$16)),IF(INDEX(Import.PLE,$K280,DO$16)&lt;=mediçao,BO280,0),0),PLE!$AA$28*BO280)</f>
        <v>0</v>
      </c>
      <c r="DP280" s="119">
        <f ca="1">IF($K280&lt;&gt;1,IF(ISNUMBER(INDEX(Import.PLE,$K280,DP$16)),IF(INDEX(Import.PLE,$K280,DP$16)&lt;=mediçao,BP280,0),0),PLE!$AA$28*BP280)</f>
        <v>0</v>
      </c>
      <c r="DQ280" s="119">
        <f ca="1">IF($K280&lt;&gt;1,IF(ISNUMBER(INDEX(Import.PLE,$K280,DQ$16)),IF(INDEX(Import.PLE,$K280,DQ$16)&lt;=mediçao,BQ280,0),0),PLE!$AA$28*BQ280)</f>
        <v>0</v>
      </c>
      <c r="DR280" s="119">
        <f ca="1">IF($K280&lt;&gt;1,IF(ISNUMBER(INDEX(Import.PLE,$K280,DR$16)),IF(INDEX(Import.PLE,$K280,DR$16)&lt;=mediçao,BR280,0),0),PLE!$AA$28*BR280)</f>
        <v>0</v>
      </c>
      <c r="DS280" s="119">
        <f ca="1">IF($K280&lt;&gt;1,IF(ISNUMBER(INDEX(Import.PLE,$K280,DS$16)),IF(INDEX(Import.PLE,$K280,DS$16)&lt;=mediçao,BS280,0),0),PLE!$AA$28*BS280)</f>
        <v>0</v>
      </c>
      <c r="DT280" s="119">
        <f ca="1">IF($K280&lt;&gt;1,IF(ISNUMBER(INDEX(Import.PLE,$K280,DT$16)),IF(INDEX(Import.PLE,$K280,DT$16)&lt;=mediçao,BT280,0),0),PLE!$AA$28*BT280)</f>
        <v>0</v>
      </c>
      <c r="DU280" s="119">
        <f ca="1">IF($K280&lt;&gt;1,IF(ISNUMBER(INDEX(Import.PLE,$K280,DU$16)),IF(INDEX(Import.PLE,$K280,DU$16)&lt;=mediçao,BU280,0),0),PLE!$AA$28*BU280)</f>
        <v>0</v>
      </c>
      <c r="DV280" s="119">
        <f ca="1">IF($K280&lt;&gt;1,IF(ISNUMBER(INDEX(Import.PLE,$K280,DV$16)),IF(INDEX(Import.PLE,$K280,DV$16)&lt;=mediçao,BV280,0),0),PLE!$AA$28*BV280)</f>
        <v>0</v>
      </c>
      <c r="DW280" s="119">
        <f ca="1">IF($K280&lt;&gt;1,IF(ISNUMBER(INDEX(Import.PLE,$K280,DW$16)),IF(INDEX(Import.PLE,$K280,DW$16)&lt;=mediçao,BW280,0),0),PLE!$AA$28*BW280)</f>
        <v>0</v>
      </c>
      <c r="DX280" s="119">
        <f ca="1">IF($K280&lt;&gt;1,IF(ISNUMBER(INDEX(Import.PLE,$K280,DX$16)),IF(INDEX(Import.PLE,$K280,DX$16)&lt;=mediçao,BX280,0),0),PLE!$AA$28*BX280)</f>
        <v>0</v>
      </c>
      <c r="DY280" s="119">
        <f ca="1">IF($K280&lt;&gt;1,IF(ISNUMBER(INDEX(Import.PLE,$K280,DY$16)),IF(INDEX(Import.PLE,$K280,DY$16)&lt;=mediçao,BY280,0),0),PLE!$AA$28*BY280)</f>
        <v>0</v>
      </c>
      <c r="DZ280" s="119">
        <f ca="1">IF($K280&lt;&gt;1,IF(ISNUMBER(INDEX(Import.PLE,$K280,DZ$16)),IF(INDEX(Import.PLE,$K280,DZ$16)&lt;=mediçao,BZ280,0),0),PLE!$AA$28*BZ280)</f>
        <v>0</v>
      </c>
      <c r="EA280" s="119">
        <f ca="1">IF($K280&lt;&gt;1,IF(ISNUMBER(INDEX(Import.PLE,$K280,EA$16)),IF(INDEX(Import.PLE,$K280,EA$16)&lt;=mediçao,CA280,0),0),PLE!$AA$28*CA280)</f>
        <v>0</v>
      </c>
      <c r="EB280" s="119">
        <f ca="1">IF($K280&lt;&gt;1,IF(ISNUMBER(INDEX(Import.PLE,$K280,EB$16)),IF(INDEX(Import.PLE,$K280,EB$16)&lt;=mediçao,CB280,0),0),PLE!$AA$28*CB280)</f>
        <v>0</v>
      </c>
      <c r="EC280" s="119">
        <f ca="1">IF($K280&lt;&gt;1,IF(ISNUMBER(INDEX(Import.PLE,$K280,EC$16)),IF(INDEX(Import.PLE,$K280,EC$16)&lt;=mediçao,CC280,0),0),PLE!$AA$28*CC280)</f>
        <v>0</v>
      </c>
      <c r="ED280" s="119">
        <f ca="1">IF($K280&lt;&gt;1,IF(ISNUMBER(INDEX(Import.PLE,$K280,ED$16)),IF(INDEX(Import.PLE,$K280,ED$16)&lt;=mediçao,CD280,0),0),PLE!$AA$28*CD280)</f>
        <v>0</v>
      </c>
      <c r="EE280" s="119">
        <f ca="1">IF($K280&lt;&gt;1,IF(ISNUMBER(INDEX(Import.PLE,$K280,EE$16)),IF(INDEX(Import.PLE,$K280,EE$16)&lt;=mediçao,CE280,0),0),PLE!$AA$28*CE280)</f>
        <v>0</v>
      </c>
      <c r="EF280" s="119">
        <f ca="1">IF($K280&lt;&gt;1,IF(ISNUMBER(INDEX(Import.PLE,$K280,EF$16)),IF(INDEX(Import.PLE,$K280,EF$16)&lt;=mediçao,CF280,0),0),PLE!$AA$28*CF280)</f>
        <v>0</v>
      </c>
      <c r="EG280" s="119">
        <f ca="1">IF($K280&lt;&gt;1,IF(ISNUMBER(INDEX(Import.PLE,$K280,EG$16)),IF(INDEX(Import.PLE,$K280,EG$16)&lt;=mediçao,CG280,0),0),PLE!$AA$28*CG280)</f>
        <v>0</v>
      </c>
      <c r="EH280" s="119">
        <f ca="1">IF($K280&lt;&gt;1,IF(ISNUMBER(INDEX(Import.PLE,$K280,EH$16)),IF(INDEX(Import.PLE,$K280,EH$16)&lt;=mediçao,CH280,0),0),PLE!$AA$28*CH280)</f>
        <v>0</v>
      </c>
      <c r="EI280" s="119">
        <f ca="1">IF($K280&lt;&gt;1,IF(ISNUMBER(INDEX(Import.PLE,$K280,EI$16)),IF(INDEX(Import.PLE,$K280,EI$16)&lt;=mediçao,CI280,0),0),PLE!$AA$28*CI280)</f>
        <v>0</v>
      </c>
      <c r="EJ280" s="119">
        <f ca="1">IF($K280&lt;&gt;1,IF(ISNUMBER(INDEX(Import.PLE,$K280,EJ$16)),IF(INDEX(Import.PLE,$K280,EJ$16)&lt;=mediçao,CJ280,0),0),PLE!$AA$28*CJ280)</f>
        <v>0</v>
      </c>
      <c r="EK280" s="119">
        <f ca="1">IF($K280&lt;&gt;1,IF(ISNUMBER(INDEX(Import.PLE,$K280,EK$16)),IF(INDEX(Import.PLE,$K280,EK$16)&lt;=mediçao,CK280,0),0),PLE!$AA$28*CK280)</f>
        <v>0</v>
      </c>
      <c r="EL280" s="119">
        <f ca="1">IF($K280&lt;&gt;1,IF(ISNUMBER(INDEX(Import.PLE,$K280,EL$16)),IF(INDEX(Import.PLE,$K280,EL$16)&lt;=mediçao,CL280,0),0),PLE!$AA$28*CL280)</f>
        <v>0</v>
      </c>
      <c r="EM280" s="119">
        <f ca="1">IF($K280&lt;&gt;1,IF(ISNUMBER(INDEX(Import.PLE,$K280,EM$16)),IF(INDEX(Import.PLE,$K280,EM$16)&lt;=mediçao,CM280,0),0),PLE!$AA$28*CM280)</f>
        <v>0</v>
      </c>
      <c r="EN280" s="119">
        <f ca="1">IF($K280&lt;&gt;1,IF(ISNUMBER(INDEX(Import.PLE,$K280,EN$16)),IF(INDEX(Import.PLE,$K280,EN$16)&lt;=mediçao,CN280,0),0),PLE!$AA$28*CN280)</f>
        <v>0</v>
      </c>
      <c r="EO280" s="119">
        <f ca="1">IF($K280&lt;&gt;1,IF(ISNUMBER(INDEX(Import.PLE,$K280,EO$16)),IF(INDEX(Import.PLE,$K280,EO$16)&lt;=mediçao,CO280,0),0),PLE!$AA$28*CO280)</f>
        <v>0</v>
      </c>
      <c r="EP280" s="119">
        <f ca="1">IF($K280&lt;&gt;1,IF(ISNUMBER(INDEX(Import.PLE,$K280,EP$16)),IF(INDEX(Import.PLE,$K280,EP$16)&lt;=mediçao,CP280,0),0),PLE!$AA$28*CP280)</f>
        <v>0</v>
      </c>
      <c r="EQ280" s="119">
        <f ca="1">IF($K280&lt;&gt;1,IF(ISNUMBER(INDEX(Import.PLE,$K280,EQ$16)),IF(INDEX(Import.PLE,$K280,EQ$16)&lt;=mediçao,CQ280,0),0),PLE!$AA$28*CQ280)</f>
        <v>0</v>
      </c>
      <c r="ER280" s="119">
        <f ca="1">IF($K280&lt;&gt;1,IF(ISNUMBER(INDEX(Import.PLE,$K280,ER$16)),IF(INDEX(Import.PLE,$K280,ER$16)&lt;=mediçao,CR280,0),0),PLE!$AA$28*CR280)</f>
        <v>0</v>
      </c>
      <c r="ES280" s="119">
        <f ca="1">IF($K280&lt;&gt;1,IF(ISNUMBER(INDEX(Import.PLE,$K280,ES$16)),IF(INDEX(Import.PLE,$K280,ES$16)&lt;=mediçao,CS280,0),0),PLE!$AA$28*CS280)</f>
        <v>0</v>
      </c>
      <c r="ET280" s="119">
        <f ca="1">IF($K280&lt;&gt;1,IF(ISNUMBER(INDEX(Import.PLE,$K280,ET$16)),IF(INDEX(Import.PLE,$K280,ET$16)&lt;=mediçao,CT280,0),0),PLE!$AA$28*CT280)</f>
        <v>0</v>
      </c>
      <c r="EU280" s="119">
        <f ca="1">IF($K280&lt;&gt;1,IF(ISNUMBER(INDEX(Import.PLE,$K280,EU$16)),IF(INDEX(Import.PLE,$K280,EU$16)&lt;=mediçao,CU280,0),0),PLE!$AA$28*CU280)</f>
        <v>0</v>
      </c>
      <c r="EV280" s="119">
        <f ca="1">IF($K280&lt;&gt;1,IF(ISNUMBER(INDEX(Import.PLE,$K280,EV$16)),IF(INDEX(Import.PLE,$K280,EV$16)&lt;=mediçao,CV280,0),0),PLE!$AA$28*CV280)</f>
        <v>0</v>
      </c>
      <c r="EW280" s="119">
        <f ca="1">IF($K280&lt;&gt;1,IF(ISNUMBER(INDEX(Import.PLE,$K280,EW$16)),IF(INDEX(Import.PLE,$K280,EW$16)&lt;=mediçao,CW280,0),0),PLE!$AA$28*CW280)</f>
        <v>0</v>
      </c>
      <c r="EX280" s="119">
        <f ca="1">IF($K280&lt;&gt;1,IF(ISNUMBER(INDEX(Import.PLE,$K280,EX$16)),IF(INDEX(Import.PLE,$K280,EX$16)&lt;=mediçao,CX280,0),0),PLE!$AA$28*CX280)</f>
        <v>0</v>
      </c>
      <c r="EY280" s="119">
        <f ca="1">IF($K280&lt;&gt;1,IF(ISNUMBER(INDEX(Import.PLE,$K280,EY$16)),IF(INDEX(Import.PLE,$K280,EY$16)&lt;=mediçao,CY280,0),0),PLE!$AA$28*CY280)</f>
        <v>0</v>
      </c>
      <c r="EZ280" s="119">
        <f ca="1">IF($K280&lt;&gt;1,IF(ISNUMBER(INDEX(Import.PLE,$K280,EZ$16)),IF(INDEX(Import.PLE,$K280,EZ$16)&lt;=mediçao,CZ280,0),0),PLE!$AA$28*CZ280)</f>
        <v>0</v>
      </c>
      <c r="FA280" s="119">
        <f ca="1">IF($K280&lt;&gt;1,IF(ISNUMBER(INDEX(Import.PLE,$K280,FA$16)),IF(INDEX(Import.PLE,$K280,FA$16)&lt;=mediçao,DA280,0),0),PLE!$AA$28*DA280)</f>
        <v>0</v>
      </c>
      <c r="FB280" s="119">
        <f ca="1">IF($K280&lt;&gt;1,IF(ISNUMBER(INDEX(Import.PLE,$K280,FB$16)),IF(INDEX(Import.PLE,$K280,FB$16)&lt;=mediçao,DB280,0),0),PLE!$AA$28*DB280)</f>
        <v>0</v>
      </c>
      <c r="FC280" s="119">
        <f ca="1">IF($K280&lt;&gt;1,IF(ISNUMBER(INDEX(Import.PLE,$K280,FC$16)),IF(INDEX(Import.PLE,$K280,FC$16)&lt;=mediçao,DC280,0),0),PLE!$AA$28*DC280)</f>
        <v>0</v>
      </c>
      <c r="FD280" s="119">
        <f ca="1">IF($K280&lt;&gt;1,IF(ISNUMBER(INDEX(Import.PLE,$K280,FD$16)),IF(INDEX(Import.PLE,$K280,FD$16)&lt;=mediçao,DD280,0),0),PLE!$AA$28*DD280)</f>
        <v>0</v>
      </c>
      <c r="FE280" s="119">
        <f ca="1">IF($K280&lt;&gt;1,IF(ISNUMBER(INDEX(Import.PLE,$K280,FE$16)),IF(INDEX(Import.PLE,$K280,FE$16)&lt;=mediçao,DE280,0),0),PLE!$AA$28*DE280)</f>
        <v>0</v>
      </c>
      <c r="FF280" s="119">
        <f ca="1">IF($K280&lt;&gt;1,IF(ISNUMBER(INDEX(Import.PLE,$K280,FF$16)),IF(INDEX(Import.PLE,$K280,FF$16)&lt;=mediçao,DF280,0),0),PLE!$AA$28*DF280)</f>
        <v>0</v>
      </c>
      <c r="FG280" s="119">
        <f ca="1">IF($K280&lt;&gt;1,IF(ISNUMBER(INDEX(Import.PLE,$K280,FG$16)),IF(INDEX(Import.PLE,$K280,FG$16)&lt;=mediçao,DG280,0),0),PLE!$AA$28*DG280)</f>
        <v>0</v>
      </c>
      <c r="FH280" s="119">
        <f ca="1">IF($K280&lt;&gt;1,IF(ISNUMBER(INDEX(Import.PLE,$K280,FH$16)),IF(INDEX(Import.PLE,$K280,FH$16)&lt;=mediçao,DH280,0),0),PLE!$AA$28*DH280)</f>
        <v>0</v>
      </c>
      <c r="FI280" s="119">
        <f ca="1">IF($K280&lt;&gt;1,IF(ISNUMBER(INDEX(Import.PLE,$K280,FI$16)),IF(INDEX(Import.PLE,$K280,FI$16)&lt;=mediçao,DI280,0),0),PLE!$AA$28*DI280)</f>
        <v>0</v>
      </c>
      <c r="FJ280" s="119">
        <f ca="1">IF($K280&lt;&gt;1,IF(ISNUMBER(INDEX(Import.PLE,$K280,FJ$16)),IF(INDEX(Import.PLE,$K280,FJ$16)&lt;=mediçao,DJ280,0),0),PLE!$AA$28*DJ280)</f>
        <v>0</v>
      </c>
    </row>
    <row r="281" spans="2:166" s="88" customFormat="1" ht="11.25" customHeight="1" x14ac:dyDescent="0.35">
      <c r="B281" s="118">
        <f t="shared" ca="1" si="3"/>
        <v>264</v>
      </c>
      <c r="C281" s="83" t="str">
        <f t="shared" si="62"/>
        <v>Serviço</v>
      </c>
      <c r="D281" s="138" t="s">
        <v>665</v>
      </c>
      <c r="E281" s="139" t="s">
        <v>666</v>
      </c>
      <c r="F281" s="137" t="s">
        <v>210</v>
      </c>
      <c r="G281" s="174">
        <f t="shared" si="117"/>
        <v>4.5</v>
      </c>
      <c r="H281" s="175">
        <f t="shared" si="64"/>
        <v>394.05111111111114</v>
      </c>
      <c r="I281" s="176">
        <v>1773.23</v>
      </c>
      <c r="J281" s="86"/>
      <c r="K281" s="168">
        <f>deactivatedados.form1</f>
        <v>33</v>
      </c>
      <c r="L281" s="167" t="s">
        <v>733</v>
      </c>
      <c r="M281" s="87"/>
      <c r="N281" s="181">
        <v>4.5</v>
      </c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  <c r="AA281" s="181"/>
      <c r="AB281" s="181"/>
      <c r="AC281" s="181"/>
      <c r="AD281" s="181"/>
      <c r="AE281" s="181"/>
      <c r="AF281" s="181"/>
      <c r="AG281" s="181"/>
      <c r="AH281" s="181"/>
      <c r="AI281" s="181"/>
      <c r="AJ281" s="181"/>
      <c r="AK281" s="181"/>
      <c r="AL281" s="181"/>
      <c r="AM281" s="181"/>
      <c r="AN281" s="181"/>
      <c r="AO281" s="181"/>
      <c r="AP281" s="181"/>
      <c r="AQ281" s="181"/>
      <c r="AR281" s="181"/>
      <c r="AS281" s="181"/>
      <c r="AT281" s="181"/>
      <c r="AU281" s="181"/>
      <c r="AV281" s="181"/>
      <c r="AW281" s="181"/>
      <c r="AX281" s="181"/>
      <c r="AY281" s="181"/>
      <c r="AZ281" s="181"/>
      <c r="BA281" s="181"/>
      <c r="BB281" s="181"/>
      <c r="BC281" s="181"/>
      <c r="BD281" s="181"/>
      <c r="BE281" s="181"/>
      <c r="BF281" s="181"/>
      <c r="BG281" s="181"/>
      <c r="BH281" s="181"/>
      <c r="BI281" s="181"/>
      <c r="BJ281" s="181"/>
      <c r="BK281" s="181"/>
      <c r="BM281" s="119">
        <f t="shared" ca="1" si="65"/>
        <v>1773.23</v>
      </c>
      <c r="BN281" s="119">
        <f t="shared" si="66"/>
        <v>0</v>
      </c>
      <c r="BO281" s="119">
        <f t="shared" si="67"/>
        <v>0</v>
      </c>
      <c r="BP281" s="119">
        <f t="shared" si="68"/>
        <v>0</v>
      </c>
      <c r="BQ281" s="119">
        <f t="shared" si="69"/>
        <v>0</v>
      </c>
      <c r="BR281" s="119">
        <f t="shared" si="70"/>
        <v>0</v>
      </c>
      <c r="BS281" s="119">
        <f t="shared" si="71"/>
        <v>0</v>
      </c>
      <c r="BT281" s="119">
        <f t="shared" si="72"/>
        <v>0</v>
      </c>
      <c r="BU281" s="119">
        <f t="shared" si="73"/>
        <v>0</v>
      </c>
      <c r="BV281" s="119">
        <f t="shared" si="74"/>
        <v>0</v>
      </c>
      <c r="BW281" s="119">
        <f t="shared" si="75"/>
        <v>0</v>
      </c>
      <c r="BX281" s="119">
        <f t="shared" si="76"/>
        <v>0</v>
      </c>
      <c r="BY281" s="119">
        <f t="shared" si="77"/>
        <v>0</v>
      </c>
      <c r="BZ281" s="119">
        <f t="shared" si="78"/>
        <v>0</v>
      </c>
      <c r="CA281" s="119">
        <f t="shared" si="79"/>
        <v>0</v>
      </c>
      <c r="CB281" s="119">
        <f t="shared" si="80"/>
        <v>0</v>
      </c>
      <c r="CC281" s="119">
        <f t="shared" si="81"/>
        <v>0</v>
      </c>
      <c r="CD281" s="119">
        <f t="shared" si="82"/>
        <v>0</v>
      </c>
      <c r="CE281" s="119">
        <f t="shared" si="83"/>
        <v>0</v>
      </c>
      <c r="CF281" s="119">
        <f t="shared" si="84"/>
        <v>0</v>
      </c>
      <c r="CG281" s="119">
        <f t="shared" si="85"/>
        <v>0</v>
      </c>
      <c r="CH281" s="119">
        <f t="shared" si="86"/>
        <v>0</v>
      </c>
      <c r="CI281" s="119">
        <f t="shared" si="87"/>
        <v>0</v>
      </c>
      <c r="CJ281" s="119">
        <f t="shared" si="88"/>
        <v>0</v>
      </c>
      <c r="CK281" s="119">
        <f t="shared" si="89"/>
        <v>0</v>
      </c>
      <c r="CL281" s="119">
        <f t="shared" si="90"/>
        <v>0</v>
      </c>
      <c r="CM281" s="119">
        <f t="shared" si="91"/>
        <v>0</v>
      </c>
      <c r="CN281" s="119">
        <f t="shared" si="92"/>
        <v>0</v>
      </c>
      <c r="CO281" s="119">
        <f t="shared" si="93"/>
        <v>0</v>
      </c>
      <c r="CP281" s="119">
        <f t="shared" si="94"/>
        <v>0</v>
      </c>
      <c r="CQ281" s="119">
        <f t="shared" si="95"/>
        <v>0</v>
      </c>
      <c r="CR281" s="119">
        <f t="shared" si="96"/>
        <v>0</v>
      </c>
      <c r="CS281" s="119">
        <f t="shared" si="97"/>
        <v>0</v>
      </c>
      <c r="CT281" s="119">
        <f t="shared" si="98"/>
        <v>0</v>
      </c>
      <c r="CU281" s="119">
        <f t="shared" si="99"/>
        <v>0</v>
      </c>
      <c r="CV281" s="119">
        <f t="shared" si="100"/>
        <v>0</v>
      </c>
      <c r="CW281" s="119">
        <f t="shared" si="101"/>
        <v>0</v>
      </c>
      <c r="CX281" s="119">
        <f t="shared" si="102"/>
        <v>0</v>
      </c>
      <c r="CY281" s="119">
        <f t="shared" si="103"/>
        <v>0</v>
      </c>
      <c r="CZ281" s="119">
        <f t="shared" si="104"/>
        <v>0</v>
      </c>
      <c r="DA281" s="119">
        <f t="shared" si="105"/>
        <v>0</v>
      </c>
      <c r="DB281" s="119">
        <f t="shared" si="106"/>
        <v>0</v>
      </c>
      <c r="DC281" s="119">
        <f t="shared" si="107"/>
        <v>0</v>
      </c>
      <c r="DD281" s="119">
        <f t="shared" si="108"/>
        <v>0</v>
      </c>
      <c r="DE281" s="119">
        <f t="shared" si="109"/>
        <v>0</v>
      </c>
      <c r="DF281" s="119">
        <f t="shared" si="110"/>
        <v>0</v>
      </c>
      <c r="DG281" s="119">
        <f t="shared" si="111"/>
        <v>0</v>
      </c>
      <c r="DH281" s="119">
        <f t="shared" si="112"/>
        <v>0</v>
      </c>
      <c r="DI281" s="119">
        <f t="shared" si="113"/>
        <v>0</v>
      </c>
      <c r="DJ281" s="119">
        <f t="shared" si="114"/>
        <v>0</v>
      </c>
      <c r="DK281" s="126" t="str">
        <f t="shared" si="115"/>
        <v>4</v>
      </c>
      <c r="DL281" s="126">
        <f t="shared" ca="1" si="116"/>
        <v>0</v>
      </c>
      <c r="DM281" s="119">
        <f ca="1">IF($K281&lt;&gt;1,IF(ISNUMBER(INDEX(Import.PLE,$K281,DM$16)),IF(INDEX(Import.PLE,$K281,DM$16)&lt;=mediçao,BM281,0),0),PLE!$AA$28*BM281)</f>
        <v>0</v>
      </c>
      <c r="DN281" s="119">
        <f ca="1">IF($K281&lt;&gt;1,IF(ISNUMBER(INDEX(Import.PLE,$K281,DN$16)),IF(INDEX(Import.PLE,$K281,DN$16)&lt;=mediçao,BN281,0),0),PLE!$AA$28*BN281)</f>
        <v>0</v>
      </c>
      <c r="DO281" s="119">
        <f ca="1">IF($K281&lt;&gt;1,IF(ISNUMBER(INDEX(Import.PLE,$K281,DO$16)),IF(INDEX(Import.PLE,$K281,DO$16)&lt;=mediçao,BO281,0),0),PLE!$AA$28*BO281)</f>
        <v>0</v>
      </c>
      <c r="DP281" s="119">
        <f ca="1">IF($K281&lt;&gt;1,IF(ISNUMBER(INDEX(Import.PLE,$K281,DP$16)),IF(INDEX(Import.PLE,$K281,DP$16)&lt;=mediçao,BP281,0),0),PLE!$AA$28*BP281)</f>
        <v>0</v>
      </c>
      <c r="DQ281" s="119">
        <f ca="1">IF($K281&lt;&gt;1,IF(ISNUMBER(INDEX(Import.PLE,$K281,DQ$16)),IF(INDEX(Import.PLE,$K281,DQ$16)&lt;=mediçao,BQ281,0),0),PLE!$AA$28*BQ281)</f>
        <v>0</v>
      </c>
      <c r="DR281" s="119">
        <f ca="1">IF($K281&lt;&gt;1,IF(ISNUMBER(INDEX(Import.PLE,$K281,DR$16)),IF(INDEX(Import.PLE,$K281,DR$16)&lt;=mediçao,BR281,0),0),PLE!$AA$28*BR281)</f>
        <v>0</v>
      </c>
      <c r="DS281" s="119">
        <f ca="1">IF($K281&lt;&gt;1,IF(ISNUMBER(INDEX(Import.PLE,$K281,DS$16)),IF(INDEX(Import.PLE,$K281,DS$16)&lt;=mediçao,BS281,0),0),PLE!$AA$28*BS281)</f>
        <v>0</v>
      </c>
      <c r="DT281" s="119">
        <f ca="1">IF($K281&lt;&gt;1,IF(ISNUMBER(INDEX(Import.PLE,$K281,DT$16)),IF(INDEX(Import.PLE,$K281,DT$16)&lt;=mediçao,BT281,0),0),PLE!$AA$28*BT281)</f>
        <v>0</v>
      </c>
      <c r="DU281" s="119">
        <f ca="1">IF($K281&lt;&gt;1,IF(ISNUMBER(INDEX(Import.PLE,$K281,DU$16)),IF(INDEX(Import.PLE,$K281,DU$16)&lt;=mediçao,BU281,0),0),PLE!$AA$28*BU281)</f>
        <v>0</v>
      </c>
      <c r="DV281" s="119">
        <f ca="1">IF($K281&lt;&gt;1,IF(ISNUMBER(INDEX(Import.PLE,$K281,DV$16)),IF(INDEX(Import.PLE,$K281,DV$16)&lt;=mediçao,BV281,0),0),PLE!$AA$28*BV281)</f>
        <v>0</v>
      </c>
      <c r="DW281" s="119">
        <f ca="1">IF($K281&lt;&gt;1,IF(ISNUMBER(INDEX(Import.PLE,$K281,DW$16)),IF(INDEX(Import.PLE,$K281,DW$16)&lt;=mediçao,BW281,0),0),PLE!$AA$28*BW281)</f>
        <v>0</v>
      </c>
      <c r="DX281" s="119">
        <f ca="1">IF($K281&lt;&gt;1,IF(ISNUMBER(INDEX(Import.PLE,$K281,DX$16)),IF(INDEX(Import.PLE,$K281,DX$16)&lt;=mediçao,BX281,0),0),PLE!$AA$28*BX281)</f>
        <v>0</v>
      </c>
      <c r="DY281" s="119">
        <f ca="1">IF($K281&lt;&gt;1,IF(ISNUMBER(INDEX(Import.PLE,$K281,DY$16)),IF(INDEX(Import.PLE,$K281,DY$16)&lt;=mediçao,BY281,0),0),PLE!$AA$28*BY281)</f>
        <v>0</v>
      </c>
      <c r="DZ281" s="119">
        <f ca="1">IF($K281&lt;&gt;1,IF(ISNUMBER(INDEX(Import.PLE,$K281,DZ$16)),IF(INDEX(Import.PLE,$K281,DZ$16)&lt;=mediçao,BZ281,0),0),PLE!$AA$28*BZ281)</f>
        <v>0</v>
      </c>
      <c r="EA281" s="119">
        <f ca="1">IF($K281&lt;&gt;1,IF(ISNUMBER(INDEX(Import.PLE,$K281,EA$16)),IF(INDEX(Import.PLE,$K281,EA$16)&lt;=mediçao,CA281,0),0),PLE!$AA$28*CA281)</f>
        <v>0</v>
      </c>
      <c r="EB281" s="119">
        <f ca="1">IF($K281&lt;&gt;1,IF(ISNUMBER(INDEX(Import.PLE,$K281,EB$16)),IF(INDEX(Import.PLE,$K281,EB$16)&lt;=mediçao,CB281,0),0),PLE!$AA$28*CB281)</f>
        <v>0</v>
      </c>
      <c r="EC281" s="119">
        <f ca="1">IF($K281&lt;&gt;1,IF(ISNUMBER(INDEX(Import.PLE,$K281,EC$16)),IF(INDEX(Import.PLE,$K281,EC$16)&lt;=mediçao,CC281,0),0),PLE!$AA$28*CC281)</f>
        <v>0</v>
      </c>
      <c r="ED281" s="119">
        <f ca="1">IF($K281&lt;&gt;1,IF(ISNUMBER(INDEX(Import.PLE,$K281,ED$16)),IF(INDEX(Import.PLE,$K281,ED$16)&lt;=mediçao,CD281,0),0),PLE!$AA$28*CD281)</f>
        <v>0</v>
      </c>
      <c r="EE281" s="119">
        <f ca="1">IF($K281&lt;&gt;1,IF(ISNUMBER(INDEX(Import.PLE,$K281,EE$16)),IF(INDEX(Import.PLE,$K281,EE$16)&lt;=mediçao,CE281,0),0),PLE!$AA$28*CE281)</f>
        <v>0</v>
      </c>
      <c r="EF281" s="119">
        <f ca="1">IF($K281&lt;&gt;1,IF(ISNUMBER(INDEX(Import.PLE,$K281,EF$16)),IF(INDEX(Import.PLE,$K281,EF$16)&lt;=mediçao,CF281,0),0),PLE!$AA$28*CF281)</f>
        <v>0</v>
      </c>
      <c r="EG281" s="119">
        <f ca="1">IF($K281&lt;&gt;1,IF(ISNUMBER(INDEX(Import.PLE,$K281,EG$16)),IF(INDEX(Import.PLE,$K281,EG$16)&lt;=mediçao,CG281,0),0),PLE!$AA$28*CG281)</f>
        <v>0</v>
      </c>
      <c r="EH281" s="119">
        <f ca="1">IF($K281&lt;&gt;1,IF(ISNUMBER(INDEX(Import.PLE,$K281,EH$16)),IF(INDEX(Import.PLE,$K281,EH$16)&lt;=mediçao,CH281,0),0),PLE!$AA$28*CH281)</f>
        <v>0</v>
      </c>
      <c r="EI281" s="119">
        <f ca="1">IF($K281&lt;&gt;1,IF(ISNUMBER(INDEX(Import.PLE,$K281,EI$16)),IF(INDEX(Import.PLE,$K281,EI$16)&lt;=mediçao,CI281,0),0),PLE!$AA$28*CI281)</f>
        <v>0</v>
      </c>
      <c r="EJ281" s="119">
        <f ca="1">IF($K281&lt;&gt;1,IF(ISNUMBER(INDEX(Import.PLE,$K281,EJ$16)),IF(INDEX(Import.PLE,$K281,EJ$16)&lt;=mediçao,CJ281,0),0),PLE!$AA$28*CJ281)</f>
        <v>0</v>
      </c>
      <c r="EK281" s="119">
        <f ca="1">IF($K281&lt;&gt;1,IF(ISNUMBER(INDEX(Import.PLE,$K281,EK$16)),IF(INDEX(Import.PLE,$K281,EK$16)&lt;=mediçao,CK281,0),0),PLE!$AA$28*CK281)</f>
        <v>0</v>
      </c>
      <c r="EL281" s="119">
        <f ca="1">IF($K281&lt;&gt;1,IF(ISNUMBER(INDEX(Import.PLE,$K281,EL$16)),IF(INDEX(Import.PLE,$K281,EL$16)&lt;=mediçao,CL281,0),0),PLE!$AA$28*CL281)</f>
        <v>0</v>
      </c>
      <c r="EM281" s="119">
        <f ca="1">IF($K281&lt;&gt;1,IF(ISNUMBER(INDEX(Import.PLE,$K281,EM$16)),IF(INDEX(Import.PLE,$K281,EM$16)&lt;=mediçao,CM281,0),0),PLE!$AA$28*CM281)</f>
        <v>0</v>
      </c>
      <c r="EN281" s="119">
        <f ca="1">IF($K281&lt;&gt;1,IF(ISNUMBER(INDEX(Import.PLE,$K281,EN$16)),IF(INDEX(Import.PLE,$K281,EN$16)&lt;=mediçao,CN281,0),0),PLE!$AA$28*CN281)</f>
        <v>0</v>
      </c>
      <c r="EO281" s="119">
        <f ca="1">IF($K281&lt;&gt;1,IF(ISNUMBER(INDEX(Import.PLE,$K281,EO$16)),IF(INDEX(Import.PLE,$K281,EO$16)&lt;=mediçao,CO281,0),0),PLE!$AA$28*CO281)</f>
        <v>0</v>
      </c>
      <c r="EP281" s="119">
        <f ca="1">IF($K281&lt;&gt;1,IF(ISNUMBER(INDEX(Import.PLE,$K281,EP$16)),IF(INDEX(Import.PLE,$K281,EP$16)&lt;=mediçao,CP281,0),0),PLE!$AA$28*CP281)</f>
        <v>0</v>
      </c>
      <c r="EQ281" s="119">
        <f ca="1">IF($K281&lt;&gt;1,IF(ISNUMBER(INDEX(Import.PLE,$K281,EQ$16)),IF(INDEX(Import.PLE,$K281,EQ$16)&lt;=mediçao,CQ281,0),0),PLE!$AA$28*CQ281)</f>
        <v>0</v>
      </c>
      <c r="ER281" s="119">
        <f ca="1">IF($K281&lt;&gt;1,IF(ISNUMBER(INDEX(Import.PLE,$K281,ER$16)),IF(INDEX(Import.PLE,$K281,ER$16)&lt;=mediçao,CR281,0),0),PLE!$AA$28*CR281)</f>
        <v>0</v>
      </c>
      <c r="ES281" s="119">
        <f ca="1">IF($K281&lt;&gt;1,IF(ISNUMBER(INDEX(Import.PLE,$K281,ES$16)),IF(INDEX(Import.PLE,$K281,ES$16)&lt;=mediçao,CS281,0),0),PLE!$AA$28*CS281)</f>
        <v>0</v>
      </c>
      <c r="ET281" s="119">
        <f ca="1">IF($K281&lt;&gt;1,IF(ISNUMBER(INDEX(Import.PLE,$K281,ET$16)),IF(INDEX(Import.PLE,$K281,ET$16)&lt;=mediçao,CT281,0),0),PLE!$AA$28*CT281)</f>
        <v>0</v>
      </c>
      <c r="EU281" s="119">
        <f ca="1">IF($K281&lt;&gt;1,IF(ISNUMBER(INDEX(Import.PLE,$K281,EU$16)),IF(INDEX(Import.PLE,$K281,EU$16)&lt;=mediçao,CU281,0),0),PLE!$AA$28*CU281)</f>
        <v>0</v>
      </c>
      <c r="EV281" s="119">
        <f ca="1">IF($K281&lt;&gt;1,IF(ISNUMBER(INDEX(Import.PLE,$K281,EV$16)),IF(INDEX(Import.PLE,$K281,EV$16)&lt;=mediçao,CV281,0),0),PLE!$AA$28*CV281)</f>
        <v>0</v>
      </c>
      <c r="EW281" s="119">
        <f ca="1">IF($K281&lt;&gt;1,IF(ISNUMBER(INDEX(Import.PLE,$K281,EW$16)),IF(INDEX(Import.PLE,$K281,EW$16)&lt;=mediçao,CW281,0),0),PLE!$AA$28*CW281)</f>
        <v>0</v>
      </c>
      <c r="EX281" s="119">
        <f ca="1">IF($K281&lt;&gt;1,IF(ISNUMBER(INDEX(Import.PLE,$K281,EX$16)),IF(INDEX(Import.PLE,$K281,EX$16)&lt;=mediçao,CX281,0),0),PLE!$AA$28*CX281)</f>
        <v>0</v>
      </c>
      <c r="EY281" s="119">
        <f ca="1">IF($K281&lt;&gt;1,IF(ISNUMBER(INDEX(Import.PLE,$K281,EY$16)),IF(INDEX(Import.PLE,$K281,EY$16)&lt;=mediçao,CY281,0),0),PLE!$AA$28*CY281)</f>
        <v>0</v>
      </c>
      <c r="EZ281" s="119">
        <f ca="1">IF($K281&lt;&gt;1,IF(ISNUMBER(INDEX(Import.PLE,$K281,EZ$16)),IF(INDEX(Import.PLE,$K281,EZ$16)&lt;=mediçao,CZ281,0),0),PLE!$AA$28*CZ281)</f>
        <v>0</v>
      </c>
      <c r="FA281" s="119">
        <f ca="1">IF($K281&lt;&gt;1,IF(ISNUMBER(INDEX(Import.PLE,$K281,FA$16)),IF(INDEX(Import.PLE,$K281,FA$16)&lt;=mediçao,DA281,0),0),PLE!$AA$28*DA281)</f>
        <v>0</v>
      </c>
      <c r="FB281" s="119">
        <f ca="1">IF($K281&lt;&gt;1,IF(ISNUMBER(INDEX(Import.PLE,$K281,FB$16)),IF(INDEX(Import.PLE,$K281,FB$16)&lt;=mediçao,DB281,0),0),PLE!$AA$28*DB281)</f>
        <v>0</v>
      </c>
      <c r="FC281" s="119">
        <f ca="1">IF($K281&lt;&gt;1,IF(ISNUMBER(INDEX(Import.PLE,$K281,FC$16)),IF(INDEX(Import.PLE,$K281,FC$16)&lt;=mediçao,DC281,0),0),PLE!$AA$28*DC281)</f>
        <v>0</v>
      </c>
      <c r="FD281" s="119">
        <f ca="1">IF($K281&lt;&gt;1,IF(ISNUMBER(INDEX(Import.PLE,$K281,FD$16)),IF(INDEX(Import.PLE,$K281,FD$16)&lt;=mediçao,DD281,0),0),PLE!$AA$28*DD281)</f>
        <v>0</v>
      </c>
      <c r="FE281" s="119">
        <f ca="1">IF($K281&lt;&gt;1,IF(ISNUMBER(INDEX(Import.PLE,$K281,FE$16)),IF(INDEX(Import.PLE,$K281,FE$16)&lt;=mediçao,DE281,0),0),PLE!$AA$28*DE281)</f>
        <v>0</v>
      </c>
      <c r="FF281" s="119">
        <f ca="1">IF($K281&lt;&gt;1,IF(ISNUMBER(INDEX(Import.PLE,$K281,FF$16)),IF(INDEX(Import.PLE,$K281,FF$16)&lt;=mediçao,DF281,0),0),PLE!$AA$28*DF281)</f>
        <v>0</v>
      </c>
      <c r="FG281" s="119">
        <f ca="1">IF($K281&lt;&gt;1,IF(ISNUMBER(INDEX(Import.PLE,$K281,FG$16)),IF(INDEX(Import.PLE,$K281,FG$16)&lt;=mediçao,DG281,0),0),PLE!$AA$28*DG281)</f>
        <v>0</v>
      </c>
      <c r="FH281" s="119">
        <f ca="1">IF($K281&lt;&gt;1,IF(ISNUMBER(INDEX(Import.PLE,$K281,FH$16)),IF(INDEX(Import.PLE,$K281,FH$16)&lt;=mediçao,DH281,0),0),PLE!$AA$28*DH281)</f>
        <v>0</v>
      </c>
      <c r="FI281" s="119">
        <f ca="1">IF($K281&lt;&gt;1,IF(ISNUMBER(INDEX(Import.PLE,$K281,FI$16)),IF(INDEX(Import.PLE,$K281,FI$16)&lt;=mediçao,DI281,0),0),PLE!$AA$28*DI281)</f>
        <v>0</v>
      </c>
      <c r="FJ281" s="119">
        <f ca="1">IF($K281&lt;&gt;1,IF(ISNUMBER(INDEX(Import.PLE,$K281,FJ$16)),IF(INDEX(Import.PLE,$K281,FJ$16)&lt;=mediçao,DJ281,0),0),PLE!$AA$28*DJ281)</f>
        <v>0</v>
      </c>
    </row>
    <row r="282" spans="2:166" s="88" customFormat="1" ht="10.5" x14ac:dyDescent="0.35">
      <c r="B282" s="118">
        <f t="shared" ca="1" si="3"/>
        <v>265</v>
      </c>
      <c r="C282" s="83" t="str">
        <f t="shared" si="62"/>
        <v>Nível</v>
      </c>
      <c r="D282" s="138" t="s">
        <v>667</v>
      </c>
      <c r="E282" s="139" t="s">
        <v>668</v>
      </c>
      <c r="F282" s="137"/>
      <c r="G282" s="174" t="str">
        <f t="shared" si="117"/>
        <v/>
      </c>
      <c r="H282" s="175" t="str">
        <f t="shared" si="64"/>
        <v/>
      </c>
      <c r="I282" s="176">
        <v>10423.18</v>
      </c>
      <c r="J282" s="86"/>
      <c r="K282" s="168" t="str">
        <f>deactivatedados.form1</f>
        <v/>
      </c>
      <c r="L282" s="167"/>
      <c r="M282" s="87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1"/>
      <c r="AF282" s="181"/>
      <c r="AG282" s="181"/>
      <c r="AH282" s="181"/>
      <c r="AI282" s="181"/>
      <c r="AJ282" s="181"/>
      <c r="AK282" s="181"/>
      <c r="AL282" s="181"/>
      <c r="AM282" s="181"/>
      <c r="AN282" s="181"/>
      <c r="AO282" s="181"/>
      <c r="AP282" s="181"/>
      <c r="AQ282" s="181"/>
      <c r="AR282" s="181"/>
      <c r="AS282" s="181"/>
      <c r="AT282" s="181"/>
      <c r="AU282" s="181"/>
      <c r="AV282" s="181"/>
      <c r="AW282" s="181"/>
      <c r="AX282" s="181"/>
      <c r="AY282" s="181"/>
      <c r="AZ282" s="181"/>
      <c r="BA282" s="181"/>
      <c r="BB282" s="181"/>
      <c r="BC282" s="181"/>
      <c r="BD282" s="181"/>
      <c r="BE282" s="181"/>
      <c r="BF282" s="181"/>
      <c r="BG282" s="181"/>
      <c r="BH282" s="181"/>
      <c r="BI282" s="181"/>
      <c r="BJ282" s="181"/>
      <c r="BK282" s="181"/>
      <c r="BM282" s="119">
        <f t="shared" si="65"/>
        <v>0</v>
      </c>
      <c r="BN282" s="119">
        <f t="shared" si="66"/>
        <v>0</v>
      </c>
      <c r="BO282" s="119">
        <f t="shared" si="67"/>
        <v>0</v>
      </c>
      <c r="BP282" s="119">
        <f t="shared" si="68"/>
        <v>0</v>
      </c>
      <c r="BQ282" s="119">
        <f t="shared" si="69"/>
        <v>0</v>
      </c>
      <c r="BR282" s="119">
        <f t="shared" si="70"/>
        <v>0</v>
      </c>
      <c r="BS282" s="119">
        <f t="shared" si="71"/>
        <v>0</v>
      </c>
      <c r="BT282" s="119">
        <f t="shared" si="72"/>
        <v>0</v>
      </c>
      <c r="BU282" s="119">
        <f t="shared" si="73"/>
        <v>0</v>
      </c>
      <c r="BV282" s="119">
        <f t="shared" si="74"/>
        <v>0</v>
      </c>
      <c r="BW282" s="119">
        <f t="shared" si="75"/>
        <v>0</v>
      </c>
      <c r="BX282" s="119">
        <f t="shared" si="76"/>
        <v>0</v>
      </c>
      <c r="BY282" s="119">
        <f t="shared" si="77"/>
        <v>0</v>
      </c>
      <c r="BZ282" s="119">
        <f t="shared" si="78"/>
        <v>0</v>
      </c>
      <c r="CA282" s="119">
        <f t="shared" si="79"/>
        <v>0</v>
      </c>
      <c r="CB282" s="119">
        <f t="shared" si="80"/>
        <v>0</v>
      </c>
      <c r="CC282" s="119">
        <f t="shared" si="81"/>
        <v>0</v>
      </c>
      <c r="CD282" s="119">
        <f t="shared" si="82"/>
        <v>0</v>
      </c>
      <c r="CE282" s="119">
        <f t="shared" si="83"/>
        <v>0</v>
      </c>
      <c r="CF282" s="119">
        <f t="shared" si="84"/>
        <v>0</v>
      </c>
      <c r="CG282" s="119">
        <f t="shared" si="85"/>
        <v>0</v>
      </c>
      <c r="CH282" s="119">
        <f t="shared" si="86"/>
        <v>0</v>
      </c>
      <c r="CI282" s="119">
        <f t="shared" si="87"/>
        <v>0</v>
      </c>
      <c r="CJ282" s="119">
        <f t="shared" si="88"/>
        <v>0</v>
      </c>
      <c r="CK282" s="119">
        <f t="shared" si="89"/>
        <v>0</v>
      </c>
      <c r="CL282" s="119">
        <f t="shared" si="90"/>
        <v>0</v>
      </c>
      <c r="CM282" s="119">
        <f t="shared" si="91"/>
        <v>0</v>
      </c>
      <c r="CN282" s="119">
        <f t="shared" si="92"/>
        <v>0</v>
      </c>
      <c r="CO282" s="119">
        <f t="shared" si="93"/>
        <v>0</v>
      </c>
      <c r="CP282" s="119">
        <f t="shared" si="94"/>
        <v>0</v>
      </c>
      <c r="CQ282" s="119">
        <f t="shared" si="95"/>
        <v>0</v>
      </c>
      <c r="CR282" s="119">
        <f t="shared" si="96"/>
        <v>0</v>
      </c>
      <c r="CS282" s="119">
        <f t="shared" si="97"/>
        <v>0</v>
      </c>
      <c r="CT282" s="119">
        <f t="shared" si="98"/>
        <v>0</v>
      </c>
      <c r="CU282" s="119">
        <f t="shared" si="99"/>
        <v>0</v>
      </c>
      <c r="CV282" s="119">
        <f t="shared" si="100"/>
        <v>0</v>
      </c>
      <c r="CW282" s="119">
        <f t="shared" si="101"/>
        <v>0</v>
      </c>
      <c r="CX282" s="119">
        <f t="shared" si="102"/>
        <v>0</v>
      </c>
      <c r="CY282" s="119">
        <f t="shared" si="103"/>
        <v>0</v>
      </c>
      <c r="CZ282" s="119">
        <f t="shared" si="104"/>
        <v>0</v>
      </c>
      <c r="DA282" s="119">
        <f t="shared" si="105"/>
        <v>0</v>
      </c>
      <c r="DB282" s="119">
        <f t="shared" si="106"/>
        <v>0</v>
      </c>
      <c r="DC282" s="119">
        <f t="shared" si="107"/>
        <v>0</v>
      </c>
      <c r="DD282" s="119">
        <f t="shared" si="108"/>
        <v>0</v>
      </c>
      <c r="DE282" s="119">
        <f t="shared" si="109"/>
        <v>0</v>
      </c>
      <c r="DF282" s="119">
        <f t="shared" si="110"/>
        <v>0</v>
      </c>
      <c r="DG282" s="119">
        <f t="shared" si="111"/>
        <v>0</v>
      </c>
      <c r="DH282" s="119">
        <f t="shared" si="112"/>
        <v>0</v>
      </c>
      <c r="DI282" s="119">
        <f t="shared" si="113"/>
        <v>0</v>
      </c>
      <c r="DJ282" s="119">
        <f t="shared" si="114"/>
        <v>0</v>
      </c>
      <c r="DK282" s="126" t="str">
        <f t="shared" si="115"/>
        <v>4</v>
      </c>
      <c r="DL282" s="126">
        <f t="shared" ca="1" si="116"/>
        <v>0</v>
      </c>
      <c r="DM282" s="119">
        <f ca="1">IF($K282&lt;&gt;1,IF(ISNUMBER(INDEX(Import.PLE,$K282,DM$16)),IF(INDEX(Import.PLE,$K282,DM$16)&lt;=mediçao,BM282,0),0),PLE!$AA$28*BM282)</f>
        <v>0</v>
      </c>
      <c r="DN282" s="119">
        <f ca="1">IF($K282&lt;&gt;1,IF(ISNUMBER(INDEX(Import.PLE,$K282,DN$16)),IF(INDEX(Import.PLE,$K282,DN$16)&lt;=mediçao,BN282,0),0),PLE!$AA$28*BN282)</f>
        <v>0</v>
      </c>
      <c r="DO282" s="119">
        <f ca="1">IF($K282&lt;&gt;1,IF(ISNUMBER(INDEX(Import.PLE,$K282,DO$16)),IF(INDEX(Import.PLE,$K282,DO$16)&lt;=mediçao,BO282,0),0),PLE!$AA$28*BO282)</f>
        <v>0</v>
      </c>
      <c r="DP282" s="119">
        <f ca="1">IF($K282&lt;&gt;1,IF(ISNUMBER(INDEX(Import.PLE,$K282,DP$16)),IF(INDEX(Import.PLE,$K282,DP$16)&lt;=mediçao,BP282,0),0),PLE!$AA$28*BP282)</f>
        <v>0</v>
      </c>
      <c r="DQ282" s="119">
        <f ca="1">IF($K282&lt;&gt;1,IF(ISNUMBER(INDEX(Import.PLE,$K282,DQ$16)),IF(INDEX(Import.PLE,$K282,DQ$16)&lt;=mediçao,BQ282,0),0),PLE!$AA$28*BQ282)</f>
        <v>0</v>
      </c>
      <c r="DR282" s="119">
        <f ca="1">IF($K282&lt;&gt;1,IF(ISNUMBER(INDEX(Import.PLE,$K282,DR$16)),IF(INDEX(Import.PLE,$K282,DR$16)&lt;=mediçao,BR282,0),0),PLE!$AA$28*BR282)</f>
        <v>0</v>
      </c>
      <c r="DS282" s="119">
        <f ca="1">IF($K282&lt;&gt;1,IF(ISNUMBER(INDEX(Import.PLE,$K282,DS$16)),IF(INDEX(Import.PLE,$K282,DS$16)&lt;=mediçao,BS282,0),0),PLE!$AA$28*BS282)</f>
        <v>0</v>
      </c>
      <c r="DT282" s="119">
        <f ca="1">IF($K282&lt;&gt;1,IF(ISNUMBER(INDEX(Import.PLE,$K282,DT$16)),IF(INDEX(Import.PLE,$K282,DT$16)&lt;=mediçao,BT282,0),0),PLE!$AA$28*BT282)</f>
        <v>0</v>
      </c>
      <c r="DU282" s="119">
        <f ca="1">IF($K282&lt;&gt;1,IF(ISNUMBER(INDEX(Import.PLE,$K282,DU$16)),IF(INDEX(Import.PLE,$K282,DU$16)&lt;=mediçao,BU282,0),0),PLE!$AA$28*BU282)</f>
        <v>0</v>
      </c>
      <c r="DV282" s="119">
        <f ca="1">IF($K282&lt;&gt;1,IF(ISNUMBER(INDEX(Import.PLE,$K282,DV$16)),IF(INDEX(Import.PLE,$K282,DV$16)&lt;=mediçao,BV282,0),0),PLE!$AA$28*BV282)</f>
        <v>0</v>
      </c>
      <c r="DW282" s="119">
        <f ca="1">IF($K282&lt;&gt;1,IF(ISNUMBER(INDEX(Import.PLE,$K282,DW$16)),IF(INDEX(Import.PLE,$K282,DW$16)&lt;=mediçao,BW282,0),0),PLE!$AA$28*BW282)</f>
        <v>0</v>
      </c>
      <c r="DX282" s="119">
        <f ca="1">IF($K282&lt;&gt;1,IF(ISNUMBER(INDEX(Import.PLE,$K282,DX$16)),IF(INDEX(Import.PLE,$K282,DX$16)&lt;=mediçao,BX282,0),0),PLE!$AA$28*BX282)</f>
        <v>0</v>
      </c>
      <c r="DY282" s="119">
        <f ca="1">IF($K282&lt;&gt;1,IF(ISNUMBER(INDEX(Import.PLE,$K282,DY$16)),IF(INDEX(Import.PLE,$K282,DY$16)&lt;=mediçao,BY282,0),0),PLE!$AA$28*BY282)</f>
        <v>0</v>
      </c>
      <c r="DZ282" s="119">
        <f ca="1">IF($K282&lt;&gt;1,IF(ISNUMBER(INDEX(Import.PLE,$K282,DZ$16)),IF(INDEX(Import.PLE,$K282,DZ$16)&lt;=mediçao,BZ282,0),0),PLE!$AA$28*BZ282)</f>
        <v>0</v>
      </c>
      <c r="EA282" s="119">
        <f ca="1">IF($K282&lt;&gt;1,IF(ISNUMBER(INDEX(Import.PLE,$K282,EA$16)),IF(INDEX(Import.PLE,$K282,EA$16)&lt;=mediçao,CA282,0),0),PLE!$AA$28*CA282)</f>
        <v>0</v>
      </c>
      <c r="EB282" s="119">
        <f ca="1">IF($K282&lt;&gt;1,IF(ISNUMBER(INDEX(Import.PLE,$K282,EB$16)),IF(INDEX(Import.PLE,$K282,EB$16)&lt;=mediçao,CB282,0),0),PLE!$AA$28*CB282)</f>
        <v>0</v>
      </c>
      <c r="EC282" s="119">
        <f ca="1">IF($K282&lt;&gt;1,IF(ISNUMBER(INDEX(Import.PLE,$K282,EC$16)),IF(INDEX(Import.PLE,$K282,EC$16)&lt;=mediçao,CC282,0),0),PLE!$AA$28*CC282)</f>
        <v>0</v>
      </c>
      <c r="ED282" s="119">
        <f ca="1">IF($K282&lt;&gt;1,IF(ISNUMBER(INDEX(Import.PLE,$K282,ED$16)),IF(INDEX(Import.PLE,$K282,ED$16)&lt;=mediçao,CD282,0),0),PLE!$AA$28*CD282)</f>
        <v>0</v>
      </c>
      <c r="EE282" s="119">
        <f ca="1">IF($K282&lt;&gt;1,IF(ISNUMBER(INDEX(Import.PLE,$K282,EE$16)),IF(INDEX(Import.PLE,$K282,EE$16)&lt;=mediçao,CE282,0),0),PLE!$AA$28*CE282)</f>
        <v>0</v>
      </c>
      <c r="EF282" s="119">
        <f ca="1">IF($K282&lt;&gt;1,IF(ISNUMBER(INDEX(Import.PLE,$K282,EF$16)),IF(INDEX(Import.PLE,$K282,EF$16)&lt;=mediçao,CF282,0),0),PLE!$AA$28*CF282)</f>
        <v>0</v>
      </c>
      <c r="EG282" s="119">
        <f ca="1">IF($K282&lt;&gt;1,IF(ISNUMBER(INDEX(Import.PLE,$K282,EG$16)),IF(INDEX(Import.PLE,$K282,EG$16)&lt;=mediçao,CG282,0),0),PLE!$AA$28*CG282)</f>
        <v>0</v>
      </c>
      <c r="EH282" s="119">
        <f ca="1">IF($K282&lt;&gt;1,IF(ISNUMBER(INDEX(Import.PLE,$K282,EH$16)),IF(INDEX(Import.PLE,$K282,EH$16)&lt;=mediçao,CH282,0),0),PLE!$AA$28*CH282)</f>
        <v>0</v>
      </c>
      <c r="EI282" s="119">
        <f ca="1">IF($K282&lt;&gt;1,IF(ISNUMBER(INDEX(Import.PLE,$K282,EI$16)),IF(INDEX(Import.PLE,$K282,EI$16)&lt;=mediçao,CI282,0),0),PLE!$AA$28*CI282)</f>
        <v>0</v>
      </c>
      <c r="EJ282" s="119">
        <f ca="1">IF($K282&lt;&gt;1,IF(ISNUMBER(INDEX(Import.PLE,$K282,EJ$16)),IF(INDEX(Import.PLE,$K282,EJ$16)&lt;=mediçao,CJ282,0),0),PLE!$AA$28*CJ282)</f>
        <v>0</v>
      </c>
      <c r="EK282" s="119">
        <f ca="1">IF($K282&lt;&gt;1,IF(ISNUMBER(INDEX(Import.PLE,$K282,EK$16)),IF(INDEX(Import.PLE,$K282,EK$16)&lt;=mediçao,CK282,0),0),PLE!$AA$28*CK282)</f>
        <v>0</v>
      </c>
      <c r="EL282" s="119">
        <f ca="1">IF($K282&lt;&gt;1,IF(ISNUMBER(INDEX(Import.PLE,$K282,EL$16)),IF(INDEX(Import.PLE,$K282,EL$16)&lt;=mediçao,CL282,0),0),PLE!$AA$28*CL282)</f>
        <v>0</v>
      </c>
      <c r="EM282" s="119">
        <f ca="1">IF($K282&lt;&gt;1,IF(ISNUMBER(INDEX(Import.PLE,$K282,EM$16)),IF(INDEX(Import.PLE,$K282,EM$16)&lt;=mediçao,CM282,0),0),PLE!$AA$28*CM282)</f>
        <v>0</v>
      </c>
      <c r="EN282" s="119">
        <f ca="1">IF($K282&lt;&gt;1,IF(ISNUMBER(INDEX(Import.PLE,$K282,EN$16)),IF(INDEX(Import.PLE,$K282,EN$16)&lt;=mediçao,CN282,0),0),PLE!$AA$28*CN282)</f>
        <v>0</v>
      </c>
      <c r="EO282" s="119">
        <f ca="1">IF($K282&lt;&gt;1,IF(ISNUMBER(INDEX(Import.PLE,$K282,EO$16)),IF(INDEX(Import.PLE,$K282,EO$16)&lt;=mediçao,CO282,0),0),PLE!$AA$28*CO282)</f>
        <v>0</v>
      </c>
      <c r="EP282" s="119">
        <f ca="1">IF($K282&lt;&gt;1,IF(ISNUMBER(INDEX(Import.PLE,$K282,EP$16)),IF(INDEX(Import.PLE,$K282,EP$16)&lt;=mediçao,CP282,0),0),PLE!$AA$28*CP282)</f>
        <v>0</v>
      </c>
      <c r="EQ282" s="119">
        <f ca="1">IF($K282&lt;&gt;1,IF(ISNUMBER(INDEX(Import.PLE,$K282,EQ$16)),IF(INDEX(Import.PLE,$K282,EQ$16)&lt;=mediçao,CQ282,0),0),PLE!$AA$28*CQ282)</f>
        <v>0</v>
      </c>
      <c r="ER282" s="119">
        <f ca="1">IF($K282&lt;&gt;1,IF(ISNUMBER(INDEX(Import.PLE,$K282,ER$16)),IF(INDEX(Import.PLE,$K282,ER$16)&lt;=mediçao,CR282,0),0),PLE!$AA$28*CR282)</f>
        <v>0</v>
      </c>
      <c r="ES282" s="119">
        <f ca="1">IF($K282&lt;&gt;1,IF(ISNUMBER(INDEX(Import.PLE,$K282,ES$16)),IF(INDEX(Import.PLE,$K282,ES$16)&lt;=mediçao,CS282,0),0),PLE!$AA$28*CS282)</f>
        <v>0</v>
      </c>
      <c r="ET282" s="119">
        <f ca="1">IF($K282&lt;&gt;1,IF(ISNUMBER(INDEX(Import.PLE,$K282,ET$16)),IF(INDEX(Import.PLE,$K282,ET$16)&lt;=mediçao,CT282,0),0),PLE!$AA$28*CT282)</f>
        <v>0</v>
      </c>
      <c r="EU282" s="119">
        <f ca="1">IF($K282&lt;&gt;1,IF(ISNUMBER(INDEX(Import.PLE,$K282,EU$16)),IF(INDEX(Import.PLE,$K282,EU$16)&lt;=mediçao,CU282,0),0),PLE!$AA$28*CU282)</f>
        <v>0</v>
      </c>
      <c r="EV282" s="119">
        <f ca="1">IF($K282&lt;&gt;1,IF(ISNUMBER(INDEX(Import.PLE,$K282,EV$16)),IF(INDEX(Import.PLE,$K282,EV$16)&lt;=mediçao,CV282,0),0),PLE!$AA$28*CV282)</f>
        <v>0</v>
      </c>
      <c r="EW282" s="119">
        <f ca="1">IF($K282&lt;&gt;1,IF(ISNUMBER(INDEX(Import.PLE,$K282,EW$16)),IF(INDEX(Import.PLE,$K282,EW$16)&lt;=mediçao,CW282,0),0),PLE!$AA$28*CW282)</f>
        <v>0</v>
      </c>
      <c r="EX282" s="119">
        <f ca="1">IF($K282&lt;&gt;1,IF(ISNUMBER(INDEX(Import.PLE,$K282,EX$16)),IF(INDEX(Import.PLE,$K282,EX$16)&lt;=mediçao,CX282,0),0),PLE!$AA$28*CX282)</f>
        <v>0</v>
      </c>
      <c r="EY282" s="119">
        <f ca="1">IF($K282&lt;&gt;1,IF(ISNUMBER(INDEX(Import.PLE,$K282,EY$16)),IF(INDEX(Import.PLE,$K282,EY$16)&lt;=mediçao,CY282,0),0),PLE!$AA$28*CY282)</f>
        <v>0</v>
      </c>
      <c r="EZ282" s="119">
        <f ca="1">IF($K282&lt;&gt;1,IF(ISNUMBER(INDEX(Import.PLE,$K282,EZ$16)),IF(INDEX(Import.PLE,$K282,EZ$16)&lt;=mediçao,CZ282,0),0),PLE!$AA$28*CZ282)</f>
        <v>0</v>
      </c>
      <c r="FA282" s="119">
        <f ca="1">IF($K282&lt;&gt;1,IF(ISNUMBER(INDEX(Import.PLE,$K282,FA$16)),IF(INDEX(Import.PLE,$K282,FA$16)&lt;=mediçao,DA282,0),0),PLE!$AA$28*DA282)</f>
        <v>0</v>
      </c>
      <c r="FB282" s="119">
        <f ca="1">IF($K282&lt;&gt;1,IF(ISNUMBER(INDEX(Import.PLE,$K282,FB$16)),IF(INDEX(Import.PLE,$K282,FB$16)&lt;=mediçao,DB282,0),0),PLE!$AA$28*DB282)</f>
        <v>0</v>
      </c>
      <c r="FC282" s="119">
        <f ca="1">IF($K282&lt;&gt;1,IF(ISNUMBER(INDEX(Import.PLE,$K282,FC$16)),IF(INDEX(Import.PLE,$K282,FC$16)&lt;=mediçao,DC282,0),0),PLE!$AA$28*DC282)</f>
        <v>0</v>
      </c>
      <c r="FD282" s="119">
        <f ca="1">IF($K282&lt;&gt;1,IF(ISNUMBER(INDEX(Import.PLE,$K282,FD$16)),IF(INDEX(Import.PLE,$K282,FD$16)&lt;=mediçao,DD282,0),0),PLE!$AA$28*DD282)</f>
        <v>0</v>
      </c>
      <c r="FE282" s="119">
        <f ca="1">IF($K282&lt;&gt;1,IF(ISNUMBER(INDEX(Import.PLE,$K282,FE$16)),IF(INDEX(Import.PLE,$K282,FE$16)&lt;=mediçao,DE282,0),0),PLE!$AA$28*DE282)</f>
        <v>0</v>
      </c>
      <c r="FF282" s="119">
        <f ca="1">IF($K282&lt;&gt;1,IF(ISNUMBER(INDEX(Import.PLE,$K282,FF$16)),IF(INDEX(Import.PLE,$K282,FF$16)&lt;=mediçao,DF282,0),0),PLE!$AA$28*DF282)</f>
        <v>0</v>
      </c>
      <c r="FG282" s="119">
        <f ca="1">IF($K282&lt;&gt;1,IF(ISNUMBER(INDEX(Import.PLE,$K282,FG$16)),IF(INDEX(Import.PLE,$K282,FG$16)&lt;=mediçao,DG282,0),0),PLE!$AA$28*DG282)</f>
        <v>0</v>
      </c>
      <c r="FH282" s="119">
        <f ca="1">IF($K282&lt;&gt;1,IF(ISNUMBER(INDEX(Import.PLE,$K282,FH$16)),IF(INDEX(Import.PLE,$K282,FH$16)&lt;=mediçao,DH282,0),0),PLE!$AA$28*DH282)</f>
        <v>0</v>
      </c>
      <c r="FI282" s="119">
        <f ca="1">IF($K282&lt;&gt;1,IF(ISNUMBER(INDEX(Import.PLE,$K282,FI$16)),IF(INDEX(Import.PLE,$K282,FI$16)&lt;=mediçao,DI282,0),0),PLE!$AA$28*DI282)</f>
        <v>0</v>
      </c>
      <c r="FJ282" s="119">
        <f ca="1">IF($K282&lt;&gt;1,IF(ISNUMBER(INDEX(Import.PLE,$K282,FJ$16)),IF(INDEX(Import.PLE,$K282,FJ$16)&lt;=mediçao,DJ282,0),0),PLE!$AA$28*DJ282)</f>
        <v>0</v>
      </c>
    </row>
    <row r="283" spans="2:166" s="88" customFormat="1" ht="11.25" customHeight="1" x14ac:dyDescent="0.35">
      <c r="B283" s="118">
        <f t="shared" ca="1" si="3"/>
        <v>266</v>
      </c>
      <c r="C283" s="83" t="str">
        <f t="shared" si="62"/>
        <v>Serviço</v>
      </c>
      <c r="D283" s="138" t="s">
        <v>669</v>
      </c>
      <c r="E283" s="139" t="s">
        <v>670</v>
      </c>
      <c r="F283" s="137" t="s">
        <v>210</v>
      </c>
      <c r="G283" s="174">
        <f t="shared" si="117"/>
        <v>3.94</v>
      </c>
      <c r="H283" s="175">
        <f t="shared" si="64"/>
        <v>1627.4010152284263</v>
      </c>
      <c r="I283" s="176">
        <v>6411.96</v>
      </c>
      <c r="J283" s="86"/>
      <c r="K283" s="168">
        <f>deactivatedados.form1</f>
        <v>34</v>
      </c>
      <c r="L283" s="167" t="s">
        <v>734</v>
      </c>
      <c r="M283" s="87"/>
      <c r="N283" s="181">
        <v>3.94</v>
      </c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  <c r="AA283" s="181"/>
      <c r="AB283" s="181"/>
      <c r="AC283" s="181"/>
      <c r="AD283" s="181"/>
      <c r="AE283" s="181"/>
      <c r="AF283" s="181"/>
      <c r="AG283" s="181"/>
      <c r="AH283" s="181"/>
      <c r="AI283" s="181"/>
      <c r="AJ283" s="181"/>
      <c r="AK283" s="181"/>
      <c r="AL283" s="181"/>
      <c r="AM283" s="181"/>
      <c r="AN283" s="181"/>
      <c r="AO283" s="181"/>
      <c r="AP283" s="181"/>
      <c r="AQ283" s="181"/>
      <c r="AR283" s="181"/>
      <c r="AS283" s="181"/>
      <c r="AT283" s="181"/>
      <c r="AU283" s="181"/>
      <c r="AV283" s="181"/>
      <c r="AW283" s="181"/>
      <c r="AX283" s="181"/>
      <c r="AY283" s="181"/>
      <c r="AZ283" s="181"/>
      <c r="BA283" s="181"/>
      <c r="BB283" s="181"/>
      <c r="BC283" s="181"/>
      <c r="BD283" s="181"/>
      <c r="BE283" s="181"/>
      <c r="BF283" s="181"/>
      <c r="BG283" s="181"/>
      <c r="BH283" s="181"/>
      <c r="BI283" s="181"/>
      <c r="BJ283" s="181"/>
      <c r="BK283" s="181"/>
      <c r="BM283" s="119">
        <f t="shared" ca="1" si="65"/>
        <v>6411.96</v>
      </c>
      <c r="BN283" s="119">
        <f t="shared" si="66"/>
        <v>0</v>
      </c>
      <c r="BO283" s="119">
        <f t="shared" si="67"/>
        <v>0</v>
      </c>
      <c r="BP283" s="119">
        <f t="shared" si="68"/>
        <v>0</v>
      </c>
      <c r="BQ283" s="119">
        <f t="shared" si="69"/>
        <v>0</v>
      </c>
      <c r="BR283" s="119">
        <f t="shared" si="70"/>
        <v>0</v>
      </c>
      <c r="BS283" s="119">
        <f t="shared" si="71"/>
        <v>0</v>
      </c>
      <c r="BT283" s="119">
        <f t="shared" si="72"/>
        <v>0</v>
      </c>
      <c r="BU283" s="119">
        <f t="shared" si="73"/>
        <v>0</v>
      </c>
      <c r="BV283" s="119">
        <f t="shared" si="74"/>
        <v>0</v>
      </c>
      <c r="BW283" s="119">
        <f t="shared" si="75"/>
        <v>0</v>
      </c>
      <c r="BX283" s="119">
        <f t="shared" si="76"/>
        <v>0</v>
      </c>
      <c r="BY283" s="119">
        <f t="shared" si="77"/>
        <v>0</v>
      </c>
      <c r="BZ283" s="119">
        <f t="shared" si="78"/>
        <v>0</v>
      </c>
      <c r="CA283" s="119">
        <f t="shared" si="79"/>
        <v>0</v>
      </c>
      <c r="CB283" s="119">
        <f t="shared" si="80"/>
        <v>0</v>
      </c>
      <c r="CC283" s="119">
        <f t="shared" si="81"/>
        <v>0</v>
      </c>
      <c r="CD283" s="119">
        <f t="shared" si="82"/>
        <v>0</v>
      </c>
      <c r="CE283" s="119">
        <f t="shared" si="83"/>
        <v>0</v>
      </c>
      <c r="CF283" s="119">
        <f t="shared" si="84"/>
        <v>0</v>
      </c>
      <c r="CG283" s="119">
        <f t="shared" si="85"/>
        <v>0</v>
      </c>
      <c r="CH283" s="119">
        <f t="shared" si="86"/>
        <v>0</v>
      </c>
      <c r="CI283" s="119">
        <f t="shared" si="87"/>
        <v>0</v>
      </c>
      <c r="CJ283" s="119">
        <f t="shared" si="88"/>
        <v>0</v>
      </c>
      <c r="CK283" s="119">
        <f t="shared" si="89"/>
        <v>0</v>
      </c>
      <c r="CL283" s="119">
        <f t="shared" si="90"/>
        <v>0</v>
      </c>
      <c r="CM283" s="119">
        <f t="shared" si="91"/>
        <v>0</v>
      </c>
      <c r="CN283" s="119">
        <f t="shared" si="92"/>
        <v>0</v>
      </c>
      <c r="CO283" s="119">
        <f t="shared" si="93"/>
        <v>0</v>
      </c>
      <c r="CP283" s="119">
        <f t="shared" si="94"/>
        <v>0</v>
      </c>
      <c r="CQ283" s="119">
        <f t="shared" si="95"/>
        <v>0</v>
      </c>
      <c r="CR283" s="119">
        <f t="shared" si="96"/>
        <v>0</v>
      </c>
      <c r="CS283" s="119">
        <f t="shared" si="97"/>
        <v>0</v>
      </c>
      <c r="CT283" s="119">
        <f t="shared" si="98"/>
        <v>0</v>
      </c>
      <c r="CU283" s="119">
        <f t="shared" si="99"/>
        <v>0</v>
      </c>
      <c r="CV283" s="119">
        <f t="shared" si="100"/>
        <v>0</v>
      </c>
      <c r="CW283" s="119">
        <f t="shared" si="101"/>
        <v>0</v>
      </c>
      <c r="CX283" s="119">
        <f t="shared" si="102"/>
        <v>0</v>
      </c>
      <c r="CY283" s="119">
        <f t="shared" si="103"/>
        <v>0</v>
      </c>
      <c r="CZ283" s="119">
        <f t="shared" si="104"/>
        <v>0</v>
      </c>
      <c r="DA283" s="119">
        <f t="shared" si="105"/>
        <v>0</v>
      </c>
      <c r="DB283" s="119">
        <f t="shared" si="106"/>
        <v>0</v>
      </c>
      <c r="DC283" s="119">
        <f t="shared" si="107"/>
        <v>0</v>
      </c>
      <c r="DD283" s="119">
        <f t="shared" si="108"/>
        <v>0</v>
      </c>
      <c r="DE283" s="119">
        <f t="shared" si="109"/>
        <v>0</v>
      </c>
      <c r="DF283" s="119">
        <f t="shared" si="110"/>
        <v>0</v>
      </c>
      <c r="DG283" s="119">
        <f t="shared" si="111"/>
        <v>0</v>
      </c>
      <c r="DH283" s="119">
        <f t="shared" si="112"/>
        <v>0</v>
      </c>
      <c r="DI283" s="119">
        <f t="shared" si="113"/>
        <v>0</v>
      </c>
      <c r="DJ283" s="119">
        <f t="shared" si="114"/>
        <v>0</v>
      </c>
      <c r="DK283" s="126" t="str">
        <f t="shared" si="115"/>
        <v>4</v>
      </c>
      <c r="DL283" s="126">
        <f t="shared" ca="1" si="116"/>
        <v>0</v>
      </c>
      <c r="DM283" s="119">
        <f ca="1">IF($K283&lt;&gt;1,IF(ISNUMBER(INDEX(Import.PLE,$K283,DM$16)),IF(INDEX(Import.PLE,$K283,DM$16)&lt;=mediçao,BM283,0),0),PLE!$AA$28*BM283)</f>
        <v>0</v>
      </c>
      <c r="DN283" s="119">
        <f ca="1">IF($K283&lt;&gt;1,IF(ISNUMBER(INDEX(Import.PLE,$K283,DN$16)),IF(INDEX(Import.PLE,$K283,DN$16)&lt;=mediçao,BN283,0),0),PLE!$AA$28*BN283)</f>
        <v>0</v>
      </c>
      <c r="DO283" s="119">
        <f ca="1">IF($K283&lt;&gt;1,IF(ISNUMBER(INDEX(Import.PLE,$K283,DO$16)),IF(INDEX(Import.PLE,$K283,DO$16)&lt;=mediçao,BO283,0),0),PLE!$AA$28*BO283)</f>
        <v>0</v>
      </c>
      <c r="DP283" s="119">
        <f ca="1">IF($K283&lt;&gt;1,IF(ISNUMBER(INDEX(Import.PLE,$K283,DP$16)),IF(INDEX(Import.PLE,$K283,DP$16)&lt;=mediçao,BP283,0),0),PLE!$AA$28*BP283)</f>
        <v>0</v>
      </c>
      <c r="DQ283" s="119">
        <f ca="1">IF($K283&lt;&gt;1,IF(ISNUMBER(INDEX(Import.PLE,$K283,DQ$16)),IF(INDEX(Import.PLE,$K283,DQ$16)&lt;=mediçao,BQ283,0),0),PLE!$AA$28*BQ283)</f>
        <v>0</v>
      </c>
      <c r="DR283" s="119">
        <f ca="1">IF($K283&lt;&gt;1,IF(ISNUMBER(INDEX(Import.PLE,$K283,DR$16)),IF(INDEX(Import.PLE,$K283,DR$16)&lt;=mediçao,BR283,0),0),PLE!$AA$28*BR283)</f>
        <v>0</v>
      </c>
      <c r="DS283" s="119">
        <f ca="1">IF($K283&lt;&gt;1,IF(ISNUMBER(INDEX(Import.PLE,$K283,DS$16)),IF(INDEX(Import.PLE,$K283,DS$16)&lt;=mediçao,BS283,0),0),PLE!$AA$28*BS283)</f>
        <v>0</v>
      </c>
      <c r="DT283" s="119">
        <f ca="1">IF($K283&lt;&gt;1,IF(ISNUMBER(INDEX(Import.PLE,$K283,DT$16)),IF(INDEX(Import.PLE,$K283,DT$16)&lt;=mediçao,BT283,0),0),PLE!$AA$28*BT283)</f>
        <v>0</v>
      </c>
      <c r="DU283" s="119">
        <f ca="1">IF($K283&lt;&gt;1,IF(ISNUMBER(INDEX(Import.PLE,$K283,DU$16)),IF(INDEX(Import.PLE,$K283,DU$16)&lt;=mediçao,BU283,0),0),PLE!$AA$28*BU283)</f>
        <v>0</v>
      </c>
      <c r="DV283" s="119">
        <f ca="1">IF($K283&lt;&gt;1,IF(ISNUMBER(INDEX(Import.PLE,$K283,DV$16)),IF(INDEX(Import.PLE,$K283,DV$16)&lt;=mediçao,BV283,0),0),PLE!$AA$28*BV283)</f>
        <v>0</v>
      </c>
      <c r="DW283" s="119">
        <f ca="1">IF($K283&lt;&gt;1,IF(ISNUMBER(INDEX(Import.PLE,$K283,DW$16)),IF(INDEX(Import.PLE,$K283,DW$16)&lt;=mediçao,BW283,0),0),PLE!$AA$28*BW283)</f>
        <v>0</v>
      </c>
      <c r="DX283" s="119">
        <f ca="1">IF($K283&lt;&gt;1,IF(ISNUMBER(INDEX(Import.PLE,$K283,DX$16)),IF(INDEX(Import.PLE,$K283,DX$16)&lt;=mediçao,BX283,0),0),PLE!$AA$28*BX283)</f>
        <v>0</v>
      </c>
      <c r="DY283" s="119">
        <f ca="1">IF($K283&lt;&gt;1,IF(ISNUMBER(INDEX(Import.PLE,$K283,DY$16)),IF(INDEX(Import.PLE,$K283,DY$16)&lt;=mediçao,BY283,0),0),PLE!$AA$28*BY283)</f>
        <v>0</v>
      </c>
      <c r="DZ283" s="119">
        <f ca="1">IF($K283&lt;&gt;1,IF(ISNUMBER(INDEX(Import.PLE,$K283,DZ$16)),IF(INDEX(Import.PLE,$K283,DZ$16)&lt;=mediçao,BZ283,0),0),PLE!$AA$28*BZ283)</f>
        <v>0</v>
      </c>
      <c r="EA283" s="119">
        <f ca="1">IF($K283&lt;&gt;1,IF(ISNUMBER(INDEX(Import.PLE,$K283,EA$16)),IF(INDEX(Import.PLE,$K283,EA$16)&lt;=mediçao,CA283,0),0),PLE!$AA$28*CA283)</f>
        <v>0</v>
      </c>
      <c r="EB283" s="119">
        <f ca="1">IF($K283&lt;&gt;1,IF(ISNUMBER(INDEX(Import.PLE,$K283,EB$16)),IF(INDEX(Import.PLE,$K283,EB$16)&lt;=mediçao,CB283,0),0),PLE!$AA$28*CB283)</f>
        <v>0</v>
      </c>
      <c r="EC283" s="119">
        <f ca="1">IF($K283&lt;&gt;1,IF(ISNUMBER(INDEX(Import.PLE,$K283,EC$16)),IF(INDEX(Import.PLE,$K283,EC$16)&lt;=mediçao,CC283,0),0),PLE!$AA$28*CC283)</f>
        <v>0</v>
      </c>
      <c r="ED283" s="119">
        <f ca="1">IF($K283&lt;&gt;1,IF(ISNUMBER(INDEX(Import.PLE,$K283,ED$16)),IF(INDEX(Import.PLE,$K283,ED$16)&lt;=mediçao,CD283,0),0),PLE!$AA$28*CD283)</f>
        <v>0</v>
      </c>
      <c r="EE283" s="119">
        <f ca="1">IF($K283&lt;&gt;1,IF(ISNUMBER(INDEX(Import.PLE,$K283,EE$16)),IF(INDEX(Import.PLE,$K283,EE$16)&lt;=mediçao,CE283,0),0),PLE!$AA$28*CE283)</f>
        <v>0</v>
      </c>
      <c r="EF283" s="119">
        <f ca="1">IF($K283&lt;&gt;1,IF(ISNUMBER(INDEX(Import.PLE,$K283,EF$16)),IF(INDEX(Import.PLE,$K283,EF$16)&lt;=mediçao,CF283,0),0),PLE!$AA$28*CF283)</f>
        <v>0</v>
      </c>
      <c r="EG283" s="119">
        <f ca="1">IF($K283&lt;&gt;1,IF(ISNUMBER(INDEX(Import.PLE,$K283,EG$16)),IF(INDEX(Import.PLE,$K283,EG$16)&lt;=mediçao,CG283,0),0),PLE!$AA$28*CG283)</f>
        <v>0</v>
      </c>
      <c r="EH283" s="119">
        <f ca="1">IF($K283&lt;&gt;1,IF(ISNUMBER(INDEX(Import.PLE,$K283,EH$16)),IF(INDEX(Import.PLE,$K283,EH$16)&lt;=mediçao,CH283,0),0),PLE!$AA$28*CH283)</f>
        <v>0</v>
      </c>
      <c r="EI283" s="119">
        <f ca="1">IF($K283&lt;&gt;1,IF(ISNUMBER(INDEX(Import.PLE,$K283,EI$16)),IF(INDEX(Import.PLE,$K283,EI$16)&lt;=mediçao,CI283,0),0),PLE!$AA$28*CI283)</f>
        <v>0</v>
      </c>
      <c r="EJ283" s="119">
        <f ca="1">IF($K283&lt;&gt;1,IF(ISNUMBER(INDEX(Import.PLE,$K283,EJ$16)),IF(INDEX(Import.PLE,$K283,EJ$16)&lt;=mediçao,CJ283,0),0),PLE!$AA$28*CJ283)</f>
        <v>0</v>
      </c>
      <c r="EK283" s="119">
        <f ca="1">IF($K283&lt;&gt;1,IF(ISNUMBER(INDEX(Import.PLE,$K283,EK$16)),IF(INDEX(Import.PLE,$K283,EK$16)&lt;=mediçao,CK283,0),0),PLE!$AA$28*CK283)</f>
        <v>0</v>
      </c>
      <c r="EL283" s="119">
        <f ca="1">IF($K283&lt;&gt;1,IF(ISNUMBER(INDEX(Import.PLE,$K283,EL$16)),IF(INDEX(Import.PLE,$K283,EL$16)&lt;=mediçao,CL283,0),0),PLE!$AA$28*CL283)</f>
        <v>0</v>
      </c>
      <c r="EM283" s="119">
        <f ca="1">IF($K283&lt;&gt;1,IF(ISNUMBER(INDEX(Import.PLE,$K283,EM$16)),IF(INDEX(Import.PLE,$K283,EM$16)&lt;=mediçao,CM283,0),0),PLE!$AA$28*CM283)</f>
        <v>0</v>
      </c>
      <c r="EN283" s="119">
        <f ca="1">IF($K283&lt;&gt;1,IF(ISNUMBER(INDEX(Import.PLE,$K283,EN$16)),IF(INDEX(Import.PLE,$K283,EN$16)&lt;=mediçao,CN283,0),0),PLE!$AA$28*CN283)</f>
        <v>0</v>
      </c>
      <c r="EO283" s="119">
        <f ca="1">IF($K283&lt;&gt;1,IF(ISNUMBER(INDEX(Import.PLE,$K283,EO$16)),IF(INDEX(Import.PLE,$K283,EO$16)&lt;=mediçao,CO283,0),0),PLE!$AA$28*CO283)</f>
        <v>0</v>
      </c>
      <c r="EP283" s="119">
        <f ca="1">IF($K283&lt;&gt;1,IF(ISNUMBER(INDEX(Import.PLE,$K283,EP$16)),IF(INDEX(Import.PLE,$K283,EP$16)&lt;=mediçao,CP283,0),0),PLE!$AA$28*CP283)</f>
        <v>0</v>
      </c>
      <c r="EQ283" s="119">
        <f ca="1">IF($K283&lt;&gt;1,IF(ISNUMBER(INDEX(Import.PLE,$K283,EQ$16)),IF(INDEX(Import.PLE,$K283,EQ$16)&lt;=mediçao,CQ283,0),0),PLE!$AA$28*CQ283)</f>
        <v>0</v>
      </c>
      <c r="ER283" s="119">
        <f ca="1">IF($K283&lt;&gt;1,IF(ISNUMBER(INDEX(Import.PLE,$K283,ER$16)),IF(INDEX(Import.PLE,$K283,ER$16)&lt;=mediçao,CR283,0),0),PLE!$AA$28*CR283)</f>
        <v>0</v>
      </c>
      <c r="ES283" s="119">
        <f ca="1">IF($K283&lt;&gt;1,IF(ISNUMBER(INDEX(Import.PLE,$K283,ES$16)),IF(INDEX(Import.PLE,$K283,ES$16)&lt;=mediçao,CS283,0),0),PLE!$AA$28*CS283)</f>
        <v>0</v>
      </c>
      <c r="ET283" s="119">
        <f ca="1">IF($K283&lt;&gt;1,IF(ISNUMBER(INDEX(Import.PLE,$K283,ET$16)),IF(INDEX(Import.PLE,$K283,ET$16)&lt;=mediçao,CT283,0),0),PLE!$AA$28*CT283)</f>
        <v>0</v>
      </c>
      <c r="EU283" s="119">
        <f ca="1">IF($K283&lt;&gt;1,IF(ISNUMBER(INDEX(Import.PLE,$K283,EU$16)),IF(INDEX(Import.PLE,$K283,EU$16)&lt;=mediçao,CU283,0),0),PLE!$AA$28*CU283)</f>
        <v>0</v>
      </c>
      <c r="EV283" s="119">
        <f ca="1">IF($K283&lt;&gt;1,IF(ISNUMBER(INDEX(Import.PLE,$K283,EV$16)),IF(INDEX(Import.PLE,$K283,EV$16)&lt;=mediçao,CV283,0),0),PLE!$AA$28*CV283)</f>
        <v>0</v>
      </c>
      <c r="EW283" s="119">
        <f ca="1">IF($K283&lt;&gt;1,IF(ISNUMBER(INDEX(Import.PLE,$K283,EW$16)),IF(INDEX(Import.PLE,$K283,EW$16)&lt;=mediçao,CW283,0),0),PLE!$AA$28*CW283)</f>
        <v>0</v>
      </c>
      <c r="EX283" s="119">
        <f ca="1">IF($K283&lt;&gt;1,IF(ISNUMBER(INDEX(Import.PLE,$K283,EX$16)),IF(INDEX(Import.PLE,$K283,EX$16)&lt;=mediçao,CX283,0),0),PLE!$AA$28*CX283)</f>
        <v>0</v>
      </c>
      <c r="EY283" s="119">
        <f ca="1">IF($K283&lt;&gt;1,IF(ISNUMBER(INDEX(Import.PLE,$K283,EY$16)),IF(INDEX(Import.PLE,$K283,EY$16)&lt;=mediçao,CY283,0),0),PLE!$AA$28*CY283)</f>
        <v>0</v>
      </c>
      <c r="EZ283" s="119">
        <f ca="1">IF($K283&lt;&gt;1,IF(ISNUMBER(INDEX(Import.PLE,$K283,EZ$16)),IF(INDEX(Import.PLE,$K283,EZ$16)&lt;=mediçao,CZ283,0),0),PLE!$AA$28*CZ283)</f>
        <v>0</v>
      </c>
      <c r="FA283" s="119">
        <f ca="1">IF($K283&lt;&gt;1,IF(ISNUMBER(INDEX(Import.PLE,$K283,FA$16)),IF(INDEX(Import.PLE,$K283,FA$16)&lt;=mediçao,DA283,0),0),PLE!$AA$28*DA283)</f>
        <v>0</v>
      </c>
      <c r="FB283" s="119">
        <f ca="1">IF($K283&lt;&gt;1,IF(ISNUMBER(INDEX(Import.PLE,$K283,FB$16)),IF(INDEX(Import.PLE,$K283,FB$16)&lt;=mediçao,DB283,0),0),PLE!$AA$28*DB283)</f>
        <v>0</v>
      </c>
      <c r="FC283" s="119">
        <f ca="1">IF($K283&lt;&gt;1,IF(ISNUMBER(INDEX(Import.PLE,$K283,FC$16)),IF(INDEX(Import.PLE,$K283,FC$16)&lt;=mediçao,DC283,0),0),PLE!$AA$28*DC283)</f>
        <v>0</v>
      </c>
      <c r="FD283" s="119">
        <f ca="1">IF($K283&lt;&gt;1,IF(ISNUMBER(INDEX(Import.PLE,$K283,FD$16)),IF(INDEX(Import.PLE,$K283,FD$16)&lt;=mediçao,DD283,0),0),PLE!$AA$28*DD283)</f>
        <v>0</v>
      </c>
      <c r="FE283" s="119">
        <f ca="1">IF($K283&lt;&gt;1,IF(ISNUMBER(INDEX(Import.PLE,$K283,FE$16)),IF(INDEX(Import.PLE,$K283,FE$16)&lt;=mediçao,DE283,0),0),PLE!$AA$28*DE283)</f>
        <v>0</v>
      </c>
      <c r="FF283" s="119">
        <f ca="1">IF($K283&lt;&gt;1,IF(ISNUMBER(INDEX(Import.PLE,$K283,FF$16)),IF(INDEX(Import.PLE,$K283,FF$16)&lt;=mediçao,DF283,0),0),PLE!$AA$28*DF283)</f>
        <v>0</v>
      </c>
      <c r="FG283" s="119">
        <f ca="1">IF($K283&lt;&gt;1,IF(ISNUMBER(INDEX(Import.PLE,$K283,FG$16)),IF(INDEX(Import.PLE,$K283,FG$16)&lt;=mediçao,DG283,0),0),PLE!$AA$28*DG283)</f>
        <v>0</v>
      </c>
      <c r="FH283" s="119">
        <f ca="1">IF($K283&lt;&gt;1,IF(ISNUMBER(INDEX(Import.PLE,$K283,FH$16)),IF(INDEX(Import.PLE,$K283,FH$16)&lt;=mediçao,DH283,0),0),PLE!$AA$28*DH283)</f>
        <v>0</v>
      </c>
      <c r="FI283" s="119">
        <f ca="1">IF($K283&lt;&gt;1,IF(ISNUMBER(INDEX(Import.PLE,$K283,FI$16)),IF(INDEX(Import.PLE,$K283,FI$16)&lt;=mediçao,DI283,0),0),PLE!$AA$28*DI283)</f>
        <v>0</v>
      </c>
      <c r="FJ283" s="119">
        <f ca="1">IF($K283&lt;&gt;1,IF(ISNUMBER(INDEX(Import.PLE,$K283,FJ$16)),IF(INDEX(Import.PLE,$K283,FJ$16)&lt;=mediçao,DJ283,0),0),PLE!$AA$28*DJ283)</f>
        <v>0</v>
      </c>
    </row>
    <row r="284" spans="2:166" s="88" customFormat="1" ht="11.25" customHeight="1" x14ac:dyDescent="0.35">
      <c r="B284" s="118">
        <f t="shared" ca="1" si="3"/>
        <v>267</v>
      </c>
      <c r="C284" s="83" t="str">
        <f t="shared" si="62"/>
        <v>Serviço</v>
      </c>
      <c r="D284" s="138" t="s">
        <v>671</v>
      </c>
      <c r="E284" s="139" t="s">
        <v>672</v>
      </c>
      <c r="F284" s="137" t="s">
        <v>201</v>
      </c>
      <c r="G284" s="174">
        <f t="shared" si="117"/>
        <v>41.48</v>
      </c>
      <c r="H284" s="175">
        <f t="shared" si="64"/>
        <v>5.2900192864030862</v>
      </c>
      <c r="I284" s="176">
        <v>219.43</v>
      </c>
      <c r="J284" s="86"/>
      <c r="K284" s="168">
        <f>deactivatedados.form1</f>
        <v>34</v>
      </c>
      <c r="L284" s="167" t="s">
        <v>734</v>
      </c>
      <c r="M284" s="87"/>
      <c r="N284" s="181">
        <v>41.48</v>
      </c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  <c r="AA284" s="181"/>
      <c r="AB284" s="181"/>
      <c r="AC284" s="181"/>
      <c r="AD284" s="181"/>
      <c r="AE284" s="181"/>
      <c r="AF284" s="181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181"/>
      <c r="AT284" s="181"/>
      <c r="AU284" s="181"/>
      <c r="AV284" s="181"/>
      <c r="AW284" s="181"/>
      <c r="AX284" s="181"/>
      <c r="AY284" s="181"/>
      <c r="AZ284" s="181"/>
      <c r="BA284" s="181"/>
      <c r="BB284" s="181"/>
      <c r="BC284" s="181"/>
      <c r="BD284" s="181"/>
      <c r="BE284" s="181"/>
      <c r="BF284" s="181"/>
      <c r="BG284" s="181"/>
      <c r="BH284" s="181"/>
      <c r="BI284" s="181"/>
      <c r="BJ284" s="181"/>
      <c r="BK284" s="181"/>
      <c r="BM284" s="119">
        <f t="shared" ca="1" si="65"/>
        <v>219.43</v>
      </c>
      <c r="BN284" s="119">
        <f t="shared" si="66"/>
        <v>0</v>
      </c>
      <c r="BO284" s="119">
        <f t="shared" si="67"/>
        <v>0</v>
      </c>
      <c r="BP284" s="119">
        <f t="shared" si="68"/>
        <v>0</v>
      </c>
      <c r="BQ284" s="119">
        <f t="shared" si="69"/>
        <v>0</v>
      </c>
      <c r="BR284" s="119">
        <f t="shared" si="70"/>
        <v>0</v>
      </c>
      <c r="BS284" s="119">
        <f t="shared" si="71"/>
        <v>0</v>
      </c>
      <c r="BT284" s="119">
        <f t="shared" si="72"/>
        <v>0</v>
      </c>
      <c r="BU284" s="119">
        <f t="shared" si="73"/>
        <v>0</v>
      </c>
      <c r="BV284" s="119">
        <f t="shared" si="74"/>
        <v>0</v>
      </c>
      <c r="BW284" s="119">
        <f t="shared" si="75"/>
        <v>0</v>
      </c>
      <c r="BX284" s="119">
        <f t="shared" si="76"/>
        <v>0</v>
      </c>
      <c r="BY284" s="119">
        <f t="shared" si="77"/>
        <v>0</v>
      </c>
      <c r="BZ284" s="119">
        <f t="shared" si="78"/>
        <v>0</v>
      </c>
      <c r="CA284" s="119">
        <f t="shared" si="79"/>
        <v>0</v>
      </c>
      <c r="CB284" s="119">
        <f t="shared" si="80"/>
        <v>0</v>
      </c>
      <c r="CC284" s="119">
        <f t="shared" si="81"/>
        <v>0</v>
      </c>
      <c r="CD284" s="119">
        <f t="shared" si="82"/>
        <v>0</v>
      </c>
      <c r="CE284" s="119">
        <f t="shared" si="83"/>
        <v>0</v>
      </c>
      <c r="CF284" s="119">
        <f t="shared" si="84"/>
        <v>0</v>
      </c>
      <c r="CG284" s="119">
        <f t="shared" si="85"/>
        <v>0</v>
      </c>
      <c r="CH284" s="119">
        <f t="shared" si="86"/>
        <v>0</v>
      </c>
      <c r="CI284" s="119">
        <f t="shared" si="87"/>
        <v>0</v>
      </c>
      <c r="CJ284" s="119">
        <f t="shared" si="88"/>
        <v>0</v>
      </c>
      <c r="CK284" s="119">
        <f t="shared" si="89"/>
        <v>0</v>
      </c>
      <c r="CL284" s="119">
        <f t="shared" si="90"/>
        <v>0</v>
      </c>
      <c r="CM284" s="119">
        <f t="shared" si="91"/>
        <v>0</v>
      </c>
      <c r="CN284" s="119">
        <f t="shared" si="92"/>
        <v>0</v>
      </c>
      <c r="CO284" s="119">
        <f t="shared" si="93"/>
        <v>0</v>
      </c>
      <c r="CP284" s="119">
        <f t="shared" si="94"/>
        <v>0</v>
      </c>
      <c r="CQ284" s="119">
        <f t="shared" si="95"/>
        <v>0</v>
      </c>
      <c r="CR284" s="119">
        <f t="shared" si="96"/>
        <v>0</v>
      </c>
      <c r="CS284" s="119">
        <f t="shared" si="97"/>
        <v>0</v>
      </c>
      <c r="CT284" s="119">
        <f t="shared" si="98"/>
        <v>0</v>
      </c>
      <c r="CU284" s="119">
        <f t="shared" si="99"/>
        <v>0</v>
      </c>
      <c r="CV284" s="119">
        <f t="shared" si="100"/>
        <v>0</v>
      </c>
      <c r="CW284" s="119">
        <f t="shared" si="101"/>
        <v>0</v>
      </c>
      <c r="CX284" s="119">
        <f t="shared" si="102"/>
        <v>0</v>
      </c>
      <c r="CY284" s="119">
        <f t="shared" si="103"/>
        <v>0</v>
      </c>
      <c r="CZ284" s="119">
        <f t="shared" si="104"/>
        <v>0</v>
      </c>
      <c r="DA284" s="119">
        <f t="shared" si="105"/>
        <v>0</v>
      </c>
      <c r="DB284" s="119">
        <f t="shared" si="106"/>
        <v>0</v>
      </c>
      <c r="DC284" s="119">
        <f t="shared" si="107"/>
        <v>0</v>
      </c>
      <c r="DD284" s="119">
        <f t="shared" si="108"/>
        <v>0</v>
      </c>
      <c r="DE284" s="119">
        <f t="shared" si="109"/>
        <v>0</v>
      </c>
      <c r="DF284" s="119">
        <f t="shared" si="110"/>
        <v>0</v>
      </c>
      <c r="DG284" s="119">
        <f t="shared" si="111"/>
        <v>0</v>
      </c>
      <c r="DH284" s="119">
        <f t="shared" si="112"/>
        <v>0</v>
      </c>
      <c r="DI284" s="119">
        <f t="shared" si="113"/>
        <v>0</v>
      </c>
      <c r="DJ284" s="119">
        <f t="shared" si="114"/>
        <v>0</v>
      </c>
      <c r="DK284" s="126" t="str">
        <f t="shared" si="115"/>
        <v>4</v>
      </c>
      <c r="DL284" s="126">
        <f t="shared" ca="1" si="116"/>
        <v>0</v>
      </c>
      <c r="DM284" s="119">
        <f ca="1">IF($K284&lt;&gt;1,IF(ISNUMBER(INDEX(Import.PLE,$K284,DM$16)),IF(INDEX(Import.PLE,$K284,DM$16)&lt;=mediçao,BM284,0),0),PLE!$AA$28*BM284)</f>
        <v>0</v>
      </c>
      <c r="DN284" s="119">
        <f ca="1">IF($K284&lt;&gt;1,IF(ISNUMBER(INDEX(Import.PLE,$K284,DN$16)),IF(INDEX(Import.PLE,$K284,DN$16)&lt;=mediçao,BN284,0),0),PLE!$AA$28*BN284)</f>
        <v>0</v>
      </c>
      <c r="DO284" s="119">
        <f ca="1">IF($K284&lt;&gt;1,IF(ISNUMBER(INDEX(Import.PLE,$K284,DO$16)),IF(INDEX(Import.PLE,$K284,DO$16)&lt;=mediçao,BO284,0),0),PLE!$AA$28*BO284)</f>
        <v>0</v>
      </c>
      <c r="DP284" s="119">
        <f ca="1">IF($K284&lt;&gt;1,IF(ISNUMBER(INDEX(Import.PLE,$K284,DP$16)),IF(INDEX(Import.PLE,$K284,DP$16)&lt;=mediçao,BP284,0),0),PLE!$AA$28*BP284)</f>
        <v>0</v>
      </c>
      <c r="DQ284" s="119">
        <f ca="1">IF($K284&lt;&gt;1,IF(ISNUMBER(INDEX(Import.PLE,$K284,DQ$16)),IF(INDEX(Import.PLE,$K284,DQ$16)&lt;=mediçao,BQ284,0),0),PLE!$AA$28*BQ284)</f>
        <v>0</v>
      </c>
      <c r="DR284" s="119">
        <f ca="1">IF($K284&lt;&gt;1,IF(ISNUMBER(INDEX(Import.PLE,$K284,DR$16)),IF(INDEX(Import.PLE,$K284,DR$16)&lt;=mediçao,BR284,0),0),PLE!$AA$28*BR284)</f>
        <v>0</v>
      </c>
      <c r="DS284" s="119">
        <f ca="1">IF($K284&lt;&gt;1,IF(ISNUMBER(INDEX(Import.PLE,$K284,DS$16)),IF(INDEX(Import.PLE,$K284,DS$16)&lt;=mediçao,BS284,0),0),PLE!$AA$28*BS284)</f>
        <v>0</v>
      </c>
      <c r="DT284" s="119">
        <f ca="1">IF($K284&lt;&gt;1,IF(ISNUMBER(INDEX(Import.PLE,$K284,DT$16)),IF(INDEX(Import.PLE,$K284,DT$16)&lt;=mediçao,BT284,0),0),PLE!$AA$28*BT284)</f>
        <v>0</v>
      </c>
      <c r="DU284" s="119">
        <f ca="1">IF($K284&lt;&gt;1,IF(ISNUMBER(INDEX(Import.PLE,$K284,DU$16)),IF(INDEX(Import.PLE,$K284,DU$16)&lt;=mediçao,BU284,0),0),PLE!$AA$28*BU284)</f>
        <v>0</v>
      </c>
      <c r="DV284" s="119">
        <f ca="1">IF($K284&lt;&gt;1,IF(ISNUMBER(INDEX(Import.PLE,$K284,DV$16)),IF(INDEX(Import.PLE,$K284,DV$16)&lt;=mediçao,BV284,0),0),PLE!$AA$28*BV284)</f>
        <v>0</v>
      </c>
      <c r="DW284" s="119">
        <f ca="1">IF($K284&lt;&gt;1,IF(ISNUMBER(INDEX(Import.PLE,$K284,DW$16)),IF(INDEX(Import.PLE,$K284,DW$16)&lt;=mediçao,BW284,0),0),PLE!$AA$28*BW284)</f>
        <v>0</v>
      </c>
      <c r="DX284" s="119">
        <f ca="1">IF($K284&lt;&gt;1,IF(ISNUMBER(INDEX(Import.PLE,$K284,DX$16)),IF(INDEX(Import.PLE,$K284,DX$16)&lt;=mediçao,BX284,0),0),PLE!$AA$28*BX284)</f>
        <v>0</v>
      </c>
      <c r="DY284" s="119">
        <f ca="1">IF($K284&lt;&gt;1,IF(ISNUMBER(INDEX(Import.PLE,$K284,DY$16)),IF(INDEX(Import.PLE,$K284,DY$16)&lt;=mediçao,BY284,0),0),PLE!$AA$28*BY284)</f>
        <v>0</v>
      </c>
      <c r="DZ284" s="119">
        <f ca="1">IF($K284&lt;&gt;1,IF(ISNUMBER(INDEX(Import.PLE,$K284,DZ$16)),IF(INDEX(Import.PLE,$K284,DZ$16)&lt;=mediçao,BZ284,0),0),PLE!$AA$28*BZ284)</f>
        <v>0</v>
      </c>
      <c r="EA284" s="119">
        <f ca="1">IF($K284&lt;&gt;1,IF(ISNUMBER(INDEX(Import.PLE,$K284,EA$16)),IF(INDEX(Import.PLE,$K284,EA$16)&lt;=mediçao,CA284,0),0),PLE!$AA$28*CA284)</f>
        <v>0</v>
      </c>
      <c r="EB284" s="119">
        <f ca="1">IF($K284&lt;&gt;1,IF(ISNUMBER(INDEX(Import.PLE,$K284,EB$16)),IF(INDEX(Import.PLE,$K284,EB$16)&lt;=mediçao,CB284,0),0),PLE!$AA$28*CB284)</f>
        <v>0</v>
      </c>
      <c r="EC284" s="119">
        <f ca="1">IF($K284&lt;&gt;1,IF(ISNUMBER(INDEX(Import.PLE,$K284,EC$16)),IF(INDEX(Import.PLE,$K284,EC$16)&lt;=mediçao,CC284,0),0),PLE!$AA$28*CC284)</f>
        <v>0</v>
      </c>
      <c r="ED284" s="119">
        <f ca="1">IF($K284&lt;&gt;1,IF(ISNUMBER(INDEX(Import.PLE,$K284,ED$16)),IF(INDEX(Import.PLE,$K284,ED$16)&lt;=mediçao,CD284,0),0),PLE!$AA$28*CD284)</f>
        <v>0</v>
      </c>
      <c r="EE284" s="119">
        <f ca="1">IF($K284&lt;&gt;1,IF(ISNUMBER(INDEX(Import.PLE,$K284,EE$16)),IF(INDEX(Import.PLE,$K284,EE$16)&lt;=mediçao,CE284,0),0),PLE!$AA$28*CE284)</f>
        <v>0</v>
      </c>
      <c r="EF284" s="119">
        <f ca="1">IF($K284&lt;&gt;1,IF(ISNUMBER(INDEX(Import.PLE,$K284,EF$16)),IF(INDEX(Import.PLE,$K284,EF$16)&lt;=mediçao,CF284,0),0),PLE!$AA$28*CF284)</f>
        <v>0</v>
      </c>
      <c r="EG284" s="119">
        <f ca="1">IF($K284&lt;&gt;1,IF(ISNUMBER(INDEX(Import.PLE,$K284,EG$16)),IF(INDEX(Import.PLE,$K284,EG$16)&lt;=mediçao,CG284,0),0),PLE!$AA$28*CG284)</f>
        <v>0</v>
      </c>
      <c r="EH284" s="119">
        <f ca="1">IF($K284&lt;&gt;1,IF(ISNUMBER(INDEX(Import.PLE,$K284,EH$16)),IF(INDEX(Import.PLE,$K284,EH$16)&lt;=mediçao,CH284,0),0),PLE!$AA$28*CH284)</f>
        <v>0</v>
      </c>
      <c r="EI284" s="119">
        <f ca="1">IF($K284&lt;&gt;1,IF(ISNUMBER(INDEX(Import.PLE,$K284,EI$16)),IF(INDEX(Import.PLE,$K284,EI$16)&lt;=mediçao,CI284,0),0),PLE!$AA$28*CI284)</f>
        <v>0</v>
      </c>
      <c r="EJ284" s="119">
        <f ca="1">IF($K284&lt;&gt;1,IF(ISNUMBER(INDEX(Import.PLE,$K284,EJ$16)),IF(INDEX(Import.PLE,$K284,EJ$16)&lt;=mediçao,CJ284,0),0),PLE!$AA$28*CJ284)</f>
        <v>0</v>
      </c>
      <c r="EK284" s="119">
        <f ca="1">IF($K284&lt;&gt;1,IF(ISNUMBER(INDEX(Import.PLE,$K284,EK$16)),IF(INDEX(Import.PLE,$K284,EK$16)&lt;=mediçao,CK284,0),0),PLE!$AA$28*CK284)</f>
        <v>0</v>
      </c>
      <c r="EL284" s="119">
        <f ca="1">IF($K284&lt;&gt;1,IF(ISNUMBER(INDEX(Import.PLE,$K284,EL$16)),IF(INDEX(Import.PLE,$K284,EL$16)&lt;=mediçao,CL284,0),0),PLE!$AA$28*CL284)</f>
        <v>0</v>
      </c>
      <c r="EM284" s="119">
        <f ca="1">IF($K284&lt;&gt;1,IF(ISNUMBER(INDEX(Import.PLE,$K284,EM$16)),IF(INDEX(Import.PLE,$K284,EM$16)&lt;=mediçao,CM284,0),0),PLE!$AA$28*CM284)</f>
        <v>0</v>
      </c>
      <c r="EN284" s="119">
        <f ca="1">IF($K284&lt;&gt;1,IF(ISNUMBER(INDEX(Import.PLE,$K284,EN$16)),IF(INDEX(Import.PLE,$K284,EN$16)&lt;=mediçao,CN284,0),0),PLE!$AA$28*CN284)</f>
        <v>0</v>
      </c>
      <c r="EO284" s="119">
        <f ca="1">IF($K284&lt;&gt;1,IF(ISNUMBER(INDEX(Import.PLE,$K284,EO$16)),IF(INDEX(Import.PLE,$K284,EO$16)&lt;=mediçao,CO284,0),0),PLE!$AA$28*CO284)</f>
        <v>0</v>
      </c>
      <c r="EP284" s="119">
        <f ca="1">IF($K284&lt;&gt;1,IF(ISNUMBER(INDEX(Import.PLE,$K284,EP$16)),IF(INDEX(Import.PLE,$K284,EP$16)&lt;=mediçao,CP284,0),0),PLE!$AA$28*CP284)</f>
        <v>0</v>
      </c>
      <c r="EQ284" s="119">
        <f ca="1">IF($K284&lt;&gt;1,IF(ISNUMBER(INDEX(Import.PLE,$K284,EQ$16)),IF(INDEX(Import.PLE,$K284,EQ$16)&lt;=mediçao,CQ284,0),0),PLE!$AA$28*CQ284)</f>
        <v>0</v>
      </c>
      <c r="ER284" s="119">
        <f ca="1">IF($K284&lt;&gt;1,IF(ISNUMBER(INDEX(Import.PLE,$K284,ER$16)),IF(INDEX(Import.PLE,$K284,ER$16)&lt;=mediçao,CR284,0),0),PLE!$AA$28*CR284)</f>
        <v>0</v>
      </c>
      <c r="ES284" s="119">
        <f ca="1">IF($K284&lt;&gt;1,IF(ISNUMBER(INDEX(Import.PLE,$K284,ES$16)),IF(INDEX(Import.PLE,$K284,ES$16)&lt;=mediçao,CS284,0),0),PLE!$AA$28*CS284)</f>
        <v>0</v>
      </c>
      <c r="ET284" s="119">
        <f ca="1">IF($K284&lt;&gt;1,IF(ISNUMBER(INDEX(Import.PLE,$K284,ET$16)),IF(INDEX(Import.PLE,$K284,ET$16)&lt;=mediçao,CT284,0),0),PLE!$AA$28*CT284)</f>
        <v>0</v>
      </c>
      <c r="EU284" s="119">
        <f ca="1">IF($K284&lt;&gt;1,IF(ISNUMBER(INDEX(Import.PLE,$K284,EU$16)),IF(INDEX(Import.PLE,$K284,EU$16)&lt;=mediçao,CU284,0),0),PLE!$AA$28*CU284)</f>
        <v>0</v>
      </c>
      <c r="EV284" s="119">
        <f ca="1">IF($K284&lt;&gt;1,IF(ISNUMBER(INDEX(Import.PLE,$K284,EV$16)),IF(INDEX(Import.PLE,$K284,EV$16)&lt;=mediçao,CV284,0),0),PLE!$AA$28*CV284)</f>
        <v>0</v>
      </c>
      <c r="EW284" s="119">
        <f ca="1">IF($K284&lt;&gt;1,IF(ISNUMBER(INDEX(Import.PLE,$K284,EW$16)),IF(INDEX(Import.PLE,$K284,EW$16)&lt;=mediçao,CW284,0),0),PLE!$AA$28*CW284)</f>
        <v>0</v>
      </c>
      <c r="EX284" s="119">
        <f ca="1">IF($K284&lt;&gt;1,IF(ISNUMBER(INDEX(Import.PLE,$K284,EX$16)),IF(INDEX(Import.PLE,$K284,EX$16)&lt;=mediçao,CX284,0),0),PLE!$AA$28*CX284)</f>
        <v>0</v>
      </c>
      <c r="EY284" s="119">
        <f ca="1">IF($K284&lt;&gt;1,IF(ISNUMBER(INDEX(Import.PLE,$K284,EY$16)),IF(INDEX(Import.PLE,$K284,EY$16)&lt;=mediçao,CY284,0),0),PLE!$AA$28*CY284)</f>
        <v>0</v>
      </c>
      <c r="EZ284" s="119">
        <f ca="1">IF($K284&lt;&gt;1,IF(ISNUMBER(INDEX(Import.PLE,$K284,EZ$16)),IF(INDEX(Import.PLE,$K284,EZ$16)&lt;=mediçao,CZ284,0),0),PLE!$AA$28*CZ284)</f>
        <v>0</v>
      </c>
      <c r="FA284" s="119">
        <f ca="1">IF($K284&lt;&gt;1,IF(ISNUMBER(INDEX(Import.PLE,$K284,FA$16)),IF(INDEX(Import.PLE,$K284,FA$16)&lt;=mediçao,DA284,0),0),PLE!$AA$28*DA284)</f>
        <v>0</v>
      </c>
      <c r="FB284" s="119">
        <f ca="1">IF($K284&lt;&gt;1,IF(ISNUMBER(INDEX(Import.PLE,$K284,FB$16)),IF(INDEX(Import.PLE,$K284,FB$16)&lt;=mediçao,DB284,0),0),PLE!$AA$28*DB284)</f>
        <v>0</v>
      </c>
      <c r="FC284" s="119">
        <f ca="1">IF($K284&lt;&gt;1,IF(ISNUMBER(INDEX(Import.PLE,$K284,FC$16)),IF(INDEX(Import.PLE,$K284,FC$16)&lt;=mediçao,DC284,0),0),PLE!$AA$28*DC284)</f>
        <v>0</v>
      </c>
      <c r="FD284" s="119">
        <f ca="1">IF($K284&lt;&gt;1,IF(ISNUMBER(INDEX(Import.PLE,$K284,FD$16)),IF(INDEX(Import.PLE,$K284,FD$16)&lt;=mediçao,DD284,0),0),PLE!$AA$28*DD284)</f>
        <v>0</v>
      </c>
      <c r="FE284" s="119">
        <f ca="1">IF($K284&lt;&gt;1,IF(ISNUMBER(INDEX(Import.PLE,$K284,FE$16)),IF(INDEX(Import.PLE,$K284,FE$16)&lt;=mediçao,DE284,0),0),PLE!$AA$28*DE284)</f>
        <v>0</v>
      </c>
      <c r="FF284" s="119">
        <f ca="1">IF($K284&lt;&gt;1,IF(ISNUMBER(INDEX(Import.PLE,$K284,FF$16)),IF(INDEX(Import.PLE,$K284,FF$16)&lt;=mediçao,DF284,0),0),PLE!$AA$28*DF284)</f>
        <v>0</v>
      </c>
      <c r="FG284" s="119">
        <f ca="1">IF($K284&lt;&gt;1,IF(ISNUMBER(INDEX(Import.PLE,$K284,FG$16)),IF(INDEX(Import.PLE,$K284,FG$16)&lt;=mediçao,DG284,0),0),PLE!$AA$28*DG284)</f>
        <v>0</v>
      </c>
      <c r="FH284" s="119">
        <f ca="1">IF($K284&lt;&gt;1,IF(ISNUMBER(INDEX(Import.PLE,$K284,FH$16)),IF(INDEX(Import.PLE,$K284,FH$16)&lt;=mediçao,DH284,0),0),PLE!$AA$28*DH284)</f>
        <v>0</v>
      </c>
      <c r="FI284" s="119">
        <f ca="1">IF($K284&lt;&gt;1,IF(ISNUMBER(INDEX(Import.PLE,$K284,FI$16)),IF(INDEX(Import.PLE,$K284,FI$16)&lt;=mediçao,DI284,0),0),PLE!$AA$28*DI284)</f>
        <v>0</v>
      </c>
      <c r="FJ284" s="119">
        <f ca="1">IF($K284&lt;&gt;1,IF(ISNUMBER(INDEX(Import.PLE,$K284,FJ$16)),IF(INDEX(Import.PLE,$K284,FJ$16)&lt;=mediçao,DJ284,0),0),PLE!$AA$28*DJ284)</f>
        <v>0</v>
      </c>
    </row>
    <row r="285" spans="2:166" s="88" customFormat="1" ht="11.25" customHeight="1" x14ac:dyDescent="0.35">
      <c r="B285" s="118">
        <f t="shared" ca="1" si="3"/>
        <v>268</v>
      </c>
      <c r="C285" s="83" t="str">
        <f t="shared" si="62"/>
        <v>Serviço</v>
      </c>
      <c r="D285" s="138" t="s">
        <v>673</v>
      </c>
      <c r="E285" s="139" t="s">
        <v>674</v>
      </c>
      <c r="F285" s="137" t="s">
        <v>201</v>
      </c>
      <c r="G285" s="174">
        <f t="shared" si="117"/>
        <v>41.48</v>
      </c>
      <c r="H285" s="175">
        <f t="shared" si="64"/>
        <v>31.680086788813888</v>
      </c>
      <c r="I285" s="176">
        <v>1314.09</v>
      </c>
      <c r="J285" s="86"/>
      <c r="K285" s="168">
        <f>deactivatedados.form1</f>
        <v>34</v>
      </c>
      <c r="L285" s="167" t="s">
        <v>734</v>
      </c>
      <c r="M285" s="87"/>
      <c r="N285" s="181">
        <v>41.48</v>
      </c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  <c r="AA285" s="181"/>
      <c r="AB285" s="181"/>
      <c r="AC285" s="181"/>
      <c r="AD285" s="181"/>
      <c r="AE285" s="181"/>
      <c r="AF285" s="181"/>
      <c r="AG285" s="181"/>
      <c r="AH285" s="181"/>
      <c r="AI285" s="181"/>
      <c r="AJ285" s="181"/>
      <c r="AK285" s="181"/>
      <c r="AL285" s="181"/>
      <c r="AM285" s="181"/>
      <c r="AN285" s="181"/>
      <c r="AO285" s="181"/>
      <c r="AP285" s="181"/>
      <c r="AQ285" s="181"/>
      <c r="AR285" s="181"/>
      <c r="AS285" s="181"/>
      <c r="AT285" s="181"/>
      <c r="AU285" s="181"/>
      <c r="AV285" s="181"/>
      <c r="AW285" s="181"/>
      <c r="AX285" s="181"/>
      <c r="AY285" s="181"/>
      <c r="AZ285" s="181"/>
      <c r="BA285" s="181"/>
      <c r="BB285" s="181"/>
      <c r="BC285" s="181"/>
      <c r="BD285" s="181"/>
      <c r="BE285" s="181"/>
      <c r="BF285" s="181"/>
      <c r="BG285" s="181"/>
      <c r="BH285" s="181"/>
      <c r="BI285" s="181"/>
      <c r="BJ285" s="181"/>
      <c r="BK285" s="181"/>
      <c r="BM285" s="119">
        <f t="shared" ca="1" si="65"/>
        <v>1314.09</v>
      </c>
      <c r="BN285" s="119">
        <f t="shared" si="66"/>
        <v>0</v>
      </c>
      <c r="BO285" s="119">
        <f t="shared" si="67"/>
        <v>0</v>
      </c>
      <c r="BP285" s="119">
        <f t="shared" si="68"/>
        <v>0</v>
      </c>
      <c r="BQ285" s="119">
        <f t="shared" si="69"/>
        <v>0</v>
      </c>
      <c r="BR285" s="119">
        <f t="shared" si="70"/>
        <v>0</v>
      </c>
      <c r="BS285" s="119">
        <f t="shared" si="71"/>
        <v>0</v>
      </c>
      <c r="BT285" s="119">
        <f t="shared" si="72"/>
        <v>0</v>
      </c>
      <c r="BU285" s="119">
        <f t="shared" si="73"/>
        <v>0</v>
      </c>
      <c r="BV285" s="119">
        <f t="shared" si="74"/>
        <v>0</v>
      </c>
      <c r="BW285" s="119">
        <f t="shared" si="75"/>
        <v>0</v>
      </c>
      <c r="BX285" s="119">
        <f t="shared" si="76"/>
        <v>0</v>
      </c>
      <c r="BY285" s="119">
        <f t="shared" si="77"/>
        <v>0</v>
      </c>
      <c r="BZ285" s="119">
        <f t="shared" si="78"/>
        <v>0</v>
      </c>
      <c r="CA285" s="119">
        <f t="shared" si="79"/>
        <v>0</v>
      </c>
      <c r="CB285" s="119">
        <f t="shared" si="80"/>
        <v>0</v>
      </c>
      <c r="CC285" s="119">
        <f t="shared" si="81"/>
        <v>0</v>
      </c>
      <c r="CD285" s="119">
        <f t="shared" si="82"/>
        <v>0</v>
      </c>
      <c r="CE285" s="119">
        <f t="shared" si="83"/>
        <v>0</v>
      </c>
      <c r="CF285" s="119">
        <f t="shared" si="84"/>
        <v>0</v>
      </c>
      <c r="CG285" s="119">
        <f t="shared" si="85"/>
        <v>0</v>
      </c>
      <c r="CH285" s="119">
        <f t="shared" si="86"/>
        <v>0</v>
      </c>
      <c r="CI285" s="119">
        <f t="shared" si="87"/>
        <v>0</v>
      </c>
      <c r="CJ285" s="119">
        <f t="shared" si="88"/>
        <v>0</v>
      </c>
      <c r="CK285" s="119">
        <f t="shared" si="89"/>
        <v>0</v>
      </c>
      <c r="CL285" s="119">
        <f t="shared" si="90"/>
        <v>0</v>
      </c>
      <c r="CM285" s="119">
        <f t="shared" si="91"/>
        <v>0</v>
      </c>
      <c r="CN285" s="119">
        <f t="shared" si="92"/>
        <v>0</v>
      </c>
      <c r="CO285" s="119">
        <f t="shared" si="93"/>
        <v>0</v>
      </c>
      <c r="CP285" s="119">
        <f t="shared" si="94"/>
        <v>0</v>
      </c>
      <c r="CQ285" s="119">
        <f t="shared" si="95"/>
        <v>0</v>
      </c>
      <c r="CR285" s="119">
        <f t="shared" si="96"/>
        <v>0</v>
      </c>
      <c r="CS285" s="119">
        <f t="shared" si="97"/>
        <v>0</v>
      </c>
      <c r="CT285" s="119">
        <f t="shared" si="98"/>
        <v>0</v>
      </c>
      <c r="CU285" s="119">
        <f t="shared" si="99"/>
        <v>0</v>
      </c>
      <c r="CV285" s="119">
        <f t="shared" si="100"/>
        <v>0</v>
      </c>
      <c r="CW285" s="119">
        <f t="shared" si="101"/>
        <v>0</v>
      </c>
      <c r="CX285" s="119">
        <f t="shared" si="102"/>
        <v>0</v>
      </c>
      <c r="CY285" s="119">
        <f t="shared" si="103"/>
        <v>0</v>
      </c>
      <c r="CZ285" s="119">
        <f t="shared" si="104"/>
        <v>0</v>
      </c>
      <c r="DA285" s="119">
        <f t="shared" si="105"/>
        <v>0</v>
      </c>
      <c r="DB285" s="119">
        <f t="shared" si="106"/>
        <v>0</v>
      </c>
      <c r="DC285" s="119">
        <f t="shared" si="107"/>
        <v>0</v>
      </c>
      <c r="DD285" s="119">
        <f t="shared" si="108"/>
        <v>0</v>
      </c>
      <c r="DE285" s="119">
        <f t="shared" si="109"/>
        <v>0</v>
      </c>
      <c r="DF285" s="119">
        <f t="shared" si="110"/>
        <v>0</v>
      </c>
      <c r="DG285" s="119">
        <f t="shared" si="111"/>
        <v>0</v>
      </c>
      <c r="DH285" s="119">
        <f t="shared" si="112"/>
        <v>0</v>
      </c>
      <c r="DI285" s="119">
        <f t="shared" si="113"/>
        <v>0</v>
      </c>
      <c r="DJ285" s="119">
        <f t="shared" si="114"/>
        <v>0</v>
      </c>
      <c r="DK285" s="126" t="str">
        <f t="shared" si="115"/>
        <v>4</v>
      </c>
      <c r="DL285" s="126">
        <f t="shared" ca="1" si="116"/>
        <v>0</v>
      </c>
      <c r="DM285" s="119">
        <f ca="1">IF($K285&lt;&gt;1,IF(ISNUMBER(INDEX(Import.PLE,$K285,DM$16)),IF(INDEX(Import.PLE,$K285,DM$16)&lt;=mediçao,BM285,0),0),PLE!$AA$28*BM285)</f>
        <v>0</v>
      </c>
      <c r="DN285" s="119">
        <f ca="1">IF($K285&lt;&gt;1,IF(ISNUMBER(INDEX(Import.PLE,$K285,DN$16)),IF(INDEX(Import.PLE,$K285,DN$16)&lt;=mediçao,BN285,0),0),PLE!$AA$28*BN285)</f>
        <v>0</v>
      </c>
      <c r="DO285" s="119">
        <f ca="1">IF($K285&lt;&gt;1,IF(ISNUMBER(INDEX(Import.PLE,$K285,DO$16)),IF(INDEX(Import.PLE,$K285,DO$16)&lt;=mediçao,BO285,0),0),PLE!$AA$28*BO285)</f>
        <v>0</v>
      </c>
      <c r="DP285" s="119">
        <f ca="1">IF($K285&lt;&gt;1,IF(ISNUMBER(INDEX(Import.PLE,$K285,DP$16)),IF(INDEX(Import.PLE,$K285,DP$16)&lt;=mediçao,BP285,0),0),PLE!$AA$28*BP285)</f>
        <v>0</v>
      </c>
      <c r="DQ285" s="119">
        <f ca="1">IF($K285&lt;&gt;1,IF(ISNUMBER(INDEX(Import.PLE,$K285,DQ$16)),IF(INDEX(Import.PLE,$K285,DQ$16)&lt;=mediçao,BQ285,0),0),PLE!$AA$28*BQ285)</f>
        <v>0</v>
      </c>
      <c r="DR285" s="119">
        <f ca="1">IF($K285&lt;&gt;1,IF(ISNUMBER(INDEX(Import.PLE,$K285,DR$16)),IF(INDEX(Import.PLE,$K285,DR$16)&lt;=mediçao,BR285,0),0),PLE!$AA$28*BR285)</f>
        <v>0</v>
      </c>
      <c r="DS285" s="119">
        <f ca="1">IF($K285&lt;&gt;1,IF(ISNUMBER(INDEX(Import.PLE,$K285,DS$16)),IF(INDEX(Import.PLE,$K285,DS$16)&lt;=mediçao,BS285,0),0),PLE!$AA$28*BS285)</f>
        <v>0</v>
      </c>
      <c r="DT285" s="119">
        <f ca="1">IF($K285&lt;&gt;1,IF(ISNUMBER(INDEX(Import.PLE,$K285,DT$16)),IF(INDEX(Import.PLE,$K285,DT$16)&lt;=mediçao,BT285,0),0),PLE!$AA$28*BT285)</f>
        <v>0</v>
      </c>
      <c r="DU285" s="119">
        <f ca="1">IF($K285&lt;&gt;1,IF(ISNUMBER(INDEX(Import.PLE,$K285,DU$16)),IF(INDEX(Import.PLE,$K285,DU$16)&lt;=mediçao,BU285,0),0),PLE!$AA$28*BU285)</f>
        <v>0</v>
      </c>
      <c r="DV285" s="119">
        <f ca="1">IF($K285&lt;&gt;1,IF(ISNUMBER(INDEX(Import.PLE,$K285,DV$16)),IF(INDEX(Import.PLE,$K285,DV$16)&lt;=mediçao,BV285,0),0),PLE!$AA$28*BV285)</f>
        <v>0</v>
      </c>
      <c r="DW285" s="119">
        <f ca="1">IF($K285&lt;&gt;1,IF(ISNUMBER(INDEX(Import.PLE,$K285,DW$16)),IF(INDEX(Import.PLE,$K285,DW$16)&lt;=mediçao,BW285,0),0),PLE!$AA$28*BW285)</f>
        <v>0</v>
      </c>
      <c r="DX285" s="119">
        <f ca="1">IF($K285&lt;&gt;1,IF(ISNUMBER(INDEX(Import.PLE,$K285,DX$16)),IF(INDEX(Import.PLE,$K285,DX$16)&lt;=mediçao,BX285,0),0),PLE!$AA$28*BX285)</f>
        <v>0</v>
      </c>
      <c r="DY285" s="119">
        <f ca="1">IF($K285&lt;&gt;1,IF(ISNUMBER(INDEX(Import.PLE,$K285,DY$16)),IF(INDEX(Import.PLE,$K285,DY$16)&lt;=mediçao,BY285,0),0),PLE!$AA$28*BY285)</f>
        <v>0</v>
      </c>
      <c r="DZ285" s="119">
        <f ca="1">IF($K285&lt;&gt;1,IF(ISNUMBER(INDEX(Import.PLE,$K285,DZ$16)),IF(INDEX(Import.PLE,$K285,DZ$16)&lt;=mediçao,BZ285,0),0),PLE!$AA$28*BZ285)</f>
        <v>0</v>
      </c>
      <c r="EA285" s="119">
        <f ca="1">IF($K285&lt;&gt;1,IF(ISNUMBER(INDEX(Import.PLE,$K285,EA$16)),IF(INDEX(Import.PLE,$K285,EA$16)&lt;=mediçao,CA285,0),0),PLE!$AA$28*CA285)</f>
        <v>0</v>
      </c>
      <c r="EB285" s="119">
        <f ca="1">IF($K285&lt;&gt;1,IF(ISNUMBER(INDEX(Import.PLE,$K285,EB$16)),IF(INDEX(Import.PLE,$K285,EB$16)&lt;=mediçao,CB285,0),0),PLE!$AA$28*CB285)</f>
        <v>0</v>
      </c>
      <c r="EC285" s="119">
        <f ca="1">IF($K285&lt;&gt;1,IF(ISNUMBER(INDEX(Import.PLE,$K285,EC$16)),IF(INDEX(Import.PLE,$K285,EC$16)&lt;=mediçao,CC285,0),0),PLE!$AA$28*CC285)</f>
        <v>0</v>
      </c>
      <c r="ED285" s="119">
        <f ca="1">IF($K285&lt;&gt;1,IF(ISNUMBER(INDEX(Import.PLE,$K285,ED$16)),IF(INDEX(Import.PLE,$K285,ED$16)&lt;=mediçao,CD285,0),0),PLE!$AA$28*CD285)</f>
        <v>0</v>
      </c>
      <c r="EE285" s="119">
        <f ca="1">IF($K285&lt;&gt;1,IF(ISNUMBER(INDEX(Import.PLE,$K285,EE$16)),IF(INDEX(Import.PLE,$K285,EE$16)&lt;=mediçao,CE285,0),0),PLE!$AA$28*CE285)</f>
        <v>0</v>
      </c>
      <c r="EF285" s="119">
        <f ca="1">IF($K285&lt;&gt;1,IF(ISNUMBER(INDEX(Import.PLE,$K285,EF$16)),IF(INDEX(Import.PLE,$K285,EF$16)&lt;=mediçao,CF285,0),0),PLE!$AA$28*CF285)</f>
        <v>0</v>
      </c>
      <c r="EG285" s="119">
        <f ca="1">IF($K285&lt;&gt;1,IF(ISNUMBER(INDEX(Import.PLE,$K285,EG$16)),IF(INDEX(Import.PLE,$K285,EG$16)&lt;=mediçao,CG285,0),0),PLE!$AA$28*CG285)</f>
        <v>0</v>
      </c>
      <c r="EH285" s="119">
        <f ca="1">IF($K285&lt;&gt;1,IF(ISNUMBER(INDEX(Import.PLE,$K285,EH$16)),IF(INDEX(Import.PLE,$K285,EH$16)&lt;=mediçao,CH285,0),0),PLE!$AA$28*CH285)</f>
        <v>0</v>
      </c>
      <c r="EI285" s="119">
        <f ca="1">IF($K285&lt;&gt;1,IF(ISNUMBER(INDEX(Import.PLE,$K285,EI$16)),IF(INDEX(Import.PLE,$K285,EI$16)&lt;=mediçao,CI285,0),0),PLE!$AA$28*CI285)</f>
        <v>0</v>
      </c>
      <c r="EJ285" s="119">
        <f ca="1">IF($K285&lt;&gt;1,IF(ISNUMBER(INDEX(Import.PLE,$K285,EJ$16)),IF(INDEX(Import.PLE,$K285,EJ$16)&lt;=mediçao,CJ285,0),0),PLE!$AA$28*CJ285)</f>
        <v>0</v>
      </c>
      <c r="EK285" s="119">
        <f ca="1">IF($K285&lt;&gt;1,IF(ISNUMBER(INDEX(Import.PLE,$K285,EK$16)),IF(INDEX(Import.PLE,$K285,EK$16)&lt;=mediçao,CK285,0),0),PLE!$AA$28*CK285)</f>
        <v>0</v>
      </c>
      <c r="EL285" s="119">
        <f ca="1">IF($K285&lt;&gt;1,IF(ISNUMBER(INDEX(Import.PLE,$K285,EL$16)),IF(INDEX(Import.PLE,$K285,EL$16)&lt;=mediçao,CL285,0),0),PLE!$AA$28*CL285)</f>
        <v>0</v>
      </c>
      <c r="EM285" s="119">
        <f ca="1">IF($K285&lt;&gt;1,IF(ISNUMBER(INDEX(Import.PLE,$K285,EM$16)),IF(INDEX(Import.PLE,$K285,EM$16)&lt;=mediçao,CM285,0),0),PLE!$AA$28*CM285)</f>
        <v>0</v>
      </c>
      <c r="EN285" s="119">
        <f ca="1">IF($K285&lt;&gt;1,IF(ISNUMBER(INDEX(Import.PLE,$K285,EN$16)),IF(INDEX(Import.PLE,$K285,EN$16)&lt;=mediçao,CN285,0),0),PLE!$AA$28*CN285)</f>
        <v>0</v>
      </c>
      <c r="EO285" s="119">
        <f ca="1">IF($K285&lt;&gt;1,IF(ISNUMBER(INDEX(Import.PLE,$K285,EO$16)),IF(INDEX(Import.PLE,$K285,EO$16)&lt;=mediçao,CO285,0),0),PLE!$AA$28*CO285)</f>
        <v>0</v>
      </c>
      <c r="EP285" s="119">
        <f ca="1">IF($K285&lt;&gt;1,IF(ISNUMBER(INDEX(Import.PLE,$K285,EP$16)),IF(INDEX(Import.PLE,$K285,EP$16)&lt;=mediçao,CP285,0),0),PLE!$AA$28*CP285)</f>
        <v>0</v>
      </c>
      <c r="EQ285" s="119">
        <f ca="1">IF($K285&lt;&gt;1,IF(ISNUMBER(INDEX(Import.PLE,$K285,EQ$16)),IF(INDEX(Import.PLE,$K285,EQ$16)&lt;=mediçao,CQ285,0),0),PLE!$AA$28*CQ285)</f>
        <v>0</v>
      </c>
      <c r="ER285" s="119">
        <f ca="1">IF($K285&lt;&gt;1,IF(ISNUMBER(INDEX(Import.PLE,$K285,ER$16)),IF(INDEX(Import.PLE,$K285,ER$16)&lt;=mediçao,CR285,0),0),PLE!$AA$28*CR285)</f>
        <v>0</v>
      </c>
      <c r="ES285" s="119">
        <f ca="1">IF($K285&lt;&gt;1,IF(ISNUMBER(INDEX(Import.PLE,$K285,ES$16)),IF(INDEX(Import.PLE,$K285,ES$16)&lt;=mediçao,CS285,0),0),PLE!$AA$28*CS285)</f>
        <v>0</v>
      </c>
      <c r="ET285" s="119">
        <f ca="1">IF($K285&lt;&gt;1,IF(ISNUMBER(INDEX(Import.PLE,$K285,ET$16)),IF(INDEX(Import.PLE,$K285,ET$16)&lt;=mediçao,CT285,0),0),PLE!$AA$28*CT285)</f>
        <v>0</v>
      </c>
      <c r="EU285" s="119">
        <f ca="1">IF($K285&lt;&gt;1,IF(ISNUMBER(INDEX(Import.PLE,$K285,EU$16)),IF(INDEX(Import.PLE,$K285,EU$16)&lt;=mediçao,CU285,0),0),PLE!$AA$28*CU285)</f>
        <v>0</v>
      </c>
      <c r="EV285" s="119">
        <f ca="1">IF($K285&lt;&gt;1,IF(ISNUMBER(INDEX(Import.PLE,$K285,EV$16)),IF(INDEX(Import.PLE,$K285,EV$16)&lt;=mediçao,CV285,0),0),PLE!$AA$28*CV285)</f>
        <v>0</v>
      </c>
      <c r="EW285" s="119">
        <f ca="1">IF($K285&lt;&gt;1,IF(ISNUMBER(INDEX(Import.PLE,$K285,EW$16)),IF(INDEX(Import.PLE,$K285,EW$16)&lt;=mediçao,CW285,0),0),PLE!$AA$28*CW285)</f>
        <v>0</v>
      </c>
      <c r="EX285" s="119">
        <f ca="1">IF($K285&lt;&gt;1,IF(ISNUMBER(INDEX(Import.PLE,$K285,EX$16)),IF(INDEX(Import.PLE,$K285,EX$16)&lt;=mediçao,CX285,0),0),PLE!$AA$28*CX285)</f>
        <v>0</v>
      </c>
      <c r="EY285" s="119">
        <f ca="1">IF($K285&lt;&gt;1,IF(ISNUMBER(INDEX(Import.PLE,$K285,EY$16)),IF(INDEX(Import.PLE,$K285,EY$16)&lt;=mediçao,CY285,0),0),PLE!$AA$28*CY285)</f>
        <v>0</v>
      </c>
      <c r="EZ285" s="119">
        <f ca="1">IF($K285&lt;&gt;1,IF(ISNUMBER(INDEX(Import.PLE,$K285,EZ$16)),IF(INDEX(Import.PLE,$K285,EZ$16)&lt;=mediçao,CZ285,0),0),PLE!$AA$28*CZ285)</f>
        <v>0</v>
      </c>
      <c r="FA285" s="119">
        <f ca="1">IF($K285&lt;&gt;1,IF(ISNUMBER(INDEX(Import.PLE,$K285,FA$16)),IF(INDEX(Import.PLE,$K285,FA$16)&lt;=mediçao,DA285,0),0),PLE!$AA$28*DA285)</f>
        <v>0</v>
      </c>
      <c r="FB285" s="119">
        <f ca="1">IF($K285&lt;&gt;1,IF(ISNUMBER(INDEX(Import.PLE,$K285,FB$16)),IF(INDEX(Import.PLE,$K285,FB$16)&lt;=mediçao,DB285,0),0),PLE!$AA$28*DB285)</f>
        <v>0</v>
      </c>
      <c r="FC285" s="119">
        <f ca="1">IF($K285&lt;&gt;1,IF(ISNUMBER(INDEX(Import.PLE,$K285,FC$16)),IF(INDEX(Import.PLE,$K285,FC$16)&lt;=mediçao,DC285,0),0),PLE!$AA$28*DC285)</f>
        <v>0</v>
      </c>
      <c r="FD285" s="119">
        <f ca="1">IF($K285&lt;&gt;1,IF(ISNUMBER(INDEX(Import.PLE,$K285,FD$16)),IF(INDEX(Import.PLE,$K285,FD$16)&lt;=mediçao,DD285,0),0),PLE!$AA$28*DD285)</f>
        <v>0</v>
      </c>
      <c r="FE285" s="119">
        <f ca="1">IF($K285&lt;&gt;1,IF(ISNUMBER(INDEX(Import.PLE,$K285,FE$16)),IF(INDEX(Import.PLE,$K285,FE$16)&lt;=mediçao,DE285,0),0),PLE!$AA$28*DE285)</f>
        <v>0</v>
      </c>
      <c r="FF285" s="119">
        <f ca="1">IF($K285&lt;&gt;1,IF(ISNUMBER(INDEX(Import.PLE,$K285,FF$16)),IF(INDEX(Import.PLE,$K285,FF$16)&lt;=mediçao,DF285,0),0),PLE!$AA$28*DF285)</f>
        <v>0</v>
      </c>
      <c r="FG285" s="119">
        <f ca="1">IF($K285&lt;&gt;1,IF(ISNUMBER(INDEX(Import.PLE,$K285,FG$16)),IF(INDEX(Import.PLE,$K285,FG$16)&lt;=mediçao,DG285,0),0),PLE!$AA$28*DG285)</f>
        <v>0</v>
      </c>
      <c r="FH285" s="119">
        <f ca="1">IF($K285&lt;&gt;1,IF(ISNUMBER(INDEX(Import.PLE,$K285,FH$16)),IF(INDEX(Import.PLE,$K285,FH$16)&lt;=mediçao,DH285,0),0),PLE!$AA$28*DH285)</f>
        <v>0</v>
      </c>
      <c r="FI285" s="119">
        <f ca="1">IF($K285&lt;&gt;1,IF(ISNUMBER(INDEX(Import.PLE,$K285,FI$16)),IF(INDEX(Import.PLE,$K285,FI$16)&lt;=mediçao,DI285,0),0),PLE!$AA$28*DI285)</f>
        <v>0</v>
      </c>
      <c r="FJ285" s="119">
        <f ca="1">IF($K285&lt;&gt;1,IF(ISNUMBER(INDEX(Import.PLE,$K285,FJ$16)),IF(INDEX(Import.PLE,$K285,FJ$16)&lt;=mediçao,DJ285,0),0),PLE!$AA$28*DJ285)</f>
        <v>0</v>
      </c>
    </row>
    <row r="286" spans="2:166" s="88" customFormat="1" ht="11.25" customHeight="1" x14ac:dyDescent="0.35">
      <c r="B286" s="118">
        <f t="shared" ca="1" si="3"/>
        <v>269</v>
      </c>
      <c r="C286" s="83" t="str">
        <f t="shared" si="62"/>
        <v>Serviço</v>
      </c>
      <c r="D286" s="138" t="s">
        <v>675</v>
      </c>
      <c r="E286" s="139" t="s">
        <v>676</v>
      </c>
      <c r="F286" s="137" t="s">
        <v>201</v>
      </c>
      <c r="G286" s="174">
        <f t="shared" si="117"/>
        <v>41.48</v>
      </c>
      <c r="H286" s="175">
        <f t="shared" si="64"/>
        <v>2.5098842815814852</v>
      </c>
      <c r="I286" s="176">
        <v>104.11</v>
      </c>
      <c r="J286" s="86"/>
      <c r="K286" s="168">
        <f>deactivatedados.form1</f>
        <v>34</v>
      </c>
      <c r="L286" s="167" t="s">
        <v>734</v>
      </c>
      <c r="M286" s="87"/>
      <c r="N286" s="181">
        <v>41.48</v>
      </c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  <c r="AA286" s="181"/>
      <c r="AB286" s="181"/>
      <c r="AC286" s="181"/>
      <c r="AD286" s="181"/>
      <c r="AE286" s="181"/>
      <c r="AF286" s="181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181"/>
      <c r="AT286" s="181"/>
      <c r="AU286" s="181"/>
      <c r="AV286" s="181"/>
      <c r="AW286" s="181"/>
      <c r="AX286" s="181"/>
      <c r="AY286" s="181"/>
      <c r="AZ286" s="181"/>
      <c r="BA286" s="181"/>
      <c r="BB286" s="181"/>
      <c r="BC286" s="181"/>
      <c r="BD286" s="181"/>
      <c r="BE286" s="181"/>
      <c r="BF286" s="181"/>
      <c r="BG286" s="181"/>
      <c r="BH286" s="181"/>
      <c r="BI286" s="181"/>
      <c r="BJ286" s="181"/>
      <c r="BK286" s="181"/>
      <c r="BM286" s="119">
        <f t="shared" ca="1" si="65"/>
        <v>104.11</v>
      </c>
      <c r="BN286" s="119">
        <f t="shared" si="66"/>
        <v>0</v>
      </c>
      <c r="BO286" s="119">
        <f t="shared" si="67"/>
        <v>0</v>
      </c>
      <c r="BP286" s="119">
        <f t="shared" si="68"/>
        <v>0</v>
      </c>
      <c r="BQ286" s="119">
        <f t="shared" si="69"/>
        <v>0</v>
      </c>
      <c r="BR286" s="119">
        <f t="shared" si="70"/>
        <v>0</v>
      </c>
      <c r="BS286" s="119">
        <f t="shared" si="71"/>
        <v>0</v>
      </c>
      <c r="BT286" s="119">
        <f t="shared" si="72"/>
        <v>0</v>
      </c>
      <c r="BU286" s="119">
        <f t="shared" si="73"/>
        <v>0</v>
      </c>
      <c r="BV286" s="119">
        <f t="shared" si="74"/>
        <v>0</v>
      </c>
      <c r="BW286" s="119">
        <f t="shared" si="75"/>
        <v>0</v>
      </c>
      <c r="BX286" s="119">
        <f t="shared" si="76"/>
        <v>0</v>
      </c>
      <c r="BY286" s="119">
        <f t="shared" si="77"/>
        <v>0</v>
      </c>
      <c r="BZ286" s="119">
        <f t="shared" si="78"/>
        <v>0</v>
      </c>
      <c r="CA286" s="119">
        <f t="shared" si="79"/>
        <v>0</v>
      </c>
      <c r="CB286" s="119">
        <f t="shared" si="80"/>
        <v>0</v>
      </c>
      <c r="CC286" s="119">
        <f t="shared" si="81"/>
        <v>0</v>
      </c>
      <c r="CD286" s="119">
        <f t="shared" si="82"/>
        <v>0</v>
      </c>
      <c r="CE286" s="119">
        <f t="shared" si="83"/>
        <v>0</v>
      </c>
      <c r="CF286" s="119">
        <f t="shared" si="84"/>
        <v>0</v>
      </c>
      <c r="CG286" s="119">
        <f t="shared" si="85"/>
        <v>0</v>
      </c>
      <c r="CH286" s="119">
        <f t="shared" si="86"/>
        <v>0</v>
      </c>
      <c r="CI286" s="119">
        <f t="shared" si="87"/>
        <v>0</v>
      </c>
      <c r="CJ286" s="119">
        <f t="shared" si="88"/>
        <v>0</v>
      </c>
      <c r="CK286" s="119">
        <f t="shared" si="89"/>
        <v>0</v>
      </c>
      <c r="CL286" s="119">
        <f t="shared" si="90"/>
        <v>0</v>
      </c>
      <c r="CM286" s="119">
        <f t="shared" si="91"/>
        <v>0</v>
      </c>
      <c r="CN286" s="119">
        <f t="shared" si="92"/>
        <v>0</v>
      </c>
      <c r="CO286" s="119">
        <f t="shared" si="93"/>
        <v>0</v>
      </c>
      <c r="CP286" s="119">
        <f t="shared" si="94"/>
        <v>0</v>
      </c>
      <c r="CQ286" s="119">
        <f t="shared" si="95"/>
        <v>0</v>
      </c>
      <c r="CR286" s="119">
        <f t="shared" si="96"/>
        <v>0</v>
      </c>
      <c r="CS286" s="119">
        <f t="shared" si="97"/>
        <v>0</v>
      </c>
      <c r="CT286" s="119">
        <f t="shared" si="98"/>
        <v>0</v>
      </c>
      <c r="CU286" s="119">
        <f t="shared" si="99"/>
        <v>0</v>
      </c>
      <c r="CV286" s="119">
        <f t="shared" si="100"/>
        <v>0</v>
      </c>
      <c r="CW286" s="119">
        <f t="shared" si="101"/>
        <v>0</v>
      </c>
      <c r="CX286" s="119">
        <f t="shared" si="102"/>
        <v>0</v>
      </c>
      <c r="CY286" s="119">
        <f t="shared" si="103"/>
        <v>0</v>
      </c>
      <c r="CZ286" s="119">
        <f t="shared" si="104"/>
        <v>0</v>
      </c>
      <c r="DA286" s="119">
        <f t="shared" si="105"/>
        <v>0</v>
      </c>
      <c r="DB286" s="119">
        <f t="shared" si="106"/>
        <v>0</v>
      </c>
      <c r="DC286" s="119">
        <f t="shared" si="107"/>
        <v>0</v>
      </c>
      <c r="DD286" s="119">
        <f t="shared" si="108"/>
        <v>0</v>
      </c>
      <c r="DE286" s="119">
        <f t="shared" si="109"/>
        <v>0</v>
      </c>
      <c r="DF286" s="119">
        <f t="shared" si="110"/>
        <v>0</v>
      </c>
      <c r="DG286" s="119">
        <f t="shared" si="111"/>
        <v>0</v>
      </c>
      <c r="DH286" s="119">
        <f t="shared" si="112"/>
        <v>0</v>
      </c>
      <c r="DI286" s="119">
        <f t="shared" si="113"/>
        <v>0</v>
      </c>
      <c r="DJ286" s="119">
        <f t="shared" si="114"/>
        <v>0</v>
      </c>
      <c r="DK286" s="126" t="str">
        <f t="shared" si="115"/>
        <v>4</v>
      </c>
      <c r="DL286" s="126">
        <f t="shared" ca="1" si="116"/>
        <v>0</v>
      </c>
      <c r="DM286" s="119">
        <f ca="1">IF($K286&lt;&gt;1,IF(ISNUMBER(INDEX(Import.PLE,$K286,DM$16)),IF(INDEX(Import.PLE,$K286,DM$16)&lt;=mediçao,BM286,0),0),PLE!$AA$28*BM286)</f>
        <v>0</v>
      </c>
      <c r="DN286" s="119">
        <f ca="1">IF($K286&lt;&gt;1,IF(ISNUMBER(INDEX(Import.PLE,$K286,DN$16)),IF(INDEX(Import.PLE,$K286,DN$16)&lt;=mediçao,BN286,0),0),PLE!$AA$28*BN286)</f>
        <v>0</v>
      </c>
      <c r="DO286" s="119">
        <f ca="1">IF($K286&lt;&gt;1,IF(ISNUMBER(INDEX(Import.PLE,$K286,DO$16)),IF(INDEX(Import.PLE,$K286,DO$16)&lt;=mediçao,BO286,0),0),PLE!$AA$28*BO286)</f>
        <v>0</v>
      </c>
      <c r="DP286" s="119">
        <f ca="1">IF($K286&lt;&gt;1,IF(ISNUMBER(INDEX(Import.PLE,$K286,DP$16)),IF(INDEX(Import.PLE,$K286,DP$16)&lt;=mediçao,BP286,0),0),PLE!$AA$28*BP286)</f>
        <v>0</v>
      </c>
      <c r="DQ286" s="119">
        <f ca="1">IF($K286&lt;&gt;1,IF(ISNUMBER(INDEX(Import.PLE,$K286,DQ$16)),IF(INDEX(Import.PLE,$K286,DQ$16)&lt;=mediçao,BQ286,0),0),PLE!$AA$28*BQ286)</f>
        <v>0</v>
      </c>
      <c r="DR286" s="119">
        <f ca="1">IF($K286&lt;&gt;1,IF(ISNUMBER(INDEX(Import.PLE,$K286,DR$16)),IF(INDEX(Import.PLE,$K286,DR$16)&lt;=mediçao,BR286,0),0),PLE!$AA$28*BR286)</f>
        <v>0</v>
      </c>
      <c r="DS286" s="119">
        <f ca="1">IF($K286&lt;&gt;1,IF(ISNUMBER(INDEX(Import.PLE,$K286,DS$16)),IF(INDEX(Import.PLE,$K286,DS$16)&lt;=mediçao,BS286,0),0),PLE!$AA$28*BS286)</f>
        <v>0</v>
      </c>
      <c r="DT286" s="119">
        <f ca="1">IF($K286&lt;&gt;1,IF(ISNUMBER(INDEX(Import.PLE,$K286,DT$16)),IF(INDEX(Import.PLE,$K286,DT$16)&lt;=mediçao,BT286,0),0),PLE!$AA$28*BT286)</f>
        <v>0</v>
      </c>
      <c r="DU286" s="119">
        <f ca="1">IF($K286&lt;&gt;1,IF(ISNUMBER(INDEX(Import.PLE,$K286,DU$16)),IF(INDEX(Import.PLE,$K286,DU$16)&lt;=mediçao,BU286,0),0),PLE!$AA$28*BU286)</f>
        <v>0</v>
      </c>
      <c r="DV286" s="119">
        <f ca="1">IF($K286&lt;&gt;1,IF(ISNUMBER(INDEX(Import.PLE,$K286,DV$16)),IF(INDEX(Import.PLE,$K286,DV$16)&lt;=mediçao,BV286,0),0),PLE!$AA$28*BV286)</f>
        <v>0</v>
      </c>
      <c r="DW286" s="119">
        <f ca="1">IF($K286&lt;&gt;1,IF(ISNUMBER(INDEX(Import.PLE,$K286,DW$16)),IF(INDEX(Import.PLE,$K286,DW$16)&lt;=mediçao,BW286,0),0),PLE!$AA$28*BW286)</f>
        <v>0</v>
      </c>
      <c r="DX286" s="119">
        <f ca="1">IF($K286&lt;&gt;1,IF(ISNUMBER(INDEX(Import.PLE,$K286,DX$16)),IF(INDEX(Import.PLE,$K286,DX$16)&lt;=mediçao,BX286,0),0),PLE!$AA$28*BX286)</f>
        <v>0</v>
      </c>
      <c r="DY286" s="119">
        <f ca="1">IF($K286&lt;&gt;1,IF(ISNUMBER(INDEX(Import.PLE,$K286,DY$16)),IF(INDEX(Import.PLE,$K286,DY$16)&lt;=mediçao,BY286,0),0),PLE!$AA$28*BY286)</f>
        <v>0</v>
      </c>
      <c r="DZ286" s="119">
        <f ca="1">IF($K286&lt;&gt;1,IF(ISNUMBER(INDEX(Import.PLE,$K286,DZ$16)),IF(INDEX(Import.PLE,$K286,DZ$16)&lt;=mediçao,BZ286,0),0),PLE!$AA$28*BZ286)</f>
        <v>0</v>
      </c>
      <c r="EA286" s="119">
        <f ca="1">IF($K286&lt;&gt;1,IF(ISNUMBER(INDEX(Import.PLE,$K286,EA$16)),IF(INDEX(Import.PLE,$K286,EA$16)&lt;=mediçao,CA286,0),0),PLE!$AA$28*CA286)</f>
        <v>0</v>
      </c>
      <c r="EB286" s="119">
        <f ca="1">IF($K286&lt;&gt;1,IF(ISNUMBER(INDEX(Import.PLE,$K286,EB$16)),IF(INDEX(Import.PLE,$K286,EB$16)&lt;=mediçao,CB286,0),0),PLE!$AA$28*CB286)</f>
        <v>0</v>
      </c>
      <c r="EC286" s="119">
        <f ca="1">IF($K286&lt;&gt;1,IF(ISNUMBER(INDEX(Import.PLE,$K286,EC$16)),IF(INDEX(Import.PLE,$K286,EC$16)&lt;=mediçao,CC286,0),0),PLE!$AA$28*CC286)</f>
        <v>0</v>
      </c>
      <c r="ED286" s="119">
        <f ca="1">IF($K286&lt;&gt;1,IF(ISNUMBER(INDEX(Import.PLE,$K286,ED$16)),IF(INDEX(Import.PLE,$K286,ED$16)&lt;=mediçao,CD286,0),0),PLE!$AA$28*CD286)</f>
        <v>0</v>
      </c>
      <c r="EE286" s="119">
        <f ca="1">IF($K286&lt;&gt;1,IF(ISNUMBER(INDEX(Import.PLE,$K286,EE$16)),IF(INDEX(Import.PLE,$K286,EE$16)&lt;=mediçao,CE286,0),0),PLE!$AA$28*CE286)</f>
        <v>0</v>
      </c>
      <c r="EF286" s="119">
        <f ca="1">IF($K286&lt;&gt;1,IF(ISNUMBER(INDEX(Import.PLE,$K286,EF$16)),IF(INDEX(Import.PLE,$K286,EF$16)&lt;=mediçao,CF286,0),0),PLE!$AA$28*CF286)</f>
        <v>0</v>
      </c>
      <c r="EG286" s="119">
        <f ca="1">IF($K286&lt;&gt;1,IF(ISNUMBER(INDEX(Import.PLE,$K286,EG$16)),IF(INDEX(Import.PLE,$K286,EG$16)&lt;=mediçao,CG286,0),0),PLE!$AA$28*CG286)</f>
        <v>0</v>
      </c>
      <c r="EH286" s="119">
        <f ca="1">IF($K286&lt;&gt;1,IF(ISNUMBER(INDEX(Import.PLE,$K286,EH$16)),IF(INDEX(Import.PLE,$K286,EH$16)&lt;=mediçao,CH286,0),0),PLE!$AA$28*CH286)</f>
        <v>0</v>
      </c>
      <c r="EI286" s="119">
        <f ca="1">IF($K286&lt;&gt;1,IF(ISNUMBER(INDEX(Import.PLE,$K286,EI$16)),IF(INDEX(Import.PLE,$K286,EI$16)&lt;=mediçao,CI286,0),0),PLE!$AA$28*CI286)</f>
        <v>0</v>
      </c>
      <c r="EJ286" s="119">
        <f ca="1">IF($K286&lt;&gt;1,IF(ISNUMBER(INDEX(Import.PLE,$K286,EJ$16)),IF(INDEX(Import.PLE,$K286,EJ$16)&lt;=mediçao,CJ286,0),0),PLE!$AA$28*CJ286)</f>
        <v>0</v>
      </c>
      <c r="EK286" s="119">
        <f ca="1">IF($K286&lt;&gt;1,IF(ISNUMBER(INDEX(Import.PLE,$K286,EK$16)),IF(INDEX(Import.PLE,$K286,EK$16)&lt;=mediçao,CK286,0),0),PLE!$AA$28*CK286)</f>
        <v>0</v>
      </c>
      <c r="EL286" s="119">
        <f ca="1">IF($K286&lt;&gt;1,IF(ISNUMBER(INDEX(Import.PLE,$K286,EL$16)),IF(INDEX(Import.PLE,$K286,EL$16)&lt;=mediçao,CL286,0),0),PLE!$AA$28*CL286)</f>
        <v>0</v>
      </c>
      <c r="EM286" s="119">
        <f ca="1">IF($K286&lt;&gt;1,IF(ISNUMBER(INDEX(Import.PLE,$K286,EM$16)),IF(INDEX(Import.PLE,$K286,EM$16)&lt;=mediçao,CM286,0),0),PLE!$AA$28*CM286)</f>
        <v>0</v>
      </c>
      <c r="EN286" s="119">
        <f ca="1">IF($K286&lt;&gt;1,IF(ISNUMBER(INDEX(Import.PLE,$K286,EN$16)),IF(INDEX(Import.PLE,$K286,EN$16)&lt;=mediçao,CN286,0),0),PLE!$AA$28*CN286)</f>
        <v>0</v>
      </c>
      <c r="EO286" s="119">
        <f ca="1">IF($K286&lt;&gt;1,IF(ISNUMBER(INDEX(Import.PLE,$K286,EO$16)),IF(INDEX(Import.PLE,$K286,EO$16)&lt;=mediçao,CO286,0),0),PLE!$AA$28*CO286)</f>
        <v>0</v>
      </c>
      <c r="EP286" s="119">
        <f ca="1">IF($K286&lt;&gt;1,IF(ISNUMBER(INDEX(Import.PLE,$K286,EP$16)),IF(INDEX(Import.PLE,$K286,EP$16)&lt;=mediçao,CP286,0),0),PLE!$AA$28*CP286)</f>
        <v>0</v>
      </c>
      <c r="EQ286" s="119">
        <f ca="1">IF($K286&lt;&gt;1,IF(ISNUMBER(INDEX(Import.PLE,$K286,EQ$16)),IF(INDEX(Import.PLE,$K286,EQ$16)&lt;=mediçao,CQ286,0),0),PLE!$AA$28*CQ286)</f>
        <v>0</v>
      </c>
      <c r="ER286" s="119">
        <f ca="1">IF($K286&lt;&gt;1,IF(ISNUMBER(INDEX(Import.PLE,$K286,ER$16)),IF(INDEX(Import.PLE,$K286,ER$16)&lt;=mediçao,CR286,0),0),PLE!$AA$28*CR286)</f>
        <v>0</v>
      </c>
      <c r="ES286" s="119">
        <f ca="1">IF($K286&lt;&gt;1,IF(ISNUMBER(INDEX(Import.PLE,$K286,ES$16)),IF(INDEX(Import.PLE,$K286,ES$16)&lt;=mediçao,CS286,0),0),PLE!$AA$28*CS286)</f>
        <v>0</v>
      </c>
      <c r="ET286" s="119">
        <f ca="1">IF($K286&lt;&gt;1,IF(ISNUMBER(INDEX(Import.PLE,$K286,ET$16)),IF(INDEX(Import.PLE,$K286,ET$16)&lt;=mediçao,CT286,0),0),PLE!$AA$28*CT286)</f>
        <v>0</v>
      </c>
      <c r="EU286" s="119">
        <f ca="1">IF($K286&lt;&gt;1,IF(ISNUMBER(INDEX(Import.PLE,$K286,EU$16)),IF(INDEX(Import.PLE,$K286,EU$16)&lt;=mediçao,CU286,0),0),PLE!$AA$28*CU286)</f>
        <v>0</v>
      </c>
      <c r="EV286" s="119">
        <f ca="1">IF($K286&lt;&gt;1,IF(ISNUMBER(INDEX(Import.PLE,$K286,EV$16)),IF(INDEX(Import.PLE,$K286,EV$16)&lt;=mediçao,CV286,0),0),PLE!$AA$28*CV286)</f>
        <v>0</v>
      </c>
      <c r="EW286" s="119">
        <f ca="1">IF($K286&lt;&gt;1,IF(ISNUMBER(INDEX(Import.PLE,$K286,EW$16)),IF(INDEX(Import.PLE,$K286,EW$16)&lt;=mediçao,CW286,0),0),PLE!$AA$28*CW286)</f>
        <v>0</v>
      </c>
      <c r="EX286" s="119">
        <f ca="1">IF($K286&lt;&gt;1,IF(ISNUMBER(INDEX(Import.PLE,$K286,EX$16)),IF(INDEX(Import.PLE,$K286,EX$16)&lt;=mediçao,CX286,0),0),PLE!$AA$28*CX286)</f>
        <v>0</v>
      </c>
      <c r="EY286" s="119">
        <f ca="1">IF($K286&lt;&gt;1,IF(ISNUMBER(INDEX(Import.PLE,$K286,EY$16)),IF(INDEX(Import.PLE,$K286,EY$16)&lt;=mediçao,CY286,0),0),PLE!$AA$28*CY286)</f>
        <v>0</v>
      </c>
      <c r="EZ286" s="119">
        <f ca="1">IF($K286&lt;&gt;1,IF(ISNUMBER(INDEX(Import.PLE,$K286,EZ$16)),IF(INDEX(Import.PLE,$K286,EZ$16)&lt;=mediçao,CZ286,0),0),PLE!$AA$28*CZ286)</f>
        <v>0</v>
      </c>
      <c r="FA286" s="119">
        <f ca="1">IF($K286&lt;&gt;1,IF(ISNUMBER(INDEX(Import.PLE,$K286,FA$16)),IF(INDEX(Import.PLE,$K286,FA$16)&lt;=mediçao,DA286,0),0),PLE!$AA$28*DA286)</f>
        <v>0</v>
      </c>
      <c r="FB286" s="119">
        <f ca="1">IF($K286&lt;&gt;1,IF(ISNUMBER(INDEX(Import.PLE,$K286,FB$16)),IF(INDEX(Import.PLE,$K286,FB$16)&lt;=mediçao,DB286,0),0),PLE!$AA$28*DB286)</f>
        <v>0</v>
      </c>
      <c r="FC286" s="119">
        <f ca="1">IF($K286&lt;&gt;1,IF(ISNUMBER(INDEX(Import.PLE,$K286,FC$16)),IF(INDEX(Import.PLE,$K286,FC$16)&lt;=mediçao,DC286,0),0),PLE!$AA$28*DC286)</f>
        <v>0</v>
      </c>
      <c r="FD286" s="119">
        <f ca="1">IF($K286&lt;&gt;1,IF(ISNUMBER(INDEX(Import.PLE,$K286,FD$16)),IF(INDEX(Import.PLE,$K286,FD$16)&lt;=mediçao,DD286,0),0),PLE!$AA$28*DD286)</f>
        <v>0</v>
      </c>
      <c r="FE286" s="119">
        <f ca="1">IF($K286&lt;&gt;1,IF(ISNUMBER(INDEX(Import.PLE,$K286,FE$16)),IF(INDEX(Import.PLE,$K286,FE$16)&lt;=mediçao,DE286,0),0),PLE!$AA$28*DE286)</f>
        <v>0</v>
      </c>
      <c r="FF286" s="119">
        <f ca="1">IF($K286&lt;&gt;1,IF(ISNUMBER(INDEX(Import.PLE,$K286,FF$16)),IF(INDEX(Import.PLE,$K286,FF$16)&lt;=mediçao,DF286,0),0),PLE!$AA$28*DF286)</f>
        <v>0</v>
      </c>
      <c r="FG286" s="119">
        <f ca="1">IF($K286&lt;&gt;1,IF(ISNUMBER(INDEX(Import.PLE,$K286,FG$16)),IF(INDEX(Import.PLE,$K286,FG$16)&lt;=mediçao,DG286,0),0),PLE!$AA$28*DG286)</f>
        <v>0</v>
      </c>
      <c r="FH286" s="119">
        <f ca="1">IF($K286&lt;&gt;1,IF(ISNUMBER(INDEX(Import.PLE,$K286,FH$16)),IF(INDEX(Import.PLE,$K286,FH$16)&lt;=mediçao,DH286,0),0),PLE!$AA$28*DH286)</f>
        <v>0</v>
      </c>
      <c r="FI286" s="119">
        <f ca="1">IF($K286&lt;&gt;1,IF(ISNUMBER(INDEX(Import.PLE,$K286,FI$16)),IF(INDEX(Import.PLE,$K286,FI$16)&lt;=mediçao,DI286,0),0),PLE!$AA$28*DI286)</f>
        <v>0</v>
      </c>
      <c r="FJ286" s="119">
        <f ca="1">IF($K286&lt;&gt;1,IF(ISNUMBER(INDEX(Import.PLE,$K286,FJ$16)),IF(INDEX(Import.PLE,$K286,FJ$16)&lt;=mediçao,DJ286,0),0),PLE!$AA$28*DJ286)</f>
        <v>0</v>
      </c>
    </row>
    <row r="287" spans="2:166" s="88" customFormat="1" ht="11.25" customHeight="1" x14ac:dyDescent="0.35">
      <c r="B287" s="118">
        <f t="shared" ca="1" si="3"/>
        <v>270</v>
      </c>
      <c r="C287" s="83" t="str">
        <f t="shared" si="62"/>
        <v>Serviço</v>
      </c>
      <c r="D287" s="138" t="s">
        <v>677</v>
      </c>
      <c r="E287" s="139" t="s">
        <v>678</v>
      </c>
      <c r="F287" s="137" t="s">
        <v>201</v>
      </c>
      <c r="G287" s="174">
        <f t="shared" si="117"/>
        <v>41.48</v>
      </c>
      <c r="H287" s="175">
        <f t="shared" si="64"/>
        <v>12</v>
      </c>
      <c r="I287" s="176">
        <v>497.76</v>
      </c>
      <c r="J287" s="86"/>
      <c r="K287" s="168">
        <f>deactivatedados.form1</f>
        <v>34</v>
      </c>
      <c r="L287" s="167" t="s">
        <v>734</v>
      </c>
      <c r="M287" s="87"/>
      <c r="N287" s="181">
        <v>41.48</v>
      </c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  <c r="AA287" s="181"/>
      <c r="AB287" s="181"/>
      <c r="AC287" s="181"/>
      <c r="AD287" s="181"/>
      <c r="AE287" s="181"/>
      <c r="AF287" s="181"/>
      <c r="AG287" s="181"/>
      <c r="AH287" s="181"/>
      <c r="AI287" s="181"/>
      <c r="AJ287" s="181"/>
      <c r="AK287" s="181"/>
      <c r="AL287" s="181"/>
      <c r="AM287" s="181"/>
      <c r="AN287" s="181"/>
      <c r="AO287" s="181"/>
      <c r="AP287" s="181"/>
      <c r="AQ287" s="181"/>
      <c r="AR287" s="181"/>
      <c r="AS287" s="181"/>
      <c r="AT287" s="181"/>
      <c r="AU287" s="181"/>
      <c r="AV287" s="181"/>
      <c r="AW287" s="181"/>
      <c r="AX287" s="181"/>
      <c r="AY287" s="181"/>
      <c r="AZ287" s="181"/>
      <c r="BA287" s="181"/>
      <c r="BB287" s="181"/>
      <c r="BC287" s="181"/>
      <c r="BD287" s="181"/>
      <c r="BE287" s="181"/>
      <c r="BF287" s="181"/>
      <c r="BG287" s="181"/>
      <c r="BH287" s="181"/>
      <c r="BI287" s="181"/>
      <c r="BJ287" s="181"/>
      <c r="BK287" s="181"/>
      <c r="BM287" s="119">
        <f t="shared" ca="1" si="65"/>
        <v>497.76</v>
      </c>
      <c r="BN287" s="119">
        <f t="shared" si="66"/>
        <v>0</v>
      </c>
      <c r="BO287" s="119">
        <f t="shared" si="67"/>
        <v>0</v>
      </c>
      <c r="BP287" s="119">
        <f t="shared" si="68"/>
        <v>0</v>
      </c>
      <c r="BQ287" s="119">
        <f t="shared" si="69"/>
        <v>0</v>
      </c>
      <c r="BR287" s="119">
        <f t="shared" si="70"/>
        <v>0</v>
      </c>
      <c r="BS287" s="119">
        <f t="shared" si="71"/>
        <v>0</v>
      </c>
      <c r="BT287" s="119">
        <f t="shared" si="72"/>
        <v>0</v>
      </c>
      <c r="BU287" s="119">
        <f t="shared" si="73"/>
        <v>0</v>
      </c>
      <c r="BV287" s="119">
        <f t="shared" si="74"/>
        <v>0</v>
      </c>
      <c r="BW287" s="119">
        <f t="shared" si="75"/>
        <v>0</v>
      </c>
      <c r="BX287" s="119">
        <f t="shared" si="76"/>
        <v>0</v>
      </c>
      <c r="BY287" s="119">
        <f t="shared" si="77"/>
        <v>0</v>
      </c>
      <c r="BZ287" s="119">
        <f t="shared" si="78"/>
        <v>0</v>
      </c>
      <c r="CA287" s="119">
        <f t="shared" si="79"/>
        <v>0</v>
      </c>
      <c r="CB287" s="119">
        <f t="shared" si="80"/>
        <v>0</v>
      </c>
      <c r="CC287" s="119">
        <f t="shared" si="81"/>
        <v>0</v>
      </c>
      <c r="CD287" s="119">
        <f t="shared" si="82"/>
        <v>0</v>
      </c>
      <c r="CE287" s="119">
        <f t="shared" si="83"/>
        <v>0</v>
      </c>
      <c r="CF287" s="119">
        <f t="shared" si="84"/>
        <v>0</v>
      </c>
      <c r="CG287" s="119">
        <f t="shared" si="85"/>
        <v>0</v>
      </c>
      <c r="CH287" s="119">
        <f t="shared" si="86"/>
        <v>0</v>
      </c>
      <c r="CI287" s="119">
        <f t="shared" si="87"/>
        <v>0</v>
      </c>
      <c r="CJ287" s="119">
        <f t="shared" si="88"/>
        <v>0</v>
      </c>
      <c r="CK287" s="119">
        <f t="shared" si="89"/>
        <v>0</v>
      </c>
      <c r="CL287" s="119">
        <f t="shared" si="90"/>
        <v>0</v>
      </c>
      <c r="CM287" s="119">
        <f t="shared" si="91"/>
        <v>0</v>
      </c>
      <c r="CN287" s="119">
        <f t="shared" si="92"/>
        <v>0</v>
      </c>
      <c r="CO287" s="119">
        <f t="shared" si="93"/>
        <v>0</v>
      </c>
      <c r="CP287" s="119">
        <f t="shared" si="94"/>
        <v>0</v>
      </c>
      <c r="CQ287" s="119">
        <f t="shared" si="95"/>
        <v>0</v>
      </c>
      <c r="CR287" s="119">
        <f t="shared" si="96"/>
        <v>0</v>
      </c>
      <c r="CS287" s="119">
        <f t="shared" si="97"/>
        <v>0</v>
      </c>
      <c r="CT287" s="119">
        <f t="shared" si="98"/>
        <v>0</v>
      </c>
      <c r="CU287" s="119">
        <f t="shared" si="99"/>
        <v>0</v>
      </c>
      <c r="CV287" s="119">
        <f t="shared" si="100"/>
        <v>0</v>
      </c>
      <c r="CW287" s="119">
        <f t="shared" si="101"/>
        <v>0</v>
      </c>
      <c r="CX287" s="119">
        <f t="shared" si="102"/>
        <v>0</v>
      </c>
      <c r="CY287" s="119">
        <f t="shared" si="103"/>
        <v>0</v>
      </c>
      <c r="CZ287" s="119">
        <f t="shared" si="104"/>
        <v>0</v>
      </c>
      <c r="DA287" s="119">
        <f t="shared" si="105"/>
        <v>0</v>
      </c>
      <c r="DB287" s="119">
        <f t="shared" si="106"/>
        <v>0</v>
      </c>
      <c r="DC287" s="119">
        <f t="shared" si="107"/>
        <v>0</v>
      </c>
      <c r="DD287" s="119">
        <f t="shared" si="108"/>
        <v>0</v>
      </c>
      <c r="DE287" s="119">
        <f t="shared" si="109"/>
        <v>0</v>
      </c>
      <c r="DF287" s="119">
        <f t="shared" si="110"/>
        <v>0</v>
      </c>
      <c r="DG287" s="119">
        <f t="shared" si="111"/>
        <v>0</v>
      </c>
      <c r="DH287" s="119">
        <f t="shared" si="112"/>
        <v>0</v>
      </c>
      <c r="DI287" s="119">
        <f t="shared" si="113"/>
        <v>0</v>
      </c>
      <c r="DJ287" s="119">
        <f t="shared" si="114"/>
        <v>0</v>
      </c>
      <c r="DK287" s="126" t="str">
        <f t="shared" si="115"/>
        <v>4</v>
      </c>
      <c r="DL287" s="126">
        <f t="shared" ca="1" si="116"/>
        <v>0</v>
      </c>
      <c r="DM287" s="119">
        <f ca="1">IF($K287&lt;&gt;1,IF(ISNUMBER(INDEX(Import.PLE,$K287,DM$16)),IF(INDEX(Import.PLE,$K287,DM$16)&lt;=mediçao,BM287,0),0),PLE!$AA$28*BM287)</f>
        <v>0</v>
      </c>
      <c r="DN287" s="119">
        <f ca="1">IF($K287&lt;&gt;1,IF(ISNUMBER(INDEX(Import.PLE,$K287,DN$16)),IF(INDEX(Import.PLE,$K287,DN$16)&lt;=mediçao,BN287,0),0),PLE!$AA$28*BN287)</f>
        <v>0</v>
      </c>
      <c r="DO287" s="119">
        <f ca="1">IF($K287&lt;&gt;1,IF(ISNUMBER(INDEX(Import.PLE,$K287,DO$16)),IF(INDEX(Import.PLE,$K287,DO$16)&lt;=mediçao,BO287,0),0),PLE!$AA$28*BO287)</f>
        <v>0</v>
      </c>
      <c r="DP287" s="119">
        <f ca="1">IF($K287&lt;&gt;1,IF(ISNUMBER(INDEX(Import.PLE,$K287,DP$16)),IF(INDEX(Import.PLE,$K287,DP$16)&lt;=mediçao,BP287,0),0),PLE!$AA$28*BP287)</f>
        <v>0</v>
      </c>
      <c r="DQ287" s="119">
        <f ca="1">IF($K287&lt;&gt;1,IF(ISNUMBER(INDEX(Import.PLE,$K287,DQ$16)),IF(INDEX(Import.PLE,$K287,DQ$16)&lt;=mediçao,BQ287,0),0),PLE!$AA$28*BQ287)</f>
        <v>0</v>
      </c>
      <c r="DR287" s="119">
        <f ca="1">IF($K287&lt;&gt;1,IF(ISNUMBER(INDEX(Import.PLE,$K287,DR$16)),IF(INDEX(Import.PLE,$K287,DR$16)&lt;=mediçao,BR287,0),0),PLE!$AA$28*BR287)</f>
        <v>0</v>
      </c>
      <c r="DS287" s="119">
        <f ca="1">IF($K287&lt;&gt;1,IF(ISNUMBER(INDEX(Import.PLE,$K287,DS$16)),IF(INDEX(Import.PLE,$K287,DS$16)&lt;=mediçao,BS287,0),0),PLE!$AA$28*BS287)</f>
        <v>0</v>
      </c>
      <c r="DT287" s="119">
        <f ca="1">IF($K287&lt;&gt;1,IF(ISNUMBER(INDEX(Import.PLE,$K287,DT$16)),IF(INDEX(Import.PLE,$K287,DT$16)&lt;=mediçao,BT287,0),0),PLE!$AA$28*BT287)</f>
        <v>0</v>
      </c>
      <c r="DU287" s="119">
        <f ca="1">IF($K287&lt;&gt;1,IF(ISNUMBER(INDEX(Import.PLE,$K287,DU$16)),IF(INDEX(Import.PLE,$K287,DU$16)&lt;=mediçao,BU287,0),0),PLE!$AA$28*BU287)</f>
        <v>0</v>
      </c>
      <c r="DV287" s="119">
        <f ca="1">IF($K287&lt;&gt;1,IF(ISNUMBER(INDEX(Import.PLE,$K287,DV$16)),IF(INDEX(Import.PLE,$K287,DV$16)&lt;=mediçao,BV287,0),0),PLE!$AA$28*BV287)</f>
        <v>0</v>
      </c>
      <c r="DW287" s="119">
        <f ca="1">IF($K287&lt;&gt;1,IF(ISNUMBER(INDEX(Import.PLE,$K287,DW$16)),IF(INDEX(Import.PLE,$K287,DW$16)&lt;=mediçao,BW287,0),0),PLE!$AA$28*BW287)</f>
        <v>0</v>
      </c>
      <c r="DX287" s="119">
        <f ca="1">IF($K287&lt;&gt;1,IF(ISNUMBER(INDEX(Import.PLE,$K287,DX$16)),IF(INDEX(Import.PLE,$K287,DX$16)&lt;=mediçao,BX287,0),0),PLE!$AA$28*BX287)</f>
        <v>0</v>
      </c>
      <c r="DY287" s="119">
        <f ca="1">IF($K287&lt;&gt;1,IF(ISNUMBER(INDEX(Import.PLE,$K287,DY$16)),IF(INDEX(Import.PLE,$K287,DY$16)&lt;=mediçao,BY287,0),0),PLE!$AA$28*BY287)</f>
        <v>0</v>
      </c>
      <c r="DZ287" s="119">
        <f ca="1">IF($K287&lt;&gt;1,IF(ISNUMBER(INDEX(Import.PLE,$K287,DZ$16)),IF(INDEX(Import.PLE,$K287,DZ$16)&lt;=mediçao,BZ287,0),0),PLE!$AA$28*BZ287)</f>
        <v>0</v>
      </c>
      <c r="EA287" s="119">
        <f ca="1">IF($K287&lt;&gt;1,IF(ISNUMBER(INDEX(Import.PLE,$K287,EA$16)),IF(INDEX(Import.PLE,$K287,EA$16)&lt;=mediçao,CA287,0),0),PLE!$AA$28*CA287)</f>
        <v>0</v>
      </c>
      <c r="EB287" s="119">
        <f ca="1">IF($K287&lt;&gt;1,IF(ISNUMBER(INDEX(Import.PLE,$K287,EB$16)),IF(INDEX(Import.PLE,$K287,EB$16)&lt;=mediçao,CB287,0),0),PLE!$AA$28*CB287)</f>
        <v>0</v>
      </c>
      <c r="EC287" s="119">
        <f ca="1">IF($K287&lt;&gt;1,IF(ISNUMBER(INDEX(Import.PLE,$K287,EC$16)),IF(INDEX(Import.PLE,$K287,EC$16)&lt;=mediçao,CC287,0),0),PLE!$AA$28*CC287)</f>
        <v>0</v>
      </c>
      <c r="ED287" s="119">
        <f ca="1">IF($K287&lt;&gt;1,IF(ISNUMBER(INDEX(Import.PLE,$K287,ED$16)),IF(INDEX(Import.PLE,$K287,ED$16)&lt;=mediçao,CD287,0),0),PLE!$AA$28*CD287)</f>
        <v>0</v>
      </c>
      <c r="EE287" s="119">
        <f ca="1">IF($K287&lt;&gt;1,IF(ISNUMBER(INDEX(Import.PLE,$K287,EE$16)),IF(INDEX(Import.PLE,$K287,EE$16)&lt;=mediçao,CE287,0),0),PLE!$AA$28*CE287)</f>
        <v>0</v>
      </c>
      <c r="EF287" s="119">
        <f ca="1">IF($K287&lt;&gt;1,IF(ISNUMBER(INDEX(Import.PLE,$K287,EF$16)),IF(INDEX(Import.PLE,$K287,EF$16)&lt;=mediçao,CF287,0),0),PLE!$AA$28*CF287)</f>
        <v>0</v>
      </c>
      <c r="EG287" s="119">
        <f ca="1">IF($K287&lt;&gt;1,IF(ISNUMBER(INDEX(Import.PLE,$K287,EG$16)),IF(INDEX(Import.PLE,$K287,EG$16)&lt;=mediçao,CG287,0),0),PLE!$AA$28*CG287)</f>
        <v>0</v>
      </c>
      <c r="EH287" s="119">
        <f ca="1">IF($K287&lt;&gt;1,IF(ISNUMBER(INDEX(Import.PLE,$K287,EH$16)),IF(INDEX(Import.PLE,$K287,EH$16)&lt;=mediçao,CH287,0),0),PLE!$AA$28*CH287)</f>
        <v>0</v>
      </c>
      <c r="EI287" s="119">
        <f ca="1">IF($K287&lt;&gt;1,IF(ISNUMBER(INDEX(Import.PLE,$K287,EI$16)),IF(INDEX(Import.PLE,$K287,EI$16)&lt;=mediçao,CI287,0),0),PLE!$AA$28*CI287)</f>
        <v>0</v>
      </c>
      <c r="EJ287" s="119">
        <f ca="1">IF($K287&lt;&gt;1,IF(ISNUMBER(INDEX(Import.PLE,$K287,EJ$16)),IF(INDEX(Import.PLE,$K287,EJ$16)&lt;=mediçao,CJ287,0),0),PLE!$AA$28*CJ287)</f>
        <v>0</v>
      </c>
      <c r="EK287" s="119">
        <f ca="1">IF($K287&lt;&gt;1,IF(ISNUMBER(INDEX(Import.PLE,$K287,EK$16)),IF(INDEX(Import.PLE,$K287,EK$16)&lt;=mediçao,CK287,0),0),PLE!$AA$28*CK287)</f>
        <v>0</v>
      </c>
      <c r="EL287" s="119">
        <f ca="1">IF($K287&lt;&gt;1,IF(ISNUMBER(INDEX(Import.PLE,$K287,EL$16)),IF(INDEX(Import.PLE,$K287,EL$16)&lt;=mediçao,CL287,0),0),PLE!$AA$28*CL287)</f>
        <v>0</v>
      </c>
      <c r="EM287" s="119">
        <f ca="1">IF($K287&lt;&gt;1,IF(ISNUMBER(INDEX(Import.PLE,$K287,EM$16)),IF(INDEX(Import.PLE,$K287,EM$16)&lt;=mediçao,CM287,0),0),PLE!$AA$28*CM287)</f>
        <v>0</v>
      </c>
      <c r="EN287" s="119">
        <f ca="1">IF($K287&lt;&gt;1,IF(ISNUMBER(INDEX(Import.PLE,$K287,EN$16)),IF(INDEX(Import.PLE,$K287,EN$16)&lt;=mediçao,CN287,0),0),PLE!$AA$28*CN287)</f>
        <v>0</v>
      </c>
      <c r="EO287" s="119">
        <f ca="1">IF($K287&lt;&gt;1,IF(ISNUMBER(INDEX(Import.PLE,$K287,EO$16)),IF(INDEX(Import.PLE,$K287,EO$16)&lt;=mediçao,CO287,0),0),PLE!$AA$28*CO287)</f>
        <v>0</v>
      </c>
      <c r="EP287" s="119">
        <f ca="1">IF($K287&lt;&gt;1,IF(ISNUMBER(INDEX(Import.PLE,$K287,EP$16)),IF(INDEX(Import.PLE,$K287,EP$16)&lt;=mediçao,CP287,0),0),PLE!$AA$28*CP287)</f>
        <v>0</v>
      </c>
      <c r="EQ287" s="119">
        <f ca="1">IF($K287&lt;&gt;1,IF(ISNUMBER(INDEX(Import.PLE,$K287,EQ$16)),IF(INDEX(Import.PLE,$K287,EQ$16)&lt;=mediçao,CQ287,0),0),PLE!$AA$28*CQ287)</f>
        <v>0</v>
      </c>
      <c r="ER287" s="119">
        <f ca="1">IF($K287&lt;&gt;1,IF(ISNUMBER(INDEX(Import.PLE,$K287,ER$16)),IF(INDEX(Import.PLE,$K287,ER$16)&lt;=mediçao,CR287,0),0),PLE!$AA$28*CR287)</f>
        <v>0</v>
      </c>
      <c r="ES287" s="119">
        <f ca="1">IF($K287&lt;&gt;1,IF(ISNUMBER(INDEX(Import.PLE,$K287,ES$16)),IF(INDEX(Import.PLE,$K287,ES$16)&lt;=mediçao,CS287,0),0),PLE!$AA$28*CS287)</f>
        <v>0</v>
      </c>
      <c r="ET287" s="119">
        <f ca="1">IF($K287&lt;&gt;1,IF(ISNUMBER(INDEX(Import.PLE,$K287,ET$16)),IF(INDEX(Import.PLE,$K287,ET$16)&lt;=mediçao,CT287,0),0),PLE!$AA$28*CT287)</f>
        <v>0</v>
      </c>
      <c r="EU287" s="119">
        <f ca="1">IF($K287&lt;&gt;1,IF(ISNUMBER(INDEX(Import.PLE,$K287,EU$16)),IF(INDEX(Import.PLE,$K287,EU$16)&lt;=mediçao,CU287,0),0),PLE!$AA$28*CU287)</f>
        <v>0</v>
      </c>
      <c r="EV287" s="119">
        <f ca="1">IF($K287&lt;&gt;1,IF(ISNUMBER(INDEX(Import.PLE,$K287,EV$16)),IF(INDEX(Import.PLE,$K287,EV$16)&lt;=mediçao,CV287,0),0),PLE!$AA$28*CV287)</f>
        <v>0</v>
      </c>
      <c r="EW287" s="119">
        <f ca="1">IF($K287&lt;&gt;1,IF(ISNUMBER(INDEX(Import.PLE,$K287,EW$16)),IF(INDEX(Import.PLE,$K287,EW$16)&lt;=mediçao,CW287,0),0),PLE!$AA$28*CW287)</f>
        <v>0</v>
      </c>
      <c r="EX287" s="119">
        <f ca="1">IF($K287&lt;&gt;1,IF(ISNUMBER(INDEX(Import.PLE,$K287,EX$16)),IF(INDEX(Import.PLE,$K287,EX$16)&lt;=mediçao,CX287,0),0),PLE!$AA$28*CX287)</f>
        <v>0</v>
      </c>
      <c r="EY287" s="119">
        <f ca="1">IF($K287&lt;&gt;1,IF(ISNUMBER(INDEX(Import.PLE,$K287,EY$16)),IF(INDEX(Import.PLE,$K287,EY$16)&lt;=mediçao,CY287,0),0),PLE!$AA$28*CY287)</f>
        <v>0</v>
      </c>
      <c r="EZ287" s="119">
        <f ca="1">IF($K287&lt;&gt;1,IF(ISNUMBER(INDEX(Import.PLE,$K287,EZ$16)),IF(INDEX(Import.PLE,$K287,EZ$16)&lt;=mediçao,CZ287,0),0),PLE!$AA$28*CZ287)</f>
        <v>0</v>
      </c>
      <c r="FA287" s="119">
        <f ca="1">IF($K287&lt;&gt;1,IF(ISNUMBER(INDEX(Import.PLE,$K287,FA$16)),IF(INDEX(Import.PLE,$K287,FA$16)&lt;=mediçao,DA287,0),0),PLE!$AA$28*DA287)</f>
        <v>0</v>
      </c>
      <c r="FB287" s="119">
        <f ca="1">IF($K287&lt;&gt;1,IF(ISNUMBER(INDEX(Import.PLE,$K287,FB$16)),IF(INDEX(Import.PLE,$K287,FB$16)&lt;=mediçao,DB287,0),0),PLE!$AA$28*DB287)</f>
        <v>0</v>
      </c>
      <c r="FC287" s="119">
        <f ca="1">IF($K287&lt;&gt;1,IF(ISNUMBER(INDEX(Import.PLE,$K287,FC$16)),IF(INDEX(Import.PLE,$K287,FC$16)&lt;=mediçao,DC287,0),0),PLE!$AA$28*DC287)</f>
        <v>0</v>
      </c>
      <c r="FD287" s="119">
        <f ca="1">IF($K287&lt;&gt;1,IF(ISNUMBER(INDEX(Import.PLE,$K287,FD$16)),IF(INDEX(Import.PLE,$K287,FD$16)&lt;=mediçao,DD287,0),0),PLE!$AA$28*DD287)</f>
        <v>0</v>
      </c>
      <c r="FE287" s="119">
        <f ca="1">IF($K287&lt;&gt;1,IF(ISNUMBER(INDEX(Import.PLE,$K287,FE$16)),IF(INDEX(Import.PLE,$K287,FE$16)&lt;=mediçao,DE287,0),0),PLE!$AA$28*DE287)</f>
        <v>0</v>
      </c>
      <c r="FF287" s="119">
        <f ca="1">IF($K287&lt;&gt;1,IF(ISNUMBER(INDEX(Import.PLE,$K287,FF$16)),IF(INDEX(Import.PLE,$K287,FF$16)&lt;=mediçao,DF287,0),0),PLE!$AA$28*DF287)</f>
        <v>0</v>
      </c>
      <c r="FG287" s="119">
        <f ca="1">IF($K287&lt;&gt;1,IF(ISNUMBER(INDEX(Import.PLE,$K287,FG$16)),IF(INDEX(Import.PLE,$K287,FG$16)&lt;=mediçao,DG287,0),0),PLE!$AA$28*DG287)</f>
        <v>0</v>
      </c>
      <c r="FH287" s="119">
        <f ca="1">IF($K287&lt;&gt;1,IF(ISNUMBER(INDEX(Import.PLE,$K287,FH$16)),IF(INDEX(Import.PLE,$K287,FH$16)&lt;=mediçao,DH287,0),0),PLE!$AA$28*DH287)</f>
        <v>0</v>
      </c>
      <c r="FI287" s="119">
        <f ca="1">IF($K287&lt;&gt;1,IF(ISNUMBER(INDEX(Import.PLE,$K287,FI$16)),IF(INDEX(Import.PLE,$K287,FI$16)&lt;=mediçao,DI287,0),0),PLE!$AA$28*DI287)</f>
        <v>0</v>
      </c>
      <c r="FJ287" s="119">
        <f ca="1">IF($K287&lt;&gt;1,IF(ISNUMBER(INDEX(Import.PLE,$K287,FJ$16)),IF(INDEX(Import.PLE,$K287,FJ$16)&lt;=mediçao,DJ287,0),0),PLE!$AA$28*DJ287)</f>
        <v>0</v>
      </c>
    </row>
    <row r="288" spans="2:166" s="88" customFormat="1" ht="10.5" x14ac:dyDescent="0.35">
      <c r="B288" s="118">
        <f t="shared" ca="1" si="3"/>
        <v>271</v>
      </c>
      <c r="C288" s="83" t="str">
        <f t="shared" si="62"/>
        <v>Nível</v>
      </c>
      <c r="D288" s="138" t="s">
        <v>679</v>
      </c>
      <c r="E288" s="139" t="s">
        <v>680</v>
      </c>
      <c r="F288" s="137"/>
      <c r="G288" s="174" t="str">
        <f t="shared" si="117"/>
        <v/>
      </c>
      <c r="H288" s="175" t="str">
        <f t="shared" si="64"/>
        <v/>
      </c>
      <c r="I288" s="176">
        <v>14284.48</v>
      </c>
      <c r="J288" s="86"/>
      <c r="K288" s="168" t="str">
        <f>deactivatedados.form1</f>
        <v/>
      </c>
      <c r="L288" s="167"/>
      <c r="M288" s="87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  <c r="AA288" s="181"/>
      <c r="AB288" s="181"/>
      <c r="AC288" s="181"/>
      <c r="AD288" s="181"/>
      <c r="AE288" s="181"/>
      <c r="AF288" s="181"/>
      <c r="AG288" s="181"/>
      <c r="AH288" s="181"/>
      <c r="AI288" s="181"/>
      <c r="AJ288" s="181"/>
      <c r="AK288" s="181"/>
      <c r="AL288" s="181"/>
      <c r="AM288" s="181"/>
      <c r="AN288" s="181"/>
      <c r="AO288" s="181"/>
      <c r="AP288" s="181"/>
      <c r="AQ288" s="181"/>
      <c r="AR288" s="181"/>
      <c r="AS288" s="181"/>
      <c r="AT288" s="181"/>
      <c r="AU288" s="181"/>
      <c r="AV288" s="181"/>
      <c r="AW288" s="181"/>
      <c r="AX288" s="181"/>
      <c r="AY288" s="181"/>
      <c r="AZ288" s="181"/>
      <c r="BA288" s="181"/>
      <c r="BB288" s="181"/>
      <c r="BC288" s="181"/>
      <c r="BD288" s="181"/>
      <c r="BE288" s="181"/>
      <c r="BF288" s="181"/>
      <c r="BG288" s="181"/>
      <c r="BH288" s="181"/>
      <c r="BI288" s="181"/>
      <c r="BJ288" s="181"/>
      <c r="BK288" s="181"/>
      <c r="BM288" s="119">
        <f t="shared" si="65"/>
        <v>0</v>
      </c>
      <c r="BN288" s="119">
        <f t="shared" si="66"/>
        <v>0</v>
      </c>
      <c r="BO288" s="119">
        <f t="shared" si="67"/>
        <v>0</v>
      </c>
      <c r="BP288" s="119">
        <f t="shared" si="68"/>
        <v>0</v>
      </c>
      <c r="BQ288" s="119">
        <f t="shared" si="69"/>
        <v>0</v>
      </c>
      <c r="BR288" s="119">
        <f t="shared" si="70"/>
        <v>0</v>
      </c>
      <c r="BS288" s="119">
        <f t="shared" si="71"/>
        <v>0</v>
      </c>
      <c r="BT288" s="119">
        <f t="shared" si="72"/>
        <v>0</v>
      </c>
      <c r="BU288" s="119">
        <f t="shared" si="73"/>
        <v>0</v>
      </c>
      <c r="BV288" s="119">
        <f t="shared" si="74"/>
        <v>0</v>
      </c>
      <c r="BW288" s="119">
        <f t="shared" si="75"/>
        <v>0</v>
      </c>
      <c r="BX288" s="119">
        <f t="shared" si="76"/>
        <v>0</v>
      </c>
      <c r="BY288" s="119">
        <f t="shared" si="77"/>
        <v>0</v>
      </c>
      <c r="BZ288" s="119">
        <f t="shared" si="78"/>
        <v>0</v>
      </c>
      <c r="CA288" s="119">
        <f t="shared" si="79"/>
        <v>0</v>
      </c>
      <c r="CB288" s="119">
        <f t="shared" si="80"/>
        <v>0</v>
      </c>
      <c r="CC288" s="119">
        <f t="shared" si="81"/>
        <v>0</v>
      </c>
      <c r="CD288" s="119">
        <f t="shared" si="82"/>
        <v>0</v>
      </c>
      <c r="CE288" s="119">
        <f t="shared" si="83"/>
        <v>0</v>
      </c>
      <c r="CF288" s="119">
        <f t="shared" si="84"/>
        <v>0</v>
      </c>
      <c r="CG288" s="119">
        <f t="shared" si="85"/>
        <v>0</v>
      </c>
      <c r="CH288" s="119">
        <f t="shared" si="86"/>
        <v>0</v>
      </c>
      <c r="CI288" s="119">
        <f t="shared" si="87"/>
        <v>0</v>
      </c>
      <c r="CJ288" s="119">
        <f t="shared" si="88"/>
        <v>0</v>
      </c>
      <c r="CK288" s="119">
        <f t="shared" si="89"/>
        <v>0</v>
      </c>
      <c r="CL288" s="119">
        <f t="shared" si="90"/>
        <v>0</v>
      </c>
      <c r="CM288" s="119">
        <f t="shared" si="91"/>
        <v>0</v>
      </c>
      <c r="CN288" s="119">
        <f t="shared" si="92"/>
        <v>0</v>
      </c>
      <c r="CO288" s="119">
        <f t="shared" si="93"/>
        <v>0</v>
      </c>
      <c r="CP288" s="119">
        <f t="shared" si="94"/>
        <v>0</v>
      </c>
      <c r="CQ288" s="119">
        <f t="shared" si="95"/>
        <v>0</v>
      </c>
      <c r="CR288" s="119">
        <f t="shared" si="96"/>
        <v>0</v>
      </c>
      <c r="CS288" s="119">
        <f t="shared" si="97"/>
        <v>0</v>
      </c>
      <c r="CT288" s="119">
        <f t="shared" si="98"/>
        <v>0</v>
      </c>
      <c r="CU288" s="119">
        <f t="shared" si="99"/>
        <v>0</v>
      </c>
      <c r="CV288" s="119">
        <f t="shared" si="100"/>
        <v>0</v>
      </c>
      <c r="CW288" s="119">
        <f t="shared" si="101"/>
        <v>0</v>
      </c>
      <c r="CX288" s="119">
        <f t="shared" si="102"/>
        <v>0</v>
      </c>
      <c r="CY288" s="119">
        <f t="shared" si="103"/>
        <v>0</v>
      </c>
      <c r="CZ288" s="119">
        <f t="shared" si="104"/>
        <v>0</v>
      </c>
      <c r="DA288" s="119">
        <f t="shared" si="105"/>
        <v>0</v>
      </c>
      <c r="DB288" s="119">
        <f t="shared" si="106"/>
        <v>0</v>
      </c>
      <c r="DC288" s="119">
        <f t="shared" si="107"/>
        <v>0</v>
      </c>
      <c r="DD288" s="119">
        <f t="shared" si="108"/>
        <v>0</v>
      </c>
      <c r="DE288" s="119">
        <f t="shared" si="109"/>
        <v>0</v>
      </c>
      <c r="DF288" s="119">
        <f t="shared" si="110"/>
        <v>0</v>
      </c>
      <c r="DG288" s="119">
        <f t="shared" si="111"/>
        <v>0</v>
      </c>
      <c r="DH288" s="119">
        <f t="shared" si="112"/>
        <v>0</v>
      </c>
      <c r="DI288" s="119">
        <f t="shared" si="113"/>
        <v>0</v>
      </c>
      <c r="DJ288" s="119">
        <f t="shared" si="114"/>
        <v>0</v>
      </c>
      <c r="DK288" s="126" t="str">
        <f t="shared" si="115"/>
        <v>4</v>
      </c>
      <c r="DL288" s="126">
        <f t="shared" ca="1" si="116"/>
        <v>0</v>
      </c>
      <c r="DM288" s="119">
        <f ca="1">IF($K288&lt;&gt;1,IF(ISNUMBER(INDEX(Import.PLE,$K288,DM$16)),IF(INDEX(Import.PLE,$K288,DM$16)&lt;=mediçao,BM288,0),0),PLE!$AA$28*BM288)</f>
        <v>0</v>
      </c>
      <c r="DN288" s="119">
        <f ca="1">IF($K288&lt;&gt;1,IF(ISNUMBER(INDEX(Import.PLE,$K288,DN$16)),IF(INDEX(Import.PLE,$K288,DN$16)&lt;=mediçao,BN288,0),0),PLE!$AA$28*BN288)</f>
        <v>0</v>
      </c>
      <c r="DO288" s="119">
        <f ca="1">IF($K288&lt;&gt;1,IF(ISNUMBER(INDEX(Import.PLE,$K288,DO$16)),IF(INDEX(Import.PLE,$K288,DO$16)&lt;=mediçao,BO288,0),0),PLE!$AA$28*BO288)</f>
        <v>0</v>
      </c>
      <c r="DP288" s="119">
        <f ca="1">IF($K288&lt;&gt;1,IF(ISNUMBER(INDEX(Import.PLE,$K288,DP$16)),IF(INDEX(Import.PLE,$K288,DP$16)&lt;=mediçao,BP288,0),0),PLE!$AA$28*BP288)</f>
        <v>0</v>
      </c>
      <c r="DQ288" s="119">
        <f ca="1">IF($K288&lt;&gt;1,IF(ISNUMBER(INDEX(Import.PLE,$K288,DQ$16)),IF(INDEX(Import.PLE,$K288,DQ$16)&lt;=mediçao,BQ288,0),0),PLE!$AA$28*BQ288)</f>
        <v>0</v>
      </c>
      <c r="DR288" s="119">
        <f ca="1">IF($K288&lt;&gt;1,IF(ISNUMBER(INDEX(Import.PLE,$K288,DR$16)),IF(INDEX(Import.PLE,$K288,DR$16)&lt;=mediçao,BR288,0),0),PLE!$AA$28*BR288)</f>
        <v>0</v>
      </c>
      <c r="DS288" s="119">
        <f ca="1">IF($K288&lt;&gt;1,IF(ISNUMBER(INDEX(Import.PLE,$K288,DS$16)),IF(INDEX(Import.PLE,$K288,DS$16)&lt;=mediçao,BS288,0),0),PLE!$AA$28*BS288)</f>
        <v>0</v>
      </c>
      <c r="DT288" s="119">
        <f ca="1">IF($K288&lt;&gt;1,IF(ISNUMBER(INDEX(Import.PLE,$K288,DT$16)),IF(INDEX(Import.PLE,$K288,DT$16)&lt;=mediçao,BT288,0),0),PLE!$AA$28*BT288)</f>
        <v>0</v>
      </c>
      <c r="DU288" s="119">
        <f ca="1">IF($K288&lt;&gt;1,IF(ISNUMBER(INDEX(Import.PLE,$K288,DU$16)),IF(INDEX(Import.PLE,$K288,DU$16)&lt;=mediçao,BU288,0),0),PLE!$AA$28*BU288)</f>
        <v>0</v>
      </c>
      <c r="DV288" s="119">
        <f ca="1">IF($K288&lt;&gt;1,IF(ISNUMBER(INDEX(Import.PLE,$K288,DV$16)),IF(INDEX(Import.PLE,$K288,DV$16)&lt;=mediçao,BV288,0),0),PLE!$AA$28*BV288)</f>
        <v>0</v>
      </c>
      <c r="DW288" s="119">
        <f ca="1">IF($K288&lt;&gt;1,IF(ISNUMBER(INDEX(Import.PLE,$K288,DW$16)),IF(INDEX(Import.PLE,$K288,DW$16)&lt;=mediçao,BW288,0),0),PLE!$AA$28*BW288)</f>
        <v>0</v>
      </c>
      <c r="DX288" s="119">
        <f ca="1">IF($K288&lt;&gt;1,IF(ISNUMBER(INDEX(Import.PLE,$K288,DX$16)),IF(INDEX(Import.PLE,$K288,DX$16)&lt;=mediçao,BX288,0),0),PLE!$AA$28*BX288)</f>
        <v>0</v>
      </c>
      <c r="DY288" s="119">
        <f ca="1">IF($K288&lt;&gt;1,IF(ISNUMBER(INDEX(Import.PLE,$K288,DY$16)),IF(INDEX(Import.PLE,$K288,DY$16)&lt;=mediçao,BY288,0),0),PLE!$AA$28*BY288)</f>
        <v>0</v>
      </c>
      <c r="DZ288" s="119">
        <f ca="1">IF($K288&lt;&gt;1,IF(ISNUMBER(INDEX(Import.PLE,$K288,DZ$16)),IF(INDEX(Import.PLE,$K288,DZ$16)&lt;=mediçao,BZ288,0),0),PLE!$AA$28*BZ288)</f>
        <v>0</v>
      </c>
      <c r="EA288" s="119">
        <f ca="1">IF($K288&lt;&gt;1,IF(ISNUMBER(INDEX(Import.PLE,$K288,EA$16)),IF(INDEX(Import.PLE,$K288,EA$16)&lt;=mediçao,CA288,0),0),PLE!$AA$28*CA288)</f>
        <v>0</v>
      </c>
      <c r="EB288" s="119">
        <f ca="1">IF($K288&lt;&gt;1,IF(ISNUMBER(INDEX(Import.PLE,$K288,EB$16)),IF(INDEX(Import.PLE,$K288,EB$16)&lt;=mediçao,CB288,0),0),PLE!$AA$28*CB288)</f>
        <v>0</v>
      </c>
      <c r="EC288" s="119">
        <f ca="1">IF($K288&lt;&gt;1,IF(ISNUMBER(INDEX(Import.PLE,$K288,EC$16)),IF(INDEX(Import.PLE,$K288,EC$16)&lt;=mediçao,CC288,0),0),PLE!$AA$28*CC288)</f>
        <v>0</v>
      </c>
      <c r="ED288" s="119">
        <f ca="1">IF($K288&lt;&gt;1,IF(ISNUMBER(INDEX(Import.PLE,$K288,ED$16)),IF(INDEX(Import.PLE,$K288,ED$16)&lt;=mediçao,CD288,0),0),PLE!$AA$28*CD288)</f>
        <v>0</v>
      </c>
      <c r="EE288" s="119">
        <f ca="1">IF($K288&lt;&gt;1,IF(ISNUMBER(INDEX(Import.PLE,$K288,EE$16)),IF(INDEX(Import.PLE,$K288,EE$16)&lt;=mediçao,CE288,0),0),PLE!$AA$28*CE288)</f>
        <v>0</v>
      </c>
      <c r="EF288" s="119">
        <f ca="1">IF($K288&lt;&gt;1,IF(ISNUMBER(INDEX(Import.PLE,$K288,EF$16)),IF(INDEX(Import.PLE,$K288,EF$16)&lt;=mediçao,CF288,0),0),PLE!$AA$28*CF288)</f>
        <v>0</v>
      </c>
      <c r="EG288" s="119">
        <f ca="1">IF($K288&lt;&gt;1,IF(ISNUMBER(INDEX(Import.PLE,$K288,EG$16)),IF(INDEX(Import.PLE,$K288,EG$16)&lt;=mediçao,CG288,0),0),PLE!$AA$28*CG288)</f>
        <v>0</v>
      </c>
      <c r="EH288" s="119">
        <f ca="1">IF($K288&lt;&gt;1,IF(ISNUMBER(INDEX(Import.PLE,$K288,EH$16)),IF(INDEX(Import.PLE,$K288,EH$16)&lt;=mediçao,CH288,0),0),PLE!$AA$28*CH288)</f>
        <v>0</v>
      </c>
      <c r="EI288" s="119">
        <f ca="1">IF($K288&lt;&gt;1,IF(ISNUMBER(INDEX(Import.PLE,$K288,EI$16)),IF(INDEX(Import.PLE,$K288,EI$16)&lt;=mediçao,CI288,0),0),PLE!$AA$28*CI288)</f>
        <v>0</v>
      </c>
      <c r="EJ288" s="119">
        <f ca="1">IF($K288&lt;&gt;1,IF(ISNUMBER(INDEX(Import.PLE,$K288,EJ$16)),IF(INDEX(Import.PLE,$K288,EJ$16)&lt;=mediçao,CJ288,0),0),PLE!$AA$28*CJ288)</f>
        <v>0</v>
      </c>
      <c r="EK288" s="119">
        <f ca="1">IF($K288&lt;&gt;1,IF(ISNUMBER(INDEX(Import.PLE,$K288,EK$16)),IF(INDEX(Import.PLE,$K288,EK$16)&lt;=mediçao,CK288,0),0),PLE!$AA$28*CK288)</f>
        <v>0</v>
      </c>
      <c r="EL288" s="119">
        <f ca="1">IF($K288&lt;&gt;1,IF(ISNUMBER(INDEX(Import.PLE,$K288,EL$16)),IF(INDEX(Import.PLE,$K288,EL$16)&lt;=mediçao,CL288,0),0),PLE!$AA$28*CL288)</f>
        <v>0</v>
      </c>
      <c r="EM288" s="119">
        <f ca="1">IF($K288&lt;&gt;1,IF(ISNUMBER(INDEX(Import.PLE,$K288,EM$16)),IF(INDEX(Import.PLE,$K288,EM$16)&lt;=mediçao,CM288,0),0),PLE!$AA$28*CM288)</f>
        <v>0</v>
      </c>
      <c r="EN288" s="119">
        <f ca="1">IF($K288&lt;&gt;1,IF(ISNUMBER(INDEX(Import.PLE,$K288,EN$16)),IF(INDEX(Import.PLE,$K288,EN$16)&lt;=mediçao,CN288,0),0),PLE!$AA$28*CN288)</f>
        <v>0</v>
      </c>
      <c r="EO288" s="119">
        <f ca="1">IF($K288&lt;&gt;1,IF(ISNUMBER(INDEX(Import.PLE,$K288,EO$16)),IF(INDEX(Import.PLE,$K288,EO$16)&lt;=mediçao,CO288,0),0),PLE!$AA$28*CO288)</f>
        <v>0</v>
      </c>
      <c r="EP288" s="119">
        <f ca="1">IF($K288&lt;&gt;1,IF(ISNUMBER(INDEX(Import.PLE,$K288,EP$16)),IF(INDEX(Import.PLE,$K288,EP$16)&lt;=mediçao,CP288,0),0),PLE!$AA$28*CP288)</f>
        <v>0</v>
      </c>
      <c r="EQ288" s="119">
        <f ca="1">IF($K288&lt;&gt;1,IF(ISNUMBER(INDEX(Import.PLE,$K288,EQ$16)),IF(INDEX(Import.PLE,$K288,EQ$16)&lt;=mediçao,CQ288,0),0),PLE!$AA$28*CQ288)</f>
        <v>0</v>
      </c>
      <c r="ER288" s="119">
        <f ca="1">IF($K288&lt;&gt;1,IF(ISNUMBER(INDEX(Import.PLE,$K288,ER$16)),IF(INDEX(Import.PLE,$K288,ER$16)&lt;=mediçao,CR288,0),0),PLE!$AA$28*CR288)</f>
        <v>0</v>
      </c>
      <c r="ES288" s="119">
        <f ca="1">IF($K288&lt;&gt;1,IF(ISNUMBER(INDEX(Import.PLE,$K288,ES$16)),IF(INDEX(Import.PLE,$K288,ES$16)&lt;=mediçao,CS288,0),0),PLE!$AA$28*CS288)</f>
        <v>0</v>
      </c>
      <c r="ET288" s="119">
        <f ca="1">IF($K288&lt;&gt;1,IF(ISNUMBER(INDEX(Import.PLE,$K288,ET$16)),IF(INDEX(Import.PLE,$K288,ET$16)&lt;=mediçao,CT288,0),0),PLE!$AA$28*CT288)</f>
        <v>0</v>
      </c>
      <c r="EU288" s="119">
        <f ca="1">IF($K288&lt;&gt;1,IF(ISNUMBER(INDEX(Import.PLE,$K288,EU$16)),IF(INDEX(Import.PLE,$K288,EU$16)&lt;=mediçao,CU288,0),0),PLE!$AA$28*CU288)</f>
        <v>0</v>
      </c>
      <c r="EV288" s="119">
        <f ca="1">IF($K288&lt;&gt;1,IF(ISNUMBER(INDEX(Import.PLE,$K288,EV$16)),IF(INDEX(Import.PLE,$K288,EV$16)&lt;=mediçao,CV288,0),0),PLE!$AA$28*CV288)</f>
        <v>0</v>
      </c>
      <c r="EW288" s="119">
        <f ca="1">IF($K288&lt;&gt;1,IF(ISNUMBER(INDEX(Import.PLE,$K288,EW$16)),IF(INDEX(Import.PLE,$K288,EW$16)&lt;=mediçao,CW288,0),0),PLE!$AA$28*CW288)</f>
        <v>0</v>
      </c>
      <c r="EX288" s="119">
        <f ca="1">IF($K288&lt;&gt;1,IF(ISNUMBER(INDEX(Import.PLE,$K288,EX$16)),IF(INDEX(Import.PLE,$K288,EX$16)&lt;=mediçao,CX288,0),0),PLE!$AA$28*CX288)</f>
        <v>0</v>
      </c>
      <c r="EY288" s="119">
        <f ca="1">IF($K288&lt;&gt;1,IF(ISNUMBER(INDEX(Import.PLE,$K288,EY$16)),IF(INDEX(Import.PLE,$K288,EY$16)&lt;=mediçao,CY288,0),0),PLE!$AA$28*CY288)</f>
        <v>0</v>
      </c>
      <c r="EZ288" s="119">
        <f ca="1">IF($K288&lt;&gt;1,IF(ISNUMBER(INDEX(Import.PLE,$K288,EZ$16)),IF(INDEX(Import.PLE,$K288,EZ$16)&lt;=mediçao,CZ288,0),0),PLE!$AA$28*CZ288)</f>
        <v>0</v>
      </c>
      <c r="FA288" s="119">
        <f ca="1">IF($K288&lt;&gt;1,IF(ISNUMBER(INDEX(Import.PLE,$K288,FA$16)),IF(INDEX(Import.PLE,$K288,FA$16)&lt;=mediçao,DA288,0),0),PLE!$AA$28*DA288)</f>
        <v>0</v>
      </c>
      <c r="FB288" s="119">
        <f ca="1">IF($K288&lt;&gt;1,IF(ISNUMBER(INDEX(Import.PLE,$K288,FB$16)),IF(INDEX(Import.PLE,$K288,FB$16)&lt;=mediçao,DB288,0),0),PLE!$AA$28*DB288)</f>
        <v>0</v>
      </c>
      <c r="FC288" s="119">
        <f ca="1">IF($K288&lt;&gt;1,IF(ISNUMBER(INDEX(Import.PLE,$K288,FC$16)),IF(INDEX(Import.PLE,$K288,FC$16)&lt;=mediçao,DC288,0),0),PLE!$AA$28*DC288)</f>
        <v>0</v>
      </c>
      <c r="FD288" s="119">
        <f ca="1">IF($K288&lt;&gt;1,IF(ISNUMBER(INDEX(Import.PLE,$K288,FD$16)),IF(INDEX(Import.PLE,$K288,FD$16)&lt;=mediçao,DD288,0),0),PLE!$AA$28*DD288)</f>
        <v>0</v>
      </c>
      <c r="FE288" s="119">
        <f ca="1">IF($K288&lt;&gt;1,IF(ISNUMBER(INDEX(Import.PLE,$K288,FE$16)),IF(INDEX(Import.PLE,$K288,FE$16)&lt;=mediçao,DE288,0),0),PLE!$AA$28*DE288)</f>
        <v>0</v>
      </c>
      <c r="FF288" s="119">
        <f ca="1">IF($K288&lt;&gt;1,IF(ISNUMBER(INDEX(Import.PLE,$K288,FF$16)),IF(INDEX(Import.PLE,$K288,FF$16)&lt;=mediçao,DF288,0),0),PLE!$AA$28*DF288)</f>
        <v>0</v>
      </c>
      <c r="FG288" s="119">
        <f ca="1">IF($K288&lt;&gt;1,IF(ISNUMBER(INDEX(Import.PLE,$K288,FG$16)),IF(INDEX(Import.PLE,$K288,FG$16)&lt;=mediçao,DG288,0),0),PLE!$AA$28*DG288)</f>
        <v>0</v>
      </c>
      <c r="FH288" s="119">
        <f ca="1">IF($K288&lt;&gt;1,IF(ISNUMBER(INDEX(Import.PLE,$K288,FH$16)),IF(INDEX(Import.PLE,$K288,FH$16)&lt;=mediçao,DH288,0),0),PLE!$AA$28*DH288)</f>
        <v>0</v>
      </c>
      <c r="FI288" s="119">
        <f ca="1">IF($K288&lt;&gt;1,IF(ISNUMBER(INDEX(Import.PLE,$K288,FI$16)),IF(INDEX(Import.PLE,$K288,FI$16)&lt;=mediçao,DI288,0),0),PLE!$AA$28*DI288)</f>
        <v>0</v>
      </c>
      <c r="FJ288" s="119">
        <f ca="1">IF($K288&lt;&gt;1,IF(ISNUMBER(INDEX(Import.PLE,$K288,FJ$16)),IF(INDEX(Import.PLE,$K288,FJ$16)&lt;=mediçao,DJ288,0),0),PLE!$AA$28*DJ288)</f>
        <v>0</v>
      </c>
    </row>
    <row r="289" spans="2:166" s="88" customFormat="1" ht="11.25" customHeight="1" x14ac:dyDescent="0.35">
      <c r="B289" s="118">
        <f t="shared" ca="1" si="3"/>
        <v>272</v>
      </c>
      <c r="C289" s="83" t="str">
        <f t="shared" si="62"/>
        <v>Serviço</v>
      </c>
      <c r="D289" s="138" t="s">
        <v>681</v>
      </c>
      <c r="E289" s="139" t="s">
        <v>682</v>
      </c>
      <c r="F289" s="137" t="s">
        <v>329</v>
      </c>
      <c r="G289" s="174">
        <f t="shared" si="117"/>
        <v>4</v>
      </c>
      <c r="H289" s="175">
        <f t="shared" si="64"/>
        <v>2751.77</v>
      </c>
      <c r="I289" s="176">
        <v>11007.08</v>
      </c>
      <c r="J289" s="86"/>
      <c r="K289" s="168">
        <f>deactivatedados.form1</f>
        <v>35</v>
      </c>
      <c r="L289" s="167" t="s">
        <v>735</v>
      </c>
      <c r="M289" s="87"/>
      <c r="N289" s="181">
        <v>4</v>
      </c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  <c r="AA289" s="181"/>
      <c r="AB289" s="181"/>
      <c r="AC289" s="181"/>
      <c r="AD289" s="181"/>
      <c r="AE289" s="181"/>
      <c r="AF289" s="181"/>
      <c r="AG289" s="181"/>
      <c r="AH289" s="181"/>
      <c r="AI289" s="181"/>
      <c r="AJ289" s="181"/>
      <c r="AK289" s="181"/>
      <c r="AL289" s="181"/>
      <c r="AM289" s="181"/>
      <c r="AN289" s="181"/>
      <c r="AO289" s="181"/>
      <c r="AP289" s="181"/>
      <c r="AQ289" s="181"/>
      <c r="AR289" s="181"/>
      <c r="AS289" s="181"/>
      <c r="AT289" s="181"/>
      <c r="AU289" s="181"/>
      <c r="AV289" s="181"/>
      <c r="AW289" s="181"/>
      <c r="AX289" s="181"/>
      <c r="AY289" s="181"/>
      <c r="AZ289" s="181"/>
      <c r="BA289" s="181"/>
      <c r="BB289" s="181"/>
      <c r="BC289" s="181"/>
      <c r="BD289" s="181"/>
      <c r="BE289" s="181"/>
      <c r="BF289" s="181"/>
      <c r="BG289" s="181"/>
      <c r="BH289" s="181"/>
      <c r="BI289" s="181"/>
      <c r="BJ289" s="181"/>
      <c r="BK289" s="181"/>
      <c r="BM289" s="119">
        <f t="shared" ca="1" si="65"/>
        <v>11007.08</v>
      </c>
      <c r="BN289" s="119">
        <f t="shared" si="66"/>
        <v>0</v>
      </c>
      <c r="BO289" s="119">
        <f t="shared" si="67"/>
        <v>0</v>
      </c>
      <c r="BP289" s="119">
        <f t="shared" si="68"/>
        <v>0</v>
      </c>
      <c r="BQ289" s="119">
        <f t="shared" si="69"/>
        <v>0</v>
      </c>
      <c r="BR289" s="119">
        <f t="shared" si="70"/>
        <v>0</v>
      </c>
      <c r="BS289" s="119">
        <f t="shared" si="71"/>
        <v>0</v>
      </c>
      <c r="BT289" s="119">
        <f t="shared" si="72"/>
        <v>0</v>
      </c>
      <c r="BU289" s="119">
        <f t="shared" si="73"/>
        <v>0</v>
      </c>
      <c r="BV289" s="119">
        <f t="shared" si="74"/>
        <v>0</v>
      </c>
      <c r="BW289" s="119">
        <f t="shared" si="75"/>
        <v>0</v>
      </c>
      <c r="BX289" s="119">
        <f t="shared" si="76"/>
        <v>0</v>
      </c>
      <c r="BY289" s="119">
        <f t="shared" si="77"/>
        <v>0</v>
      </c>
      <c r="BZ289" s="119">
        <f t="shared" si="78"/>
        <v>0</v>
      </c>
      <c r="CA289" s="119">
        <f t="shared" si="79"/>
        <v>0</v>
      </c>
      <c r="CB289" s="119">
        <f t="shared" si="80"/>
        <v>0</v>
      </c>
      <c r="CC289" s="119">
        <f t="shared" si="81"/>
        <v>0</v>
      </c>
      <c r="CD289" s="119">
        <f t="shared" si="82"/>
        <v>0</v>
      </c>
      <c r="CE289" s="119">
        <f t="shared" si="83"/>
        <v>0</v>
      </c>
      <c r="CF289" s="119">
        <f t="shared" si="84"/>
        <v>0</v>
      </c>
      <c r="CG289" s="119">
        <f t="shared" si="85"/>
        <v>0</v>
      </c>
      <c r="CH289" s="119">
        <f t="shared" si="86"/>
        <v>0</v>
      </c>
      <c r="CI289" s="119">
        <f t="shared" si="87"/>
        <v>0</v>
      </c>
      <c r="CJ289" s="119">
        <f t="shared" si="88"/>
        <v>0</v>
      </c>
      <c r="CK289" s="119">
        <f t="shared" si="89"/>
        <v>0</v>
      </c>
      <c r="CL289" s="119">
        <f t="shared" si="90"/>
        <v>0</v>
      </c>
      <c r="CM289" s="119">
        <f t="shared" si="91"/>
        <v>0</v>
      </c>
      <c r="CN289" s="119">
        <f t="shared" si="92"/>
        <v>0</v>
      </c>
      <c r="CO289" s="119">
        <f t="shared" si="93"/>
        <v>0</v>
      </c>
      <c r="CP289" s="119">
        <f t="shared" si="94"/>
        <v>0</v>
      </c>
      <c r="CQ289" s="119">
        <f t="shared" si="95"/>
        <v>0</v>
      </c>
      <c r="CR289" s="119">
        <f t="shared" si="96"/>
        <v>0</v>
      </c>
      <c r="CS289" s="119">
        <f t="shared" si="97"/>
        <v>0</v>
      </c>
      <c r="CT289" s="119">
        <f t="shared" si="98"/>
        <v>0</v>
      </c>
      <c r="CU289" s="119">
        <f t="shared" si="99"/>
        <v>0</v>
      </c>
      <c r="CV289" s="119">
        <f t="shared" si="100"/>
        <v>0</v>
      </c>
      <c r="CW289" s="119">
        <f t="shared" si="101"/>
        <v>0</v>
      </c>
      <c r="CX289" s="119">
        <f t="shared" si="102"/>
        <v>0</v>
      </c>
      <c r="CY289" s="119">
        <f t="shared" si="103"/>
        <v>0</v>
      </c>
      <c r="CZ289" s="119">
        <f t="shared" si="104"/>
        <v>0</v>
      </c>
      <c r="DA289" s="119">
        <f t="shared" si="105"/>
        <v>0</v>
      </c>
      <c r="DB289" s="119">
        <f t="shared" si="106"/>
        <v>0</v>
      </c>
      <c r="DC289" s="119">
        <f t="shared" si="107"/>
        <v>0</v>
      </c>
      <c r="DD289" s="119">
        <f t="shared" si="108"/>
        <v>0</v>
      </c>
      <c r="DE289" s="119">
        <f t="shared" si="109"/>
        <v>0</v>
      </c>
      <c r="DF289" s="119">
        <f t="shared" si="110"/>
        <v>0</v>
      </c>
      <c r="DG289" s="119">
        <f t="shared" si="111"/>
        <v>0</v>
      </c>
      <c r="DH289" s="119">
        <f t="shared" si="112"/>
        <v>0</v>
      </c>
      <c r="DI289" s="119">
        <f t="shared" si="113"/>
        <v>0</v>
      </c>
      <c r="DJ289" s="119">
        <f t="shared" si="114"/>
        <v>0</v>
      </c>
      <c r="DK289" s="126" t="str">
        <f t="shared" si="115"/>
        <v>4</v>
      </c>
      <c r="DL289" s="126">
        <f t="shared" ca="1" si="116"/>
        <v>0</v>
      </c>
      <c r="DM289" s="119">
        <f ca="1">IF($K289&lt;&gt;1,IF(ISNUMBER(INDEX(Import.PLE,$K289,DM$16)),IF(INDEX(Import.PLE,$K289,DM$16)&lt;=mediçao,BM289,0),0),PLE!$AA$28*BM289)</f>
        <v>0</v>
      </c>
      <c r="DN289" s="119">
        <f ca="1">IF($K289&lt;&gt;1,IF(ISNUMBER(INDEX(Import.PLE,$K289,DN$16)),IF(INDEX(Import.PLE,$K289,DN$16)&lt;=mediçao,BN289,0),0),PLE!$AA$28*BN289)</f>
        <v>0</v>
      </c>
      <c r="DO289" s="119">
        <f ca="1">IF($K289&lt;&gt;1,IF(ISNUMBER(INDEX(Import.PLE,$K289,DO$16)),IF(INDEX(Import.PLE,$K289,DO$16)&lt;=mediçao,BO289,0),0),PLE!$AA$28*BO289)</f>
        <v>0</v>
      </c>
      <c r="DP289" s="119">
        <f ca="1">IF($K289&lt;&gt;1,IF(ISNUMBER(INDEX(Import.PLE,$K289,DP$16)),IF(INDEX(Import.PLE,$K289,DP$16)&lt;=mediçao,BP289,0),0),PLE!$AA$28*BP289)</f>
        <v>0</v>
      </c>
      <c r="DQ289" s="119">
        <f ca="1">IF($K289&lt;&gt;1,IF(ISNUMBER(INDEX(Import.PLE,$K289,DQ$16)),IF(INDEX(Import.PLE,$K289,DQ$16)&lt;=mediçao,BQ289,0),0),PLE!$AA$28*BQ289)</f>
        <v>0</v>
      </c>
      <c r="DR289" s="119">
        <f ca="1">IF($K289&lt;&gt;1,IF(ISNUMBER(INDEX(Import.PLE,$K289,DR$16)),IF(INDEX(Import.PLE,$K289,DR$16)&lt;=mediçao,BR289,0),0),PLE!$AA$28*BR289)</f>
        <v>0</v>
      </c>
      <c r="DS289" s="119">
        <f ca="1">IF($K289&lt;&gt;1,IF(ISNUMBER(INDEX(Import.PLE,$K289,DS$16)),IF(INDEX(Import.PLE,$K289,DS$16)&lt;=mediçao,BS289,0),0),PLE!$AA$28*BS289)</f>
        <v>0</v>
      </c>
      <c r="DT289" s="119">
        <f ca="1">IF($K289&lt;&gt;1,IF(ISNUMBER(INDEX(Import.PLE,$K289,DT$16)),IF(INDEX(Import.PLE,$K289,DT$16)&lt;=mediçao,BT289,0),0),PLE!$AA$28*BT289)</f>
        <v>0</v>
      </c>
      <c r="DU289" s="119">
        <f ca="1">IF($K289&lt;&gt;1,IF(ISNUMBER(INDEX(Import.PLE,$K289,DU$16)),IF(INDEX(Import.PLE,$K289,DU$16)&lt;=mediçao,BU289,0),0),PLE!$AA$28*BU289)</f>
        <v>0</v>
      </c>
      <c r="DV289" s="119">
        <f ca="1">IF($K289&lt;&gt;1,IF(ISNUMBER(INDEX(Import.PLE,$K289,DV$16)),IF(INDEX(Import.PLE,$K289,DV$16)&lt;=mediçao,BV289,0),0),PLE!$AA$28*BV289)</f>
        <v>0</v>
      </c>
      <c r="DW289" s="119">
        <f ca="1">IF($K289&lt;&gt;1,IF(ISNUMBER(INDEX(Import.PLE,$K289,DW$16)),IF(INDEX(Import.PLE,$K289,DW$16)&lt;=mediçao,BW289,0),0),PLE!$AA$28*BW289)</f>
        <v>0</v>
      </c>
      <c r="DX289" s="119">
        <f ca="1">IF($K289&lt;&gt;1,IF(ISNUMBER(INDEX(Import.PLE,$K289,DX$16)),IF(INDEX(Import.PLE,$K289,DX$16)&lt;=mediçao,BX289,0),0),PLE!$AA$28*BX289)</f>
        <v>0</v>
      </c>
      <c r="DY289" s="119">
        <f ca="1">IF($K289&lt;&gt;1,IF(ISNUMBER(INDEX(Import.PLE,$K289,DY$16)),IF(INDEX(Import.PLE,$K289,DY$16)&lt;=mediçao,BY289,0),0),PLE!$AA$28*BY289)</f>
        <v>0</v>
      </c>
      <c r="DZ289" s="119">
        <f ca="1">IF($K289&lt;&gt;1,IF(ISNUMBER(INDEX(Import.PLE,$K289,DZ$16)),IF(INDEX(Import.PLE,$K289,DZ$16)&lt;=mediçao,BZ289,0),0),PLE!$AA$28*BZ289)</f>
        <v>0</v>
      </c>
      <c r="EA289" s="119">
        <f ca="1">IF($K289&lt;&gt;1,IF(ISNUMBER(INDEX(Import.PLE,$K289,EA$16)),IF(INDEX(Import.PLE,$K289,EA$16)&lt;=mediçao,CA289,0),0),PLE!$AA$28*CA289)</f>
        <v>0</v>
      </c>
      <c r="EB289" s="119">
        <f ca="1">IF($K289&lt;&gt;1,IF(ISNUMBER(INDEX(Import.PLE,$K289,EB$16)),IF(INDEX(Import.PLE,$K289,EB$16)&lt;=mediçao,CB289,0),0),PLE!$AA$28*CB289)</f>
        <v>0</v>
      </c>
      <c r="EC289" s="119">
        <f ca="1">IF($K289&lt;&gt;1,IF(ISNUMBER(INDEX(Import.PLE,$K289,EC$16)),IF(INDEX(Import.PLE,$K289,EC$16)&lt;=mediçao,CC289,0),0),PLE!$AA$28*CC289)</f>
        <v>0</v>
      </c>
      <c r="ED289" s="119">
        <f ca="1">IF($K289&lt;&gt;1,IF(ISNUMBER(INDEX(Import.PLE,$K289,ED$16)),IF(INDEX(Import.PLE,$K289,ED$16)&lt;=mediçao,CD289,0),0),PLE!$AA$28*CD289)</f>
        <v>0</v>
      </c>
      <c r="EE289" s="119">
        <f ca="1">IF($K289&lt;&gt;1,IF(ISNUMBER(INDEX(Import.PLE,$K289,EE$16)),IF(INDEX(Import.PLE,$K289,EE$16)&lt;=mediçao,CE289,0),0),PLE!$AA$28*CE289)</f>
        <v>0</v>
      </c>
      <c r="EF289" s="119">
        <f ca="1">IF($K289&lt;&gt;1,IF(ISNUMBER(INDEX(Import.PLE,$K289,EF$16)),IF(INDEX(Import.PLE,$K289,EF$16)&lt;=mediçao,CF289,0),0),PLE!$AA$28*CF289)</f>
        <v>0</v>
      </c>
      <c r="EG289" s="119">
        <f ca="1">IF($K289&lt;&gt;1,IF(ISNUMBER(INDEX(Import.PLE,$K289,EG$16)),IF(INDEX(Import.PLE,$K289,EG$16)&lt;=mediçao,CG289,0),0),PLE!$AA$28*CG289)</f>
        <v>0</v>
      </c>
      <c r="EH289" s="119">
        <f ca="1">IF($K289&lt;&gt;1,IF(ISNUMBER(INDEX(Import.PLE,$K289,EH$16)),IF(INDEX(Import.PLE,$K289,EH$16)&lt;=mediçao,CH289,0),0),PLE!$AA$28*CH289)</f>
        <v>0</v>
      </c>
      <c r="EI289" s="119">
        <f ca="1">IF($K289&lt;&gt;1,IF(ISNUMBER(INDEX(Import.PLE,$K289,EI$16)),IF(INDEX(Import.PLE,$K289,EI$16)&lt;=mediçao,CI289,0),0),PLE!$AA$28*CI289)</f>
        <v>0</v>
      </c>
      <c r="EJ289" s="119">
        <f ca="1">IF($K289&lt;&gt;1,IF(ISNUMBER(INDEX(Import.PLE,$K289,EJ$16)),IF(INDEX(Import.PLE,$K289,EJ$16)&lt;=mediçao,CJ289,0),0),PLE!$AA$28*CJ289)</f>
        <v>0</v>
      </c>
      <c r="EK289" s="119">
        <f ca="1">IF($K289&lt;&gt;1,IF(ISNUMBER(INDEX(Import.PLE,$K289,EK$16)),IF(INDEX(Import.PLE,$K289,EK$16)&lt;=mediçao,CK289,0),0),PLE!$AA$28*CK289)</f>
        <v>0</v>
      </c>
      <c r="EL289" s="119">
        <f ca="1">IF($K289&lt;&gt;1,IF(ISNUMBER(INDEX(Import.PLE,$K289,EL$16)),IF(INDEX(Import.PLE,$K289,EL$16)&lt;=mediçao,CL289,0),0),PLE!$AA$28*CL289)</f>
        <v>0</v>
      </c>
      <c r="EM289" s="119">
        <f ca="1">IF($K289&lt;&gt;1,IF(ISNUMBER(INDEX(Import.PLE,$K289,EM$16)),IF(INDEX(Import.PLE,$K289,EM$16)&lt;=mediçao,CM289,0),0),PLE!$AA$28*CM289)</f>
        <v>0</v>
      </c>
      <c r="EN289" s="119">
        <f ca="1">IF($K289&lt;&gt;1,IF(ISNUMBER(INDEX(Import.PLE,$K289,EN$16)),IF(INDEX(Import.PLE,$K289,EN$16)&lt;=mediçao,CN289,0),0),PLE!$AA$28*CN289)</f>
        <v>0</v>
      </c>
      <c r="EO289" s="119">
        <f ca="1">IF($K289&lt;&gt;1,IF(ISNUMBER(INDEX(Import.PLE,$K289,EO$16)),IF(INDEX(Import.PLE,$K289,EO$16)&lt;=mediçao,CO289,0),0),PLE!$AA$28*CO289)</f>
        <v>0</v>
      </c>
      <c r="EP289" s="119">
        <f ca="1">IF($K289&lt;&gt;1,IF(ISNUMBER(INDEX(Import.PLE,$K289,EP$16)),IF(INDEX(Import.PLE,$K289,EP$16)&lt;=mediçao,CP289,0),0),PLE!$AA$28*CP289)</f>
        <v>0</v>
      </c>
      <c r="EQ289" s="119">
        <f ca="1">IF($K289&lt;&gt;1,IF(ISNUMBER(INDEX(Import.PLE,$K289,EQ$16)),IF(INDEX(Import.PLE,$K289,EQ$16)&lt;=mediçao,CQ289,0),0),PLE!$AA$28*CQ289)</f>
        <v>0</v>
      </c>
      <c r="ER289" s="119">
        <f ca="1">IF($K289&lt;&gt;1,IF(ISNUMBER(INDEX(Import.PLE,$K289,ER$16)),IF(INDEX(Import.PLE,$K289,ER$16)&lt;=mediçao,CR289,0),0),PLE!$AA$28*CR289)</f>
        <v>0</v>
      </c>
      <c r="ES289" s="119">
        <f ca="1">IF($K289&lt;&gt;1,IF(ISNUMBER(INDEX(Import.PLE,$K289,ES$16)),IF(INDEX(Import.PLE,$K289,ES$16)&lt;=mediçao,CS289,0),0),PLE!$AA$28*CS289)</f>
        <v>0</v>
      </c>
      <c r="ET289" s="119">
        <f ca="1">IF($K289&lt;&gt;1,IF(ISNUMBER(INDEX(Import.PLE,$K289,ET$16)),IF(INDEX(Import.PLE,$K289,ET$16)&lt;=mediçao,CT289,0),0),PLE!$AA$28*CT289)</f>
        <v>0</v>
      </c>
      <c r="EU289" s="119">
        <f ca="1">IF($K289&lt;&gt;1,IF(ISNUMBER(INDEX(Import.PLE,$K289,EU$16)),IF(INDEX(Import.PLE,$K289,EU$16)&lt;=mediçao,CU289,0),0),PLE!$AA$28*CU289)</f>
        <v>0</v>
      </c>
      <c r="EV289" s="119">
        <f ca="1">IF($K289&lt;&gt;1,IF(ISNUMBER(INDEX(Import.PLE,$K289,EV$16)),IF(INDEX(Import.PLE,$K289,EV$16)&lt;=mediçao,CV289,0),0),PLE!$AA$28*CV289)</f>
        <v>0</v>
      </c>
      <c r="EW289" s="119">
        <f ca="1">IF($K289&lt;&gt;1,IF(ISNUMBER(INDEX(Import.PLE,$K289,EW$16)),IF(INDEX(Import.PLE,$K289,EW$16)&lt;=mediçao,CW289,0),0),PLE!$AA$28*CW289)</f>
        <v>0</v>
      </c>
      <c r="EX289" s="119">
        <f ca="1">IF($K289&lt;&gt;1,IF(ISNUMBER(INDEX(Import.PLE,$K289,EX$16)),IF(INDEX(Import.PLE,$K289,EX$16)&lt;=mediçao,CX289,0),0),PLE!$AA$28*CX289)</f>
        <v>0</v>
      </c>
      <c r="EY289" s="119">
        <f ca="1">IF($K289&lt;&gt;1,IF(ISNUMBER(INDEX(Import.PLE,$K289,EY$16)),IF(INDEX(Import.PLE,$K289,EY$16)&lt;=mediçao,CY289,0),0),PLE!$AA$28*CY289)</f>
        <v>0</v>
      </c>
      <c r="EZ289" s="119">
        <f ca="1">IF($K289&lt;&gt;1,IF(ISNUMBER(INDEX(Import.PLE,$K289,EZ$16)),IF(INDEX(Import.PLE,$K289,EZ$16)&lt;=mediçao,CZ289,0),0),PLE!$AA$28*CZ289)</f>
        <v>0</v>
      </c>
      <c r="FA289" s="119">
        <f ca="1">IF($K289&lt;&gt;1,IF(ISNUMBER(INDEX(Import.PLE,$K289,FA$16)),IF(INDEX(Import.PLE,$K289,FA$16)&lt;=mediçao,DA289,0),0),PLE!$AA$28*DA289)</f>
        <v>0</v>
      </c>
      <c r="FB289" s="119">
        <f ca="1">IF($K289&lt;&gt;1,IF(ISNUMBER(INDEX(Import.PLE,$K289,FB$16)),IF(INDEX(Import.PLE,$K289,FB$16)&lt;=mediçao,DB289,0),0),PLE!$AA$28*DB289)</f>
        <v>0</v>
      </c>
      <c r="FC289" s="119">
        <f ca="1">IF($K289&lt;&gt;1,IF(ISNUMBER(INDEX(Import.PLE,$K289,FC$16)),IF(INDEX(Import.PLE,$K289,FC$16)&lt;=mediçao,DC289,0),0),PLE!$AA$28*DC289)</f>
        <v>0</v>
      </c>
      <c r="FD289" s="119">
        <f ca="1">IF($K289&lt;&gt;1,IF(ISNUMBER(INDEX(Import.PLE,$K289,FD$16)),IF(INDEX(Import.PLE,$K289,FD$16)&lt;=mediçao,DD289,0),0),PLE!$AA$28*DD289)</f>
        <v>0</v>
      </c>
      <c r="FE289" s="119">
        <f ca="1">IF($K289&lt;&gt;1,IF(ISNUMBER(INDEX(Import.PLE,$K289,FE$16)),IF(INDEX(Import.PLE,$K289,FE$16)&lt;=mediçao,DE289,0),0),PLE!$AA$28*DE289)</f>
        <v>0</v>
      </c>
      <c r="FF289" s="119">
        <f ca="1">IF($K289&lt;&gt;1,IF(ISNUMBER(INDEX(Import.PLE,$K289,FF$16)),IF(INDEX(Import.PLE,$K289,FF$16)&lt;=mediçao,DF289,0),0),PLE!$AA$28*DF289)</f>
        <v>0</v>
      </c>
      <c r="FG289" s="119">
        <f ca="1">IF($K289&lt;&gt;1,IF(ISNUMBER(INDEX(Import.PLE,$K289,FG$16)),IF(INDEX(Import.PLE,$K289,FG$16)&lt;=mediçao,DG289,0),0),PLE!$AA$28*DG289)</f>
        <v>0</v>
      </c>
      <c r="FH289" s="119">
        <f ca="1">IF($K289&lt;&gt;1,IF(ISNUMBER(INDEX(Import.PLE,$K289,FH$16)),IF(INDEX(Import.PLE,$K289,FH$16)&lt;=mediçao,DH289,0),0),PLE!$AA$28*DH289)</f>
        <v>0</v>
      </c>
      <c r="FI289" s="119">
        <f ca="1">IF($K289&lt;&gt;1,IF(ISNUMBER(INDEX(Import.PLE,$K289,FI$16)),IF(INDEX(Import.PLE,$K289,FI$16)&lt;=mediçao,DI289,0),0),PLE!$AA$28*DI289)</f>
        <v>0</v>
      </c>
      <c r="FJ289" s="119">
        <f ca="1">IF($K289&lt;&gt;1,IF(ISNUMBER(INDEX(Import.PLE,$K289,FJ$16)),IF(INDEX(Import.PLE,$K289,FJ$16)&lt;=mediçao,DJ289,0),0),PLE!$AA$28*DJ289)</f>
        <v>0</v>
      </c>
    </row>
    <row r="290" spans="2:166" s="88" customFormat="1" ht="11.25" customHeight="1" x14ac:dyDescent="0.35">
      <c r="B290" s="118">
        <f t="shared" ca="1" si="3"/>
        <v>273</v>
      </c>
      <c r="C290" s="83" t="str">
        <f t="shared" si="62"/>
        <v>Serviço</v>
      </c>
      <c r="D290" s="138" t="s">
        <v>683</v>
      </c>
      <c r="E290" s="139" t="s">
        <v>684</v>
      </c>
      <c r="F290" s="137" t="s">
        <v>204</v>
      </c>
      <c r="G290" s="174">
        <f t="shared" si="117"/>
        <v>13.78</v>
      </c>
      <c r="H290" s="175">
        <f t="shared" si="64"/>
        <v>46.640058055152402</v>
      </c>
      <c r="I290" s="176">
        <v>642.70000000000005</v>
      </c>
      <c r="J290" s="86"/>
      <c r="K290" s="168">
        <f>deactivatedados.form1</f>
        <v>35</v>
      </c>
      <c r="L290" s="167" t="s">
        <v>735</v>
      </c>
      <c r="M290" s="87"/>
      <c r="N290" s="181">
        <v>13.78</v>
      </c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  <c r="AA290" s="181"/>
      <c r="AB290" s="181"/>
      <c r="AC290" s="181"/>
      <c r="AD290" s="181"/>
      <c r="AE290" s="181"/>
      <c r="AF290" s="181"/>
      <c r="AG290" s="181"/>
      <c r="AH290" s="181"/>
      <c r="AI290" s="181"/>
      <c r="AJ290" s="181"/>
      <c r="AK290" s="181"/>
      <c r="AL290" s="181"/>
      <c r="AM290" s="181"/>
      <c r="AN290" s="181"/>
      <c r="AO290" s="181"/>
      <c r="AP290" s="181"/>
      <c r="AQ290" s="181"/>
      <c r="AR290" s="181"/>
      <c r="AS290" s="181"/>
      <c r="AT290" s="181"/>
      <c r="AU290" s="181"/>
      <c r="AV290" s="181"/>
      <c r="AW290" s="181"/>
      <c r="AX290" s="181"/>
      <c r="AY290" s="181"/>
      <c r="AZ290" s="181"/>
      <c r="BA290" s="181"/>
      <c r="BB290" s="181"/>
      <c r="BC290" s="181"/>
      <c r="BD290" s="181"/>
      <c r="BE290" s="181"/>
      <c r="BF290" s="181"/>
      <c r="BG290" s="181"/>
      <c r="BH290" s="181"/>
      <c r="BI290" s="181"/>
      <c r="BJ290" s="181"/>
      <c r="BK290" s="181"/>
      <c r="BM290" s="119">
        <f t="shared" ca="1" si="65"/>
        <v>642.70000000000005</v>
      </c>
      <c r="BN290" s="119">
        <f t="shared" si="66"/>
        <v>0</v>
      </c>
      <c r="BO290" s="119">
        <f t="shared" si="67"/>
        <v>0</v>
      </c>
      <c r="BP290" s="119">
        <f t="shared" si="68"/>
        <v>0</v>
      </c>
      <c r="BQ290" s="119">
        <f t="shared" si="69"/>
        <v>0</v>
      </c>
      <c r="BR290" s="119">
        <f t="shared" si="70"/>
        <v>0</v>
      </c>
      <c r="BS290" s="119">
        <f t="shared" si="71"/>
        <v>0</v>
      </c>
      <c r="BT290" s="119">
        <f t="shared" si="72"/>
        <v>0</v>
      </c>
      <c r="BU290" s="119">
        <f t="shared" si="73"/>
        <v>0</v>
      </c>
      <c r="BV290" s="119">
        <f t="shared" si="74"/>
        <v>0</v>
      </c>
      <c r="BW290" s="119">
        <f t="shared" si="75"/>
        <v>0</v>
      </c>
      <c r="BX290" s="119">
        <f t="shared" si="76"/>
        <v>0</v>
      </c>
      <c r="BY290" s="119">
        <f t="shared" si="77"/>
        <v>0</v>
      </c>
      <c r="BZ290" s="119">
        <f t="shared" si="78"/>
        <v>0</v>
      </c>
      <c r="CA290" s="119">
        <f t="shared" si="79"/>
        <v>0</v>
      </c>
      <c r="CB290" s="119">
        <f t="shared" si="80"/>
        <v>0</v>
      </c>
      <c r="CC290" s="119">
        <f t="shared" si="81"/>
        <v>0</v>
      </c>
      <c r="CD290" s="119">
        <f t="shared" si="82"/>
        <v>0</v>
      </c>
      <c r="CE290" s="119">
        <f t="shared" si="83"/>
        <v>0</v>
      </c>
      <c r="CF290" s="119">
        <f t="shared" si="84"/>
        <v>0</v>
      </c>
      <c r="CG290" s="119">
        <f t="shared" si="85"/>
        <v>0</v>
      </c>
      <c r="CH290" s="119">
        <f t="shared" si="86"/>
        <v>0</v>
      </c>
      <c r="CI290" s="119">
        <f t="shared" si="87"/>
        <v>0</v>
      </c>
      <c r="CJ290" s="119">
        <f t="shared" si="88"/>
        <v>0</v>
      </c>
      <c r="CK290" s="119">
        <f t="shared" si="89"/>
        <v>0</v>
      </c>
      <c r="CL290" s="119">
        <f t="shared" si="90"/>
        <v>0</v>
      </c>
      <c r="CM290" s="119">
        <f t="shared" si="91"/>
        <v>0</v>
      </c>
      <c r="CN290" s="119">
        <f t="shared" si="92"/>
        <v>0</v>
      </c>
      <c r="CO290" s="119">
        <f t="shared" si="93"/>
        <v>0</v>
      </c>
      <c r="CP290" s="119">
        <f t="shared" si="94"/>
        <v>0</v>
      </c>
      <c r="CQ290" s="119">
        <f t="shared" si="95"/>
        <v>0</v>
      </c>
      <c r="CR290" s="119">
        <f t="shared" si="96"/>
        <v>0</v>
      </c>
      <c r="CS290" s="119">
        <f t="shared" si="97"/>
        <v>0</v>
      </c>
      <c r="CT290" s="119">
        <f t="shared" si="98"/>
        <v>0</v>
      </c>
      <c r="CU290" s="119">
        <f t="shared" si="99"/>
        <v>0</v>
      </c>
      <c r="CV290" s="119">
        <f t="shared" si="100"/>
        <v>0</v>
      </c>
      <c r="CW290" s="119">
        <f t="shared" si="101"/>
        <v>0</v>
      </c>
      <c r="CX290" s="119">
        <f t="shared" si="102"/>
        <v>0</v>
      </c>
      <c r="CY290" s="119">
        <f t="shared" si="103"/>
        <v>0</v>
      </c>
      <c r="CZ290" s="119">
        <f t="shared" si="104"/>
        <v>0</v>
      </c>
      <c r="DA290" s="119">
        <f t="shared" si="105"/>
        <v>0</v>
      </c>
      <c r="DB290" s="119">
        <f t="shared" si="106"/>
        <v>0</v>
      </c>
      <c r="DC290" s="119">
        <f t="shared" si="107"/>
        <v>0</v>
      </c>
      <c r="DD290" s="119">
        <f t="shared" si="108"/>
        <v>0</v>
      </c>
      <c r="DE290" s="119">
        <f t="shared" si="109"/>
        <v>0</v>
      </c>
      <c r="DF290" s="119">
        <f t="shared" si="110"/>
        <v>0</v>
      </c>
      <c r="DG290" s="119">
        <f t="shared" si="111"/>
        <v>0</v>
      </c>
      <c r="DH290" s="119">
        <f t="shared" si="112"/>
        <v>0</v>
      </c>
      <c r="DI290" s="119">
        <f t="shared" si="113"/>
        <v>0</v>
      </c>
      <c r="DJ290" s="119">
        <f t="shared" si="114"/>
        <v>0</v>
      </c>
      <c r="DK290" s="126" t="str">
        <f t="shared" si="115"/>
        <v>4</v>
      </c>
      <c r="DL290" s="126">
        <f t="shared" ca="1" si="116"/>
        <v>0</v>
      </c>
      <c r="DM290" s="119">
        <f ca="1">IF($K290&lt;&gt;1,IF(ISNUMBER(INDEX(Import.PLE,$K290,DM$16)),IF(INDEX(Import.PLE,$K290,DM$16)&lt;=mediçao,BM290,0),0),PLE!$AA$28*BM290)</f>
        <v>0</v>
      </c>
      <c r="DN290" s="119">
        <f ca="1">IF($K290&lt;&gt;1,IF(ISNUMBER(INDEX(Import.PLE,$K290,DN$16)),IF(INDEX(Import.PLE,$K290,DN$16)&lt;=mediçao,BN290,0),0),PLE!$AA$28*BN290)</f>
        <v>0</v>
      </c>
      <c r="DO290" s="119">
        <f ca="1">IF($K290&lt;&gt;1,IF(ISNUMBER(INDEX(Import.PLE,$K290,DO$16)),IF(INDEX(Import.PLE,$K290,DO$16)&lt;=mediçao,BO290,0),0),PLE!$AA$28*BO290)</f>
        <v>0</v>
      </c>
      <c r="DP290" s="119">
        <f ca="1">IF($K290&lt;&gt;1,IF(ISNUMBER(INDEX(Import.PLE,$K290,DP$16)),IF(INDEX(Import.PLE,$K290,DP$16)&lt;=mediçao,BP290,0),0),PLE!$AA$28*BP290)</f>
        <v>0</v>
      </c>
      <c r="DQ290" s="119">
        <f ca="1">IF($K290&lt;&gt;1,IF(ISNUMBER(INDEX(Import.PLE,$K290,DQ$16)),IF(INDEX(Import.PLE,$K290,DQ$16)&lt;=mediçao,BQ290,0),0),PLE!$AA$28*BQ290)</f>
        <v>0</v>
      </c>
      <c r="DR290" s="119">
        <f ca="1">IF($K290&lt;&gt;1,IF(ISNUMBER(INDEX(Import.PLE,$K290,DR$16)),IF(INDEX(Import.PLE,$K290,DR$16)&lt;=mediçao,BR290,0),0),PLE!$AA$28*BR290)</f>
        <v>0</v>
      </c>
      <c r="DS290" s="119">
        <f ca="1">IF($K290&lt;&gt;1,IF(ISNUMBER(INDEX(Import.PLE,$K290,DS$16)),IF(INDEX(Import.PLE,$K290,DS$16)&lt;=mediçao,BS290,0),0),PLE!$AA$28*BS290)</f>
        <v>0</v>
      </c>
      <c r="DT290" s="119">
        <f ca="1">IF($K290&lt;&gt;1,IF(ISNUMBER(INDEX(Import.PLE,$K290,DT$16)),IF(INDEX(Import.PLE,$K290,DT$16)&lt;=mediçao,BT290,0),0),PLE!$AA$28*BT290)</f>
        <v>0</v>
      </c>
      <c r="DU290" s="119">
        <f ca="1">IF($K290&lt;&gt;1,IF(ISNUMBER(INDEX(Import.PLE,$K290,DU$16)),IF(INDEX(Import.PLE,$K290,DU$16)&lt;=mediçao,BU290,0),0),PLE!$AA$28*BU290)</f>
        <v>0</v>
      </c>
      <c r="DV290" s="119">
        <f ca="1">IF($K290&lt;&gt;1,IF(ISNUMBER(INDEX(Import.PLE,$K290,DV$16)),IF(INDEX(Import.PLE,$K290,DV$16)&lt;=mediçao,BV290,0),0),PLE!$AA$28*BV290)</f>
        <v>0</v>
      </c>
      <c r="DW290" s="119">
        <f ca="1">IF($K290&lt;&gt;1,IF(ISNUMBER(INDEX(Import.PLE,$K290,DW$16)),IF(INDEX(Import.PLE,$K290,DW$16)&lt;=mediçao,BW290,0),0),PLE!$AA$28*BW290)</f>
        <v>0</v>
      </c>
      <c r="DX290" s="119">
        <f ca="1">IF($K290&lt;&gt;1,IF(ISNUMBER(INDEX(Import.PLE,$K290,DX$16)),IF(INDEX(Import.PLE,$K290,DX$16)&lt;=mediçao,BX290,0),0),PLE!$AA$28*BX290)</f>
        <v>0</v>
      </c>
      <c r="DY290" s="119">
        <f ca="1">IF($K290&lt;&gt;1,IF(ISNUMBER(INDEX(Import.PLE,$K290,DY$16)),IF(INDEX(Import.PLE,$K290,DY$16)&lt;=mediçao,BY290,0),0),PLE!$AA$28*BY290)</f>
        <v>0</v>
      </c>
      <c r="DZ290" s="119">
        <f ca="1">IF($K290&lt;&gt;1,IF(ISNUMBER(INDEX(Import.PLE,$K290,DZ$16)),IF(INDEX(Import.PLE,$K290,DZ$16)&lt;=mediçao,BZ290,0),0),PLE!$AA$28*BZ290)</f>
        <v>0</v>
      </c>
      <c r="EA290" s="119">
        <f ca="1">IF($K290&lt;&gt;1,IF(ISNUMBER(INDEX(Import.PLE,$K290,EA$16)),IF(INDEX(Import.PLE,$K290,EA$16)&lt;=mediçao,CA290,0),0),PLE!$AA$28*CA290)</f>
        <v>0</v>
      </c>
      <c r="EB290" s="119">
        <f ca="1">IF($K290&lt;&gt;1,IF(ISNUMBER(INDEX(Import.PLE,$K290,EB$16)),IF(INDEX(Import.PLE,$K290,EB$16)&lt;=mediçao,CB290,0),0),PLE!$AA$28*CB290)</f>
        <v>0</v>
      </c>
      <c r="EC290" s="119">
        <f ca="1">IF($K290&lt;&gt;1,IF(ISNUMBER(INDEX(Import.PLE,$K290,EC$16)),IF(INDEX(Import.PLE,$K290,EC$16)&lt;=mediçao,CC290,0),0),PLE!$AA$28*CC290)</f>
        <v>0</v>
      </c>
      <c r="ED290" s="119">
        <f ca="1">IF($K290&lt;&gt;1,IF(ISNUMBER(INDEX(Import.PLE,$K290,ED$16)),IF(INDEX(Import.PLE,$K290,ED$16)&lt;=mediçao,CD290,0),0),PLE!$AA$28*CD290)</f>
        <v>0</v>
      </c>
      <c r="EE290" s="119">
        <f ca="1">IF($K290&lt;&gt;1,IF(ISNUMBER(INDEX(Import.PLE,$K290,EE$16)),IF(INDEX(Import.PLE,$K290,EE$16)&lt;=mediçao,CE290,0),0),PLE!$AA$28*CE290)</f>
        <v>0</v>
      </c>
      <c r="EF290" s="119">
        <f ca="1">IF($K290&lt;&gt;1,IF(ISNUMBER(INDEX(Import.PLE,$K290,EF$16)),IF(INDEX(Import.PLE,$K290,EF$16)&lt;=mediçao,CF290,0),0),PLE!$AA$28*CF290)</f>
        <v>0</v>
      </c>
      <c r="EG290" s="119">
        <f ca="1">IF($K290&lt;&gt;1,IF(ISNUMBER(INDEX(Import.PLE,$K290,EG$16)),IF(INDEX(Import.PLE,$K290,EG$16)&lt;=mediçao,CG290,0),0),PLE!$AA$28*CG290)</f>
        <v>0</v>
      </c>
      <c r="EH290" s="119">
        <f ca="1">IF($K290&lt;&gt;1,IF(ISNUMBER(INDEX(Import.PLE,$K290,EH$16)),IF(INDEX(Import.PLE,$K290,EH$16)&lt;=mediçao,CH290,0),0),PLE!$AA$28*CH290)</f>
        <v>0</v>
      </c>
      <c r="EI290" s="119">
        <f ca="1">IF($K290&lt;&gt;1,IF(ISNUMBER(INDEX(Import.PLE,$K290,EI$16)),IF(INDEX(Import.PLE,$K290,EI$16)&lt;=mediçao,CI290,0),0),PLE!$AA$28*CI290)</f>
        <v>0</v>
      </c>
      <c r="EJ290" s="119">
        <f ca="1">IF($K290&lt;&gt;1,IF(ISNUMBER(INDEX(Import.PLE,$K290,EJ$16)),IF(INDEX(Import.PLE,$K290,EJ$16)&lt;=mediçao,CJ290,0),0),PLE!$AA$28*CJ290)</f>
        <v>0</v>
      </c>
      <c r="EK290" s="119">
        <f ca="1">IF($K290&lt;&gt;1,IF(ISNUMBER(INDEX(Import.PLE,$K290,EK$16)),IF(INDEX(Import.PLE,$K290,EK$16)&lt;=mediçao,CK290,0),0),PLE!$AA$28*CK290)</f>
        <v>0</v>
      </c>
      <c r="EL290" s="119">
        <f ca="1">IF($K290&lt;&gt;1,IF(ISNUMBER(INDEX(Import.PLE,$K290,EL$16)),IF(INDEX(Import.PLE,$K290,EL$16)&lt;=mediçao,CL290,0),0),PLE!$AA$28*CL290)</f>
        <v>0</v>
      </c>
      <c r="EM290" s="119">
        <f ca="1">IF($K290&lt;&gt;1,IF(ISNUMBER(INDEX(Import.PLE,$K290,EM$16)),IF(INDEX(Import.PLE,$K290,EM$16)&lt;=mediçao,CM290,0),0),PLE!$AA$28*CM290)</f>
        <v>0</v>
      </c>
      <c r="EN290" s="119">
        <f ca="1">IF($K290&lt;&gt;1,IF(ISNUMBER(INDEX(Import.PLE,$K290,EN$16)),IF(INDEX(Import.PLE,$K290,EN$16)&lt;=mediçao,CN290,0),0),PLE!$AA$28*CN290)</f>
        <v>0</v>
      </c>
      <c r="EO290" s="119">
        <f ca="1">IF($K290&lt;&gt;1,IF(ISNUMBER(INDEX(Import.PLE,$K290,EO$16)),IF(INDEX(Import.PLE,$K290,EO$16)&lt;=mediçao,CO290,0),0),PLE!$AA$28*CO290)</f>
        <v>0</v>
      </c>
      <c r="EP290" s="119">
        <f ca="1">IF($K290&lt;&gt;1,IF(ISNUMBER(INDEX(Import.PLE,$K290,EP$16)),IF(INDEX(Import.PLE,$K290,EP$16)&lt;=mediçao,CP290,0),0),PLE!$AA$28*CP290)</f>
        <v>0</v>
      </c>
      <c r="EQ290" s="119">
        <f ca="1">IF($K290&lt;&gt;1,IF(ISNUMBER(INDEX(Import.PLE,$K290,EQ$16)),IF(INDEX(Import.PLE,$K290,EQ$16)&lt;=mediçao,CQ290,0),0),PLE!$AA$28*CQ290)</f>
        <v>0</v>
      </c>
      <c r="ER290" s="119">
        <f ca="1">IF($K290&lt;&gt;1,IF(ISNUMBER(INDEX(Import.PLE,$K290,ER$16)),IF(INDEX(Import.PLE,$K290,ER$16)&lt;=mediçao,CR290,0),0),PLE!$AA$28*CR290)</f>
        <v>0</v>
      </c>
      <c r="ES290" s="119">
        <f ca="1">IF($K290&lt;&gt;1,IF(ISNUMBER(INDEX(Import.PLE,$K290,ES$16)),IF(INDEX(Import.PLE,$K290,ES$16)&lt;=mediçao,CS290,0),0),PLE!$AA$28*CS290)</f>
        <v>0</v>
      </c>
      <c r="ET290" s="119">
        <f ca="1">IF($K290&lt;&gt;1,IF(ISNUMBER(INDEX(Import.PLE,$K290,ET$16)),IF(INDEX(Import.PLE,$K290,ET$16)&lt;=mediçao,CT290,0),0),PLE!$AA$28*CT290)</f>
        <v>0</v>
      </c>
      <c r="EU290" s="119">
        <f ca="1">IF($K290&lt;&gt;1,IF(ISNUMBER(INDEX(Import.PLE,$K290,EU$16)),IF(INDEX(Import.PLE,$K290,EU$16)&lt;=mediçao,CU290,0),0),PLE!$AA$28*CU290)</f>
        <v>0</v>
      </c>
      <c r="EV290" s="119">
        <f ca="1">IF($K290&lt;&gt;1,IF(ISNUMBER(INDEX(Import.PLE,$K290,EV$16)),IF(INDEX(Import.PLE,$K290,EV$16)&lt;=mediçao,CV290,0),0),PLE!$AA$28*CV290)</f>
        <v>0</v>
      </c>
      <c r="EW290" s="119">
        <f ca="1">IF($K290&lt;&gt;1,IF(ISNUMBER(INDEX(Import.PLE,$K290,EW$16)),IF(INDEX(Import.PLE,$K290,EW$16)&lt;=mediçao,CW290,0),0),PLE!$AA$28*CW290)</f>
        <v>0</v>
      </c>
      <c r="EX290" s="119">
        <f ca="1">IF($K290&lt;&gt;1,IF(ISNUMBER(INDEX(Import.PLE,$K290,EX$16)),IF(INDEX(Import.PLE,$K290,EX$16)&lt;=mediçao,CX290,0),0),PLE!$AA$28*CX290)</f>
        <v>0</v>
      </c>
      <c r="EY290" s="119">
        <f ca="1">IF($K290&lt;&gt;1,IF(ISNUMBER(INDEX(Import.PLE,$K290,EY$16)),IF(INDEX(Import.PLE,$K290,EY$16)&lt;=mediçao,CY290,0),0),PLE!$AA$28*CY290)</f>
        <v>0</v>
      </c>
      <c r="EZ290" s="119">
        <f ca="1">IF($K290&lt;&gt;1,IF(ISNUMBER(INDEX(Import.PLE,$K290,EZ$16)),IF(INDEX(Import.PLE,$K290,EZ$16)&lt;=mediçao,CZ290,0),0),PLE!$AA$28*CZ290)</f>
        <v>0</v>
      </c>
      <c r="FA290" s="119">
        <f ca="1">IF($K290&lt;&gt;1,IF(ISNUMBER(INDEX(Import.PLE,$K290,FA$16)),IF(INDEX(Import.PLE,$K290,FA$16)&lt;=mediçao,DA290,0),0),PLE!$AA$28*DA290)</f>
        <v>0</v>
      </c>
      <c r="FB290" s="119">
        <f ca="1">IF($K290&lt;&gt;1,IF(ISNUMBER(INDEX(Import.PLE,$K290,FB$16)),IF(INDEX(Import.PLE,$K290,FB$16)&lt;=mediçao,DB290,0),0),PLE!$AA$28*DB290)</f>
        <v>0</v>
      </c>
      <c r="FC290" s="119">
        <f ca="1">IF($K290&lt;&gt;1,IF(ISNUMBER(INDEX(Import.PLE,$K290,FC$16)),IF(INDEX(Import.PLE,$K290,FC$16)&lt;=mediçao,DC290,0),0),PLE!$AA$28*DC290)</f>
        <v>0</v>
      </c>
      <c r="FD290" s="119">
        <f ca="1">IF($K290&lt;&gt;1,IF(ISNUMBER(INDEX(Import.PLE,$K290,FD$16)),IF(INDEX(Import.PLE,$K290,FD$16)&lt;=mediçao,DD290,0),0),PLE!$AA$28*DD290)</f>
        <v>0</v>
      </c>
      <c r="FE290" s="119">
        <f ca="1">IF($K290&lt;&gt;1,IF(ISNUMBER(INDEX(Import.PLE,$K290,FE$16)),IF(INDEX(Import.PLE,$K290,FE$16)&lt;=mediçao,DE290,0),0),PLE!$AA$28*DE290)</f>
        <v>0</v>
      </c>
      <c r="FF290" s="119">
        <f ca="1">IF($K290&lt;&gt;1,IF(ISNUMBER(INDEX(Import.PLE,$K290,FF$16)),IF(INDEX(Import.PLE,$K290,FF$16)&lt;=mediçao,DF290,0),0),PLE!$AA$28*DF290)</f>
        <v>0</v>
      </c>
      <c r="FG290" s="119">
        <f ca="1">IF($K290&lt;&gt;1,IF(ISNUMBER(INDEX(Import.PLE,$K290,FG$16)),IF(INDEX(Import.PLE,$K290,FG$16)&lt;=mediçao,DG290,0),0),PLE!$AA$28*DG290)</f>
        <v>0</v>
      </c>
      <c r="FH290" s="119">
        <f ca="1">IF($K290&lt;&gt;1,IF(ISNUMBER(INDEX(Import.PLE,$K290,FH$16)),IF(INDEX(Import.PLE,$K290,FH$16)&lt;=mediçao,DH290,0),0),PLE!$AA$28*DH290)</f>
        <v>0</v>
      </c>
      <c r="FI290" s="119">
        <f ca="1">IF($K290&lt;&gt;1,IF(ISNUMBER(INDEX(Import.PLE,$K290,FI$16)),IF(INDEX(Import.PLE,$K290,FI$16)&lt;=mediçao,DI290,0),0),PLE!$AA$28*DI290)</f>
        <v>0</v>
      </c>
      <c r="FJ290" s="119">
        <f ca="1">IF($K290&lt;&gt;1,IF(ISNUMBER(INDEX(Import.PLE,$K290,FJ$16)),IF(INDEX(Import.PLE,$K290,FJ$16)&lt;=mediçao,DJ290,0),0),PLE!$AA$28*DJ290)</f>
        <v>0</v>
      </c>
    </row>
    <row r="291" spans="2:166" s="88" customFormat="1" x14ac:dyDescent="0.35">
      <c r="B291" s="118">
        <f t="shared" ca="1" si="3"/>
        <v>274</v>
      </c>
      <c r="C291" s="83" t="str">
        <f t="shared" si="62"/>
        <v>Serviço</v>
      </c>
      <c r="D291" s="138" t="s">
        <v>685</v>
      </c>
      <c r="E291" s="139" t="s">
        <v>686</v>
      </c>
      <c r="F291" s="137" t="s">
        <v>201</v>
      </c>
      <c r="G291" s="174">
        <f t="shared" si="117"/>
        <v>8.8000000000000007</v>
      </c>
      <c r="H291" s="175">
        <f t="shared" si="64"/>
        <v>11.779545454545453</v>
      </c>
      <c r="I291" s="176">
        <v>103.66</v>
      </c>
      <c r="J291" s="86"/>
      <c r="K291" s="168">
        <f>deactivatedados.form1</f>
        <v>35</v>
      </c>
      <c r="L291" s="167" t="s">
        <v>735</v>
      </c>
      <c r="M291" s="87"/>
      <c r="N291" s="181">
        <v>8.8000000000000007</v>
      </c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  <c r="AA291" s="181"/>
      <c r="AB291" s="181"/>
      <c r="AC291" s="181"/>
      <c r="AD291" s="181"/>
      <c r="AE291" s="181"/>
      <c r="AF291" s="181"/>
      <c r="AG291" s="181"/>
      <c r="AH291" s="181"/>
      <c r="AI291" s="181"/>
      <c r="AJ291" s="181"/>
      <c r="AK291" s="181"/>
      <c r="AL291" s="181"/>
      <c r="AM291" s="181"/>
      <c r="AN291" s="181"/>
      <c r="AO291" s="181"/>
      <c r="AP291" s="181"/>
      <c r="AQ291" s="181"/>
      <c r="AR291" s="181"/>
      <c r="AS291" s="181"/>
      <c r="AT291" s="181"/>
      <c r="AU291" s="181"/>
      <c r="AV291" s="181"/>
      <c r="AW291" s="181"/>
      <c r="AX291" s="181"/>
      <c r="AY291" s="181"/>
      <c r="AZ291" s="181"/>
      <c r="BA291" s="181"/>
      <c r="BB291" s="181"/>
      <c r="BC291" s="181"/>
      <c r="BD291" s="181"/>
      <c r="BE291" s="181"/>
      <c r="BF291" s="181"/>
      <c r="BG291" s="181"/>
      <c r="BH291" s="181"/>
      <c r="BI291" s="181"/>
      <c r="BJ291" s="181"/>
      <c r="BK291" s="181"/>
      <c r="BM291" s="119">
        <f t="shared" ca="1" si="65"/>
        <v>103.66</v>
      </c>
      <c r="BN291" s="119">
        <f t="shared" si="66"/>
        <v>0</v>
      </c>
      <c r="BO291" s="119">
        <f t="shared" si="67"/>
        <v>0</v>
      </c>
      <c r="BP291" s="119">
        <f t="shared" si="68"/>
        <v>0</v>
      </c>
      <c r="BQ291" s="119">
        <f t="shared" si="69"/>
        <v>0</v>
      </c>
      <c r="BR291" s="119">
        <f t="shared" si="70"/>
        <v>0</v>
      </c>
      <c r="BS291" s="119">
        <f t="shared" si="71"/>
        <v>0</v>
      </c>
      <c r="BT291" s="119">
        <f t="shared" si="72"/>
        <v>0</v>
      </c>
      <c r="BU291" s="119">
        <f t="shared" si="73"/>
        <v>0</v>
      </c>
      <c r="BV291" s="119">
        <f t="shared" si="74"/>
        <v>0</v>
      </c>
      <c r="BW291" s="119">
        <f t="shared" si="75"/>
        <v>0</v>
      </c>
      <c r="BX291" s="119">
        <f t="shared" si="76"/>
        <v>0</v>
      </c>
      <c r="BY291" s="119">
        <f t="shared" si="77"/>
        <v>0</v>
      </c>
      <c r="BZ291" s="119">
        <f t="shared" si="78"/>
        <v>0</v>
      </c>
      <c r="CA291" s="119">
        <f t="shared" si="79"/>
        <v>0</v>
      </c>
      <c r="CB291" s="119">
        <f t="shared" si="80"/>
        <v>0</v>
      </c>
      <c r="CC291" s="119">
        <f t="shared" si="81"/>
        <v>0</v>
      </c>
      <c r="CD291" s="119">
        <f t="shared" si="82"/>
        <v>0</v>
      </c>
      <c r="CE291" s="119">
        <f t="shared" si="83"/>
        <v>0</v>
      </c>
      <c r="CF291" s="119">
        <f t="shared" si="84"/>
        <v>0</v>
      </c>
      <c r="CG291" s="119">
        <f t="shared" si="85"/>
        <v>0</v>
      </c>
      <c r="CH291" s="119">
        <f t="shared" si="86"/>
        <v>0</v>
      </c>
      <c r="CI291" s="119">
        <f t="shared" si="87"/>
        <v>0</v>
      </c>
      <c r="CJ291" s="119">
        <f t="shared" si="88"/>
        <v>0</v>
      </c>
      <c r="CK291" s="119">
        <f t="shared" si="89"/>
        <v>0</v>
      </c>
      <c r="CL291" s="119">
        <f t="shared" si="90"/>
        <v>0</v>
      </c>
      <c r="CM291" s="119">
        <f t="shared" si="91"/>
        <v>0</v>
      </c>
      <c r="CN291" s="119">
        <f t="shared" si="92"/>
        <v>0</v>
      </c>
      <c r="CO291" s="119">
        <f t="shared" si="93"/>
        <v>0</v>
      </c>
      <c r="CP291" s="119">
        <f t="shared" si="94"/>
        <v>0</v>
      </c>
      <c r="CQ291" s="119">
        <f t="shared" si="95"/>
        <v>0</v>
      </c>
      <c r="CR291" s="119">
        <f t="shared" si="96"/>
        <v>0</v>
      </c>
      <c r="CS291" s="119">
        <f t="shared" si="97"/>
        <v>0</v>
      </c>
      <c r="CT291" s="119">
        <f t="shared" si="98"/>
        <v>0</v>
      </c>
      <c r="CU291" s="119">
        <f t="shared" si="99"/>
        <v>0</v>
      </c>
      <c r="CV291" s="119">
        <f t="shared" si="100"/>
        <v>0</v>
      </c>
      <c r="CW291" s="119">
        <f t="shared" si="101"/>
        <v>0</v>
      </c>
      <c r="CX291" s="119">
        <f t="shared" si="102"/>
        <v>0</v>
      </c>
      <c r="CY291" s="119">
        <f t="shared" si="103"/>
        <v>0</v>
      </c>
      <c r="CZ291" s="119">
        <f t="shared" si="104"/>
        <v>0</v>
      </c>
      <c r="DA291" s="119">
        <f t="shared" si="105"/>
        <v>0</v>
      </c>
      <c r="DB291" s="119">
        <f t="shared" si="106"/>
        <v>0</v>
      </c>
      <c r="DC291" s="119">
        <f t="shared" si="107"/>
        <v>0</v>
      </c>
      <c r="DD291" s="119">
        <f t="shared" si="108"/>
        <v>0</v>
      </c>
      <c r="DE291" s="119">
        <f t="shared" si="109"/>
        <v>0</v>
      </c>
      <c r="DF291" s="119">
        <f t="shared" si="110"/>
        <v>0</v>
      </c>
      <c r="DG291" s="119">
        <f t="shared" si="111"/>
        <v>0</v>
      </c>
      <c r="DH291" s="119">
        <f t="shared" si="112"/>
        <v>0</v>
      </c>
      <c r="DI291" s="119">
        <f t="shared" si="113"/>
        <v>0</v>
      </c>
      <c r="DJ291" s="119">
        <f t="shared" si="114"/>
        <v>0</v>
      </c>
      <c r="DK291" s="126" t="str">
        <f t="shared" si="115"/>
        <v>4</v>
      </c>
      <c r="DL291" s="126">
        <f t="shared" ca="1" si="116"/>
        <v>0</v>
      </c>
      <c r="DM291" s="119">
        <f ca="1">IF($K291&lt;&gt;1,IF(ISNUMBER(INDEX(Import.PLE,$K291,DM$16)),IF(INDEX(Import.PLE,$K291,DM$16)&lt;=mediçao,BM291,0),0),PLE!$AA$28*BM291)</f>
        <v>0</v>
      </c>
      <c r="DN291" s="119">
        <f ca="1">IF($K291&lt;&gt;1,IF(ISNUMBER(INDEX(Import.PLE,$K291,DN$16)),IF(INDEX(Import.PLE,$K291,DN$16)&lt;=mediçao,BN291,0),0),PLE!$AA$28*BN291)</f>
        <v>0</v>
      </c>
      <c r="DO291" s="119">
        <f ca="1">IF($K291&lt;&gt;1,IF(ISNUMBER(INDEX(Import.PLE,$K291,DO$16)),IF(INDEX(Import.PLE,$K291,DO$16)&lt;=mediçao,BO291,0),0),PLE!$AA$28*BO291)</f>
        <v>0</v>
      </c>
      <c r="DP291" s="119">
        <f ca="1">IF($K291&lt;&gt;1,IF(ISNUMBER(INDEX(Import.PLE,$K291,DP$16)),IF(INDEX(Import.PLE,$K291,DP$16)&lt;=mediçao,BP291,0),0),PLE!$AA$28*BP291)</f>
        <v>0</v>
      </c>
      <c r="DQ291" s="119">
        <f ca="1">IF($K291&lt;&gt;1,IF(ISNUMBER(INDEX(Import.PLE,$K291,DQ$16)),IF(INDEX(Import.PLE,$K291,DQ$16)&lt;=mediçao,BQ291,0),0),PLE!$AA$28*BQ291)</f>
        <v>0</v>
      </c>
      <c r="DR291" s="119">
        <f ca="1">IF($K291&lt;&gt;1,IF(ISNUMBER(INDEX(Import.PLE,$K291,DR$16)),IF(INDEX(Import.PLE,$K291,DR$16)&lt;=mediçao,BR291,0),0),PLE!$AA$28*BR291)</f>
        <v>0</v>
      </c>
      <c r="DS291" s="119">
        <f ca="1">IF($K291&lt;&gt;1,IF(ISNUMBER(INDEX(Import.PLE,$K291,DS$16)),IF(INDEX(Import.PLE,$K291,DS$16)&lt;=mediçao,BS291,0),0),PLE!$AA$28*BS291)</f>
        <v>0</v>
      </c>
      <c r="DT291" s="119">
        <f ca="1">IF($K291&lt;&gt;1,IF(ISNUMBER(INDEX(Import.PLE,$K291,DT$16)),IF(INDEX(Import.PLE,$K291,DT$16)&lt;=mediçao,BT291,0),0),PLE!$AA$28*BT291)</f>
        <v>0</v>
      </c>
      <c r="DU291" s="119">
        <f ca="1">IF($K291&lt;&gt;1,IF(ISNUMBER(INDEX(Import.PLE,$K291,DU$16)),IF(INDEX(Import.PLE,$K291,DU$16)&lt;=mediçao,BU291,0),0),PLE!$AA$28*BU291)</f>
        <v>0</v>
      </c>
      <c r="DV291" s="119">
        <f ca="1">IF($K291&lt;&gt;1,IF(ISNUMBER(INDEX(Import.PLE,$K291,DV$16)),IF(INDEX(Import.PLE,$K291,DV$16)&lt;=mediçao,BV291,0),0),PLE!$AA$28*BV291)</f>
        <v>0</v>
      </c>
      <c r="DW291" s="119">
        <f ca="1">IF($K291&lt;&gt;1,IF(ISNUMBER(INDEX(Import.PLE,$K291,DW$16)),IF(INDEX(Import.PLE,$K291,DW$16)&lt;=mediçao,BW291,0),0),PLE!$AA$28*BW291)</f>
        <v>0</v>
      </c>
      <c r="DX291" s="119">
        <f ca="1">IF($K291&lt;&gt;1,IF(ISNUMBER(INDEX(Import.PLE,$K291,DX$16)),IF(INDEX(Import.PLE,$K291,DX$16)&lt;=mediçao,BX291,0),0),PLE!$AA$28*BX291)</f>
        <v>0</v>
      </c>
      <c r="DY291" s="119">
        <f ca="1">IF($K291&lt;&gt;1,IF(ISNUMBER(INDEX(Import.PLE,$K291,DY$16)),IF(INDEX(Import.PLE,$K291,DY$16)&lt;=mediçao,BY291,0),0),PLE!$AA$28*BY291)</f>
        <v>0</v>
      </c>
      <c r="DZ291" s="119">
        <f ca="1">IF($K291&lt;&gt;1,IF(ISNUMBER(INDEX(Import.PLE,$K291,DZ$16)),IF(INDEX(Import.PLE,$K291,DZ$16)&lt;=mediçao,BZ291,0),0),PLE!$AA$28*BZ291)</f>
        <v>0</v>
      </c>
      <c r="EA291" s="119">
        <f ca="1">IF($K291&lt;&gt;1,IF(ISNUMBER(INDEX(Import.PLE,$K291,EA$16)),IF(INDEX(Import.PLE,$K291,EA$16)&lt;=mediçao,CA291,0),0),PLE!$AA$28*CA291)</f>
        <v>0</v>
      </c>
      <c r="EB291" s="119">
        <f ca="1">IF($K291&lt;&gt;1,IF(ISNUMBER(INDEX(Import.PLE,$K291,EB$16)),IF(INDEX(Import.PLE,$K291,EB$16)&lt;=mediçao,CB291,0),0),PLE!$AA$28*CB291)</f>
        <v>0</v>
      </c>
      <c r="EC291" s="119">
        <f ca="1">IF($K291&lt;&gt;1,IF(ISNUMBER(INDEX(Import.PLE,$K291,EC$16)),IF(INDEX(Import.PLE,$K291,EC$16)&lt;=mediçao,CC291,0),0),PLE!$AA$28*CC291)</f>
        <v>0</v>
      </c>
      <c r="ED291" s="119">
        <f ca="1">IF($K291&lt;&gt;1,IF(ISNUMBER(INDEX(Import.PLE,$K291,ED$16)),IF(INDEX(Import.PLE,$K291,ED$16)&lt;=mediçao,CD291,0),0),PLE!$AA$28*CD291)</f>
        <v>0</v>
      </c>
      <c r="EE291" s="119">
        <f ca="1">IF($K291&lt;&gt;1,IF(ISNUMBER(INDEX(Import.PLE,$K291,EE$16)),IF(INDEX(Import.PLE,$K291,EE$16)&lt;=mediçao,CE291,0),0),PLE!$AA$28*CE291)</f>
        <v>0</v>
      </c>
      <c r="EF291" s="119">
        <f ca="1">IF($K291&lt;&gt;1,IF(ISNUMBER(INDEX(Import.PLE,$K291,EF$16)),IF(INDEX(Import.PLE,$K291,EF$16)&lt;=mediçao,CF291,0),0),PLE!$AA$28*CF291)</f>
        <v>0</v>
      </c>
      <c r="EG291" s="119">
        <f ca="1">IF($K291&lt;&gt;1,IF(ISNUMBER(INDEX(Import.PLE,$K291,EG$16)),IF(INDEX(Import.PLE,$K291,EG$16)&lt;=mediçao,CG291,0),0),PLE!$AA$28*CG291)</f>
        <v>0</v>
      </c>
      <c r="EH291" s="119">
        <f ca="1">IF($K291&lt;&gt;1,IF(ISNUMBER(INDEX(Import.PLE,$K291,EH$16)),IF(INDEX(Import.PLE,$K291,EH$16)&lt;=mediçao,CH291,0),0),PLE!$AA$28*CH291)</f>
        <v>0</v>
      </c>
      <c r="EI291" s="119">
        <f ca="1">IF($K291&lt;&gt;1,IF(ISNUMBER(INDEX(Import.PLE,$K291,EI$16)),IF(INDEX(Import.PLE,$K291,EI$16)&lt;=mediçao,CI291,0),0),PLE!$AA$28*CI291)</f>
        <v>0</v>
      </c>
      <c r="EJ291" s="119">
        <f ca="1">IF($K291&lt;&gt;1,IF(ISNUMBER(INDEX(Import.PLE,$K291,EJ$16)),IF(INDEX(Import.PLE,$K291,EJ$16)&lt;=mediçao,CJ291,0),0),PLE!$AA$28*CJ291)</f>
        <v>0</v>
      </c>
      <c r="EK291" s="119">
        <f ca="1">IF($K291&lt;&gt;1,IF(ISNUMBER(INDEX(Import.PLE,$K291,EK$16)),IF(INDEX(Import.PLE,$K291,EK$16)&lt;=mediçao,CK291,0),0),PLE!$AA$28*CK291)</f>
        <v>0</v>
      </c>
      <c r="EL291" s="119">
        <f ca="1">IF($K291&lt;&gt;1,IF(ISNUMBER(INDEX(Import.PLE,$K291,EL$16)),IF(INDEX(Import.PLE,$K291,EL$16)&lt;=mediçao,CL291,0),0),PLE!$AA$28*CL291)</f>
        <v>0</v>
      </c>
      <c r="EM291" s="119">
        <f ca="1">IF($K291&lt;&gt;1,IF(ISNUMBER(INDEX(Import.PLE,$K291,EM$16)),IF(INDEX(Import.PLE,$K291,EM$16)&lt;=mediçao,CM291,0),0),PLE!$AA$28*CM291)</f>
        <v>0</v>
      </c>
      <c r="EN291" s="119">
        <f ca="1">IF($K291&lt;&gt;1,IF(ISNUMBER(INDEX(Import.PLE,$K291,EN$16)),IF(INDEX(Import.PLE,$K291,EN$16)&lt;=mediçao,CN291,0),0),PLE!$AA$28*CN291)</f>
        <v>0</v>
      </c>
      <c r="EO291" s="119">
        <f ca="1">IF($K291&lt;&gt;1,IF(ISNUMBER(INDEX(Import.PLE,$K291,EO$16)),IF(INDEX(Import.PLE,$K291,EO$16)&lt;=mediçao,CO291,0),0),PLE!$AA$28*CO291)</f>
        <v>0</v>
      </c>
      <c r="EP291" s="119">
        <f ca="1">IF($K291&lt;&gt;1,IF(ISNUMBER(INDEX(Import.PLE,$K291,EP$16)),IF(INDEX(Import.PLE,$K291,EP$16)&lt;=mediçao,CP291,0),0),PLE!$AA$28*CP291)</f>
        <v>0</v>
      </c>
      <c r="EQ291" s="119">
        <f ca="1">IF($K291&lt;&gt;1,IF(ISNUMBER(INDEX(Import.PLE,$K291,EQ$16)),IF(INDEX(Import.PLE,$K291,EQ$16)&lt;=mediçao,CQ291,0),0),PLE!$AA$28*CQ291)</f>
        <v>0</v>
      </c>
      <c r="ER291" s="119">
        <f ca="1">IF($K291&lt;&gt;1,IF(ISNUMBER(INDEX(Import.PLE,$K291,ER$16)),IF(INDEX(Import.PLE,$K291,ER$16)&lt;=mediçao,CR291,0),0),PLE!$AA$28*CR291)</f>
        <v>0</v>
      </c>
      <c r="ES291" s="119">
        <f ca="1">IF($K291&lt;&gt;1,IF(ISNUMBER(INDEX(Import.PLE,$K291,ES$16)),IF(INDEX(Import.PLE,$K291,ES$16)&lt;=mediçao,CS291,0),0),PLE!$AA$28*CS291)</f>
        <v>0</v>
      </c>
      <c r="ET291" s="119">
        <f ca="1">IF($K291&lt;&gt;1,IF(ISNUMBER(INDEX(Import.PLE,$K291,ET$16)),IF(INDEX(Import.PLE,$K291,ET$16)&lt;=mediçao,CT291,0),0),PLE!$AA$28*CT291)</f>
        <v>0</v>
      </c>
      <c r="EU291" s="119">
        <f ca="1">IF($K291&lt;&gt;1,IF(ISNUMBER(INDEX(Import.PLE,$K291,EU$16)),IF(INDEX(Import.PLE,$K291,EU$16)&lt;=mediçao,CU291,0),0),PLE!$AA$28*CU291)</f>
        <v>0</v>
      </c>
      <c r="EV291" s="119">
        <f ca="1">IF($K291&lt;&gt;1,IF(ISNUMBER(INDEX(Import.PLE,$K291,EV$16)),IF(INDEX(Import.PLE,$K291,EV$16)&lt;=mediçao,CV291,0),0),PLE!$AA$28*CV291)</f>
        <v>0</v>
      </c>
      <c r="EW291" s="119">
        <f ca="1">IF($K291&lt;&gt;1,IF(ISNUMBER(INDEX(Import.PLE,$K291,EW$16)),IF(INDEX(Import.PLE,$K291,EW$16)&lt;=mediçao,CW291,0),0),PLE!$AA$28*CW291)</f>
        <v>0</v>
      </c>
      <c r="EX291" s="119">
        <f ca="1">IF($K291&lt;&gt;1,IF(ISNUMBER(INDEX(Import.PLE,$K291,EX$16)),IF(INDEX(Import.PLE,$K291,EX$16)&lt;=mediçao,CX291,0),0),PLE!$AA$28*CX291)</f>
        <v>0</v>
      </c>
      <c r="EY291" s="119">
        <f ca="1">IF($K291&lt;&gt;1,IF(ISNUMBER(INDEX(Import.PLE,$K291,EY$16)),IF(INDEX(Import.PLE,$K291,EY$16)&lt;=mediçao,CY291,0),0),PLE!$AA$28*CY291)</f>
        <v>0</v>
      </c>
      <c r="EZ291" s="119">
        <f ca="1">IF($K291&lt;&gt;1,IF(ISNUMBER(INDEX(Import.PLE,$K291,EZ$16)),IF(INDEX(Import.PLE,$K291,EZ$16)&lt;=mediçao,CZ291,0),0),PLE!$AA$28*CZ291)</f>
        <v>0</v>
      </c>
      <c r="FA291" s="119">
        <f ca="1">IF($K291&lt;&gt;1,IF(ISNUMBER(INDEX(Import.PLE,$K291,FA$16)),IF(INDEX(Import.PLE,$K291,FA$16)&lt;=mediçao,DA291,0),0),PLE!$AA$28*DA291)</f>
        <v>0</v>
      </c>
      <c r="FB291" s="119">
        <f ca="1">IF($K291&lt;&gt;1,IF(ISNUMBER(INDEX(Import.PLE,$K291,FB$16)),IF(INDEX(Import.PLE,$K291,FB$16)&lt;=mediçao,DB291,0),0),PLE!$AA$28*DB291)</f>
        <v>0</v>
      </c>
      <c r="FC291" s="119">
        <f ca="1">IF($K291&lt;&gt;1,IF(ISNUMBER(INDEX(Import.PLE,$K291,FC$16)),IF(INDEX(Import.PLE,$K291,FC$16)&lt;=mediçao,DC291,0),0),PLE!$AA$28*DC291)</f>
        <v>0</v>
      </c>
      <c r="FD291" s="119">
        <f ca="1">IF($K291&lt;&gt;1,IF(ISNUMBER(INDEX(Import.PLE,$K291,FD$16)),IF(INDEX(Import.PLE,$K291,FD$16)&lt;=mediçao,DD291,0),0),PLE!$AA$28*DD291)</f>
        <v>0</v>
      </c>
      <c r="FE291" s="119">
        <f ca="1">IF($K291&lt;&gt;1,IF(ISNUMBER(INDEX(Import.PLE,$K291,FE$16)),IF(INDEX(Import.PLE,$K291,FE$16)&lt;=mediçao,DE291,0),0),PLE!$AA$28*DE291)</f>
        <v>0</v>
      </c>
      <c r="FF291" s="119">
        <f ca="1">IF($K291&lt;&gt;1,IF(ISNUMBER(INDEX(Import.PLE,$K291,FF$16)),IF(INDEX(Import.PLE,$K291,FF$16)&lt;=mediçao,DF291,0),0),PLE!$AA$28*DF291)</f>
        <v>0</v>
      </c>
      <c r="FG291" s="119">
        <f ca="1">IF($K291&lt;&gt;1,IF(ISNUMBER(INDEX(Import.PLE,$K291,FG$16)),IF(INDEX(Import.PLE,$K291,FG$16)&lt;=mediçao,DG291,0),0),PLE!$AA$28*DG291)</f>
        <v>0</v>
      </c>
      <c r="FH291" s="119">
        <f ca="1">IF($K291&lt;&gt;1,IF(ISNUMBER(INDEX(Import.PLE,$K291,FH$16)),IF(INDEX(Import.PLE,$K291,FH$16)&lt;=mediçao,DH291,0),0),PLE!$AA$28*DH291)</f>
        <v>0</v>
      </c>
      <c r="FI291" s="119">
        <f ca="1">IF($K291&lt;&gt;1,IF(ISNUMBER(INDEX(Import.PLE,$K291,FI$16)),IF(INDEX(Import.PLE,$K291,FI$16)&lt;=mediçao,DI291,0),0),PLE!$AA$28*DI291)</f>
        <v>0</v>
      </c>
      <c r="FJ291" s="119">
        <f ca="1">IF($K291&lt;&gt;1,IF(ISNUMBER(INDEX(Import.PLE,$K291,FJ$16)),IF(INDEX(Import.PLE,$K291,FJ$16)&lt;=mediçao,DJ291,0),0),PLE!$AA$28*DJ291)</f>
        <v>0</v>
      </c>
    </row>
    <row r="292" spans="2:166" s="88" customFormat="1" ht="14.5" hidden="1" x14ac:dyDescent="0.35">
      <c r="B292" s="118">
        <f t="shared" ca="1" si="3"/>
        <v>275</v>
      </c>
      <c r="C292" s="83" t="s">
        <v>2</v>
      </c>
      <c r="D292" s="120" t="s">
        <v>2</v>
      </c>
      <c r="E292" s="121" t="str">
        <f ca="1">INDEX(Eventos,K292,2)</f>
        <v>Administração Local</v>
      </c>
      <c r="F292" s="122" t="s">
        <v>11</v>
      </c>
      <c r="G292" s="84" t="str">
        <f t="shared" ref="G292:G326" si="118">IF(Nível="Serviço",SUMIF($N$15:$BK$15,"&lt;&gt;"&amp;"",N292:BK292),"")</f>
        <v/>
      </c>
      <c r="H292" s="85" t="str">
        <f>IF(AND(ISNUMBER(G292),G292&lt;&gt;0),I292/G292,IF(G292=0,0,""))</f>
        <v/>
      </c>
      <c r="I292" s="85">
        <f ca="1">SUM(N292:BK292)</f>
        <v>0</v>
      </c>
      <c r="J292" s="86"/>
      <c r="K292" s="168">
        <f ca="1">INDEX(Eventos,ROW(Nível)-ROW(LForçamento),1)</f>
        <v>1</v>
      </c>
      <c r="L292" s="117" t="str">
        <f ca="1">IF(AND(NumEvento&lt;&gt;"",Nível="Serviço"),INDEX(Eventos,NumEvento,2),"")</f>
        <v/>
      </c>
      <c r="M292" s="87"/>
      <c r="N292" s="119">
        <f t="shared" ref="N292:W326" ca="1" si="119">IF(N$15="",0,SUMIF(Import.numEventos,$K292,OFFSET(PreçoServiçoPorFrente,0,N$16-1,,1)))</f>
        <v>0</v>
      </c>
      <c r="O292" s="119">
        <f t="shared" ca="1" si="119"/>
        <v>0</v>
      </c>
      <c r="P292" s="119">
        <f t="shared" ca="1" si="119"/>
        <v>0</v>
      </c>
      <c r="Q292" s="119">
        <f t="shared" ca="1" si="119"/>
        <v>0</v>
      </c>
      <c r="R292" s="119">
        <f t="shared" ca="1" si="119"/>
        <v>0</v>
      </c>
      <c r="S292" s="119">
        <f t="shared" ca="1" si="119"/>
        <v>0</v>
      </c>
      <c r="T292" s="119">
        <f t="shared" ca="1" si="119"/>
        <v>0</v>
      </c>
      <c r="U292" s="119">
        <f t="shared" ca="1" si="119"/>
        <v>0</v>
      </c>
      <c r="V292" s="119">
        <f t="shared" ca="1" si="119"/>
        <v>0</v>
      </c>
      <c r="W292" s="119">
        <f t="shared" ca="1" si="119"/>
        <v>0</v>
      </c>
      <c r="X292" s="119">
        <f t="shared" ref="X292:AG326" ca="1" si="120">IF(X$15="",0,SUMIF(Import.numEventos,$K292,OFFSET(PreçoServiçoPorFrente,0,X$16-1,,1)))</f>
        <v>0</v>
      </c>
      <c r="Y292" s="119">
        <f t="shared" ca="1" si="120"/>
        <v>0</v>
      </c>
      <c r="Z292" s="119">
        <f t="shared" ca="1" si="120"/>
        <v>0</v>
      </c>
      <c r="AA292" s="119">
        <f t="shared" ca="1" si="120"/>
        <v>0</v>
      </c>
      <c r="AB292" s="119">
        <f t="shared" ca="1" si="120"/>
        <v>0</v>
      </c>
      <c r="AC292" s="119">
        <f t="shared" ca="1" si="120"/>
        <v>0</v>
      </c>
      <c r="AD292" s="119">
        <f t="shared" ca="1" si="120"/>
        <v>0</v>
      </c>
      <c r="AE292" s="119">
        <f t="shared" ca="1" si="120"/>
        <v>0</v>
      </c>
      <c r="AF292" s="119">
        <f t="shared" ca="1" si="120"/>
        <v>0</v>
      </c>
      <c r="AG292" s="119">
        <f t="shared" ca="1" si="120"/>
        <v>0</v>
      </c>
      <c r="AH292" s="119">
        <f t="shared" ref="AH292:AQ326" ca="1" si="121">IF(AH$15="",0,SUMIF(Import.numEventos,$K292,OFFSET(PreçoServiçoPorFrente,0,AH$16-1,,1)))</f>
        <v>0</v>
      </c>
      <c r="AI292" s="119">
        <f t="shared" ca="1" si="121"/>
        <v>0</v>
      </c>
      <c r="AJ292" s="119">
        <f t="shared" ca="1" si="121"/>
        <v>0</v>
      </c>
      <c r="AK292" s="119">
        <f t="shared" ca="1" si="121"/>
        <v>0</v>
      </c>
      <c r="AL292" s="119">
        <f t="shared" ca="1" si="121"/>
        <v>0</v>
      </c>
      <c r="AM292" s="119">
        <f t="shared" ca="1" si="121"/>
        <v>0</v>
      </c>
      <c r="AN292" s="119">
        <f t="shared" ca="1" si="121"/>
        <v>0</v>
      </c>
      <c r="AO292" s="119">
        <f t="shared" ca="1" si="121"/>
        <v>0</v>
      </c>
      <c r="AP292" s="119">
        <f t="shared" ca="1" si="121"/>
        <v>0</v>
      </c>
      <c r="AQ292" s="119">
        <f t="shared" ca="1" si="121"/>
        <v>0</v>
      </c>
      <c r="AR292" s="119">
        <f t="shared" ref="AR292:BA326" ca="1" si="122">IF(AR$15="",0,SUMIF(Import.numEventos,$K292,OFFSET(PreçoServiçoPorFrente,0,AR$16-1,,1)))</f>
        <v>0</v>
      </c>
      <c r="AS292" s="119">
        <f t="shared" ca="1" si="122"/>
        <v>0</v>
      </c>
      <c r="AT292" s="119">
        <f t="shared" ca="1" si="122"/>
        <v>0</v>
      </c>
      <c r="AU292" s="119">
        <f t="shared" ca="1" si="122"/>
        <v>0</v>
      </c>
      <c r="AV292" s="119">
        <f t="shared" ca="1" si="122"/>
        <v>0</v>
      </c>
      <c r="AW292" s="119">
        <f t="shared" ca="1" si="122"/>
        <v>0</v>
      </c>
      <c r="AX292" s="119">
        <f t="shared" ca="1" si="122"/>
        <v>0</v>
      </c>
      <c r="AY292" s="119">
        <f t="shared" ca="1" si="122"/>
        <v>0</v>
      </c>
      <c r="AZ292" s="119">
        <f t="shared" ca="1" si="122"/>
        <v>0</v>
      </c>
      <c r="BA292" s="119">
        <f t="shared" ca="1" si="122"/>
        <v>0</v>
      </c>
      <c r="BB292" s="119">
        <f t="shared" ref="BB292:BK326" ca="1" si="123">IF(BB$15="",0,SUMIF(Import.numEventos,$K292,OFFSET(PreçoServiçoPorFrente,0,BB$16-1,,1)))</f>
        <v>0</v>
      </c>
      <c r="BC292" s="119">
        <f t="shared" ca="1" si="123"/>
        <v>0</v>
      </c>
      <c r="BD292" s="119">
        <f t="shared" ca="1" si="123"/>
        <v>0</v>
      </c>
      <c r="BE292" s="119">
        <f t="shared" ca="1" si="123"/>
        <v>0</v>
      </c>
      <c r="BF292" s="119">
        <f t="shared" ca="1" si="123"/>
        <v>0</v>
      </c>
      <c r="BG292" s="119">
        <f t="shared" ca="1" si="123"/>
        <v>0</v>
      </c>
      <c r="BH292" s="119">
        <f t="shared" ca="1" si="123"/>
        <v>0</v>
      </c>
      <c r="BI292" s="119">
        <f t="shared" ca="1" si="123"/>
        <v>0</v>
      </c>
      <c r="BJ292" s="119">
        <f t="shared" ca="1" si="123"/>
        <v>0</v>
      </c>
      <c r="BK292" s="119">
        <f t="shared" ca="1" si="123"/>
        <v>0</v>
      </c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</row>
    <row r="293" spans="2:166" s="88" customFormat="1" ht="14.5" hidden="1" x14ac:dyDescent="0.35">
      <c r="B293" s="118">
        <f t="shared" ca="1" si="3"/>
        <v>276</v>
      </c>
      <c r="C293" s="83" t="s">
        <v>2</v>
      </c>
      <c r="D293" s="120" t="s">
        <v>2</v>
      </c>
      <c r="E293" s="121" t="str">
        <f ca="1">INDEX(Eventos,K293,2)</f>
        <v>Quad. - Serviços Preliminares</v>
      </c>
      <c r="F293" s="122" t="s">
        <v>11</v>
      </c>
      <c r="G293" s="84" t="str">
        <f t="shared" si="118"/>
        <v/>
      </c>
      <c r="H293" s="85" t="str">
        <f>IF(AND(ISNUMBER(G293),G293&lt;&gt;0),I293/G293,IF(G293=0,0,""))</f>
        <v/>
      </c>
      <c r="I293" s="85">
        <f ca="1">SUM(N293:BK293)</f>
        <v>8446.08</v>
      </c>
      <c r="J293" s="86"/>
      <c r="K293" s="168">
        <f ca="1">INDEX(Eventos,ROW(Nível)-ROW(LForçamento),1)</f>
        <v>2</v>
      </c>
      <c r="L293" s="117" t="str">
        <f ca="1">IF(AND(NumEvento&lt;&gt;"",Nível="Serviço"),INDEX(Eventos,NumEvento,2),"")</f>
        <v/>
      </c>
      <c r="M293" s="87"/>
      <c r="N293" s="119">
        <f t="shared" ca="1" si="119"/>
        <v>8446.08</v>
      </c>
      <c r="O293" s="119">
        <f t="shared" ca="1" si="119"/>
        <v>0</v>
      </c>
      <c r="P293" s="119">
        <f t="shared" ca="1" si="119"/>
        <v>0</v>
      </c>
      <c r="Q293" s="119">
        <f t="shared" ca="1" si="119"/>
        <v>0</v>
      </c>
      <c r="R293" s="119">
        <f t="shared" ca="1" si="119"/>
        <v>0</v>
      </c>
      <c r="S293" s="119">
        <f t="shared" ca="1" si="119"/>
        <v>0</v>
      </c>
      <c r="T293" s="119">
        <f t="shared" ca="1" si="119"/>
        <v>0</v>
      </c>
      <c r="U293" s="119">
        <f t="shared" ca="1" si="119"/>
        <v>0</v>
      </c>
      <c r="V293" s="119">
        <f t="shared" ca="1" si="119"/>
        <v>0</v>
      </c>
      <c r="W293" s="119">
        <f t="shared" ca="1" si="119"/>
        <v>0</v>
      </c>
      <c r="X293" s="119">
        <f t="shared" ca="1" si="120"/>
        <v>0</v>
      </c>
      <c r="Y293" s="119">
        <f t="shared" ca="1" si="120"/>
        <v>0</v>
      </c>
      <c r="Z293" s="119">
        <f t="shared" ca="1" si="120"/>
        <v>0</v>
      </c>
      <c r="AA293" s="119">
        <f t="shared" ca="1" si="120"/>
        <v>0</v>
      </c>
      <c r="AB293" s="119">
        <f t="shared" ca="1" si="120"/>
        <v>0</v>
      </c>
      <c r="AC293" s="119">
        <f t="shared" ca="1" si="120"/>
        <v>0</v>
      </c>
      <c r="AD293" s="119">
        <f t="shared" ca="1" si="120"/>
        <v>0</v>
      </c>
      <c r="AE293" s="119">
        <f t="shared" ca="1" si="120"/>
        <v>0</v>
      </c>
      <c r="AF293" s="119">
        <f t="shared" ca="1" si="120"/>
        <v>0</v>
      </c>
      <c r="AG293" s="119">
        <f t="shared" ca="1" si="120"/>
        <v>0</v>
      </c>
      <c r="AH293" s="119">
        <f t="shared" ca="1" si="121"/>
        <v>0</v>
      </c>
      <c r="AI293" s="119">
        <f t="shared" ca="1" si="121"/>
        <v>0</v>
      </c>
      <c r="AJ293" s="119">
        <f t="shared" ca="1" si="121"/>
        <v>0</v>
      </c>
      <c r="AK293" s="119">
        <f t="shared" ca="1" si="121"/>
        <v>0</v>
      </c>
      <c r="AL293" s="119">
        <f t="shared" ca="1" si="121"/>
        <v>0</v>
      </c>
      <c r="AM293" s="119">
        <f t="shared" ca="1" si="121"/>
        <v>0</v>
      </c>
      <c r="AN293" s="119">
        <f t="shared" ca="1" si="121"/>
        <v>0</v>
      </c>
      <c r="AO293" s="119">
        <f t="shared" ca="1" si="121"/>
        <v>0</v>
      </c>
      <c r="AP293" s="119">
        <f t="shared" ca="1" si="121"/>
        <v>0</v>
      </c>
      <c r="AQ293" s="119">
        <f t="shared" ca="1" si="121"/>
        <v>0</v>
      </c>
      <c r="AR293" s="119">
        <f t="shared" ca="1" si="122"/>
        <v>0</v>
      </c>
      <c r="AS293" s="119">
        <f t="shared" ca="1" si="122"/>
        <v>0</v>
      </c>
      <c r="AT293" s="119">
        <f t="shared" ca="1" si="122"/>
        <v>0</v>
      </c>
      <c r="AU293" s="119">
        <f t="shared" ca="1" si="122"/>
        <v>0</v>
      </c>
      <c r="AV293" s="119">
        <f t="shared" ca="1" si="122"/>
        <v>0</v>
      </c>
      <c r="AW293" s="119">
        <f t="shared" ca="1" si="122"/>
        <v>0</v>
      </c>
      <c r="AX293" s="119">
        <f t="shared" ca="1" si="122"/>
        <v>0</v>
      </c>
      <c r="AY293" s="119">
        <f t="shared" ca="1" si="122"/>
        <v>0</v>
      </c>
      <c r="AZ293" s="119">
        <f t="shared" ca="1" si="122"/>
        <v>0</v>
      </c>
      <c r="BA293" s="119">
        <f t="shared" ca="1" si="122"/>
        <v>0</v>
      </c>
      <c r="BB293" s="119">
        <f t="shared" ca="1" si="123"/>
        <v>0</v>
      </c>
      <c r="BC293" s="119">
        <f t="shared" ca="1" si="123"/>
        <v>0</v>
      </c>
      <c r="BD293" s="119">
        <f t="shared" ca="1" si="123"/>
        <v>0</v>
      </c>
      <c r="BE293" s="119">
        <f t="shared" ca="1" si="123"/>
        <v>0</v>
      </c>
      <c r="BF293" s="119">
        <f t="shared" ca="1" si="123"/>
        <v>0</v>
      </c>
      <c r="BG293" s="119">
        <f t="shared" ca="1" si="123"/>
        <v>0</v>
      </c>
      <c r="BH293" s="119">
        <f t="shared" ca="1" si="123"/>
        <v>0</v>
      </c>
      <c r="BI293" s="119">
        <f t="shared" ca="1" si="123"/>
        <v>0</v>
      </c>
      <c r="BJ293" s="119">
        <f t="shared" ca="1" si="123"/>
        <v>0</v>
      </c>
      <c r="BK293" s="119">
        <f t="shared" ca="1" si="123"/>
        <v>0</v>
      </c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</row>
    <row r="294" spans="2:166" s="88" customFormat="1" ht="14.5" hidden="1" x14ac:dyDescent="0.35">
      <c r="B294" s="118">
        <f t="shared" ca="1" si="3"/>
        <v>277</v>
      </c>
      <c r="C294" s="83" t="s">
        <v>2</v>
      </c>
      <c r="D294" s="120" t="s">
        <v>2</v>
      </c>
      <c r="E294" s="121" t="str">
        <f ca="1">INDEX(Eventos,K294,2)</f>
        <v>Quad. - Movimento De Terra</v>
      </c>
      <c r="F294" s="122" t="s">
        <v>11</v>
      </c>
      <c r="G294" s="84" t="str">
        <f t="shared" ref="G294:G325" si="124">IF(Nível="Serviço",SUMIF($N$15:$BK$15,"&lt;&gt;"&amp;"",N294:BK294),"")</f>
        <v/>
      </c>
      <c r="H294" s="85" t="str">
        <f t="shared" ref="H294:H295" si="125">IF(AND(ISNUMBER(G294),G294&lt;&gt;0),I294/G294,IF(G294=0,0,""))</f>
        <v/>
      </c>
      <c r="I294" s="85">
        <f t="shared" ref="I294:I295" ca="1" si="126">SUM(N294:BK294)</f>
        <v>9734.4699999999993</v>
      </c>
      <c r="J294" s="86"/>
      <c r="K294" s="168">
        <f ca="1">INDEX(Eventos,ROW(Nível)-ROW(LForçamento),1)</f>
        <v>3</v>
      </c>
      <c r="L294" s="117" t="str">
        <f ca="1">IF(AND(NumEvento&lt;&gt;"",Nível="Serviço"),INDEX(Eventos,NumEvento,2),"")</f>
        <v/>
      </c>
      <c r="M294" s="87"/>
      <c r="N294" s="119">
        <f t="shared" ca="1" si="119"/>
        <v>9734.4699999999993</v>
      </c>
      <c r="O294" s="119">
        <f t="shared" ca="1" si="119"/>
        <v>0</v>
      </c>
      <c r="P294" s="119">
        <f t="shared" ca="1" si="119"/>
        <v>0</v>
      </c>
      <c r="Q294" s="119">
        <f t="shared" ca="1" si="119"/>
        <v>0</v>
      </c>
      <c r="R294" s="119">
        <f t="shared" ca="1" si="119"/>
        <v>0</v>
      </c>
      <c r="S294" s="119">
        <f t="shared" ca="1" si="119"/>
        <v>0</v>
      </c>
      <c r="T294" s="119">
        <f t="shared" ca="1" si="119"/>
        <v>0</v>
      </c>
      <c r="U294" s="119">
        <f t="shared" ca="1" si="119"/>
        <v>0</v>
      </c>
      <c r="V294" s="119">
        <f t="shared" ca="1" si="119"/>
        <v>0</v>
      </c>
      <c r="W294" s="119">
        <f t="shared" ca="1" si="119"/>
        <v>0</v>
      </c>
      <c r="X294" s="119">
        <f t="shared" ca="1" si="120"/>
        <v>0</v>
      </c>
      <c r="Y294" s="119">
        <f t="shared" ca="1" si="120"/>
        <v>0</v>
      </c>
      <c r="Z294" s="119">
        <f t="shared" ca="1" si="120"/>
        <v>0</v>
      </c>
      <c r="AA294" s="119">
        <f t="shared" ca="1" si="120"/>
        <v>0</v>
      </c>
      <c r="AB294" s="119">
        <f t="shared" ca="1" si="120"/>
        <v>0</v>
      </c>
      <c r="AC294" s="119">
        <f t="shared" ca="1" si="120"/>
        <v>0</v>
      </c>
      <c r="AD294" s="119">
        <f t="shared" ca="1" si="120"/>
        <v>0</v>
      </c>
      <c r="AE294" s="119">
        <f t="shared" ca="1" si="120"/>
        <v>0</v>
      </c>
      <c r="AF294" s="119">
        <f t="shared" ca="1" si="120"/>
        <v>0</v>
      </c>
      <c r="AG294" s="119">
        <f t="shared" ca="1" si="120"/>
        <v>0</v>
      </c>
      <c r="AH294" s="119">
        <f t="shared" ca="1" si="121"/>
        <v>0</v>
      </c>
      <c r="AI294" s="119">
        <f t="shared" ca="1" si="121"/>
        <v>0</v>
      </c>
      <c r="AJ294" s="119">
        <f t="shared" ca="1" si="121"/>
        <v>0</v>
      </c>
      <c r="AK294" s="119">
        <f t="shared" ca="1" si="121"/>
        <v>0</v>
      </c>
      <c r="AL294" s="119">
        <f t="shared" ca="1" si="121"/>
        <v>0</v>
      </c>
      <c r="AM294" s="119">
        <f t="shared" ca="1" si="121"/>
        <v>0</v>
      </c>
      <c r="AN294" s="119">
        <f t="shared" ca="1" si="121"/>
        <v>0</v>
      </c>
      <c r="AO294" s="119">
        <f t="shared" ca="1" si="121"/>
        <v>0</v>
      </c>
      <c r="AP294" s="119">
        <f t="shared" ca="1" si="121"/>
        <v>0</v>
      </c>
      <c r="AQ294" s="119">
        <f t="shared" ca="1" si="121"/>
        <v>0</v>
      </c>
      <c r="AR294" s="119">
        <f t="shared" ca="1" si="122"/>
        <v>0</v>
      </c>
      <c r="AS294" s="119">
        <f t="shared" ca="1" si="122"/>
        <v>0</v>
      </c>
      <c r="AT294" s="119">
        <f t="shared" ca="1" si="122"/>
        <v>0</v>
      </c>
      <c r="AU294" s="119">
        <f t="shared" ca="1" si="122"/>
        <v>0</v>
      </c>
      <c r="AV294" s="119">
        <f t="shared" ca="1" si="122"/>
        <v>0</v>
      </c>
      <c r="AW294" s="119">
        <f t="shared" ca="1" si="122"/>
        <v>0</v>
      </c>
      <c r="AX294" s="119">
        <f t="shared" ca="1" si="122"/>
        <v>0</v>
      </c>
      <c r="AY294" s="119">
        <f t="shared" ca="1" si="122"/>
        <v>0</v>
      </c>
      <c r="AZ294" s="119">
        <f t="shared" ca="1" si="122"/>
        <v>0</v>
      </c>
      <c r="BA294" s="119">
        <f t="shared" ca="1" si="122"/>
        <v>0</v>
      </c>
      <c r="BB294" s="119">
        <f t="shared" ca="1" si="123"/>
        <v>0</v>
      </c>
      <c r="BC294" s="119">
        <f t="shared" ca="1" si="123"/>
        <v>0</v>
      </c>
      <c r="BD294" s="119">
        <f t="shared" ca="1" si="123"/>
        <v>0</v>
      </c>
      <c r="BE294" s="119">
        <f t="shared" ca="1" si="123"/>
        <v>0</v>
      </c>
      <c r="BF294" s="119">
        <f t="shared" ca="1" si="123"/>
        <v>0</v>
      </c>
      <c r="BG294" s="119">
        <f t="shared" ca="1" si="123"/>
        <v>0</v>
      </c>
      <c r="BH294" s="119">
        <f t="shared" ca="1" si="123"/>
        <v>0</v>
      </c>
      <c r="BI294" s="119">
        <f t="shared" ca="1" si="123"/>
        <v>0</v>
      </c>
      <c r="BJ294" s="119">
        <f t="shared" ca="1" si="123"/>
        <v>0</v>
      </c>
      <c r="BK294" s="119">
        <f t="shared" ca="1" si="123"/>
        <v>0</v>
      </c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</row>
    <row r="295" spans="2:166" s="88" customFormat="1" ht="14.5" hidden="1" x14ac:dyDescent="0.35">
      <c r="B295" s="118">
        <f t="shared" ca="1" si="3"/>
        <v>278</v>
      </c>
      <c r="C295" s="83" t="s">
        <v>2</v>
      </c>
      <c r="D295" s="120" t="s">
        <v>2</v>
      </c>
      <c r="E295" s="121" t="str">
        <f ca="1">INDEX(Eventos,K295,2)</f>
        <v>Quad. - Infra-Estrutura: Fundações (Toda A Quadra)</v>
      </c>
      <c r="F295" s="122" t="s">
        <v>11</v>
      </c>
      <c r="G295" s="84" t="str">
        <f t="shared" si="124"/>
        <v/>
      </c>
      <c r="H295" s="85" t="str">
        <f t="shared" si="125"/>
        <v/>
      </c>
      <c r="I295" s="85">
        <f t="shared" ca="1" si="126"/>
        <v>63112.480000000003</v>
      </c>
      <c r="J295" s="86"/>
      <c r="K295" s="168">
        <f ca="1">INDEX(Eventos,ROW(Nível)-ROW(LForçamento),1)</f>
        <v>4</v>
      </c>
      <c r="L295" s="117" t="str">
        <f ca="1">IF(AND(NumEvento&lt;&gt;"",Nível="Serviço"),INDEX(Eventos,NumEvento,2),"")</f>
        <v/>
      </c>
      <c r="M295" s="87"/>
      <c r="N295" s="119">
        <f t="shared" ca="1" si="119"/>
        <v>63112.480000000003</v>
      </c>
      <c r="O295" s="119">
        <f t="shared" ca="1" si="119"/>
        <v>0</v>
      </c>
      <c r="P295" s="119">
        <f t="shared" ca="1" si="119"/>
        <v>0</v>
      </c>
      <c r="Q295" s="119">
        <f t="shared" ca="1" si="119"/>
        <v>0</v>
      </c>
      <c r="R295" s="119">
        <f t="shared" ca="1" si="119"/>
        <v>0</v>
      </c>
      <c r="S295" s="119">
        <f t="shared" ca="1" si="119"/>
        <v>0</v>
      </c>
      <c r="T295" s="119">
        <f t="shared" ca="1" si="119"/>
        <v>0</v>
      </c>
      <c r="U295" s="119">
        <f t="shared" ca="1" si="119"/>
        <v>0</v>
      </c>
      <c r="V295" s="119">
        <f t="shared" ca="1" si="119"/>
        <v>0</v>
      </c>
      <c r="W295" s="119">
        <f t="shared" ca="1" si="119"/>
        <v>0</v>
      </c>
      <c r="X295" s="119">
        <f t="shared" ca="1" si="120"/>
        <v>0</v>
      </c>
      <c r="Y295" s="119">
        <f t="shared" ca="1" si="120"/>
        <v>0</v>
      </c>
      <c r="Z295" s="119">
        <f t="shared" ca="1" si="120"/>
        <v>0</v>
      </c>
      <c r="AA295" s="119">
        <f t="shared" ca="1" si="120"/>
        <v>0</v>
      </c>
      <c r="AB295" s="119">
        <f t="shared" ca="1" si="120"/>
        <v>0</v>
      </c>
      <c r="AC295" s="119">
        <f t="shared" ca="1" si="120"/>
        <v>0</v>
      </c>
      <c r="AD295" s="119">
        <f t="shared" ca="1" si="120"/>
        <v>0</v>
      </c>
      <c r="AE295" s="119">
        <f t="shared" ca="1" si="120"/>
        <v>0</v>
      </c>
      <c r="AF295" s="119">
        <f t="shared" ca="1" si="120"/>
        <v>0</v>
      </c>
      <c r="AG295" s="119">
        <f t="shared" ca="1" si="120"/>
        <v>0</v>
      </c>
      <c r="AH295" s="119">
        <f t="shared" ca="1" si="121"/>
        <v>0</v>
      </c>
      <c r="AI295" s="119">
        <f t="shared" ca="1" si="121"/>
        <v>0</v>
      </c>
      <c r="AJ295" s="119">
        <f t="shared" ca="1" si="121"/>
        <v>0</v>
      </c>
      <c r="AK295" s="119">
        <f t="shared" ca="1" si="121"/>
        <v>0</v>
      </c>
      <c r="AL295" s="119">
        <f t="shared" ca="1" si="121"/>
        <v>0</v>
      </c>
      <c r="AM295" s="119">
        <f t="shared" ca="1" si="121"/>
        <v>0</v>
      </c>
      <c r="AN295" s="119">
        <f t="shared" ca="1" si="121"/>
        <v>0</v>
      </c>
      <c r="AO295" s="119">
        <f t="shared" ca="1" si="121"/>
        <v>0</v>
      </c>
      <c r="AP295" s="119">
        <f t="shared" ca="1" si="121"/>
        <v>0</v>
      </c>
      <c r="AQ295" s="119">
        <f t="shared" ca="1" si="121"/>
        <v>0</v>
      </c>
      <c r="AR295" s="119">
        <f t="shared" ca="1" si="122"/>
        <v>0</v>
      </c>
      <c r="AS295" s="119">
        <f t="shared" ca="1" si="122"/>
        <v>0</v>
      </c>
      <c r="AT295" s="119">
        <f t="shared" ca="1" si="122"/>
        <v>0</v>
      </c>
      <c r="AU295" s="119">
        <f t="shared" ca="1" si="122"/>
        <v>0</v>
      </c>
      <c r="AV295" s="119">
        <f t="shared" ca="1" si="122"/>
        <v>0</v>
      </c>
      <c r="AW295" s="119">
        <f t="shared" ca="1" si="122"/>
        <v>0</v>
      </c>
      <c r="AX295" s="119">
        <f t="shared" ca="1" si="122"/>
        <v>0</v>
      </c>
      <c r="AY295" s="119">
        <f t="shared" ca="1" si="122"/>
        <v>0</v>
      </c>
      <c r="AZ295" s="119">
        <f t="shared" ca="1" si="122"/>
        <v>0</v>
      </c>
      <c r="BA295" s="119">
        <f t="shared" ca="1" si="122"/>
        <v>0</v>
      </c>
      <c r="BB295" s="119">
        <f t="shared" ca="1" si="123"/>
        <v>0</v>
      </c>
      <c r="BC295" s="119">
        <f t="shared" ca="1" si="123"/>
        <v>0</v>
      </c>
      <c r="BD295" s="119">
        <f t="shared" ca="1" si="123"/>
        <v>0</v>
      </c>
      <c r="BE295" s="119">
        <f t="shared" ca="1" si="123"/>
        <v>0</v>
      </c>
      <c r="BF295" s="119">
        <f t="shared" ca="1" si="123"/>
        <v>0</v>
      </c>
      <c r="BG295" s="119">
        <f t="shared" ca="1" si="123"/>
        <v>0</v>
      </c>
      <c r="BH295" s="119">
        <f t="shared" ca="1" si="123"/>
        <v>0</v>
      </c>
      <c r="BI295" s="119">
        <f t="shared" ca="1" si="123"/>
        <v>0</v>
      </c>
      <c r="BJ295" s="119">
        <f t="shared" ca="1" si="123"/>
        <v>0</v>
      </c>
      <c r="BK295" s="119">
        <f t="shared" ca="1" si="123"/>
        <v>0</v>
      </c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</row>
    <row r="296" spans="2:166" s="88" customFormat="1" ht="14.5" hidden="1" x14ac:dyDescent="0.35">
      <c r="B296" s="118">
        <f t="shared" ca="1" si="3"/>
        <v>279</v>
      </c>
      <c r="C296" s="83" t="s">
        <v>2</v>
      </c>
      <c r="D296" s="120" t="s">
        <v>2</v>
      </c>
      <c r="E296" s="121" t="str">
        <f ca="1">INDEX(Eventos,K296,2)</f>
        <v>Quad. - Superestrutura (Pilares, Vigas E Lajes) - Toda A Quadra</v>
      </c>
      <c r="F296" s="122" t="s">
        <v>11</v>
      </c>
      <c r="G296" s="84" t="str">
        <f t="shared" si="124"/>
        <v/>
      </c>
      <c r="H296" s="85" t="str">
        <f>IF(AND(ISNUMBER(G296),G296&lt;&gt;0),I296/G296,IF(G296=0,0,""))</f>
        <v/>
      </c>
      <c r="I296" s="85">
        <f ca="1">SUM(N296:BK296)</f>
        <v>106408.33000000002</v>
      </c>
      <c r="J296" s="86"/>
      <c r="K296" s="168">
        <f ca="1">INDEX(Eventos,ROW(Nível)-ROW(LForçamento),1)</f>
        <v>5</v>
      </c>
      <c r="L296" s="117" t="str">
        <f ca="1">IF(AND(NumEvento&lt;&gt;"",Nível="Serviço"),INDEX(Eventos,NumEvento,2),"")</f>
        <v/>
      </c>
      <c r="M296" s="87"/>
      <c r="N296" s="119">
        <f t="shared" ca="1" si="119"/>
        <v>106408.33000000002</v>
      </c>
      <c r="O296" s="119">
        <f t="shared" ca="1" si="119"/>
        <v>0</v>
      </c>
      <c r="P296" s="119">
        <f t="shared" ca="1" si="119"/>
        <v>0</v>
      </c>
      <c r="Q296" s="119">
        <f t="shared" ca="1" si="119"/>
        <v>0</v>
      </c>
      <c r="R296" s="119">
        <f t="shared" ca="1" si="119"/>
        <v>0</v>
      </c>
      <c r="S296" s="119">
        <f t="shared" ca="1" si="119"/>
        <v>0</v>
      </c>
      <c r="T296" s="119">
        <f t="shared" ca="1" si="119"/>
        <v>0</v>
      </c>
      <c r="U296" s="119">
        <f t="shared" ca="1" si="119"/>
        <v>0</v>
      </c>
      <c r="V296" s="119">
        <f t="shared" ca="1" si="119"/>
        <v>0</v>
      </c>
      <c r="W296" s="119">
        <f t="shared" ca="1" si="119"/>
        <v>0</v>
      </c>
      <c r="X296" s="119">
        <f t="shared" ca="1" si="120"/>
        <v>0</v>
      </c>
      <c r="Y296" s="119">
        <f t="shared" ca="1" si="120"/>
        <v>0</v>
      </c>
      <c r="Z296" s="119">
        <f t="shared" ca="1" si="120"/>
        <v>0</v>
      </c>
      <c r="AA296" s="119">
        <f t="shared" ca="1" si="120"/>
        <v>0</v>
      </c>
      <c r="AB296" s="119">
        <f t="shared" ca="1" si="120"/>
        <v>0</v>
      </c>
      <c r="AC296" s="119">
        <f t="shared" ca="1" si="120"/>
        <v>0</v>
      </c>
      <c r="AD296" s="119">
        <f t="shared" ca="1" si="120"/>
        <v>0</v>
      </c>
      <c r="AE296" s="119">
        <f t="shared" ca="1" si="120"/>
        <v>0</v>
      </c>
      <c r="AF296" s="119">
        <f t="shared" ca="1" si="120"/>
        <v>0</v>
      </c>
      <c r="AG296" s="119">
        <f t="shared" ca="1" si="120"/>
        <v>0</v>
      </c>
      <c r="AH296" s="119">
        <f t="shared" ca="1" si="121"/>
        <v>0</v>
      </c>
      <c r="AI296" s="119">
        <f t="shared" ca="1" si="121"/>
        <v>0</v>
      </c>
      <c r="AJ296" s="119">
        <f t="shared" ca="1" si="121"/>
        <v>0</v>
      </c>
      <c r="AK296" s="119">
        <f t="shared" ca="1" si="121"/>
        <v>0</v>
      </c>
      <c r="AL296" s="119">
        <f t="shared" ca="1" si="121"/>
        <v>0</v>
      </c>
      <c r="AM296" s="119">
        <f t="shared" ca="1" si="121"/>
        <v>0</v>
      </c>
      <c r="AN296" s="119">
        <f t="shared" ca="1" si="121"/>
        <v>0</v>
      </c>
      <c r="AO296" s="119">
        <f t="shared" ca="1" si="121"/>
        <v>0</v>
      </c>
      <c r="AP296" s="119">
        <f t="shared" ca="1" si="121"/>
        <v>0</v>
      </c>
      <c r="AQ296" s="119">
        <f t="shared" ca="1" si="121"/>
        <v>0</v>
      </c>
      <c r="AR296" s="119">
        <f t="shared" ca="1" si="122"/>
        <v>0</v>
      </c>
      <c r="AS296" s="119">
        <f t="shared" ca="1" si="122"/>
        <v>0</v>
      </c>
      <c r="AT296" s="119">
        <f t="shared" ca="1" si="122"/>
        <v>0</v>
      </c>
      <c r="AU296" s="119">
        <f t="shared" ca="1" si="122"/>
        <v>0</v>
      </c>
      <c r="AV296" s="119">
        <f t="shared" ca="1" si="122"/>
        <v>0</v>
      </c>
      <c r="AW296" s="119">
        <f t="shared" ca="1" si="122"/>
        <v>0</v>
      </c>
      <c r="AX296" s="119">
        <f t="shared" ca="1" si="122"/>
        <v>0</v>
      </c>
      <c r="AY296" s="119">
        <f t="shared" ca="1" si="122"/>
        <v>0</v>
      </c>
      <c r="AZ296" s="119">
        <f t="shared" ca="1" si="122"/>
        <v>0</v>
      </c>
      <c r="BA296" s="119">
        <f t="shared" ca="1" si="122"/>
        <v>0</v>
      </c>
      <c r="BB296" s="119">
        <f t="shared" ca="1" si="123"/>
        <v>0</v>
      </c>
      <c r="BC296" s="119">
        <f t="shared" ca="1" si="123"/>
        <v>0</v>
      </c>
      <c r="BD296" s="119">
        <f t="shared" ca="1" si="123"/>
        <v>0</v>
      </c>
      <c r="BE296" s="119">
        <f t="shared" ca="1" si="123"/>
        <v>0</v>
      </c>
      <c r="BF296" s="119">
        <f t="shared" ca="1" si="123"/>
        <v>0</v>
      </c>
      <c r="BG296" s="119">
        <f t="shared" ca="1" si="123"/>
        <v>0</v>
      </c>
      <c r="BH296" s="119">
        <f t="shared" ca="1" si="123"/>
        <v>0</v>
      </c>
      <c r="BI296" s="119">
        <f t="shared" ca="1" si="123"/>
        <v>0</v>
      </c>
      <c r="BJ296" s="119">
        <f t="shared" ca="1" si="123"/>
        <v>0</v>
      </c>
      <c r="BK296" s="119">
        <f t="shared" ca="1" si="123"/>
        <v>0</v>
      </c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</row>
    <row r="297" spans="2:166" s="88" customFormat="1" ht="14.5" hidden="1" x14ac:dyDescent="0.35">
      <c r="B297" s="118">
        <f t="shared" ca="1" si="3"/>
        <v>280</v>
      </c>
      <c r="C297" s="83" t="s">
        <v>2</v>
      </c>
      <c r="D297" s="120" t="s">
        <v>2</v>
      </c>
      <c r="E297" s="121" t="str">
        <f ca="1">INDEX(Eventos,K297,2)</f>
        <v>Quad. - ELEVAÇÃO (Murada)</v>
      </c>
      <c r="F297" s="122" t="s">
        <v>11</v>
      </c>
      <c r="G297" s="84" t="str">
        <f t="shared" si="124"/>
        <v/>
      </c>
      <c r="H297" s="85" t="str">
        <f t="shared" ref="H297:H325" si="127">IF(AND(ISNUMBER(G297),G297&lt;&gt;0),I297/G297,IF(G297=0,0,""))</f>
        <v/>
      </c>
      <c r="I297" s="85">
        <f t="shared" ref="I297:I325" ca="1" si="128">SUM(N297:BK297)</f>
        <v>13269.87</v>
      </c>
      <c r="J297" s="86"/>
      <c r="K297" s="168">
        <f ca="1">INDEX(Eventos,ROW(Nível)-ROW(LForçamento),1)</f>
        <v>6</v>
      </c>
      <c r="L297" s="117" t="str">
        <f ca="1">IF(AND(NumEvento&lt;&gt;"",Nível="Serviço"),INDEX(Eventos,NumEvento,2),"")</f>
        <v/>
      </c>
      <c r="M297" s="87"/>
      <c r="N297" s="119">
        <f t="shared" ca="1" si="119"/>
        <v>13269.87</v>
      </c>
      <c r="O297" s="119">
        <f t="shared" ca="1" si="119"/>
        <v>0</v>
      </c>
      <c r="P297" s="119">
        <f t="shared" ca="1" si="119"/>
        <v>0</v>
      </c>
      <c r="Q297" s="119">
        <f t="shared" ca="1" si="119"/>
        <v>0</v>
      </c>
      <c r="R297" s="119">
        <f t="shared" ca="1" si="119"/>
        <v>0</v>
      </c>
      <c r="S297" s="119">
        <f t="shared" ca="1" si="119"/>
        <v>0</v>
      </c>
      <c r="T297" s="119">
        <f t="shared" ca="1" si="119"/>
        <v>0</v>
      </c>
      <c r="U297" s="119">
        <f t="shared" ca="1" si="119"/>
        <v>0</v>
      </c>
      <c r="V297" s="119">
        <f t="shared" ca="1" si="119"/>
        <v>0</v>
      </c>
      <c r="W297" s="119">
        <f t="shared" ca="1" si="119"/>
        <v>0</v>
      </c>
      <c r="X297" s="119">
        <f t="shared" ca="1" si="120"/>
        <v>0</v>
      </c>
      <c r="Y297" s="119">
        <f t="shared" ca="1" si="120"/>
        <v>0</v>
      </c>
      <c r="Z297" s="119">
        <f t="shared" ca="1" si="120"/>
        <v>0</v>
      </c>
      <c r="AA297" s="119">
        <f t="shared" ca="1" si="120"/>
        <v>0</v>
      </c>
      <c r="AB297" s="119">
        <f t="shared" ca="1" si="120"/>
        <v>0</v>
      </c>
      <c r="AC297" s="119">
        <f t="shared" ca="1" si="120"/>
        <v>0</v>
      </c>
      <c r="AD297" s="119">
        <f t="shared" ca="1" si="120"/>
        <v>0</v>
      </c>
      <c r="AE297" s="119">
        <f t="shared" ca="1" si="120"/>
        <v>0</v>
      </c>
      <c r="AF297" s="119">
        <f t="shared" ca="1" si="120"/>
        <v>0</v>
      </c>
      <c r="AG297" s="119">
        <f t="shared" ca="1" si="120"/>
        <v>0</v>
      </c>
      <c r="AH297" s="119">
        <f t="shared" ca="1" si="121"/>
        <v>0</v>
      </c>
      <c r="AI297" s="119">
        <f t="shared" ca="1" si="121"/>
        <v>0</v>
      </c>
      <c r="AJ297" s="119">
        <f t="shared" ca="1" si="121"/>
        <v>0</v>
      </c>
      <c r="AK297" s="119">
        <f t="shared" ca="1" si="121"/>
        <v>0</v>
      </c>
      <c r="AL297" s="119">
        <f t="shared" ca="1" si="121"/>
        <v>0</v>
      </c>
      <c r="AM297" s="119">
        <f t="shared" ca="1" si="121"/>
        <v>0</v>
      </c>
      <c r="AN297" s="119">
        <f t="shared" ca="1" si="121"/>
        <v>0</v>
      </c>
      <c r="AO297" s="119">
        <f t="shared" ca="1" si="121"/>
        <v>0</v>
      </c>
      <c r="AP297" s="119">
        <f t="shared" ca="1" si="121"/>
        <v>0</v>
      </c>
      <c r="AQ297" s="119">
        <f t="shared" ca="1" si="121"/>
        <v>0</v>
      </c>
      <c r="AR297" s="119">
        <f t="shared" ca="1" si="122"/>
        <v>0</v>
      </c>
      <c r="AS297" s="119">
        <f t="shared" ca="1" si="122"/>
        <v>0</v>
      </c>
      <c r="AT297" s="119">
        <f t="shared" ca="1" si="122"/>
        <v>0</v>
      </c>
      <c r="AU297" s="119">
        <f t="shared" ca="1" si="122"/>
        <v>0</v>
      </c>
      <c r="AV297" s="119">
        <f t="shared" ca="1" si="122"/>
        <v>0</v>
      </c>
      <c r="AW297" s="119">
        <f t="shared" ca="1" si="122"/>
        <v>0</v>
      </c>
      <c r="AX297" s="119">
        <f t="shared" ca="1" si="122"/>
        <v>0</v>
      </c>
      <c r="AY297" s="119">
        <f t="shared" ca="1" si="122"/>
        <v>0</v>
      </c>
      <c r="AZ297" s="119">
        <f t="shared" ca="1" si="122"/>
        <v>0</v>
      </c>
      <c r="BA297" s="119">
        <f t="shared" ca="1" si="122"/>
        <v>0</v>
      </c>
      <c r="BB297" s="119">
        <f t="shared" ca="1" si="123"/>
        <v>0</v>
      </c>
      <c r="BC297" s="119">
        <f t="shared" ca="1" si="123"/>
        <v>0</v>
      </c>
      <c r="BD297" s="119">
        <f t="shared" ca="1" si="123"/>
        <v>0</v>
      </c>
      <c r="BE297" s="119">
        <f t="shared" ca="1" si="123"/>
        <v>0</v>
      </c>
      <c r="BF297" s="119">
        <f t="shared" ca="1" si="123"/>
        <v>0</v>
      </c>
      <c r="BG297" s="119">
        <f t="shared" ca="1" si="123"/>
        <v>0</v>
      </c>
      <c r="BH297" s="119">
        <f t="shared" ca="1" si="123"/>
        <v>0</v>
      </c>
      <c r="BI297" s="119">
        <f t="shared" ca="1" si="123"/>
        <v>0</v>
      </c>
      <c r="BJ297" s="119">
        <f t="shared" ca="1" si="123"/>
        <v>0</v>
      </c>
      <c r="BK297" s="119">
        <f t="shared" ca="1" si="123"/>
        <v>0</v>
      </c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</row>
    <row r="298" spans="2:166" s="88" customFormat="1" ht="14.5" hidden="1" x14ac:dyDescent="0.35">
      <c r="B298" s="118">
        <f t="shared" ca="1" si="3"/>
        <v>281</v>
      </c>
      <c r="C298" s="83" t="s">
        <v>2</v>
      </c>
      <c r="D298" s="120" t="s">
        <v>2</v>
      </c>
      <c r="E298" s="121" t="str">
        <f ca="1">INDEX(Eventos,K298,2)</f>
        <v>Quad. - Esquadrias</v>
      </c>
      <c r="F298" s="122" t="s">
        <v>11</v>
      </c>
      <c r="G298" s="84" t="str">
        <f t="shared" si="124"/>
        <v/>
      </c>
      <c r="H298" s="85" t="str">
        <f t="shared" si="127"/>
        <v/>
      </c>
      <c r="I298" s="85">
        <f t="shared" ca="1" si="128"/>
        <v>42572.21</v>
      </c>
      <c r="J298" s="86"/>
      <c r="K298" s="168">
        <f ca="1">INDEX(Eventos,ROW(Nível)-ROW(LForçamento),1)</f>
        <v>7</v>
      </c>
      <c r="L298" s="117" t="str">
        <f ca="1">IF(AND(NumEvento&lt;&gt;"",Nível="Serviço"),INDEX(Eventos,NumEvento,2),"")</f>
        <v/>
      </c>
      <c r="M298" s="87"/>
      <c r="N298" s="119">
        <f t="shared" ca="1" si="119"/>
        <v>42572.21</v>
      </c>
      <c r="O298" s="119">
        <f t="shared" ca="1" si="119"/>
        <v>0</v>
      </c>
      <c r="P298" s="119">
        <f t="shared" ca="1" si="119"/>
        <v>0</v>
      </c>
      <c r="Q298" s="119">
        <f t="shared" ca="1" si="119"/>
        <v>0</v>
      </c>
      <c r="R298" s="119">
        <f t="shared" ca="1" si="119"/>
        <v>0</v>
      </c>
      <c r="S298" s="119">
        <f t="shared" ca="1" si="119"/>
        <v>0</v>
      </c>
      <c r="T298" s="119">
        <f t="shared" ca="1" si="119"/>
        <v>0</v>
      </c>
      <c r="U298" s="119">
        <f t="shared" ca="1" si="119"/>
        <v>0</v>
      </c>
      <c r="V298" s="119">
        <f t="shared" ca="1" si="119"/>
        <v>0</v>
      </c>
      <c r="W298" s="119">
        <f t="shared" ca="1" si="119"/>
        <v>0</v>
      </c>
      <c r="X298" s="119">
        <f t="shared" ca="1" si="120"/>
        <v>0</v>
      </c>
      <c r="Y298" s="119">
        <f t="shared" ca="1" si="120"/>
        <v>0</v>
      </c>
      <c r="Z298" s="119">
        <f t="shared" ca="1" si="120"/>
        <v>0</v>
      </c>
      <c r="AA298" s="119">
        <f t="shared" ca="1" si="120"/>
        <v>0</v>
      </c>
      <c r="AB298" s="119">
        <f t="shared" ca="1" si="120"/>
        <v>0</v>
      </c>
      <c r="AC298" s="119">
        <f t="shared" ca="1" si="120"/>
        <v>0</v>
      </c>
      <c r="AD298" s="119">
        <f t="shared" ca="1" si="120"/>
        <v>0</v>
      </c>
      <c r="AE298" s="119">
        <f t="shared" ca="1" si="120"/>
        <v>0</v>
      </c>
      <c r="AF298" s="119">
        <f t="shared" ca="1" si="120"/>
        <v>0</v>
      </c>
      <c r="AG298" s="119">
        <f t="shared" ca="1" si="120"/>
        <v>0</v>
      </c>
      <c r="AH298" s="119">
        <f t="shared" ca="1" si="121"/>
        <v>0</v>
      </c>
      <c r="AI298" s="119">
        <f t="shared" ca="1" si="121"/>
        <v>0</v>
      </c>
      <c r="AJ298" s="119">
        <f t="shared" ca="1" si="121"/>
        <v>0</v>
      </c>
      <c r="AK298" s="119">
        <f t="shared" ca="1" si="121"/>
        <v>0</v>
      </c>
      <c r="AL298" s="119">
        <f t="shared" ca="1" si="121"/>
        <v>0</v>
      </c>
      <c r="AM298" s="119">
        <f t="shared" ca="1" si="121"/>
        <v>0</v>
      </c>
      <c r="AN298" s="119">
        <f t="shared" ca="1" si="121"/>
        <v>0</v>
      </c>
      <c r="AO298" s="119">
        <f t="shared" ca="1" si="121"/>
        <v>0</v>
      </c>
      <c r="AP298" s="119">
        <f t="shared" ca="1" si="121"/>
        <v>0</v>
      </c>
      <c r="AQ298" s="119">
        <f t="shared" ca="1" si="121"/>
        <v>0</v>
      </c>
      <c r="AR298" s="119">
        <f t="shared" ca="1" si="122"/>
        <v>0</v>
      </c>
      <c r="AS298" s="119">
        <f t="shared" ca="1" si="122"/>
        <v>0</v>
      </c>
      <c r="AT298" s="119">
        <f t="shared" ca="1" si="122"/>
        <v>0</v>
      </c>
      <c r="AU298" s="119">
        <f t="shared" ca="1" si="122"/>
        <v>0</v>
      </c>
      <c r="AV298" s="119">
        <f t="shared" ca="1" si="122"/>
        <v>0</v>
      </c>
      <c r="AW298" s="119">
        <f t="shared" ca="1" si="122"/>
        <v>0</v>
      </c>
      <c r="AX298" s="119">
        <f t="shared" ca="1" si="122"/>
        <v>0</v>
      </c>
      <c r="AY298" s="119">
        <f t="shared" ca="1" si="122"/>
        <v>0</v>
      </c>
      <c r="AZ298" s="119">
        <f t="shared" ca="1" si="122"/>
        <v>0</v>
      </c>
      <c r="BA298" s="119">
        <f t="shared" ca="1" si="122"/>
        <v>0</v>
      </c>
      <c r="BB298" s="119">
        <f t="shared" ca="1" si="123"/>
        <v>0</v>
      </c>
      <c r="BC298" s="119">
        <f t="shared" ca="1" si="123"/>
        <v>0</v>
      </c>
      <c r="BD298" s="119">
        <f t="shared" ca="1" si="123"/>
        <v>0</v>
      </c>
      <c r="BE298" s="119">
        <f t="shared" ca="1" si="123"/>
        <v>0</v>
      </c>
      <c r="BF298" s="119">
        <f t="shared" ca="1" si="123"/>
        <v>0</v>
      </c>
      <c r="BG298" s="119">
        <f t="shared" ca="1" si="123"/>
        <v>0</v>
      </c>
      <c r="BH298" s="119">
        <f t="shared" ca="1" si="123"/>
        <v>0</v>
      </c>
      <c r="BI298" s="119">
        <f t="shared" ca="1" si="123"/>
        <v>0</v>
      </c>
      <c r="BJ298" s="119">
        <f t="shared" ca="1" si="123"/>
        <v>0</v>
      </c>
      <c r="BK298" s="119">
        <f t="shared" ca="1" si="123"/>
        <v>0</v>
      </c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</row>
    <row r="299" spans="2:166" s="88" customFormat="1" ht="14.5" hidden="1" x14ac:dyDescent="0.35">
      <c r="B299" s="118">
        <f t="shared" ca="1" si="3"/>
        <v>282</v>
      </c>
      <c r="C299" s="83" t="s">
        <v>2</v>
      </c>
      <c r="D299" s="120" t="s">
        <v>2</v>
      </c>
      <c r="E299" s="121" t="str">
        <f ca="1">INDEX(Eventos,K299,2)</f>
        <v>Quad. - Cobertura</v>
      </c>
      <c r="F299" s="122" t="s">
        <v>11</v>
      </c>
      <c r="G299" s="84" t="str">
        <f t="shared" si="124"/>
        <v/>
      </c>
      <c r="H299" s="85" t="str">
        <f t="shared" si="127"/>
        <v/>
      </c>
      <c r="I299" s="85">
        <f t="shared" ca="1" si="128"/>
        <v>213630.87999999998</v>
      </c>
      <c r="J299" s="86"/>
      <c r="K299" s="168">
        <f ca="1">INDEX(Eventos,ROW(Nível)-ROW(LForçamento),1)</f>
        <v>8</v>
      </c>
      <c r="L299" s="117" t="str">
        <f ca="1">IF(AND(NumEvento&lt;&gt;"",Nível="Serviço"),INDEX(Eventos,NumEvento,2),"")</f>
        <v/>
      </c>
      <c r="M299" s="87"/>
      <c r="N299" s="119">
        <f t="shared" ca="1" si="119"/>
        <v>213630.87999999998</v>
      </c>
      <c r="O299" s="119">
        <f t="shared" ca="1" si="119"/>
        <v>0</v>
      </c>
      <c r="P299" s="119">
        <f t="shared" ca="1" si="119"/>
        <v>0</v>
      </c>
      <c r="Q299" s="119">
        <f t="shared" ca="1" si="119"/>
        <v>0</v>
      </c>
      <c r="R299" s="119">
        <f t="shared" ca="1" si="119"/>
        <v>0</v>
      </c>
      <c r="S299" s="119">
        <f t="shared" ca="1" si="119"/>
        <v>0</v>
      </c>
      <c r="T299" s="119">
        <f t="shared" ca="1" si="119"/>
        <v>0</v>
      </c>
      <c r="U299" s="119">
        <f t="shared" ca="1" si="119"/>
        <v>0</v>
      </c>
      <c r="V299" s="119">
        <f t="shared" ca="1" si="119"/>
        <v>0</v>
      </c>
      <c r="W299" s="119">
        <f t="shared" ca="1" si="119"/>
        <v>0</v>
      </c>
      <c r="X299" s="119">
        <f t="shared" ca="1" si="120"/>
        <v>0</v>
      </c>
      <c r="Y299" s="119">
        <f t="shared" ca="1" si="120"/>
        <v>0</v>
      </c>
      <c r="Z299" s="119">
        <f t="shared" ca="1" si="120"/>
        <v>0</v>
      </c>
      <c r="AA299" s="119">
        <f t="shared" ca="1" si="120"/>
        <v>0</v>
      </c>
      <c r="AB299" s="119">
        <f t="shared" ca="1" si="120"/>
        <v>0</v>
      </c>
      <c r="AC299" s="119">
        <f t="shared" ca="1" si="120"/>
        <v>0</v>
      </c>
      <c r="AD299" s="119">
        <f t="shared" ca="1" si="120"/>
        <v>0</v>
      </c>
      <c r="AE299" s="119">
        <f t="shared" ca="1" si="120"/>
        <v>0</v>
      </c>
      <c r="AF299" s="119">
        <f t="shared" ca="1" si="120"/>
        <v>0</v>
      </c>
      <c r="AG299" s="119">
        <f t="shared" ca="1" si="120"/>
        <v>0</v>
      </c>
      <c r="AH299" s="119">
        <f t="shared" ca="1" si="121"/>
        <v>0</v>
      </c>
      <c r="AI299" s="119">
        <f t="shared" ca="1" si="121"/>
        <v>0</v>
      </c>
      <c r="AJ299" s="119">
        <f t="shared" ca="1" si="121"/>
        <v>0</v>
      </c>
      <c r="AK299" s="119">
        <f t="shared" ca="1" si="121"/>
        <v>0</v>
      </c>
      <c r="AL299" s="119">
        <f t="shared" ca="1" si="121"/>
        <v>0</v>
      </c>
      <c r="AM299" s="119">
        <f t="shared" ca="1" si="121"/>
        <v>0</v>
      </c>
      <c r="AN299" s="119">
        <f t="shared" ca="1" si="121"/>
        <v>0</v>
      </c>
      <c r="AO299" s="119">
        <f t="shared" ca="1" si="121"/>
        <v>0</v>
      </c>
      <c r="AP299" s="119">
        <f t="shared" ca="1" si="121"/>
        <v>0</v>
      </c>
      <c r="AQ299" s="119">
        <f t="shared" ca="1" si="121"/>
        <v>0</v>
      </c>
      <c r="AR299" s="119">
        <f t="shared" ca="1" si="122"/>
        <v>0</v>
      </c>
      <c r="AS299" s="119">
        <f t="shared" ca="1" si="122"/>
        <v>0</v>
      </c>
      <c r="AT299" s="119">
        <f t="shared" ca="1" si="122"/>
        <v>0</v>
      </c>
      <c r="AU299" s="119">
        <f t="shared" ca="1" si="122"/>
        <v>0</v>
      </c>
      <c r="AV299" s="119">
        <f t="shared" ca="1" si="122"/>
        <v>0</v>
      </c>
      <c r="AW299" s="119">
        <f t="shared" ca="1" si="122"/>
        <v>0</v>
      </c>
      <c r="AX299" s="119">
        <f t="shared" ca="1" si="122"/>
        <v>0</v>
      </c>
      <c r="AY299" s="119">
        <f t="shared" ca="1" si="122"/>
        <v>0</v>
      </c>
      <c r="AZ299" s="119">
        <f t="shared" ca="1" si="122"/>
        <v>0</v>
      </c>
      <c r="BA299" s="119">
        <f t="shared" ca="1" si="122"/>
        <v>0</v>
      </c>
      <c r="BB299" s="119">
        <f t="shared" ca="1" si="123"/>
        <v>0</v>
      </c>
      <c r="BC299" s="119">
        <f t="shared" ca="1" si="123"/>
        <v>0</v>
      </c>
      <c r="BD299" s="119">
        <f t="shared" ca="1" si="123"/>
        <v>0</v>
      </c>
      <c r="BE299" s="119">
        <f t="shared" ca="1" si="123"/>
        <v>0</v>
      </c>
      <c r="BF299" s="119">
        <f t="shared" ca="1" si="123"/>
        <v>0</v>
      </c>
      <c r="BG299" s="119">
        <f t="shared" ca="1" si="123"/>
        <v>0</v>
      </c>
      <c r="BH299" s="119">
        <f t="shared" ca="1" si="123"/>
        <v>0</v>
      </c>
      <c r="BI299" s="119">
        <f t="shared" ca="1" si="123"/>
        <v>0</v>
      </c>
      <c r="BJ299" s="119">
        <f t="shared" ca="1" si="123"/>
        <v>0</v>
      </c>
      <c r="BK299" s="119">
        <f t="shared" ca="1" si="123"/>
        <v>0</v>
      </c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</row>
    <row r="300" spans="2:166" s="88" customFormat="1" ht="14.5" hidden="1" x14ac:dyDescent="0.35">
      <c r="B300" s="118">
        <f t="shared" ca="1" si="3"/>
        <v>283</v>
      </c>
      <c r="C300" s="83" t="s">
        <v>2</v>
      </c>
      <c r="D300" s="120" t="s">
        <v>2</v>
      </c>
      <c r="E300" s="121" t="str">
        <f ca="1">INDEX(Eventos,K300,2)</f>
        <v>Quad. - Impermeabilização</v>
      </c>
      <c r="F300" s="122" t="s">
        <v>11</v>
      </c>
      <c r="G300" s="84" t="str">
        <f t="shared" si="124"/>
        <v/>
      </c>
      <c r="H300" s="85" t="str">
        <f t="shared" si="127"/>
        <v/>
      </c>
      <c r="I300" s="85">
        <f t="shared" ca="1" si="128"/>
        <v>2057.9499999999998</v>
      </c>
      <c r="J300" s="86"/>
      <c r="K300" s="168">
        <f ca="1">INDEX(Eventos,ROW(Nível)-ROW(LForçamento),1)</f>
        <v>9</v>
      </c>
      <c r="L300" s="117" t="str">
        <f ca="1">IF(AND(NumEvento&lt;&gt;"",Nível="Serviço"),INDEX(Eventos,NumEvento,2),"")</f>
        <v/>
      </c>
      <c r="M300" s="87"/>
      <c r="N300" s="119">
        <f t="shared" ca="1" si="119"/>
        <v>2057.9499999999998</v>
      </c>
      <c r="O300" s="119">
        <f t="shared" ca="1" si="119"/>
        <v>0</v>
      </c>
      <c r="P300" s="119">
        <f t="shared" ca="1" si="119"/>
        <v>0</v>
      </c>
      <c r="Q300" s="119">
        <f t="shared" ca="1" si="119"/>
        <v>0</v>
      </c>
      <c r="R300" s="119">
        <f t="shared" ca="1" si="119"/>
        <v>0</v>
      </c>
      <c r="S300" s="119">
        <f t="shared" ca="1" si="119"/>
        <v>0</v>
      </c>
      <c r="T300" s="119">
        <f t="shared" ca="1" si="119"/>
        <v>0</v>
      </c>
      <c r="U300" s="119">
        <f t="shared" ca="1" si="119"/>
        <v>0</v>
      </c>
      <c r="V300" s="119">
        <f t="shared" ca="1" si="119"/>
        <v>0</v>
      </c>
      <c r="W300" s="119">
        <f t="shared" ca="1" si="119"/>
        <v>0</v>
      </c>
      <c r="X300" s="119">
        <f t="shared" ca="1" si="120"/>
        <v>0</v>
      </c>
      <c r="Y300" s="119">
        <f t="shared" ca="1" si="120"/>
        <v>0</v>
      </c>
      <c r="Z300" s="119">
        <f t="shared" ca="1" si="120"/>
        <v>0</v>
      </c>
      <c r="AA300" s="119">
        <f t="shared" ca="1" si="120"/>
        <v>0</v>
      </c>
      <c r="AB300" s="119">
        <f t="shared" ca="1" si="120"/>
        <v>0</v>
      </c>
      <c r="AC300" s="119">
        <f t="shared" ca="1" si="120"/>
        <v>0</v>
      </c>
      <c r="AD300" s="119">
        <f t="shared" ca="1" si="120"/>
        <v>0</v>
      </c>
      <c r="AE300" s="119">
        <f t="shared" ca="1" si="120"/>
        <v>0</v>
      </c>
      <c r="AF300" s="119">
        <f t="shared" ca="1" si="120"/>
        <v>0</v>
      </c>
      <c r="AG300" s="119">
        <f t="shared" ca="1" si="120"/>
        <v>0</v>
      </c>
      <c r="AH300" s="119">
        <f t="shared" ca="1" si="121"/>
        <v>0</v>
      </c>
      <c r="AI300" s="119">
        <f t="shared" ca="1" si="121"/>
        <v>0</v>
      </c>
      <c r="AJ300" s="119">
        <f t="shared" ca="1" si="121"/>
        <v>0</v>
      </c>
      <c r="AK300" s="119">
        <f t="shared" ca="1" si="121"/>
        <v>0</v>
      </c>
      <c r="AL300" s="119">
        <f t="shared" ca="1" si="121"/>
        <v>0</v>
      </c>
      <c r="AM300" s="119">
        <f t="shared" ca="1" si="121"/>
        <v>0</v>
      </c>
      <c r="AN300" s="119">
        <f t="shared" ca="1" si="121"/>
        <v>0</v>
      </c>
      <c r="AO300" s="119">
        <f t="shared" ca="1" si="121"/>
        <v>0</v>
      </c>
      <c r="AP300" s="119">
        <f t="shared" ca="1" si="121"/>
        <v>0</v>
      </c>
      <c r="AQ300" s="119">
        <f t="shared" ca="1" si="121"/>
        <v>0</v>
      </c>
      <c r="AR300" s="119">
        <f t="shared" ca="1" si="122"/>
        <v>0</v>
      </c>
      <c r="AS300" s="119">
        <f t="shared" ca="1" si="122"/>
        <v>0</v>
      </c>
      <c r="AT300" s="119">
        <f t="shared" ca="1" si="122"/>
        <v>0</v>
      </c>
      <c r="AU300" s="119">
        <f t="shared" ca="1" si="122"/>
        <v>0</v>
      </c>
      <c r="AV300" s="119">
        <f t="shared" ca="1" si="122"/>
        <v>0</v>
      </c>
      <c r="AW300" s="119">
        <f t="shared" ca="1" si="122"/>
        <v>0</v>
      </c>
      <c r="AX300" s="119">
        <f t="shared" ca="1" si="122"/>
        <v>0</v>
      </c>
      <c r="AY300" s="119">
        <f t="shared" ca="1" si="122"/>
        <v>0</v>
      </c>
      <c r="AZ300" s="119">
        <f t="shared" ca="1" si="122"/>
        <v>0</v>
      </c>
      <c r="BA300" s="119">
        <f t="shared" ca="1" si="122"/>
        <v>0</v>
      </c>
      <c r="BB300" s="119">
        <f t="shared" ca="1" si="123"/>
        <v>0</v>
      </c>
      <c r="BC300" s="119">
        <f t="shared" ca="1" si="123"/>
        <v>0</v>
      </c>
      <c r="BD300" s="119">
        <f t="shared" ca="1" si="123"/>
        <v>0</v>
      </c>
      <c r="BE300" s="119">
        <f t="shared" ca="1" si="123"/>
        <v>0</v>
      </c>
      <c r="BF300" s="119">
        <f t="shared" ca="1" si="123"/>
        <v>0</v>
      </c>
      <c r="BG300" s="119">
        <f t="shared" ca="1" si="123"/>
        <v>0</v>
      </c>
      <c r="BH300" s="119">
        <f t="shared" ca="1" si="123"/>
        <v>0</v>
      </c>
      <c r="BI300" s="119">
        <f t="shared" ca="1" si="123"/>
        <v>0</v>
      </c>
      <c r="BJ300" s="119">
        <f t="shared" ca="1" si="123"/>
        <v>0</v>
      </c>
      <c r="BK300" s="119">
        <f t="shared" ca="1" si="123"/>
        <v>0</v>
      </c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</row>
    <row r="301" spans="2:166" s="88" customFormat="1" ht="14.5" hidden="1" x14ac:dyDescent="0.35">
      <c r="B301" s="118">
        <f t="shared" ca="1" si="3"/>
        <v>284</v>
      </c>
      <c r="C301" s="83" t="s">
        <v>2</v>
      </c>
      <c r="D301" s="120" t="s">
        <v>2</v>
      </c>
      <c r="E301" s="121" t="str">
        <f ca="1">INDEX(Eventos,K301,2)</f>
        <v>Quad. - Revestimento De Paredes</v>
      </c>
      <c r="F301" s="122" t="s">
        <v>11</v>
      </c>
      <c r="G301" s="84" t="str">
        <f t="shared" si="124"/>
        <v/>
      </c>
      <c r="H301" s="85" t="str">
        <f t="shared" si="127"/>
        <v/>
      </c>
      <c r="I301" s="85">
        <f t="shared" ca="1" si="128"/>
        <v>44262.570000000007</v>
      </c>
      <c r="J301" s="86"/>
      <c r="K301" s="168">
        <f ca="1">INDEX(Eventos,ROW(Nível)-ROW(LForçamento),1)</f>
        <v>10</v>
      </c>
      <c r="L301" s="117" t="str">
        <f ca="1">IF(AND(NumEvento&lt;&gt;"",Nível="Serviço"),INDEX(Eventos,NumEvento,2),"")</f>
        <v/>
      </c>
      <c r="M301" s="87"/>
      <c r="N301" s="119">
        <f t="shared" ca="1" si="119"/>
        <v>44262.570000000007</v>
      </c>
      <c r="O301" s="119">
        <f t="shared" ca="1" si="119"/>
        <v>0</v>
      </c>
      <c r="P301" s="119">
        <f t="shared" ca="1" si="119"/>
        <v>0</v>
      </c>
      <c r="Q301" s="119">
        <f t="shared" ca="1" si="119"/>
        <v>0</v>
      </c>
      <c r="R301" s="119">
        <f t="shared" ca="1" si="119"/>
        <v>0</v>
      </c>
      <c r="S301" s="119">
        <f t="shared" ca="1" si="119"/>
        <v>0</v>
      </c>
      <c r="T301" s="119">
        <f t="shared" ca="1" si="119"/>
        <v>0</v>
      </c>
      <c r="U301" s="119">
        <f t="shared" ca="1" si="119"/>
        <v>0</v>
      </c>
      <c r="V301" s="119">
        <f t="shared" ca="1" si="119"/>
        <v>0</v>
      </c>
      <c r="W301" s="119">
        <f t="shared" ca="1" si="119"/>
        <v>0</v>
      </c>
      <c r="X301" s="119">
        <f t="shared" ca="1" si="120"/>
        <v>0</v>
      </c>
      <c r="Y301" s="119">
        <f t="shared" ca="1" si="120"/>
        <v>0</v>
      </c>
      <c r="Z301" s="119">
        <f t="shared" ca="1" si="120"/>
        <v>0</v>
      </c>
      <c r="AA301" s="119">
        <f t="shared" ca="1" si="120"/>
        <v>0</v>
      </c>
      <c r="AB301" s="119">
        <f t="shared" ca="1" si="120"/>
        <v>0</v>
      </c>
      <c r="AC301" s="119">
        <f t="shared" ca="1" si="120"/>
        <v>0</v>
      </c>
      <c r="AD301" s="119">
        <f t="shared" ca="1" si="120"/>
        <v>0</v>
      </c>
      <c r="AE301" s="119">
        <f t="shared" ca="1" si="120"/>
        <v>0</v>
      </c>
      <c r="AF301" s="119">
        <f t="shared" ca="1" si="120"/>
        <v>0</v>
      </c>
      <c r="AG301" s="119">
        <f t="shared" ca="1" si="120"/>
        <v>0</v>
      </c>
      <c r="AH301" s="119">
        <f t="shared" ca="1" si="121"/>
        <v>0</v>
      </c>
      <c r="AI301" s="119">
        <f t="shared" ca="1" si="121"/>
        <v>0</v>
      </c>
      <c r="AJ301" s="119">
        <f t="shared" ca="1" si="121"/>
        <v>0</v>
      </c>
      <c r="AK301" s="119">
        <f t="shared" ca="1" si="121"/>
        <v>0</v>
      </c>
      <c r="AL301" s="119">
        <f t="shared" ca="1" si="121"/>
        <v>0</v>
      </c>
      <c r="AM301" s="119">
        <f t="shared" ca="1" si="121"/>
        <v>0</v>
      </c>
      <c r="AN301" s="119">
        <f t="shared" ca="1" si="121"/>
        <v>0</v>
      </c>
      <c r="AO301" s="119">
        <f t="shared" ca="1" si="121"/>
        <v>0</v>
      </c>
      <c r="AP301" s="119">
        <f t="shared" ca="1" si="121"/>
        <v>0</v>
      </c>
      <c r="AQ301" s="119">
        <f t="shared" ca="1" si="121"/>
        <v>0</v>
      </c>
      <c r="AR301" s="119">
        <f t="shared" ca="1" si="122"/>
        <v>0</v>
      </c>
      <c r="AS301" s="119">
        <f t="shared" ca="1" si="122"/>
        <v>0</v>
      </c>
      <c r="AT301" s="119">
        <f t="shared" ca="1" si="122"/>
        <v>0</v>
      </c>
      <c r="AU301" s="119">
        <f t="shared" ca="1" si="122"/>
        <v>0</v>
      </c>
      <c r="AV301" s="119">
        <f t="shared" ca="1" si="122"/>
        <v>0</v>
      </c>
      <c r="AW301" s="119">
        <f t="shared" ca="1" si="122"/>
        <v>0</v>
      </c>
      <c r="AX301" s="119">
        <f t="shared" ca="1" si="122"/>
        <v>0</v>
      </c>
      <c r="AY301" s="119">
        <f t="shared" ca="1" si="122"/>
        <v>0</v>
      </c>
      <c r="AZ301" s="119">
        <f t="shared" ca="1" si="122"/>
        <v>0</v>
      </c>
      <c r="BA301" s="119">
        <f t="shared" ca="1" si="122"/>
        <v>0</v>
      </c>
      <c r="BB301" s="119">
        <f t="shared" ca="1" si="123"/>
        <v>0</v>
      </c>
      <c r="BC301" s="119">
        <f t="shared" ca="1" si="123"/>
        <v>0</v>
      </c>
      <c r="BD301" s="119">
        <f t="shared" ca="1" si="123"/>
        <v>0</v>
      </c>
      <c r="BE301" s="119">
        <f t="shared" ca="1" si="123"/>
        <v>0</v>
      </c>
      <c r="BF301" s="119">
        <f t="shared" ca="1" si="123"/>
        <v>0</v>
      </c>
      <c r="BG301" s="119">
        <f t="shared" ca="1" si="123"/>
        <v>0</v>
      </c>
      <c r="BH301" s="119">
        <f t="shared" ca="1" si="123"/>
        <v>0</v>
      </c>
      <c r="BI301" s="119">
        <f t="shared" ca="1" si="123"/>
        <v>0</v>
      </c>
      <c r="BJ301" s="119">
        <f t="shared" ca="1" si="123"/>
        <v>0</v>
      </c>
      <c r="BK301" s="119">
        <f t="shared" ca="1" si="123"/>
        <v>0</v>
      </c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</row>
    <row r="302" spans="2:166" s="88" customFormat="1" ht="14.5" hidden="1" x14ac:dyDescent="0.35">
      <c r="B302" s="118">
        <f t="shared" ca="1" si="3"/>
        <v>285</v>
      </c>
      <c r="C302" s="83" t="s">
        <v>2</v>
      </c>
      <c r="D302" s="120" t="s">
        <v>2</v>
      </c>
      <c r="E302" s="121" t="str">
        <f ca="1">INDEX(Eventos,K302,2)</f>
        <v>Quad. - Pavimentação</v>
      </c>
      <c r="F302" s="122" t="s">
        <v>11</v>
      </c>
      <c r="G302" s="84" t="str">
        <f t="shared" si="124"/>
        <v/>
      </c>
      <c r="H302" s="85" t="str">
        <f t="shared" si="127"/>
        <v/>
      </c>
      <c r="I302" s="85">
        <f t="shared" ca="1" si="128"/>
        <v>80477.38</v>
      </c>
      <c r="J302" s="86"/>
      <c r="K302" s="168">
        <f ca="1">INDEX(Eventos,ROW(Nível)-ROW(LForçamento),1)</f>
        <v>11</v>
      </c>
      <c r="L302" s="117" t="str">
        <f ca="1">IF(AND(NumEvento&lt;&gt;"",Nível="Serviço"),INDEX(Eventos,NumEvento,2),"")</f>
        <v/>
      </c>
      <c r="M302" s="87"/>
      <c r="N302" s="119">
        <f t="shared" ca="1" si="119"/>
        <v>80477.38</v>
      </c>
      <c r="O302" s="119">
        <f t="shared" ca="1" si="119"/>
        <v>0</v>
      </c>
      <c r="P302" s="119">
        <f t="shared" ca="1" si="119"/>
        <v>0</v>
      </c>
      <c r="Q302" s="119">
        <f t="shared" ca="1" si="119"/>
        <v>0</v>
      </c>
      <c r="R302" s="119">
        <f t="shared" ca="1" si="119"/>
        <v>0</v>
      </c>
      <c r="S302" s="119">
        <f t="shared" ca="1" si="119"/>
        <v>0</v>
      </c>
      <c r="T302" s="119">
        <f t="shared" ca="1" si="119"/>
        <v>0</v>
      </c>
      <c r="U302" s="119">
        <f t="shared" ca="1" si="119"/>
        <v>0</v>
      </c>
      <c r="V302" s="119">
        <f t="shared" ca="1" si="119"/>
        <v>0</v>
      </c>
      <c r="W302" s="119">
        <f t="shared" ca="1" si="119"/>
        <v>0</v>
      </c>
      <c r="X302" s="119">
        <f t="shared" ca="1" si="120"/>
        <v>0</v>
      </c>
      <c r="Y302" s="119">
        <f t="shared" ca="1" si="120"/>
        <v>0</v>
      </c>
      <c r="Z302" s="119">
        <f t="shared" ca="1" si="120"/>
        <v>0</v>
      </c>
      <c r="AA302" s="119">
        <f t="shared" ca="1" si="120"/>
        <v>0</v>
      </c>
      <c r="AB302" s="119">
        <f t="shared" ca="1" si="120"/>
        <v>0</v>
      </c>
      <c r="AC302" s="119">
        <f t="shared" ca="1" si="120"/>
        <v>0</v>
      </c>
      <c r="AD302" s="119">
        <f t="shared" ca="1" si="120"/>
        <v>0</v>
      </c>
      <c r="AE302" s="119">
        <f t="shared" ca="1" si="120"/>
        <v>0</v>
      </c>
      <c r="AF302" s="119">
        <f t="shared" ca="1" si="120"/>
        <v>0</v>
      </c>
      <c r="AG302" s="119">
        <f t="shared" ca="1" si="120"/>
        <v>0</v>
      </c>
      <c r="AH302" s="119">
        <f t="shared" ca="1" si="121"/>
        <v>0</v>
      </c>
      <c r="AI302" s="119">
        <f t="shared" ca="1" si="121"/>
        <v>0</v>
      </c>
      <c r="AJ302" s="119">
        <f t="shared" ca="1" si="121"/>
        <v>0</v>
      </c>
      <c r="AK302" s="119">
        <f t="shared" ca="1" si="121"/>
        <v>0</v>
      </c>
      <c r="AL302" s="119">
        <f t="shared" ca="1" si="121"/>
        <v>0</v>
      </c>
      <c r="AM302" s="119">
        <f t="shared" ca="1" si="121"/>
        <v>0</v>
      </c>
      <c r="AN302" s="119">
        <f t="shared" ca="1" si="121"/>
        <v>0</v>
      </c>
      <c r="AO302" s="119">
        <f t="shared" ca="1" si="121"/>
        <v>0</v>
      </c>
      <c r="AP302" s="119">
        <f t="shared" ca="1" si="121"/>
        <v>0</v>
      </c>
      <c r="AQ302" s="119">
        <f t="shared" ca="1" si="121"/>
        <v>0</v>
      </c>
      <c r="AR302" s="119">
        <f t="shared" ca="1" si="122"/>
        <v>0</v>
      </c>
      <c r="AS302" s="119">
        <f t="shared" ca="1" si="122"/>
        <v>0</v>
      </c>
      <c r="AT302" s="119">
        <f t="shared" ca="1" si="122"/>
        <v>0</v>
      </c>
      <c r="AU302" s="119">
        <f t="shared" ca="1" si="122"/>
        <v>0</v>
      </c>
      <c r="AV302" s="119">
        <f t="shared" ca="1" si="122"/>
        <v>0</v>
      </c>
      <c r="AW302" s="119">
        <f t="shared" ca="1" si="122"/>
        <v>0</v>
      </c>
      <c r="AX302" s="119">
        <f t="shared" ca="1" si="122"/>
        <v>0</v>
      </c>
      <c r="AY302" s="119">
        <f t="shared" ca="1" si="122"/>
        <v>0</v>
      </c>
      <c r="AZ302" s="119">
        <f t="shared" ca="1" si="122"/>
        <v>0</v>
      </c>
      <c r="BA302" s="119">
        <f t="shared" ca="1" si="122"/>
        <v>0</v>
      </c>
      <c r="BB302" s="119">
        <f t="shared" ca="1" si="123"/>
        <v>0</v>
      </c>
      <c r="BC302" s="119">
        <f t="shared" ca="1" si="123"/>
        <v>0</v>
      </c>
      <c r="BD302" s="119">
        <f t="shared" ca="1" si="123"/>
        <v>0</v>
      </c>
      <c r="BE302" s="119">
        <f t="shared" ca="1" si="123"/>
        <v>0</v>
      </c>
      <c r="BF302" s="119">
        <f t="shared" ca="1" si="123"/>
        <v>0</v>
      </c>
      <c r="BG302" s="119">
        <f t="shared" ca="1" si="123"/>
        <v>0</v>
      </c>
      <c r="BH302" s="119">
        <f t="shared" ca="1" si="123"/>
        <v>0</v>
      </c>
      <c r="BI302" s="119">
        <f t="shared" ca="1" si="123"/>
        <v>0</v>
      </c>
      <c r="BJ302" s="119">
        <f t="shared" ca="1" si="123"/>
        <v>0</v>
      </c>
      <c r="BK302" s="119">
        <f t="shared" ca="1" si="123"/>
        <v>0</v>
      </c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</row>
    <row r="303" spans="2:166" s="88" customFormat="1" ht="14.5" hidden="1" x14ac:dyDescent="0.35">
      <c r="B303" s="118">
        <f t="shared" ca="1" si="3"/>
        <v>286</v>
      </c>
      <c r="C303" s="83" t="s">
        <v>2</v>
      </c>
      <c r="D303" s="120" t="s">
        <v>2</v>
      </c>
      <c r="E303" s="121" t="str">
        <f ca="1">INDEX(Eventos,K303,2)</f>
        <v>Quad. - Pintura</v>
      </c>
      <c r="F303" s="122" t="s">
        <v>11</v>
      </c>
      <c r="G303" s="84" t="str">
        <f t="shared" si="124"/>
        <v/>
      </c>
      <c r="H303" s="85" t="str">
        <f t="shared" si="127"/>
        <v/>
      </c>
      <c r="I303" s="85">
        <f t="shared" ca="1" si="128"/>
        <v>51438.819999999992</v>
      </c>
      <c r="J303" s="86"/>
      <c r="K303" s="168">
        <f ca="1">INDEX(Eventos,ROW(Nível)-ROW(LForçamento),1)</f>
        <v>12</v>
      </c>
      <c r="L303" s="117" t="str">
        <f ca="1">IF(AND(NumEvento&lt;&gt;"",Nível="Serviço"),INDEX(Eventos,NumEvento,2),"")</f>
        <v/>
      </c>
      <c r="M303" s="87"/>
      <c r="N303" s="119">
        <f t="shared" ca="1" si="119"/>
        <v>51438.819999999992</v>
      </c>
      <c r="O303" s="119">
        <f t="shared" ca="1" si="119"/>
        <v>0</v>
      </c>
      <c r="P303" s="119">
        <f t="shared" ca="1" si="119"/>
        <v>0</v>
      </c>
      <c r="Q303" s="119">
        <f t="shared" ca="1" si="119"/>
        <v>0</v>
      </c>
      <c r="R303" s="119">
        <f t="shared" ca="1" si="119"/>
        <v>0</v>
      </c>
      <c r="S303" s="119">
        <f t="shared" ca="1" si="119"/>
        <v>0</v>
      </c>
      <c r="T303" s="119">
        <f t="shared" ca="1" si="119"/>
        <v>0</v>
      </c>
      <c r="U303" s="119">
        <f t="shared" ca="1" si="119"/>
        <v>0</v>
      </c>
      <c r="V303" s="119">
        <f t="shared" ca="1" si="119"/>
        <v>0</v>
      </c>
      <c r="W303" s="119">
        <f t="shared" ca="1" si="119"/>
        <v>0</v>
      </c>
      <c r="X303" s="119">
        <f t="shared" ca="1" si="120"/>
        <v>0</v>
      </c>
      <c r="Y303" s="119">
        <f t="shared" ca="1" si="120"/>
        <v>0</v>
      </c>
      <c r="Z303" s="119">
        <f t="shared" ca="1" si="120"/>
        <v>0</v>
      </c>
      <c r="AA303" s="119">
        <f t="shared" ca="1" si="120"/>
        <v>0</v>
      </c>
      <c r="AB303" s="119">
        <f t="shared" ca="1" si="120"/>
        <v>0</v>
      </c>
      <c r="AC303" s="119">
        <f t="shared" ca="1" si="120"/>
        <v>0</v>
      </c>
      <c r="AD303" s="119">
        <f t="shared" ca="1" si="120"/>
        <v>0</v>
      </c>
      <c r="AE303" s="119">
        <f t="shared" ca="1" si="120"/>
        <v>0</v>
      </c>
      <c r="AF303" s="119">
        <f t="shared" ca="1" si="120"/>
        <v>0</v>
      </c>
      <c r="AG303" s="119">
        <f t="shared" ca="1" si="120"/>
        <v>0</v>
      </c>
      <c r="AH303" s="119">
        <f t="shared" ca="1" si="121"/>
        <v>0</v>
      </c>
      <c r="AI303" s="119">
        <f t="shared" ca="1" si="121"/>
        <v>0</v>
      </c>
      <c r="AJ303" s="119">
        <f t="shared" ca="1" si="121"/>
        <v>0</v>
      </c>
      <c r="AK303" s="119">
        <f t="shared" ca="1" si="121"/>
        <v>0</v>
      </c>
      <c r="AL303" s="119">
        <f t="shared" ca="1" si="121"/>
        <v>0</v>
      </c>
      <c r="AM303" s="119">
        <f t="shared" ca="1" si="121"/>
        <v>0</v>
      </c>
      <c r="AN303" s="119">
        <f t="shared" ca="1" si="121"/>
        <v>0</v>
      </c>
      <c r="AO303" s="119">
        <f t="shared" ca="1" si="121"/>
        <v>0</v>
      </c>
      <c r="AP303" s="119">
        <f t="shared" ca="1" si="121"/>
        <v>0</v>
      </c>
      <c r="AQ303" s="119">
        <f t="shared" ca="1" si="121"/>
        <v>0</v>
      </c>
      <c r="AR303" s="119">
        <f t="shared" ca="1" si="122"/>
        <v>0</v>
      </c>
      <c r="AS303" s="119">
        <f t="shared" ca="1" si="122"/>
        <v>0</v>
      </c>
      <c r="AT303" s="119">
        <f t="shared" ca="1" si="122"/>
        <v>0</v>
      </c>
      <c r="AU303" s="119">
        <f t="shared" ca="1" si="122"/>
        <v>0</v>
      </c>
      <c r="AV303" s="119">
        <f t="shared" ca="1" si="122"/>
        <v>0</v>
      </c>
      <c r="AW303" s="119">
        <f t="shared" ca="1" si="122"/>
        <v>0</v>
      </c>
      <c r="AX303" s="119">
        <f t="shared" ca="1" si="122"/>
        <v>0</v>
      </c>
      <c r="AY303" s="119">
        <f t="shared" ca="1" si="122"/>
        <v>0</v>
      </c>
      <c r="AZ303" s="119">
        <f t="shared" ca="1" si="122"/>
        <v>0</v>
      </c>
      <c r="BA303" s="119">
        <f t="shared" ca="1" si="122"/>
        <v>0</v>
      </c>
      <c r="BB303" s="119">
        <f t="shared" ca="1" si="123"/>
        <v>0</v>
      </c>
      <c r="BC303" s="119">
        <f t="shared" ca="1" si="123"/>
        <v>0</v>
      </c>
      <c r="BD303" s="119">
        <f t="shared" ca="1" si="123"/>
        <v>0</v>
      </c>
      <c r="BE303" s="119">
        <f t="shared" ca="1" si="123"/>
        <v>0</v>
      </c>
      <c r="BF303" s="119">
        <f t="shared" ca="1" si="123"/>
        <v>0</v>
      </c>
      <c r="BG303" s="119">
        <f t="shared" ca="1" si="123"/>
        <v>0</v>
      </c>
      <c r="BH303" s="119">
        <f t="shared" ca="1" si="123"/>
        <v>0</v>
      </c>
      <c r="BI303" s="119">
        <f t="shared" ca="1" si="123"/>
        <v>0</v>
      </c>
      <c r="BJ303" s="119">
        <f t="shared" ca="1" si="123"/>
        <v>0</v>
      </c>
      <c r="BK303" s="119">
        <f t="shared" ca="1" si="123"/>
        <v>0</v>
      </c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</row>
    <row r="304" spans="2:166" s="88" customFormat="1" ht="14.5" hidden="1" x14ac:dyDescent="0.35">
      <c r="B304" s="118">
        <f t="shared" ca="1" si="3"/>
        <v>287</v>
      </c>
      <c r="C304" s="83" t="s">
        <v>2</v>
      </c>
      <c r="D304" s="120" t="s">
        <v>2</v>
      </c>
      <c r="E304" s="121" t="str">
        <f ca="1">INDEX(Eventos,K304,2)</f>
        <v>Quad. - Instalação Elétrica (Referente À Toda Quadra)</v>
      </c>
      <c r="F304" s="122" t="s">
        <v>11</v>
      </c>
      <c r="G304" s="84" t="str">
        <f t="shared" si="124"/>
        <v/>
      </c>
      <c r="H304" s="85" t="str">
        <f t="shared" si="127"/>
        <v/>
      </c>
      <c r="I304" s="85">
        <f t="shared" ca="1" si="128"/>
        <v>14782.76</v>
      </c>
      <c r="J304" s="86"/>
      <c r="K304" s="168">
        <f ca="1">INDEX(Eventos,ROW(Nível)-ROW(LForçamento),1)</f>
        <v>13</v>
      </c>
      <c r="L304" s="117" t="str">
        <f ca="1">IF(AND(NumEvento&lt;&gt;"",Nível="Serviço"),INDEX(Eventos,NumEvento,2),"")</f>
        <v/>
      </c>
      <c r="M304" s="87"/>
      <c r="N304" s="119">
        <f t="shared" ca="1" si="119"/>
        <v>14782.76</v>
      </c>
      <c r="O304" s="119">
        <f t="shared" ca="1" si="119"/>
        <v>0</v>
      </c>
      <c r="P304" s="119">
        <f t="shared" ca="1" si="119"/>
        <v>0</v>
      </c>
      <c r="Q304" s="119">
        <f t="shared" ca="1" si="119"/>
        <v>0</v>
      </c>
      <c r="R304" s="119">
        <f t="shared" ca="1" si="119"/>
        <v>0</v>
      </c>
      <c r="S304" s="119">
        <f t="shared" ca="1" si="119"/>
        <v>0</v>
      </c>
      <c r="T304" s="119">
        <f t="shared" ca="1" si="119"/>
        <v>0</v>
      </c>
      <c r="U304" s="119">
        <f t="shared" ca="1" si="119"/>
        <v>0</v>
      </c>
      <c r="V304" s="119">
        <f t="shared" ca="1" si="119"/>
        <v>0</v>
      </c>
      <c r="W304" s="119">
        <f t="shared" ca="1" si="119"/>
        <v>0</v>
      </c>
      <c r="X304" s="119">
        <f t="shared" ca="1" si="120"/>
        <v>0</v>
      </c>
      <c r="Y304" s="119">
        <f t="shared" ca="1" si="120"/>
        <v>0</v>
      </c>
      <c r="Z304" s="119">
        <f t="shared" ca="1" si="120"/>
        <v>0</v>
      </c>
      <c r="AA304" s="119">
        <f t="shared" ca="1" si="120"/>
        <v>0</v>
      </c>
      <c r="AB304" s="119">
        <f t="shared" ca="1" si="120"/>
        <v>0</v>
      </c>
      <c r="AC304" s="119">
        <f t="shared" ca="1" si="120"/>
        <v>0</v>
      </c>
      <c r="AD304" s="119">
        <f t="shared" ca="1" si="120"/>
        <v>0</v>
      </c>
      <c r="AE304" s="119">
        <f t="shared" ca="1" si="120"/>
        <v>0</v>
      </c>
      <c r="AF304" s="119">
        <f t="shared" ca="1" si="120"/>
        <v>0</v>
      </c>
      <c r="AG304" s="119">
        <f t="shared" ca="1" si="120"/>
        <v>0</v>
      </c>
      <c r="AH304" s="119">
        <f t="shared" ca="1" si="121"/>
        <v>0</v>
      </c>
      <c r="AI304" s="119">
        <f t="shared" ca="1" si="121"/>
        <v>0</v>
      </c>
      <c r="AJ304" s="119">
        <f t="shared" ca="1" si="121"/>
        <v>0</v>
      </c>
      <c r="AK304" s="119">
        <f t="shared" ca="1" si="121"/>
        <v>0</v>
      </c>
      <c r="AL304" s="119">
        <f t="shared" ca="1" si="121"/>
        <v>0</v>
      </c>
      <c r="AM304" s="119">
        <f t="shared" ca="1" si="121"/>
        <v>0</v>
      </c>
      <c r="AN304" s="119">
        <f t="shared" ca="1" si="121"/>
        <v>0</v>
      </c>
      <c r="AO304" s="119">
        <f t="shared" ca="1" si="121"/>
        <v>0</v>
      </c>
      <c r="AP304" s="119">
        <f t="shared" ca="1" si="121"/>
        <v>0</v>
      </c>
      <c r="AQ304" s="119">
        <f t="shared" ca="1" si="121"/>
        <v>0</v>
      </c>
      <c r="AR304" s="119">
        <f t="shared" ca="1" si="122"/>
        <v>0</v>
      </c>
      <c r="AS304" s="119">
        <f t="shared" ca="1" si="122"/>
        <v>0</v>
      </c>
      <c r="AT304" s="119">
        <f t="shared" ca="1" si="122"/>
        <v>0</v>
      </c>
      <c r="AU304" s="119">
        <f t="shared" ca="1" si="122"/>
        <v>0</v>
      </c>
      <c r="AV304" s="119">
        <f t="shared" ca="1" si="122"/>
        <v>0</v>
      </c>
      <c r="AW304" s="119">
        <f t="shared" ca="1" si="122"/>
        <v>0</v>
      </c>
      <c r="AX304" s="119">
        <f t="shared" ca="1" si="122"/>
        <v>0</v>
      </c>
      <c r="AY304" s="119">
        <f t="shared" ca="1" si="122"/>
        <v>0</v>
      </c>
      <c r="AZ304" s="119">
        <f t="shared" ca="1" si="122"/>
        <v>0</v>
      </c>
      <c r="BA304" s="119">
        <f t="shared" ca="1" si="122"/>
        <v>0</v>
      </c>
      <c r="BB304" s="119">
        <f t="shared" ca="1" si="123"/>
        <v>0</v>
      </c>
      <c r="BC304" s="119">
        <f t="shared" ca="1" si="123"/>
        <v>0</v>
      </c>
      <c r="BD304" s="119">
        <f t="shared" ca="1" si="123"/>
        <v>0</v>
      </c>
      <c r="BE304" s="119">
        <f t="shared" ca="1" si="123"/>
        <v>0</v>
      </c>
      <c r="BF304" s="119">
        <f t="shared" ca="1" si="123"/>
        <v>0</v>
      </c>
      <c r="BG304" s="119">
        <f t="shared" ca="1" si="123"/>
        <v>0</v>
      </c>
      <c r="BH304" s="119">
        <f t="shared" ca="1" si="123"/>
        <v>0</v>
      </c>
      <c r="BI304" s="119">
        <f t="shared" ca="1" si="123"/>
        <v>0</v>
      </c>
      <c r="BJ304" s="119">
        <f t="shared" ca="1" si="123"/>
        <v>0</v>
      </c>
      <c r="BK304" s="119">
        <f t="shared" ca="1" si="123"/>
        <v>0</v>
      </c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</row>
    <row r="305" spans="2:114" s="88" customFormat="1" ht="14.5" hidden="1" x14ac:dyDescent="0.35">
      <c r="B305" s="118">
        <f t="shared" ca="1" si="3"/>
        <v>288</v>
      </c>
      <c r="C305" s="83" t="s">
        <v>2</v>
      </c>
      <c r="D305" s="120" t="s">
        <v>2</v>
      </c>
      <c r="E305" s="121" t="str">
        <f ca="1">INDEX(Eventos,K305,2)</f>
        <v>Quad. - Rampas</v>
      </c>
      <c r="F305" s="122" t="s">
        <v>11</v>
      </c>
      <c r="G305" s="84" t="str">
        <f t="shared" si="124"/>
        <v/>
      </c>
      <c r="H305" s="85" t="str">
        <f t="shared" si="127"/>
        <v/>
      </c>
      <c r="I305" s="85">
        <f t="shared" ca="1" si="128"/>
        <v>751.21</v>
      </c>
      <c r="J305" s="86"/>
      <c r="K305" s="168">
        <f ca="1">INDEX(Eventos,ROW(Nível)-ROW(LForçamento),1)</f>
        <v>14</v>
      </c>
      <c r="L305" s="117" t="str">
        <f ca="1">IF(AND(NumEvento&lt;&gt;"",Nível="Serviço"),INDEX(Eventos,NumEvento,2),"")</f>
        <v/>
      </c>
      <c r="M305" s="87"/>
      <c r="N305" s="119">
        <f t="shared" ca="1" si="119"/>
        <v>751.21</v>
      </c>
      <c r="O305" s="119">
        <f t="shared" ca="1" si="119"/>
        <v>0</v>
      </c>
      <c r="P305" s="119">
        <f t="shared" ca="1" si="119"/>
        <v>0</v>
      </c>
      <c r="Q305" s="119">
        <f t="shared" ca="1" si="119"/>
        <v>0</v>
      </c>
      <c r="R305" s="119">
        <f t="shared" ca="1" si="119"/>
        <v>0</v>
      </c>
      <c r="S305" s="119">
        <f t="shared" ca="1" si="119"/>
        <v>0</v>
      </c>
      <c r="T305" s="119">
        <f t="shared" ca="1" si="119"/>
        <v>0</v>
      </c>
      <c r="U305" s="119">
        <f t="shared" ca="1" si="119"/>
        <v>0</v>
      </c>
      <c r="V305" s="119">
        <f t="shared" ca="1" si="119"/>
        <v>0</v>
      </c>
      <c r="W305" s="119">
        <f t="shared" ca="1" si="119"/>
        <v>0</v>
      </c>
      <c r="X305" s="119">
        <f t="shared" ca="1" si="120"/>
        <v>0</v>
      </c>
      <c r="Y305" s="119">
        <f t="shared" ca="1" si="120"/>
        <v>0</v>
      </c>
      <c r="Z305" s="119">
        <f t="shared" ca="1" si="120"/>
        <v>0</v>
      </c>
      <c r="AA305" s="119">
        <f t="shared" ca="1" si="120"/>
        <v>0</v>
      </c>
      <c r="AB305" s="119">
        <f t="shared" ca="1" si="120"/>
        <v>0</v>
      </c>
      <c r="AC305" s="119">
        <f t="shared" ca="1" si="120"/>
        <v>0</v>
      </c>
      <c r="AD305" s="119">
        <f t="shared" ca="1" si="120"/>
        <v>0</v>
      </c>
      <c r="AE305" s="119">
        <f t="shared" ca="1" si="120"/>
        <v>0</v>
      </c>
      <c r="AF305" s="119">
        <f t="shared" ca="1" si="120"/>
        <v>0</v>
      </c>
      <c r="AG305" s="119">
        <f t="shared" ca="1" si="120"/>
        <v>0</v>
      </c>
      <c r="AH305" s="119">
        <f t="shared" ca="1" si="121"/>
        <v>0</v>
      </c>
      <c r="AI305" s="119">
        <f t="shared" ca="1" si="121"/>
        <v>0</v>
      </c>
      <c r="AJ305" s="119">
        <f t="shared" ca="1" si="121"/>
        <v>0</v>
      </c>
      <c r="AK305" s="119">
        <f t="shared" ca="1" si="121"/>
        <v>0</v>
      </c>
      <c r="AL305" s="119">
        <f t="shared" ca="1" si="121"/>
        <v>0</v>
      </c>
      <c r="AM305" s="119">
        <f t="shared" ca="1" si="121"/>
        <v>0</v>
      </c>
      <c r="AN305" s="119">
        <f t="shared" ca="1" si="121"/>
        <v>0</v>
      </c>
      <c r="AO305" s="119">
        <f t="shared" ca="1" si="121"/>
        <v>0</v>
      </c>
      <c r="AP305" s="119">
        <f t="shared" ca="1" si="121"/>
        <v>0</v>
      </c>
      <c r="AQ305" s="119">
        <f t="shared" ca="1" si="121"/>
        <v>0</v>
      </c>
      <c r="AR305" s="119">
        <f t="shared" ca="1" si="122"/>
        <v>0</v>
      </c>
      <c r="AS305" s="119">
        <f t="shared" ca="1" si="122"/>
        <v>0</v>
      </c>
      <c r="AT305" s="119">
        <f t="shared" ca="1" si="122"/>
        <v>0</v>
      </c>
      <c r="AU305" s="119">
        <f t="shared" ca="1" si="122"/>
        <v>0</v>
      </c>
      <c r="AV305" s="119">
        <f t="shared" ca="1" si="122"/>
        <v>0</v>
      </c>
      <c r="AW305" s="119">
        <f t="shared" ca="1" si="122"/>
        <v>0</v>
      </c>
      <c r="AX305" s="119">
        <f t="shared" ca="1" si="122"/>
        <v>0</v>
      </c>
      <c r="AY305" s="119">
        <f t="shared" ca="1" si="122"/>
        <v>0</v>
      </c>
      <c r="AZ305" s="119">
        <f t="shared" ca="1" si="122"/>
        <v>0</v>
      </c>
      <c r="BA305" s="119">
        <f t="shared" ca="1" si="122"/>
        <v>0</v>
      </c>
      <c r="BB305" s="119">
        <f t="shared" ca="1" si="123"/>
        <v>0</v>
      </c>
      <c r="BC305" s="119">
        <f t="shared" ca="1" si="123"/>
        <v>0</v>
      </c>
      <c r="BD305" s="119">
        <f t="shared" ca="1" si="123"/>
        <v>0</v>
      </c>
      <c r="BE305" s="119">
        <f t="shared" ca="1" si="123"/>
        <v>0</v>
      </c>
      <c r="BF305" s="119">
        <f t="shared" ca="1" si="123"/>
        <v>0</v>
      </c>
      <c r="BG305" s="119">
        <f t="shared" ca="1" si="123"/>
        <v>0</v>
      </c>
      <c r="BH305" s="119">
        <f t="shared" ca="1" si="123"/>
        <v>0</v>
      </c>
      <c r="BI305" s="119">
        <f t="shared" ca="1" si="123"/>
        <v>0</v>
      </c>
      <c r="BJ305" s="119">
        <f t="shared" ca="1" si="123"/>
        <v>0</v>
      </c>
      <c r="BK305" s="119">
        <f t="shared" ca="1" si="123"/>
        <v>0</v>
      </c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 spans="2:114" s="88" customFormat="1" ht="14.5" hidden="1" x14ac:dyDescent="0.35">
      <c r="B306" s="118">
        <f t="shared" ca="1" si="3"/>
        <v>289</v>
      </c>
      <c r="C306" s="83" t="s">
        <v>2</v>
      </c>
      <c r="D306" s="120" t="s">
        <v>2</v>
      </c>
      <c r="E306" s="121" t="str">
        <f ca="1">INDEX(Eventos,K306,2)</f>
        <v>Quad. - Combate A Incêndio</v>
      </c>
      <c r="F306" s="122" t="s">
        <v>11</v>
      </c>
      <c r="G306" s="84" t="str">
        <f t="shared" si="124"/>
        <v/>
      </c>
      <c r="H306" s="85" t="str">
        <f t="shared" si="127"/>
        <v/>
      </c>
      <c r="I306" s="85">
        <f t="shared" ca="1" si="128"/>
        <v>3807.5099999999998</v>
      </c>
      <c r="J306" s="86"/>
      <c r="K306" s="168">
        <f ca="1">INDEX(Eventos,ROW(Nível)-ROW(LForçamento),1)</f>
        <v>15</v>
      </c>
      <c r="L306" s="117" t="str">
        <f ca="1">IF(AND(NumEvento&lt;&gt;"",Nível="Serviço"),INDEX(Eventos,NumEvento,2),"")</f>
        <v/>
      </c>
      <c r="M306" s="87"/>
      <c r="N306" s="119">
        <f t="shared" ca="1" si="119"/>
        <v>3807.5099999999998</v>
      </c>
      <c r="O306" s="119">
        <f t="shared" ca="1" si="119"/>
        <v>0</v>
      </c>
      <c r="P306" s="119">
        <f t="shared" ca="1" si="119"/>
        <v>0</v>
      </c>
      <c r="Q306" s="119">
        <f t="shared" ca="1" si="119"/>
        <v>0</v>
      </c>
      <c r="R306" s="119">
        <f t="shared" ca="1" si="119"/>
        <v>0</v>
      </c>
      <c r="S306" s="119">
        <f t="shared" ca="1" si="119"/>
        <v>0</v>
      </c>
      <c r="T306" s="119">
        <f t="shared" ca="1" si="119"/>
        <v>0</v>
      </c>
      <c r="U306" s="119">
        <f t="shared" ca="1" si="119"/>
        <v>0</v>
      </c>
      <c r="V306" s="119">
        <f t="shared" ca="1" si="119"/>
        <v>0</v>
      </c>
      <c r="W306" s="119">
        <f t="shared" ca="1" si="119"/>
        <v>0</v>
      </c>
      <c r="X306" s="119">
        <f t="shared" ca="1" si="120"/>
        <v>0</v>
      </c>
      <c r="Y306" s="119">
        <f t="shared" ca="1" si="120"/>
        <v>0</v>
      </c>
      <c r="Z306" s="119">
        <f t="shared" ca="1" si="120"/>
        <v>0</v>
      </c>
      <c r="AA306" s="119">
        <f t="shared" ca="1" si="120"/>
        <v>0</v>
      </c>
      <c r="AB306" s="119">
        <f t="shared" ca="1" si="120"/>
        <v>0</v>
      </c>
      <c r="AC306" s="119">
        <f t="shared" ca="1" si="120"/>
        <v>0</v>
      </c>
      <c r="AD306" s="119">
        <f t="shared" ca="1" si="120"/>
        <v>0</v>
      </c>
      <c r="AE306" s="119">
        <f t="shared" ca="1" si="120"/>
        <v>0</v>
      </c>
      <c r="AF306" s="119">
        <f t="shared" ca="1" si="120"/>
        <v>0</v>
      </c>
      <c r="AG306" s="119">
        <f t="shared" ca="1" si="120"/>
        <v>0</v>
      </c>
      <c r="AH306" s="119">
        <f t="shared" ca="1" si="121"/>
        <v>0</v>
      </c>
      <c r="AI306" s="119">
        <f t="shared" ca="1" si="121"/>
        <v>0</v>
      </c>
      <c r="AJ306" s="119">
        <f t="shared" ca="1" si="121"/>
        <v>0</v>
      </c>
      <c r="AK306" s="119">
        <f t="shared" ca="1" si="121"/>
        <v>0</v>
      </c>
      <c r="AL306" s="119">
        <f t="shared" ca="1" si="121"/>
        <v>0</v>
      </c>
      <c r="AM306" s="119">
        <f t="shared" ca="1" si="121"/>
        <v>0</v>
      </c>
      <c r="AN306" s="119">
        <f t="shared" ca="1" si="121"/>
        <v>0</v>
      </c>
      <c r="AO306" s="119">
        <f t="shared" ca="1" si="121"/>
        <v>0</v>
      </c>
      <c r="AP306" s="119">
        <f t="shared" ca="1" si="121"/>
        <v>0</v>
      </c>
      <c r="AQ306" s="119">
        <f t="shared" ca="1" si="121"/>
        <v>0</v>
      </c>
      <c r="AR306" s="119">
        <f t="shared" ca="1" si="122"/>
        <v>0</v>
      </c>
      <c r="AS306" s="119">
        <f t="shared" ca="1" si="122"/>
        <v>0</v>
      </c>
      <c r="AT306" s="119">
        <f t="shared" ca="1" si="122"/>
        <v>0</v>
      </c>
      <c r="AU306" s="119">
        <f t="shared" ca="1" si="122"/>
        <v>0</v>
      </c>
      <c r="AV306" s="119">
        <f t="shared" ca="1" si="122"/>
        <v>0</v>
      </c>
      <c r="AW306" s="119">
        <f t="shared" ca="1" si="122"/>
        <v>0</v>
      </c>
      <c r="AX306" s="119">
        <f t="shared" ca="1" si="122"/>
        <v>0</v>
      </c>
      <c r="AY306" s="119">
        <f t="shared" ca="1" si="122"/>
        <v>0</v>
      </c>
      <c r="AZ306" s="119">
        <f t="shared" ca="1" si="122"/>
        <v>0</v>
      </c>
      <c r="BA306" s="119">
        <f t="shared" ca="1" si="122"/>
        <v>0</v>
      </c>
      <c r="BB306" s="119">
        <f t="shared" ca="1" si="123"/>
        <v>0</v>
      </c>
      <c r="BC306" s="119">
        <f t="shared" ca="1" si="123"/>
        <v>0</v>
      </c>
      <c r="BD306" s="119">
        <f t="shared" ca="1" si="123"/>
        <v>0</v>
      </c>
      <c r="BE306" s="119">
        <f t="shared" ca="1" si="123"/>
        <v>0</v>
      </c>
      <c r="BF306" s="119">
        <f t="shared" ca="1" si="123"/>
        <v>0</v>
      </c>
      <c r="BG306" s="119">
        <f t="shared" ca="1" si="123"/>
        <v>0</v>
      </c>
      <c r="BH306" s="119">
        <f t="shared" ca="1" si="123"/>
        <v>0</v>
      </c>
      <c r="BI306" s="119">
        <f t="shared" ca="1" si="123"/>
        <v>0</v>
      </c>
      <c r="BJ306" s="119">
        <f t="shared" ca="1" si="123"/>
        <v>0</v>
      </c>
      <c r="BK306" s="119">
        <f t="shared" ca="1" si="123"/>
        <v>0</v>
      </c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 spans="2:114" s="88" customFormat="1" ht="14.5" hidden="1" x14ac:dyDescent="0.35">
      <c r="B307" s="118">
        <f t="shared" ca="1" si="3"/>
        <v>290</v>
      </c>
      <c r="C307" s="83" t="s">
        <v>2</v>
      </c>
      <c r="D307" s="120" t="s">
        <v>2</v>
      </c>
      <c r="E307" s="121" t="str">
        <f ca="1">INDEX(Eventos,K307,2)</f>
        <v>Quad. - Spda - Sistema Proteção Descarga Atmosférica</v>
      </c>
      <c r="F307" s="122" t="s">
        <v>11</v>
      </c>
      <c r="G307" s="84" t="str">
        <f t="shared" si="124"/>
        <v/>
      </c>
      <c r="H307" s="85" t="str">
        <f t="shared" si="127"/>
        <v/>
      </c>
      <c r="I307" s="85">
        <f t="shared" ca="1" si="128"/>
        <v>12689.35</v>
      </c>
      <c r="J307" s="86"/>
      <c r="K307" s="168">
        <f ca="1">INDEX(Eventos,ROW(Nível)-ROW(LForçamento),1)</f>
        <v>16</v>
      </c>
      <c r="L307" s="117" t="str">
        <f ca="1">IF(AND(NumEvento&lt;&gt;"",Nível="Serviço"),INDEX(Eventos,NumEvento,2),"")</f>
        <v/>
      </c>
      <c r="M307" s="87"/>
      <c r="N307" s="119">
        <f t="shared" ca="1" si="119"/>
        <v>12689.35</v>
      </c>
      <c r="O307" s="119">
        <f t="shared" ca="1" si="119"/>
        <v>0</v>
      </c>
      <c r="P307" s="119">
        <f t="shared" ca="1" si="119"/>
        <v>0</v>
      </c>
      <c r="Q307" s="119">
        <f t="shared" ca="1" si="119"/>
        <v>0</v>
      </c>
      <c r="R307" s="119">
        <f t="shared" ca="1" si="119"/>
        <v>0</v>
      </c>
      <c r="S307" s="119">
        <f t="shared" ca="1" si="119"/>
        <v>0</v>
      </c>
      <c r="T307" s="119">
        <f t="shared" ca="1" si="119"/>
        <v>0</v>
      </c>
      <c r="U307" s="119">
        <f t="shared" ca="1" si="119"/>
        <v>0</v>
      </c>
      <c r="V307" s="119">
        <f t="shared" ca="1" si="119"/>
        <v>0</v>
      </c>
      <c r="W307" s="119">
        <f t="shared" ca="1" si="119"/>
        <v>0</v>
      </c>
      <c r="X307" s="119">
        <f t="shared" ca="1" si="120"/>
        <v>0</v>
      </c>
      <c r="Y307" s="119">
        <f t="shared" ca="1" si="120"/>
        <v>0</v>
      </c>
      <c r="Z307" s="119">
        <f t="shared" ca="1" si="120"/>
        <v>0</v>
      </c>
      <c r="AA307" s="119">
        <f t="shared" ca="1" si="120"/>
        <v>0</v>
      </c>
      <c r="AB307" s="119">
        <f t="shared" ca="1" si="120"/>
        <v>0</v>
      </c>
      <c r="AC307" s="119">
        <f t="shared" ca="1" si="120"/>
        <v>0</v>
      </c>
      <c r="AD307" s="119">
        <f t="shared" ca="1" si="120"/>
        <v>0</v>
      </c>
      <c r="AE307" s="119">
        <f t="shared" ca="1" si="120"/>
        <v>0</v>
      </c>
      <c r="AF307" s="119">
        <f t="shared" ca="1" si="120"/>
        <v>0</v>
      </c>
      <c r="AG307" s="119">
        <f t="shared" ca="1" si="120"/>
        <v>0</v>
      </c>
      <c r="AH307" s="119">
        <f t="shared" ca="1" si="121"/>
        <v>0</v>
      </c>
      <c r="AI307" s="119">
        <f t="shared" ca="1" si="121"/>
        <v>0</v>
      </c>
      <c r="AJ307" s="119">
        <f t="shared" ca="1" si="121"/>
        <v>0</v>
      </c>
      <c r="AK307" s="119">
        <f t="shared" ca="1" si="121"/>
        <v>0</v>
      </c>
      <c r="AL307" s="119">
        <f t="shared" ca="1" si="121"/>
        <v>0</v>
      </c>
      <c r="AM307" s="119">
        <f t="shared" ca="1" si="121"/>
        <v>0</v>
      </c>
      <c r="AN307" s="119">
        <f t="shared" ca="1" si="121"/>
        <v>0</v>
      </c>
      <c r="AO307" s="119">
        <f t="shared" ca="1" si="121"/>
        <v>0</v>
      </c>
      <c r="AP307" s="119">
        <f t="shared" ca="1" si="121"/>
        <v>0</v>
      </c>
      <c r="AQ307" s="119">
        <f t="shared" ca="1" si="121"/>
        <v>0</v>
      </c>
      <c r="AR307" s="119">
        <f t="shared" ca="1" si="122"/>
        <v>0</v>
      </c>
      <c r="AS307" s="119">
        <f t="shared" ca="1" si="122"/>
        <v>0</v>
      </c>
      <c r="AT307" s="119">
        <f t="shared" ca="1" si="122"/>
        <v>0</v>
      </c>
      <c r="AU307" s="119">
        <f t="shared" ca="1" si="122"/>
        <v>0</v>
      </c>
      <c r="AV307" s="119">
        <f t="shared" ca="1" si="122"/>
        <v>0</v>
      </c>
      <c r="AW307" s="119">
        <f t="shared" ca="1" si="122"/>
        <v>0</v>
      </c>
      <c r="AX307" s="119">
        <f t="shared" ca="1" si="122"/>
        <v>0</v>
      </c>
      <c r="AY307" s="119">
        <f t="shared" ca="1" si="122"/>
        <v>0</v>
      </c>
      <c r="AZ307" s="119">
        <f t="shared" ca="1" si="122"/>
        <v>0</v>
      </c>
      <c r="BA307" s="119">
        <f t="shared" ca="1" si="122"/>
        <v>0</v>
      </c>
      <c r="BB307" s="119">
        <f t="shared" ca="1" si="123"/>
        <v>0</v>
      </c>
      <c r="BC307" s="119">
        <f t="shared" ca="1" si="123"/>
        <v>0</v>
      </c>
      <c r="BD307" s="119">
        <f t="shared" ca="1" si="123"/>
        <v>0</v>
      </c>
      <c r="BE307" s="119">
        <f t="shared" ca="1" si="123"/>
        <v>0</v>
      </c>
      <c r="BF307" s="119">
        <f t="shared" ca="1" si="123"/>
        <v>0</v>
      </c>
      <c r="BG307" s="119">
        <f t="shared" ca="1" si="123"/>
        <v>0</v>
      </c>
      <c r="BH307" s="119">
        <f t="shared" ca="1" si="123"/>
        <v>0</v>
      </c>
      <c r="BI307" s="119">
        <f t="shared" ca="1" si="123"/>
        <v>0</v>
      </c>
      <c r="BJ307" s="119">
        <f t="shared" ca="1" si="123"/>
        <v>0</v>
      </c>
      <c r="BK307" s="119">
        <f t="shared" ca="1" si="123"/>
        <v>0</v>
      </c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 spans="2:114" s="88" customFormat="1" ht="14.5" hidden="1" x14ac:dyDescent="0.35">
      <c r="B308" s="118">
        <f t="shared" ca="1" si="3"/>
        <v>291</v>
      </c>
      <c r="C308" s="83" t="s">
        <v>2</v>
      </c>
      <c r="D308" s="120" t="s">
        <v>2</v>
      </c>
      <c r="E308" s="121" t="str">
        <f ca="1">INDEX(Eventos,K308,2)</f>
        <v>Quad. - Equipamentos</v>
      </c>
      <c r="F308" s="122" t="s">
        <v>11</v>
      </c>
      <c r="G308" s="84" t="str">
        <f t="shared" si="124"/>
        <v/>
      </c>
      <c r="H308" s="85" t="str">
        <f t="shared" si="127"/>
        <v/>
      </c>
      <c r="I308" s="85">
        <f t="shared" ca="1" si="128"/>
        <v>13283.83</v>
      </c>
      <c r="J308" s="86"/>
      <c r="K308" s="168">
        <f ca="1">INDEX(Eventos,ROW(Nível)-ROW(LForçamento),1)</f>
        <v>17</v>
      </c>
      <c r="L308" s="117" t="str">
        <f ca="1">IF(AND(NumEvento&lt;&gt;"",Nível="Serviço"),INDEX(Eventos,NumEvento,2),"")</f>
        <v/>
      </c>
      <c r="M308" s="87"/>
      <c r="N308" s="119">
        <f t="shared" ca="1" si="119"/>
        <v>13283.83</v>
      </c>
      <c r="O308" s="119">
        <f t="shared" ca="1" si="119"/>
        <v>0</v>
      </c>
      <c r="P308" s="119">
        <f t="shared" ca="1" si="119"/>
        <v>0</v>
      </c>
      <c r="Q308" s="119">
        <f t="shared" ca="1" si="119"/>
        <v>0</v>
      </c>
      <c r="R308" s="119">
        <f t="shared" ca="1" si="119"/>
        <v>0</v>
      </c>
      <c r="S308" s="119">
        <f t="shared" ca="1" si="119"/>
        <v>0</v>
      </c>
      <c r="T308" s="119">
        <f t="shared" ca="1" si="119"/>
        <v>0</v>
      </c>
      <c r="U308" s="119">
        <f t="shared" ca="1" si="119"/>
        <v>0</v>
      </c>
      <c r="V308" s="119">
        <f t="shared" ca="1" si="119"/>
        <v>0</v>
      </c>
      <c r="W308" s="119">
        <f t="shared" ca="1" si="119"/>
        <v>0</v>
      </c>
      <c r="X308" s="119">
        <f t="shared" ca="1" si="120"/>
        <v>0</v>
      </c>
      <c r="Y308" s="119">
        <f t="shared" ca="1" si="120"/>
        <v>0</v>
      </c>
      <c r="Z308" s="119">
        <f t="shared" ca="1" si="120"/>
        <v>0</v>
      </c>
      <c r="AA308" s="119">
        <f t="shared" ca="1" si="120"/>
        <v>0</v>
      </c>
      <c r="AB308" s="119">
        <f t="shared" ca="1" si="120"/>
        <v>0</v>
      </c>
      <c r="AC308" s="119">
        <f t="shared" ca="1" si="120"/>
        <v>0</v>
      </c>
      <c r="AD308" s="119">
        <f t="shared" ca="1" si="120"/>
        <v>0</v>
      </c>
      <c r="AE308" s="119">
        <f t="shared" ca="1" si="120"/>
        <v>0</v>
      </c>
      <c r="AF308" s="119">
        <f t="shared" ca="1" si="120"/>
        <v>0</v>
      </c>
      <c r="AG308" s="119">
        <f t="shared" ca="1" si="120"/>
        <v>0</v>
      </c>
      <c r="AH308" s="119">
        <f t="shared" ca="1" si="121"/>
        <v>0</v>
      </c>
      <c r="AI308" s="119">
        <f t="shared" ca="1" si="121"/>
        <v>0</v>
      </c>
      <c r="AJ308" s="119">
        <f t="shared" ca="1" si="121"/>
        <v>0</v>
      </c>
      <c r="AK308" s="119">
        <f t="shared" ca="1" si="121"/>
        <v>0</v>
      </c>
      <c r="AL308" s="119">
        <f t="shared" ca="1" si="121"/>
        <v>0</v>
      </c>
      <c r="AM308" s="119">
        <f t="shared" ca="1" si="121"/>
        <v>0</v>
      </c>
      <c r="AN308" s="119">
        <f t="shared" ca="1" si="121"/>
        <v>0</v>
      </c>
      <c r="AO308" s="119">
        <f t="shared" ca="1" si="121"/>
        <v>0</v>
      </c>
      <c r="AP308" s="119">
        <f t="shared" ca="1" si="121"/>
        <v>0</v>
      </c>
      <c r="AQ308" s="119">
        <f t="shared" ca="1" si="121"/>
        <v>0</v>
      </c>
      <c r="AR308" s="119">
        <f t="shared" ca="1" si="122"/>
        <v>0</v>
      </c>
      <c r="AS308" s="119">
        <f t="shared" ca="1" si="122"/>
        <v>0</v>
      </c>
      <c r="AT308" s="119">
        <f t="shared" ca="1" si="122"/>
        <v>0</v>
      </c>
      <c r="AU308" s="119">
        <f t="shared" ca="1" si="122"/>
        <v>0</v>
      </c>
      <c r="AV308" s="119">
        <f t="shared" ca="1" si="122"/>
        <v>0</v>
      </c>
      <c r="AW308" s="119">
        <f t="shared" ca="1" si="122"/>
        <v>0</v>
      </c>
      <c r="AX308" s="119">
        <f t="shared" ca="1" si="122"/>
        <v>0</v>
      </c>
      <c r="AY308" s="119">
        <f t="shared" ca="1" si="122"/>
        <v>0</v>
      </c>
      <c r="AZ308" s="119">
        <f t="shared" ca="1" si="122"/>
        <v>0</v>
      </c>
      <c r="BA308" s="119">
        <f t="shared" ca="1" si="122"/>
        <v>0</v>
      </c>
      <c r="BB308" s="119">
        <f t="shared" ca="1" si="123"/>
        <v>0</v>
      </c>
      <c r="BC308" s="119">
        <f t="shared" ca="1" si="123"/>
        <v>0</v>
      </c>
      <c r="BD308" s="119">
        <f t="shared" ca="1" si="123"/>
        <v>0</v>
      </c>
      <c r="BE308" s="119">
        <f t="shared" ca="1" si="123"/>
        <v>0</v>
      </c>
      <c r="BF308" s="119">
        <f t="shared" ca="1" si="123"/>
        <v>0</v>
      </c>
      <c r="BG308" s="119">
        <f t="shared" ca="1" si="123"/>
        <v>0</v>
      </c>
      <c r="BH308" s="119">
        <f t="shared" ca="1" si="123"/>
        <v>0</v>
      </c>
      <c r="BI308" s="119">
        <f t="shared" ca="1" si="123"/>
        <v>0</v>
      </c>
      <c r="BJ308" s="119">
        <f t="shared" ca="1" si="123"/>
        <v>0</v>
      </c>
      <c r="BK308" s="119">
        <f t="shared" ca="1" si="123"/>
        <v>0</v>
      </c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 spans="2:114" s="88" customFormat="1" ht="14.5" hidden="1" x14ac:dyDescent="0.35">
      <c r="B309" s="118">
        <f t="shared" ca="1" si="3"/>
        <v>292</v>
      </c>
      <c r="C309" s="83" t="s">
        <v>2</v>
      </c>
      <c r="D309" s="120" t="s">
        <v>2</v>
      </c>
      <c r="E309" s="121" t="str">
        <f ca="1">INDEX(Eventos,K309,2)</f>
        <v>Quad. - Serviços Finais</v>
      </c>
      <c r="F309" s="122" t="s">
        <v>11</v>
      </c>
      <c r="G309" s="84" t="str">
        <f t="shared" si="124"/>
        <v/>
      </c>
      <c r="H309" s="85" t="str">
        <f t="shared" si="127"/>
        <v/>
      </c>
      <c r="I309" s="85">
        <f t="shared" ca="1" si="128"/>
        <v>1370.19</v>
      </c>
      <c r="J309" s="86"/>
      <c r="K309" s="168">
        <f ca="1">INDEX(Eventos,ROW(Nível)-ROW(LForçamento),1)</f>
        <v>18</v>
      </c>
      <c r="L309" s="117" t="str">
        <f ca="1">IF(AND(NumEvento&lt;&gt;"",Nível="Serviço"),INDEX(Eventos,NumEvento,2),"")</f>
        <v/>
      </c>
      <c r="M309" s="87"/>
      <c r="N309" s="119">
        <f t="shared" ca="1" si="119"/>
        <v>1370.19</v>
      </c>
      <c r="O309" s="119">
        <f t="shared" ca="1" si="119"/>
        <v>0</v>
      </c>
      <c r="P309" s="119">
        <f t="shared" ca="1" si="119"/>
        <v>0</v>
      </c>
      <c r="Q309" s="119">
        <f t="shared" ca="1" si="119"/>
        <v>0</v>
      </c>
      <c r="R309" s="119">
        <f t="shared" ca="1" si="119"/>
        <v>0</v>
      </c>
      <c r="S309" s="119">
        <f t="shared" ca="1" si="119"/>
        <v>0</v>
      </c>
      <c r="T309" s="119">
        <f t="shared" ca="1" si="119"/>
        <v>0</v>
      </c>
      <c r="U309" s="119">
        <f t="shared" ca="1" si="119"/>
        <v>0</v>
      </c>
      <c r="V309" s="119">
        <f t="shared" ca="1" si="119"/>
        <v>0</v>
      </c>
      <c r="W309" s="119">
        <f t="shared" ca="1" si="119"/>
        <v>0</v>
      </c>
      <c r="X309" s="119">
        <f t="shared" ca="1" si="120"/>
        <v>0</v>
      </c>
      <c r="Y309" s="119">
        <f t="shared" ca="1" si="120"/>
        <v>0</v>
      </c>
      <c r="Z309" s="119">
        <f t="shared" ca="1" si="120"/>
        <v>0</v>
      </c>
      <c r="AA309" s="119">
        <f t="shared" ca="1" si="120"/>
        <v>0</v>
      </c>
      <c r="AB309" s="119">
        <f t="shared" ca="1" si="120"/>
        <v>0</v>
      </c>
      <c r="AC309" s="119">
        <f t="shared" ca="1" si="120"/>
        <v>0</v>
      </c>
      <c r="AD309" s="119">
        <f t="shared" ca="1" si="120"/>
        <v>0</v>
      </c>
      <c r="AE309" s="119">
        <f t="shared" ca="1" si="120"/>
        <v>0</v>
      </c>
      <c r="AF309" s="119">
        <f t="shared" ca="1" si="120"/>
        <v>0</v>
      </c>
      <c r="AG309" s="119">
        <f t="shared" ca="1" si="120"/>
        <v>0</v>
      </c>
      <c r="AH309" s="119">
        <f t="shared" ca="1" si="121"/>
        <v>0</v>
      </c>
      <c r="AI309" s="119">
        <f t="shared" ca="1" si="121"/>
        <v>0</v>
      </c>
      <c r="AJ309" s="119">
        <f t="shared" ca="1" si="121"/>
        <v>0</v>
      </c>
      <c r="AK309" s="119">
        <f t="shared" ca="1" si="121"/>
        <v>0</v>
      </c>
      <c r="AL309" s="119">
        <f t="shared" ca="1" si="121"/>
        <v>0</v>
      </c>
      <c r="AM309" s="119">
        <f t="shared" ca="1" si="121"/>
        <v>0</v>
      </c>
      <c r="AN309" s="119">
        <f t="shared" ca="1" si="121"/>
        <v>0</v>
      </c>
      <c r="AO309" s="119">
        <f t="shared" ca="1" si="121"/>
        <v>0</v>
      </c>
      <c r="AP309" s="119">
        <f t="shared" ca="1" si="121"/>
        <v>0</v>
      </c>
      <c r="AQ309" s="119">
        <f t="shared" ca="1" si="121"/>
        <v>0</v>
      </c>
      <c r="AR309" s="119">
        <f t="shared" ca="1" si="122"/>
        <v>0</v>
      </c>
      <c r="AS309" s="119">
        <f t="shared" ca="1" si="122"/>
        <v>0</v>
      </c>
      <c r="AT309" s="119">
        <f t="shared" ca="1" si="122"/>
        <v>0</v>
      </c>
      <c r="AU309" s="119">
        <f t="shared" ca="1" si="122"/>
        <v>0</v>
      </c>
      <c r="AV309" s="119">
        <f t="shared" ca="1" si="122"/>
        <v>0</v>
      </c>
      <c r="AW309" s="119">
        <f t="shared" ca="1" si="122"/>
        <v>0</v>
      </c>
      <c r="AX309" s="119">
        <f t="shared" ca="1" si="122"/>
        <v>0</v>
      </c>
      <c r="AY309" s="119">
        <f t="shared" ca="1" si="122"/>
        <v>0</v>
      </c>
      <c r="AZ309" s="119">
        <f t="shared" ca="1" si="122"/>
        <v>0</v>
      </c>
      <c r="BA309" s="119">
        <f t="shared" ca="1" si="122"/>
        <v>0</v>
      </c>
      <c r="BB309" s="119">
        <f t="shared" ca="1" si="123"/>
        <v>0</v>
      </c>
      <c r="BC309" s="119">
        <f t="shared" ca="1" si="123"/>
        <v>0</v>
      </c>
      <c r="BD309" s="119">
        <f t="shared" ca="1" si="123"/>
        <v>0</v>
      </c>
      <c r="BE309" s="119">
        <f t="shared" ca="1" si="123"/>
        <v>0</v>
      </c>
      <c r="BF309" s="119">
        <f t="shared" ca="1" si="123"/>
        <v>0</v>
      </c>
      <c r="BG309" s="119">
        <f t="shared" ca="1" si="123"/>
        <v>0</v>
      </c>
      <c r="BH309" s="119">
        <f t="shared" ca="1" si="123"/>
        <v>0</v>
      </c>
      <c r="BI309" s="119">
        <f t="shared" ca="1" si="123"/>
        <v>0</v>
      </c>
      <c r="BJ309" s="119">
        <f t="shared" ca="1" si="123"/>
        <v>0</v>
      </c>
      <c r="BK309" s="119">
        <f t="shared" ca="1" si="123"/>
        <v>0</v>
      </c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 spans="2:114" s="88" customFormat="1" ht="14.5" hidden="1" x14ac:dyDescent="0.35">
      <c r="B310" s="118">
        <f t="shared" ca="1" si="3"/>
        <v>293</v>
      </c>
      <c r="C310" s="83" t="s">
        <v>2</v>
      </c>
      <c r="D310" s="120" t="s">
        <v>2</v>
      </c>
      <c r="E310" s="121" t="str">
        <f ca="1">INDEX(Eventos,K310,2)</f>
        <v>Ban/Vest - MOVIMENTO DE TERRA</v>
      </c>
      <c r="F310" s="122" t="s">
        <v>11</v>
      </c>
      <c r="G310" s="84" t="str">
        <f t="shared" si="124"/>
        <v/>
      </c>
      <c r="H310" s="85" t="str">
        <f t="shared" si="127"/>
        <v/>
      </c>
      <c r="I310" s="85">
        <f t="shared" ca="1" si="128"/>
        <v>608.62</v>
      </c>
      <c r="J310" s="86"/>
      <c r="K310" s="168">
        <f ca="1">INDEX(Eventos,ROW(Nível)-ROW(LForçamento),1)</f>
        <v>19</v>
      </c>
      <c r="L310" s="117" t="str">
        <f ca="1">IF(AND(NumEvento&lt;&gt;"",Nível="Serviço"),INDEX(Eventos,NumEvento,2),"")</f>
        <v/>
      </c>
      <c r="M310" s="87"/>
      <c r="N310" s="119">
        <f t="shared" ca="1" si="119"/>
        <v>608.62</v>
      </c>
      <c r="O310" s="119">
        <f t="shared" ca="1" si="119"/>
        <v>0</v>
      </c>
      <c r="P310" s="119">
        <f t="shared" ca="1" si="119"/>
        <v>0</v>
      </c>
      <c r="Q310" s="119">
        <f t="shared" ca="1" si="119"/>
        <v>0</v>
      </c>
      <c r="R310" s="119">
        <f t="shared" ca="1" si="119"/>
        <v>0</v>
      </c>
      <c r="S310" s="119">
        <f t="shared" ca="1" si="119"/>
        <v>0</v>
      </c>
      <c r="T310" s="119">
        <f t="shared" ca="1" si="119"/>
        <v>0</v>
      </c>
      <c r="U310" s="119">
        <f t="shared" ca="1" si="119"/>
        <v>0</v>
      </c>
      <c r="V310" s="119">
        <f t="shared" ca="1" si="119"/>
        <v>0</v>
      </c>
      <c r="W310" s="119">
        <f t="shared" ca="1" si="119"/>
        <v>0</v>
      </c>
      <c r="X310" s="119">
        <f t="shared" ca="1" si="120"/>
        <v>0</v>
      </c>
      <c r="Y310" s="119">
        <f t="shared" ca="1" si="120"/>
        <v>0</v>
      </c>
      <c r="Z310" s="119">
        <f t="shared" ca="1" si="120"/>
        <v>0</v>
      </c>
      <c r="AA310" s="119">
        <f t="shared" ca="1" si="120"/>
        <v>0</v>
      </c>
      <c r="AB310" s="119">
        <f t="shared" ca="1" si="120"/>
        <v>0</v>
      </c>
      <c r="AC310" s="119">
        <f t="shared" ca="1" si="120"/>
        <v>0</v>
      </c>
      <c r="AD310" s="119">
        <f t="shared" ca="1" si="120"/>
        <v>0</v>
      </c>
      <c r="AE310" s="119">
        <f t="shared" ca="1" si="120"/>
        <v>0</v>
      </c>
      <c r="AF310" s="119">
        <f t="shared" ca="1" si="120"/>
        <v>0</v>
      </c>
      <c r="AG310" s="119">
        <f t="shared" ca="1" si="120"/>
        <v>0</v>
      </c>
      <c r="AH310" s="119">
        <f t="shared" ca="1" si="121"/>
        <v>0</v>
      </c>
      <c r="AI310" s="119">
        <f t="shared" ca="1" si="121"/>
        <v>0</v>
      </c>
      <c r="AJ310" s="119">
        <f t="shared" ca="1" si="121"/>
        <v>0</v>
      </c>
      <c r="AK310" s="119">
        <f t="shared" ca="1" si="121"/>
        <v>0</v>
      </c>
      <c r="AL310" s="119">
        <f t="shared" ca="1" si="121"/>
        <v>0</v>
      </c>
      <c r="AM310" s="119">
        <f t="shared" ca="1" si="121"/>
        <v>0</v>
      </c>
      <c r="AN310" s="119">
        <f t="shared" ca="1" si="121"/>
        <v>0</v>
      </c>
      <c r="AO310" s="119">
        <f t="shared" ca="1" si="121"/>
        <v>0</v>
      </c>
      <c r="AP310" s="119">
        <f t="shared" ca="1" si="121"/>
        <v>0</v>
      </c>
      <c r="AQ310" s="119">
        <f t="shared" ca="1" si="121"/>
        <v>0</v>
      </c>
      <c r="AR310" s="119">
        <f t="shared" ca="1" si="122"/>
        <v>0</v>
      </c>
      <c r="AS310" s="119">
        <f t="shared" ca="1" si="122"/>
        <v>0</v>
      </c>
      <c r="AT310" s="119">
        <f t="shared" ca="1" si="122"/>
        <v>0</v>
      </c>
      <c r="AU310" s="119">
        <f t="shared" ca="1" si="122"/>
        <v>0</v>
      </c>
      <c r="AV310" s="119">
        <f t="shared" ca="1" si="122"/>
        <v>0</v>
      </c>
      <c r="AW310" s="119">
        <f t="shared" ca="1" si="122"/>
        <v>0</v>
      </c>
      <c r="AX310" s="119">
        <f t="shared" ca="1" si="122"/>
        <v>0</v>
      </c>
      <c r="AY310" s="119">
        <f t="shared" ca="1" si="122"/>
        <v>0</v>
      </c>
      <c r="AZ310" s="119">
        <f t="shared" ca="1" si="122"/>
        <v>0</v>
      </c>
      <c r="BA310" s="119">
        <f t="shared" ca="1" si="122"/>
        <v>0</v>
      </c>
      <c r="BB310" s="119">
        <f t="shared" ca="1" si="123"/>
        <v>0</v>
      </c>
      <c r="BC310" s="119">
        <f t="shared" ca="1" si="123"/>
        <v>0</v>
      </c>
      <c r="BD310" s="119">
        <f t="shared" ca="1" si="123"/>
        <v>0</v>
      </c>
      <c r="BE310" s="119">
        <f t="shared" ca="1" si="123"/>
        <v>0</v>
      </c>
      <c r="BF310" s="119">
        <f t="shared" ca="1" si="123"/>
        <v>0</v>
      </c>
      <c r="BG310" s="119">
        <f t="shared" ca="1" si="123"/>
        <v>0</v>
      </c>
      <c r="BH310" s="119">
        <f t="shared" ca="1" si="123"/>
        <v>0</v>
      </c>
      <c r="BI310" s="119">
        <f t="shared" ca="1" si="123"/>
        <v>0</v>
      </c>
      <c r="BJ310" s="119">
        <f t="shared" ca="1" si="123"/>
        <v>0</v>
      </c>
      <c r="BK310" s="119">
        <f t="shared" ca="1" si="123"/>
        <v>0</v>
      </c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 spans="2:114" s="88" customFormat="1" ht="14.5" hidden="1" x14ac:dyDescent="0.35">
      <c r="B311" s="118">
        <f t="shared" ca="1" si="3"/>
        <v>294</v>
      </c>
      <c r="C311" s="83" t="s">
        <v>2</v>
      </c>
      <c r="D311" s="120" t="s">
        <v>2</v>
      </c>
      <c r="E311" s="121" t="str">
        <f ca="1">INDEX(Eventos,K311,2)</f>
        <v>Ban/Vest - INFRA-ESTRUTURA: FUNDAÇÕES</v>
      </c>
      <c r="F311" s="122" t="s">
        <v>11</v>
      </c>
      <c r="G311" s="84" t="str">
        <f t="shared" si="124"/>
        <v/>
      </c>
      <c r="H311" s="85" t="str">
        <f t="shared" si="127"/>
        <v/>
      </c>
      <c r="I311" s="85">
        <f t="shared" ca="1" si="128"/>
        <v>7572.46</v>
      </c>
      <c r="J311" s="86"/>
      <c r="K311" s="168">
        <f ca="1">INDEX(Eventos,ROW(Nível)-ROW(LForçamento),1)</f>
        <v>20</v>
      </c>
      <c r="L311" s="117" t="str">
        <f ca="1">IF(AND(NumEvento&lt;&gt;"",Nível="Serviço"),INDEX(Eventos,NumEvento,2),"")</f>
        <v/>
      </c>
      <c r="M311" s="87"/>
      <c r="N311" s="119">
        <f t="shared" ca="1" si="119"/>
        <v>7572.46</v>
      </c>
      <c r="O311" s="119">
        <f t="shared" ca="1" si="119"/>
        <v>0</v>
      </c>
      <c r="P311" s="119">
        <f t="shared" ca="1" si="119"/>
        <v>0</v>
      </c>
      <c r="Q311" s="119">
        <f t="shared" ca="1" si="119"/>
        <v>0</v>
      </c>
      <c r="R311" s="119">
        <f t="shared" ca="1" si="119"/>
        <v>0</v>
      </c>
      <c r="S311" s="119">
        <f t="shared" ca="1" si="119"/>
        <v>0</v>
      </c>
      <c r="T311" s="119">
        <f t="shared" ca="1" si="119"/>
        <v>0</v>
      </c>
      <c r="U311" s="119">
        <f t="shared" ca="1" si="119"/>
        <v>0</v>
      </c>
      <c r="V311" s="119">
        <f t="shared" ca="1" si="119"/>
        <v>0</v>
      </c>
      <c r="W311" s="119">
        <f t="shared" ca="1" si="119"/>
        <v>0</v>
      </c>
      <c r="X311" s="119">
        <f t="shared" ca="1" si="120"/>
        <v>0</v>
      </c>
      <c r="Y311" s="119">
        <f t="shared" ca="1" si="120"/>
        <v>0</v>
      </c>
      <c r="Z311" s="119">
        <f t="shared" ca="1" si="120"/>
        <v>0</v>
      </c>
      <c r="AA311" s="119">
        <f t="shared" ca="1" si="120"/>
        <v>0</v>
      </c>
      <c r="AB311" s="119">
        <f t="shared" ca="1" si="120"/>
        <v>0</v>
      </c>
      <c r="AC311" s="119">
        <f t="shared" ca="1" si="120"/>
        <v>0</v>
      </c>
      <c r="AD311" s="119">
        <f t="shared" ca="1" si="120"/>
        <v>0</v>
      </c>
      <c r="AE311" s="119">
        <f t="shared" ca="1" si="120"/>
        <v>0</v>
      </c>
      <c r="AF311" s="119">
        <f t="shared" ca="1" si="120"/>
        <v>0</v>
      </c>
      <c r="AG311" s="119">
        <f t="shared" ca="1" si="120"/>
        <v>0</v>
      </c>
      <c r="AH311" s="119">
        <f t="shared" ca="1" si="121"/>
        <v>0</v>
      </c>
      <c r="AI311" s="119">
        <f t="shared" ca="1" si="121"/>
        <v>0</v>
      </c>
      <c r="AJ311" s="119">
        <f t="shared" ca="1" si="121"/>
        <v>0</v>
      </c>
      <c r="AK311" s="119">
        <f t="shared" ca="1" si="121"/>
        <v>0</v>
      </c>
      <c r="AL311" s="119">
        <f t="shared" ca="1" si="121"/>
        <v>0</v>
      </c>
      <c r="AM311" s="119">
        <f t="shared" ca="1" si="121"/>
        <v>0</v>
      </c>
      <c r="AN311" s="119">
        <f t="shared" ca="1" si="121"/>
        <v>0</v>
      </c>
      <c r="AO311" s="119">
        <f t="shared" ca="1" si="121"/>
        <v>0</v>
      </c>
      <c r="AP311" s="119">
        <f t="shared" ca="1" si="121"/>
        <v>0</v>
      </c>
      <c r="AQ311" s="119">
        <f t="shared" ca="1" si="121"/>
        <v>0</v>
      </c>
      <c r="AR311" s="119">
        <f t="shared" ca="1" si="122"/>
        <v>0</v>
      </c>
      <c r="AS311" s="119">
        <f t="shared" ca="1" si="122"/>
        <v>0</v>
      </c>
      <c r="AT311" s="119">
        <f t="shared" ca="1" si="122"/>
        <v>0</v>
      </c>
      <c r="AU311" s="119">
        <f t="shared" ca="1" si="122"/>
        <v>0</v>
      </c>
      <c r="AV311" s="119">
        <f t="shared" ca="1" si="122"/>
        <v>0</v>
      </c>
      <c r="AW311" s="119">
        <f t="shared" ca="1" si="122"/>
        <v>0</v>
      </c>
      <c r="AX311" s="119">
        <f t="shared" ca="1" si="122"/>
        <v>0</v>
      </c>
      <c r="AY311" s="119">
        <f t="shared" ca="1" si="122"/>
        <v>0</v>
      </c>
      <c r="AZ311" s="119">
        <f t="shared" ca="1" si="122"/>
        <v>0</v>
      </c>
      <c r="BA311" s="119">
        <f t="shared" ca="1" si="122"/>
        <v>0</v>
      </c>
      <c r="BB311" s="119">
        <f t="shared" ca="1" si="123"/>
        <v>0</v>
      </c>
      <c r="BC311" s="119">
        <f t="shared" ca="1" si="123"/>
        <v>0</v>
      </c>
      <c r="BD311" s="119">
        <f t="shared" ca="1" si="123"/>
        <v>0</v>
      </c>
      <c r="BE311" s="119">
        <f t="shared" ca="1" si="123"/>
        <v>0</v>
      </c>
      <c r="BF311" s="119">
        <f t="shared" ca="1" si="123"/>
        <v>0</v>
      </c>
      <c r="BG311" s="119">
        <f t="shared" ca="1" si="123"/>
        <v>0</v>
      </c>
      <c r="BH311" s="119">
        <f t="shared" ca="1" si="123"/>
        <v>0</v>
      </c>
      <c r="BI311" s="119">
        <f t="shared" ca="1" si="123"/>
        <v>0</v>
      </c>
      <c r="BJ311" s="119">
        <f t="shared" ca="1" si="123"/>
        <v>0</v>
      </c>
      <c r="BK311" s="119">
        <f t="shared" ca="1" si="123"/>
        <v>0</v>
      </c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 spans="2:114" s="88" customFormat="1" ht="14.5" hidden="1" x14ac:dyDescent="0.35">
      <c r="B312" s="118">
        <f t="shared" ca="1" si="3"/>
        <v>295</v>
      </c>
      <c r="C312" s="83" t="s">
        <v>2</v>
      </c>
      <c r="D312" s="120" t="s">
        <v>2</v>
      </c>
      <c r="E312" s="121" t="str">
        <f ca="1">INDEX(Eventos,K312,2)</f>
        <v>Ban/Vest - ELEVAÇÃO</v>
      </c>
      <c r="F312" s="122" t="s">
        <v>11</v>
      </c>
      <c r="G312" s="84" t="str">
        <f t="shared" si="124"/>
        <v/>
      </c>
      <c r="H312" s="85" t="str">
        <f t="shared" si="127"/>
        <v/>
      </c>
      <c r="I312" s="85">
        <f t="shared" ca="1" si="128"/>
        <v>9019.2099999999991</v>
      </c>
      <c r="J312" s="86"/>
      <c r="K312" s="168">
        <f ca="1">INDEX(Eventos,ROW(Nível)-ROW(LForçamento),1)</f>
        <v>21</v>
      </c>
      <c r="L312" s="117" t="str">
        <f ca="1">IF(AND(NumEvento&lt;&gt;"",Nível="Serviço"),INDEX(Eventos,NumEvento,2),"")</f>
        <v/>
      </c>
      <c r="M312" s="87"/>
      <c r="N312" s="119">
        <f t="shared" ca="1" si="119"/>
        <v>9019.2099999999991</v>
      </c>
      <c r="O312" s="119">
        <f t="shared" ca="1" si="119"/>
        <v>0</v>
      </c>
      <c r="P312" s="119">
        <f t="shared" ca="1" si="119"/>
        <v>0</v>
      </c>
      <c r="Q312" s="119">
        <f t="shared" ca="1" si="119"/>
        <v>0</v>
      </c>
      <c r="R312" s="119">
        <f t="shared" ca="1" si="119"/>
        <v>0</v>
      </c>
      <c r="S312" s="119">
        <f t="shared" ca="1" si="119"/>
        <v>0</v>
      </c>
      <c r="T312" s="119">
        <f t="shared" ca="1" si="119"/>
        <v>0</v>
      </c>
      <c r="U312" s="119">
        <f t="shared" ca="1" si="119"/>
        <v>0</v>
      </c>
      <c r="V312" s="119">
        <f t="shared" ca="1" si="119"/>
        <v>0</v>
      </c>
      <c r="W312" s="119">
        <f t="shared" ca="1" si="119"/>
        <v>0</v>
      </c>
      <c r="X312" s="119">
        <f t="shared" ca="1" si="120"/>
        <v>0</v>
      </c>
      <c r="Y312" s="119">
        <f t="shared" ca="1" si="120"/>
        <v>0</v>
      </c>
      <c r="Z312" s="119">
        <f t="shared" ca="1" si="120"/>
        <v>0</v>
      </c>
      <c r="AA312" s="119">
        <f t="shared" ca="1" si="120"/>
        <v>0</v>
      </c>
      <c r="AB312" s="119">
        <f t="shared" ca="1" si="120"/>
        <v>0</v>
      </c>
      <c r="AC312" s="119">
        <f t="shared" ca="1" si="120"/>
        <v>0</v>
      </c>
      <c r="AD312" s="119">
        <f t="shared" ca="1" si="120"/>
        <v>0</v>
      </c>
      <c r="AE312" s="119">
        <f t="shared" ca="1" si="120"/>
        <v>0</v>
      </c>
      <c r="AF312" s="119">
        <f t="shared" ca="1" si="120"/>
        <v>0</v>
      </c>
      <c r="AG312" s="119">
        <f t="shared" ca="1" si="120"/>
        <v>0</v>
      </c>
      <c r="AH312" s="119">
        <f t="shared" ca="1" si="121"/>
        <v>0</v>
      </c>
      <c r="AI312" s="119">
        <f t="shared" ca="1" si="121"/>
        <v>0</v>
      </c>
      <c r="AJ312" s="119">
        <f t="shared" ca="1" si="121"/>
        <v>0</v>
      </c>
      <c r="AK312" s="119">
        <f t="shared" ca="1" si="121"/>
        <v>0</v>
      </c>
      <c r="AL312" s="119">
        <f t="shared" ca="1" si="121"/>
        <v>0</v>
      </c>
      <c r="AM312" s="119">
        <f t="shared" ca="1" si="121"/>
        <v>0</v>
      </c>
      <c r="AN312" s="119">
        <f t="shared" ca="1" si="121"/>
        <v>0</v>
      </c>
      <c r="AO312" s="119">
        <f t="shared" ca="1" si="121"/>
        <v>0</v>
      </c>
      <c r="AP312" s="119">
        <f t="shared" ca="1" si="121"/>
        <v>0</v>
      </c>
      <c r="AQ312" s="119">
        <f t="shared" ca="1" si="121"/>
        <v>0</v>
      </c>
      <c r="AR312" s="119">
        <f t="shared" ca="1" si="122"/>
        <v>0</v>
      </c>
      <c r="AS312" s="119">
        <f t="shared" ca="1" si="122"/>
        <v>0</v>
      </c>
      <c r="AT312" s="119">
        <f t="shared" ca="1" si="122"/>
        <v>0</v>
      </c>
      <c r="AU312" s="119">
        <f t="shared" ca="1" si="122"/>
        <v>0</v>
      </c>
      <c r="AV312" s="119">
        <f t="shared" ca="1" si="122"/>
        <v>0</v>
      </c>
      <c r="AW312" s="119">
        <f t="shared" ca="1" si="122"/>
        <v>0</v>
      </c>
      <c r="AX312" s="119">
        <f t="shared" ca="1" si="122"/>
        <v>0</v>
      </c>
      <c r="AY312" s="119">
        <f t="shared" ca="1" si="122"/>
        <v>0</v>
      </c>
      <c r="AZ312" s="119">
        <f t="shared" ca="1" si="122"/>
        <v>0</v>
      </c>
      <c r="BA312" s="119">
        <f t="shared" ca="1" si="122"/>
        <v>0</v>
      </c>
      <c r="BB312" s="119">
        <f t="shared" ca="1" si="123"/>
        <v>0</v>
      </c>
      <c r="BC312" s="119">
        <f t="shared" ca="1" si="123"/>
        <v>0</v>
      </c>
      <c r="BD312" s="119">
        <f t="shared" ca="1" si="123"/>
        <v>0</v>
      </c>
      <c r="BE312" s="119">
        <f t="shared" ca="1" si="123"/>
        <v>0</v>
      </c>
      <c r="BF312" s="119">
        <f t="shared" ca="1" si="123"/>
        <v>0</v>
      </c>
      <c r="BG312" s="119">
        <f t="shared" ca="1" si="123"/>
        <v>0</v>
      </c>
      <c r="BH312" s="119">
        <f t="shared" ca="1" si="123"/>
        <v>0</v>
      </c>
      <c r="BI312" s="119">
        <f t="shared" ca="1" si="123"/>
        <v>0</v>
      </c>
      <c r="BJ312" s="119">
        <f t="shared" ca="1" si="123"/>
        <v>0</v>
      </c>
      <c r="BK312" s="119">
        <f t="shared" ca="1" si="123"/>
        <v>0</v>
      </c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 spans="2:114" s="88" customFormat="1" ht="14.5" hidden="1" x14ac:dyDescent="0.35">
      <c r="B313" s="118">
        <f t="shared" ca="1" si="3"/>
        <v>296</v>
      </c>
      <c r="C313" s="83" t="s">
        <v>2</v>
      </c>
      <c r="D313" s="120" t="s">
        <v>2</v>
      </c>
      <c r="E313" s="121" t="str">
        <f ca="1">INDEX(Eventos,K313,2)</f>
        <v>Ban/Vest - ESQUADRIAS</v>
      </c>
      <c r="F313" s="122" t="s">
        <v>11</v>
      </c>
      <c r="G313" s="84" t="str">
        <f t="shared" si="124"/>
        <v/>
      </c>
      <c r="H313" s="85" t="str">
        <f t="shared" si="127"/>
        <v/>
      </c>
      <c r="I313" s="85">
        <f t="shared" ca="1" si="128"/>
        <v>22570.649999999998</v>
      </c>
      <c r="J313" s="86"/>
      <c r="K313" s="168">
        <f ca="1">INDEX(Eventos,ROW(Nível)-ROW(LForçamento),1)</f>
        <v>22</v>
      </c>
      <c r="L313" s="117" t="str">
        <f ca="1">IF(AND(NumEvento&lt;&gt;"",Nível="Serviço"),INDEX(Eventos,NumEvento,2),"")</f>
        <v/>
      </c>
      <c r="M313" s="87"/>
      <c r="N313" s="119">
        <f t="shared" ca="1" si="119"/>
        <v>22570.649999999998</v>
      </c>
      <c r="O313" s="119">
        <f t="shared" ca="1" si="119"/>
        <v>0</v>
      </c>
      <c r="P313" s="119">
        <f t="shared" ca="1" si="119"/>
        <v>0</v>
      </c>
      <c r="Q313" s="119">
        <f t="shared" ca="1" si="119"/>
        <v>0</v>
      </c>
      <c r="R313" s="119">
        <f t="shared" ca="1" si="119"/>
        <v>0</v>
      </c>
      <c r="S313" s="119">
        <f t="shared" ca="1" si="119"/>
        <v>0</v>
      </c>
      <c r="T313" s="119">
        <f t="shared" ca="1" si="119"/>
        <v>0</v>
      </c>
      <c r="U313" s="119">
        <f t="shared" ca="1" si="119"/>
        <v>0</v>
      </c>
      <c r="V313" s="119">
        <f t="shared" ca="1" si="119"/>
        <v>0</v>
      </c>
      <c r="W313" s="119">
        <f t="shared" ca="1" si="119"/>
        <v>0</v>
      </c>
      <c r="X313" s="119">
        <f t="shared" ca="1" si="120"/>
        <v>0</v>
      </c>
      <c r="Y313" s="119">
        <f t="shared" ca="1" si="120"/>
        <v>0</v>
      </c>
      <c r="Z313" s="119">
        <f t="shared" ca="1" si="120"/>
        <v>0</v>
      </c>
      <c r="AA313" s="119">
        <f t="shared" ca="1" si="120"/>
        <v>0</v>
      </c>
      <c r="AB313" s="119">
        <f t="shared" ca="1" si="120"/>
        <v>0</v>
      </c>
      <c r="AC313" s="119">
        <f t="shared" ca="1" si="120"/>
        <v>0</v>
      </c>
      <c r="AD313" s="119">
        <f t="shared" ca="1" si="120"/>
        <v>0</v>
      </c>
      <c r="AE313" s="119">
        <f t="shared" ca="1" si="120"/>
        <v>0</v>
      </c>
      <c r="AF313" s="119">
        <f t="shared" ca="1" si="120"/>
        <v>0</v>
      </c>
      <c r="AG313" s="119">
        <f t="shared" ca="1" si="120"/>
        <v>0</v>
      </c>
      <c r="AH313" s="119">
        <f t="shared" ca="1" si="121"/>
        <v>0</v>
      </c>
      <c r="AI313" s="119">
        <f t="shared" ca="1" si="121"/>
        <v>0</v>
      </c>
      <c r="AJ313" s="119">
        <f t="shared" ca="1" si="121"/>
        <v>0</v>
      </c>
      <c r="AK313" s="119">
        <f t="shared" ca="1" si="121"/>
        <v>0</v>
      </c>
      <c r="AL313" s="119">
        <f t="shared" ca="1" si="121"/>
        <v>0</v>
      </c>
      <c r="AM313" s="119">
        <f t="shared" ca="1" si="121"/>
        <v>0</v>
      </c>
      <c r="AN313" s="119">
        <f t="shared" ca="1" si="121"/>
        <v>0</v>
      </c>
      <c r="AO313" s="119">
        <f t="shared" ca="1" si="121"/>
        <v>0</v>
      </c>
      <c r="AP313" s="119">
        <f t="shared" ca="1" si="121"/>
        <v>0</v>
      </c>
      <c r="AQ313" s="119">
        <f t="shared" ca="1" si="121"/>
        <v>0</v>
      </c>
      <c r="AR313" s="119">
        <f t="shared" ca="1" si="122"/>
        <v>0</v>
      </c>
      <c r="AS313" s="119">
        <f t="shared" ca="1" si="122"/>
        <v>0</v>
      </c>
      <c r="AT313" s="119">
        <f t="shared" ca="1" si="122"/>
        <v>0</v>
      </c>
      <c r="AU313" s="119">
        <f t="shared" ca="1" si="122"/>
        <v>0</v>
      </c>
      <c r="AV313" s="119">
        <f t="shared" ca="1" si="122"/>
        <v>0</v>
      </c>
      <c r="AW313" s="119">
        <f t="shared" ca="1" si="122"/>
        <v>0</v>
      </c>
      <c r="AX313" s="119">
        <f t="shared" ca="1" si="122"/>
        <v>0</v>
      </c>
      <c r="AY313" s="119">
        <f t="shared" ca="1" si="122"/>
        <v>0</v>
      </c>
      <c r="AZ313" s="119">
        <f t="shared" ca="1" si="122"/>
        <v>0</v>
      </c>
      <c r="BA313" s="119">
        <f t="shared" ca="1" si="122"/>
        <v>0</v>
      </c>
      <c r="BB313" s="119">
        <f t="shared" ca="1" si="123"/>
        <v>0</v>
      </c>
      <c r="BC313" s="119">
        <f t="shared" ca="1" si="123"/>
        <v>0</v>
      </c>
      <c r="BD313" s="119">
        <f t="shared" ca="1" si="123"/>
        <v>0</v>
      </c>
      <c r="BE313" s="119">
        <f t="shared" ca="1" si="123"/>
        <v>0</v>
      </c>
      <c r="BF313" s="119">
        <f t="shared" ca="1" si="123"/>
        <v>0</v>
      </c>
      <c r="BG313" s="119">
        <f t="shared" ca="1" si="123"/>
        <v>0</v>
      </c>
      <c r="BH313" s="119">
        <f t="shared" ca="1" si="123"/>
        <v>0</v>
      </c>
      <c r="BI313" s="119">
        <f t="shared" ca="1" si="123"/>
        <v>0</v>
      </c>
      <c r="BJ313" s="119">
        <f t="shared" ca="1" si="123"/>
        <v>0</v>
      </c>
      <c r="BK313" s="119">
        <f t="shared" ca="1" si="123"/>
        <v>0</v>
      </c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 spans="2:114" s="88" customFormat="1" ht="14.5" hidden="1" x14ac:dyDescent="0.35">
      <c r="B314" s="118">
        <f t="shared" ca="1" si="3"/>
        <v>297</v>
      </c>
      <c r="C314" s="83" t="s">
        <v>2</v>
      </c>
      <c r="D314" s="120" t="s">
        <v>2</v>
      </c>
      <c r="E314" s="121" t="str">
        <f ca="1">INDEX(Eventos,K314,2)</f>
        <v>Ban/Vest - COBERTURA</v>
      </c>
      <c r="F314" s="122" t="s">
        <v>11</v>
      </c>
      <c r="G314" s="84" t="str">
        <f t="shared" si="124"/>
        <v/>
      </c>
      <c r="H314" s="85" t="str">
        <f t="shared" si="127"/>
        <v/>
      </c>
      <c r="I314" s="85">
        <f t="shared" ca="1" si="128"/>
        <v>5277.66</v>
      </c>
      <c r="J314" s="86"/>
      <c r="K314" s="168">
        <f ca="1">INDEX(Eventos,ROW(Nível)-ROW(LForçamento),1)</f>
        <v>23</v>
      </c>
      <c r="L314" s="117" t="str">
        <f ca="1">IF(AND(NumEvento&lt;&gt;"",Nível="Serviço"),INDEX(Eventos,NumEvento,2),"")</f>
        <v/>
      </c>
      <c r="M314" s="87"/>
      <c r="N314" s="119">
        <f t="shared" ca="1" si="119"/>
        <v>5277.66</v>
      </c>
      <c r="O314" s="119">
        <f t="shared" ca="1" si="119"/>
        <v>0</v>
      </c>
      <c r="P314" s="119">
        <f t="shared" ca="1" si="119"/>
        <v>0</v>
      </c>
      <c r="Q314" s="119">
        <f t="shared" ca="1" si="119"/>
        <v>0</v>
      </c>
      <c r="R314" s="119">
        <f t="shared" ca="1" si="119"/>
        <v>0</v>
      </c>
      <c r="S314" s="119">
        <f t="shared" ca="1" si="119"/>
        <v>0</v>
      </c>
      <c r="T314" s="119">
        <f t="shared" ca="1" si="119"/>
        <v>0</v>
      </c>
      <c r="U314" s="119">
        <f t="shared" ca="1" si="119"/>
        <v>0</v>
      </c>
      <c r="V314" s="119">
        <f t="shared" ca="1" si="119"/>
        <v>0</v>
      </c>
      <c r="W314" s="119">
        <f t="shared" ca="1" si="119"/>
        <v>0</v>
      </c>
      <c r="X314" s="119">
        <f t="shared" ca="1" si="120"/>
        <v>0</v>
      </c>
      <c r="Y314" s="119">
        <f t="shared" ca="1" si="120"/>
        <v>0</v>
      </c>
      <c r="Z314" s="119">
        <f t="shared" ca="1" si="120"/>
        <v>0</v>
      </c>
      <c r="AA314" s="119">
        <f t="shared" ca="1" si="120"/>
        <v>0</v>
      </c>
      <c r="AB314" s="119">
        <f t="shared" ca="1" si="120"/>
        <v>0</v>
      </c>
      <c r="AC314" s="119">
        <f t="shared" ca="1" si="120"/>
        <v>0</v>
      </c>
      <c r="AD314" s="119">
        <f t="shared" ca="1" si="120"/>
        <v>0</v>
      </c>
      <c r="AE314" s="119">
        <f t="shared" ca="1" si="120"/>
        <v>0</v>
      </c>
      <c r="AF314" s="119">
        <f t="shared" ca="1" si="120"/>
        <v>0</v>
      </c>
      <c r="AG314" s="119">
        <f t="shared" ca="1" si="120"/>
        <v>0</v>
      </c>
      <c r="AH314" s="119">
        <f t="shared" ca="1" si="121"/>
        <v>0</v>
      </c>
      <c r="AI314" s="119">
        <f t="shared" ca="1" si="121"/>
        <v>0</v>
      </c>
      <c r="AJ314" s="119">
        <f t="shared" ca="1" si="121"/>
        <v>0</v>
      </c>
      <c r="AK314" s="119">
        <f t="shared" ca="1" si="121"/>
        <v>0</v>
      </c>
      <c r="AL314" s="119">
        <f t="shared" ca="1" si="121"/>
        <v>0</v>
      </c>
      <c r="AM314" s="119">
        <f t="shared" ca="1" si="121"/>
        <v>0</v>
      </c>
      <c r="AN314" s="119">
        <f t="shared" ca="1" si="121"/>
        <v>0</v>
      </c>
      <c r="AO314" s="119">
        <f t="shared" ca="1" si="121"/>
        <v>0</v>
      </c>
      <c r="AP314" s="119">
        <f t="shared" ca="1" si="121"/>
        <v>0</v>
      </c>
      <c r="AQ314" s="119">
        <f t="shared" ca="1" si="121"/>
        <v>0</v>
      </c>
      <c r="AR314" s="119">
        <f t="shared" ca="1" si="122"/>
        <v>0</v>
      </c>
      <c r="AS314" s="119">
        <f t="shared" ca="1" si="122"/>
        <v>0</v>
      </c>
      <c r="AT314" s="119">
        <f t="shared" ca="1" si="122"/>
        <v>0</v>
      </c>
      <c r="AU314" s="119">
        <f t="shared" ca="1" si="122"/>
        <v>0</v>
      </c>
      <c r="AV314" s="119">
        <f t="shared" ca="1" si="122"/>
        <v>0</v>
      </c>
      <c r="AW314" s="119">
        <f t="shared" ca="1" si="122"/>
        <v>0</v>
      </c>
      <c r="AX314" s="119">
        <f t="shared" ca="1" si="122"/>
        <v>0</v>
      </c>
      <c r="AY314" s="119">
        <f t="shared" ca="1" si="122"/>
        <v>0</v>
      </c>
      <c r="AZ314" s="119">
        <f t="shared" ca="1" si="122"/>
        <v>0</v>
      </c>
      <c r="BA314" s="119">
        <f t="shared" ca="1" si="122"/>
        <v>0</v>
      </c>
      <c r="BB314" s="119">
        <f t="shared" ca="1" si="123"/>
        <v>0</v>
      </c>
      <c r="BC314" s="119">
        <f t="shared" ca="1" si="123"/>
        <v>0</v>
      </c>
      <c r="BD314" s="119">
        <f t="shared" ca="1" si="123"/>
        <v>0</v>
      </c>
      <c r="BE314" s="119">
        <f t="shared" ca="1" si="123"/>
        <v>0</v>
      </c>
      <c r="BF314" s="119">
        <f t="shared" ca="1" si="123"/>
        <v>0</v>
      </c>
      <c r="BG314" s="119">
        <f t="shared" ca="1" si="123"/>
        <v>0</v>
      </c>
      <c r="BH314" s="119">
        <f t="shared" ca="1" si="123"/>
        <v>0</v>
      </c>
      <c r="BI314" s="119">
        <f t="shared" ca="1" si="123"/>
        <v>0</v>
      </c>
      <c r="BJ314" s="119">
        <f t="shared" ca="1" si="123"/>
        <v>0</v>
      </c>
      <c r="BK314" s="119">
        <f t="shared" ca="1" si="123"/>
        <v>0</v>
      </c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</row>
    <row r="315" spans="2:114" s="88" customFormat="1" ht="14.5" hidden="1" x14ac:dyDescent="0.35">
      <c r="B315" s="118">
        <f t="shared" ca="1" si="3"/>
        <v>298</v>
      </c>
      <c r="C315" s="83" t="s">
        <v>2</v>
      </c>
      <c r="D315" s="120" t="s">
        <v>2</v>
      </c>
      <c r="E315" s="121" t="str">
        <f ca="1">INDEX(Eventos,K315,2)</f>
        <v>Ban/Vest - REVESTIMENTO DE PAREDES/TETOS</v>
      </c>
      <c r="F315" s="122" t="s">
        <v>11</v>
      </c>
      <c r="G315" s="84" t="str">
        <f t="shared" si="124"/>
        <v/>
      </c>
      <c r="H315" s="85" t="str">
        <f t="shared" si="127"/>
        <v/>
      </c>
      <c r="I315" s="85">
        <f t="shared" ca="1" si="128"/>
        <v>18280.98</v>
      </c>
      <c r="J315" s="86"/>
      <c r="K315" s="168">
        <f ca="1">INDEX(Eventos,ROW(Nível)-ROW(LForçamento),1)</f>
        <v>24</v>
      </c>
      <c r="L315" s="117" t="str">
        <f ca="1">IF(AND(NumEvento&lt;&gt;"",Nível="Serviço"),INDEX(Eventos,NumEvento,2),"")</f>
        <v/>
      </c>
      <c r="M315" s="87"/>
      <c r="N315" s="119">
        <f t="shared" ca="1" si="119"/>
        <v>18280.98</v>
      </c>
      <c r="O315" s="119">
        <f t="shared" ca="1" si="119"/>
        <v>0</v>
      </c>
      <c r="P315" s="119">
        <f t="shared" ca="1" si="119"/>
        <v>0</v>
      </c>
      <c r="Q315" s="119">
        <f t="shared" ca="1" si="119"/>
        <v>0</v>
      </c>
      <c r="R315" s="119">
        <f t="shared" ca="1" si="119"/>
        <v>0</v>
      </c>
      <c r="S315" s="119">
        <f t="shared" ca="1" si="119"/>
        <v>0</v>
      </c>
      <c r="T315" s="119">
        <f t="shared" ca="1" si="119"/>
        <v>0</v>
      </c>
      <c r="U315" s="119">
        <f t="shared" ca="1" si="119"/>
        <v>0</v>
      </c>
      <c r="V315" s="119">
        <f t="shared" ca="1" si="119"/>
        <v>0</v>
      </c>
      <c r="W315" s="119">
        <f t="shared" ca="1" si="119"/>
        <v>0</v>
      </c>
      <c r="X315" s="119">
        <f t="shared" ca="1" si="120"/>
        <v>0</v>
      </c>
      <c r="Y315" s="119">
        <f t="shared" ca="1" si="120"/>
        <v>0</v>
      </c>
      <c r="Z315" s="119">
        <f t="shared" ca="1" si="120"/>
        <v>0</v>
      </c>
      <c r="AA315" s="119">
        <f t="shared" ca="1" si="120"/>
        <v>0</v>
      </c>
      <c r="AB315" s="119">
        <f t="shared" ca="1" si="120"/>
        <v>0</v>
      </c>
      <c r="AC315" s="119">
        <f t="shared" ca="1" si="120"/>
        <v>0</v>
      </c>
      <c r="AD315" s="119">
        <f t="shared" ca="1" si="120"/>
        <v>0</v>
      </c>
      <c r="AE315" s="119">
        <f t="shared" ca="1" si="120"/>
        <v>0</v>
      </c>
      <c r="AF315" s="119">
        <f t="shared" ca="1" si="120"/>
        <v>0</v>
      </c>
      <c r="AG315" s="119">
        <f t="shared" ca="1" si="120"/>
        <v>0</v>
      </c>
      <c r="AH315" s="119">
        <f t="shared" ca="1" si="121"/>
        <v>0</v>
      </c>
      <c r="AI315" s="119">
        <f t="shared" ca="1" si="121"/>
        <v>0</v>
      </c>
      <c r="AJ315" s="119">
        <f t="shared" ca="1" si="121"/>
        <v>0</v>
      </c>
      <c r="AK315" s="119">
        <f t="shared" ca="1" si="121"/>
        <v>0</v>
      </c>
      <c r="AL315" s="119">
        <f t="shared" ca="1" si="121"/>
        <v>0</v>
      </c>
      <c r="AM315" s="119">
        <f t="shared" ca="1" si="121"/>
        <v>0</v>
      </c>
      <c r="AN315" s="119">
        <f t="shared" ca="1" si="121"/>
        <v>0</v>
      </c>
      <c r="AO315" s="119">
        <f t="shared" ca="1" si="121"/>
        <v>0</v>
      </c>
      <c r="AP315" s="119">
        <f t="shared" ca="1" si="121"/>
        <v>0</v>
      </c>
      <c r="AQ315" s="119">
        <f t="shared" ca="1" si="121"/>
        <v>0</v>
      </c>
      <c r="AR315" s="119">
        <f t="shared" ca="1" si="122"/>
        <v>0</v>
      </c>
      <c r="AS315" s="119">
        <f t="shared" ca="1" si="122"/>
        <v>0</v>
      </c>
      <c r="AT315" s="119">
        <f t="shared" ca="1" si="122"/>
        <v>0</v>
      </c>
      <c r="AU315" s="119">
        <f t="shared" ca="1" si="122"/>
        <v>0</v>
      </c>
      <c r="AV315" s="119">
        <f t="shared" ca="1" si="122"/>
        <v>0</v>
      </c>
      <c r="AW315" s="119">
        <f t="shared" ca="1" si="122"/>
        <v>0</v>
      </c>
      <c r="AX315" s="119">
        <f t="shared" ca="1" si="122"/>
        <v>0</v>
      </c>
      <c r="AY315" s="119">
        <f t="shared" ca="1" si="122"/>
        <v>0</v>
      </c>
      <c r="AZ315" s="119">
        <f t="shared" ca="1" si="122"/>
        <v>0</v>
      </c>
      <c r="BA315" s="119">
        <f t="shared" ca="1" si="122"/>
        <v>0</v>
      </c>
      <c r="BB315" s="119">
        <f t="shared" ca="1" si="123"/>
        <v>0</v>
      </c>
      <c r="BC315" s="119">
        <f t="shared" ca="1" si="123"/>
        <v>0</v>
      </c>
      <c r="BD315" s="119">
        <f t="shared" ca="1" si="123"/>
        <v>0</v>
      </c>
      <c r="BE315" s="119">
        <f t="shared" ca="1" si="123"/>
        <v>0</v>
      </c>
      <c r="BF315" s="119">
        <f t="shared" ca="1" si="123"/>
        <v>0</v>
      </c>
      <c r="BG315" s="119">
        <f t="shared" ca="1" si="123"/>
        <v>0</v>
      </c>
      <c r="BH315" s="119">
        <f t="shared" ca="1" si="123"/>
        <v>0</v>
      </c>
      <c r="BI315" s="119">
        <f t="shared" ca="1" si="123"/>
        <v>0</v>
      </c>
      <c r="BJ315" s="119">
        <f t="shared" ca="1" si="123"/>
        <v>0</v>
      </c>
      <c r="BK315" s="119">
        <f t="shared" ca="1" si="123"/>
        <v>0</v>
      </c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</row>
    <row r="316" spans="2:114" s="88" customFormat="1" ht="14.5" hidden="1" x14ac:dyDescent="0.35">
      <c r="B316" s="118">
        <f t="shared" ca="1" si="3"/>
        <v>299</v>
      </c>
      <c r="C316" s="83" t="s">
        <v>2</v>
      </c>
      <c r="D316" s="120" t="s">
        <v>2</v>
      </c>
      <c r="E316" s="121" t="str">
        <f ca="1">INDEX(Eventos,K316,2)</f>
        <v>Ban/Vest - PAVIMENTAÇÃO</v>
      </c>
      <c r="F316" s="122" t="s">
        <v>11</v>
      </c>
      <c r="G316" s="84" t="str">
        <f t="shared" si="124"/>
        <v/>
      </c>
      <c r="H316" s="85" t="str">
        <f t="shared" si="127"/>
        <v/>
      </c>
      <c r="I316" s="85">
        <f t="shared" ca="1" si="128"/>
        <v>7269</v>
      </c>
      <c r="J316" s="86"/>
      <c r="K316" s="168">
        <f ca="1">INDEX(Eventos,ROW(Nível)-ROW(LForçamento),1)</f>
        <v>25</v>
      </c>
      <c r="L316" s="117" t="str">
        <f ca="1">IF(AND(NumEvento&lt;&gt;"",Nível="Serviço"),INDEX(Eventos,NumEvento,2),"")</f>
        <v/>
      </c>
      <c r="M316" s="87"/>
      <c r="N316" s="119">
        <f t="shared" ca="1" si="119"/>
        <v>7269</v>
      </c>
      <c r="O316" s="119">
        <f t="shared" ca="1" si="119"/>
        <v>0</v>
      </c>
      <c r="P316" s="119">
        <f t="shared" ca="1" si="119"/>
        <v>0</v>
      </c>
      <c r="Q316" s="119">
        <f t="shared" ca="1" si="119"/>
        <v>0</v>
      </c>
      <c r="R316" s="119">
        <f t="shared" ca="1" si="119"/>
        <v>0</v>
      </c>
      <c r="S316" s="119">
        <f t="shared" ref="N316:W325" ca="1" si="129">IF(S$15="",0,SUMIF(Import.numEventos,$K316,OFFSET(PreçoServiçoPorFrente,0,S$16-1,,1)))</f>
        <v>0</v>
      </c>
      <c r="T316" s="119">
        <f t="shared" ca="1" si="129"/>
        <v>0</v>
      </c>
      <c r="U316" s="119">
        <f t="shared" ca="1" si="129"/>
        <v>0</v>
      </c>
      <c r="V316" s="119">
        <f t="shared" ca="1" si="129"/>
        <v>0</v>
      </c>
      <c r="W316" s="119">
        <f t="shared" ca="1" si="129"/>
        <v>0</v>
      </c>
      <c r="X316" s="119">
        <f t="shared" ca="1" si="120"/>
        <v>0</v>
      </c>
      <c r="Y316" s="119">
        <f t="shared" ca="1" si="120"/>
        <v>0</v>
      </c>
      <c r="Z316" s="119">
        <f t="shared" ca="1" si="120"/>
        <v>0</v>
      </c>
      <c r="AA316" s="119">
        <f t="shared" ca="1" si="120"/>
        <v>0</v>
      </c>
      <c r="AB316" s="119">
        <f t="shared" ca="1" si="120"/>
        <v>0</v>
      </c>
      <c r="AC316" s="119">
        <f t="shared" ref="X316:AG325" ca="1" si="130">IF(AC$15="",0,SUMIF(Import.numEventos,$K316,OFFSET(PreçoServiçoPorFrente,0,AC$16-1,,1)))</f>
        <v>0</v>
      </c>
      <c r="AD316" s="119">
        <f t="shared" ca="1" si="130"/>
        <v>0</v>
      </c>
      <c r="AE316" s="119">
        <f t="shared" ca="1" si="130"/>
        <v>0</v>
      </c>
      <c r="AF316" s="119">
        <f t="shared" ca="1" si="130"/>
        <v>0</v>
      </c>
      <c r="AG316" s="119">
        <f t="shared" ca="1" si="130"/>
        <v>0</v>
      </c>
      <c r="AH316" s="119">
        <f t="shared" ca="1" si="121"/>
        <v>0</v>
      </c>
      <c r="AI316" s="119">
        <f t="shared" ca="1" si="121"/>
        <v>0</v>
      </c>
      <c r="AJ316" s="119">
        <f t="shared" ca="1" si="121"/>
        <v>0</v>
      </c>
      <c r="AK316" s="119">
        <f t="shared" ca="1" si="121"/>
        <v>0</v>
      </c>
      <c r="AL316" s="119">
        <f t="shared" ca="1" si="121"/>
        <v>0</v>
      </c>
      <c r="AM316" s="119">
        <f t="shared" ref="AH316:AQ325" ca="1" si="131">IF(AM$15="",0,SUMIF(Import.numEventos,$K316,OFFSET(PreçoServiçoPorFrente,0,AM$16-1,,1)))</f>
        <v>0</v>
      </c>
      <c r="AN316" s="119">
        <f t="shared" ca="1" si="131"/>
        <v>0</v>
      </c>
      <c r="AO316" s="119">
        <f t="shared" ca="1" si="131"/>
        <v>0</v>
      </c>
      <c r="AP316" s="119">
        <f t="shared" ca="1" si="131"/>
        <v>0</v>
      </c>
      <c r="AQ316" s="119">
        <f t="shared" ca="1" si="131"/>
        <v>0</v>
      </c>
      <c r="AR316" s="119">
        <f t="shared" ca="1" si="122"/>
        <v>0</v>
      </c>
      <c r="AS316" s="119">
        <f t="shared" ca="1" si="122"/>
        <v>0</v>
      </c>
      <c r="AT316" s="119">
        <f t="shared" ca="1" si="122"/>
        <v>0</v>
      </c>
      <c r="AU316" s="119">
        <f t="shared" ca="1" si="122"/>
        <v>0</v>
      </c>
      <c r="AV316" s="119">
        <f t="shared" ca="1" si="122"/>
        <v>0</v>
      </c>
      <c r="AW316" s="119">
        <f t="shared" ref="AR316:BA325" ca="1" si="132">IF(AW$15="",0,SUMIF(Import.numEventos,$K316,OFFSET(PreçoServiçoPorFrente,0,AW$16-1,,1)))</f>
        <v>0</v>
      </c>
      <c r="AX316" s="119">
        <f t="shared" ca="1" si="132"/>
        <v>0</v>
      </c>
      <c r="AY316" s="119">
        <f t="shared" ca="1" si="132"/>
        <v>0</v>
      </c>
      <c r="AZ316" s="119">
        <f t="shared" ca="1" si="132"/>
        <v>0</v>
      </c>
      <c r="BA316" s="119">
        <f t="shared" ca="1" si="132"/>
        <v>0</v>
      </c>
      <c r="BB316" s="119">
        <f t="shared" ca="1" si="123"/>
        <v>0</v>
      </c>
      <c r="BC316" s="119">
        <f t="shared" ca="1" si="123"/>
        <v>0</v>
      </c>
      <c r="BD316" s="119">
        <f t="shared" ca="1" si="123"/>
        <v>0</v>
      </c>
      <c r="BE316" s="119">
        <f t="shared" ca="1" si="123"/>
        <v>0</v>
      </c>
      <c r="BF316" s="119">
        <f t="shared" ca="1" si="123"/>
        <v>0</v>
      </c>
      <c r="BG316" s="119">
        <f t="shared" ref="BB316:BK325" ca="1" si="133">IF(BG$15="",0,SUMIF(Import.numEventos,$K316,OFFSET(PreçoServiçoPorFrente,0,BG$16-1,,1)))</f>
        <v>0</v>
      </c>
      <c r="BH316" s="119">
        <f t="shared" ca="1" si="133"/>
        <v>0</v>
      </c>
      <c r="BI316" s="119">
        <f t="shared" ca="1" si="133"/>
        <v>0</v>
      </c>
      <c r="BJ316" s="119">
        <f t="shared" ca="1" si="133"/>
        <v>0</v>
      </c>
      <c r="BK316" s="119">
        <f t="shared" ca="1" si="133"/>
        <v>0</v>
      </c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</row>
    <row r="317" spans="2:114" s="88" customFormat="1" ht="14.5" hidden="1" x14ac:dyDescent="0.35">
      <c r="B317" s="118">
        <f t="shared" ca="1" si="3"/>
        <v>300</v>
      </c>
      <c r="C317" s="83" t="s">
        <v>2</v>
      </c>
      <c r="D317" s="120" t="s">
        <v>2</v>
      </c>
      <c r="E317" s="121" t="str">
        <f ca="1">INDEX(Eventos,K317,2)</f>
        <v>Ban/Vest - PINTURA</v>
      </c>
      <c r="F317" s="122" t="s">
        <v>11</v>
      </c>
      <c r="G317" s="84" t="str">
        <f t="shared" si="124"/>
        <v/>
      </c>
      <c r="H317" s="85" t="str">
        <f t="shared" si="127"/>
        <v/>
      </c>
      <c r="I317" s="85">
        <f t="shared" ca="1" si="128"/>
        <v>2543.96</v>
      </c>
      <c r="J317" s="86"/>
      <c r="K317" s="168">
        <f ca="1">INDEX(Eventos,ROW(Nível)-ROW(LForçamento),1)</f>
        <v>26</v>
      </c>
      <c r="L317" s="117" t="str">
        <f ca="1">IF(AND(NumEvento&lt;&gt;"",Nível="Serviço"),INDEX(Eventos,NumEvento,2),"")</f>
        <v/>
      </c>
      <c r="M317" s="87"/>
      <c r="N317" s="119">
        <f t="shared" ca="1" si="129"/>
        <v>2543.96</v>
      </c>
      <c r="O317" s="119">
        <f t="shared" ca="1" si="129"/>
        <v>0</v>
      </c>
      <c r="P317" s="119">
        <f t="shared" ca="1" si="129"/>
        <v>0</v>
      </c>
      <c r="Q317" s="119">
        <f t="shared" ca="1" si="129"/>
        <v>0</v>
      </c>
      <c r="R317" s="119">
        <f t="shared" ca="1" si="129"/>
        <v>0</v>
      </c>
      <c r="S317" s="119">
        <f t="shared" ca="1" si="129"/>
        <v>0</v>
      </c>
      <c r="T317" s="119">
        <f t="shared" ca="1" si="129"/>
        <v>0</v>
      </c>
      <c r="U317" s="119">
        <f t="shared" ca="1" si="129"/>
        <v>0</v>
      </c>
      <c r="V317" s="119">
        <f t="shared" ca="1" si="129"/>
        <v>0</v>
      </c>
      <c r="W317" s="119">
        <f t="shared" ca="1" si="129"/>
        <v>0</v>
      </c>
      <c r="X317" s="119">
        <f t="shared" ca="1" si="130"/>
        <v>0</v>
      </c>
      <c r="Y317" s="119">
        <f t="shared" ca="1" si="130"/>
        <v>0</v>
      </c>
      <c r="Z317" s="119">
        <f t="shared" ca="1" si="130"/>
        <v>0</v>
      </c>
      <c r="AA317" s="119">
        <f t="shared" ca="1" si="130"/>
        <v>0</v>
      </c>
      <c r="AB317" s="119">
        <f t="shared" ca="1" si="130"/>
        <v>0</v>
      </c>
      <c r="AC317" s="119">
        <f t="shared" ca="1" si="130"/>
        <v>0</v>
      </c>
      <c r="AD317" s="119">
        <f t="shared" ca="1" si="130"/>
        <v>0</v>
      </c>
      <c r="AE317" s="119">
        <f t="shared" ca="1" si="130"/>
        <v>0</v>
      </c>
      <c r="AF317" s="119">
        <f t="shared" ca="1" si="130"/>
        <v>0</v>
      </c>
      <c r="AG317" s="119">
        <f t="shared" ca="1" si="130"/>
        <v>0</v>
      </c>
      <c r="AH317" s="119">
        <f t="shared" ca="1" si="131"/>
        <v>0</v>
      </c>
      <c r="AI317" s="119">
        <f t="shared" ca="1" si="131"/>
        <v>0</v>
      </c>
      <c r="AJ317" s="119">
        <f t="shared" ca="1" si="131"/>
        <v>0</v>
      </c>
      <c r="AK317" s="119">
        <f t="shared" ca="1" si="131"/>
        <v>0</v>
      </c>
      <c r="AL317" s="119">
        <f t="shared" ca="1" si="131"/>
        <v>0</v>
      </c>
      <c r="AM317" s="119">
        <f t="shared" ca="1" si="131"/>
        <v>0</v>
      </c>
      <c r="AN317" s="119">
        <f t="shared" ca="1" si="131"/>
        <v>0</v>
      </c>
      <c r="AO317" s="119">
        <f t="shared" ca="1" si="131"/>
        <v>0</v>
      </c>
      <c r="AP317" s="119">
        <f t="shared" ca="1" si="131"/>
        <v>0</v>
      </c>
      <c r="AQ317" s="119">
        <f t="shared" ca="1" si="131"/>
        <v>0</v>
      </c>
      <c r="AR317" s="119">
        <f t="shared" ca="1" si="132"/>
        <v>0</v>
      </c>
      <c r="AS317" s="119">
        <f t="shared" ca="1" si="132"/>
        <v>0</v>
      </c>
      <c r="AT317" s="119">
        <f t="shared" ca="1" si="132"/>
        <v>0</v>
      </c>
      <c r="AU317" s="119">
        <f t="shared" ca="1" si="132"/>
        <v>0</v>
      </c>
      <c r="AV317" s="119">
        <f t="shared" ca="1" si="132"/>
        <v>0</v>
      </c>
      <c r="AW317" s="119">
        <f t="shared" ca="1" si="132"/>
        <v>0</v>
      </c>
      <c r="AX317" s="119">
        <f t="shared" ca="1" si="132"/>
        <v>0</v>
      </c>
      <c r="AY317" s="119">
        <f t="shared" ca="1" si="132"/>
        <v>0</v>
      </c>
      <c r="AZ317" s="119">
        <f t="shared" ca="1" si="132"/>
        <v>0</v>
      </c>
      <c r="BA317" s="119">
        <f t="shared" ca="1" si="132"/>
        <v>0</v>
      </c>
      <c r="BB317" s="119">
        <f t="shared" ca="1" si="133"/>
        <v>0</v>
      </c>
      <c r="BC317" s="119">
        <f t="shared" ca="1" si="133"/>
        <v>0</v>
      </c>
      <c r="BD317" s="119">
        <f t="shared" ca="1" si="133"/>
        <v>0</v>
      </c>
      <c r="BE317" s="119">
        <f t="shared" ca="1" si="133"/>
        <v>0</v>
      </c>
      <c r="BF317" s="119">
        <f t="shared" ca="1" si="133"/>
        <v>0</v>
      </c>
      <c r="BG317" s="119">
        <f t="shared" ca="1" si="133"/>
        <v>0</v>
      </c>
      <c r="BH317" s="119">
        <f t="shared" ca="1" si="133"/>
        <v>0</v>
      </c>
      <c r="BI317" s="119">
        <f t="shared" ca="1" si="133"/>
        <v>0</v>
      </c>
      <c r="BJ317" s="119">
        <f t="shared" ca="1" si="133"/>
        <v>0</v>
      </c>
      <c r="BK317" s="119">
        <f t="shared" ca="1" si="133"/>
        <v>0</v>
      </c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</row>
    <row r="318" spans="2:114" s="88" customFormat="1" ht="14.5" hidden="1" x14ac:dyDescent="0.35">
      <c r="B318" s="118">
        <f t="shared" ca="1" si="3"/>
        <v>301</v>
      </c>
      <c r="C318" s="83" t="s">
        <v>2</v>
      </c>
      <c r="D318" s="120" t="s">
        <v>2</v>
      </c>
      <c r="E318" s="121" t="str">
        <f ca="1">INDEX(Eventos,K318,2)</f>
        <v>Ban/Vest - INSTALAÇÃO HIDRÁULICA</v>
      </c>
      <c r="F318" s="122" t="s">
        <v>11</v>
      </c>
      <c r="G318" s="84" t="str">
        <f t="shared" si="124"/>
        <v/>
      </c>
      <c r="H318" s="85" t="str">
        <f t="shared" si="127"/>
        <v/>
      </c>
      <c r="I318" s="85">
        <f t="shared" ca="1" si="128"/>
        <v>3709.8599999999997</v>
      </c>
      <c r="J318" s="86"/>
      <c r="K318" s="168">
        <f ca="1">INDEX(Eventos,ROW(Nível)-ROW(LForçamento),1)</f>
        <v>27</v>
      </c>
      <c r="L318" s="117" t="str">
        <f ca="1">IF(AND(NumEvento&lt;&gt;"",Nível="Serviço"),INDEX(Eventos,NumEvento,2),"")</f>
        <v/>
      </c>
      <c r="M318" s="87"/>
      <c r="N318" s="119">
        <f t="shared" ca="1" si="129"/>
        <v>3709.8599999999997</v>
      </c>
      <c r="O318" s="119">
        <f t="shared" ca="1" si="129"/>
        <v>0</v>
      </c>
      <c r="P318" s="119">
        <f t="shared" ca="1" si="129"/>
        <v>0</v>
      </c>
      <c r="Q318" s="119">
        <f t="shared" ca="1" si="129"/>
        <v>0</v>
      </c>
      <c r="R318" s="119">
        <f t="shared" ca="1" si="129"/>
        <v>0</v>
      </c>
      <c r="S318" s="119">
        <f t="shared" ca="1" si="129"/>
        <v>0</v>
      </c>
      <c r="T318" s="119">
        <f t="shared" ca="1" si="129"/>
        <v>0</v>
      </c>
      <c r="U318" s="119">
        <f t="shared" ca="1" si="129"/>
        <v>0</v>
      </c>
      <c r="V318" s="119">
        <f t="shared" ca="1" si="129"/>
        <v>0</v>
      </c>
      <c r="W318" s="119">
        <f t="shared" ca="1" si="129"/>
        <v>0</v>
      </c>
      <c r="X318" s="119">
        <f t="shared" ca="1" si="130"/>
        <v>0</v>
      </c>
      <c r="Y318" s="119">
        <f t="shared" ca="1" si="130"/>
        <v>0</v>
      </c>
      <c r="Z318" s="119">
        <f t="shared" ca="1" si="130"/>
        <v>0</v>
      </c>
      <c r="AA318" s="119">
        <f t="shared" ca="1" si="130"/>
        <v>0</v>
      </c>
      <c r="AB318" s="119">
        <f t="shared" ca="1" si="130"/>
        <v>0</v>
      </c>
      <c r="AC318" s="119">
        <f t="shared" ca="1" si="130"/>
        <v>0</v>
      </c>
      <c r="AD318" s="119">
        <f t="shared" ca="1" si="130"/>
        <v>0</v>
      </c>
      <c r="AE318" s="119">
        <f t="shared" ca="1" si="130"/>
        <v>0</v>
      </c>
      <c r="AF318" s="119">
        <f t="shared" ca="1" si="130"/>
        <v>0</v>
      </c>
      <c r="AG318" s="119">
        <f t="shared" ca="1" si="130"/>
        <v>0</v>
      </c>
      <c r="AH318" s="119">
        <f t="shared" ca="1" si="131"/>
        <v>0</v>
      </c>
      <c r="AI318" s="119">
        <f t="shared" ca="1" si="131"/>
        <v>0</v>
      </c>
      <c r="AJ318" s="119">
        <f t="shared" ca="1" si="131"/>
        <v>0</v>
      </c>
      <c r="AK318" s="119">
        <f t="shared" ca="1" si="131"/>
        <v>0</v>
      </c>
      <c r="AL318" s="119">
        <f t="shared" ca="1" si="131"/>
        <v>0</v>
      </c>
      <c r="AM318" s="119">
        <f t="shared" ca="1" si="131"/>
        <v>0</v>
      </c>
      <c r="AN318" s="119">
        <f t="shared" ca="1" si="131"/>
        <v>0</v>
      </c>
      <c r="AO318" s="119">
        <f t="shared" ca="1" si="131"/>
        <v>0</v>
      </c>
      <c r="AP318" s="119">
        <f t="shared" ca="1" si="131"/>
        <v>0</v>
      </c>
      <c r="AQ318" s="119">
        <f t="shared" ca="1" si="131"/>
        <v>0</v>
      </c>
      <c r="AR318" s="119">
        <f t="shared" ca="1" si="132"/>
        <v>0</v>
      </c>
      <c r="AS318" s="119">
        <f t="shared" ca="1" si="132"/>
        <v>0</v>
      </c>
      <c r="AT318" s="119">
        <f t="shared" ca="1" si="132"/>
        <v>0</v>
      </c>
      <c r="AU318" s="119">
        <f t="shared" ca="1" si="132"/>
        <v>0</v>
      </c>
      <c r="AV318" s="119">
        <f t="shared" ca="1" si="132"/>
        <v>0</v>
      </c>
      <c r="AW318" s="119">
        <f t="shared" ca="1" si="132"/>
        <v>0</v>
      </c>
      <c r="AX318" s="119">
        <f t="shared" ca="1" si="132"/>
        <v>0</v>
      </c>
      <c r="AY318" s="119">
        <f t="shared" ca="1" si="132"/>
        <v>0</v>
      </c>
      <c r="AZ318" s="119">
        <f t="shared" ca="1" si="132"/>
        <v>0</v>
      </c>
      <c r="BA318" s="119">
        <f t="shared" ca="1" si="132"/>
        <v>0</v>
      </c>
      <c r="BB318" s="119">
        <f t="shared" ca="1" si="133"/>
        <v>0</v>
      </c>
      <c r="BC318" s="119">
        <f t="shared" ca="1" si="133"/>
        <v>0</v>
      </c>
      <c r="BD318" s="119">
        <f t="shared" ca="1" si="133"/>
        <v>0</v>
      </c>
      <c r="BE318" s="119">
        <f t="shared" ca="1" si="133"/>
        <v>0</v>
      </c>
      <c r="BF318" s="119">
        <f t="shared" ca="1" si="133"/>
        <v>0</v>
      </c>
      <c r="BG318" s="119">
        <f t="shared" ca="1" si="133"/>
        <v>0</v>
      </c>
      <c r="BH318" s="119">
        <f t="shared" ca="1" si="133"/>
        <v>0</v>
      </c>
      <c r="BI318" s="119">
        <f t="shared" ca="1" si="133"/>
        <v>0</v>
      </c>
      <c r="BJ318" s="119">
        <f t="shared" ca="1" si="133"/>
        <v>0</v>
      </c>
      <c r="BK318" s="119">
        <f t="shared" ca="1" si="133"/>
        <v>0</v>
      </c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</row>
    <row r="319" spans="2:114" s="88" customFormat="1" ht="14.5" hidden="1" x14ac:dyDescent="0.35">
      <c r="B319" s="118">
        <f t="shared" ca="1" si="3"/>
        <v>302</v>
      </c>
      <c r="C319" s="83" t="s">
        <v>2</v>
      </c>
      <c r="D319" s="120" t="s">
        <v>2</v>
      </c>
      <c r="E319" s="121" t="str">
        <f ca="1">INDEX(Eventos,K319,2)</f>
        <v>Ban/Vest - INSTALAÇÃO SANITÁRIA</v>
      </c>
      <c r="F319" s="122" t="s">
        <v>11</v>
      </c>
      <c r="G319" s="84" t="str">
        <f t="shared" si="124"/>
        <v/>
      </c>
      <c r="H319" s="85" t="str">
        <f t="shared" si="127"/>
        <v/>
      </c>
      <c r="I319" s="85">
        <f t="shared" ca="1" si="128"/>
        <v>7292.5199999999995</v>
      </c>
      <c r="J319" s="86"/>
      <c r="K319" s="168">
        <f ca="1">INDEX(Eventos,ROW(Nível)-ROW(LForçamento),1)</f>
        <v>28</v>
      </c>
      <c r="L319" s="117" t="str">
        <f ca="1">IF(AND(NumEvento&lt;&gt;"",Nível="Serviço"),INDEX(Eventos,NumEvento,2),"")</f>
        <v/>
      </c>
      <c r="M319" s="87"/>
      <c r="N319" s="119">
        <f t="shared" ca="1" si="129"/>
        <v>7292.5199999999995</v>
      </c>
      <c r="O319" s="119">
        <f t="shared" ca="1" si="129"/>
        <v>0</v>
      </c>
      <c r="P319" s="119">
        <f t="shared" ca="1" si="129"/>
        <v>0</v>
      </c>
      <c r="Q319" s="119">
        <f t="shared" ca="1" si="129"/>
        <v>0</v>
      </c>
      <c r="R319" s="119">
        <f t="shared" ca="1" si="129"/>
        <v>0</v>
      </c>
      <c r="S319" s="119">
        <f t="shared" ca="1" si="129"/>
        <v>0</v>
      </c>
      <c r="T319" s="119">
        <f t="shared" ca="1" si="129"/>
        <v>0</v>
      </c>
      <c r="U319" s="119">
        <f t="shared" ca="1" si="129"/>
        <v>0</v>
      </c>
      <c r="V319" s="119">
        <f t="shared" ca="1" si="129"/>
        <v>0</v>
      </c>
      <c r="W319" s="119">
        <f t="shared" ca="1" si="129"/>
        <v>0</v>
      </c>
      <c r="X319" s="119">
        <f t="shared" ca="1" si="130"/>
        <v>0</v>
      </c>
      <c r="Y319" s="119">
        <f t="shared" ca="1" si="130"/>
        <v>0</v>
      </c>
      <c r="Z319" s="119">
        <f t="shared" ca="1" si="130"/>
        <v>0</v>
      </c>
      <c r="AA319" s="119">
        <f t="shared" ca="1" si="130"/>
        <v>0</v>
      </c>
      <c r="AB319" s="119">
        <f t="shared" ca="1" si="130"/>
        <v>0</v>
      </c>
      <c r="AC319" s="119">
        <f t="shared" ca="1" si="130"/>
        <v>0</v>
      </c>
      <c r="AD319" s="119">
        <f t="shared" ca="1" si="130"/>
        <v>0</v>
      </c>
      <c r="AE319" s="119">
        <f t="shared" ca="1" si="130"/>
        <v>0</v>
      </c>
      <c r="AF319" s="119">
        <f t="shared" ca="1" si="130"/>
        <v>0</v>
      </c>
      <c r="AG319" s="119">
        <f t="shared" ca="1" si="130"/>
        <v>0</v>
      </c>
      <c r="AH319" s="119">
        <f t="shared" ca="1" si="131"/>
        <v>0</v>
      </c>
      <c r="AI319" s="119">
        <f t="shared" ca="1" si="131"/>
        <v>0</v>
      </c>
      <c r="AJ319" s="119">
        <f t="shared" ca="1" si="131"/>
        <v>0</v>
      </c>
      <c r="AK319" s="119">
        <f t="shared" ca="1" si="131"/>
        <v>0</v>
      </c>
      <c r="AL319" s="119">
        <f t="shared" ca="1" si="131"/>
        <v>0</v>
      </c>
      <c r="AM319" s="119">
        <f t="shared" ca="1" si="131"/>
        <v>0</v>
      </c>
      <c r="AN319" s="119">
        <f t="shared" ca="1" si="131"/>
        <v>0</v>
      </c>
      <c r="AO319" s="119">
        <f t="shared" ca="1" si="131"/>
        <v>0</v>
      </c>
      <c r="AP319" s="119">
        <f t="shared" ca="1" si="131"/>
        <v>0</v>
      </c>
      <c r="AQ319" s="119">
        <f t="shared" ca="1" si="131"/>
        <v>0</v>
      </c>
      <c r="AR319" s="119">
        <f t="shared" ca="1" si="132"/>
        <v>0</v>
      </c>
      <c r="AS319" s="119">
        <f t="shared" ca="1" si="132"/>
        <v>0</v>
      </c>
      <c r="AT319" s="119">
        <f t="shared" ca="1" si="132"/>
        <v>0</v>
      </c>
      <c r="AU319" s="119">
        <f t="shared" ca="1" si="132"/>
        <v>0</v>
      </c>
      <c r="AV319" s="119">
        <f t="shared" ca="1" si="132"/>
        <v>0</v>
      </c>
      <c r="AW319" s="119">
        <f t="shared" ca="1" si="132"/>
        <v>0</v>
      </c>
      <c r="AX319" s="119">
        <f t="shared" ca="1" si="132"/>
        <v>0</v>
      </c>
      <c r="AY319" s="119">
        <f t="shared" ca="1" si="132"/>
        <v>0</v>
      </c>
      <c r="AZ319" s="119">
        <f t="shared" ca="1" si="132"/>
        <v>0</v>
      </c>
      <c r="BA319" s="119">
        <f t="shared" ca="1" si="132"/>
        <v>0</v>
      </c>
      <c r="BB319" s="119">
        <f t="shared" ca="1" si="133"/>
        <v>0</v>
      </c>
      <c r="BC319" s="119">
        <f t="shared" ca="1" si="133"/>
        <v>0</v>
      </c>
      <c r="BD319" s="119">
        <f t="shared" ca="1" si="133"/>
        <v>0</v>
      </c>
      <c r="BE319" s="119">
        <f t="shared" ca="1" si="133"/>
        <v>0</v>
      </c>
      <c r="BF319" s="119">
        <f t="shared" ca="1" si="133"/>
        <v>0</v>
      </c>
      <c r="BG319" s="119">
        <f t="shared" ca="1" si="133"/>
        <v>0</v>
      </c>
      <c r="BH319" s="119">
        <f t="shared" ca="1" si="133"/>
        <v>0</v>
      </c>
      <c r="BI319" s="119">
        <f t="shared" ca="1" si="133"/>
        <v>0</v>
      </c>
      <c r="BJ319" s="119">
        <f t="shared" ca="1" si="133"/>
        <v>0</v>
      </c>
      <c r="BK319" s="119">
        <f t="shared" ca="1" si="133"/>
        <v>0</v>
      </c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</row>
    <row r="320" spans="2:114" s="88" customFormat="1" ht="14.5" hidden="1" x14ac:dyDescent="0.35">
      <c r="B320" s="118">
        <f t="shared" ca="1" si="3"/>
        <v>303</v>
      </c>
      <c r="C320" s="83" t="s">
        <v>2</v>
      </c>
      <c r="D320" s="120" t="s">
        <v>2</v>
      </c>
      <c r="E320" s="121" t="str">
        <f ca="1">INDEX(Eventos,K320,2)</f>
        <v>Ban/Vest - LOUÇAS E METAIS</v>
      </c>
      <c r="F320" s="122" t="s">
        <v>11</v>
      </c>
      <c r="G320" s="84" t="str">
        <f t="shared" si="124"/>
        <v/>
      </c>
      <c r="H320" s="85" t="str">
        <f t="shared" si="127"/>
        <v/>
      </c>
      <c r="I320" s="85">
        <f t="shared" ca="1" si="128"/>
        <v>4701.18</v>
      </c>
      <c r="J320" s="86"/>
      <c r="K320" s="168">
        <f ca="1">INDEX(Eventos,ROW(Nível)-ROW(LForçamento),1)</f>
        <v>29</v>
      </c>
      <c r="L320" s="117" t="str">
        <f ca="1">IF(AND(NumEvento&lt;&gt;"",Nível="Serviço"),INDEX(Eventos,NumEvento,2),"")</f>
        <v/>
      </c>
      <c r="M320" s="87"/>
      <c r="N320" s="119">
        <f t="shared" ca="1" si="129"/>
        <v>4701.18</v>
      </c>
      <c r="O320" s="119">
        <f t="shared" ca="1" si="129"/>
        <v>0</v>
      </c>
      <c r="P320" s="119">
        <f t="shared" ca="1" si="129"/>
        <v>0</v>
      </c>
      <c r="Q320" s="119">
        <f t="shared" ca="1" si="129"/>
        <v>0</v>
      </c>
      <c r="R320" s="119">
        <f t="shared" ca="1" si="129"/>
        <v>0</v>
      </c>
      <c r="S320" s="119">
        <f t="shared" ca="1" si="129"/>
        <v>0</v>
      </c>
      <c r="T320" s="119">
        <f t="shared" ca="1" si="129"/>
        <v>0</v>
      </c>
      <c r="U320" s="119">
        <f t="shared" ca="1" si="129"/>
        <v>0</v>
      </c>
      <c r="V320" s="119">
        <f t="shared" ca="1" si="129"/>
        <v>0</v>
      </c>
      <c r="W320" s="119">
        <f t="shared" ca="1" si="129"/>
        <v>0</v>
      </c>
      <c r="X320" s="119">
        <f t="shared" ca="1" si="130"/>
        <v>0</v>
      </c>
      <c r="Y320" s="119">
        <f t="shared" ca="1" si="130"/>
        <v>0</v>
      </c>
      <c r="Z320" s="119">
        <f t="shared" ca="1" si="130"/>
        <v>0</v>
      </c>
      <c r="AA320" s="119">
        <f t="shared" ca="1" si="130"/>
        <v>0</v>
      </c>
      <c r="AB320" s="119">
        <f t="shared" ca="1" si="130"/>
        <v>0</v>
      </c>
      <c r="AC320" s="119">
        <f t="shared" ca="1" si="130"/>
        <v>0</v>
      </c>
      <c r="AD320" s="119">
        <f t="shared" ca="1" si="130"/>
        <v>0</v>
      </c>
      <c r="AE320" s="119">
        <f t="shared" ca="1" si="130"/>
        <v>0</v>
      </c>
      <c r="AF320" s="119">
        <f t="shared" ca="1" si="130"/>
        <v>0</v>
      </c>
      <c r="AG320" s="119">
        <f t="shared" ca="1" si="130"/>
        <v>0</v>
      </c>
      <c r="AH320" s="119">
        <f t="shared" ca="1" si="131"/>
        <v>0</v>
      </c>
      <c r="AI320" s="119">
        <f t="shared" ca="1" si="131"/>
        <v>0</v>
      </c>
      <c r="AJ320" s="119">
        <f t="shared" ca="1" si="131"/>
        <v>0</v>
      </c>
      <c r="AK320" s="119">
        <f t="shared" ca="1" si="131"/>
        <v>0</v>
      </c>
      <c r="AL320" s="119">
        <f t="shared" ca="1" si="131"/>
        <v>0</v>
      </c>
      <c r="AM320" s="119">
        <f t="shared" ca="1" si="131"/>
        <v>0</v>
      </c>
      <c r="AN320" s="119">
        <f t="shared" ca="1" si="131"/>
        <v>0</v>
      </c>
      <c r="AO320" s="119">
        <f t="shared" ca="1" si="131"/>
        <v>0</v>
      </c>
      <c r="AP320" s="119">
        <f t="shared" ca="1" si="131"/>
        <v>0</v>
      </c>
      <c r="AQ320" s="119">
        <f t="shared" ca="1" si="131"/>
        <v>0</v>
      </c>
      <c r="AR320" s="119">
        <f t="shared" ca="1" si="132"/>
        <v>0</v>
      </c>
      <c r="AS320" s="119">
        <f t="shared" ca="1" si="132"/>
        <v>0</v>
      </c>
      <c r="AT320" s="119">
        <f t="shared" ca="1" si="132"/>
        <v>0</v>
      </c>
      <c r="AU320" s="119">
        <f t="shared" ca="1" si="132"/>
        <v>0</v>
      </c>
      <c r="AV320" s="119">
        <f t="shared" ca="1" si="132"/>
        <v>0</v>
      </c>
      <c r="AW320" s="119">
        <f t="shared" ca="1" si="132"/>
        <v>0</v>
      </c>
      <c r="AX320" s="119">
        <f t="shared" ca="1" si="132"/>
        <v>0</v>
      </c>
      <c r="AY320" s="119">
        <f t="shared" ca="1" si="132"/>
        <v>0</v>
      </c>
      <c r="AZ320" s="119">
        <f t="shared" ca="1" si="132"/>
        <v>0</v>
      </c>
      <c r="BA320" s="119">
        <f t="shared" ca="1" si="132"/>
        <v>0</v>
      </c>
      <c r="BB320" s="119">
        <f t="shared" ca="1" si="133"/>
        <v>0</v>
      </c>
      <c r="BC320" s="119">
        <f t="shared" ca="1" si="133"/>
        <v>0</v>
      </c>
      <c r="BD320" s="119">
        <f t="shared" ca="1" si="133"/>
        <v>0</v>
      </c>
      <c r="BE320" s="119">
        <f t="shared" ca="1" si="133"/>
        <v>0</v>
      </c>
      <c r="BF320" s="119">
        <f t="shared" ca="1" si="133"/>
        <v>0</v>
      </c>
      <c r="BG320" s="119">
        <f t="shared" ca="1" si="133"/>
        <v>0</v>
      </c>
      <c r="BH320" s="119">
        <f t="shared" ca="1" si="133"/>
        <v>0</v>
      </c>
      <c r="BI320" s="119">
        <f t="shared" ca="1" si="133"/>
        <v>0</v>
      </c>
      <c r="BJ320" s="119">
        <f t="shared" ca="1" si="133"/>
        <v>0</v>
      </c>
      <c r="BK320" s="119">
        <f t="shared" ca="1" si="133"/>
        <v>0</v>
      </c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</row>
    <row r="321" spans="2:114" s="88" customFormat="1" ht="14.5" hidden="1" x14ac:dyDescent="0.35">
      <c r="B321" s="118">
        <f t="shared" ca="1" si="3"/>
        <v>304</v>
      </c>
      <c r="C321" s="83" t="s">
        <v>2</v>
      </c>
      <c r="D321" s="120" t="s">
        <v>2</v>
      </c>
      <c r="E321" s="121" t="str">
        <f ca="1">INDEX(Eventos,K321,2)</f>
        <v>Arq - INFRA-ESTRUTURA: EMBASAMENTO</v>
      </c>
      <c r="F321" s="122" t="s">
        <v>11</v>
      </c>
      <c r="G321" s="84" t="str">
        <f t="shared" si="124"/>
        <v/>
      </c>
      <c r="H321" s="85" t="str">
        <f t="shared" si="127"/>
        <v/>
      </c>
      <c r="I321" s="85">
        <f t="shared" ca="1" si="128"/>
        <v>18769.370000000003</v>
      </c>
      <c r="J321" s="86"/>
      <c r="K321" s="168">
        <f ca="1">INDEX(Eventos,ROW(Nível)-ROW(LForçamento),1)</f>
        <v>30</v>
      </c>
      <c r="L321" s="117" t="str">
        <f ca="1">IF(AND(NumEvento&lt;&gt;"",Nível="Serviço"),INDEX(Eventos,NumEvento,2),"")</f>
        <v/>
      </c>
      <c r="M321" s="87"/>
      <c r="N321" s="119">
        <f t="shared" ca="1" si="129"/>
        <v>18769.370000000003</v>
      </c>
      <c r="O321" s="119">
        <f t="shared" ca="1" si="129"/>
        <v>0</v>
      </c>
      <c r="P321" s="119">
        <f t="shared" ca="1" si="129"/>
        <v>0</v>
      </c>
      <c r="Q321" s="119">
        <f t="shared" ca="1" si="129"/>
        <v>0</v>
      </c>
      <c r="R321" s="119">
        <f t="shared" ca="1" si="129"/>
        <v>0</v>
      </c>
      <c r="S321" s="119">
        <f t="shared" ca="1" si="129"/>
        <v>0</v>
      </c>
      <c r="T321" s="119">
        <f t="shared" ca="1" si="129"/>
        <v>0</v>
      </c>
      <c r="U321" s="119">
        <f t="shared" ca="1" si="129"/>
        <v>0</v>
      </c>
      <c r="V321" s="119">
        <f t="shared" ca="1" si="129"/>
        <v>0</v>
      </c>
      <c r="W321" s="119">
        <f t="shared" ca="1" si="129"/>
        <v>0</v>
      </c>
      <c r="X321" s="119">
        <f t="shared" ca="1" si="130"/>
        <v>0</v>
      </c>
      <c r="Y321" s="119">
        <f t="shared" ca="1" si="130"/>
        <v>0</v>
      </c>
      <c r="Z321" s="119">
        <f t="shared" ca="1" si="130"/>
        <v>0</v>
      </c>
      <c r="AA321" s="119">
        <f t="shared" ca="1" si="130"/>
        <v>0</v>
      </c>
      <c r="AB321" s="119">
        <f t="shared" ca="1" si="130"/>
        <v>0</v>
      </c>
      <c r="AC321" s="119">
        <f t="shared" ca="1" si="130"/>
        <v>0</v>
      </c>
      <c r="AD321" s="119">
        <f t="shared" ca="1" si="130"/>
        <v>0</v>
      </c>
      <c r="AE321" s="119">
        <f t="shared" ca="1" si="130"/>
        <v>0</v>
      </c>
      <c r="AF321" s="119">
        <f t="shared" ca="1" si="130"/>
        <v>0</v>
      </c>
      <c r="AG321" s="119">
        <f t="shared" ca="1" si="130"/>
        <v>0</v>
      </c>
      <c r="AH321" s="119">
        <f t="shared" ca="1" si="131"/>
        <v>0</v>
      </c>
      <c r="AI321" s="119">
        <f t="shared" ca="1" si="131"/>
        <v>0</v>
      </c>
      <c r="AJ321" s="119">
        <f t="shared" ca="1" si="131"/>
        <v>0</v>
      </c>
      <c r="AK321" s="119">
        <f t="shared" ca="1" si="131"/>
        <v>0</v>
      </c>
      <c r="AL321" s="119">
        <f t="shared" ca="1" si="131"/>
        <v>0</v>
      </c>
      <c r="AM321" s="119">
        <f t="shared" ca="1" si="131"/>
        <v>0</v>
      </c>
      <c r="AN321" s="119">
        <f t="shared" ca="1" si="131"/>
        <v>0</v>
      </c>
      <c r="AO321" s="119">
        <f t="shared" ca="1" si="131"/>
        <v>0</v>
      </c>
      <c r="AP321" s="119">
        <f t="shared" ca="1" si="131"/>
        <v>0</v>
      </c>
      <c r="AQ321" s="119">
        <f t="shared" ca="1" si="131"/>
        <v>0</v>
      </c>
      <c r="AR321" s="119">
        <f t="shared" ca="1" si="132"/>
        <v>0</v>
      </c>
      <c r="AS321" s="119">
        <f t="shared" ca="1" si="132"/>
        <v>0</v>
      </c>
      <c r="AT321" s="119">
        <f t="shared" ca="1" si="132"/>
        <v>0</v>
      </c>
      <c r="AU321" s="119">
        <f t="shared" ca="1" si="132"/>
        <v>0</v>
      </c>
      <c r="AV321" s="119">
        <f t="shared" ca="1" si="132"/>
        <v>0</v>
      </c>
      <c r="AW321" s="119">
        <f t="shared" ca="1" si="132"/>
        <v>0</v>
      </c>
      <c r="AX321" s="119">
        <f t="shared" ca="1" si="132"/>
        <v>0</v>
      </c>
      <c r="AY321" s="119">
        <f t="shared" ca="1" si="132"/>
        <v>0</v>
      </c>
      <c r="AZ321" s="119">
        <f t="shared" ca="1" si="132"/>
        <v>0</v>
      </c>
      <c r="BA321" s="119">
        <f t="shared" ca="1" si="132"/>
        <v>0</v>
      </c>
      <c r="BB321" s="119">
        <f t="shared" ca="1" si="133"/>
        <v>0</v>
      </c>
      <c r="BC321" s="119">
        <f t="shared" ca="1" si="133"/>
        <v>0</v>
      </c>
      <c r="BD321" s="119">
        <f t="shared" ca="1" si="133"/>
        <v>0</v>
      </c>
      <c r="BE321" s="119">
        <f t="shared" ca="1" si="133"/>
        <v>0</v>
      </c>
      <c r="BF321" s="119">
        <f t="shared" ca="1" si="133"/>
        <v>0</v>
      </c>
      <c r="BG321" s="119">
        <f t="shared" ca="1" si="133"/>
        <v>0</v>
      </c>
      <c r="BH321" s="119">
        <f t="shared" ca="1" si="133"/>
        <v>0</v>
      </c>
      <c r="BI321" s="119">
        <f t="shared" ca="1" si="133"/>
        <v>0</v>
      </c>
      <c r="BJ321" s="119">
        <f t="shared" ca="1" si="133"/>
        <v>0</v>
      </c>
      <c r="BK321" s="119">
        <f t="shared" ca="1" si="133"/>
        <v>0</v>
      </c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</row>
    <row r="322" spans="2:114" s="88" customFormat="1" ht="14.5" hidden="1" x14ac:dyDescent="0.35">
      <c r="B322" s="118">
        <f t="shared" ca="1" si="3"/>
        <v>305</v>
      </c>
      <c r="C322" s="83" t="s">
        <v>2</v>
      </c>
      <c r="D322" s="120" t="s">
        <v>2</v>
      </c>
      <c r="E322" s="121" t="str">
        <f ca="1">INDEX(Eventos,K322,2)</f>
        <v>Arq - REVESTIMENTO</v>
      </c>
      <c r="F322" s="122" t="s">
        <v>11</v>
      </c>
      <c r="G322" s="84" t="str">
        <f t="shared" si="124"/>
        <v/>
      </c>
      <c r="H322" s="85" t="str">
        <f t="shared" si="127"/>
        <v/>
      </c>
      <c r="I322" s="85">
        <f t="shared" ca="1" si="128"/>
        <v>1634.73</v>
      </c>
      <c r="J322" s="86"/>
      <c r="K322" s="168">
        <f ca="1">INDEX(Eventos,ROW(Nível)-ROW(LForçamento),1)</f>
        <v>31</v>
      </c>
      <c r="L322" s="117" t="str">
        <f ca="1">IF(AND(NumEvento&lt;&gt;"",Nível="Serviço"),INDEX(Eventos,NumEvento,2),"")</f>
        <v/>
      </c>
      <c r="M322" s="87"/>
      <c r="N322" s="119">
        <f t="shared" ca="1" si="129"/>
        <v>1634.73</v>
      </c>
      <c r="O322" s="119">
        <f t="shared" ca="1" si="129"/>
        <v>0</v>
      </c>
      <c r="P322" s="119">
        <f t="shared" ca="1" si="129"/>
        <v>0</v>
      </c>
      <c r="Q322" s="119">
        <f t="shared" ca="1" si="129"/>
        <v>0</v>
      </c>
      <c r="R322" s="119">
        <f t="shared" ca="1" si="129"/>
        <v>0</v>
      </c>
      <c r="S322" s="119">
        <f t="shared" ca="1" si="129"/>
        <v>0</v>
      </c>
      <c r="T322" s="119">
        <f t="shared" ca="1" si="129"/>
        <v>0</v>
      </c>
      <c r="U322" s="119">
        <f t="shared" ca="1" si="129"/>
        <v>0</v>
      </c>
      <c r="V322" s="119">
        <f t="shared" ca="1" si="129"/>
        <v>0</v>
      </c>
      <c r="W322" s="119">
        <f t="shared" ca="1" si="129"/>
        <v>0</v>
      </c>
      <c r="X322" s="119">
        <f t="shared" ca="1" si="130"/>
        <v>0</v>
      </c>
      <c r="Y322" s="119">
        <f t="shared" ca="1" si="130"/>
        <v>0</v>
      </c>
      <c r="Z322" s="119">
        <f t="shared" ca="1" si="130"/>
        <v>0</v>
      </c>
      <c r="AA322" s="119">
        <f t="shared" ca="1" si="130"/>
        <v>0</v>
      </c>
      <c r="AB322" s="119">
        <f t="shared" ca="1" si="130"/>
        <v>0</v>
      </c>
      <c r="AC322" s="119">
        <f t="shared" ca="1" si="130"/>
        <v>0</v>
      </c>
      <c r="AD322" s="119">
        <f t="shared" ca="1" si="130"/>
        <v>0</v>
      </c>
      <c r="AE322" s="119">
        <f t="shared" ca="1" si="130"/>
        <v>0</v>
      </c>
      <c r="AF322" s="119">
        <f t="shared" ca="1" si="130"/>
        <v>0</v>
      </c>
      <c r="AG322" s="119">
        <f t="shared" ca="1" si="130"/>
        <v>0</v>
      </c>
      <c r="AH322" s="119">
        <f t="shared" ca="1" si="131"/>
        <v>0</v>
      </c>
      <c r="AI322" s="119">
        <f t="shared" ca="1" si="131"/>
        <v>0</v>
      </c>
      <c r="AJ322" s="119">
        <f t="shared" ca="1" si="131"/>
        <v>0</v>
      </c>
      <c r="AK322" s="119">
        <f t="shared" ca="1" si="131"/>
        <v>0</v>
      </c>
      <c r="AL322" s="119">
        <f t="shared" ca="1" si="131"/>
        <v>0</v>
      </c>
      <c r="AM322" s="119">
        <f t="shared" ca="1" si="131"/>
        <v>0</v>
      </c>
      <c r="AN322" s="119">
        <f t="shared" ca="1" si="131"/>
        <v>0</v>
      </c>
      <c r="AO322" s="119">
        <f t="shared" ca="1" si="131"/>
        <v>0</v>
      </c>
      <c r="AP322" s="119">
        <f t="shared" ca="1" si="131"/>
        <v>0</v>
      </c>
      <c r="AQ322" s="119">
        <f t="shared" ca="1" si="131"/>
        <v>0</v>
      </c>
      <c r="AR322" s="119">
        <f t="shared" ca="1" si="132"/>
        <v>0</v>
      </c>
      <c r="AS322" s="119">
        <f t="shared" ca="1" si="132"/>
        <v>0</v>
      </c>
      <c r="AT322" s="119">
        <f t="shared" ca="1" si="132"/>
        <v>0</v>
      </c>
      <c r="AU322" s="119">
        <f t="shared" ca="1" si="132"/>
        <v>0</v>
      </c>
      <c r="AV322" s="119">
        <f t="shared" ca="1" si="132"/>
        <v>0</v>
      </c>
      <c r="AW322" s="119">
        <f t="shared" ca="1" si="132"/>
        <v>0</v>
      </c>
      <c r="AX322" s="119">
        <f t="shared" ca="1" si="132"/>
        <v>0</v>
      </c>
      <c r="AY322" s="119">
        <f t="shared" ca="1" si="132"/>
        <v>0</v>
      </c>
      <c r="AZ322" s="119">
        <f t="shared" ca="1" si="132"/>
        <v>0</v>
      </c>
      <c r="BA322" s="119">
        <f t="shared" ca="1" si="132"/>
        <v>0</v>
      </c>
      <c r="BB322" s="119">
        <f t="shared" ca="1" si="133"/>
        <v>0</v>
      </c>
      <c r="BC322" s="119">
        <f t="shared" ca="1" si="133"/>
        <v>0</v>
      </c>
      <c r="BD322" s="119">
        <f t="shared" ca="1" si="133"/>
        <v>0</v>
      </c>
      <c r="BE322" s="119">
        <f t="shared" ca="1" si="133"/>
        <v>0</v>
      </c>
      <c r="BF322" s="119">
        <f t="shared" ca="1" si="133"/>
        <v>0</v>
      </c>
      <c r="BG322" s="119">
        <f t="shared" ca="1" si="133"/>
        <v>0</v>
      </c>
      <c r="BH322" s="119">
        <f t="shared" ca="1" si="133"/>
        <v>0</v>
      </c>
      <c r="BI322" s="119">
        <f t="shared" ca="1" si="133"/>
        <v>0</v>
      </c>
      <c r="BJ322" s="119">
        <f t="shared" ca="1" si="133"/>
        <v>0</v>
      </c>
      <c r="BK322" s="119">
        <f t="shared" ca="1" si="133"/>
        <v>0</v>
      </c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</row>
    <row r="323" spans="2:114" s="88" customFormat="1" ht="14.5" hidden="1" x14ac:dyDescent="0.35">
      <c r="B323" s="118">
        <f t="shared" ca="1" si="3"/>
        <v>306</v>
      </c>
      <c r="C323" s="83" t="s">
        <v>2</v>
      </c>
      <c r="D323" s="120" t="s">
        <v>2</v>
      </c>
      <c r="E323" s="121" t="str">
        <f ca="1">INDEX(Eventos,K323,2)</f>
        <v>Arq - PINTURA</v>
      </c>
      <c r="F323" s="122" t="s">
        <v>11</v>
      </c>
      <c r="G323" s="84" t="str">
        <f t="shared" si="124"/>
        <v/>
      </c>
      <c r="H323" s="85" t="str">
        <f t="shared" si="127"/>
        <v/>
      </c>
      <c r="I323" s="85">
        <f t="shared" ca="1" si="128"/>
        <v>1231.79</v>
      </c>
      <c r="J323" s="86"/>
      <c r="K323" s="168">
        <f ca="1">INDEX(Eventos,ROW(Nível)-ROW(LForçamento),1)</f>
        <v>32</v>
      </c>
      <c r="L323" s="117" t="str">
        <f ca="1">IF(AND(NumEvento&lt;&gt;"",Nível="Serviço"),INDEX(Eventos,NumEvento,2),"")</f>
        <v/>
      </c>
      <c r="M323" s="87"/>
      <c r="N323" s="119">
        <f t="shared" ca="1" si="129"/>
        <v>1231.79</v>
      </c>
      <c r="O323" s="119">
        <f t="shared" ca="1" si="129"/>
        <v>0</v>
      </c>
      <c r="P323" s="119">
        <f t="shared" ca="1" si="129"/>
        <v>0</v>
      </c>
      <c r="Q323" s="119">
        <f t="shared" ca="1" si="129"/>
        <v>0</v>
      </c>
      <c r="R323" s="119">
        <f t="shared" ca="1" si="129"/>
        <v>0</v>
      </c>
      <c r="S323" s="119">
        <f t="shared" ca="1" si="129"/>
        <v>0</v>
      </c>
      <c r="T323" s="119">
        <f t="shared" ca="1" si="129"/>
        <v>0</v>
      </c>
      <c r="U323" s="119">
        <f t="shared" ca="1" si="129"/>
        <v>0</v>
      </c>
      <c r="V323" s="119">
        <f t="shared" ca="1" si="129"/>
        <v>0</v>
      </c>
      <c r="W323" s="119">
        <f t="shared" ca="1" si="129"/>
        <v>0</v>
      </c>
      <c r="X323" s="119">
        <f t="shared" ca="1" si="130"/>
        <v>0</v>
      </c>
      <c r="Y323" s="119">
        <f t="shared" ca="1" si="130"/>
        <v>0</v>
      </c>
      <c r="Z323" s="119">
        <f t="shared" ca="1" si="130"/>
        <v>0</v>
      </c>
      <c r="AA323" s="119">
        <f t="shared" ca="1" si="130"/>
        <v>0</v>
      </c>
      <c r="AB323" s="119">
        <f t="shared" ca="1" si="130"/>
        <v>0</v>
      </c>
      <c r="AC323" s="119">
        <f t="shared" ca="1" si="130"/>
        <v>0</v>
      </c>
      <c r="AD323" s="119">
        <f t="shared" ca="1" si="130"/>
        <v>0</v>
      </c>
      <c r="AE323" s="119">
        <f t="shared" ca="1" si="130"/>
        <v>0</v>
      </c>
      <c r="AF323" s="119">
        <f t="shared" ca="1" si="130"/>
        <v>0</v>
      </c>
      <c r="AG323" s="119">
        <f t="shared" ca="1" si="130"/>
        <v>0</v>
      </c>
      <c r="AH323" s="119">
        <f t="shared" ca="1" si="131"/>
        <v>0</v>
      </c>
      <c r="AI323" s="119">
        <f t="shared" ca="1" si="131"/>
        <v>0</v>
      </c>
      <c r="AJ323" s="119">
        <f t="shared" ca="1" si="131"/>
        <v>0</v>
      </c>
      <c r="AK323" s="119">
        <f t="shared" ca="1" si="131"/>
        <v>0</v>
      </c>
      <c r="AL323" s="119">
        <f t="shared" ca="1" si="131"/>
        <v>0</v>
      </c>
      <c r="AM323" s="119">
        <f t="shared" ca="1" si="131"/>
        <v>0</v>
      </c>
      <c r="AN323" s="119">
        <f t="shared" ca="1" si="131"/>
        <v>0</v>
      </c>
      <c r="AO323" s="119">
        <f t="shared" ca="1" si="131"/>
        <v>0</v>
      </c>
      <c r="AP323" s="119">
        <f t="shared" ca="1" si="131"/>
        <v>0</v>
      </c>
      <c r="AQ323" s="119">
        <f t="shared" ca="1" si="131"/>
        <v>0</v>
      </c>
      <c r="AR323" s="119">
        <f t="shared" ca="1" si="132"/>
        <v>0</v>
      </c>
      <c r="AS323" s="119">
        <f t="shared" ca="1" si="132"/>
        <v>0</v>
      </c>
      <c r="AT323" s="119">
        <f t="shared" ca="1" si="132"/>
        <v>0</v>
      </c>
      <c r="AU323" s="119">
        <f t="shared" ca="1" si="132"/>
        <v>0</v>
      </c>
      <c r="AV323" s="119">
        <f t="shared" ca="1" si="132"/>
        <v>0</v>
      </c>
      <c r="AW323" s="119">
        <f t="shared" ca="1" si="132"/>
        <v>0</v>
      </c>
      <c r="AX323" s="119">
        <f t="shared" ca="1" si="132"/>
        <v>0</v>
      </c>
      <c r="AY323" s="119">
        <f t="shared" ca="1" si="132"/>
        <v>0</v>
      </c>
      <c r="AZ323" s="119">
        <f t="shared" ca="1" si="132"/>
        <v>0</v>
      </c>
      <c r="BA323" s="119">
        <f t="shared" ca="1" si="132"/>
        <v>0</v>
      </c>
      <c r="BB323" s="119">
        <f t="shared" ca="1" si="133"/>
        <v>0</v>
      </c>
      <c r="BC323" s="119">
        <f t="shared" ca="1" si="133"/>
        <v>0</v>
      </c>
      <c r="BD323" s="119">
        <f t="shared" ca="1" si="133"/>
        <v>0</v>
      </c>
      <c r="BE323" s="119">
        <f t="shared" ca="1" si="133"/>
        <v>0</v>
      </c>
      <c r="BF323" s="119">
        <f t="shared" ca="1" si="133"/>
        <v>0</v>
      </c>
      <c r="BG323" s="119">
        <f t="shared" ca="1" si="133"/>
        <v>0</v>
      </c>
      <c r="BH323" s="119">
        <f t="shared" ca="1" si="133"/>
        <v>0</v>
      </c>
      <c r="BI323" s="119">
        <f t="shared" ca="1" si="133"/>
        <v>0</v>
      </c>
      <c r="BJ323" s="119">
        <f t="shared" ca="1" si="133"/>
        <v>0</v>
      </c>
      <c r="BK323" s="119">
        <f t="shared" ca="1" si="133"/>
        <v>0</v>
      </c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</row>
    <row r="324" spans="2:114" s="88" customFormat="1" ht="14.5" hidden="1" x14ac:dyDescent="0.35">
      <c r="B324" s="118">
        <f t="shared" ca="1" si="3"/>
        <v>307</v>
      </c>
      <c r="C324" s="83" t="s">
        <v>2</v>
      </c>
      <c r="D324" s="120" t="s">
        <v>2</v>
      </c>
      <c r="E324" s="121" t="str">
        <f ca="1">INDEX(Eventos,K324,2)</f>
        <v>Letreiro - BASE DO LETREIRO</v>
      </c>
      <c r="F324" s="122" t="s">
        <v>11</v>
      </c>
      <c r="G324" s="84" t="str">
        <f t="shared" si="124"/>
        <v/>
      </c>
      <c r="H324" s="85" t="str">
        <f t="shared" si="127"/>
        <v/>
      </c>
      <c r="I324" s="85">
        <f t="shared" ca="1" si="128"/>
        <v>2153.79</v>
      </c>
      <c r="J324" s="86"/>
      <c r="K324" s="168">
        <f ca="1">INDEX(Eventos,ROW(Nível)-ROW(LForçamento),1)</f>
        <v>33</v>
      </c>
      <c r="L324" s="117" t="str">
        <f ca="1">IF(AND(NumEvento&lt;&gt;"",Nível="Serviço"),INDEX(Eventos,NumEvento,2),"")</f>
        <v/>
      </c>
      <c r="M324" s="87"/>
      <c r="N324" s="119">
        <f t="shared" ca="1" si="129"/>
        <v>2153.79</v>
      </c>
      <c r="O324" s="119">
        <f t="shared" ca="1" si="129"/>
        <v>0</v>
      </c>
      <c r="P324" s="119">
        <f t="shared" ca="1" si="129"/>
        <v>0</v>
      </c>
      <c r="Q324" s="119">
        <f t="shared" ca="1" si="129"/>
        <v>0</v>
      </c>
      <c r="R324" s="119">
        <f t="shared" ca="1" si="129"/>
        <v>0</v>
      </c>
      <c r="S324" s="119">
        <f t="shared" ca="1" si="129"/>
        <v>0</v>
      </c>
      <c r="T324" s="119">
        <f t="shared" ca="1" si="129"/>
        <v>0</v>
      </c>
      <c r="U324" s="119">
        <f t="shared" ca="1" si="129"/>
        <v>0</v>
      </c>
      <c r="V324" s="119">
        <f t="shared" ca="1" si="129"/>
        <v>0</v>
      </c>
      <c r="W324" s="119">
        <f t="shared" ca="1" si="129"/>
        <v>0</v>
      </c>
      <c r="X324" s="119">
        <f t="shared" ca="1" si="130"/>
        <v>0</v>
      </c>
      <c r="Y324" s="119">
        <f t="shared" ca="1" si="130"/>
        <v>0</v>
      </c>
      <c r="Z324" s="119">
        <f t="shared" ca="1" si="130"/>
        <v>0</v>
      </c>
      <c r="AA324" s="119">
        <f t="shared" ca="1" si="130"/>
        <v>0</v>
      </c>
      <c r="AB324" s="119">
        <f t="shared" ca="1" si="130"/>
        <v>0</v>
      </c>
      <c r="AC324" s="119">
        <f t="shared" ca="1" si="130"/>
        <v>0</v>
      </c>
      <c r="AD324" s="119">
        <f t="shared" ca="1" si="130"/>
        <v>0</v>
      </c>
      <c r="AE324" s="119">
        <f t="shared" ca="1" si="130"/>
        <v>0</v>
      </c>
      <c r="AF324" s="119">
        <f t="shared" ca="1" si="130"/>
        <v>0</v>
      </c>
      <c r="AG324" s="119">
        <f t="shared" ca="1" si="130"/>
        <v>0</v>
      </c>
      <c r="AH324" s="119">
        <f t="shared" ca="1" si="131"/>
        <v>0</v>
      </c>
      <c r="AI324" s="119">
        <f t="shared" ca="1" si="131"/>
        <v>0</v>
      </c>
      <c r="AJ324" s="119">
        <f t="shared" ca="1" si="131"/>
        <v>0</v>
      </c>
      <c r="AK324" s="119">
        <f t="shared" ca="1" si="131"/>
        <v>0</v>
      </c>
      <c r="AL324" s="119">
        <f t="shared" ca="1" si="131"/>
        <v>0</v>
      </c>
      <c r="AM324" s="119">
        <f t="shared" ca="1" si="131"/>
        <v>0</v>
      </c>
      <c r="AN324" s="119">
        <f t="shared" ca="1" si="131"/>
        <v>0</v>
      </c>
      <c r="AO324" s="119">
        <f t="shared" ca="1" si="131"/>
        <v>0</v>
      </c>
      <c r="AP324" s="119">
        <f t="shared" ca="1" si="131"/>
        <v>0</v>
      </c>
      <c r="AQ324" s="119">
        <f t="shared" ca="1" si="131"/>
        <v>0</v>
      </c>
      <c r="AR324" s="119">
        <f t="shared" ca="1" si="132"/>
        <v>0</v>
      </c>
      <c r="AS324" s="119">
        <f t="shared" ca="1" si="132"/>
        <v>0</v>
      </c>
      <c r="AT324" s="119">
        <f t="shared" ca="1" si="132"/>
        <v>0</v>
      </c>
      <c r="AU324" s="119">
        <f t="shared" ca="1" si="132"/>
        <v>0</v>
      </c>
      <c r="AV324" s="119">
        <f t="shared" ca="1" si="132"/>
        <v>0</v>
      </c>
      <c r="AW324" s="119">
        <f t="shared" ca="1" si="132"/>
        <v>0</v>
      </c>
      <c r="AX324" s="119">
        <f t="shared" ca="1" si="132"/>
        <v>0</v>
      </c>
      <c r="AY324" s="119">
        <f t="shared" ca="1" si="132"/>
        <v>0</v>
      </c>
      <c r="AZ324" s="119">
        <f t="shared" ca="1" si="132"/>
        <v>0</v>
      </c>
      <c r="BA324" s="119">
        <f t="shared" ca="1" si="132"/>
        <v>0</v>
      </c>
      <c r="BB324" s="119">
        <f t="shared" ca="1" si="133"/>
        <v>0</v>
      </c>
      <c r="BC324" s="119">
        <f t="shared" ca="1" si="133"/>
        <v>0</v>
      </c>
      <c r="BD324" s="119">
        <f t="shared" ca="1" si="133"/>
        <v>0</v>
      </c>
      <c r="BE324" s="119">
        <f t="shared" ca="1" si="133"/>
        <v>0</v>
      </c>
      <c r="BF324" s="119">
        <f t="shared" ca="1" si="133"/>
        <v>0</v>
      </c>
      <c r="BG324" s="119">
        <f t="shared" ca="1" si="133"/>
        <v>0</v>
      </c>
      <c r="BH324" s="119">
        <f t="shared" ca="1" si="133"/>
        <v>0</v>
      </c>
      <c r="BI324" s="119">
        <f t="shared" ca="1" si="133"/>
        <v>0</v>
      </c>
      <c r="BJ324" s="119">
        <f t="shared" ca="1" si="133"/>
        <v>0</v>
      </c>
      <c r="BK324" s="119">
        <f t="shared" ca="1" si="133"/>
        <v>0</v>
      </c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</row>
    <row r="325" spans="2:114" s="88" customFormat="1" ht="14.5" hidden="1" x14ac:dyDescent="0.35">
      <c r="B325" s="118">
        <f t="shared" ca="1" si="3"/>
        <v>308</v>
      </c>
      <c r="C325" s="83" t="s">
        <v>2</v>
      </c>
      <c r="D325" s="120" t="s">
        <v>2</v>
      </c>
      <c r="E325" s="121" t="str">
        <f ca="1">INDEX(Eventos,K325,2)</f>
        <v>Letreiro - LETRAS EM CONCRETO</v>
      </c>
      <c r="F325" s="122" t="s">
        <v>11</v>
      </c>
      <c r="G325" s="84" t="str">
        <f t="shared" si="124"/>
        <v/>
      </c>
      <c r="H325" s="85" t="str">
        <f t="shared" si="127"/>
        <v/>
      </c>
      <c r="I325" s="85">
        <f t="shared" ca="1" si="128"/>
        <v>8547.35</v>
      </c>
      <c r="J325" s="86"/>
      <c r="K325" s="168">
        <f ca="1">INDEX(Eventos,ROW(Nível)-ROW(LForçamento),1)</f>
        <v>34</v>
      </c>
      <c r="L325" s="117" t="str">
        <f ca="1">IF(AND(NumEvento&lt;&gt;"",Nível="Serviço"),INDEX(Eventos,NumEvento,2),"")</f>
        <v/>
      </c>
      <c r="M325" s="87"/>
      <c r="N325" s="119">
        <f t="shared" ca="1" si="129"/>
        <v>8547.35</v>
      </c>
      <c r="O325" s="119">
        <f t="shared" ca="1" si="129"/>
        <v>0</v>
      </c>
      <c r="P325" s="119">
        <f t="shared" ca="1" si="129"/>
        <v>0</v>
      </c>
      <c r="Q325" s="119">
        <f t="shared" ca="1" si="129"/>
        <v>0</v>
      </c>
      <c r="R325" s="119">
        <f t="shared" ca="1" si="129"/>
        <v>0</v>
      </c>
      <c r="S325" s="119">
        <f t="shared" ca="1" si="129"/>
        <v>0</v>
      </c>
      <c r="T325" s="119">
        <f t="shared" ca="1" si="129"/>
        <v>0</v>
      </c>
      <c r="U325" s="119">
        <f t="shared" ca="1" si="129"/>
        <v>0</v>
      </c>
      <c r="V325" s="119">
        <f t="shared" ca="1" si="129"/>
        <v>0</v>
      </c>
      <c r="W325" s="119">
        <f t="shared" ca="1" si="129"/>
        <v>0</v>
      </c>
      <c r="X325" s="119">
        <f t="shared" ca="1" si="130"/>
        <v>0</v>
      </c>
      <c r="Y325" s="119">
        <f t="shared" ca="1" si="130"/>
        <v>0</v>
      </c>
      <c r="Z325" s="119">
        <f t="shared" ca="1" si="130"/>
        <v>0</v>
      </c>
      <c r="AA325" s="119">
        <f t="shared" ca="1" si="130"/>
        <v>0</v>
      </c>
      <c r="AB325" s="119">
        <f t="shared" ca="1" si="130"/>
        <v>0</v>
      </c>
      <c r="AC325" s="119">
        <f t="shared" ca="1" si="130"/>
        <v>0</v>
      </c>
      <c r="AD325" s="119">
        <f t="shared" ca="1" si="130"/>
        <v>0</v>
      </c>
      <c r="AE325" s="119">
        <f t="shared" ca="1" si="130"/>
        <v>0</v>
      </c>
      <c r="AF325" s="119">
        <f t="shared" ca="1" si="130"/>
        <v>0</v>
      </c>
      <c r="AG325" s="119">
        <f t="shared" ca="1" si="130"/>
        <v>0</v>
      </c>
      <c r="AH325" s="119">
        <f t="shared" ca="1" si="131"/>
        <v>0</v>
      </c>
      <c r="AI325" s="119">
        <f t="shared" ca="1" si="131"/>
        <v>0</v>
      </c>
      <c r="AJ325" s="119">
        <f t="shared" ca="1" si="131"/>
        <v>0</v>
      </c>
      <c r="AK325" s="119">
        <f t="shared" ca="1" si="131"/>
        <v>0</v>
      </c>
      <c r="AL325" s="119">
        <f t="shared" ca="1" si="131"/>
        <v>0</v>
      </c>
      <c r="AM325" s="119">
        <f t="shared" ca="1" si="131"/>
        <v>0</v>
      </c>
      <c r="AN325" s="119">
        <f t="shared" ca="1" si="131"/>
        <v>0</v>
      </c>
      <c r="AO325" s="119">
        <f t="shared" ca="1" si="131"/>
        <v>0</v>
      </c>
      <c r="AP325" s="119">
        <f t="shared" ca="1" si="131"/>
        <v>0</v>
      </c>
      <c r="AQ325" s="119">
        <f t="shared" ca="1" si="131"/>
        <v>0</v>
      </c>
      <c r="AR325" s="119">
        <f t="shared" ca="1" si="132"/>
        <v>0</v>
      </c>
      <c r="AS325" s="119">
        <f t="shared" ca="1" si="132"/>
        <v>0</v>
      </c>
      <c r="AT325" s="119">
        <f t="shared" ca="1" si="132"/>
        <v>0</v>
      </c>
      <c r="AU325" s="119">
        <f t="shared" ca="1" si="132"/>
        <v>0</v>
      </c>
      <c r="AV325" s="119">
        <f t="shared" ca="1" si="132"/>
        <v>0</v>
      </c>
      <c r="AW325" s="119">
        <f t="shared" ca="1" si="132"/>
        <v>0</v>
      </c>
      <c r="AX325" s="119">
        <f t="shared" ca="1" si="132"/>
        <v>0</v>
      </c>
      <c r="AY325" s="119">
        <f t="shared" ca="1" si="132"/>
        <v>0</v>
      </c>
      <c r="AZ325" s="119">
        <f t="shared" ca="1" si="132"/>
        <v>0</v>
      </c>
      <c r="BA325" s="119">
        <f t="shared" ca="1" si="132"/>
        <v>0</v>
      </c>
      <c r="BB325" s="119">
        <f t="shared" ca="1" si="133"/>
        <v>0</v>
      </c>
      <c r="BC325" s="119">
        <f t="shared" ca="1" si="133"/>
        <v>0</v>
      </c>
      <c r="BD325" s="119">
        <f t="shared" ca="1" si="133"/>
        <v>0</v>
      </c>
      <c r="BE325" s="119">
        <f t="shared" ca="1" si="133"/>
        <v>0</v>
      </c>
      <c r="BF325" s="119">
        <f t="shared" ca="1" si="133"/>
        <v>0</v>
      </c>
      <c r="BG325" s="119">
        <f t="shared" ca="1" si="133"/>
        <v>0</v>
      </c>
      <c r="BH325" s="119">
        <f t="shared" ca="1" si="133"/>
        <v>0</v>
      </c>
      <c r="BI325" s="119">
        <f t="shared" ca="1" si="133"/>
        <v>0</v>
      </c>
      <c r="BJ325" s="119">
        <f t="shared" ca="1" si="133"/>
        <v>0</v>
      </c>
      <c r="BK325" s="119">
        <f t="shared" ca="1" si="133"/>
        <v>0</v>
      </c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</row>
    <row r="326" spans="2:114" s="88" customFormat="1" ht="14.5" hidden="1" x14ac:dyDescent="0.35">
      <c r="B326" s="118">
        <f t="shared" ca="1" si="3"/>
        <v>309</v>
      </c>
      <c r="C326" s="83" t="s">
        <v>2</v>
      </c>
      <c r="D326" s="120" t="s">
        <v>2</v>
      </c>
      <c r="E326" s="121" t="str">
        <f ca="1">INDEX(Eventos,K326,2)</f>
        <v>Letreiro - PAISAGISMO</v>
      </c>
      <c r="F326" s="122" t="s">
        <v>11</v>
      </c>
      <c r="G326" s="84" t="str">
        <f t="shared" si="118"/>
        <v/>
      </c>
      <c r="H326" s="85" t="str">
        <f>IF(AND(ISNUMBER(G326),G326&lt;&gt;0),I326/G326,IF(G326=0,0,""))</f>
        <v/>
      </c>
      <c r="I326" s="85">
        <f ca="1">SUM(N326:BK326)</f>
        <v>11753.44</v>
      </c>
      <c r="J326" s="86"/>
      <c r="K326" s="168">
        <f ca="1">INDEX(Eventos,ROW(Nível)-ROW(LForçamento),1)</f>
        <v>35</v>
      </c>
      <c r="L326" s="117" t="str">
        <f ca="1">IF(AND(NumEvento&lt;&gt;"",Nível="Serviço"),INDEX(Eventos,NumEvento,2),"")</f>
        <v/>
      </c>
      <c r="M326" s="87"/>
      <c r="N326" s="119">
        <f t="shared" ca="1" si="119"/>
        <v>11753.44</v>
      </c>
      <c r="O326" s="119">
        <f t="shared" ca="1" si="119"/>
        <v>0</v>
      </c>
      <c r="P326" s="119">
        <f t="shared" ca="1" si="119"/>
        <v>0</v>
      </c>
      <c r="Q326" s="119">
        <f t="shared" ca="1" si="119"/>
        <v>0</v>
      </c>
      <c r="R326" s="119">
        <f t="shared" ca="1" si="119"/>
        <v>0</v>
      </c>
      <c r="S326" s="119">
        <f t="shared" ca="1" si="119"/>
        <v>0</v>
      </c>
      <c r="T326" s="119">
        <f t="shared" ca="1" si="119"/>
        <v>0</v>
      </c>
      <c r="U326" s="119">
        <f t="shared" ca="1" si="119"/>
        <v>0</v>
      </c>
      <c r="V326" s="119">
        <f t="shared" ca="1" si="119"/>
        <v>0</v>
      </c>
      <c r="W326" s="119">
        <f t="shared" ca="1" si="119"/>
        <v>0</v>
      </c>
      <c r="X326" s="119">
        <f t="shared" ca="1" si="120"/>
        <v>0</v>
      </c>
      <c r="Y326" s="119">
        <f t="shared" ca="1" si="120"/>
        <v>0</v>
      </c>
      <c r="Z326" s="119">
        <f t="shared" ca="1" si="120"/>
        <v>0</v>
      </c>
      <c r="AA326" s="119">
        <f t="shared" ca="1" si="120"/>
        <v>0</v>
      </c>
      <c r="AB326" s="119">
        <f t="shared" ca="1" si="120"/>
        <v>0</v>
      </c>
      <c r="AC326" s="119">
        <f t="shared" ca="1" si="120"/>
        <v>0</v>
      </c>
      <c r="AD326" s="119">
        <f t="shared" ca="1" si="120"/>
        <v>0</v>
      </c>
      <c r="AE326" s="119">
        <f t="shared" ca="1" si="120"/>
        <v>0</v>
      </c>
      <c r="AF326" s="119">
        <f t="shared" ca="1" si="120"/>
        <v>0</v>
      </c>
      <c r="AG326" s="119">
        <f t="shared" ca="1" si="120"/>
        <v>0</v>
      </c>
      <c r="AH326" s="119">
        <f t="shared" ca="1" si="121"/>
        <v>0</v>
      </c>
      <c r="AI326" s="119">
        <f t="shared" ca="1" si="121"/>
        <v>0</v>
      </c>
      <c r="AJ326" s="119">
        <f t="shared" ca="1" si="121"/>
        <v>0</v>
      </c>
      <c r="AK326" s="119">
        <f t="shared" ca="1" si="121"/>
        <v>0</v>
      </c>
      <c r="AL326" s="119">
        <f t="shared" ca="1" si="121"/>
        <v>0</v>
      </c>
      <c r="AM326" s="119">
        <f t="shared" ca="1" si="121"/>
        <v>0</v>
      </c>
      <c r="AN326" s="119">
        <f t="shared" ca="1" si="121"/>
        <v>0</v>
      </c>
      <c r="AO326" s="119">
        <f t="shared" ca="1" si="121"/>
        <v>0</v>
      </c>
      <c r="AP326" s="119">
        <f t="shared" ca="1" si="121"/>
        <v>0</v>
      </c>
      <c r="AQ326" s="119">
        <f t="shared" ca="1" si="121"/>
        <v>0</v>
      </c>
      <c r="AR326" s="119">
        <f t="shared" ca="1" si="122"/>
        <v>0</v>
      </c>
      <c r="AS326" s="119">
        <f t="shared" ca="1" si="122"/>
        <v>0</v>
      </c>
      <c r="AT326" s="119">
        <f t="shared" ca="1" si="122"/>
        <v>0</v>
      </c>
      <c r="AU326" s="119">
        <f t="shared" ca="1" si="122"/>
        <v>0</v>
      </c>
      <c r="AV326" s="119">
        <f t="shared" ca="1" si="122"/>
        <v>0</v>
      </c>
      <c r="AW326" s="119">
        <f t="shared" ca="1" si="122"/>
        <v>0</v>
      </c>
      <c r="AX326" s="119">
        <f t="shared" ca="1" si="122"/>
        <v>0</v>
      </c>
      <c r="AY326" s="119">
        <f t="shared" ca="1" si="122"/>
        <v>0</v>
      </c>
      <c r="AZ326" s="119">
        <f t="shared" ca="1" si="122"/>
        <v>0</v>
      </c>
      <c r="BA326" s="119">
        <f t="shared" ca="1" si="122"/>
        <v>0</v>
      </c>
      <c r="BB326" s="119">
        <f t="shared" ca="1" si="123"/>
        <v>0</v>
      </c>
      <c r="BC326" s="119">
        <f t="shared" ca="1" si="123"/>
        <v>0</v>
      </c>
      <c r="BD326" s="119">
        <f t="shared" ca="1" si="123"/>
        <v>0</v>
      </c>
      <c r="BE326" s="119">
        <f t="shared" ca="1" si="123"/>
        <v>0</v>
      </c>
      <c r="BF326" s="119">
        <f t="shared" ca="1" si="123"/>
        <v>0</v>
      </c>
      <c r="BG326" s="119">
        <f t="shared" ca="1" si="123"/>
        <v>0</v>
      </c>
      <c r="BH326" s="119">
        <f t="shared" ca="1" si="123"/>
        <v>0</v>
      </c>
      <c r="BI326" s="119">
        <f t="shared" ca="1" si="123"/>
        <v>0</v>
      </c>
      <c r="BJ326" s="119">
        <f t="shared" ca="1" si="123"/>
        <v>0</v>
      </c>
      <c r="BK326" s="119">
        <f t="shared" ca="1" si="123"/>
        <v>0</v>
      </c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</row>
    <row r="327" spans="2:114" ht="33" customHeight="1" x14ac:dyDescent="0.2"/>
    <row r="328" spans="2:114" ht="11.5" x14ac:dyDescent="0.25">
      <c r="C328" s="219" t="str">
        <f ca="1">Import.Município&amp;", "&amp;TEXT(hoje,"dd")&amp;" de "&amp;TEXT(hoje,"mmmm")&amp;" de "&amp;TEXT(hoje,"aaaa")</f>
        <v>SOUSA - PB, 25 de fevereiro de 2025</v>
      </c>
      <c r="D328" s="219"/>
      <c r="E328" s="219"/>
      <c r="F328" s="89"/>
      <c r="M328" s="57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  <c r="AR328" s="58"/>
      <c r="AS328" s="58"/>
      <c r="AT328" s="58"/>
      <c r="AU328" s="58"/>
      <c r="AV328" s="58"/>
      <c r="AW328" s="58"/>
      <c r="AX328" s="58"/>
      <c r="AY328" s="58"/>
      <c r="AZ328" s="58"/>
      <c r="BA328" s="58"/>
      <c r="BB328" s="58"/>
      <c r="BC328" s="58"/>
      <c r="BD328" s="58"/>
      <c r="BE328" s="58"/>
      <c r="BF328" s="58"/>
      <c r="BG328" s="58"/>
      <c r="BH328" s="58"/>
      <c r="BI328" s="58"/>
    </row>
    <row r="329" spans="2:114" x14ac:dyDescent="0.2">
      <c r="C329" s="214" t="s">
        <v>43</v>
      </c>
      <c r="D329" s="214"/>
      <c r="E329" s="214"/>
      <c r="O329" s="90" t="s">
        <v>41</v>
      </c>
      <c r="P329" s="214" t="str">
        <f>respPLE</f>
        <v>Anderson S. Sousa</v>
      </c>
      <c r="Q329" s="214"/>
      <c r="R329" s="214"/>
      <c r="S329" s="214"/>
      <c r="U329" s="90" t="s">
        <v>41</v>
      </c>
      <c r="V329" s="214" t="str">
        <f>respPLE</f>
        <v>Anderson S. Sousa</v>
      </c>
      <c r="W329" s="214"/>
      <c r="X329" s="214"/>
      <c r="Y329" s="214"/>
      <c r="AA329" s="90" t="s">
        <v>41</v>
      </c>
      <c r="AB329" s="214" t="str">
        <f>respPLE</f>
        <v>Anderson S. Sousa</v>
      </c>
      <c r="AC329" s="214"/>
      <c r="AD329" s="214"/>
      <c r="AE329" s="214"/>
      <c r="AG329" s="90" t="s">
        <v>41</v>
      </c>
      <c r="AH329" s="214" t="str">
        <f>respPLE</f>
        <v>Anderson S. Sousa</v>
      </c>
      <c r="AI329" s="214"/>
      <c r="AJ329" s="214"/>
      <c r="AK329" s="214"/>
      <c r="AM329" s="90" t="s">
        <v>41</v>
      </c>
      <c r="AN329" s="214" t="str">
        <f>respPLE</f>
        <v>Anderson S. Sousa</v>
      </c>
      <c r="AO329" s="214"/>
      <c r="AP329" s="214"/>
      <c r="AQ329" s="214"/>
      <c r="AS329" s="90" t="s">
        <v>41</v>
      </c>
      <c r="AT329" s="214" t="str">
        <f>respPLE</f>
        <v>Anderson S. Sousa</v>
      </c>
      <c r="AU329" s="214"/>
      <c r="AV329" s="214"/>
      <c r="AW329" s="214"/>
      <c r="AY329" s="90" t="s">
        <v>41</v>
      </c>
      <c r="AZ329" s="214" t="str">
        <f>respPLE</f>
        <v>Anderson S. Sousa</v>
      </c>
      <c r="BA329" s="214"/>
      <c r="BB329" s="214"/>
      <c r="BC329" s="214"/>
      <c r="BE329" s="90" t="s">
        <v>41</v>
      </c>
      <c r="BF329" s="214" t="str">
        <f>respPLE</f>
        <v>Anderson S. Sousa</v>
      </c>
      <c r="BG329" s="214"/>
      <c r="BH329" s="214"/>
      <c r="BI329" s="214"/>
    </row>
    <row r="330" spans="2:114" x14ac:dyDescent="0.2">
      <c r="O330" s="59" t="s">
        <v>42</v>
      </c>
      <c r="P330" s="215" t="str">
        <f>creaPLE</f>
        <v>161911212-4</v>
      </c>
      <c r="Q330" s="215"/>
      <c r="R330" s="215"/>
      <c r="S330" s="215"/>
      <c r="U330" s="59" t="s">
        <v>42</v>
      </c>
      <c r="V330" s="215" t="str">
        <f>creaPLE</f>
        <v>161911212-4</v>
      </c>
      <c r="W330" s="215"/>
      <c r="X330" s="215"/>
      <c r="Y330" s="215"/>
      <c r="AA330" s="59" t="s">
        <v>42</v>
      </c>
      <c r="AB330" s="215" t="str">
        <f>creaPLE</f>
        <v>161911212-4</v>
      </c>
      <c r="AC330" s="215"/>
      <c r="AD330" s="215"/>
      <c r="AE330" s="215"/>
      <c r="AG330" s="59" t="s">
        <v>42</v>
      </c>
      <c r="AH330" s="215" t="str">
        <f>creaPLE</f>
        <v>161911212-4</v>
      </c>
      <c r="AI330" s="215"/>
      <c r="AJ330" s="215"/>
      <c r="AK330" s="215"/>
      <c r="AM330" s="59" t="s">
        <v>42</v>
      </c>
      <c r="AN330" s="215" t="str">
        <f>creaPLE</f>
        <v>161911212-4</v>
      </c>
      <c r="AO330" s="215"/>
      <c r="AP330" s="215"/>
      <c r="AQ330" s="215"/>
      <c r="AS330" s="59" t="s">
        <v>42</v>
      </c>
      <c r="AT330" s="215" t="str">
        <f>creaPLE</f>
        <v>161911212-4</v>
      </c>
      <c r="AU330" s="215"/>
      <c r="AV330" s="215"/>
      <c r="AW330" s="215"/>
      <c r="AY330" s="59" t="s">
        <v>42</v>
      </c>
      <c r="AZ330" s="215" t="str">
        <f>creaPLE</f>
        <v>161911212-4</v>
      </c>
      <c r="BA330" s="215"/>
      <c r="BB330" s="215"/>
      <c r="BC330" s="215"/>
      <c r="BE330" s="59" t="s">
        <v>42</v>
      </c>
      <c r="BF330" s="215" t="str">
        <f>creaPLE</f>
        <v>161911212-4</v>
      </c>
      <c r="BG330" s="215"/>
      <c r="BH330" s="215"/>
      <c r="BI330" s="215"/>
    </row>
    <row r="331" spans="2:114" ht="14.5" x14ac:dyDescent="0.35">
      <c r="G331"/>
      <c r="H331"/>
      <c r="I331"/>
      <c r="J331"/>
      <c r="K331"/>
      <c r="L331"/>
    </row>
    <row r="332" spans="2:114" customFormat="1" ht="14.5" x14ac:dyDescent="0.35"/>
    <row r="333" spans="2:114" customFormat="1" ht="14.5" x14ac:dyDescent="0.35"/>
    <row r="334" spans="2:114" customFormat="1" ht="14.5" x14ac:dyDescent="0.35"/>
    <row r="335" spans="2:114" customFormat="1" ht="14.5" x14ac:dyDescent="0.35"/>
  </sheetData>
  <sheetProtection password="8574" sheet="1" objects="1" scenarios="1"/>
  <mergeCells count="27">
    <mergeCell ref="E4:L4"/>
    <mergeCell ref="AP4:AQ4"/>
    <mergeCell ref="AN329:AQ329"/>
    <mergeCell ref="V330:Y330"/>
    <mergeCell ref="AB330:AE330"/>
    <mergeCell ref="AH330:AK330"/>
    <mergeCell ref="AB329:AE329"/>
    <mergeCell ref="AH329:AK329"/>
    <mergeCell ref="C328:E328"/>
    <mergeCell ref="C329:E329"/>
    <mergeCell ref="BH4:BI4"/>
    <mergeCell ref="R4:S4"/>
    <mergeCell ref="X4:Y4"/>
    <mergeCell ref="AD4:AE4"/>
    <mergeCell ref="AJ4:AK4"/>
    <mergeCell ref="AV4:AW4"/>
    <mergeCell ref="BB4:BC4"/>
    <mergeCell ref="AT329:AW329"/>
    <mergeCell ref="P329:S329"/>
    <mergeCell ref="BF329:BI329"/>
    <mergeCell ref="BF330:BI330"/>
    <mergeCell ref="AN330:AQ330"/>
    <mergeCell ref="AT330:AW330"/>
    <mergeCell ref="AZ330:BC330"/>
    <mergeCell ref="AZ329:BC329"/>
    <mergeCell ref="P330:S330"/>
    <mergeCell ref="V329:Y329"/>
  </mergeCells>
  <phoneticPr fontId="0" type="noConversion"/>
  <conditionalFormatting sqref="N1:BK1 N18:BK19">
    <cfRule type="expression" dxfId="105" priority="117" stopIfTrue="1">
      <formula>OR(Nível="Meta",N$15="",Nível="Nível")</formula>
    </cfRule>
  </conditionalFormatting>
  <conditionalFormatting sqref="O15:BK15">
    <cfRule type="expression" dxfId="104" priority="116" stopIfTrue="1">
      <formula>OR(N15&lt;&gt;"",O15&lt;&gt;"",COLUMN(O15)=14)</formula>
    </cfRule>
  </conditionalFormatting>
  <conditionalFormatting sqref="N328:S330">
    <cfRule type="expression" dxfId="103" priority="147" stopIfTrue="1">
      <formula>numFrentes&gt;6</formula>
    </cfRule>
  </conditionalFormatting>
  <conditionalFormatting sqref="T328:Y330">
    <cfRule type="expression" dxfId="102" priority="146" stopIfTrue="1">
      <formula>numFrentes&gt;12</formula>
    </cfRule>
  </conditionalFormatting>
  <conditionalFormatting sqref="Z328:AE330">
    <cfRule type="expression" dxfId="101" priority="145" stopIfTrue="1">
      <formula>numFrentes&gt;18</formula>
    </cfRule>
  </conditionalFormatting>
  <conditionalFormatting sqref="AF328:AK330">
    <cfRule type="expression" dxfId="100" priority="144" stopIfTrue="1">
      <formula>numFrentes&gt;24</formula>
    </cfRule>
  </conditionalFormatting>
  <conditionalFormatting sqref="AL328:AQ330">
    <cfRule type="expression" dxfId="99" priority="143" stopIfTrue="1">
      <formula>numFrentes&gt;30</formula>
    </cfRule>
  </conditionalFormatting>
  <conditionalFormatting sqref="AR328:AW330">
    <cfRule type="expression" dxfId="98" priority="142" stopIfTrue="1">
      <formula>numFrentes&gt;36</formula>
    </cfRule>
  </conditionalFormatting>
  <conditionalFormatting sqref="AX328:BC330">
    <cfRule type="expression" dxfId="97" priority="141" stopIfTrue="1">
      <formula>numFrentes&gt;42</formula>
    </cfRule>
  </conditionalFormatting>
  <conditionalFormatting sqref="C1:H1 C18:H19">
    <cfRule type="expression" dxfId="96" priority="119" stopIfTrue="1">
      <formula>OR(Nível="Meta",Nível="Nível")</formula>
    </cfRule>
  </conditionalFormatting>
  <conditionalFormatting sqref="I18:I19 I1 K1:L1 K292:K293 K18:L19 K326">
    <cfRule type="expression" dxfId="95" priority="118" stopIfTrue="1">
      <formula>OR(Nível="Meta",Nível="Nível")</formula>
    </cfRule>
  </conditionalFormatting>
  <conditionalFormatting sqref="N20:BK23 N174:BK178">
    <cfRule type="expression" dxfId="94" priority="49" stopIfTrue="1">
      <formula>OR(Nível="Meta",N$15="",Nível="Nível")</formula>
    </cfRule>
  </conditionalFormatting>
  <conditionalFormatting sqref="C20:H23 C174:H178">
    <cfRule type="expression" dxfId="93" priority="51" stopIfTrue="1">
      <formula>OR(Nível="Meta",Nível="Nível")</formula>
    </cfRule>
  </conditionalFormatting>
  <conditionalFormatting sqref="I20:I23 K20:L23 K174:K178 I174:I178">
    <cfRule type="expression" dxfId="92" priority="50" stopIfTrue="1">
      <formula>OR(Nível="Meta",Nível="Nível")</formula>
    </cfRule>
  </conditionalFormatting>
  <conditionalFormatting sqref="N179:BK188">
    <cfRule type="expression" dxfId="91" priority="45" stopIfTrue="1">
      <formula>OR(Nível="Meta",N$15="",Nível="Nível")</formula>
    </cfRule>
  </conditionalFormatting>
  <conditionalFormatting sqref="C179:H188">
    <cfRule type="expression" dxfId="90" priority="47" stopIfTrue="1">
      <formula>OR(Nível="Meta",Nível="Nível")</formula>
    </cfRule>
  </conditionalFormatting>
  <conditionalFormatting sqref="I179:I188 K186:L187 K188 K179:K185">
    <cfRule type="expression" dxfId="89" priority="46" stopIfTrue="1">
      <formula>OR(Nível="Meta",Nível="Nível")</formula>
    </cfRule>
  </conditionalFormatting>
  <conditionalFormatting sqref="N15">
    <cfRule type="expression" dxfId="88" priority="43" stopIfTrue="1">
      <formula>OR(M15&lt;&gt;"",N15&lt;&gt;"",COLUMN(N15)=14)</formula>
    </cfRule>
  </conditionalFormatting>
  <conditionalFormatting sqref="N189:BK222">
    <cfRule type="expression" dxfId="87" priority="37" stopIfTrue="1">
      <formula>OR(Nível="Meta",N$15="",Nível="Nível")</formula>
    </cfRule>
  </conditionalFormatting>
  <conditionalFormatting sqref="C189:H222">
    <cfRule type="expression" dxfId="86" priority="39" stopIfTrue="1">
      <formula>OR(Nível="Meta",Nível="Nível")</formula>
    </cfRule>
  </conditionalFormatting>
  <conditionalFormatting sqref="I189:I222 K189:K222">
    <cfRule type="expression" dxfId="85" priority="38" stopIfTrue="1">
      <formula>OR(Nível="Meta",Nível="Nível")</formula>
    </cfRule>
  </conditionalFormatting>
  <conditionalFormatting sqref="K294:K295">
    <cfRule type="expression" dxfId="84" priority="24" stopIfTrue="1">
      <formula>OR(Nível="Meta",Nível="Nível")</formula>
    </cfRule>
  </conditionalFormatting>
  <conditionalFormatting sqref="K296">
    <cfRule type="expression" dxfId="83" priority="23" stopIfTrue="1">
      <formula>OR(Nível="Meta",Nível="Nível")</formula>
    </cfRule>
  </conditionalFormatting>
  <conditionalFormatting sqref="N223:BK224">
    <cfRule type="expression" dxfId="82" priority="20" stopIfTrue="1">
      <formula>OR(Nível="Meta",N$15="",Nível="Nível")</formula>
    </cfRule>
  </conditionalFormatting>
  <conditionalFormatting sqref="C223:H224">
    <cfRule type="expression" dxfId="81" priority="22" stopIfTrue="1">
      <formula>OR(Nível="Meta",Nível="Nível")</formula>
    </cfRule>
  </conditionalFormatting>
  <conditionalFormatting sqref="I223:I224 K224:L224 K223">
    <cfRule type="expression" dxfId="80" priority="21" stopIfTrue="1">
      <formula>OR(Nível="Meta",Nível="Nível")</formula>
    </cfRule>
  </conditionalFormatting>
  <conditionalFormatting sqref="L183:L184">
    <cfRule type="expression" dxfId="79" priority="19" stopIfTrue="1">
      <formula>OR(Nível="Meta",Nível="Nível")</formula>
    </cfRule>
  </conditionalFormatting>
  <conditionalFormatting sqref="L192:L193">
    <cfRule type="expression" dxfId="78" priority="18" stopIfTrue="1">
      <formula>OR(Nível="Meta",Nível="Nível")</formula>
    </cfRule>
  </conditionalFormatting>
  <conditionalFormatting sqref="L196:L202">
    <cfRule type="expression" dxfId="77" priority="16" stopIfTrue="1">
      <formula>OR(Nível="Meta",Nível="Nível")</formula>
    </cfRule>
  </conditionalFormatting>
  <conditionalFormatting sqref="K297:K302">
    <cfRule type="expression" dxfId="76" priority="14" stopIfTrue="1">
      <formula>OR(Nível="Meta",Nível="Nível")</formula>
    </cfRule>
  </conditionalFormatting>
  <conditionalFormatting sqref="N225:BK291">
    <cfRule type="expression" dxfId="75" priority="11" stopIfTrue="1">
      <formula>OR(Nível="Meta",N$15="",Nível="Nível")</formula>
    </cfRule>
  </conditionalFormatting>
  <conditionalFormatting sqref="C225:H291">
    <cfRule type="expression" dxfId="74" priority="13" stopIfTrue="1">
      <formula>OR(Nível="Meta",Nível="Nível")</formula>
    </cfRule>
  </conditionalFormatting>
  <conditionalFormatting sqref="I225:I291 K225:K230 K231:L291">
    <cfRule type="expression" dxfId="73" priority="12" stopIfTrue="1">
      <formula>OR(Nível="Meta",Nível="Nível")</formula>
    </cfRule>
  </conditionalFormatting>
  <conditionalFormatting sqref="K303:K325">
    <cfRule type="expression" dxfId="72" priority="10" stopIfTrue="1">
      <formula>OR(Nível="Meta",Nível="Nível")</formula>
    </cfRule>
  </conditionalFormatting>
  <conditionalFormatting sqref="N24:BK173">
    <cfRule type="expression" dxfId="71" priority="7" stopIfTrue="1">
      <formula>OR(Nível="Meta",N$15="",Nível="Nível")</formula>
    </cfRule>
  </conditionalFormatting>
  <conditionalFormatting sqref="C24:H173">
    <cfRule type="expression" dxfId="70" priority="9" stopIfTrue="1">
      <formula>OR(Nível="Meta",Nível="Nível")</formula>
    </cfRule>
  </conditionalFormatting>
  <conditionalFormatting sqref="I24:I173 K24:L173">
    <cfRule type="expression" dxfId="69" priority="8" stopIfTrue="1">
      <formula>OR(Nível="Meta",Nível="Nível")</formula>
    </cfRule>
  </conditionalFormatting>
  <conditionalFormatting sqref="L174:L182">
    <cfRule type="expression" dxfId="68" priority="6" stopIfTrue="1">
      <formula>OR(Nível="Meta",Nível="Nível")</formula>
    </cfRule>
  </conditionalFormatting>
  <conditionalFormatting sqref="L185">
    <cfRule type="expression" dxfId="67" priority="5" stopIfTrue="1">
      <formula>OR(Nível="Meta",Nível="Nível")</formula>
    </cfRule>
  </conditionalFormatting>
  <conditionalFormatting sqref="L188:L191">
    <cfRule type="expression" dxfId="66" priority="4" stopIfTrue="1">
      <formula>OR(Nível="Meta",Nível="Nível")</formula>
    </cfRule>
  </conditionalFormatting>
  <conditionalFormatting sqref="L194:L195">
    <cfRule type="expression" dxfId="65" priority="3" stopIfTrue="1">
      <formula>OR(Nível="Meta",Nível="Nível")</formula>
    </cfRule>
  </conditionalFormatting>
  <conditionalFormatting sqref="L203:L223">
    <cfRule type="expression" dxfId="64" priority="2" stopIfTrue="1">
      <formula>OR(Nível="Meta",Nível="Nível")</formula>
    </cfRule>
  </conditionalFormatting>
  <conditionalFormatting sqref="L225:L230">
    <cfRule type="expression" dxfId="63" priority="1" stopIfTrue="1">
      <formula>OR(Nível="Meta",Nível="Nível")</formula>
    </cfRule>
  </conditionalFormatting>
  <dataValidations count="2">
    <dataValidation allowBlank="1" prompt="% de incidência do Serviço da linha na Frente de Obra da coluna." sqref="DM1:FJ2 BM1:DJ2 N1:BK3 DM18:FJ291 BM18:DJ291 N18:BK326" xr:uid="{00000000-0002-0000-0100-000000000000}"/>
    <dataValidation type="list" allowBlank="1" showInputMessage="1" showErrorMessage="1" sqref="L1 L18:L291" xr:uid="{00000000-0002-0000-0100-000001000000}">
      <formula1>OFFSET(TituloEventos,0,0,,1)</formula1>
    </dataValidation>
  </dataValidations>
  <pageMargins left="0.35433070866141736" right="0.35433070866141736" top="0.19685039370078741" bottom="0.39370078740157483" header="0.51181102362204722" footer="0.11811023622047245"/>
  <pageSetup paperSize="9" scale="80" fitToHeight="2" orientation="landscape" r:id="rId1"/>
  <headerFooter alignWithMargins="0">
    <oddFooter>&amp;L27.477 v006   micro</oddFooter>
  </headerFooter>
  <rowBreaks count="1" manualBreakCount="1">
    <brk id="330" max="16383" man="1"/>
  </rowBreaks>
  <colBreaks count="8" manualBreakCount="8">
    <brk id="19" max="1048575" man="1"/>
    <brk id="25" max="1048575" man="1"/>
    <brk id="31" max="1048575" man="1"/>
    <brk id="37" max="1048575" man="1"/>
    <brk id="43" max="1048575" man="1"/>
    <brk id="49" max="1048575" man="1"/>
    <brk id="55" max="1048575" man="1"/>
    <brk id="61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0" filterMode="1"/>
  <dimension ref="A1:BJ329"/>
  <sheetViews>
    <sheetView showGridLines="0" view="pageBreakPreview" topLeftCell="E12" zoomScaleNormal="60" zoomScaleSheetLayoutView="100" workbookViewId="0">
      <pane xSplit="6" ySplit="4" topLeftCell="K94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L34" sqref="L34"/>
    </sheetView>
  </sheetViews>
  <sheetFormatPr defaultColWidth="0" defaultRowHeight="10" x14ac:dyDescent="0.2"/>
  <cols>
    <col min="1" max="1" width="9.1796875" style="21" hidden="1" customWidth="1"/>
    <col min="2" max="3" width="8" style="21" hidden="1" customWidth="1"/>
    <col min="4" max="4" width="3.26953125" style="21" hidden="1" customWidth="1"/>
    <col min="5" max="5" width="7.1796875" style="20" customWidth="1"/>
    <col min="6" max="6" width="9.1796875" style="19" hidden="1" customWidth="1"/>
    <col min="7" max="7" width="9.1796875" style="19" customWidth="1"/>
    <col min="8" max="8" width="48.81640625" style="20" customWidth="1"/>
    <col min="9" max="9" width="10.453125" style="19" customWidth="1"/>
    <col min="10" max="10" width="12.453125" style="21" customWidth="1"/>
    <col min="11" max="11" width="1.453125" style="21" customWidth="1"/>
    <col min="12" max="61" width="12.1796875" style="21" customWidth="1"/>
    <col min="62" max="62" width="3.54296875" style="21" customWidth="1"/>
    <col min="63" max="16384" width="11.54296875" style="21" hidden="1"/>
  </cols>
  <sheetData>
    <row r="1" spans="1:61" hidden="1" x14ac:dyDescent="0.2">
      <c r="A1" s="155" t="e">
        <f ca="1">mais_um</f>
        <v>#REF!</v>
      </c>
      <c r="B1" s="21" t="e">
        <f ca="1">OFFSET(LIorçamento,$A1-1,B$16,1,1)</f>
        <v>#REF!</v>
      </c>
      <c r="E1" s="153" t="e">
        <f ca="1">OFFSET(LIorçamento,$A1-1,E$16,1,1)</f>
        <v>#REF!</v>
      </c>
      <c r="F1" s="154" t="e">
        <f ca="1">CHOOSE($B$8,IF(OR(Nível="Serviço",Nível="Evento"),E1*10^4+IF(Nível&lt;&gt;"Evento",A1,0),0),IF(Nível&lt;&gt;"Evento",A1,0))</f>
        <v>#REF!</v>
      </c>
      <c r="G1" s="154" t="e">
        <f ca="1">OFFSET(LIorçamento,$A1-1,G$16,1,1)</f>
        <v>#REF!</v>
      </c>
      <c r="H1" s="182" t="e">
        <f ca="1">OFFSET(LIorçamento,$A1-1,H$16,1,1)</f>
        <v>#REF!</v>
      </c>
      <c r="I1" s="37" t="e">
        <f ca="1">IF(OR(Nível="Serviço",Nível="evento"),OFFSET(LIorçamento,$A1-1,I$16,1,1),"")</f>
        <v>#REF!</v>
      </c>
      <c r="J1" s="144" t="e">
        <f ca="1">IF(OR(Nível="Serviço",Nível="evento"),SUM(L1:BI1),"")</f>
        <v>#REF!</v>
      </c>
      <c r="K1" s="142"/>
      <c r="L1" s="144" t="e">
        <f ca="1">IF(L$13="",0,CHOOSE(Detalhamento.OpçãoServiços,OFFSET(Import.PLQ,$A1-1,L$15-1,1,1),IF($E1&lt;&gt;1,IF(ISNUMBER(INDEX(Import.PLE,Detalhamento!$E1,Detalhamento!L$15)),IF(INDEX(Import.PLE,Detalhamento!$E1,Detalhamento!L$15)&lt;=mediçao,OFFSET(Import.PLQ,$A1-1,L$15-1,1,1),0),0),PLE!$AA$28*OFFSET(Import.PLQ,$A1-1,L$15-1,1,1)),IF($E1&lt;&gt;1,IF(ISNUMBER(INDEX(Import.PLE,Detalhamento!$E1,Detalhamento!L$15)),IF(INDEX(Import.PLE,Detalhamento!$E1,Detalhamento!L$15)&lt;=mediçao,0,OFFSET(Import.PLQ,$A1-1,L$15-1,1,1)),OFFSET(Import.PLQ,$A1-1,L$15-1,1,1)),(1-PLE!$AA$28)*OFFSET(Import.PLQ,$A1-1,L$15-1,1,1))))</f>
        <v>#REF!</v>
      </c>
      <c r="M1" s="144">
        <f ca="1">IF(M$13="",0,CHOOSE(Detalhamento.OpçãoServiços,OFFSET(Import.PLQ,$A1-1,M$15-1,1,1),IF($E1&lt;&gt;1,IF(ISNUMBER(INDEX(Import.PLE,Detalhamento!$E1,Detalhamento!M$15)),IF(INDEX(Import.PLE,Detalhamento!$E1,Detalhamento!M$15)&lt;=mediçao,OFFSET(Import.PLQ,$A1-1,M$15-1,1,1),0),0),PLE!$AA$28*OFFSET(Import.PLQ,$A1-1,M$15-1,1,1)),IF($E1&lt;&gt;1,IF(ISNUMBER(INDEX(Import.PLE,Detalhamento!$E1,Detalhamento!M$15)),IF(INDEX(Import.PLE,Detalhamento!$E1,Detalhamento!M$15)&lt;=mediçao,0,OFFSET(Import.PLQ,$A1-1,M$15-1,1,1)),OFFSET(Import.PLQ,$A1-1,M$15-1,1,1)),(1-PLE!$AA$28)*OFFSET(Import.PLQ,$A1-1,M$15-1,1,1))))</f>
        <v>0</v>
      </c>
      <c r="N1" s="144">
        <f ca="1">IF(N$13="",0,CHOOSE(Detalhamento.OpçãoServiços,OFFSET(Import.PLQ,$A1-1,N$15-1,1,1),IF($E1&lt;&gt;1,IF(ISNUMBER(INDEX(Import.PLE,Detalhamento!$E1,Detalhamento!N$15)),IF(INDEX(Import.PLE,Detalhamento!$E1,Detalhamento!N$15)&lt;=mediçao,OFFSET(Import.PLQ,$A1-1,N$15-1,1,1),0),0),PLE!$AA$28*OFFSET(Import.PLQ,$A1-1,N$15-1,1,1)),IF($E1&lt;&gt;1,IF(ISNUMBER(INDEX(Import.PLE,Detalhamento!$E1,Detalhamento!N$15)),IF(INDEX(Import.PLE,Detalhamento!$E1,Detalhamento!N$15)&lt;=mediçao,0,OFFSET(Import.PLQ,$A1-1,N$15-1,1,1)),OFFSET(Import.PLQ,$A1-1,N$15-1,1,1)),(1-PLE!$AA$28)*OFFSET(Import.PLQ,$A1-1,N$15-1,1,1))))</f>
        <v>0</v>
      </c>
      <c r="O1" s="144">
        <f ca="1">IF(O$13="",0,CHOOSE(Detalhamento.OpçãoServiços,OFFSET(Import.PLQ,$A1-1,O$15-1,1,1),IF($E1&lt;&gt;1,IF(ISNUMBER(INDEX(Import.PLE,Detalhamento!$E1,Detalhamento!O$15)),IF(INDEX(Import.PLE,Detalhamento!$E1,Detalhamento!O$15)&lt;=mediçao,OFFSET(Import.PLQ,$A1-1,O$15-1,1,1),0),0),PLE!$AA$28*OFFSET(Import.PLQ,$A1-1,O$15-1,1,1)),IF($E1&lt;&gt;1,IF(ISNUMBER(INDEX(Import.PLE,Detalhamento!$E1,Detalhamento!O$15)),IF(INDEX(Import.PLE,Detalhamento!$E1,Detalhamento!O$15)&lt;=mediçao,0,OFFSET(Import.PLQ,$A1-1,O$15-1,1,1)),OFFSET(Import.PLQ,$A1-1,O$15-1,1,1)),(1-PLE!$AA$28)*OFFSET(Import.PLQ,$A1-1,O$15-1,1,1))))</f>
        <v>0</v>
      </c>
      <c r="P1" s="144">
        <f ca="1">IF(P$13="",0,CHOOSE(Detalhamento.OpçãoServiços,OFFSET(Import.PLQ,$A1-1,P$15-1,1,1),IF($E1&lt;&gt;1,IF(ISNUMBER(INDEX(Import.PLE,Detalhamento!$E1,Detalhamento!P$15)),IF(INDEX(Import.PLE,Detalhamento!$E1,Detalhamento!P$15)&lt;=mediçao,OFFSET(Import.PLQ,$A1-1,P$15-1,1,1),0),0),PLE!$AA$28*OFFSET(Import.PLQ,$A1-1,P$15-1,1,1)),IF($E1&lt;&gt;1,IF(ISNUMBER(INDEX(Import.PLE,Detalhamento!$E1,Detalhamento!P$15)),IF(INDEX(Import.PLE,Detalhamento!$E1,Detalhamento!P$15)&lt;=mediçao,0,OFFSET(Import.PLQ,$A1-1,P$15-1,1,1)),OFFSET(Import.PLQ,$A1-1,P$15-1,1,1)),(1-PLE!$AA$28)*OFFSET(Import.PLQ,$A1-1,P$15-1,1,1))))</f>
        <v>0</v>
      </c>
      <c r="Q1" s="144">
        <f ca="1">IF(Q$13="",0,CHOOSE(Detalhamento.OpçãoServiços,OFFSET(Import.PLQ,$A1-1,Q$15-1,1,1),IF($E1&lt;&gt;1,IF(ISNUMBER(INDEX(Import.PLE,Detalhamento!$E1,Detalhamento!Q$15)),IF(INDEX(Import.PLE,Detalhamento!$E1,Detalhamento!Q$15)&lt;=mediçao,OFFSET(Import.PLQ,$A1-1,Q$15-1,1,1),0),0),PLE!$AA$28*OFFSET(Import.PLQ,$A1-1,Q$15-1,1,1)),IF($E1&lt;&gt;1,IF(ISNUMBER(INDEX(Import.PLE,Detalhamento!$E1,Detalhamento!Q$15)),IF(INDEX(Import.PLE,Detalhamento!$E1,Detalhamento!Q$15)&lt;=mediçao,0,OFFSET(Import.PLQ,$A1-1,Q$15-1,1,1)),OFFSET(Import.PLQ,$A1-1,Q$15-1,1,1)),(1-PLE!$AA$28)*OFFSET(Import.PLQ,$A1-1,Q$15-1,1,1))))</f>
        <v>0</v>
      </c>
      <c r="R1" s="144">
        <f ca="1">IF(R$13="",0,CHOOSE(Detalhamento.OpçãoServiços,OFFSET(Import.PLQ,$A1-1,R$15-1,1,1),IF($E1&lt;&gt;1,IF(ISNUMBER(INDEX(Import.PLE,Detalhamento!$E1,Detalhamento!R$15)),IF(INDEX(Import.PLE,Detalhamento!$E1,Detalhamento!R$15)&lt;=mediçao,OFFSET(Import.PLQ,$A1-1,R$15-1,1,1),0),0),PLE!$AA$28*OFFSET(Import.PLQ,$A1-1,R$15-1,1,1)),IF($E1&lt;&gt;1,IF(ISNUMBER(INDEX(Import.PLE,Detalhamento!$E1,Detalhamento!R$15)),IF(INDEX(Import.PLE,Detalhamento!$E1,Detalhamento!R$15)&lt;=mediçao,0,OFFSET(Import.PLQ,$A1-1,R$15-1,1,1)),OFFSET(Import.PLQ,$A1-1,R$15-1,1,1)),(1-PLE!$AA$28)*OFFSET(Import.PLQ,$A1-1,R$15-1,1,1))))</f>
        <v>0</v>
      </c>
      <c r="S1" s="144">
        <f ca="1">IF(S$13="",0,CHOOSE(Detalhamento.OpçãoServiços,OFFSET(Import.PLQ,$A1-1,S$15-1,1,1),IF($E1&lt;&gt;1,IF(ISNUMBER(INDEX(Import.PLE,Detalhamento!$E1,Detalhamento!S$15)),IF(INDEX(Import.PLE,Detalhamento!$E1,Detalhamento!S$15)&lt;=mediçao,OFFSET(Import.PLQ,$A1-1,S$15-1,1,1),0),0),PLE!$AA$28*OFFSET(Import.PLQ,$A1-1,S$15-1,1,1)),IF($E1&lt;&gt;1,IF(ISNUMBER(INDEX(Import.PLE,Detalhamento!$E1,Detalhamento!S$15)),IF(INDEX(Import.PLE,Detalhamento!$E1,Detalhamento!S$15)&lt;=mediçao,0,OFFSET(Import.PLQ,$A1-1,S$15-1,1,1)),OFFSET(Import.PLQ,$A1-1,S$15-1,1,1)),(1-PLE!$AA$28)*OFFSET(Import.PLQ,$A1-1,S$15-1,1,1))))</f>
        <v>0</v>
      </c>
      <c r="T1" s="144">
        <f ca="1">IF(T$13="",0,CHOOSE(Detalhamento.OpçãoServiços,OFFSET(Import.PLQ,$A1-1,T$15-1,1,1),IF($E1&lt;&gt;1,IF(ISNUMBER(INDEX(Import.PLE,Detalhamento!$E1,Detalhamento!T$15)),IF(INDEX(Import.PLE,Detalhamento!$E1,Detalhamento!T$15)&lt;=mediçao,OFFSET(Import.PLQ,$A1-1,T$15-1,1,1),0),0),PLE!$AA$28*OFFSET(Import.PLQ,$A1-1,T$15-1,1,1)),IF($E1&lt;&gt;1,IF(ISNUMBER(INDEX(Import.PLE,Detalhamento!$E1,Detalhamento!T$15)),IF(INDEX(Import.PLE,Detalhamento!$E1,Detalhamento!T$15)&lt;=mediçao,0,OFFSET(Import.PLQ,$A1-1,T$15-1,1,1)),OFFSET(Import.PLQ,$A1-1,T$15-1,1,1)),(1-PLE!$AA$28)*OFFSET(Import.PLQ,$A1-1,T$15-1,1,1))))</f>
        <v>0</v>
      </c>
      <c r="U1" s="144">
        <f ca="1">IF(U$13="",0,CHOOSE(Detalhamento.OpçãoServiços,OFFSET(Import.PLQ,$A1-1,U$15-1,1,1),IF($E1&lt;&gt;1,IF(ISNUMBER(INDEX(Import.PLE,Detalhamento!$E1,Detalhamento!U$15)),IF(INDEX(Import.PLE,Detalhamento!$E1,Detalhamento!U$15)&lt;=mediçao,OFFSET(Import.PLQ,$A1-1,U$15-1,1,1),0),0),PLE!$AA$28*OFFSET(Import.PLQ,$A1-1,U$15-1,1,1)),IF($E1&lt;&gt;1,IF(ISNUMBER(INDEX(Import.PLE,Detalhamento!$E1,Detalhamento!U$15)),IF(INDEX(Import.PLE,Detalhamento!$E1,Detalhamento!U$15)&lt;=mediçao,0,OFFSET(Import.PLQ,$A1-1,U$15-1,1,1)),OFFSET(Import.PLQ,$A1-1,U$15-1,1,1)),(1-PLE!$AA$28)*OFFSET(Import.PLQ,$A1-1,U$15-1,1,1))))</f>
        <v>0</v>
      </c>
      <c r="V1" s="144">
        <f ca="1">IF(V$13="",0,CHOOSE(Detalhamento.OpçãoServiços,OFFSET(Import.PLQ,$A1-1,V$15-1,1,1),IF($E1&lt;&gt;1,IF(ISNUMBER(INDEX(Import.PLE,Detalhamento!$E1,Detalhamento!V$15)),IF(INDEX(Import.PLE,Detalhamento!$E1,Detalhamento!V$15)&lt;=mediçao,OFFSET(Import.PLQ,$A1-1,V$15-1,1,1),0),0),PLE!$AA$28*OFFSET(Import.PLQ,$A1-1,V$15-1,1,1)),IF($E1&lt;&gt;1,IF(ISNUMBER(INDEX(Import.PLE,Detalhamento!$E1,Detalhamento!V$15)),IF(INDEX(Import.PLE,Detalhamento!$E1,Detalhamento!V$15)&lt;=mediçao,0,OFFSET(Import.PLQ,$A1-1,V$15-1,1,1)),OFFSET(Import.PLQ,$A1-1,V$15-1,1,1)),(1-PLE!$AA$28)*OFFSET(Import.PLQ,$A1-1,V$15-1,1,1))))</f>
        <v>0</v>
      </c>
      <c r="W1" s="144">
        <f ca="1">IF(W$13="",0,CHOOSE(Detalhamento.OpçãoServiços,OFFSET(Import.PLQ,$A1-1,W$15-1,1,1),IF($E1&lt;&gt;1,IF(ISNUMBER(INDEX(Import.PLE,Detalhamento!$E1,Detalhamento!W$15)),IF(INDEX(Import.PLE,Detalhamento!$E1,Detalhamento!W$15)&lt;=mediçao,OFFSET(Import.PLQ,$A1-1,W$15-1,1,1),0),0),PLE!$AA$28*OFFSET(Import.PLQ,$A1-1,W$15-1,1,1)),IF($E1&lt;&gt;1,IF(ISNUMBER(INDEX(Import.PLE,Detalhamento!$E1,Detalhamento!W$15)),IF(INDEX(Import.PLE,Detalhamento!$E1,Detalhamento!W$15)&lt;=mediçao,0,OFFSET(Import.PLQ,$A1-1,W$15-1,1,1)),OFFSET(Import.PLQ,$A1-1,W$15-1,1,1)),(1-PLE!$AA$28)*OFFSET(Import.PLQ,$A1-1,W$15-1,1,1))))</f>
        <v>0</v>
      </c>
      <c r="X1" s="144">
        <f ca="1">IF(X$13="",0,CHOOSE(Detalhamento.OpçãoServiços,OFFSET(Import.PLQ,$A1-1,X$15-1,1,1),IF($E1&lt;&gt;1,IF(ISNUMBER(INDEX(Import.PLE,Detalhamento!$E1,Detalhamento!X$15)),IF(INDEX(Import.PLE,Detalhamento!$E1,Detalhamento!X$15)&lt;=mediçao,OFFSET(Import.PLQ,$A1-1,X$15-1,1,1),0),0),PLE!$AA$28*OFFSET(Import.PLQ,$A1-1,X$15-1,1,1)),IF($E1&lt;&gt;1,IF(ISNUMBER(INDEX(Import.PLE,Detalhamento!$E1,Detalhamento!X$15)),IF(INDEX(Import.PLE,Detalhamento!$E1,Detalhamento!X$15)&lt;=mediçao,0,OFFSET(Import.PLQ,$A1-1,X$15-1,1,1)),OFFSET(Import.PLQ,$A1-1,X$15-1,1,1)),(1-PLE!$AA$28)*OFFSET(Import.PLQ,$A1-1,X$15-1,1,1))))</f>
        <v>0</v>
      </c>
      <c r="Y1" s="144">
        <f ca="1">IF(Y$13="",0,CHOOSE(Detalhamento.OpçãoServiços,OFFSET(Import.PLQ,$A1-1,Y$15-1,1,1),IF($E1&lt;&gt;1,IF(ISNUMBER(INDEX(Import.PLE,Detalhamento!$E1,Detalhamento!Y$15)),IF(INDEX(Import.PLE,Detalhamento!$E1,Detalhamento!Y$15)&lt;=mediçao,OFFSET(Import.PLQ,$A1-1,Y$15-1,1,1),0),0),PLE!$AA$28*OFFSET(Import.PLQ,$A1-1,Y$15-1,1,1)),IF($E1&lt;&gt;1,IF(ISNUMBER(INDEX(Import.PLE,Detalhamento!$E1,Detalhamento!Y$15)),IF(INDEX(Import.PLE,Detalhamento!$E1,Detalhamento!Y$15)&lt;=mediçao,0,OFFSET(Import.PLQ,$A1-1,Y$15-1,1,1)),OFFSET(Import.PLQ,$A1-1,Y$15-1,1,1)),(1-PLE!$AA$28)*OFFSET(Import.PLQ,$A1-1,Y$15-1,1,1))))</f>
        <v>0</v>
      </c>
      <c r="Z1" s="144">
        <f ca="1">IF(Z$13="",0,CHOOSE(Detalhamento.OpçãoServiços,OFFSET(Import.PLQ,$A1-1,Z$15-1,1,1),IF($E1&lt;&gt;1,IF(ISNUMBER(INDEX(Import.PLE,Detalhamento!$E1,Detalhamento!Z$15)),IF(INDEX(Import.PLE,Detalhamento!$E1,Detalhamento!Z$15)&lt;=mediçao,OFFSET(Import.PLQ,$A1-1,Z$15-1,1,1),0),0),PLE!$AA$28*OFFSET(Import.PLQ,$A1-1,Z$15-1,1,1)),IF($E1&lt;&gt;1,IF(ISNUMBER(INDEX(Import.PLE,Detalhamento!$E1,Detalhamento!Z$15)),IF(INDEX(Import.PLE,Detalhamento!$E1,Detalhamento!Z$15)&lt;=mediçao,0,OFFSET(Import.PLQ,$A1-1,Z$15-1,1,1)),OFFSET(Import.PLQ,$A1-1,Z$15-1,1,1)),(1-PLE!$AA$28)*OFFSET(Import.PLQ,$A1-1,Z$15-1,1,1))))</f>
        <v>0</v>
      </c>
      <c r="AA1" s="144">
        <f ca="1">IF(AA$13="",0,CHOOSE(Detalhamento.OpçãoServiços,OFFSET(Import.PLQ,$A1-1,AA$15-1,1,1),IF($E1&lt;&gt;1,IF(ISNUMBER(INDEX(Import.PLE,Detalhamento!$E1,Detalhamento!AA$15)),IF(INDEX(Import.PLE,Detalhamento!$E1,Detalhamento!AA$15)&lt;=mediçao,OFFSET(Import.PLQ,$A1-1,AA$15-1,1,1),0),0),PLE!$AA$28*OFFSET(Import.PLQ,$A1-1,AA$15-1,1,1)),IF($E1&lt;&gt;1,IF(ISNUMBER(INDEX(Import.PLE,Detalhamento!$E1,Detalhamento!AA$15)),IF(INDEX(Import.PLE,Detalhamento!$E1,Detalhamento!AA$15)&lt;=mediçao,0,OFFSET(Import.PLQ,$A1-1,AA$15-1,1,1)),OFFSET(Import.PLQ,$A1-1,AA$15-1,1,1)),(1-PLE!$AA$28)*OFFSET(Import.PLQ,$A1-1,AA$15-1,1,1))))</f>
        <v>0</v>
      </c>
      <c r="AB1" s="144">
        <f ca="1">IF(AB$13="",0,CHOOSE(Detalhamento.OpçãoServiços,OFFSET(Import.PLQ,$A1-1,AB$15-1,1,1),IF($E1&lt;&gt;1,IF(ISNUMBER(INDEX(Import.PLE,Detalhamento!$E1,Detalhamento!AB$15)),IF(INDEX(Import.PLE,Detalhamento!$E1,Detalhamento!AB$15)&lt;=mediçao,OFFSET(Import.PLQ,$A1-1,AB$15-1,1,1),0),0),PLE!$AA$28*OFFSET(Import.PLQ,$A1-1,AB$15-1,1,1)),IF($E1&lt;&gt;1,IF(ISNUMBER(INDEX(Import.PLE,Detalhamento!$E1,Detalhamento!AB$15)),IF(INDEX(Import.PLE,Detalhamento!$E1,Detalhamento!AB$15)&lt;=mediçao,0,OFFSET(Import.PLQ,$A1-1,AB$15-1,1,1)),OFFSET(Import.PLQ,$A1-1,AB$15-1,1,1)),(1-PLE!$AA$28)*OFFSET(Import.PLQ,$A1-1,AB$15-1,1,1))))</f>
        <v>0</v>
      </c>
      <c r="AC1" s="144">
        <f ca="1">IF(AC$13="",0,CHOOSE(Detalhamento.OpçãoServiços,OFFSET(Import.PLQ,$A1-1,AC$15-1,1,1),IF($E1&lt;&gt;1,IF(ISNUMBER(INDEX(Import.PLE,Detalhamento!$E1,Detalhamento!AC$15)),IF(INDEX(Import.PLE,Detalhamento!$E1,Detalhamento!AC$15)&lt;=mediçao,OFFSET(Import.PLQ,$A1-1,AC$15-1,1,1),0),0),PLE!$AA$28*OFFSET(Import.PLQ,$A1-1,AC$15-1,1,1)),IF($E1&lt;&gt;1,IF(ISNUMBER(INDEX(Import.PLE,Detalhamento!$E1,Detalhamento!AC$15)),IF(INDEX(Import.PLE,Detalhamento!$E1,Detalhamento!AC$15)&lt;=mediçao,0,OFFSET(Import.PLQ,$A1-1,AC$15-1,1,1)),OFFSET(Import.PLQ,$A1-1,AC$15-1,1,1)),(1-PLE!$AA$28)*OFFSET(Import.PLQ,$A1-1,AC$15-1,1,1))))</f>
        <v>0</v>
      </c>
      <c r="AD1" s="144">
        <f ca="1">IF(AD$13="",0,CHOOSE(Detalhamento.OpçãoServiços,OFFSET(Import.PLQ,$A1-1,AD$15-1,1,1),IF($E1&lt;&gt;1,IF(ISNUMBER(INDEX(Import.PLE,Detalhamento!$E1,Detalhamento!AD$15)),IF(INDEX(Import.PLE,Detalhamento!$E1,Detalhamento!AD$15)&lt;=mediçao,OFFSET(Import.PLQ,$A1-1,AD$15-1,1,1),0),0),PLE!$AA$28*OFFSET(Import.PLQ,$A1-1,AD$15-1,1,1)),IF($E1&lt;&gt;1,IF(ISNUMBER(INDEX(Import.PLE,Detalhamento!$E1,Detalhamento!AD$15)),IF(INDEX(Import.PLE,Detalhamento!$E1,Detalhamento!AD$15)&lt;=mediçao,0,OFFSET(Import.PLQ,$A1-1,AD$15-1,1,1)),OFFSET(Import.PLQ,$A1-1,AD$15-1,1,1)),(1-PLE!$AA$28)*OFFSET(Import.PLQ,$A1-1,AD$15-1,1,1))))</f>
        <v>0</v>
      </c>
      <c r="AE1" s="144">
        <f ca="1">IF(AE$13="",0,CHOOSE(Detalhamento.OpçãoServiços,OFFSET(Import.PLQ,$A1-1,AE$15-1,1,1),IF($E1&lt;&gt;1,IF(ISNUMBER(INDEX(Import.PLE,Detalhamento!$E1,Detalhamento!AE$15)),IF(INDEX(Import.PLE,Detalhamento!$E1,Detalhamento!AE$15)&lt;=mediçao,OFFSET(Import.PLQ,$A1-1,AE$15-1,1,1),0),0),PLE!$AA$28*OFFSET(Import.PLQ,$A1-1,AE$15-1,1,1)),IF($E1&lt;&gt;1,IF(ISNUMBER(INDEX(Import.PLE,Detalhamento!$E1,Detalhamento!AE$15)),IF(INDEX(Import.PLE,Detalhamento!$E1,Detalhamento!AE$15)&lt;=mediçao,0,OFFSET(Import.PLQ,$A1-1,AE$15-1,1,1)),OFFSET(Import.PLQ,$A1-1,AE$15-1,1,1)),(1-PLE!$AA$28)*OFFSET(Import.PLQ,$A1-1,AE$15-1,1,1))))</f>
        <v>0</v>
      </c>
      <c r="AF1" s="144">
        <f ca="1">IF(AF$13="",0,CHOOSE(Detalhamento.OpçãoServiços,OFFSET(Import.PLQ,$A1-1,AF$15-1,1,1),IF($E1&lt;&gt;1,IF(ISNUMBER(INDEX(Import.PLE,Detalhamento!$E1,Detalhamento!AF$15)),IF(INDEX(Import.PLE,Detalhamento!$E1,Detalhamento!AF$15)&lt;=mediçao,OFFSET(Import.PLQ,$A1-1,AF$15-1,1,1),0),0),PLE!$AA$28*OFFSET(Import.PLQ,$A1-1,AF$15-1,1,1)),IF($E1&lt;&gt;1,IF(ISNUMBER(INDEX(Import.PLE,Detalhamento!$E1,Detalhamento!AF$15)),IF(INDEX(Import.PLE,Detalhamento!$E1,Detalhamento!AF$15)&lt;=mediçao,0,OFFSET(Import.PLQ,$A1-1,AF$15-1,1,1)),OFFSET(Import.PLQ,$A1-1,AF$15-1,1,1)),(1-PLE!$AA$28)*OFFSET(Import.PLQ,$A1-1,AF$15-1,1,1))))</f>
        <v>0</v>
      </c>
      <c r="AG1" s="144">
        <f ca="1">IF(AG$13="",0,CHOOSE(Detalhamento.OpçãoServiços,OFFSET(Import.PLQ,$A1-1,AG$15-1,1,1),IF($E1&lt;&gt;1,IF(ISNUMBER(INDEX(Import.PLE,Detalhamento!$E1,Detalhamento!AG$15)),IF(INDEX(Import.PLE,Detalhamento!$E1,Detalhamento!AG$15)&lt;=mediçao,OFFSET(Import.PLQ,$A1-1,AG$15-1,1,1),0),0),PLE!$AA$28*OFFSET(Import.PLQ,$A1-1,AG$15-1,1,1)),IF($E1&lt;&gt;1,IF(ISNUMBER(INDEX(Import.PLE,Detalhamento!$E1,Detalhamento!AG$15)),IF(INDEX(Import.PLE,Detalhamento!$E1,Detalhamento!AG$15)&lt;=mediçao,0,OFFSET(Import.PLQ,$A1-1,AG$15-1,1,1)),OFFSET(Import.PLQ,$A1-1,AG$15-1,1,1)),(1-PLE!$AA$28)*OFFSET(Import.PLQ,$A1-1,AG$15-1,1,1))))</f>
        <v>0</v>
      </c>
      <c r="AH1" s="144">
        <f ca="1">IF(AH$13="",0,CHOOSE(Detalhamento.OpçãoServiços,OFFSET(Import.PLQ,$A1-1,AH$15-1,1,1),IF($E1&lt;&gt;1,IF(ISNUMBER(INDEX(Import.PLE,Detalhamento!$E1,Detalhamento!AH$15)),IF(INDEX(Import.PLE,Detalhamento!$E1,Detalhamento!AH$15)&lt;=mediçao,OFFSET(Import.PLQ,$A1-1,AH$15-1,1,1),0),0),PLE!$AA$28*OFFSET(Import.PLQ,$A1-1,AH$15-1,1,1)),IF($E1&lt;&gt;1,IF(ISNUMBER(INDEX(Import.PLE,Detalhamento!$E1,Detalhamento!AH$15)),IF(INDEX(Import.PLE,Detalhamento!$E1,Detalhamento!AH$15)&lt;=mediçao,0,OFFSET(Import.PLQ,$A1-1,AH$15-1,1,1)),OFFSET(Import.PLQ,$A1-1,AH$15-1,1,1)),(1-PLE!$AA$28)*OFFSET(Import.PLQ,$A1-1,AH$15-1,1,1))))</f>
        <v>0</v>
      </c>
      <c r="AI1" s="144">
        <f ca="1">IF(AI$13="",0,CHOOSE(Detalhamento.OpçãoServiços,OFFSET(Import.PLQ,$A1-1,AI$15-1,1,1),IF($E1&lt;&gt;1,IF(ISNUMBER(INDEX(Import.PLE,Detalhamento!$E1,Detalhamento!AI$15)),IF(INDEX(Import.PLE,Detalhamento!$E1,Detalhamento!AI$15)&lt;=mediçao,OFFSET(Import.PLQ,$A1-1,AI$15-1,1,1),0),0),PLE!$AA$28*OFFSET(Import.PLQ,$A1-1,AI$15-1,1,1)),IF($E1&lt;&gt;1,IF(ISNUMBER(INDEX(Import.PLE,Detalhamento!$E1,Detalhamento!AI$15)),IF(INDEX(Import.PLE,Detalhamento!$E1,Detalhamento!AI$15)&lt;=mediçao,0,OFFSET(Import.PLQ,$A1-1,AI$15-1,1,1)),OFFSET(Import.PLQ,$A1-1,AI$15-1,1,1)),(1-PLE!$AA$28)*OFFSET(Import.PLQ,$A1-1,AI$15-1,1,1))))</f>
        <v>0</v>
      </c>
      <c r="AJ1" s="144">
        <f ca="1">IF(AJ$13="",0,CHOOSE(Detalhamento.OpçãoServiços,OFFSET(Import.PLQ,$A1-1,AJ$15-1,1,1),IF($E1&lt;&gt;1,IF(ISNUMBER(INDEX(Import.PLE,Detalhamento!$E1,Detalhamento!AJ$15)),IF(INDEX(Import.PLE,Detalhamento!$E1,Detalhamento!AJ$15)&lt;=mediçao,OFFSET(Import.PLQ,$A1-1,AJ$15-1,1,1),0),0),PLE!$AA$28*OFFSET(Import.PLQ,$A1-1,AJ$15-1,1,1)),IF($E1&lt;&gt;1,IF(ISNUMBER(INDEX(Import.PLE,Detalhamento!$E1,Detalhamento!AJ$15)),IF(INDEX(Import.PLE,Detalhamento!$E1,Detalhamento!AJ$15)&lt;=mediçao,0,OFFSET(Import.PLQ,$A1-1,AJ$15-1,1,1)),OFFSET(Import.PLQ,$A1-1,AJ$15-1,1,1)),(1-PLE!$AA$28)*OFFSET(Import.PLQ,$A1-1,AJ$15-1,1,1))))</f>
        <v>0</v>
      </c>
      <c r="AK1" s="144">
        <f ca="1">IF(AK$13="",0,CHOOSE(Detalhamento.OpçãoServiços,OFFSET(Import.PLQ,$A1-1,AK$15-1,1,1),IF($E1&lt;&gt;1,IF(ISNUMBER(INDEX(Import.PLE,Detalhamento!$E1,Detalhamento!AK$15)),IF(INDEX(Import.PLE,Detalhamento!$E1,Detalhamento!AK$15)&lt;=mediçao,OFFSET(Import.PLQ,$A1-1,AK$15-1,1,1),0),0),PLE!$AA$28*OFFSET(Import.PLQ,$A1-1,AK$15-1,1,1)),IF($E1&lt;&gt;1,IF(ISNUMBER(INDEX(Import.PLE,Detalhamento!$E1,Detalhamento!AK$15)),IF(INDEX(Import.PLE,Detalhamento!$E1,Detalhamento!AK$15)&lt;=mediçao,0,OFFSET(Import.PLQ,$A1-1,AK$15-1,1,1)),OFFSET(Import.PLQ,$A1-1,AK$15-1,1,1)),(1-PLE!$AA$28)*OFFSET(Import.PLQ,$A1-1,AK$15-1,1,1))))</f>
        <v>0</v>
      </c>
      <c r="AL1" s="144">
        <f ca="1">IF(AL$13="",0,CHOOSE(Detalhamento.OpçãoServiços,OFFSET(Import.PLQ,$A1-1,AL$15-1,1,1),IF($E1&lt;&gt;1,IF(ISNUMBER(INDEX(Import.PLE,Detalhamento!$E1,Detalhamento!AL$15)),IF(INDEX(Import.PLE,Detalhamento!$E1,Detalhamento!AL$15)&lt;=mediçao,OFFSET(Import.PLQ,$A1-1,AL$15-1,1,1),0),0),PLE!$AA$28*OFFSET(Import.PLQ,$A1-1,AL$15-1,1,1)),IF($E1&lt;&gt;1,IF(ISNUMBER(INDEX(Import.PLE,Detalhamento!$E1,Detalhamento!AL$15)),IF(INDEX(Import.PLE,Detalhamento!$E1,Detalhamento!AL$15)&lt;=mediçao,0,OFFSET(Import.PLQ,$A1-1,AL$15-1,1,1)),OFFSET(Import.PLQ,$A1-1,AL$15-1,1,1)),(1-PLE!$AA$28)*OFFSET(Import.PLQ,$A1-1,AL$15-1,1,1))))</f>
        <v>0</v>
      </c>
      <c r="AM1" s="144">
        <f ca="1">IF(AM$13="",0,CHOOSE(Detalhamento.OpçãoServiços,OFFSET(Import.PLQ,$A1-1,AM$15-1,1,1),IF($E1&lt;&gt;1,IF(ISNUMBER(INDEX(Import.PLE,Detalhamento!$E1,Detalhamento!AM$15)),IF(INDEX(Import.PLE,Detalhamento!$E1,Detalhamento!AM$15)&lt;=mediçao,OFFSET(Import.PLQ,$A1-1,AM$15-1,1,1),0),0),PLE!$AA$28*OFFSET(Import.PLQ,$A1-1,AM$15-1,1,1)),IF($E1&lt;&gt;1,IF(ISNUMBER(INDEX(Import.PLE,Detalhamento!$E1,Detalhamento!AM$15)),IF(INDEX(Import.PLE,Detalhamento!$E1,Detalhamento!AM$15)&lt;=mediçao,0,OFFSET(Import.PLQ,$A1-1,AM$15-1,1,1)),OFFSET(Import.PLQ,$A1-1,AM$15-1,1,1)),(1-PLE!$AA$28)*OFFSET(Import.PLQ,$A1-1,AM$15-1,1,1))))</f>
        <v>0</v>
      </c>
      <c r="AN1" s="144">
        <f ca="1">IF(AN$13="",0,CHOOSE(Detalhamento.OpçãoServiços,OFFSET(Import.PLQ,$A1-1,AN$15-1,1,1),IF($E1&lt;&gt;1,IF(ISNUMBER(INDEX(Import.PLE,Detalhamento!$E1,Detalhamento!AN$15)),IF(INDEX(Import.PLE,Detalhamento!$E1,Detalhamento!AN$15)&lt;=mediçao,OFFSET(Import.PLQ,$A1-1,AN$15-1,1,1),0),0),PLE!$AA$28*OFFSET(Import.PLQ,$A1-1,AN$15-1,1,1)),IF($E1&lt;&gt;1,IF(ISNUMBER(INDEX(Import.PLE,Detalhamento!$E1,Detalhamento!AN$15)),IF(INDEX(Import.PLE,Detalhamento!$E1,Detalhamento!AN$15)&lt;=mediçao,0,OFFSET(Import.PLQ,$A1-1,AN$15-1,1,1)),OFFSET(Import.PLQ,$A1-1,AN$15-1,1,1)),(1-PLE!$AA$28)*OFFSET(Import.PLQ,$A1-1,AN$15-1,1,1))))</f>
        <v>0</v>
      </c>
      <c r="AO1" s="144">
        <f ca="1">IF(AO$13="",0,CHOOSE(Detalhamento.OpçãoServiços,OFFSET(Import.PLQ,$A1-1,AO$15-1,1,1),IF($E1&lt;&gt;1,IF(ISNUMBER(INDEX(Import.PLE,Detalhamento!$E1,Detalhamento!AO$15)),IF(INDEX(Import.PLE,Detalhamento!$E1,Detalhamento!AO$15)&lt;=mediçao,OFFSET(Import.PLQ,$A1-1,AO$15-1,1,1),0),0),PLE!$AA$28*OFFSET(Import.PLQ,$A1-1,AO$15-1,1,1)),IF($E1&lt;&gt;1,IF(ISNUMBER(INDEX(Import.PLE,Detalhamento!$E1,Detalhamento!AO$15)),IF(INDEX(Import.PLE,Detalhamento!$E1,Detalhamento!AO$15)&lt;=mediçao,0,OFFSET(Import.PLQ,$A1-1,AO$15-1,1,1)),OFFSET(Import.PLQ,$A1-1,AO$15-1,1,1)),(1-PLE!$AA$28)*OFFSET(Import.PLQ,$A1-1,AO$15-1,1,1))))</f>
        <v>0</v>
      </c>
      <c r="AP1" s="144">
        <f ca="1">IF(AP$13="",0,CHOOSE(Detalhamento.OpçãoServiços,OFFSET(Import.PLQ,$A1-1,AP$15-1,1,1),IF($E1&lt;&gt;1,IF(ISNUMBER(INDEX(Import.PLE,Detalhamento!$E1,Detalhamento!AP$15)),IF(INDEX(Import.PLE,Detalhamento!$E1,Detalhamento!AP$15)&lt;=mediçao,OFFSET(Import.PLQ,$A1-1,AP$15-1,1,1),0),0),PLE!$AA$28*OFFSET(Import.PLQ,$A1-1,AP$15-1,1,1)),IF($E1&lt;&gt;1,IF(ISNUMBER(INDEX(Import.PLE,Detalhamento!$E1,Detalhamento!AP$15)),IF(INDEX(Import.PLE,Detalhamento!$E1,Detalhamento!AP$15)&lt;=mediçao,0,OFFSET(Import.PLQ,$A1-1,AP$15-1,1,1)),OFFSET(Import.PLQ,$A1-1,AP$15-1,1,1)),(1-PLE!$AA$28)*OFFSET(Import.PLQ,$A1-1,AP$15-1,1,1))))</f>
        <v>0</v>
      </c>
      <c r="AQ1" s="144">
        <f ca="1">IF(AQ$13="",0,CHOOSE(Detalhamento.OpçãoServiços,OFFSET(Import.PLQ,$A1-1,AQ$15-1,1,1),IF($E1&lt;&gt;1,IF(ISNUMBER(INDEX(Import.PLE,Detalhamento!$E1,Detalhamento!AQ$15)),IF(INDEX(Import.PLE,Detalhamento!$E1,Detalhamento!AQ$15)&lt;=mediçao,OFFSET(Import.PLQ,$A1-1,AQ$15-1,1,1),0),0),PLE!$AA$28*OFFSET(Import.PLQ,$A1-1,AQ$15-1,1,1)),IF($E1&lt;&gt;1,IF(ISNUMBER(INDEX(Import.PLE,Detalhamento!$E1,Detalhamento!AQ$15)),IF(INDEX(Import.PLE,Detalhamento!$E1,Detalhamento!AQ$15)&lt;=mediçao,0,OFFSET(Import.PLQ,$A1-1,AQ$15-1,1,1)),OFFSET(Import.PLQ,$A1-1,AQ$15-1,1,1)),(1-PLE!$AA$28)*OFFSET(Import.PLQ,$A1-1,AQ$15-1,1,1))))</f>
        <v>0</v>
      </c>
      <c r="AR1" s="144">
        <f ca="1">IF(AR$13="",0,CHOOSE(Detalhamento.OpçãoServiços,OFFSET(Import.PLQ,$A1-1,AR$15-1,1,1),IF($E1&lt;&gt;1,IF(ISNUMBER(INDEX(Import.PLE,Detalhamento!$E1,Detalhamento!AR$15)),IF(INDEX(Import.PLE,Detalhamento!$E1,Detalhamento!AR$15)&lt;=mediçao,OFFSET(Import.PLQ,$A1-1,AR$15-1,1,1),0),0),PLE!$AA$28*OFFSET(Import.PLQ,$A1-1,AR$15-1,1,1)),IF($E1&lt;&gt;1,IF(ISNUMBER(INDEX(Import.PLE,Detalhamento!$E1,Detalhamento!AR$15)),IF(INDEX(Import.PLE,Detalhamento!$E1,Detalhamento!AR$15)&lt;=mediçao,0,OFFSET(Import.PLQ,$A1-1,AR$15-1,1,1)),OFFSET(Import.PLQ,$A1-1,AR$15-1,1,1)),(1-PLE!$AA$28)*OFFSET(Import.PLQ,$A1-1,AR$15-1,1,1))))</f>
        <v>0</v>
      </c>
      <c r="AS1" s="144">
        <f ca="1">IF(AS$13="",0,CHOOSE(Detalhamento.OpçãoServiços,OFFSET(Import.PLQ,$A1-1,AS$15-1,1,1),IF($E1&lt;&gt;1,IF(ISNUMBER(INDEX(Import.PLE,Detalhamento!$E1,Detalhamento!AS$15)),IF(INDEX(Import.PLE,Detalhamento!$E1,Detalhamento!AS$15)&lt;=mediçao,OFFSET(Import.PLQ,$A1-1,AS$15-1,1,1),0),0),PLE!$AA$28*OFFSET(Import.PLQ,$A1-1,AS$15-1,1,1)),IF($E1&lt;&gt;1,IF(ISNUMBER(INDEX(Import.PLE,Detalhamento!$E1,Detalhamento!AS$15)),IF(INDEX(Import.PLE,Detalhamento!$E1,Detalhamento!AS$15)&lt;=mediçao,0,OFFSET(Import.PLQ,$A1-1,AS$15-1,1,1)),OFFSET(Import.PLQ,$A1-1,AS$15-1,1,1)),(1-PLE!$AA$28)*OFFSET(Import.PLQ,$A1-1,AS$15-1,1,1))))</f>
        <v>0</v>
      </c>
      <c r="AT1" s="144">
        <f ca="1">IF(AT$13="",0,CHOOSE(Detalhamento.OpçãoServiços,OFFSET(Import.PLQ,$A1-1,AT$15-1,1,1),IF($E1&lt;&gt;1,IF(ISNUMBER(INDEX(Import.PLE,Detalhamento!$E1,Detalhamento!AT$15)),IF(INDEX(Import.PLE,Detalhamento!$E1,Detalhamento!AT$15)&lt;=mediçao,OFFSET(Import.PLQ,$A1-1,AT$15-1,1,1),0),0),PLE!$AA$28*OFFSET(Import.PLQ,$A1-1,AT$15-1,1,1)),IF($E1&lt;&gt;1,IF(ISNUMBER(INDEX(Import.PLE,Detalhamento!$E1,Detalhamento!AT$15)),IF(INDEX(Import.PLE,Detalhamento!$E1,Detalhamento!AT$15)&lt;=mediçao,0,OFFSET(Import.PLQ,$A1-1,AT$15-1,1,1)),OFFSET(Import.PLQ,$A1-1,AT$15-1,1,1)),(1-PLE!$AA$28)*OFFSET(Import.PLQ,$A1-1,AT$15-1,1,1))))</f>
        <v>0</v>
      </c>
      <c r="AU1" s="144">
        <f ca="1">IF(AU$13="",0,CHOOSE(Detalhamento.OpçãoServiços,OFFSET(Import.PLQ,$A1-1,AU$15-1,1,1),IF($E1&lt;&gt;1,IF(ISNUMBER(INDEX(Import.PLE,Detalhamento!$E1,Detalhamento!AU$15)),IF(INDEX(Import.PLE,Detalhamento!$E1,Detalhamento!AU$15)&lt;=mediçao,OFFSET(Import.PLQ,$A1-1,AU$15-1,1,1),0),0),PLE!$AA$28*OFFSET(Import.PLQ,$A1-1,AU$15-1,1,1)),IF($E1&lt;&gt;1,IF(ISNUMBER(INDEX(Import.PLE,Detalhamento!$E1,Detalhamento!AU$15)),IF(INDEX(Import.PLE,Detalhamento!$E1,Detalhamento!AU$15)&lt;=mediçao,0,OFFSET(Import.PLQ,$A1-1,AU$15-1,1,1)),OFFSET(Import.PLQ,$A1-1,AU$15-1,1,1)),(1-PLE!$AA$28)*OFFSET(Import.PLQ,$A1-1,AU$15-1,1,1))))</f>
        <v>0</v>
      </c>
      <c r="AV1" s="144">
        <f ca="1">IF(AV$13="",0,CHOOSE(Detalhamento.OpçãoServiços,OFFSET(Import.PLQ,$A1-1,AV$15-1,1,1),IF($E1&lt;&gt;1,IF(ISNUMBER(INDEX(Import.PLE,Detalhamento!$E1,Detalhamento!AV$15)),IF(INDEX(Import.PLE,Detalhamento!$E1,Detalhamento!AV$15)&lt;=mediçao,OFFSET(Import.PLQ,$A1-1,AV$15-1,1,1),0),0),PLE!$AA$28*OFFSET(Import.PLQ,$A1-1,AV$15-1,1,1)),IF($E1&lt;&gt;1,IF(ISNUMBER(INDEX(Import.PLE,Detalhamento!$E1,Detalhamento!AV$15)),IF(INDEX(Import.PLE,Detalhamento!$E1,Detalhamento!AV$15)&lt;=mediçao,0,OFFSET(Import.PLQ,$A1-1,AV$15-1,1,1)),OFFSET(Import.PLQ,$A1-1,AV$15-1,1,1)),(1-PLE!$AA$28)*OFFSET(Import.PLQ,$A1-1,AV$15-1,1,1))))</f>
        <v>0</v>
      </c>
      <c r="AW1" s="144">
        <f ca="1">IF(AW$13="",0,CHOOSE(Detalhamento.OpçãoServiços,OFFSET(Import.PLQ,$A1-1,AW$15-1,1,1),IF($E1&lt;&gt;1,IF(ISNUMBER(INDEX(Import.PLE,Detalhamento!$E1,Detalhamento!AW$15)),IF(INDEX(Import.PLE,Detalhamento!$E1,Detalhamento!AW$15)&lt;=mediçao,OFFSET(Import.PLQ,$A1-1,AW$15-1,1,1),0),0),PLE!$AA$28*OFFSET(Import.PLQ,$A1-1,AW$15-1,1,1)),IF($E1&lt;&gt;1,IF(ISNUMBER(INDEX(Import.PLE,Detalhamento!$E1,Detalhamento!AW$15)),IF(INDEX(Import.PLE,Detalhamento!$E1,Detalhamento!AW$15)&lt;=mediçao,0,OFFSET(Import.PLQ,$A1-1,AW$15-1,1,1)),OFFSET(Import.PLQ,$A1-1,AW$15-1,1,1)),(1-PLE!$AA$28)*OFFSET(Import.PLQ,$A1-1,AW$15-1,1,1))))</f>
        <v>0</v>
      </c>
      <c r="AX1" s="144">
        <f ca="1">IF(AX$13="",0,CHOOSE(Detalhamento.OpçãoServiços,OFFSET(Import.PLQ,$A1-1,AX$15-1,1,1),IF($E1&lt;&gt;1,IF(ISNUMBER(INDEX(Import.PLE,Detalhamento!$E1,Detalhamento!AX$15)),IF(INDEX(Import.PLE,Detalhamento!$E1,Detalhamento!AX$15)&lt;=mediçao,OFFSET(Import.PLQ,$A1-1,AX$15-1,1,1),0),0),PLE!$AA$28*OFFSET(Import.PLQ,$A1-1,AX$15-1,1,1)),IF($E1&lt;&gt;1,IF(ISNUMBER(INDEX(Import.PLE,Detalhamento!$E1,Detalhamento!AX$15)),IF(INDEX(Import.PLE,Detalhamento!$E1,Detalhamento!AX$15)&lt;=mediçao,0,OFFSET(Import.PLQ,$A1-1,AX$15-1,1,1)),OFFSET(Import.PLQ,$A1-1,AX$15-1,1,1)),(1-PLE!$AA$28)*OFFSET(Import.PLQ,$A1-1,AX$15-1,1,1))))</f>
        <v>0</v>
      </c>
      <c r="AY1" s="144">
        <f ca="1">IF(AY$13="",0,CHOOSE(Detalhamento.OpçãoServiços,OFFSET(Import.PLQ,$A1-1,AY$15-1,1,1),IF($E1&lt;&gt;1,IF(ISNUMBER(INDEX(Import.PLE,Detalhamento!$E1,Detalhamento!AY$15)),IF(INDEX(Import.PLE,Detalhamento!$E1,Detalhamento!AY$15)&lt;=mediçao,OFFSET(Import.PLQ,$A1-1,AY$15-1,1,1),0),0),PLE!$AA$28*OFFSET(Import.PLQ,$A1-1,AY$15-1,1,1)),IF($E1&lt;&gt;1,IF(ISNUMBER(INDEX(Import.PLE,Detalhamento!$E1,Detalhamento!AY$15)),IF(INDEX(Import.PLE,Detalhamento!$E1,Detalhamento!AY$15)&lt;=mediçao,0,OFFSET(Import.PLQ,$A1-1,AY$15-1,1,1)),OFFSET(Import.PLQ,$A1-1,AY$15-1,1,1)),(1-PLE!$AA$28)*OFFSET(Import.PLQ,$A1-1,AY$15-1,1,1))))</f>
        <v>0</v>
      </c>
      <c r="AZ1" s="144">
        <f ca="1">IF(AZ$13="",0,CHOOSE(Detalhamento.OpçãoServiços,OFFSET(Import.PLQ,$A1-1,AZ$15-1,1,1),IF($E1&lt;&gt;1,IF(ISNUMBER(INDEX(Import.PLE,Detalhamento!$E1,Detalhamento!AZ$15)),IF(INDEX(Import.PLE,Detalhamento!$E1,Detalhamento!AZ$15)&lt;=mediçao,OFFSET(Import.PLQ,$A1-1,AZ$15-1,1,1),0),0),PLE!$AA$28*OFFSET(Import.PLQ,$A1-1,AZ$15-1,1,1)),IF($E1&lt;&gt;1,IF(ISNUMBER(INDEX(Import.PLE,Detalhamento!$E1,Detalhamento!AZ$15)),IF(INDEX(Import.PLE,Detalhamento!$E1,Detalhamento!AZ$15)&lt;=mediçao,0,OFFSET(Import.PLQ,$A1-1,AZ$15-1,1,1)),OFFSET(Import.PLQ,$A1-1,AZ$15-1,1,1)),(1-PLE!$AA$28)*OFFSET(Import.PLQ,$A1-1,AZ$15-1,1,1))))</f>
        <v>0</v>
      </c>
      <c r="BA1" s="144">
        <f ca="1">IF(BA$13="",0,CHOOSE(Detalhamento.OpçãoServiços,OFFSET(Import.PLQ,$A1-1,BA$15-1,1,1),IF($E1&lt;&gt;1,IF(ISNUMBER(INDEX(Import.PLE,Detalhamento!$E1,Detalhamento!BA$15)),IF(INDEX(Import.PLE,Detalhamento!$E1,Detalhamento!BA$15)&lt;=mediçao,OFFSET(Import.PLQ,$A1-1,BA$15-1,1,1),0),0),PLE!$AA$28*OFFSET(Import.PLQ,$A1-1,BA$15-1,1,1)),IF($E1&lt;&gt;1,IF(ISNUMBER(INDEX(Import.PLE,Detalhamento!$E1,Detalhamento!BA$15)),IF(INDEX(Import.PLE,Detalhamento!$E1,Detalhamento!BA$15)&lt;=mediçao,0,OFFSET(Import.PLQ,$A1-1,BA$15-1,1,1)),OFFSET(Import.PLQ,$A1-1,BA$15-1,1,1)),(1-PLE!$AA$28)*OFFSET(Import.PLQ,$A1-1,BA$15-1,1,1))))</f>
        <v>0</v>
      </c>
      <c r="BB1" s="144">
        <f ca="1">IF(BB$13="",0,CHOOSE(Detalhamento.OpçãoServiços,OFFSET(Import.PLQ,$A1-1,BB$15-1,1,1),IF($E1&lt;&gt;1,IF(ISNUMBER(INDEX(Import.PLE,Detalhamento!$E1,Detalhamento!BB$15)),IF(INDEX(Import.PLE,Detalhamento!$E1,Detalhamento!BB$15)&lt;=mediçao,OFFSET(Import.PLQ,$A1-1,BB$15-1,1,1),0),0),PLE!$AA$28*OFFSET(Import.PLQ,$A1-1,BB$15-1,1,1)),IF($E1&lt;&gt;1,IF(ISNUMBER(INDEX(Import.PLE,Detalhamento!$E1,Detalhamento!BB$15)),IF(INDEX(Import.PLE,Detalhamento!$E1,Detalhamento!BB$15)&lt;=mediçao,0,OFFSET(Import.PLQ,$A1-1,BB$15-1,1,1)),OFFSET(Import.PLQ,$A1-1,BB$15-1,1,1)),(1-PLE!$AA$28)*OFFSET(Import.PLQ,$A1-1,BB$15-1,1,1))))</f>
        <v>0</v>
      </c>
      <c r="BC1" s="144">
        <f ca="1">IF(BC$13="",0,CHOOSE(Detalhamento.OpçãoServiços,OFFSET(Import.PLQ,$A1-1,BC$15-1,1,1),IF($E1&lt;&gt;1,IF(ISNUMBER(INDEX(Import.PLE,Detalhamento!$E1,Detalhamento!BC$15)),IF(INDEX(Import.PLE,Detalhamento!$E1,Detalhamento!BC$15)&lt;=mediçao,OFFSET(Import.PLQ,$A1-1,BC$15-1,1,1),0),0),PLE!$AA$28*OFFSET(Import.PLQ,$A1-1,BC$15-1,1,1)),IF($E1&lt;&gt;1,IF(ISNUMBER(INDEX(Import.PLE,Detalhamento!$E1,Detalhamento!BC$15)),IF(INDEX(Import.PLE,Detalhamento!$E1,Detalhamento!BC$15)&lt;=mediçao,0,OFFSET(Import.PLQ,$A1-1,BC$15-1,1,1)),OFFSET(Import.PLQ,$A1-1,BC$15-1,1,1)),(1-PLE!$AA$28)*OFFSET(Import.PLQ,$A1-1,BC$15-1,1,1))))</f>
        <v>0</v>
      </c>
      <c r="BD1" s="144">
        <f ca="1">IF(BD$13="",0,CHOOSE(Detalhamento.OpçãoServiços,OFFSET(Import.PLQ,$A1-1,BD$15-1,1,1),IF($E1&lt;&gt;1,IF(ISNUMBER(INDEX(Import.PLE,Detalhamento!$E1,Detalhamento!BD$15)),IF(INDEX(Import.PLE,Detalhamento!$E1,Detalhamento!BD$15)&lt;=mediçao,OFFSET(Import.PLQ,$A1-1,BD$15-1,1,1),0),0),PLE!$AA$28*OFFSET(Import.PLQ,$A1-1,BD$15-1,1,1)),IF($E1&lt;&gt;1,IF(ISNUMBER(INDEX(Import.PLE,Detalhamento!$E1,Detalhamento!BD$15)),IF(INDEX(Import.PLE,Detalhamento!$E1,Detalhamento!BD$15)&lt;=mediçao,0,OFFSET(Import.PLQ,$A1-1,BD$15-1,1,1)),OFFSET(Import.PLQ,$A1-1,BD$15-1,1,1)),(1-PLE!$AA$28)*OFFSET(Import.PLQ,$A1-1,BD$15-1,1,1))))</f>
        <v>0</v>
      </c>
      <c r="BE1" s="144">
        <f ca="1">IF(BE$13="",0,CHOOSE(Detalhamento.OpçãoServiços,OFFSET(Import.PLQ,$A1-1,BE$15-1,1,1),IF($E1&lt;&gt;1,IF(ISNUMBER(INDEX(Import.PLE,Detalhamento!$E1,Detalhamento!BE$15)),IF(INDEX(Import.PLE,Detalhamento!$E1,Detalhamento!BE$15)&lt;=mediçao,OFFSET(Import.PLQ,$A1-1,BE$15-1,1,1),0),0),PLE!$AA$28*OFFSET(Import.PLQ,$A1-1,BE$15-1,1,1)),IF($E1&lt;&gt;1,IF(ISNUMBER(INDEX(Import.PLE,Detalhamento!$E1,Detalhamento!BE$15)),IF(INDEX(Import.PLE,Detalhamento!$E1,Detalhamento!BE$15)&lt;=mediçao,0,OFFSET(Import.PLQ,$A1-1,BE$15-1,1,1)),OFFSET(Import.PLQ,$A1-1,BE$15-1,1,1)),(1-PLE!$AA$28)*OFFSET(Import.PLQ,$A1-1,BE$15-1,1,1))))</f>
        <v>0</v>
      </c>
      <c r="BF1" s="144">
        <f ca="1">IF(BF$13="",0,CHOOSE(Detalhamento.OpçãoServiços,OFFSET(Import.PLQ,$A1-1,BF$15-1,1,1),IF($E1&lt;&gt;1,IF(ISNUMBER(INDEX(Import.PLE,Detalhamento!$E1,Detalhamento!BF$15)),IF(INDEX(Import.PLE,Detalhamento!$E1,Detalhamento!BF$15)&lt;=mediçao,OFFSET(Import.PLQ,$A1-1,BF$15-1,1,1),0),0),PLE!$AA$28*OFFSET(Import.PLQ,$A1-1,BF$15-1,1,1)),IF($E1&lt;&gt;1,IF(ISNUMBER(INDEX(Import.PLE,Detalhamento!$E1,Detalhamento!BF$15)),IF(INDEX(Import.PLE,Detalhamento!$E1,Detalhamento!BF$15)&lt;=mediçao,0,OFFSET(Import.PLQ,$A1-1,BF$15-1,1,1)),OFFSET(Import.PLQ,$A1-1,BF$15-1,1,1)),(1-PLE!$AA$28)*OFFSET(Import.PLQ,$A1-1,BF$15-1,1,1))))</f>
        <v>0</v>
      </c>
      <c r="BG1" s="144">
        <f ca="1">IF(BG$13="",0,CHOOSE(Detalhamento.OpçãoServiços,OFFSET(Import.PLQ,$A1-1,BG$15-1,1,1),IF($E1&lt;&gt;1,IF(ISNUMBER(INDEX(Import.PLE,Detalhamento!$E1,Detalhamento!BG$15)),IF(INDEX(Import.PLE,Detalhamento!$E1,Detalhamento!BG$15)&lt;=mediçao,OFFSET(Import.PLQ,$A1-1,BG$15-1,1,1),0),0),PLE!$AA$28*OFFSET(Import.PLQ,$A1-1,BG$15-1,1,1)),IF($E1&lt;&gt;1,IF(ISNUMBER(INDEX(Import.PLE,Detalhamento!$E1,Detalhamento!BG$15)),IF(INDEX(Import.PLE,Detalhamento!$E1,Detalhamento!BG$15)&lt;=mediçao,0,OFFSET(Import.PLQ,$A1-1,BG$15-1,1,1)),OFFSET(Import.PLQ,$A1-1,BG$15-1,1,1)),(1-PLE!$AA$28)*OFFSET(Import.PLQ,$A1-1,BG$15-1,1,1))))</f>
        <v>0</v>
      </c>
      <c r="BH1" s="144">
        <f ca="1">IF(BH$13="",0,CHOOSE(Detalhamento.OpçãoServiços,OFFSET(Import.PLQ,$A1-1,BH$15-1,1,1),IF($E1&lt;&gt;1,IF(ISNUMBER(INDEX(Import.PLE,Detalhamento!$E1,Detalhamento!BH$15)),IF(INDEX(Import.PLE,Detalhamento!$E1,Detalhamento!BH$15)&lt;=mediçao,OFFSET(Import.PLQ,$A1-1,BH$15-1,1,1),0),0),PLE!$AA$28*OFFSET(Import.PLQ,$A1-1,BH$15-1,1,1)),IF($E1&lt;&gt;1,IF(ISNUMBER(INDEX(Import.PLE,Detalhamento!$E1,Detalhamento!BH$15)),IF(INDEX(Import.PLE,Detalhamento!$E1,Detalhamento!BH$15)&lt;=mediçao,0,OFFSET(Import.PLQ,$A1-1,BH$15-1,1,1)),OFFSET(Import.PLQ,$A1-1,BH$15-1,1,1)),(1-PLE!$AA$28)*OFFSET(Import.PLQ,$A1-1,BH$15-1,1,1))))</f>
        <v>0</v>
      </c>
      <c r="BI1" s="144">
        <f ca="1">IF(BI$13="",0,CHOOSE(Detalhamento.OpçãoServiços,OFFSET(Import.PLQ,$A1-1,BI$15-1,1,1),IF($E1&lt;&gt;1,IF(ISNUMBER(INDEX(Import.PLE,Detalhamento!$E1,Detalhamento!BI$15)),IF(INDEX(Import.PLE,Detalhamento!$E1,Detalhamento!BI$15)&lt;=mediçao,OFFSET(Import.PLQ,$A1-1,BI$15-1,1,1),0),0),PLE!$AA$28*OFFSET(Import.PLQ,$A1-1,BI$15-1,1,1)),IF($E1&lt;&gt;1,IF(ISNUMBER(INDEX(Import.PLE,Detalhamento!$E1,Detalhamento!BI$15)),IF(INDEX(Import.PLE,Detalhamento!$E1,Detalhamento!BI$15)&lt;=mediçao,0,OFFSET(Import.PLQ,$A1-1,BI$15-1,1,1)),OFFSET(Import.PLQ,$A1-1,BI$15-1,1,1)),(1-PLE!$AA$28)*OFFSET(Import.PLQ,$A1-1,BI$15-1,1,1))))</f>
        <v>0</v>
      </c>
    </row>
    <row r="2" spans="1:61" s="26" customFormat="1" ht="23" x14ac:dyDescent="0.35">
      <c r="F2" s="25"/>
      <c r="H2" s="25" t="s">
        <v>48</v>
      </c>
      <c r="I2" s="25"/>
      <c r="J2" s="25"/>
      <c r="K2" s="25"/>
      <c r="L2" s="25"/>
      <c r="M2" s="25"/>
      <c r="N2" s="25"/>
      <c r="O2" s="25"/>
      <c r="P2" s="60"/>
      <c r="Q2" s="61" t="s">
        <v>47</v>
      </c>
      <c r="W2" s="61" t="s">
        <v>47</v>
      </c>
      <c r="AC2" s="61" t="s">
        <v>47</v>
      </c>
      <c r="AI2" s="61" t="s">
        <v>47</v>
      </c>
      <c r="AO2" s="61" t="s">
        <v>47</v>
      </c>
      <c r="AU2" s="61" t="s">
        <v>47</v>
      </c>
      <c r="BA2" s="61" t="s">
        <v>47</v>
      </c>
      <c r="BG2" s="61" t="s">
        <v>47</v>
      </c>
    </row>
    <row r="6" spans="1:61" x14ac:dyDescent="0.2">
      <c r="B6" s="21" t="s">
        <v>122</v>
      </c>
    </row>
    <row r="7" spans="1:61" x14ac:dyDescent="0.2">
      <c r="B7" s="21" t="s">
        <v>123</v>
      </c>
    </row>
    <row r="8" spans="1:61" x14ac:dyDescent="0.2">
      <c r="B8" s="152">
        <v>1</v>
      </c>
    </row>
    <row r="9" spans="1:61" x14ac:dyDescent="0.2">
      <c r="B9" s="21" t="s">
        <v>119</v>
      </c>
    </row>
    <row r="10" spans="1:61" x14ac:dyDescent="0.2">
      <c r="B10" s="21" t="s">
        <v>120</v>
      </c>
    </row>
    <row r="11" spans="1:61" x14ac:dyDescent="0.2">
      <c r="B11" s="21" t="s">
        <v>121</v>
      </c>
    </row>
    <row r="12" spans="1:61" x14ac:dyDescent="0.2">
      <c r="B12" s="152">
        <v>1</v>
      </c>
    </row>
    <row r="13" spans="1:61" ht="81.75" customHeight="1" x14ac:dyDescent="0.25">
      <c r="A13" s="62"/>
      <c r="E13" s="30"/>
      <c r="F13" s="62"/>
      <c r="G13" s="62"/>
      <c r="H13" s="127"/>
      <c r="J13" s="63" t="s">
        <v>39</v>
      </c>
      <c r="K13" s="53"/>
      <c r="L13" s="64" t="str">
        <f>IF(Eventograma_e_Quantitativos!N15&lt;&gt;"",Eventograma_e_Quantitativos!N15,"")</f>
        <v>Construção de Ginásio Poliesportivo no Município de Sousa/PB</v>
      </c>
      <c r="M13" s="64" t="str">
        <f>IF(Eventograma_e_Quantitativos!O15&lt;&gt;"",Eventograma_e_Quantitativos!O15,"")</f>
        <v/>
      </c>
      <c r="N13" s="64" t="str">
        <f>IF(Eventograma_e_Quantitativos!P15&lt;&gt;"",Eventograma_e_Quantitativos!P15,"")</f>
        <v/>
      </c>
      <c r="O13" s="64" t="str">
        <f>IF(Eventograma_e_Quantitativos!Q15&lt;&gt;"",Eventograma_e_Quantitativos!Q15,"")</f>
        <v/>
      </c>
      <c r="P13" s="64" t="str">
        <f>IF(Eventograma_e_Quantitativos!R15&lt;&gt;"",Eventograma_e_Quantitativos!R15,"")</f>
        <v/>
      </c>
      <c r="Q13" s="64" t="str">
        <f>IF(Eventograma_e_Quantitativos!S15&lt;&gt;"",Eventograma_e_Quantitativos!S15,"")</f>
        <v/>
      </c>
      <c r="R13" s="64" t="str">
        <f>IF(Eventograma_e_Quantitativos!T15&lt;&gt;"",Eventograma_e_Quantitativos!T15,"")</f>
        <v/>
      </c>
      <c r="S13" s="64" t="str">
        <f>IF(Eventograma_e_Quantitativos!U15&lt;&gt;"",Eventograma_e_Quantitativos!U15,"")</f>
        <v/>
      </c>
      <c r="T13" s="64" t="str">
        <f>IF(Eventograma_e_Quantitativos!V15&lt;&gt;"",Eventograma_e_Quantitativos!V15,"")</f>
        <v/>
      </c>
      <c r="U13" s="64" t="str">
        <f>IF(Eventograma_e_Quantitativos!W15&lt;&gt;"",Eventograma_e_Quantitativos!W15,"")</f>
        <v/>
      </c>
      <c r="V13" s="64" t="str">
        <f>IF(Eventograma_e_Quantitativos!X15&lt;&gt;"",Eventograma_e_Quantitativos!X15,"")</f>
        <v/>
      </c>
      <c r="W13" s="64" t="str">
        <f>IF(Eventograma_e_Quantitativos!Y15&lt;&gt;"",Eventograma_e_Quantitativos!Y15,"")</f>
        <v/>
      </c>
      <c r="X13" s="64" t="str">
        <f>IF(Eventograma_e_Quantitativos!Z15&lt;&gt;"",Eventograma_e_Quantitativos!Z15,"")</f>
        <v/>
      </c>
      <c r="Y13" s="64" t="str">
        <f>IF(Eventograma_e_Quantitativos!AA15&lt;&gt;"",Eventograma_e_Quantitativos!AA15,"")</f>
        <v/>
      </c>
      <c r="Z13" s="64" t="str">
        <f>IF(Eventograma_e_Quantitativos!AB15&lt;&gt;"",Eventograma_e_Quantitativos!AB15,"")</f>
        <v/>
      </c>
      <c r="AA13" s="64" t="str">
        <f>IF(Eventograma_e_Quantitativos!AC15&lt;&gt;"",Eventograma_e_Quantitativos!AC15,"")</f>
        <v/>
      </c>
      <c r="AB13" s="64" t="str">
        <f>IF(Eventograma_e_Quantitativos!AD15&lt;&gt;"",Eventograma_e_Quantitativos!AD15,"")</f>
        <v/>
      </c>
      <c r="AC13" s="64" t="str">
        <f>IF(Eventograma_e_Quantitativos!AE15&lt;&gt;"",Eventograma_e_Quantitativos!AE15,"")</f>
        <v/>
      </c>
      <c r="AD13" s="64" t="str">
        <f>IF(Eventograma_e_Quantitativos!AF15&lt;&gt;"",Eventograma_e_Quantitativos!AF15,"")</f>
        <v/>
      </c>
      <c r="AE13" s="64" t="str">
        <f>IF(Eventograma_e_Quantitativos!AG15&lt;&gt;"",Eventograma_e_Quantitativos!AG15,"")</f>
        <v/>
      </c>
      <c r="AF13" s="64" t="str">
        <f>IF(Eventograma_e_Quantitativos!AH15&lt;&gt;"",Eventograma_e_Quantitativos!AH15,"")</f>
        <v/>
      </c>
      <c r="AG13" s="64" t="str">
        <f>IF(Eventograma_e_Quantitativos!AI15&lt;&gt;"",Eventograma_e_Quantitativos!AI15,"")</f>
        <v/>
      </c>
      <c r="AH13" s="64" t="str">
        <f>IF(Eventograma_e_Quantitativos!AJ15&lt;&gt;"",Eventograma_e_Quantitativos!AJ15,"")</f>
        <v/>
      </c>
      <c r="AI13" s="64" t="str">
        <f>IF(Eventograma_e_Quantitativos!AK15&lt;&gt;"",Eventograma_e_Quantitativos!AK15,"")</f>
        <v/>
      </c>
      <c r="AJ13" s="64" t="str">
        <f>IF(Eventograma_e_Quantitativos!AL15&lt;&gt;"",Eventograma_e_Quantitativos!AL15,"")</f>
        <v/>
      </c>
      <c r="AK13" s="64" t="str">
        <f>IF(Eventograma_e_Quantitativos!AM15&lt;&gt;"",Eventograma_e_Quantitativos!AM15,"")</f>
        <v/>
      </c>
      <c r="AL13" s="64" t="str">
        <f>IF(Eventograma_e_Quantitativos!AN15&lt;&gt;"",Eventograma_e_Quantitativos!AN15,"")</f>
        <v/>
      </c>
      <c r="AM13" s="64" t="str">
        <f>IF(Eventograma_e_Quantitativos!AO15&lt;&gt;"",Eventograma_e_Quantitativos!AO15,"")</f>
        <v/>
      </c>
      <c r="AN13" s="64" t="str">
        <f>IF(Eventograma_e_Quantitativos!AP15&lt;&gt;"",Eventograma_e_Quantitativos!AP15,"")</f>
        <v/>
      </c>
      <c r="AO13" s="64" t="str">
        <f>IF(Eventograma_e_Quantitativos!AQ15&lt;&gt;"",Eventograma_e_Quantitativos!AQ15,"")</f>
        <v/>
      </c>
      <c r="AP13" s="64" t="str">
        <f>IF(Eventograma_e_Quantitativos!AR15&lt;&gt;"",Eventograma_e_Quantitativos!AR15,"")</f>
        <v/>
      </c>
      <c r="AQ13" s="64" t="str">
        <f>IF(Eventograma_e_Quantitativos!AS15&lt;&gt;"",Eventograma_e_Quantitativos!AS15,"")</f>
        <v/>
      </c>
      <c r="AR13" s="64" t="str">
        <f>IF(Eventograma_e_Quantitativos!AT15&lt;&gt;"",Eventograma_e_Quantitativos!AT15,"")</f>
        <v/>
      </c>
      <c r="AS13" s="64" t="str">
        <f>IF(Eventograma_e_Quantitativos!AU15&lt;&gt;"",Eventograma_e_Quantitativos!AU15,"")</f>
        <v/>
      </c>
      <c r="AT13" s="64" t="str">
        <f>IF(Eventograma_e_Quantitativos!AV15&lt;&gt;"",Eventograma_e_Quantitativos!AV15,"")</f>
        <v/>
      </c>
      <c r="AU13" s="64" t="str">
        <f>IF(Eventograma_e_Quantitativos!AW15&lt;&gt;"",Eventograma_e_Quantitativos!AW15,"")</f>
        <v/>
      </c>
      <c r="AV13" s="64" t="str">
        <f>IF(Eventograma_e_Quantitativos!AX15&lt;&gt;"",Eventograma_e_Quantitativos!AX15,"")</f>
        <v/>
      </c>
      <c r="AW13" s="64" t="str">
        <f>IF(Eventograma_e_Quantitativos!AY15&lt;&gt;"",Eventograma_e_Quantitativos!AY15,"")</f>
        <v/>
      </c>
      <c r="AX13" s="64" t="str">
        <f>IF(Eventograma_e_Quantitativos!AZ15&lt;&gt;"",Eventograma_e_Quantitativos!AZ15,"")</f>
        <v/>
      </c>
      <c r="AY13" s="64" t="str">
        <f>IF(Eventograma_e_Quantitativos!BA15&lt;&gt;"",Eventograma_e_Quantitativos!BA15,"")</f>
        <v/>
      </c>
      <c r="AZ13" s="64" t="str">
        <f>IF(Eventograma_e_Quantitativos!BB15&lt;&gt;"",Eventograma_e_Quantitativos!BB15,"")</f>
        <v/>
      </c>
      <c r="BA13" s="64" t="str">
        <f>IF(Eventograma_e_Quantitativos!BC15&lt;&gt;"",Eventograma_e_Quantitativos!BC15,"")</f>
        <v/>
      </c>
      <c r="BB13" s="64" t="str">
        <f>IF(Eventograma_e_Quantitativos!BD15&lt;&gt;"",Eventograma_e_Quantitativos!BD15,"")</f>
        <v/>
      </c>
      <c r="BC13" s="64" t="str">
        <f>IF(Eventograma_e_Quantitativos!BE15&lt;&gt;"",Eventograma_e_Quantitativos!BE15,"")</f>
        <v/>
      </c>
      <c r="BD13" s="64" t="str">
        <f>IF(Eventograma_e_Quantitativos!BF15&lt;&gt;"",Eventograma_e_Quantitativos!BF15,"")</f>
        <v/>
      </c>
      <c r="BE13" s="64" t="str">
        <f>IF(Eventograma_e_Quantitativos!BG15&lt;&gt;"",Eventograma_e_Quantitativos!BG15,"")</f>
        <v/>
      </c>
      <c r="BF13" s="64" t="str">
        <f>IF(Eventograma_e_Quantitativos!BH15&lt;&gt;"",Eventograma_e_Quantitativos!BH15,"")</f>
        <v/>
      </c>
      <c r="BG13" s="64" t="str">
        <f>IF(Eventograma_e_Quantitativos!BI15&lt;&gt;"",Eventograma_e_Quantitativos!BI15,"")</f>
        <v/>
      </c>
      <c r="BH13" s="64" t="str">
        <f>IF(Eventograma_e_Quantitativos!BJ15&lt;&gt;"",Eventograma_e_Quantitativos!BJ15,"")</f>
        <v/>
      </c>
      <c r="BI13" s="64" t="str">
        <f>IF(Eventograma_e_Quantitativos!BK15&lt;&gt;"",Eventograma_e_Quantitativos!BK15,"")</f>
        <v/>
      </c>
    </row>
    <row r="14" spans="1:61" ht="10.5" x14ac:dyDescent="0.25">
      <c r="E14" s="20" t="str">
        <f ca="1">"Valor "&amp;CHOOSE(Detalhamento.OpçãoServiços,"de Investimento","Executado","A Executar")&amp;": R$ "&amp;TEXT(SUMIF(OFFSET(Detalhamento,0,6),"Evento",OFFSET(Detalhamento,0,9)),"#.#0,00")</f>
        <v>Valor de Investimento: R$ 815.032,46</v>
      </c>
      <c r="J14" s="53" t="s">
        <v>23</v>
      </c>
      <c r="K14" s="53"/>
      <c r="L14" s="143">
        <f t="shared" ref="L14:AQ14" ca="1" si="0">CHOOSE(Detalhamento.OpçãoServiços,SUM(OFFSET(PreçoServiçoPorFrente,0,L15-1,,1)),SUM(OFFSET(PreçoServiçosPorFrente.Executados,0,L15-1,,1)),SUM(OFFSET(PreçoServiçoPorFrente,0,L15-1,,1))-SUM(OFFSET(PreçoServiçosPorFrente.Executados,0,L15-1,,1)))</f>
        <v>815032.46000000008</v>
      </c>
      <c r="M14" s="143">
        <f t="shared" ca="1" si="0"/>
        <v>0</v>
      </c>
      <c r="N14" s="143">
        <f t="shared" ca="1" si="0"/>
        <v>0</v>
      </c>
      <c r="O14" s="143">
        <f t="shared" ca="1" si="0"/>
        <v>0</v>
      </c>
      <c r="P14" s="143">
        <f t="shared" ca="1" si="0"/>
        <v>0</v>
      </c>
      <c r="Q14" s="143">
        <f t="shared" ca="1" si="0"/>
        <v>0</v>
      </c>
      <c r="R14" s="143">
        <f t="shared" ca="1" si="0"/>
        <v>0</v>
      </c>
      <c r="S14" s="143">
        <f t="shared" ca="1" si="0"/>
        <v>0</v>
      </c>
      <c r="T14" s="143">
        <f t="shared" ca="1" si="0"/>
        <v>0</v>
      </c>
      <c r="U14" s="143">
        <f t="shared" ca="1" si="0"/>
        <v>0</v>
      </c>
      <c r="V14" s="143">
        <f t="shared" ca="1" si="0"/>
        <v>0</v>
      </c>
      <c r="W14" s="143">
        <f t="shared" ca="1" si="0"/>
        <v>0</v>
      </c>
      <c r="X14" s="143">
        <f t="shared" ca="1" si="0"/>
        <v>0</v>
      </c>
      <c r="Y14" s="143">
        <f t="shared" ca="1" si="0"/>
        <v>0</v>
      </c>
      <c r="Z14" s="143">
        <f t="shared" ca="1" si="0"/>
        <v>0</v>
      </c>
      <c r="AA14" s="143">
        <f t="shared" ca="1" si="0"/>
        <v>0</v>
      </c>
      <c r="AB14" s="143">
        <f t="shared" ca="1" si="0"/>
        <v>0</v>
      </c>
      <c r="AC14" s="143">
        <f t="shared" ca="1" si="0"/>
        <v>0</v>
      </c>
      <c r="AD14" s="143">
        <f t="shared" ca="1" si="0"/>
        <v>0</v>
      </c>
      <c r="AE14" s="143">
        <f t="shared" ca="1" si="0"/>
        <v>0</v>
      </c>
      <c r="AF14" s="143">
        <f t="shared" ca="1" si="0"/>
        <v>0</v>
      </c>
      <c r="AG14" s="143">
        <f t="shared" ca="1" si="0"/>
        <v>0</v>
      </c>
      <c r="AH14" s="143">
        <f t="shared" ca="1" si="0"/>
        <v>0</v>
      </c>
      <c r="AI14" s="143">
        <f t="shared" ca="1" si="0"/>
        <v>0</v>
      </c>
      <c r="AJ14" s="143">
        <f t="shared" ca="1" si="0"/>
        <v>0</v>
      </c>
      <c r="AK14" s="143">
        <f t="shared" ca="1" si="0"/>
        <v>0</v>
      </c>
      <c r="AL14" s="143">
        <f t="shared" ca="1" si="0"/>
        <v>0</v>
      </c>
      <c r="AM14" s="143">
        <f t="shared" ca="1" si="0"/>
        <v>0</v>
      </c>
      <c r="AN14" s="143">
        <f t="shared" ca="1" si="0"/>
        <v>0</v>
      </c>
      <c r="AO14" s="143">
        <f t="shared" ca="1" si="0"/>
        <v>0</v>
      </c>
      <c r="AP14" s="143">
        <f t="shared" ca="1" si="0"/>
        <v>0</v>
      </c>
      <c r="AQ14" s="143">
        <f t="shared" ca="1" si="0"/>
        <v>0</v>
      </c>
      <c r="AR14" s="143">
        <f t="shared" ref="AR14:BI14" ca="1" si="1">CHOOSE(Detalhamento.OpçãoServiços,SUM(OFFSET(PreçoServiçoPorFrente,0,AR15-1,,1)),SUM(OFFSET(PreçoServiçosPorFrente.Executados,0,AR15-1,,1)),SUM(OFFSET(PreçoServiçoPorFrente,0,AR15-1,,1))-SUM(OFFSET(PreçoServiçosPorFrente.Executados,0,AR15-1,,1)))</f>
        <v>0</v>
      </c>
      <c r="AS14" s="143">
        <f t="shared" ca="1" si="1"/>
        <v>0</v>
      </c>
      <c r="AT14" s="143">
        <f t="shared" ca="1" si="1"/>
        <v>0</v>
      </c>
      <c r="AU14" s="143">
        <f t="shared" ca="1" si="1"/>
        <v>0</v>
      </c>
      <c r="AV14" s="143">
        <f t="shared" ca="1" si="1"/>
        <v>0</v>
      </c>
      <c r="AW14" s="143">
        <f t="shared" ca="1" si="1"/>
        <v>0</v>
      </c>
      <c r="AX14" s="143">
        <f t="shared" ca="1" si="1"/>
        <v>0</v>
      </c>
      <c r="AY14" s="143">
        <f t="shared" ca="1" si="1"/>
        <v>0</v>
      </c>
      <c r="AZ14" s="143">
        <f t="shared" ca="1" si="1"/>
        <v>0</v>
      </c>
      <c r="BA14" s="143">
        <f t="shared" ca="1" si="1"/>
        <v>0</v>
      </c>
      <c r="BB14" s="143">
        <f t="shared" ca="1" si="1"/>
        <v>0</v>
      </c>
      <c r="BC14" s="143">
        <f t="shared" ca="1" si="1"/>
        <v>0</v>
      </c>
      <c r="BD14" s="143">
        <f t="shared" ca="1" si="1"/>
        <v>0</v>
      </c>
      <c r="BE14" s="143">
        <f t="shared" ca="1" si="1"/>
        <v>0</v>
      </c>
      <c r="BF14" s="143">
        <f t="shared" ca="1" si="1"/>
        <v>0</v>
      </c>
      <c r="BG14" s="143">
        <f t="shared" ca="1" si="1"/>
        <v>0</v>
      </c>
      <c r="BH14" s="143">
        <f t="shared" ca="1" si="1"/>
        <v>0</v>
      </c>
      <c r="BI14" s="143">
        <f t="shared" ca="1" si="1"/>
        <v>0</v>
      </c>
    </row>
    <row r="15" spans="1:61" s="27" customFormat="1" ht="10.5" x14ac:dyDescent="0.25">
      <c r="E15" s="65" t="s">
        <v>2</v>
      </c>
      <c r="F15" s="66" t="s">
        <v>6</v>
      </c>
      <c r="G15" s="66" t="s">
        <v>5</v>
      </c>
      <c r="H15" s="65" t="s">
        <v>97</v>
      </c>
      <c r="I15" s="66" t="s">
        <v>3</v>
      </c>
      <c r="J15" s="66" t="s">
        <v>4</v>
      </c>
      <c r="K15" s="53"/>
      <c r="L15" s="66">
        <v>1</v>
      </c>
      <c r="M15" s="66">
        <v>2</v>
      </c>
      <c r="N15" s="66">
        <v>3</v>
      </c>
      <c r="O15" s="66">
        <v>4</v>
      </c>
      <c r="P15" s="66">
        <v>5</v>
      </c>
      <c r="Q15" s="66">
        <v>6</v>
      </c>
      <c r="R15" s="66">
        <v>7</v>
      </c>
      <c r="S15" s="66">
        <v>8</v>
      </c>
      <c r="T15" s="66">
        <v>9</v>
      </c>
      <c r="U15" s="66">
        <v>10</v>
      </c>
      <c r="V15" s="66">
        <v>11</v>
      </c>
      <c r="W15" s="66">
        <v>12</v>
      </c>
      <c r="X15" s="66">
        <v>13</v>
      </c>
      <c r="Y15" s="66">
        <v>14</v>
      </c>
      <c r="Z15" s="66">
        <v>15</v>
      </c>
      <c r="AA15" s="66">
        <v>16</v>
      </c>
      <c r="AB15" s="66">
        <v>17</v>
      </c>
      <c r="AC15" s="66">
        <v>18</v>
      </c>
      <c r="AD15" s="66">
        <v>19</v>
      </c>
      <c r="AE15" s="66">
        <v>20</v>
      </c>
      <c r="AF15" s="66">
        <v>21</v>
      </c>
      <c r="AG15" s="66">
        <v>22</v>
      </c>
      <c r="AH15" s="66">
        <v>23</v>
      </c>
      <c r="AI15" s="66">
        <v>24</v>
      </c>
      <c r="AJ15" s="66">
        <v>25</v>
      </c>
      <c r="AK15" s="66">
        <v>26</v>
      </c>
      <c r="AL15" s="66">
        <v>27</v>
      </c>
      <c r="AM15" s="66">
        <v>28</v>
      </c>
      <c r="AN15" s="66">
        <v>29</v>
      </c>
      <c r="AO15" s="66">
        <v>30</v>
      </c>
      <c r="AP15" s="66">
        <v>31</v>
      </c>
      <c r="AQ15" s="66">
        <v>32</v>
      </c>
      <c r="AR15" s="66">
        <v>33</v>
      </c>
      <c r="AS15" s="66">
        <v>34</v>
      </c>
      <c r="AT15" s="66">
        <v>35</v>
      </c>
      <c r="AU15" s="66">
        <v>36</v>
      </c>
      <c r="AV15" s="66">
        <v>37</v>
      </c>
      <c r="AW15" s="66">
        <v>38</v>
      </c>
      <c r="AX15" s="66">
        <v>39</v>
      </c>
      <c r="AY15" s="66">
        <v>40</v>
      </c>
      <c r="AZ15" s="66">
        <v>41</v>
      </c>
      <c r="BA15" s="66">
        <v>42</v>
      </c>
      <c r="BB15" s="66">
        <v>43</v>
      </c>
      <c r="BC15" s="66">
        <v>44</v>
      </c>
      <c r="BD15" s="66">
        <v>45</v>
      </c>
      <c r="BE15" s="66">
        <v>46</v>
      </c>
      <c r="BF15" s="66">
        <v>47</v>
      </c>
      <c r="BG15" s="66">
        <v>48</v>
      </c>
      <c r="BH15" s="66">
        <v>49</v>
      </c>
      <c r="BI15" s="66">
        <v>50</v>
      </c>
    </row>
    <row r="16" spans="1:61" s="29" customFormat="1" ht="7.5" customHeight="1" x14ac:dyDescent="0.25">
      <c r="B16" s="29">
        <v>2</v>
      </c>
      <c r="E16" s="123">
        <v>10</v>
      </c>
      <c r="F16" s="124"/>
      <c r="G16" s="124">
        <v>3</v>
      </c>
      <c r="H16" s="123">
        <v>4</v>
      </c>
      <c r="I16" s="124">
        <v>5</v>
      </c>
      <c r="J16" s="125">
        <v>8</v>
      </c>
      <c r="K16" s="125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</row>
    <row r="17" spans="1:61" ht="10.5" hidden="1" x14ac:dyDescent="0.25">
      <c r="A17" s="155">
        <v>1</v>
      </c>
      <c r="B17" s="21" t="str">
        <f t="shared" ref="B17:B19" ca="1" si="2">OFFSET(LIorçamento,$A17-1,B$16,1,1)</f>
        <v>Nível</v>
      </c>
      <c r="E17" s="153" t="str">
        <f t="shared" ref="E17:E19" ca="1" si="3">OFFSET(LIorçamento,$A17-1,E$16,1,1)</f>
        <v/>
      </c>
      <c r="F17" s="154">
        <f t="shared" ref="F17:F19" ca="1" si="4">CHOOSE($B$8,IF(OR(Nível="Serviço",Nível="Evento"),E17*10^4+IF(Nível&lt;&gt;"Evento",A17,0),0),IF(Nível&lt;&gt;"Evento",A17,0))</f>
        <v>0</v>
      </c>
      <c r="G17" s="154" t="str">
        <f t="shared" ref="G17:H19" ca="1" si="5">OFFSET(LIorçamento,$A17-1,G$16,1,1)</f>
        <v>0.0</v>
      </c>
      <c r="H17" s="182" t="str">
        <f t="shared" ca="1" si="5"/>
        <v>Construção de Ginásio Poliesportivo no Município de Sousa/PB</v>
      </c>
      <c r="I17" s="37" t="str">
        <f t="shared" ref="I17:I19" ca="1" si="6">IF(OR(Nível="Serviço",Nível="evento"),OFFSET(LIorçamento,$A17-1,I$16,1,1),"")</f>
        <v/>
      </c>
      <c r="J17" s="144" t="str">
        <f t="shared" ref="J17:J19" ca="1" si="7">IF(OR(Nível="Serviço",Nível="evento"),SUM(L17:BI17),"")</f>
        <v/>
      </c>
      <c r="K17" s="67"/>
      <c r="L17" s="144">
        <f ca="1">IF(L$13="",0,CHOOSE(Detalhamento.OpçãoServiços,OFFSET(Import.PLQ,$A17-1,L$15-1,1,1),IF($E17&lt;&gt;1,IF(ISNUMBER(INDEX(Import.PLE,Detalhamento!$E17,Detalhamento!L$15)),IF(INDEX(Import.PLE,Detalhamento!$E17,Detalhamento!L$15)&lt;=mediçao,OFFSET(Import.PLQ,$A17-1,L$15-1,1,1),0),0),PLE!$AA$28*OFFSET(Import.PLQ,$A17-1,L$15-1,1,1)),IF($E17&lt;&gt;1,IF(ISNUMBER(INDEX(Import.PLE,Detalhamento!$E17,Detalhamento!L$15)),IF(INDEX(Import.PLE,Detalhamento!$E17,Detalhamento!L$15)&lt;=mediçao,0,OFFSET(Import.PLQ,$A17-1,L$15-1,1,1)),OFFSET(Import.PLQ,$A17-1,L$15-1,1,1)),(1-PLE!$AA$28)*OFFSET(Import.PLQ,$A17-1,L$15-1,1,1))))</f>
        <v>0</v>
      </c>
      <c r="M17" s="144">
        <f ca="1">IF(M$13="",0,CHOOSE(Detalhamento.OpçãoServiços,OFFSET(Import.PLQ,$A17-1,M$15-1,1,1),IF($E17&lt;&gt;1,IF(ISNUMBER(INDEX(Import.PLE,Detalhamento!$E17,Detalhamento!M$15)),IF(INDEX(Import.PLE,Detalhamento!$E17,Detalhamento!M$15)&lt;=mediçao,OFFSET(Import.PLQ,$A17-1,M$15-1,1,1),0),0),PLE!$AA$28*OFFSET(Import.PLQ,$A17-1,M$15-1,1,1)),IF($E17&lt;&gt;1,IF(ISNUMBER(INDEX(Import.PLE,Detalhamento!$E17,Detalhamento!M$15)),IF(INDEX(Import.PLE,Detalhamento!$E17,Detalhamento!M$15)&lt;=mediçao,0,OFFSET(Import.PLQ,$A17-1,M$15-1,1,1)),OFFSET(Import.PLQ,$A17-1,M$15-1,1,1)),(1-PLE!$AA$28)*OFFSET(Import.PLQ,$A17-1,M$15-1,1,1))))</f>
        <v>0</v>
      </c>
      <c r="N17" s="144">
        <f ca="1">IF(N$13="",0,CHOOSE(Detalhamento.OpçãoServiços,OFFSET(Import.PLQ,$A17-1,N$15-1,1,1),IF($E17&lt;&gt;1,IF(ISNUMBER(INDEX(Import.PLE,Detalhamento!$E17,Detalhamento!N$15)),IF(INDEX(Import.PLE,Detalhamento!$E17,Detalhamento!N$15)&lt;=mediçao,OFFSET(Import.PLQ,$A17-1,N$15-1,1,1),0),0),PLE!$AA$28*OFFSET(Import.PLQ,$A17-1,N$15-1,1,1)),IF($E17&lt;&gt;1,IF(ISNUMBER(INDEX(Import.PLE,Detalhamento!$E17,Detalhamento!N$15)),IF(INDEX(Import.PLE,Detalhamento!$E17,Detalhamento!N$15)&lt;=mediçao,0,OFFSET(Import.PLQ,$A17-1,N$15-1,1,1)),OFFSET(Import.PLQ,$A17-1,N$15-1,1,1)),(1-PLE!$AA$28)*OFFSET(Import.PLQ,$A17-1,N$15-1,1,1))))</f>
        <v>0</v>
      </c>
      <c r="O17" s="144">
        <f ca="1">IF(O$13="",0,CHOOSE(Detalhamento.OpçãoServiços,OFFSET(Import.PLQ,$A17-1,O$15-1,1,1),IF($E17&lt;&gt;1,IF(ISNUMBER(INDEX(Import.PLE,Detalhamento!$E17,Detalhamento!O$15)),IF(INDEX(Import.PLE,Detalhamento!$E17,Detalhamento!O$15)&lt;=mediçao,OFFSET(Import.PLQ,$A17-1,O$15-1,1,1),0),0),PLE!$AA$28*OFFSET(Import.PLQ,$A17-1,O$15-1,1,1)),IF($E17&lt;&gt;1,IF(ISNUMBER(INDEX(Import.PLE,Detalhamento!$E17,Detalhamento!O$15)),IF(INDEX(Import.PLE,Detalhamento!$E17,Detalhamento!O$15)&lt;=mediçao,0,OFFSET(Import.PLQ,$A17-1,O$15-1,1,1)),OFFSET(Import.PLQ,$A17-1,O$15-1,1,1)),(1-PLE!$AA$28)*OFFSET(Import.PLQ,$A17-1,O$15-1,1,1))))</f>
        <v>0</v>
      </c>
      <c r="P17" s="144">
        <f ca="1">IF(P$13="",0,CHOOSE(Detalhamento.OpçãoServiços,OFFSET(Import.PLQ,$A17-1,P$15-1,1,1),IF($E17&lt;&gt;1,IF(ISNUMBER(INDEX(Import.PLE,Detalhamento!$E17,Detalhamento!P$15)),IF(INDEX(Import.PLE,Detalhamento!$E17,Detalhamento!P$15)&lt;=mediçao,OFFSET(Import.PLQ,$A17-1,P$15-1,1,1),0),0),PLE!$AA$28*OFFSET(Import.PLQ,$A17-1,P$15-1,1,1)),IF($E17&lt;&gt;1,IF(ISNUMBER(INDEX(Import.PLE,Detalhamento!$E17,Detalhamento!P$15)),IF(INDEX(Import.PLE,Detalhamento!$E17,Detalhamento!P$15)&lt;=mediçao,0,OFFSET(Import.PLQ,$A17-1,P$15-1,1,1)),OFFSET(Import.PLQ,$A17-1,P$15-1,1,1)),(1-PLE!$AA$28)*OFFSET(Import.PLQ,$A17-1,P$15-1,1,1))))</f>
        <v>0</v>
      </c>
      <c r="Q17" s="144">
        <f ca="1">IF(Q$13="",0,CHOOSE(Detalhamento.OpçãoServiços,OFFSET(Import.PLQ,$A17-1,Q$15-1,1,1),IF($E17&lt;&gt;1,IF(ISNUMBER(INDEX(Import.PLE,Detalhamento!$E17,Detalhamento!Q$15)),IF(INDEX(Import.PLE,Detalhamento!$E17,Detalhamento!Q$15)&lt;=mediçao,OFFSET(Import.PLQ,$A17-1,Q$15-1,1,1),0),0),PLE!$AA$28*OFFSET(Import.PLQ,$A17-1,Q$15-1,1,1)),IF($E17&lt;&gt;1,IF(ISNUMBER(INDEX(Import.PLE,Detalhamento!$E17,Detalhamento!Q$15)),IF(INDEX(Import.PLE,Detalhamento!$E17,Detalhamento!Q$15)&lt;=mediçao,0,OFFSET(Import.PLQ,$A17-1,Q$15-1,1,1)),OFFSET(Import.PLQ,$A17-1,Q$15-1,1,1)),(1-PLE!$AA$28)*OFFSET(Import.PLQ,$A17-1,Q$15-1,1,1))))</f>
        <v>0</v>
      </c>
      <c r="R17" s="144">
        <f ca="1">IF(R$13="",0,CHOOSE(Detalhamento.OpçãoServiços,OFFSET(Import.PLQ,$A17-1,R$15-1,1,1),IF($E17&lt;&gt;1,IF(ISNUMBER(INDEX(Import.PLE,Detalhamento!$E17,Detalhamento!R$15)),IF(INDEX(Import.PLE,Detalhamento!$E17,Detalhamento!R$15)&lt;=mediçao,OFFSET(Import.PLQ,$A17-1,R$15-1,1,1),0),0),PLE!$AA$28*OFFSET(Import.PLQ,$A17-1,R$15-1,1,1)),IF($E17&lt;&gt;1,IF(ISNUMBER(INDEX(Import.PLE,Detalhamento!$E17,Detalhamento!R$15)),IF(INDEX(Import.PLE,Detalhamento!$E17,Detalhamento!R$15)&lt;=mediçao,0,OFFSET(Import.PLQ,$A17-1,R$15-1,1,1)),OFFSET(Import.PLQ,$A17-1,R$15-1,1,1)),(1-PLE!$AA$28)*OFFSET(Import.PLQ,$A17-1,R$15-1,1,1))))</f>
        <v>0</v>
      </c>
      <c r="S17" s="144">
        <f ca="1">IF(S$13="",0,CHOOSE(Detalhamento.OpçãoServiços,OFFSET(Import.PLQ,$A17-1,S$15-1,1,1),IF($E17&lt;&gt;1,IF(ISNUMBER(INDEX(Import.PLE,Detalhamento!$E17,Detalhamento!S$15)),IF(INDEX(Import.PLE,Detalhamento!$E17,Detalhamento!S$15)&lt;=mediçao,OFFSET(Import.PLQ,$A17-1,S$15-1,1,1),0),0),PLE!$AA$28*OFFSET(Import.PLQ,$A17-1,S$15-1,1,1)),IF($E17&lt;&gt;1,IF(ISNUMBER(INDEX(Import.PLE,Detalhamento!$E17,Detalhamento!S$15)),IF(INDEX(Import.PLE,Detalhamento!$E17,Detalhamento!S$15)&lt;=mediçao,0,OFFSET(Import.PLQ,$A17-1,S$15-1,1,1)),OFFSET(Import.PLQ,$A17-1,S$15-1,1,1)),(1-PLE!$AA$28)*OFFSET(Import.PLQ,$A17-1,S$15-1,1,1))))</f>
        <v>0</v>
      </c>
      <c r="T17" s="144">
        <f ca="1">IF(T$13="",0,CHOOSE(Detalhamento.OpçãoServiços,OFFSET(Import.PLQ,$A17-1,T$15-1,1,1),IF($E17&lt;&gt;1,IF(ISNUMBER(INDEX(Import.PLE,Detalhamento!$E17,Detalhamento!T$15)),IF(INDEX(Import.PLE,Detalhamento!$E17,Detalhamento!T$15)&lt;=mediçao,OFFSET(Import.PLQ,$A17-1,T$15-1,1,1),0),0),PLE!$AA$28*OFFSET(Import.PLQ,$A17-1,T$15-1,1,1)),IF($E17&lt;&gt;1,IF(ISNUMBER(INDEX(Import.PLE,Detalhamento!$E17,Detalhamento!T$15)),IF(INDEX(Import.PLE,Detalhamento!$E17,Detalhamento!T$15)&lt;=mediçao,0,OFFSET(Import.PLQ,$A17-1,T$15-1,1,1)),OFFSET(Import.PLQ,$A17-1,T$15-1,1,1)),(1-PLE!$AA$28)*OFFSET(Import.PLQ,$A17-1,T$15-1,1,1))))</f>
        <v>0</v>
      </c>
      <c r="U17" s="144">
        <f ca="1">IF(U$13="",0,CHOOSE(Detalhamento.OpçãoServiços,OFFSET(Import.PLQ,$A17-1,U$15-1,1,1),IF($E17&lt;&gt;1,IF(ISNUMBER(INDEX(Import.PLE,Detalhamento!$E17,Detalhamento!U$15)),IF(INDEX(Import.PLE,Detalhamento!$E17,Detalhamento!U$15)&lt;=mediçao,OFFSET(Import.PLQ,$A17-1,U$15-1,1,1),0),0),PLE!$AA$28*OFFSET(Import.PLQ,$A17-1,U$15-1,1,1)),IF($E17&lt;&gt;1,IF(ISNUMBER(INDEX(Import.PLE,Detalhamento!$E17,Detalhamento!U$15)),IF(INDEX(Import.PLE,Detalhamento!$E17,Detalhamento!U$15)&lt;=mediçao,0,OFFSET(Import.PLQ,$A17-1,U$15-1,1,1)),OFFSET(Import.PLQ,$A17-1,U$15-1,1,1)),(1-PLE!$AA$28)*OFFSET(Import.PLQ,$A17-1,U$15-1,1,1))))</f>
        <v>0</v>
      </c>
      <c r="V17" s="144">
        <f ca="1">IF(V$13="",0,CHOOSE(Detalhamento.OpçãoServiços,OFFSET(Import.PLQ,$A17-1,V$15-1,1,1),IF($E17&lt;&gt;1,IF(ISNUMBER(INDEX(Import.PLE,Detalhamento!$E17,Detalhamento!V$15)),IF(INDEX(Import.PLE,Detalhamento!$E17,Detalhamento!V$15)&lt;=mediçao,OFFSET(Import.PLQ,$A17-1,V$15-1,1,1),0),0),PLE!$AA$28*OFFSET(Import.PLQ,$A17-1,V$15-1,1,1)),IF($E17&lt;&gt;1,IF(ISNUMBER(INDEX(Import.PLE,Detalhamento!$E17,Detalhamento!V$15)),IF(INDEX(Import.PLE,Detalhamento!$E17,Detalhamento!V$15)&lt;=mediçao,0,OFFSET(Import.PLQ,$A17-1,V$15-1,1,1)),OFFSET(Import.PLQ,$A17-1,V$15-1,1,1)),(1-PLE!$AA$28)*OFFSET(Import.PLQ,$A17-1,V$15-1,1,1))))</f>
        <v>0</v>
      </c>
      <c r="W17" s="144">
        <f ca="1">IF(W$13="",0,CHOOSE(Detalhamento.OpçãoServiços,OFFSET(Import.PLQ,$A17-1,W$15-1,1,1),IF($E17&lt;&gt;1,IF(ISNUMBER(INDEX(Import.PLE,Detalhamento!$E17,Detalhamento!W$15)),IF(INDEX(Import.PLE,Detalhamento!$E17,Detalhamento!W$15)&lt;=mediçao,OFFSET(Import.PLQ,$A17-1,W$15-1,1,1),0),0),PLE!$AA$28*OFFSET(Import.PLQ,$A17-1,W$15-1,1,1)),IF($E17&lt;&gt;1,IF(ISNUMBER(INDEX(Import.PLE,Detalhamento!$E17,Detalhamento!W$15)),IF(INDEX(Import.PLE,Detalhamento!$E17,Detalhamento!W$15)&lt;=mediçao,0,OFFSET(Import.PLQ,$A17-1,W$15-1,1,1)),OFFSET(Import.PLQ,$A17-1,W$15-1,1,1)),(1-PLE!$AA$28)*OFFSET(Import.PLQ,$A17-1,W$15-1,1,1))))</f>
        <v>0</v>
      </c>
      <c r="X17" s="144">
        <f ca="1">IF(X$13="",0,CHOOSE(Detalhamento.OpçãoServiços,OFFSET(Import.PLQ,$A17-1,X$15-1,1,1),IF($E17&lt;&gt;1,IF(ISNUMBER(INDEX(Import.PLE,Detalhamento!$E17,Detalhamento!X$15)),IF(INDEX(Import.PLE,Detalhamento!$E17,Detalhamento!X$15)&lt;=mediçao,OFFSET(Import.PLQ,$A17-1,X$15-1,1,1),0),0),PLE!$AA$28*OFFSET(Import.PLQ,$A17-1,X$15-1,1,1)),IF($E17&lt;&gt;1,IF(ISNUMBER(INDEX(Import.PLE,Detalhamento!$E17,Detalhamento!X$15)),IF(INDEX(Import.PLE,Detalhamento!$E17,Detalhamento!X$15)&lt;=mediçao,0,OFFSET(Import.PLQ,$A17-1,X$15-1,1,1)),OFFSET(Import.PLQ,$A17-1,X$15-1,1,1)),(1-PLE!$AA$28)*OFFSET(Import.PLQ,$A17-1,X$15-1,1,1))))</f>
        <v>0</v>
      </c>
      <c r="Y17" s="144">
        <f ca="1">IF(Y$13="",0,CHOOSE(Detalhamento.OpçãoServiços,OFFSET(Import.PLQ,$A17-1,Y$15-1,1,1),IF($E17&lt;&gt;1,IF(ISNUMBER(INDEX(Import.PLE,Detalhamento!$E17,Detalhamento!Y$15)),IF(INDEX(Import.PLE,Detalhamento!$E17,Detalhamento!Y$15)&lt;=mediçao,OFFSET(Import.PLQ,$A17-1,Y$15-1,1,1),0),0),PLE!$AA$28*OFFSET(Import.PLQ,$A17-1,Y$15-1,1,1)),IF($E17&lt;&gt;1,IF(ISNUMBER(INDEX(Import.PLE,Detalhamento!$E17,Detalhamento!Y$15)),IF(INDEX(Import.PLE,Detalhamento!$E17,Detalhamento!Y$15)&lt;=mediçao,0,OFFSET(Import.PLQ,$A17-1,Y$15-1,1,1)),OFFSET(Import.PLQ,$A17-1,Y$15-1,1,1)),(1-PLE!$AA$28)*OFFSET(Import.PLQ,$A17-1,Y$15-1,1,1))))</f>
        <v>0</v>
      </c>
      <c r="Z17" s="144">
        <f ca="1">IF(Z$13="",0,CHOOSE(Detalhamento.OpçãoServiços,OFFSET(Import.PLQ,$A17-1,Z$15-1,1,1),IF($E17&lt;&gt;1,IF(ISNUMBER(INDEX(Import.PLE,Detalhamento!$E17,Detalhamento!Z$15)),IF(INDEX(Import.PLE,Detalhamento!$E17,Detalhamento!Z$15)&lt;=mediçao,OFFSET(Import.PLQ,$A17-1,Z$15-1,1,1),0),0),PLE!$AA$28*OFFSET(Import.PLQ,$A17-1,Z$15-1,1,1)),IF($E17&lt;&gt;1,IF(ISNUMBER(INDEX(Import.PLE,Detalhamento!$E17,Detalhamento!Z$15)),IF(INDEX(Import.PLE,Detalhamento!$E17,Detalhamento!Z$15)&lt;=mediçao,0,OFFSET(Import.PLQ,$A17-1,Z$15-1,1,1)),OFFSET(Import.PLQ,$A17-1,Z$15-1,1,1)),(1-PLE!$AA$28)*OFFSET(Import.PLQ,$A17-1,Z$15-1,1,1))))</f>
        <v>0</v>
      </c>
      <c r="AA17" s="144">
        <f ca="1">IF(AA$13="",0,CHOOSE(Detalhamento.OpçãoServiços,OFFSET(Import.PLQ,$A17-1,AA$15-1,1,1),IF($E17&lt;&gt;1,IF(ISNUMBER(INDEX(Import.PLE,Detalhamento!$E17,Detalhamento!AA$15)),IF(INDEX(Import.PLE,Detalhamento!$E17,Detalhamento!AA$15)&lt;=mediçao,OFFSET(Import.PLQ,$A17-1,AA$15-1,1,1),0),0),PLE!$AA$28*OFFSET(Import.PLQ,$A17-1,AA$15-1,1,1)),IF($E17&lt;&gt;1,IF(ISNUMBER(INDEX(Import.PLE,Detalhamento!$E17,Detalhamento!AA$15)),IF(INDEX(Import.PLE,Detalhamento!$E17,Detalhamento!AA$15)&lt;=mediçao,0,OFFSET(Import.PLQ,$A17-1,AA$15-1,1,1)),OFFSET(Import.PLQ,$A17-1,AA$15-1,1,1)),(1-PLE!$AA$28)*OFFSET(Import.PLQ,$A17-1,AA$15-1,1,1))))</f>
        <v>0</v>
      </c>
      <c r="AB17" s="144">
        <f ca="1">IF(AB$13="",0,CHOOSE(Detalhamento.OpçãoServiços,OFFSET(Import.PLQ,$A17-1,AB$15-1,1,1),IF($E17&lt;&gt;1,IF(ISNUMBER(INDEX(Import.PLE,Detalhamento!$E17,Detalhamento!AB$15)),IF(INDEX(Import.PLE,Detalhamento!$E17,Detalhamento!AB$15)&lt;=mediçao,OFFSET(Import.PLQ,$A17-1,AB$15-1,1,1),0),0),PLE!$AA$28*OFFSET(Import.PLQ,$A17-1,AB$15-1,1,1)),IF($E17&lt;&gt;1,IF(ISNUMBER(INDEX(Import.PLE,Detalhamento!$E17,Detalhamento!AB$15)),IF(INDEX(Import.PLE,Detalhamento!$E17,Detalhamento!AB$15)&lt;=mediçao,0,OFFSET(Import.PLQ,$A17-1,AB$15-1,1,1)),OFFSET(Import.PLQ,$A17-1,AB$15-1,1,1)),(1-PLE!$AA$28)*OFFSET(Import.PLQ,$A17-1,AB$15-1,1,1))))</f>
        <v>0</v>
      </c>
      <c r="AC17" s="144">
        <f ca="1">IF(AC$13="",0,CHOOSE(Detalhamento.OpçãoServiços,OFFSET(Import.PLQ,$A17-1,AC$15-1,1,1),IF($E17&lt;&gt;1,IF(ISNUMBER(INDEX(Import.PLE,Detalhamento!$E17,Detalhamento!AC$15)),IF(INDEX(Import.PLE,Detalhamento!$E17,Detalhamento!AC$15)&lt;=mediçao,OFFSET(Import.PLQ,$A17-1,AC$15-1,1,1),0),0),PLE!$AA$28*OFFSET(Import.PLQ,$A17-1,AC$15-1,1,1)),IF($E17&lt;&gt;1,IF(ISNUMBER(INDEX(Import.PLE,Detalhamento!$E17,Detalhamento!AC$15)),IF(INDEX(Import.PLE,Detalhamento!$E17,Detalhamento!AC$15)&lt;=mediçao,0,OFFSET(Import.PLQ,$A17-1,AC$15-1,1,1)),OFFSET(Import.PLQ,$A17-1,AC$15-1,1,1)),(1-PLE!$AA$28)*OFFSET(Import.PLQ,$A17-1,AC$15-1,1,1))))</f>
        <v>0</v>
      </c>
      <c r="AD17" s="144">
        <f ca="1">IF(AD$13="",0,CHOOSE(Detalhamento.OpçãoServiços,OFFSET(Import.PLQ,$A17-1,AD$15-1,1,1),IF($E17&lt;&gt;1,IF(ISNUMBER(INDEX(Import.PLE,Detalhamento!$E17,Detalhamento!AD$15)),IF(INDEX(Import.PLE,Detalhamento!$E17,Detalhamento!AD$15)&lt;=mediçao,OFFSET(Import.PLQ,$A17-1,AD$15-1,1,1),0),0),PLE!$AA$28*OFFSET(Import.PLQ,$A17-1,AD$15-1,1,1)),IF($E17&lt;&gt;1,IF(ISNUMBER(INDEX(Import.PLE,Detalhamento!$E17,Detalhamento!AD$15)),IF(INDEX(Import.PLE,Detalhamento!$E17,Detalhamento!AD$15)&lt;=mediçao,0,OFFSET(Import.PLQ,$A17-1,AD$15-1,1,1)),OFFSET(Import.PLQ,$A17-1,AD$15-1,1,1)),(1-PLE!$AA$28)*OFFSET(Import.PLQ,$A17-1,AD$15-1,1,1))))</f>
        <v>0</v>
      </c>
      <c r="AE17" s="144">
        <f ca="1">IF(AE$13="",0,CHOOSE(Detalhamento.OpçãoServiços,OFFSET(Import.PLQ,$A17-1,AE$15-1,1,1),IF($E17&lt;&gt;1,IF(ISNUMBER(INDEX(Import.PLE,Detalhamento!$E17,Detalhamento!AE$15)),IF(INDEX(Import.PLE,Detalhamento!$E17,Detalhamento!AE$15)&lt;=mediçao,OFFSET(Import.PLQ,$A17-1,AE$15-1,1,1),0),0),PLE!$AA$28*OFFSET(Import.PLQ,$A17-1,AE$15-1,1,1)),IF($E17&lt;&gt;1,IF(ISNUMBER(INDEX(Import.PLE,Detalhamento!$E17,Detalhamento!AE$15)),IF(INDEX(Import.PLE,Detalhamento!$E17,Detalhamento!AE$15)&lt;=mediçao,0,OFFSET(Import.PLQ,$A17-1,AE$15-1,1,1)),OFFSET(Import.PLQ,$A17-1,AE$15-1,1,1)),(1-PLE!$AA$28)*OFFSET(Import.PLQ,$A17-1,AE$15-1,1,1))))</f>
        <v>0</v>
      </c>
      <c r="AF17" s="144">
        <f ca="1">IF(AF$13="",0,CHOOSE(Detalhamento.OpçãoServiços,OFFSET(Import.PLQ,$A17-1,AF$15-1,1,1),IF($E17&lt;&gt;1,IF(ISNUMBER(INDEX(Import.PLE,Detalhamento!$E17,Detalhamento!AF$15)),IF(INDEX(Import.PLE,Detalhamento!$E17,Detalhamento!AF$15)&lt;=mediçao,OFFSET(Import.PLQ,$A17-1,AF$15-1,1,1),0),0),PLE!$AA$28*OFFSET(Import.PLQ,$A17-1,AF$15-1,1,1)),IF($E17&lt;&gt;1,IF(ISNUMBER(INDEX(Import.PLE,Detalhamento!$E17,Detalhamento!AF$15)),IF(INDEX(Import.PLE,Detalhamento!$E17,Detalhamento!AF$15)&lt;=mediçao,0,OFFSET(Import.PLQ,$A17-1,AF$15-1,1,1)),OFFSET(Import.PLQ,$A17-1,AF$15-1,1,1)),(1-PLE!$AA$28)*OFFSET(Import.PLQ,$A17-1,AF$15-1,1,1))))</f>
        <v>0</v>
      </c>
      <c r="AG17" s="144">
        <f ca="1">IF(AG$13="",0,CHOOSE(Detalhamento.OpçãoServiços,OFFSET(Import.PLQ,$A17-1,AG$15-1,1,1),IF($E17&lt;&gt;1,IF(ISNUMBER(INDEX(Import.PLE,Detalhamento!$E17,Detalhamento!AG$15)),IF(INDEX(Import.PLE,Detalhamento!$E17,Detalhamento!AG$15)&lt;=mediçao,OFFSET(Import.PLQ,$A17-1,AG$15-1,1,1),0),0),PLE!$AA$28*OFFSET(Import.PLQ,$A17-1,AG$15-1,1,1)),IF($E17&lt;&gt;1,IF(ISNUMBER(INDEX(Import.PLE,Detalhamento!$E17,Detalhamento!AG$15)),IF(INDEX(Import.PLE,Detalhamento!$E17,Detalhamento!AG$15)&lt;=mediçao,0,OFFSET(Import.PLQ,$A17-1,AG$15-1,1,1)),OFFSET(Import.PLQ,$A17-1,AG$15-1,1,1)),(1-PLE!$AA$28)*OFFSET(Import.PLQ,$A17-1,AG$15-1,1,1))))</f>
        <v>0</v>
      </c>
      <c r="AH17" s="144">
        <f ca="1">IF(AH$13="",0,CHOOSE(Detalhamento.OpçãoServiços,OFFSET(Import.PLQ,$A17-1,AH$15-1,1,1),IF($E17&lt;&gt;1,IF(ISNUMBER(INDEX(Import.PLE,Detalhamento!$E17,Detalhamento!AH$15)),IF(INDEX(Import.PLE,Detalhamento!$E17,Detalhamento!AH$15)&lt;=mediçao,OFFSET(Import.PLQ,$A17-1,AH$15-1,1,1),0),0),PLE!$AA$28*OFFSET(Import.PLQ,$A17-1,AH$15-1,1,1)),IF($E17&lt;&gt;1,IF(ISNUMBER(INDEX(Import.PLE,Detalhamento!$E17,Detalhamento!AH$15)),IF(INDEX(Import.PLE,Detalhamento!$E17,Detalhamento!AH$15)&lt;=mediçao,0,OFFSET(Import.PLQ,$A17-1,AH$15-1,1,1)),OFFSET(Import.PLQ,$A17-1,AH$15-1,1,1)),(1-PLE!$AA$28)*OFFSET(Import.PLQ,$A17-1,AH$15-1,1,1))))</f>
        <v>0</v>
      </c>
      <c r="AI17" s="144">
        <f ca="1">IF(AI$13="",0,CHOOSE(Detalhamento.OpçãoServiços,OFFSET(Import.PLQ,$A17-1,AI$15-1,1,1),IF($E17&lt;&gt;1,IF(ISNUMBER(INDEX(Import.PLE,Detalhamento!$E17,Detalhamento!AI$15)),IF(INDEX(Import.PLE,Detalhamento!$E17,Detalhamento!AI$15)&lt;=mediçao,OFFSET(Import.PLQ,$A17-1,AI$15-1,1,1),0),0),PLE!$AA$28*OFFSET(Import.PLQ,$A17-1,AI$15-1,1,1)),IF($E17&lt;&gt;1,IF(ISNUMBER(INDEX(Import.PLE,Detalhamento!$E17,Detalhamento!AI$15)),IF(INDEX(Import.PLE,Detalhamento!$E17,Detalhamento!AI$15)&lt;=mediçao,0,OFFSET(Import.PLQ,$A17-1,AI$15-1,1,1)),OFFSET(Import.PLQ,$A17-1,AI$15-1,1,1)),(1-PLE!$AA$28)*OFFSET(Import.PLQ,$A17-1,AI$15-1,1,1))))</f>
        <v>0</v>
      </c>
      <c r="AJ17" s="144">
        <f ca="1">IF(AJ$13="",0,CHOOSE(Detalhamento.OpçãoServiços,OFFSET(Import.PLQ,$A17-1,AJ$15-1,1,1),IF($E17&lt;&gt;1,IF(ISNUMBER(INDEX(Import.PLE,Detalhamento!$E17,Detalhamento!AJ$15)),IF(INDEX(Import.PLE,Detalhamento!$E17,Detalhamento!AJ$15)&lt;=mediçao,OFFSET(Import.PLQ,$A17-1,AJ$15-1,1,1),0),0),PLE!$AA$28*OFFSET(Import.PLQ,$A17-1,AJ$15-1,1,1)),IF($E17&lt;&gt;1,IF(ISNUMBER(INDEX(Import.PLE,Detalhamento!$E17,Detalhamento!AJ$15)),IF(INDEX(Import.PLE,Detalhamento!$E17,Detalhamento!AJ$15)&lt;=mediçao,0,OFFSET(Import.PLQ,$A17-1,AJ$15-1,1,1)),OFFSET(Import.PLQ,$A17-1,AJ$15-1,1,1)),(1-PLE!$AA$28)*OFFSET(Import.PLQ,$A17-1,AJ$15-1,1,1))))</f>
        <v>0</v>
      </c>
      <c r="AK17" s="144">
        <f ca="1">IF(AK$13="",0,CHOOSE(Detalhamento.OpçãoServiços,OFFSET(Import.PLQ,$A17-1,AK$15-1,1,1),IF($E17&lt;&gt;1,IF(ISNUMBER(INDEX(Import.PLE,Detalhamento!$E17,Detalhamento!AK$15)),IF(INDEX(Import.PLE,Detalhamento!$E17,Detalhamento!AK$15)&lt;=mediçao,OFFSET(Import.PLQ,$A17-1,AK$15-1,1,1),0),0),PLE!$AA$28*OFFSET(Import.PLQ,$A17-1,AK$15-1,1,1)),IF($E17&lt;&gt;1,IF(ISNUMBER(INDEX(Import.PLE,Detalhamento!$E17,Detalhamento!AK$15)),IF(INDEX(Import.PLE,Detalhamento!$E17,Detalhamento!AK$15)&lt;=mediçao,0,OFFSET(Import.PLQ,$A17-1,AK$15-1,1,1)),OFFSET(Import.PLQ,$A17-1,AK$15-1,1,1)),(1-PLE!$AA$28)*OFFSET(Import.PLQ,$A17-1,AK$15-1,1,1))))</f>
        <v>0</v>
      </c>
      <c r="AL17" s="144">
        <f ca="1">IF(AL$13="",0,CHOOSE(Detalhamento.OpçãoServiços,OFFSET(Import.PLQ,$A17-1,AL$15-1,1,1),IF($E17&lt;&gt;1,IF(ISNUMBER(INDEX(Import.PLE,Detalhamento!$E17,Detalhamento!AL$15)),IF(INDEX(Import.PLE,Detalhamento!$E17,Detalhamento!AL$15)&lt;=mediçao,OFFSET(Import.PLQ,$A17-1,AL$15-1,1,1),0),0),PLE!$AA$28*OFFSET(Import.PLQ,$A17-1,AL$15-1,1,1)),IF($E17&lt;&gt;1,IF(ISNUMBER(INDEX(Import.PLE,Detalhamento!$E17,Detalhamento!AL$15)),IF(INDEX(Import.PLE,Detalhamento!$E17,Detalhamento!AL$15)&lt;=mediçao,0,OFFSET(Import.PLQ,$A17-1,AL$15-1,1,1)),OFFSET(Import.PLQ,$A17-1,AL$15-1,1,1)),(1-PLE!$AA$28)*OFFSET(Import.PLQ,$A17-1,AL$15-1,1,1))))</f>
        <v>0</v>
      </c>
      <c r="AM17" s="144">
        <f ca="1">IF(AM$13="",0,CHOOSE(Detalhamento.OpçãoServiços,OFFSET(Import.PLQ,$A17-1,AM$15-1,1,1),IF($E17&lt;&gt;1,IF(ISNUMBER(INDEX(Import.PLE,Detalhamento!$E17,Detalhamento!AM$15)),IF(INDEX(Import.PLE,Detalhamento!$E17,Detalhamento!AM$15)&lt;=mediçao,OFFSET(Import.PLQ,$A17-1,AM$15-1,1,1),0),0),PLE!$AA$28*OFFSET(Import.PLQ,$A17-1,AM$15-1,1,1)),IF($E17&lt;&gt;1,IF(ISNUMBER(INDEX(Import.PLE,Detalhamento!$E17,Detalhamento!AM$15)),IF(INDEX(Import.PLE,Detalhamento!$E17,Detalhamento!AM$15)&lt;=mediçao,0,OFFSET(Import.PLQ,$A17-1,AM$15-1,1,1)),OFFSET(Import.PLQ,$A17-1,AM$15-1,1,1)),(1-PLE!$AA$28)*OFFSET(Import.PLQ,$A17-1,AM$15-1,1,1))))</f>
        <v>0</v>
      </c>
      <c r="AN17" s="144">
        <f ca="1">IF(AN$13="",0,CHOOSE(Detalhamento.OpçãoServiços,OFFSET(Import.PLQ,$A17-1,AN$15-1,1,1),IF($E17&lt;&gt;1,IF(ISNUMBER(INDEX(Import.PLE,Detalhamento!$E17,Detalhamento!AN$15)),IF(INDEX(Import.PLE,Detalhamento!$E17,Detalhamento!AN$15)&lt;=mediçao,OFFSET(Import.PLQ,$A17-1,AN$15-1,1,1),0),0),PLE!$AA$28*OFFSET(Import.PLQ,$A17-1,AN$15-1,1,1)),IF($E17&lt;&gt;1,IF(ISNUMBER(INDEX(Import.PLE,Detalhamento!$E17,Detalhamento!AN$15)),IF(INDEX(Import.PLE,Detalhamento!$E17,Detalhamento!AN$15)&lt;=mediçao,0,OFFSET(Import.PLQ,$A17-1,AN$15-1,1,1)),OFFSET(Import.PLQ,$A17-1,AN$15-1,1,1)),(1-PLE!$AA$28)*OFFSET(Import.PLQ,$A17-1,AN$15-1,1,1))))</f>
        <v>0</v>
      </c>
      <c r="AO17" s="144">
        <f ca="1">IF(AO$13="",0,CHOOSE(Detalhamento.OpçãoServiços,OFFSET(Import.PLQ,$A17-1,AO$15-1,1,1),IF($E17&lt;&gt;1,IF(ISNUMBER(INDEX(Import.PLE,Detalhamento!$E17,Detalhamento!AO$15)),IF(INDEX(Import.PLE,Detalhamento!$E17,Detalhamento!AO$15)&lt;=mediçao,OFFSET(Import.PLQ,$A17-1,AO$15-1,1,1),0),0),PLE!$AA$28*OFFSET(Import.PLQ,$A17-1,AO$15-1,1,1)),IF($E17&lt;&gt;1,IF(ISNUMBER(INDEX(Import.PLE,Detalhamento!$E17,Detalhamento!AO$15)),IF(INDEX(Import.PLE,Detalhamento!$E17,Detalhamento!AO$15)&lt;=mediçao,0,OFFSET(Import.PLQ,$A17-1,AO$15-1,1,1)),OFFSET(Import.PLQ,$A17-1,AO$15-1,1,1)),(1-PLE!$AA$28)*OFFSET(Import.PLQ,$A17-1,AO$15-1,1,1))))</f>
        <v>0</v>
      </c>
      <c r="AP17" s="144">
        <f ca="1">IF(AP$13="",0,CHOOSE(Detalhamento.OpçãoServiços,OFFSET(Import.PLQ,$A17-1,AP$15-1,1,1),IF($E17&lt;&gt;1,IF(ISNUMBER(INDEX(Import.PLE,Detalhamento!$E17,Detalhamento!AP$15)),IF(INDEX(Import.PLE,Detalhamento!$E17,Detalhamento!AP$15)&lt;=mediçao,OFFSET(Import.PLQ,$A17-1,AP$15-1,1,1),0),0),PLE!$AA$28*OFFSET(Import.PLQ,$A17-1,AP$15-1,1,1)),IF($E17&lt;&gt;1,IF(ISNUMBER(INDEX(Import.PLE,Detalhamento!$E17,Detalhamento!AP$15)),IF(INDEX(Import.PLE,Detalhamento!$E17,Detalhamento!AP$15)&lt;=mediçao,0,OFFSET(Import.PLQ,$A17-1,AP$15-1,1,1)),OFFSET(Import.PLQ,$A17-1,AP$15-1,1,1)),(1-PLE!$AA$28)*OFFSET(Import.PLQ,$A17-1,AP$15-1,1,1))))</f>
        <v>0</v>
      </c>
      <c r="AQ17" s="144">
        <f ca="1">IF(AQ$13="",0,CHOOSE(Detalhamento.OpçãoServiços,OFFSET(Import.PLQ,$A17-1,AQ$15-1,1,1),IF($E17&lt;&gt;1,IF(ISNUMBER(INDEX(Import.PLE,Detalhamento!$E17,Detalhamento!AQ$15)),IF(INDEX(Import.PLE,Detalhamento!$E17,Detalhamento!AQ$15)&lt;=mediçao,OFFSET(Import.PLQ,$A17-1,AQ$15-1,1,1),0),0),PLE!$AA$28*OFFSET(Import.PLQ,$A17-1,AQ$15-1,1,1)),IF($E17&lt;&gt;1,IF(ISNUMBER(INDEX(Import.PLE,Detalhamento!$E17,Detalhamento!AQ$15)),IF(INDEX(Import.PLE,Detalhamento!$E17,Detalhamento!AQ$15)&lt;=mediçao,0,OFFSET(Import.PLQ,$A17-1,AQ$15-1,1,1)),OFFSET(Import.PLQ,$A17-1,AQ$15-1,1,1)),(1-PLE!$AA$28)*OFFSET(Import.PLQ,$A17-1,AQ$15-1,1,1))))</f>
        <v>0</v>
      </c>
      <c r="AR17" s="144">
        <f ca="1">IF(AR$13="",0,CHOOSE(Detalhamento.OpçãoServiços,OFFSET(Import.PLQ,$A17-1,AR$15-1,1,1),IF($E17&lt;&gt;1,IF(ISNUMBER(INDEX(Import.PLE,Detalhamento!$E17,Detalhamento!AR$15)),IF(INDEX(Import.PLE,Detalhamento!$E17,Detalhamento!AR$15)&lt;=mediçao,OFFSET(Import.PLQ,$A17-1,AR$15-1,1,1),0),0),PLE!$AA$28*OFFSET(Import.PLQ,$A17-1,AR$15-1,1,1)),IF($E17&lt;&gt;1,IF(ISNUMBER(INDEX(Import.PLE,Detalhamento!$E17,Detalhamento!AR$15)),IF(INDEX(Import.PLE,Detalhamento!$E17,Detalhamento!AR$15)&lt;=mediçao,0,OFFSET(Import.PLQ,$A17-1,AR$15-1,1,1)),OFFSET(Import.PLQ,$A17-1,AR$15-1,1,1)),(1-PLE!$AA$28)*OFFSET(Import.PLQ,$A17-1,AR$15-1,1,1))))</f>
        <v>0</v>
      </c>
      <c r="AS17" s="144">
        <f ca="1">IF(AS$13="",0,CHOOSE(Detalhamento.OpçãoServiços,OFFSET(Import.PLQ,$A17-1,AS$15-1,1,1),IF($E17&lt;&gt;1,IF(ISNUMBER(INDEX(Import.PLE,Detalhamento!$E17,Detalhamento!AS$15)),IF(INDEX(Import.PLE,Detalhamento!$E17,Detalhamento!AS$15)&lt;=mediçao,OFFSET(Import.PLQ,$A17-1,AS$15-1,1,1),0),0),PLE!$AA$28*OFFSET(Import.PLQ,$A17-1,AS$15-1,1,1)),IF($E17&lt;&gt;1,IF(ISNUMBER(INDEX(Import.PLE,Detalhamento!$E17,Detalhamento!AS$15)),IF(INDEX(Import.PLE,Detalhamento!$E17,Detalhamento!AS$15)&lt;=mediçao,0,OFFSET(Import.PLQ,$A17-1,AS$15-1,1,1)),OFFSET(Import.PLQ,$A17-1,AS$15-1,1,1)),(1-PLE!$AA$28)*OFFSET(Import.PLQ,$A17-1,AS$15-1,1,1))))</f>
        <v>0</v>
      </c>
      <c r="AT17" s="144">
        <f ca="1">IF(AT$13="",0,CHOOSE(Detalhamento.OpçãoServiços,OFFSET(Import.PLQ,$A17-1,AT$15-1,1,1),IF($E17&lt;&gt;1,IF(ISNUMBER(INDEX(Import.PLE,Detalhamento!$E17,Detalhamento!AT$15)),IF(INDEX(Import.PLE,Detalhamento!$E17,Detalhamento!AT$15)&lt;=mediçao,OFFSET(Import.PLQ,$A17-1,AT$15-1,1,1),0),0),PLE!$AA$28*OFFSET(Import.PLQ,$A17-1,AT$15-1,1,1)),IF($E17&lt;&gt;1,IF(ISNUMBER(INDEX(Import.PLE,Detalhamento!$E17,Detalhamento!AT$15)),IF(INDEX(Import.PLE,Detalhamento!$E17,Detalhamento!AT$15)&lt;=mediçao,0,OFFSET(Import.PLQ,$A17-1,AT$15-1,1,1)),OFFSET(Import.PLQ,$A17-1,AT$15-1,1,1)),(1-PLE!$AA$28)*OFFSET(Import.PLQ,$A17-1,AT$15-1,1,1))))</f>
        <v>0</v>
      </c>
      <c r="AU17" s="144">
        <f ca="1">IF(AU$13="",0,CHOOSE(Detalhamento.OpçãoServiços,OFFSET(Import.PLQ,$A17-1,AU$15-1,1,1),IF($E17&lt;&gt;1,IF(ISNUMBER(INDEX(Import.PLE,Detalhamento!$E17,Detalhamento!AU$15)),IF(INDEX(Import.PLE,Detalhamento!$E17,Detalhamento!AU$15)&lt;=mediçao,OFFSET(Import.PLQ,$A17-1,AU$15-1,1,1),0),0),PLE!$AA$28*OFFSET(Import.PLQ,$A17-1,AU$15-1,1,1)),IF($E17&lt;&gt;1,IF(ISNUMBER(INDEX(Import.PLE,Detalhamento!$E17,Detalhamento!AU$15)),IF(INDEX(Import.PLE,Detalhamento!$E17,Detalhamento!AU$15)&lt;=mediçao,0,OFFSET(Import.PLQ,$A17-1,AU$15-1,1,1)),OFFSET(Import.PLQ,$A17-1,AU$15-1,1,1)),(1-PLE!$AA$28)*OFFSET(Import.PLQ,$A17-1,AU$15-1,1,1))))</f>
        <v>0</v>
      </c>
      <c r="AV17" s="144">
        <f ca="1">IF(AV$13="",0,CHOOSE(Detalhamento.OpçãoServiços,OFFSET(Import.PLQ,$A17-1,AV$15-1,1,1),IF($E17&lt;&gt;1,IF(ISNUMBER(INDEX(Import.PLE,Detalhamento!$E17,Detalhamento!AV$15)),IF(INDEX(Import.PLE,Detalhamento!$E17,Detalhamento!AV$15)&lt;=mediçao,OFFSET(Import.PLQ,$A17-1,AV$15-1,1,1),0),0),PLE!$AA$28*OFFSET(Import.PLQ,$A17-1,AV$15-1,1,1)),IF($E17&lt;&gt;1,IF(ISNUMBER(INDEX(Import.PLE,Detalhamento!$E17,Detalhamento!AV$15)),IF(INDEX(Import.PLE,Detalhamento!$E17,Detalhamento!AV$15)&lt;=mediçao,0,OFFSET(Import.PLQ,$A17-1,AV$15-1,1,1)),OFFSET(Import.PLQ,$A17-1,AV$15-1,1,1)),(1-PLE!$AA$28)*OFFSET(Import.PLQ,$A17-1,AV$15-1,1,1))))</f>
        <v>0</v>
      </c>
      <c r="AW17" s="144">
        <f ca="1">IF(AW$13="",0,CHOOSE(Detalhamento.OpçãoServiços,OFFSET(Import.PLQ,$A17-1,AW$15-1,1,1),IF($E17&lt;&gt;1,IF(ISNUMBER(INDEX(Import.PLE,Detalhamento!$E17,Detalhamento!AW$15)),IF(INDEX(Import.PLE,Detalhamento!$E17,Detalhamento!AW$15)&lt;=mediçao,OFFSET(Import.PLQ,$A17-1,AW$15-1,1,1),0),0),PLE!$AA$28*OFFSET(Import.PLQ,$A17-1,AW$15-1,1,1)),IF($E17&lt;&gt;1,IF(ISNUMBER(INDEX(Import.PLE,Detalhamento!$E17,Detalhamento!AW$15)),IF(INDEX(Import.PLE,Detalhamento!$E17,Detalhamento!AW$15)&lt;=mediçao,0,OFFSET(Import.PLQ,$A17-1,AW$15-1,1,1)),OFFSET(Import.PLQ,$A17-1,AW$15-1,1,1)),(1-PLE!$AA$28)*OFFSET(Import.PLQ,$A17-1,AW$15-1,1,1))))</f>
        <v>0</v>
      </c>
      <c r="AX17" s="144">
        <f ca="1">IF(AX$13="",0,CHOOSE(Detalhamento.OpçãoServiços,OFFSET(Import.PLQ,$A17-1,AX$15-1,1,1),IF($E17&lt;&gt;1,IF(ISNUMBER(INDEX(Import.PLE,Detalhamento!$E17,Detalhamento!AX$15)),IF(INDEX(Import.PLE,Detalhamento!$E17,Detalhamento!AX$15)&lt;=mediçao,OFFSET(Import.PLQ,$A17-1,AX$15-1,1,1),0),0),PLE!$AA$28*OFFSET(Import.PLQ,$A17-1,AX$15-1,1,1)),IF($E17&lt;&gt;1,IF(ISNUMBER(INDEX(Import.PLE,Detalhamento!$E17,Detalhamento!AX$15)),IF(INDEX(Import.PLE,Detalhamento!$E17,Detalhamento!AX$15)&lt;=mediçao,0,OFFSET(Import.PLQ,$A17-1,AX$15-1,1,1)),OFFSET(Import.PLQ,$A17-1,AX$15-1,1,1)),(1-PLE!$AA$28)*OFFSET(Import.PLQ,$A17-1,AX$15-1,1,1))))</f>
        <v>0</v>
      </c>
      <c r="AY17" s="144">
        <f ca="1">IF(AY$13="",0,CHOOSE(Detalhamento.OpçãoServiços,OFFSET(Import.PLQ,$A17-1,AY$15-1,1,1),IF($E17&lt;&gt;1,IF(ISNUMBER(INDEX(Import.PLE,Detalhamento!$E17,Detalhamento!AY$15)),IF(INDEX(Import.PLE,Detalhamento!$E17,Detalhamento!AY$15)&lt;=mediçao,OFFSET(Import.PLQ,$A17-1,AY$15-1,1,1),0),0),PLE!$AA$28*OFFSET(Import.PLQ,$A17-1,AY$15-1,1,1)),IF($E17&lt;&gt;1,IF(ISNUMBER(INDEX(Import.PLE,Detalhamento!$E17,Detalhamento!AY$15)),IF(INDEX(Import.PLE,Detalhamento!$E17,Detalhamento!AY$15)&lt;=mediçao,0,OFFSET(Import.PLQ,$A17-1,AY$15-1,1,1)),OFFSET(Import.PLQ,$A17-1,AY$15-1,1,1)),(1-PLE!$AA$28)*OFFSET(Import.PLQ,$A17-1,AY$15-1,1,1))))</f>
        <v>0</v>
      </c>
      <c r="AZ17" s="144">
        <f ca="1">IF(AZ$13="",0,CHOOSE(Detalhamento.OpçãoServiços,OFFSET(Import.PLQ,$A17-1,AZ$15-1,1,1),IF($E17&lt;&gt;1,IF(ISNUMBER(INDEX(Import.PLE,Detalhamento!$E17,Detalhamento!AZ$15)),IF(INDEX(Import.PLE,Detalhamento!$E17,Detalhamento!AZ$15)&lt;=mediçao,OFFSET(Import.PLQ,$A17-1,AZ$15-1,1,1),0),0),PLE!$AA$28*OFFSET(Import.PLQ,$A17-1,AZ$15-1,1,1)),IF($E17&lt;&gt;1,IF(ISNUMBER(INDEX(Import.PLE,Detalhamento!$E17,Detalhamento!AZ$15)),IF(INDEX(Import.PLE,Detalhamento!$E17,Detalhamento!AZ$15)&lt;=mediçao,0,OFFSET(Import.PLQ,$A17-1,AZ$15-1,1,1)),OFFSET(Import.PLQ,$A17-1,AZ$15-1,1,1)),(1-PLE!$AA$28)*OFFSET(Import.PLQ,$A17-1,AZ$15-1,1,1))))</f>
        <v>0</v>
      </c>
      <c r="BA17" s="144">
        <f ca="1">IF(BA$13="",0,CHOOSE(Detalhamento.OpçãoServiços,OFFSET(Import.PLQ,$A17-1,BA$15-1,1,1),IF($E17&lt;&gt;1,IF(ISNUMBER(INDEX(Import.PLE,Detalhamento!$E17,Detalhamento!BA$15)),IF(INDEX(Import.PLE,Detalhamento!$E17,Detalhamento!BA$15)&lt;=mediçao,OFFSET(Import.PLQ,$A17-1,BA$15-1,1,1),0),0),PLE!$AA$28*OFFSET(Import.PLQ,$A17-1,BA$15-1,1,1)),IF($E17&lt;&gt;1,IF(ISNUMBER(INDEX(Import.PLE,Detalhamento!$E17,Detalhamento!BA$15)),IF(INDEX(Import.PLE,Detalhamento!$E17,Detalhamento!BA$15)&lt;=mediçao,0,OFFSET(Import.PLQ,$A17-1,BA$15-1,1,1)),OFFSET(Import.PLQ,$A17-1,BA$15-1,1,1)),(1-PLE!$AA$28)*OFFSET(Import.PLQ,$A17-1,BA$15-1,1,1))))</f>
        <v>0</v>
      </c>
      <c r="BB17" s="144">
        <f ca="1">IF(BB$13="",0,CHOOSE(Detalhamento.OpçãoServiços,OFFSET(Import.PLQ,$A17-1,BB$15-1,1,1),IF($E17&lt;&gt;1,IF(ISNUMBER(INDEX(Import.PLE,Detalhamento!$E17,Detalhamento!BB$15)),IF(INDEX(Import.PLE,Detalhamento!$E17,Detalhamento!BB$15)&lt;=mediçao,OFFSET(Import.PLQ,$A17-1,BB$15-1,1,1),0),0),PLE!$AA$28*OFFSET(Import.PLQ,$A17-1,BB$15-1,1,1)),IF($E17&lt;&gt;1,IF(ISNUMBER(INDEX(Import.PLE,Detalhamento!$E17,Detalhamento!BB$15)),IF(INDEX(Import.PLE,Detalhamento!$E17,Detalhamento!BB$15)&lt;=mediçao,0,OFFSET(Import.PLQ,$A17-1,BB$15-1,1,1)),OFFSET(Import.PLQ,$A17-1,BB$15-1,1,1)),(1-PLE!$AA$28)*OFFSET(Import.PLQ,$A17-1,BB$15-1,1,1))))</f>
        <v>0</v>
      </c>
      <c r="BC17" s="144">
        <f ca="1">IF(BC$13="",0,CHOOSE(Detalhamento.OpçãoServiços,OFFSET(Import.PLQ,$A17-1,BC$15-1,1,1),IF($E17&lt;&gt;1,IF(ISNUMBER(INDEX(Import.PLE,Detalhamento!$E17,Detalhamento!BC$15)),IF(INDEX(Import.PLE,Detalhamento!$E17,Detalhamento!BC$15)&lt;=mediçao,OFFSET(Import.PLQ,$A17-1,BC$15-1,1,1),0),0),PLE!$AA$28*OFFSET(Import.PLQ,$A17-1,BC$15-1,1,1)),IF($E17&lt;&gt;1,IF(ISNUMBER(INDEX(Import.PLE,Detalhamento!$E17,Detalhamento!BC$15)),IF(INDEX(Import.PLE,Detalhamento!$E17,Detalhamento!BC$15)&lt;=mediçao,0,OFFSET(Import.PLQ,$A17-1,BC$15-1,1,1)),OFFSET(Import.PLQ,$A17-1,BC$15-1,1,1)),(1-PLE!$AA$28)*OFFSET(Import.PLQ,$A17-1,BC$15-1,1,1))))</f>
        <v>0</v>
      </c>
      <c r="BD17" s="144">
        <f ca="1">IF(BD$13="",0,CHOOSE(Detalhamento.OpçãoServiços,OFFSET(Import.PLQ,$A17-1,BD$15-1,1,1),IF($E17&lt;&gt;1,IF(ISNUMBER(INDEX(Import.PLE,Detalhamento!$E17,Detalhamento!BD$15)),IF(INDEX(Import.PLE,Detalhamento!$E17,Detalhamento!BD$15)&lt;=mediçao,OFFSET(Import.PLQ,$A17-1,BD$15-1,1,1),0),0),PLE!$AA$28*OFFSET(Import.PLQ,$A17-1,BD$15-1,1,1)),IF($E17&lt;&gt;1,IF(ISNUMBER(INDEX(Import.PLE,Detalhamento!$E17,Detalhamento!BD$15)),IF(INDEX(Import.PLE,Detalhamento!$E17,Detalhamento!BD$15)&lt;=mediçao,0,OFFSET(Import.PLQ,$A17-1,BD$15-1,1,1)),OFFSET(Import.PLQ,$A17-1,BD$15-1,1,1)),(1-PLE!$AA$28)*OFFSET(Import.PLQ,$A17-1,BD$15-1,1,1))))</f>
        <v>0</v>
      </c>
      <c r="BE17" s="144">
        <f ca="1">IF(BE$13="",0,CHOOSE(Detalhamento.OpçãoServiços,OFFSET(Import.PLQ,$A17-1,BE$15-1,1,1),IF($E17&lt;&gt;1,IF(ISNUMBER(INDEX(Import.PLE,Detalhamento!$E17,Detalhamento!BE$15)),IF(INDEX(Import.PLE,Detalhamento!$E17,Detalhamento!BE$15)&lt;=mediçao,OFFSET(Import.PLQ,$A17-1,BE$15-1,1,1),0),0),PLE!$AA$28*OFFSET(Import.PLQ,$A17-1,BE$15-1,1,1)),IF($E17&lt;&gt;1,IF(ISNUMBER(INDEX(Import.PLE,Detalhamento!$E17,Detalhamento!BE$15)),IF(INDEX(Import.PLE,Detalhamento!$E17,Detalhamento!BE$15)&lt;=mediçao,0,OFFSET(Import.PLQ,$A17-1,BE$15-1,1,1)),OFFSET(Import.PLQ,$A17-1,BE$15-1,1,1)),(1-PLE!$AA$28)*OFFSET(Import.PLQ,$A17-1,BE$15-1,1,1))))</f>
        <v>0</v>
      </c>
      <c r="BF17" s="144">
        <f ca="1">IF(BF$13="",0,CHOOSE(Detalhamento.OpçãoServiços,OFFSET(Import.PLQ,$A17-1,BF$15-1,1,1),IF($E17&lt;&gt;1,IF(ISNUMBER(INDEX(Import.PLE,Detalhamento!$E17,Detalhamento!BF$15)),IF(INDEX(Import.PLE,Detalhamento!$E17,Detalhamento!BF$15)&lt;=mediçao,OFFSET(Import.PLQ,$A17-1,BF$15-1,1,1),0),0),PLE!$AA$28*OFFSET(Import.PLQ,$A17-1,BF$15-1,1,1)),IF($E17&lt;&gt;1,IF(ISNUMBER(INDEX(Import.PLE,Detalhamento!$E17,Detalhamento!BF$15)),IF(INDEX(Import.PLE,Detalhamento!$E17,Detalhamento!BF$15)&lt;=mediçao,0,OFFSET(Import.PLQ,$A17-1,BF$15-1,1,1)),OFFSET(Import.PLQ,$A17-1,BF$15-1,1,1)),(1-PLE!$AA$28)*OFFSET(Import.PLQ,$A17-1,BF$15-1,1,1))))</f>
        <v>0</v>
      </c>
      <c r="BG17" s="144">
        <f ca="1">IF(BG$13="",0,CHOOSE(Detalhamento.OpçãoServiços,OFFSET(Import.PLQ,$A17-1,BG$15-1,1,1),IF($E17&lt;&gt;1,IF(ISNUMBER(INDEX(Import.PLE,Detalhamento!$E17,Detalhamento!BG$15)),IF(INDEX(Import.PLE,Detalhamento!$E17,Detalhamento!BG$15)&lt;=mediçao,OFFSET(Import.PLQ,$A17-1,BG$15-1,1,1),0),0),PLE!$AA$28*OFFSET(Import.PLQ,$A17-1,BG$15-1,1,1)),IF($E17&lt;&gt;1,IF(ISNUMBER(INDEX(Import.PLE,Detalhamento!$E17,Detalhamento!BG$15)),IF(INDEX(Import.PLE,Detalhamento!$E17,Detalhamento!BG$15)&lt;=mediçao,0,OFFSET(Import.PLQ,$A17-1,BG$15-1,1,1)),OFFSET(Import.PLQ,$A17-1,BG$15-1,1,1)),(1-PLE!$AA$28)*OFFSET(Import.PLQ,$A17-1,BG$15-1,1,1))))</f>
        <v>0</v>
      </c>
      <c r="BH17" s="144">
        <f ca="1">IF(BH$13="",0,CHOOSE(Detalhamento.OpçãoServiços,OFFSET(Import.PLQ,$A17-1,BH$15-1,1,1),IF($E17&lt;&gt;1,IF(ISNUMBER(INDEX(Import.PLE,Detalhamento!$E17,Detalhamento!BH$15)),IF(INDEX(Import.PLE,Detalhamento!$E17,Detalhamento!BH$15)&lt;=mediçao,OFFSET(Import.PLQ,$A17-1,BH$15-1,1,1),0),0),PLE!$AA$28*OFFSET(Import.PLQ,$A17-1,BH$15-1,1,1)),IF($E17&lt;&gt;1,IF(ISNUMBER(INDEX(Import.PLE,Detalhamento!$E17,Detalhamento!BH$15)),IF(INDEX(Import.PLE,Detalhamento!$E17,Detalhamento!BH$15)&lt;=mediçao,0,OFFSET(Import.PLQ,$A17-1,BH$15-1,1,1)),OFFSET(Import.PLQ,$A17-1,BH$15-1,1,1)),(1-PLE!$AA$28)*OFFSET(Import.PLQ,$A17-1,BH$15-1,1,1))))</f>
        <v>0</v>
      </c>
      <c r="BI17" s="144">
        <f ca="1">IF(BI$13="",0,CHOOSE(Detalhamento.OpçãoServiços,OFFSET(Import.PLQ,$A17-1,BI$15-1,1,1),IF($E17&lt;&gt;1,IF(ISNUMBER(INDEX(Import.PLE,Detalhamento!$E17,Detalhamento!BI$15)),IF(INDEX(Import.PLE,Detalhamento!$E17,Detalhamento!BI$15)&lt;=mediçao,OFFSET(Import.PLQ,$A17-1,BI$15-1,1,1),0),0),PLE!$AA$28*OFFSET(Import.PLQ,$A17-1,BI$15-1,1,1)),IF($E17&lt;&gt;1,IF(ISNUMBER(INDEX(Import.PLE,Detalhamento!$E17,Detalhamento!BI$15)),IF(INDEX(Import.PLE,Detalhamento!$E17,Detalhamento!BI$15)&lt;=mediçao,0,OFFSET(Import.PLQ,$A17-1,BI$15-1,1,1)),OFFSET(Import.PLQ,$A17-1,BI$15-1,1,1)),(1-PLE!$AA$28)*OFFSET(Import.PLQ,$A17-1,BI$15-1,1,1))))</f>
        <v>0</v>
      </c>
    </row>
    <row r="18" spans="1:61" ht="10.5" hidden="1" x14ac:dyDescent="0.25">
      <c r="A18" s="155">
        <v>2</v>
      </c>
      <c r="B18" s="21" t="str">
        <f t="shared" ca="1" si="2"/>
        <v>Nível</v>
      </c>
      <c r="E18" s="153" t="str">
        <f t="shared" ca="1" si="3"/>
        <v/>
      </c>
      <c r="F18" s="154">
        <f t="shared" ca="1" si="4"/>
        <v>0</v>
      </c>
      <c r="G18" s="154" t="str">
        <f t="shared" ca="1" si="5"/>
        <v>1.0</v>
      </c>
      <c r="H18" s="182" t="str">
        <f t="shared" ca="1" si="5"/>
        <v>QUADRA</v>
      </c>
      <c r="I18" s="37" t="str">
        <f t="shared" ca="1" si="6"/>
        <v/>
      </c>
      <c r="J18" s="144" t="str">
        <f t="shared" ca="1" si="7"/>
        <v/>
      </c>
      <c r="K18" s="67"/>
      <c r="L18" s="144">
        <f ca="1">IF(L$13="",0,CHOOSE(Detalhamento.OpçãoServiços,OFFSET(Import.PLQ,$A18-1,L$15-1,1,1),IF($E18&lt;&gt;1,IF(ISNUMBER(INDEX(Import.PLE,Detalhamento!$E18,Detalhamento!L$15)),IF(INDEX(Import.PLE,Detalhamento!$E18,Detalhamento!L$15)&lt;=mediçao,OFFSET(Import.PLQ,$A18-1,L$15-1,1,1),0),0),PLE!$AA$28*OFFSET(Import.PLQ,$A18-1,L$15-1,1,1)),IF($E18&lt;&gt;1,IF(ISNUMBER(INDEX(Import.PLE,Detalhamento!$E18,Detalhamento!L$15)),IF(INDEX(Import.PLE,Detalhamento!$E18,Detalhamento!L$15)&lt;=mediçao,0,OFFSET(Import.PLQ,$A18-1,L$15-1,1,1)),OFFSET(Import.PLQ,$A18-1,L$15-1,1,1)),(1-PLE!$AA$28)*OFFSET(Import.PLQ,$A18-1,L$15-1,1,1))))</f>
        <v>0</v>
      </c>
      <c r="M18" s="144">
        <f ca="1">IF(M$13="",0,CHOOSE(Detalhamento.OpçãoServiços,OFFSET(Import.PLQ,$A18-1,M$15-1,1,1),IF($E18&lt;&gt;1,IF(ISNUMBER(INDEX(Import.PLE,Detalhamento!$E18,Detalhamento!M$15)),IF(INDEX(Import.PLE,Detalhamento!$E18,Detalhamento!M$15)&lt;=mediçao,OFFSET(Import.PLQ,$A18-1,M$15-1,1,1),0),0),PLE!$AA$28*OFFSET(Import.PLQ,$A18-1,M$15-1,1,1)),IF($E18&lt;&gt;1,IF(ISNUMBER(INDEX(Import.PLE,Detalhamento!$E18,Detalhamento!M$15)),IF(INDEX(Import.PLE,Detalhamento!$E18,Detalhamento!M$15)&lt;=mediçao,0,OFFSET(Import.PLQ,$A18-1,M$15-1,1,1)),OFFSET(Import.PLQ,$A18-1,M$15-1,1,1)),(1-PLE!$AA$28)*OFFSET(Import.PLQ,$A18-1,M$15-1,1,1))))</f>
        <v>0</v>
      </c>
      <c r="N18" s="144">
        <f ca="1">IF(N$13="",0,CHOOSE(Detalhamento.OpçãoServiços,OFFSET(Import.PLQ,$A18-1,N$15-1,1,1),IF($E18&lt;&gt;1,IF(ISNUMBER(INDEX(Import.PLE,Detalhamento!$E18,Detalhamento!N$15)),IF(INDEX(Import.PLE,Detalhamento!$E18,Detalhamento!N$15)&lt;=mediçao,OFFSET(Import.PLQ,$A18-1,N$15-1,1,1),0),0),PLE!$AA$28*OFFSET(Import.PLQ,$A18-1,N$15-1,1,1)),IF($E18&lt;&gt;1,IF(ISNUMBER(INDEX(Import.PLE,Detalhamento!$E18,Detalhamento!N$15)),IF(INDEX(Import.PLE,Detalhamento!$E18,Detalhamento!N$15)&lt;=mediçao,0,OFFSET(Import.PLQ,$A18-1,N$15-1,1,1)),OFFSET(Import.PLQ,$A18-1,N$15-1,1,1)),(1-PLE!$AA$28)*OFFSET(Import.PLQ,$A18-1,N$15-1,1,1))))</f>
        <v>0</v>
      </c>
      <c r="O18" s="144">
        <f ca="1">IF(O$13="",0,CHOOSE(Detalhamento.OpçãoServiços,OFFSET(Import.PLQ,$A18-1,O$15-1,1,1),IF($E18&lt;&gt;1,IF(ISNUMBER(INDEX(Import.PLE,Detalhamento!$E18,Detalhamento!O$15)),IF(INDEX(Import.PLE,Detalhamento!$E18,Detalhamento!O$15)&lt;=mediçao,OFFSET(Import.PLQ,$A18-1,O$15-1,1,1),0),0),PLE!$AA$28*OFFSET(Import.PLQ,$A18-1,O$15-1,1,1)),IF($E18&lt;&gt;1,IF(ISNUMBER(INDEX(Import.PLE,Detalhamento!$E18,Detalhamento!O$15)),IF(INDEX(Import.PLE,Detalhamento!$E18,Detalhamento!O$15)&lt;=mediçao,0,OFFSET(Import.PLQ,$A18-1,O$15-1,1,1)),OFFSET(Import.PLQ,$A18-1,O$15-1,1,1)),(1-PLE!$AA$28)*OFFSET(Import.PLQ,$A18-1,O$15-1,1,1))))</f>
        <v>0</v>
      </c>
      <c r="P18" s="144">
        <f ca="1">IF(P$13="",0,CHOOSE(Detalhamento.OpçãoServiços,OFFSET(Import.PLQ,$A18-1,P$15-1,1,1),IF($E18&lt;&gt;1,IF(ISNUMBER(INDEX(Import.PLE,Detalhamento!$E18,Detalhamento!P$15)),IF(INDEX(Import.PLE,Detalhamento!$E18,Detalhamento!P$15)&lt;=mediçao,OFFSET(Import.PLQ,$A18-1,P$15-1,1,1),0),0),PLE!$AA$28*OFFSET(Import.PLQ,$A18-1,P$15-1,1,1)),IF($E18&lt;&gt;1,IF(ISNUMBER(INDEX(Import.PLE,Detalhamento!$E18,Detalhamento!P$15)),IF(INDEX(Import.PLE,Detalhamento!$E18,Detalhamento!P$15)&lt;=mediçao,0,OFFSET(Import.PLQ,$A18-1,P$15-1,1,1)),OFFSET(Import.PLQ,$A18-1,P$15-1,1,1)),(1-PLE!$AA$28)*OFFSET(Import.PLQ,$A18-1,P$15-1,1,1))))</f>
        <v>0</v>
      </c>
      <c r="Q18" s="144">
        <f ca="1">IF(Q$13="",0,CHOOSE(Detalhamento.OpçãoServiços,OFFSET(Import.PLQ,$A18-1,Q$15-1,1,1),IF($E18&lt;&gt;1,IF(ISNUMBER(INDEX(Import.PLE,Detalhamento!$E18,Detalhamento!Q$15)),IF(INDEX(Import.PLE,Detalhamento!$E18,Detalhamento!Q$15)&lt;=mediçao,OFFSET(Import.PLQ,$A18-1,Q$15-1,1,1),0),0),PLE!$AA$28*OFFSET(Import.PLQ,$A18-1,Q$15-1,1,1)),IF($E18&lt;&gt;1,IF(ISNUMBER(INDEX(Import.PLE,Detalhamento!$E18,Detalhamento!Q$15)),IF(INDEX(Import.PLE,Detalhamento!$E18,Detalhamento!Q$15)&lt;=mediçao,0,OFFSET(Import.PLQ,$A18-1,Q$15-1,1,1)),OFFSET(Import.PLQ,$A18-1,Q$15-1,1,1)),(1-PLE!$AA$28)*OFFSET(Import.PLQ,$A18-1,Q$15-1,1,1))))</f>
        <v>0</v>
      </c>
      <c r="R18" s="144">
        <f ca="1">IF(R$13="",0,CHOOSE(Detalhamento.OpçãoServiços,OFFSET(Import.PLQ,$A18-1,R$15-1,1,1),IF($E18&lt;&gt;1,IF(ISNUMBER(INDEX(Import.PLE,Detalhamento!$E18,Detalhamento!R$15)),IF(INDEX(Import.PLE,Detalhamento!$E18,Detalhamento!R$15)&lt;=mediçao,OFFSET(Import.PLQ,$A18-1,R$15-1,1,1),0),0),PLE!$AA$28*OFFSET(Import.PLQ,$A18-1,R$15-1,1,1)),IF($E18&lt;&gt;1,IF(ISNUMBER(INDEX(Import.PLE,Detalhamento!$E18,Detalhamento!R$15)),IF(INDEX(Import.PLE,Detalhamento!$E18,Detalhamento!R$15)&lt;=mediçao,0,OFFSET(Import.PLQ,$A18-1,R$15-1,1,1)),OFFSET(Import.PLQ,$A18-1,R$15-1,1,1)),(1-PLE!$AA$28)*OFFSET(Import.PLQ,$A18-1,R$15-1,1,1))))</f>
        <v>0</v>
      </c>
      <c r="S18" s="144">
        <f ca="1">IF(S$13="",0,CHOOSE(Detalhamento.OpçãoServiços,OFFSET(Import.PLQ,$A18-1,S$15-1,1,1),IF($E18&lt;&gt;1,IF(ISNUMBER(INDEX(Import.PLE,Detalhamento!$E18,Detalhamento!S$15)),IF(INDEX(Import.PLE,Detalhamento!$E18,Detalhamento!S$15)&lt;=mediçao,OFFSET(Import.PLQ,$A18-1,S$15-1,1,1),0),0),PLE!$AA$28*OFFSET(Import.PLQ,$A18-1,S$15-1,1,1)),IF($E18&lt;&gt;1,IF(ISNUMBER(INDEX(Import.PLE,Detalhamento!$E18,Detalhamento!S$15)),IF(INDEX(Import.PLE,Detalhamento!$E18,Detalhamento!S$15)&lt;=mediçao,0,OFFSET(Import.PLQ,$A18-1,S$15-1,1,1)),OFFSET(Import.PLQ,$A18-1,S$15-1,1,1)),(1-PLE!$AA$28)*OFFSET(Import.PLQ,$A18-1,S$15-1,1,1))))</f>
        <v>0</v>
      </c>
      <c r="T18" s="144">
        <f ca="1">IF(T$13="",0,CHOOSE(Detalhamento.OpçãoServiços,OFFSET(Import.PLQ,$A18-1,T$15-1,1,1),IF($E18&lt;&gt;1,IF(ISNUMBER(INDEX(Import.PLE,Detalhamento!$E18,Detalhamento!T$15)),IF(INDEX(Import.PLE,Detalhamento!$E18,Detalhamento!T$15)&lt;=mediçao,OFFSET(Import.PLQ,$A18-1,T$15-1,1,1),0),0),PLE!$AA$28*OFFSET(Import.PLQ,$A18-1,T$15-1,1,1)),IF($E18&lt;&gt;1,IF(ISNUMBER(INDEX(Import.PLE,Detalhamento!$E18,Detalhamento!T$15)),IF(INDEX(Import.PLE,Detalhamento!$E18,Detalhamento!T$15)&lt;=mediçao,0,OFFSET(Import.PLQ,$A18-1,T$15-1,1,1)),OFFSET(Import.PLQ,$A18-1,T$15-1,1,1)),(1-PLE!$AA$28)*OFFSET(Import.PLQ,$A18-1,T$15-1,1,1))))</f>
        <v>0</v>
      </c>
      <c r="U18" s="144">
        <f ca="1">IF(U$13="",0,CHOOSE(Detalhamento.OpçãoServiços,OFFSET(Import.PLQ,$A18-1,U$15-1,1,1),IF($E18&lt;&gt;1,IF(ISNUMBER(INDEX(Import.PLE,Detalhamento!$E18,Detalhamento!U$15)),IF(INDEX(Import.PLE,Detalhamento!$E18,Detalhamento!U$15)&lt;=mediçao,OFFSET(Import.PLQ,$A18-1,U$15-1,1,1),0),0),PLE!$AA$28*OFFSET(Import.PLQ,$A18-1,U$15-1,1,1)),IF($E18&lt;&gt;1,IF(ISNUMBER(INDEX(Import.PLE,Detalhamento!$E18,Detalhamento!U$15)),IF(INDEX(Import.PLE,Detalhamento!$E18,Detalhamento!U$15)&lt;=mediçao,0,OFFSET(Import.PLQ,$A18-1,U$15-1,1,1)),OFFSET(Import.PLQ,$A18-1,U$15-1,1,1)),(1-PLE!$AA$28)*OFFSET(Import.PLQ,$A18-1,U$15-1,1,1))))</f>
        <v>0</v>
      </c>
      <c r="V18" s="144">
        <f ca="1">IF(V$13="",0,CHOOSE(Detalhamento.OpçãoServiços,OFFSET(Import.PLQ,$A18-1,V$15-1,1,1),IF($E18&lt;&gt;1,IF(ISNUMBER(INDEX(Import.PLE,Detalhamento!$E18,Detalhamento!V$15)),IF(INDEX(Import.PLE,Detalhamento!$E18,Detalhamento!V$15)&lt;=mediçao,OFFSET(Import.PLQ,$A18-1,V$15-1,1,1),0),0),PLE!$AA$28*OFFSET(Import.PLQ,$A18-1,V$15-1,1,1)),IF($E18&lt;&gt;1,IF(ISNUMBER(INDEX(Import.PLE,Detalhamento!$E18,Detalhamento!V$15)),IF(INDEX(Import.PLE,Detalhamento!$E18,Detalhamento!V$15)&lt;=mediçao,0,OFFSET(Import.PLQ,$A18-1,V$15-1,1,1)),OFFSET(Import.PLQ,$A18-1,V$15-1,1,1)),(1-PLE!$AA$28)*OFFSET(Import.PLQ,$A18-1,V$15-1,1,1))))</f>
        <v>0</v>
      </c>
      <c r="W18" s="144">
        <f ca="1">IF(W$13="",0,CHOOSE(Detalhamento.OpçãoServiços,OFFSET(Import.PLQ,$A18-1,W$15-1,1,1),IF($E18&lt;&gt;1,IF(ISNUMBER(INDEX(Import.PLE,Detalhamento!$E18,Detalhamento!W$15)),IF(INDEX(Import.PLE,Detalhamento!$E18,Detalhamento!W$15)&lt;=mediçao,OFFSET(Import.PLQ,$A18-1,W$15-1,1,1),0),0),PLE!$AA$28*OFFSET(Import.PLQ,$A18-1,W$15-1,1,1)),IF($E18&lt;&gt;1,IF(ISNUMBER(INDEX(Import.PLE,Detalhamento!$E18,Detalhamento!W$15)),IF(INDEX(Import.PLE,Detalhamento!$E18,Detalhamento!W$15)&lt;=mediçao,0,OFFSET(Import.PLQ,$A18-1,W$15-1,1,1)),OFFSET(Import.PLQ,$A18-1,W$15-1,1,1)),(1-PLE!$AA$28)*OFFSET(Import.PLQ,$A18-1,W$15-1,1,1))))</f>
        <v>0</v>
      </c>
      <c r="X18" s="144">
        <f ca="1">IF(X$13="",0,CHOOSE(Detalhamento.OpçãoServiços,OFFSET(Import.PLQ,$A18-1,X$15-1,1,1),IF($E18&lt;&gt;1,IF(ISNUMBER(INDEX(Import.PLE,Detalhamento!$E18,Detalhamento!X$15)),IF(INDEX(Import.PLE,Detalhamento!$E18,Detalhamento!X$15)&lt;=mediçao,OFFSET(Import.PLQ,$A18-1,X$15-1,1,1),0),0),PLE!$AA$28*OFFSET(Import.PLQ,$A18-1,X$15-1,1,1)),IF($E18&lt;&gt;1,IF(ISNUMBER(INDEX(Import.PLE,Detalhamento!$E18,Detalhamento!X$15)),IF(INDEX(Import.PLE,Detalhamento!$E18,Detalhamento!X$15)&lt;=mediçao,0,OFFSET(Import.PLQ,$A18-1,X$15-1,1,1)),OFFSET(Import.PLQ,$A18-1,X$15-1,1,1)),(1-PLE!$AA$28)*OFFSET(Import.PLQ,$A18-1,X$15-1,1,1))))</f>
        <v>0</v>
      </c>
      <c r="Y18" s="144">
        <f ca="1">IF(Y$13="",0,CHOOSE(Detalhamento.OpçãoServiços,OFFSET(Import.PLQ,$A18-1,Y$15-1,1,1),IF($E18&lt;&gt;1,IF(ISNUMBER(INDEX(Import.PLE,Detalhamento!$E18,Detalhamento!Y$15)),IF(INDEX(Import.PLE,Detalhamento!$E18,Detalhamento!Y$15)&lt;=mediçao,OFFSET(Import.PLQ,$A18-1,Y$15-1,1,1),0),0),PLE!$AA$28*OFFSET(Import.PLQ,$A18-1,Y$15-1,1,1)),IF($E18&lt;&gt;1,IF(ISNUMBER(INDEX(Import.PLE,Detalhamento!$E18,Detalhamento!Y$15)),IF(INDEX(Import.PLE,Detalhamento!$E18,Detalhamento!Y$15)&lt;=mediçao,0,OFFSET(Import.PLQ,$A18-1,Y$15-1,1,1)),OFFSET(Import.PLQ,$A18-1,Y$15-1,1,1)),(1-PLE!$AA$28)*OFFSET(Import.PLQ,$A18-1,Y$15-1,1,1))))</f>
        <v>0</v>
      </c>
      <c r="Z18" s="144">
        <f ca="1">IF(Z$13="",0,CHOOSE(Detalhamento.OpçãoServiços,OFFSET(Import.PLQ,$A18-1,Z$15-1,1,1),IF($E18&lt;&gt;1,IF(ISNUMBER(INDEX(Import.PLE,Detalhamento!$E18,Detalhamento!Z$15)),IF(INDEX(Import.PLE,Detalhamento!$E18,Detalhamento!Z$15)&lt;=mediçao,OFFSET(Import.PLQ,$A18-1,Z$15-1,1,1),0),0),PLE!$AA$28*OFFSET(Import.PLQ,$A18-1,Z$15-1,1,1)),IF($E18&lt;&gt;1,IF(ISNUMBER(INDEX(Import.PLE,Detalhamento!$E18,Detalhamento!Z$15)),IF(INDEX(Import.PLE,Detalhamento!$E18,Detalhamento!Z$15)&lt;=mediçao,0,OFFSET(Import.PLQ,$A18-1,Z$15-1,1,1)),OFFSET(Import.PLQ,$A18-1,Z$15-1,1,1)),(1-PLE!$AA$28)*OFFSET(Import.PLQ,$A18-1,Z$15-1,1,1))))</f>
        <v>0</v>
      </c>
      <c r="AA18" s="144">
        <f ca="1">IF(AA$13="",0,CHOOSE(Detalhamento.OpçãoServiços,OFFSET(Import.PLQ,$A18-1,AA$15-1,1,1),IF($E18&lt;&gt;1,IF(ISNUMBER(INDEX(Import.PLE,Detalhamento!$E18,Detalhamento!AA$15)),IF(INDEX(Import.PLE,Detalhamento!$E18,Detalhamento!AA$15)&lt;=mediçao,OFFSET(Import.PLQ,$A18-1,AA$15-1,1,1),0),0),PLE!$AA$28*OFFSET(Import.PLQ,$A18-1,AA$15-1,1,1)),IF($E18&lt;&gt;1,IF(ISNUMBER(INDEX(Import.PLE,Detalhamento!$E18,Detalhamento!AA$15)),IF(INDEX(Import.PLE,Detalhamento!$E18,Detalhamento!AA$15)&lt;=mediçao,0,OFFSET(Import.PLQ,$A18-1,AA$15-1,1,1)),OFFSET(Import.PLQ,$A18-1,AA$15-1,1,1)),(1-PLE!$AA$28)*OFFSET(Import.PLQ,$A18-1,AA$15-1,1,1))))</f>
        <v>0</v>
      </c>
      <c r="AB18" s="144">
        <f ca="1">IF(AB$13="",0,CHOOSE(Detalhamento.OpçãoServiços,OFFSET(Import.PLQ,$A18-1,AB$15-1,1,1),IF($E18&lt;&gt;1,IF(ISNUMBER(INDEX(Import.PLE,Detalhamento!$E18,Detalhamento!AB$15)),IF(INDEX(Import.PLE,Detalhamento!$E18,Detalhamento!AB$15)&lt;=mediçao,OFFSET(Import.PLQ,$A18-1,AB$15-1,1,1),0),0),PLE!$AA$28*OFFSET(Import.PLQ,$A18-1,AB$15-1,1,1)),IF($E18&lt;&gt;1,IF(ISNUMBER(INDEX(Import.PLE,Detalhamento!$E18,Detalhamento!AB$15)),IF(INDEX(Import.PLE,Detalhamento!$E18,Detalhamento!AB$15)&lt;=mediçao,0,OFFSET(Import.PLQ,$A18-1,AB$15-1,1,1)),OFFSET(Import.PLQ,$A18-1,AB$15-1,1,1)),(1-PLE!$AA$28)*OFFSET(Import.PLQ,$A18-1,AB$15-1,1,1))))</f>
        <v>0</v>
      </c>
      <c r="AC18" s="144">
        <f ca="1">IF(AC$13="",0,CHOOSE(Detalhamento.OpçãoServiços,OFFSET(Import.PLQ,$A18-1,AC$15-1,1,1),IF($E18&lt;&gt;1,IF(ISNUMBER(INDEX(Import.PLE,Detalhamento!$E18,Detalhamento!AC$15)),IF(INDEX(Import.PLE,Detalhamento!$E18,Detalhamento!AC$15)&lt;=mediçao,OFFSET(Import.PLQ,$A18-1,AC$15-1,1,1),0),0),PLE!$AA$28*OFFSET(Import.PLQ,$A18-1,AC$15-1,1,1)),IF($E18&lt;&gt;1,IF(ISNUMBER(INDEX(Import.PLE,Detalhamento!$E18,Detalhamento!AC$15)),IF(INDEX(Import.PLE,Detalhamento!$E18,Detalhamento!AC$15)&lt;=mediçao,0,OFFSET(Import.PLQ,$A18-1,AC$15-1,1,1)),OFFSET(Import.PLQ,$A18-1,AC$15-1,1,1)),(1-PLE!$AA$28)*OFFSET(Import.PLQ,$A18-1,AC$15-1,1,1))))</f>
        <v>0</v>
      </c>
      <c r="AD18" s="144">
        <f ca="1">IF(AD$13="",0,CHOOSE(Detalhamento.OpçãoServiços,OFFSET(Import.PLQ,$A18-1,AD$15-1,1,1),IF($E18&lt;&gt;1,IF(ISNUMBER(INDEX(Import.PLE,Detalhamento!$E18,Detalhamento!AD$15)),IF(INDEX(Import.PLE,Detalhamento!$E18,Detalhamento!AD$15)&lt;=mediçao,OFFSET(Import.PLQ,$A18-1,AD$15-1,1,1),0),0),PLE!$AA$28*OFFSET(Import.PLQ,$A18-1,AD$15-1,1,1)),IF($E18&lt;&gt;1,IF(ISNUMBER(INDEX(Import.PLE,Detalhamento!$E18,Detalhamento!AD$15)),IF(INDEX(Import.PLE,Detalhamento!$E18,Detalhamento!AD$15)&lt;=mediçao,0,OFFSET(Import.PLQ,$A18-1,AD$15-1,1,1)),OFFSET(Import.PLQ,$A18-1,AD$15-1,1,1)),(1-PLE!$AA$28)*OFFSET(Import.PLQ,$A18-1,AD$15-1,1,1))))</f>
        <v>0</v>
      </c>
      <c r="AE18" s="144">
        <f ca="1">IF(AE$13="",0,CHOOSE(Detalhamento.OpçãoServiços,OFFSET(Import.PLQ,$A18-1,AE$15-1,1,1),IF($E18&lt;&gt;1,IF(ISNUMBER(INDEX(Import.PLE,Detalhamento!$E18,Detalhamento!AE$15)),IF(INDEX(Import.PLE,Detalhamento!$E18,Detalhamento!AE$15)&lt;=mediçao,OFFSET(Import.PLQ,$A18-1,AE$15-1,1,1),0),0),PLE!$AA$28*OFFSET(Import.PLQ,$A18-1,AE$15-1,1,1)),IF($E18&lt;&gt;1,IF(ISNUMBER(INDEX(Import.PLE,Detalhamento!$E18,Detalhamento!AE$15)),IF(INDEX(Import.PLE,Detalhamento!$E18,Detalhamento!AE$15)&lt;=mediçao,0,OFFSET(Import.PLQ,$A18-1,AE$15-1,1,1)),OFFSET(Import.PLQ,$A18-1,AE$15-1,1,1)),(1-PLE!$AA$28)*OFFSET(Import.PLQ,$A18-1,AE$15-1,1,1))))</f>
        <v>0</v>
      </c>
      <c r="AF18" s="144">
        <f ca="1">IF(AF$13="",0,CHOOSE(Detalhamento.OpçãoServiços,OFFSET(Import.PLQ,$A18-1,AF$15-1,1,1),IF($E18&lt;&gt;1,IF(ISNUMBER(INDEX(Import.PLE,Detalhamento!$E18,Detalhamento!AF$15)),IF(INDEX(Import.PLE,Detalhamento!$E18,Detalhamento!AF$15)&lt;=mediçao,OFFSET(Import.PLQ,$A18-1,AF$15-1,1,1),0),0),PLE!$AA$28*OFFSET(Import.PLQ,$A18-1,AF$15-1,1,1)),IF($E18&lt;&gt;1,IF(ISNUMBER(INDEX(Import.PLE,Detalhamento!$E18,Detalhamento!AF$15)),IF(INDEX(Import.PLE,Detalhamento!$E18,Detalhamento!AF$15)&lt;=mediçao,0,OFFSET(Import.PLQ,$A18-1,AF$15-1,1,1)),OFFSET(Import.PLQ,$A18-1,AF$15-1,1,1)),(1-PLE!$AA$28)*OFFSET(Import.PLQ,$A18-1,AF$15-1,1,1))))</f>
        <v>0</v>
      </c>
      <c r="AG18" s="144">
        <f ca="1">IF(AG$13="",0,CHOOSE(Detalhamento.OpçãoServiços,OFFSET(Import.PLQ,$A18-1,AG$15-1,1,1),IF($E18&lt;&gt;1,IF(ISNUMBER(INDEX(Import.PLE,Detalhamento!$E18,Detalhamento!AG$15)),IF(INDEX(Import.PLE,Detalhamento!$E18,Detalhamento!AG$15)&lt;=mediçao,OFFSET(Import.PLQ,$A18-1,AG$15-1,1,1),0),0),PLE!$AA$28*OFFSET(Import.PLQ,$A18-1,AG$15-1,1,1)),IF($E18&lt;&gt;1,IF(ISNUMBER(INDEX(Import.PLE,Detalhamento!$E18,Detalhamento!AG$15)),IF(INDEX(Import.PLE,Detalhamento!$E18,Detalhamento!AG$15)&lt;=mediçao,0,OFFSET(Import.PLQ,$A18-1,AG$15-1,1,1)),OFFSET(Import.PLQ,$A18-1,AG$15-1,1,1)),(1-PLE!$AA$28)*OFFSET(Import.PLQ,$A18-1,AG$15-1,1,1))))</f>
        <v>0</v>
      </c>
      <c r="AH18" s="144">
        <f ca="1">IF(AH$13="",0,CHOOSE(Detalhamento.OpçãoServiços,OFFSET(Import.PLQ,$A18-1,AH$15-1,1,1),IF($E18&lt;&gt;1,IF(ISNUMBER(INDEX(Import.PLE,Detalhamento!$E18,Detalhamento!AH$15)),IF(INDEX(Import.PLE,Detalhamento!$E18,Detalhamento!AH$15)&lt;=mediçao,OFFSET(Import.PLQ,$A18-1,AH$15-1,1,1),0),0),PLE!$AA$28*OFFSET(Import.PLQ,$A18-1,AH$15-1,1,1)),IF($E18&lt;&gt;1,IF(ISNUMBER(INDEX(Import.PLE,Detalhamento!$E18,Detalhamento!AH$15)),IF(INDEX(Import.PLE,Detalhamento!$E18,Detalhamento!AH$15)&lt;=mediçao,0,OFFSET(Import.PLQ,$A18-1,AH$15-1,1,1)),OFFSET(Import.PLQ,$A18-1,AH$15-1,1,1)),(1-PLE!$AA$28)*OFFSET(Import.PLQ,$A18-1,AH$15-1,1,1))))</f>
        <v>0</v>
      </c>
      <c r="AI18" s="144">
        <f ca="1">IF(AI$13="",0,CHOOSE(Detalhamento.OpçãoServiços,OFFSET(Import.PLQ,$A18-1,AI$15-1,1,1),IF($E18&lt;&gt;1,IF(ISNUMBER(INDEX(Import.PLE,Detalhamento!$E18,Detalhamento!AI$15)),IF(INDEX(Import.PLE,Detalhamento!$E18,Detalhamento!AI$15)&lt;=mediçao,OFFSET(Import.PLQ,$A18-1,AI$15-1,1,1),0),0),PLE!$AA$28*OFFSET(Import.PLQ,$A18-1,AI$15-1,1,1)),IF($E18&lt;&gt;1,IF(ISNUMBER(INDEX(Import.PLE,Detalhamento!$E18,Detalhamento!AI$15)),IF(INDEX(Import.PLE,Detalhamento!$E18,Detalhamento!AI$15)&lt;=mediçao,0,OFFSET(Import.PLQ,$A18-1,AI$15-1,1,1)),OFFSET(Import.PLQ,$A18-1,AI$15-1,1,1)),(1-PLE!$AA$28)*OFFSET(Import.PLQ,$A18-1,AI$15-1,1,1))))</f>
        <v>0</v>
      </c>
      <c r="AJ18" s="144">
        <f ca="1">IF(AJ$13="",0,CHOOSE(Detalhamento.OpçãoServiços,OFFSET(Import.PLQ,$A18-1,AJ$15-1,1,1),IF($E18&lt;&gt;1,IF(ISNUMBER(INDEX(Import.PLE,Detalhamento!$E18,Detalhamento!AJ$15)),IF(INDEX(Import.PLE,Detalhamento!$E18,Detalhamento!AJ$15)&lt;=mediçao,OFFSET(Import.PLQ,$A18-1,AJ$15-1,1,1),0),0),PLE!$AA$28*OFFSET(Import.PLQ,$A18-1,AJ$15-1,1,1)),IF($E18&lt;&gt;1,IF(ISNUMBER(INDEX(Import.PLE,Detalhamento!$E18,Detalhamento!AJ$15)),IF(INDEX(Import.PLE,Detalhamento!$E18,Detalhamento!AJ$15)&lt;=mediçao,0,OFFSET(Import.PLQ,$A18-1,AJ$15-1,1,1)),OFFSET(Import.PLQ,$A18-1,AJ$15-1,1,1)),(1-PLE!$AA$28)*OFFSET(Import.PLQ,$A18-1,AJ$15-1,1,1))))</f>
        <v>0</v>
      </c>
      <c r="AK18" s="144">
        <f ca="1">IF(AK$13="",0,CHOOSE(Detalhamento.OpçãoServiços,OFFSET(Import.PLQ,$A18-1,AK$15-1,1,1),IF($E18&lt;&gt;1,IF(ISNUMBER(INDEX(Import.PLE,Detalhamento!$E18,Detalhamento!AK$15)),IF(INDEX(Import.PLE,Detalhamento!$E18,Detalhamento!AK$15)&lt;=mediçao,OFFSET(Import.PLQ,$A18-1,AK$15-1,1,1),0),0),PLE!$AA$28*OFFSET(Import.PLQ,$A18-1,AK$15-1,1,1)),IF($E18&lt;&gt;1,IF(ISNUMBER(INDEX(Import.PLE,Detalhamento!$E18,Detalhamento!AK$15)),IF(INDEX(Import.PLE,Detalhamento!$E18,Detalhamento!AK$15)&lt;=mediçao,0,OFFSET(Import.PLQ,$A18-1,AK$15-1,1,1)),OFFSET(Import.PLQ,$A18-1,AK$15-1,1,1)),(1-PLE!$AA$28)*OFFSET(Import.PLQ,$A18-1,AK$15-1,1,1))))</f>
        <v>0</v>
      </c>
      <c r="AL18" s="144">
        <f ca="1">IF(AL$13="",0,CHOOSE(Detalhamento.OpçãoServiços,OFFSET(Import.PLQ,$A18-1,AL$15-1,1,1),IF($E18&lt;&gt;1,IF(ISNUMBER(INDEX(Import.PLE,Detalhamento!$E18,Detalhamento!AL$15)),IF(INDEX(Import.PLE,Detalhamento!$E18,Detalhamento!AL$15)&lt;=mediçao,OFFSET(Import.PLQ,$A18-1,AL$15-1,1,1),0),0),PLE!$AA$28*OFFSET(Import.PLQ,$A18-1,AL$15-1,1,1)),IF($E18&lt;&gt;1,IF(ISNUMBER(INDEX(Import.PLE,Detalhamento!$E18,Detalhamento!AL$15)),IF(INDEX(Import.PLE,Detalhamento!$E18,Detalhamento!AL$15)&lt;=mediçao,0,OFFSET(Import.PLQ,$A18-1,AL$15-1,1,1)),OFFSET(Import.PLQ,$A18-1,AL$15-1,1,1)),(1-PLE!$AA$28)*OFFSET(Import.PLQ,$A18-1,AL$15-1,1,1))))</f>
        <v>0</v>
      </c>
      <c r="AM18" s="144">
        <f ca="1">IF(AM$13="",0,CHOOSE(Detalhamento.OpçãoServiços,OFFSET(Import.PLQ,$A18-1,AM$15-1,1,1),IF($E18&lt;&gt;1,IF(ISNUMBER(INDEX(Import.PLE,Detalhamento!$E18,Detalhamento!AM$15)),IF(INDEX(Import.PLE,Detalhamento!$E18,Detalhamento!AM$15)&lt;=mediçao,OFFSET(Import.PLQ,$A18-1,AM$15-1,1,1),0),0),PLE!$AA$28*OFFSET(Import.PLQ,$A18-1,AM$15-1,1,1)),IF($E18&lt;&gt;1,IF(ISNUMBER(INDEX(Import.PLE,Detalhamento!$E18,Detalhamento!AM$15)),IF(INDEX(Import.PLE,Detalhamento!$E18,Detalhamento!AM$15)&lt;=mediçao,0,OFFSET(Import.PLQ,$A18-1,AM$15-1,1,1)),OFFSET(Import.PLQ,$A18-1,AM$15-1,1,1)),(1-PLE!$AA$28)*OFFSET(Import.PLQ,$A18-1,AM$15-1,1,1))))</f>
        <v>0</v>
      </c>
      <c r="AN18" s="144">
        <f ca="1">IF(AN$13="",0,CHOOSE(Detalhamento.OpçãoServiços,OFFSET(Import.PLQ,$A18-1,AN$15-1,1,1),IF($E18&lt;&gt;1,IF(ISNUMBER(INDEX(Import.PLE,Detalhamento!$E18,Detalhamento!AN$15)),IF(INDEX(Import.PLE,Detalhamento!$E18,Detalhamento!AN$15)&lt;=mediçao,OFFSET(Import.PLQ,$A18-1,AN$15-1,1,1),0),0),PLE!$AA$28*OFFSET(Import.PLQ,$A18-1,AN$15-1,1,1)),IF($E18&lt;&gt;1,IF(ISNUMBER(INDEX(Import.PLE,Detalhamento!$E18,Detalhamento!AN$15)),IF(INDEX(Import.PLE,Detalhamento!$E18,Detalhamento!AN$15)&lt;=mediçao,0,OFFSET(Import.PLQ,$A18-1,AN$15-1,1,1)),OFFSET(Import.PLQ,$A18-1,AN$15-1,1,1)),(1-PLE!$AA$28)*OFFSET(Import.PLQ,$A18-1,AN$15-1,1,1))))</f>
        <v>0</v>
      </c>
      <c r="AO18" s="144">
        <f ca="1">IF(AO$13="",0,CHOOSE(Detalhamento.OpçãoServiços,OFFSET(Import.PLQ,$A18-1,AO$15-1,1,1),IF($E18&lt;&gt;1,IF(ISNUMBER(INDEX(Import.PLE,Detalhamento!$E18,Detalhamento!AO$15)),IF(INDEX(Import.PLE,Detalhamento!$E18,Detalhamento!AO$15)&lt;=mediçao,OFFSET(Import.PLQ,$A18-1,AO$15-1,1,1),0),0),PLE!$AA$28*OFFSET(Import.PLQ,$A18-1,AO$15-1,1,1)),IF($E18&lt;&gt;1,IF(ISNUMBER(INDEX(Import.PLE,Detalhamento!$E18,Detalhamento!AO$15)),IF(INDEX(Import.PLE,Detalhamento!$E18,Detalhamento!AO$15)&lt;=mediçao,0,OFFSET(Import.PLQ,$A18-1,AO$15-1,1,1)),OFFSET(Import.PLQ,$A18-1,AO$15-1,1,1)),(1-PLE!$AA$28)*OFFSET(Import.PLQ,$A18-1,AO$15-1,1,1))))</f>
        <v>0</v>
      </c>
      <c r="AP18" s="144">
        <f ca="1">IF(AP$13="",0,CHOOSE(Detalhamento.OpçãoServiços,OFFSET(Import.PLQ,$A18-1,AP$15-1,1,1),IF($E18&lt;&gt;1,IF(ISNUMBER(INDEX(Import.PLE,Detalhamento!$E18,Detalhamento!AP$15)),IF(INDEX(Import.PLE,Detalhamento!$E18,Detalhamento!AP$15)&lt;=mediçao,OFFSET(Import.PLQ,$A18-1,AP$15-1,1,1),0),0),PLE!$AA$28*OFFSET(Import.PLQ,$A18-1,AP$15-1,1,1)),IF($E18&lt;&gt;1,IF(ISNUMBER(INDEX(Import.PLE,Detalhamento!$E18,Detalhamento!AP$15)),IF(INDEX(Import.PLE,Detalhamento!$E18,Detalhamento!AP$15)&lt;=mediçao,0,OFFSET(Import.PLQ,$A18-1,AP$15-1,1,1)),OFFSET(Import.PLQ,$A18-1,AP$15-1,1,1)),(1-PLE!$AA$28)*OFFSET(Import.PLQ,$A18-1,AP$15-1,1,1))))</f>
        <v>0</v>
      </c>
      <c r="AQ18" s="144">
        <f ca="1">IF(AQ$13="",0,CHOOSE(Detalhamento.OpçãoServiços,OFFSET(Import.PLQ,$A18-1,AQ$15-1,1,1),IF($E18&lt;&gt;1,IF(ISNUMBER(INDEX(Import.PLE,Detalhamento!$E18,Detalhamento!AQ$15)),IF(INDEX(Import.PLE,Detalhamento!$E18,Detalhamento!AQ$15)&lt;=mediçao,OFFSET(Import.PLQ,$A18-1,AQ$15-1,1,1),0),0),PLE!$AA$28*OFFSET(Import.PLQ,$A18-1,AQ$15-1,1,1)),IF($E18&lt;&gt;1,IF(ISNUMBER(INDEX(Import.PLE,Detalhamento!$E18,Detalhamento!AQ$15)),IF(INDEX(Import.PLE,Detalhamento!$E18,Detalhamento!AQ$15)&lt;=mediçao,0,OFFSET(Import.PLQ,$A18-1,AQ$15-1,1,1)),OFFSET(Import.PLQ,$A18-1,AQ$15-1,1,1)),(1-PLE!$AA$28)*OFFSET(Import.PLQ,$A18-1,AQ$15-1,1,1))))</f>
        <v>0</v>
      </c>
      <c r="AR18" s="144">
        <f ca="1">IF(AR$13="",0,CHOOSE(Detalhamento.OpçãoServiços,OFFSET(Import.PLQ,$A18-1,AR$15-1,1,1),IF($E18&lt;&gt;1,IF(ISNUMBER(INDEX(Import.PLE,Detalhamento!$E18,Detalhamento!AR$15)),IF(INDEX(Import.PLE,Detalhamento!$E18,Detalhamento!AR$15)&lt;=mediçao,OFFSET(Import.PLQ,$A18-1,AR$15-1,1,1),0),0),PLE!$AA$28*OFFSET(Import.PLQ,$A18-1,AR$15-1,1,1)),IF($E18&lt;&gt;1,IF(ISNUMBER(INDEX(Import.PLE,Detalhamento!$E18,Detalhamento!AR$15)),IF(INDEX(Import.PLE,Detalhamento!$E18,Detalhamento!AR$15)&lt;=mediçao,0,OFFSET(Import.PLQ,$A18-1,AR$15-1,1,1)),OFFSET(Import.PLQ,$A18-1,AR$15-1,1,1)),(1-PLE!$AA$28)*OFFSET(Import.PLQ,$A18-1,AR$15-1,1,1))))</f>
        <v>0</v>
      </c>
      <c r="AS18" s="144">
        <f ca="1">IF(AS$13="",0,CHOOSE(Detalhamento.OpçãoServiços,OFFSET(Import.PLQ,$A18-1,AS$15-1,1,1),IF($E18&lt;&gt;1,IF(ISNUMBER(INDEX(Import.PLE,Detalhamento!$E18,Detalhamento!AS$15)),IF(INDEX(Import.PLE,Detalhamento!$E18,Detalhamento!AS$15)&lt;=mediçao,OFFSET(Import.PLQ,$A18-1,AS$15-1,1,1),0),0),PLE!$AA$28*OFFSET(Import.PLQ,$A18-1,AS$15-1,1,1)),IF($E18&lt;&gt;1,IF(ISNUMBER(INDEX(Import.PLE,Detalhamento!$E18,Detalhamento!AS$15)),IF(INDEX(Import.PLE,Detalhamento!$E18,Detalhamento!AS$15)&lt;=mediçao,0,OFFSET(Import.PLQ,$A18-1,AS$15-1,1,1)),OFFSET(Import.PLQ,$A18-1,AS$15-1,1,1)),(1-PLE!$AA$28)*OFFSET(Import.PLQ,$A18-1,AS$15-1,1,1))))</f>
        <v>0</v>
      </c>
      <c r="AT18" s="144">
        <f ca="1">IF(AT$13="",0,CHOOSE(Detalhamento.OpçãoServiços,OFFSET(Import.PLQ,$A18-1,AT$15-1,1,1),IF($E18&lt;&gt;1,IF(ISNUMBER(INDEX(Import.PLE,Detalhamento!$E18,Detalhamento!AT$15)),IF(INDEX(Import.PLE,Detalhamento!$E18,Detalhamento!AT$15)&lt;=mediçao,OFFSET(Import.PLQ,$A18-1,AT$15-1,1,1),0),0),PLE!$AA$28*OFFSET(Import.PLQ,$A18-1,AT$15-1,1,1)),IF($E18&lt;&gt;1,IF(ISNUMBER(INDEX(Import.PLE,Detalhamento!$E18,Detalhamento!AT$15)),IF(INDEX(Import.PLE,Detalhamento!$E18,Detalhamento!AT$15)&lt;=mediçao,0,OFFSET(Import.PLQ,$A18-1,AT$15-1,1,1)),OFFSET(Import.PLQ,$A18-1,AT$15-1,1,1)),(1-PLE!$AA$28)*OFFSET(Import.PLQ,$A18-1,AT$15-1,1,1))))</f>
        <v>0</v>
      </c>
      <c r="AU18" s="144">
        <f ca="1">IF(AU$13="",0,CHOOSE(Detalhamento.OpçãoServiços,OFFSET(Import.PLQ,$A18-1,AU$15-1,1,1),IF($E18&lt;&gt;1,IF(ISNUMBER(INDEX(Import.PLE,Detalhamento!$E18,Detalhamento!AU$15)),IF(INDEX(Import.PLE,Detalhamento!$E18,Detalhamento!AU$15)&lt;=mediçao,OFFSET(Import.PLQ,$A18-1,AU$15-1,1,1),0),0),PLE!$AA$28*OFFSET(Import.PLQ,$A18-1,AU$15-1,1,1)),IF($E18&lt;&gt;1,IF(ISNUMBER(INDEX(Import.PLE,Detalhamento!$E18,Detalhamento!AU$15)),IF(INDEX(Import.PLE,Detalhamento!$E18,Detalhamento!AU$15)&lt;=mediçao,0,OFFSET(Import.PLQ,$A18-1,AU$15-1,1,1)),OFFSET(Import.PLQ,$A18-1,AU$15-1,1,1)),(1-PLE!$AA$28)*OFFSET(Import.PLQ,$A18-1,AU$15-1,1,1))))</f>
        <v>0</v>
      </c>
      <c r="AV18" s="144">
        <f ca="1">IF(AV$13="",0,CHOOSE(Detalhamento.OpçãoServiços,OFFSET(Import.PLQ,$A18-1,AV$15-1,1,1),IF($E18&lt;&gt;1,IF(ISNUMBER(INDEX(Import.PLE,Detalhamento!$E18,Detalhamento!AV$15)),IF(INDEX(Import.PLE,Detalhamento!$E18,Detalhamento!AV$15)&lt;=mediçao,OFFSET(Import.PLQ,$A18-1,AV$15-1,1,1),0),0),PLE!$AA$28*OFFSET(Import.PLQ,$A18-1,AV$15-1,1,1)),IF($E18&lt;&gt;1,IF(ISNUMBER(INDEX(Import.PLE,Detalhamento!$E18,Detalhamento!AV$15)),IF(INDEX(Import.PLE,Detalhamento!$E18,Detalhamento!AV$15)&lt;=mediçao,0,OFFSET(Import.PLQ,$A18-1,AV$15-1,1,1)),OFFSET(Import.PLQ,$A18-1,AV$15-1,1,1)),(1-PLE!$AA$28)*OFFSET(Import.PLQ,$A18-1,AV$15-1,1,1))))</f>
        <v>0</v>
      </c>
      <c r="AW18" s="144">
        <f ca="1">IF(AW$13="",0,CHOOSE(Detalhamento.OpçãoServiços,OFFSET(Import.PLQ,$A18-1,AW$15-1,1,1),IF($E18&lt;&gt;1,IF(ISNUMBER(INDEX(Import.PLE,Detalhamento!$E18,Detalhamento!AW$15)),IF(INDEX(Import.PLE,Detalhamento!$E18,Detalhamento!AW$15)&lt;=mediçao,OFFSET(Import.PLQ,$A18-1,AW$15-1,1,1),0),0),PLE!$AA$28*OFFSET(Import.PLQ,$A18-1,AW$15-1,1,1)),IF($E18&lt;&gt;1,IF(ISNUMBER(INDEX(Import.PLE,Detalhamento!$E18,Detalhamento!AW$15)),IF(INDEX(Import.PLE,Detalhamento!$E18,Detalhamento!AW$15)&lt;=mediçao,0,OFFSET(Import.PLQ,$A18-1,AW$15-1,1,1)),OFFSET(Import.PLQ,$A18-1,AW$15-1,1,1)),(1-PLE!$AA$28)*OFFSET(Import.PLQ,$A18-1,AW$15-1,1,1))))</f>
        <v>0</v>
      </c>
      <c r="AX18" s="144">
        <f ca="1">IF(AX$13="",0,CHOOSE(Detalhamento.OpçãoServiços,OFFSET(Import.PLQ,$A18-1,AX$15-1,1,1),IF($E18&lt;&gt;1,IF(ISNUMBER(INDEX(Import.PLE,Detalhamento!$E18,Detalhamento!AX$15)),IF(INDEX(Import.PLE,Detalhamento!$E18,Detalhamento!AX$15)&lt;=mediçao,OFFSET(Import.PLQ,$A18-1,AX$15-1,1,1),0),0),PLE!$AA$28*OFFSET(Import.PLQ,$A18-1,AX$15-1,1,1)),IF($E18&lt;&gt;1,IF(ISNUMBER(INDEX(Import.PLE,Detalhamento!$E18,Detalhamento!AX$15)),IF(INDEX(Import.PLE,Detalhamento!$E18,Detalhamento!AX$15)&lt;=mediçao,0,OFFSET(Import.PLQ,$A18-1,AX$15-1,1,1)),OFFSET(Import.PLQ,$A18-1,AX$15-1,1,1)),(1-PLE!$AA$28)*OFFSET(Import.PLQ,$A18-1,AX$15-1,1,1))))</f>
        <v>0</v>
      </c>
      <c r="AY18" s="144">
        <f ca="1">IF(AY$13="",0,CHOOSE(Detalhamento.OpçãoServiços,OFFSET(Import.PLQ,$A18-1,AY$15-1,1,1),IF($E18&lt;&gt;1,IF(ISNUMBER(INDEX(Import.PLE,Detalhamento!$E18,Detalhamento!AY$15)),IF(INDEX(Import.PLE,Detalhamento!$E18,Detalhamento!AY$15)&lt;=mediçao,OFFSET(Import.PLQ,$A18-1,AY$15-1,1,1),0),0),PLE!$AA$28*OFFSET(Import.PLQ,$A18-1,AY$15-1,1,1)),IF($E18&lt;&gt;1,IF(ISNUMBER(INDEX(Import.PLE,Detalhamento!$E18,Detalhamento!AY$15)),IF(INDEX(Import.PLE,Detalhamento!$E18,Detalhamento!AY$15)&lt;=mediçao,0,OFFSET(Import.PLQ,$A18-1,AY$15-1,1,1)),OFFSET(Import.PLQ,$A18-1,AY$15-1,1,1)),(1-PLE!$AA$28)*OFFSET(Import.PLQ,$A18-1,AY$15-1,1,1))))</f>
        <v>0</v>
      </c>
      <c r="AZ18" s="144">
        <f ca="1">IF(AZ$13="",0,CHOOSE(Detalhamento.OpçãoServiços,OFFSET(Import.PLQ,$A18-1,AZ$15-1,1,1),IF($E18&lt;&gt;1,IF(ISNUMBER(INDEX(Import.PLE,Detalhamento!$E18,Detalhamento!AZ$15)),IF(INDEX(Import.PLE,Detalhamento!$E18,Detalhamento!AZ$15)&lt;=mediçao,OFFSET(Import.PLQ,$A18-1,AZ$15-1,1,1),0),0),PLE!$AA$28*OFFSET(Import.PLQ,$A18-1,AZ$15-1,1,1)),IF($E18&lt;&gt;1,IF(ISNUMBER(INDEX(Import.PLE,Detalhamento!$E18,Detalhamento!AZ$15)),IF(INDEX(Import.PLE,Detalhamento!$E18,Detalhamento!AZ$15)&lt;=mediçao,0,OFFSET(Import.PLQ,$A18-1,AZ$15-1,1,1)),OFFSET(Import.PLQ,$A18-1,AZ$15-1,1,1)),(1-PLE!$AA$28)*OFFSET(Import.PLQ,$A18-1,AZ$15-1,1,1))))</f>
        <v>0</v>
      </c>
      <c r="BA18" s="144">
        <f ca="1">IF(BA$13="",0,CHOOSE(Detalhamento.OpçãoServiços,OFFSET(Import.PLQ,$A18-1,BA$15-1,1,1),IF($E18&lt;&gt;1,IF(ISNUMBER(INDEX(Import.PLE,Detalhamento!$E18,Detalhamento!BA$15)),IF(INDEX(Import.PLE,Detalhamento!$E18,Detalhamento!BA$15)&lt;=mediçao,OFFSET(Import.PLQ,$A18-1,BA$15-1,1,1),0),0),PLE!$AA$28*OFFSET(Import.PLQ,$A18-1,BA$15-1,1,1)),IF($E18&lt;&gt;1,IF(ISNUMBER(INDEX(Import.PLE,Detalhamento!$E18,Detalhamento!BA$15)),IF(INDEX(Import.PLE,Detalhamento!$E18,Detalhamento!BA$15)&lt;=mediçao,0,OFFSET(Import.PLQ,$A18-1,BA$15-1,1,1)),OFFSET(Import.PLQ,$A18-1,BA$15-1,1,1)),(1-PLE!$AA$28)*OFFSET(Import.PLQ,$A18-1,BA$15-1,1,1))))</f>
        <v>0</v>
      </c>
      <c r="BB18" s="144">
        <f ca="1">IF(BB$13="",0,CHOOSE(Detalhamento.OpçãoServiços,OFFSET(Import.PLQ,$A18-1,BB$15-1,1,1),IF($E18&lt;&gt;1,IF(ISNUMBER(INDEX(Import.PLE,Detalhamento!$E18,Detalhamento!BB$15)),IF(INDEX(Import.PLE,Detalhamento!$E18,Detalhamento!BB$15)&lt;=mediçao,OFFSET(Import.PLQ,$A18-1,BB$15-1,1,1),0),0),PLE!$AA$28*OFFSET(Import.PLQ,$A18-1,BB$15-1,1,1)),IF($E18&lt;&gt;1,IF(ISNUMBER(INDEX(Import.PLE,Detalhamento!$E18,Detalhamento!BB$15)),IF(INDEX(Import.PLE,Detalhamento!$E18,Detalhamento!BB$15)&lt;=mediçao,0,OFFSET(Import.PLQ,$A18-1,BB$15-1,1,1)),OFFSET(Import.PLQ,$A18-1,BB$15-1,1,1)),(1-PLE!$AA$28)*OFFSET(Import.PLQ,$A18-1,BB$15-1,1,1))))</f>
        <v>0</v>
      </c>
      <c r="BC18" s="144">
        <f ca="1">IF(BC$13="",0,CHOOSE(Detalhamento.OpçãoServiços,OFFSET(Import.PLQ,$A18-1,BC$15-1,1,1),IF($E18&lt;&gt;1,IF(ISNUMBER(INDEX(Import.PLE,Detalhamento!$E18,Detalhamento!BC$15)),IF(INDEX(Import.PLE,Detalhamento!$E18,Detalhamento!BC$15)&lt;=mediçao,OFFSET(Import.PLQ,$A18-1,BC$15-1,1,1),0),0),PLE!$AA$28*OFFSET(Import.PLQ,$A18-1,BC$15-1,1,1)),IF($E18&lt;&gt;1,IF(ISNUMBER(INDEX(Import.PLE,Detalhamento!$E18,Detalhamento!BC$15)),IF(INDEX(Import.PLE,Detalhamento!$E18,Detalhamento!BC$15)&lt;=mediçao,0,OFFSET(Import.PLQ,$A18-1,BC$15-1,1,1)),OFFSET(Import.PLQ,$A18-1,BC$15-1,1,1)),(1-PLE!$AA$28)*OFFSET(Import.PLQ,$A18-1,BC$15-1,1,1))))</f>
        <v>0</v>
      </c>
      <c r="BD18" s="144">
        <f ca="1">IF(BD$13="",0,CHOOSE(Detalhamento.OpçãoServiços,OFFSET(Import.PLQ,$A18-1,BD$15-1,1,1),IF($E18&lt;&gt;1,IF(ISNUMBER(INDEX(Import.PLE,Detalhamento!$E18,Detalhamento!BD$15)),IF(INDEX(Import.PLE,Detalhamento!$E18,Detalhamento!BD$15)&lt;=mediçao,OFFSET(Import.PLQ,$A18-1,BD$15-1,1,1),0),0),PLE!$AA$28*OFFSET(Import.PLQ,$A18-1,BD$15-1,1,1)),IF($E18&lt;&gt;1,IF(ISNUMBER(INDEX(Import.PLE,Detalhamento!$E18,Detalhamento!BD$15)),IF(INDEX(Import.PLE,Detalhamento!$E18,Detalhamento!BD$15)&lt;=mediçao,0,OFFSET(Import.PLQ,$A18-1,BD$15-1,1,1)),OFFSET(Import.PLQ,$A18-1,BD$15-1,1,1)),(1-PLE!$AA$28)*OFFSET(Import.PLQ,$A18-1,BD$15-1,1,1))))</f>
        <v>0</v>
      </c>
      <c r="BE18" s="144">
        <f ca="1">IF(BE$13="",0,CHOOSE(Detalhamento.OpçãoServiços,OFFSET(Import.PLQ,$A18-1,BE$15-1,1,1),IF($E18&lt;&gt;1,IF(ISNUMBER(INDEX(Import.PLE,Detalhamento!$E18,Detalhamento!BE$15)),IF(INDEX(Import.PLE,Detalhamento!$E18,Detalhamento!BE$15)&lt;=mediçao,OFFSET(Import.PLQ,$A18-1,BE$15-1,1,1),0),0),PLE!$AA$28*OFFSET(Import.PLQ,$A18-1,BE$15-1,1,1)),IF($E18&lt;&gt;1,IF(ISNUMBER(INDEX(Import.PLE,Detalhamento!$E18,Detalhamento!BE$15)),IF(INDEX(Import.PLE,Detalhamento!$E18,Detalhamento!BE$15)&lt;=mediçao,0,OFFSET(Import.PLQ,$A18-1,BE$15-1,1,1)),OFFSET(Import.PLQ,$A18-1,BE$15-1,1,1)),(1-PLE!$AA$28)*OFFSET(Import.PLQ,$A18-1,BE$15-1,1,1))))</f>
        <v>0</v>
      </c>
      <c r="BF18" s="144">
        <f ca="1">IF(BF$13="",0,CHOOSE(Detalhamento.OpçãoServiços,OFFSET(Import.PLQ,$A18-1,BF$15-1,1,1),IF($E18&lt;&gt;1,IF(ISNUMBER(INDEX(Import.PLE,Detalhamento!$E18,Detalhamento!BF$15)),IF(INDEX(Import.PLE,Detalhamento!$E18,Detalhamento!BF$15)&lt;=mediçao,OFFSET(Import.PLQ,$A18-1,BF$15-1,1,1),0),0),PLE!$AA$28*OFFSET(Import.PLQ,$A18-1,BF$15-1,1,1)),IF($E18&lt;&gt;1,IF(ISNUMBER(INDEX(Import.PLE,Detalhamento!$E18,Detalhamento!BF$15)),IF(INDEX(Import.PLE,Detalhamento!$E18,Detalhamento!BF$15)&lt;=mediçao,0,OFFSET(Import.PLQ,$A18-1,BF$15-1,1,1)),OFFSET(Import.PLQ,$A18-1,BF$15-1,1,1)),(1-PLE!$AA$28)*OFFSET(Import.PLQ,$A18-1,BF$15-1,1,1))))</f>
        <v>0</v>
      </c>
      <c r="BG18" s="144">
        <f ca="1">IF(BG$13="",0,CHOOSE(Detalhamento.OpçãoServiços,OFFSET(Import.PLQ,$A18-1,BG$15-1,1,1),IF($E18&lt;&gt;1,IF(ISNUMBER(INDEX(Import.PLE,Detalhamento!$E18,Detalhamento!BG$15)),IF(INDEX(Import.PLE,Detalhamento!$E18,Detalhamento!BG$15)&lt;=mediçao,OFFSET(Import.PLQ,$A18-1,BG$15-1,1,1),0),0),PLE!$AA$28*OFFSET(Import.PLQ,$A18-1,BG$15-1,1,1)),IF($E18&lt;&gt;1,IF(ISNUMBER(INDEX(Import.PLE,Detalhamento!$E18,Detalhamento!BG$15)),IF(INDEX(Import.PLE,Detalhamento!$E18,Detalhamento!BG$15)&lt;=mediçao,0,OFFSET(Import.PLQ,$A18-1,BG$15-1,1,1)),OFFSET(Import.PLQ,$A18-1,BG$15-1,1,1)),(1-PLE!$AA$28)*OFFSET(Import.PLQ,$A18-1,BG$15-1,1,1))))</f>
        <v>0</v>
      </c>
      <c r="BH18" s="144">
        <f ca="1">IF(BH$13="",0,CHOOSE(Detalhamento.OpçãoServiços,OFFSET(Import.PLQ,$A18-1,BH$15-1,1,1),IF($E18&lt;&gt;1,IF(ISNUMBER(INDEX(Import.PLE,Detalhamento!$E18,Detalhamento!BH$15)),IF(INDEX(Import.PLE,Detalhamento!$E18,Detalhamento!BH$15)&lt;=mediçao,OFFSET(Import.PLQ,$A18-1,BH$15-1,1,1),0),0),PLE!$AA$28*OFFSET(Import.PLQ,$A18-1,BH$15-1,1,1)),IF($E18&lt;&gt;1,IF(ISNUMBER(INDEX(Import.PLE,Detalhamento!$E18,Detalhamento!BH$15)),IF(INDEX(Import.PLE,Detalhamento!$E18,Detalhamento!BH$15)&lt;=mediçao,0,OFFSET(Import.PLQ,$A18-1,BH$15-1,1,1)),OFFSET(Import.PLQ,$A18-1,BH$15-1,1,1)),(1-PLE!$AA$28)*OFFSET(Import.PLQ,$A18-1,BH$15-1,1,1))))</f>
        <v>0</v>
      </c>
      <c r="BI18" s="144">
        <f ca="1">IF(BI$13="",0,CHOOSE(Detalhamento.OpçãoServiços,OFFSET(Import.PLQ,$A18-1,BI$15-1,1,1),IF($E18&lt;&gt;1,IF(ISNUMBER(INDEX(Import.PLE,Detalhamento!$E18,Detalhamento!BI$15)),IF(INDEX(Import.PLE,Detalhamento!$E18,Detalhamento!BI$15)&lt;=mediçao,OFFSET(Import.PLQ,$A18-1,BI$15-1,1,1),0),0),PLE!$AA$28*OFFSET(Import.PLQ,$A18-1,BI$15-1,1,1)),IF($E18&lt;&gt;1,IF(ISNUMBER(INDEX(Import.PLE,Detalhamento!$E18,Detalhamento!BI$15)),IF(INDEX(Import.PLE,Detalhamento!$E18,Detalhamento!BI$15)&lt;=mediçao,0,OFFSET(Import.PLQ,$A18-1,BI$15-1,1,1)),OFFSET(Import.PLQ,$A18-1,BI$15-1,1,1)),(1-PLE!$AA$28)*OFFSET(Import.PLQ,$A18-1,BI$15-1,1,1))))</f>
        <v>0</v>
      </c>
    </row>
    <row r="19" spans="1:61" ht="10.5" hidden="1" x14ac:dyDescent="0.25">
      <c r="A19" s="155">
        <v>3</v>
      </c>
      <c r="B19" s="21" t="str">
        <f t="shared" ca="1" si="2"/>
        <v>Nível</v>
      </c>
      <c r="E19" s="153" t="str">
        <f t="shared" ca="1" si="3"/>
        <v/>
      </c>
      <c r="F19" s="154">
        <f t="shared" ca="1" si="4"/>
        <v>0</v>
      </c>
      <c r="G19" s="154" t="str">
        <f t="shared" ca="1" si="5"/>
        <v>1.1</v>
      </c>
      <c r="H19" s="182" t="str">
        <f t="shared" ca="1" si="5"/>
        <v>SERVIÇOS PRELIMINARES</v>
      </c>
      <c r="I19" s="37" t="str">
        <f t="shared" ca="1" si="6"/>
        <v/>
      </c>
      <c r="J19" s="144" t="str">
        <f t="shared" ca="1" si="7"/>
        <v/>
      </c>
      <c r="K19" s="67"/>
      <c r="L19" s="144">
        <f ca="1">IF(L$13="",0,CHOOSE(Detalhamento.OpçãoServiços,OFFSET(Import.PLQ,$A19-1,L$15-1,1,1),IF($E19&lt;&gt;1,IF(ISNUMBER(INDEX(Import.PLE,Detalhamento!$E19,Detalhamento!L$15)),IF(INDEX(Import.PLE,Detalhamento!$E19,Detalhamento!L$15)&lt;=mediçao,OFFSET(Import.PLQ,$A19-1,L$15-1,1,1),0),0),PLE!$AA$28*OFFSET(Import.PLQ,$A19-1,L$15-1,1,1)),IF($E19&lt;&gt;1,IF(ISNUMBER(INDEX(Import.PLE,Detalhamento!$E19,Detalhamento!L$15)),IF(INDEX(Import.PLE,Detalhamento!$E19,Detalhamento!L$15)&lt;=mediçao,0,OFFSET(Import.PLQ,$A19-1,L$15-1,1,1)),OFFSET(Import.PLQ,$A19-1,L$15-1,1,1)),(1-PLE!$AA$28)*OFFSET(Import.PLQ,$A19-1,L$15-1,1,1))))</f>
        <v>0</v>
      </c>
      <c r="M19" s="144">
        <f ca="1">IF(M$13="",0,CHOOSE(Detalhamento.OpçãoServiços,OFFSET(Import.PLQ,$A19-1,M$15-1,1,1),IF($E19&lt;&gt;1,IF(ISNUMBER(INDEX(Import.PLE,Detalhamento!$E19,Detalhamento!M$15)),IF(INDEX(Import.PLE,Detalhamento!$E19,Detalhamento!M$15)&lt;=mediçao,OFFSET(Import.PLQ,$A19-1,M$15-1,1,1),0),0),PLE!$AA$28*OFFSET(Import.PLQ,$A19-1,M$15-1,1,1)),IF($E19&lt;&gt;1,IF(ISNUMBER(INDEX(Import.PLE,Detalhamento!$E19,Detalhamento!M$15)),IF(INDEX(Import.PLE,Detalhamento!$E19,Detalhamento!M$15)&lt;=mediçao,0,OFFSET(Import.PLQ,$A19-1,M$15-1,1,1)),OFFSET(Import.PLQ,$A19-1,M$15-1,1,1)),(1-PLE!$AA$28)*OFFSET(Import.PLQ,$A19-1,M$15-1,1,1))))</f>
        <v>0</v>
      </c>
      <c r="N19" s="144">
        <f ca="1">IF(N$13="",0,CHOOSE(Detalhamento.OpçãoServiços,OFFSET(Import.PLQ,$A19-1,N$15-1,1,1),IF($E19&lt;&gt;1,IF(ISNUMBER(INDEX(Import.PLE,Detalhamento!$E19,Detalhamento!N$15)),IF(INDEX(Import.PLE,Detalhamento!$E19,Detalhamento!N$15)&lt;=mediçao,OFFSET(Import.PLQ,$A19-1,N$15-1,1,1),0),0),PLE!$AA$28*OFFSET(Import.PLQ,$A19-1,N$15-1,1,1)),IF($E19&lt;&gt;1,IF(ISNUMBER(INDEX(Import.PLE,Detalhamento!$E19,Detalhamento!N$15)),IF(INDEX(Import.PLE,Detalhamento!$E19,Detalhamento!N$15)&lt;=mediçao,0,OFFSET(Import.PLQ,$A19-1,N$15-1,1,1)),OFFSET(Import.PLQ,$A19-1,N$15-1,1,1)),(1-PLE!$AA$28)*OFFSET(Import.PLQ,$A19-1,N$15-1,1,1))))</f>
        <v>0</v>
      </c>
      <c r="O19" s="144">
        <f ca="1">IF(O$13="",0,CHOOSE(Detalhamento.OpçãoServiços,OFFSET(Import.PLQ,$A19-1,O$15-1,1,1),IF($E19&lt;&gt;1,IF(ISNUMBER(INDEX(Import.PLE,Detalhamento!$E19,Detalhamento!O$15)),IF(INDEX(Import.PLE,Detalhamento!$E19,Detalhamento!O$15)&lt;=mediçao,OFFSET(Import.PLQ,$A19-1,O$15-1,1,1),0),0),PLE!$AA$28*OFFSET(Import.PLQ,$A19-1,O$15-1,1,1)),IF($E19&lt;&gt;1,IF(ISNUMBER(INDEX(Import.PLE,Detalhamento!$E19,Detalhamento!O$15)),IF(INDEX(Import.PLE,Detalhamento!$E19,Detalhamento!O$15)&lt;=mediçao,0,OFFSET(Import.PLQ,$A19-1,O$15-1,1,1)),OFFSET(Import.PLQ,$A19-1,O$15-1,1,1)),(1-PLE!$AA$28)*OFFSET(Import.PLQ,$A19-1,O$15-1,1,1))))</f>
        <v>0</v>
      </c>
      <c r="P19" s="144">
        <f ca="1">IF(P$13="",0,CHOOSE(Detalhamento.OpçãoServiços,OFFSET(Import.PLQ,$A19-1,P$15-1,1,1),IF($E19&lt;&gt;1,IF(ISNUMBER(INDEX(Import.PLE,Detalhamento!$E19,Detalhamento!P$15)),IF(INDEX(Import.PLE,Detalhamento!$E19,Detalhamento!P$15)&lt;=mediçao,OFFSET(Import.PLQ,$A19-1,P$15-1,1,1),0),0),PLE!$AA$28*OFFSET(Import.PLQ,$A19-1,P$15-1,1,1)),IF($E19&lt;&gt;1,IF(ISNUMBER(INDEX(Import.PLE,Detalhamento!$E19,Detalhamento!P$15)),IF(INDEX(Import.PLE,Detalhamento!$E19,Detalhamento!P$15)&lt;=mediçao,0,OFFSET(Import.PLQ,$A19-1,P$15-1,1,1)),OFFSET(Import.PLQ,$A19-1,P$15-1,1,1)),(1-PLE!$AA$28)*OFFSET(Import.PLQ,$A19-1,P$15-1,1,1))))</f>
        <v>0</v>
      </c>
      <c r="Q19" s="144">
        <f ca="1">IF(Q$13="",0,CHOOSE(Detalhamento.OpçãoServiços,OFFSET(Import.PLQ,$A19-1,Q$15-1,1,1),IF($E19&lt;&gt;1,IF(ISNUMBER(INDEX(Import.PLE,Detalhamento!$E19,Detalhamento!Q$15)),IF(INDEX(Import.PLE,Detalhamento!$E19,Detalhamento!Q$15)&lt;=mediçao,OFFSET(Import.PLQ,$A19-1,Q$15-1,1,1),0),0),PLE!$AA$28*OFFSET(Import.PLQ,$A19-1,Q$15-1,1,1)),IF($E19&lt;&gt;1,IF(ISNUMBER(INDEX(Import.PLE,Detalhamento!$E19,Detalhamento!Q$15)),IF(INDEX(Import.PLE,Detalhamento!$E19,Detalhamento!Q$15)&lt;=mediçao,0,OFFSET(Import.PLQ,$A19-1,Q$15-1,1,1)),OFFSET(Import.PLQ,$A19-1,Q$15-1,1,1)),(1-PLE!$AA$28)*OFFSET(Import.PLQ,$A19-1,Q$15-1,1,1))))</f>
        <v>0</v>
      </c>
      <c r="R19" s="144">
        <f ca="1">IF(R$13="",0,CHOOSE(Detalhamento.OpçãoServiços,OFFSET(Import.PLQ,$A19-1,R$15-1,1,1),IF($E19&lt;&gt;1,IF(ISNUMBER(INDEX(Import.PLE,Detalhamento!$E19,Detalhamento!R$15)),IF(INDEX(Import.PLE,Detalhamento!$E19,Detalhamento!R$15)&lt;=mediçao,OFFSET(Import.PLQ,$A19-1,R$15-1,1,1),0),0),PLE!$AA$28*OFFSET(Import.PLQ,$A19-1,R$15-1,1,1)),IF($E19&lt;&gt;1,IF(ISNUMBER(INDEX(Import.PLE,Detalhamento!$E19,Detalhamento!R$15)),IF(INDEX(Import.PLE,Detalhamento!$E19,Detalhamento!R$15)&lt;=mediçao,0,OFFSET(Import.PLQ,$A19-1,R$15-1,1,1)),OFFSET(Import.PLQ,$A19-1,R$15-1,1,1)),(1-PLE!$AA$28)*OFFSET(Import.PLQ,$A19-1,R$15-1,1,1))))</f>
        <v>0</v>
      </c>
      <c r="S19" s="144">
        <f ca="1">IF(S$13="",0,CHOOSE(Detalhamento.OpçãoServiços,OFFSET(Import.PLQ,$A19-1,S$15-1,1,1),IF($E19&lt;&gt;1,IF(ISNUMBER(INDEX(Import.PLE,Detalhamento!$E19,Detalhamento!S$15)),IF(INDEX(Import.PLE,Detalhamento!$E19,Detalhamento!S$15)&lt;=mediçao,OFFSET(Import.PLQ,$A19-1,S$15-1,1,1),0),0),PLE!$AA$28*OFFSET(Import.PLQ,$A19-1,S$15-1,1,1)),IF($E19&lt;&gt;1,IF(ISNUMBER(INDEX(Import.PLE,Detalhamento!$E19,Detalhamento!S$15)),IF(INDEX(Import.PLE,Detalhamento!$E19,Detalhamento!S$15)&lt;=mediçao,0,OFFSET(Import.PLQ,$A19-1,S$15-1,1,1)),OFFSET(Import.PLQ,$A19-1,S$15-1,1,1)),(1-PLE!$AA$28)*OFFSET(Import.PLQ,$A19-1,S$15-1,1,1))))</f>
        <v>0</v>
      </c>
      <c r="T19" s="144">
        <f ca="1">IF(T$13="",0,CHOOSE(Detalhamento.OpçãoServiços,OFFSET(Import.PLQ,$A19-1,T$15-1,1,1),IF($E19&lt;&gt;1,IF(ISNUMBER(INDEX(Import.PLE,Detalhamento!$E19,Detalhamento!T$15)),IF(INDEX(Import.PLE,Detalhamento!$E19,Detalhamento!T$15)&lt;=mediçao,OFFSET(Import.PLQ,$A19-1,T$15-1,1,1),0),0),PLE!$AA$28*OFFSET(Import.PLQ,$A19-1,T$15-1,1,1)),IF($E19&lt;&gt;1,IF(ISNUMBER(INDEX(Import.PLE,Detalhamento!$E19,Detalhamento!T$15)),IF(INDEX(Import.PLE,Detalhamento!$E19,Detalhamento!T$15)&lt;=mediçao,0,OFFSET(Import.PLQ,$A19-1,T$15-1,1,1)),OFFSET(Import.PLQ,$A19-1,T$15-1,1,1)),(1-PLE!$AA$28)*OFFSET(Import.PLQ,$A19-1,T$15-1,1,1))))</f>
        <v>0</v>
      </c>
      <c r="U19" s="144">
        <f ca="1">IF(U$13="",0,CHOOSE(Detalhamento.OpçãoServiços,OFFSET(Import.PLQ,$A19-1,U$15-1,1,1),IF($E19&lt;&gt;1,IF(ISNUMBER(INDEX(Import.PLE,Detalhamento!$E19,Detalhamento!U$15)),IF(INDEX(Import.PLE,Detalhamento!$E19,Detalhamento!U$15)&lt;=mediçao,OFFSET(Import.PLQ,$A19-1,U$15-1,1,1),0),0),PLE!$AA$28*OFFSET(Import.PLQ,$A19-1,U$15-1,1,1)),IF($E19&lt;&gt;1,IF(ISNUMBER(INDEX(Import.PLE,Detalhamento!$E19,Detalhamento!U$15)),IF(INDEX(Import.PLE,Detalhamento!$E19,Detalhamento!U$15)&lt;=mediçao,0,OFFSET(Import.PLQ,$A19-1,U$15-1,1,1)),OFFSET(Import.PLQ,$A19-1,U$15-1,1,1)),(1-PLE!$AA$28)*OFFSET(Import.PLQ,$A19-1,U$15-1,1,1))))</f>
        <v>0</v>
      </c>
      <c r="V19" s="144">
        <f ca="1">IF(V$13="",0,CHOOSE(Detalhamento.OpçãoServiços,OFFSET(Import.PLQ,$A19-1,V$15-1,1,1),IF($E19&lt;&gt;1,IF(ISNUMBER(INDEX(Import.PLE,Detalhamento!$E19,Detalhamento!V$15)),IF(INDEX(Import.PLE,Detalhamento!$E19,Detalhamento!V$15)&lt;=mediçao,OFFSET(Import.PLQ,$A19-1,V$15-1,1,1),0),0),PLE!$AA$28*OFFSET(Import.PLQ,$A19-1,V$15-1,1,1)),IF($E19&lt;&gt;1,IF(ISNUMBER(INDEX(Import.PLE,Detalhamento!$E19,Detalhamento!V$15)),IF(INDEX(Import.PLE,Detalhamento!$E19,Detalhamento!V$15)&lt;=mediçao,0,OFFSET(Import.PLQ,$A19-1,V$15-1,1,1)),OFFSET(Import.PLQ,$A19-1,V$15-1,1,1)),(1-PLE!$AA$28)*OFFSET(Import.PLQ,$A19-1,V$15-1,1,1))))</f>
        <v>0</v>
      </c>
      <c r="W19" s="144">
        <f ca="1">IF(W$13="",0,CHOOSE(Detalhamento.OpçãoServiços,OFFSET(Import.PLQ,$A19-1,W$15-1,1,1),IF($E19&lt;&gt;1,IF(ISNUMBER(INDEX(Import.PLE,Detalhamento!$E19,Detalhamento!W$15)),IF(INDEX(Import.PLE,Detalhamento!$E19,Detalhamento!W$15)&lt;=mediçao,OFFSET(Import.PLQ,$A19-1,W$15-1,1,1),0),0),PLE!$AA$28*OFFSET(Import.PLQ,$A19-1,W$15-1,1,1)),IF($E19&lt;&gt;1,IF(ISNUMBER(INDEX(Import.PLE,Detalhamento!$E19,Detalhamento!W$15)),IF(INDEX(Import.PLE,Detalhamento!$E19,Detalhamento!W$15)&lt;=mediçao,0,OFFSET(Import.PLQ,$A19-1,W$15-1,1,1)),OFFSET(Import.PLQ,$A19-1,W$15-1,1,1)),(1-PLE!$AA$28)*OFFSET(Import.PLQ,$A19-1,W$15-1,1,1))))</f>
        <v>0</v>
      </c>
      <c r="X19" s="144">
        <f ca="1">IF(X$13="",0,CHOOSE(Detalhamento.OpçãoServiços,OFFSET(Import.PLQ,$A19-1,X$15-1,1,1),IF($E19&lt;&gt;1,IF(ISNUMBER(INDEX(Import.PLE,Detalhamento!$E19,Detalhamento!X$15)),IF(INDEX(Import.PLE,Detalhamento!$E19,Detalhamento!X$15)&lt;=mediçao,OFFSET(Import.PLQ,$A19-1,X$15-1,1,1),0),0),PLE!$AA$28*OFFSET(Import.PLQ,$A19-1,X$15-1,1,1)),IF($E19&lt;&gt;1,IF(ISNUMBER(INDEX(Import.PLE,Detalhamento!$E19,Detalhamento!X$15)),IF(INDEX(Import.PLE,Detalhamento!$E19,Detalhamento!X$15)&lt;=mediçao,0,OFFSET(Import.PLQ,$A19-1,X$15-1,1,1)),OFFSET(Import.PLQ,$A19-1,X$15-1,1,1)),(1-PLE!$AA$28)*OFFSET(Import.PLQ,$A19-1,X$15-1,1,1))))</f>
        <v>0</v>
      </c>
      <c r="Y19" s="144">
        <f ca="1">IF(Y$13="",0,CHOOSE(Detalhamento.OpçãoServiços,OFFSET(Import.PLQ,$A19-1,Y$15-1,1,1),IF($E19&lt;&gt;1,IF(ISNUMBER(INDEX(Import.PLE,Detalhamento!$E19,Detalhamento!Y$15)),IF(INDEX(Import.PLE,Detalhamento!$E19,Detalhamento!Y$15)&lt;=mediçao,OFFSET(Import.PLQ,$A19-1,Y$15-1,1,1),0),0),PLE!$AA$28*OFFSET(Import.PLQ,$A19-1,Y$15-1,1,1)),IF($E19&lt;&gt;1,IF(ISNUMBER(INDEX(Import.PLE,Detalhamento!$E19,Detalhamento!Y$15)),IF(INDEX(Import.PLE,Detalhamento!$E19,Detalhamento!Y$15)&lt;=mediçao,0,OFFSET(Import.PLQ,$A19-1,Y$15-1,1,1)),OFFSET(Import.PLQ,$A19-1,Y$15-1,1,1)),(1-PLE!$AA$28)*OFFSET(Import.PLQ,$A19-1,Y$15-1,1,1))))</f>
        <v>0</v>
      </c>
      <c r="Z19" s="144">
        <f ca="1">IF(Z$13="",0,CHOOSE(Detalhamento.OpçãoServiços,OFFSET(Import.PLQ,$A19-1,Z$15-1,1,1),IF($E19&lt;&gt;1,IF(ISNUMBER(INDEX(Import.PLE,Detalhamento!$E19,Detalhamento!Z$15)),IF(INDEX(Import.PLE,Detalhamento!$E19,Detalhamento!Z$15)&lt;=mediçao,OFFSET(Import.PLQ,$A19-1,Z$15-1,1,1),0),0),PLE!$AA$28*OFFSET(Import.PLQ,$A19-1,Z$15-1,1,1)),IF($E19&lt;&gt;1,IF(ISNUMBER(INDEX(Import.PLE,Detalhamento!$E19,Detalhamento!Z$15)),IF(INDEX(Import.PLE,Detalhamento!$E19,Detalhamento!Z$15)&lt;=mediçao,0,OFFSET(Import.PLQ,$A19-1,Z$15-1,1,1)),OFFSET(Import.PLQ,$A19-1,Z$15-1,1,1)),(1-PLE!$AA$28)*OFFSET(Import.PLQ,$A19-1,Z$15-1,1,1))))</f>
        <v>0</v>
      </c>
      <c r="AA19" s="144">
        <f ca="1">IF(AA$13="",0,CHOOSE(Detalhamento.OpçãoServiços,OFFSET(Import.PLQ,$A19-1,AA$15-1,1,1),IF($E19&lt;&gt;1,IF(ISNUMBER(INDEX(Import.PLE,Detalhamento!$E19,Detalhamento!AA$15)),IF(INDEX(Import.PLE,Detalhamento!$E19,Detalhamento!AA$15)&lt;=mediçao,OFFSET(Import.PLQ,$A19-1,AA$15-1,1,1),0),0),PLE!$AA$28*OFFSET(Import.PLQ,$A19-1,AA$15-1,1,1)),IF($E19&lt;&gt;1,IF(ISNUMBER(INDEX(Import.PLE,Detalhamento!$E19,Detalhamento!AA$15)),IF(INDEX(Import.PLE,Detalhamento!$E19,Detalhamento!AA$15)&lt;=mediçao,0,OFFSET(Import.PLQ,$A19-1,AA$15-1,1,1)),OFFSET(Import.PLQ,$A19-1,AA$15-1,1,1)),(1-PLE!$AA$28)*OFFSET(Import.PLQ,$A19-1,AA$15-1,1,1))))</f>
        <v>0</v>
      </c>
      <c r="AB19" s="144">
        <f ca="1">IF(AB$13="",0,CHOOSE(Detalhamento.OpçãoServiços,OFFSET(Import.PLQ,$A19-1,AB$15-1,1,1),IF($E19&lt;&gt;1,IF(ISNUMBER(INDEX(Import.PLE,Detalhamento!$E19,Detalhamento!AB$15)),IF(INDEX(Import.PLE,Detalhamento!$E19,Detalhamento!AB$15)&lt;=mediçao,OFFSET(Import.PLQ,$A19-1,AB$15-1,1,1),0),0),PLE!$AA$28*OFFSET(Import.PLQ,$A19-1,AB$15-1,1,1)),IF($E19&lt;&gt;1,IF(ISNUMBER(INDEX(Import.PLE,Detalhamento!$E19,Detalhamento!AB$15)),IF(INDEX(Import.PLE,Detalhamento!$E19,Detalhamento!AB$15)&lt;=mediçao,0,OFFSET(Import.PLQ,$A19-1,AB$15-1,1,1)),OFFSET(Import.PLQ,$A19-1,AB$15-1,1,1)),(1-PLE!$AA$28)*OFFSET(Import.PLQ,$A19-1,AB$15-1,1,1))))</f>
        <v>0</v>
      </c>
      <c r="AC19" s="144">
        <f ca="1">IF(AC$13="",0,CHOOSE(Detalhamento.OpçãoServiços,OFFSET(Import.PLQ,$A19-1,AC$15-1,1,1),IF($E19&lt;&gt;1,IF(ISNUMBER(INDEX(Import.PLE,Detalhamento!$E19,Detalhamento!AC$15)),IF(INDEX(Import.PLE,Detalhamento!$E19,Detalhamento!AC$15)&lt;=mediçao,OFFSET(Import.PLQ,$A19-1,AC$15-1,1,1),0),0),PLE!$AA$28*OFFSET(Import.PLQ,$A19-1,AC$15-1,1,1)),IF($E19&lt;&gt;1,IF(ISNUMBER(INDEX(Import.PLE,Detalhamento!$E19,Detalhamento!AC$15)),IF(INDEX(Import.PLE,Detalhamento!$E19,Detalhamento!AC$15)&lt;=mediçao,0,OFFSET(Import.PLQ,$A19-1,AC$15-1,1,1)),OFFSET(Import.PLQ,$A19-1,AC$15-1,1,1)),(1-PLE!$AA$28)*OFFSET(Import.PLQ,$A19-1,AC$15-1,1,1))))</f>
        <v>0</v>
      </c>
      <c r="AD19" s="144">
        <f ca="1">IF(AD$13="",0,CHOOSE(Detalhamento.OpçãoServiços,OFFSET(Import.PLQ,$A19-1,AD$15-1,1,1),IF($E19&lt;&gt;1,IF(ISNUMBER(INDEX(Import.PLE,Detalhamento!$E19,Detalhamento!AD$15)),IF(INDEX(Import.PLE,Detalhamento!$E19,Detalhamento!AD$15)&lt;=mediçao,OFFSET(Import.PLQ,$A19-1,AD$15-1,1,1),0),0),PLE!$AA$28*OFFSET(Import.PLQ,$A19-1,AD$15-1,1,1)),IF($E19&lt;&gt;1,IF(ISNUMBER(INDEX(Import.PLE,Detalhamento!$E19,Detalhamento!AD$15)),IF(INDEX(Import.PLE,Detalhamento!$E19,Detalhamento!AD$15)&lt;=mediçao,0,OFFSET(Import.PLQ,$A19-1,AD$15-1,1,1)),OFFSET(Import.PLQ,$A19-1,AD$15-1,1,1)),(1-PLE!$AA$28)*OFFSET(Import.PLQ,$A19-1,AD$15-1,1,1))))</f>
        <v>0</v>
      </c>
      <c r="AE19" s="144">
        <f ca="1">IF(AE$13="",0,CHOOSE(Detalhamento.OpçãoServiços,OFFSET(Import.PLQ,$A19-1,AE$15-1,1,1),IF($E19&lt;&gt;1,IF(ISNUMBER(INDEX(Import.PLE,Detalhamento!$E19,Detalhamento!AE$15)),IF(INDEX(Import.PLE,Detalhamento!$E19,Detalhamento!AE$15)&lt;=mediçao,OFFSET(Import.PLQ,$A19-1,AE$15-1,1,1),0),0),PLE!$AA$28*OFFSET(Import.PLQ,$A19-1,AE$15-1,1,1)),IF($E19&lt;&gt;1,IF(ISNUMBER(INDEX(Import.PLE,Detalhamento!$E19,Detalhamento!AE$15)),IF(INDEX(Import.PLE,Detalhamento!$E19,Detalhamento!AE$15)&lt;=mediçao,0,OFFSET(Import.PLQ,$A19-1,AE$15-1,1,1)),OFFSET(Import.PLQ,$A19-1,AE$15-1,1,1)),(1-PLE!$AA$28)*OFFSET(Import.PLQ,$A19-1,AE$15-1,1,1))))</f>
        <v>0</v>
      </c>
      <c r="AF19" s="144">
        <f ca="1">IF(AF$13="",0,CHOOSE(Detalhamento.OpçãoServiços,OFFSET(Import.PLQ,$A19-1,AF$15-1,1,1),IF($E19&lt;&gt;1,IF(ISNUMBER(INDEX(Import.PLE,Detalhamento!$E19,Detalhamento!AF$15)),IF(INDEX(Import.PLE,Detalhamento!$E19,Detalhamento!AF$15)&lt;=mediçao,OFFSET(Import.PLQ,$A19-1,AF$15-1,1,1),0),0),PLE!$AA$28*OFFSET(Import.PLQ,$A19-1,AF$15-1,1,1)),IF($E19&lt;&gt;1,IF(ISNUMBER(INDEX(Import.PLE,Detalhamento!$E19,Detalhamento!AF$15)),IF(INDEX(Import.PLE,Detalhamento!$E19,Detalhamento!AF$15)&lt;=mediçao,0,OFFSET(Import.PLQ,$A19-1,AF$15-1,1,1)),OFFSET(Import.PLQ,$A19-1,AF$15-1,1,1)),(1-PLE!$AA$28)*OFFSET(Import.PLQ,$A19-1,AF$15-1,1,1))))</f>
        <v>0</v>
      </c>
      <c r="AG19" s="144">
        <f ca="1">IF(AG$13="",0,CHOOSE(Detalhamento.OpçãoServiços,OFFSET(Import.PLQ,$A19-1,AG$15-1,1,1),IF($E19&lt;&gt;1,IF(ISNUMBER(INDEX(Import.PLE,Detalhamento!$E19,Detalhamento!AG$15)),IF(INDEX(Import.PLE,Detalhamento!$E19,Detalhamento!AG$15)&lt;=mediçao,OFFSET(Import.PLQ,$A19-1,AG$15-1,1,1),0),0),PLE!$AA$28*OFFSET(Import.PLQ,$A19-1,AG$15-1,1,1)),IF($E19&lt;&gt;1,IF(ISNUMBER(INDEX(Import.PLE,Detalhamento!$E19,Detalhamento!AG$15)),IF(INDEX(Import.PLE,Detalhamento!$E19,Detalhamento!AG$15)&lt;=mediçao,0,OFFSET(Import.PLQ,$A19-1,AG$15-1,1,1)),OFFSET(Import.PLQ,$A19-1,AG$15-1,1,1)),(1-PLE!$AA$28)*OFFSET(Import.PLQ,$A19-1,AG$15-1,1,1))))</f>
        <v>0</v>
      </c>
      <c r="AH19" s="144">
        <f ca="1">IF(AH$13="",0,CHOOSE(Detalhamento.OpçãoServiços,OFFSET(Import.PLQ,$A19-1,AH$15-1,1,1),IF($E19&lt;&gt;1,IF(ISNUMBER(INDEX(Import.PLE,Detalhamento!$E19,Detalhamento!AH$15)),IF(INDEX(Import.PLE,Detalhamento!$E19,Detalhamento!AH$15)&lt;=mediçao,OFFSET(Import.PLQ,$A19-1,AH$15-1,1,1),0),0),PLE!$AA$28*OFFSET(Import.PLQ,$A19-1,AH$15-1,1,1)),IF($E19&lt;&gt;1,IF(ISNUMBER(INDEX(Import.PLE,Detalhamento!$E19,Detalhamento!AH$15)),IF(INDEX(Import.PLE,Detalhamento!$E19,Detalhamento!AH$15)&lt;=mediçao,0,OFFSET(Import.PLQ,$A19-1,AH$15-1,1,1)),OFFSET(Import.PLQ,$A19-1,AH$15-1,1,1)),(1-PLE!$AA$28)*OFFSET(Import.PLQ,$A19-1,AH$15-1,1,1))))</f>
        <v>0</v>
      </c>
      <c r="AI19" s="144">
        <f ca="1">IF(AI$13="",0,CHOOSE(Detalhamento.OpçãoServiços,OFFSET(Import.PLQ,$A19-1,AI$15-1,1,1),IF($E19&lt;&gt;1,IF(ISNUMBER(INDEX(Import.PLE,Detalhamento!$E19,Detalhamento!AI$15)),IF(INDEX(Import.PLE,Detalhamento!$E19,Detalhamento!AI$15)&lt;=mediçao,OFFSET(Import.PLQ,$A19-1,AI$15-1,1,1),0),0),PLE!$AA$28*OFFSET(Import.PLQ,$A19-1,AI$15-1,1,1)),IF($E19&lt;&gt;1,IF(ISNUMBER(INDEX(Import.PLE,Detalhamento!$E19,Detalhamento!AI$15)),IF(INDEX(Import.PLE,Detalhamento!$E19,Detalhamento!AI$15)&lt;=mediçao,0,OFFSET(Import.PLQ,$A19-1,AI$15-1,1,1)),OFFSET(Import.PLQ,$A19-1,AI$15-1,1,1)),(1-PLE!$AA$28)*OFFSET(Import.PLQ,$A19-1,AI$15-1,1,1))))</f>
        <v>0</v>
      </c>
      <c r="AJ19" s="144">
        <f ca="1">IF(AJ$13="",0,CHOOSE(Detalhamento.OpçãoServiços,OFFSET(Import.PLQ,$A19-1,AJ$15-1,1,1),IF($E19&lt;&gt;1,IF(ISNUMBER(INDEX(Import.PLE,Detalhamento!$E19,Detalhamento!AJ$15)),IF(INDEX(Import.PLE,Detalhamento!$E19,Detalhamento!AJ$15)&lt;=mediçao,OFFSET(Import.PLQ,$A19-1,AJ$15-1,1,1),0),0),PLE!$AA$28*OFFSET(Import.PLQ,$A19-1,AJ$15-1,1,1)),IF($E19&lt;&gt;1,IF(ISNUMBER(INDEX(Import.PLE,Detalhamento!$E19,Detalhamento!AJ$15)),IF(INDEX(Import.PLE,Detalhamento!$E19,Detalhamento!AJ$15)&lt;=mediçao,0,OFFSET(Import.PLQ,$A19-1,AJ$15-1,1,1)),OFFSET(Import.PLQ,$A19-1,AJ$15-1,1,1)),(1-PLE!$AA$28)*OFFSET(Import.PLQ,$A19-1,AJ$15-1,1,1))))</f>
        <v>0</v>
      </c>
      <c r="AK19" s="144">
        <f ca="1">IF(AK$13="",0,CHOOSE(Detalhamento.OpçãoServiços,OFFSET(Import.PLQ,$A19-1,AK$15-1,1,1),IF($E19&lt;&gt;1,IF(ISNUMBER(INDEX(Import.PLE,Detalhamento!$E19,Detalhamento!AK$15)),IF(INDEX(Import.PLE,Detalhamento!$E19,Detalhamento!AK$15)&lt;=mediçao,OFFSET(Import.PLQ,$A19-1,AK$15-1,1,1),0),0),PLE!$AA$28*OFFSET(Import.PLQ,$A19-1,AK$15-1,1,1)),IF($E19&lt;&gt;1,IF(ISNUMBER(INDEX(Import.PLE,Detalhamento!$E19,Detalhamento!AK$15)),IF(INDEX(Import.PLE,Detalhamento!$E19,Detalhamento!AK$15)&lt;=mediçao,0,OFFSET(Import.PLQ,$A19-1,AK$15-1,1,1)),OFFSET(Import.PLQ,$A19-1,AK$15-1,1,1)),(1-PLE!$AA$28)*OFFSET(Import.PLQ,$A19-1,AK$15-1,1,1))))</f>
        <v>0</v>
      </c>
      <c r="AL19" s="144">
        <f ca="1">IF(AL$13="",0,CHOOSE(Detalhamento.OpçãoServiços,OFFSET(Import.PLQ,$A19-1,AL$15-1,1,1),IF($E19&lt;&gt;1,IF(ISNUMBER(INDEX(Import.PLE,Detalhamento!$E19,Detalhamento!AL$15)),IF(INDEX(Import.PLE,Detalhamento!$E19,Detalhamento!AL$15)&lt;=mediçao,OFFSET(Import.PLQ,$A19-1,AL$15-1,1,1),0),0),PLE!$AA$28*OFFSET(Import.PLQ,$A19-1,AL$15-1,1,1)),IF($E19&lt;&gt;1,IF(ISNUMBER(INDEX(Import.PLE,Detalhamento!$E19,Detalhamento!AL$15)),IF(INDEX(Import.PLE,Detalhamento!$E19,Detalhamento!AL$15)&lt;=mediçao,0,OFFSET(Import.PLQ,$A19-1,AL$15-1,1,1)),OFFSET(Import.PLQ,$A19-1,AL$15-1,1,1)),(1-PLE!$AA$28)*OFFSET(Import.PLQ,$A19-1,AL$15-1,1,1))))</f>
        <v>0</v>
      </c>
      <c r="AM19" s="144">
        <f ca="1">IF(AM$13="",0,CHOOSE(Detalhamento.OpçãoServiços,OFFSET(Import.PLQ,$A19-1,AM$15-1,1,1),IF($E19&lt;&gt;1,IF(ISNUMBER(INDEX(Import.PLE,Detalhamento!$E19,Detalhamento!AM$15)),IF(INDEX(Import.PLE,Detalhamento!$E19,Detalhamento!AM$15)&lt;=mediçao,OFFSET(Import.PLQ,$A19-1,AM$15-1,1,1),0),0),PLE!$AA$28*OFFSET(Import.PLQ,$A19-1,AM$15-1,1,1)),IF($E19&lt;&gt;1,IF(ISNUMBER(INDEX(Import.PLE,Detalhamento!$E19,Detalhamento!AM$15)),IF(INDEX(Import.PLE,Detalhamento!$E19,Detalhamento!AM$15)&lt;=mediçao,0,OFFSET(Import.PLQ,$A19-1,AM$15-1,1,1)),OFFSET(Import.PLQ,$A19-1,AM$15-1,1,1)),(1-PLE!$AA$28)*OFFSET(Import.PLQ,$A19-1,AM$15-1,1,1))))</f>
        <v>0</v>
      </c>
      <c r="AN19" s="144">
        <f ca="1">IF(AN$13="",0,CHOOSE(Detalhamento.OpçãoServiços,OFFSET(Import.PLQ,$A19-1,AN$15-1,1,1),IF($E19&lt;&gt;1,IF(ISNUMBER(INDEX(Import.PLE,Detalhamento!$E19,Detalhamento!AN$15)),IF(INDEX(Import.PLE,Detalhamento!$E19,Detalhamento!AN$15)&lt;=mediçao,OFFSET(Import.PLQ,$A19-1,AN$15-1,1,1),0),0),PLE!$AA$28*OFFSET(Import.PLQ,$A19-1,AN$15-1,1,1)),IF($E19&lt;&gt;1,IF(ISNUMBER(INDEX(Import.PLE,Detalhamento!$E19,Detalhamento!AN$15)),IF(INDEX(Import.PLE,Detalhamento!$E19,Detalhamento!AN$15)&lt;=mediçao,0,OFFSET(Import.PLQ,$A19-1,AN$15-1,1,1)),OFFSET(Import.PLQ,$A19-1,AN$15-1,1,1)),(1-PLE!$AA$28)*OFFSET(Import.PLQ,$A19-1,AN$15-1,1,1))))</f>
        <v>0</v>
      </c>
      <c r="AO19" s="144">
        <f ca="1">IF(AO$13="",0,CHOOSE(Detalhamento.OpçãoServiços,OFFSET(Import.PLQ,$A19-1,AO$15-1,1,1),IF($E19&lt;&gt;1,IF(ISNUMBER(INDEX(Import.PLE,Detalhamento!$E19,Detalhamento!AO$15)),IF(INDEX(Import.PLE,Detalhamento!$E19,Detalhamento!AO$15)&lt;=mediçao,OFFSET(Import.PLQ,$A19-1,AO$15-1,1,1),0),0),PLE!$AA$28*OFFSET(Import.PLQ,$A19-1,AO$15-1,1,1)),IF($E19&lt;&gt;1,IF(ISNUMBER(INDEX(Import.PLE,Detalhamento!$E19,Detalhamento!AO$15)),IF(INDEX(Import.PLE,Detalhamento!$E19,Detalhamento!AO$15)&lt;=mediçao,0,OFFSET(Import.PLQ,$A19-1,AO$15-1,1,1)),OFFSET(Import.PLQ,$A19-1,AO$15-1,1,1)),(1-PLE!$AA$28)*OFFSET(Import.PLQ,$A19-1,AO$15-1,1,1))))</f>
        <v>0</v>
      </c>
      <c r="AP19" s="144">
        <f ca="1">IF(AP$13="",0,CHOOSE(Detalhamento.OpçãoServiços,OFFSET(Import.PLQ,$A19-1,AP$15-1,1,1),IF($E19&lt;&gt;1,IF(ISNUMBER(INDEX(Import.PLE,Detalhamento!$E19,Detalhamento!AP$15)),IF(INDEX(Import.PLE,Detalhamento!$E19,Detalhamento!AP$15)&lt;=mediçao,OFFSET(Import.PLQ,$A19-1,AP$15-1,1,1),0),0),PLE!$AA$28*OFFSET(Import.PLQ,$A19-1,AP$15-1,1,1)),IF($E19&lt;&gt;1,IF(ISNUMBER(INDEX(Import.PLE,Detalhamento!$E19,Detalhamento!AP$15)),IF(INDEX(Import.PLE,Detalhamento!$E19,Detalhamento!AP$15)&lt;=mediçao,0,OFFSET(Import.PLQ,$A19-1,AP$15-1,1,1)),OFFSET(Import.PLQ,$A19-1,AP$15-1,1,1)),(1-PLE!$AA$28)*OFFSET(Import.PLQ,$A19-1,AP$15-1,1,1))))</f>
        <v>0</v>
      </c>
      <c r="AQ19" s="144">
        <f ca="1">IF(AQ$13="",0,CHOOSE(Detalhamento.OpçãoServiços,OFFSET(Import.PLQ,$A19-1,AQ$15-1,1,1),IF($E19&lt;&gt;1,IF(ISNUMBER(INDEX(Import.PLE,Detalhamento!$E19,Detalhamento!AQ$15)),IF(INDEX(Import.PLE,Detalhamento!$E19,Detalhamento!AQ$15)&lt;=mediçao,OFFSET(Import.PLQ,$A19-1,AQ$15-1,1,1),0),0),PLE!$AA$28*OFFSET(Import.PLQ,$A19-1,AQ$15-1,1,1)),IF($E19&lt;&gt;1,IF(ISNUMBER(INDEX(Import.PLE,Detalhamento!$E19,Detalhamento!AQ$15)),IF(INDEX(Import.PLE,Detalhamento!$E19,Detalhamento!AQ$15)&lt;=mediçao,0,OFFSET(Import.PLQ,$A19-1,AQ$15-1,1,1)),OFFSET(Import.PLQ,$A19-1,AQ$15-1,1,1)),(1-PLE!$AA$28)*OFFSET(Import.PLQ,$A19-1,AQ$15-1,1,1))))</f>
        <v>0</v>
      </c>
      <c r="AR19" s="144">
        <f ca="1">IF(AR$13="",0,CHOOSE(Detalhamento.OpçãoServiços,OFFSET(Import.PLQ,$A19-1,AR$15-1,1,1),IF($E19&lt;&gt;1,IF(ISNUMBER(INDEX(Import.PLE,Detalhamento!$E19,Detalhamento!AR$15)),IF(INDEX(Import.PLE,Detalhamento!$E19,Detalhamento!AR$15)&lt;=mediçao,OFFSET(Import.PLQ,$A19-1,AR$15-1,1,1),0),0),PLE!$AA$28*OFFSET(Import.PLQ,$A19-1,AR$15-1,1,1)),IF($E19&lt;&gt;1,IF(ISNUMBER(INDEX(Import.PLE,Detalhamento!$E19,Detalhamento!AR$15)),IF(INDEX(Import.PLE,Detalhamento!$E19,Detalhamento!AR$15)&lt;=mediçao,0,OFFSET(Import.PLQ,$A19-1,AR$15-1,1,1)),OFFSET(Import.PLQ,$A19-1,AR$15-1,1,1)),(1-PLE!$AA$28)*OFFSET(Import.PLQ,$A19-1,AR$15-1,1,1))))</f>
        <v>0</v>
      </c>
      <c r="AS19" s="144">
        <f ca="1">IF(AS$13="",0,CHOOSE(Detalhamento.OpçãoServiços,OFFSET(Import.PLQ,$A19-1,AS$15-1,1,1),IF($E19&lt;&gt;1,IF(ISNUMBER(INDEX(Import.PLE,Detalhamento!$E19,Detalhamento!AS$15)),IF(INDEX(Import.PLE,Detalhamento!$E19,Detalhamento!AS$15)&lt;=mediçao,OFFSET(Import.PLQ,$A19-1,AS$15-1,1,1),0),0),PLE!$AA$28*OFFSET(Import.PLQ,$A19-1,AS$15-1,1,1)),IF($E19&lt;&gt;1,IF(ISNUMBER(INDEX(Import.PLE,Detalhamento!$E19,Detalhamento!AS$15)),IF(INDEX(Import.PLE,Detalhamento!$E19,Detalhamento!AS$15)&lt;=mediçao,0,OFFSET(Import.PLQ,$A19-1,AS$15-1,1,1)),OFFSET(Import.PLQ,$A19-1,AS$15-1,1,1)),(1-PLE!$AA$28)*OFFSET(Import.PLQ,$A19-1,AS$15-1,1,1))))</f>
        <v>0</v>
      </c>
      <c r="AT19" s="144">
        <f ca="1">IF(AT$13="",0,CHOOSE(Detalhamento.OpçãoServiços,OFFSET(Import.PLQ,$A19-1,AT$15-1,1,1),IF($E19&lt;&gt;1,IF(ISNUMBER(INDEX(Import.PLE,Detalhamento!$E19,Detalhamento!AT$15)),IF(INDEX(Import.PLE,Detalhamento!$E19,Detalhamento!AT$15)&lt;=mediçao,OFFSET(Import.PLQ,$A19-1,AT$15-1,1,1),0),0),PLE!$AA$28*OFFSET(Import.PLQ,$A19-1,AT$15-1,1,1)),IF($E19&lt;&gt;1,IF(ISNUMBER(INDEX(Import.PLE,Detalhamento!$E19,Detalhamento!AT$15)),IF(INDEX(Import.PLE,Detalhamento!$E19,Detalhamento!AT$15)&lt;=mediçao,0,OFFSET(Import.PLQ,$A19-1,AT$15-1,1,1)),OFFSET(Import.PLQ,$A19-1,AT$15-1,1,1)),(1-PLE!$AA$28)*OFFSET(Import.PLQ,$A19-1,AT$15-1,1,1))))</f>
        <v>0</v>
      </c>
      <c r="AU19" s="144">
        <f ca="1">IF(AU$13="",0,CHOOSE(Detalhamento.OpçãoServiços,OFFSET(Import.PLQ,$A19-1,AU$15-1,1,1),IF($E19&lt;&gt;1,IF(ISNUMBER(INDEX(Import.PLE,Detalhamento!$E19,Detalhamento!AU$15)),IF(INDEX(Import.PLE,Detalhamento!$E19,Detalhamento!AU$15)&lt;=mediçao,OFFSET(Import.PLQ,$A19-1,AU$15-1,1,1),0),0),PLE!$AA$28*OFFSET(Import.PLQ,$A19-1,AU$15-1,1,1)),IF($E19&lt;&gt;1,IF(ISNUMBER(INDEX(Import.PLE,Detalhamento!$E19,Detalhamento!AU$15)),IF(INDEX(Import.PLE,Detalhamento!$E19,Detalhamento!AU$15)&lt;=mediçao,0,OFFSET(Import.PLQ,$A19-1,AU$15-1,1,1)),OFFSET(Import.PLQ,$A19-1,AU$15-1,1,1)),(1-PLE!$AA$28)*OFFSET(Import.PLQ,$A19-1,AU$15-1,1,1))))</f>
        <v>0</v>
      </c>
      <c r="AV19" s="144">
        <f ca="1">IF(AV$13="",0,CHOOSE(Detalhamento.OpçãoServiços,OFFSET(Import.PLQ,$A19-1,AV$15-1,1,1),IF($E19&lt;&gt;1,IF(ISNUMBER(INDEX(Import.PLE,Detalhamento!$E19,Detalhamento!AV$15)),IF(INDEX(Import.PLE,Detalhamento!$E19,Detalhamento!AV$15)&lt;=mediçao,OFFSET(Import.PLQ,$A19-1,AV$15-1,1,1),0),0),PLE!$AA$28*OFFSET(Import.PLQ,$A19-1,AV$15-1,1,1)),IF($E19&lt;&gt;1,IF(ISNUMBER(INDEX(Import.PLE,Detalhamento!$E19,Detalhamento!AV$15)),IF(INDEX(Import.PLE,Detalhamento!$E19,Detalhamento!AV$15)&lt;=mediçao,0,OFFSET(Import.PLQ,$A19-1,AV$15-1,1,1)),OFFSET(Import.PLQ,$A19-1,AV$15-1,1,1)),(1-PLE!$AA$28)*OFFSET(Import.PLQ,$A19-1,AV$15-1,1,1))))</f>
        <v>0</v>
      </c>
      <c r="AW19" s="144">
        <f ca="1">IF(AW$13="",0,CHOOSE(Detalhamento.OpçãoServiços,OFFSET(Import.PLQ,$A19-1,AW$15-1,1,1),IF($E19&lt;&gt;1,IF(ISNUMBER(INDEX(Import.PLE,Detalhamento!$E19,Detalhamento!AW$15)),IF(INDEX(Import.PLE,Detalhamento!$E19,Detalhamento!AW$15)&lt;=mediçao,OFFSET(Import.PLQ,$A19-1,AW$15-1,1,1),0),0),PLE!$AA$28*OFFSET(Import.PLQ,$A19-1,AW$15-1,1,1)),IF($E19&lt;&gt;1,IF(ISNUMBER(INDEX(Import.PLE,Detalhamento!$E19,Detalhamento!AW$15)),IF(INDEX(Import.PLE,Detalhamento!$E19,Detalhamento!AW$15)&lt;=mediçao,0,OFFSET(Import.PLQ,$A19-1,AW$15-1,1,1)),OFFSET(Import.PLQ,$A19-1,AW$15-1,1,1)),(1-PLE!$AA$28)*OFFSET(Import.PLQ,$A19-1,AW$15-1,1,1))))</f>
        <v>0</v>
      </c>
      <c r="AX19" s="144">
        <f ca="1">IF(AX$13="",0,CHOOSE(Detalhamento.OpçãoServiços,OFFSET(Import.PLQ,$A19-1,AX$15-1,1,1),IF($E19&lt;&gt;1,IF(ISNUMBER(INDEX(Import.PLE,Detalhamento!$E19,Detalhamento!AX$15)),IF(INDEX(Import.PLE,Detalhamento!$E19,Detalhamento!AX$15)&lt;=mediçao,OFFSET(Import.PLQ,$A19-1,AX$15-1,1,1),0),0),PLE!$AA$28*OFFSET(Import.PLQ,$A19-1,AX$15-1,1,1)),IF($E19&lt;&gt;1,IF(ISNUMBER(INDEX(Import.PLE,Detalhamento!$E19,Detalhamento!AX$15)),IF(INDEX(Import.PLE,Detalhamento!$E19,Detalhamento!AX$15)&lt;=mediçao,0,OFFSET(Import.PLQ,$A19-1,AX$15-1,1,1)),OFFSET(Import.PLQ,$A19-1,AX$15-1,1,1)),(1-PLE!$AA$28)*OFFSET(Import.PLQ,$A19-1,AX$15-1,1,1))))</f>
        <v>0</v>
      </c>
      <c r="AY19" s="144">
        <f ca="1">IF(AY$13="",0,CHOOSE(Detalhamento.OpçãoServiços,OFFSET(Import.PLQ,$A19-1,AY$15-1,1,1),IF($E19&lt;&gt;1,IF(ISNUMBER(INDEX(Import.PLE,Detalhamento!$E19,Detalhamento!AY$15)),IF(INDEX(Import.PLE,Detalhamento!$E19,Detalhamento!AY$15)&lt;=mediçao,OFFSET(Import.PLQ,$A19-1,AY$15-1,1,1),0),0),PLE!$AA$28*OFFSET(Import.PLQ,$A19-1,AY$15-1,1,1)),IF($E19&lt;&gt;1,IF(ISNUMBER(INDEX(Import.PLE,Detalhamento!$E19,Detalhamento!AY$15)),IF(INDEX(Import.PLE,Detalhamento!$E19,Detalhamento!AY$15)&lt;=mediçao,0,OFFSET(Import.PLQ,$A19-1,AY$15-1,1,1)),OFFSET(Import.PLQ,$A19-1,AY$15-1,1,1)),(1-PLE!$AA$28)*OFFSET(Import.PLQ,$A19-1,AY$15-1,1,1))))</f>
        <v>0</v>
      </c>
      <c r="AZ19" s="144">
        <f ca="1">IF(AZ$13="",0,CHOOSE(Detalhamento.OpçãoServiços,OFFSET(Import.PLQ,$A19-1,AZ$15-1,1,1),IF($E19&lt;&gt;1,IF(ISNUMBER(INDEX(Import.PLE,Detalhamento!$E19,Detalhamento!AZ$15)),IF(INDEX(Import.PLE,Detalhamento!$E19,Detalhamento!AZ$15)&lt;=mediçao,OFFSET(Import.PLQ,$A19-1,AZ$15-1,1,1),0),0),PLE!$AA$28*OFFSET(Import.PLQ,$A19-1,AZ$15-1,1,1)),IF($E19&lt;&gt;1,IF(ISNUMBER(INDEX(Import.PLE,Detalhamento!$E19,Detalhamento!AZ$15)),IF(INDEX(Import.PLE,Detalhamento!$E19,Detalhamento!AZ$15)&lt;=mediçao,0,OFFSET(Import.PLQ,$A19-1,AZ$15-1,1,1)),OFFSET(Import.PLQ,$A19-1,AZ$15-1,1,1)),(1-PLE!$AA$28)*OFFSET(Import.PLQ,$A19-1,AZ$15-1,1,1))))</f>
        <v>0</v>
      </c>
      <c r="BA19" s="144">
        <f ca="1">IF(BA$13="",0,CHOOSE(Detalhamento.OpçãoServiços,OFFSET(Import.PLQ,$A19-1,BA$15-1,1,1),IF($E19&lt;&gt;1,IF(ISNUMBER(INDEX(Import.PLE,Detalhamento!$E19,Detalhamento!BA$15)),IF(INDEX(Import.PLE,Detalhamento!$E19,Detalhamento!BA$15)&lt;=mediçao,OFFSET(Import.PLQ,$A19-1,BA$15-1,1,1),0),0),PLE!$AA$28*OFFSET(Import.PLQ,$A19-1,BA$15-1,1,1)),IF($E19&lt;&gt;1,IF(ISNUMBER(INDEX(Import.PLE,Detalhamento!$E19,Detalhamento!BA$15)),IF(INDEX(Import.PLE,Detalhamento!$E19,Detalhamento!BA$15)&lt;=mediçao,0,OFFSET(Import.PLQ,$A19-1,BA$15-1,1,1)),OFFSET(Import.PLQ,$A19-1,BA$15-1,1,1)),(1-PLE!$AA$28)*OFFSET(Import.PLQ,$A19-1,BA$15-1,1,1))))</f>
        <v>0</v>
      </c>
      <c r="BB19" s="144">
        <f ca="1">IF(BB$13="",0,CHOOSE(Detalhamento.OpçãoServiços,OFFSET(Import.PLQ,$A19-1,BB$15-1,1,1),IF($E19&lt;&gt;1,IF(ISNUMBER(INDEX(Import.PLE,Detalhamento!$E19,Detalhamento!BB$15)),IF(INDEX(Import.PLE,Detalhamento!$E19,Detalhamento!BB$15)&lt;=mediçao,OFFSET(Import.PLQ,$A19-1,BB$15-1,1,1),0),0),PLE!$AA$28*OFFSET(Import.PLQ,$A19-1,BB$15-1,1,1)),IF($E19&lt;&gt;1,IF(ISNUMBER(INDEX(Import.PLE,Detalhamento!$E19,Detalhamento!BB$15)),IF(INDEX(Import.PLE,Detalhamento!$E19,Detalhamento!BB$15)&lt;=mediçao,0,OFFSET(Import.PLQ,$A19-1,BB$15-1,1,1)),OFFSET(Import.PLQ,$A19-1,BB$15-1,1,1)),(1-PLE!$AA$28)*OFFSET(Import.PLQ,$A19-1,BB$15-1,1,1))))</f>
        <v>0</v>
      </c>
      <c r="BC19" s="144">
        <f ca="1">IF(BC$13="",0,CHOOSE(Detalhamento.OpçãoServiços,OFFSET(Import.PLQ,$A19-1,BC$15-1,1,1),IF($E19&lt;&gt;1,IF(ISNUMBER(INDEX(Import.PLE,Detalhamento!$E19,Detalhamento!BC$15)),IF(INDEX(Import.PLE,Detalhamento!$E19,Detalhamento!BC$15)&lt;=mediçao,OFFSET(Import.PLQ,$A19-1,BC$15-1,1,1),0),0),PLE!$AA$28*OFFSET(Import.PLQ,$A19-1,BC$15-1,1,1)),IF($E19&lt;&gt;1,IF(ISNUMBER(INDEX(Import.PLE,Detalhamento!$E19,Detalhamento!BC$15)),IF(INDEX(Import.PLE,Detalhamento!$E19,Detalhamento!BC$15)&lt;=mediçao,0,OFFSET(Import.PLQ,$A19-1,BC$15-1,1,1)),OFFSET(Import.PLQ,$A19-1,BC$15-1,1,1)),(1-PLE!$AA$28)*OFFSET(Import.PLQ,$A19-1,BC$15-1,1,1))))</f>
        <v>0</v>
      </c>
      <c r="BD19" s="144">
        <f ca="1">IF(BD$13="",0,CHOOSE(Detalhamento.OpçãoServiços,OFFSET(Import.PLQ,$A19-1,BD$15-1,1,1),IF($E19&lt;&gt;1,IF(ISNUMBER(INDEX(Import.PLE,Detalhamento!$E19,Detalhamento!BD$15)),IF(INDEX(Import.PLE,Detalhamento!$E19,Detalhamento!BD$15)&lt;=mediçao,OFFSET(Import.PLQ,$A19-1,BD$15-1,1,1),0),0),PLE!$AA$28*OFFSET(Import.PLQ,$A19-1,BD$15-1,1,1)),IF($E19&lt;&gt;1,IF(ISNUMBER(INDEX(Import.PLE,Detalhamento!$E19,Detalhamento!BD$15)),IF(INDEX(Import.PLE,Detalhamento!$E19,Detalhamento!BD$15)&lt;=mediçao,0,OFFSET(Import.PLQ,$A19-1,BD$15-1,1,1)),OFFSET(Import.PLQ,$A19-1,BD$15-1,1,1)),(1-PLE!$AA$28)*OFFSET(Import.PLQ,$A19-1,BD$15-1,1,1))))</f>
        <v>0</v>
      </c>
      <c r="BE19" s="144">
        <f ca="1">IF(BE$13="",0,CHOOSE(Detalhamento.OpçãoServiços,OFFSET(Import.PLQ,$A19-1,BE$15-1,1,1),IF($E19&lt;&gt;1,IF(ISNUMBER(INDEX(Import.PLE,Detalhamento!$E19,Detalhamento!BE$15)),IF(INDEX(Import.PLE,Detalhamento!$E19,Detalhamento!BE$15)&lt;=mediçao,OFFSET(Import.PLQ,$A19-1,BE$15-1,1,1),0),0),PLE!$AA$28*OFFSET(Import.PLQ,$A19-1,BE$15-1,1,1)),IF($E19&lt;&gt;1,IF(ISNUMBER(INDEX(Import.PLE,Detalhamento!$E19,Detalhamento!BE$15)),IF(INDEX(Import.PLE,Detalhamento!$E19,Detalhamento!BE$15)&lt;=mediçao,0,OFFSET(Import.PLQ,$A19-1,BE$15-1,1,1)),OFFSET(Import.PLQ,$A19-1,BE$15-1,1,1)),(1-PLE!$AA$28)*OFFSET(Import.PLQ,$A19-1,BE$15-1,1,1))))</f>
        <v>0</v>
      </c>
      <c r="BF19" s="144">
        <f ca="1">IF(BF$13="",0,CHOOSE(Detalhamento.OpçãoServiços,OFFSET(Import.PLQ,$A19-1,BF$15-1,1,1),IF($E19&lt;&gt;1,IF(ISNUMBER(INDEX(Import.PLE,Detalhamento!$E19,Detalhamento!BF$15)),IF(INDEX(Import.PLE,Detalhamento!$E19,Detalhamento!BF$15)&lt;=mediçao,OFFSET(Import.PLQ,$A19-1,BF$15-1,1,1),0),0),PLE!$AA$28*OFFSET(Import.PLQ,$A19-1,BF$15-1,1,1)),IF($E19&lt;&gt;1,IF(ISNUMBER(INDEX(Import.PLE,Detalhamento!$E19,Detalhamento!BF$15)),IF(INDEX(Import.PLE,Detalhamento!$E19,Detalhamento!BF$15)&lt;=mediçao,0,OFFSET(Import.PLQ,$A19-1,BF$15-1,1,1)),OFFSET(Import.PLQ,$A19-1,BF$15-1,1,1)),(1-PLE!$AA$28)*OFFSET(Import.PLQ,$A19-1,BF$15-1,1,1))))</f>
        <v>0</v>
      </c>
      <c r="BG19" s="144">
        <f ca="1">IF(BG$13="",0,CHOOSE(Detalhamento.OpçãoServiços,OFFSET(Import.PLQ,$A19-1,BG$15-1,1,1),IF($E19&lt;&gt;1,IF(ISNUMBER(INDEX(Import.PLE,Detalhamento!$E19,Detalhamento!BG$15)),IF(INDEX(Import.PLE,Detalhamento!$E19,Detalhamento!BG$15)&lt;=mediçao,OFFSET(Import.PLQ,$A19-1,BG$15-1,1,1),0),0),PLE!$AA$28*OFFSET(Import.PLQ,$A19-1,BG$15-1,1,1)),IF($E19&lt;&gt;1,IF(ISNUMBER(INDEX(Import.PLE,Detalhamento!$E19,Detalhamento!BG$15)),IF(INDEX(Import.PLE,Detalhamento!$E19,Detalhamento!BG$15)&lt;=mediçao,0,OFFSET(Import.PLQ,$A19-1,BG$15-1,1,1)),OFFSET(Import.PLQ,$A19-1,BG$15-1,1,1)),(1-PLE!$AA$28)*OFFSET(Import.PLQ,$A19-1,BG$15-1,1,1))))</f>
        <v>0</v>
      </c>
      <c r="BH19" s="144">
        <f ca="1">IF(BH$13="",0,CHOOSE(Detalhamento.OpçãoServiços,OFFSET(Import.PLQ,$A19-1,BH$15-1,1,1),IF($E19&lt;&gt;1,IF(ISNUMBER(INDEX(Import.PLE,Detalhamento!$E19,Detalhamento!BH$15)),IF(INDEX(Import.PLE,Detalhamento!$E19,Detalhamento!BH$15)&lt;=mediçao,OFFSET(Import.PLQ,$A19-1,BH$15-1,1,1),0),0),PLE!$AA$28*OFFSET(Import.PLQ,$A19-1,BH$15-1,1,1)),IF($E19&lt;&gt;1,IF(ISNUMBER(INDEX(Import.PLE,Detalhamento!$E19,Detalhamento!BH$15)),IF(INDEX(Import.PLE,Detalhamento!$E19,Detalhamento!BH$15)&lt;=mediçao,0,OFFSET(Import.PLQ,$A19-1,BH$15-1,1,1)),OFFSET(Import.PLQ,$A19-1,BH$15-1,1,1)),(1-PLE!$AA$28)*OFFSET(Import.PLQ,$A19-1,BH$15-1,1,1))))</f>
        <v>0</v>
      </c>
      <c r="BI19" s="144">
        <f ca="1">IF(BI$13="",0,CHOOSE(Detalhamento.OpçãoServiços,OFFSET(Import.PLQ,$A19-1,BI$15-1,1,1),IF($E19&lt;&gt;1,IF(ISNUMBER(INDEX(Import.PLE,Detalhamento!$E19,Detalhamento!BI$15)),IF(INDEX(Import.PLE,Detalhamento!$E19,Detalhamento!BI$15)&lt;=mediçao,OFFSET(Import.PLQ,$A19-1,BI$15-1,1,1),0),0),PLE!$AA$28*OFFSET(Import.PLQ,$A19-1,BI$15-1,1,1)),IF($E19&lt;&gt;1,IF(ISNUMBER(INDEX(Import.PLE,Detalhamento!$E19,Detalhamento!BI$15)),IF(INDEX(Import.PLE,Detalhamento!$E19,Detalhamento!BI$15)&lt;=mediçao,0,OFFSET(Import.PLQ,$A19-1,BI$15-1,1,1)),OFFSET(Import.PLQ,$A19-1,BI$15-1,1,1)),(1-PLE!$AA$28)*OFFSET(Import.PLQ,$A19-1,BI$15-1,1,1))))</f>
        <v>0</v>
      </c>
    </row>
    <row r="20" spans="1:61" ht="10.5" x14ac:dyDescent="0.25">
      <c r="A20" s="155">
        <v>275</v>
      </c>
      <c r="B20" s="21" t="str">
        <f t="shared" ref="B20:B83" ca="1" si="8">OFFSET(LIorçamento,$A20-1,B$16,1,1)</f>
        <v>Evento</v>
      </c>
      <c r="E20" s="153">
        <f t="shared" ref="E20:E83" ca="1" si="9">OFFSET(LIorçamento,$A20-1,E$16,1,1)</f>
        <v>1</v>
      </c>
      <c r="F20" s="154">
        <f t="shared" ref="F20:F83" ca="1" si="10">CHOOSE($B$8,IF(OR(Nível="Serviço",Nível="Evento"),E20*10^4+IF(Nível&lt;&gt;"Evento",A20,0),0),IF(Nível&lt;&gt;"Evento",A20,0))</f>
        <v>10000</v>
      </c>
      <c r="G20" s="154" t="str">
        <f t="shared" ref="G20:H39" ca="1" si="11">OFFSET(LIorçamento,$A20-1,G$16,1,1)</f>
        <v>Evento</v>
      </c>
      <c r="H20" s="182" t="str">
        <f t="shared" ca="1" si="11"/>
        <v>Administração Local</v>
      </c>
      <c r="I20" s="37" t="str">
        <f t="shared" ref="I20:I83" ca="1" si="12">IF(OR(Nível="Serviço",Nível="evento"),OFFSET(LIorçamento,$A20-1,I$16,1,1),"")</f>
        <v>R$</v>
      </c>
      <c r="J20" s="144">
        <f t="shared" ref="J20:J83" ca="1" si="13">IF(OR(Nível="Serviço",Nível="evento"),SUM(L20:BI20),"")</f>
        <v>0</v>
      </c>
      <c r="K20" s="67"/>
      <c r="L20" s="144">
        <f ca="1">IF(L$13="",0,CHOOSE(Detalhamento.OpçãoServiços,OFFSET(Import.PLQ,$A20-1,L$15-1,1,1),IF($E20&lt;&gt;1,IF(ISNUMBER(INDEX(Import.PLE,Detalhamento!$E20,Detalhamento!L$15)),IF(INDEX(Import.PLE,Detalhamento!$E20,Detalhamento!L$15)&lt;=mediçao,OFFSET(Import.PLQ,$A20-1,L$15-1,1,1),0),0),PLE!$AA$28*OFFSET(Import.PLQ,$A20-1,L$15-1,1,1)),IF($E20&lt;&gt;1,IF(ISNUMBER(INDEX(Import.PLE,Detalhamento!$E20,Detalhamento!L$15)),IF(INDEX(Import.PLE,Detalhamento!$E20,Detalhamento!L$15)&lt;=mediçao,0,OFFSET(Import.PLQ,$A20-1,L$15-1,1,1)),OFFSET(Import.PLQ,$A20-1,L$15-1,1,1)),(1-PLE!$AA$28)*OFFSET(Import.PLQ,$A20-1,L$15-1,1,1))))</f>
        <v>0</v>
      </c>
      <c r="M20" s="144">
        <f ca="1">IF(M$13="",0,CHOOSE(Detalhamento.OpçãoServiços,OFFSET(Import.PLQ,$A20-1,M$15-1,1,1),IF($E20&lt;&gt;1,IF(ISNUMBER(INDEX(Import.PLE,Detalhamento!$E20,Detalhamento!M$15)),IF(INDEX(Import.PLE,Detalhamento!$E20,Detalhamento!M$15)&lt;=mediçao,OFFSET(Import.PLQ,$A20-1,M$15-1,1,1),0),0),PLE!$AA$28*OFFSET(Import.PLQ,$A20-1,M$15-1,1,1)),IF($E20&lt;&gt;1,IF(ISNUMBER(INDEX(Import.PLE,Detalhamento!$E20,Detalhamento!M$15)),IF(INDEX(Import.PLE,Detalhamento!$E20,Detalhamento!M$15)&lt;=mediçao,0,OFFSET(Import.PLQ,$A20-1,M$15-1,1,1)),OFFSET(Import.PLQ,$A20-1,M$15-1,1,1)),(1-PLE!$AA$28)*OFFSET(Import.PLQ,$A20-1,M$15-1,1,1))))</f>
        <v>0</v>
      </c>
      <c r="N20" s="144">
        <f ca="1">IF(N$13="",0,CHOOSE(Detalhamento.OpçãoServiços,OFFSET(Import.PLQ,$A20-1,N$15-1,1,1),IF($E20&lt;&gt;1,IF(ISNUMBER(INDEX(Import.PLE,Detalhamento!$E20,Detalhamento!N$15)),IF(INDEX(Import.PLE,Detalhamento!$E20,Detalhamento!N$15)&lt;=mediçao,OFFSET(Import.PLQ,$A20-1,N$15-1,1,1),0),0),PLE!$AA$28*OFFSET(Import.PLQ,$A20-1,N$15-1,1,1)),IF($E20&lt;&gt;1,IF(ISNUMBER(INDEX(Import.PLE,Detalhamento!$E20,Detalhamento!N$15)),IF(INDEX(Import.PLE,Detalhamento!$E20,Detalhamento!N$15)&lt;=mediçao,0,OFFSET(Import.PLQ,$A20-1,N$15-1,1,1)),OFFSET(Import.PLQ,$A20-1,N$15-1,1,1)),(1-PLE!$AA$28)*OFFSET(Import.PLQ,$A20-1,N$15-1,1,1))))</f>
        <v>0</v>
      </c>
      <c r="O20" s="144">
        <f ca="1">IF(O$13="",0,CHOOSE(Detalhamento.OpçãoServiços,OFFSET(Import.PLQ,$A20-1,O$15-1,1,1),IF($E20&lt;&gt;1,IF(ISNUMBER(INDEX(Import.PLE,Detalhamento!$E20,Detalhamento!O$15)),IF(INDEX(Import.PLE,Detalhamento!$E20,Detalhamento!O$15)&lt;=mediçao,OFFSET(Import.PLQ,$A20-1,O$15-1,1,1),0),0),PLE!$AA$28*OFFSET(Import.PLQ,$A20-1,O$15-1,1,1)),IF($E20&lt;&gt;1,IF(ISNUMBER(INDEX(Import.PLE,Detalhamento!$E20,Detalhamento!O$15)),IF(INDEX(Import.PLE,Detalhamento!$E20,Detalhamento!O$15)&lt;=mediçao,0,OFFSET(Import.PLQ,$A20-1,O$15-1,1,1)),OFFSET(Import.PLQ,$A20-1,O$15-1,1,1)),(1-PLE!$AA$28)*OFFSET(Import.PLQ,$A20-1,O$15-1,1,1))))</f>
        <v>0</v>
      </c>
      <c r="P20" s="144">
        <f ca="1">IF(P$13="",0,CHOOSE(Detalhamento.OpçãoServiços,OFFSET(Import.PLQ,$A20-1,P$15-1,1,1),IF($E20&lt;&gt;1,IF(ISNUMBER(INDEX(Import.PLE,Detalhamento!$E20,Detalhamento!P$15)),IF(INDEX(Import.PLE,Detalhamento!$E20,Detalhamento!P$15)&lt;=mediçao,OFFSET(Import.PLQ,$A20-1,P$15-1,1,1),0),0),PLE!$AA$28*OFFSET(Import.PLQ,$A20-1,P$15-1,1,1)),IF($E20&lt;&gt;1,IF(ISNUMBER(INDEX(Import.PLE,Detalhamento!$E20,Detalhamento!P$15)),IF(INDEX(Import.PLE,Detalhamento!$E20,Detalhamento!P$15)&lt;=mediçao,0,OFFSET(Import.PLQ,$A20-1,P$15-1,1,1)),OFFSET(Import.PLQ,$A20-1,P$15-1,1,1)),(1-PLE!$AA$28)*OFFSET(Import.PLQ,$A20-1,P$15-1,1,1))))</f>
        <v>0</v>
      </c>
      <c r="Q20" s="144">
        <f ca="1">IF(Q$13="",0,CHOOSE(Detalhamento.OpçãoServiços,OFFSET(Import.PLQ,$A20-1,Q$15-1,1,1),IF($E20&lt;&gt;1,IF(ISNUMBER(INDEX(Import.PLE,Detalhamento!$E20,Detalhamento!Q$15)),IF(INDEX(Import.PLE,Detalhamento!$E20,Detalhamento!Q$15)&lt;=mediçao,OFFSET(Import.PLQ,$A20-1,Q$15-1,1,1),0),0),PLE!$AA$28*OFFSET(Import.PLQ,$A20-1,Q$15-1,1,1)),IF($E20&lt;&gt;1,IF(ISNUMBER(INDEX(Import.PLE,Detalhamento!$E20,Detalhamento!Q$15)),IF(INDEX(Import.PLE,Detalhamento!$E20,Detalhamento!Q$15)&lt;=mediçao,0,OFFSET(Import.PLQ,$A20-1,Q$15-1,1,1)),OFFSET(Import.PLQ,$A20-1,Q$15-1,1,1)),(1-PLE!$AA$28)*OFFSET(Import.PLQ,$A20-1,Q$15-1,1,1))))</f>
        <v>0</v>
      </c>
      <c r="R20" s="144">
        <f ca="1">IF(R$13="",0,CHOOSE(Detalhamento.OpçãoServiços,OFFSET(Import.PLQ,$A20-1,R$15-1,1,1),IF($E20&lt;&gt;1,IF(ISNUMBER(INDEX(Import.PLE,Detalhamento!$E20,Detalhamento!R$15)),IF(INDEX(Import.PLE,Detalhamento!$E20,Detalhamento!R$15)&lt;=mediçao,OFFSET(Import.PLQ,$A20-1,R$15-1,1,1),0),0),PLE!$AA$28*OFFSET(Import.PLQ,$A20-1,R$15-1,1,1)),IF($E20&lt;&gt;1,IF(ISNUMBER(INDEX(Import.PLE,Detalhamento!$E20,Detalhamento!R$15)),IF(INDEX(Import.PLE,Detalhamento!$E20,Detalhamento!R$15)&lt;=mediçao,0,OFFSET(Import.PLQ,$A20-1,R$15-1,1,1)),OFFSET(Import.PLQ,$A20-1,R$15-1,1,1)),(1-PLE!$AA$28)*OFFSET(Import.PLQ,$A20-1,R$15-1,1,1))))</f>
        <v>0</v>
      </c>
      <c r="S20" s="144">
        <f ca="1">IF(S$13="",0,CHOOSE(Detalhamento.OpçãoServiços,OFFSET(Import.PLQ,$A20-1,S$15-1,1,1),IF($E20&lt;&gt;1,IF(ISNUMBER(INDEX(Import.PLE,Detalhamento!$E20,Detalhamento!S$15)),IF(INDEX(Import.PLE,Detalhamento!$E20,Detalhamento!S$15)&lt;=mediçao,OFFSET(Import.PLQ,$A20-1,S$15-1,1,1),0),0),PLE!$AA$28*OFFSET(Import.PLQ,$A20-1,S$15-1,1,1)),IF($E20&lt;&gt;1,IF(ISNUMBER(INDEX(Import.PLE,Detalhamento!$E20,Detalhamento!S$15)),IF(INDEX(Import.PLE,Detalhamento!$E20,Detalhamento!S$15)&lt;=mediçao,0,OFFSET(Import.PLQ,$A20-1,S$15-1,1,1)),OFFSET(Import.PLQ,$A20-1,S$15-1,1,1)),(1-PLE!$AA$28)*OFFSET(Import.PLQ,$A20-1,S$15-1,1,1))))</f>
        <v>0</v>
      </c>
      <c r="T20" s="144">
        <f ca="1">IF(T$13="",0,CHOOSE(Detalhamento.OpçãoServiços,OFFSET(Import.PLQ,$A20-1,T$15-1,1,1),IF($E20&lt;&gt;1,IF(ISNUMBER(INDEX(Import.PLE,Detalhamento!$E20,Detalhamento!T$15)),IF(INDEX(Import.PLE,Detalhamento!$E20,Detalhamento!T$15)&lt;=mediçao,OFFSET(Import.PLQ,$A20-1,T$15-1,1,1),0),0),PLE!$AA$28*OFFSET(Import.PLQ,$A20-1,T$15-1,1,1)),IF($E20&lt;&gt;1,IF(ISNUMBER(INDEX(Import.PLE,Detalhamento!$E20,Detalhamento!T$15)),IF(INDEX(Import.PLE,Detalhamento!$E20,Detalhamento!T$15)&lt;=mediçao,0,OFFSET(Import.PLQ,$A20-1,T$15-1,1,1)),OFFSET(Import.PLQ,$A20-1,T$15-1,1,1)),(1-PLE!$AA$28)*OFFSET(Import.PLQ,$A20-1,T$15-1,1,1))))</f>
        <v>0</v>
      </c>
      <c r="U20" s="144">
        <f ca="1">IF(U$13="",0,CHOOSE(Detalhamento.OpçãoServiços,OFFSET(Import.PLQ,$A20-1,U$15-1,1,1),IF($E20&lt;&gt;1,IF(ISNUMBER(INDEX(Import.PLE,Detalhamento!$E20,Detalhamento!U$15)),IF(INDEX(Import.PLE,Detalhamento!$E20,Detalhamento!U$15)&lt;=mediçao,OFFSET(Import.PLQ,$A20-1,U$15-1,1,1),0),0),PLE!$AA$28*OFFSET(Import.PLQ,$A20-1,U$15-1,1,1)),IF($E20&lt;&gt;1,IF(ISNUMBER(INDEX(Import.PLE,Detalhamento!$E20,Detalhamento!U$15)),IF(INDEX(Import.PLE,Detalhamento!$E20,Detalhamento!U$15)&lt;=mediçao,0,OFFSET(Import.PLQ,$A20-1,U$15-1,1,1)),OFFSET(Import.PLQ,$A20-1,U$15-1,1,1)),(1-PLE!$AA$28)*OFFSET(Import.PLQ,$A20-1,U$15-1,1,1))))</f>
        <v>0</v>
      </c>
      <c r="V20" s="144">
        <f ca="1">IF(V$13="",0,CHOOSE(Detalhamento.OpçãoServiços,OFFSET(Import.PLQ,$A20-1,V$15-1,1,1),IF($E20&lt;&gt;1,IF(ISNUMBER(INDEX(Import.PLE,Detalhamento!$E20,Detalhamento!V$15)),IF(INDEX(Import.PLE,Detalhamento!$E20,Detalhamento!V$15)&lt;=mediçao,OFFSET(Import.PLQ,$A20-1,V$15-1,1,1),0),0),PLE!$AA$28*OFFSET(Import.PLQ,$A20-1,V$15-1,1,1)),IF($E20&lt;&gt;1,IF(ISNUMBER(INDEX(Import.PLE,Detalhamento!$E20,Detalhamento!V$15)),IF(INDEX(Import.PLE,Detalhamento!$E20,Detalhamento!V$15)&lt;=mediçao,0,OFFSET(Import.PLQ,$A20-1,V$15-1,1,1)),OFFSET(Import.PLQ,$A20-1,V$15-1,1,1)),(1-PLE!$AA$28)*OFFSET(Import.PLQ,$A20-1,V$15-1,1,1))))</f>
        <v>0</v>
      </c>
      <c r="W20" s="144">
        <f ca="1">IF(W$13="",0,CHOOSE(Detalhamento.OpçãoServiços,OFFSET(Import.PLQ,$A20-1,W$15-1,1,1),IF($E20&lt;&gt;1,IF(ISNUMBER(INDEX(Import.PLE,Detalhamento!$E20,Detalhamento!W$15)),IF(INDEX(Import.PLE,Detalhamento!$E20,Detalhamento!W$15)&lt;=mediçao,OFFSET(Import.PLQ,$A20-1,W$15-1,1,1),0),0),PLE!$AA$28*OFFSET(Import.PLQ,$A20-1,W$15-1,1,1)),IF($E20&lt;&gt;1,IF(ISNUMBER(INDEX(Import.PLE,Detalhamento!$E20,Detalhamento!W$15)),IF(INDEX(Import.PLE,Detalhamento!$E20,Detalhamento!W$15)&lt;=mediçao,0,OFFSET(Import.PLQ,$A20-1,W$15-1,1,1)),OFFSET(Import.PLQ,$A20-1,W$15-1,1,1)),(1-PLE!$AA$28)*OFFSET(Import.PLQ,$A20-1,W$15-1,1,1))))</f>
        <v>0</v>
      </c>
      <c r="X20" s="144">
        <f ca="1">IF(X$13="",0,CHOOSE(Detalhamento.OpçãoServiços,OFFSET(Import.PLQ,$A20-1,X$15-1,1,1),IF($E20&lt;&gt;1,IF(ISNUMBER(INDEX(Import.PLE,Detalhamento!$E20,Detalhamento!X$15)),IF(INDEX(Import.PLE,Detalhamento!$E20,Detalhamento!X$15)&lt;=mediçao,OFFSET(Import.PLQ,$A20-1,X$15-1,1,1),0),0),PLE!$AA$28*OFFSET(Import.PLQ,$A20-1,X$15-1,1,1)),IF($E20&lt;&gt;1,IF(ISNUMBER(INDEX(Import.PLE,Detalhamento!$E20,Detalhamento!X$15)),IF(INDEX(Import.PLE,Detalhamento!$E20,Detalhamento!X$15)&lt;=mediçao,0,OFFSET(Import.PLQ,$A20-1,X$15-1,1,1)),OFFSET(Import.PLQ,$A20-1,X$15-1,1,1)),(1-PLE!$AA$28)*OFFSET(Import.PLQ,$A20-1,X$15-1,1,1))))</f>
        <v>0</v>
      </c>
      <c r="Y20" s="144">
        <f ca="1">IF(Y$13="",0,CHOOSE(Detalhamento.OpçãoServiços,OFFSET(Import.PLQ,$A20-1,Y$15-1,1,1),IF($E20&lt;&gt;1,IF(ISNUMBER(INDEX(Import.PLE,Detalhamento!$E20,Detalhamento!Y$15)),IF(INDEX(Import.PLE,Detalhamento!$E20,Detalhamento!Y$15)&lt;=mediçao,OFFSET(Import.PLQ,$A20-1,Y$15-1,1,1),0),0),PLE!$AA$28*OFFSET(Import.PLQ,$A20-1,Y$15-1,1,1)),IF($E20&lt;&gt;1,IF(ISNUMBER(INDEX(Import.PLE,Detalhamento!$E20,Detalhamento!Y$15)),IF(INDEX(Import.PLE,Detalhamento!$E20,Detalhamento!Y$15)&lt;=mediçao,0,OFFSET(Import.PLQ,$A20-1,Y$15-1,1,1)),OFFSET(Import.PLQ,$A20-1,Y$15-1,1,1)),(1-PLE!$AA$28)*OFFSET(Import.PLQ,$A20-1,Y$15-1,1,1))))</f>
        <v>0</v>
      </c>
      <c r="Z20" s="144">
        <f ca="1">IF(Z$13="",0,CHOOSE(Detalhamento.OpçãoServiços,OFFSET(Import.PLQ,$A20-1,Z$15-1,1,1),IF($E20&lt;&gt;1,IF(ISNUMBER(INDEX(Import.PLE,Detalhamento!$E20,Detalhamento!Z$15)),IF(INDEX(Import.PLE,Detalhamento!$E20,Detalhamento!Z$15)&lt;=mediçao,OFFSET(Import.PLQ,$A20-1,Z$15-1,1,1),0),0),PLE!$AA$28*OFFSET(Import.PLQ,$A20-1,Z$15-1,1,1)),IF($E20&lt;&gt;1,IF(ISNUMBER(INDEX(Import.PLE,Detalhamento!$E20,Detalhamento!Z$15)),IF(INDEX(Import.PLE,Detalhamento!$E20,Detalhamento!Z$15)&lt;=mediçao,0,OFFSET(Import.PLQ,$A20-1,Z$15-1,1,1)),OFFSET(Import.PLQ,$A20-1,Z$15-1,1,1)),(1-PLE!$AA$28)*OFFSET(Import.PLQ,$A20-1,Z$15-1,1,1))))</f>
        <v>0</v>
      </c>
      <c r="AA20" s="144">
        <f ca="1">IF(AA$13="",0,CHOOSE(Detalhamento.OpçãoServiços,OFFSET(Import.PLQ,$A20-1,AA$15-1,1,1),IF($E20&lt;&gt;1,IF(ISNUMBER(INDEX(Import.PLE,Detalhamento!$E20,Detalhamento!AA$15)),IF(INDEX(Import.PLE,Detalhamento!$E20,Detalhamento!AA$15)&lt;=mediçao,OFFSET(Import.PLQ,$A20-1,AA$15-1,1,1),0),0),PLE!$AA$28*OFFSET(Import.PLQ,$A20-1,AA$15-1,1,1)),IF($E20&lt;&gt;1,IF(ISNUMBER(INDEX(Import.PLE,Detalhamento!$E20,Detalhamento!AA$15)),IF(INDEX(Import.PLE,Detalhamento!$E20,Detalhamento!AA$15)&lt;=mediçao,0,OFFSET(Import.PLQ,$A20-1,AA$15-1,1,1)),OFFSET(Import.PLQ,$A20-1,AA$15-1,1,1)),(1-PLE!$AA$28)*OFFSET(Import.PLQ,$A20-1,AA$15-1,1,1))))</f>
        <v>0</v>
      </c>
      <c r="AB20" s="144">
        <f ca="1">IF(AB$13="",0,CHOOSE(Detalhamento.OpçãoServiços,OFFSET(Import.PLQ,$A20-1,AB$15-1,1,1),IF($E20&lt;&gt;1,IF(ISNUMBER(INDEX(Import.PLE,Detalhamento!$E20,Detalhamento!AB$15)),IF(INDEX(Import.PLE,Detalhamento!$E20,Detalhamento!AB$15)&lt;=mediçao,OFFSET(Import.PLQ,$A20-1,AB$15-1,1,1),0),0),PLE!$AA$28*OFFSET(Import.PLQ,$A20-1,AB$15-1,1,1)),IF($E20&lt;&gt;1,IF(ISNUMBER(INDEX(Import.PLE,Detalhamento!$E20,Detalhamento!AB$15)),IF(INDEX(Import.PLE,Detalhamento!$E20,Detalhamento!AB$15)&lt;=mediçao,0,OFFSET(Import.PLQ,$A20-1,AB$15-1,1,1)),OFFSET(Import.PLQ,$A20-1,AB$15-1,1,1)),(1-PLE!$AA$28)*OFFSET(Import.PLQ,$A20-1,AB$15-1,1,1))))</f>
        <v>0</v>
      </c>
      <c r="AC20" s="144">
        <f ca="1">IF(AC$13="",0,CHOOSE(Detalhamento.OpçãoServiços,OFFSET(Import.PLQ,$A20-1,AC$15-1,1,1),IF($E20&lt;&gt;1,IF(ISNUMBER(INDEX(Import.PLE,Detalhamento!$E20,Detalhamento!AC$15)),IF(INDEX(Import.PLE,Detalhamento!$E20,Detalhamento!AC$15)&lt;=mediçao,OFFSET(Import.PLQ,$A20-1,AC$15-1,1,1),0),0),PLE!$AA$28*OFFSET(Import.PLQ,$A20-1,AC$15-1,1,1)),IF($E20&lt;&gt;1,IF(ISNUMBER(INDEX(Import.PLE,Detalhamento!$E20,Detalhamento!AC$15)),IF(INDEX(Import.PLE,Detalhamento!$E20,Detalhamento!AC$15)&lt;=mediçao,0,OFFSET(Import.PLQ,$A20-1,AC$15-1,1,1)),OFFSET(Import.PLQ,$A20-1,AC$15-1,1,1)),(1-PLE!$AA$28)*OFFSET(Import.PLQ,$A20-1,AC$15-1,1,1))))</f>
        <v>0</v>
      </c>
      <c r="AD20" s="144">
        <f ca="1">IF(AD$13="",0,CHOOSE(Detalhamento.OpçãoServiços,OFFSET(Import.PLQ,$A20-1,AD$15-1,1,1),IF($E20&lt;&gt;1,IF(ISNUMBER(INDEX(Import.PLE,Detalhamento!$E20,Detalhamento!AD$15)),IF(INDEX(Import.PLE,Detalhamento!$E20,Detalhamento!AD$15)&lt;=mediçao,OFFSET(Import.PLQ,$A20-1,AD$15-1,1,1),0),0),PLE!$AA$28*OFFSET(Import.PLQ,$A20-1,AD$15-1,1,1)),IF($E20&lt;&gt;1,IF(ISNUMBER(INDEX(Import.PLE,Detalhamento!$E20,Detalhamento!AD$15)),IF(INDEX(Import.PLE,Detalhamento!$E20,Detalhamento!AD$15)&lt;=mediçao,0,OFFSET(Import.PLQ,$A20-1,AD$15-1,1,1)),OFFSET(Import.PLQ,$A20-1,AD$15-1,1,1)),(1-PLE!$AA$28)*OFFSET(Import.PLQ,$A20-1,AD$15-1,1,1))))</f>
        <v>0</v>
      </c>
      <c r="AE20" s="144">
        <f ca="1">IF(AE$13="",0,CHOOSE(Detalhamento.OpçãoServiços,OFFSET(Import.PLQ,$A20-1,AE$15-1,1,1),IF($E20&lt;&gt;1,IF(ISNUMBER(INDEX(Import.PLE,Detalhamento!$E20,Detalhamento!AE$15)),IF(INDEX(Import.PLE,Detalhamento!$E20,Detalhamento!AE$15)&lt;=mediçao,OFFSET(Import.PLQ,$A20-1,AE$15-1,1,1),0),0),PLE!$AA$28*OFFSET(Import.PLQ,$A20-1,AE$15-1,1,1)),IF($E20&lt;&gt;1,IF(ISNUMBER(INDEX(Import.PLE,Detalhamento!$E20,Detalhamento!AE$15)),IF(INDEX(Import.PLE,Detalhamento!$E20,Detalhamento!AE$15)&lt;=mediçao,0,OFFSET(Import.PLQ,$A20-1,AE$15-1,1,1)),OFFSET(Import.PLQ,$A20-1,AE$15-1,1,1)),(1-PLE!$AA$28)*OFFSET(Import.PLQ,$A20-1,AE$15-1,1,1))))</f>
        <v>0</v>
      </c>
      <c r="AF20" s="144">
        <f ca="1">IF(AF$13="",0,CHOOSE(Detalhamento.OpçãoServiços,OFFSET(Import.PLQ,$A20-1,AF$15-1,1,1),IF($E20&lt;&gt;1,IF(ISNUMBER(INDEX(Import.PLE,Detalhamento!$E20,Detalhamento!AF$15)),IF(INDEX(Import.PLE,Detalhamento!$E20,Detalhamento!AF$15)&lt;=mediçao,OFFSET(Import.PLQ,$A20-1,AF$15-1,1,1),0),0),PLE!$AA$28*OFFSET(Import.PLQ,$A20-1,AF$15-1,1,1)),IF($E20&lt;&gt;1,IF(ISNUMBER(INDEX(Import.PLE,Detalhamento!$E20,Detalhamento!AF$15)),IF(INDEX(Import.PLE,Detalhamento!$E20,Detalhamento!AF$15)&lt;=mediçao,0,OFFSET(Import.PLQ,$A20-1,AF$15-1,1,1)),OFFSET(Import.PLQ,$A20-1,AF$15-1,1,1)),(1-PLE!$AA$28)*OFFSET(Import.PLQ,$A20-1,AF$15-1,1,1))))</f>
        <v>0</v>
      </c>
      <c r="AG20" s="144">
        <f ca="1">IF(AG$13="",0,CHOOSE(Detalhamento.OpçãoServiços,OFFSET(Import.PLQ,$A20-1,AG$15-1,1,1),IF($E20&lt;&gt;1,IF(ISNUMBER(INDEX(Import.PLE,Detalhamento!$E20,Detalhamento!AG$15)),IF(INDEX(Import.PLE,Detalhamento!$E20,Detalhamento!AG$15)&lt;=mediçao,OFFSET(Import.PLQ,$A20-1,AG$15-1,1,1),0),0),PLE!$AA$28*OFFSET(Import.PLQ,$A20-1,AG$15-1,1,1)),IF($E20&lt;&gt;1,IF(ISNUMBER(INDEX(Import.PLE,Detalhamento!$E20,Detalhamento!AG$15)),IF(INDEX(Import.PLE,Detalhamento!$E20,Detalhamento!AG$15)&lt;=mediçao,0,OFFSET(Import.PLQ,$A20-1,AG$15-1,1,1)),OFFSET(Import.PLQ,$A20-1,AG$15-1,1,1)),(1-PLE!$AA$28)*OFFSET(Import.PLQ,$A20-1,AG$15-1,1,1))))</f>
        <v>0</v>
      </c>
      <c r="AH20" s="144">
        <f ca="1">IF(AH$13="",0,CHOOSE(Detalhamento.OpçãoServiços,OFFSET(Import.PLQ,$A20-1,AH$15-1,1,1),IF($E20&lt;&gt;1,IF(ISNUMBER(INDEX(Import.PLE,Detalhamento!$E20,Detalhamento!AH$15)),IF(INDEX(Import.PLE,Detalhamento!$E20,Detalhamento!AH$15)&lt;=mediçao,OFFSET(Import.PLQ,$A20-1,AH$15-1,1,1),0),0),PLE!$AA$28*OFFSET(Import.PLQ,$A20-1,AH$15-1,1,1)),IF($E20&lt;&gt;1,IF(ISNUMBER(INDEX(Import.PLE,Detalhamento!$E20,Detalhamento!AH$15)),IF(INDEX(Import.PLE,Detalhamento!$E20,Detalhamento!AH$15)&lt;=mediçao,0,OFFSET(Import.PLQ,$A20-1,AH$15-1,1,1)),OFFSET(Import.PLQ,$A20-1,AH$15-1,1,1)),(1-PLE!$AA$28)*OFFSET(Import.PLQ,$A20-1,AH$15-1,1,1))))</f>
        <v>0</v>
      </c>
      <c r="AI20" s="144">
        <f ca="1">IF(AI$13="",0,CHOOSE(Detalhamento.OpçãoServiços,OFFSET(Import.PLQ,$A20-1,AI$15-1,1,1),IF($E20&lt;&gt;1,IF(ISNUMBER(INDEX(Import.PLE,Detalhamento!$E20,Detalhamento!AI$15)),IF(INDEX(Import.PLE,Detalhamento!$E20,Detalhamento!AI$15)&lt;=mediçao,OFFSET(Import.PLQ,$A20-1,AI$15-1,1,1),0),0),PLE!$AA$28*OFFSET(Import.PLQ,$A20-1,AI$15-1,1,1)),IF($E20&lt;&gt;1,IF(ISNUMBER(INDEX(Import.PLE,Detalhamento!$E20,Detalhamento!AI$15)),IF(INDEX(Import.PLE,Detalhamento!$E20,Detalhamento!AI$15)&lt;=mediçao,0,OFFSET(Import.PLQ,$A20-1,AI$15-1,1,1)),OFFSET(Import.PLQ,$A20-1,AI$15-1,1,1)),(1-PLE!$AA$28)*OFFSET(Import.PLQ,$A20-1,AI$15-1,1,1))))</f>
        <v>0</v>
      </c>
      <c r="AJ20" s="144">
        <f ca="1">IF(AJ$13="",0,CHOOSE(Detalhamento.OpçãoServiços,OFFSET(Import.PLQ,$A20-1,AJ$15-1,1,1),IF($E20&lt;&gt;1,IF(ISNUMBER(INDEX(Import.PLE,Detalhamento!$E20,Detalhamento!AJ$15)),IF(INDEX(Import.PLE,Detalhamento!$E20,Detalhamento!AJ$15)&lt;=mediçao,OFFSET(Import.PLQ,$A20-1,AJ$15-1,1,1),0),0),PLE!$AA$28*OFFSET(Import.PLQ,$A20-1,AJ$15-1,1,1)),IF($E20&lt;&gt;1,IF(ISNUMBER(INDEX(Import.PLE,Detalhamento!$E20,Detalhamento!AJ$15)),IF(INDEX(Import.PLE,Detalhamento!$E20,Detalhamento!AJ$15)&lt;=mediçao,0,OFFSET(Import.PLQ,$A20-1,AJ$15-1,1,1)),OFFSET(Import.PLQ,$A20-1,AJ$15-1,1,1)),(1-PLE!$AA$28)*OFFSET(Import.PLQ,$A20-1,AJ$15-1,1,1))))</f>
        <v>0</v>
      </c>
      <c r="AK20" s="144">
        <f ca="1">IF(AK$13="",0,CHOOSE(Detalhamento.OpçãoServiços,OFFSET(Import.PLQ,$A20-1,AK$15-1,1,1),IF($E20&lt;&gt;1,IF(ISNUMBER(INDEX(Import.PLE,Detalhamento!$E20,Detalhamento!AK$15)),IF(INDEX(Import.PLE,Detalhamento!$E20,Detalhamento!AK$15)&lt;=mediçao,OFFSET(Import.PLQ,$A20-1,AK$15-1,1,1),0),0),PLE!$AA$28*OFFSET(Import.PLQ,$A20-1,AK$15-1,1,1)),IF($E20&lt;&gt;1,IF(ISNUMBER(INDEX(Import.PLE,Detalhamento!$E20,Detalhamento!AK$15)),IF(INDEX(Import.PLE,Detalhamento!$E20,Detalhamento!AK$15)&lt;=mediçao,0,OFFSET(Import.PLQ,$A20-1,AK$15-1,1,1)),OFFSET(Import.PLQ,$A20-1,AK$15-1,1,1)),(1-PLE!$AA$28)*OFFSET(Import.PLQ,$A20-1,AK$15-1,1,1))))</f>
        <v>0</v>
      </c>
      <c r="AL20" s="144">
        <f ca="1">IF(AL$13="",0,CHOOSE(Detalhamento.OpçãoServiços,OFFSET(Import.PLQ,$A20-1,AL$15-1,1,1),IF($E20&lt;&gt;1,IF(ISNUMBER(INDEX(Import.PLE,Detalhamento!$E20,Detalhamento!AL$15)),IF(INDEX(Import.PLE,Detalhamento!$E20,Detalhamento!AL$15)&lt;=mediçao,OFFSET(Import.PLQ,$A20-1,AL$15-1,1,1),0),0),PLE!$AA$28*OFFSET(Import.PLQ,$A20-1,AL$15-1,1,1)),IF($E20&lt;&gt;1,IF(ISNUMBER(INDEX(Import.PLE,Detalhamento!$E20,Detalhamento!AL$15)),IF(INDEX(Import.PLE,Detalhamento!$E20,Detalhamento!AL$15)&lt;=mediçao,0,OFFSET(Import.PLQ,$A20-1,AL$15-1,1,1)),OFFSET(Import.PLQ,$A20-1,AL$15-1,1,1)),(1-PLE!$AA$28)*OFFSET(Import.PLQ,$A20-1,AL$15-1,1,1))))</f>
        <v>0</v>
      </c>
      <c r="AM20" s="144">
        <f ca="1">IF(AM$13="",0,CHOOSE(Detalhamento.OpçãoServiços,OFFSET(Import.PLQ,$A20-1,AM$15-1,1,1),IF($E20&lt;&gt;1,IF(ISNUMBER(INDEX(Import.PLE,Detalhamento!$E20,Detalhamento!AM$15)),IF(INDEX(Import.PLE,Detalhamento!$E20,Detalhamento!AM$15)&lt;=mediçao,OFFSET(Import.PLQ,$A20-1,AM$15-1,1,1),0),0),PLE!$AA$28*OFFSET(Import.PLQ,$A20-1,AM$15-1,1,1)),IF($E20&lt;&gt;1,IF(ISNUMBER(INDEX(Import.PLE,Detalhamento!$E20,Detalhamento!AM$15)),IF(INDEX(Import.PLE,Detalhamento!$E20,Detalhamento!AM$15)&lt;=mediçao,0,OFFSET(Import.PLQ,$A20-1,AM$15-1,1,1)),OFFSET(Import.PLQ,$A20-1,AM$15-1,1,1)),(1-PLE!$AA$28)*OFFSET(Import.PLQ,$A20-1,AM$15-1,1,1))))</f>
        <v>0</v>
      </c>
      <c r="AN20" s="144">
        <f ca="1">IF(AN$13="",0,CHOOSE(Detalhamento.OpçãoServiços,OFFSET(Import.PLQ,$A20-1,AN$15-1,1,1),IF($E20&lt;&gt;1,IF(ISNUMBER(INDEX(Import.PLE,Detalhamento!$E20,Detalhamento!AN$15)),IF(INDEX(Import.PLE,Detalhamento!$E20,Detalhamento!AN$15)&lt;=mediçao,OFFSET(Import.PLQ,$A20-1,AN$15-1,1,1),0),0),PLE!$AA$28*OFFSET(Import.PLQ,$A20-1,AN$15-1,1,1)),IF($E20&lt;&gt;1,IF(ISNUMBER(INDEX(Import.PLE,Detalhamento!$E20,Detalhamento!AN$15)),IF(INDEX(Import.PLE,Detalhamento!$E20,Detalhamento!AN$15)&lt;=mediçao,0,OFFSET(Import.PLQ,$A20-1,AN$15-1,1,1)),OFFSET(Import.PLQ,$A20-1,AN$15-1,1,1)),(1-PLE!$AA$28)*OFFSET(Import.PLQ,$A20-1,AN$15-1,1,1))))</f>
        <v>0</v>
      </c>
      <c r="AO20" s="144">
        <f ca="1">IF(AO$13="",0,CHOOSE(Detalhamento.OpçãoServiços,OFFSET(Import.PLQ,$A20-1,AO$15-1,1,1),IF($E20&lt;&gt;1,IF(ISNUMBER(INDEX(Import.PLE,Detalhamento!$E20,Detalhamento!AO$15)),IF(INDEX(Import.PLE,Detalhamento!$E20,Detalhamento!AO$15)&lt;=mediçao,OFFSET(Import.PLQ,$A20-1,AO$15-1,1,1),0),0),PLE!$AA$28*OFFSET(Import.PLQ,$A20-1,AO$15-1,1,1)),IF($E20&lt;&gt;1,IF(ISNUMBER(INDEX(Import.PLE,Detalhamento!$E20,Detalhamento!AO$15)),IF(INDEX(Import.PLE,Detalhamento!$E20,Detalhamento!AO$15)&lt;=mediçao,0,OFFSET(Import.PLQ,$A20-1,AO$15-1,1,1)),OFFSET(Import.PLQ,$A20-1,AO$15-1,1,1)),(1-PLE!$AA$28)*OFFSET(Import.PLQ,$A20-1,AO$15-1,1,1))))</f>
        <v>0</v>
      </c>
      <c r="AP20" s="144">
        <f ca="1">IF(AP$13="",0,CHOOSE(Detalhamento.OpçãoServiços,OFFSET(Import.PLQ,$A20-1,AP$15-1,1,1),IF($E20&lt;&gt;1,IF(ISNUMBER(INDEX(Import.PLE,Detalhamento!$E20,Detalhamento!AP$15)),IF(INDEX(Import.PLE,Detalhamento!$E20,Detalhamento!AP$15)&lt;=mediçao,OFFSET(Import.PLQ,$A20-1,AP$15-1,1,1),0),0),PLE!$AA$28*OFFSET(Import.PLQ,$A20-1,AP$15-1,1,1)),IF($E20&lt;&gt;1,IF(ISNUMBER(INDEX(Import.PLE,Detalhamento!$E20,Detalhamento!AP$15)),IF(INDEX(Import.PLE,Detalhamento!$E20,Detalhamento!AP$15)&lt;=mediçao,0,OFFSET(Import.PLQ,$A20-1,AP$15-1,1,1)),OFFSET(Import.PLQ,$A20-1,AP$15-1,1,1)),(1-PLE!$AA$28)*OFFSET(Import.PLQ,$A20-1,AP$15-1,1,1))))</f>
        <v>0</v>
      </c>
      <c r="AQ20" s="144">
        <f ca="1">IF(AQ$13="",0,CHOOSE(Detalhamento.OpçãoServiços,OFFSET(Import.PLQ,$A20-1,AQ$15-1,1,1),IF($E20&lt;&gt;1,IF(ISNUMBER(INDEX(Import.PLE,Detalhamento!$E20,Detalhamento!AQ$15)),IF(INDEX(Import.PLE,Detalhamento!$E20,Detalhamento!AQ$15)&lt;=mediçao,OFFSET(Import.PLQ,$A20-1,AQ$15-1,1,1),0),0),PLE!$AA$28*OFFSET(Import.PLQ,$A20-1,AQ$15-1,1,1)),IF($E20&lt;&gt;1,IF(ISNUMBER(INDEX(Import.PLE,Detalhamento!$E20,Detalhamento!AQ$15)),IF(INDEX(Import.PLE,Detalhamento!$E20,Detalhamento!AQ$15)&lt;=mediçao,0,OFFSET(Import.PLQ,$A20-1,AQ$15-1,1,1)),OFFSET(Import.PLQ,$A20-1,AQ$15-1,1,1)),(1-PLE!$AA$28)*OFFSET(Import.PLQ,$A20-1,AQ$15-1,1,1))))</f>
        <v>0</v>
      </c>
      <c r="AR20" s="144">
        <f ca="1">IF(AR$13="",0,CHOOSE(Detalhamento.OpçãoServiços,OFFSET(Import.PLQ,$A20-1,AR$15-1,1,1),IF($E20&lt;&gt;1,IF(ISNUMBER(INDEX(Import.PLE,Detalhamento!$E20,Detalhamento!AR$15)),IF(INDEX(Import.PLE,Detalhamento!$E20,Detalhamento!AR$15)&lt;=mediçao,OFFSET(Import.PLQ,$A20-1,AR$15-1,1,1),0),0),PLE!$AA$28*OFFSET(Import.PLQ,$A20-1,AR$15-1,1,1)),IF($E20&lt;&gt;1,IF(ISNUMBER(INDEX(Import.PLE,Detalhamento!$E20,Detalhamento!AR$15)),IF(INDEX(Import.PLE,Detalhamento!$E20,Detalhamento!AR$15)&lt;=mediçao,0,OFFSET(Import.PLQ,$A20-1,AR$15-1,1,1)),OFFSET(Import.PLQ,$A20-1,AR$15-1,1,1)),(1-PLE!$AA$28)*OFFSET(Import.PLQ,$A20-1,AR$15-1,1,1))))</f>
        <v>0</v>
      </c>
      <c r="AS20" s="144">
        <f ca="1">IF(AS$13="",0,CHOOSE(Detalhamento.OpçãoServiços,OFFSET(Import.PLQ,$A20-1,AS$15-1,1,1),IF($E20&lt;&gt;1,IF(ISNUMBER(INDEX(Import.PLE,Detalhamento!$E20,Detalhamento!AS$15)),IF(INDEX(Import.PLE,Detalhamento!$E20,Detalhamento!AS$15)&lt;=mediçao,OFFSET(Import.PLQ,$A20-1,AS$15-1,1,1),0),0),PLE!$AA$28*OFFSET(Import.PLQ,$A20-1,AS$15-1,1,1)),IF($E20&lt;&gt;1,IF(ISNUMBER(INDEX(Import.PLE,Detalhamento!$E20,Detalhamento!AS$15)),IF(INDEX(Import.PLE,Detalhamento!$E20,Detalhamento!AS$15)&lt;=mediçao,0,OFFSET(Import.PLQ,$A20-1,AS$15-1,1,1)),OFFSET(Import.PLQ,$A20-1,AS$15-1,1,1)),(1-PLE!$AA$28)*OFFSET(Import.PLQ,$A20-1,AS$15-1,1,1))))</f>
        <v>0</v>
      </c>
      <c r="AT20" s="144">
        <f ca="1">IF(AT$13="",0,CHOOSE(Detalhamento.OpçãoServiços,OFFSET(Import.PLQ,$A20-1,AT$15-1,1,1),IF($E20&lt;&gt;1,IF(ISNUMBER(INDEX(Import.PLE,Detalhamento!$E20,Detalhamento!AT$15)),IF(INDEX(Import.PLE,Detalhamento!$E20,Detalhamento!AT$15)&lt;=mediçao,OFFSET(Import.PLQ,$A20-1,AT$15-1,1,1),0),0),PLE!$AA$28*OFFSET(Import.PLQ,$A20-1,AT$15-1,1,1)),IF($E20&lt;&gt;1,IF(ISNUMBER(INDEX(Import.PLE,Detalhamento!$E20,Detalhamento!AT$15)),IF(INDEX(Import.PLE,Detalhamento!$E20,Detalhamento!AT$15)&lt;=mediçao,0,OFFSET(Import.PLQ,$A20-1,AT$15-1,1,1)),OFFSET(Import.PLQ,$A20-1,AT$15-1,1,1)),(1-PLE!$AA$28)*OFFSET(Import.PLQ,$A20-1,AT$15-1,1,1))))</f>
        <v>0</v>
      </c>
      <c r="AU20" s="144">
        <f ca="1">IF(AU$13="",0,CHOOSE(Detalhamento.OpçãoServiços,OFFSET(Import.PLQ,$A20-1,AU$15-1,1,1),IF($E20&lt;&gt;1,IF(ISNUMBER(INDEX(Import.PLE,Detalhamento!$E20,Detalhamento!AU$15)),IF(INDEX(Import.PLE,Detalhamento!$E20,Detalhamento!AU$15)&lt;=mediçao,OFFSET(Import.PLQ,$A20-1,AU$15-1,1,1),0),0),PLE!$AA$28*OFFSET(Import.PLQ,$A20-1,AU$15-1,1,1)),IF($E20&lt;&gt;1,IF(ISNUMBER(INDEX(Import.PLE,Detalhamento!$E20,Detalhamento!AU$15)),IF(INDEX(Import.PLE,Detalhamento!$E20,Detalhamento!AU$15)&lt;=mediçao,0,OFFSET(Import.PLQ,$A20-1,AU$15-1,1,1)),OFFSET(Import.PLQ,$A20-1,AU$15-1,1,1)),(1-PLE!$AA$28)*OFFSET(Import.PLQ,$A20-1,AU$15-1,1,1))))</f>
        <v>0</v>
      </c>
      <c r="AV20" s="144">
        <f ca="1">IF(AV$13="",0,CHOOSE(Detalhamento.OpçãoServiços,OFFSET(Import.PLQ,$A20-1,AV$15-1,1,1),IF($E20&lt;&gt;1,IF(ISNUMBER(INDEX(Import.PLE,Detalhamento!$E20,Detalhamento!AV$15)),IF(INDEX(Import.PLE,Detalhamento!$E20,Detalhamento!AV$15)&lt;=mediçao,OFFSET(Import.PLQ,$A20-1,AV$15-1,1,1),0),0),PLE!$AA$28*OFFSET(Import.PLQ,$A20-1,AV$15-1,1,1)),IF($E20&lt;&gt;1,IF(ISNUMBER(INDEX(Import.PLE,Detalhamento!$E20,Detalhamento!AV$15)),IF(INDEX(Import.PLE,Detalhamento!$E20,Detalhamento!AV$15)&lt;=mediçao,0,OFFSET(Import.PLQ,$A20-1,AV$15-1,1,1)),OFFSET(Import.PLQ,$A20-1,AV$15-1,1,1)),(1-PLE!$AA$28)*OFFSET(Import.PLQ,$A20-1,AV$15-1,1,1))))</f>
        <v>0</v>
      </c>
      <c r="AW20" s="144">
        <f ca="1">IF(AW$13="",0,CHOOSE(Detalhamento.OpçãoServiços,OFFSET(Import.PLQ,$A20-1,AW$15-1,1,1),IF($E20&lt;&gt;1,IF(ISNUMBER(INDEX(Import.PLE,Detalhamento!$E20,Detalhamento!AW$15)),IF(INDEX(Import.PLE,Detalhamento!$E20,Detalhamento!AW$15)&lt;=mediçao,OFFSET(Import.PLQ,$A20-1,AW$15-1,1,1),0),0),PLE!$AA$28*OFFSET(Import.PLQ,$A20-1,AW$15-1,1,1)),IF($E20&lt;&gt;1,IF(ISNUMBER(INDEX(Import.PLE,Detalhamento!$E20,Detalhamento!AW$15)),IF(INDEX(Import.PLE,Detalhamento!$E20,Detalhamento!AW$15)&lt;=mediçao,0,OFFSET(Import.PLQ,$A20-1,AW$15-1,1,1)),OFFSET(Import.PLQ,$A20-1,AW$15-1,1,1)),(1-PLE!$AA$28)*OFFSET(Import.PLQ,$A20-1,AW$15-1,1,1))))</f>
        <v>0</v>
      </c>
      <c r="AX20" s="144">
        <f ca="1">IF(AX$13="",0,CHOOSE(Detalhamento.OpçãoServiços,OFFSET(Import.PLQ,$A20-1,AX$15-1,1,1),IF($E20&lt;&gt;1,IF(ISNUMBER(INDEX(Import.PLE,Detalhamento!$E20,Detalhamento!AX$15)),IF(INDEX(Import.PLE,Detalhamento!$E20,Detalhamento!AX$15)&lt;=mediçao,OFFSET(Import.PLQ,$A20-1,AX$15-1,1,1),0),0),PLE!$AA$28*OFFSET(Import.PLQ,$A20-1,AX$15-1,1,1)),IF($E20&lt;&gt;1,IF(ISNUMBER(INDEX(Import.PLE,Detalhamento!$E20,Detalhamento!AX$15)),IF(INDEX(Import.PLE,Detalhamento!$E20,Detalhamento!AX$15)&lt;=mediçao,0,OFFSET(Import.PLQ,$A20-1,AX$15-1,1,1)),OFFSET(Import.PLQ,$A20-1,AX$15-1,1,1)),(1-PLE!$AA$28)*OFFSET(Import.PLQ,$A20-1,AX$15-1,1,1))))</f>
        <v>0</v>
      </c>
      <c r="AY20" s="144">
        <f ca="1">IF(AY$13="",0,CHOOSE(Detalhamento.OpçãoServiços,OFFSET(Import.PLQ,$A20-1,AY$15-1,1,1),IF($E20&lt;&gt;1,IF(ISNUMBER(INDEX(Import.PLE,Detalhamento!$E20,Detalhamento!AY$15)),IF(INDEX(Import.PLE,Detalhamento!$E20,Detalhamento!AY$15)&lt;=mediçao,OFFSET(Import.PLQ,$A20-1,AY$15-1,1,1),0),0),PLE!$AA$28*OFFSET(Import.PLQ,$A20-1,AY$15-1,1,1)),IF($E20&lt;&gt;1,IF(ISNUMBER(INDEX(Import.PLE,Detalhamento!$E20,Detalhamento!AY$15)),IF(INDEX(Import.PLE,Detalhamento!$E20,Detalhamento!AY$15)&lt;=mediçao,0,OFFSET(Import.PLQ,$A20-1,AY$15-1,1,1)),OFFSET(Import.PLQ,$A20-1,AY$15-1,1,1)),(1-PLE!$AA$28)*OFFSET(Import.PLQ,$A20-1,AY$15-1,1,1))))</f>
        <v>0</v>
      </c>
      <c r="AZ20" s="144">
        <f ca="1">IF(AZ$13="",0,CHOOSE(Detalhamento.OpçãoServiços,OFFSET(Import.PLQ,$A20-1,AZ$15-1,1,1),IF($E20&lt;&gt;1,IF(ISNUMBER(INDEX(Import.PLE,Detalhamento!$E20,Detalhamento!AZ$15)),IF(INDEX(Import.PLE,Detalhamento!$E20,Detalhamento!AZ$15)&lt;=mediçao,OFFSET(Import.PLQ,$A20-1,AZ$15-1,1,1),0),0),PLE!$AA$28*OFFSET(Import.PLQ,$A20-1,AZ$15-1,1,1)),IF($E20&lt;&gt;1,IF(ISNUMBER(INDEX(Import.PLE,Detalhamento!$E20,Detalhamento!AZ$15)),IF(INDEX(Import.PLE,Detalhamento!$E20,Detalhamento!AZ$15)&lt;=mediçao,0,OFFSET(Import.PLQ,$A20-1,AZ$15-1,1,1)),OFFSET(Import.PLQ,$A20-1,AZ$15-1,1,1)),(1-PLE!$AA$28)*OFFSET(Import.PLQ,$A20-1,AZ$15-1,1,1))))</f>
        <v>0</v>
      </c>
      <c r="BA20" s="144">
        <f ca="1">IF(BA$13="",0,CHOOSE(Detalhamento.OpçãoServiços,OFFSET(Import.PLQ,$A20-1,BA$15-1,1,1),IF($E20&lt;&gt;1,IF(ISNUMBER(INDEX(Import.PLE,Detalhamento!$E20,Detalhamento!BA$15)),IF(INDEX(Import.PLE,Detalhamento!$E20,Detalhamento!BA$15)&lt;=mediçao,OFFSET(Import.PLQ,$A20-1,BA$15-1,1,1),0),0),PLE!$AA$28*OFFSET(Import.PLQ,$A20-1,BA$15-1,1,1)),IF($E20&lt;&gt;1,IF(ISNUMBER(INDEX(Import.PLE,Detalhamento!$E20,Detalhamento!BA$15)),IF(INDEX(Import.PLE,Detalhamento!$E20,Detalhamento!BA$15)&lt;=mediçao,0,OFFSET(Import.PLQ,$A20-1,BA$15-1,1,1)),OFFSET(Import.PLQ,$A20-1,BA$15-1,1,1)),(1-PLE!$AA$28)*OFFSET(Import.PLQ,$A20-1,BA$15-1,1,1))))</f>
        <v>0</v>
      </c>
      <c r="BB20" s="144">
        <f ca="1">IF(BB$13="",0,CHOOSE(Detalhamento.OpçãoServiços,OFFSET(Import.PLQ,$A20-1,BB$15-1,1,1),IF($E20&lt;&gt;1,IF(ISNUMBER(INDEX(Import.PLE,Detalhamento!$E20,Detalhamento!BB$15)),IF(INDEX(Import.PLE,Detalhamento!$E20,Detalhamento!BB$15)&lt;=mediçao,OFFSET(Import.PLQ,$A20-1,BB$15-1,1,1),0),0),PLE!$AA$28*OFFSET(Import.PLQ,$A20-1,BB$15-1,1,1)),IF($E20&lt;&gt;1,IF(ISNUMBER(INDEX(Import.PLE,Detalhamento!$E20,Detalhamento!BB$15)),IF(INDEX(Import.PLE,Detalhamento!$E20,Detalhamento!BB$15)&lt;=mediçao,0,OFFSET(Import.PLQ,$A20-1,BB$15-1,1,1)),OFFSET(Import.PLQ,$A20-1,BB$15-1,1,1)),(1-PLE!$AA$28)*OFFSET(Import.PLQ,$A20-1,BB$15-1,1,1))))</f>
        <v>0</v>
      </c>
      <c r="BC20" s="144">
        <f ca="1">IF(BC$13="",0,CHOOSE(Detalhamento.OpçãoServiços,OFFSET(Import.PLQ,$A20-1,BC$15-1,1,1),IF($E20&lt;&gt;1,IF(ISNUMBER(INDEX(Import.PLE,Detalhamento!$E20,Detalhamento!BC$15)),IF(INDEX(Import.PLE,Detalhamento!$E20,Detalhamento!BC$15)&lt;=mediçao,OFFSET(Import.PLQ,$A20-1,BC$15-1,1,1),0),0),PLE!$AA$28*OFFSET(Import.PLQ,$A20-1,BC$15-1,1,1)),IF($E20&lt;&gt;1,IF(ISNUMBER(INDEX(Import.PLE,Detalhamento!$E20,Detalhamento!BC$15)),IF(INDEX(Import.PLE,Detalhamento!$E20,Detalhamento!BC$15)&lt;=mediçao,0,OFFSET(Import.PLQ,$A20-1,BC$15-1,1,1)),OFFSET(Import.PLQ,$A20-1,BC$15-1,1,1)),(1-PLE!$AA$28)*OFFSET(Import.PLQ,$A20-1,BC$15-1,1,1))))</f>
        <v>0</v>
      </c>
      <c r="BD20" s="144">
        <f ca="1">IF(BD$13="",0,CHOOSE(Detalhamento.OpçãoServiços,OFFSET(Import.PLQ,$A20-1,BD$15-1,1,1),IF($E20&lt;&gt;1,IF(ISNUMBER(INDEX(Import.PLE,Detalhamento!$E20,Detalhamento!BD$15)),IF(INDEX(Import.PLE,Detalhamento!$E20,Detalhamento!BD$15)&lt;=mediçao,OFFSET(Import.PLQ,$A20-1,BD$15-1,1,1),0),0),PLE!$AA$28*OFFSET(Import.PLQ,$A20-1,BD$15-1,1,1)),IF($E20&lt;&gt;1,IF(ISNUMBER(INDEX(Import.PLE,Detalhamento!$E20,Detalhamento!BD$15)),IF(INDEX(Import.PLE,Detalhamento!$E20,Detalhamento!BD$15)&lt;=mediçao,0,OFFSET(Import.PLQ,$A20-1,BD$15-1,1,1)),OFFSET(Import.PLQ,$A20-1,BD$15-1,1,1)),(1-PLE!$AA$28)*OFFSET(Import.PLQ,$A20-1,BD$15-1,1,1))))</f>
        <v>0</v>
      </c>
      <c r="BE20" s="144">
        <f ca="1">IF(BE$13="",0,CHOOSE(Detalhamento.OpçãoServiços,OFFSET(Import.PLQ,$A20-1,BE$15-1,1,1),IF($E20&lt;&gt;1,IF(ISNUMBER(INDEX(Import.PLE,Detalhamento!$E20,Detalhamento!BE$15)),IF(INDEX(Import.PLE,Detalhamento!$E20,Detalhamento!BE$15)&lt;=mediçao,OFFSET(Import.PLQ,$A20-1,BE$15-1,1,1),0),0),PLE!$AA$28*OFFSET(Import.PLQ,$A20-1,BE$15-1,1,1)),IF($E20&lt;&gt;1,IF(ISNUMBER(INDEX(Import.PLE,Detalhamento!$E20,Detalhamento!BE$15)),IF(INDEX(Import.PLE,Detalhamento!$E20,Detalhamento!BE$15)&lt;=mediçao,0,OFFSET(Import.PLQ,$A20-1,BE$15-1,1,1)),OFFSET(Import.PLQ,$A20-1,BE$15-1,1,1)),(1-PLE!$AA$28)*OFFSET(Import.PLQ,$A20-1,BE$15-1,1,1))))</f>
        <v>0</v>
      </c>
      <c r="BF20" s="144">
        <f ca="1">IF(BF$13="",0,CHOOSE(Detalhamento.OpçãoServiços,OFFSET(Import.PLQ,$A20-1,BF$15-1,1,1),IF($E20&lt;&gt;1,IF(ISNUMBER(INDEX(Import.PLE,Detalhamento!$E20,Detalhamento!BF$15)),IF(INDEX(Import.PLE,Detalhamento!$E20,Detalhamento!BF$15)&lt;=mediçao,OFFSET(Import.PLQ,$A20-1,BF$15-1,1,1),0),0),PLE!$AA$28*OFFSET(Import.PLQ,$A20-1,BF$15-1,1,1)),IF($E20&lt;&gt;1,IF(ISNUMBER(INDEX(Import.PLE,Detalhamento!$E20,Detalhamento!BF$15)),IF(INDEX(Import.PLE,Detalhamento!$E20,Detalhamento!BF$15)&lt;=mediçao,0,OFFSET(Import.PLQ,$A20-1,BF$15-1,1,1)),OFFSET(Import.PLQ,$A20-1,BF$15-1,1,1)),(1-PLE!$AA$28)*OFFSET(Import.PLQ,$A20-1,BF$15-1,1,1))))</f>
        <v>0</v>
      </c>
      <c r="BG20" s="144">
        <f ca="1">IF(BG$13="",0,CHOOSE(Detalhamento.OpçãoServiços,OFFSET(Import.PLQ,$A20-1,BG$15-1,1,1),IF($E20&lt;&gt;1,IF(ISNUMBER(INDEX(Import.PLE,Detalhamento!$E20,Detalhamento!BG$15)),IF(INDEX(Import.PLE,Detalhamento!$E20,Detalhamento!BG$15)&lt;=mediçao,OFFSET(Import.PLQ,$A20-1,BG$15-1,1,1),0),0),PLE!$AA$28*OFFSET(Import.PLQ,$A20-1,BG$15-1,1,1)),IF($E20&lt;&gt;1,IF(ISNUMBER(INDEX(Import.PLE,Detalhamento!$E20,Detalhamento!BG$15)),IF(INDEX(Import.PLE,Detalhamento!$E20,Detalhamento!BG$15)&lt;=mediçao,0,OFFSET(Import.PLQ,$A20-1,BG$15-1,1,1)),OFFSET(Import.PLQ,$A20-1,BG$15-1,1,1)),(1-PLE!$AA$28)*OFFSET(Import.PLQ,$A20-1,BG$15-1,1,1))))</f>
        <v>0</v>
      </c>
      <c r="BH20" s="144">
        <f ca="1">IF(BH$13="",0,CHOOSE(Detalhamento.OpçãoServiços,OFFSET(Import.PLQ,$A20-1,BH$15-1,1,1),IF($E20&lt;&gt;1,IF(ISNUMBER(INDEX(Import.PLE,Detalhamento!$E20,Detalhamento!BH$15)),IF(INDEX(Import.PLE,Detalhamento!$E20,Detalhamento!BH$15)&lt;=mediçao,OFFSET(Import.PLQ,$A20-1,BH$15-1,1,1),0),0),PLE!$AA$28*OFFSET(Import.PLQ,$A20-1,BH$15-1,1,1)),IF($E20&lt;&gt;1,IF(ISNUMBER(INDEX(Import.PLE,Detalhamento!$E20,Detalhamento!BH$15)),IF(INDEX(Import.PLE,Detalhamento!$E20,Detalhamento!BH$15)&lt;=mediçao,0,OFFSET(Import.PLQ,$A20-1,BH$15-1,1,1)),OFFSET(Import.PLQ,$A20-1,BH$15-1,1,1)),(1-PLE!$AA$28)*OFFSET(Import.PLQ,$A20-1,BH$15-1,1,1))))</f>
        <v>0</v>
      </c>
      <c r="BI20" s="144">
        <f ca="1">IF(BI$13="",0,CHOOSE(Detalhamento.OpçãoServiços,OFFSET(Import.PLQ,$A20-1,BI$15-1,1,1),IF($E20&lt;&gt;1,IF(ISNUMBER(INDEX(Import.PLE,Detalhamento!$E20,Detalhamento!BI$15)),IF(INDEX(Import.PLE,Detalhamento!$E20,Detalhamento!BI$15)&lt;=mediçao,OFFSET(Import.PLQ,$A20-1,BI$15-1,1,1),0),0),PLE!$AA$28*OFFSET(Import.PLQ,$A20-1,BI$15-1,1,1)),IF($E20&lt;&gt;1,IF(ISNUMBER(INDEX(Import.PLE,Detalhamento!$E20,Detalhamento!BI$15)),IF(INDEX(Import.PLE,Detalhamento!$E20,Detalhamento!BI$15)&lt;=mediçao,0,OFFSET(Import.PLQ,$A20-1,BI$15-1,1,1)),OFFSET(Import.PLQ,$A20-1,BI$15-1,1,1)),(1-PLE!$AA$28)*OFFSET(Import.PLQ,$A20-1,BI$15-1,1,1))))</f>
        <v>0</v>
      </c>
    </row>
    <row r="21" spans="1:61" ht="10.5" x14ac:dyDescent="0.25">
      <c r="A21" s="155">
        <v>276</v>
      </c>
      <c r="B21" s="21" t="str">
        <f t="shared" ca="1" si="8"/>
        <v>Evento</v>
      </c>
      <c r="E21" s="153">
        <f t="shared" ca="1" si="9"/>
        <v>2</v>
      </c>
      <c r="F21" s="154">
        <f t="shared" ca="1" si="10"/>
        <v>20000</v>
      </c>
      <c r="G21" s="154" t="str">
        <f t="shared" ca="1" si="11"/>
        <v>Evento</v>
      </c>
      <c r="H21" s="182" t="str">
        <f t="shared" ca="1" si="11"/>
        <v>Quad. - Serviços Preliminares</v>
      </c>
      <c r="I21" s="37" t="str">
        <f t="shared" ca="1" si="12"/>
        <v>R$</v>
      </c>
      <c r="J21" s="144">
        <f t="shared" ca="1" si="13"/>
        <v>8446.08</v>
      </c>
      <c r="K21" s="67"/>
      <c r="L21" s="144">
        <f ca="1">IF(L$13="",0,CHOOSE(Detalhamento.OpçãoServiços,OFFSET(Import.PLQ,$A21-1,L$15-1,1,1),IF($E21&lt;&gt;1,IF(ISNUMBER(INDEX(Import.PLE,Detalhamento!$E21,Detalhamento!L$15)),IF(INDEX(Import.PLE,Detalhamento!$E21,Detalhamento!L$15)&lt;=mediçao,OFFSET(Import.PLQ,$A21-1,L$15-1,1,1),0),0),PLE!$AA$28*OFFSET(Import.PLQ,$A21-1,L$15-1,1,1)),IF($E21&lt;&gt;1,IF(ISNUMBER(INDEX(Import.PLE,Detalhamento!$E21,Detalhamento!L$15)),IF(INDEX(Import.PLE,Detalhamento!$E21,Detalhamento!L$15)&lt;=mediçao,0,OFFSET(Import.PLQ,$A21-1,L$15-1,1,1)),OFFSET(Import.PLQ,$A21-1,L$15-1,1,1)),(1-PLE!$AA$28)*OFFSET(Import.PLQ,$A21-1,L$15-1,1,1))))</f>
        <v>8446.08</v>
      </c>
      <c r="M21" s="144">
        <f ca="1">IF(M$13="",0,CHOOSE(Detalhamento.OpçãoServiços,OFFSET(Import.PLQ,$A21-1,M$15-1,1,1),IF($E21&lt;&gt;1,IF(ISNUMBER(INDEX(Import.PLE,Detalhamento!$E21,Detalhamento!M$15)),IF(INDEX(Import.PLE,Detalhamento!$E21,Detalhamento!M$15)&lt;=mediçao,OFFSET(Import.PLQ,$A21-1,M$15-1,1,1),0),0),PLE!$AA$28*OFFSET(Import.PLQ,$A21-1,M$15-1,1,1)),IF($E21&lt;&gt;1,IF(ISNUMBER(INDEX(Import.PLE,Detalhamento!$E21,Detalhamento!M$15)),IF(INDEX(Import.PLE,Detalhamento!$E21,Detalhamento!M$15)&lt;=mediçao,0,OFFSET(Import.PLQ,$A21-1,M$15-1,1,1)),OFFSET(Import.PLQ,$A21-1,M$15-1,1,1)),(1-PLE!$AA$28)*OFFSET(Import.PLQ,$A21-1,M$15-1,1,1))))</f>
        <v>0</v>
      </c>
      <c r="N21" s="144">
        <f ca="1">IF(N$13="",0,CHOOSE(Detalhamento.OpçãoServiços,OFFSET(Import.PLQ,$A21-1,N$15-1,1,1),IF($E21&lt;&gt;1,IF(ISNUMBER(INDEX(Import.PLE,Detalhamento!$E21,Detalhamento!N$15)),IF(INDEX(Import.PLE,Detalhamento!$E21,Detalhamento!N$15)&lt;=mediçao,OFFSET(Import.PLQ,$A21-1,N$15-1,1,1),0),0),PLE!$AA$28*OFFSET(Import.PLQ,$A21-1,N$15-1,1,1)),IF($E21&lt;&gt;1,IF(ISNUMBER(INDEX(Import.PLE,Detalhamento!$E21,Detalhamento!N$15)),IF(INDEX(Import.PLE,Detalhamento!$E21,Detalhamento!N$15)&lt;=mediçao,0,OFFSET(Import.PLQ,$A21-1,N$15-1,1,1)),OFFSET(Import.PLQ,$A21-1,N$15-1,1,1)),(1-PLE!$AA$28)*OFFSET(Import.PLQ,$A21-1,N$15-1,1,1))))</f>
        <v>0</v>
      </c>
      <c r="O21" s="144">
        <f ca="1">IF(O$13="",0,CHOOSE(Detalhamento.OpçãoServiços,OFFSET(Import.PLQ,$A21-1,O$15-1,1,1),IF($E21&lt;&gt;1,IF(ISNUMBER(INDEX(Import.PLE,Detalhamento!$E21,Detalhamento!O$15)),IF(INDEX(Import.PLE,Detalhamento!$E21,Detalhamento!O$15)&lt;=mediçao,OFFSET(Import.PLQ,$A21-1,O$15-1,1,1),0),0),PLE!$AA$28*OFFSET(Import.PLQ,$A21-1,O$15-1,1,1)),IF($E21&lt;&gt;1,IF(ISNUMBER(INDEX(Import.PLE,Detalhamento!$E21,Detalhamento!O$15)),IF(INDEX(Import.PLE,Detalhamento!$E21,Detalhamento!O$15)&lt;=mediçao,0,OFFSET(Import.PLQ,$A21-1,O$15-1,1,1)),OFFSET(Import.PLQ,$A21-1,O$15-1,1,1)),(1-PLE!$AA$28)*OFFSET(Import.PLQ,$A21-1,O$15-1,1,1))))</f>
        <v>0</v>
      </c>
      <c r="P21" s="144">
        <f ca="1">IF(P$13="",0,CHOOSE(Detalhamento.OpçãoServiços,OFFSET(Import.PLQ,$A21-1,P$15-1,1,1),IF($E21&lt;&gt;1,IF(ISNUMBER(INDEX(Import.PLE,Detalhamento!$E21,Detalhamento!P$15)),IF(INDEX(Import.PLE,Detalhamento!$E21,Detalhamento!P$15)&lt;=mediçao,OFFSET(Import.PLQ,$A21-1,P$15-1,1,1),0),0),PLE!$AA$28*OFFSET(Import.PLQ,$A21-1,P$15-1,1,1)),IF($E21&lt;&gt;1,IF(ISNUMBER(INDEX(Import.PLE,Detalhamento!$E21,Detalhamento!P$15)),IF(INDEX(Import.PLE,Detalhamento!$E21,Detalhamento!P$15)&lt;=mediçao,0,OFFSET(Import.PLQ,$A21-1,P$15-1,1,1)),OFFSET(Import.PLQ,$A21-1,P$15-1,1,1)),(1-PLE!$AA$28)*OFFSET(Import.PLQ,$A21-1,P$15-1,1,1))))</f>
        <v>0</v>
      </c>
      <c r="Q21" s="144">
        <f ca="1">IF(Q$13="",0,CHOOSE(Detalhamento.OpçãoServiços,OFFSET(Import.PLQ,$A21-1,Q$15-1,1,1),IF($E21&lt;&gt;1,IF(ISNUMBER(INDEX(Import.PLE,Detalhamento!$E21,Detalhamento!Q$15)),IF(INDEX(Import.PLE,Detalhamento!$E21,Detalhamento!Q$15)&lt;=mediçao,OFFSET(Import.PLQ,$A21-1,Q$15-1,1,1),0),0),PLE!$AA$28*OFFSET(Import.PLQ,$A21-1,Q$15-1,1,1)),IF($E21&lt;&gt;1,IF(ISNUMBER(INDEX(Import.PLE,Detalhamento!$E21,Detalhamento!Q$15)),IF(INDEX(Import.PLE,Detalhamento!$E21,Detalhamento!Q$15)&lt;=mediçao,0,OFFSET(Import.PLQ,$A21-1,Q$15-1,1,1)),OFFSET(Import.PLQ,$A21-1,Q$15-1,1,1)),(1-PLE!$AA$28)*OFFSET(Import.PLQ,$A21-1,Q$15-1,1,1))))</f>
        <v>0</v>
      </c>
      <c r="R21" s="144">
        <f ca="1">IF(R$13="",0,CHOOSE(Detalhamento.OpçãoServiços,OFFSET(Import.PLQ,$A21-1,R$15-1,1,1),IF($E21&lt;&gt;1,IF(ISNUMBER(INDEX(Import.PLE,Detalhamento!$E21,Detalhamento!R$15)),IF(INDEX(Import.PLE,Detalhamento!$E21,Detalhamento!R$15)&lt;=mediçao,OFFSET(Import.PLQ,$A21-1,R$15-1,1,1),0),0),PLE!$AA$28*OFFSET(Import.PLQ,$A21-1,R$15-1,1,1)),IF($E21&lt;&gt;1,IF(ISNUMBER(INDEX(Import.PLE,Detalhamento!$E21,Detalhamento!R$15)),IF(INDEX(Import.PLE,Detalhamento!$E21,Detalhamento!R$15)&lt;=mediçao,0,OFFSET(Import.PLQ,$A21-1,R$15-1,1,1)),OFFSET(Import.PLQ,$A21-1,R$15-1,1,1)),(1-PLE!$AA$28)*OFFSET(Import.PLQ,$A21-1,R$15-1,1,1))))</f>
        <v>0</v>
      </c>
      <c r="S21" s="144">
        <f ca="1">IF(S$13="",0,CHOOSE(Detalhamento.OpçãoServiços,OFFSET(Import.PLQ,$A21-1,S$15-1,1,1),IF($E21&lt;&gt;1,IF(ISNUMBER(INDEX(Import.PLE,Detalhamento!$E21,Detalhamento!S$15)),IF(INDEX(Import.PLE,Detalhamento!$E21,Detalhamento!S$15)&lt;=mediçao,OFFSET(Import.PLQ,$A21-1,S$15-1,1,1),0),0),PLE!$AA$28*OFFSET(Import.PLQ,$A21-1,S$15-1,1,1)),IF($E21&lt;&gt;1,IF(ISNUMBER(INDEX(Import.PLE,Detalhamento!$E21,Detalhamento!S$15)),IF(INDEX(Import.PLE,Detalhamento!$E21,Detalhamento!S$15)&lt;=mediçao,0,OFFSET(Import.PLQ,$A21-1,S$15-1,1,1)),OFFSET(Import.PLQ,$A21-1,S$15-1,1,1)),(1-PLE!$AA$28)*OFFSET(Import.PLQ,$A21-1,S$15-1,1,1))))</f>
        <v>0</v>
      </c>
      <c r="T21" s="144">
        <f ca="1">IF(T$13="",0,CHOOSE(Detalhamento.OpçãoServiços,OFFSET(Import.PLQ,$A21-1,T$15-1,1,1),IF($E21&lt;&gt;1,IF(ISNUMBER(INDEX(Import.PLE,Detalhamento!$E21,Detalhamento!T$15)),IF(INDEX(Import.PLE,Detalhamento!$E21,Detalhamento!T$15)&lt;=mediçao,OFFSET(Import.PLQ,$A21-1,T$15-1,1,1),0),0),PLE!$AA$28*OFFSET(Import.PLQ,$A21-1,T$15-1,1,1)),IF($E21&lt;&gt;1,IF(ISNUMBER(INDEX(Import.PLE,Detalhamento!$E21,Detalhamento!T$15)),IF(INDEX(Import.PLE,Detalhamento!$E21,Detalhamento!T$15)&lt;=mediçao,0,OFFSET(Import.PLQ,$A21-1,T$15-1,1,1)),OFFSET(Import.PLQ,$A21-1,T$15-1,1,1)),(1-PLE!$AA$28)*OFFSET(Import.PLQ,$A21-1,T$15-1,1,1))))</f>
        <v>0</v>
      </c>
      <c r="U21" s="144">
        <f ca="1">IF(U$13="",0,CHOOSE(Detalhamento.OpçãoServiços,OFFSET(Import.PLQ,$A21-1,U$15-1,1,1),IF($E21&lt;&gt;1,IF(ISNUMBER(INDEX(Import.PLE,Detalhamento!$E21,Detalhamento!U$15)),IF(INDEX(Import.PLE,Detalhamento!$E21,Detalhamento!U$15)&lt;=mediçao,OFFSET(Import.PLQ,$A21-1,U$15-1,1,1),0),0),PLE!$AA$28*OFFSET(Import.PLQ,$A21-1,U$15-1,1,1)),IF($E21&lt;&gt;1,IF(ISNUMBER(INDEX(Import.PLE,Detalhamento!$E21,Detalhamento!U$15)),IF(INDEX(Import.PLE,Detalhamento!$E21,Detalhamento!U$15)&lt;=mediçao,0,OFFSET(Import.PLQ,$A21-1,U$15-1,1,1)),OFFSET(Import.PLQ,$A21-1,U$15-1,1,1)),(1-PLE!$AA$28)*OFFSET(Import.PLQ,$A21-1,U$15-1,1,1))))</f>
        <v>0</v>
      </c>
      <c r="V21" s="144">
        <f ca="1">IF(V$13="",0,CHOOSE(Detalhamento.OpçãoServiços,OFFSET(Import.PLQ,$A21-1,V$15-1,1,1),IF($E21&lt;&gt;1,IF(ISNUMBER(INDEX(Import.PLE,Detalhamento!$E21,Detalhamento!V$15)),IF(INDEX(Import.PLE,Detalhamento!$E21,Detalhamento!V$15)&lt;=mediçao,OFFSET(Import.PLQ,$A21-1,V$15-1,1,1),0),0),PLE!$AA$28*OFFSET(Import.PLQ,$A21-1,V$15-1,1,1)),IF($E21&lt;&gt;1,IF(ISNUMBER(INDEX(Import.PLE,Detalhamento!$E21,Detalhamento!V$15)),IF(INDEX(Import.PLE,Detalhamento!$E21,Detalhamento!V$15)&lt;=mediçao,0,OFFSET(Import.PLQ,$A21-1,V$15-1,1,1)),OFFSET(Import.PLQ,$A21-1,V$15-1,1,1)),(1-PLE!$AA$28)*OFFSET(Import.PLQ,$A21-1,V$15-1,1,1))))</f>
        <v>0</v>
      </c>
      <c r="W21" s="144">
        <f ca="1">IF(W$13="",0,CHOOSE(Detalhamento.OpçãoServiços,OFFSET(Import.PLQ,$A21-1,W$15-1,1,1),IF($E21&lt;&gt;1,IF(ISNUMBER(INDEX(Import.PLE,Detalhamento!$E21,Detalhamento!W$15)),IF(INDEX(Import.PLE,Detalhamento!$E21,Detalhamento!W$15)&lt;=mediçao,OFFSET(Import.PLQ,$A21-1,W$15-1,1,1),0),0),PLE!$AA$28*OFFSET(Import.PLQ,$A21-1,W$15-1,1,1)),IF($E21&lt;&gt;1,IF(ISNUMBER(INDEX(Import.PLE,Detalhamento!$E21,Detalhamento!W$15)),IF(INDEX(Import.PLE,Detalhamento!$E21,Detalhamento!W$15)&lt;=mediçao,0,OFFSET(Import.PLQ,$A21-1,W$15-1,1,1)),OFFSET(Import.PLQ,$A21-1,W$15-1,1,1)),(1-PLE!$AA$28)*OFFSET(Import.PLQ,$A21-1,W$15-1,1,1))))</f>
        <v>0</v>
      </c>
      <c r="X21" s="144">
        <f ca="1">IF(X$13="",0,CHOOSE(Detalhamento.OpçãoServiços,OFFSET(Import.PLQ,$A21-1,X$15-1,1,1),IF($E21&lt;&gt;1,IF(ISNUMBER(INDEX(Import.PLE,Detalhamento!$E21,Detalhamento!X$15)),IF(INDEX(Import.PLE,Detalhamento!$E21,Detalhamento!X$15)&lt;=mediçao,OFFSET(Import.PLQ,$A21-1,X$15-1,1,1),0),0),PLE!$AA$28*OFFSET(Import.PLQ,$A21-1,X$15-1,1,1)),IF($E21&lt;&gt;1,IF(ISNUMBER(INDEX(Import.PLE,Detalhamento!$E21,Detalhamento!X$15)),IF(INDEX(Import.PLE,Detalhamento!$E21,Detalhamento!X$15)&lt;=mediçao,0,OFFSET(Import.PLQ,$A21-1,X$15-1,1,1)),OFFSET(Import.PLQ,$A21-1,X$15-1,1,1)),(1-PLE!$AA$28)*OFFSET(Import.PLQ,$A21-1,X$15-1,1,1))))</f>
        <v>0</v>
      </c>
      <c r="Y21" s="144">
        <f ca="1">IF(Y$13="",0,CHOOSE(Detalhamento.OpçãoServiços,OFFSET(Import.PLQ,$A21-1,Y$15-1,1,1),IF($E21&lt;&gt;1,IF(ISNUMBER(INDEX(Import.PLE,Detalhamento!$E21,Detalhamento!Y$15)),IF(INDEX(Import.PLE,Detalhamento!$E21,Detalhamento!Y$15)&lt;=mediçao,OFFSET(Import.PLQ,$A21-1,Y$15-1,1,1),0),0),PLE!$AA$28*OFFSET(Import.PLQ,$A21-1,Y$15-1,1,1)),IF($E21&lt;&gt;1,IF(ISNUMBER(INDEX(Import.PLE,Detalhamento!$E21,Detalhamento!Y$15)),IF(INDEX(Import.PLE,Detalhamento!$E21,Detalhamento!Y$15)&lt;=mediçao,0,OFFSET(Import.PLQ,$A21-1,Y$15-1,1,1)),OFFSET(Import.PLQ,$A21-1,Y$15-1,1,1)),(1-PLE!$AA$28)*OFFSET(Import.PLQ,$A21-1,Y$15-1,1,1))))</f>
        <v>0</v>
      </c>
      <c r="Z21" s="144">
        <f ca="1">IF(Z$13="",0,CHOOSE(Detalhamento.OpçãoServiços,OFFSET(Import.PLQ,$A21-1,Z$15-1,1,1),IF($E21&lt;&gt;1,IF(ISNUMBER(INDEX(Import.PLE,Detalhamento!$E21,Detalhamento!Z$15)),IF(INDEX(Import.PLE,Detalhamento!$E21,Detalhamento!Z$15)&lt;=mediçao,OFFSET(Import.PLQ,$A21-1,Z$15-1,1,1),0),0),PLE!$AA$28*OFFSET(Import.PLQ,$A21-1,Z$15-1,1,1)),IF($E21&lt;&gt;1,IF(ISNUMBER(INDEX(Import.PLE,Detalhamento!$E21,Detalhamento!Z$15)),IF(INDEX(Import.PLE,Detalhamento!$E21,Detalhamento!Z$15)&lt;=mediçao,0,OFFSET(Import.PLQ,$A21-1,Z$15-1,1,1)),OFFSET(Import.PLQ,$A21-1,Z$15-1,1,1)),(1-PLE!$AA$28)*OFFSET(Import.PLQ,$A21-1,Z$15-1,1,1))))</f>
        <v>0</v>
      </c>
      <c r="AA21" s="144">
        <f ca="1">IF(AA$13="",0,CHOOSE(Detalhamento.OpçãoServiços,OFFSET(Import.PLQ,$A21-1,AA$15-1,1,1),IF($E21&lt;&gt;1,IF(ISNUMBER(INDEX(Import.PLE,Detalhamento!$E21,Detalhamento!AA$15)),IF(INDEX(Import.PLE,Detalhamento!$E21,Detalhamento!AA$15)&lt;=mediçao,OFFSET(Import.PLQ,$A21-1,AA$15-1,1,1),0),0),PLE!$AA$28*OFFSET(Import.PLQ,$A21-1,AA$15-1,1,1)),IF($E21&lt;&gt;1,IF(ISNUMBER(INDEX(Import.PLE,Detalhamento!$E21,Detalhamento!AA$15)),IF(INDEX(Import.PLE,Detalhamento!$E21,Detalhamento!AA$15)&lt;=mediçao,0,OFFSET(Import.PLQ,$A21-1,AA$15-1,1,1)),OFFSET(Import.PLQ,$A21-1,AA$15-1,1,1)),(1-PLE!$AA$28)*OFFSET(Import.PLQ,$A21-1,AA$15-1,1,1))))</f>
        <v>0</v>
      </c>
      <c r="AB21" s="144">
        <f ca="1">IF(AB$13="",0,CHOOSE(Detalhamento.OpçãoServiços,OFFSET(Import.PLQ,$A21-1,AB$15-1,1,1),IF($E21&lt;&gt;1,IF(ISNUMBER(INDEX(Import.PLE,Detalhamento!$E21,Detalhamento!AB$15)),IF(INDEX(Import.PLE,Detalhamento!$E21,Detalhamento!AB$15)&lt;=mediçao,OFFSET(Import.PLQ,$A21-1,AB$15-1,1,1),0),0),PLE!$AA$28*OFFSET(Import.PLQ,$A21-1,AB$15-1,1,1)),IF($E21&lt;&gt;1,IF(ISNUMBER(INDEX(Import.PLE,Detalhamento!$E21,Detalhamento!AB$15)),IF(INDEX(Import.PLE,Detalhamento!$E21,Detalhamento!AB$15)&lt;=mediçao,0,OFFSET(Import.PLQ,$A21-1,AB$15-1,1,1)),OFFSET(Import.PLQ,$A21-1,AB$15-1,1,1)),(1-PLE!$AA$28)*OFFSET(Import.PLQ,$A21-1,AB$15-1,1,1))))</f>
        <v>0</v>
      </c>
      <c r="AC21" s="144">
        <f ca="1">IF(AC$13="",0,CHOOSE(Detalhamento.OpçãoServiços,OFFSET(Import.PLQ,$A21-1,AC$15-1,1,1),IF($E21&lt;&gt;1,IF(ISNUMBER(INDEX(Import.PLE,Detalhamento!$E21,Detalhamento!AC$15)),IF(INDEX(Import.PLE,Detalhamento!$E21,Detalhamento!AC$15)&lt;=mediçao,OFFSET(Import.PLQ,$A21-1,AC$15-1,1,1),0),0),PLE!$AA$28*OFFSET(Import.PLQ,$A21-1,AC$15-1,1,1)),IF($E21&lt;&gt;1,IF(ISNUMBER(INDEX(Import.PLE,Detalhamento!$E21,Detalhamento!AC$15)),IF(INDEX(Import.PLE,Detalhamento!$E21,Detalhamento!AC$15)&lt;=mediçao,0,OFFSET(Import.PLQ,$A21-1,AC$15-1,1,1)),OFFSET(Import.PLQ,$A21-1,AC$15-1,1,1)),(1-PLE!$AA$28)*OFFSET(Import.PLQ,$A21-1,AC$15-1,1,1))))</f>
        <v>0</v>
      </c>
      <c r="AD21" s="144">
        <f ca="1">IF(AD$13="",0,CHOOSE(Detalhamento.OpçãoServiços,OFFSET(Import.PLQ,$A21-1,AD$15-1,1,1),IF($E21&lt;&gt;1,IF(ISNUMBER(INDEX(Import.PLE,Detalhamento!$E21,Detalhamento!AD$15)),IF(INDEX(Import.PLE,Detalhamento!$E21,Detalhamento!AD$15)&lt;=mediçao,OFFSET(Import.PLQ,$A21-1,AD$15-1,1,1),0),0),PLE!$AA$28*OFFSET(Import.PLQ,$A21-1,AD$15-1,1,1)),IF($E21&lt;&gt;1,IF(ISNUMBER(INDEX(Import.PLE,Detalhamento!$E21,Detalhamento!AD$15)),IF(INDEX(Import.PLE,Detalhamento!$E21,Detalhamento!AD$15)&lt;=mediçao,0,OFFSET(Import.PLQ,$A21-1,AD$15-1,1,1)),OFFSET(Import.PLQ,$A21-1,AD$15-1,1,1)),(1-PLE!$AA$28)*OFFSET(Import.PLQ,$A21-1,AD$15-1,1,1))))</f>
        <v>0</v>
      </c>
      <c r="AE21" s="144">
        <f ca="1">IF(AE$13="",0,CHOOSE(Detalhamento.OpçãoServiços,OFFSET(Import.PLQ,$A21-1,AE$15-1,1,1),IF($E21&lt;&gt;1,IF(ISNUMBER(INDEX(Import.PLE,Detalhamento!$E21,Detalhamento!AE$15)),IF(INDEX(Import.PLE,Detalhamento!$E21,Detalhamento!AE$15)&lt;=mediçao,OFFSET(Import.PLQ,$A21-1,AE$15-1,1,1),0),0),PLE!$AA$28*OFFSET(Import.PLQ,$A21-1,AE$15-1,1,1)),IF($E21&lt;&gt;1,IF(ISNUMBER(INDEX(Import.PLE,Detalhamento!$E21,Detalhamento!AE$15)),IF(INDEX(Import.PLE,Detalhamento!$E21,Detalhamento!AE$15)&lt;=mediçao,0,OFFSET(Import.PLQ,$A21-1,AE$15-1,1,1)),OFFSET(Import.PLQ,$A21-1,AE$15-1,1,1)),(1-PLE!$AA$28)*OFFSET(Import.PLQ,$A21-1,AE$15-1,1,1))))</f>
        <v>0</v>
      </c>
      <c r="AF21" s="144">
        <f ca="1">IF(AF$13="",0,CHOOSE(Detalhamento.OpçãoServiços,OFFSET(Import.PLQ,$A21-1,AF$15-1,1,1),IF($E21&lt;&gt;1,IF(ISNUMBER(INDEX(Import.PLE,Detalhamento!$E21,Detalhamento!AF$15)),IF(INDEX(Import.PLE,Detalhamento!$E21,Detalhamento!AF$15)&lt;=mediçao,OFFSET(Import.PLQ,$A21-1,AF$15-1,1,1),0),0),PLE!$AA$28*OFFSET(Import.PLQ,$A21-1,AF$15-1,1,1)),IF($E21&lt;&gt;1,IF(ISNUMBER(INDEX(Import.PLE,Detalhamento!$E21,Detalhamento!AF$15)),IF(INDEX(Import.PLE,Detalhamento!$E21,Detalhamento!AF$15)&lt;=mediçao,0,OFFSET(Import.PLQ,$A21-1,AF$15-1,1,1)),OFFSET(Import.PLQ,$A21-1,AF$15-1,1,1)),(1-PLE!$AA$28)*OFFSET(Import.PLQ,$A21-1,AF$15-1,1,1))))</f>
        <v>0</v>
      </c>
      <c r="AG21" s="144">
        <f ca="1">IF(AG$13="",0,CHOOSE(Detalhamento.OpçãoServiços,OFFSET(Import.PLQ,$A21-1,AG$15-1,1,1),IF($E21&lt;&gt;1,IF(ISNUMBER(INDEX(Import.PLE,Detalhamento!$E21,Detalhamento!AG$15)),IF(INDEX(Import.PLE,Detalhamento!$E21,Detalhamento!AG$15)&lt;=mediçao,OFFSET(Import.PLQ,$A21-1,AG$15-1,1,1),0),0),PLE!$AA$28*OFFSET(Import.PLQ,$A21-1,AG$15-1,1,1)),IF($E21&lt;&gt;1,IF(ISNUMBER(INDEX(Import.PLE,Detalhamento!$E21,Detalhamento!AG$15)),IF(INDEX(Import.PLE,Detalhamento!$E21,Detalhamento!AG$15)&lt;=mediçao,0,OFFSET(Import.PLQ,$A21-1,AG$15-1,1,1)),OFFSET(Import.PLQ,$A21-1,AG$15-1,1,1)),(1-PLE!$AA$28)*OFFSET(Import.PLQ,$A21-1,AG$15-1,1,1))))</f>
        <v>0</v>
      </c>
      <c r="AH21" s="144">
        <f ca="1">IF(AH$13="",0,CHOOSE(Detalhamento.OpçãoServiços,OFFSET(Import.PLQ,$A21-1,AH$15-1,1,1),IF($E21&lt;&gt;1,IF(ISNUMBER(INDEX(Import.PLE,Detalhamento!$E21,Detalhamento!AH$15)),IF(INDEX(Import.PLE,Detalhamento!$E21,Detalhamento!AH$15)&lt;=mediçao,OFFSET(Import.PLQ,$A21-1,AH$15-1,1,1),0),0),PLE!$AA$28*OFFSET(Import.PLQ,$A21-1,AH$15-1,1,1)),IF($E21&lt;&gt;1,IF(ISNUMBER(INDEX(Import.PLE,Detalhamento!$E21,Detalhamento!AH$15)),IF(INDEX(Import.PLE,Detalhamento!$E21,Detalhamento!AH$15)&lt;=mediçao,0,OFFSET(Import.PLQ,$A21-1,AH$15-1,1,1)),OFFSET(Import.PLQ,$A21-1,AH$15-1,1,1)),(1-PLE!$AA$28)*OFFSET(Import.PLQ,$A21-1,AH$15-1,1,1))))</f>
        <v>0</v>
      </c>
      <c r="AI21" s="144">
        <f ca="1">IF(AI$13="",0,CHOOSE(Detalhamento.OpçãoServiços,OFFSET(Import.PLQ,$A21-1,AI$15-1,1,1),IF($E21&lt;&gt;1,IF(ISNUMBER(INDEX(Import.PLE,Detalhamento!$E21,Detalhamento!AI$15)),IF(INDEX(Import.PLE,Detalhamento!$E21,Detalhamento!AI$15)&lt;=mediçao,OFFSET(Import.PLQ,$A21-1,AI$15-1,1,1),0),0),PLE!$AA$28*OFFSET(Import.PLQ,$A21-1,AI$15-1,1,1)),IF($E21&lt;&gt;1,IF(ISNUMBER(INDEX(Import.PLE,Detalhamento!$E21,Detalhamento!AI$15)),IF(INDEX(Import.PLE,Detalhamento!$E21,Detalhamento!AI$15)&lt;=mediçao,0,OFFSET(Import.PLQ,$A21-1,AI$15-1,1,1)),OFFSET(Import.PLQ,$A21-1,AI$15-1,1,1)),(1-PLE!$AA$28)*OFFSET(Import.PLQ,$A21-1,AI$15-1,1,1))))</f>
        <v>0</v>
      </c>
      <c r="AJ21" s="144">
        <f ca="1">IF(AJ$13="",0,CHOOSE(Detalhamento.OpçãoServiços,OFFSET(Import.PLQ,$A21-1,AJ$15-1,1,1),IF($E21&lt;&gt;1,IF(ISNUMBER(INDEX(Import.PLE,Detalhamento!$E21,Detalhamento!AJ$15)),IF(INDEX(Import.PLE,Detalhamento!$E21,Detalhamento!AJ$15)&lt;=mediçao,OFFSET(Import.PLQ,$A21-1,AJ$15-1,1,1),0),0),PLE!$AA$28*OFFSET(Import.PLQ,$A21-1,AJ$15-1,1,1)),IF($E21&lt;&gt;1,IF(ISNUMBER(INDEX(Import.PLE,Detalhamento!$E21,Detalhamento!AJ$15)),IF(INDEX(Import.PLE,Detalhamento!$E21,Detalhamento!AJ$15)&lt;=mediçao,0,OFFSET(Import.PLQ,$A21-1,AJ$15-1,1,1)),OFFSET(Import.PLQ,$A21-1,AJ$15-1,1,1)),(1-PLE!$AA$28)*OFFSET(Import.PLQ,$A21-1,AJ$15-1,1,1))))</f>
        <v>0</v>
      </c>
      <c r="AK21" s="144">
        <f ca="1">IF(AK$13="",0,CHOOSE(Detalhamento.OpçãoServiços,OFFSET(Import.PLQ,$A21-1,AK$15-1,1,1),IF($E21&lt;&gt;1,IF(ISNUMBER(INDEX(Import.PLE,Detalhamento!$E21,Detalhamento!AK$15)),IF(INDEX(Import.PLE,Detalhamento!$E21,Detalhamento!AK$15)&lt;=mediçao,OFFSET(Import.PLQ,$A21-1,AK$15-1,1,1),0),0),PLE!$AA$28*OFFSET(Import.PLQ,$A21-1,AK$15-1,1,1)),IF($E21&lt;&gt;1,IF(ISNUMBER(INDEX(Import.PLE,Detalhamento!$E21,Detalhamento!AK$15)),IF(INDEX(Import.PLE,Detalhamento!$E21,Detalhamento!AK$15)&lt;=mediçao,0,OFFSET(Import.PLQ,$A21-1,AK$15-1,1,1)),OFFSET(Import.PLQ,$A21-1,AK$15-1,1,1)),(1-PLE!$AA$28)*OFFSET(Import.PLQ,$A21-1,AK$15-1,1,1))))</f>
        <v>0</v>
      </c>
      <c r="AL21" s="144">
        <f ca="1">IF(AL$13="",0,CHOOSE(Detalhamento.OpçãoServiços,OFFSET(Import.PLQ,$A21-1,AL$15-1,1,1),IF($E21&lt;&gt;1,IF(ISNUMBER(INDEX(Import.PLE,Detalhamento!$E21,Detalhamento!AL$15)),IF(INDEX(Import.PLE,Detalhamento!$E21,Detalhamento!AL$15)&lt;=mediçao,OFFSET(Import.PLQ,$A21-1,AL$15-1,1,1),0),0),PLE!$AA$28*OFFSET(Import.PLQ,$A21-1,AL$15-1,1,1)),IF($E21&lt;&gt;1,IF(ISNUMBER(INDEX(Import.PLE,Detalhamento!$E21,Detalhamento!AL$15)),IF(INDEX(Import.PLE,Detalhamento!$E21,Detalhamento!AL$15)&lt;=mediçao,0,OFFSET(Import.PLQ,$A21-1,AL$15-1,1,1)),OFFSET(Import.PLQ,$A21-1,AL$15-1,1,1)),(1-PLE!$AA$28)*OFFSET(Import.PLQ,$A21-1,AL$15-1,1,1))))</f>
        <v>0</v>
      </c>
      <c r="AM21" s="144">
        <f ca="1">IF(AM$13="",0,CHOOSE(Detalhamento.OpçãoServiços,OFFSET(Import.PLQ,$A21-1,AM$15-1,1,1),IF($E21&lt;&gt;1,IF(ISNUMBER(INDEX(Import.PLE,Detalhamento!$E21,Detalhamento!AM$15)),IF(INDEX(Import.PLE,Detalhamento!$E21,Detalhamento!AM$15)&lt;=mediçao,OFFSET(Import.PLQ,$A21-1,AM$15-1,1,1),0),0),PLE!$AA$28*OFFSET(Import.PLQ,$A21-1,AM$15-1,1,1)),IF($E21&lt;&gt;1,IF(ISNUMBER(INDEX(Import.PLE,Detalhamento!$E21,Detalhamento!AM$15)),IF(INDEX(Import.PLE,Detalhamento!$E21,Detalhamento!AM$15)&lt;=mediçao,0,OFFSET(Import.PLQ,$A21-1,AM$15-1,1,1)),OFFSET(Import.PLQ,$A21-1,AM$15-1,1,1)),(1-PLE!$AA$28)*OFFSET(Import.PLQ,$A21-1,AM$15-1,1,1))))</f>
        <v>0</v>
      </c>
      <c r="AN21" s="144">
        <f ca="1">IF(AN$13="",0,CHOOSE(Detalhamento.OpçãoServiços,OFFSET(Import.PLQ,$A21-1,AN$15-1,1,1),IF($E21&lt;&gt;1,IF(ISNUMBER(INDEX(Import.PLE,Detalhamento!$E21,Detalhamento!AN$15)),IF(INDEX(Import.PLE,Detalhamento!$E21,Detalhamento!AN$15)&lt;=mediçao,OFFSET(Import.PLQ,$A21-1,AN$15-1,1,1),0),0),PLE!$AA$28*OFFSET(Import.PLQ,$A21-1,AN$15-1,1,1)),IF($E21&lt;&gt;1,IF(ISNUMBER(INDEX(Import.PLE,Detalhamento!$E21,Detalhamento!AN$15)),IF(INDEX(Import.PLE,Detalhamento!$E21,Detalhamento!AN$15)&lt;=mediçao,0,OFFSET(Import.PLQ,$A21-1,AN$15-1,1,1)),OFFSET(Import.PLQ,$A21-1,AN$15-1,1,1)),(1-PLE!$AA$28)*OFFSET(Import.PLQ,$A21-1,AN$15-1,1,1))))</f>
        <v>0</v>
      </c>
      <c r="AO21" s="144">
        <f ca="1">IF(AO$13="",0,CHOOSE(Detalhamento.OpçãoServiços,OFFSET(Import.PLQ,$A21-1,AO$15-1,1,1),IF($E21&lt;&gt;1,IF(ISNUMBER(INDEX(Import.PLE,Detalhamento!$E21,Detalhamento!AO$15)),IF(INDEX(Import.PLE,Detalhamento!$E21,Detalhamento!AO$15)&lt;=mediçao,OFFSET(Import.PLQ,$A21-1,AO$15-1,1,1),0),0),PLE!$AA$28*OFFSET(Import.PLQ,$A21-1,AO$15-1,1,1)),IF($E21&lt;&gt;1,IF(ISNUMBER(INDEX(Import.PLE,Detalhamento!$E21,Detalhamento!AO$15)),IF(INDEX(Import.PLE,Detalhamento!$E21,Detalhamento!AO$15)&lt;=mediçao,0,OFFSET(Import.PLQ,$A21-1,AO$15-1,1,1)),OFFSET(Import.PLQ,$A21-1,AO$15-1,1,1)),(1-PLE!$AA$28)*OFFSET(Import.PLQ,$A21-1,AO$15-1,1,1))))</f>
        <v>0</v>
      </c>
      <c r="AP21" s="144">
        <f ca="1">IF(AP$13="",0,CHOOSE(Detalhamento.OpçãoServiços,OFFSET(Import.PLQ,$A21-1,AP$15-1,1,1),IF($E21&lt;&gt;1,IF(ISNUMBER(INDEX(Import.PLE,Detalhamento!$E21,Detalhamento!AP$15)),IF(INDEX(Import.PLE,Detalhamento!$E21,Detalhamento!AP$15)&lt;=mediçao,OFFSET(Import.PLQ,$A21-1,AP$15-1,1,1),0),0),PLE!$AA$28*OFFSET(Import.PLQ,$A21-1,AP$15-1,1,1)),IF($E21&lt;&gt;1,IF(ISNUMBER(INDEX(Import.PLE,Detalhamento!$E21,Detalhamento!AP$15)),IF(INDEX(Import.PLE,Detalhamento!$E21,Detalhamento!AP$15)&lt;=mediçao,0,OFFSET(Import.PLQ,$A21-1,AP$15-1,1,1)),OFFSET(Import.PLQ,$A21-1,AP$15-1,1,1)),(1-PLE!$AA$28)*OFFSET(Import.PLQ,$A21-1,AP$15-1,1,1))))</f>
        <v>0</v>
      </c>
      <c r="AQ21" s="144">
        <f ca="1">IF(AQ$13="",0,CHOOSE(Detalhamento.OpçãoServiços,OFFSET(Import.PLQ,$A21-1,AQ$15-1,1,1),IF($E21&lt;&gt;1,IF(ISNUMBER(INDEX(Import.PLE,Detalhamento!$E21,Detalhamento!AQ$15)),IF(INDEX(Import.PLE,Detalhamento!$E21,Detalhamento!AQ$15)&lt;=mediçao,OFFSET(Import.PLQ,$A21-1,AQ$15-1,1,1),0),0),PLE!$AA$28*OFFSET(Import.PLQ,$A21-1,AQ$15-1,1,1)),IF($E21&lt;&gt;1,IF(ISNUMBER(INDEX(Import.PLE,Detalhamento!$E21,Detalhamento!AQ$15)),IF(INDEX(Import.PLE,Detalhamento!$E21,Detalhamento!AQ$15)&lt;=mediçao,0,OFFSET(Import.PLQ,$A21-1,AQ$15-1,1,1)),OFFSET(Import.PLQ,$A21-1,AQ$15-1,1,1)),(1-PLE!$AA$28)*OFFSET(Import.PLQ,$A21-1,AQ$15-1,1,1))))</f>
        <v>0</v>
      </c>
      <c r="AR21" s="144">
        <f ca="1">IF(AR$13="",0,CHOOSE(Detalhamento.OpçãoServiços,OFFSET(Import.PLQ,$A21-1,AR$15-1,1,1),IF($E21&lt;&gt;1,IF(ISNUMBER(INDEX(Import.PLE,Detalhamento!$E21,Detalhamento!AR$15)),IF(INDEX(Import.PLE,Detalhamento!$E21,Detalhamento!AR$15)&lt;=mediçao,OFFSET(Import.PLQ,$A21-1,AR$15-1,1,1),0),0),PLE!$AA$28*OFFSET(Import.PLQ,$A21-1,AR$15-1,1,1)),IF($E21&lt;&gt;1,IF(ISNUMBER(INDEX(Import.PLE,Detalhamento!$E21,Detalhamento!AR$15)),IF(INDEX(Import.PLE,Detalhamento!$E21,Detalhamento!AR$15)&lt;=mediçao,0,OFFSET(Import.PLQ,$A21-1,AR$15-1,1,1)),OFFSET(Import.PLQ,$A21-1,AR$15-1,1,1)),(1-PLE!$AA$28)*OFFSET(Import.PLQ,$A21-1,AR$15-1,1,1))))</f>
        <v>0</v>
      </c>
      <c r="AS21" s="144">
        <f ca="1">IF(AS$13="",0,CHOOSE(Detalhamento.OpçãoServiços,OFFSET(Import.PLQ,$A21-1,AS$15-1,1,1),IF($E21&lt;&gt;1,IF(ISNUMBER(INDEX(Import.PLE,Detalhamento!$E21,Detalhamento!AS$15)),IF(INDEX(Import.PLE,Detalhamento!$E21,Detalhamento!AS$15)&lt;=mediçao,OFFSET(Import.PLQ,$A21-1,AS$15-1,1,1),0),0),PLE!$AA$28*OFFSET(Import.PLQ,$A21-1,AS$15-1,1,1)),IF($E21&lt;&gt;1,IF(ISNUMBER(INDEX(Import.PLE,Detalhamento!$E21,Detalhamento!AS$15)),IF(INDEX(Import.PLE,Detalhamento!$E21,Detalhamento!AS$15)&lt;=mediçao,0,OFFSET(Import.PLQ,$A21-1,AS$15-1,1,1)),OFFSET(Import.PLQ,$A21-1,AS$15-1,1,1)),(1-PLE!$AA$28)*OFFSET(Import.PLQ,$A21-1,AS$15-1,1,1))))</f>
        <v>0</v>
      </c>
      <c r="AT21" s="144">
        <f ca="1">IF(AT$13="",0,CHOOSE(Detalhamento.OpçãoServiços,OFFSET(Import.PLQ,$A21-1,AT$15-1,1,1),IF($E21&lt;&gt;1,IF(ISNUMBER(INDEX(Import.PLE,Detalhamento!$E21,Detalhamento!AT$15)),IF(INDEX(Import.PLE,Detalhamento!$E21,Detalhamento!AT$15)&lt;=mediçao,OFFSET(Import.PLQ,$A21-1,AT$15-1,1,1),0),0),PLE!$AA$28*OFFSET(Import.PLQ,$A21-1,AT$15-1,1,1)),IF($E21&lt;&gt;1,IF(ISNUMBER(INDEX(Import.PLE,Detalhamento!$E21,Detalhamento!AT$15)),IF(INDEX(Import.PLE,Detalhamento!$E21,Detalhamento!AT$15)&lt;=mediçao,0,OFFSET(Import.PLQ,$A21-1,AT$15-1,1,1)),OFFSET(Import.PLQ,$A21-1,AT$15-1,1,1)),(1-PLE!$AA$28)*OFFSET(Import.PLQ,$A21-1,AT$15-1,1,1))))</f>
        <v>0</v>
      </c>
      <c r="AU21" s="144">
        <f ca="1">IF(AU$13="",0,CHOOSE(Detalhamento.OpçãoServiços,OFFSET(Import.PLQ,$A21-1,AU$15-1,1,1),IF($E21&lt;&gt;1,IF(ISNUMBER(INDEX(Import.PLE,Detalhamento!$E21,Detalhamento!AU$15)),IF(INDEX(Import.PLE,Detalhamento!$E21,Detalhamento!AU$15)&lt;=mediçao,OFFSET(Import.PLQ,$A21-1,AU$15-1,1,1),0),0),PLE!$AA$28*OFFSET(Import.PLQ,$A21-1,AU$15-1,1,1)),IF($E21&lt;&gt;1,IF(ISNUMBER(INDEX(Import.PLE,Detalhamento!$E21,Detalhamento!AU$15)),IF(INDEX(Import.PLE,Detalhamento!$E21,Detalhamento!AU$15)&lt;=mediçao,0,OFFSET(Import.PLQ,$A21-1,AU$15-1,1,1)),OFFSET(Import.PLQ,$A21-1,AU$15-1,1,1)),(1-PLE!$AA$28)*OFFSET(Import.PLQ,$A21-1,AU$15-1,1,1))))</f>
        <v>0</v>
      </c>
      <c r="AV21" s="144">
        <f ca="1">IF(AV$13="",0,CHOOSE(Detalhamento.OpçãoServiços,OFFSET(Import.PLQ,$A21-1,AV$15-1,1,1),IF($E21&lt;&gt;1,IF(ISNUMBER(INDEX(Import.PLE,Detalhamento!$E21,Detalhamento!AV$15)),IF(INDEX(Import.PLE,Detalhamento!$E21,Detalhamento!AV$15)&lt;=mediçao,OFFSET(Import.PLQ,$A21-1,AV$15-1,1,1),0),0),PLE!$AA$28*OFFSET(Import.PLQ,$A21-1,AV$15-1,1,1)),IF($E21&lt;&gt;1,IF(ISNUMBER(INDEX(Import.PLE,Detalhamento!$E21,Detalhamento!AV$15)),IF(INDEX(Import.PLE,Detalhamento!$E21,Detalhamento!AV$15)&lt;=mediçao,0,OFFSET(Import.PLQ,$A21-1,AV$15-1,1,1)),OFFSET(Import.PLQ,$A21-1,AV$15-1,1,1)),(1-PLE!$AA$28)*OFFSET(Import.PLQ,$A21-1,AV$15-1,1,1))))</f>
        <v>0</v>
      </c>
      <c r="AW21" s="144">
        <f ca="1">IF(AW$13="",0,CHOOSE(Detalhamento.OpçãoServiços,OFFSET(Import.PLQ,$A21-1,AW$15-1,1,1),IF($E21&lt;&gt;1,IF(ISNUMBER(INDEX(Import.PLE,Detalhamento!$E21,Detalhamento!AW$15)),IF(INDEX(Import.PLE,Detalhamento!$E21,Detalhamento!AW$15)&lt;=mediçao,OFFSET(Import.PLQ,$A21-1,AW$15-1,1,1),0),0),PLE!$AA$28*OFFSET(Import.PLQ,$A21-1,AW$15-1,1,1)),IF($E21&lt;&gt;1,IF(ISNUMBER(INDEX(Import.PLE,Detalhamento!$E21,Detalhamento!AW$15)),IF(INDEX(Import.PLE,Detalhamento!$E21,Detalhamento!AW$15)&lt;=mediçao,0,OFFSET(Import.PLQ,$A21-1,AW$15-1,1,1)),OFFSET(Import.PLQ,$A21-1,AW$15-1,1,1)),(1-PLE!$AA$28)*OFFSET(Import.PLQ,$A21-1,AW$15-1,1,1))))</f>
        <v>0</v>
      </c>
      <c r="AX21" s="144">
        <f ca="1">IF(AX$13="",0,CHOOSE(Detalhamento.OpçãoServiços,OFFSET(Import.PLQ,$A21-1,AX$15-1,1,1),IF($E21&lt;&gt;1,IF(ISNUMBER(INDEX(Import.PLE,Detalhamento!$E21,Detalhamento!AX$15)),IF(INDEX(Import.PLE,Detalhamento!$E21,Detalhamento!AX$15)&lt;=mediçao,OFFSET(Import.PLQ,$A21-1,AX$15-1,1,1),0),0),PLE!$AA$28*OFFSET(Import.PLQ,$A21-1,AX$15-1,1,1)),IF($E21&lt;&gt;1,IF(ISNUMBER(INDEX(Import.PLE,Detalhamento!$E21,Detalhamento!AX$15)),IF(INDEX(Import.PLE,Detalhamento!$E21,Detalhamento!AX$15)&lt;=mediçao,0,OFFSET(Import.PLQ,$A21-1,AX$15-1,1,1)),OFFSET(Import.PLQ,$A21-1,AX$15-1,1,1)),(1-PLE!$AA$28)*OFFSET(Import.PLQ,$A21-1,AX$15-1,1,1))))</f>
        <v>0</v>
      </c>
      <c r="AY21" s="144">
        <f ca="1">IF(AY$13="",0,CHOOSE(Detalhamento.OpçãoServiços,OFFSET(Import.PLQ,$A21-1,AY$15-1,1,1),IF($E21&lt;&gt;1,IF(ISNUMBER(INDEX(Import.PLE,Detalhamento!$E21,Detalhamento!AY$15)),IF(INDEX(Import.PLE,Detalhamento!$E21,Detalhamento!AY$15)&lt;=mediçao,OFFSET(Import.PLQ,$A21-1,AY$15-1,1,1),0),0),PLE!$AA$28*OFFSET(Import.PLQ,$A21-1,AY$15-1,1,1)),IF($E21&lt;&gt;1,IF(ISNUMBER(INDEX(Import.PLE,Detalhamento!$E21,Detalhamento!AY$15)),IF(INDEX(Import.PLE,Detalhamento!$E21,Detalhamento!AY$15)&lt;=mediçao,0,OFFSET(Import.PLQ,$A21-1,AY$15-1,1,1)),OFFSET(Import.PLQ,$A21-1,AY$15-1,1,1)),(1-PLE!$AA$28)*OFFSET(Import.PLQ,$A21-1,AY$15-1,1,1))))</f>
        <v>0</v>
      </c>
      <c r="AZ21" s="144">
        <f ca="1">IF(AZ$13="",0,CHOOSE(Detalhamento.OpçãoServiços,OFFSET(Import.PLQ,$A21-1,AZ$15-1,1,1),IF($E21&lt;&gt;1,IF(ISNUMBER(INDEX(Import.PLE,Detalhamento!$E21,Detalhamento!AZ$15)),IF(INDEX(Import.PLE,Detalhamento!$E21,Detalhamento!AZ$15)&lt;=mediçao,OFFSET(Import.PLQ,$A21-1,AZ$15-1,1,1),0),0),PLE!$AA$28*OFFSET(Import.PLQ,$A21-1,AZ$15-1,1,1)),IF($E21&lt;&gt;1,IF(ISNUMBER(INDEX(Import.PLE,Detalhamento!$E21,Detalhamento!AZ$15)),IF(INDEX(Import.PLE,Detalhamento!$E21,Detalhamento!AZ$15)&lt;=mediçao,0,OFFSET(Import.PLQ,$A21-1,AZ$15-1,1,1)),OFFSET(Import.PLQ,$A21-1,AZ$15-1,1,1)),(1-PLE!$AA$28)*OFFSET(Import.PLQ,$A21-1,AZ$15-1,1,1))))</f>
        <v>0</v>
      </c>
      <c r="BA21" s="144">
        <f ca="1">IF(BA$13="",0,CHOOSE(Detalhamento.OpçãoServiços,OFFSET(Import.PLQ,$A21-1,BA$15-1,1,1),IF($E21&lt;&gt;1,IF(ISNUMBER(INDEX(Import.PLE,Detalhamento!$E21,Detalhamento!BA$15)),IF(INDEX(Import.PLE,Detalhamento!$E21,Detalhamento!BA$15)&lt;=mediçao,OFFSET(Import.PLQ,$A21-1,BA$15-1,1,1),0),0),PLE!$AA$28*OFFSET(Import.PLQ,$A21-1,BA$15-1,1,1)),IF($E21&lt;&gt;1,IF(ISNUMBER(INDEX(Import.PLE,Detalhamento!$E21,Detalhamento!BA$15)),IF(INDEX(Import.PLE,Detalhamento!$E21,Detalhamento!BA$15)&lt;=mediçao,0,OFFSET(Import.PLQ,$A21-1,BA$15-1,1,1)),OFFSET(Import.PLQ,$A21-1,BA$15-1,1,1)),(1-PLE!$AA$28)*OFFSET(Import.PLQ,$A21-1,BA$15-1,1,1))))</f>
        <v>0</v>
      </c>
      <c r="BB21" s="144">
        <f ca="1">IF(BB$13="",0,CHOOSE(Detalhamento.OpçãoServiços,OFFSET(Import.PLQ,$A21-1,BB$15-1,1,1),IF($E21&lt;&gt;1,IF(ISNUMBER(INDEX(Import.PLE,Detalhamento!$E21,Detalhamento!BB$15)),IF(INDEX(Import.PLE,Detalhamento!$E21,Detalhamento!BB$15)&lt;=mediçao,OFFSET(Import.PLQ,$A21-1,BB$15-1,1,1),0),0),PLE!$AA$28*OFFSET(Import.PLQ,$A21-1,BB$15-1,1,1)),IF($E21&lt;&gt;1,IF(ISNUMBER(INDEX(Import.PLE,Detalhamento!$E21,Detalhamento!BB$15)),IF(INDEX(Import.PLE,Detalhamento!$E21,Detalhamento!BB$15)&lt;=mediçao,0,OFFSET(Import.PLQ,$A21-1,BB$15-1,1,1)),OFFSET(Import.PLQ,$A21-1,BB$15-1,1,1)),(1-PLE!$AA$28)*OFFSET(Import.PLQ,$A21-1,BB$15-1,1,1))))</f>
        <v>0</v>
      </c>
      <c r="BC21" s="144">
        <f ca="1">IF(BC$13="",0,CHOOSE(Detalhamento.OpçãoServiços,OFFSET(Import.PLQ,$A21-1,BC$15-1,1,1),IF($E21&lt;&gt;1,IF(ISNUMBER(INDEX(Import.PLE,Detalhamento!$E21,Detalhamento!BC$15)),IF(INDEX(Import.PLE,Detalhamento!$E21,Detalhamento!BC$15)&lt;=mediçao,OFFSET(Import.PLQ,$A21-1,BC$15-1,1,1),0),0),PLE!$AA$28*OFFSET(Import.PLQ,$A21-1,BC$15-1,1,1)),IF($E21&lt;&gt;1,IF(ISNUMBER(INDEX(Import.PLE,Detalhamento!$E21,Detalhamento!BC$15)),IF(INDEX(Import.PLE,Detalhamento!$E21,Detalhamento!BC$15)&lt;=mediçao,0,OFFSET(Import.PLQ,$A21-1,BC$15-1,1,1)),OFFSET(Import.PLQ,$A21-1,BC$15-1,1,1)),(1-PLE!$AA$28)*OFFSET(Import.PLQ,$A21-1,BC$15-1,1,1))))</f>
        <v>0</v>
      </c>
      <c r="BD21" s="144">
        <f ca="1">IF(BD$13="",0,CHOOSE(Detalhamento.OpçãoServiços,OFFSET(Import.PLQ,$A21-1,BD$15-1,1,1),IF($E21&lt;&gt;1,IF(ISNUMBER(INDEX(Import.PLE,Detalhamento!$E21,Detalhamento!BD$15)),IF(INDEX(Import.PLE,Detalhamento!$E21,Detalhamento!BD$15)&lt;=mediçao,OFFSET(Import.PLQ,$A21-1,BD$15-1,1,1),0),0),PLE!$AA$28*OFFSET(Import.PLQ,$A21-1,BD$15-1,1,1)),IF($E21&lt;&gt;1,IF(ISNUMBER(INDEX(Import.PLE,Detalhamento!$E21,Detalhamento!BD$15)),IF(INDEX(Import.PLE,Detalhamento!$E21,Detalhamento!BD$15)&lt;=mediçao,0,OFFSET(Import.PLQ,$A21-1,BD$15-1,1,1)),OFFSET(Import.PLQ,$A21-1,BD$15-1,1,1)),(1-PLE!$AA$28)*OFFSET(Import.PLQ,$A21-1,BD$15-1,1,1))))</f>
        <v>0</v>
      </c>
      <c r="BE21" s="144">
        <f ca="1">IF(BE$13="",0,CHOOSE(Detalhamento.OpçãoServiços,OFFSET(Import.PLQ,$A21-1,BE$15-1,1,1),IF($E21&lt;&gt;1,IF(ISNUMBER(INDEX(Import.PLE,Detalhamento!$E21,Detalhamento!BE$15)),IF(INDEX(Import.PLE,Detalhamento!$E21,Detalhamento!BE$15)&lt;=mediçao,OFFSET(Import.PLQ,$A21-1,BE$15-1,1,1),0),0),PLE!$AA$28*OFFSET(Import.PLQ,$A21-1,BE$15-1,1,1)),IF($E21&lt;&gt;1,IF(ISNUMBER(INDEX(Import.PLE,Detalhamento!$E21,Detalhamento!BE$15)),IF(INDEX(Import.PLE,Detalhamento!$E21,Detalhamento!BE$15)&lt;=mediçao,0,OFFSET(Import.PLQ,$A21-1,BE$15-1,1,1)),OFFSET(Import.PLQ,$A21-1,BE$15-1,1,1)),(1-PLE!$AA$28)*OFFSET(Import.PLQ,$A21-1,BE$15-1,1,1))))</f>
        <v>0</v>
      </c>
      <c r="BF21" s="144">
        <f ca="1">IF(BF$13="",0,CHOOSE(Detalhamento.OpçãoServiços,OFFSET(Import.PLQ,$A21-1,BF$15-1,1,1),IF($E21&lt;&gt;1,IF(ISNUMBER(INDEX(Import.PLE,Detalhamento!$E21,Detalhamento!BF$15)),IF(INDEX(Import.PLE,Detalhamento!$E21,Detalhamento!BF$15)&lt;=mediçao,OFFSET(Import.PLQ,$A21-1,BF$15-1,1,1),0),0),PLE!$AA$28*OFFSET(Import.PLQ,$A21-1,BF$15-1,1,1)),IF($E21&lt;&gt;1,IF(ISNUMBER(INDEX(Import.PLE,Detalhamento!$E21,Detalhamento!BF$15)),IF(INDEX(Import.PLE,Detalhamento!$E21,Detalhamento!BF$15)&lt;=mediçao,0,OFFSET(Import.PLQ,$A21-1,BF$15-1,1,1)),OFFSET(Import.PLQ,$A21-1,BF$15-1,1,1)),(1-PLE!$AA$28)*OFFSET(Import.PLQ,$A21-1,BF$15-1,1,1))))</f>
        <v>0</v>
      </c>
      <c r="BG21" s="144">
        <f ca="1">IF(BG$13="",0,CHOOSE(Detalhamento.OpçãoServiços,OFFSET(Import.PLQ,$A21-1,BG$15-1,1,1),IF($E21&lt;&gt;1,IF(ISNUMBER(INDEX(Import.PLE,Detalhamento!$E21,Detalhamento!BG$15)),IF(INDEX(Import.PLE,Detalhamento!$E21,Detalhamento!BG$15)&lt;=mediçao,OFFSET(Import.PLQ,$A21-1,BG$15-1,1,1),0),0),PLE!$AA$28*OFFSET(Import.PLQ,$A21-1,BG$15-1,1,1)),IF($E21&lt;&gt;1,IF(ISNUMBER(INDEX(Import.PLE,Detalhamento!$E21,Detalhamento!BG$15)),IF(INDEX(Import.PLE,Detalhamento!$E21,Detalhamento!BG$15)&lt;=mediçao,0,OFFSET(Import.PLQ,$A21-1,BG$15-1,1,1)),OFFSET(Import.PLQ,$A21-1,BG$15-1,1,1)),(1-PLE!$AA$28)*OFFSET(Import.PLQ,$A21-1,BG$15-1,1,1))))</f>
        <v>0</v>
      </c>
      <c r="BH21" s="144">
        <f ca="1">IF(BH$13="",0,CHOOSE(Detalhamento.OpçãoServiços,OFFSET(Import.PLQ,$A21-1,BH$15-1,1,1),IF($E21&lt;&gt;1,IF(ISNUMBER(INDEX(Import.PLE,Detalhamento!$E21,Detalhamento!BH$15)),IF(INDEX(Import.PLE,Detalhamento!$E21,Detalhamento!BH$15)&lt;=mediçao,OFFSET(Import.PLQ,$A21-1,BH$15-1,1,1),0),0),PLE!$AA$28*OFFSET(Import.PLQ,$A21-1,BH$15-1,1,1)),IF($E21&lt;&gt;1,IF(ISNUMBER(INDEX(Import.PLE,Detalhamento!$E21,Detalhamento!BH$15)),IF(INDEX(Import.PLE,Detalhamento!$E21,Detalhamento!BH$15)&lt;=mediçao,0,OFFSET(Import.PLQ,$A21-1,BH$15-1,1,1)),OFFSET(Import.PLQ,$A21-1,BH$15-1,1,1)),(1-PLE!$AA$28)*OFFSET(Import.PLQ,$A21-1,BH$15-1,1,1))))</f>
        <v>0</v>
      </c>
      <c r="BI21" s="144">
        <f ca="1">IF(BI$13="",0,CHOOSE(Detalhamento.OpçãoServiços,OFFSET(Import.PLQ,$A21-1,BI$15-1,1,1),IF($E21&lt;&gt;1,IF(ISNUMBER(INDEX(Import.PLE,Detalhamento!$E21,Detalhamento!BI$15)),IF(INDEX(Import.PLE,Detalhamento!$E21,Detalhamento!BI$15)&lt;=mediçao,OFFSET(Import.PLQ,$A21-1,BI$15-1,1,1),0),0),PLE!$AA$28*OFFSET(Import.PLQ,$A21-1,BI$15-1,1,1)),IF($E21&lt;&gt;1,IF(ISNUMBER(INDEX(Import.PLE,Detalhamento!$E21,Detalhamento!BI$15)),IF(INDEX(Import.PLE,Detalhamento!$E21,Detalhamento!BI$15)&lt;=mediçao,0,OFFSET(Import.PLQ,$A21-1,BI$15-1,1,1)),OFFSET(Import.PLQ,$A21-1,BI$15-1,1,1)),(1-PLE!$AA$28)*OFFSET(Import.PLQ,$A21-1,BI$15-1,1,1))))</f>
        <v>0</v>
      </c>
    </row>
    <row r="22" spans="1:61" ht="10.5" hidden="1" x14ac:dyDescent="0.25">
      <c r="A22" s="155">
        <v>6</v>
      </c>
      <c r="B22" s="21" t="str">
        <f t="shared" ca="1" si="8"/>
        <v>Nível</v>
      </c>
      <c r="E22" s="153" t="str">
        <f t="shared" ca="1" si="9"/>
        <v/>
      </c>
      <c r="F22" s="154">
        <f t="shared" ca="1" si="10"/>
        <v>0</v>
      </c>
      <c r="G22" s="154" t="str">
        <f t="shared" ca="1" si="11"/>
        <v>1.2</v>
      </c>
      <c r="H22" s="182" t="str">
        <f t="shared" ca="1" si="11"/>
        <v>MOVIMENTO DE TERRA</v>
      </c>
      <c r="I22" s="37" t="str">
        <f t="shared" ca="1" si="12"/>
        <v/>
      </c>
      <c r="J22" s="144" t="str">
        <f t="shared" ca="1" si="13"/>
        <v/>
      </c>
      <c r="K22" s="67"/>
      <c r="L22" s="144">
        <f ca="1">IF(L$13="",0,CHOOSE(Detalhamento.OpçãoServiços,OFFSET(Import.PLQ,$A22-1,L$15-1,1,1),IF($E22&lt;&gt;1,IF(ISNUMBER(INDEX(Import.PLE,Detalhamento!$E22,Detalhamento!L$15)),IF(INDEX(Import.PLE,Detalhamento!$E22,Detalhamento!L$15)&lt;=mediçao,OFFSET(Import.PLQ,$A22-1,L$15-1,1,1),0),0),PLE!$AA$28*OFFSET(Import.PLQ,$A22-1,L$15-1,1,1)),IF($E22&lt;&gt;1,IF(ISNUMBER(INDEX(Import.PLE,Detalhamento!$E22,Detalhamento!L$15)),IF(INDEX(Import.PLE,Detalhamento!$E22,Detalhamento!L$15)&lt;=mediçao,0,OFFSET(Import.PLQ,$A22-1,L$15-1,1,1)),OFFSET(Import.PLQ,$A22-1,L$15-1,1,1)),(1-PLE!$AA$28)*OFFSET(Import.PLQ,$A22-1,L$15-1,1,1))))</f>
        <v>0</v>
      </c>
      <c r="M22" s="144">
        <f ca="1">IF(M$13="",0,CHOOSE(Detalhamento.OpçãoServiços,OFFSET(Import.PLQ,$A22-1,M$15-1,1,1),IF($E22&lt;&gt;1,IF(ISNUMBER(INDEX(Import.PLE,Detalhamento!$E22,Detalhamento!M$15)),IF(INDEX(Import.PLE,Detalhamento!$E22,Detalhamento!M$15)&lt;=mediçao,OFFSET(Import.PLQ,$A22-1,M$15-1,1,1),0),0),PLE!$AA$28*OFFSET(Import.PLQ,$A22-1,M$15-1,1,1)),IF($E22&lt;&gt;1,IF(ISNUMBER(INDEX(Import.PLE,Detalhamento!$E22,Detalhamento!M$15)),IF(INDEX(Import.PLE,Detalhamento!$E22,Detalhamento!M$15)&lt;=mediçao,0,OFFSET(Import.PLQ,$A22-1,M$15-1,1,1)),OFFSET(Import.PLQ,$A22-1,M$15-1,1,1)),(1-PLE!$AA$28)*OFFSET(Import.PLQ,$A22-1,M$15-1,1,1))))</f>
        <v>0</v>
      </c>
      <c r="N22" s="144">
        <f ca="1">IF(N$13="",0,CHOOSE(Detalhamento.OpçãoServiços,OFFSET(Import.PLQ,$A22-1,N$15-1,1,1),IF($E22&lt;&gt;1,IF(ISNUMBER(INDEX(Import.PLE,Detalhamento!$E22,Detalhamento!N$15)),IF(INDEX(Import.PLE,Detalhamento!$E22,Detalhamento!N$15)&lt;=mediçao,OFFSET(Import.PLQ,$A22-1,N$15-1,1,1),0),0),PLE!$AA$28*OFFSET(Import.PLQ,$A22-1,N$15-1,1,1)),IF($E22&lt;&gt;1,IF(ISNUMBER(INDEX(Import.PLE,Detalhamento!$E22,Detalhamento!N$15)),IF(INDEX(Import.PLE,Detalhamento!$E22,Detalhamento!N$15)&lt;=mediçao,0,OFFSET(Import.PLQ,$A22-1,N$15-1,1,1)),OFFSET(Import.PLQ,$A22-1,N$15-1,1,1)),(1-PLE!$AA$28)*OFFSET(Import.PLQ,$A22-1,N$15-1,1,1))))</f>
        <v>0</v>
      </c>
      <c r="O22" s="144">
        <f ca="1">IF(O$13="",0,CHOOSE(Detalhamento.OpçãoServiços,OFFSET(Import.PLQ,$A22-1,O$15-1,1,1),IF($E22&lt;&gt;1,IF(ISNUMBER(INDEX(Import.PLE,Detalhamento!$E22,Detalhamento!O$15)),IF(INDEX(Import.PLE,Detalhamento!$E22,Detalhamento!O$15)&lt;=mediçao,OFFSET(Import.PLQ,$A22-1,O$15-1,1,1),0),0),PLE!$AA$28*OFFSET(Import.PLQ,$A22-1,O$15-1,1,1)),IF($E22&lt;&gt;1,IF(ISNUMBER(INDEX(Import.PLE,Detalhamento!$E22,Detalhamento!O$15)),IF(INDEX(Import.PLE,Detalhamento!$E22,Detalhamento!O$15)&lt;=mediçao,0,OFFSET(Import.PLQ,$A22-1,O$15-1,1,1)),OFFSET(Import.PLQ,$A22-1,O$15-1,1,1)),(1-PLE!$AA$28)*OFFSET(Import.PLQ,$A22-1,O$15-1,1,1))))</f>
        <v>0</v>
      </c>
      <c r="P22" s="144">
        <f ca="1">IF(P$13="",0,CHOOSE(Detalhamento.OpçãoServiços,OFFSET(Import.PLQ,$A22-1,P$15-1,1,1),IF($E22&lt;&gt;1,IF(ISNUMBER(INDEX(Import.PLE,Detalhamento!$E22,Detalhamento!P$15)),IF(INDEX(Import.PLE,Detalhamento!$E22,Detalhamento!P$15)&lt;=mediçao,OFFSET(Import.PLQ,$A22-1,P$15-1,1,1),0),0),PLE!$AA$28*OFFSET(Import.PLQ,$A22-1,P$15-1,1,1)),IF($E22&lt;&gt;1,IF(ISNUMBER(INDEX(Import.PLE,Detalhamento!$E22,Detalhamento!P$15)),IF(INDEX(Import.PLE,Detalhamento!$E22,Detalhamento!P$15)&lt;=mediçao,0,OFFSET(Import.PLQ,$A22-1,P$15-1,1,1)),OFFSET(Import.PLQ,$A22-1,P$15-1,1,1)),(1-PLE!$AA$28)*OFFSET(Import.PLQ,$A22-1,P$15-1,1,1))))</f>
        <v>0</v>
      </c>
      <c r="Q22" s="144">
        <f ca="1">IF(Q$13="",0,CHOOSE(Detalhamento.OpçãoServiços,OFFSET(Import.PLQ,$A22-1,Q$15-1,1,1),IF($E22&lt;&gt;1,IF(ISNUMBER(INDEX(Import.PLE,Detalhamento!$E22,Detalhamento!Q$15)),IF(INDEX(Import.PLE,Detalhamento!$E22,Detalhamento!Q$15)&lt;=mediçao,OFFSET(Import.PLQ,$A22-1,Q$15-1,1,1),0),0),PLE!$AA$28*OFFSET(Import.PLQ,$A22-1,Q$15-1,1,1)),IF($E22&lt;&gt;1,IF(ISNUMBER(INDEX(Import.PLE,Detalhamento!$E22,Detalhamento!Q$15)),IF(INDEX(Import.PLE,Detalhamento!$E22,Detalhamento!Q$15)&lt;=mediçao,0,OFFSET(Import.PLQ,$A22-1,Q$15-1,1,1)),OFFSET(Import.PLQ,$A22-1,Q$15-1,1,1)),(1-PLE!$AA$28)*OFFSET(Import.PLQ,$A22-1,Q$15-1,1,1))))</f>
        <v>0</v>
      </c>
      <c r="R22" s="144">
        <f ca="1">IF(R$13="",0,CHOOSE(Detalhamento.OpçãoServiços,OFFSET(Import.PLQ,$A22-1,R$15-1,1,1),IF($E22&lt;&gt;1,IF(ISNUMBER(INDEX(Import.PLE,Detalhamento!$E22,Detalhamento!R$15)),IF(INDEX(Import.PLE,Detalhamento!$E22,Detalhamento!R$15)&lt;=mediçao,OFFSET(Import.PLQ,$A22-1,R$15-1,1,1),0),0),PLE!$AA$28*OFFSET(Import.PLQ,$A22-1,R$15-1,1,1)),IF($E22&lt;&gt;1,IF(ISNUMBER(INDEX(Import.PLE,Detalhamento!$E22,Detalhamento!R$15)),IF(INDEX(Import.PLE,Detalhamento!$E22,Detalhamento!R$15)&lt;=mediçao,0,OFFSET(Import.PLQ,$A22-1,R$15-1,1,1)),OFFSET(Import.PLQ,$A22-1,R$15-1,1,1)),(1-PLE!$AA$28)*OFFSET(Import.PLQ,$A22-1,R$15-1,1,1))))</f>
        <v>0</v>
      </c>
      <c r="S22" s="144">
        <f ca="1">IF(S$13="",0,CHOOSE(Detalhamento.OpçãoServiços,OFFSET(Import.PLQ,$A22-1,S$15-1,1,1),IF($E22&lt;&gt;1,IF(ISNUMBER(INDEX(Import.PLE,Detalhamento!$E22,Detalhamento!S$15)),IF(INDEX(Import.PLE,Detalhamento!$E22,Detalhamento!S$15)&lt;=mediçao,OFFSET(Import.PLQ,$A22-1,S$15-1,1,1),0),0),PLE!$AA$28*OFFSET(Import.PLQ,$A22-1,S$15-1,1,1)),IF($E22&lt;&gt;1,IF(ISNUMBER(INDEX(Import.PLE,Detalhamento!$E22,Detalhamento!S$15)),IF(INDEX(Import.PLE,Detalhamento!$E22,Detalhamento!S$15)&lt;=mediçao,0,OFFSET(Import.PLQ,$A22-1,S$15-1,1,1)),OFFSET(Import.PLQ,$A22-1,S$15-1,1,1)),(1-PLE!$AA$28)*OFFSET(Import.PLQ,$A22-1,S$15-1,1,1))))</f>
        <v>0</v>
      </c>
      <c r="T22" s="144">
        <f ca="1">IF(T$13="",0,CHOOSE(Detalhamento.OpçãoServiços,OFFSET(Import.PLQ,$A22-1,T$15-1,1,1),IF($E22&lt;&gt;1,IF(ISNUMBER(INDEX(Import.PLE,Detalhamento!$E22,Detalhamento!T$15)),IF(INDEX(Import.PLE,Detalhamento!$E22,Detalhamento!T$15)&lt;=mediçao,OFFSET(Import.PLQ,$A22-1,T$15-1,1,1),0),0),PLE!$AA$28*OFFSET(Import.PLQ,$A22-1,T$15-1,1,1)),IF($E22&lt;&gt;1,IF(ISNUMBER(INDEX(Import.PLE,Detalhamento!$E22,Detalhamento!T$15)),IF(INDEX(Import.PLE,Detalhamento!$E22,Detalhamento!T$15)&lt;=mediçao,0,OFFSET(Import.PLQ,$A22-1,T$15-1,1,1)),OFFSET(Import.PLQ,$A22-1,T$15-1,1,1)),(1-PLE!$AA$28)*OFFSET(Import.PLQ,$A22-1,T$15-1,1,1))))</f>
        <v>0</v>
      </c>
      <c r="U22" s="144">
        <f ca="1">IF(U$13="",0,CHOOSE(Detalhamento.OpçãoServiços,OFFSET(Import.PLQ,$A22-1,U$15-1,1,1),IF($E22&lt;&gt;1,IF(ISNUMBER(INDEX(Import.PLE,Detalhamento!$E22,Detalhamento!U$15)),IF(INDEX(Import.PLE,Detalhamento!$E22,Detalhamento!U$15)&lt;=mediçao,OFFSET(Import.PLQ,$A22-1,U$15-1,1,1),0),0),PLE!$AA$28*OFFSET(Import.PLQ,$A22-1,U$15-1,1,1)),IF($E22&lt;&gt;1,IF(ISNUMBER(INDEX(Import.PLE,Detalhamento!$E22,Detalhamento!U$15)),IF(INDEX(Import.PLE,Detalhamento!$E22,Detalhamento!U$15)&lt;=mediçao,0,OFFSET(Import.PLQ,$A22-1,U$15-1,1,1)),OFFSET(Import.PLQ,$A22-1,U$15-1,1,1)),(1-PLE!$AA$28)*OFFSET(Import.PLQ,$A22-1,U$15-1,1,1))))</f>
        <v>0</v>
      </c>
      <c r="V22" s="144">
        <f ca="1">IF(V$13="",0,CHOOSE(Detalhamento.OpçãoServiços,OFFSET(Import.PLQ,$A22-1,V$15-1,1,1),IF($E22&lt;&gt;1,IF(ISNUMBER(INDEX(Import.PLE,Detalhamento!$E22,Detalhamento!V$15)),IF(INDEX(Import.PLE,Detalhamento!$E22,Detalhamento!V$15)&lt;=mediçao,OFFSET(Import.PLQ,$A22-1,V$15-1,1,1),0),0),PLE!$AA$28*OFFSET(Import.PLQ,$A22-1,V$15-1,1,1)),IF($E22&lt;&gt;1,IF(ISNUMBER(INDEX(Import.PLE,Detalhamento!$E22,Detalhamento!V$15)),IF(INDEX(Import.PLE,Detalhamento!$E22,Detalhamento!V$15)&lt;=mediçao,0,OFFSET(Import.PLQ,$A22-1,V$15-1,1,1)),OFFSET(Import.PLQ,$A22-1,V$15-1,1,1)),(1-PLE!$AA$28)*OFFSET(Import.PLQ,$A22-1,V$15-1,1,1))))</f>
        <v>0</v>
      </c>
      <c r="W22" s="144">
        <f ca="1">IF(W$13="",0,CHOOSE(Detalhamento.OpçãoServiços,OFFSET(Import.PLQ,$A22-1,W$15-1,1,1),IF($E22&lt;&gt;1,IF(ISNUMBER(INDEX(Import.PLE,Detalhamento!$E22,Detalhamento!W$15)),IF(INDEX(Import.PLE,Detalhamento!$E22,Detalhamento!W$15)&lt;=mediçao,OFFSET(Import.PLQ,$A22-1,W$15-1,1,1),0),0),PLE!$AA$28*OFFSET(Import.PLQ,$A22-1,W$15-1,1,1)),IF($E22&lt;&gt;1,IF(ISNUMBER(INDEX(Import.PLE,Detalhamento!$E22,Detalhamento!W$15)),IF(INDEX(Import.PLE,Detalhamento!$E22,Detalhamento!W$15)&lt;=mediçao,0,OFFSET(Import.PLQ,$A22-1,W$15-1,1,1)),OFFSET(Import.PLQ,$A22-1,W$15-1,1,1)),(1-PLE!$AA$28)*OFFSET(Import.PLQ,$A22-1,W$15-1,1,1))))</f>
        <v>0</v>
      </c>
      <c r="X22" s="144">
        <f ca="1">IF(X$13="",0,CHOOSE(Detalhamento.OpçãoServiços,OFFSET(Import.PLQ,$A22-1,X$15-1,1,1),IF($E22&lt;&gt;1,IF(ISNUMBER(INDEX(Import.PLE,Detalhamento!$E22,Detalhamento!X$15)),IF(INDEX(Import.PLE,Detalhamento!$E22,Detalhamento!X$15)&lt;=mediçao,OFFSET(Import.PLQ,$A22-1,X$15-1,1,1),0),0),PLE!$AA$28*OFFSET(Import.PLQ,$A22-1,X$15-1,1,1)),IF($E22&lt;&gt;1,IF(ISNUMBER(INDEX(Import.PLE,Detalhamento!$E22,Detalhamento!X$15)),IF(INDEX(Import.PLE,Detalhamento!$E22,Detalhamento!X$15)&lt;=mediçao,0,OFFSET(Import.PLQ,$A22-1,X$15-1,1,1)),OFFSET(Import.PLQ,$A22-1,X$15-1,1,1)),(1-PLE!$AA$28)*OFFSET(Import.PLQ,$A22-1,X$15-1,1,1))))</f>
        <v>0</v>
      </c>
      <c r="Y22" s="144">
        <f ca="1">IF(Y$13="",0,CHOOSE(Detalhamento.OpçãoServiços,OFFSET(Import.PLQ,$A22-1,Y$15-1,1,1),IF($E22&lt;&gt;1,IF(ISNUMBER(INDEX(Import.PLE,Detalhamento!$E22,Detalhamento!Y$15)),IF(INDEX(Import.PLE,Detalhamento!$E22,Detalhamento!Y$15)&lt;=mediçao,OFFSET(Import.PLQ,$A22-1,Y$15-1,1,1),0),0),PLE!$AA$28*OFFSET(Import.PLQ,$A22-1,Y$15-1,1,1)),IF($E22&lt;&gt;1,IF(ISNUMBER(INDEX(Import.PLE,Detalhamento!$E22,Detalhamento!Y$15)),IF(INDEX(Import.PLE,Detalhamento!$E22,Detalhamento!Y$15)&lt;=mediçao,0,OFFSET(Import.PLQ,$A22-1,Y$15-1,1,1)),OFFSET(Import.PLQ,$A22-1,Y$15-1,1,1)),(1-PLE!$AA$28)*OFFSET(Import.PLQ,$A22-1,Y$15-1,1,1))))</f>
        <v>0</v>
      </c>
      <c r="Z22" s="144">
        <f ca="1">IF(Z$13="",0,CHOOSE(Detalhamento.OpçãoServiços,OFFSET(Import.PLQ,$A22-1,Z$15-1,1,1),IF($E22&lt;&gt;1,IF(ISNUMBER(INDEX(Import.PLE,Detalhamento!$E22,Detalhamento!Z$15)),IF(INDEX(Import.PLE,Detalhamento!$E22,Detalhamento!Z$15)&lt;=mediçao,OFFSET(Import.PLQ,$A22-1,Z$15-1,1,1),0),0),PLE!$AA$28*OFFSET(Import.PLQ,$A22-1,Z$15-1,1,1)),IF($E22&lt;&gt;1,IF(ISNUMBER(INDEX(Import.PLE,Detalhamento!$E22,Detalhamento!Z$15)),IF(INDEX(Import.PLE,Detalhamento!$E22,Detalhamento!Z$15)&lt;=mediçao,0,OFFSET(Import.PLQ,$A22-1,Z$15-1,1,1)),OFFSET(Import.PLQ,$A22-1,Z$15-1,1,1)),(1-PLE!$AA$28)*OFFSET(Import.PLQ,$A22-1,Z$15-1,1,1))))</f>
        <v>0</v>
      </c>
      <c r="AA22" s="144">
        <f ca="1">IF(AA$13="",0,CHOOSE(Detalhamento.OpçãoServiços,OFFSET(Import.PLQ,$A22-1,AA$15-1,1,1),IF($E22&lt;&gt;1,IF(ISNUMBER(INDEX(Import.PLE,Detalhamento!$E22,Detalhamento!AA$15)),IF(INDEX(Import.PLE,Detalhamento!$E22,Detalhamento!AA$15)&lt;=mediçao,OFFSET(Import.PLQ,$A22-1,AA$15-1,1,1),0),0),PLE!$AA$28*OFFSET(Import.PLQ,$A22-1,AA$15-1,1,1)),IF($E22&lt;&gt;1,IF(ISNUMBER(INDEX(Import.PLE,Detalhamento!$E22,Detalhamento!AA$15)),IF(INDEX(Import.PLE,Detalhamento!$E22,Detalhamento!AA$15)&lt;=mediçao,0,OFFSET(Import.PLQ,$A22-1,AA$15-1,1,1)),OFFSET(Import.PLQ,$A22-1,AA$15-1,1,1)),(1-PLE!$AA$28)*OFFSET(Import.PLQ,$A22-1,AA$15-1,1,1))))</f>
        <v>0</v>
      </c>
      <c r="AB22" s="144">
        <f ca="1">IF(AB$13="",0,CHOOSE(Detalhamento.OpçãoServiços,OFFSET(Import.PLQ,$A22-1,AB$15-1,1,1),IF($E22&lt;&gt;1,IF(ISNUMBER(INDEX(Import.PLE,Detalhamento!$E22,Detalhamento!AB$15)),IF(INDEX(Import.PLE,Detalhamento!$E22,Detalhamento!AB$15)&lt;=mediçao,OFFSET(Import.PLQ,$A22-1,AB$15-1,1,1),0),0),PLE!$AA$28*OFFSET(Import.PLQ,$A22-1,AB$15-1,1,1)),IF($E22&lt;&gt;1,IF(ISNUMBER(INDEX(Import.PLE,Detalhamento!$E22,Detalhamento!AB$15)),IF(INDEX(Import.PLE,Detalhamento!$E22,Detalhamento!AB$15)&lt;=mediçao,0,OFFSET(Import.PLQ,$A22-1,AB$15-1,1,1)),OFFSET(Import.PLQ,$A22-1,AB$15-1,1,1)),(1-PLE!$AA$28)*OFFSET(Import.PLQ,$A22-1,AB$15-1,1,1))))</f>
        <v>0</v>
      </c>
      <c r="AC22" s="144">
        <f ca="1">IF(AC$13="",0,CHOOSE(Detalhamento.OpçãoServiços,OFFSET(Import.PLQ,$A22-1,AC$15-1,1,1),IF($E22&lt;&gt;1,IF(ISNUMBER(INDEX(Import.PLE,Detalhamento!$E22,Detalhamento!AC$15)),IF(INDEX(Import.PLE,Detalhamento!$E22,Detalhamento!AC$15)&lt;=mediçao,OFFSET(Import.PLQ,$A22-1,AC$15-1,1,1),0),0),PLE!$AA$28*OFFSET(Import.PLQ,$A22-1,AC$15-1,1,1)),IF($E22&lt;&gt;1,IF(ISNUMBER(INDEX(Import.PLE,Detalhamento!$E22,Detalhamento!AC$15)),IF(INDEX(Import.PLE,Detalhamento!$E22,Detalhamento!AC$15)&lt;=mediçao,0,OFFSET(Import.PLQ,$A22-1,AC$15-1,1,1)),OFFSET(Import.PLQ,$A22-1,AC$15-1,1,1)),(1-PLE!$AA$28)*OFFSET(Import.PLQ,$A22-1,AC$15-1,1,1))))</f>
        <v>0</v>
      </c>
      <c r="AD22" s="144">
        <f ca="1">IF(AD$13="",0,CHOOSE(Detalhamento.OpçãoServiços,OFFSET(Import.PLQ,$A22-1,AD$15-1,1,1),IF($E22&lt;&gt;1,IF(ISNUMBER(INDEX(Import.PLE,Detalhamento!$E22,Detalhamento!AD$15)),IF(INDEX(Import.PLE,Detalhamento!$E22,Detalhamento!AD$15)&lt;=mediçao,OFFSET(Import.PLQ,$A22-1,AD$15-1,1,1),0),0),PLE!$AA$28*OFFSET(Import.PLQ,$A22-1,AD$15-1,1,1)),IF($E22&lt;&gt;1,IF(ISNUMBER(INDEX(Import.PLE,Detalhamento!$E22,Detalhamento!AD$15)),IF(INDEX(Import.PLE,Detalhamento!$E22,Detalhamento!AD$15)&lt;=mediçao,0,OFFSET(Import.PLQ,$A22-1,AD$15-1,1,1)),OFFSET(Import.PLQ,$A22-1,AD$15-1,1,1)),(1-PLE!$AA$28)*OFFSET(Import.PLQ,$A22-1,AD$15-1,1,1))))</f>
        <v>0</v>
      </c>
      <c r="AE22" s="144">
        <f ca="1">IF(AE$13="",0,CHOOSE(Detalhamento.OpçãoServiços,OFFSET(Import.PLQ,$A22-1,AE$15-1,1,1),IF($E22&lt;&gt;1,IF(ISNUMBER(INDEX(Import.PLE,Detalhamento!$E22,Detalhamento!AE$15)),IF(INDEX(Import.PLE,Detalhamento!$E22,Detalhamento!AE$15)&lt;=mediçao,OFFSET(Import.PLQ,$A22-1,AE$15-1,1,1),0),0),PLE!$AA$28*OFFSET(Import.PLQ,$A22-1,AE$15-1,1,1)),IF($E22&lt;&gt;1,IF(ISNUMBER(INDEX(Import.PLE,Detalhamento!$E22,Detalhamento!AE$15)),IF(INDEX(Import.PLE,Detalhamento!$E22,Detalhamento!AE$15)&lt;=mediçao,0,OFFSET(Import.PLQ,$A22-1,AE$15-1,1,1)),OFFSET(Import.PLQ,$A22-1,AE$15-1,1,1)),(1-PLE!$AA$28)*OFFSET(Import.PLQ,$A22-1,AE$15-1,1,1))))</f>
        <v>0</v>
      </c>
      <c r="AF22" s="144">
        <f ca="1">IF(AF$13="",0,CHOOSE(Detalhamento.OpçãoServiços,OFFSET(Import.PLQ,$A22-1,AF$15-1,1,1),IF($E22&lt;&gt;1,IF(ISNUMBER(INDEX(Import.PLE,Detalhamento!$E22,Detalhamento!AF$15)),IF(INDEX(Import.PLE,Detalhamento!$E22,Detalhamento!AF$15)&lt;=mediçao,OFFSET(Import.PLQ,$A22-1,AF$15-1,1,1),0),0),PLE!$AA$28*OFFSET(Import.PLQ,$A22-1,AF$15-1,1,1)),IF($E22&lt;&gt;1,IF(ISNUMBER(INDEX(Import.PLE,Detalhamento!$E22,Detalhamento!AF$15)),IF(INDEX(Import.PLE,Detalhamento!$E22,Detalhamento!AF$15)&lt;=mediçao,0,OFFSET(Import.PLQ,$A22-1,AF$15-1,1,1)),OFFSET(Import.PLQ,$A22-1,AF$15-1,1,1)),(1-PLE!$AA$28)*OFFSET(Import.PLQ,$A22-1,AF$15-1,1,1))))</f>
        <v>0</v>
      </c>
      <c r="AG22" s="144">
        <f ca="1">IF(AG$13="",0,CHOOSE(Detalhamento.OpçãoServiços,OFFSET(Import.PLQ,$A22-1,AG$15-1,1,1),IF($E22&lt;&gt;1,IF(ISNUMBER(INDEX(Import.PLE,Detalhamento!$E22,Detalhamento!AG$15)),IF(INDEX(Import.PLE,Detalhamento!$E22,Detalhamento!AG$15)&lt;=mediçao,OFFSET(Import.PLQ,$A22-1,AG$15-1,1,1),0),0),PLE!$AA$28*OFFSET(Import.PLQ,$A22-1,AG$15-1,1,1)),IF($E22&lt;&gt;1,IF(ISNUMBER(INDEX(Import.PLE,Detalhamento!$E22,Detalhamento!AG$15)),IF(INDEX(Import.PLE,Detalhamento!$E22,Detalhamento!AG$15)&lt;=mediçao,0,OFFSET(Import.PLQ,$A22-1,AG$15-1,1,1)),OFFSET(Import.PLQ,$A22-1,AG$15-1,1,1)),(1-PLE!$AA$28)*OFFSET(Import.PLQ,$A22-1,AG$15-1,1,1))))</f>
        <v>0</v>
      </c>
      <c r="AH22" s="144">
        <f ca="1">IF(AH$13="",0,CHOOSE(Detalhamento.OpçãoServiços,OFFSET(Import.PLQ,$A22-1,AH$15-1,1,1),IF($E22&lt;&gt;1,IF(ISNUMBER(INDEX(Import.PLE,Detalhamento!$E22,Detalhamento!AH$15)),IF(INDEX(Import.PLE,Detalhamento!$E22,Detalhamento!AH$15)&lt;=mediçao,OFFSET(Import.PLQ,$A22-1,AH$15-1,1,1),0),0),PLE!$AA$28*OFFSET(Import.PLQ,$A22-1,AH$15-1,1,1)),IF($E22&lt;&gt;1,IF(ISNUMBER(INDEX(Import.PLE,Detalhamento!$E22,Detalhamento!AH$15)),IF(INDEX(Import.PLE,Detalhamento!$E22,Detalhamento!AH$15)&lt;=mediçao,0,OFFSET(Import.PLQ,$A22-1,AH$15-1,1,1)),OFFSET(Import.PLQ,$A22-1,AH$15-1,1,1)),(1-PLE!$AA$28)*OFFSET(Import.PLQ,$A22-1,AH$15-1,1,1))))</f>
        <v>0</v>
      </c>
      <c r="AI22" s="144">
        <f ca="1">IF(AI$13="",0,CHOOSE(Detalhamento.OpçãoServiços,OFFSET(Import.PLQ,$A22-1,AI$15-1,1,1),IF($E22&lt;&gt;1,IF(ISNUMBER(INDEX(Import.PLE,Detalhamento!$E22,Detalhamento!AI$15)),IF(INDEX(Import.PLE,Detalhamento!$E22,Detalhamento!AI$15)&lt;=mediçao,OFFSET(Import.PLQ,$A22-1,AI$15-1,1,1),0),0),PLE!$AA$28*OFFSET(Import.PLQ,$A22-1,AI$15-1,1,1)),IF($E22&lt;&gt;1,IF(ISNUMBER(INDEX(Import.PLE,Detalhamento!$E22,Detalhamento!AI$15)),IF(INDEX(Import.PLE,Detalhamento!$E22,Detalhamento!AI$15)&lt;=mediçao,0,OFFSET(Import.PLQ,$A22-1,AI$15-1,1,1)),OFFSET(Import.PLQ,$A22-1,AI$15-1,1,1)),(1-PLE!$AA$28)*OFFSET(Import.PLQ,$A22-1,AI$15-1,1,1))))</f>
        <v>0</v>
      </c>
      <c r="AJ22" s="144">
        <f ca="1">IF(AJ$13="",0,CHOOSE(Detalhamento.OpçãoServiços,OFFSET(Import.PLQ,$A22-1,AJ$15-1,1,1),IF($E22&lt;&gt;1,IF(ISNUMBER(INDEX(Import.PLE,Detalhamento!$E22,Detalhamento!AJ$15)),IF(INDEX(Import.PLE,Detalhamento!$E22,Detalhamento!AJ$15)&lt;=mediçao,OFFSET(Import.PLQ,$A22-1,AJ$15-1,1,1),0),0),PLE!$AA$28*OFFSET(Import.PLQ,$A22-1,AJ$15-1,1,1)),IF($E22&lt;&gt;1,IF(ISNUMBER(INDEX(Import.PLE,Detalhamento!$E22,Detalhamento!AJ$15)),IF(INDEX(Import.PLE,Detalhamento!$E22,Detalhamento!AJ$15)&lt;=mediçao,0,OFFSET(Import.PLQ,$A22-1,AJ$15-1,1,1)),OFFSET(Import.PLQ,$A22-1,AJ$15-1,1,1)),(1-PLE!$AA$28)*OFFSET(Import.PLQ,$A22-1,AJ$15-1,1,1))))</f>
        <v>0</v>
      </c>
      <c r="AK22" s="144">
        <f ca="1">IF(AK$13="",0,CHOOSE(Detalhamento.OpçãoServiços,OFFSET(Import.PLQ,$A22-1,AK$15-1,1,1),IF($E22&lt;&gt;1,IF(ISNUMBER(INDEX(Import.PLE,Detalhamento!$E22,Detalhamento!AK$15)),IF(INDEX(Import.PLE,Detalhamento!$E22,Detalhamento!AK$15)&lt;=mediçao,OFFSET(Import.PLQ,$A22-1,AK$15-1,1,1),0),0),PLE!$AA$28*OFFSET(Import.PLQ,$A22-1,AK$15-1,1,1)),IF($E22&lt;&gt;1,IF(ISNUMBER(INDEX(Import.PLE,Detalhamento!$E22,Detalhamento!AK$15)),IF(INDEX(Import.PLE,Detalhamento!$E22,Detalhamento!AK$15)&lt;=mediçao,0,OFFSET(Import.PLQ,$A22-1,AK$15-1,1,1)),OFFSET(Import.PLQ,$A22-1,AK$15-1,1,1)),(1-PLE!$AA$28)*OFFSET(Import.PLQ,$A22-1,AK$15-1,1,1))))</f>
        <v>0</v>
      </c>
      <c r="AL22" s="144">
        <f ca="1">IF(AL$13="",0,CHOOSE(Detalhamento.OpçãoServiços,OFFSET(Import.PLQ,$A22-1,AL$15-1,1,1),IF($E22&lt;&gt;1,IF(ISNUMBER(INDEX(Import.PLE,Detalhamento!$E22,Detalhamento!AL$15)),IF(INDEX(Import.PLE,Detalhamento!$E22,Detalhamento!AL$15)&lt;=mediçao,OFFSET(Import.PLQ,$A22-1,AL$15-1,1,1),0),0),PLE!$AA$28*OFFSET(Import.PLQ,$A22-1,AL$15-1,1,1)),IF($E22&lt;&gt;1,IF(ISNUMBER(INDEX(Import.PLE,Detalhamento!$E22,Detalhamento!AL$15)),IF(INDEX(Import.PLE,Detalhamento!$E22,Detalhamento!AL$15)&lt;=mediçao,0,OFFSET(Import.PLQ,$A22-1,AL$15-1,1,1)),OFFSET(Import.PLQ,$A22-1,AL$15-1,1,1)),(1-PLE!$AA$28)*OFFSET(Import.PLQ,$A22-1,AL$15-1,1,1))))</f>
        <v>0</v>
      </c>
      <c r="AM22" s="144">
        <f ca="1">IF(AM$13="",0,CHOOSE(Detalhamento.OpçãoServiços,OFFSET(Import.PLQ,$A22-1,AM$15-1,1,1),IF($E22&lt;&gt;1,IF(ISNUMBER(INDEX(Import.PLE,Detalhamento!$E22,Detalhamento!AM$15)),IF(INDEX(Import.PLE,Detalhamento!$E22,Detalhamento!AM$15)&lt;=mediçao,OFFSET(Import.PLQ,$A22-1,AM$15-1,1,1),0),0),PLE!$AA$28*OFFSET(Import.PLQ,$A22-1,AM$15-1,1,1)),IF($E22&lt;&gt;1,IF(ISNUMBER(INDEX(Import.PLE,Detalhamento!$E22,Detalhamento!AM$15)),IF(INDEX(Import.PLE,Detalhamento!$E22,Detalhamento!AM$15)&lt;=mediçao,0,OFFSET(Import.PLQ,$A22-1,AM$15-1,1,1)),OFFSET(Import.PLQ,$A22-1,AM$15-1,1,1)),(1-PLE!$AA$28)*OFFSET(Import.PLQ,$A22-1,AM$15-1,1,1))))</f>
        <v>0</v>
      </c>
      <c r="AN22" s="144">
        <f ca="1">IF(AN$13="",0,CHOOSE(Detalhamento.OpçãoServiços,OFFSET(Import.PLQ,$A22-1,AN$15-1,1,1),IF($E22&lt;&gt;1,IF(ISNUMBER(INDEX(Import.PLE,Detalhamento!$E22,Detalhamento!AN$15)),IF(INDEX(Import.PLE,Detalhamento!$E22,Detalhamento!AN$15)&lt;=mediçao,OFFSET(Import.PLQ,$A22-1,AN$15-1,1,1),0),0),PLE!$AA$28*OFFSET(Import.PLQ,$A22-1,AN$15-1,1,1)),IF($E22&lt;&gt;1,IF(ISNUMBER(INDEX(Import.PLE,Detalhamento!$E22,Detalhamento!AN$15)),IF(INDEX(Import.PLE,Detalhamento!$E22,Detalhamento!AN$15)&lt;=mediçao,0,OFFSET(Import.PLQ,$A22-1,AN$15-1,1,1)),OFFSET(Import.PLQ,$A22-1,AN$15-1,1,1)),(1-PLE!$AA$28)*OFFSET(Import.PLQ,$A22-1,AN$15-1,1,1))))</f>
        <v>0</v>
      </c>
      <c r="AO22" s="144">
        <f ca="1">IF(AO$13="",0,CHOOSE(Detalhamento.OpçãoServiços,OFFSET(Import.PLQ,$A22-1,AO$15-1,1,1),IF($E22&lt;&gt;1,IF(ISNUMBER(INDEX(Import.PLE,Detalhamento!$E22,Detalhamento!AO$15)),IF(INDEX(Import.PLE,Detalhamento!$E22,Detalhamento!AO$15)&lt;=mediçao,OFFSET(Import.PLQ,$A22-1,AO$15-1,1,1),0),0),PLE!$AA$28*OFFSET(Import.PLQ,$A22-1,AO$15-1,1,1)),IF($E22&lt;&gt;1,IF(ISNUMBER(INDEX(Import.PLE,Detalhamento!$E22,Detalhamento!AO$15)),IF(INDEX(Import.PLE,Detalhamento!$E22,Detalhamento!AO$15)&lt;=mediçao,0,OFFSET(Import.PLQ,$A22-1,AO$15-1,1,1)),OFFSET(Import.PLQ,$A22-1,AO$15-1,1,1)),(1-PLE!$AA$28)*OFFSET(Import.PLQ,$A22-1,AO$15-1,1,1))))</f>
        <v>0</v>
      </c>
      <c r="AP22" s="144">
        <f ca="1">IF(AP$13="",0,CHOOSE(Detalhamento.OpçãoServiços,OFFSET(Import.PLQ,$A22-1,AP$15-1,1,1),IF($E22&lt;&gt;1,IF(ISNUMBER(INDEX(Import.PLE,Detalhamento!$E22,Detalhamento!AP$15)),IF(INDEX(Import.PLE,Detalhamento!$E22,Detalhamento!AP$15)&lt;=mediçao,OFFSET(Import.PLQ,$A22-1,AP$15-1,1,1),0),0),PLE!$AA$28*OFFSET(Import.PLQ,$A22-1,AP$15-1,1,1)),IF($E22&lt;&gt;1,IF(ISNUMBER(INDEX(Import.PLE,Detalhamento!$E22,Detalhamento!AP$15)),IF(INDEX(Import.PLE,Detalhamento!$E22,Detalhamento!AP$15)&lt;=mediçao,0,OFFSET(Import.PLQ,$A22-1,AP$15-1,1,1)),OFFSET(Import.PLQ,$A22-1,AP$15-1,1,1)),(1-PLE!$AA$28)*OFFSET(Import.PLQ,$A22-1,AP$15-1,1,1))))</f>
        <v>0</v>
      </c>
      <c r="AQ22" s="144">
        <f ca="1">IF(AQ$13="",0,CHOOSE(Detalhamento.OpçãoServiços,OFFSET(Import.PLQ,$A22-1,AQ$15-1,1,1),IF($E22&lt;&gt;1,IF(ISNUMBER(INDEX(Import.PLE,Detalhamento!$E22,Detalhamento!AQ$15)),IF(INDEX(Import.PLE,Detalhamento!$E22,Detalhamento!AQ$15)&lt;=mediçao,OFFSET(Import.PLQ,$A22-1,AQ$15-1,1,1),0),0),PLE!$AA$28*OFFSET(Import.PLQ,$A22-1,AQ$15-1,1,1)),IF($E22&lt;&gt;1,IF(ISNUMBER(INDEX(Import.PLE,Detalhamento!$E22,Detalhamento!AQ$15)),IF(INDEX(Import.PLE,Detalhamento!$E22,Detalhamento!AQ$15)&lt;=mediçao,0,OFFSET(Import.PLQ,$A22-1,AQ$15-1,1,1)),OFFSET(Import.PLQ,$A22-1,AQ$15-1,1,1)),(1-PLE!$AA$28)*OFFSET(Import.PLQ,$A22-1,AQ$15-1,1,1))))</f>
        <v>0</v>
      </c>
      <c r="AR22" s="144">
        <f ca="1">IF(AR$13="",0,CHOOSE(Detalhamento.OpçãoServiços,OFFSET(Import.PLQ,$A22-1,AR$15-1,1,1),IF($E22&lt;&gt;1,IF(ISNUMBER(INDEX(Import.PLE,Detalhamento!$E22,Detalhamento!AR$15)),IF(INDEX(Import.PLE,Detalhamento!$E22,Detalhamento!AR$15)&lt;=mediçao,OFFSET(Import.PLQ,$A22-1,AR$15-1,1,1),0),0),PLE!$AA$28*OFFSET(Import.PLQ,$A22-1,AR$15-1,1,1)),IF($E22&lt;&gt;1,IF(ISNUMBER(INDEX(Import.PLE,Detalhamento!$E22,Detalhamento!AR$15)),IF(INDEX(Import.PLE,Detalhamento!$E22,Detalhamento!AR$15)&lt;=mediçao,0,OFFSET(Import.PLQ,$A22-1,AR$15-1,1,1)),OFFSET(Import.PLQ,$A22-1,AR$15-1,1,1)),(1-PLE!$AA$28)*OFFSET(Import.PLQ,$A22-1,AR$15-1,1,1))))</f>
        <v>0</v>
      </c>
      <c r="AS22" s="144">
        <f ca="1">IF(AS$13="",0,CHOOSE(Detalhamento.OpçãoServiços,OFFSET(Import.PLQ,$A22-1,AS$15-1,1,1),IF($E22&lt;&gt;1,IF(ISNUMBER(INDEX(Import.PLE,Detalhamento!$E22,Detalhamento!AS$15)),IF(INDEX(Import.PLE,Detalhamento!$E22,Detalhamento!AS$15)&lt;=mediçao,OFFSET(Import.PLQ,$A22-1,AS$15-1,1,1),0),0),PLE!$AA$28*OFFSET(Import.PLQ,$A22-1,AS$15-1,1,1)),IF($E22&lt;&gt;1,IF(ISNUMBER(INDEX(Import.PLE,Detalhamento!$E22,Detalhamento!AS$15)),IF(INDEX(Import.PLE,Detalhamento!$E22,Detalhamento!AS$15)&lt;=mediçao,0,OFFSET(Import.PLQ,$A22-1,AS$15-1,1,1)),OFFSET(Import.PLQ,$A22-1,AS$15-1,1,1)),(1-PLE!$AA$28)*OFFSET(Import.PLQ,$A22-1,AS$15-1,1,1))))</f>
        <v>0</v>
      </c>
      <c r="AT22" s="144">
        <f ca="1">IF(AT$13="",0,CHOOSE(Detalhamento.OpçãoServiços,OFFSET(Import.PLQ,$A22-1,AT$15-1,1,1),IF($E22&lt;&gt;1,IF(ISNUMBER(INDEX(Import.PLE,Detalhamento!$E22,Detalhamento!AT$15)),IF(INDEX(Import.PLE,Detalhamento!$E22,Detalhamento!AT$15)&lt;=mediçao,OFFSET(Import.PLQ,$A22-1,AT$15-1,1,1),0),0),PLE!$AA$28*OFFSET(Import.PLQ,$A22-1,AT$15-1,1,1)),IF($E22&lt;&gt;1,IF(ISNUMBER(INDEX(Import.PLE,Detalhamento!$E22,Detalhamento!AT$15)),IF(INDEX(Import.PLE,Detalhamento!$E22,Detalhamento!AT$15)&lt;=mediçao,0,OFFSET(Import.PLQ,$A22-1,AT$15-1,1,1)),OFFSET(Import.PLQ,$A22-1,AT$15-1,1,1)),(1-PLE!$AA$28)*OFFSET(Import.PLQ,$A22-1,AT$15-1,1,1))))</f>
        <v>0</v>
      </c>
      <c r="AU22" s="144">
        <f ca="1">IF(AU$13="",0,CHOOSE(Detalhamento.OpçãoServiços,OFFSET(Import.PLQ,$A22-1,AU$15-1,1,1),IF($E22&lt;&gt;1,IF(ISNUMBER(INDEX(Import.PLE,Detalhamento!$E22,Detalhamento!AU$15)),IF(INDEX(Import.PLE,Detalhamento!$E22,Detalhamento!AU$15)&lt;=mediçao,OFFSET(Import.PLQ,$A22-1,AU$15-1,1,1),0),0),PLE!$AA$28*OFFSET(Import.PLQ,$A22-1,AU$15-1,1,1)),IF($E22&lt;&gt;1,IF(ISNUMBER(INDEX(Import.PLE,Detalhamento!$E22,Detalhamento!AU$15)),IF(INDEX(Import.PLE,Detalhamento!$E22,Detalhamento!AU$15)&lt;=mediçao,0,OFFSET(Import.PLQ,$A22-1,AU$15-1,1,1)),OFFSET(Import.PLQ,$A22-1,AU$15-1,1,1)),(1-PLE!$AA$28)*OFFSET(Import.PLQ,$A22-1,AU$15-1,1,1))))</f>
        <v>0</v>
      </c>
      <c r="AV22" s="144">
        <f ca="1">IF(AV$13="",0,CHOOSE(Detalhamento.OpçãoServiços,OFFSET(Import.PLQ,$A22-1,AV$15-1,1,1),IF($E22&lt;&gt;1,IF(ISNUMBER(INDEX(Import.PLE,Detalhamento!$E22,Detalhamento!AV$15)),IF(INDEX(Import.PLE,Detalhamento!$E22,Detalhamento!AV$15)&lt;=mediçao,OFFSET(Import.PLQ,$A22-1,AV$15-1,1,1),0),0),PLE!$AA$28*OFFSET(Import.PLQ,$A22-1,AV$15-1,1,1)),IF($E22&lt;&gt;1,IF(ISNUMBER(INDEX(Import.PLE,Detalhamento!$E22,Detalhamento!AV$15)),IF(INDEX(Import.PLE,Detalhamento!$E22,Detalhamento!AV$15)&lt;=mediçao,0,OFFSET(Import.PLQ,$A22-1,AV$15-1,1,1)),OFFSET(Import.PLQ,$A22-1,AV$15-1,1,1)),(1-PLE!$AA$28)*OFFSET(Import.PLQ,$A22-1,AV$15-1,1,1))))</f>
        <v>0</v>
      </c>
      <c r="AW22" s="144">
        <f ca="1">IF(AW$13="",0,CHOOSE(Detalhamento.OpçãoServiços,OFFSET(Import.PLQ,$A22-1,AW$15-1,1,1),IF($E22&lt;&gt;1,IF(ISNUMBER(INDEX(Import.PLE,Detalhamento!$E22,Detalhamento!AW$15)),IF(INDEX(Import.PLE,Detalhamento!$E22,Detalhamento!AW$15)&lt;=mediçao,OFFSET(Import.PLQ,$A22-1,AW$15-1,1,1),0),0),PLE!$AA$28*OFFSET(Import.PLQ,$A22-1,AW$15-1,1,1)),IF($E22&lt;&gt;1,IF(ISNUMBER(INDEX(Import.PLE,Detalhamento!$E22,Detalhamento!AW$15)),IF(INDEX(Import.PLE,Detalhamento!$E22,Detalhamento!AW$15)&lt;=mediçao,0,OFFSET(Import.PLQ,$A22-1,AW$15-1,1,1)),OFFSET(Import.PLQ,$A22-1,AW$15-1,1,1)),(1-PLE!$AA$28)*OFFSET(Import.PLQ,$A22-1,AW$15-1,1,1))))</f>
        <v>0</v>
      </c>
      <c r="AX22" s="144">
        <f ca="1">IF(AX$13="",0,CHOOSE(Detalhamento.OpçãoServiços,OFFSET(Import.PLQ,$A22-1,AX$15-1,1,1),IF($E22&lt;&gt;1,IF(ISNUMBER(INDEX(Import.PLE,Detalhamento!$E22,Detalhamento!AX$15)),IF(INDEX(Import.PLE,Detalhamento!$E22,Detalhamento!AX$15)&lt;=mediçao,OFFSET(Import.PLQ,$A22-1,AX$15-1,1,1),0),0),PLE!$AA$28*OFFSET(Import.PLQ,$A22-1,AX$15-1,1,1)),IF($E22&lt;&gt;1,IF(ISNUMBER(INDEX(Import.PLE,Detalhamento!$E22,Detalhamento!AX$15)),IF(INDEX(Import.PLE,Detalhamento!$E22,Detalhamento!AX$15)&lt;=mediçao,0,OFFSET(Import.PLQ,$A22-1,AX$15-1,1,1)),OFFSET(Import.PLQ,$A22-1,AX$15-1,1,1)),(1-PLE!$AA$28)*OFFSET(Import.PLQ,$A22-1,AX$15-1,1,1))))</f>
        <v>0</v>
      </c>
      <c r="AY22" s="144">
        <f ca="1">IF(AY$13="",0,CHOOSE(Detalhamento.OpçãoServiços,OFFSET(Import.PLQ,$A22-1,AY$15-1,1,1),IF($E22&lt;&gt;1,IF(ISNUMBER(INDEX(Import.PLE,Detalhamento!$E22,Detalhamento!AY$15)),IF(INDEX(Import.PLE,Detalhamento!$E22,Detalhamento!AY$15)&lt;=mediçao,OFFSET(Import.PLQ,$A22-1,AY$15-1,1,1),0),0),PLE!$AA$28*OFFSET(Import.PLQ,$A22-1,AY$15-1,1,1)),IF($E22&lt;&gt;1,IF(ISNUMBER(INDEX(Import.PLE,Detalhamento!$E22,Detalhamento!AY$15)),IF(INDEX(Import.PLE,Detalhamento!$E22,Detalhamento!AY$15)&lt;=mediçao,0,OFFSET(Import.PLQ,$A22-1,AY$15-1,1,1)),OFFSET(Import.PLQ,$A22-1,AY$15-1,1,1)),(1-PLE!$AA$28)*OFFSET(Import.PLQ,$A22-1,AY$15-1,1,1))))</f>
        <v>0</v>
      </c>
      <c r="AZ22" s="144">
        <f ca="1">IF(AZ$13="",0,CHOOSE(Detalhamento.OpçãoServiços,OFFSET(Import.PLQ,$A22-1,AZ$15-1,1,1),IF($E22&lt;&gt;1,IF(ISNUMBER(INDEX(Import.PLE,Detalhamento!$E22,Detalhamento!AZ$15)),IF(INDEX(Import.PLE,Detalhamento!$E22,Detalhamento!AZ$15)&lt;=mediçao,OFFSET(Import.PLQ,$A22-1,AZ$15-1,1,1),0),0),PLE!$AA$28*OFFSET(Import.PLQ,$A22-1,AZ$15-1,1,1)),IF($E22&lt;&gt;1,IF(ISNUMBER(INDEX(Import.PLE,Detalhamento!$E22,Detalhamento!AZ$15)),IF(INDEX(Import.PLE,Detalhamento!$E22,Detalhamento!AZ$15)&lt;=mediçao,0,OFFSET(Import.PLQ,$A22-1,AZ$15-1,1,1)),OFFSET(Import.PLQ,$A22-1,AZ$15-1,1,1)),(1-PLE!$AA$28)*OFFSET(Import.PLQ,$A22-1,AZ$15-1,1,1))))</f>
        <v>0</v>
      </c>
      <c r="BA22" s="144">
        <f ca="1">IF(BA$13="",0,CHOOSE(Detalhamento.OpçãoServiços,OFFSET(Import.PLQ,$A22-1,BA$15-1,1,1),IF($E22&lt;&gt;1,IF(ISNUMBER(INDEX(Import.PLE,Detalhamento!$E22,Detalhamento!BA$15)),IF(INDEX(Import.PLE,Detalhamento!$E22,Detalhamento!BA$15)&lt;=mediçao,OFFSET(Import.PLQ,$A22-1,BA$15-1,1,1),0),0),PLE!$AA$28*OFFSET(Import.PLQ,$A22-1,BA$15-1,1,1)),IF($E22&lt;&gt;1,IF(ISNUMBER(INDEX(Import.PLE,Detalhamento!$E22,Detalhamento!BA$15)),IF(INDEX(Import.PLE,Detalhamento!$E22,Detalhamento!BA$15)&lt;=mediçao,0,OFFSET(Import.PLQ,$A22-1,BA$15-1,1,1)),OFFSET(Import.PLQ,$A22-1,BA$15-1,1,1)),(1-PLE!$AA$28)*OFFSET(Import.PLQ,$A22-1,BA$15-1,1,1))))</f>
        <v>0</v>
      </c>
      <c r="BB22" s="144">
        <f ca="1">IF(BB$13="",0,CHOOSE(Detalhamento.OpçãoServiços,OFFSET(Import.PLQ,$A22-1,BB$15-1,1,1),IF($E22&lt;&gt;1,IF(ISNUMBER(INDEX(Import.PLE,Detalhamento!$E22,Detalhamento!BB$15)),IF(INDEX(Import.PLE,Detalhamento!$E22,Detalhamento!BB$15)&lt;=mediçao,OFFSET(Import.PLQ,$A22-1,BB$15-1,1,1),0),0),PLE!$AA$28*OFFSET(Import.PLQ,$A22-1,BB$15-1,1,1)),IF($E22&lt;&gt;1,IF(ISNUMBER(INDEX(Import.PLE,Detalhamento!$E22,Detalhamento!BB$15)),IF(INDEX(Import.PLE,Detalhamento!$E22,Detalhamento!BB$15)&lt;=mediçao,0,OFFSET(Import.PLQ,$A22-1,BB$15-1,1,1)),OFFSET(Import.PLQ,$A22-1,BB$15-1,1,1)),(1-PLE!$AA$28)*OFFSET(Import.PLQ,$A22-1,BB$15-1,1,1))))</f>
        <v>0</v>
      </c>
      <c r="BC22" s="144">
        <f ca="1">IF(BC$13="",0,CHOOSE(Detalhamento.OpçãoServiços,OFFSET(Import.PLQ,$A22-1,BC$15-1,1,1),IF($E22&lt;&gt;1,IF(ISNUMBER(INDEX(Import.PLE,Detalhamento!$E22,Detalhamento!BC$15)),IF(INDEX(Import.PLE,Detalhamento!$E22,Detalhamento!BC$15)&lt;=mediçao,OFFSET(Import.PLQ,$A22-1,BC$15-1,1,1),0),0),PLE!$AA$28*OFFSET(Import.PLQ,$A22-1,BC$15-1,1,1)),IF($E22&lt;&gt;1,IF(ISNUMBER(INDEX(Import.PLE,Detalhamento!$E22,Detalhamento!BC$15)),IF(INDEX(Import.PLE,Detalhamento!$E22,Detalhamento!BC$15)&lt;=mediçao,0,OFFSET(Import.PLQ,$A22-1,BC$15-1,1,1)),OFFSET(Import.PLQ,$A22-1,BC$15-1,1,1)),(1-PLE!$AA$28)*OFFSET(Import.PLQ,$A22-1,BC$15-1,1,1))))</f>
        <v>0</v>
      </c>
      <c r="BD22" s="144">
        <f ca="1">IF(BD$13="",0,CHOOSE(Detalhamento.OpçãoServiços,OFFSET(Import.PLQ,$A22-1,BD$15-1,1,1),IF($E22&lt;&gt;1,IF(ISNUMBER(INDEX(Import.PLE,Detalhamento!$E22,Detalhamento!BD$15)),IF(INDEX(Import.PLE,Detalhamento!$E22,Detalhamento!BD$15)&lt;=mediçao,OFFSET(Import.PLQ,$A22-1,BD$15-1,1,1),0),0),PLE!$AA$28*OFFSET(Import.PLQ,$A22-1,BD$15-1,1,1)),IF($E22&lt;&gt;1,IF(ISNUMBER(INDEX(Import.PLE,Detalhamento!$E22,Detalhamento!BD$15)),IF(INDEX(Import.PLE,Detalhamento!$E22,Detalhamento!BD$15)&lt;=mediçao,0,OFFSET(Import.PLQ,$A22-1,BD$15-1,1,1)),OFFSET(Import.PLQ,$A22-1,BD$15-1,1,1)),(1-PLE!$AA$28)*OFFSET(Import.PLQ,$A22-1,BD$15-1,1,1))))</f>
        <v>0</v>
      </c>
      <c r="BE22" s="144">
        <f ca="1">IF(BE$13="",0,CHOOSE(Detalhamento.OpçãoServiços,OFFSET(Import.PLQ,$A22-1,BE$15-1,1,1),IF($E22&lt;&gt;1,IF(ISNUMBER(INDEX(Import.PLE,Detalhamento!$E22,Detalhamento!BE$15)),IF(INDEX(Import.PLE,Detalhamento!$E22,Detalhamento!BE$15)&lt;=mediçao,OFFSET(Import.PLQ,$A22-1,BE$15-1,1,1),0),0),PLE!$AA$28*OFFSET(Import.PLQ,$A22-1,BE$15-1,1,1)),IF($E22&lt;&gt;1,IF(ISNUMBER(INDEX(Import.PLE,Detalhamento!$E22,Detalhamento!BE$15)),IF(INDEX(Import.PLE,Detalhamento!$E22,Detalhamento!BE$15)&lt;=mediçao,0,OFFSET(Import.PLQ,$A22-1,BE$15-1,1,1)),OFFSET(Import.PLQ,$A22-1,BE$15-1,1,1)),(1-PLE!$AA$28)*OFFSET(Import.PLQ,$A22-1,BE$15-1,1,1))))</f>
        <v>0</v>
      </c>
      <c r="BF22" s="144">
        <f ca="1">IF(BF$13="",0,CHOOSE(Detalhamento.OpçãoServiços,OFFSET(Import.PLQ,$A22-1,BF$15-1,1,1),IF($E22&lt;&gt;1,IF(ISNUMBER(INDEX(Import.PLE,Detalhamento!$E22,Detalhamento!BF$15)),IF(INDEX(Import.PLE,Detalhamento!$E22,Detalhamento!BF$15)&lt;=mediçao,OFFSET(Import.PLQ,$A22-1,BF$15-1,1,1),0),0),PLE!$AA$28*OFFSET(Import.PLQ,$A22-1,BF$15-1,1,1)),IF($E22&lt;&gt;1,IF(ISNUMBER(INDEX(Import.PLE,Detalhamento!$E22,Detalhamento!BF$15)),IF(INDEX(Import.PLE,Detalhamento!$E22,Detalhamento!BF$15)&lt;=mediçao,0,OFFSET(Import.PLQ,$A22-1,BF$15-1,1,1)),OFFSET(Import.PLQ,$A22-1,BF$15-1,1,1)),(1-PLE!$AA$28)*OFFSET(Import.PLQ,$A22-1,BF$15-1,1,1))))</f>
        <v>0</v>
      </c>
      <c r="BG22" s="144">
        <f ca="1">IF(BG$13="",0,CHOOSE(Detalhamento.OpçãoServiços,OFFSET(Import.PLQ,$A22-1,BG$15-1,1,1),IF($E22&lt;&gt;1,IF(ISNUMBER(INDEX(Import.PLE,Detalhamento!$E22,Detalhamento!BG$15)),IF(INDEX(Import.PLE,Detalhamento!$E22,Detalhamento!BG$15)&lt;=mediçao,OFFSET(Import.PLQ,$A22-1,BG$15-1,1,1),0),0),PLE!$AA$28*OFFSET(Import.PLQ,$A22-1,BG$15-1,1,1)),IF($E22&lt;&gt;1,IF(ISNUMBER(INDEX(Import.PLE,Detalhamento!$E22,Detalhamento!BG$15)),IF(INDEX(Import.PLE,Detalhamento!$E22,Detalhamento!BG$15)&lt;=mediçao,0,OFFSET(Import.PLQ,$A22-1,BG$15-1,1,1)),OFFSET(Import.PLQ,$A22-1,BG$15-1,1,1)),(1-PLE!$AA$28)*OFFSET(Import.PLQ,$A22-1,BG$15-1,1,1))))</f>
        <v>0</v>
      </c>
      <c r="BH22" s="144">
        <f ca="1">IF(BH$13="",0,CHOOSE(Detalhamento.OpçãoServiços,OFFSET(Import.PLQ,$A22-1,BH$15-1,1,1),IF($E22&lt;&gt;1,IF(ISNUMBER(INDEX(Import.PLE,Detalhamento!$E22,Detalhamento!BH$15)),IF(INDEX(Import.PLE,Detalhamento!$E22,Detalhamento!BH$15)&lt;=mediçao,OFFSET(Import.PLQ,$A22-1,BH$15-1,1,1),0),0),PLE!$AA$28*OFFSET(Import.PLQ,$A22-1,BH$15-1,1,1)),IF($E22&lt;&gt;1,IF(ISNUMBER(INDEX(Import.PLE,Detalhamento!$E22,Detalhamento!BH$15)),IF(INDEX(Import.PLE,Detalhamento!$E22,Detalhamento!BH$15)&lt;=mediçao,0,OFFSET(Import.PLQ,$A22-1,BH$15-1,1,1)),OFFSET(Import.PLQ,$A22-1,BH$15-1,1,1)),(1-PLE!$AA$28)*OFFSET(Import.PLQ,$A22-1,BH$15-1,1,1))))</f>
        <v>0</v>
      </c>
      <c r="BI22" s="144">
        <f ca="1">IF(BI$13="",0,CHOOSE(Detalhamento.OpçãoServiços,OFFSET(Import.PLQ,$A22-1,BI$15-1,1,1),IF($E22&lt;&gt;1,IF(ISNUMBER(INDEX(Import.PLE,Detalhamento!$E22,Detalhamento!BI$15)),IF(INDEX(Import.PLE,Detalhamento!$E22,Detalhamento!BI$15)&lt;=mediçao,OFFSET(Import.PLQ,$A22-1,BI$15-1,1,1),0),0),PLE!$AA$28*OFFSET(Import.PLQ,$A22-1,BI$15-1,1,1)),IF($E22&lt;&gt;1,IF(ISNUMBER(INDEX(Import.PLE,Detalhamento!$E22,Detalhamento!BI$15)),IF(INDEX(Import.PLE,Detalhamento!$E22,Detalhamento!BI$15)&lt;=mediçao,0,OFFSET(Import.PLQ,$A22-1,BI$15-1,1,1)),OFFSET(Import.PLQ,$A22-1,BI$15-1,1,1)),(1-PLE!$AA$28)*OFFSET(Import.PLQ,$A22-1,BI$15-1,1,1))))</f>
        <v>0</v>
      </c>
    </row>
    <row r="23" spans="1:61" ht="10.5" hidden="1" x14ac:dyDescent="0.25">
      <c r="A23" s="155">
        <v>7</v>
      </c>
      <c r="B23" s="21" t="str">
        <f t="shared" ca="1" si="8"/>
        <v>Nível</v>
      </c>
      <c r="E23" s="153" t="str">
        <f t="shared" ca="1" si="9"/>
        <v/>
      </c>
      <c r="F23" s="154">
        <f t="shared" ca="1" si="10"/>
        <v>0</v>
      </c>
      <c r="G23" s="154" t="str">
        <f t="shared" ca="1" si="11"/>
        <v>1.2.1</v>
      </c>
      <c r="H23" s="182" t="str">
        <f t="shared" ca="1" si="11"/>
        <v>TERRAPLENAGEM</v>
      </c>
      <c r="I23" s="37" t="str">
        <f t="shared" ca="1" si="12"/>
        <v/>
      </c>
      <c r="J23" s="144" t="str">
        <f t="shared" ca="1" si="13"/>
        <v/>
      </c>
      <c r="K23" s="67"/>
      <c r="L23" s="144">
        <f ca="1">IF(L$13="",0,CHOOSE(Detalhamento.OpçãoServiços,OFFSET(Import.PLQ,$A23-1,L$15-1,1,1),IF($E23&lt;&gt;1,IF(ISNUMBER(INDEX(Import.PLE,Detalhamento!$E23,Detalhamento!L$15)),IF(INDEX(Import.PLE,Detalhamento!$E23,Detalhamento!L$15)&lt;=mediçao,OFFSET(Import.PLQ,$A23-1,L$15-1,1,1),0),0),PLE!$AA$28*OFFSET(Import.PLQ,$A23-1,L$15-1,1,1)),IF($E23&lt;&gt;1,IF(ISNUMBER(INDEX(Import.PLE,Detalhamento!$E23,Detalhamento!L$15)),IF(INDEX(Import.PLE,Detalhamento!$E23,Detalhamento!L$15)&lt;=mediçao,0,OFFSET(Import.PLQ,$A23-1,L$15-1,1,1)),OFFSET(Import.PLQ,$A23-1,L$15-1,1,1)),(1-PLE!$AA$28)*OFFSET(Import.PLQ,$A23-1,L$15-1,1,1))))</f>
        <v>0</v>
      </c>
      <c r="M23" s="144">
        <f ca="1">IF(M$13="",0,CHOOSE(Detalhamento.OpçãoServiços,OFFSET(Import.PLQ,$A23-1,M$15-1,1,1),IF($E23&lt;&gt;1,IF(ISNUMBER(INDEX(Import.PLE,Detalhamento!$E23,Detalhamento!M$15)),IF(INDEX(Import.PLE,Detalhamento!$E23,Detalhamento!M$15)&lt;=mediçao,OFFSET(Import.PLQ,$A23-1,M$15-1,1,1),0),0),PLE!$AA$28*OFFSET(Import.PLQ,$A23-1,M$15-1,1,1)),IF($E23&lt;&gt;1,IF(ISNUMBER(INDEX(Import.PLE,Detalhamento!$E23,Detalhamento!M$15)),IF(INDEX(Import.PLE,Detalhamento!$E23,Detalhamento!M$15)&lt;=mediçao,0,OFFSET(Import.PLQ,$A23-1,M$15-1,1,1)),OFFSET(Import.PLQ,$A23-1,M$15-1,1,1)),(1-PLE!$AA$28)*OFFSET(Import.PLQ,$A23-1,M$15-1,1,1))))</f>
        <v>0</v>
      </c>
      <c r="N23" s="144">
        <f ca="1">IF(N$13="",0,CHOOSE(Detalhamento.OpçãoServiços,OFFSET(Import.PLQ,$A23-1,N$15-1,1,1),IF($E23&lt;&gt;1,IF(ISNUMBER(INDEX(Import.PLE,Detalhamento!$E23,Detalhamento!N$15)),IF(INDEX(Import.PLE,Detalhamento!$E23,Detalhamento!N$15)&lt;=mediçao,OFFSET(Import.PLQ,$A23-1,N$15-1,1,1),0),0),PLE!$AA$28*OFFSET(Import.PLQ,$A23-1,N$15-1,1,1)),IF($E23&lt;&gt;1,IF(ISNUMBER(INDEX(Import.PLE,Detalhamento!$E23,Detalhamento!N$15)),IF(INDEX(Import.PLE,Detalhamento!$E23,Detalhamento!N$15)&lt;=mediçao,0,OFFSET(Import.PLQ,$A23-1,N$15-1,1,1)),OFFSET(Import.PLQ,$A23-1,N$15-1,1,1)),(1-PLE!$AA$28)*OFFSET(Import.PLQ,$A23-1,N$15-1,1,1))))</f>
        <v>0</v>
      </c>
      <c r="O23" s="144">
        <f ca="1">IF(O$13="",0,CHOOSE(Detalhamento.OpçãoServiços,OFFSET(Import.PLQ,$A23-1,O$15-1,1,1),IF($E23&lt;&gt;1,IF(ISNUMBER(INDEX(Import.PLE,Detalhamento!$E23,Detalhamento!O$15)),IF(INDEX(Import.PLE,Detalhamento!$E23,Detalhamento!O$15)&lt;=mediçao,OFFSET(Import.PLQ,$A23-1,O$15-1,1,1),0),0),PLE!$AA$28*OFFSET(Import.PLQ,$A23-1,O$15-1,1,1)),IF($E23&lt;&gt;1,IF(ISNUMBER(INDEX(Import.PLE,Detalhamento!$E23,Detalhamento!O$15)),IF(INDEX(Import.PLE,Detalhamento!$E23,Detalhamento!O$15)&lt;=mediçao,0,OFFSET(Import.PLQ,$A23-1,O$15-1,1,1)),OFFSET(Import.PLQ,$A23-1,O$15-1,1,1)),(1-PLE!$AA$28)*OFFSET(Import.PLQ,$A23-1,O$15-1,1,1))))</f>
        <v>0</v>
      </c>
      <c r="P23" s="144">
        <f ca="1">IF(P$13="",0,CHOOSE(Detalhamento.OpçãoServiços,OFFSET(Import.PLQ,$A23-1,P$15-1,1,1),IF($E23&lt;&gt;1,IF(ISNUMBER(INDEX(Import.PLE,Detalhamento!$E23,Detalhamento!P$15)),IF(INDEX(Import.PLE,Detalhamento!$E23,Detalhamento!P$15)&lt;=mediçao,OFFSET(Import.PLQ,$A23-1,P$15-1,1,1),0),0),PLE!$AA$28*OFFSET(Import.PLQ,$A23-1,P$15-1,1,1)),IF($E23&lt;&gt;1,IF(ISNUMBER(INDEX(Import.PLE,Detalhamento!$E23,Detalhamento!P$15)),IF(INDEX(Import.PLE,Detalhamento!$E23,Detalhamento!P$15)&lt;=mediçao,0,OFFSET(Import.PLQ,$A23-1,P$15-1,1,1)),OFFSET(Import.PLQ,$A23-1,P$15-1,1,1)),(1-PLE!$AA$28)*OFFSET(Import.PLQ,$A23-1,P$15-1,1,1))))</f>
        <v>0</v>
      </c>
      <c r="Q23" s="144">
        <f ca="1">IF(Q$13="",0,CHOOSE(Detalhamento.OpçãoServiços,OFFSET(Import.PLQ,$A23-1,Q$15-1,1,1),IF($E23&lt;&gt;1,IF(ISNUMBER(INDEX(Import.PLE,Detalhamento!$E23,Detalhamento!Q$15)),IF(INDEX(Import.PLE,Detalhamento!$E23,Detalhamento!Q$15)&lt;=mediçao,OFFSET(Import.PLQ,$A23-1,Q$15-1,1,1),0),0),PLE!$AA$28*OFFSET(Import.PLQ,$A23-1,Q$15-1,1,1)),IF($E23&lt;&gt;1,IF(ISNUMBER(INDEX(Import.PLE,Detalhamento!$E23,Detalhamento!Q$15)),IF(INDEX(Import.PLE,Detalhamento!$E23,Detalhamento!Q$15)&lt;=mediçao,0,OFFSET(Import.PLQ,$A23-1,Q$15-1,1,1)),OFFSET(Import.PLQ,$A23-1,Q$15-1,1,1)),(1-PLE!$AA$28)*OFFSET(Import.PLQ,$A23-1,Q$15-1,1,1))))</f>
        <v>0</v>
      </c>
      <c r="R23" s="144">
        <f ca="1">IF(R$13="",0,CHOOSE(Detalhamento.OpçãoServiços,OFFSET(Import.PLQ,$A23-1,R$15-1,1,1),IF($E23&lt;&gt;1,IF(ISNUMBER(INDEX(Import.PLE,Detalhamento!$E23,Detalhamento!R$15)),IF(INDEX(Import.PLE,Detalhamento!$E23,Detalhamento!R$15)&lt;=mediçao,OFFSET(Import.PLQ,$A23-1,R$15-1,1,1),0),0),PLE!$AA$28*OFFSET(Import.PLQ,$A23-1,R$15-1,1,1)),IF($E23&lt;&gt;1,IF(ISNUMBER(INDEX(Import.PLE,Detalhamento!$E23,Detalhamento!R$15)),IF(INDEX(Import.PLE,Detalhamento!$E23,Detalhamento!R$15)&lt;=mediçao,0,OFFSET(Import.PLQ,$A23-1,R$15-1,1,1)),OFFSET(Import.PLQ,$A23-1,R$15-1,1,1)),(1-PLE!$AA$28)*OFFSET(Import.PLQ,$A23-1,R$15-1,1,1))))</f>
        <v>0</v>
      </c>
      <c r="S23" s="144">
        <f ca="1">IF(S$13="",0,CHOOSE(Detalhamento.OpçãoServiços,OFFSET(Import.PLQ,$A23-1,S$15-1,1,1),IF($E23&lt;&gt;1,IF(ISNUMBER(INDEX(Import.PLE,Detalhamento!$E23,Detalhamento!S$15)),IF(INDEX(Import.PLE,Detalhamento!$E23,Detalhamento!S$15)&lt;=mediçao,OFFSET(Import.PLQ,$A23-1,S$15-1,1,1),0),0),PLE!$AA$28*OFFSET(Import.PLQ,$A23-1,S$15-1,1,1)),IF($E23&lt;&gt;1,IF(ISNUMBER(INDEX(Import.PLE,Detalhamento!$E23,Detalhamento!S$15)),IF(INDEX(Import.PLE,Detalhamento!$E23,Detalhamento!S$15)&lt;=mediçao,0,OFFSET(Import.PLQ,$A23-1,S$15-1,1,1)),OFFSET(Import.PLQ,$A23-1,S$15-1,1,1)),(1-PLE!$AA$28)*OFFSET(Import.PLQ,$A23-1,S$15-1,1,1))))</f>
        <v>0</v>
      </c>
      <c r="T23" s="144">
        <f ca="1">IF(T$13="",0,CHOOSE(Detalhamento.OpçãoServiços,OFFSET(Import.PLQ,$A23-1,T$15-1,1,1),IF($E23&lt;&gt;1,IF(ISNUMBER(INDEX(Import.PLE,Detalhamento!$E23,Detalhamento!T$15)),IF(INDEX(Import.PLE,Detalhamento!$E23,Detalhamento!T$15)&lt;=mediçao,OFFSET(Import.PLQ,$A23-1,T$15-1,1,1),0),0),PLE!$AA$28*OFFSET(Import.PLQ,$A23-1,T$15-1,1,1)),IF($E23&lt;&gt;1,IF(ISNUMBER(INDEX(Import.PLE,Detalhamento!$E23,Detalhamento!T$15)),IF(INDEX(Import.PLE,Detalhamento!$E23,Detalhamento!T$15)&lt;=mediçao,0,OFFSET(Import.PLQ,$A23-1,T$15-1,1,1)),OFFSET(Import.PLQ,$A23-1,T$15-1,1,1)),(1-PLE!$AA$28)*OFFSET(Import.PLQ,$A23-1,T$15-1,1,1))))</f>
        <v>0</v>
      </c>
      <c r="U23" s="144">
        <f ca="1">IF(U$13="",0,CHOOSE(Detalhamento.OpçãoServiços,OFFSET(Import.PLQ,$A23-1,U$15-1,1,1),IF($E23&lt;&gt;1,IF(ISNUMBER(INDEX(Import.PLE,Detalhamento!$E23,Detalhamento!U$15)),IF(INDEX(Import.PLE,Detalhamento!$E23,Detalhamento!U$15)&lt;=mediçao,OFFSET(Import.PLQ,$A23-1,U$15-1,1,1),0),0),PLE!$AA$28*OFFSET(Import.PLQ,$A23-1,U$15-1,1,1)),IF($E23&lt;&gt;1,IF(ISNUMBER(INDEX(Import.PLE,Detalhamento!$E23,Detalhamento!U$15)),IF(INDEX(Import.PLE,Detalhamento!$E23,Detalhamento!U$15)&lt;=mediçao,0,OFFSET(Import.PLQ,$A23-1,U$15-1,1,1)),OFFSET(Import.PLQ,$A23-1,U$15-1,1,1)),(1-PLE!$AA$28)*OFFSET(Import.PLQ,$A23-1,U$15-1,1,1))))</f>
        <v>0</v>
      </c>
      <c r="V23" s="144">
        <f ca="1">IF(V$13="",0,CHOOSE(Detalhamento.OpçãoServiços,OFFSET(Import.PLQ,$A23-1,V$15-1,1,1),IF($E23&lt;&gt;1,IF(ISNUMBER(INDEX(Import.PLE,Detalhamento!$E23,Detalhamento!V$15)),IF(INDEX(Import.PLE,Detalhamento!$E23,Detalhamento!V$15)&lt;=mediçao,OFFSET(Import.PLQ,$A23-1,V$15-1,1,1),0),0),PLE!$AA$28*OFFSET(Import.PLQ,$A23-1,V$15-1,1,1)),IF($E23&lt;&gt;1,IF(ISNUMBER(INDEX(Import.PLE,Detalhamento!$E23,Detalhamento!V$15)),IF(INDEX(Import.PLE,Detalhamento!$E23,Detalhamento!V$15)&lt;=mediçao,0,OFFSET(Import.PLQ,$A23-1,V$15-1,1,1)),OFFSET(Import.PLQ,$A23-1,V$15-1,1,1)),(1-PLE!$AA$28)*OFFSET(Import.PLQ,$A23-1,V$15-1,1,1))))</f>
        <v>0</v>
      </c>
      <c r="W23" s="144">
        <f ca="1">IF(W$13="",0,CHOOSE(Detalhamento.OpçãoServiços,OFFSET(Import.PLQ,$A23-1,W$15-1,1,1),IF($E23&lt;&gt;1,IF(ISNUMBER(INDEX(Import.PLE,Detalhamento!$E23,Detalhamento!W$15)),IF(INDEX(Import.PLE,Detalhamento!$E23,Detalhamento!W$15)&lt;=mediçao,OFFSET(Import.PLQ,$A23-1,W$15-1,1,1),0),0),PLE!$AA$28*OFFSET(Import.PLQ,$A23-1,W$15-1,1,1)),IF($E23&lt;&gt;1,IF(ISNUMBER(INDEX(Import.PLE,Detalhamento!$E23,Detalhamento!W$15)),IF(INDEX(Import.PLE,Detalhamento!$E23,Detalhamento!W$15)&lt;=mediçao,0,OFFSET(Import.PLQ,$A23-1,W$15-1,1,1)),OFFSET(Import.PLQ,$A23-1,W$15-1,1,1)),(1-PLE!$AA$28)*OFFSET(Import.PLQ,$A23-1,W$15-1,1,1))))</f>
        <v>0</v>
      </c>
      <c r="X23" s="144">
        <f ca="1">IF(X$13="",0,CHOOSE(Detalhamento.OpçãoServiços,OFFSET(Import.PLQ,$A23-1,X$15-1,1,1),IF($E23&lt;&gt;1,IF(ISNUMBER(INDEX(Import.PLE,Detalhamento!$E23,Detalhamento!X$15)),IF(INDEX(Import.PLE,Detalhamento!$E23,Detalhamento!X$15)&lt;=mediçao,OFFSET(Import.PLQ,$A23-1,X$15-1,1,1),0),0),PLE!$AA$28*OFFSET(Import.PLQ,$A23-1,X$15-1,1,1)),IF($E23&lt;&gt;1,IF(ISNUMBER(INDEX(Import.PLE,Detalhamento!$E23,Detalhamento!X$15)),IF(INDEX(Import.PLE,Detalhamento!$E23,Detalhamento!X$15)&lt;=mediçao,0,OFFSET(Import.PLQ,$A23-1,X$15-1,1,1)),OFFSET(Import.PLQ,$A23-1,X$15-1,1,1)),(1-PLE!$AA$28)*OFFSET(Import.PLQ,$A23-1,X$15-1,1,1))))</f>
        <v>0</v>
      </c>
      <c r="Y23" s="144">
        <f ca="1">IF(Y$13="",0,CHOOSE(Detalhamento.OpçãoServiços,OFFSET(Import.PLQ,$A23-1,Y$15-1,1,1),IF($E23&lt;&gt;1,IF(ISNUMBER(INDEX(Import.PLE,Detalhamento!$E23,Detalhamento!Y$15)),IF(INDEX(Import.PLE,Detalhamento!$E23,Detalhamento!Y$15)&lt;=mediçao,OFFSET(Import.PLQ,$A23-1,Y$15-1,1,1),0),0),PLE!$AA$28*OFFSET(Import.PLQ,$A23-1,Y$15-1,1,1)),IF($E23&lt;&gt;1,IF(ISNUMBER(INDEX(Import.PLE,Detalhamento!$E23,Detalhamento!Y$15)),IF(INDEX(Import.PLE,Detalhamento!$E23,Detalhamento!Y$15)&lt;=mediçao,0,OFFSET(Import.PLQ,$A23-1,Y$15-1,1,1)),OFFSET(Import.PLQ,$A23-1,Y$15-1,1,1)),(1-PLE!$AA$28)*OFFSET(Import.PLQ,$A23-1,Y$15-1,1,1))))</f>
        <v>0</v>
      </c>
      <c r="Z23" s="144">
        <f ca="1">IF(Z$13="",0,CHOOSE(Detalhamento.OpçãoServiços,OFFSET(Import.PLQ,$A23-1,Z$15-1,1,1),IF($E23&lt;&gt;1,IF(ISNUMBER(INDEX(Import.PLE,Detalhamento!$E23,Detalhamento!Z$15)),IF(INDEX(Import.PLE,Detalhamento!$E23,Detalhamento!Z$15)&lt;=mediçao,OFFSET(Import.PLQ,$A23-1,Z$15-1,1,1),0),0),PLE!$AA$28*OFFSET(Import.PLQ,$A23-1,Z$15-1,1,1)),IF($E23&lt;&gt;1,IF(ISNUMBER(INDEX(Import.PLE,Detalhamento!$E23,Detalhamento!Z$15)),IF(INDEX(Import.PLE,Detalhamento!$E23,Detalhamento!Z$15)&lt;=mediçao,0,OFFSET(Import.PLQ,$A23-1,Z$15-1,1,1)),OFFSET(Import.PLQ,$A23-1,Z$15-1,1,1)),(1-PLE!$AA$28)*OFFSET(Import.PLQ,$A23-1,Z$15-1,1,1))))</f>
        <v>0</v>
      </c>
      <c r="AA23" s="144">
        <f ca="1">IF(AA$13="",0,CHOOSE(Detalhamento.OpçãoServiços,OFFSET(Import.PLQ,$A23-1,AA$15-1,1,1),IF($E23&lt;&gt;1,IF(ISNUMBER(INDEX(Import.PLE,Detalhamento!$E23,Detalhamento!AA$15)),IF(INDEX(Import.PLE,Detalhamento!$E23,Detalhamento!AA$15)&lt;=mediçao,OFFSET(Import.PLQ,$A23-1,AA$15-1,1,1),0),0),PLE!$AA$28*OFFSET(Import.PLQ,$A23-1,AA$15-1,1,1)),IF($E23&lt;&gt;1,IF(ISNUMBER(INDEX(Import.PLE,Detalhamento!$E23,Detalhamento!AA$15)),IF(INDEX(Import.PLE,Detalhamento!$E23,Detalhamento!AA$15)&lt;=mediçao,0,OFFSET(Import.PLQ,$A23-1,AA$15-1,1,1)),OFFSET(Import.PLQ,$A23-1,AA$15-1,1,1)),(1-PLE!$AA$28)*OFFSET(Import.PLQ,$A23-1,AA$15-1,1,1))))</f>
        <v>0</v>
      </c>
      <c r="AB23" s="144">
        <f ca="1">IF(AB$13="",0,CHOOSE(Detalhamento.OpçãoServiços,OFFSET(Import.PLQ,$A23-1,AB$15-1,1,1),IF($E23&lt;&gt;1,IF(ISNUMBER(INDEX(Import.PLE,Detalhamento!$E23,Detalhamento!AB$15)),IF(INDEX(Import.PLE,Detalhamento!$E23,Detalhamento!AB$15)&lt;=mediçao,OFFSET(Import.PLQ,$A23-1,AB$15-1,1,1),0),0),PLE!$AA$28*OFFSET(Import.PLQ,$A23-1,AB$15-1,1,1)),IF($E23&lt;&gt;1,IF(ISNUMBER(INDEX(Import.PLE,Detalhamento!$E23,Detalhamento!AB$15)),IF(INDEX(Import.PLE,Detalhamento!$E23,Detalhamento!AB$15)&lt;=mediçao,0,OFFSET(Import.PLQ,$A23-1,AB$15-1,1,1)),OFFSET(Import.PLQ,$A23-1,AB$15-1,1,1)),(1-PLE!$AA$28)*OFFSET(Import.PLQ,$A23-1,AB$15-1,1,1))))</f>
        <v>0</v>
      </c>
      <c r="AC23" s="144">
        <f ca="1">IF(AC$13="",0,CHOOSE(Detalhamento.OpçãoServiços,OFFSET(Import.PLQ,$A23-1,AC$15-1,1,1),IF($E23&lt;&gt;1,IF(ISNUMBER(INDEX(Import.PLE,Detalhamento!$E23,Detalhamento!AC$15)),IF(INDEX(Import.PLE,Detalhamento!$E23,Detalhamento!AC$15)&lt;=mediçao,OFFSET(Import.PLQ,$A23-1,AC$15-1,1,1),0),0),PLE!$AA$28*OFFSET(Import.PLQ,$A23-1,AC$15-1,1,1)),IF($E23&lt;&gt;1,IF(ISNUMBER(INDEX(Import.PLE,Detalhamento!$E23,Detalhamento!AC$15)),IF(INDEX(Import.PLE,Detalhamento!$E23,Detalhamento!AC$15)&lt;=mediçao,0,OFFSET(Import.PLQ,$A23-1,AC$15-1,1,1)),OFFSET(Import.PLQ,$A23-1,AC$15-1,1,1)),(1-PLE!$AA$28)*OFFSET(Import.PLQ,$A23-1,AC$15-1,1,1))))</f>
        <v>0</v>
      </c>
      <c r="AD23" s="144">
        <f ca="1">IF(AD$13="",0,CHOOSE(Detalhamento.OpçãoServiços,OFFSET(Import.PLQ,$A23-1,AD$15-1,1,1),IF($E23&lt;&gt;1,IF(ISNUMBER(INDEX(Import.PLE,Detalhamento!$E23,Detalhamento!AD$15)),IF(INDEX(Import.PLE,Detalhamento!$E23,Detalhamento!AD$15)&lt;=mediçao,OFFSET(Import.PLQ,$A23-1,AD$15-1,1,1),0),0),PLE!$AA$28*OFFSET(Import.PLQ,$A23-1,AD$15-1,1,1)),IF($E23&lt;&gt;1,IF(ISNUMBER(INDEX(Import.PLE,Detalhamento!$E23,Detalhamento!AD$15)),IF(INDEX(Import.PLE,Detalhamento!$E23,Detalhamento!AD$15)&lt;=mediçao,0,OFFSET(Import.PLQ,$A23-1,AD$15-1,1,1)),OFFSET(Import.PLQ,$A23-1,AD$15-1,1,1)),(1-PLE!$AA$28)*OFFSET(Import.PLQ,$A23-1,AD$15-1,1,1))))</f>
        <v>0</v>
      </c>
      <c r="AE23" s="144">
        <f ca="1">IF(AE$13="",0,CHOOSE(Detalhamento.OpçãoServiços,OFFSET(Import.PLQ,$A23-1,AE$15-1,1,1),IF($E23&lt;&gt;1,IF(ISNUMBER(INDEX(Import.PLE,Detalhamento!$E23,Detalhamento!AE$15)),IF(INDEX(Import.PLE,Detalhamento!$E23,Detalhamento!AE$15)&lt;=mediçao,OFFSET(Import.PLQ,$A23-1,AE$15-1,1,1),0),0),PLE!$AA$28*OFFSET(Import.PLQ,$A23-1,AE$15-1,1,1)),IF($E23&lt;&gt;1,IF(ISNUMBER(INDEX(Import.PLE,Detalhamento!$E23,Detalhamento!AE$15)),IF(INDEX(Import.PLE,Detalhamento!$E23,Detalhamento!AE$15)&lt;=mediçao,0,OFFSET(Import.PLQ,$A23-1,AE$15-1,1,1)),OFFSET(Import.PLQ,$A23-1,AE$15-1,1,1)),(1-PLE!$AA$28)*OFFSET(Import.PLQ,$A23-1,AE$15-1,1,1))))</f>
        <v>0</v>
      </c>
      <c r="AF23" s="144">
        <f ca="1">IF(AF$13="",0,CHOOSE(Detalhamento.OpçãoServiços,OFFSET(Import.PLQ,$A23-1,AF$15-1,1,1),IF($E23&lt;&gt;1,IF(ISNUMBER(INDEX(Import.PLE,Detalhamento!$E23,Detalhamento!AF$15)),IF(INDEX(Import.PLE,Detalhamento!$E23,Detalhamento!AF$15)&lt;=mediçao,OFFSET(Import.PLQ,$A23-1,AF$15-1,1,1),0),0),PLE!$AA$28*OFFSET(Import.PLQ,$A23-1,AF$15-1,1,1)),IF($E23&lt;&gt;1,IF(ISNUMBER(INDEX(Import.PLE,Detalhamento!$E23,Detalhamento!AF$15)),IF(INDEX(Import.PLE,Detalhamento!$E23,Detalhamento!AF$15)&lt;=mediçao,0,OFFSET(Import.PLQ,$A23-1,AF$15-1,1,1)),OFFSET(Import.PLQ,$A23-1,AF$15-1,1,1)),(1-PLE!$AA$28)*OFFSET(Import.PLQ,$A23-1,AF$15-1,1,1))))</f>
        <v>0</v>
      </c>
      <c r="AG23" s="144">
        <f ca="1">IF(AG$13="",0,CHOOSE(Detalhamento.OpçãoServiços,OFFSET(Import.PLQ,$A23-1,AG$15-1,1,1),IF($E23&lt;&gt;1,IF(ISNUMBER(INDEX(Import.PLE,Detalhamento!$E23,Detalhamento!AG$15)),IF(INDEX(Import.PLE,Detalhamento!$E23,Detalhamento!AG$15)&lt;=mediçao,OFFSET(Import.PLQ,$A23-1,AG$15-1,1,1),0),0),PLE!$AA$28*OFFSET(Import.PLQ,$A23-1,AG$15-1,1,1)),IF($E23&lt;&gt;1,IF(ISNUMBER(INDEX(Import.PLE,Detalhamento!$E23,Detalhamento!AG$15)),IF(INDEX(Import.PLE,Detalhamento!$E23,Detalhamento!AG$15)&lt;=mediçao,0,OFFSET(Import.PLQ,$A23-1,AG$15-1,1,1)),OFFSET(Import.PLQ,$A23-1,AG$15-1,1,1)),(1-PLE!$AA$28)*OFFSET(Import.PLQ,$A23-1,AG$15-1,1,1))))</f>
        <v>0</v>
      </c>
      <c r="AH23" s="144">
        <f ca="1">IF(AH$13="",0,CHOOSE(Detalhamento.OpçãoServiços,OFFSET(Import.PLQ,$A23-1,AH$15-1,1,1),IF($E23&lt;&gt;1,IF(ISNUMBER(INDEX(Import.PLE,Detalhamento!$E23,Detalhamento!AH$15)),IF(INDEX(Import.PLE,Detalhamento!$E23,Detalhamento!AH$15)&lt;=mediçao,OFFSET(Import.PLQ,$A23-1,AH$15-1,1,1),0),0),PLE!$AA$28*OFFSET(Import.PLQ,$A23-1,AH$15-1,1,1)),IF($E23&lt;&gt;1,IF(ISNUMBER(INDEX(Import.PLE,Detalhamento!$E23,Detalhamento!AH$15)),IF(INDEX(Import.PLE,Detalhamento!$E23,Detalhamento!AH$15)&lt;=mediçao,0,OFFSET(Import.PLQ,$A23-1,AH$15-1,1,1)),OFFSET(Import.PLQ,$A23-1,AH$15-1,1,1)),(1-PLE!$AA$28)*OFFSET(Import.PLQ,$A23-1,AH$15-1,1,1))))</f>
        <v>0</v>
      </c>
      <c r="AI23" s="144">
        <f ca="1">IF(AI$13="",0,CHOOSE(Detalhamento.OpçãoServiços,OFFSET(Import.PLQ,$A23-1,AI$15-1,1,1),IF($E23&lt;&gt;1,IF(ISNUMBER(INDEX(Import.PLE,Detalhamento!$E23,Detalhamento!AI$15)),IF(INDEX(Import.PLE,Detalhamento!$E23,Detalhamento!AI$15)&lt;=mediçao,OFFSET(Import.PLQ,$A23-1,AI$15-1,1,1),0),0),PLE!$AA$28*OFFSET(Import.PLQ,$A23-1,AI$15-1,1,1)),IF($E23&lt;&gt;1,IF(ISNUMBER(INDEX(Import.PLE,Detalhamento!$E23,Detalhamento!AI$15)),IF(INDEX(Import.PLE,Detalhamento!$E23,Detalhamento!AI$15)&lt;=mediçao,0,OFFSET(Import.PLQ,$A23-1,AI$15-1,1,1)),OFFSET(Import.PLQ,$A23-1,AI$15-1,1,1)),(1-PLE!$AA$28)*OFFSET(Import.PLQ,$A23-1,AI$15-1,1,1))))</f>
        <v>0</v>
      </c>
      <c r="AJ23" s="144">
        <f ca="1">IF(AJ$13="",0,CHOOSE(Detalhamento.OpçãoServiços,OFFSET(Import.PLQ,$A23-1,AJ$15-1,1,1),IF($E23&lt;&gt;1,IF(ISNUMBER(INDEX(Import.PLE,Detalhamento!$E23,Detalhamento!AJ$15)),IF(INDEX(Import.PLE,Detalhamento!$E23,Detalhamento!AJ$15)&lt;=mediçao,OFFSET(Import.PLQ,$A23-1,AJ$15-1,1,1),0),0),PLE!$AA$28*OFFSET(Import.PLQ,$A23-1,AJ$15-1,1,1)),IF($E23&lt;&gt;1,IF(ISNUMBER(INDEX(Import.PLE,Detalhamento!$E23,Detalhamento!AJ$15)),IF(INDEX(Import.PLE,Detalhamento!$E23,Detalhamento!AJ$15)&lt;=mediçao,0,OFFSET(Import.PLQ,$A23-1,AJ$15-1,1,1)),OFFSET(Import.PLQ,$A23-1,AJ$15-1,1,1)),(1-PLE!$AA$28)*OFFSET(Import.PLQ,$A23-1,AJ$15-1,1,1))))</f>
        <v>0</v>
      </c>
      <c r="AK23" s="144">
        <f ca="1">IF(AK$13="",0,CHOOSE(Detalhamento.OpçãoServiços,OFFSET(Import.PLQ,$A23-1,AK$15-1,1,1),IF($E23&lt;&gt;1,IF(ISNUMBER(INDEX(Import.PLE,Detalhamento!$E23,Detalhamento!AK$15)),IF(INDEX(Import.PLE,Detalhamento!$E23,Detalhamento!AK$15)&lt;=mediçao,OFFSET(Import.PLQ,$A23-1,AK$15-1,1,1),0),0),PLE!$AA$28*OFFSET(Import.PLQ,$A23-1,AK$15-1,1,1)),IF($E23&lt;&gt;1,IF(ISNUMBER(INDEX(Import.PLE,Detalhamento!$E23,Detalhamento!AK$15)),IF(INDEX(Import.PLE,Detalhamento!$E23,Detalhamento!AK$15)&lt;=mediçao,0,OFFSET(Import.PLQ,$A23-1,AK$15-1,1,1)),OFFSET(Import.PLQ,$A23-1,AK$15-1,1,1)),(1-PLE!$AA$28)*OFFSET(Import.PLQ,$A23-1,AK$15-1,1,1))))</f>
        <v>0</v>
      </c>
      <c r="AL23" s="144">
        <f ca="1">IF(AL$13="",0,CHOOSE(Detalhamento.OpçãoServiços,OFFSET(Import.PLQ,$A23-1,AL$15-1,1,1),IF($E23&lt;&gt;1,IF(ISNUMBER(INDEX(Import.PLE,Detalhamento!$E23,Detalhamento!AL$15)),IF(INDEX(Import.PLE,Detalhamento!$E23,Detalhamento!AL$15)&lt;=mediçao,OFFSET(Import.PLQ,$A23-1,AL$15-1,1,1),0),0),PLE!$AA$28*OFFSET(Import.PLQ,$A23-1,AL$15-1,1,1)),IF($E23&lt;&gt;1,IF(ISNUMBER(INDEX(Import.PLE,Detalhamento!$E23,Detalhamento!AL$15)),IF(INDEX(Import.PLE,Detalhamento!$E23,Detalhamento!AL$15)&lt;=mediçao,0,OFFSET(Import.PLQ,$A23-1,AL$15-1,1,1)),OFFSET(Import.PLQ,$A23-1,AL$15-1,1,1)),(1-PLE!$AA$28)*OFFSET(Import.PLQ,$A23-1,AL$15-1,1,1))))</f>
        <v>0</v>
      </c>
      <c r="AM23" s="144">
        <f ca="1">IF(AM$13="",0,CHOOSE(Detalhamento.OpçãoServiços,OFFSET(Import.PLQ,$A23-1,AM$15-1,1,1),IF($E23&lt;&gt;1,IF(ISNUMBER(INDEX(Import.PLE,Detalhamento!$E23,Detalhamento!AM$15)),IF(INDEX(Import.PLE,Detalhamento!$E23,Detalhamento!AM$15)&lt;=mediçao,OFFSET(Import.PLQ,$A23-1,AM$15-1,1,1),0),0),PLE!$AA$28*OFFSET(Import.PLQ,$A23-1,AM$15-1,1,1)),IF($E23&lt;&gt;1,IF(ISNUMBER(INDEX(Import.PLE,Detalhamento!$E23,Detalhamento!AM$15)),IF(INDEX(Import.PLE,Detalhamento!$E23,Detalhamento!AM$15)&lt;=mediçao,0,OFFSET(Import.PLQ,$A23-1,AM$15-1,1,1)),OFFSET(Import.PLQ,$A23-1,AM$15-1,1,1)),(1-PLE!$AA$28)*OFFSET(Import.PLQ,$A23-1,AM$15-1,1,1))))</f>
        <v>0</v>
      </c>
      <c r="AN23" s="144">
        <f ca="1">IF(AN$13="",0,CHOOSE(Detalhamento.OpçãoServiços,OFFSET(Import.PLQ,$A23-1,AN$15-1,1,1),IF($E23&lt;&gt;1,IF(ISNUMBER(INDEX(Import.PLE,Detalhamento!$E23,Detalhamento!AN$15)),IF(INDEX(Import.PLE,Detalhamento!$E23,Detalhamento!AN$15)&lt;=mediçao,OFFSET(Import.PLQ,$A23-1,AN$15-1,1,1),0),0),PLE!$AA$28*OFFSET(Import.PLQ,$A23-1,AN$15-1,1,1)),IF($E23&lt;&gt;1,IF(ISNUMBER(INDEX(Import.PLE,Detalhamento!$E23,Detalhamento!AN$15)),IF(INDEX(Import.PLE,Detalhamento!$E23,Detalhamento!AN$15)&lt;=mediçao,0,OFFSET(Import.PLQ,$A23-1,AN$15-1,1,1)),OFFSET(Import.PLQ,$A23-1,AN$15-1,1,1)),(1-PLE!$AA$28)*OFFSET(Import.PLQ,$A23-1,AN$15-1,1,1))))</f>
        <v>0</v>
      </c>
      <c r="AO23" s="144">
        <f ca="1">IF(AO$13="",0,CHOOSE(Detalhamento.OpçãoServiços,OFFSET(Import.PLQ,$A23-1,AO$15-1,1,1),IF($E23&lt;&gt;1,IF(ISNUMBER(INDEX(Import.PLE,Detalhamento!$E23,Detalhamento!AO$15)),IF(INDEX(Import.PLE,Detalhamento!$E23,Detalhamento!AO$15)&lt;=mediçao,OFFSET(Import.PLQ,$A23-1,AO$15-1,1,1),0),0),PLE!$AA$28*OFFSET(Import.PLQ,$A23-1,AO$15-1,1,1)),IF($E23&lt;&gt;1,IF(ISNUMBER(INDEX(Import.PLE,Detalhamento!$E23,Detalhamento!AO$15)),IF(INDEX(Import.PLE,Detalhamento!$E23,Detalhamento!AO$15)&lt;=mediçao,0,OFFSET(Import.PLQ,$A23-1,AO$15-1,1,1)),OFFSET(Import.PLQ,$A23-1,AO$15-1,1,1)),(1-PLE!$AA$28)*OFFSET(Import.PLQ,$A23-1,AO$15-1,1,1))))</f>
        <v>0</v>
      </c>
      <c r="AP23" s="144">
        <f ca="1">IF(AP$13="",0,CHOOSE(Detalhamento.OpçãoServiços,OFFSET(Import.PLQ,$A23-1,AP$15-1,1,1),IF($E23&lt;&gt;1,IF(ISNUMBER(INDEX(Import.PLE,Detalhamento!$E23,Detalhamento!AP$15)),IF(INDEX(Import.PLE,Detalhamento!$E23,Detalhamento!AP$15)&lt;=mediçao,OFFSET(Import.PLQ,$A23-1,AP$15-1,1,1),0),0),PLE!$AA$28*OFFSET(Import.PLQ,$A23-1,AP$15-1,1,1)),IF($E23&lt;&gt;1,IF(ISNUMBER(INDEX(Import.PLE,Detalhamento!$E23,Detalhamento!AP$15)),IF(INDEX(Import.PLE,Detalhamento!$E23,Detalhamento!AP$15)&lt;=mediçao,0,OFFSET(Import.PLQ,$A23-1,AP$15-1,1,1)),OFFSET(Import.PLQ,$A23-1,AP$15-1,1,1)),(1-PLE!$AA$28)*OFFSET(Import.PLQ,$A23-1,AP$15-1,1,1))))</f>
        <v>0</v>
      </c>
      <c r="AQ23" s="144">
        <f ca="1">IF(AQ$13="",0,CHOOSE(Detalhamento.OpçãoServiços,OFFSET(Import.PLQ,$A23-1,AQ$15-1,1,1),IF($E23&lt;&gt;1,IF(ISNUMBER(INDEX(Import.PLE,Detalhamento!$E23,Detalhamento!AQ$15)),IF(INDEX(Import.PLE,Detalhamento!$E23,Detalhamento!AQ$15)&lt;=mediçao,OFFSET(Import.PLQ,$A23-1,AQ$15-1,1,1),0),0),PLE!$AA$28*OFFSET(Import.PLQ,$A23-1,AQ$15-1,1,1)),IF($E23&lt;&gt;1,IF(ISNUMBER(INDEX(Import.PLE,Detalhamento!$E23,Detalhamento!AQ$15)),IF(INDEX(Import.PLE,Detalhamento!$E23,Detalhamento!AQ$15)&lt;=mediçao,0,OFFSET(Import.PLQ,$A23-1,AQ$15-1,1,1)),OFFSET(Import.PLQ,$A23-1,AQ$15-1,1,1)),(1-PLE!$AA$28)*OFFSET(Import.PLQ,$A23-1,AQ$15-1,1,1))))</f>
        <v>0</v>
      </c>
      <c r="AR23" s="144">
        <f ca="1">IF(AR$13="",0,CHOOSE(Detalhamento.OpçãoServiços,OFFSET(Import.PLQ,$A23-1,AR$15-1,1,1),IF($E23&lt;&gt;1,IF(ISNUMBER(INDEX(Import.PLE,Detalhamento!$E23,Detalhamento!AR$15)),IF(INDEX(Import.PLE,Detalhamento!$E23,Detalhamento!AR$15)&lt;=mediçao,OFFSET(Import.PLQ,$A23-1,AR$15-1,1,1),0),0),PLE!$AA$28*OFFSET(Import.PLQ,$A23-1,AR$15-1,1,1)),IF($E23&lt;&gt;1,IF(ISNUMBER(INDEX(Import.PLE,Detalhamento!$E23,Detalhamento!AR$15)),IF(INDEX(Import.PLE,Detalhamento!$E23,Detalhamento!AR$15)&lt;=mediçao,0,OFFSET(Import.PLQ,$A23-1,AR$15-1,1,1)),OFFSET(Import.PLQ,$A23-1,AR$15-1,1,1)),(1-PLE!$AA$28)*OFFSET(Import.PLQ,$A23-1,AR$15-1,1,1))))</f>
        <v>0</v>
      </c>
      <c r="AS23" s="144">
        <f ca="1">IF(AS$13="",0,CHOOSE(Detalhamento.OpçãoServiços,OFFSET(Import.PLQ,$A23-1,AS$15-1,1,1),IF($E23&lt;&gt;1,IF(ISNUMBER(INDEX(Import.PLE,Detalhamento!$E23,Detalhamento!AS$15)),IF(INDEX(Import.PLE,Detalhamento!$E23,Detalhamento!AS$15)&lt;=mediçao,OFFSET(Import.PLQ,$A23-1,AS$15-1,1,1),0),0),PLE!$AA$28*OFFSET(Import.PLQ,$A23-1,AS$15-1,1,1)),IF($E23&lt;&gt;1,IF(ISNUMBER(INDEX(Import.PLE,Detalhamento!$E23,Detalhamento!AS$15)),IF(INDEX(Import.PLE,Detalhamento!$E23,Detalhamento!AS$15)&lt;=mediçao,0,OFFSET(Import.PLQ,$A23-1,AS$15-1,1,1)),OFFSET(Import.PLQ,$A23-1,AS$15-1,1,1)),(1-PLE!$AA$28)*OFFSET(Import.PLQ,$A23-1,AS$15-1,1,1))))</f>
        <v>0</v>
      </c>
      <c r="AT23" s="144">
        <f ca="1">IF(AT$13="",0,CHOOSE(Detalhamento.OpçãoServiços,OFFSET(Import.PLQ,$A23-1,AT$15-1,1,1),IF($E23&lt;&gt;1,IF(ISNUMBER(INDEX(Import.PLE,Detalhamento!$E23,Detalhamento!AT$15)),IF(INDEX(Import.PLE,Detalhamento!$E23,Detalhamento!AT$15)&lt;=mediçao,OFFSET(Import.PLQ,$A23-1,AT$15-1,1,1),0),0),PLE!$AA$28*OFFSET(Import.PLQ,$A23-1,AT$15-1,1,1)),IF($E23&lt;&gt;1,IF(ISNUMBER(INDEX(Import.PLE,Detalhamento!$E23,Detalhamento!AT$15)),IF(INDEX(Import.PLE,Detalhamento!$E23,Detalhamento!AT$15)&lt;=mediçao,0,OFFSET(Import.PLQ,$A23-1,AT$15-1,1,1)),OFFSET(Import.PLQ,$A23-1,AT$15-1,1,1)),(1-PLE!$AA$28)*OFFSET(Import.PLQ,$A23-1,AT$15-1,1,1))))</f>
        <v>0</v>
      </c>
      <c r="AU23" s="144">
        <f ca="1">IF(AU$13="",0,CHOOSE(Detalhamento.OpçãoServiços,OFFSET(Import.PLQ,$A23-1,AU$15-1,1,1),IF($E23&lt;&gt;1,IF(ISNUMBER(INDEX(Import.PLE,Detalhamento!$E23,Detalhamento!AU$15)),IF(INDEX(Import.PLE,Detalhamento!$E23,Detalhamento!AU$15)&lt;=mediçao,OFFSET(Import.PLQ,$A23-1,AU$15-1,1,1),0),0),PLE!$AA$28*OFFSET(Import.PLQ,$A23-1,AU$15-1,1,1)),IF($E23&lt;&gt;1,IF(ISNUMBER(INDEX(Import.PLE,Detalhamento!$E23,Detalhamento!AU$15)),IF(INDEX(Import.PLE,Detalhamento!$E23,Detalhamento!AU$15)&lt;=mediçao,0,OFFSET(Import.PLQ,$A23-1,AU$15-1,1,1)),OFFSET(Import.PLQ,$A23-1,AU$15-1,1,1)),(1-PLE!$AA$28)*OFFSET(Import.PLQ,$A23-1,AU$15-1,1,1))))</f>
        <v>0</v>
      </c>
      <c r="AV23" s="144">
        <f ca="1">IF(AV$13="",0,CHOOSE(Detalhamento.OpçãoServiços,OFFSET(Import.PLQ,$A23-1,AV$15-1,1,1),IF($E23&lt;&gt;1,IF(ISNUMBER(INDEX(Import.PLE,Detalhamento!$E23,Detalhamento!AV$15)),IF(INDEX(Import.PLE,Detalhamento!$E23,Detalhamento!AV$15)&lt;=mediçao,OFFSET(Import.PLQ,$A23-1,AV$15-1,1,1),0),0),PLE!$AA$28*OFFSET(Import.PLQ,$A23-1,AV$15-1,1,1)),IF($E23&lt;&gt;1,IF(ISNUMBER(INDEX(Import.PLE,Detalhamento!$E23,Detalhamento!AV$15)),IF(INDEX(Import.PLE,Detalhamento!$E23,Detalhamento!AV$15)&lt;=mediçao,0,OFFSET(Import.PLQ,$A23-1,AV$15-1,1,1)),OFFSET(Import.PLQ,$A23-1,AV$15-1,1,1)),(1-PLE!$AA$28)*OFFSET(Import.PLQ,$A23-1,AV$15-1,1,1))))</f>
        <v>0</v>
      </c>
      <c r="AW23" s="144">
        <f ca="1">IF(AW$13="",0,CHOOSE(Detalhamento.OpçãoServiços,OFFSET(Import.PLQ,$A23-1,AW$15-1,1,1),IF($E23&lt;&gt;1,IF(ISNUMBER(INDEX(Import.PLE,Detalhamento!$E23,Detalhamento!AW$15)),IF(INDEX(Import.PLE,Detalhamento!$E23,Detalhamento!AW$15)&lt;=mediçao,OFFSET(Import.PLQ,$A23-1,AW$15-1,1,1),0),0),PLE!$AA$28*OFFSET(Import.PLQ,$A23-1,AW$15-1,1,1)),IF($E23&lt;&gt;1,IF(ISNUMBER(INDEX(Import.PLE,Detalhamento!$E23,Detalhamento!AW$15)),IF(INDEX(Import.PLE,Detalhamento!$E23,Detalhamento!AW$15)&lt;=mediçao,0,OFFSET(Import.PLQ,$A23-1,AW$15-1,1,1)),OFFSET(Import.PLQ,$A23-1,AW$15-1,1,1)),(1-PLE!$AA$28)*OFFSET(Import.PLQ,$A23-1,AW$15-1,1,1))))</f>
        <v>0</v>
      </c>
      <c r="AX23" s="144">
        <f ca="1">IF(AX$13="",0,CHOOSE(Detalhamento.OpçãoServiços,OFFSET(Import.PLQ,$A23-1,AX$15-1,1,1),IF($E23&lt;&gt;1,IF(ISNUMBER(INDEX(Import.PLE,Detalhamento!$E23,Detalhamento!AX$15)),IF(INDEX(Import.PLE,Detalhamento!$E23,Detalhamento!AX$15)&lt;=mediçao,OFFSET(Import.PLQ,$A23-1,AX$15-1,1,1),0),0),PLE!$AA$28*OFFSET(Import.PLQ,$A23-1,AX$15-1,1,1)),IF($E23&lt;&gt;1,IF(ISNUMBER(INDEX(Import.PLE,Detalhamento!$E23,Detalhamento!AX$15)),IF(INDEX(Import.PLE,Detalhamento!$E23,Detalhamento!AX$15)&lt;=mediçao,0,OFFSET(Import.PLQ,$A23-1,AX$15-1,1,1)),OFFSET(Import.PLQ,$A23-1,AX$15-1,1,1)),(1-PLE!$AA$28)*OFFSET(Import.PLQ,$A23-1,AX$15-1,1,1))))</f>
        <v>0</v>
      </c>
      <c r="AY23" s="144">
        <f ca="1">IF(AY$13="",0,CHOOSE(Detalhamento.OpçãoServiços,OFFSET(Import.PLQ,$A23-1,AY$15-1,1,1),IF($E23&lt;&gt;1,IF(ISNUMBER(INDEX(Import.PLE,Detalhamento!$E23,Detalhamento!AY$15)),IF(INDEX(Import.PLE,Detalhamento!$E23,Detalhamento!AY$15)&lt;=mediçao,OFFSET(Import.PLQ,$A23-1,AY$15-1,1,1),0),0),PLE!$AA$28*OFFSET(Import.PLQ,$A23-1,AY$15-1,1,1)),IF($E23&lt;&gt;1,IF(ISNUMBER(INDEX(Import.PLE,Detalhamento!$E23,Detalhamento!AY$15)),IF(INDEX(Import.PLE,Detalhamento!$E23,Detalhamento!AY$15)&lt;=mediçao,0,OFFSET(Import.PLQ,$A23-1,AY$15-1,1,1)),OFFSET(Import.PLQ,$A23-1,AY$15-1,1,1)),(1-PLE!$AA$28)*OFFSET(Import.PLQ,$A23-1,AY$15-1,1,1))))</f>
        <v>0</v>
      </c>
      <c r="AZ23" s="144">
        <f ca="1">IF(AZ$13="",0,CHOOSE(Detalhamento.OpçãoServiços,OFFSET(Import.PLQ,$A23-1,AZ$15-1,1,1),IF($E23&lt;&gt;1,IF(ISNUMBER(INDEX(Import.PLE,Detalhamento!$E23,Detalhamento!AZ$15)),IF(INDEX(Import.PLE,Detalhamento!$E23,Detalhamento!AZ$15)&lt;=mediçao,OFFSET(Import.PLQ,$A23-1,AZ$15-1,1,1),0),0),PLE!$AA$28*OFFSET(Import.PLQ,$A23-1,AZ$15-1,1,1)),IF($E23&lt;&gt;1,IF(ISNUMBER(INDEX(Import.PLE,Detalhamento!$E23,Detalhamento!AZ$15)),IF(INDEX(Import.PLE,Detalhamento!$E23,Detalhamento!AZ$15)&lt;=mediçao,0,OFFSET(Import.PLQ,$A23-1,AZ$15-1,1,1)),OFFSET(Import.PLQ,$A23-1,AZ$15-1,1,1)),(1-PLE!$AA$28)*OFFSET(Import.PLQ,$A23-1,AZ$15-1,1,1))))</f>
        <v>0</v>
      </c>
      <c r="BA23" s="144">
        <f ca="1">IF(BA$13="",0,CHOOSE(Detalhamento.OpçãoServiços,OFFSET(Import.PLQ,$A23-1,BA$15-1,1,1),IF($E23&lt;&gt;1,IF(ISNUMBER(INDEX(Import.PLE,Detalhamento!$E23,Detalhamento!BA$15)),IF(INDEX(Import.PLE,Detalhamento!$E23,Detalhamento!BA$15)&lt;=mediçao,OFFSET(Import.PLQ,$A23-1,BA$15-1,1,1),0),0),PLE!$AA$28*OFFSET(Import.PLQ,$A23-1,BA$15-1,1,1)),IF($E23&lt;&gt;1,IF(ISNUMBER(INDEX(Import.PLE,Detalhamento!$E23,Detalhamento!BA$15)),IF(INDEX(Import.PLE,Detalhamento!$E23,Detalhamento!BA$15)&lt;=mediçao,0,OFFSET(Import.PLQ,$A23-1,BA$15-1,1,1)),OFFSET(Import.PLQ,$A23-1,BA$15-1,1,1)),(1-PLE!$AA$28)*OFFSET(Import.PLQ,$A23-1,BA$15-1,1,1))))</f>
        <v>0</v>
      </c>
      <c r="BB23" s="144">
        <f ca="1">IF(BB$13="",0,CHOOSE(Detalhamento.OpçãoServiços,OFFSET(Import.PLQ,$A23-1,BB$15-1,1,1),IF($E23&lt;&gt;1,IF(ISNUMBER(INDEX(Import.PLE,Detalhamento!$E23,Detalhamento!BB$15)),IF(INDEX(Import.PLE,Detalhamento!$E23,Detalhamento!BB$15)&lt;=mediçao,OFFSET(Import.PLQ,$A23-1,BB$15-1,1,1),0),0),PLE!$AA$28*OFFSET(Import.PLQ,$A23-1,BB$15-1,1,1)),IF($E23&lt;&gt;1,IF(ISNUMBER(INDEX(Import.PLE,Detalhamento!$E23,Detalhamento!BB$15)),IF(INDEX(Import.PLE,Detalhamento!$E23,Detalhamento!BB$15)&lt;=mediçao,0,OFFSET(Import.PLQ,$A23-1,BB$15-1,1,1)),OFFSET(Import.PLQ,$A23-1,BB$15-1,1,1)),(1-PLE!$AA$28)*OFFSET(Import.PLQ,$A23-1,BB$15-1,1,1))))</f>
        <v>0</v>
      </c>
      <c r="BC23" s="144">
        <f ca="1">IF(BC$13="",0,CHOOSE(Detalhamento.OpçãoServiços,OFFSET(Import.PLQ,$A23-1,BC$15-1,1,1),IF($E23&lt;&gt;1,IF(ISNUMBER(INDEX(Import.PLE,Detalhamento!$E23,Detalhamento!BC$15)),IF(INDEX(Import.PLE,Detalhamento!$E23,Detalhamento!BC$15)&lt;=mediçao,OFFSET(Import.PLQ,$A23-1,BC$15-1,1,1),0),0),PLE!$AA$28*OFFSET(Import.PLQ,$A23-1,BC$15-1,1,1)),IF($E23&lt;&gt;1,IF(ISNUMBER(INDEX(Import.PLE,Detalhamento!$E23,Detalhamento!BC$15)),IF(INDEX(Import.PLE,Detalhamento!$E23,Detalhamento!BC$15)&lt;=mediçao,0,OFFSET(Import.PLQ,$A23-1,BC$15-1,1,1)),OFFSET(Import.PLQ,$A23-1,BC$15-1,1,1)),(1-PLE!$AA$28)*OFFSET(Import.PLQ,$A23-1,BC$15-1,1,1))))</f>
        <v>0</v>
      </c>
      <c r="BD23" s="144">
        <f ca="1">IF(BD$13="",0,CHOOSE(Detalhamento.OpçãoServiços,OFFSET(Import.PLQ,$A23-1,BD$15-1,1,1),IF($E23&lt;&gt;1,IF(ISNUMBER(INDEX(Import.PLE,Detalhamento!$E23,Detalhamento!BD$15)),IF(INDEX(Import.PLE,Detalhamento!$E23,Detalhamento!BD$15)&lt;=mediçao,OFFSET(Import.PLQ,$A23-1,BD$15-1,1,1),0),0),PLE!$AA$28*OFFSET(Import.PLQ,$A23-1,BD$15-1,1,1)),IF($E23&lt;&gt;1,IF(ISNUMBER(INDEX(Import.PLE,Detalhamento!$E23,Detalhamento!BD$15)),IF(INDEX(Import.PLE,Detalhamento!$E23,Detalhamento!BD$15)&lt;=mediçao,0,OFFSET(Import.PLQ,$A23-1,BD$15-1,1,1)),OFFSET(Import.PLQ,$A23-1,BD$15-1,1,1)),(1-PLE!$AA$28)*OFFSET(Import.PLQ,$A23-1,BD$15-1,1,1))))</f>
        <v>0</v>
      </c>
      <c r="BE23" s="144">
        <f ca="1">IF(BE$13="",0,CHOOSE(Detalhamento.OpçãoServiços,OFFSET(Import.PLQ,$A23-1,BE$15-1,1,1),IF($E23&lt;&gt;1,IF(ISNUMBER(INDEX(Import.PLE,Detalhamento!$E23,Detalhamento!BE$15)),IF(INDEX(Import.PLE,Detalhamento!$E23,Detalhamento!BE$15)&lt;=mediçao,OFFSET(Import.PLQ,$A23-1,BE$15-1,1,1),0),0),PLE!$AA$28*OFFSET(Import.PLQ,$A23-1,BE$15-1,1,1)),IF($E23&lt;&gt;1,IF(ISNUMBER(INDEX(Import.PLE,Detalhamento!$E23,Detalhamento!BE$15)),IF(INDEX(Import.PLE,Detalhamento!$E23,Detalhamento!BE$15)&lt;=mediçao,0,OFFSET(Import.PLQ,$A23-1,BE$15-1,1,1)),OFFSET(Import.PLQ,$A23-1,BE$15-1,1,1)),(1-PLE!$AA$28)*OFFSET(Import.PLQ,$A23-1,BE$15-1,1,1))))</f>
        <v>0</v>
      </c>
      <c r="BF23" s="144">
        <f ca="1">IF(BF$13="",0,CHOOSE(Detalhamento.OpçãoServiços,OFFSET(Import.PLQ,$A23-1,BF$15-1,1,1),IF($E23&lt;&gt;1,IF(ISNUMBER(INDEX(Import.PLE,Detalhamento!$E23,Detalhamento!BF$15)),IF(INDEX(Import.PLE,Detalhamento!$E23,Detalhamento!BF$15)&lt;=mediçao,OFFSET(Import.PLQ,$A23-1,BF$15-1,1,1),0),0),PLE!$AA$28*OFFSET(Import.PLQ,$A23-1,BF$15-1,1,1)),IF($E23&lt;&gt;1,IF(ISNUMBER(INDEX(Import.PLE,Detalhamento!$E23,Detalhamento!BF$15)),IF(INDEX(Import.PLE,Detalhamento!$E23,Detalhamento!BF$15)&lt;=mediçao,0,OFFSET(Import.PLQ,$A23-1,BF$15-1,1,1)),OFFSET(Import.PLQ,$A23-1,BF$15-1,1,1)),(1-PLE!$AA$28)*OFFSET(Import.PLQ,$A23-1,BF$15-1,1,1))))</f>
        <v>0</v>
      </c>
      <c r="BG23" s="144">
        <f ca="1">IF(BG$13="",0,CHOOSE(Detalhamento.OpçãoServiços,OFFSET(Import.PLQ,$A23-1,BG$15-1,1,1),IF($E23&lt;&gt;1,IF(ISNUMBER(INDEX(Import.PLE,Detalhamento!$E23,Detalhamento!BG$15)),IF(INDEX(Import.PLE,Detalhamento!$E23,Detalhamento!BG$15)&lt;=mediçao,OFFSET(Import.PLQ,$A23-1,BG$15-1,1,1),0),0),PLE!$AA$28*OFFSET(Import.PLQ,$A23-1,BG$15-1,1,1)),IF($E23&lt;&gt;1,IF(ISNUMBER(INDEX(Import.PLE,Detalhamento!$E23,Detalhamento!BG$15)),IF(INDEX(Import.PLE,Detalhamento!$E23,Detalhamento!BG$15)&lt;=mediçao,0,OFFSET(Import.PLQ,$A23-1,BG$15-1,1,1)),OFFSET(Import.PLQ,$A23-1,BG$15-1,1,1)),(1-PLE!$AA$28)*OFFSET(Import.PLQ,$A23-1,BG$15-1,1,1))))</f>
        <v>0</v>
      </c>
      <c r="BH23" s="144">
        <f ca="1">IF(BH$13="",0,CHOOSE(Detalhamento.OpçãoServiços,OFFSET(Import.PLQ,$A23-1,BH$15-1,1,1),IF($E23&lt;&gt;1,IF(ISNUMBER(INDEX(Import.PLE,Detalhamento!$E23,Detalhamento!BH$15)),IF(INDEX(Import.PLE,Detalhamento!$E23,Detalhamento!BH$15)&lt;=mediçao,OFFSET(Import.PLQ,$A23-1,BH$15-1,1,1),0),0),PLE!$AA$28*OFFSET(Import.PLQ,$A23-1,BH$15-1,1,1)),IF($E23&lt;&gt;1,IF(ISNUMBER(INDEX(Import.PLE,Detalhamento!$E23,Detalhamento!BH$15)),IF(INDEX(Import.PLE,Detalhamento!$E23,Detalhamento!BH$15)&lt;=mediçao,0,OFFSET(Import.PLQ,$A23-1,BH$15-1,1,1)),OFFSET(Import.PLQ,$A23-1,BH$15-1,1,1)),(1-PLE!$AA$28)*OFFSET(Import.PLQ,$A23-1,BH$15-1,1,1))))</f>
        <v>0</v>
      </c>
      <c r="BI23" s="144">
        <f ca="1">IF(BI$13="",0,CHOOSE(Detalhamento.OpçãoServiços,OFFSET(Import.PLQ,$A23-1,BI$15-1,1,1),IF($E23&lt;&gt;1,IF(ISNUMBER(INDEX(Import.PLE,Detalhamento!$E23,Detalhamento!BI$15)),IF(INDEX(Import.PLE,Detalhamento!$E23,Detalhamento!BI$15)&lt;=mediçao,OFFSET(Import.PLQ,$A23-1,BI$15-1,1,1),0),0),PLE!$AA$28*OFFSET(Import.PLQ,$A23-1,BI$15-1,1,1)),IF($E23&lt;&gt;1,IF(ISNUMBER(INDEX(Import.PLE,Detalhamento!$E23,Detalhamento!BI$15)),IF(INDEX(Import.PLE,Detalhamento!$E23,Detalhamento!BI$15)&lt;=mediçao,0,OFFSET(Import.PLQ,$A23-1,BI$15-1,1,1)),OFFSET(Import.PLQ,$A23-1,BI$15-1,1,1)),(1-PLE!$AA$28)*OFFSET(Import.PLQ,$A23-1,BI$15-1,1,1))))</f>
        <v>0</v>
      </c>
    </row>
    <row r="24" spans="1:61" ht="20" x14ac:dyDescent="0.2">
      <c r="A24" s="155">
        <v>4</v>
      </c>
      <c r="B24" s="21" t="str">
        <f t="shared" ca="1" si="8"/>
        <v>Serviço</v>
      </c>
      <c r="E24" s="153">
        <f t="shared" ca="1" si="9"/>
        <v>2</v>
      </c>
      <c r="F24" s="154">
        <f t="shared" ca="1" si="10"/>
        <v>20004</v>
      </c>
      <c r="G24" s="154" t="str">
        <f t="shared" ca="1" si="11"/>
        <v>1.1.1</v>
      </c>
      <c r="H24" s="182" t="str">
        <f t="shared" ca="1" si="11"/>
        <v>PLACA DE OBRA EM CHAPA DE ACO GALVANIZADO [ADAPTADO SINAPI 74209/01]</v>
      </c>
      <c r="I24" s="37" t="str">
        <f t="shared" ca="1" si="12"/>
        <v>M2</v>
      </c>
      <c r="J24" s="144">
        <f t="shared" ca="1" si="13"/>
        <v>8</v>
      </c>
      <c r="K24" s="67"/>
      <c r="L24" s="144">
        <f ca="1">IF(L$13="",0,CHOOSE(Detalhamento.OpçãoServiços,OFFSET(Import.PLQ,$A24-1,L$15-1,1,1),IF($E24&lt;&gt;1,IF(ISNUMBER(INDEX(Import.PLE,Detalhamento!$E24,Detalhamento!L$15)),IF(INDEX(Import.PLE,Detalhamento!$E24,Detalhamento!L$15)&lt;=mediçao,OFFSET(Import.PLQ,$A24-1,L$15-1,1,1),0),0),PLE!$AA$28*OFFSET(Import.PLQ,$A24-1,L$15-1,1,1)),IF($E24&lt;&gt;1,IF(ISNUMBER(INDEX(Import.PLE,Detalhamento!$E24,Detalhamento!L$15)),IF(INDEX(Import.PLE,Detalhamento!$E24,Detalhamento!L$15)&lt;=mediçao,0,OFFSET(Import.PLQ,$A24-1,L$15-1,1,1)),OFFSET(Import.PLQ,$A24-1,L$15-1,1,1)),(1-PLE!$AA$28)*OFFSET(Import.PLQ,$A24-1,L$15-1,1,1))))</f>
        <v>8</v>
      </c>
      <c r="M24" s="144">
        <f ca="1">IF(M$13="",0,CHOOSE(Detalhamento.OpçãoServiços,OFFSET(Import.PLQ,$A24-1,M$15-1,1,1),IF($E24&lt;&gt;1,IF(ISNUMBER(INDEX(Import.PLE,Detalhamento!$E24,Detalhamento!M$15)),IF(INDEX(Import.PLE,Detalhamento!$E24,Detalhamento!M$15)&lt;=mediçao,OFFSET(Import.PLQ,$A24-1,M$15-1,1,1),0),0),PLE!$AA$28*OFFSET(Import.PLQ,$A24-1,M$15-1,1,1)),IF($E24&lt;&gt;1,IF(ISNUMBER(INDEX(Import.PLE,Detalhamento!$E24,Detalhamento!M$15)),IF(INDEX(Import.PLE,Detalhamento!$E24,Detalhamento!M$15)&lt;=mediçao,0,OFFSET(Import.PLQ,$A24-1,M$15-1,1,1)),OFFSET(Import.PLQ,$A24-1,M$15-1,1,1)),(1-PLE!$AA$28)*OFFSET(Import.PLQ,$A24-1,M$15-1,1,1))))</f>
        <v>0</v>
      </c>
      <c r="N24" s="144">
        <f ca="1">IF(N$13="",0,CHOOSE(Detalhamento.OpçãoServiços,OFFSET(Import.PLQ,$A24-1,N$15-1,1,1),IF($E24&lt;&gt;1,IF(ISNUMBER(INDEX(Import.PLE,Detalhamento!$E24,Detalhamento!N$15)),IF(INDEX(Import.PLE,Detalhamento!$E24,Detalhamento!N$15)&lt;=mediçao,OFFSET(Import.PLQ,$A24-1,N$15-1,1,1),0),0),PLE!$AA$28*OFFSET(Import.PLQ,$A24-1,N$15-1,1,1)),IF($E24&lt;&gt;1,IF(ISNUMBER(INDEX(Import.PLE,Detalhamento!$E24,Detalhamento!N$15)),IF(INDEX(Import.PLE,Detalhamento!$E24,Detalhamento!N$15)&lt;=mediçao,0,OFFSET(Import.PLQ,$A24-1,N$15-1,1,1)),OFFSET(Import.PLQ,$A24-1,N$15-1,1,1)),(1-PLE!$AA$28)*OFFSET(Import.PLQ,$A24-1,N$15-1,1,1))))</f>
        <v>0</v>
      </c>
      <c r="O24" s="144">
        <f ca="1">IF(O$13="",0,CHOOSE(Detalhamento.OpçãoServiços,OFFSET(Import.PLQ,$A24-1,O$15-1,1,1),IF($E24&lt;&gt;1,IF(ISNUMBER(INDEX(Import.PLE,Detalhamento!$E24,Detalhamento!O$15)),IF(INDEX(Import.PLE,Detalhamento!$E24,Detalhamento!O$15)&lt;=mediçao,OFFSET(Import.PLQ,$A24-1,O$15-1,1,1),0),0),PLE!$AA$28*OFFSET(Import.PLQ,$A24-1,O$15-1,1,1)),IF($E24&lt;&gt;1,IF(ISNUMBER(INDEX(Import.PLE,Detalhamento!$E24,Detalhamento!O$15)),IF(INDEX(Import.PLE,Detalhamento!$E24,Detalhamento!O$15)&lt;=mediçao,0,OFFSET(Import.PLQ,$A24-1,O$15-1,1,1)),OFFSET(Import.PLQ,$A24-1,O$15-1,1,1)),(1-PLE!$AA$28)*OFFSET(Import.PLQ,$A24-1,O$15-1,1,1))))</f>
        <v>0</v>
      </c>
      <c r="P24" s="144">
        <f ca="1">IF(P$13="",0,CHOOSE(Detalhamento.OpçãoServiços,OFFSET(Import.PLQ,$A24-1,P$15-1,1,1),IF($E24&lt;&gt;1,IF(ISNUMBER(INDEX(Import.PLE,Detalhamento!$E24,Detalhamento!P$15)),IF(INDEX(Import.PLE,Detalhamento!$E24,Detalhamento!P$15)&lt;=mediçao,OFFSET(Import.PLQ,$A24-1,P$15-1,1,1),0),0),PLE!$AA$28*OFFSET(Import.PLQ,$A24-1,P$15-1,1,1)),IF($E24&lt;&gt;1,IF(ISNUMBER(INDEX(Import.PLE,Detalhamento!$E24,Detalhamento!P$15)),IF(INDEX(Import.PLE,Detalhamento!$E24,Detalhamento!P$15)&lt;=mediçao,0,OFFSET(Import.PLQ,$A24-1,P$15-1,1,1)),OFFSET(Import.PLQ,$A24-1,P$15-1,1,1)),(1-PLE!$AA$28)*OFFSET(Import.PLQ,$A24-1,P$15-1,1,1))))</f>
        <v>0</v>
      </c>
      <c r="Q24" s="144">
        <f ca="1">IF(Q$13="",0,CHOOSE(Detalhamento.OpçãoServiços,OFFSET(Import.PLQ,$A24-1,Q$15-1,1,1),IF($E24&lt;&gt;1,IF(ISNUMBER(INDEX(Import.PLE,Detalhamento!$E24,Detalhamento!Q$15)),IF(INDEX(Import.PLE,Detalhamento!$E24,Detalhamento!Q$15)&lt;=mediçao,OFFSET(Import.PLQ,$A24-1,Q$15-1,1,1),0),0),PLE!$AA$28*OFFSET(Import.PLQ,$A24-1,Q$15-1,1,1)),IF($E24&lt;&gt;1,IF(ISNUMBER(INDEX(Import.PLE,Detalhamento!$E24,Detalhamento!Q$15)),IF(INDEX(Import.PLE,Detalhamento!$E24,Detalhamento!Q$15)&lt;=mediçao,0,OFFSET(Import.PLQ,$A24-1,Q$15-1,1,1)),OFFSET(Import.PLQ,$A24-1,Q$15-1,1,1)),(1-PLE!$AA$28)*OFFSET(Import.PLQ,$A24-1,Q$15-1,1,1))))</f>
        <v>0</v>
      </c>
      <c r="R24" s="144">
        <f ca="1">IF(R$13="",0,CHOOSE(Detalhamento.OpçãoServiços,OFFSET(Import.PLQ,$A24-1,R$15-1,1,1),IF($E24&lt;&gt;1,IF(ISNUMBER(INDEX(Import.PLE,Detalhamento!$E24,Detalhamento!R$15)),IF(INDEX(Import.PLE,Detalhamento!$E24,Detalhamento!R$15)&lt;=mediçao,OFFSET(Import.PLQ,$A24-1,R$15-1,1,1),0),0),PLE!$AA$28*OFFSET(Import.PLQ,$A24-1,R$15-1,1,1)),IF($E24&lt;&gt;1,IF(ISNUMBER(INDEX(Import.PLE,Detalhamento!$E24,Detalhamento!R$15)),IF(INDEX(Import.PLE,Detalhamento!$E24,Detalhamento!R$15)&lt;=mediçao,0,OFFSET(Import.PLQ,$A24-1,R$15-1,1,1)),OFFSET(Import.PLQ,$A24-1,R$15-1,1,1)),(1-PLE!$AA$28)*OFFSET(Import.PLQ,$A24-1,R$15-1,1,1))))</f>
        <v>0</v>
      </c>
      <c r="S24" s="144">
        <f ca="1">IF(S$13="",0,CHOOSE(Detalhamento.OpçãoServiços,OFFSET(Import.PLQ,$A24-1,S$15-1,1,1),IF($E24&lt;&gt;1,IF(ISNUMBER(INDEX(Import.PLE,Detalhamento!$E24,Detalhamento!S$15)),IF(INDEX(Import.PLE,Detalhamento!$E24,Detalhamento!S$15)&lt;=mediçao,OFFSET(Import.PLQ,$A24-1,S$15-1,1,1),0),0),PLE!$AA$28*OFFSET(Import.PLQ,$A24-1,S$15-1,1,1)),IF($E24&lt;&gt;1,IF(ISNUMBER(INDEX(Import.PLE,Detalhamento!$E24,Detalhamento!S$15)),IF(INDEX(Import.PLE,Detalhamento!$E24,Detalhamento!S$15)&lt;=mediçao,0,OFFSET(Import.PLQ,$A24-1,S$15-1,1,1)),OFFSET(Import.PLQ,$A24-1,S$15-1,1,1)),(1-PLE!$AA$28)*OFFSET(Import.PLQ,$A24-1,S$15-1,1,1))))</f>
        <v>0</v>
      </c>
      <c r="T24" s="144">
        <f ca="1">IF(T$13="",0,CHOOSE(Detalhamento.OpçãoServiços,OFFSET(Import.PLQ,$A24-1,T$15-1,1,1),IF($E24&lt;&gt;1,IF(ISNUMBER(INDEX(Import.PLE,Detalhamento!$E24,Detalhamento!T$15)),IF(INDEX(Import.PLE,Detalhamento!$E24,Detalhamento!T$15)&lt;=mediçao,OFFSET(Import.PLQ,$A24-1,T$15-1,1,1),0),0),PLE!$AA$28*OFFSET(Import.PLQ,$A24-1,T$15-1,1,1)),IF($E24&lt;&gt;1,IF(ISNUMBER(INDEX(Import.PLE,Detalhamento!$E24,Detalhamento!T$15)),IF(INDEX(Import.PLE,Detalhamento!$E24,Detalhamento!T$15)&lt;=mediçao,0,OFFSET(Import.PLQ,$A24-1,T$15-1,1,1)),OFFSET(Import.PLQ,$A24-1,T$15-1,1,1)),(1-PLE!$AA$28)*OFFSET(Import.PLQ,$A24-1,T$15-1,1,1))))</f>
        <v>0</v>
      </c>
      <c r="U24" s="144">
        <f ca="1">IF(U$13="",0,CHOOSE(Detalhamento.OpçãoServiços,OFFSET(Import.PLQ,$A24-1,U$15-1,1,1),IF($E24&lt;&gt;1,IF(ISNUMBER(INDEX(Import.PLE,Detalhamento!$E24,Detalhamento!U$15)),IF(INDEX(Import.PLE,Detalhamento!$E24,Detalhamento!U$15)&lt;=mediçao,OFFSET(Import.PLQ,$A24-1,U$15-1,1,1),0),0),PLE!$AA$28*OFFSET(Import.PLQ,$A24-1,U$15-1,1,1)),IF($E24&lt;&gt;1,IF(ISNUMBER(INDEX(Import.PLE,Detalhamento!$E24,Detalhamento!U$15)),IF(INDEX(Import.PLE,Detalhamento!$E24,Detalhamento!U$15)&lt;=mediçao,0,OFFSET(Import.PLQ,$A24-1,U$15-1,1,1)),OFFSET(Import.PLQ,$A24-1,U$15-1,1,1)),(1-PLE!$AA$28)*OFFSET(Import.PLQ,$A24-1,U$15-1,1,1))))</f>
        <v>0</v>
      </c>
      <c r="V24" s="144">
        <f ca="1">IF(V$13="",0,CHOOSE(Detalhamento.OpçãoServiços,OFFSET(Import.PLQ,$A24-1,V$15-1,1,1),IF($E24&lt;&gt;1,IF(ISNUMBER(INDEX(Import.PLE,Detalhamento!$E24,Detalhamento!V$15)),IF(INDEX(Import.PLE,Detalhamento!$E24,Detalhamento!V$15)&lt;=mediçao,OFFSET(Import.PLQ,$A24-1,V$15-1,1,1),0),0),PLE!$AA$28*OFFSET(Import.PLQ,$A24-1,V$15-1,1,1)),IF($E24&lt;&gt;1,IF(ISNUMBER(INDEX(Import.PLE,Detalhamento!$E24,Detalhamento!V$15)),IF(INDEX(Import.PLE,Detalhamento!$E24,Detalhamento!V$15)&lt;=mediçao,0,OFFSET(Import.PLQ,$A24-1,V$15-1,1,1)),OFFSET(Import.PLQ,$A24-1,V$15-1,1,1)),(1-PLE!$AA$28)*OFFSET(Import.PLQ,$A24-1,V$15-1,1,1))))</f>
        <v>0</v>
      </c>
      <c r="W24" s="144">
        <f ca="1">IF(W$13="",0,CHOOSE(Detalhamento.OpçãoServiços,OFFSET(Import.PLQ,$A24-1,W$15-1,1,1),IF($E24&lt;&gt;1,IF(ISNUMBER(INDEX(Import.PLE,Detalhamento!$E24,Detalhamento!W$15)),IF(INDEX(Import.PLE,Detalhamento!$E24,Detalhamento!W$15)&lt;=mediçao,OFFSET(Import.PLQ,$A24-1,W$15-1,1,1),0),0),PLE!$AA$28*OFFSET(Import.PLQ,$A24-1,W$15-1,1,1)),IF($E24&lt;&gt;1,IF(ISNUMBER(INDEX(Import.PLE,Detalhamento!$E24,Detalhamento!W$15)),IF(INDEX(Import.PLE,Detalhamento!$E24,Detalhamento!W$15)&lt;=mediçao,0,OFFSET(Import.PLQ,$A24-1,W$15-1,1,1)),OFFSET(Import.PLQ,$A24-1,W$15-1,1,1)),(1-PLE!$AA$28)*OFFSET(Import.PLQ,$A24-1,W$15-1,1,1))))</f>
        <v>0</v>
      </c>
      <c r="X24" s="144">
        <f ca="1">IF(X$13="",0,CHOOSE(Detalhamento.OpçãoServiços,OFFSET(Import.PLQ,$A24-1,X$15-1,1,1),IF($E24&lt;&gt;1,IF(ISNUMBER(INDEX(Import.PLE,Detalhamento!$E24,Detalhamento!X$15)),IF(INDEX(Import.PLE,Detalhamento!$E24,Detalhamento!X$15)&lt;=mediçao,OFFSET(Import.PLQ,$A24-1,X$15-1,1,1),0),0),PLE!$AA$28*OFFSET(Import.PLQ,$A24-1,X$15-1,1,1)),IF($E24&lt;&gt;1,IF(ISNUMBER(INDEX(Import.PLE,Detalhamento!$E24,Detalhamento!X$15)),IF(INDEX(Import.PLE,Detalhamento!$E24,Detalhamento!X$15)&lt;=mediçao,0,OFFSET(Import.PLQ,$A24-1,X$15-1,1,1)),OFFSET(Import.PLQ,$A24-1,X$15-1,1,1)),(1-PLE!$AA$28)*OFFSET(Import.PLQ,$A24-1,X$15-1,1,1))))</f>
        <v>0</v>
      </c>
      <c r="Y24" s="144">
        <f ca="1">IF(Y$13="",0,CHOOSE(Detalhamento.OpçãoServiços,OFFSET(Import.PLQ,$A24-1,Y$15-1,1,1),IF($E24&lt;&gt;1,IF(ISNUMBER(INDEX(Import.PLE,Detalhamento!$E24,Detalhamento!Y$15)),IF(INDEX(Import.PLE,Detalhamento!$E24,Detalhamento!Y$15)&lt;=mediçao,OFFSET(Import.PLQ,$A24-1,Y$15-1,1,1),0),0),PLE!$AA$28*OFFSET(Import.PLQ,$A24-1,Y$15-1,1,1)),IF($E24&lt;&gt;1,IF(ISNUMBER(INDEX(Import.PLE,Detalhamento!$E24,Detalhamento!Y$15)),IF(INDEX(Import.PLE,Detalhamento!$E24,Detalhamento!Y$15)&lt;=mediçao,0,OFFSET(Import.PLQ,$A24-1,Y$15-1,1,1)),OFFSET(Import.PLQ,$A24-1,Y$15-1,1,1)),(1-PLE!$AA$28)*OFFSET(Import.PLQ,$A24-1,Y$15-1,1,1))))</f>
        <v>0</v>
      </c>
      <c r="Z24" s="144">
        <f ca="1">IF(Z$13="",0,CHOOSE(Detalhamento.OpçãoServiços,OFFSET(Import.PLQ,$A24-1,Z$15-1,1,1),IF($E24&lt;&gt;1,IF(ISNUMBER(INDEX(Import.PLE,Detalhamento!$E24,Detalhamento!Z$15)),IF(INDEX(Import.PLE,Detalhamento!$E24,Detalhamento!Z$15)&lt;=mediçao,OFFSET(Import.PLQ,$A24-1,Z$15-1,1,1),0),0),PLE!$AA$28*OFFSET(Import.PLQ,$A24-1,Z$15-1,1,1)),IF($E24&lt;&gt;1,IF(ISNUMBER(INDEX(Import.PLE,Detalhamento!$E24,Detalhamento!Z$15)),IF(INDEX(Import.PLE,Detalhamento!$E24,Detalhamento!Z$15)&lt;=mediçao,0,OFFSET(Import.PLQ,$A24-1,Z$15-1,1,1)),OFFSET(Import.PLQ,$A24-1,Z$15-1,1,1)),(1-PLE!$AA$28)*OFFSET(Import.PLQ,$A24-1,Z$15-1,1,1))))</f>
        <v>0</v>
      </c>
      <c r="AA24" s="144">
        <f ca="1">IF(AA$13="",0,CHOOSE(Detalhamento.OpçãoServiços,OFFSET(Import.PLQ,$A24-1,AA$15-1,1,1),IF($E24&lt;&gt;1,IF(ISNUMBER(INDEX(Import.PLE,Detalhamento!$E24,Detalhamento!AA$15)),IF(INDEX(Import.PLE,Detalhamento!$E24,Detalhamento!AA$15)&lt;=mediçao,OFFSET(Import.PLQ,$A24-1,AA$15-1,1,1),0),0),PLE!$AA$28*OFFSET(Import.PLQ,$A24-1,AA$15-1,1,1)),IF($E24&lt;&gt;1,IF(ISNUMBER(INDEX(Import.PLE,Detalhamento!$E24,Detalhamento!AA$15)),IF(INDEX(Import.PLE,Detalhamento!$E24,Detalhamento!AA$15)&lt;=mediçao,0,OFFSET(Import.PLQ,$A24-1,AA$15-1,1,1)),OFFSET(Import.PLQ,$A24-1,AA$15-1,1,1)),(1-PLE!$AA$28)*OFFSET(Import.PLQ,$A24-1,AA$15-1,1,1))))</f>
        <v>0</v>
      </c>
      <c r="AB24" s="144">
        <f ca="1">IF(AB$13="",0,CHOOSE(Detalhamento.OpçãoServiços,OFFSET(Import.PLQ,$A24-1,AB$15-1,1,1),IF($E24&lt;&gt;1,IF(ISNUMBER(INDEX(Import.PLE,Detalhamento!$E24,Detalhamento!AB$15)),IF(INDEX(Import.PLE,Detalhamento!$E24,Detalhamento!AB$15)&lt;=mediçao,OFFSET(Import.PLQ,$A24-1,AB$15-1,1,1),0),0),PLE!$AA$28*OFFSET(Import.PLQ,$A24-1,AB$15-1,1,1)),IF($E24&lt;&gt;1,IF(ISNUMBER(INDEX(Import.PLE,Detalhamento!$E24,Detalhamento!AB$15)),IF(INDEX(Import.PLE,Detalhamento!$E24,Detalhamento!AB$15)&lt;=mediçao,0,OFFSET(Import.PLQ,$A24-1,AB$15-1,1,1)),OFFSET(Import.PLQ,$A24-1,AB$15-1,1,1)),(1-PLE!$AA$28)*OFFSET(Import.PLQ,$A24-1,AB$15-1,1,1))))</f>
        <v>0</v>
      </c>
      <c r="AC24" s="144">
        <f ca="1">IF(AC$13="",0,CHOOSE(Detalhamento.OpçãoServiços,OFFSET(Import.PLQ,$A24-1,AC$15-1,1,1),IF($E24&lt;&gt;1,IF(ISNUMBER(INDEX(Import.PLE,Detalhamento!$E24,Detalhamento!AC$15)),IF(INDEX(Import.PLE,Detalhamento!$E24,Detalhamento!AC$15)&lt;=mediçao,OFFSET(Import.PLQ,$A24-1,AC$15-1,1,1),0),0),PLE!$AA$28*OFFSET(Import.PLQ,$A24-1,AC$15-1,1,1)),IF($E24&lt;&gt;1,IF(ISNUMBER(INDEX(Import.PLE,Detalhamento!$E24,Detalhamento!AC$15)),IF(INDEX(Import.PLE,Detalhamento!$E24,Detalhamento!AC$15)&lt;=mediçao,0,OFFSET(Import.PLQ,$A24-1,AC$15-1,1,1)),OFFSET(Import.PLQ,$A24-1,AC$15-1,1,1)),(1-PLE!$AA$28)*OFFSET(Import.PLQ,$A24-1,AC$15-1,1,1))))</f>
        <v>0</v>
      </c>
      <c r="AD24" s="144">
        <f ca="1">IF(AD$13="",0,CHOOSE(Detalhamento.OpçãoServiços,OFFSET(Import.PLQ,$A24-1,AD$15-1,1,1),IF($E24&lt;&gt;1,IF(ISNUMBER(INDEX(Import.PLE,Detalhamento!$E24,Detalhamento!AD$15)),IF(INDEX(Import.PLE,Detalhamento!$E24,Detalhamento!AD$15)&lt;=mediçao,OFFSET(Import.PLQ,$A24-1,AD$15-1,1,1),0),0),PLE!$AA$28*OFFSET(Import.PLQ,$A24-1,AD$15-1,1,1)),IF($E24&lt;&gt;1,IF(ISNUMBER(INDEX(Import.PLE,Detalhamento!$E24,Detalhamento!AD$15)),IF(INDEX(Import.PLE,Detalhamento!$E24,Detalhamento!AD$15)&lt;=mediçao,0,OFFSET(Import.PLQ,$A24-1,AD$15-1,1,1)),OFFSET(Import.PLQ,$A24-1,AD$15-1,1,1)),(1-PLE!$AA$28)*OFFSET(Import.PLQ,$A24-1,AD$15-1,1,1))))</f>
        <v>0</v>
      </c>
      <c r="AE24" s="144">
        <f ca="1">IF(AE$13="",0,CHOOSE(Detalhamento.OpçãoServiços,OFFSET(Import.PLQ,$A24-1,AE$15-1,1,1),IF($E24&lt;&gt;1,IF(ISNUMBER(INDEX(Import.PLE,Detalhamento!$E24,Detalhamento!AE$15)),IF(INDEX(Import.PLE,Detalhamento!$E24,Detalhamento!AE$15)&lt;=mediçao,OFFSET(Import.PLQ,$A24-1,AE$15-1,1,1),0),0),PLE!$AA$28*OFFSET(Import.PLQ,$A24-1,AE$15-1,1,1)),IF($E24&lt;&gt;1,IF(ISNUMBER(INDEX(Import.PLE,Detalhamento!$E24,Detalhamento!AE$15)),IF(INDEX(Import.PLE,Detalhamento!$E24,Detalhamento!AE$15)&lt;=mediçao,0,OFFSET(Import.PLQ,$A24-1,AE$15-1,1,1)),OFFSET(Import.PLQ,$A24-1,AE$15-1,1,1)),(1-PLE!$AA$28)*OFFSET(Import.PLQ,$A24-1,AE$15-1,1,1))))</f>
        <v>0</v>
      </c>
      <c r="AF24" s="144">
        <f ca="1">IF(AF$13="",0,CHOOSE(Detalhamento.OpçãoServiços,OFFSET(Import.PLQ,$A24-1,AF$15-1,1,1),IF($E24&lt;&gt;1,IF(ISNUMBER(INDEX(Import.PLE,Detalhamento!$E24,Detalhamento!AF$15)),IF(INDEX(Import.PLE,Detalhamento!$E24,Detalhamento!AF$15)&lt;=mediçao,OFFSET(Import.PLQ,$A24-1,AF$15-1,1,1),0),0),PLE!$AA$28*OFFSET(Import.PLQ,$A24-1,AF$15-1,1,1)),IF($E24&lt;&gt;1,IF(ISNUMBER(INDEX(Import.PLE,Detalhamento!$E24,Detalhamento!AF$15)),IF(INDEX(Import.PLE,Detalhamento!$E24,Detalhamento!AF$15)&lt;=mediçao,0,OFFSET(Import.PLQ,$A24-1,AF$15-1,1,1)),OFFSET(Import.PLQ,$A24-1,AF$15-1,1,1)),(1-PLE!$AA$28)*OFFSET(Import.PLQ,$A24-1,AF$15-1,1,1))))</f>
        <v>0</v>
      </c>
      <c r="AG24" s="144">
        <f ca="1">IF(AG$13="",0,CHOOSE(Detalhamento.OpçãoServiços,OFFSET(Import.PLQ,$A24-1,AG$15-1,1,1),IF($E24&lt;&gt;1,IF(ISNUMBER(INDEX(Import.PLE,Detalhamento!$E24,Detalhamento!AG$15)),IF(INDEX(Import.PLE,Detalhamento!$E24,Detalhamento!AG$15)&lt;=mediçao,OFFSET(Import.PLQ,$A24-1,AG$15-1,1,1),0),0),PLE!$AA$28*OFFSET(Import.PLQ,$A24-1,AG$15-1,1,1)),IF($E24&lt;&gt;1,IF(ISNUMBER(INDEX(Import.PLE,Detalhamento!$E24,Detalhamento!AG$15)),IF(INDEX(Import.PLE,Detalhamento!$E24,Detalhamento!AG$15)&lt;=mediçao,0,OFFSET(Import.PLQ,$A24-1,AG$15-1,1,1)),OFFSET(Import.PLQ,$A24-1,AG$15-1,1,1)),(1-PLE!$AA$28)*OFFSET(Import.PLQ,$A24-1,AG$15-1,1,1))))</f>
        <v>0</v>
      </c>
      <c r="AH24" s="144">
        <f ca="1">IF(AH$13="",0,CHOOSE(Detalhamento.OpçãoServiços,OFFSET(Import.PLQ,$A24-1,AH$15-1,1,1),IF($E24&lt;&gt;1,IF(ISNUMBER(INDEX(Import.PLE,Detalhamento!$E24,Detalhamento!AH$15)),IF(INDEX(Import.PLE,Detalhamento!$E24,Detalhamento!AH$15)&lt;=mediçao,OFFSET(Import.PLQ,$A24-1,AH$15-1,1,1),0),0),PLE!$AA$28*OFFSET(Import.PLQ,$A24-1,AH$15-1,1,1)),IF($E24&lt;&gt;1,IF(ISNUMBER(INDEX(Import.PLE,Detalhamento!$E24,Detalhamento!AH$15)),IF(INDEX(Import.PLE,Detalhamento!$E24,Detalhamento!AH$15)&lt;=mediçao,0,OFFSET(Import.PLQ,$A24-1,AH$15-1,1,1)),OFFSET(Import.PLQ,$A24-1,AH$15-1,1,1)),(1-PLE!$AA$28)*OFFSET(Import.PLQ,$A24-1,AH$15-1,1,1))))</f>
        <v>0</v>
      </c>
      <c r="AI24" s="144">
        <f ca="1">IF(AI$13="",0,CHOOSE(Detalhamento.OpçãoServiços,OFFSET(Import.PLQ,$A24-1,AI$15-1,1,1),IF($E24&lt;&gt;1,IF(ISNUMBER(INDEX(Import.PLE,Detalhamento!$E24,Detalhamento!AI$15)),IF(INDEX(Import.PLE,Detalhamento!$E24,Detalhamento!AI$15)&lt;=mediçao,OFFSET(Import.PLQ,$A24-1,AI$15-1,1,1),0),0),PLE!$AA$28*OFFSET(Import.PLQ,$A24-1,AI$15-1,1,1)),IF($E24&lt;&gt;1,IF(ISNUMBER(INDEX(Import.PLE,Detalhamento!$E24,Detalhamento!AI$15)),IF(INDEX(Import.PLE,Detalhamento!$E24,Detalhamento!AI$15)&lt;=mediçao,0,OFFSET(Import.PLQ,$A24-1,AI$15-1,1,1)),OFFSET(Import.PLQ,$A24-1,AI$15-1,1,1)),(1-PLE!$AA$28)*OFFSET(Import.PLQ,$A24-1,AI$15-1,1,1))))</f>
        <v>0</v>
      </c>
      <c r="AJ24" s="144">
        <f ca="1">IF(AJ$13="",0,CHOOSE(Detalhamento.OpçãoServiços,OFFSET(Import.PLQ,$A24-1,AJ$15-1,1,1),IF($E24&lt;&gt;1,IF(ISNUMBER(INDEX(Import.PLE,Detalhamento!$E24,Detalhamento!AJ$15)),IF(INDEX(Import.PLE,Detalhamento!$E24,Detalhamento!AJ$15)&lt;=mediçao,OFFSET(Import.PLQ,$A24-1,AJ$15-1,1,1),0),0),PLE!$AA$28*OFFSET(Import.PLQ,$A24-1,AJ$15-1,1,1)),IF($E24&lt;&gt;1,IF(ISNUMBER(INDEX(Import.PLE,Detalhamento!$E24,Detalhamento!AJ$15)),IF(INDEX(Import.PLE,Detalhamento!$E24,Detalhamento!AJ$15)&lt;=mediçao,0,OFFSET(Import.PLQ,$A24-1,AJ$15-1,1,1)),OFFSET(Import.PLQ,$A24-1,AJ$15-1,1,1)),(1-PLE!$AA$28)*OFFSET(Import.PLQ,$A24-1,AJ$15-1,1,1))))</f>
        <v>0</v>
      </c>
      <c r="AK24" s="144">
        <f ca="1">IF(AK$13="",0,CHOOSE(Detalhamento.OpçãoServiços,OFFSET(Import.PLQ,$A24-1,AK$15-1,1,1),IF($E24&lt;&gt;1,IF(ISNUMBER(INDEX(Import.PLE,Detalhamento!$E24,Detalhamento!AK$15)),IF(INDEX(Import.PLE,Detalhamento!$E24,Detalhamento!AK$15)&lt;=mediçao,OFFSET(Import.PLQ,$A24-1,AK$15-1,1,1),0),0),PLE!$AA$28*OFFSET(Import.PLQ,$A24-1,AK$15-1,1,1)),IF($E24&lt;&gt;1,IF(ISNUMBER(INDEX(Import.PLE,Detalhamento!$E24,Detalhamento!AK$15)),IF(INDEX(Import.PLE,Detalhamento!$E24,Detalhamento!AK$15)&lt;=mediçao,0,OFFSET(Import.PLQ,$A24-1,AK$15-1,1,1)),OFFSET(Import.PLQ,$A24-1,AK$15-1,1,1)),(1-PLE!$AA$28)*OFFSET(Import.PLQ,$A24-1,AK$15-1,1,1))))</f>
        <v>0</v>
      </c>
      <c r="AL24" s="144">
        <f ca="1">IF(AL$13="",0,CHOOSE(Detalhamento.OpçãoServiços,OFFSET(Import.PLQ,$A24-1,AL$15-1,1,1),IF($E24&lt;&gt;1,IF(ISNUMBER(INDEX(Import.PLE,Detalhamento!$E24,Detalhamento!AL$15)),IF(INDEX(Import.PLE,Detalhamento!$E24,Detalhamento!AL$15)&lt;=mediçao,OFFSET(Import.PLQ,$A24-1,AL$15-1,1,1),0),0),PLE!$AA$28*OFFSET(Import.PLQ,$A24-1,AL$15-1,1,1)),IF($E24&lt;&gt;1,IF(ISNUMBER(INDEX(Import.PLE,Detalhamento!$E24,Detalhamento!AL$15)),IF(INDEX(Import.PLE,Detalhamento!$E24,Detalhamento!AL$15)&lt;=mediçao,0,OFFSET(Import.PLQ,$A24-1,AL$15-1,1,1)),OFFSET(Import.PLQ,$A24-1,AL$15-1,1,1)),(1-PLE!$AA$28)*OFFSET(Import.PLQ,$A24-1,AL$15-1,1,1))))</f>
        <v>0</v>
      </c>
      <c r="AM24" s="144">
        <f ca="1">IF(AM$13="",0,CHOOSE(Detalhamento.OpçãoServiços,OFFSET(Import.PLQ,$A24-1,AM$15-1,1,1),IF($E24&lt;&gt;1,IF(ISNUMBER(INDEX(Import.PLE,Detalhamento!$E24,Detalhamento!AM$15)),IF(INDEX(Import.PLE,Detalhamento!$E24,Detalhamento!AM$15)&lt;=mediçao,OFFSET(Import.PLQ,$A24-1,AM$15-1,1,1),0),0),PLE!$AA$28*OFFSET(Import.PLQ,$A24-1,AM$15-1,1,1)),IF($E24&lt;&gt;1,IF(ISNUMBER(INDEX(Import.PLE,Detalhamento!$E24,Detalhamento!AM$15)),IF(INDEX(Import.PLE,Detalhamento!$E24,Detalhamento!AM$15)&lt;=mediçao,0,OFFSET(Import.PLQ,$A24-1,AM$15-1,1,1)),OFFSET(Import.PLQ,$A24-1,AM$15-1,1,1)),(1-PLE!$AA$28)*OFFSET(Import.PLQ,$A24-1,AM$15-1,1,1))))</f>
        <v>0</v>
      </c>
      <c r="AN24" s="144">
        <f ca="1">IF(AN$13="",0,CHOOSE(Detalhamento.OpçãoServiços,OFFSET(Import.PLQ,$A24-1,AN$15-1,1,1),IF($E24&lt;&gt;1,IF(ISNUMBER(INDEX(Import.PLE,Detalhamento!$E24,Detalhamento!AN$15)),IF(INDEX(Import.PLE,Detalhamento!$E24,Detalhamento!AN$15)&lt;=mediçao,OFFSET(Import.PLQ,$A24-1,AN$15-1,1,1),0),0),PLE!$AA$28*OFFSET(Import.PLQ,$A24-1,AN$15-1,1,1)),IF($E24&lt;&gt;1,IF(ISNUMBER(INDEX(Import.PLE,Detalhamento!$E24,Detalhamento!AN$15)),IF(INDEX(Import.PLE,Detalhamento!$E24,Detalhamento!AN$15)&lt;=mediçao,0,OFFSET(Import.PLQ,$A24-1,AN$15-1,1,1)),OFFSET(Import.PLQ,$A24-1,AN$15-1,1,1)),(1-PLE!$AA$28)*OFFSET(Import.PLQ,$A24-1,AN$15-1,1,1))))</f>
        <v>0</v>
      </c>
      <c r="AO24" s="144">
        <f ca="1">IF(AO$13="",0,CHOOSE(Detalhamento.OpçãoServiços,OFFSET(Import.PLQ,$A24-1,AO$15-1,1,1),IF($E24&lt;&gt;1,IF(ISNUMBER(INDEX(Import.PLE,Detalhamento!$E24,Detalhamento!AO$15)),IF(INDEX(Import.PLE,Detalhamento!$E24,Detalhamento!AO$15)&lt;=mediçao,OFFSET(Import.PLQ,$A24-1,AO$15-1,1,1),0),0),PLE!$AA$28*OFFSET(Import.PLQ,$A24-1,AO$15-1,1,1)),IF($E24&lt;&gt;1,IF(ISNUMBER(INDEX(Import.PLE,Detalhamento!$E24,Detalhamento!AO$15)),IF(INDEX(Import.PLE,Detalhamento!$E24,Detalhamento!AO$15)&lt;=mediçao,0,OFFSET(Import.PLQ,$A24-1,AO$15-1,1,1)),OFFSET(Import.PLQ,$A24-1,AO$15-1,1,1)),(1-PLE!$AA$28)*OFFSET(Import.PLQ,$A24-1,AO$15-1,1,1))))</f>
        <v>0</v>
      </c>
      <c r="AP24" s="144">
        <f ca="1">IF(AP$13="",0,CHOOSE(Detalhamento.OpçãoServiços,OFFSET(Import.PLQ,$A24-1,AP$15-1,1,1),IF($E24&lt;&gt;1,IF(ISNUMBER(INDEX(Import.PLE,Detalhamento!$E24,Detalhamento!AP$15)),IF(INDEX(Import.PLE,Detalhamento!$E24,Detalhamento!AP$15)&lt;=mediçao,OFFSET(Import.PLQ,$A24-1,AP$15-1,1,1),0),0),PLE!$AA$28*OFFSET(Import.PLQ,$A24-1,AP$15-1,1,1)),IF($E24&lt;&gt;1,IF(ISNUMBER(INDEX(Import.PLE,Detalhamento!$E24,Detalhamento!AP$15)),IF(INDEX(Import.PLE,Detalhamento!$E24,Detalhamento!AP$15)&lt;=mediçao,0,OFFSET(Import.PLQ,$A24-1,AP$15-1,1,1)),OFFSET(Import.PLQ,$A24-1,AP$15-1,1,1)),(1-PLE!$AA$28)*OFFSET(Import.PLQ,$A24-1,AP$15-1,1,1))))</f>
        <v>0</v>
      </c>
      <c r="AQ24" s="144">
        <f ca="1">IF(AQ$13="",0,CHOOSE(Detalhamento.OpçãoServiços,OFFSET(Import.PLQ,$A24-1,AQ$15-1,1,1),IF($E24&lt;&gt;1,IF(ISNUMBER(INDEX(Import.PLE,Detalhamento!$E24,Detalhamento!AQ$15)),IF(INDEX(Import.PLE,Detalhamento!$E24,Detalhamento!AQ$15)&lt;=mediçao,OFFSET(Import.PLQ,$A24-1,AQ$15-1,1,1),0),0),PLE!$AA$28*OFFSET(Import.PLQ,$A24-1,AQ$15-1,1,1)),IF($E24&lt;&gt;1,IF(ISNUMBER(INDEX(Import.PLE,Detalhamento!$E24,Detalhamento!AQ$15)),IF(INDEX(Import.PLE,Detalhamento!$E24,Detalhamento!AQ$15)&lt;=mediçao,0,OFFSET(Import.PLQ,$A24-1,AQ$15-1,1,1)),OFFSET(Import.PLQ,$A24-1,AQ$15-1,1,1)),(1-PLE!$AA$28)*OFFSET(Import.PLQ,$A24-1,AQ$15-1,1,1))))</f>
        <v>0</v>
      </c>
      <c r="AR24" s="144">
        <f ca="1">IF(AR$13="",0,CHOOSE(Detalhamento.OpçãoServiços,OFFSET(Import.PLQ,$A24-1,AR$15-1,1,1),IF($E24&lt;&gt;1,IF(ISNUMBER(INDEX(Import.PLE,Detalhamento!$E24,Detalhamento!AR$15)),IF(INDEX(Import.PLE,Detalhamento!$E24,Detalhamento!AR$15)&lt;=mediçao,OFFSET(Import.PLQ,$A24-1,AR$15-1,1,1),0),0),PLE!$AA$28*OFFSET(Import.PLQ,$A24-1,AR$15-1,1,1)),IF($E24&lt;&gt;1,IF(ISNUMBER(INDEX(Import.PLE,Detalhamento!$E24,Detalhamento!AR$15)),IF(INDEX(Import.PLE,Detalhamento!$E24,Detalhamento!AR$15)&lt;=mediçao,0,OFFSET(Import.PLQ,$A24-1,AR$15-1,1,1)),OFFSET(Import.PLQ,$A24-1,AR$15-1,1,1)),(1-PLE!$AA$28)*OFFSET(Import.PLQ,$A24-1,AR$15-1,1,1))))</f>
        <v>0</v>
      </c>
      <c r="AS24" s="144">
        <f ca="1">IF(AS$13="",0,CHOOSE(Detalhamento.OpçãoServiços,OFFSET(Import.PLQ,$A24-1,AS$15-1,1,1),IF($E24&lt;&gt;1,IF(ISNUMBER(INDEX(Import.PLE,Detalhamento!$E24,Detalhamento!AS$15)),IF(INDEX(Import.PLE,Detalhamento!$E24,Detalhamento!AS$15)&lt;=mediçao,OFFSET(Import.PLQ,$A24-1,AS$15-1,1,1),0),0),PLE!$AA$28*OFFSET(Import.PLQ,$A24-1,AS$15-1,1,1)),IF($E24&lt;&gt;1,IF(ISNUMBER(INDEX(Import.PLE,Detalhamento!$E24,Detalhamento!AS$15)),IF(INDEX(Import.PLE,Detalhamento!$E24,Detalhamento!AS$15)&lt;=mediçao,0,OFFSET(Import.PLQ,$A24-1,AS$15-1,1,1)),OFFSET(Import.PLQ,$A24-1,AS$15-1,1,1)),(1-PLE!$AA$28)*OFFSET(Import.PLQ,$A24-1,AS$15-1,1,1))))</f>
        <v>0</v>
      </c>
      <c r="AT24" s="144">
        <f ca="1">IF(AT$13="",0,CHOOSE(Detalhamento.OpçãoServiços,OFFSET(Import.PLQ,$A24-1,AT$15-1,1,1),IF($E24&lt;&gt;1,IF(ISNUMBER(INDEX(Import.PLE,Detalhamento!$E24,Detalhamento!AT$15)),IF(INDEX(Import.PLE,Detalhamento!$E24,Detalhamento!AT$15)&lt;=mediçao,OFFSET(Import.PLQ,$A24-1,AT$15-1,1,1),0),0),PLE!$AA$28*OFFSET(Import.PLQ,$A24-1,AT$15-1,1,1)),IF($E24&lt;&gt;1,IF(ISNUMBER(INDEX(Import.PLE,Detalhamento!$E24,Detalhamento!AT$15)),IF(INDEX(Import.PLE,Detalhamento!$E24,Detalhamento!AT$15)&lt;=mediçao,0,OFFSET(Import.PLQ,$A24-1,AT$15-1,1,1)),OFFSET(Import.PLQ,$A24-1,AT$15-1,1,1)),(1-PLE!$AA$28)*OFFSET(Import.PLQ,$A24-1,AT$15-1,1,1))))</f>
        <v>0</v>
      </c>
      <c r="AU24" s="144">
        <f ca="1">IF(AU$13="",0,CHOOSE(Detalhamento.OpçãoServiços,OFFSET(Import.PLQ,$A24-1,AU$15-1,1,1),IF($E24&lt;&gt;1,IF(ISNUMBER(INDEX(Import.PLE,Detalhamento!$E24,Detalhamento!AU$15)),IF(INDEX(Import.PLE,Detalhamento!$E24,Detalhamento!AU$15)&lt;=mediçao,OFFSET(Import.PLQ,$A24-1,AU$15-1,1,1),0),0),PLE!$AA$28*OFFSET(Import.PLQ,$A24-1,AU$15-1,1,1)),IF($E24&lt;&gt;1,IF(ISNUMBER(INDEX(Import.PLE,Detalhamento!$E24,Detalhamento!AU$15)),IF(INDEX(Import.PLE,Detalhamento!$E24,Detalhamento!AU$15)&lt;=mediçao,0,OFFSET(Import.PLQ,$A24-1,AU$15-1,1,1)),OFFSET(Import.PLQ,$A24-1,AU$15-1,1,1)),(1-PLE!$AA$28)*OFFSET(Import.PLQ,$A24-1,AU$15-1,1,1))))</f>
        <v>0</v>
      </c>
      <c r="AV24" s="144">
        <f ca="1">IF(AV$13="",0,CHOOSE(Detalhamento.OpçãoServiços,OFFSET(Import.PLQ,$A24-1,AV$15-1,1,1),IF($E24&lt;&gt;1,IF(ISNUMBER(INDEX(Import.PLE,Detalhamento!$E24,Detalhamento!AV$15)),IF(INDEX(Import.PLE,Detalhamento!$E24,Detalhamento!AV$15)&lt;=mediçao,OFFSET(Import.PLQ,$A24-1,AV$15-1,1,1),0),0),PLE!$AA$28*OFFSET(Import.PLQ,$A24-1,AV$15-1,1,1)),IF($E24&lt;&gt;1,IF(ISNUMBER(INDEX(Import.PLE,Detalhamento!$E24,Detalhamento!AV$15)),IF(INDEX(Import.PLE,Detalhamento!$E24,Detalhamento!AV$15)&lt;=mediçao,0,OFFSET(Import.PLQ,$A24-1,AV$15-1,1,1)),OFFSET(Import.PLQ,$A24-1,AV$15-1,1,1)),(1-PLE!$AA$28)*OFFSET(Import.PLQ,$A24-1,AV$15-1,1,1))))</f>
        <v>0</v>
      </c>
      <c r="AW24" s="144">
        <f ca="1">IF(AW$13="",0,CHOOSE(Detalhamento.OpçãoServiços,OFFSET(Import.PLQ,$A24-1,AW$15-1,1,1),IF($E24&lt;&gt;1,IF(ISNUMBER(INDEX(Import.PLE,Detalhamento!$E24,Detalhamento!AW$15)),IF(INDEX(Import.PLE,Detalhamento!$E24,Detalhamento!AW$15)&lt;=mediçao,OFFSET(Import.PLQ,$A24-1,AW$15-1,1,1),0),0),PLE!$AA$28*OFFSET(Import.PLQ,$A24-1,AW$15-1,1,1)),IF($E24&lt;&gt;1,IF(ISNUMBER(INDEX(Import.PLE,Detalhamento!$E24,Detalhamento!AW$15)),IF(INDEX(Import.PLE,Detalhamento!$E24,Detalhamento!AW$15)&lt;=mediçao,0,OFFSET(Import.PLQ,$A24-1,AW$15-1,1,1)),OFFSET(Import.PLQ,$A24-1,AW$15-1,1,1)),(1-PLE!$AA$28)*OFFSET(Import.PLQ,$A24-1,AW$15-1,1,1))))</f>
        <v>0</v>
      </c>
      <c r="AX24" s="144">
        <f ca="1">IF(AX$13="",0,CHOOSE(Detalhamento.OpçãoServiços,OFFSET(Import.PLQ,$A24-1,AX$15-1,1,1),IF($E24&lt;&gt;1,IF(ISNUMBER(INDEX(Import.PLE,Detalhamento!$E24,Detalhamento!AX$15)),IF(INDEX(Import.PLE,Detalhamento!$E24,Detalhamento!AX$15)&lt;=mediçao,OFFSET(Import.PLQ,$A24-1,AX$15-1,1,1),0),0),PLE!$AA$28*OFFSET(Import.PLQ,$A24-1,AX$15-1,1,1)),IF($E24&lt;&gt;1,IF(ISNUMBER(INDEX(Import.PLE,Detalhamento!$E24,Detalhamento!AX$15)),IF(INDEX(Import.PLE,Detalhamento!$E24,Detalhamento!AX$15)&lt;=mediçao,0,OFFSET(Import.PLQ,$A24-1,AX$15-1,1,1)),OFFSET(Import.PLQ,$A24-1,AX$15-1,1,1)),(1-PLE!$AA$28)*OFFSET(Import.PLQ,$A24-1,AX$15-1,1,1))))</f>
        <v>0</v>
      </c>
      <c r="AY24" s="144">
        <f ca="1">IF(AY$13="",0,CHOOSE(Detalhamento.OpçãoServiços,OFFSET(Import.PLQ,$A24-1,AY$15-1,1,1),IF($E24&lt;&gt;1,IF(ISNUMBER(INDEX(Import.PLE,Detalhamento!$E24,Detalhamento!AY$15)),IF(INDEX(Import.PLE,Detalhamento!$E24,Detalhamento!AY$15)&lt;=mediçao,OFFSET(Import.PLQ,$A24-1,AY$15-1,1,1),0),0),PLE!$AA$28*OFFSET(Import.PLQ,$A24-1,AY$15-1,1,1)),IF($E24&lt;&gt;1,IF(ISNUMBER(INDEX(Import.PLE,Detalhamento!$E24,Detalhamento!AY$15)),IF(INDEX(Import.PLE,Detalhamento!$E24,Detalhamento!AY$15)&lt;=mediçao,0,OFFSET(Import.PLQ,$A24-1,AY$15-1,1,1)),OFFSET(Import.PLQ,$A24-1,AY$15-1,1,1)),(1-PLE!$AA$28)*OFFSET(Import.PLQ,$A24-1,AY$15-1,1,1))))</f>
        <v>0</v>
      </c>
      <c r="AZ24" s="144">
        <f ca="1">IF(AZ$13="",0,CHOOSE(Detalhamento.OpçãoServiços,OFFSET(Import.PLQ,$A24-1,AZ$15-1,1,1),IF($E24&lt;&gt;1,IF(ISNUMBER(INDEX(Import.PLE,Detalhamento!$E24,Detalhamento!AZ$15)),IF(INDEX(Import.PLE,Detalhamento!$E24,Detalhamento!AZ$15)&lt;=mediçao,OFFSET(Import.PLQ,$A24-1,AZ$15-1,1,1),0),0),PLE!$AA$28*OFFSET(Import.PLQ,$A24-1,AZ$15-1,1,1)),IF($E24&lt;&gt;1,IF(ISNUMBER(INDEX(Import.PLE,Detalhamento!$E24,Detalhamento!AZ$15)),IF(INDEX(Import.PLE,Detalhamento!$E24,Detalhamento!AZ$15)&lt;=mediçao,0,OFFSET(Import.PLQ,$A24-1,AZ$15-1,1,1)),OFFSET(Import.PLQ,$A24-1,AZ$15-1,1,1)),(1-PLE!$AA$28)*OFFSET(Import.PLQ,$A24-1,AZ$15-1,1,1))))</f>
        <v>0</v>
      </c>
      <c r="BA24" s="144">
        <f ca="1">IF(BA$13="",0,CHOOSE(Detalhamento.OpçãoServiços,OFFSET(Import.PLQ,$A24-1,BA$15-1,1,1),IF($E24&lt;&gt;1,IF(ISNUMBER(INDEX(Import.PLE,Detalhamento!$E24,Detalhamento!BA$15)),IF(INDEX(Import.PLE,Detalhamento!$E24,Detalhamento!BA$15)&lt;=mediçao,OFFSET(Import.PLQ,$A24-1,BA$15-1,1,1),0),0),PLE!$AA$28*OFFSET(Import.PLQ,$A24-1,BA$15-1,1,1)),IF($E24&lt;&gt;1,IF(ISNUMBER(INDEX(Import.PLE,Detalhamento!$E24,Detalhamento!BA$15)),IF(INDEX(Import.PLE,Detalhamento!$E24,Detalhamento!BA$15)&lt;=mediçao,0,OFFSET(Import.PLQ,$A24-1,BA$15-1,1,1)),OFFSET(Import.PLQ,$A24-1,BA$15-1,1,1)),(1-PLE!$AA$28)*OFFSET(Import.PLQ,$A24-1,BA$15-1,1,1))))</f>
        <v>0</v>
      </c>
      <c r="BB24" s="144">
        <f ca="1">IF(BB$13="",0,CHOOSE(Detalhamento.OpçãoServiços,OFFSET(Import.PLQ,$A24-1,BB$15-1,1,1),IF($E24&lt;&gt;1,IF(ISNUMBER(INDEX(Import.PLE,Detalhamento!$E24,Detalhamento!BB$15)),IF(INDEX(Import.PLE,Detalhamento!$E24,Detalhamento!BB$15)&lt;=mediçao,OFFSET(Import.PLQ,$A24-1,BB$15-1,1,1),0),0),PLE!$AA$28*OFFSET(Import.PLQ,$A24-1,BB$15-1,1,1)),IF($E24&lt;&gt;1,IF(ISNUMBER(INDEX(Import.PLE,Detalhamento!$E24,Detalhamento!BB$15)),IF(INDEX(Import.PLE,Detalhamento!$E24,Detalhamento!BB$15)&lt;=mediçao,0,OFFSET(Import.PLQ,$A24-1,BB$15-1,1,1)),OFFSET(Import.PLQ,$A24-1,BB$15-1,1,1)),(1-PLE!$AA$28)*OFFSET(Import.PLQ,$A24-1,BB$15-1,1,1))))</f>
        <v>0</v>
      </c>
      <c r="BC24" s="144">
        <f ca="1">IF(BC$13="",0,CHOOSE(Detalhamento.OpçãoServiços,OFFSET(Import.PLQ,$A24-1,BC$15-1,1,1),IF($E24&lt;&gt;1,IF(ISNUMBER(INDEX(Import.PLE,Detalhamento!$E24,Detalhamento!BC$15)),IF(INDEX(Import.PLE,Detalhamento!$E24,Detalhamento!BC$15)&lt;=mediçao,OFFSET(Import.PLQ,$A24-1,BC$15-1,1,1),0),0),PLE!$AA$28*OFFSET(Import.PLQ,$A24-1,BC$15-1,1,1)),IF($E24&lt;&gt;1,IF(ISNUMBER(INDEX(Import.PLE,Detalhamento!$E24,Detalhamento!BC$15)),IF(INDEX(Import.PLE,Detalhamento!$E24,Detalhamento!BC$15)&lt;=mediçao,0,OFFSET(Import.PLQ,$A24-1,BC$15-1,1,1)),OFFSET(Import.PLQ,$A24-1,BC$15-1,1,1)),(1-PLE!$AA$28)*OFFSET(Import.PLQ,$A24-1,BC$15-1,1,1))))</f>
        <v>0</v>
      </c>
      <c r="BD24" s="144">
        <f ca="1">IF(BD$13="",0,CHOOSE(Detalhamento.OpçãoServiços,OFFSET(Import.PLQ,$A24-1,BD$15-1,1,1),IF($E24&lt;&gt;1,IF(ISNUMBER(INDEX(Import.PLE,Detalhamento!$E24,Detalhamento!BD$15)),IF(INDEX(Import.PLE,Detalhamento!$E24,Detalhamento!BD$15)&lt;=mediçao,OFFSET(Import.PLQ,$A24-1,BD$15-1,1,1),0),0),PLE!$AA$28*OFFSET(Import.PLQ,$A24-1,BD$15-1,1,1)),IF($E24&lt;&gt;1,IF(ISNUMBER(INDEX(Import.PLE,Detalhamento!$E24,Detalhamento!BD$15)),IF(INDEX(Import.PLE,Detalhamento!$E24,Detalhamento!BD$15)&lt;=mediçao,0,OFFSET(Import.PLQ,$A24-1,BD$15-1,1,1)),OFFSET(Import.PLQ,$A24-1,BD$15-1,1,1)),(1-PLE!$AA$28)*OFFSET(Import.PLQ,$A24-1,BD$15-1,1,1))))</f>
        <v>0</v>
      </c>
      <c r="BE24" s="144">
        <f ca="1">IF(BE$13="",0,CHOOSE(Detalhamento.OpçãoServiços,OFFSET(Import.PLQ,$A24-1,BE$15-1,1,1),IF($E24&lt;&gt;1,IF(ISNUMBER(INDEX(Import.PLE,Detalhamento!$E24,Detalhamento!BE$15)),IF(INDEX(Import.PLE,Detalhamento!$E24,Detalhamento!BE$15)&lt;=mediçao,OFFSET(Import.PLQ,$A24-1,BE$15-1,1,1),0),0),PLE!$AA$28*OFFSET(Import.PLQ,$A24-1,BE$15-1,1,1)),IF($E24&lt;&gt;1,IF(ISNUMBER(INDEX(Import.PLE,Detalhamento!$E24,Detalhamento!BE$15)),IF(INDEX(Import.PLE,Detalhamento!$E24,Detalhamento!BE$15)&lt;=mediçao,0,OFFSET(Import.PLQ,$A24-1,BE$15-1,1,1)),OFFSET(Import.PLQ,$A24-1,BE$15-1,1,1)),(1-PLE!$AA$28)*OFFSET(Import.PLQ,$A24-1,BE$15-1,1,1))))</f>
        <v>0</v>
      </c>
      <c r="BF24" s="144">
        <f ca="1">IF(BF$13="",0,CHOOSE(Detalhamento.OpçãoServiços,OFFSET(Import.PLQ,$A24-1,BF$15-1,1,1),IF($E24&lt;&gt;1,IF(ISNUMBER(INDEX(Import.PLE,Detalhamento!$E24,Detalhamento!BF$15)),IF(INDEX(Import.PLE,Detalhamento!$E24,Detalhamento!BF$15)&lt;=mediçao,OFFSET(Import.PLQ,$A24-1,BF$15-1,1,1),0),0),PLE!$AA$28*OFFSET(Import.PLQ,$A24-1,BF$15-1,1,1)),IF($E24&lt;&gt;1,IF(ISNUMBER(INDEX(Import.PLE,Detalhamento!$E24,Detalhamento!BF$15)),IF(INDEX(Import.PLE,Detalhamento!$E24,Detalhamento!BF$15)&lt;=mediçao,0,OFFSET(Import.PLQ,$A24-1,BF$15-1,1,1)),OFFSET(Import.PLQ,$A24-1,BF$15-1,1,1)),(1-PLE!$AA$28)*OFFSET(Import.PLQ,$A24-1,BF$15-1,1,1))))</f>
        <v>0</v>
      </c>
      <c r="BG24" s="144">
        <f ca="1">IF(BG$13="",0,CHOOSE(Detalhamento.OpçãoServiços,OFFSET(Import.PLQ,$A24-1,BG$15-1,1,1),IF($E24&lt;&gt;1,IF(ISNUMBER(INDEX(Import.PLE,Detalhamento!$E24,Detalhamento!BG$15)),IF(INDEX(Import.PLE,Detalhamento!$E24,Detalhamento!BG$15)&lt;=mediçao,OFFSET(Import.PLQ,$A24-1,BG$15-1,1,1),0),0),PLE!$AA$28*OFFSET(Import.PLQ,$A24-1,BG$15-1,1,1)),IF($E24&lt;&gt;1,IF(ISNUMBER(INDEX(Import.PLE,Detalhamento!$E24,Detalhamento!BG$15)),IF(INDEX(Import.PLE,Detalhamento!$E24,Detalhamento!BG$15)&lt;=mediçao,0,OFFSET(Import.PLQ,$A24-1,BG$15-1,1,1)),OFFSET(Import.PLQ,$A24-1,BG$15-1,1,1)),(1-PLE!$AA$28)*OFFSET(Import.PLQ,$A24-1,BG$15-1,1,1))))</f>
        <v>0</v>
      </c>
      <c r="BH24" s="144">
        <f ca="1">IF(BH$13="",0,CHOOSE(Detalhamento.OpçãoServiços,OFFSET(Import.PLQ,$A24-1,BH$15-1,1,1),IF($E24&lt;&gt;1,IF(ISNUMBER(INDEX(Import.PLE,Detalhamento!$E24,Detalhamento!BH$15)),IF(INDEX(Import.PLE,Detalhamento!$E24,Detalhamento!BH$15)&lt;=mediçao,OFFSET(Import.PLQ,$A24-1,BH$15-1,1,1),0),0),PLE!$AA$28*OFFSET(Import.PLQ,$A24-1,BH$15-1,1,1)),IF($E24&lt;&gt;1,IF(ISNUMBER(INDEX(Import.PLE,Detalhamento!$E24,Detalhamento!BH$15)),IF(INDEX(Import.PLE,Detalhamento!$E24,Detalhamento!BH$15)&lt;=mediçao,0,OFFSET(Import.PLQ,$A24-1,BH$15-1,1,1)),OFFSET(Import.PLQ,$A24-1,BH$15-1,1,1)),(1-PLE!$AA$28)*OFFSET(Import.PLQ,$A24-1,BH$15-1,1,1))))</f>
        <v>0</v>
      </c>
      <c r="BI24" s="144">
        <f ca="1">IF(BI$13="",0,CHOOSE(Detalhamento.OpçãoServiços,OFFSET(Import.PLQ,$A24-1,BI$15-1,1,1),IF($E24&lt;&gt;1,IF(ISNUMBER(INDEX(Import.PLE,Detalhamento!$E24,Detalhamento!BI$15)),IF(INDEX(Import.PLE,Detalhamento!$E24,Detalhamento!BI$15)&lt;=mediçao,OFFSET(Import.PLQ,$A24-1,BI$15-1,1,1),0),0),PLE!$AA$28*OFFSET(Import.PLQ,$A24-1,BI$15-1,1,1)),IF($E24&lt;&gt;1,IF(ISNUMBER(INDEX(Import.PLE,Detalhamento!$E24,Detalhamento!BI$15)),IF(INDEX(Import.PLE,Detalhamento!$E24,Detalhamento!BI$15)&lt;=mediçao,0,OFFSET(Import.PLQ,$A24-1,BI$15-1,1,1)),OFFSET(Import.PLQ,$A24-1,BI$15-1,1,1)),(1-PLE!$AA$28)*OFFSET(Import.PLQ,$A24-1,BI$15-1,1,1))))</f>
        <v>0</v>
      </c>
    </row>
    <row r="25" spans="1:61" ht="30" x14ac:dyDescent="0.2">
      <c r="A25" s="155">
        <v>5</v>
      </c>
      <c r="B25" s="21" t="str">
        <f t="shared" ca="1" si="8"/>
        <v>Serviço</v>
      </c>
      <c r="E25" s="153">
        <f t="shared" ca="1" si="9"/>
        <v>2</v>
      </c>
      <c r="F25" s="154">
        <f t="shared" ca="1" si="10"/>
        <v>20005</v>
      </c>
      <c r="G25" s="154" t="str">
        <f t="shared" ca="1" si="11"/>
        <v>1.1.2</v>
      </c>
      <c r="H25" s="182" t="str">
        <f t="shared" ca="1" si="11"/>
        <v>LOCACAO CONVENCIONAL DE OBRA, UTILIZANDO GABARITO DE TÁBUAS CORRIDAS PONTALETADAS A CADA 2,00M -  2 UTILIZAÇÕES. AF_10/2018</v>
      </c>
      <c r="I25" s="37" t="str">
        <f t="shared" ca="1" si="12"/>
        <v>M</v>
      </c>
      <c r="J25" s="144">
        <f t="shared" ca="1" si="13"/>
        <v>122</v>
      </c>
      <c r="K25" s="67"/>
      <c r="L25" s="144">
        <f ca="1">IF(L$13="",0,CHOOSE(Detalhamento.OpçãoServiços,OFFSET(Import.PLQ,$A25-1,L$15-1,1,1),IF($E25&lt;&gt;1,IF(ISNUMBER(INDEX(Import.PLE,Detalhamento!$E25,Detalhamento!L$15)),IF(INDEX(Import.PLE,Detalhamento!$E25,Detalhamento!L$15)&lt;=mediçao,OFFSET(Import.PLQ,$A25-1,L$15-1,1,1),0),0),PLE!$AA$28*OFFSET(Import.PLQ,$A25-1,L$15-1,1,1)),IF($E25&lt;&gt;1,IF(ISNUMBER(INDEX(Import.PLE,Detalhamento!$E25,Detalhamento!L$15)),IF(INDEX(Import.PLE,Detalhamento!$E25,Detalhamento!L$15)&lt;=mediçao,0,OFFSET(Import.PLQ,$A25-1,L$15-1,1,1)),OFFSET(Import.PLQ,$A25-1,L$15-1,1,1)),(1-PLE!$AA$28)*OFFSET(Import.PLQ,$A25-1,L$15-1,1,1))))</f>
        <v>122</v>
      </c>
      <c r="M25" s="144">
        <f ca="1">IF(M$13="",0,CHOOSE(Detalhamento.OpçãoServiços,OFFSET(Import.PLQ,$A25-1,M$15-1,1,1),IF($E25&lt;&gt;1,IF(ISNUMBER(INDEX(Import.PLE,Detalhamento!$E25,Detalhamento!M$15)),IF(INDEX(Import.PLE,Detalhamento!$E25,Detalhamento!M$15)&lt;=mediçao,OFFSET(Import.PLQ,$A25-1,M$15-1,1,1),0),0),PLE!$AA$28*OFFSET(Import.PLQ,$A25-1,M$15-1,1,1)),IF($E25&lt;&gt;1,IF(ISNUMBER(INDEX(Import.PLE,Detalhamento!$E25,Detalhamento!M$15)),IF(INDEX(Import.PLE,Detalhamento!$E25,Detalhamento!M$15)&lt;=mediçao,0,OFFSET(Import.PLQ,$A25-1,M$15-1,1,1)),OFFSET(Import.PLQ,$A25-1,M$15-1,1,1)),(1-PLE!$AA$28)*OFFSET(Import.PLQ,$A25-1,M$15-1,1,1))))</f>
        <v>0</v>
      </c>
      <c r="N25" s="144">
        <f ca="1">IF(N$13="",0,CHOOSE(Detalhamento.OpçãoServiços,OFFSET(Import.PLQ,$A25-1,N$15-1,1,1),IF($E25&lt;&gt;1,IF(ISNUMBER(INDEX(Import.PLE,Detalhamento!$E25,Detalhamento!N$15)),IF(INDEX(Import.PLE,Detalhamento!$E25,Detalhamento!N$15)&lt;=mediçao,OFFSET(Import.PLQ,$A25-1,N$15-1,1,1),0),0),PLE!$AA$28*OFFSET(Import.PLQ,$A25-1,N$15-1,1,1)),IF($E25&lt;&gt;1,IF(ISNUMBER(INDEX(Import.PLE,Detalhamento!$E25,Detalhamento!N$15)),IF(INDEX(Import.PLE,Detalhamento!$E25,Detalhamento!N$15)&lt;=mediçao,0,OFFSET(Import.PLQ,$A25-1,N$15-1,1,1)),OFFSET(Import.PLQ,$A25-1,N$15-1,1,1)),(1-PLE!$AA$28)*OFFSET(Import.PLQ,$A25-1,N$15-1,1,1))))</f>
        <v>0</v>
      </c>
      <c r="O25" s="144">
        <f ca="1">IF(O$13="",0,CHOOSE(Detalhamento.OpçãoServiços,OFFSET(Import.PLQ,$A25-1,O$15-1,1,1),IF($E25&lt;&gt;1,IF(ISNUMBER(INDEX(Import.PLE,Detalhamento!$E25,Detalhamento!O$15)),IF(INDEX(Import.PLE,Detalhamento!$E25,Detalhamento!O$15)&lt;=mediçao,OFFSET(Import.PLQ,$A25-1,O$15-1,1,1),0),0),PLE!$AA$28*OFFSET(Import.PLQ,$A25-1,O$15-1,1,1)),IF($E25&lt;&gt;1,IF(ISNUMBER(INDEX(Import.PLE,Detalhamento!$E25,Detalhamento!O$15)),IF(INDEX(Import.PLE,Detalhamento!$E25,Detalhamento!O$15)&lt;=mediçao,0,OFFSET(Import.PLQ,$A25-1,O$15-1,1,1)),OFFSET(Import.PLQ,$A25-1,O$15-1,1,1)),(1-PLE!$AA$28)*OFFSET(Import.PLQ,$A25-1,O$15-1,1,1))))</f>
        <v>0</v>
      </c>
      <c r="P25" s="144">
        <f ca="1">IF(P$13="",0,CHOOSE(Detalhamento.OpçãoServiços,OFFSET(Import.PLQ,$A25-1,P$15-1,1,1),IF($E25&lt;&gt;1,IF(ISNUMBER(INDEX(Import.PLE,Detalhamento!$E25,Detalhamento!P$15)),IF(INDEX(Import.PLE,Detalhamento!$E25,Detalhamento!P$15)&lt;=mediçao,OFFSET(Import.PLQ,$A25-1,P$15-1,1,1),0),0),PLE!$AA$28*OFFSET(Import.PLQ,$A25-1,P$15-1,1,1)),IF($E25&lt;&gt;1,IF(ISNUMBER(INDEX(Import.PLE,Detalhamento!$E25,Detalhamento!P$15)),IF(INDEX(Import.PLE,Detalhamento!$E25,Detalhamento!P$15)&lt;=mediçao,0,OFFSET(Import.PLQ,$A25-1,P$15-1,1,1)),OFFSET(Import.PLQ,$A25-1,P$15-1,1,1)),(1-PLE!$AA$28)*OFFSET(Import.PLQ,$A25-1,P$15-1,1,1))))</f>
        <v>0</v>
      </c>
      <c r="Q25" s="144">
        <f ca="1">IF(Q$13="",0,CHOOSE(Detalhamento.OpçãoServiços,OFFSET(Import.PLQ,$A25-1,Q$15-1,1,1),IF($E25&lt;&gt;1,IF(ISNUMBER(INDEX(Import.PLE,Detalhamento!$E25,Detalhamento!Q$15)),IF(INDEX(Import.PLE,Detalhamento!$E25,Detalhamento!Q$15)&lt;=mediçao,OFFSET(Import.PLQ,$A25-1,Q$15-1,1,1),0),0),PLE!$AA$28*OFFSET(Import.PLQ,$A25-1,Q$15-1,1,1)),IF($E25&lt;&gt;1,IF(ISNUMBER(INDEX(Import.PLE,Detalhamento!$E25,Detalhamento!Q$15)),IF(INDEX(Import.PLE,Detalhamento!$E25,Detalhamento!Q$15)&lt;=mediçao,0,OFFSET(Import.PLQ,$A25-1,Q$15-1,1,1)),OFFSET(Import.PLQ,$A25-1,Q$15-1,1,1)),(1-PLE!$AA$28)*OFFSET(Import.PLQ,$A25-1,Q$15-1,1,1))))</f>
        <v>0</v>
      </c>
      <c r="R25" s="144">
        <f ca="1">IF(R$13="",0,CHOOSE(Detalhamento.OpçãoServiços,OFFSET(Import.PLQ,$A25-1,R$15-1,1,1),IF($E25&lt;&gt;1,IF(ISNUMBER(INDEX(Import.PLE,Detalhamento!$E25,Detalhamento!R$15)),IF(INDEX(Import.PLE,Detalhamento!$E25,Detalhamento!R$15)&lt;=mediçao,OFFSET(Import.PLQ,$A25-1,R$15-1,1,1),0),0),PLE!$AA$28*OFFSET(Import.PLQ,$A25-1,R$15-1,1,1)),IF($E25&lt;&gt;1,IF(ISNUMBER(INDEX(Import.PLE,Detalhamento!$E25,Detalhamento!R$15)),IF(INDEX(Import.PLE,Detalhamento!$E25,Detalhamento!R$15)&lt;=mediçao,0,OFFSET(Import.PLQ,$A25-1,R$15-1,1,1)),OFFSET(Import.PLQ,$A25-1,R$15-1,1,1)),(1-PLE!$AA$28)*OFFSET(Import.PLQ,$A25-1,R$15-1,1,1))))</f>
        <v>0</v>
      </c>
      <c r="S25" s="144">
        <f ca="1">IF(S$13="",0,CHOOSE(Detalhamento.OpçãoServiços,OFFSET(Import.PLQ,$A25-1,S$15-1,1,1),IF($E25&lt;&gt;1,IF(ISNUMBER(INDEX(Import.PLE,Detalhamento!$E25,Detalhamento!S$15)),IF(INDEX(Import.PLE,Detalhamento!$E25,Detalhamento!S$15)&lt;=mediçao,OFFSET(Import.PLQ,$A25-1,S$15-1,1,1),0),0),PLE!$AA$28*OFFSET(Import.PLQ,$A25-1,S$15-1,1,1)),IF($E25&lt;&gt;1,IF(ISNUMBER(INDEX(Import.PLE,Detalhamento!$E25,Detalhamento!S$15)),IF(INDEX(Import.PLE,Detalhamento!$E25,Detalhamento!S$15)&lt;=mediçao,0,OFFSET(Import.PLQ,$A25-1,S$15-1,1,1)),OFFSET(Import.PLQ,$A25-1,S$15-1,1,1)),(1-PLE!$AA$28)*OFFSET(Import.PLQ,$A25-1,S$15-1,1,1))))</f>
        <v>0</v>
      </c>
      <c r="T25" s="144">
        <f ca="1">IF(T$13="",0,CHOOSE(Detalhamento.OpçãoServiços,OFFSET(Import.PLQ,$A25-1,T$15-1,1,1),IF($E25&lt;&gt;1,IF(ISNUMBER(INDEX(Import.PLE,Detalhamento!$E25,Detalhamento!T$15)),IF(INDEX(Import.PLE,Detalhamento!$E25,Detalhamento!T$15)&lt;=mediçao,OFFSET(Import.PLQ,$A25-1,T$15-1,1,1),0),0),PLE!$AA$28*OFFSET(Import.PLQ,$A25-1,T$15-1,1,1)),IF($E25&lt;&gt;1,IF(ISNUMBER(INDEX(Import.PLE,Detalhamento!$E25,Detalhamento!T$15)),IF(INDEX(Import.PLE,Detalhamento!$E25,Detalhamento!T$15)&lt;=mediçao,0,OFFSET(Import.PLQ,$A25-1,T$15-1,1,1)),OFFSET(Import.PLQ,$A25-1,T$15-1,1,1)),(1-PLE!$AA$28)*OFFSET(Import.PLQ,$A25-1,T$15-1,1,1))))</f>
        <v>0</v>
      </c>
      <c r="U25" s="144">
        <f ca="1">IF(U$13="",0,CHOOSE(Detalhamento.OpçãoServiços,OFFSET(Import.PLQ,$A25-1,U$15-1,1,1),IF($E25&lt;&gt;1,IF(ISNUMBER(INDEX(Import.PLE,Detalhamento!$E25,Detalhamento!U$15)),IF(INDEX(Import.PLE,Detalhamento!$E25,Detalhamento!U$15)&lt;=mediçao,OFFSET(Import.PLQ,$A25-1,U$15-1,1,1),0),0),PLE!$AA$28*OFFSET(Import.PLQ,$A25-1,U$15-1,1,1)),IF($E25&lt;&gt;1,IF(ISNUMBER(INDEX(Import.PLE,Detalhamento!$E25,Detalhamento!U$15)),IF(INDEX(Import.PLE,Detalhamento!$E25,Detalhamento!U$15)&lt;=mediçao,0,OFFSET(Import.PLQ,$A25-1,U$15-1,1,1)),OFFSET(Import.PLQ,$A25-1,U$15-1,1,1)),(1-PLE!$AA$28)*OFFSET(Import.PLQ,$A25-1,U$15-1,1,1))))</f>
        <v>0</v>
      </c>
      <c r="V25" s="144">
        <f ca="1">IF(V$13="",0,CHOOSE(Detalhamento.OpçãoServiços,OFFSET(Import.PLQ,$A25-1,V$15-1,1,1),IF($E25&lt;&gt;1,IF(ISNUMBER(INDEX(Import.PLE,Detalhamento!$E25,Detalhamento!V$15)),IF(INDEX(Import.PLE,Detalhamento!$E25,Detalhamento!V$15)&lt;=mediçao,OFFSET(Import.PLQ,$A25-1,V$15-1,1,1),0),0),PLE!$AA$28*OFFSET(Import.PLQ,$A25-1,V$15-1,1,1)),IF($E25&lt;&gt;1,IF(ISNUMBER(INDEX(Import.PLE,Detalhamento!$E25,Detalhamento!V$15)),IF(INDEX(Import.PLE,Detalhamento!$E25,Detalhamento!V$15)&lt;=mediçao,0,OFFSET(Import.PLQ,$A25-1,V$15-1,1,1)),OFFSET(Import.PLQ,$A25-1,V$15-1,1,1)),(1-PLE!$AA$28)*OFFSET(Import.PLQ,$A25-1,V$15-1,1,1))))</f>
        <v>0</v>
      </c>
      <c r="W25" s="144">
        <f ca="1">IF(W$13="",0,CHOOSE(Detalhamento.OpçãoServiços,OFFSET(Import.PLQ,$A25-1,W$15-1,1,1),IF($E25&lt;&gt;1,IF(ISNUMBER(INDEX(Import.PLE,Detalhamento!$E25,Detalhamento!W$15)),IF(INDEX(Import.PLE,Detalhamento!$E25,Detalhamento!W$15)&lt;=mediçao,OFFSET(Import.PLQ,$A25-1,W$15-1,1,1),0),0),PLE!$AA$28*OFFSET(Import.PLQ,$A25-1,W$15-1,1,1)),IF($E25&lt;&gt;1,IF(ISNUMBER(INDEX(Import.PLE,Detalhamento!$E25,Detalhamento!W$15)),IF(INDEX(Import.PLE,Detalhamento!$E25,Detalhamento!W$15)&lt;=mediçao,0,OFFSET(Import.PLQ,$A25-1,W$15-1,1,1)),OFFSET(Import.PLQ,$A25-1,W$15-1,1,1)),(1-PLE!$AA$28)*OFFSET(Import.PLQ,$A25-1,W$15-1,1,1))))</f>
        <v>0</v>
      </c>
      <c r="X25" s="144">
        <f ca="1">IF(X$13="",0,CHOOSE(Detalhamento.OpçãoServiços,OFFSET(Import.PLQ,$A25-1,X$15-1,1,1),IF($E25&lt;&gt;1,IF(ISNUMBER(INDEX(Import.PLE,Detalhamento!$E25,Detalhamento!X$15)),IF(INDEX(Import.PLE,Detalhamento!$E25,Detalhamento!X$15)&lt;=mediçao,OFFSET(Import.PLQ,$A25-1,X$15-1,1,1),0),0),PLE!$AA$28*OFFSET(Import.PLQ,$A25-1,X$15-1,1,1)),IF($E25&lt;&gt;1,IF(ISNUMBER(INDEX(Import.PLE,Detalhamento!$E25,Detalhamento!X$15)),IF(INDEX(Import.PLE,Detalhamento!$E25,Detalhamento!X$15)&lt;=mediçao,0,OFFSET(Import.PLQ,$A25-1,X$15-1,1,1)),OFFSET(Import.PLQ,$A25-1,X$15-1,1,1)),(1-PLE!$AA$28)*OFFSET(Import.PLQ,$A25-1,X$15-1,1,1))))</f>
        <v>0</v>
      </c>
      <c r="Y25" s="144">
        <f ca="1">IF(Y$13="",0,CHOOSE(Detalhamento.OpçãoServiços,OFFSET(Import.PLQ,$A25-1,Y$15-1,1,1),IF($E25&lt;&gt;1,IF(ISNUMBER(INDEX(Import.PLE,Detalhamento!$E25,Detalhamento!Y$15)),IF(INDEX(Import.PLE,Detalhamento!$E25,Detalhamento!Y$15)&lt;=mediçao,OFFSET(Import.PLQ,$A25-1,Y$15-1,1,1),0),0),PLE!$AA$28*OFFSET(Import.PLQ,$A25-1,Y$15-1,1,1)),IF($E25&lt;&gt;1,IF(ISNUMBER(INDEX(Import.PLE,Detalhamento!$E25,Detalhamento!Y$15)),IF(INDEX(Import.PLE,Detalhamento!$E25,Detalhamento!Y$15)&lt;=mediçao,0,OFFSET(Import.PLQ,$A25-1,Y$15-1,1,1)),OFFSET(Import.PLQ,$A25-1,Y$15-1,1,1)),(1-PLE!$AA$28)*OFFSET(Import.PLQ,$A25-1,Y$15-1,1,1))))</f>
        <v>0</v>
      </c>
      <c r="Z25" s="144">
        <f ca="1">IF(Z$13="",0,CHOOSE(Detalhamento.OpçãoServiços,OFFSET(Import.PLQ,$A25-1,Z$15-1,1,1),IF($E25&lt;&gt;1,IF(ISNUMBER(INDEX(Import.PLE,Detalhamento!$E25,Detalhamento!Z$15)),IF(INDEX(Import.PLE,Detalhamento!$E25,Detalhamento!Z$15)&lt;=mediçao,OFFSET(Import.PLQ,$A25-1,Z$15-1,1,1),0),0),PLE!$AA$28*OFFSET(Import.PLQ,$A25-1,Z$15-1,1,1)),IF($E25&lt;&gt;1,IF(ISNUMBER(INDEX(Import.PLE,Detalhamento!$E25,Detalhamento!Z$15)),IF(INDEX(Import.PLE,Detalhamento!$E25,Detalhamento!Z$15)&lt;=mediçao,0,OFFSET(Import.PLQ,$A25-1,Z$15-1,1,1)),OFFSET(Import.PLQ,$A25-1,Z$15-1,1,1)),(1-PLE!$AA$28)*OFFSET(Import.PLQ,$A25-1,Z$15-1,1,1))))</f>
        <v>0</v>
      </c>
      <c r="AA25" s="144">
        <f ca="1">IF(AA$13="",0,CHOOSE(Detalhamento.OpçãoServiços,OFFSET(Import.PLQ,$A25-1,AA$15-1,1,1),IF($E25&lt;&gt;1,IF(ISNUMBER(INDEX(Import.PLE,Detalhamento!$E25,Detalhamento!AA$15)),IF(INDEX(Import.PLE,Detalhamento!$E25,Detalhamento!AA$15)&lt;=mediçao,OFFSET(Import.PLQ,$A25-1,AA$15-1,1,1),0),0),PLE!$AA$28*OFFSET(Import.PLQ,$A25-1,AA$15-1,1,1)),IF($E25&lt;&gt;1,IF(ISNUMBER(INDEX(Import.PLE,Detalhamento!$E25,Detalhamento!AA$15)),IF(INDEX(Import.PLE,Detalhamento!$E25,Detalhamento!AA$15)&lt;=mediçao,0,OFFSET(Import.PLQ,$A25-1,AA$15-1,1,1)),OFFSET(Import.PLQ,$A25-1,AA$15-1,1,1)),(1-PLE!$AA$28)*OFFSET(Import.PLQ,$A25-1,AA$15-1,1,1))))</f>
        <v>0</v>
      </c>
      <c r="AB25" s="144">
        <f ca="1">IF(AB$13="",0,CHOOSE(Detalhamento.OpçãoServiços,OFFSET(Import.PLQ,$A25-1,AB$15-1,1,1),IF($E25&lt;&gt;1,IF(ISNUMBER(INDEX(Import.PLE,Detalhamento!$E25,Detalhamento!AB$15)),IF(INDEX(Import.PLE,Detalhamento!$E25,Detalhamento!AB$15)&lt;=mediçao,OFFSET(Import.PLQ,$A25-1,AB$15-1,1,1),0),0),PLE!$AA$28*OFFSET(Import.PLQ,$A25-1,AB$15-1,1,1)),IF($E25&lt;&gt;1,IF(ISNUMBER(INDEX(Import.PLE,Detalhamento!$E25,Detalhamento!AB$15)),IF(INDEX(Import.PLE,Detalhamento!$E25,Detalhamento!AB$15)&lt;=mediçao,0,OFFSET(Import.PLQ,$A25-1,AB$15-1,1,1)),OFFSET(Import.PLQ,$A25-1,AB$15-1,1,1)),(1-PLE!$AA$28)*OFFSET(Import.PLQ,$A25-1,AB$15-1,1,1))))</f>
        <v>0</v>
      </c>
      <c r="AC25" s="144">
        <f ca="1">IF(AC$13="",0,CHOOSE(Detalhamento.OpçãoServiços,OFFSET(Import.PLQ,$A25-1,AC$15-1,1,1),IF($E25&lt;&gt;1,IF(ISNUMBER(INDEX(Import.PLE,Detalhamento!$E25,Detalhamento!AC$15)),IF(INDEX(Import.PLE,Detalhamento!$E25,Detalhamento!AC$15)&lt;=mediçao,OFFSET(Import.PLQ,$A25-1,AC$15-1,1,1),0),0),PLE!$AA$28*OFFSET(Import.PLQ,$A25-1,AC$15-1,1,1)),IF($E25&lt;&gt;1,IF(ISNUMBER(INDEX(Import.PLE,Detalhamento!$E25,Detalhamento!AC$15)),IF(INDEX(Import.PLE,Detalhamento!$E25,Detalhamento!AC$15)&lt;=mediçao,0,OFFSET(Import.PLQ,$A25-1,AC$15-1,1,1)),OFFSET(Import.PLQ,$A25-1,AC$15-1,1,1)),(1-PLE!$AA$28)*OFFSET(Import.PLQ,$A25-1,AC$15-1,1,1))))</f>
        <v>0</v>
      </c>
      <c r="AD25" s="144">
        <f ca="1">IF(AD$13="",0,CHOOSE(Detalhamento.OpçãoServiços,OFFSET(Import.PLQ,$A25-1,AD$15-1,1,1),IF($E25&lt;&gt;1,IF(ISNUMBER(INDEX(Import.PLE,Detalhamento!$E25,Detalhamento!AD$15)),IF(INDEX(Import.PLE,Detalhamento!$E25,Detalhamento!AD$15)&lt;=mediçao,OFFSET(Import.PLQ,$A25-1,AD$15-1,1,1),0),0),PLE!$AA$28*OFFSET(Import.PLQ,$A25-1,AD$15-1,1,1)),IF($E25&lt;&gt;1,IF(ISNUMBER(INDEX(Import.PLE,Detalhamento!$E25,Detalhamento!AD$15)),IF(INDEX(Import.PLE,Detalhamento!$E25,Detalhamento!AD$15)&lt;=mediçao,0,OFFSET(Import.PLQ,$A25-1,AD$15-1,1,1)),OFFSET(Import.PLQ,$A25-1,AD$15-1,1,1)),(1-PLE!$AA$28)*OFFSET(Import.PLQ,$A25-1,AD$15-1,1,1))))</f>
        <v>0</v>
      </c>
      <c r="AE25" s="144">
        <f ca="1">IF(AE$13="",0,CHOOSE(Detalhamento.OpçãoServiços,OFFSET(Import.PLQ,$A25-1,AE$15-1,1,1),IF($E25&lt;&gt;1,IF(ISNUMBER(INDEX(Import.PLE,Detalhamento!$E25,Detalhamento!AE$15)),IF(INDEX(Import.PLE,Detalhamento!$E25,Detalhamento!AE$15)&lt;=mediçao,OFFSET(Import.PLQ,$A25-1,AE$15-1,1,1),0),0),PLE!$AA$28*OFFSET(Import.PLQ,$A25-1,AE$15-1,1,1)),IF($E25&lt;&gt;1,IF(ISNUMBER(INDEX(Import.PLE,Detalhamento!$E25,Detalhamento!AE$15)),IF(INDEX(Import.PLE,Detalhamento!$E25,Detalhamento!AE$15)&lt;=mediçao,0,OFFSET(Import.PLQ,$A25-1,AE$15-1,1,1)),OFFSET(Import.PLQ,$A25-1,AE$15-1,1,1)),(1-PLE!$AA$28)*OFFSET(Import.PLQ,$A25-1,AE$15-1,1,1))))</f>
        <v>0</v>
      </c>
      <c r="AF25" s="144">
        <f ca="1">IF(AF$13="",0,CHOOSE(Detalhamento.OpçãoServiços,OFFSET(Import.PLQ,$A25-1,AF$15-1,1,1),IF($E25&lt;&gt;1,IF(ISNUMBER(INDEX(Import.PLE,Detalhamento!$E25,Detalhamento!AF$15)),IF(INDEX(Import.PLE,Detalhamento!$E25,Detalhamento!AF$15)&lt;=mediçao,OFFSET(Import.PLQ,$A25-1,AF$15-1,1,1),0),0),PLE!$AA$28*OFFSET(Import.PLQ,$A25-1,AF$15-1,1,1)),IF($E25&lt;&gt;1,IF(ISNUMBER(INDEX(Import.PLE,Detalhamento!$E25,Detalhamento!AF$15)),IF(INDEX(Import.PLE,Detalhamento!$E25,Detalhamento!AF$15)&lt;=mediçao,0,OFFSET(Import.PLQ,$A25-1,AF$15-1,1,1)),OFFSET(Import.PLQ,$A25-1,AF$15-1,1,1)),(1-PLE!$AA$28)*OFFSET(Import.PLQ,$A25-1,AF$15-1,1,1))))</f>
        <v>0</v>
      </c>
      <c r="AG25" s="144">
        <f ca="1">IF(AG$13="",0,CHOOSE(Detalhamento.OpçãoServiços,OFFSET(Import.PLQ,$A25-1,AG$15-1,1,1),IF($E25&lt;&gt;1,IF(ISNUMBER(INDEX(Import.PLE,Detalhamento!$E25,Detalhamento!AG$15)),IF(INDEX(Import.PLE,Detalhamento!$E25,Detalhamento!AG$15)&lt;=mediçao,OFFSET(Import.PLQ,$A25-1,AG$15-1,1,1),0),0),PLE!$AA$28*OFFSET(Import.PLQ,$A25-1,AG$15-1,1,1)),IF($E25&lt;&gt;1,IF(ISNUMBER(INDEX(Import.PLE,Detalhamento!$E25,Detalhamento!AG$15)),IF(INDEX(Import.PLE,Detalhamento!$E25,Detalhamento!AG$15)&lt;=mediçao,0,OFFSET(Import.PLQ,$A25-1,AG$15-1,1,1)),OFFSET(Import.PLQ,$A25-1,AG$15-1,1,1)),(1-PLE!$AA$28)*OFFSET(Import.PLQ,$A25-1,AG$15-1,1,1))))</f>
        <v>0</v>
      </c>
      <c r="AH25" s="144">
        <f ca="1">IF(AH$13="",0,CHOOSE(Detalhamento.OpçãoServiços,OFFSET(Import.PLQ,$A25-1,AH$15-1,1,1),IF($E25&lt;&gt;1,IF(ISNUMBER(INDEX(Import.PLE,Detalhamento!$E25,Detalhamento!AH$15)),IF(INDEX(Import.PLE,Detalhamento!$E25,Detalhamento!AH$15)&lt;=mediçao,OFFSET(Import.PLQ,$A25-1,AH$15-1,1,1),0),0),PLE!$AA$28*OFFSET(Import.PLQ,$A25-1,AH$15-1,1,1)),IF($E25&lt;&gt;1,IF(ISNUMBER(INDEX(Import.PLE,Detalhamento!$E25,Detalhamento!AH$15)),IF(INDEX(Import.PLE,Detalhamento!$E25,Detalhamento!AH$15)&lt;=mediçao,0,OFFSET(Import.PLQ,$A25-1,AH$15-1,1,1)),OFFSET(Import.PLQ,$A25-1,AH$15-1,1,1)),(1-PLE!$AA$28)*OFFSET(Import.PLQ,$A25-1,AH$15-1,1,1))))</f>
        <v>0</v>
      </c>
      <c r="AI25" s="144">
        <f ca="1">IF(AI$13="",0,CHOOSE(Detalhamento.OpçãoServiços,OFFSET(Import.PLQ,$A25-1,AI$15-1,1,1),IF($E25&lt;&gt;1,IF(ISNUMBER(INDEX(Import.PLE,Detalhamento!$E25,Detalhamento!AI$15)),IF(INDEX(Import.PLE,Detalhamento!$E25,Detalhamento!AI$15)&lt;=mediçao,OFFSET(Import.PLQ,$A25-1,AI$15-1,1,1),0),0),PLE!$AA$28*OFFSET(Import.PLQ,$A25-1,AI$15-1,1,1)),IF($E25&lt;&gt;1,IF(ISNUMBER(INDEX(Import.PLE,Detalhamento!$E25,Detalhamento!AI$15)),IF(INDEX(Import.PLE,Detalhamento!$E25,Detalhamento!AI$15)&lt;=mediçao,0,OFFSET(Import.PLQ,$A25-1,AI$15-1,1,1)),OFFSET(Import.PLQ,$A25-1,AI$15-1,1,1)),(1-PLE!$AA$28)*OFFSET(Import.PLQ,$A25-1,AI$15-1,1,1))))</f>
        <v>0</v>
      </c>
      <c r="AJ25" s="144">
        <f ca="1">IF(AJ$13="",0,CHOOSE(Detalhamento.OpçãoServiços,OFFSET(Import.PLQ,$A25-1,AJ$15-1,1,1),IF($E25&lt;&gt;1,IF(ISNUMBER(INDEX(Import.PLE,Detalhamento!$E25,Detalhamento!AJ$15)),IF(INDEX(Import.PLE,Detalhamento!$E25,Detalhamento!AJ$15)&lt;=mediçao,OFFSET(Import.PLQ,$A25-1,AJ$15-1,1,1),0),0),PLE!$AA$28*OFFSET(Import.PLQ,$A25-1,AJ$15-1,1,1)),IF($E25&lt;&gt;1,IF(ISNUMBER(INDEX(Import.PLE,Detalhamento!$E25,Detalhamento!AJ$15)),IF(INDEX(Import.PLE,Detalhamento!$E25,Detalhamento!AJ$15)&lt;=mediçao,0,OFFSET(Import.PLQ,$A25-1,AJ$15-1,1,1)),OFFSET(Import.PLQ,$A25-1,AJ$15-1,1,1)),(1-PLE!$AA$28)*OFFSET(Import.PLQ,$A25-1,AJ$15-1,1,1))))</f>
        <v>0</v>
      </c>
      <c r="AK25" s="144">
        <f ca="1">IF(AK$13="",0,CHOOSE(Detalhamento.OpçãoServiços,OFFSET(Import.PLQ,$A25-1,AK$15-1,1,1),IF($E25&lt;&gt;1,IF(ISNUMBER(INDEX(Import.PLE,Detalhamento!$E25,Detalhamento!AK$15)),IF(INDEX(Import.PLE,Detalhamento!$E25,Detalhamento!AK$15)&lt;=mediçao,OFFSET(Import.PLQ,$A25-1,AK$15-1,1,1),0),0),PLE!$AA$28*OFFSET(Import.PLQ,$A25-1,AK$15-1,1,1)),IF($E25&lt;&gt;1,IF(ISNUMBER(INDEX(Import.PLE,Detalhamento!$E25,Detalhamento!AK$15)),IF(INDEX(Import.PLE,Detalhamento!$E25,Detalhamento!AK$15)&lt;=mediçao,0,OFFSET(Import.PLQ,$A25-1,AK$15-1,1,1)),OFFSET(Import.PLQ,$A25-1,AK$15-1,1,1)),(1-PLE!$AA$28)*OFFSET(Import.PLQ,$A25-1,AK$15-1,1,1))))</f>
        <v>0</v>
      </c>
      <c r="AL25" s="144">
        <f ca="1">IF(AL$13="",0,CHOOSE(Detalhamento.OpçãoServiços,OFFSET(Import.PLQ,$A25-1,AL$15-1,1,1),IF($E25&lt;&gt;1,IF(ISNUMBER(INDEX(Import.PLE,Detalhamento!$E25,Detalhamento!AL$15)),IF(INDEX(Import.PLE,Detalhamento!$E25,Detalhamento!AL$15)&lt;=mediçao,OFFSET(Import.PLQ,$A25-1,AL$15-1,1,1),0),0),PLE!$AA$28*OFFSET(Import.PLQ,$A25-1,AL$15-1,1,1)),IF($E25&lt;&gt;1,IF(ISNUMBER(INDEX(Import.PLE,Detalhamento!$E25,Detalhamento!AL$15)),IF(INDEX(Import.PLE,Detalhamento!$E25,Detalhamento!AL$15)&lt;=mediçao,0,OFFSET(Import.PLQ,$A25-1,AL$15-1,1,1)),OFFSET(Import.PLQ,$A25-1,AL$15-1,1,1)),(1-PLE!$AA$28)*OFFSET(Import.PLQ,$A25-1,AL$15-1,1,1))))</f>
        <v>0</v>
      </c>
      <c r="AM25" s="144">
        <f ca="1">IF(AM$13="",0,CHOOSE(Detalhamento.OpçãoServiços,OFFSET(Import.PLQ,$A25-1,AM$15-1,1,1),IF($E25&lt;&gt;1,IF(ISNUMBER(INDEX(Import.PLE,Detalhamento!$E25,Detalhamento!AM$15)),IF(INDEX(Import.PLE,Detalhamento!$E25,Detalhamento!AM$15)&lt;=mediçao,OFFSET(Import.PLQ,$A25-1,AM$15-1,1,1),0),0),PLE!$AA$28*OFFSET(Import.PLQ,$A25-1,AM$15-1,1,1)),IF($E25&lt;&gt;1,IF(ISNUMBER(INDEX(Import.PLE,Detalhamento!$E25,Detalhamento!AM$15)),IF(INDEX(Import.PLE,Detalhamento!$E25,Detalhamento!AM$15)&lt;=mediçao,0,OFFSET(Import.PLQ,$A25-1,AM$15-1,1,1)),OFFSET(Import.PLQ,$A25-1,AM$15-1,1,1)),(1-PLE!$AA$28)*OFFSET(Import.PLQ,$A25-1,AM$15-1,1,1))))</f>
        <v>0</v>
      </c>
      <c r="AN25" s="144">
        <f ca="1">IF(AN$13="",0,CHOOSE(Detalhamento.OpçãoServiços,OFFSET(Import.PLQ,$A25-1,AN$15-1,1,1),IF($E25&lt;&gt;1,IF(ISNUMBER(INDEX(Import.PLE,Detalhamento!$E25,Detalhamento!AN$15)),IF(INDEX(Import.PLE,Detalhamento!$E25,Detalhamento!AN$15)&lt;=mediçao,OFFSET(Import.PLQ,$A25-1,AN$15-1,1,1),0),0),PLE!$AA$28*OFFSET(Import.PLQ,$A25-1,AN$15-1,1,1)),IF($E25&lt;&gt;1,IF(ISNUMBER(INDEX(Import.PLE,Detalhamento!$E25,Detalhamento!AN$15)),IF(INDEX(Import.PLE,Detalhamento!$E25,Detalhamento!AN$15)&lt;=mediçao,0,OFFSET(Import.PLQ,$A25-1,AN$15-1,1,1)),OFFSET(Import.PLQ,$A25-1,AN$15-1,1,1)),(1-PLE!$AA$28)*OFFSET(Import.PLQ,$A25-1,AN$15-1,1,1))))</f>
        <v>0</v>
      </c>
      <c r="AO25" s="144">
        <f ca="1">IF(AO$13="",0,CHOOSE(Detalhamento.OpçãoServiços,OFFSET(Import.PLQ,$A25-1,AO$15-1,1,1),IF($E25&lt;&gt;1,IF(ISNUMBER(INDEX(Import.PLE,Detalhamento!$E25,Detalhamento!AO$15)),IF(INDEX(Import.PLE,Detalhamento!$E25,Detalhamento!AO$15)&lt;=mediçao,OFFSET(Import.PLQ,$A25-1,AO$15-1,1,1),0),0),PLE!$AA$28*OFFSET(Import.PLQ,$A25-1,AO$15-1,1,1)),IF($E25&lt;&gt;1,IF(ISNUMBER(INDEX(Import.PLE,Detalhamento!$E25,Detalhamento!AO$15)),IF(INDEX(Import.PLE,Detalhamento!$E25,Detalhamento!AO$15)&lt;=mediçao,0,OFFSET(Import.PLQ,$A25-1,AO$15-1,1,1)),OFFSET(Import.PLQ,$A25-1,AO$15-1,1,1)),(1-PLE!$AA$28)*OFFSET(Import.PLQ,$A25-1,AO$15-1,1,1))))</f>
        <v>0</v>
      </c>
      <c r="AP25" s="144">
        <f ca="1">IF(AP$13="",0,CHOOSE(Detalhamento.OpçãoServiços,OFFSET(Import.PLQ,$A25-1,AP$15-1,1,1),IF($E25&lt;&gt;1,IF(ISNUMBER(INDEX(Import.PLE,Detalhamento!$E25,Detalhamento!AP$15)),IF(INDEX(Import.PLE,Detalhamento!$E25,Detalhamento!AP$15)&lt;=mediçao,OFFSET(Import.PLQ,$A25-1,AP$15-1,1,1),0),0),PLE!$AA$28*OFFSET(Import.PLQ,$A25-1,AP$15-1,1,1)),IF($E25&lt;&gt;1,IF(ISNUMBER(INDEX(Import.PLE,Detalhamento!$E25,Detalhamento!AP$15)),IF(INDEX(Import.PLE,Detalhamento!$E25,Detalhamento!AP$15)&lt;=mediçao,0,OFFSET(Import.PLQ,$A25-1,AP$15-1,1,1)),OFFSET(Import.PLQ,$A25-1,AP$15-1,1,1)),(1-PLE!$AA$28)*OFFSET(Import.PLQ,$A25-1,AP$15-1,1,1))))</f>
        <v>0</v>
      </c>
      <c r="AQ25" s="144">
        <f ca="1">IF(AQ$13="",0,CHOOSE(Detalhamento.OpçãoServiços,OFFSET(Import.PLQ,$A25-1,AQ$15-1,1,1),IF($E25&lt;&gt;1,IF(ISNUMBER(INDEX(Import.PLE,Detalhamento!$E25,Detalhamento!AQ$15)),IF(INDEX(Import.PLE,Detalhamento!$E25,Detalhamento!AQ$15)&lt;=mediçao,OFFSET(Import.PLQ,$A25-1,AQ$15-1,1,1),0),0),PLE!$AA$28*OFFSET(Import.PLQ,$A25-1,AQ$15-1,1,1)),IF($E25&lt;&gt;1,IF(ISNUMBER(INDEX(Import.PLE,Detalhamento!$E25,Detalhamento!AQ$15)),IF(INDEX(Import.PLE,Detalhamento!$E25,Detalhamento!AQ$15)&lt;=mediçao,0,OFFSET(Import.PLQ,$A25-1,AQ$15-1,1,1)),OFFSET(Import.PLQ,$A25-1,AQ$15-1,1,1)),(1-PLE!$AA$28)*OFFSET(Import.PLQ,$A25-1,AQ$15-1,1,1))))</f>
        <v>0</v>
      </c>
      <c r="AR25" s="144">
        <f ca="1">IF(AR$13="",0,CHOOSE(Detalhamento.OpçãoServiços,OFFSET(Import.PLQ,$A25-1,AR$15-1,1,1),IF($E25&lt;&gt;1,IF(ISNUMBER(INDEX(Import.PLE,Detalhamento!$E25,Detalhamento!AR$15)),IF(INDEX(Import.PLE,Detalhamento!$E25,Detalhamento!AR$15)&lt;=mediçao,OFFSET(Import.PLQ,$A25-1,AR$15-1,1,1),0),0),PLE!$AA$28*OFFSET(Import.PLQ,$A25-1,AR$15-1,1,1)),IF($E25&lt;&gt;1,IF(ISNUMBER(INDEX(Import.PLE,Detalhamento!$E25,Detalhamento!AR$15)),IF(INDEX(Import.PLE,Detalhamento!$E25,Detalhamento!AR$15)&lt;=mediçao,0,OFFSET(Import.PLQ,$A25-1,AR$15-1,1,1)),OFFSET(Import.PLQ,$A25-1,AR$15-1,1,1)),(1-PLE!$AA$28)*OFFSET(Import.PLQ,$A25-1,AR$15-1,1,1))))</f>
        <v>0</v>
      </c>
      <c r="AS25" s="144">
        <f ca="1">IF(AS$13="",0,CHOOSE(Detalhamento.OpçãoServiços,OFFSET(Import.PLQ,$A25-1,AS$15-1,1,1),IF($E25&lt;&gt;1,IF(ISNUMBER(INDEX(Import.PLE,Detalhamento!$E25,Detalhamento!AS$15)),IF(INDEX(Import.PLE,Detalhamento!$E25,Detalhamento!AS$15)&lt;=mediçao,OFFSET(Import.PLQ,$A25-1,AS$15-1,1,1),0),0),PLE!$AA$28*OFFSET(Import.PLQ,$A25-1,AS$15-1,1,1)),IF($E25&lt;&gt;1,IF(ISNUMBER(INDEX(Import.PLE,Detalhamento!$E25,Detalhamento!AS$15)),IF(INDEX(Import.PLE,Detalhamento!$E25,Detalhamento!AS$15)&lt;=mediçao,0,OFFSET(Import.PLQ,$A25-1,AS$15-1,1,1)),OFFSET(Import.PLQ,$A25-1,AS$15-1,1,1)),(1-PLE!$AA$28)*OFFSET(Import.PLQ,$A25-1,AS$15-1,1,1))))</f>
        <v>0</v>
      </c>
      <c r="AT25" s="144">
        <f ca="1">IF(AT$13="",0,CHOOSE(Detalhamento.OpçãoServiços,OFFSET(Import.PLQ,$A25-1,AT$15-1,1,1),IF($E25&lt;&gt;1,IF(ISNUMBER(INDEX(Import.PLE,Detalhamento!$E25,Detalhamento!AT$15)),IF(INDEX(Import.PLE,Detalhamento!$E25,Detalhamento!AT$15)&lt;=mediçao,OFFSET(Import.PLQ,$A25-1,AT$15-1,1,1),0),0),PLE!$AA$28*OFFSET(Import.PLQ,$A25-1,AT$15-1,1,1)),IF($E25&lt;&gt;1,IF(ISNUMBER(INDEX(Import.PLE,Detalhamento!$E25,Detalhamento!AT$15)),IF(INDEX(Import.PLE,Detalhamento!$E25,Detalhamento!AT$15)&lt;=mediçao,0,OFFSET(Import.PLQ,$A25-1,AT$15-1,1,1)),OFFSET(Import.PLQ,$A25-1,AT$15-1,1,1)),(1-PLE!$AA$28)*OFFSET(Import.PLQ,$A25-1,AT$15-1,1,1))))</f>
        <v>0</v>
      </c>
      <c r="AU25" s="144">
        <f ca="1">IF(AU$13="",0,CHOOSE(Detalhamento.OpçãoServiços,OFFSET(Import.PLQ,$A25-1,AU$15-1,1,1),IF($E25&lt;&gt;1,IF(ISNUMBER(INDEX(Import.PLE,Detalhamento!$E25,Detalhamento!AU$15)),IF(INDEX(Import.PLE,Detalhamento!$E25,Detalhamento!AU$15)&lt;=mediçao,OFFSET(Import.PLQ,$A25-1,AU$15-1,1,1),0),0),PLE!$AA$28*OFFSET(Import.PLQ,$A25-1,AU$15-1,1,1)),IF($E25&lt;&gt;1,IF(ISNUMBER(INDEX(Import.PLE,Detalhamento!$E25,Detalhamento!AU$15)),IF(INDEX(Import.PLE,Detalhamento!$E25,Detalhamento!AU$15)&lt;=mediçao,0,OFFSET(Import.PLQ,$A25-1,AU$15-1,1,1)),OFFSET(Import.PLQ,$A25-1,AU$15-1,1,1)),(1-PLE!$AA$28)*OFFSET(Import.PLQ,$A25-1,AU$15-1,1,1))))</f>
        <v>0</v>
      </c>
      <c r="AV25" s="144">
        <f ca="1">IF(AV$13="",0,CHOOSE(Detalhamento.OpçãoServiços,OFFSET(Import.PLQ,$A25-1,AV$15-1,1,1),IF($E25&lt;&gt;1,IF(ISNUMBER(INDEX(Import.PLE,Detalhamento!$E25,Detalhamento!AV$15)),IF(INDEX(Import.PLE,Detalhamento!$E25,Detalhamento!AV$15)&lt;=mediçao,OFFSET(Import.PLQ,$A25-1,AV$15-1,1,1),0),0),PLE!$AA$28*OFFSET(Import.PLQ,$A25-1,AV$15-1,1,1)),IF($E25&lt;&gt;1,IF(ISNUMBER(INDEX(Import.PLE,Detalhamento!$E25,Detalhamento!AV$15)),IF(INDEX(Import.PLE,Detalhamento!$E25,Detalhamento!AV$15)&lt;=mediçao,0,OFFSET(Import.PLQ,$A25-1,AV$15-1,1,1)),OFFSET(Import.PLQ,$A25-1,AV$15-1,1,1)),(1-PLE!$AA$28)*OFFSET(Import.PLQ,$A25-1,AV$15-1,1,1))))</f>
        <v>0</v>
      </c>
      <c r="AW25" s="144">
        <f ca="1">IF(AW$13="",0,CHOOSE(Detalhamento.OpçãoServiços,OFFSET(Import.PLQ,$A25-1,AW$15-1,1,1),IF($E25&lt;&gt;1,IF(ISNUMBER(INDEX(Import.PLE,Detalhamento!$E25,Detalhamento!AW$15)),IF(INDEX(Import.PLE,Detalhamento!$E25,Detalhamento!AW$15)&lt;=mediçao,OFFSET(Import.PLQ,$A25-1,AW$15-1,1,1),0),0),PLE!$AA$28*OFFSET(Import.PLQ,$A25-1,AW$15-1,1,1)),IF($E25&lt;&gt;1,IF(ISNUMBER(INDEX(Import.PLE,Detalhamento!$E25,Detalhamento!AW$15)),IF(INDEX(Import.PLE,Detalhamento!$E25,Detalhamento!AW$15)&lt;=mediçao,0,OFFSET(Import.PLQ,$A25-1,AW$15-1,1,1)),OFFSET(Import.PLQ,$A25-1,AW$15-1,1,1)),(1-PLE!$AA$28)*OFFSET(Import.PLQ,$A25-1,AW$15-1,1,1))))</f>
        <v>0</v>
      </c>
      <c r="AX25" s="144">
        <f ca="1">IF(AX$13="",0,CHOOSE(Detalhamento.OpçãoServiços,OFFSET(Import.PLQ,$A25-1,AX$15-1,1,1),IF($E25&lt;&gt;1,IF(ISNUMBER(INDEX(Import.PLE,Detalhamento!$E25,Detalhamento!AX$15)),IF(INDEX(Import.PLE,Detalhamento!$E25,Detalhamento!AX$15)&lt;=mediçao,OFFSET(Import.PLQ,$A25-1,AX$15-1,1,1),0),0),PLE!$AA$28*OFFSET(Import.PLQ,$A25-1,AX$15-1,1,1)),IF($E25&lt;&gt;1,IF(ISNUMBER(INDEX(Import.PLE,Detalhamento!$E25,Detalhamento!AX$15)),IF(INDEX(Import.PLE,Detalhamento!$E25,Detalhamento!AX$15)&lt;=mediçao,0,OFFSET(Import.PLQ,$A25-1,AX$15-1,1,1)),OFFSET(Import.PLQ,$A25-1,AX$15-1,1,1)),(1-PLE!$AA$28)*OFFSET(Import.PLQ,$A25-1,AX$15-1,1,1))))</f>
        <v>0</v>
      </c>
      <c r="AY25" s="144">
        <f ca="1">IF(AY$13="",0,CHOOSE(Detalhamento.OpçãoServiços,OFFSET(Import.PLQ,$A25-1,AY$15-1,1,1),IF($E25&lt;&gt;1,IF(ISNUMBER(INDEX(Import.PLE,Detalhamento!$E25,Detalhamento!AY$15)),IF(INDEX(Import.PLE,Detalhamento!$E25,Detalhamento!AY$15)&lt;=mediçao,OFFSET(Import.PLQ,$A25-1,AY$15-1,1,1),0),0),PLE!$AA$28*OFFSET(Import.PLQ,$A25-1,AY$15-1,1,1)),IF($E25&lt;&gt;1,IF(ISNUMBER(INDEX(Import.PLE,Detalhamento!$E25,Detalhamento!AY$15)),IF(INDEX(Import.PLE,Detalhamento!$E25,Detalhamento!AY$15)&lt;=mediçao,0,OFFSET(Import.PLQ,$A25-1,AY$15-1,1,1)),OFFSET(Import.PLQ,$A25-1,AY$15-1,1,1)),(1-PLE!$AA$28)*OFFSET(Import.PLQ,$A25-1,AY$15-1,1,1))))</f>
        <v>0</v>
      </c>
      <c r="AZ25" s="144">
        <f ca="1">IF(AZ$13="",0,CHOOSE(Detalhamento.OpçãoServiços,OFFSET(Import.PLQ,$A25-1,AZ$15-1,1,1),IF($E25&lt;&gt;1,IF(ISNUMBER(INDEX(Import.PLE,Detalhamento!$E25,Detalhamento!AZ$15)),IF(INDEX(Import.PLE,Detalhamento!$E25,Detalhamento!AZ$15)&lt;=mediçao,OFFSET(Import.PLQ,$A25-1,AZ$15-1,1,1),0),0),PLE!$AA$28*OFFSET(Import.PLQ,$A25-1,AZ$15-1,1,1)),IF($E25&lt;&gt;1,IF(ISNUMBER(INDEX(Import.PLE,Detalhamento!$E25,Detalhamento!AZ$15)),IF(INDEX(Import.PLE,Detalhamento!$E25,Detalhamento!AZ$15)&lt;=mediçao,0,OFFSET(Import.PLQ,$A25-1,AZ$15-1,1,1)),OFFSET(Import.PLQ,$A25-1,AZ$15-1,1,1)),(1-PLE!$AA$28)*OFFSET(Import.PLQ,$A25-1,AZ$15-1,1,1))))</f>
        <v>0</v>
      </c>
      <c r="BA25" s="144">
        <f ca="1">IF(BA$13="",0,CHOOSE(Detalhamento.OpçãoServiços,OFFSET(Import.PLQ,$A25-1,BA$15-1,1,1),IF($E25&lt;&gt;1,IF(ISNUMBER(INDEX(Import.PLE,Detalhamento!$E25,Detalhamento!BA$15)),IF(INDEX(Import.PLE,Detalhamento!$E25,Detalhamento!BA$15)&lt;=mediçao,OFFSET(Import.PLQ,$A25-1,BA$15-1,1,1),0),0),PLE!$AA$28*OFFSET(Import.PLQ,$A25-1,BA$15-1,1,1)),IF($E25&lt;&gt;1,IF(ISNUMBER(INDEX(Import.PLE,Detalhamento!$E25,Detalhamento!BA$15)),IF(INDEX(Import.PLE,Detalhamento!$E25,Detalhamento!BA$15)&lt;=mediçao,0,OFFSET(Import.PLQ,$A25-1,BA$15-1,1,1)),OFFSET(Import.PLQ,$A25-1,BA$15-1,1,1)),(1-PLE!$AA$28)*OFFSET(Import.PLQ,$A25-1,BA$15-1,1,1))))</f>
        <v>0</v>
      </c>
      <c r="BB25" s="144">
        <f ca="1">IF(BB$13="",0,CHOOSE(Detalhamento.OpçãoServiços,OFFSET(Import.PLQ,$A25-1,BB$15-1,1,1),IF($E25&lt;&gt;1,IF(ISNUMBER(INDEX(Import.PLE,Detalhamento!$E25,Detalhamento!BB$15)),IF(INDEX(Import.PLE,Detalhamento!$E25,Detalhamento!BB$15)&lt;=mediçao,OFFSET(Import.PLQ,$A25-1,BB$15-1,1,1),0),0),PLE!$AA$28*OFFSET(Import.PLQ,$A25-1,BB$15-1,1,1)),IF($E25&lt;&gt;1,IF(ISNUMBER(INDEX(Import.PLE,Detalhamento!$E25,Detalhamento!BB$15)),IF(INDEX(Import.PLE,Detalhamento!$E25,Detalhamento!BB$15)&lt;=mediçao,0,OFFSET(Import.PLQ,$A25-1,BB$15-1,1,1)),OFFSET(Import.PLQ,$A25-1,BB$15-1,1,1)),(1-PLE!$AA$28)*OFFSET(Import.PLQ,$A25-1,BB$15-1,1,1))))</f>
        <v>0</v>
      </c>
      <c r="BC25" s="144">
        <f ca="1">IF(BC$13="",0,CHOOSE(Detalhamento.OpçãoServiços,OFFSET(Import.PLQ,$A25-1,BC$15-1,1,1),IF($E25&lt;&gt;1,IF(ISNUMBER(INDEX(Import.PLE,Detalhamento!$E25,Detalhamento!BC$15)),IF(INDEX(Import.PLE,Detalhamento!$E25,Detalhamento!BC$15)&lt;=mediçao,OFFSET(Import.PLQ,$A25-1,BC$15-1,1,1),0),0),PLE!$AA$28*OFFSET(Import.PLQ,$A25-1,BC$15-1,1,1)),IF($E25&lt;&gt;1,IF(ISNUMBER(INDEX(Import.PLE,Detalhamento!$E25,Detalhamento!BC$15)),IF(INDEX(Import.PLE,Detalhamento!$E25,Detalhamento!BC$15)&lt;=mediçao,0,OFFSET(Import.PLQ,$A25-1,BC$15-1,1,1)),OFFSET(Import.PLQ,$A25-1,BC$15-1,1,1)),(1-PLE!$AA$28)*OFFSET(Import.PLQ,$A25-1,BC$15-1,1,1))))</f>
        <v>0</v>
      </c>
      <c r="BD25" s="144">
        <f ca="1">IF(BD$13="",0,CHOOSE(Detalhamento.OpçãoServiços,OFFSET(Import.PLQ,$A25-1,BD$15-1,1,1),IF($E25&lt;&gt;1,IF(ISNUMBER(INDEX(Import.PLE,Detalhamento!$E25,Detalhamento!BD$15)),IF(INDEX(Import.PLE,Detalhamento!$E25,Detalhamento!BD$15)&lt;=mediçao,OFFSET(Import.PLQ,$A25-1,BD$15-1,1,1),0),0),PLE!$AA$28*OFFSET(Import.PLQ,$A25-1,BD$15-1,1,1)),IF($E25&lt;&gt;1,IF(ISNUMBER(INDEX(Import.PLE,Detalhamento!$E25,Detalhamento!BD$15)),IF(INDEX(Import.PLE,Detalhamento!$E25,Detalhamento!BD$15)&lt;=mediçao,0,OFFSET(Import.PLQ,$A25-1,BD$15-1,1,1)),OFFSET(Import.PLQ,$A25-1,BD$15-1,1,1)),(1-PLE!$AA$28)*OFFSET(Import.PLQ,$A25-1,BD$15-1,1,1))))</f>
        <v>0</v>
      </c>
      <c r="BE25" s="144">
        <f ca="1">IF(BE$13="",0,CHOOSE(Detalhamento.OpçãoServiços,OFFSET(Import.PLQ,$A25-1,BE$15-1,1,1),IF($E25&lt;&gt;1,IF(ISNUMBER(INDEX(Import.PLE,Detalhamento!$E25,Detalhamento!BE$15)),IF(INDEX(Import.PLE,Detalhamento!$E25,Detalhamento!BE$15)&lt;=mediçao,OFFSET(Import.PLQ,$A25-1,BE$15-1,1,1),0),0),PLE!$AA$28*OFFSET(Import.PLQ,$A25-1,BE$15-1,1,1)),IF($E25&lt;&gt;1,IF(ISNUMBER(INDEX(Import.PLE,Detalhamento!$E25,Detalhamento!BE$15)),IF(INDEX(Import.PLE,Detalhamento!$E25,Detalhamento!BE$15)&lt;=mediçao,0,OFFSET(Import.PLQ,$A25-1,BE$15-1,1,1)),OFFSET(Import.PLQ,$A25-1,BE$15-1,1,1)),(1-PLE!$AA$28)*OFFSET(Import.PLQ,$A25-1,BE$15-1,1,1))))</f>
        <v>0</v>
      </c>
      <c r="BF25" s="144">
        <f ca="1">IF(BF$13="",0,CHOOSE(Detalhamento.OpçãoServiços,OFFSET(Import.PLQ,$A25-1,BF$15-1,1,1),IF($E25&lt;&gt;1,IF(ISNUMBER(INDEX(Import.PLE,Detalhamento!$E25,Detalhamento!BF$15)),IF(INDEX(Import.PLE,Detalhamento!$E25,Detalhamento!BF$15)&lt;=mediçao,OFFSET(Import.PLQ,$A25-1,BF$15-1,1,1),0),0),PLE!$AA$28*OFFSET(Import.PLQ,$A25-1,BF$15-1,1,1)),IF($E25&lt;&gt;1,IF(ISNUMBER(INDEX(Import.PLE,Detalhamento!$E25,Detalhamento!BF$15)),IF(INDEX(Import.PLE,Detalhamento!$E25,Detalhamento!BF$15)&lt;=mediçao,0,OFFSET(Import.PLQ,$A25-1,BF$15-1,1,1)),OFFSET(Import.PLQ,$A25-1,BF$15-1,1,1)),(1-PLE!$AA$28)*OFFSET(Import.PLQ,$A25-1,BF$15-1,1,1))))</f>
        <v>0</v>
      </c>
      <c r="BG25" s="144">
        <f ca="1">IF(BG$13="",0,CHOOSE(Detalhamento.OpçãoServiços,OFFSET(Import.PLQ,$A25-1,BG$15-1,1,1),IF($E25&lt;&gt;1,IF(ISNUMBER(INDEX(Import.PLE,Detalhamento!$E25,Detalhamento!BG$15)),IF(INDEX(Import.PLE,Detalhamento!$E25,Detalhamento!BG$15)&lt;=mediçao,OFFSET(Import.PLQ,$A25-1,BG$15-1,1,1),0),0),PLE!$AA$28*OFFSET(Import.PLQ,$A25-1,BG$15-1,1,1)),IF($E25&lt;&gt;1,IF(ISNUMBER(INDEX(Import.PLE,Detalhamento!$E25,Detalhamento!BG$15)),IF(INDEX(Import.PLE,Detalhamento!$E25,Detalhamento!BG$15)&lt;=mediçao,0,OFFSET(Import.PLQ,$A25-1,BG$15-1,1,1)),OFFSET(Import.PLQ,$A25-1,BG$15-1,1,1)),(1-PLE!$AA$28)*OFFSET(Import.PLQ,$A25-1,BG$15-1,1,1))))</f>
        <v>0</v>
      </c>
      <c r="BH25" s="144">
        <f ca="1">IF(BH$13="",0,CHOOSE(Detalhamento.OpçãoServiços,OFFSET(Import.PLQ,$A25-1,BH$15-1,1,1),IF($E25&lt;&gt;1,IF(ISNUMBER(INDEX(Import.PLE,Detalhamento!$E25,Detalhamento!BH$15)),IF(INDEX(Import.PLE,Detalhamento!$E25,Detalhamento!BH$15)&lt;=mediçao,OFFSET(Import.PLQ,$A25-1,BH$15-1,1,1),0),0),PLE!$AA$28*OFFSET(Import.PLQ,$A25-1,BH$15-1,1,1)),IF($E25&lt;&gt;1,IF(ISNUMBER(INDEX(Import.PLE,Detalhamento!$E25,Detalhamento!BH$15)),IF(INDEX(Import.PLE,Detalhamento!$E25,Detalhamento!BH$15)&lt;=mediçao,0,OFFSET(Import.PLQ,$A25-1,BH$15-1,1,1)),OFFSET(Import.PLQ,$A25-1,BH$15-1,1,1)),(1-PLE!$AA$28)*OFFSET(Import.PLQ,$A25-1,BH$15-1,1,1))))</f>
        <v>0</v>
      </c>
      <c r="BI25" s="144">
        <f ca="1">IF(BI$13="",0,CHOOSE(Detalhamento.OpçãoServiços,OFFSET(Import.PLQ,$A25-1,BI$15-1,1,1),IF($E25&lt;&gt;1,IF(ISNUMBER(INDEX(Import.PLE,Detalhamento!$E25,Detalhamento!BI$15)),IF(INDEX(Import.PLE,Detalhamento!$E25,Detalhamento!BI$15)&lt;=mediçao,OFFSET(Import.PLQ,$A25-1,BI$15-1,1,1),0),0),PLE!$AA$28*OFFSET(Import.PLQ,$A25-1,BI$15-1,1,1)),IF($E25&lt;&gt;1,IF(ISNUMBER(INDEX(Import.PLE,Detalhamento!$E25,Detalhamento!BI$15)),IF(INDEX(Import.PLE,Detalhamento!$E25,Detalhamento!BI$15)&lt;=mediçao,0,OFFSET(Import.PLQ,$A25-1,BI$15-1,1,1)),OFFSET(Import.PLQ,$A25-1,BI$15-1,1,1)),(1-PLE!$AA$28)*OFFSET(Import.PLQ,$A25-1,BI$15-1,1,1))))</f>
        <v>0</v>
      </c>
    </row>
    <row r="26" spans="1:61" ht="10.5" hidden="1" x14ac:dyDescent="0.25">
      <c r="A26" s="155">
        <v>10</v>
      </c>
      <c r="B26" s="21" t="str">
        <f t="shared" ca="1" si="8"/>
        <v>Nível</v>
      </c>
      <c r="E26" s="153" t="str">
        <f t="shared" ca="1" si="9"/>
        <v/>
      </c>
      <c r="F26" s="154">
        <f t="shared" ca="1" si="10"/>
        <v>0</v>
      </c>
      <c r="G26" s="154" t="str">
        <f t="shared" ca="1" si="11"/>
        <v>1.3</v>
      </c>
      <c r="H26" s="182" t="str">
        <f t="shared" ca="1" si="11"/>
        <v>INFRA-ESTRUTURA: FUNDAÇÕES (TODA A QUADRA)</v>
      </c>
      <c r="I26" s="37" t="str">
        <f t="shared" ca="1" si="12"/>
        <v/>
      </c>
      <c r="J26" s="144" t="str">
        <f t="shared" ca="1" si="13"/>
        <v/>
      </c>
      <c r="K26" s="67"/>
      <c r="L26" s="144">
        <f ca="1">IF(L$13="",0,CHOOSE(Detalhamento.OpçãoServiços,OFFSET(Import.PLQ,$A26-1,L$15-1,1,1),IF($E26&lt;&gt;1,IF(ISNUMBER(INDEX(Import.PLE,Detalhamento!$E26,Detalhamento!L$15)),IF(INDEX(Import.PLE,Detalhamento!$E26,Detalhamento!L$15)&lt;=mediçao,OFFSET(Import.PLQ,$A26-1,L$15-1,1,1),0),0),PLE!$AA$28*OFFSET(Import.PLQ,$A26-1,L$15-1,1,1)),IF($E26&lt;&gt;1,IF(ISNUMBER(INDEX(Import.PLE,Detalhamento!$E26,Detalhamento!L$15)),IF(INDEX(Import.PLE,Detalhamento!$E26,Detalhamento!L$15)&lt;=mediçao,0,OFFSET(Import.PLQ,$A26-1,L$15-1,1,1)),OFFSET(Import.PLQ,$A26-1,L$15-1,1,1)),(1-PLE!$AA$28)*OFFSET(Import.PLQ,$A26-1,L$15-1,1,1))))</f>
        <v>0</v>
      </c>
      <c r="M26" s="144">
        <f ca="1">IF(M$13="",0,CHOOSE(Detalhamento.OpçãoServiços,OFFSET(Import.PLQ,$A26-1,M$15-1,1,1),IF($E26&lt;&gt;1,IF(ISNUMBER(INDEX(Import.PLE,Detalhamento!$E26,Detalhamento!M$15)),IF(INDEX(Import.PLE,Detalhamento!$E26,Detalhamento!M$15)&lt;=mediçao,OFFSET(Import.PLQ,$A26-1,M$15-1,1,1),0),0),PLE!$AA$28*OFFSET(Import.PLQ,$A26-1,M$15-1,1,1)),IF($E26&lt;&gt;1,IF(ISNUMBER(INDEX(Import.PLE,Detalhamento!$E26,Detalhamento!M$15)),IF(INDEX(Import.PLE,Detalhamento!$E26,Detalhamento!M$15)&lt;=mediçao,0,OFFSET(Import.PLQ,$A26-1,M$15-1,1,1)),OFFSET(Import.PLQ,$A26-1,M$15-1,1,1)),(1-PLE!$AA$28)*OFFSET(Import.PLQ,$A26-1,M$15-1,1,1))))</f>
        <v>0</v>
      </c>
      <c r="N26" s="144">
        <f ca="1">IF(N$13="",0,CHOOSE(Detalhamento.OpçãoServiços,OFFSET(Import.PLQ,$A26-1,N$15-1,1,1),IF($E26&lt;&gt;1,IF(ISNUMBER(INDEX(Import.PLE,Detalhamento!$E26,Detalhamento!N$15)),IF(INDEX(Import.PLE,Detalhamento!$E26,Detalhamento!N$15)&lt;=mediçao,OFFSET(Import.PLQ,$A26-1,N$15-1,1,1),0),0),PLE!$AA$28*OFFSET(Import.PLQ,$A26-1,N$15-1,1,1)),IF($E26&lt;&gt;1,IF(ISNUMBER(INDEX(Import.PLE,Detalhamento!$E26,Detalhamento!N$15)),IF(INDEX(Import.PLE,Detalhamento!$E26,Detalhamento!N$15)&lt;=mediçao,0,OFFSET(Import.PLQ,$A26-1,N$15-1,1,1)),OFFSET(Import.PLQ,$A26-1,N$15-1,1,1)),(1-PLE!$AA$28)*OFFSET(Import.PLQ,$A26-1,N$15-1,1,1))))</f>
        <v>0</v>
      </c>
      <c r="O26" s="144">
        <f ca="1">IF(O$13="",0,CHOOSE(Detalhamento.OpçãoServiços,OFFSET(Import.PLQ,$A26-1,O$15-1,1,1),IF($E26&lt;&gt;1,IF(ISNUMBER(INDEX(Import.PLE,Detalhamento!$E26,Detalhamento!O$15)),IF(INDEX(Import.PLE,Detalhamento!$E26,Detalhamento!O$15)&lt;=mediçao,OFFSET(Import.PLQ,$A26-1,O$15-1,1,1),0),0),PLE!$AA$28*OFFSET(Import.PLQ,$A26-1,O$15-1,1,1)),IF($E26&lt;&gt;1,IF(ISNUMBER(INDEX(Import.PLE,Detalhamento!$E26,Detalhamento!O$15)),IF(INDEX(Import.PLE,Detalhamento!$E26,Detalhamento!O$15)&lt;=mediçao,0,OFFSET(Import.PLQ,$A26-1,O$15-1,1,1)),OFFSET(Import.PLQ,$A26-1,O$15-1,1,1)),(1-PLE!$AA$28)*OFFSET(Import.PLQ,$A26-1,O$15-1,1,1))))</f>
        <v>0</v>
      </c>
      <c r="P26" s="144">
        <f ca="1">IF(P$13="",0,CHOOSE(Detalhamento.OpçãoServiços,OFFSET(Import.PLQ,$A26-1,P$15-1,1,1),IF($E26&lt;&gt;1,IF(ISNUMBER(INDEX(Import.PLE,Detalhamento!$E26,Detalhamento!P$15)),IF(INDEX(Import.PLE,Detalhamento!$E26,Detalhamento!P$15)&lt;=mediçao,OFFSET(Import.PLQ,$A26-1,P$15-1,1,1),0),0),PLE!$AA$28*OFFSET(Import.PLQ,$A26-1,P$15-1,1,1)),IF($E26&lt;&gt;1,IF(ISNUMBER(INDEX(Import.PLE,Detalhamento!$E26,Detalhamento!P$15)),IF(INDEX(Import.PLE,Detalhamento!$E26,Detalhamento!P$15)&lt;=mediçao,0,OFFSET(Import.PLQ,$A26-1,P$15-1,1,1)),OFFSET(Import.PLQ,$A26-1,P$15-1,1,1)),(1-PLE!$AA$28)*OFFSET(Import.PLQ,$A26-1,P$15-1,1,1))))</f>
        <v>0</v>
      </c>
      <c r="Q26" s="144">
        <f ca="1">IF(Q$13="",0,CHOOSE(Detalhamento.OpçãoServiços,OFFSET(Import.PLQ,$A26-1,Q$15-1,1,1),IF($E26&lt;&gt;1,IF(ISNUMBER(INDEX(Import.PLE,Detalhamento!$E26,Detalhamento!Q$15)),IF(INDEX(Import.PLE,Detalhamento!$E26,Detalhamento!Q$15)&lt;=mediçao,OFFSET(Import.PLQ,$A26-1,Q$15-1,1,1),0),0),PLE!$AA$28*OFFSET(Import.PLQ,$A26-1,Q$15-1,1,1)),IF($E26&lt;&gt;1,IF(ISNUMBER(INDEX(Import.PLE,Detalhamento!$E26,Detalhamento!Q$15)),IF(INDEX(Import.PLE,Detalhamento!$E26,Detalhamento!Q$15)&lt;=mediçao,0,OFFSET(Import.PLQ,$A26-1,Q$15-1,1,1)),OFFSET(Import.PLQ,$A26-1,Q$15-1,1,1)),(1-PLE!$AA$28)*OFFSET(Import.PLQ,$A26-1,Q$15-1,1,1))))</f>
        <v>0</v>
      </c>
      <c r="R26" s="144">
        <f ca="1">IF(R$13="",0,CHOOSE(Detalhamento.OpçãoServiços,OFFSET(Import.PLQ,$A26-1,R$15-1,1,1),IF($E26&lt;&gt;1,IF(ISNUMBER(INDEX(Import.PLE,Detalhamento!$E26,Detalhamento!R$15)),IF(INDEX(Import.PLE,Detalhamento!$E26,Detalhamento!R$15)&lt;=mediçao,OFFSET(Import.PLQ,$A26-1,R$15-1,1,1),0),0),PLE!$AA$28*OFFSET(Import.PLQ,$A26-1,R$15-1,1,1)),IF($E26&lt;&gt;1,IF(ISNUMBER(INDEX(Import.PLE,Detalhamento!$E26,Detalhamento!R$15)),IF(INDEX(Import.PLE,Detalhamento!$E26,Detalhamento!R$15)&lt;=mediçao,0,OFFSET(Import.PLQ,$A26-1,R$15-1,1,1)),OFFSET(Import.PLQ,$A26-1,R$15-1,1,1)),(1-PLE!$AA$28)*OFFSET(Import.PLQ,$A26-1,R$15-1,1,1))))</f>
        <v>0</v>
      </c>
      <c r="S26" s="144">
        <f ca="1">IF(S$13="",0,CHOOSE(Detalhamento.OpçãoServiços,OFFSET(Import.PLQ,$A26-1,S$15-1,1,1),IF($E26&lt;&gt;1,IF(ISNUMBER(INDEX(Import.PLE,Detalhamento!$E26,Detalhamento!S$15)),IF(INDEX(Import.PLE,Detalhamento!$E26,Detalhamento!S$15)&lt;=mediçao,OFFSET(Import.PLQ,$A26-1,S$15-1,1,1),0),0),PLE!$AA$28*OFFSET(Import.PLQ,$A26-1,S$15-1,1,1)),IF($E26&lt;&gt;1,IF(ISNUMBER(INDEX(Import.PLE,Detalhamento!$E26,Detalhamento!S$15)),IF(INDEX(Import.PLE,Detalhamento!$E26,Detalhamento!S$15)&lt;=mediçao,0,OFFSET(Import.PLQ,$A26-1,S$15-1,1,1)),OFFSET(Import.PLQ,$A26-1,S$15-1,1,1)),(1-PLE!$AA$28)*OFFSET(Import.PLQ,$A26-1,S$15-1,1,1))))</f>
        <v>0</v>
      </c>
      <c r="T26" s="144">
        <f ca="1">IF(T$13="",0,CHOOSE(Detalhamento.OpçãoServiços,OFFSET(Import.PLQ,$A26-1,T$15-1,1,1),IF($E26&lt;&gt;1,IF(ISNUMBER(INDEX(Import.PLE,Detalhamento!$E26,Detalhamento!T$15)),IF(INDEX(Import.PLE,Detalhamento!$E26,Detalhamento!T$15)&lt;=mediçao,OFFSET(Import.PLQ,$A26-1,T$15-1,1,1),0),0),PLE!$AA$28*OFFSET(Import.PLQ,$A26-1,T$15-1,1,1)),IF($E26&lt;&gt;1,IF(ISNUMBER(INDEX(Import.PLE,Detalhamento!$E26,Detalhamento!T$15)),IF(INDEX(Import.PLE,Detalhamento!$E26,Detalhamento!T$15)&lt;=mediçao,0,OFFSET(Import.PLQ,$A26-1,T$15-1,1,1)),OFFSET(Import.PLQ,$A26-1,T$15-1,1,1)),(1-PLE!$AA$28)*OFFSET(Import.PLQ,$A26-1,T$15-1,1,1))))</f>
        <v>0</v>
      </c>
      <c r="U26" s="144">
        <f ca="1">IF(U$13="",0,CHOOSE(Detalhamento.OpçãoServiços,OFFSET(Import.PLQ,$A26-1,U$15-1,1,1),IF($E26&lt;&gt;1,IF(ISNUMBER(INDEX(Import.PLE,Detalhamento!$E26,Detalhamento!U$15)),IF(INDEX(Import.PLE,Detalhamento!$E26,Detalhamento!U$15)&lt;=mediçao,OFFSET(Import.PLQ,$A26-1,U$15-1,1,1),0),0),PLE!$AA$28*OFFSET(Import.PLQ,$A26-1,U$15-1,1,1)),IF($E26&lt;&gt;1,IF(ISNUMBER(INDEX(Import.PLE,Detalhamento!$E26,Detalhamento!U$15)),IF(INDEX(Import.PLE,Detalhamento!$E26,Detalhamento!U$15)&lt;=mediçao,0,OFFSET(Import.PLQ,$A26-1,U$15-1,1,1)),OFFSET(Import.PLQ,$A26-1,U$15-1,1,1)),(1-PLE!$AA$28)*OFFSET(Import.PLQ,$A26-1,U$15-1,1,1))))</f>
        <v>0</v>
      </c>
      <c r="V26" s="144">
        <f ca="1">IF(V$13="",0,CHOOSE(Detalhamento.OpçãoServiços,OFFSET(Import.PLQ,$A26-1,V$15-1,1,1),IF($E26&lt;&gt;1,IF(ISNUMBER(INDEX(Import.PLE,Detalhamento!$E26,Detalhamento!V$15)),IF(INDEX(Import.PLE,Detalhamento!$E26,Detalhamento!V$15)&lt;=mediçao,OFFSET(Import.PLQ,$A26-1,V$15-1,1,1),0),0),PLE!$AA$28*OFFSET(Import.PLQ,$A26-1,V$15-1,1,1)),IF($E26&lt;&gt;1,IF(ISNUMBER(INDEX(Import.PLE,Detalhamento!$E26,Detalhamento!V$15)),IF(INDEX(Import.PLE,Detalhamento!$E26,Detalhamento!V$15)&lt;=mediçao,0,OFFSET(Import.PLQ,$A26-1,V$15-1,1,1)),OFFSET(Import.PLQ,$A26-1,V$15-1,1,1)),(1-PLE!$AA$28)*OFFSET(Import.PLQ,$A26-1,V$15-1,1,1))))</f>
        <v>0</v>
      </c>
      <c r="W26" s="144">
        <f ca="1">IF(W$13="",0,CHOOSE(Detalhamento.OpçãoServiços,OFFSET(Import.PLQ,$A26-1,W$15-1,1,1),IF($E26&lt;&gt;1,IF(ISNUMBER(INDEX(Import.PLE,Detalhamento!$E26,Detalhamento!W$15)),IF(INDEX(Import.PLE,Detalhamento!$E26,Detalhamento!W$15)&lt;=mediçao,OFFSET(Import.PLQ,$A26-1,W$15-1,1,1),0),0),PLE!$AA$28*OFFSET(Import.PLQ,$A26-1,W$15-1,1,1)),IF($E26&lt;&gt;1,IF(ISNUMBER(INDEX(Import.PLE,Detalhamento!$E26,Detalhamento!W$15)),IF(INDEX(Import.PLE,Detalhamento!$E26,Detalhamento!W$15)&lt;=mediçao,0,OFFSET(Import.PLQ,$A26-1,W$15-1,1,1)),OFFSET(Import.PLQ,$A26-1,W$15-1,1,1)),(1-PLE!$AA$28)*OFFSET(Import.PLQ,$A26-1,W$15-1,1,1))))</f>
        <v>0</v>
      </c>
      <c r="X26" s="144">
        <f ca="1">IF(X$13="",0,CHOOSE(Detalhamento.OpçãoServiços,OFFSET(Import.PLQ,$A26-1,X$15-1,1,1),IF($E26&lt;&gt;1,IF(ISNUMBER(INDEX(Import.PLE,Detalhamento!$E26,Detalhamento!X$15)),IF(INDEX(Import.PLE,Detalhamento!$E26,Detalhamento!X$15)&lt;=mediçao,OFFSET(Import.PLQ,$A26-1,X$15-1,1,1),0),0),PLE!$AA$28*OFFSET(Import.PLQ,$A26-1,X$15-1,1,1)),IF($E26&lt;&gt;1,IF(ISNUMBER(INDEX(Import.PLE,Detalhamento!$E26,Detalhamento!X$15)),IF(INDEX(Import.PLE,Detalhamento!$E26,Detalhamento!X$15)&lt;=mediçao,0,OFFSET(Import.PLQ,$A26-1,X$15-1,1,1)),OFFSET(Import.PLQ,$A26-1,X$15-1,1,1)),(1-PLE!$AA$28)*OFFSET(Import.PLQ,$A26-1,X$15-1,1,1))))</f>
        <v>0</v>
      </c>
      <c r="Y26" s="144">
        <f ca="1">IF(Y$13="",0,CHOOSE(Detalhamento.OpçãoServiços,OFFSET(Import.PLQ,$A26-1,Y$15-1,1,1),IF($E26&lt;&gt;1,IF(ISNUMBER(INDEX(Import.PLE,Detalhamento!$E26,Detalhamento!Y$15)),IF(INDEX(Import.PLE,Detalhamento!$E26,Detalhamento!Y$15)&lt;=mediçao,OFFSET(Import.PLQ,$A26-1,Y$15-1,1,1),0),0),PLE!$AA$28*OFFSET(Import.PLQ,$A26-1,Y$15-1,1,1)),IF($E26&lt;&gt;1,IF(ISNUMBER(INDEX(Import.PLE,Detalhamento!$E26,Detalhamento!Y$15)),IF(INDEX(Import.PLE,Detalhamento!$E26,Detalhamento!Y$15)&lt;=mediçao,0,OFFSET(Import.PLQ,$A26-1,Y$15-1,1,1)),OFFSET(Import.PLQ,$A26-1,Y$15-1,1,1)),(1-PLE!$AA$28)*OFFSET(Import.PLQ,$A26-1,Y$15-1,1,1))))</f>
        <v>0</v>
      </c>
      <c r="Z26" s="144">
        <f ca="1">IF(Z$13="",0,CHOOSE(Detalhamento.OpçãoServiços,OFFSET(Import.PLQ,$A26-1,Z$15-1,1,1),IF($E26&lt;&gt;1,IF(ISNUMBER(INDEX(Import.PLE,Detalhamento!$E26,Detalhamento!Z$15)),IF(INDEX(Import.PLE,Detalhamento!$E26,Detalhamento!Z$15)&lt;=mediçao,OFFSET(Import.PLQ,$A26-1,Z$15-1,1,1),0),0),PLE!$AA$28*OFFSET(Import.PLQ,$A26-1,Z$15-1,1,1)),IF($E26&lt;&gt;1,IF(ISNUMBER(INDEX(Import.PLE,Detalhamento!$E26,Detalhamento!Z$15)),IF(INDEX(Import.PLE,Detalhamento!$E26,Detalhamento!Z$15)&lt;=mediçao,0,OFFSET(Import.PLQ,$A26-1,Z$15-1,1,1)),OFFSET(Import.PLQ,$A26-1,Z$15-1,1,1)),(1-PLE!$AA$28)*OFFSET(Import.PLQ,$A26-1,Z$15-1,1,1))))</f>
        <v>0</v>
      </c>
      <c r="AA26" s="144">
        <f ca="1">IF(AA$13="",0,CHOOSE(Detalhamento.OpçãoServiços,OFFSET(Import.PLQ,$A26-1,AA$15-1,1,1),IF($E26&lt;&gt;1,IF(ISNUMBER(INDEX(Import.PLE,Detalhamento!$E26,Detalhamento!AA$15)),IF(INDEX(Import.PLE,Detalhamento!$E26,Detalhamento!AA$15)&lt;=mediçao,OFFSET(Import.PLQ,$A26-1,AA$15-1,1,1),0),0),PLE!$AA$28*OFFSET(Import.PLQ,$A26-1,AA$15-1,1,1)),IF($E26&lt;&gt;1,IF(ISNUMBER(INDEX(Import.PLE,Detalhamento!$E26,Detalhamento!AA$15)),IF(INDEX(Import.PLE,Detalhamento!$E26,Detalhamento!AA$15)&lt;=mediçao,0,OFFSET(Import.PLQ,$A26-1,AA$15-1,1,1)),OFFSET(Import.PLQ,$A26-1,AA$15-1,1,1)),(1-PLE!$AA$28)*OFFSET(Import.PLQ,$A26-1,AA$15-1,1,1))))</f>
        <v>0</v>
      </c>
      <c r="AB26" s="144">
        <f ca="1">IF(AB$13="",0,CHOOSE(Detalhamento.OpçãoServiços,OFFSET(Import.PLQ,$A26-1,AB$15-1,1,1),IF($E26&lt;&gt;1,IF(ISNUMBER(INDEX(Import.PLE,Detalhamento!$E26,Detalhamento!AB$15)),IF(INDEX(Import.PLE,Detalhamento!$E26,Detalhamento!AB$15)&lt;=mediçao,OFFSET(Import.PLQ,$A26-1,AB$15-1,1,1),0),0),PLE!$AA$28*OFFSET(Import.PLQ,$A26-1,AB$15-1,1,1)),IF($E26&lt;&gt;1,IF(ISNUMBER(INDEX(Import.PLE,Detalhamento!$E26,Detalhamento!AB$15)),IF(INDEX(Import.PLE,Detalhamento!$E26,Detalhamento!AB$15)&lt;=mediçao,0,OFFSET(Import.PLQ,$A26-1,AB$15-1,1,1)),OFFSET(Import.PLQ,$A26-1,AB$15-1,1,1)),(1-PLE!$AA$28)*OFFSET(Import.PLQ,$A26-1,AB$15-1,1,1))))</f>
        <v>0</v>
      </c>
      <c r="AC26" s="144">
        <f ca="1">IF(AC$13="",0,CHOOSE(Detalhamento.OpçãoServiços,OFFSET(Import.PLQ,$A26-1,AC$15-1,1,1),IF($E26&lt;&gt;1,IF(ISNUMBER(INDEX(Import.PLE,Detalhamento!$E26,Detalhamento!AC$15)),IF(INDEX(Import.PLE,Detalhamento!$E26,Detalhamento!AC$15)&lt;=mediçao,OFFSET(Import.PLQ,$A26-1,AC$15-1,1,1),0),0),PLE!$AA$28*OFFSET(Import.PLQ,$A26-1,AC$15-1,1,1)),IF($E26&lt;&gt;1,IF(ISNUMBER(INDEX(Import.PLE,Detalhamento!$E26,Detalhamento!AC$15)),IF(INDEX(Import.PLE,Detalhamento!$E26,Detalhamento!AC$15)&lt;=mediçao,0,OFFSET(Import.PLQ,$A26-1,AC$15-1,1,1)),OFFSET(Import.PLQ,$A26-1,AC$15-1,1,1)),(1-PLE!$AA$28)*OFFSET(Import.PLQ,$A26-1,AC$15-1,1,1))))</f>
        <v>0</v>
      </c>
      <c r="AD26" s="144">
        <f ca="1">IF(AD$13="",0,CHOOSE(Detalhamento.OpçãoServiços,OFFSET(Import.PLQ,$A26-1,AD$15-1,1,1),IF($E26&lt;&gt;1,IF(ISNUMBER(INDEX(Import.PLE,Detalhamento!$E26,Detalhamento!AD$15)),IF(INDEX(Import.PLE,Detalhamento!$E26,Detalhamento!AD$15)&lt;=mediçao,OFFSET(Import.PLQ,$A26-1,AD$15-1,1,1),0),0),PLE!$AA$28*OFFSET(Import.PLQ,$A26-1,AD$15-1,1,1)),IF($E26&lt;&gt;1,IF(ISNUMBER(INDEX(Import.PLE,Detalhamento!$E26,Detalhamento!AD$15)),IF(INDEX(Import.PLE,Detalhamento!$E26,Detalhamento!AD$15)&lt;=mediçao,0,OFFSET(Import.PLQ,$A26-1,AD$15-1,1,1)),OFFSET(Import.PLQ,$A26-1,AD$15-1,1,1)),(1-PLE!$AA$28)*OFFSET(Import.PLQ,$A26-1,AD$15-1,1,1))))</f>
        <v>0</v>
      </c>
      <c r="AE26" s="144">
        <f ca="1">IF(AE$13="",0,CHOOSE(Detalhamento.OpçãoServiços,OFFSET(Import.PLQ,$A26-1,AE$15-1,1,1),IF($E26&lt;&gt;1,IF(ISNUMBER(INDEX(Import.PLE,Detalhamento!$E26,Detalhamento!AE$15)),IF(INDEX(Import.PLE,Detalhamento!$E26,Detalhamento!AE$15)&lt;=mediçao,OFFSET(Import.PLQ,$A26-1,AE$15-1,1,1),0),0),PLE!$AA$28*OFFSET(Import.PLQ,$A26-1,AE$15-1,1,1)),IF($E26&lt;&gt;1,IF(ISNUMBER(INDEX(Import.PLE,Detalhamento!$E26,Detalhamento!AE$15)),IF(INDEX(Import.PLE,Detalhamento!$E26,Detalhamento!AE$15)&lt;=mediçao,0,OFFSET(Import.PLQ,$A26-1,AE$15-1,1,1)),OFFSET(Import.PLQ,$A26-1,AE$15-1,1,1)),(1-PLE!$AA$28)*OFFSET(Import.PLQ,$A26-1,AE$15-1,1,1))))</f>
        <v>0</v>
      </c>
      <c r="AF26" s="144">
        <f ca="1">IF(AF$13="",0,CHOOSE(Detalhamento.OpçãoServiços,OFFSET(Import.PLQ,$A26-1,AF$15-1,1,1),IF($E26&lt;&gt;1,IF(ISNUMBER(INDEX(Import.PLE,Detalhamento!$E26,Detalhamento!AF$15)),IF(INDEX(Import.PLE,Detalhamento!$E26,Detalhamento!AF$15)&lt;=mediçao,OFFSET(Import.PLQ,$A26-1,AF$15-1,1,1),0),0),PLE!$AA$28*OFFSET(Import.PLQ,$A26-1,AF$15-1,1,1)),IF($E26&lt;&gt;1,IF(ISNUMBER(INDEX(Import.PLE,Detalhamento!$E26,Detalhamento!AF$15)),IF(INDEX(Import.PLE,Detalhamento!$E26,Detalhamento!AF$15)&lt;=mediçao,0,OFFSET(Import.PLQ,$A26-1,AF$15-1,1,1)),OFFSET(Import.PLQ,$A26-1,AF$15-1,1,1)),(1-PLE!$AA$28)*OFFSET(Import.PLQ,$A26-1,AF$15-1,1,1))))</f>
        <v>0</v>
      </c>
      <c r="AG26" s="144">
        <f ca="1">IF(AG$13="",0,CHOOSE(Detalhamento.OpçãoServiços,OFFSET(Import.PLQ,$A26-1,AG$15-1,1,1),IF($E26&lt;&gt;1,IF(ISNUMBER(INDEX(Import.PLE,Detalhamento!$E26,Detalhamento!AG$15)),IF(INDEX(Import.PLE,Detalhamento!$E26,Detalhamento!AG$15)&lt;=mediçao,OFFSET(Import.PLQ,$A26-1,AG$15-1,1,1),0),0),PLE!$AA$28*OFFSET(Import.PLQ,$A26-1,AG$15-1,1,1)),IF($E26&lt;&gt;1,IF(ISNUMBER(INDEX(Import.PLE,Detalhamento!$E26,Detalhamento!AG$15)),IF(INDEX(Import.PLE,Detalhamento!$E26,Detalhamento!AG$15)&lt;=mediçao,0,OFFSET(Import.PLQ,$A26-1,AG$15-1,1,1)),OFFSET(Import.PLQ,$A26-1,AG$15-1,1,1)),(1-PLE!$AA$28)*OFFSET(Import.PLQ,$A26-1,AG$15-1,1,1))))</f>
        <v>0</v>
      </c>
      <c r="AH26" s="144">
        <f ca="1">IF(AH$13="",0,CHOOSE(Detalhamento.OpçãoServiços,OFFSET(Import.PLQ,$A26-1,AH$15-1,1,1),IF($E26&lt;&gt;1,IF(ISNUMBER(INDEX(Import.PLE,Detalhamento!$E26,Detalhamento!AH$15)),IF(INDEX(Import.PLE,Detalhamento!$E26,Detalhamento!AH$15)&lt;=mediçao,OFFSET(Import.PLQ,$A26-1,AH$15-1,1,1),0),0),PLE!$AA$28*OFFSET(Import.PLQ,$A26-1,AH$15-1,1,1)),IF($E26&lt;&gt;1,IF(ISNUMBER(INDEX(Import.PLE,Detalhamento!$E26,Detalhamento!AH$15)),IF(INDEX(Import.PLE,Detalhamento!$E26,Detalhamento!AH$15)&lt;=mediçao,0,OFFSET(Import.PLQ,$A26-1,AH$15-1,1,1)),OFFSET(Import.PLQ,$A26-1,AH$15-1,1,1)),(1-PLE!$AA$28)*OFFSET(Import.PLQ,$A26-1,AH$15-1,1,1))))</f>
        <v>0</v>
      </c>
      <c r="AI26" s="144">
        <f ca="1">IF(AI$13="",0,CHOOSE(Detalhamento.OpçãoServiços,OFFSET(Import.PLQ,$A26-1,AI$15-1,1,1),IF($E26&lt;&gt;1,IF(ISNUMBER(INDEX(Import.PLE,Detalhamento!$E26,Detalhamento!AI$15)),IF(INDEX(Import.PLE,Detalhamento!$E26,Detalhamento!AI$15)&lt;=mediçao,OFFSET(Import.PLQ,$A26-1,AI$15-1,1,1),0),0),PLE!$AA$28*OFFSET(Import.PLQ,$A26-1,AI$15-1,1,1)),IF($E26&lt;&gt;1,IF(ISNUMBER(INDEX(Import.PLE,Detalhamento!$E26,Detalhamento!AI$15)),IF(INDEX(Import.PLE,Detalhamento!$E26,Detalhamento!AI$15)&lt;=mediçao,0,OFFSET(Import.PLQ,$A26-1,AI$15-1,1,1)),OFFSET(Import.PLQ,$A26-1,AI$15-1,1,1)),(1-PLE!$AA$28)*OFFSET(Import.PLQ,$A26-1,AI$15-1,1,1))))</f>
        <v>0</v>
      </c>
      <c r="AJ26" s="144">
        <f ca="1">IF(AJ$13="",0,CHOOSE(Detalhamento.OpçãoServiços,OFFSET(Import.PLQ,$A26-1,AJ$15-1,1,1),IF($E26&lt;&gt;1,IF(ISNUMBER(INDEX(Import.PLE,Detalhamento!$E26,Detalhamento!AJ$15)),IF(INDEX(Import.PLE,Detalhamento!$E26,Detalhamento!AJ$15)&lt;=mediçao,OFFSET(Import.PLQ,$A26-1,AJ$15-1,1,1),0),0),PLE!$AA$28*OFFSET(Import.PLQ,$A26-1,AJ$15-1,1,1)),IF($E26&lt;&gt;1,IF(ISNUMBER(INDEX(Import.PLE,Detalhamento!$E26,Detalhamento!AJ$15)),IF(INDEX(Import.PLE,Detalhamento!$E26,Detalhamento!AJ$15)&lt;=mediçao,0,OFFSET(Import.PLQ,$A26-1,AJ$15-1,1,1)),OFFSET(Import.PLQ,$A26-1,AJ$15-1,1,1)),(1-PLE!$AA$28)*OFFSET(Import.PLQ,$A26-1,AJ$15-1,1,1))))</f>
        <v>0</v>
      </c>
      <c r="AK26" s="144">
        <f ca="1">IF(AK$13="",0,CHOOSE(Detalhamento.OpçãoServiços,OFFSET(Import.PLQ,$A26-1,AK$15-1,1,1),IF($E26&lt;&gt;1,IF(ISNUMBER(INDEX(Import.PLE,Detalhamento!$E26,Detalhamento!AK$15)),IF(INDEX(Import.PLE,Detalhamento!$E26,Detalhamento!AK$15)&lt;=mediçao,OFFSET(Import.PLQ,$A26-1,AK$15-1,1,1),0),0),PLE!$AA$28*OFFSET(Import.PLQ,$A26-1,AK$15-1,1,1)),IF($E26&lt;&gt;1,IF(ISNUMBER(INDEX(Import.PLE,Detalhamento!$E26,Detalhamento!AK$15)),IF(INDEX(Import.PLE,Detalhamento!$E26,Detalhamento!AK$15)&lt;=mediçao,0,OFFSET(Import.PLQ,$A26-1,AK$15-1,1,1)),OFFSET(Import.PLQ,$A26-1,AK$15-1,1,1)),(1-PLE!$AA$28)*OFFSET(Import.PLQ,$A26-1,AK$15-1,1,1))))</f>
        <v>0</v>
      </c>
      <c r="AL26" s="144">
        <f ca="1">IF(AL$13="",0,CHOOSE(Detalhamento.OpçãoServiços,OFFSET(Import.PLQ,$A26-1,AL$15-1,1,1),IF($E26&lt;&gt;1,IF(ISNUMBER(INDEX(Import.PLE,Detalhamento!$E26,Detalhamento!AL$15)),IF(INDEX(Import.PLE,Detalhamento!$E26,Detalhamento!AL$15)&lt;=mediçao,OFFSET(Import.PLQ,$A26-1,AL$15-1,1,1),0),0),PLE!$AA$28*OFFSET(Import.PLQ,$A26-1,AL$15-1,1,1)),IF($E26&lt;&gt;1,IF(ISNUMBER(INDEX(Import.PLE,Detalhamento!$E26,Detalhamento!AL$15)),IF(INDEX(Import.PLE,Detalhamento!$E26,Detalhamento!AL$15)&lt;=mediçao,0,OFFSET(Import.PLQ,$A26-1,AL$15-1,1,1)),OFFSET(Import.PLQ,$A26-1,AL$15-1,1,1)),(1-PLE!$AA$28)*OFFSET(Import.PLQ,$A26-1,AL$15-1,1,1))))</f>
        <v>0</v>
      </c>
      <c r="AM26" s="144">
        <f ca="1">IF(AM$13="",0,CHOOSE(Detalhamento.OpçãoServiços,OFFSET(Import.PLQ,$A26-1,AM$15-1,1,1),IF($E26&lt;&gt;1,IF(ISNUMBER(INDEX(Import.PLE,Detalhamento!$E26,Detalhamento!AM$15)),IF(INDEX(Import.PLE,Detalhamento!$E26,Detalhamento!AM$15)&lt;=mediçao,OFFSET(Import.PLQ,$A26-1,AM$15-1,1,1),0),0),PLE!$AA$28*OFFSET(Import.PLQ,$A26-1,AM$15-1,1,1)),IF($E26&lt;&gt;1,IF(ISNUMBER(INDEX(Import.PLE,Detalhamento!$E26,Detalhamento!AM$15)),IF(INDEX(Import.PLE,Detalhamento!$E26,Detalhamento!AM$15)&lt;=mediçao,0,OFFSET(Import.PLQ,$A26-1,AM$15-1,1,1)),OFFSET(Import.PLQ,$A26-1,AM$15-1,1,1)),(1-PLE!$AA$28)*OFFSET(Import.PLQ,$A26-1,AM$15-1,1,1))))</f>
        <v>0</v>
      </c>
      <c r="AN26" s="144">
        <f ca="1">IF(AN$13="",0,CHOOSE(Detalhamento.OpçãoServiços,OFFSET(Import.PLQ,$A26-1,AN$15-1,1,1),IF($E26&lt;&gt;1,IF(ISNUMBER(INDEX(Import.PLE,Detalhamento!$E26,Detalhamento!AN$15)),IF(INDEX(Import.PLE,Detalhamento!$E26,Detalhamento!AN$15)&lt;=mediçao,OFFSET(Import.PLQ,$A26-1,AN$15-1,1,1),0),0),PLE!$AA$28*OFFSET(Import.PLQ,$A26-1,AN$15-1,1,1)),IF($E26&lt;&gt;1,IF(ISNUMBER(INDEX(Import.PLE,Detalhamento!$E26,Detalhamento!AN$15)),IF(INDEX(Import.PLE,Detalhamento!$E26,Detalhamento!AN$15)&lt;=mediçao,0,OFFSET(Import.PLQ,$A26-1,AN$15-1,1,1)),OFFSET(Import.PLQ,$A26-1,AN$15-1,1,1)),(1-PLE!$AA$28)*OFFSET(Import.PLQ,$A26-1,AN$15-1,1,1))))</f>
        <v>0</v>
      </c>
      <c r="AO26" s="144">
        <f ca="1">IF(AO$13="",0,CHOOSE(Detalhamento.OpçãoServiços,OFFSET(Import.PLQ,$A26-1,AO$15-1,1,1),IF($E26&lt;&gt;1,IF(ISNUMBER(INDEX(Import.PLE,Detalhamento!$E26,Detalhamento!AO$15)),IF(INDEX(Import.PLE,Detalhamento!$E26,Detalhamento!AO$15)&lt;=mediçao,OFFSET(Import.PLQ,$A26-1,AO$15-1,1,1),0),0),PLE!$AA$28*OFFSET(Import.PLQ,$A26-1,AO$15-1,1,1)),IF($E26&lt;&gt;1,IF(ISNUMBER(INDEX(Import.PLE,Detalhamento!$E26,Detalhamento!AO$15)),IF(INDEX(Import.PLE,Detalhamento!$E26,Detalhamento!AO$15)&lt;=mediçao,0,OFFSET(Import.PLQ,$A26-1,AO$15-1,1,1)),OFFSET(Import.PLQ,$A26-1,AO$15-1,1,1)),(1-PLE!$AA$28)*OFFSET(Import.PLQ,$A26-1,AO$15-1,1,1))))</f>
        <v>0</v>
      </c>
      <c r="AP26" s="144">
        <f ca="1">IF(AP$13="",0,CHOOSE(Detalhamento.OpçãoServiços,OFFSET(Import.PLQ,$A26-1,AP$15-1,1,1),IF($E26&lt;&gt;1,IF(ISNUMBER(INDEX(Import.PLE,Detalhamento!$E26,Detalhamento!AP$15)),IF(INDEX(Import.PLE,Detalhamento!$E26,Detalhamento!AP$15)&lt;=mediçao,OFFSET(Import.PLQ,$A26-1,AP$15-1,1,1),0),0),PLE!$AA$28*OFFSET(Import.PLQ,$A26-1,AP$15-1,1,1)),IF($E26&lt;&gt;1,IF(ISNUMBER(INDEX(Import.PLE,Detalhamento!$E26,Detalhamento!AP$15)),IF(INDEX(Import.PLE,Detalhamento!$E26,Detalhamento!AP$15)&lt;=mediçao,0,OFFSET(Import.PLQ,$A26-1,AP$15-1,1,1)),OFFSET(Import.PLQ,$A26-1,AP$15-1,1,1)),(1-PLE!$AA$28)*OFFSET(Import.PLQ,$A26-1,AP$15-1,1,1))))</f>
        <v>0</v>
      </c>
      <c r="AQ26" s="144">
        <f ca="1">IF(AQ$13="",0,CHOOSE(Detalhamento.OpçãoServiços,OFFSET(Import.PLQ,$A26-1,AQ$15-1,1,1),IF($E26&lt;&gt;1,IF(ISNUMBER(INDEX(Import.PLE,Detalhamento!$E26,Detalhamento!AQ$15)),IF(INDEX(Import.PLE,Detalhamento!$E26,Detalhamento!AQ$15)&lt;=mediçao,OFFSET(Import.PLQ,$A26-1,AQ$15-1,1,1),0),0),PLE!$AA$28*OFFSET(Import.PLQ,$A26-1,AQ$15-1,1,1)),IF($E26&lt;&gt;1,IF(ISNUMBER(INDEX(Import.PLE,Detalhamento!$E26,Detalhamento!AQ$15)),IF(INDEX(Import.PLE,Detalhamento!$E26,Detalhamento!AQ$15)&lt;=mediçao,0,OFFSET(Import.PLQ,$A26-1,AQ$15-1,1,1)),OFFSET(Import.PLQ,$A26-1,AQ$15-1,1,1)),(1-PLE!$AA$28)*OFFSET(Import.PLQ,$A26-1,AQ$15-1,1,1))))</f>
        <v>0</v>
      </c>
      <c r="AR26" s="144">
        <f ca="1">IF(AR$13="",0,CHOOSE(Detalhamento.OpçãoServiços,OFFSET(Import.PLQ,$A26-1,AR$15-1,1,1),IF($E26&lt;&gt;1,IF(ISNUMBER(INDEX(Import.PLE,Detalhamento!$E26,Detalhamento!AR$15)),IF(INDEX(Import.PLE,Detalhamento!$E26,Detalhamento!AR$15)&lt;=mediçao,OFFSET(Import.PLQ,$A26-1,AR$15-1,1,1),0),0),PLE!$AA$28*OFFSET(Import.PLQ,$A26-1,AR$15-1,1,1)),IF($E26&lt;&gt;1,IF(ISNUMBER(INDEX(Import.PLE,Detalhamento!$E26,Detalhamento!AR$15)),IF(INDEX(Import.PLE,Detalhamento!$E26,Detalhamento!AR$15)&lt;=mediçao,0,OFFSET(Import.PLQ,$A26-1,AR$15-1,1,1)),OFFSET(Import.PLQ,$A26-1,AR$15-1,1,1)),(1-PLE!$AA$28)*OFFSET(Import.PLQ,$A26-1,AR$15-1,1,1))))</f>
        <v>0</v>
      </c>
      <c r="AS26" s="144">
        <f ca="1">IF(AS$13="",0,CHOOSE(Detalhamento.OpçãoServiços,OFFSET(Import.PLQ,$A26-1,AS$15-1,1,1),IF($E26&lt;&gt;1,IF(ISNUMBER(INDEX(Import.PLE,Detalhamento!$E26,Detalhamento!AS$15)),IF(INDEX(Import.PLE,Detalhamento!$E26,Detalhamento!AS$15)&lt;=mediçao,OFFSET(Import.PLQ,$A26-1,AS$15-1,1,1),0),0),PLE!$AA$28*OFFSET(Import.PLQ,$A26-1,AS$15-1,1,1)),IF($E26&lt;&gt;1,IF(ISNUMBER(INDEX(Import.PLE,Detalhamento!$E26,Detalhamento!AS$15)),IF(INDEX(Import.PLE,Detalhamento!$E26,Detalhamento!AS$15)&lt;=mediçao,0,OFFSET(Import.PLQ,$A26-1,AS$15-1,1,1)),OFFSET(Import.PLQ,$A26-1,AS$15-1,1,1)),(1-PLE!$AA$28)*OFFSET(Import.PLQ,$A26-1,AS$15-1,1,1))))</f>
        <v>0</v>
      </c>
      <c r="AT26" s="144">
        <f ca="1">IF(AT$13="",0,CHOOSE(Detalhamento.OpçãoServiços,OFFSET(Import.PLQ,$A26-1,AT$15-1,1,1),IF($E26&lt;&gt;1,IF(ISNUMBER(INDEX(Import.PLE,Detalhamento!$E26,Detalhamento!AT$15)),IF(INDEX(Import.PLE,Detalhamento!$E26,Detalhamento!AT$15)&lt;=mediçao,OFFSET(Import.PLQ,$A26-1,AT$15-1,1,1),0),0),PLE!$AA$28*OFFSET(Import.PLQ,$A26-1,AT$15-1,1,1)),IF($E26&lt;&gt;1,IF(ISNUMBER(INDEX(Import.PLE,Detalhamento!$E26,Detalhamento!AT$15)),IF(INDEX(Import.PLE,Detalhamento!$E26,Detalhamento!AT$15)&lt;=mediçao,0,OFFSET(Import.PLQ,$A26-1,AT$15-1,1,1)),OFFSET(Import.PLQ,$A26-1,AT$15-1,1,1)),(1-PLE!$AA$28)*OFFSET(Import.PLQ,$A26-1,AT$15-1,1,1))))</f>
        <v>0</v>
      </c>
      <c r="AU26" s="144">
        <f ca="1">IF(AU$13="",0,CHOOSE(Detalhamento.OpçãoServiços,OFFSET(Import.PLQ,$A26-1,AU$15-1,1,1),IF($E26&lt;&gt;1,IF(ISNUMBER(INDEX(Import.PLE,Detalhamento!$E26,Detalhamento!AU$15)),IF(INDEX(Import.PLE,Detalhamento!$E26,Detalhamento!AU$15)&lt;=mediçao,OFFSET(Import.PLQ,$A26-1,AU$15-1,1,1),0),0),PLE!$AA$28*OFFSET(Import.PLQ,$A26-1,AU$15-1,1,1)),IF($E26&lt;&gt;1,IF(ISNUMBER(INDEX(Import.PLE,Detalhamento!$E26,Detalhamento!AU$15)),IF(INDEX(Import.PLE,Detalhamento!$E26,Detalhamento!AU$15)&lt;=mediçao,0,OFFSET(Import.PLQ,$A26-1,AU$15-1,1,1)),OFFSET(Import.PLQ,$A26-1,AU$15-1,1,1)),(1-PLE!$AA$28)*OFFSET(Import.PLQ,$A26-1,AU$15-1,1,1))))</f>
        <v>0</v>
      </c>
      <c r="AV26" s="144">
        <f ca="1">IF(AV$13="",0,CHOOSE(Detalhamento.OpçãoServiços,OFFSET(Import.PLQ,$A26-1,AV$15-1,1,1),IF($E26&lt;&gt;1,IF(ISNUMBER(INDEX(Import.PLE,Detalhamento!$E26,Detalhamento!AV$15)),IF(INDEX(Import.PLE,Detalhamento!$E26,Detalhamento!AV$15)&lt;=mediçao,OFFSET(Import.PLQ,$A26-1,AV$15-1,1,1),0),0),PLE!$AA$28*OFFSET(Import.PLQ,$A26-1,AV$15-1,1,1)),IF($E26&lt;&gt;1,IF(ISNUMBER(INDEX(Import.PLE,Detalhamento!$E26,Detalhamento!AV$15)),IF(INDEX(Import.PLE,Detalhamento!$E26,Detalhamento!AV$15)&lt;=mediçao,0,OFFSET(Import.PLQ,$A26-1,AV$15-1,1,1)),OFFSET(Import.PLQ,$A26-1,AV$15-1,1,1)),(1-PLE!$AA$28)*OFFSET(Import.PLQ,$A26-1,AV$15-1,1,1))))</f>
        <v>0</v>
      </c>
      <c r="AW26" s="144">
        <f ca="1">IF(AW$13="",0,CHOOSE(Detalhamento.OpçãoServiços,OFFSET(Import.PLQ,$A26-1,AW$15-1,1,1),IF($E26&lt;&gt;1,IF(ISNUMBER(INDEX(Import.PLE,Detalhamento!$E26,Detalhamento!AW$15)),IF(INDEX(Import.PLE,Detalhamento!$E26,Detalhamento!AW$15)&lt;=mediçao,OFFSET(Import.PLQ,$A26-1,AW$15-1,1,1),0),0),PLE!$AA$28*OFFSET(Import.PLQ,$A26-1,AW$15-1,1,1)),IF($E26&lt;&gt;1,IF(ISNUMBER(INDEX(Import.PLE,Detalhamento!$E26,Detalhamento!AW$15)),IF(INDEX(Import.PLE,Detalhamento!$E26,Detalhamento!AW$15)&lt;=mediçao,0,OFFSET(Import.PLQ,$A26-1,AW$15-1,1,1)),OFFSET(Import.PLQ,$A26-1,AW$15-1,1,1)),(1-PLE!$AA$28)*OFFSET(Import.PLQ,$A26-1,AW$15-1,1,1))))</f>
        <v>0</v>
      </c>
      <c r="AX26" s="144">
        <f ca="1">IF(AX$13="",0,CHOOSE(Detalhamento.OpçãoServiços,OFFSET(Import.PLQ,$A26-1,AX$15-1,1,1),IF($E26&lt;&gt;1,IF(ISNUMBER(INDEX(Import.PLE,Detalhamento!$E26,Detalhamento!AX$15)),IF(INDEX(Import.PLE,Detalhamento!$E26,Detalhamento!AX$15)&lt;=mediçao,OFFSET(Import.PLQ,$A26-1,AX$15-1,1,1),0),0),PLE!$AA$28*OFFSET(Import.PLQ,$A26-1,AX$15-1,1,1)),IF($E26&lt;&gt;1,IF(ISNUMBER(INDEX(Import.PLE,Detalhamento!$E26,Detalhamento!AX$15)),IF(INDEX(Import.PLE,Detalhamento!$E26,Detalhamento!AX$15)&lt;=mediçao,0,OFFSET(Import.PLQ,$A26-1,AX$15-1,1,1)),OFFSET(Import.PLQ,$A26-1,AX$15-1,1,1)),(1-PLE!$AA$28)*OFFSET(Import.PLQ,$A26-1,AX$15-1,1,1))))</f>
        <v>0</v>
      </c>
      <c r="AY26" s="144">
        <f ca="1">IF(AY$13="",0,CHOOSE(Detalhamento.OpçãoServiços,OFFSET(Import.PLQ,$A26-1,AY$15-1,1,1),IF($E26&lt;&gt;1,IF(ISNUMBER(INDEX(Import.PLE,Detalhamento!$E26,Detalhamento!AY$15)),IF(INDEX(Import.PLE,Detalhamento!$E26,Detalhamento!AY$15)&lt;=mediçao,OFFSET(Import.PLQ,$A26-1,AY$15-1,1,1),0),0),PLE!$AA$28*OFFSET(Import.PLQ,$A26-1,AY$15-1,1,1)),IF($E26&lt;&gt;1,IF(ISNUMBER(INDEX(Import.PLE,Detalhamento!$E26,Detalhamento!AY$15)),IF(INDEX(Import.PLE,Detalhamento!$E26,Detalhamento!AY$15)&lt;=mediçao,0,OFFSET(Import.PLQ,$A26-1,AY$15-1,1,1)),OFFSET(Import.PLQ,$A26-1,AY$15-1,1,1)),(1-PLE!$AA$28)*OFFSET(Import.PLQ,$A26-1,AY$15-1,1,1))))</f>
        <v>0</v>
      </c>
      <c r="AZ26" s="144">
        <f ca="1">IF(AZ$13="",0,CHOOSE(Detalhamento.OpçãoServiços,OFFSET(Import.PLQ,$A26-1,AZ$15-1,1,1),IF($E26&lt;&gt;1,IF(ISNUMBER(INDEX(Import.PLE,Detalhamento!$E26,Detalhamento!AZ$15)),IF(INDEX(Import.PLE,Detalhamento!$E26,Detalhamento!AZ$15)&lt;=mediçao,OFFSET(Import.PLQ,$A26-1,AZ$15-1,1,1),0),0),PLE!$AA$28*OFFSET(Import.PLQ,$A26-1,AZ$15-1,1,1)),IF($E26&lt;&gt;1,IF(ISNUMBER(INDEX(Import.PLE,Detalhamento!$E26,Detalhamento!AZ$15)),IF(INDEX(Import.PLE,Detalhamento!$E26,Detalhamento!AZ$15)&lt;=mediçao,0,OFFSET(Import.PLQ,$A26-1,AZ$15-1,1,1)),OFFSET(Import.PLQ,$A26-1,AZ$15-1,1,1)),(1-PLE!$AA$28)*OFFSET(Import.PLQ,$A26-1,AZ$15-1,1,1))))</f>
        <v>0</v>
      </c>
      <c r="BA26" s="144">
        <f ca="1">IF(BA$13="",0,CHOOSE(Detalhamento.OpçãoServiços,OFFSET(Import.PLQ,$A26-1,BA$15-1,1,1),IF($E26&lt;&gt;1,IF(ISNUMBER(INDEX(Import.PLE,Detalhamento!$E26,Detalhamento!BA$15)),IF(INDEX(Import.PLE,Detalhamento!$E26,Detalhamento!BA$15)&lt;=mediçao,OFFSET(Import.PLQ,$A26-1,BA$15-1,1,1),0),0),PLE!$AA$28*OFFSET(Import.PLQ,$A26-1,BA$15-1,1,1)),IF($E26&lt;&gt;1,IF(ISNUMBER(INDEX(Import.PLE,Detalhamento!$E26,Detalhamento!BA$15)),IF(INDEX(Import.PLE,Detalhamento!$E26,Detalhamento!BA$15)&lt;=mediçao,0,OFFSET(Import.PLQ,$A26-1,BA$15-1,1,1)),OFFSET(Import.PLQ,$A26-1,BA$15-1,1,1)),(1-PLE!$AA$28)*OFFSET(Import.PLQ,$A26-1,BA$15-1,1,1))))</f>
        <v>0</v>
      </c>
      <c r="BB26" s="144">
        <f ca="1">IF(BB$13="",0,CHOOSE(Detalhamento.OpçãoServiços,OFFSET(Import.PLQ,$A26-1,BB$15-1,1,1),IF($E26&lt;&gt;1,IF(ISNUMBER(INDEX(Import.PLE,Detalhamento!$E26,Detalhamento!BB$15)),IF(INDEX(Import.PLE,Detalhamento!$E26,Detalhamento!BB$15)&lt;=mediçao,OFFSET(Import.PLQ,$A26-1,BB$15-1,1,1),0),0),PLE!$AA$28*OFFSET(Import.PLQ,$A26-1,BB$15-1,1,1)),IF($E26&lt;&gt;1,IF(ISNUMBER(INDEX(Import.PLE,Detalhamento!$E26,Detalhamento!BB$15)),IF(INDEX(Import.PLE,Detalhamento!$E26,Detalhamento!BB$15)&lt;=mediçao,0,OFFSET(Import.PLQ,$A26-1,BB$15-1,1,1)),OFFSET(Import.PLQ,$A26-1,BB$15-1,1,1)),(1-PLE!$AA$28)*OFFSET(Import.PLQ,$A26-1,BB$15-1,1,1))))</f>
        <v>0</v>
      </c>
      <c r="BC26" s="144">
        <f ca="1">IF(BC$13="",0,CHOOSE(Detalhamento.OpçãoServiços,OFFSET(Import.PLQ,$A26-1,BC$15-1,1,1),IF($E26&lt;&gt;1,IF(ISNUMBER(INDEX(Import.PLE,Detalhamento!$E26,Detalhamento!BC$15)),IF(INDEX(Import.PLE,Detalhamento!$E26,Detalhamento!BC$15)&lt;=mediçao,OFFSET(Import.PLQ,$A26-1,BC$15-1,1,1),0),0),PLE!$AA$28*OFFSET(Import.PLQ,$A26-1,BC$15-1,1,1)),IF($E26&lt;&gt;1,IF(ISNUMBER(INDEX(Import.PLE,Detalhamento!$E26,Detalhamento!BC$15)),IF(INDEX(Import.PLE,Detalhamento!$E26,Detalhamento!BC$15)&lt;=mediçao,0,OFFSET(Import.PLQ,$A26-1,BC$15-1,1,1)),OFFSET(Import.PLQ,$A26-1,BC$15-1,1,1)),(1-PLE!$AA$28)*OFFSET(Import.PLQ,$A26-1,BC$15-1,1,1))))</f>
        <v>0</v>
      </c>
      <c r="BD26" s="144">
        <f ca="1">IF(BD$13="",0,CHOOSE(Detalhamento.OpçãoServiços,OFFSET(Import.PLQ,$A26-1,BD$15-1,1,1),IF($E26&lt;&gt;1,IF(ISNUMBER(INDEX(Import.PLE,Detalhamento!$E26,Detalhamento!BD$15)),IF(INDEX(Import.PLE,Detalhamento!$E26,Detalhamento!BD$15)&lt;=mediçao,OFFSET(Import.PLQ,$A26-1,BD$15-1,1,1),0),0),PLE!$AA$28*OFFSET(Import.PLQ,$A26-1,BD$15-1,1,1)),IF($E26&lt;&gt;1,IF(ISNUMBER(INDEX(Import.PLE,Detalhamento!$E26,Detalhamento!BD$15)),IF(INDEX(Import.PLE,Detalhamento!$E26,Detalhamento!BD$15)&lt;=mediçao,0,OFFSET(Import.PLQ,$A26-1,BD$15-1,1,1)),OFFSET(Import.PLQ,$A26-1,BD$15-1,1,1)),(1-PLE!$AA$28)*OFFSET(Import.PLQ,$A26-1,BD$15-1,1,1))))</f>
        <v>0</v>
      </c>
      <c r="BE26" s="144">
        <f ca="1">IF(BE$13="",0,CHOOSE(Detalhamento.OpçãoServiços,OFFSET(Import.PLQ,$A26-1,BE$15-1,1,1),IF($E26&lt;&gt;1,IF(ISNUMBER(INDEX(Import.PLE,Detalhamento!$E26,Detalhamento!BE$15)),IF(INDEX(Import.PLE,Detalhamento!$E26,Detalhamento!BE$15)&lt;=mediçao,OFFSET(Import.PLQ,$A26-1,BE$15-1,1,1),0),0),PLE!$AA$28*OFFSET(Import.PLQ,$A26-1,BE$15-1,1,1)),IF($E26&lt;&gt;1,IF(ISNUMBER(INDEX(Import.PLE,Detalhamento!$E26,Detalhamento!BE$15)),IF(INDEX(Import.PLE,Detalhamento!$E26,Detalhamento!BE$15)&lt;=mediçao,0,OFFSET(Import.PLQ,$A26-1,BE$15-1,1,1)),OFFSET(Import.PLQ,$A26-1,BE$15-1,1,1)),(1-PLE!$AA$28)*OFFSET(Import.PLQ,$A26-1,BE$15-1,1,1))))</f>
        <v>0</v>
      </c>
      <c r="BF26" s="144">
        <f ca="1">IF(BF$13="",0,CHOOSE(Detalhamento.OpçãoServiços,OFFSET(Import.PLQ,$A26-1,BF$15-1,1,1),IF($E26&lt;&gt;1,IF(ISNUMBER(INDEX(Import.PLE,Detalhamento!$E26,Detalhamento!BF$15)),IF(INDEX(Import.PLE,Detalhamento!$E26,Detalhamento!BF$15)&lt;=mediçao,OFFSET(Import.PLQ,$A26-1,BF$15-1,1,1),0),0),PLE!$AA$28*OFFSET(Import.PLQ,$A26-1,BF$15-1,1,1)),IF($E26&lt;&gt;1,IF(ISNUMBER(INDEX(Import.PLE,Detalhamento!$E26,Detalhamento!BF$15)),IF(INDEX(Import.PLE,Detalhamento!$E26,Detalhamento!BF$15)&lt;=mediçao,0,OFFSET(Import.PLQ,$A26-1,BF$15-1,1,1)),OFFSET(Import.PLQ,$A26-1,BF$15-1,1,1)),(1-PLE!$AA$28)*OFFSET(Import.PLQ,$A26-1,BF$15-1,1,1))))</f>
        <v>0</v>
      </c>
      <c r="BG26" s="144">
        <f ca="1">IF(BG$13="",0,CHOOSE(Detalhamento.OpçãoServiços,OFFSET(Import.PLQ,$A26-1,BG$15-1,1,1),IF($E26&lt;&gt;1,IF(ISNUMBER(INDEX(Import.PLE,Detalhamento!$E26,Detalhamento!BG$15)),IF(INDEX(Import.PLE,Detalhamento!$E26,Detalhamento!BG$15)&lt;=mediçao,OFFSET(Import.PLQ,$A26-1,BG$15-1,1,1),0),0),PLE!$AA$28*OFFSET(Import.PLQ,$A26-1,BG$15-1,1,1)),IF($E26&lt;&gt;1,IF(ISNUMBER(INDEX(Import.PLE,Detalhamento!$E26,Detalhamento!BG$15)),IF(INDEX(Import.PLE,Detalhamento!$E26,Detalhamento!BG$15)&lt;=mediçao,0,OFFSET(Import.PLQ,$A26-1,BG$15-1,1,1)),OFFSET(Import.PLQ,$A26-1,BG$15-1,1,1)),(1-PLE!$AA$28)*OFFSET(Import.PLQ,$A26-1,BG$15-1,1,1))))</f>
        <v>0</v>
      </c>
      <c r="BH26" s="144">
        <f ca="1">IF(BH$13="",0,CHOOSE(Detalhamento.OpçãoServiços,OFFSET(Import.PLQ,$A26-1,BH$15-1,1,1),IF($E26&lt;&gt;1,IF(ISNUMBER(INDEX(Import.PLE,Detalhamento!$E26,Detalhamento!BH$15)),IF(INDEX(Import.PLE,Detalhamento!$E26,Detalhamento!BH$15)&lt;=mediçao,OFFSET(Import.PLQ,$A26-1,BH$15-1,1,1),0),0),PLE!$AA$28*OFFSET(Import.PLQ,$A26-1,BH$15-1,1,1)),IF($E26&lt;&gt;1,IF(ISNUMBER(INDEX(Import.PLE,Detalhamento!$E26,Detalhamento!BH$15)),IF(INDEX(Import.PLE,Detalhamento!$E26,Detalhamento!BH$15)&lt;=mediçao,0,OFFSET(Import.PLQ,$A26-1,BH$15-1,1,1)),OFFSET(Import.PLQ,$A26-1,BH$15-1,1,1)),(1-PLE!$AA$28)*OFFSET(Import.PLQ,$A26-1,BH$15-1,1,1))))</f>
        <v>0</v>
      </c>
      <c r="BI26" s="144">
        <f ca="1">IF(BI$13="",0,CHOOSE(Detalhamento.OpçãoServiços,OFFSET(Import.PLQ,$A26-1,BI$15-1,1,1),IF($E26&lt;&gt;1,IF(ISNUMBER(INDEX(Import.PLE,Detalhamento!$E26,Detalhamento!BI$15)),IF(INDEX(Import.PLE,Detalhamento!$E26,Detalhamento!BI$15)&lt;=mediçao,OFFSET(Import.PLQ,$A26-1,BI$15-1,1,1),0),0),PLE!$AA$28*OFFSET(Import.PLQ,$A26-1,BI$15-1,1,1)),IF($E26&lt;&gt;1,IF(ISNUMBER(INDEX(Import.PLE,Detalhamento!$E26,Detalhamento!BI$15)),IF(INDEX(Import.PLE,Detalhamento!$E26,Detalhamento!BI$15)&lt;=mediçao,0,OFFSET(Import.PLQ,$A26-1,BI$15-1,1,1)),OFFSET(Import.PLQ,$A26-1,BI$15-1,1,1)),(1-PLE!$AA$28)*OFFSET(Import.PLQ,$A26-1,BI$15-1,1,1))))</f>
        <v>0</v>
      </c>
    </row>
    <row r="27" spans="1:61" ht="10.5" hidden="1" x14ac:dyDescent="0.25">
      <c r="A27" s="155">
        <v>11</v>
      </c>
      <c r="B27" s="21" t="str">
        <f t="shared" ca="1" si="8"/>
        <v>Nível</v>
      </c>
      <c r="E27" s="153" t="str">
        <f t="shared" ca="1" si="9"/>
        <v/>
      </c>
      <c r="F27" s="154">
        <f t="shared" ca="1" si="10"/>
        <v>0</v>
      </c>
      <c r="G27" s="154" t="str">
        <f t="shared" ca="1" si="11"/>
        <v>1.3.1</v>
      </c>
      <c r="H27" s="182" t="str">
        <f t="shared" ca="1" si="11"/>
        <v>SAPATAS ISOLADAS/ARRANQUE DOS PILARES</v>
      </c>
      <c r="I27" s="37" t="str">
        <f t="shared" ca="1" si="12"/>
        <v/>
      </c>
      <c r="J27" s="144" t="str">
        <f t="shared" ca="1" si="13"/>
        <v/>
      </c>
      <c r="K27" s="67"/>
      <c r="L27" s="144">
        <f ca="1">IF(L$13="",0,CHOOSE(Detalhamento.OpçãoServiços,OFFSET(Import.PLQ,$A27-1,L$15-1,1,1),IF($E27&lt;&gt;1,IF(ISNUMBER(INDEX(Import.PLE,Detalhamento!$E27,Detalhamento!L$15)),IF(INDEX(Import.PLE,Detalhamento!$E27,Detalhamento!L$15)&lt;=mediçao,OFFSET(Import.PLQ,$A27-1,L$15-1,1,1),0),0),PLE!$AA$28*OFFSET(Import.PLQ,$A27-1,L$15-1,1,1)),IF($E27&lt;&gt;1,IF(ISNUMBER(INDEX(Import.PLE,Detalhamento!$E27,Detalhamento!L$15)),IF(INDEX(Import.PLE,Detalhamento!$E27,Detalhamento!L$15)&lt;=mediçao,0,OFFSET(Import.PLQ,$A27-1,L$15-1,1,1)),OFFSET(Import.PLQ,$A27-1,L$15-1,1,1)),(1-PLE!$AA$28)*OFFSET(Import.PLQ,$A27-1,L$15-1,1,1))))</f>
        <v>0</v>
      </c>
      <c r="M27" s="144">
        <f ca="1">IF(M$13="",0,CHOOSE(Detalhamento.OpçãoServiços,OFFSET(Import.PLQ,$A27-1,M$15-1,1,1),IF($E27&lt;&gt;1,IF(ISNUMBER(INDEX(Import.PLE,Detalhamento!$E27,Detalhamento!M$15)),IF(INDEX(Import.PLE,Detalhamento!$E27,Detalhamento!M$15)&lt;=mediçao,OFFSET(Import.PLQ,$A27-1,M$15-1,1,1),0),0),PLE!$AA$28*OFFSET(Import.PLQ,$A27-1,M$15-1,1,1)),IF($E27&lt;&gt;1,IF(ISNUMBER(INDEX(Import.PLE,Detalhamento!$E27,Detalhamento!M$15)),IF(INDEX(Import.PLE,Detalhamento!$E27,Detalhamento!M$15)&lt;=mediçao,0,OFFSET(Import.PLQ,$A27-1,M$15-1,1,1)),OFFSET(Import.PLQ,$A27-1,M$15-1,1,1)),(1-PLE!$AA$28)*OFFSET(Import.PLQ,$A27-1,M$15-1,1,1))))</f>
        <v>0</v>
      </c>
      <c r="N27" s="144">
        <f ca="1">IF(N$13="",0,CHOOSE(Detalhamento.OpçãoServiços,OFFSET(Import.PLQ,$A27-1,N$15-1,1,1),IF($E27&lt;&gt;1,IF(ISNUMBER(INDEX(Import.PLE,Detalhamento!$E27,Detalhamento!N$15)),IF(INDEX(Import.PLE,Detalhamento!$E27,Detalhamento!N$15)&lt;=mediçao,OFFSET(Import.PLQ,$A27-1,N$15-1,1,1),0),0),PLE!$AA$28*OFFSET(Import.PLQ,$A27-1,N$15-1,1,1)),IF($E27&lt;&gt;1,IF(ISNUMBER(INDEX(Import.PLE,Detalhamento!$E27,Detalhamento!N$15)),IF(INDEX(Import.PLE,Detalhamento!$E27,Detalhamento!N$15)&lt;=mediçao,0,OFFSET(Import.PLQ,$A27-1,N$15-1,1,1)),OFFSET(Import.PLQ,$A27-1,N$15-1,1,1)),(1-PLE!$AA$28)*OFFSET(Import.PLQ,$A27-1,N$15-1,1,1))))</f>
        <v>0</v>
      </c>
      <c r="O27" s="144">
        <f ca="1">IF(O$13="",0,CHOOSE(Detalhamento.OpçãoServiços,OFFSET(Import.PLQ,$A27-1,O$15-1,1,1),IF($E27&lt;&gt;1,IF(ISNUMBER(INDEX(Import.PLE,Detalhamento!$E27,Detalhamento!O$15)),IF(INDEX(Import.PLE,Detalhamento!$E27,Detalhamento!O$15)&lt;=mediçao,OFFSET(Import.PLQ,$A27-1,O$15-1,1,1),0),0),PLE!$AA$28*OFFSET(Import.PLQ,$A27-1,O$15-1,1,1)),IF($E27&lt;&gt;1,IF(ISNUMBER(INDEX(Import.PLE,Detalhamento!$E27,Detalhamento!O$15)),IF(INDEX(Import.PLE,Detalhamento!$E27,Detalhamento!O$15)&lt;=mediçao,0,OFFSET(Import.PLQ,$A27-1,O$15-1,1,1)),OFFSET(Import.PLQ,$A27-1,O$15-1,1,1)),(1-PLE!$AA$28)*OFFSET(Import.PLQ,$A27-1,O$15-1,1,1))))</f>
        <v>0</v>
      </c>
      <c r="P27" s="144">
        <f ca="1">IF(P$13="",0,CHOOSE(Detalhamento.OpçãoServiços,OFFSET(Import.PLQ,$A27-1,P$15-1,1,1),IF($E27&lt;&gt;1,IF(ISNUMBER(INDEX(Import.PLE,Detalhamento!$E27,Detalhamento!P$15)),IF(INDEX(Import.PLE,Detalhamento!$E27,Detalhamento!P$15)&lt;=mediçao,OFFSET(Import.PLQ,$A27-1,P$15-1,1,1),0),0),PLE!$AA$28*OFFSET(Import.PLQ,$A27-1,P$15-1,1,1)),IF($E27&lt;&gt;1,IF(ISNUMBER(INDEX(Import.PLE,Detalhamento!$E27,Detalhamento!P$15)),IF(INDEX(Import.PLE,Detalhamento!$E27,Detalhamento!P$15)&lt;=mediçao,0,OFFSET(Import.PLQ,$A27-1,P$15-1,1,1)),OFFSET(Import.PLQ,$A27-1,P$15-1,1,1)),(1-PLE!$AA$28)*OFFSET(Import.PLQ,$A27-1,P$15-1,1,1))))</f>
        <v>0</v>
      </c>
      <c r="Q27" s="144">
        <f ca="1">IF(Q$13="",0,CHOOSE(Detalhamento.OpçãoServiços,OFFSET(Import.PLQ,$A27-1,Q$15-1,1,1),IF($E27&lt;&gt;1,IF(ISNUMBER(INDEX(Import.PLE,Detalhamento!$E27,Detalhamento!Q$15)),IF(INDEX(Import.PLE,Detalhamento!$E27,Detalhamento!Q$15)&lt;=mediçao,OFFSET(Import.PLQ,$A27-1,Q$15-1,1,1),0),0),PLE!$AA$28*OFFSET(Import.PLQ,$A27-1,Q$15-1,1,1)),IF($E27&lt;&gt;1,IF(ISNUMBER(INDEX(Import.PLE,Detalhamento!$E27,Detalhamento!Q$15)),IF(INDEX(Import.PLE,Detalhamento!$E27,Detalhamento!Q$15)&lt;=mediçao,0,OFFSET(Import.PLQ,$A27-1,Q$15-1,1,1)),OFFSET(Import.PLQ,$A27-1,Q$15-1,1,1)),(1-PLE!$AA$28)*OFFSET(Import.PLQ,$A27-1,Q$15-1,1,1))))</f>
        <v>0</v>
      </c>
      <c r="R27" s="144">
        <f ca="1">IF(R$13="",0,CHOOSE(Detalhamento.OpçãoServiços,OFFSET(Import.PLQ,$A27-1,R$15-1,1,1),IF($E27&lt;&gt;1,IF(ISNUMBER(INDEX(Import.PLE,Detalhamento!$E27,Detalhamento!R$15)),IF(INDEX(Import.PLE,Detalhamento!$E27,Detalhamento!R$15)&lt;=mediçao,OFFSET(Import.PLQ,$A27-1,R$15-1,1,1),0),0),PLE!$AA$28*OFFSET(Import.PLQ,$A27-1,R$15-1,1,1)),IF($E27&lt;&gt;1,IF(ISNUMBER(INDEX(Import.PLE,Detalhamento!$E27,Detalhamento!R$15)),IF(INDEX(Import.PLE,Detalhamento!$E27,Detalhamento!R$15)&lt;=mediçao,0,OFFSET(Import.PLQ,$A27-1,R$15-1,1,1)),OFFSET(Import.PLQ,$A27-1,R$15-1,1,1)),(1-PLE!$AA$28)*OFFSET(Import.PLQ,$A27-1,R$15-1,1,1))))</f>
        <v>0</v>
      </c>
      <c r="S27" s="144">
        <f ca="1">IF(S$13="",0,CHOOSE(Detalhamento.OpçãoServiços,OFFSET(Import.PLQ,$A27-1,S$15-1,1,1),IF($E27&lt;&gt;1,IF(ISNUMBER(INDEX(Import.PLE,Detalhamento!$E27,Detalhamento!S$15)),IF(INDEX(Import.PLE,Detalhamento!$E27,Detalhamento!S$15)&lt;=mediçao,OFFSET(Import.PLQ,$A27-1,S$15-1,1,1),0),0),PLE!$AA$28*OFFSET(Import.PLQ,$A27-1,S$15-1,1,1)),IF($E27&lt;&gt;1,IF(ISNUMBER(INDEX(Import.PLE,Detalhamento!$E27,Detalhamento!S$15)),IF(INDEX(Import.PLE,Detalhamento!$E27,Detalhamento!S$15)&lt;=mediçao,0,OFFSET(Import.PLQ,$A27-1,S$15-1,1,1)),OFFSET(Import.PLQ,$A27-1,S$15-1,1,1)),(1-PLE!$AA$28)*OFFSET(Import.PLQ,$A27-1,S$15-1,1,1))))</f>
        <v>0</v>
      </c>
      <c r="T27" s="144">
        <f ca="1">IF(T$13="",0,CHOOSE(Detalhamento.OpçãoServiços,OFFSET(Import.PLQ,$A27-1,T$15-1,1,1),IF($E27&lt;&gt;1,IF(ISNUMBER(INDEX(Import.PLE,Detalhamento!$E27,Detalhamento!T$15)),IF(INDEX(Import.PLE,Detalhamento!$E27,Detalhamento!T$15)&lt;=mediçao,OFFSET(Import.PLQ,$A27-1,T$15-1,1,1),0),0),PLE!$AA$28*OFFSET(Import.PLQ,$A27-1,T$15-1,1,1)),IF($E27&lt;&gt;1,IF(ISNUMBER(INDEX(Import.PLE,Detalhamento!$E27,Detalhamento!T$15)),IF(INDEX(Import.PLE,Detalhamento!$E27,Detalhamento!T$15)&lt;=mediçao,0,OFFSET(Import.PLQ,$A27-1,T$15-1,1,1)),OFFSET(Import.PLQ,$A27-1,T$15-1,1,1)),(1-PLE!$AA$28)*OFFSET(Import.PLQ,$A27-1,T$15-1,1,1))))</f>
        <v>0</v>
      </c>
      <c r="U27" s="144">
        <f ca="1">IF(U$13="",0,CHOOSE(Detalhamento.OpçãoServiços,OFFSET(Import.PLQ,$A27-1,U$15-1,1,1),IF($E27&lt;&gt;1,IF(ISNUMBER(INDEX(Import.PLE,Detalhamento!$E27,Detalhamento!U$15)),IF(INDEX(Import.PLE,Detalhamento!$E27,Detalhamento!U$15)&lt;=mediçao,OFFSET(Import.PLQ,$A27-1,U$15-1,1,1),0),0),PLE!$AA$28*OFFSET(Import.PLQ,$A27-1,U$15-1,1,1)),IF($E27&lt;&gt;1,IF(ISNUMBER(INDEX(Import.PLE,Detalhamento!$E27,Detalhamento!U$15)),IF(INDEX(Import.PLE,Detalhamento!$E27,Detalhamento!U$15)&lt;=mediçao,0,OFFSET(Import.PLQ,$A27-1,U$15-1,1,1)),OFFSET(Import.PLQ,$A27-1,U$15-1,1,1)),(1-PLE!$AA$28)*OFFSET(Import.PLQ,$A27-1,U$15-1,1,1))))</f>
        <v>0</v>
      </c>
      <c r="V27" s="144">
        <f ca="1">IF(V$13="",0,CHOOSE(Detalhamento.OpçãoServiços,OFFSET(Import.PLQ,$A27-1,V$15-1,1,1),IF($E27&lt;&gt;1,IF(ISNUMBER(INDEX(Import.PLE,Detalhamento!$E27,Detalhamento!V$15)),IF(INDEX(Import.PLE,Detalhamento!$E27,Detalhamento!V$15)&lt;=mediçao,OFFSET(Import.PLQ,$A27-1,V$15-1,1,1),0),0),PLE!$AA$28*OFFSET(Import.PLQ,$A27-1,V$15-1,1,1)),IF($E27&lt;&gt;1,IF(ISNUMBER(INDEX(Import.PLE,Detalhamento!$E27,Detalhamento!V$15)),IF(INDEX(Import.PLE,Detalhamento!$E27,Detalhamento!V$15)&lt;=mediçao,0,OFFSET(Import.PLQ,$A27-1,V$15-1,1,1)),OFFSET(Import.PLQ,$A27-1,V$15-1,1,1)),(1-PLE!$AA$28)*OFFSET(Import.PLQ,$A27-1,V$15-1,1,1))))</f>
        <v>0</v>
      </c>
      <c r="W27" s="144">
        <f ca="1">IF(W$13="",0,CHOOSE(Detalhamento.OpçãoServiços,OFFSET(Import.PLQ,$A27-1,W$15-1,1,1),IF($E27&lt;&gt;1,IF(ISNUMBER(INDEX(Import.PLE,Detalhamento!$E27,Detalhamento!W$15)),IF(INDEX(Import.PLE,Detalhamento!$E27,Detalhamento!W$15)&lt;=mediçao,OFFSET(Import.PLQ,$A27-1,W$15-1,1,1),0),0),PLE!$AA$28*OFFSET(Import.PLQ,$A27-1,W$15-1,1,1)),IF($E27&lt;&gt;1,IF(ISNUMBER(INDEX(Import.PLE,Detalhamento!$E27,Detalhamento!W$15)),IF(INDEX(Import.PLE,Detalhamento!$E27,Detalhamento!W$15)&lt;=mediçao,0,OFFSET(Import.PLQ,$A27-1,W$15-1,1,1)),OFFSET(Import.PLQ,$A27-1,W$15-1,1,1)),(1-PLE!$AA$28)*OFFSET(Import.PLQ,$A27-1,W$15-1,1,1))))</f>
        <v>0</v>
      </c>
      <c r="X27" s="144">
        <f ca="1">IF(X$13="",0,CHOOSE(Detalhamento.OpçãoServiços,OFFSET(Import.PLQ,$A27-1,X$15-1,1,1),IF($E27&lt;&gt;1,IF(ISNUMBER(INDEX(Import.PLE,Detalhamento!$E27,Detalhamento!X$15)),IF(INDEX(Import.PLE,Detalhamento!$E27,Detalhamento!X$15)&lt;=mediçao,OFFSET(Import.PLQ,$A27-1,X$15-1,1,1),0),0),PLE!$AA$28*OFFSET(Import.PLQ,$A27-1,X$15-1,1,1)),IF($E27&lt;&gt;1,IF(ISNUMBER(INDEX(Import.PLE,Detalhamento!$E27,Detalhamento!X$15)),IF(INDEX(Import.PLE,Detalhamento!$E27,Detalhamento!X$15)&lt;=mediçao,0,OFFSET(Import.PLQ,$A27-1,X$15-1,1,1)),OFFSET(Import.PLQ,$A27-1,X$15-1,1,1)),(1-PLE!$AA$28)*OFFSET(Import.PLQ,$A27-1,X$15-1,1,1))))</f>
        <v>0</v>
      </c>
      <c r="Y27" s="144">
        <f ca="1">IF(Y$13="",0,CHOOSE(Detalhamento.OpçãoServiços,OFFSET(Import.PLQ,$A27-1,Y$15-1,1,1),IF($E27&lt;&gt;1,IF(ISNUMBER(INDEX(Import.PLE,Detalhamento!$E27,Detalhamento!Y$15)),IF(INDEX(Import.PLE,Detalhamento!$E27,Detalhamento!Y$15)&lt;=mediçao,OFFSET(Import.PLQ,$A27-1,Y$15-1,1,1),0),0),PLE!$AA$28*OFFSET(Import.PLQ,$A27-1,Y$15-1,1,1)),IF($E27&lt;&gt;1,IF(ISNUMBER(INDEX(Import.PLE,Detalhamento!$E27,Detalhamento!Y$15)),IF(INDEX(Import.PLE,Detalhamento!$E27,Detalhamento!Y$15)&lt;=mediçao,0,OFFSET(Import.PLQ,$A27-1,Y$15-1,1,1)),OFFSET(Import.PLQ,$A27-1,Y$15-1,1,1)),(1-PLE!$AA$28)*OFFSET(Import.PLQ,$A27-1,Y$15-1,1,1))))</f>
        <v>0</v>
      </c>
      <c r="Z27" s="144">
        <f ca="1">IF(Z$13="",0,CHOOSE(Detalhamento.OpçãoServiços,OFFSET(Import.PLQ,$A27-1,Z$15-1,1,1),IF($E27&lt;&gt;1,IF(ISNUMBER(INDEX(Import.PLE,Detalhamento!$E27,Detalhamento!Z$15)),IF(INDEX(Import.PLE,Detalhamento!$E27,Detalhamento!Z$15)&lt;=mediçao,OFFSET(Import.PLQ,$A27-1,Z$15-1,1,1),0),0),PLE!$AA$28*OFFSET(Import.PLQ,$A27-1,Z$15-1,1,1)),IF($E27&lt;&gt;1,IF(ISNUMBER(INDEX(Import.PLE,Detalhamento!$E27,Detalhamento!Z$15)),IF(INDEX(Import.PLE,Detalhamento!$E27,Detalhamento!Z$15)&lt;=mediçao,0,OFFSET(Import.PLQ,$A27-1,Z$15-1,1,1)),OFFSET(Import.PLQ,$A27-1,Z$15-1,1,1)),(1-PLE!$AA$28)*OFFSET(Import.PLQ,$A27-1,Z$15-1,1,1))))</f>
        <v>0</v>
      </c>
      <c r="AA27" s="144">
        <f ca="1">IF(AA$13="",0,CHOOSE(Detalhamento.OpçãoServiços,OFFSET(Import.PLQ,$A27-1,AA$15-1,1,1),IF($E27&lt;&gt;1,IF(ISNUMBER(INDEX(Import.PLE,Detalhamento!$E27,Detalhamento!AA$15)),IF(INDEX(Import.PLE,Detalhamento!$E27,Detalhamento!AA$15)&lt;=mediçao,OFFSET(Import.PLQ,$A27-1,AA$15-1,1,1),0),0),PLE!$AA$28*OFFSET(Import.PLQ,$A27-1,AA$15-1,1,1)),IF($E27&lt;&gt;1,IF(ISNUMBER(INDEX(Import.PLE,Detalhamento!$E27,Detalhamento!AA$15)),IF(INDEX(Import.PLE,Detalhamento!$E27,Detalhamento!AA$15)&lt;=mediçao,0,OFFSET(Import.PLQ,$A27-1,AA$15-1,1,1)),OFFSET(Import.PLQ,$A27-1,AA$15-1,1,1)),(1-PLE!$AA$28)*OFFSET(Import.PLQ,$A27-1,AA$15-1,1,1))))</f>
        <v>0</v>
      </c>
      <c r="AB27" s="144">
        <f ca="1">IF(AB$13="",0,CHOOSE(Detalhamento.OpçãoServiços,OFFSET(Import.PLQ,$A27-1,AB$15-1,1,1),IF($E27&lt;&gt;1,IF(ISNUMBER(INDEX(Import.PLE,Detalhamento!$E27,Detalhamento!AB$15)),IF(INDEX(Import.PLE,Detalhamento!$E27,Detalhamento!AB$15)&lt;=mediçao,OFFSET(Import.PLQ,$A27-1,AB$15-1,1,1),0),0),PLE!$AA$28*OFFSET(Import.PLQ,$A27-1,AB$15-1,1,1)),IF($E27&lt;&gt;1,IF(ISNUMBER(INDEX(Import.PLE,Detalhamento!$E27,Detalhamento!AB$15)),IF(INDEX(Import.PLE,Detalhamento!$E27,Detalhamento!AB$15)&lt;=mediçao,0,OFFSET(Import.PLQ,$A27-1,AB$15-1,1,1)),OFFSET(Import.PLQ,$A27-1,AB$15-1,1,1)),(1-PLE!$AA$28)*OFFSET(Import.PLQ,$A27-1,AB$15-1,1,1))))</f>
        <v>0</v>
      </c>
      <c r="AC27" s="144">
        <f ca="1">IF(AC$13="",0,CHOOSE(Detalhamento.OpçãoServiços,OFFSET(Import.PLQ,$A27-1,AC$15-1,1,1),IF($E27&lt;&gt;1,IF(ISNUMBER(INDEX(Import.PLE,Detalhamento!$E27,Detalhamento!AC$15)),IF(INDEX(Import.PLE,Detalhamento!$E27,Detalhamento!AC$15)&lt;=mediçao,OFFSET(Import.PLQ,$A27-1,AC$15-1,1,1),0),0),PLE!$AA$28*OFFSET(Import.PLQ,$A27-1,AC$15-1,1,1)),IF($E27&lt;&gt;1,IF(ISNUMBER(INDEX(Import.PLE,Detalhamento!$E27,Detalhamento!AC$15)),IF(INDEX(Import.PLE,Detalhamento!$E27,Detalhamento!AC$15)&lt;=mediçao,0,OFFSET(Import.PLQ,$A27-1,AC$15-1,1,1)),OFFSET(Import.PLQ,$A27-1,AC$15-1,1,1)),(1-PLE!$AA$28)*OFFSET(Import.PLQ,$A27-1,AC$15-1,1,1))))</f>
        <v>0</v>
      </c>
      <c r="AD27" s="144">
        <f ca="1">IF(AD$13="",0,CHOOSE(Detalhamento.OpçãoServiços,OFFSET(Import.PLQ,$A27-1,AD$15-1,1,1),IF($E27&lt;&gt;1,IF(ISNUMBER(INDEX(Import.PLE,Detalhamento!$E27,Detalhamento!AD$15)),IF(INDEX(Import.PLE,Detalhamento!$E27,Detalhamento!AD$15)&lt;=mediçao,OFFSET(Import.PLQ,$A27-1,AD$15-1,1,1),0),0),PLE!$AA$28*OFFSET(Import.PLQ,$A27-1,AD$15-1,1,1)),IF($E27&lt;&gt;1,IF(ISNUMBER(INDEX(Import.PLE,Detalhamento!$E27,Detalhamento!AD$15)),IF(INDEX(Import.PLE,Detalhamento!$E27,Detalhamento!AD$15)&lt;=mediçao,0,OFFSET(Import.PLQ,$A27-1,AD$15-1,1,1)),OFFSET(Import.PLQ,$A27-1,AD$15-1,1,1)),(1-PLE!$AA$28)*OFFSET(Import.PLQ,$A27-1,AD$15-1,1,1))))</f>
        <v>0</v>
      </c>
      <c r="AE27" s="144">
        <f ca="1">IF(AE$13="",0,CHOOSE(Detalhamento.OpçãoServiços,OFFSET(Import.PLQ,$A27-1,AE$15-1,1,1),IF($E27&lt;&gt;1,IF(ISNUMBER(INDEX(Import.PLE,Detalhamento!$E27,Detalhamento!AE$15)),IF(INDEX(Import.PLE,Detalhamento!$E27,Detalhamento!AE$15)&lt;=mediçao,OFFSET(Import.PLQ,$A27-1,AE$15-1,1,1),0),0),PLE!$AA$28*OFFSET(Import.PLQ,$A27-1,AE$15-1,1,1)),IF($E27&lt;&gt;1,IF(ISNUMBER(INDEX(Import.PLE,Detalhamento!$E27,Detalhamento!AE$15)),IF(INDEX(Import.PLE,Detalhamento!$E27,Detalhamento!AE$15)&lt;=mediçao,0,OFFSET(Import.PLQ,$A27-1,AE$15-1,1,1)),OFFSET(Import.PLQ,$A27-1,AE$15-1,1,1)),(1-PLE!$AA$28)*OFFSET(Import.PLQ,$A27-1,AE$15-1,1,1))))</f>
        <v>0</v>
      </c>
      <c r="AF27" s="144">
        <f ca="1">IF(AF$13="",0,CHOOSE(Detalhamento.OpçãoServiços,OFFSET(Import.PLQ,$A27-1,AF$15-1,1,1),IF($E27&lt;&gt;1,IF(ISNUMBER(INDEX(Import.PLE,Detalhamento!$E27,Detalhamento!AF$15)),IF(INDEX(Import.PLE,Detalhamento!$E27,Detalhamento!AF$15)&lt;=mediçao,OFFSET(Import.PLQ,$A27-1,AF$15-1,1,1),0),0),PLE!$AA$28*OFFSET(Import.PLQ,$A27-1,AF$15-1,1,1)),IF($E27&lt;&gt;1,IF(ISNUMBER(INDEX(Import.PLE,Detalhamento!$E27,Detalhamento!AF$15)),IF(INDEX(Import.PLE,Detalhamento!$E27,Detalhamento!AF$15)&lt;=mediçao,0,OFFSET(Import.PLQ,$A27-1,AF$15-1,1,1)),OFFSET(Import.PLQ,$A27-1,AF$15-1,1,1)),(1-PLE!$AA$28)*OFFSET(Import.PLQ,$A27-1,AF$15-1,1,1))))</f>
        <v>0</v>
      </c>
      <c r="AG27" s="144">
        <f ca="1">IF(AG$13="",0,CHOOSE(Detalhamento.OpçãoServiços,OFFSET(Import.PLQ,$A27-1,AG$15-1,1,1),IF($E27&lt;&gt;1,IF(ISNUMBER(INDEX(Import.PLE,Detalhamento!$E27,Detalhamento!AG$15)),IF(INDEX(Import.PLE,Detalhamento!$E27,Detalhamento!AG$15)&lt;=mediçao,OFFSET(Import.PLQ,$A27-1,AG$15-1,1,1),0),0),PLE!$AA$28*OFFSET(Import.PLQ,$A27-1,AG$15-1,1,1)),IF($E27&lt;&gt;1,IF(ISNUMBER(INDEX(Import.PLE,Detalhamento!$E27,Detalhamento!AG$15)),IF(INDEX(Import.PLE,Detalhamento!$E27,Detalhamento!AG$15)&lt;=mediçao,0,OFFSET(Import.PLQ,$A27-1,AG$15-1,1,1)),OFFSET(Import.PLQ,$A27-1,AG$15-1,1,1)),(1-PLE!$AA$28)*OFFSET(Import.PLQ,$A27-1,AG$15-1,1,1))))</f>
        <v>0</v>
      </c>
      <c r="AH27" s="144">
        <f ca="1">IF(AH$13="",0,CHOOSE(Detalhamento.OpçãoServiços,OFFSET(Import.PLQ,$A27-1,AH$15-1,1,1),IF($E27&lt;&gt;1,IF(ISNUMBER(INDEX(Import.PLE,Detalhamento!$E27,Detalhamento!AH$15)),IF(INDEX(Import.PLE,Detalhamento!$E27,Detalhamento!AH$15)&lt;=mediçao,OFFSET(Import.PLQ,$A27-1,AH$15-1,1,1),0),0),PLE!$AA$28*OFFSET(Import.PLQ,$A27-1,AH$15-1,1,1)),IF($E27&lt;&gt;1,IF(ISNUMBER(INDEX(Import.PLE,Detalhamento!$E27,Detalhamento!AH$15)),IF(INDEX(Import.PLE,Detalhamento!$E27,Detalhamento!AH$15)&lt;=mediçao,0,OFFSET(Import.PLQ,$A27-1,AH$15-1,1,1)),OFFSET(Import.PLQ,$A27-1,AH$15-1,1,1)),(1-PLE!$AA$28)*OFFSET(Import.PLQ,$A27-1,AH$15-1,1,1))))</f>
        <v>0</v>
      </c>
      <c r="AI27" s="144">
        <f ca="1">IF(AI$13="",0,CHOOSE(Detalhamento.OpçãoServiços,OFFSET(Import.PLQ,$A27-1,AI$15-1,1,1),IF($E27&lt;&gt;1,IF(ISNUMBER(INDEX(Import.PLE,Detalhamento!$E27,Detalhamento!AI$15)),IF(INDEX(Import.PLE,Detalhamento!$E27,Detalhamento!AI$15)&lt;=mediçao,OFFSET(Import.PLQ,$A27-1,AI$15-1,1,1),0),0),PLE!$AA$28*OFFSET(Import.PLQ,$A27-1,AI$15-1,1,1)),IF($E27&lt;&gt;1,IF(ISNUMBER(INDEX(Import.PLE,Detalhamento!$E27,Detalhamento!AI$15)),IF(INDEX(Import.PLE,Detalhamento!$E27,Detalhamento!AI$15)&lt;=mediçao,0,OFFSET(Import.PLQ,$A27-1,AI$15-1,1,1)),OFFSET(Import.PLQ,$A27-1,AI$15-1,1,1)),(1-PLE!$AA$28)*OFFSET(Import.PLQ,$A27-1,AI$15-1,1,1))))</f>
        <v>0</v>
      </c>
      <c r="AJ27" s="144">
        <f ca="1">IF(AJ$13="",0,CHOOSE(Detalhamento.OpçãoServiços,OFFSET(Import.PLQ,$A27-1,AJ$15-1,1,1),IF($E27&lt;&gt;1,IF(ISNUMBER(INDEX(Import.PLE,Detalhamento!$E27,Detalhamento!AJ$15)),IF(INDEX(Import.PLE,Detalhamento!$E27,Detalhamento!AJ$15)&lt;=mediçao,OFFSET(Import.PLQ,$A27-1,AJ$15-1,1,1),0),0),PLE!$AA$28*OFFSET(Import.PLQ,$A27-1,AJ$15-1,1,1)),IF($E27&lt;&gt;1,IF(ISNUMBER(INDEX(Import.PLE,Detalhamento!$E27,Detalhamento!AJ$15)),IF(INDEX(Import.PLE,Detalhamento!$E27,Detalhamento!AJ$15)&lt;=mediçao,0,OFFSET(Import.PLQ,$A27-1,AJ$15-1,1,1)),OFFSET(Import.PLQ,$A27-1,AJ$15-1,1,1)),(1-PLE!$AA$28)*OFFSET(Import.PLQ,$A27-1,AJ$15-1,1,1))))</f>
        <v>0</v>
      </c>
      <c r="AK27" s="144">
        <f ca="1">IF(AK$13="",0,CHOOSE(Detalhamento.OpçãoServiços,OFFSET(Import.PLQ,$A27-1,AK$15-1,1,1),IF($E27&lt;&gt;1,IF(ISNUMBER(INDEX(Import.PLE,Detalhamento!$E27,Detalhamento!AK$15)),IF(INDEX(Import.PLE,Detalhamento!$E27,Detalhamento!AK$15)&lt;=mediçao,OFFSET(Import.PLQ,$A27-1,AK$15-1,1,1),0),0),PLE!$AA$28*OFFSET(Import.PLQ,$A27-1,AK$15-1,1,1)),IF($E27&lt;&gt;1,IF(ISNUMBER(INDEX(Import.PLE,Detalhamento!$E27,Detalhamento!AK$15)),IF(INDEX(Import.PLE,Detalhamento!$E27,Detalhamento!AK$15)&lt;=mediçao,0,OFFSET(Import.PLQ,$A27-1,AK$15-1,1,1)),OFFSET(Import.PLQ,$A27-1,AK$15-1,1,1)),(1-PLE!$AA$28)*OFFSET(Import.PLQ,$A27-1,AK$15-1,1,1))))</f>
        <v>0</v>
      </c>
      <c r="AL27" s="144">
        <f ca="1">IF(AL$13="",0,CHOOSE(Detalhamento.OpçãoServiços,OFFSET(Import.PLQ,$A27-1,AL$15-1,1,1),IF($E27&lt;&gt;1,IF(ISNUMBER(INDEX(Import.PLE,Detalhamento!$E27,Detalhamento!AL$15)),IF(INDEX(Import.PLE,Detalhamento!$E27,Detalhamento!AL$15)&lt;=mediçao,OFFSET(Import.PLQ,$A27-1,AL$15-1,1,1),0),0),PLE!$AA$28*OFFSET(Import.PLQ,$A27-1,AL$15-1,1,1)),IF($E27&lt;&gt;1,IF(ISNUMBER(INDEX(Import.PLE,Detalhamento!$E27,Detalhamento!AL$15)),IF(INDEX(Import.PLE,Detalhamento!$E27,Detalhamento!AL$15)&lt;=mediçao,0,OFFSET(Import.PLQ,$A27-1,AL$15-1,1,1)),OFFSET(Import.PLQ,$A27-1,AL$15-1,1,1)),(1-PLE!$AA$28)*OFFSET(Import.PLQ,$A27-1,AL$15-1,1,1))))</f>
        <v>0</v>
      </c>
      <c r="AM27" s="144">
        <f ca="1">IF(AM$13="",0,CHOOSE(Detalhamento.OpçãoServiços,OFFSET(Import.PLQ,$A27-1,AM$15-1,1,1),IF($E27&lt;&gt;1,IF(ISNUMBER(INDEX(Import.PLE,Detalhamento!$E27,Detalhamento!AM$15)),IF(INDEX(Import.PLE,Detalhamento!$E27,Detalhamento!AM$15)&lt;=mediçao,OFFSET(Import.PLQ,$A27-1,AM$15-1,1,1),0),0),PLE!$AA$28*OFFSET(Import.PLQ,$A27-1,AM$15-1,1,1)),IF($E27&lt;&gt;1,IF(ISNUMBER(INDEX(Import.PLE,Detalhamento!$E27,Detalhamento!AM$15)),IF(INDEX(Import.PLE,Detalhamento!$E27,Detalhamento!AM$15)&lt;=mediçao,0,OFFSET(Import.PLQ,$A27-1,AM$15-1,1,1)),OFFSET(Import.PLQ,$A27-1,AM$15-1,1,1)),(1-PLE!$AA$28)*OFFSET(Import.PLQ,$A27-1,AM$15-1,1,1))))</f>
        <v>0</v>
      </c>
      <c r="AN27" s="144">
        <f ca="1">IF(AN$13="",0,CHOOSE(Detalhamento.OpçãoServiços,OFFSET(Import.PLQ,$A27-1,AN$15-1,1,1),IF($E27&lt;&gt;1,IF(ISNUMBER(INDEX(Import.PLE,Detalhamento!$E27,Detalhamento!AN$15)),IF(INDEX(Import.PLE,Detalhamento!$E27,Detalhamento!AN$15)&lt;=mediçao,OFFSET(Import.PLQ,$A27-1,AN$15-1,1,1),0),0),PLE!$AA$28*OFFSET(Import.PLQ,$A27-1,AN$15-1,1,1)),IF($E27&lt;&gt;1,IF(ISNUMBER(INDEX(Import.PLE,Detalhamento!$E27,Detalhamento!AN$15)),IF(INDEX(Import.PLE,Detalhamento!$E27,Detalhamento!AN$15)&lt;=mediçao,0,OFFSET(Import.PLQ,$A27-1,AN$15-1,1,1)),OFFSET(Import.PLQ,$A27-1,AN$15-1,1,1)),(1-PLE!$AA$28)*OFFSET(Import.PLQ,$A27-1,AN$15-1,1,1))))</f>
        <v>0</v>
      </c>
      <c r="AO27" s="144">
        <f ca="1">IF(AO$13="",0,CHOOSE(Detalhamento.OpçãoServiços,OFFSET(Import.PLQ,$A27-1,AO$15-1,1,1),IF($E27&lt;&gt;1,IF(ISNUMBER(INDEX(Import.PLE,Detalhamento!$E27,Detalhamento!AO$15)),IF(INDEX(Import.PLE,Detalhamento!$E27,Detalhamento!AO$15)&lt;=mediçao,OFFSET(Import.PLQ,$A27-1,AO$15-1,1,1),0),0),PLE!$AA$28*OFFSET(Import.PLQ,$A27-1,AO$15-1,1,1)),IF($E27&lt;&gt;1,IF(ISNUMBER(INDEX(Import.PLE,Detalhamento!$E27,Detalhamento!AO$15)),IF(INDEX(Import.PLE,Detalhamento!$E27,Detalhamento!AO$15)&lt;=mediçao,0,OFFSET(Import.PLQ,$A27-1,AO$15-1,1,1)),OFFSET(Import.PLQ,$A27-1,AO$15-1,1,1)),(1-PLE!$AA$28)*OFFSET(Import.PLQ,$A27-1,AO$15-1,1,1))))</f>
        <v>0</v>
      </c>
      <c r="AP27" s="144">
        <f ca="1">IF(AP$13="",0,CHOOSE(Detalhamento.OpçãoServiços,OFFSET(Import.PLQ,$A27-1,AP$15-1,1,1),IF($E27&lt;&gt;1,IF(ISNUMBER(INDEX(Import.PLE,Detalhamento!$E27,Detalhamento!AP$15)),IF(INDEX(Import.PLE,Detalhamento!$E27,Detalhamento!AP$15)&lt;=mediçao,OFFSET(Import.PLQ,$A27-1,AP$15-1,1,1),0),0),PLE!$AA$28*OFFSET(Import.PLQ,$A27-1,AP$15-1,1,1)),IF($E27&lt;&gt;1,IF(ISNUMBER(INDEX(Import.PLE,Detalhamento!$E27,Detalhamento!AP$15)),IF(INDEX(Import.PLE,Detalhamento!$E27,Detalhamento!AP$15)&lt;=mediçao,0,OFFSET(Import.PLQ,$A27-1,AP$15-1,1,1)),OFFSET(Import.PLQ,$A27-1,AP$15-1,1,1)),(1-PLE!$AA$28)*OFFSET(Import.PLQ,$A27-1,AP$15-1,1,1))))</f>
        <v>0</v>
      </c>
      <c r="AQ27" s="144">
        <f ca="1">IF(AQ$13="",0,CHOOSE(Detalhamento.OpçãoServiços,OFFSET(Import.PLQ,$A27-1,AQ$15-1,1,1),IF($E27&lt;&gt;1,IF(ISNUMBER(INDEX(Import.PLE,Detalhamento!$E27,Detalhamento!AQ$15)),IF(INDEX(Import.PLE,Detalhamento!$E27,Detalhamento!AQ$15)&lt;=mediçao,OFFSET(Import.PLQ,$A27-1,AQ$15-1,1,1),0),0),PLE!$AA$28*OFFSET(Import.PLQ,$A27-1,AQ$15-1,1,1)),IF($E27&lt;&gt;1,IF(ISNUMBER(INDEX(Import.PLE,Detalhamento!$E27,Detalhamento!AQ$15)),IF(INDEX(Import.PLE,Detalhamento!$E27,Detalhamento!AQ$15)&lt;=mediçao,0,OFFSET(Import.PLQ,$A27-1,AQ$15-1,1,1)),OFFSET(Import.PLQ,$A27-1,AQ$15-1,1,1)),(1-PLE!$AA$28)*OFFSET(Import.PLQ,$A27-1,AQ$15-1,1,1))))</f>
        <v>0</v>
      </c>
      <c r="AR27" s="144">
        <f ca="1">IF(AR$13="",0,CHOOSE(Detalhamento.OpçãoServiços,OFFSET(Import.PLQ,$A27-1,AR$15-1,1,1),IF($E27&lt;&gt;1,IF(ISNUMBER(INDEX(Import.PLE,Detalhamento!$E27,Detalhamento!AR$15)),IF(INDEX(Import.PLE,Detalhamento!$E27,Detalhamento!AR$15)&lt;=mediçao,OFFSET(Import.PLQ,$A27-1,AR$15-1,1,1),0),0),PLE!$AA$28*OFFSET(Import.PLQ,$A27-1,AR$15-1,1,1)),IF($E27&lt;&gt;1,IF(ISNUMBER(INDEX(Import.PLE,Detalhamento!$E27,Detalhamento!AR$15)),IF(INDEX(Import.PLE,Detalhamento!$E27,Detalhamento!AR$15)&lt;=mediçao,0,OFFSET(Import.PLQ,$A27-1,AR$15-1,1,1)),OFFSET(Import.PLQ,$A27-1,AR$15-1,1,1)),(1-PLE!$AA$28)*OFFSET(Import.PLQ,$A27-1,AR$15-1,1,1))))</f>
        <v>0</v>
      </c>
      <c r="AS27" s="144">
        <f ca="1">IF(AS$13="",0,CHOOSE(Detalhamento.OpçãoServiços,OFFSET(Import.PLQ,$A27-1,AS$15-1,1,1),IF($E27&lt;&gt;1,IF(ISNUMBER(INDEX(Import.PLE,Detalhamento!$E27,Detalhamento!AS$15)),IF(INDEX(Import.PLE,Detalhamento!$E27,Detalhamento!AS$15)&lt;=mediçao,OFFSET(Import.PLQ,$A27-1,AS$15-1,1,1),0),0),PLE!$AA$28*OFFSET(Import.PLQ,$A27-1,AS$15-1,1,1)),IF($E27&lt;&gt;1,IF(ISNUMBER(INDEX(Import.PLE,Detalhamento!$E27,Detalhamento!AS$15)),IF(INDEX(Import.PLE,Detalhamento!$E27,Detalhamento!AS$15)&lt;=mediçao,0,OFFSET(Import.PLQ,$A27-1,AS$15-1,1,1)),OFFSET(Import.PLQ,$A27-1,AS$15-1,1,1)),(1-PLE!$AA$28)*OFFSET(Import.PLQ,$A27-1,AS$15-1,1,1))))</f>
        <v>0</v>
      </c>
      <c r="AT27" s="144">
        <f ca="1">IF(AT$13="",0,CHOOSE(Detalhamento.OpçãoServiços,OFFSET(Import.PLQ,$A27-1,AT$15-1,1,1),IF($E27&lt;&gt;1,IF(ISNUMBER(INDEX(Import.PLE,Detalhamento!$E27,Detalhamento!AT$15)),IF(INDEX(Import.PLE,Detalhamento!$E27,Detalhamento!AT$15)&lt;=mediçao,OFFSET(Import.PLQ,$A27-1,AT$15-1,1,1),0),0),PLE!$AA$28*OFFSET(Import.PLQ,$A27-1,AT$15-1,1,1)),IF($E27&lt;&gt;1,IF(ISNUMBER(INDEX(Import.PLE,Detalhamento!$E27,Detalhamento!AT$15)),IF(INDEX(Import.PLE,Detalhamento!$E27,Detalhamento!AT$15)&lt;=mediçao,0,OFFSET(Import.PLQ,$A27-1,AT$15-1,1,1)),OFFSET(Import.PLQ,$A27-1,AT$15-1,1,1)),(1-PLE!$AA$28)*OFFSET(Import.PLQ,$A27-1,AT$15-1,1,1))))</f>
        <v>0</v>
      </c>
      <c r="AU27" s="144">
        <f ca="1">IF(AU$13="",0,CHOOSE(Detalhamento.OpçãoServiços,OFFSET(Import.PLQ,$A27-1,AU$15-1,1,1),IF($E27&lt;&gt;1,IF(ISNUMBER(INDEX(Import.PLE,Detalhamento!$E27,Detalhamento!AU$15)),IF(INDEX(Import.PLE,Detalhamento!$E27,Detalhamento!AU$15)&lt;=mediçao,OFFSET(Import.PLQ,$A27-1,AU$15-1,1,1),0),0),PLE!$AA$28*OFFSET(Import.PLQ,$A27-1,AU$15-1,1,1)),IF($E27&lt;&gt;1,IF(ISNUMBER(INDEX(Import.PLE,Detalhamento!$E27,Detalhamento!AU$15)),IF(INDEX(Import.PLE,Detalhamento!$E27,Detalhamento!AU$15)&lt;=mediçao,0,OFFSET(Import.PLQ,$A27-1,AU$15-1,1,1)),OFFSET(Import.PLQ,$A27-1,AU$15-1,1,1)),(1-PLE!$AA$28)*OFFSET(Import.PLQ,$A27-1,AU$15-1,1,1))))</f>
        <v>0</v>
      </c>
      <c r="AV27" s="144">
        <f ca="1">IF(AV$13="",0,CHOOSE(Detalhamento.OpçãoServiços,OFFSET(Import.PLQ,$A27-1,AV$15-1,1,1),IF($E27&lt;&gt;1,IF(ISNUMBER(INDEX(Import.PLE,Detalhamento!$E27,Detalhamento!AV$15)),IF(INDEX(Import.PLE,Detalhamento!$E27,Detalhamento!AV$15)&lt;=mediçao,OFFSET(Import.PLQ,$A27-1,AV$15-1,1,1),0),0),PLE!$AA$28*OFFSET(Import.PLQ,$A27-1,AV$15-1,1,1)),IF($E27&lt;&gt;1,IF(ISNUMBER(INDEX(Import.PLE,Detalhamento!$E27,Detalhamento!AV$15)),IF(INDEX(Import.PLE,Detalhamento!$E27,Detalhamento!AV$15)&lt;=mediçao,0,OFFSET(Import.PLQ,$A27-1,AV$15-1,1,1)),OFFSET(Import.PLQ,$A27-1,AV$15-1,1,1)),(1-PLE!$AA$28)*OFFSET(Import.PLQ,$A27-1,AV$15-1,1,1))))</f>
        <v>0</v>
      </c>
      <c r="AW27" s="144">
        <f ca="1">IF(AW$13="",0,CHOOSE(Detalhamento.OpçãoServiços,OFFSET(Import.PLQ,$A27-1,AW$15-1,1,1),IF($E27&lt;&gt;1,IF(ISNUMBER(INDEX(Import.PLE,Detalhamento!$E27,Detalhamento!AW$15)),IF(INDEX(Import.PLE,Detalhamento!$E27,Detalhamento!AW$15)&lt;=mediçao,OFFSET(Import.PLQ,$A27-1,AW$15-1,1,1),0),0),PLE!$AA$28*OFFSET(Import.PLQ,$A27-1,AW$15-1,1,1)),IF($E27&lt;&gt;1,IF(ISNUMBER(INDEX(Import.PLE,Detalhamento!$E27,Detalhamento!AW$15)),IF(INDEX(Import.PLE,Detalhamento!$E27,Detalhamento!AW$15)&lt;=mediçao,0,OFFSET(Import.PLQ,$A27-1,AW$15-1,1,1)),OFFSET(Import.PLQ,$A27-1,AW$15-1,1,1)),(1-PLE!$AA$28)*OFFSET(Import.PLQ,$A27-1,AW$15-1,1,1))))</f>
        <v>0</v>
      </c>
      <c r="AX27" s="144">
        <f ca="1">IF(AX$13="",0,CHOOSE(Detalhamento.OpçãoServiços,OFFSET(Import.PLQ,$A27-1,AX$15-1,1,1),IF($E27&lt;&gt;1,IF(ISNUMBER(INDEX(Import.PLE,Detalhamento!$E27,Detalhamento!AX$15)),IF(INDEX(Import.PLE,Detalhamento!$E27,Detalhamento!AX$15)&lt;=mediçao,OFFSET(Import.PLQ,$A27-1,AX$15-1,1,1),0),0),PLE!$AA$28*OFFSET(Import.PLQ,$A27-1,AX$15-1,1,1)),IF($E27&lt;&gt;1,IF(ISNUMBER(INDEX(Import.PLE,Detalhamento!$E27,Detalhamento!AX$15)),IF(INDEX(Import.PLE,Detalhamento!$E27,Detalhamento!AX$15)&lt;=mediçao,0,OFFSET(Import.PLQ,$A27-1,AX$15-1,1,1)),OFFSET(Import.PLQ,$A27-1,AX$15-1,1,1)),(1-PLE!$AA$28)*OFFSET(Import.PLQ,$A27-1,AX$15-1,1,1))))</f>
        <v>0</v>
      </c>
      <c r="AY27" s="144">
        <f ca="1">IF(AY$13="",0,CHOOSE(Detalhamento.OpçãoServiços,OFFSET(Import.PLQ,$A27-1,AY$15-1,1,1),IF($E27&lt;&gt;1,IF(ISNUMBER(INDEX(Import.PLE,Detalhamento!$E27,Detalhamento!AY$15)),IF(INDEX(Import.PLE,Detalhamento!$E27,Detalhamento!AY$15)&lt;=mediçao,OFFSET(Import.PLQ,$A27-1,AY$15-1,1,1),0),0),PLE!$AA$28*OFFSET(Import.PLQ,$A27-1,AY$15-1,1,1)),IF($E27&lt;&gt;1,IF(ISNUMBER(INDEX(Import.PLE,Detalhamento!$E27,Detalhamento!AY$15)),IF(INDEX(Import.PLE,Detalhamento!$E27,Detalhamento!AY$15)&lt;=mediçao,0,OFFSET(Import.PLQ,$A27-1,AY$15-1,1,1)),OFFSET(Import.PLQ,$A27-1,AY$15-1,1,1)),(1-PLE!$AA$28)*OFFSET(Import.PLQ,$A27-1,AY$15-1,1,1))))</f>
        <v>0</v>
      </c>
      <c r="AZ27" s="144">
        <f ca="1">IF(AZ$13="",0,CHOOSE(Detalhamento.OpçãoServiços,OFFSET(Import.PLQ,$A27-1,AZ$15-1,1,1),IF($E27&lt;&gt;1,IF(ISNUMBER(INDEX(Import.PLE,Detalhamento!$E27,Detalhamento!AZ$15)),IF(INDEX(Import.PLE,Detalhamento!$E27,Detalhamento!AZ$15)&lt;=mediçao,OFFSET(Import.PLQ,$A27-1,AZ$15-1,1,1),0),0),PLE!$AA$28*OFFSET(Import.PLQ,$A27-1,AZ$15-1,1,1)),IF($E27&lt;&gt;1,IF(ISNUMBER(INDEX(Import.PLE,Detalhamento!$E27,Detalhamento!AZ$15)),IF(INDEX(Import.PLE,Detalhamento!$E27,Detalhamento!AZ$15)&lt;=mediçao,0,OFFSET(Import.PLQ,$A27-1,AZ$15-1,1,1)),OFFSET(Import.PLQ,$A27-1,AZ$15-1,1,1)),(1-PLE!$AA$28)*OFFSET(Import.PLQ,$A27-1,AZ$15-1,1,1))))</f>
        <v>0</v>
      </c>
      <c r="BA27" s="144">
        <f ca="1">IF(BA$13="",0,CHOOSE(Detalhamento.OpçãoServiços,OFFSET(Import.PLQ,$A27-1,BA$15-1,1,1),IF($E27&lt;&gt;1,IF(ISNUMBER(INDEX(Import.PLE,Detalhamento!$E27,Detalhamento!BA$15)),IF(INDEX(Import.PLE,Detalhamento!$E27,Detalhamento!BA$15)&lt;=mediçao,OFFSET(Import.PLQ,$A27-1,BA$15-1,1,1),0),0),PLE!$AA$28*OFFSET(Import.PLQ,$A27-1,BA$15-1,1,1)),IF($E27&lt;&gt;1,IF(ISNUMBER(INDEX(Import.PLE,Detalhamento!$E27,Detalhamento!BA$15)),IF(INDEX(Import.PLE,Detalhamento!$E27,Detalhamento!BA$15)&lt;=mediçao,0,OFFSET(Import.PLQ,$A27-1,BA$15-1,1,1)),OFFSET(Import.PLQ,$A27-1,BA$15-1,1,1)),(1-PLE!$AA$28)*OFFSET(Import.PLQ,$A27-1,BA$15-1,1,1))))</f>
        <v>0</v>
      </c>
      <c r="BB27" s="144">
        <f ca="1">IF(BB$13="",0,CHOOSE(Detalhamento.OpçãoServiços,OFFSET(Import.PLQ,$A27-1,BB$15-1,1,1),IF($E27&lt;&gt;1,IF(ISNUMBER(INDEX(Import.PLE,Detalhamento!$E27,Detalhamento!BB$15)),IF(INDEX(Import.PLE,Detalhamento!$E27,Detalhamento!BB$15)&lt;=mediçao,OFFSET(Import.PLQ,$A27-1,BB$15-1,1,1),0),0),PLE!$AA$28*OFFSET(Import.PLQ,$A27-1,BB$15-1,1,1)),IF($E27&lt;&gt;1,IF(ISNUMBER(INDEX(Import.PLE,Detalhamento!$E27,Detalhamento!BB$15)),IF(INDEX(Import.PLE,Detalhamento!$E27,Detalhamento!BB$15)&lt;=mediçao,0,OFFSET(Import.PLQ,$A27-1,BB$15-1,1,1)),OFFSET(Import.PLQ,$A27-1,BB$15-1,1,1)),(1-PLE!$AA$28)*OFFSET(Import.PLQ,$A27-1,BB$15-1,1,1))))</f>
        <v>0</v>
      </c>
      <c r="BC27" s="144">
        <f ca="1">IF(BC$13="",0,CHOOSE(Detalhamento.OpçãoServiços,OFFSET(Import.PLQ,$A27-1,BC$15-1,1,1),IF($E27&lt;&gt;1,IF(ISNUMBER(INDEX(Import.PLE,Detalhamento!$E27,Detalhamento!BC$15)),IF(INDEX(Import.PLE,Detalhamento!$E27,Detalhamento!BC$15)&lt;=mediçao,OFFSET(Import.PLQ,$A27-1,BC$15-1,1,1),0),0),PLE!$AA$28*OFFSET(Import.PLQ,$A27-1,BC$15-1,1,1)),IF($E27&lt;&gt;1,IF(ISNUMBER(INDEX(Import.PLE,Detalhamento!$E27,Detalhamento!BC$15)),IF(INDEX(Import.PLE,Detalhamento!$E27,Detalhamento!BC$15)&lt;=mediçao,0,OFFSET(Import.PLQ,$A27-1,BC$15-1,1,1)),OFFSET(Import.PLQ,$A27-1,BC$15-1,1,1)),(1-PLE!$AA$28)*OFFSET(Import.PLQ,$A27-1,BC$15-1,1,1))))</f>
        <v>0</v>
      </c>
      <c r="BD27" s="144">
        <f ca="1">IF(BD$13="",0,CHOOSE(Detalhamento.OpçãoServiços,OFFSET(Import.PLQ,$A27-1,BD$15-1,1,1),IF($E27&lt;&gt;1,IF(ISNUMBER(INDEX(Import.PLE,Detalhamento!$E27,Detalhamento!BD$15)),IF(INDEX(Import.PLE,Detalhamento!$E27,Detalhamento!BD$15)&lt;=mediçao,OFFSET(Import.PLQ,$A27-1,BD$15-1,1,1),0),0),PLE!$AA$28*OFFSET(Import.PLQ,$A27-1,BD$15-1,1,1)),IF($E27&lt;&gt;1,IF(ISNUMBER(INDEX(Import.PLE,Detalhamento!$E27,Detalhamento!BD$15)),IF(INDEX(Import.PLE,Detalhamento!$E27,Detalhamento!BD$15)&lt;=mediçao,0,OFFSET(Import.PLQ,$A27-1,BD$15-1,1,1)),OFFSET(Import.PLQ,$A27-1,BD$15-1,1,1)),(1-PLE!$AA$28)*OFFSET(Import.PLQ,$A27-1,BD$15-1,1,1))))</f>
        <v>0</v>
      </c>
      <c r="BE27" s="144">
        <f ca="1">IF(BE$13="",0,CHOOSE(Detalhamento.OpçãoServiços,OFFSET(Import.PLQ,$A27-1,BE$15-1,1,1),IF($E27&lt;&gt;1,IF(ISNUMBER(INDEX(Import.PLE,Detalhamento!$E27,Detalhamento!BE$15)),IF(INDEX(Import.PLE,Detalhamento!$E27,Detalhamento!BE$15)&lt;=mediçao,OFFSET(Import.PLQ,$A27-1,BE$15-1,1,1),0),0),PLE!$AA$28*OFFSET(Import.PLQ,$A27-1,BE$15-1,1,1)),IF($E27&lt;&gt;1,IF(ISNUMBER(INDEX(Import.PLE,Detalhamento!$E27,Detalhamento!BE$15)),IF(INDEX(Import.PLE,Detalhamento!$E27,Detalhamento!BE$15)&lt;=mediçao,0,OFFSET(Import.PLQ,$A27-1,BE$15-1,1,1)),OFFSET(Import.PLQ,$A27-1,BE$15-1,1,1)),(1-PLE!$AA$28)*OFFSET(Import.PLQ,$A27-1,BE$15-1,1,1))))</f>
        <v>0</v>
      </c>
      <c r="BF27" s="144">
        <f ca="1">IF(BF$13="",0,CHOOSE(Detalhamento.OpçãoServiços,OFFSET(Import.PLQ,$A27-1,BF$15-1,1,1),IF($E27&lt;&gt;1,IF(ISNUMBER(INDEX(Import.PLE,Detalhamento!$E27,Detalhamento!BF$15)),IF(INDEX(Import.PLE,Detalhamento!$E27,Detalhamento!BF$15)&lt;=mediçao,OFFSET(Import.PLQ,$A27-1,BF$15-1,1,1),0),0),PLE!$AA$28*OFFSET(Import.PLQ,$A27-1,BF$15-1,1,1)),IF($E27&lt;&gt;1,IF(ISNUMBER(INDEX(Import.PLE,Detalhamento!$E27,Detalhamento!BF$15)),IF(INDEX(Import.PLE,Detalhamento!$E27,Detalhamento!BF$15)&lt;=mediçao,0,OFFSET(Import.PLQ,$A27-1,BF$15-1,1,1)),OFFSET(Import.PLQ,$A27-1,BF$15-1,1,1)),(1-PLE!$AA$28)*OFFSET(Import.PLQ,$A27-1,BF$15-1,1,1))))</f>
        <v>0</v>
      </c>
      <c r="BG27" s="144">
        <f ca="1">IF(BG$13="",0,CHOOSE(Detalhamento.OpçãoServiços,OFFSET(Import.PLQ,$A27-1,BG$15-1,1,1),IF($E27&lt;&gt;1,IF(ISNUMBER(INDEX(Import.PLE,Detalhamento!$E27,Detalhamento!BG$15)),IF(INDEX(Import.PLE,Detalhamento!$E27,Detalhamento!BG$15)&lt;=mediçao,OFFSET(Import.PLQ,$A27-1,BG$15-1,1,1),0),0),PLE!$AA$28*OFFSET(Import.PLQ,$A27-1,BG$15-1,1,1)),IF($E27&lt;&gt;1,IF(ISNUMBER(INDEX(Import.PLE,Detalhamento!$E27,Detalhamento!BG$15)),IF(INDEX(Import.PLE,Detalhamento!$E27,Detalhamento!BG$15)&lt;=mediçao,0,OFFSET(Import.PLQ,$A27-1,BG$15-1,1,1)),OFFSET(Import.PLQ,$A27-1,BG$15-1,1,1)),(1-PLE!$AA$28)*OFFSET(Import.PLQ,$A27-1,BG$15-1,1,1))))</f>
        <v>0</v>
      </c>
      <c r="BH27" s="144">
        <f ca="1">IF(BH$13="",0,CHOOSE(Detalhamento.OpçãoServiços,OFFSET(Import.PLQ,$A27-1,BH$15-1,1,1),IF($E27&lt;&gt;1,IF(ISNUMBER(INDEX(Import.PLE,Detalhamento!$E27,Detalhamento!BH$15)),IF(INDEX(Import.PLE,Detalhamento!$E27,Detalhamento!BH$15)&lt;=mediçao,OFFSET(Import.PLQ,$A27-1,BH$15-1,1,1),0),0),PLE!$AA$28*OFFSET(Import.PLQ,$A27-1,BH$15-1,1,1)),IF($E27&lt;&gt;1,IF(ISNUMBER(INDEX(Import.PLE,Detalhamento!$E27,Detalhamento!BH$15)),IF(INDEX(Import.PLE,Detalhamento!$E27,Detalhamento!BH$15)&lt;=mediçao,0,OFFSET(Import.PLQ,$A27-1,BH$15-1,1,1)),OFFSET(Import.PLQ,$A27-1,BH$15-1,1,1)),(1-PLE!$AA$28)*OFFSET(Import.PLQ,$A27-1,BH$15-1,1,1))))</f>
        <v>0</v>
      </c>
      <c r="BI27" s="144">
        <f ca="1">IF(BI$13="",0,CHOOSE(Detalhamento.OpçãoServiços,OFFSET(Import.PLQ,$A27-1,BI$15-1,1,1),IF($E27&lt;&gt;1,IF(ISNUMBER(INDEX(Import.PLE,Detalhamento!$E27,Detalhamento!BI$15)),IF(INDEX(Import.PLE,Detalhamento!$E27,Detalhamento!BI$15)&lt;=mediçao,OFFSET(Import.PLQ,$A27-1,BI$15-1,1,1),0),0),PLE!$AA$28*OFFSET(Import.PLQ,$A27-1,BI$15-1,1,1)),IF($E27&lt;&gt;1,IF(ISNUMBER(INDEX(Import.PLE,Detalhamento!$E27,Detalhamento!BI$15)),IF(INDEX(Import.PLE,Detalhamento!$E27,Detalhamento!BI$15)&lt;=mediçao,0,OFFSET(Import.PLQ,$A27-1,BI$15-1,1,1)),OFFSET(Import.PLQ,$A27-1,BI$15-1,1,1)),(1-PLE!$AA$28)*OFFSET(Import.PLQ,$A27-1,BI$15-1,1,1))))</f>
        <v>0</v>
      </c>
    </row>
    <row r="28" spans="1:61" ht="10.5" x14ac:dyDescent="0.25">
      <c r="A28" s="155">
        <v>277</v>
      </c>
      <c r="B28" s="21" t="str">
        <f t="shared" ca="1" si="8"/>
        <v>Evento</v>
      </c>
      <c r="E28" s="153">
        <f t="shared" ca="1" si="9"/>
        <v>3</v>
      </c>
      <c r="F28" s="154">
        <f t="shared" ca="1" si="10"/>
        <v>30000</v>
      </c>
      <c r="G28" s="154" t="str">
        <f t="shared" ca="1" si="11"/>
        <v>Evento</v>
      </c>
      <c r="H28" s="182" t="str">
        <f t="shared" ca="1" si="11"/>
        <v>Quad. - Movimento De Terra</v>
      </c>
      <c r="I28" s="37" t="str">
        <f t="shared" ca="1" si="12"/>
        <v>R$</v>
      </c>
      <c r="J28" s="144">
        <f t="shared" ca="1" si="13"/>
        <v>9734.4699999999993</v>
      </c>
      <c r="K28" s="67"/>
      <c r="L28" s="144">
        <f ca="1">IF(L$13="",0,CHOOSE(Detalhamento.OpçãoServiços,OFFSET(Import.PLQ,$A28-1,L$15-1,1,1),IF($E28&lt;&gt;1,IF(ISNUMBER(INDEX(Import.PLE,Detalhamento!$E28,Detalhamento!L$15)),IF(INDEX(Import.PLE,Detalhamento!$E28,Detalhamento!L$15)&lt;=mediçao,OFFSET(Import.PLQ,$A28-1,L$15-1,1,1),0),0),PLE!$AA$28*OFFSET(Import.PLQ,$A28-1,L$15-1,1,1)),IF($E28&lt;&gt;1,IF(ISNUMBER(INDEX(Import.PLE,Detalhamento!$E28,Detalhamento!L$15)),IF(INDEX(Import.PLE,Detalhamento!$E28,Detalhamento!L$15)&lt;=mediçao,0,OFFSET(Import.PLQ,$A28-1,L$15-1,1,1)),OFFSET(Import.PLQ,$A28-1,L$15-1,1,1)),(1-PLE!$AA$28)*OFFSET(Import.PLQ,$A28-1,L$15-1,1,1))))</f>
        <v>9734.4699999999993</v>
      </c>
      <c r="M28" s="144">
        <f ca="1">IF(M$13="",0,CHOOSE(Detalhamento.OpçãoServiços,OFFSET(Import.PLQ,$A28-1,M$15-1,1,1),IF($E28&lt;&gt;1,IF(ISNUMBER(INDEX(Import.PLE,Detalhamento!$E28,Detalhamento!M$15)),IF(INDEX(Import.PLE,Detalhamento!$E28,Detalhamento!M$15)&lt;=mediçao,OFFSET(Import.PLQ,$A28-1,M$15-1,1,1),0),0),PLE!$AA$28*OFFSET(Import.PLQ,$A28-1,M$15-1,1,1)),IF($E28&lt;&gt;1,IF(ISNUMBER(INDEX(Import.PLE,Detalhamento!$E28,Detalhamento!M$15)),IF(INDEX(Import.PLE,Detalhamento!$E28,Detalhamento!M$15)&lt;=mediçao,0,OFFSET(Import.PLQ,$A28-1,M$15-1,1,1)),OFFSET(Import.PLQ,$A28-1,M$15-1,1,1)),(1-PLE!$AA$28)*OFFSET(Import.PLQ,$A28-1,M$15-1,1,1))))</f>
        <v>0</v>
      </c>
      <c r="N28" s="144">
        <f ca="1">IF(N$13="",0,CHOOSE(Detalhamento.OpçãoServiços,OFFSET(Import.PLQ,$A28-1,N$15-1,1,1),IF($E28&lt;&gt;1,IF(ISNUMBER(INDEX(Import.PLE,Detalhamento!$E28,Detalhamento!N$15)),IF(INDEX(Import.PLE,Detalhamento!$E28,Detalhamento!N$15)&lt;=mediçao,OFFSET(Import.PLQ,$A28-1,N$15-1,1,1),0),0),PLE!$AA$28*OFFSET(Import.PLQ,$A28-1,N$15-1,1,1)),IF($E28&lt;&gt;1,IF(ISNUMBER(INDEX(Import.PLE,Detalhamento!$E28,Detalhamento!N$15)),IF(INDEX(Import.PLE,Detalhamento!$E28,Detalhamento!N$15)&lt;=mediçao,0,OFFSET(Import.PLQ,$A28-1,N$15-1,1,1)),OFFSET(Import.PLQ,$A28-1,N$15-1,1,1)),(1-PLE!$AA$28)*OFFSET(Import.PLQ,$A28-1,N$15-1,1,1))))</f>
        <v>0</v>
      </c>
      <c r="O28" s="144">
        <f ca="1">IF(O$13="",0,CHOOSE(Detalhamento.OpçãoServiços,OFFSET(Import.PLQ,$A28-1,O$15-1,1,1),IF($E28&lt;&gt;1,IF(ISNUMBER(INDEX(Import.PLE,Detalhamento!$E28,Detalhamento!O$15)),IF(INDEX(Import.PLE,Detalhamento!$E28,Detalhamento!O$15)&lt;=mediçao,OFFSET(Import.PLQ,$A28-1,O$15-1,1,1),0),0),PLE!$AA$28*OFFSET(Import.PLQ,$A28-1,O$15-1,1,1)),IF($E28&lt;&gt;1,IF(ISNUMBER(INDEX(Import.PLE,Detalhamento!$E28,Detalhamento!O$15)),IF(INDEX(Import.PLE,Detalhamento!$E28,Detalhamento!O$15)&lt;=mediçao,0,OFFSET(Import.PLQ,$A28-1,O$15-1,1,1)),OFFSET(Import.PLQ,$A28-1,O$15-1,1,1)),(1-PLE!$AA$28)*OFFSET(Import.PLQ,$A28-1,O$15-1,1,1))))</f>
        <v>0</v>
      </c>
      <c r="P28" s="144">
        <f ca="1">IF(P$13="",0,CHOOSE(Detalhamento.OpçãoServiços,OFFSET(Import.PLQ,$A28-1,P$15-1,1,1),IF($E28&lt;&gt;1,IF(ISNUMBER(INDEX(Import.PLE,Detalhamento!$E28,Detalhamento!P$15)),IF(INDEX(Import.PLE,Detalhamento!$E28,Detalhamento!P$15)&lt;=mediçao,OFFSET(Import.PLQ,$A28-1,P$15-1,1,1),0),0),PLE!$AA$28*OFFSET(Import.PLQ,$A28-1,P$15-1,1,1)),IF($E28&lt;&gt;1,IF(ISNUMBER(INDEX(Import.PLE,Detalhamento!$E28,Detalhamento!P$15)),IF(INDEX(Import.PLE,Detalhamento!$E28,Detalhamento!P$15)&lt;=mediçao,0,OFFSET(Import.PLQ,$A28-1,P$15-1,1,1)),OFFSET(Import.PLQ,$A28-1,P$15-1,1,1)),(1-PLE!$AA$28)*OFFSET(Import.PLQ,$A28-1,P$15-1,1,1))))</f>
        <v>0</v>
      </c>
      <c r="Q28" s="144">
        <f ca="1">IF(Q$13="",0,CHOOSE(Detalhamento.OpçãoServiços,OFFSET(Import.PLQ,$A28-1,Q$15-1,1,1),IF($E28&lt;&gt;1,IF(ISNUMBER(INDEX(Import.PLE,Detalhamento!$E28,Detalhamento!Q$15)),IF(INDEX(Import.PLE,Detalhamento!$E28,Detalhamento!Q$15)&lt;=mediçao,OFFSET(Import.PLQ,$A28-1,Q$15-1,1,1),0),0),PLE!$AA$28*OFFSET(Import.PLQ,$A28-1,Q$15-1,1,1)),IF($E28&lt;&gt;1,IF(ISNUMBER(INDEX(Import.PLE,Detalhamento!$E28,Detalhamento!Q$15)),IF(INDEX(Import.PLE,Detalhamento!$E28,Detalhamento!Q$15)&lt;=mediçao,0,OFFSET(Import.PLQ,$A28-1,Q$15-1,1,1)),OFFSET(Import.PLQ,$A28-1,Q$15-1,1,1)),(1-PLE!$AA$28)*OFFSET(Import.PLQ,$A28-1,Q$15-1,1,1))))</f>
        <v>0</v>
      </c>
      <c r="R28" s="144">
        <f ca="1">IF(R$13="",0,CHOOSE(Detalhamento.OpçãoServiços,OFFSET(Import.PLQ,$A28-1,R$15-1,1,1),IF($E28&lt;&gt;1,IF(ISNUMBER(INDEX(Import.PLE,Detalhamento!$E28,Detalhamento!R$15)),IF(INDEX(Import.PLE,Detalhamento!$E28,Detalhamento!R$15)&lt;=mediçao,OFFSET(Import.PLQ,$A28-1,R$15-1,1,1),0),0),PLE!$AA$28*OFFSET(Import.PLQ,$A28-1,R$15-1,1,1)),IF($E28&lt;&gt;1,IF(ISNUMBER(INDEX(Import.PLE,Detalhamento!$E28,Detalhamento!R$15)),IF(INDEX(Import.PLE,Detalhamento!$E28,Detalhamento!R$15)&lt;=mediçao,0,OFFSET(Import.PLQ,$A28-1,R$15-1,1,1)),OFFSET(Import.PLQ,$A28-1,R$15-1,1,1)),(1-PLE!$AA$28)*OFFSET(Import.PLQ,$A28-1,R$15-1,1,1))))</f>
        <v>0</v>
      </c>
      <c r="S28" s="144">
        <f ca="1">IF(S$13="",0,CHOOSE(Detalhamento.OpçãoServiços,OFFSET(Import.PLQ,$A28-1,S$15-1,1,1),IF($E28&lt;&gt;1,IF(ISNUMBER(INDEX(Import.PLE,Detalhamento!$E28,Detalhamento!S$15)),IF(INDEX(Import.PLE,Detalhamento!$E28,Detalhamento!S$15)&lt;=mediçao,OFFSET(Import.PLQ,$A28-1,S$15-1,1,1),0),0),PLE!$AA$28*OFFSET(Import.PLQ,$A28-1,S$15-1,1,1)),IF($E28&lt;&gt;1,IF(ISNUMBER(INDEX(Import.PLE,Detalhamento!$E28,Detalhamento!S$15)),IF(INDEX(Import.PLE,Detalhamento!$E28,Detalhamento!S$15)&lt;=mediçao,0,OFFSET(Import.PLQ,$A28-1,S$15-1,1,1)),OFFSET(Import.PLQ,$A28-1,S$15-1,1,1)),(1-PLE!$AA$28)*OFFSET(Import.PLQ,$A28-1,S$15-1,1,1))))</f>
        <v>0</v>
      </c>
      <c r="T28" s="144">
        <f ca="1">IF(T$13="",0,CHOOSE(Detalhamento.OpçãoServiços,OFFSET(Import.PLQ,$A28-1,T$15-1,1,1),IF($E28&lt;&gt;1,IF(ISNUMBER(INDEX(Import.PLE,Detalhamento!$E28,Detalhamento!T$15)),IF(INDEX(Import.PLE,Detalhamento!$E28,Detalhamento!T$15)&lt;=mediçao,OFFSET(Import.PLQ,$A28-1,T$15-1,1,1),0),0),PLE!$AA$28*OFFSET(Import.PLQ,$A28-1,T$15-1,1,1)),IF($E28&lt;&gt;1,IF(ISNUMBER(INDEX(Import.PLE,Detalhamento!$E28,Detalhamento!T$15)),IF(INDEX(Import.PLE,Detalhamento!$E28,Detalhamento!T$15)&lt;=mediçao,0,OFFSET(Import.PLQ,$A28-1,T$15-1,1,1)),OFFSET(Import.PLQ,$A28-1,T$15-1,1,1)),(1-PLE!$AA$28)*OFFSET(Import.PLQ,$A28-1,T$15-1,1,1))))</f>
        <v>0</v>
      </c>
      <c r="U28" s="144">
        <f ca="1">IF(U$13="",0,CHOOSE(Detalhamento.OpçãoServiços,OFFSET(Import.PLQ,$A28-1,U$15-1,1,1),IF($E28&lt;&gt;1,IF(ISNUMBER(INDEX(Import.PLE,Detalhamento!$E28,Detalhamento!U$15)),IF(INDEX(Import.PLE,Detalhamento!$E28,Detalhamento!U$15)&lt;=mediçao,OFFSET(Import.PLQ,$A28-1,U$15-1,1,1),0),0),PLE!$AA$28*OFFSET(Import.PLQ,$A28-1,U$15-1,1,1)),IF($E28&lt;&gt;1,IF(ISNUMBER(INDEX(Import.PLE,Detalhamento!$E28,Detalhamento!U$15)),IF(INDEX(Import.PLE,Detalhamento!$E28,Detalhamento!U$15)&lt;=mediçao,0,OFFSET(Import.PLQ,$A28-1,U$15-1,1,1)),OFFSET(Import.PLQ,$A28-1,U$15-1,1,1)),(1-PLE!$AA$28)*OFFSET(Import.PLQ,$A28-1,U$15-1,1,1))))</f>
        <v>0</v>
      </c>
      <c r="V28" s="144">
        <f ca="1">IF(V$13="",0,CHOOSE(Detalhamento.OpçãoServiços,OFFSET(Import.PLQ,$A28-1,V$15-1,1,1),IF($E28&lt;&gt;1,IF(ISNUMBER(INDEX(Import.PLE,Detalhamento!$E28,Detalhamento!V$15)),IF(INDEX(Import.PLE,Detalhamento!$E28,Detalhamento!V$15)&lt;=mediçao,OFFSET(Import.PLQ,$A28-1,V$15-1,1,1),0),0),PLE!$AA$28*OFFSET(Import.PLQ,$A28-1,V$15-1,1,1)),IF($E28&lt;&gt;1,IF(ISNUMBER(INDEX(Import.PLE,Detalhamento!$E28,Detalhamento!V$15)),IF(INDEX(Import.PLE,Detalhamento!$E28,Detalhamento!V$15)&lt;=mediçao,0,OFFSET(Import.PLQ,$A28-1,V$15-1,1,1)),OFFSET(Import.PLQ,$A28-1,V$15-1,1,1)),(1-PLE!$AA$28)*OFFSET(Import.PLQ,$A28-1,V$15-1,1,1))))</f>
        <v>0</v>
      </c>
      <c r="W28" s="144">
        <f ca="1">IF(W$13="",0,CHOOSE(Detalhamento.OpçãoServiços,OFFSET(Import.PLQ,$A28-1,W$15-1,1,1),IF($E28&lt;&gt;1,IF(ISNUMBER(INDEX(Import.PLE,Detalhamento!$E28,Detalhamento!W$15)),IF(INDEX(Import.PLE,Detalhamento!$E28,Detalhamento!W$15)&lt;=mediçao,OFFSET(Import.PLQ,$A28-1,W$15-1,1,1),0),0),PLE!$AA$28*OFFSET(Import.PLQ,$A28-1,W$15-1,1,1)),IF($E28&lt;&gt;1,IF(ISNUMBER(INDEX(Import.PLE,Detalhamento!$E28,Detalhamento!W$15)),IF(INDEX(Import.PLE,Detalhamento!$E28,Detalhamento!W$15)&lt;=mediçao,0,OFFSET(Import.PLQ,$A28-1,W$15-1,1,1)),OFFSET(Import.PLQ,$A28-1,W$15-1,1,1)),(1-PLE!$AA$28)*OFFSET(Import.PLQ,$A28-1,W$15-1,1,1))))</f>
        <v>0</v>
      </c>
      <c r="X28" s="144">
        <f ca="1">IF(X$13="",0,CHOOSE(Detalhamento.OpçãoServiços,OFFSET(Import.PLQ,$A28-1,X$15-1,1,1),IF($E28&lt;&gt;1,IF(ISNUMBER(INDEX(Import.PLE,Detalhamento!$E28,Detalhamento!X$15)),IF(INDEX(Import.PLE,Detalhamento!$E28,Detalhamento!X$15)&lt;=mediçao,OFFSET(Import.PLQ,$A28-1,X$15-1,1,1),0),0),PLE!$AA$28*OFFSET(Import.PLQ,$A28-1,X$15-1,1,1)),IF($E28&lt;&gt;1,IF(ISNUMBER(INDEX(Import.PLE,Detalhamento!$E28,Detalhamento!X$15)),IF(INDEX(Import.PLE,Detalhamento!$E28,Detalhamento!X$15)&lt;=mediçao,0,OFFSET(Import.PLQ,$A28-1,X$15-1,1,1)),OFFSET(Import.PLQ,$A28-1,X$15-1,1,1)),(1-PLE!$AA$28)*OFFSET(Import.PLQ,$A28-1,X$15-1,1,1))))</f>
        <v>0</v>
      </c>
      <c r="Y28" s="144">
        <f ca="1">IF(Y$13="",0,CHOOSE(Detalhamento.OpçãoServiços,OFFSET(Import.PLQ,$A28-1,Y$15-1,1,1),IF($E28&lt;&gt;1,IF(ISNUMBER(INDEX(Import.PLE,Detalhamento!$E28,Detalhamento!Y$15)),IF(INDEX(Import.PLE,Detalhamento!$E28,Detalhamento!Y$15)&lt;=mediçao,OFFSET(Import.PLQ,$A28-1,Y$15-1,1,1),0),0),PLE!$AA$28*OFFSET(Import.PLQ,$A28-1,Y$15-1,1,1)),IF($E28&lt;&gt;1,IF(ISNUMBER(INDEX(Import.PLE,Detalhamento!$E28,Detalhamento!Y$15)),IF(INDEX(Import.PLE,Detalhamento!$E28,Detalhamento!Y$15)&lt;=mediçao,0,OFFSET(Import.PLQ,$A28-1,Y$15-1,1,1)),OFFSET(Import.PLQ,$A28-1,Y$15-1,1,1)),(1-PLE!$AA$28)*OFFSET(Import.PLQ,$A28-1,Y$15-1,1,1))))</f>
        <v>0</v>
      </c>
      <c r="Z28" s="144">
        <f ca="1">IF(Z$13="",0,CHOOSE(Detalhamento.OpçãoServiços,OFFSET(Import.PLQ,$A28-1,Z$15-1,1,1),IF($E28&lt;&gt;1,IF(ISNUMBER(INDEX(Import.PLE,Detalhamento!$E28,Detalhamento!Z$15)),IF(INDEX(Import.PLE,Detalhamento!$E28,Detalhamento!Z$15)&lt;=mediçao,OFFSET(Import.PLQ,$A28-1,Z$15-1,1,1),0),0),PLE!$AA$28*OFFSET(Import.PLQ,$A28-1,Z$15-1,1,1)),IF($E28&lt;&gt;1,IF(ISNUMBER(INDEX(Import.PLE,Detalhamento!$E28,Detalhamento!Z$15)),IF(INDEX(Import.PLE,Detalhamento!$E28,Detalhamento!Z$15)&lt;=mediçao,0,OFFSET(Import.PLQ,$A28-1,Z$15-1,1,1)),OFFSET(Import.PLQ,$A28-1,Z$15-1,1,1)),(1-PLE!$AA$28)*OFFSET(Import.PLQ,$A28-1,Z$15-1,1,1))))</f>
        <v>0</v>
      </c>
      <c r="AA28" s="144">
        <f ca="1">IF(AA$13="",0,CHOOSE(Detalhamento.OpçãoServiços,OFFSET(Import.PLQ,$A28-1,AA$15-1,1,1),IF($E28&lt;&gt;1,IF(ISNUMBER(INDEX(Import.PLE,Detalhamento!$E28,Detalhamento!AA$15)),IF(INDEX(Import.PLE,Detalhamento!$E28,Detalhamento!AA$15)&lt;=mediçao,OFFSET(Import.PLQ,$A28-1,AA$15-1,1,1),0),0),PLE!$AA$28*OFFSET(Import.PLQ,$A28-1,AA$15-1,1,1)),IF($E28&lt;&gt;1,IF(ISNUMBER(INDEX(Import.PLE,Detalhamento!$E28,Detalhamento!AA$15)),IF(INDEX(Import.PLE,Detalhamento!$E28,Detalhamento!AA$15)&lt;=mediçao,0,OFFSET(Import.PLQ,$A28-1,AA$15-1,1,1)),OFFSET(Import.PLQ,$A28-1,AA$15-1,1,1)),(1-PLE!$AA$28)*OFFSET(Import.PLQ,$A28-1,AA$15-1,1,1))))</f>
        <v>0</v>
      </c>
      <c r="AB28" s="144">
        <f ca="1">IF(AB$13="",0,CHOOSE(Detalhamento.OpçãoServiços,OFFSET(Import.PLQ,$A28-1,AB$15-1,1,1),IF($E28&lt;&gt;1,IF(ISNUMBER(INDEX(Import.PLE,Detalhamento!$E28,Detalhamento!AB$15)),IF(INDEX(Import.PLE,Detalhamento!$E28,Detalhamento!AB$15)&lt;=mediçao,OFFSET(Import.PLQ,$A28-1,AB$15-1,1,1),0),0),PLE!$AA$28*OFFSET(Import.PLQ,$A28-1,AB$15-1,1,1)),IF($E28&lt;&gt;1,IF(ISNUMBER(INDEX(Import.PLE,Detalhamento!$E28,Detalhamento!AB$15)),IF(INDEX(Import.PLE,Detalhamento!$E28,Detalhamento!AB$15)&lt;=mediçao,0,OFFSET(Import.PLQ,$A28-1,AB$15-1,1,1)),OFFSET(Import.PLQ,$A28-1,AB$15-1,1,1)),(1-PLE!$AA$28)*OFFSET(Import.PLQ,$A28-1,AB$15-1,1,1))))</f>
        <v>0</v>
      </c>
      <c r="AC28" s="144">
        <f ca="1">IF(AC$13="",0,CHOOSE(Detalhamento.OpçãoServiços,OFFSET(Import.PLQ,$A28-1,AC$15-1,1,1),IF($E28&lt;&gt;1,IF(ISNUMBER(INDEX(Import.PLE,Detalhamento!$E28,Detalhamento!AC$15)),IF(INDEX(Import.PLE,Detalhamento!$E28,Detalhamento!AC$15)&lt;=mediçao,OFFSET(Import.PLQ,$A28-1,AC$15-1,1,1),0),0),PLE!$AA$28*OFFSET(Import.PLQ,$A28-1,AC$15-1,1,1)),IF($E28&lt;&gt;1,IF(ISNUMBER(INDEX(Import.PLE,Detalhamento!$E28,Detalhamento!AC$15)),IF(INDEX(Import.PLE,Detalhamento!$E28,Detalhamento!AC$15)&lt;=mediçao,0,OFFSET(Import.PLQ,$A28-1,AC$15-1,1,1)),OFFSET(Import.PLQ,$A28-1,AC$15-1,1,1)),(1-PLE!$AA$28)*OFFSET(Import.PLQ,$A28-1,AC$15-1,1,1))))</f>
        <v>0</v>
      </c>
      <c r="AD28" s="144">
        <f ca="1">IF(AD$13="",0,CHOOSE(Detalhamento.OpçãoServiços,OFFSET(Import.PLQ,$A28-1,AD$15-1,1,1),IF($E28&lt;&gt;1,IF(ISNUMBER(INDEX(Import.PLE,Detalhamento!$E28,Detalhamento!AD$15)),IF(INDEX(Import.PLE,Detalhamento!$E28,Detalhamento!AD$15)&lt;=mediçao,OFFSET(Import.PLQ,$A28-1,AD$15-1,1,1),0),0),PLE!$AA$28*OFFSET(Import.PLQ,$A28-1,AD$15-1,1,1)),IF($E28&lt;&gt;1,IF(ISNUMBER(INDEX(Import.PLE,Detalhamento!$E28,Detalhamento!AD$15)),IF(INDEX(Import.PLE,Detalhamento!$E28,Detalhamento!AD$15)&lt;=mediçao,0,OFFSET(Import.PLQ,$A28-1,AD$15-1,1,1)),OFFSET(Import.PLQ,$A28-1,AD$15-1,1,1)),(1-PLE!$AA$28)*OFFSET(Import.PLQ,$A28-1,AD$15-1,1,1))))</f>
        <v>0</v>
      </c>
      <c r="AE28" s="144">
        <f ca="1">IF(AE$13="",0,CHOOSE(Detalhamento.OpçãoServiços,OFFSET(Import.PLQ,$A28-1,AE$15-1,1,1),IF($E28&lt;&gt;1,IF(ISNUMBER(INDEX(Import.PLE,Detalhamento!$E28,Detalhamento!AE$15)),IF(INDEX(Import.PLE,Detalhamento!$E28,Detalhamento!AE$15)&lt;=mediçao,OFFSET(Import.PLQ,$A28-1,AE$15-1,1,1),0),0),PLE!$AA$28*OFFSET(Import.PLQ,$A28-1,AE$15-1,1,1)),IF($E28&lt;&gt;1,IF(ISNUMBER(INDEX(Import.PLE,Detalhamento!$E28,Detalhamento!AE$15)),IF(INDEX(Import.PLE,Detalhamento!$E28,Detalhamento!AE$15)&lt;=mediçao,0,OFFSET(Import.PLQ,$A28-1,AE$15-1,1,1)),OFFSET(Import.PLQ,$A28-1,AE$15-1,1,1)),(1-PLE!$AA$28)*OFFSET(Import.PLQ,$A28-1,AE$15-1,1,1))))</f>
        <v>0</v>
      </c>
      <c r="AF28" s="144">
        <f ca="1">IF(AF$13="",0,CHOOSE(Detalhamento.OpçãoServiços,OFFSET(Import.PLQ,$A28-1,AF$15-1,1,1),IF($E28&lt;&gt;1,IF(ISNUMBER(INDEX(Import.PLE,Detalhamento!$E28,Detalhamento!AF$15)),IF(INDEX(Import.PLE,Detalhamento!$E28,Detalhamento!AF$15)&lt;=mediçao,OFFSET(Import.PLQ,$A28-1,AF$15-1,1,1),0),0),PLE!$AA$28*OFFSET(Import.PLQ,$A28-1,AF$15-1,1,1)),IF($E28&lt;&gt;1,IF(ISNUMBER(INDEX(Import.PLE,Detalhamento!$E28,Detalhamento!AF$15)),IF(INDEX(Import.PLE,Detalhamento!$E28,Detalhamento!AF$15)&lt;=mediçao,0,OFFSET(Import.PLQ,$A28-1,AF$15-1,1,1)),OFFSET(Import.PLQ,$A28-1,AF$15-1,1,1)),(1-PLE!$AA$28)*OFFSET(Import.PLQ,$A28-1,AF$15-1,1,1))))</f>
        <v>0</v>
      </c>
      <c r="AG28" s="144">
        <f ca="1">IF(AG$13="",0,CHOOSE(Detalhamento.OpçãoServiços,OFFSET(Import.PLQ,$A28-1,AG$15-1,1,1),IF($E28&lt;&gt;1,IF(ISNUMBER(INDEX(Import.PLE,Detalhamento!$E28,Detalhamento!AG$15)),IF(INDEX(Import.PLE,Detalhamento!$E28,Detalhamento!AG$15)&lt;=mediçao,OFFSET(Import.PLQ,$A28-1,AG$15-1,1,1),0),0),PLE!$AA$28*OFFSET(Import.PLQ,$A28-1,AG$15-1,1,1)),IF($E28&lt;&gt;1,IF(ISNUMBER(INDEX(Import.PLE,Detalhamento!$E28,Detalhamento!AG$15)),IF(INDEX(Import.PLE,Detalhamento!$E28,Detalhamento!AG$15)&lt;=mediçao,0,OFFSET(Import.PLQ,$A28-1,AG$15-1,1,1)),OFFSET(Import.PLQ,$A28-1,AG$15-1,1,1)),(1-PLE!$AA$28)*OFFSET(Import.PLQ,$A28-1,AG$15-1,1,1))))</f>
        <v>0</v>
      </c>
      <c r="AH28" s="144">
        <f ca="1">IF(AH$13="",0,CHOOSE(Detalhamento.OpçãoServiços,OFFSET(Import.PLQ,$A28-1,AH$15-1,1,1),IF($E28&lt;&gt;1,IF(ISNUMBER(INDEX(Import.PLE,Detalhamento!$E28,Detalhamento!AH$15)),IF(INDEX(Import.PLE,Detalhamento!$E28,Detalhamento!AH$15)&lt;=mediçao,OFFSET(Import.PLQ,$A28-1,AH$15-1,1,1),0),0),PLE!$AA$28*OFFSET(Import.PLQ,$A28-1,AH$15-1,1,1)),IF($E28&lt;&gt;1,IF(ISNUMBER(INDEX(Import.PLE,Detalhamento!$E28,Detalhamento!AH$15)),IF(INDEX(Import.PLE,Detalhamento!$E28,Detalhamento!AH$15)&lt;=mediçao,0,OFFSET(Import.PLQ,$A28-1,AH$15-1,1,1)),OFFSET(Import.PLQ,$A28-1,AH$15-1,1,1)),(1-PLE!$AA$28)*OFFSET(Import.PLQ,$A28-1,AH$15-1,1,1))))</f>
        <v>0</v>
      </c>
      <c r="AI28" s="144">
        <f ca="1">IF(AI$13="",0,CHOOSE(Detalhamento.OpçãoServiços,OFFSET(Import.PLQ,$A28-1,AI$15-1,1,1),IF($E28&lt;&gt;1,IF(ISNUMBER(INDEX(Import.PLE,Detalhamento!$E28,Detalhamento!AI$15)),IF(INDEX(Import.PLE,Detalhamento!$E28,Detalhamento!AI$15)&lt;=mediçao,OFFSET(Import.PLQ,$A28-1,AI$15-1,1,1),0),0),PLE!$AA$28*OFFSET(Import.PLQ,$A28-1,AI$15-1,1,1)),IF($E28&lt;&gt;1,IF(ISNUMBER(INDEX(Import.PLE,Detalhamento!$E28,Detalhamento!AI$15)),IF(INDEX(Import.PLE,Detalhamento!$E28,Detalhamento!AI$15)&lt;=mediçao,0,OFFSET(Import.PLQ,$A28-1,AI$15-1,1,1)),OFFSET(Import.PLQ,$A28-1,AI$15-1,1,1)),(1-PLE!$AA$28)*OFFSET(Import.PLQ,$A28-1,AI$15-1,1,1))))</f>
        <v>0</v>
      </c>
      <c r="AJ28" s="144">
        <f ca="1">IF(AJ$13="",0,CHOOSE(Detalhamento.OpçãoServiços,OFFSET(Import.PLQ,$A28-1,AJ$15-1,1,1),IF($E28&lt;&gt;1,IF(ISNUMBER(INDEX(Import.PLE,Detalhamento!$E28,Detalhamento!AJ$15)),IF(INDEX(Import.PLE,Detalhamento!$E28,Detalhamento!AJ$15)&lt;=mediçao,OFFSET(Import.PLQ,$A28-1,AJ$15-1,1,1),0),0),PLE!$AA$28*OFFSET(Import.PLQ,$A28-1,AJ$15-1,1,1)),IF($E28&lt;&gt;1,IF(ISNUMBER(INDEX(Import.PLE,Detalhamento!$E28,Detalhamento!AJ$15)),IF(INDEX(Import.PLE,Detalhamento!$E28,Detalhamento!AJ$15)&lt;=mediçao,0,OFFSET(Import.PLQ,$A28-1,AJ$15-1,1,1)),OFFSET(Import.PLQ,$A28-1,AJ$15-1,1,1)),(1-PLE!$AA$28)*OFFSET(Import.PLQ,$A28-1,AJ$15-1,1,1))))</f>
        <v>0</v>
      </c>
      <c r="AK28" s="144">
        <f ca="1">IF(AK$13="",0,CHOOSE(Detalhamento.OpçãoServiços,OFFSET(Import.PLQ,$A28-1,AK$15-1,1,1),IF($E28&lt;&gt;1,IF(ISNUMBER(INDEX(Import.PLE,Detalhamento!$E28,Detalhamento!AK$15)),IF(INDEX(Import.PLE,Detalhamento!$E28,Detalhamento!AK$15)&lt;=mediçao,OFFSET(Import.PLQ,$A28-1,AK$15-1,1,1),0),0),PLE!$AA$28*OFFSET(Import.PLQ,$A28-1,AK$15-1,1,1)),IF($E28&lt;&gt;1,IF(ISNUMBER(INDEX(Import.PLE,Detalhamento!$E28,Detalhamento!AK$15)),IF(INDEX(Import.PLE,Detalhamento!$E28,Detalhamento!AK$15)&lt;=mediçao,0,OFFSET(Import.PLQ,$A28-1,AK$15-1,1,1)),OFFSET(Import.PLQ,$A28-1,AK$15-1,1,1)),(1-PLE!$AA$28)*OFFSET(Import.PLQ,$A28-1,AK$15-1,1,1))))</f>
        <v>0</v>
      </c>
      <c r="AL28" s="144">
        <f ca="1">IF(AL$13="",0,CHOOSE(Detalhamento.OpçãoServiços,OFFSET(Import.PLQ,$A28-1,AL$15-1,1,1),IF($E28&lt;&gt;1,IF(ISNUMBER(INDEX(Import.PLE,Detalhamento!$E28,Detalhamento!AL$15)),IF(INDEX(Import.PLE,Detalhamento!$E28,Detalhamento!AL$15)&lt;=mediçao,OFFSET(Import.PLQ,$A28-1,AL$15-1,1,1),0),0),PLE!$AA$28*OFFSET(Import.PLQ,$A28-1,AL$15-1,1,1)),IF($E28&lt;&gt;1,IF(ISNUMBER(INDEX(Import.PLE,Detalhamento!$E28,Detalhamento!AL$15)),IF(INDEX(Import.PLE,Detalhamento!$E28,Detalhamento!AL$15)&lt;=mediçao,0,OFFSET(Import.PLQ,$A28-1,AL$15-1,1,1)),OFFSET(Import.PLQ,$A28-1,AL$15-1,1,1)),(1-PLE!$AA$28)*OFFSET(Import.PLQ,$A28-1,AL$15-1,1,1))))</f>
        <v>0</v>
      </c>
      <c r="AM28" s="144">
        <f ca="1">IF(AM$13="",0,CHOOSE(Detalhamento.OpçãoServiços,OFFSET(Import.PLQ,$A28-1,AM$15-1,1,1),IF($E28&lt;&gt;1,IF(ISNUMBER(INDEX(Import.PLE,Detalhamento!$E28,Detalhamento!AM$15)),IF(INDEX(Import.PLE,Detalhamento!$E28,Detalhamento!AM$15)&lt;=mediçao,OFFSET(Import.PLQ,$A28-1,AM$15-1,1,1),0),0),PLE!$AA$28*OFFSET(Import.PLQ,$A28-1,AM$15-1,1,1)),IF($E28&lt;&gt;1,IF(ISNUMBER(INDEX(Import.PLE,Detalhamento!$E28,Detalhamento!AM$15)),IF(INDEX(Import.PLE,Detalhamento!$E28,Detalhamento!AM$15)&lt;=mediçao,0,OFFSET(Import.PLQ,$A28-1,AM$15-1,1,1)),OFFSET(Import.PLQ,$A28-1,AM$15-1,1,1)),(1-PLE!$AA$28)*OFFSET(Import.PLQ,$A28-1,AM$15-1,1,1))))</f>
        <v>0</v>
      </c>
      <c r="AN28" s="144">
        <f ca="1">IF(AN$13="",0,CHOOSE(Detalhamento.OpçãoServiços,OFFSET(Import.PLQ,$A28-1,AN$15-1,1,1),IF($E28&lt;&gt;1,IF(ISNUMBER(INDEX(Import.PLE,Detalhamento!$E28,Detalhamento!AN$15)),IF(INDEX(Import.PLE,Detalhamento!$E28,Detalhamento!AN$15)&lt;=mediçao,OFFSET(Import.PLQ,$A28-1,AN$15-1,1,1),0),0),PLE!$AA$28*OFFSET(Import.PLQ,$A28-1,AN$15-1,1,1)),IF($E28&lt;&gt;1,IF(ISNUMBER(INDEX(Import.PLE,Detalhamento!$E28,Detalhamento!AN$15)),IF(INDEX(Import.PLE,Detalhamento!$E28,Detalhamento!AN$15)&lt;=mediçao,0,OFFSET(Import.PLQ,$A28-1,AN$15-1,1,1)),OFFSET(Import.PLQ,$A28-1,AN$15-1,1,1)),(1-PLE!$AA$28)*OFFSET(Import.PLQ,$A28-1,AN$15-1,1,1))))</f>
        <v>0</v>
      </c>
      <c r="AO28" s="144">
        <f ca="1">IF(AO$13="",0,CHOOSE(Detalhamento.OpçãoServiços,OFFSET(Import.PLQ,$A28-1,AO$15-1,1,1),IF($E28&lt;&gt;1,IF(ISNUMBER(INDEX(Import.PLE,Detalhamento!$E28,Detalhamento!AO$15)),IF(INDEX(Import.PLE,Detalhamento!$E28,Detalhamento!AO$15)&lt;=mediçao,OFFSET(Import.PLQ,$A28-1,AO$15-1,1,1),0),0),PLE!$AA$28*OFFSET(Import.PLQ,$A28-1,AO$15-1,1,1)),IF($E28&lt;&gt;1,IF(ISNUMBER(INDEX(Import.PLE,Detalhamento!$E28,Detalhamento!AO$15)),IF(INDEX(Import.PLE,Detalhamento!$E28,Detalhamento!AO$15)&lt;=mediçao,0,OFFSET(Import.PLQ,$A28-1,AO$15-1,1,1)),OFFSET(Import.PLQ,$A28-1,AO$15-1,1,1)),(1-PLE!$AA$28)*OFFSET(Import.PLQ,$A28-1,AO$15-1,1,1))))</f>
        <v>0</v>
      </c>
      <c r="AP28" s="144">
        <f ca="1">IF(AP$13="",0,CHOOSE(Detalhamento.OpçãoServiços,OFFSET(Import.PLQ,$A28-1,AP$15-1,1,1),IF($E28&lt;&gt;1,IF(ISNUMBER(INDEX(Import.PLE,Detalhamento!$E28,Detalhamento!AP$15)),IF(INDEX(Import.PLE,Detalhamento!$E28,Detalhamento!AP$15)&lt;=mediçao,OFFSET(Import.PLQ,$A28-1,AP$15-1,1,1),0),0),PLE!$AA$28*OFFSET(Import.PLQ,$A28-1,AP$15-1,1,1)),IF($E28&lt;&gt;1,IF(ISNUMBER(INDEX(Import.PLE,Detalhamento!$E28,Detalhamento!AP$15)),IF(INDEX(Import.PLE,Detalhamento!$E28,Detalhamento!AP$15)&lt;=mediçao,0,OFFSET(Import.PLQ,$A28-1,AP$15-1,1,1)),OFFSET(Import.PLQ,$A28-1,AP$15-1,1,1)),(1-PLE!$AA$28)*OFFSET(Import.PLQ,$A28-1,AP$15-1,1,1))))</f>
        <v>0</v>
      </c>
      <c r="AQ28" s="144">
        <f ca="1">IF(AQ$13="",0,CHOOSE(Detalhamento.OpçãoServiços,OFFSET(Import.PLQ,$A28-1,AQ$15-1,1,1),IF($E28&lt;&gt;1,IF(ISNUMBER(INDEX(Import.PLE,Detalhamento!$E28,Detalhamento!AQ$15)),IF(INDEX(Import.PLE,Detalhamento!$E28,Detalhamento!AQ$15)&lt;=mediçao,OFFSET(Import.PLQ,$A28-1,AQ$15-1,1,1),0),0),PLE!$AA$28*OFFSET(Import.PLQ,$A28-1,AQ$15-1,1,1)),IF($E28&lt;&gt;1,IF(ISNUMBER(INDEX(Import.PLE,Detalhamento!$E28,Detalhamento!AQ$15)),IF(INDEX(Import.PLE,Detalhamento!$E28,Detalhamento!AQ$15)&lt;=mediçao,0,OFFSET(Import.PLQ,$A28-1,AQ$15-1,1,1)),OFFSET(Import.PLQ,$A28-1,AQ$15-1,1,1)),(1-PLE!$AA$28)*OFFSET(Import.PLQ,$A28-1,AQ$15-1,1,1))))</f>
        <v>0</v>
      </c>
      <c r="AR28" s="144">
        <f ca="1">IF(AR$13="",0,CHOOSE(Detalhamento.OpçãoServiços,OFFSET(Import.PLQ,$A28-1,AR$15-1,1,1),IF($E28&lt;&gt;1,IF(ISNUMBER(INDEX(Import.PLE,Detalhamento!$E28,Detalhamento!AR$15)),IF(INDEX(Import.PLE,Detalhamento!$E28,Detalhamento!AR$15)&lt;=mediçao,OFFSET(Import.PLQ,$A28-1,AR$15-1,1,1),0),0),PLE!$AA$28*OFFSET(Import.PLQ,$A28-1,AR$15-1,1,1)),IF($E28&lt;&gt;1,IF(ISNUMBER(INDEX(Import.PLE,Detalhamento!$E28,Detalhamento!AR$15)),IF(INDEX(Import.PLE,Detalhamento!$E28,Detalhamento!AR$15)&lt;=mediçao,0,OFFSET(Import.PLQ,$A28-1,AR$15-1,1,1)),OFFSET(Import.PLQ,$A28-1,AR$15-1,1,1)),(1-PLE!$AA$28)*OFFSET(Import.PLQ,$A28-1,AR$15-1,1,1))))</f>
        <v>0</v>
      </c>
      <c r="AS28" s="144">
        <f ca="1">IF(AS$13="",0,CHOOSE(Detalhamento.OpçãoServiços,OFFSET(Import.PLQ,$A28-1,AS$15-1,1,1),IF($E28&lt;&gt;1,IF(ISNUMBER(INDEX(Import.PLE,Detalhamento!$E28,Detalhamento!AS$15)),IF(INDEX(Import.PLE,Detalhamento!$E28,Detalhamento!AS$15)&lt;=mediçao,OFFSET(Import.PLQ,$A28-1,AS$15-1,1,1),0),0),PLE!$AA$28*OFFSET(Import.PLQ,$A28-1,AS$15-1,1,1)),IF($E28&lt;&gt;1,IF(ISNUMBER(INDEX(Import.PLE,Detalhamento!$E28,Detalhamento!AS$15)),IF(INDEX(Import.PLE,Detalhamento!$E28,Detalhamento!AS$15)&lt;=mediçao,0,OFFSET(Import.PLQ,$A28-1,AS$15-1,1,1)),OFFSET(Import.PLQ,$A28-1,AS$15-1,1,1)),(1-PLE!$AA$28)*OFFSET(Import.PLQ,$A28-1,AS$15-1,1,1))))</f>
        <v>0</v>
      </c>
      <c r="AT28" s="144">
        <f ca="1">IF(AT$13="",0,CHOOSE(Detalhamento.OpçãoServiços,OFFSET(Import.PLQ,$A28-1,AT$15-1,1,1),IF($E28&lt;&gt;1,IF(ISNUMBER(INDEX(Import.PLE,Detalhamento!$E28,Detalhamento!AT$15)),IF(INDEX(Import.PLE,Detalhamento!$E28,Detalhamento!AT$15)&lt;=mediçao,OFFSET(Import.PLQ,$A28-1,AT$15-1,1,1),0),0),PLE!$AA$28*OFFSET(Import.PLQ,$A28-1,AT$15-1,1,1)),IF($E28&lt;&gt;1,IF(ISNUMBER(INDEX(Import.PLE,Detalhamento!$E28,Detalhamento!AT$15)),IF(INDEX(Import.PLE,Detalhamento!$E28,Detalhamento!AT$15)&lt;=mediçao,0,OFFSET(Import.PLQ,$A28-1,AT$15-1,1,1)),OFFSET(Import.PLQ,$A28-1,AT$15-1,1,1)),(1-PLE!$AA$28)*OFFSET(Import.PLQ,$A28-1,AT$15-1,1,1))))</f>
        <v>0</v>
      </c>
      <c r="AU28" s="144">
        <f ca="1">IF(AU$13="",0,CHOOSE(Detalhamento.OpçãoServiços,OFFSET(Import.PLQ,$A28-1,AU$15-1,1,1),IF($E28&lt;&gt;1,IF(ISNUMBER(INDEX(Import.PLE,Detalhamento!$E28,Detalhamento!AU$15)),IF(INDEX(Import.PLE,Detalhamento!$E28,Detalhamento!AU$15)&lt;=mediçao,OFFSET(Import.PLQ,$A28-1,AU$15-1,1,1),0),0),PLE!$AA$28*OFFSET(Import.PLQ,$A28-1,AU$15-1,1,1)),IF($E28&lt;&gt;1,IF(ISNUMBER(INDEX(Import.PLE,Detalhamento!$E28,Detalhamento!AU$15)),IF(INDEX(Import.PLE,Detalhamento!$E28,Detalhamento!AU$15)&lt;=mediçao,0,OFFSET(Import.PLQ,$A28-1,AU$15-1,1,1)),OFFSET(Import.PLQ,$A28-1,AU$15-1,1,1)),(1-PLE!$AA$28)*OFFSET(Import.PLQ,$A28-1,AU$15-1,1,1))))</f>
        <v>0</v>
      </c>
      <c r="AV28" s="144">
        <f ca="1">IF(AV$13="",0,CHOOSE(Detalhamento.OpçãoServiços,OFFSET(Import.PLQ,$A28-1,AV$15-1,1,1),IF($E28&lt;&gt;1,IF(ISNUMBER(INDEX(Import.PLE,Detalhamento!$E28,Detalhamento!AV$15)),IF(INDEX(Import.PLE,Detalhamento!$E28,Detalhamento!AV$15)&lt;=mediçao,OFFSET(Import.PLQ,$A28-1,AV$15-1,1,1),0),0),PLE!$AA$28*OFFSET(Import.PLQ,$A28-1,AV$15-1,1,1)),IF($E28&lt;&gt;1,IF(ISNUMBER(INDEX(Import.PLE,Detalhamento!$E28,Detalhamento!AV$15)),IF(INDEX(Import.PLE,Detalhamento!$E28,Detalhamento!AV$15)&lt;=mediçao,0,OFFSET(Import.PLQ,$A28-1,AV$15-1,1,1)),OFFSET(Import.PLQ,$A28-1,AV$15-1,1,1)),(1-PLE!$AA$28)*OFFSET(Import.PLQ,$A28-1,AV$15-1,1,1))))</f>
        <v>0</v>
      </c>
      <c r="AW28" s="144">
        <f ca="1">IF(AW$13="",0,CHOOSE(Detalhamento.OpçãoServiços,OFFSET(Import.PLQ,$A28-1,AW$15-1,1,1),IF($E28&lt;&gt;1,IF(ISNUMBER(INDEX(Import.PLE,Detalhamento!$E28,Detalhamento!AW$15)),IF(INDEX(Import.PLE,Detalhamento!$E28,Detalhamento!AW$15)&lt;=mediçao,OFFSET(Import.PLQ,$A28-1,AW$15-1,1,1),0),0),PLE!$AA$28*OFFSET(Import.PLQ,$A28-1,AW$15-1,1,1)),IF($E28&lt;&gt;1,IF(ISNUMBER(INDEX(Import.PLE,Detalhamento!$E28,Detalhamento!AW$15)),IF(INDEX(Import.PLE,Detalhamento!$E28,Detalhamento!AW$15)&lt;=mediçao,0,OFFSET(Import.PLQ,$A28-1,AW$15-1,1,1)),OFFSET(Import.PLQ,$A28-1,AW$15-1,1,1)),(1-PLE!$AA$28)*OFFSET(Import.PLQ,$A28-1,AW$15-1,1,1))))</f>
        <v>0</v>
      </c>
      <c r="AX28" s="144">
        <f ca="1">IF(AX$13="",0,CHOOSE(Detalhamento.OpçãoServiços,OFFSET(Import.PLQ,$A28-1,AX$15-1,1,1),IF($E28&lt;&gt;1,IF(ISNUMBER(INDEX(Import.PLE,Detalhamento!$E28,Detalhamento!AX$15)),IF(INDEX(Import.PLE,Detalhamento!$E28,Detalhamento!AX$15)&lt;=mediçao,OFFSET(Import.PLQ,$A28-1,AX$15-1,1,1),0),0),PLE!$AA$28*OFFSET(Import.PLQ,$A28-1,AX$15-1,1,1)),IF($E28&lt;&gt;1,IF(ISNUMBER(INDEX(Import.PLE,Detalhamento!$E28,Detalhamento!AX$15)),IF(INDEX(Import.PLE,Detalhamento!$E28,Detalhamento!AX$15)&lt;=mediçao,0,OFFSET(Import.PLQ,$A28-1,AX$15-1,1,1)),OFFSET(Import.PLQ,$A28-1,AX$15-1,1,1)),(1-PLE!$AA$28)*OFFSET(Import.PLQ,$A28-1,AX$15-1,1,1))))</f>
        <v>0</v>
      </c>
      <c r="AY28" s="144">
        <f ca="1">IF(AY$13="",0,CHOOSE(Detalhamento.OpçãoServiços,OFFSET(Import.PLQ,$A28-1,AY$15-1,1,1),IF($E28&lt;&gt;1,IF(ISNUMBER(INDEX(Import.PLE,Detalhamento!$E28,Detalhamento!AY$15)),IF(INDEX(Import.PLE,Detalhamento!$E28,Detalhamento!AY$15)&lt;=mediçao,OFFSET(Import.PLQ,$A28-1,AY$15-1,1,1),0),0),PLE!$AA$28*OFFSET(Import.PLQ,$A28-1,AY$15-1,1,1)),IF($E28&lt;&gt;1,IF(ISNUMBER(INDEX(Import.PLE,Detalhamento!$E28,Detalhamento!AY$15)),IF(INDEX(Import.PLE,Detalhamento!$E28,Detalhamento!AY$15)&lt;=mediçao,0,OFFSET(Import.PLQ,$A28-1,AY$15-1,1,1)),OFFSET(Import.PLQ,$A28-1,AY$15-1,1,1)),(1-PLE!$AA$28)*OFFSET(Import.PLQ,$A28-1,AY$15-1,1,1))))</f>
        <v>0</v>
      </c>
      <c r="AZ28" s="144">
        <f ca="1">IF(AZ$13="",0,CHOOSE(Detalhamento.OpçãoServiços,OFFSET(Import.PLQ,$A28-1,AZ$15-1,1,1),IF($E28&lt;&gt;1,IF(ISNUMBER(INDEX(Import.PLE,Detalhamento!$E28,Detalhamento!AZ$15)),IF(INDEX(Import.PLE,Detalhamento!$E28,Detalhamento!AZ$15)&lt;=mediçao,OFFSET(Import.PLQ,$A28-1,AZ$15-1,1,1),0),0),PLE!$AA$28*OFFSET(Import.PLQ,$A28-1,AZ$15-1,1,1)),IF($E28&lt;&gt;1,IF(ISNUMBER(INDEX(Import.PLE,Detalhamento!$E28,Detalhamento!AZ$15)),IF(INDEX(Import.PLE,Detalhamento!$E28,Detalhamento!AZ$15)&lt;=mediçao,0,OFFSET(Import.PLQ,$A28-1,AZ$15-1,1,1)),OFFSET(Import.PLQ,$A28-1,AZ$15-1,1,1)),(1-PLE!$AA$28)*OFFSET(Import.PLQ,$A28-1,AZ$15-1,1,1))))</f>
        <v>0</v>
      </c>
      <c r="BA28" s="144">
        <f ca="1">IF(BA$13="",0,CHOOSE(Detalhamento.OpçãoServiços,OFFSET(Import.PLQ,$A28-1,BA$15-1,1,1),IF($E28&lt;&gt;1,IF(ISNUMBER(INDEX(Import.PLE,Detalhamento!$E28,Detalhamento!BA$15)),IF(INDEX(Import.PLE,Detalhamento!$E28,Detalhamento!BA$15)&lt;=mediçao,OFFSET(Import.PLQ,$A28-1,BA$15-1,1,1),0),0),PLE!$AA$28*OFFSET(Import.PLQ,$A28-1,BA$15-1,1,1)),IF($E28&lt;&gt;1,IF(ISNUMBER(INDEX(Import.PLE,Detalhamento!$E28,Detalhamento!BA$15)),IF(INDEX(Import.PLE,Detalhamento!$E28,Detalhamento!BA$15)&lt;=mediçao,0,OFFSET(Import.PLQ,$A28-1,BA$15-1,1,1)),OFFSET(Import.PLQ,$A28-1,BA$15-1,1,1)),(1-PLE!$AA$28)*OFFSET(Import.PLQ,$A28-1,BA$15-1,1,1))))</f>
        <v>0</v>
      </c>
      <c r="BB28" s="144">
        <f ca="1">IF(BB$13="",0,CHOOSE(Detalhamento.OpçãoServiços,OFFSET(Import.PLQ,$A28-1,BB$15-1,1,1),IF($E28&lt;&gt;1,IF(ISNUMBER(INDEX(Import.PLE,Detalhamento!$E28,Detalhamento!BB$15)),IF(INDEX(Import.PLE,Detalhamento!$E28,Detalhamento!BB$15)&lt;=mediçao,OFFSET(Import.PLQ,$A28-1,BB$15-1,1,1),0),0),PLE!$AA$28*OFFSET(Import.PLQ,$A28-1,BB$15-1,1,1)),IF($E28&lt;&gt;1,IF(ISNUMBER(INDEX(Import.PLE,Detalhamento!$E28,Detalhamento!BB$15)),IF(INDEX(Import.PLE,Detalhamento!$E28,Detalhamento!BB$15)&lt;=mediçao,0,OFFSET(Import.PLQ,$A28-1,BB$15-1,1,1)),OFFSET(Import.PLQ,$A28-1,BB$15-1,1,1)),(1-PLE!$AA$28)*OFFSET(Import.PLQ,$A28-1,BB$15-1,1,1))))</f>
        <v>0</v>
      </c>
      <c r="BC28" s="144">
        <f ca="1">IF(BC$13="",0,CHOOSE(Detalhamento.OpçãoServiços,OFFSET(Import.PLQ,$A28-1,BC$15-1,1,1),IF($E28&lt;&gt;1,IF(ISNUMBER(INDEX(Import.PLE,Detalhamento!$E28,Detalhamento!BC$15)),IF(INDEX(Import.PLE,Detalhamento!$E28,Detalhamento!BC$15)&lt;=mediçao,OFFSET(Import.PLQ,$A28-1,BC$15-1,1,1),0),0),PLE!$AA$28*OFFSET(Import.PLQ,$A28-1,BC$15-1,1,1)),IF($E28&lt;&gt;1,IF(ISNUMBER(INDEX(Import.PLE,Detalhamento!$E28,Detalhamento!BC$15)),IF(INDEX(Import.PLE,Detalhamento!$E28,Detalhamento!BC$15)&lt;=mediçao,0,OFFSET(Import.PLQ,$A28-1,BC$15-1,1,1)),OFFSET(Import.PLQ,$A28-1,BC$15-1,1,1)),(1-PLE!$AA$28)*OFFSET(Import.PLQ,$A28-1,BC$15-1,1,1))))</f>
        <v>0</v>
      </c>
      <c r="BD28" s="144">
        <f ca="1">IF(BD$13="",0,CHOOSE(Detalhamento.OpçãoServiços,OFFSET(Import.PLQ,$A28-1,BD$15-1,1,1),IF($E28&lt;&gt;1,IF(ISNUMBER(INDEX(Import.PLE,Detalhamento!$E28,Detalhamento!BD$15)),IF(INDEX(Import.PLE,Detalhamento!$E28,Detalhamento!BD$15)&lt;=mediçao,OFFSET(Import.PLQ,$A28-1,BD$15-1,1,1),0),0),PLE!$AA$28*OFFSET(Import.PLQ,$A28-1,BD$15-1,1,1)),IF($E28&lt;&gt;1,IF(ISNUMBER(INDEX(Import.PLE,Detalhamento!$E28,Detalhamento!BD$15)),IF(INDEX(Import.PLE,Detalhamento!$E28,Detalhamento!BD$15)&lt;=mediçao,0,OFFSET(Import.PLQ,$A28-1,BD$15-1,1,1)),OFFSET(Import.PLQ,$A28-1,BD$15-1,1,1)),(1-PLE!$AA$28)*OFFSET(Import.PLQ,$A28-1,BD$15-1,1,1))))</f>
        <v>0</v>
      </c>
      <c r="BE28" s="144">
        <f ca="1">IF(BE$13="",0,CHOOSE(Detalhamento.OpçãoServiços,OFFSET(Import.PLQ,$A28-1,BE$15-1,1,1),IF($E28&lt;&gt;1,IF(ISNUMBER(INDEX(Import.PLE,Detalhamento!$E28,Detalhamento!BE$15)),IF(INDEX(Import.PLE,Detalhamento!$E28,Detalhamento!BE$15)&lt;=mediçao,OFFSET(Import.PLQ,$A28-1,BE$15-1,1,1),0),0),PLE!$AA$28*OFFSET(Import.PLQ,$A28-1,BE$15-1,1,1)),IF($E28&lt;&gt;1,IF(ISNUMBER(INDEX(Import.PLE,Detalhamento!$E28,Detalhamento!BE$15)),IF(INDEX(Import.PLE,Detalhamento!$E28,Detalhamento!BE$15)&lt;=mediçao,0,OFFSET(Import.PLQ,$A28-1,BE$15-1,1,1)),OFFSET(Import.PLQ,$A28-1,BE$15-1,1,1)),(1-PLE!$AA$28)*OFFSET(Import.PLQ,$A28-1,BE$15-1,1,1))))</f>
        <v>0</v>
      </c>
      <c r="BF28" s="144">
        <f ca="1">IF(BF$13="",0,CHOOSE(Detalhamento.OpçãoServiços,OFFSET(Import.PLQ,$A28-1,BF$15-1,1,1),IF($E28&lt;&gt;1,IF(ISNUMBER(INDEX(Import.PLE,Detalhamento!$E28,Detalhamento!BF$15)),IF(INDEX(Import.PLE,Detalhamento!$E28,Detalhamento!BF$15)&lt;=mediçao,OFFSET(Import.PLQ,$A28-1,BF$15-1,1,1),0),0),PLE!$AA$28*OFFSET(Import.PLQ,$A28-1,BF$15-1,1,1)),IF($E28&lt;&gt;1,IF(ISNUMBER(INDEX(Import.PLE,Detalhamento!$E28,Detalhamento!BF$15)),IF(INDEX(Import.PLE,Detalhamento!$E28,Detalhamento!BF$15)&lt;=mediçao,0,OFFSET(Import.PLQ,$A28-1,BF$15-1,1,1)),OFFSET(Import.PLQ,$A28-1,BF$15-1,1,1)),(1-PLE!$AA$28)*OFFSET(Import.PLQ,$A28-1,BF$15-1,1,1))))</f>
        <v>0</v>
      </c>
      <c r="BG28" s="144">
        <f ca="1">IF(BG$13="",0,CHOOSE(Detalhamento.OpçãoServiços,OFFSET(Import.PLQ,$A28-1,BG$15-1,1,1),IF($E28&lt;&gt;1,IF(ISNUMBER(INDEX(Import.PLE,Detalhamento!$E28,Detalhamento!BG$15)),IF(INDEX(Import.PLE,Detalhamento!$E28,Detalhamento!BG$15)&lt;=mediçao,OFFSET(Import.PLQ,$A28-1,BG$15-1,1,1),0),0),PLE!$AA$28*OFFSET(Import.PLQ,$A28-1,BG$15-1,1,1)),IF($E28&lt;&gt;1,IF(ISNUMBER(INDEX(Import.PLE,Detalhamento!$E28,Detalhamento!BG$15)),IF(INDEX(Import.PLE,Detalhamento!$E28,Detalhamento!BG$15)&lt;=mediçao,0,OFFSET(Import.PLQ,$A28-1,BG$15-1,1,1)),OFFSET(Import.PLQ,$A28-1,BG$15-1,1,1)),(1-PLE!$AA$28)*OFFSET(Import.PLQ,$A28-1,BG$15-1,1,1))))</f>
        <v>0</v>
      </c>
      <c r="BH28" s="144">
        <f ca="1">IF(BH$13="",0,CHOOSE(Detalhamento.OpçãoServiços,OFFSET(Import.PLQ,$A28-1,BH$15-1,1,1),IF($E28&lt;&gt;1,IF(ISNUMBER(INDEX(Import.PLE,Detalhamento!$E28,Detalhamento!BH$15)),IF(INDEX(Import.PLE,Detalhamento!$E28,Detalhamento!BH$15)&lt;=mediçao,OFFSET(Import.PLQ,$A28-1,BH$15-1,1,1),0),0),PLE!$AA$28*OFFSET(Import.PLQ,$A28-1,BH$15-1,1,1)),IF($E28&lt;&gt;1,IF(ISNUMBER(INDEX(Import.PLE,Detalhamento!$E28,Detalhamento!BH$15)),IF(INDEX(Import.PLE,Detalhamento!$E28,Detalhamento!BH$15)&lt;=mediçao,0,OFFSET(Import.PLQ,$A28-1,BH$15-1,1,1)),OFFSET(Import.PLQ,$A28-1,BH$15-1,1,1)),(1-PLE!$AA$28)*OFFSET(Import.PLQ,$A28-1,BH$15-1,1,1))))</f>
        <v>0</v>
      </c>
      <c r="BI28" s="144">
        <f ca="1">IF(BI$13="",0,CHOOSE(Detalhamento.OpçãoServiços,OFFSET(Import.PLQ,$A28-1,BI$15-1,1,1),IF($E28&lt;&gt;1,IF(ISNUMBER(INDEX(Import.PLE,Detalhamento!$E28,Detalhamento!BI$15)),IF(INDEX(Import.PLE,Detalhamento!$E28,Detalhamento!BI$15)&lt;=mediçao,OFFSET(Import.PLQ,$A28-1,BI$15-1,1,1),0),0),PLE!$AA$28*OFFSET(Import.PLQ,$A28-1,BI$15-1,1,1)),IF($E28&lt;&gt;1,IF(ISNUMBER(INDEX(Import.PLE,Detalhamento!$E28,Detalhamento!BI$15)),IF(INDEX(Import.PLE,Detalhamento!$E28,Detalhamento!BI$15)&lt;=mediçao,0,OFFSET(Import.PLQ,$A28-1,BI$15-1,1,1)),OFFSET(Import.PLQ,$A28-1,BI$15-1,1,1)),(1-PLE!$AA$28)*OFFSET(Import.PLQ,$A28-1,BI$15-1,1,1))))</f>
        <v>0</v>
      </c>
    </row>
    <row r="29" spans="1:61" ht="60" x14ac:dyDescent="0.2">
      <c r="A29" s="155">
        <v>8</v>
      </c>
      <c r="B29" s="21" t="str">
        <f t="shared" ca="1" si="8"/>
        <v>Serviço</v>
      </c>
      <c r="E29" s="153">
        <f t="shared" ca="1" si="9"/>
        <v>3</v>
      </c>
      <c r="F29" s="154">
        <f t="shared" ca="1" si="10"/>
        <v>30008</v>
      </c>
      <c r="G29" s="154" t="str">
        <f t="shared" ca="1" si="11"/>
        <v>1.2.1.1</v>
      </c>
      <c r="H29" s="182" t="str">
        <f t="shared" ca="1" si="11"/>
        <v>ESCAVAÇÃO VERTICAL A CÉU ABERTO, EM OBRAS DE EDIFICAÇÃO, INCLUINDO CARGA, DESCARGA E TRANSPORTE, EM SOLO DE 1ª CATEGORIA COM ESCAVADEIRA HIDRÁULICA (CAÇAMBA: 0,8 M³ / 111 HP), FROTA DE 3 CAMINHÕES BASCULANTES DE 14 M³, DMT ATÉ 1 KM E VELOCIDADE MÉDIA 14KM/H. AF_05/2020</v>
      </c>
      <c r="I29" s="37" t="str">
        <f t="shared" ca="1" si="12"/>
        <v>M3</v>
      </c>
      <c r="J29" s="144">
        <f t="shared" ca="1" si="13"/>
        <v>950.4</v>
      </c>
      <c r="K29" s="67"/>
      <c r="L29" s="144">
        <f ca="1">IF(L$13="",0,CHOOSE(Detalhamento.OpçãoServiços,OFFSET(Import.PLQ,$A29-1,L$15-1,1,1),IF($E29&lt;&gt;1,IF(ISNUMBER(INDEX(Import.PLE,Detalhamento!$E29,Detalhamento!L$15)),IF(INDEX(Import.PLE,Detalhamento!$E29,Detalhamento!L$15)&lt;=mediçao,OFFSET(Import.PLQ,$A29-1,L$15-1,1,1),0),0),PLE!$AA$28*OFFSET(Import.PLQ,$A29-1,L$15-1,1,1)),IF($E29&lt;&gt;1,IF(ISNUMBER(INDEX(Import.PLE,Detalhamento!$E29,Detalhamento!L$15)),IF(INDEX(Import.PLE,Detalhamento!$E29,Detalhamento!L$15)&lt;=mediçao,0,OFFSET(Import.PLQ,$A29-1,L$15-1,1,1)),OFFSET(Import.PLQ,$A29-1,L$15-1,1,1)),(1-PLE!$AA$28)*OFFSET(Import.PLQ,$A29-1,L$15-1,1,1))))</f>
        <v>950.4</v>
      </c>
      <c r="M29" s="144">
        <f ca="1">IF(M$13="",0,CHOOSE(Detalhamento.OpçãoServiços,OFFSET(Import.PLQ,$A29-1,M$15-1,1,1),IF($E29&lt;&gt;1,IF(ISNUMBER(INDEX(Import.PLE,Detalhamento!$E29,Detalhamento!M$15)),IF(INDEX(Import.PLE,Detalhamento!$E29,Detalhamento!M$15)&lt;=mediçao,OFFSET(Import.PLQ,$A29-1,M$15-1,1,1),0),0),PLE!$AA$28*OFFSET(Import.PLQ,$A29-1,M$15-1,1,1)),IF($E29&lt;&gt;1,IF(ISNUMBER(INDEX(Import.PLE,Detalhamento!$E29,Detalhamento!M$15)),IF(INDEX(Import.PLE,Detalhamento!$E29,Detalhamento!M$15)&lt;=mediçao,0,OFFSET(Import.PLQ,$A29-1,M$15-1,1,1)),OFFSET(Import.PLQ,$A29-1,M$15-1,1,1)),(1-PLE!$AA$28)*OFFSET(Import.PLQ,$A29-1,M$15-1,1,1))))</f>
        <v>0</v>
      </c>
      <c r="N29" s="144">
        <f ca="1">IF(N$13="",0,CHOOSE(Detalhamento.OpçãoServiços,OFFSET(Import.PLQ,$A29-1,N$15-1,1,1),IF($E29&lt;&gt;1,IF(ISNUMBER(INDEX(Import.PLE,Detalhamento!$E29,Detalhamento!N$15)),IF(INDEX(Import.PLE,Detalhamento!$E29,Detalhamento!N$15)&lt;=mediçao,OFFSET(Import.PLQ,$A29-1,N$15-1,1,1),0),0),PLE!$AA$28*OFFSET(Import.PLQ,$A29-1,N$15-1,1,1)),IF($E29&lt;&gt;1,IF(ISNUMBER(INDEX(Import.PLE,Detalhamento!$E29,Detalhamento!N$15)),IF(INDEX(Import.PLE,Detalhamento!$E29,Detalhamento!N$15)&lt;=mediçao,0,OFFSET(Import.PLQ,$A29-1,N$15-1,1,1)),OFFSET(Import.PLQ,$A29-1,N$15-1,1,1)),(1-PLE!$AA$28)*OFFSET(Import.PLQ,$A29-1,N$15-1,1,1))))</f>
        <v>0</v>
      </c>
      <c r="O29" s="144">
        <f ca="1">IF(O$13="",0,CHOOSE(Detalhamento.OpçãoServiços,OFFSET(Import.PLQ,$A29-1,O$15-1,1,1),IF($E29&lt;&gt;1,IF(ISNUMBER(INDEX(Import.PLE,Detalhamento!$E29,Detalhamento!O$15)),IF(INDEX(Import.PLE,Detalhamento!$E29,Detalhamento!O$15)&lt;=mediçao,OFFSET(Import.PLQ,$A29-1,O$15-1,1,1),0),0),PLE!$AA$28*OFFSET(Import.PLQ,$A29-1,O$15-1,1,1)),IF($E29&lt;&gt;1,IF(ISNUMBER(INDEX(Import.PLE,Detalhamento!$E29,Detalhamento!O$15)),IF(INDEX(Import.PLE,Detalhamento!$E29,Detalhamento!O$15)&lt;=mediçao,0,OFFSET(Import.PLQ,$A29-1,O$15-1,1,1)),OFFSET(Import.PLQ,$A29-1,O$15-1,1,1)),(1-PLE!$AA$28)*OFFSET(Import.PLQ,$A29-1,O$15-1,1,1))))</f>
        <v>0</v>
      </c>
      <c r="P29" s="144">
        <f ca="1">IF(P$13="",0,CHOOSE(Detalhamento.OpçãoServiços,OFFSET(Import.PLQ,$A29-1,P$15-1,1,1),IF($E29&lt;&gt;1,IF(ISNUMBER(INDEX(Import.PLE,Detalhamento!$E29,Detalhamento!P$15)),IF(INDEX(Import.PLE,Detalhamento!$E29,Detalhamento!P$15)&lt;=mediçao,OFFSET(Import.PLQ,$A29-1,P$15-1,1,1),0),0),PLE!$AA$28*OFFSET(Import.PLQ,$A29-1,P$15-1,1,1)),IF($E29&lt;&gt;1,IF(ISNUMBER(INDEX(Import.PLE,Detalhamento!$E29,Detalhamento!P$15)),IF(INDEX(Import.PLE,Detalhamento!$E29,Detalhamento!P$15)&lt;=mediçao,0,OFFSET(Import.PLQ,$A29-1,P$15-1,1,1)),OFFSET(Import.PLQ,$A29-1,P$15-1,1,1)),(1-PLE!$AA$28)*OFFSET(Import.PLQ,$A29-1,P$15-1,1,1))))</f>
        <v>0</v>
      </c>
      <c r="Q29" s="144">
        <f ca="1">IF(Q$13="",0,CHOOSE(Detalhamento.OpçãoServiços,OFFSET(Import.PLQ,$A29-1,Q$15-1,1,1),IF($E29&lt;&gt;1,IF(ISNUMBER(INDEX(Import.PLE,Detalhamento!$E29,Detalhamento!Q$15)),IF(INDEX(Import.PLE,Detalhamento!$E29,Detalhamento!Q$15)&lt;=mediçao,OFFSET(Import.PLQ,$A29-1,Q$15-1,1,1),0),0),PLE!$AA$28*OFFSET(Import.PLQ,$A29-1,Q$15-1,1,1)),IF($E29&lt;&gt;1,IF(ISNUMBER(INDEX(Import.PLE,Detalhamento!$E29,Detalhamento!Q$15)),IF(INDEX(Import.PLE,Detalhamento!$E29,Detalhamento!Q$15)&lt;=mediçao,0,OFFSET(Import.PLQ,$A29-1,Q$15-1,1,1)),OFFSET(Import.PLQ,$A29-1,Q$15-1,1,1)),(1-PLE!$AA$28)*OFFSET(Import.PLQ,$A29-1,Q$15-1,1,1))))</f>
        <v>0</v>
      </c>
      <c r="R29" s="144">
        <f ca="1">IF(R$13="",0,CHOOSE(Detalhamento.OpçãoServiços,OFFSET(Import.PLQ,$A29-1,R$15-1,1,1),IF($E29&lt;&gt;1,IF(ISNUMBER(INDEX(Import.PLE,Detalhamento!$E29,Detalhamento!R$15)),IF(INDEX(Import.PLE,Detalhamento!$E29,Detalhamento!R$15)&lt;=mediçao,OFFSET(Import.PLQ,$A29-1,R$15-1,1,1),0),0),PLE!$AA$28*OFFSET(Import.PLQ,$A29-1,R$15-1,1,1)),IF($E29&lt;&gt;1,IF(ISNUMBER(INDEX(Import.PLE,Detalhamento!$E29,Detalhamento!R$15)),IF(INDEX(Import.PLE,Detalhamento!$E29,Detalhamento!R$15)&lt;=mediçao,0,OFFSET(Import.PLQ,$A29-1,R$15-1,1,1)),OFFSET(Import.PLQ,$A29-1,R$15-1,1,1)),(1-PLE!$AA$28)*OFFSET(Import.PLQ,$A29-1,R$15-1,1,1))))</f>
        <v>0</v>
      </c>
      <c r="S29" s="144">
        <f ca="1">IF(S$13="",0,CHOOSE(Detalhamento.OpçãoServiços,OFFSET(Import.PLQ,$A29-1,S$15-1,1,1),IF($E29&lt;&gt;1,IF(ISNUMBER(INDEX(Import.PLE,Detalhamento!$E29,Detalhamento!S$15)),IF(INDEX(Import.PLE,Detalhamento!$E29,Detalhamento!S$15)&lt;=mediçao,OFFSET(Import.PLQ,$A29-1,S$15-1,1,1),0),0),PLE!$AA$28*OFFSET(Import.PLQ,$A29-1,S$15-1,1,1)),IF($E29&lt;&gt;1,IF(ISNUMBER(INDEX(Import.PLE,Detalhamento!$E29,Detalhamento!S$15)),IF(INDEX(Import.PLE,Detalhamento!$E29,Detalhamento!S$15)&lt;=mediçao,0,OFFSET(Import.PLQ,$A29-1,S$15-1,1,1)),OFFSET(Import.PLQ,$A29-1,S$15-1,1,1)),(1-PLE!$AA$28)*OFFSET(Import.PLQ,$A29-1,S$15-1,1,1))))</f>
        <v>0</v>
      </c>
      <c r="T29" s="144">
        <f ca="1">IF(T$13="",0,CHOOSE(Detalhamento.OpçãoServiços,OFFSET(Import.PLQ,$A29-1,T$15-1,1,1),IF($E29&lt;&gt;1,IF(ISNUMBER(INDEX(Import.PLE,Detalhamento!$E29,Detalhamento!T$15)),IF(INDEX(Import.PLE,Detalhamento!$E29,Detalhamento!T$15)&lt;=mediçao,OFFSET(Import.PLQ,$A29-1,T$15-1,1,1),0),0),PLE!$AA$28*OFFSET(Import.PLQ,$A29-1,T$15-1,1,1)),IF($E29&lt;&gt;1,IF(ISNUMBER(INDEX(Import.PLE,Detalhamento!$E29,Detalhamento!T$15)),IF(INDEX(Import.PLE,Detalhamento!$E29,Detalhamento!T$15)&lt;=mediçao,0,OFFSET(Import.PLQ,$A29-1,T$15-1,1,1)),OFFSET(Import.PLQ,$A29-1,T$15-1,1,1)),(1-PLE!$AA$28)*OFFSET(Import.PLQ,$A29-1,T$15-1,1,1))))</f>
        <v>0</v>
      </c>
      <c r="U29" s="144">
        <f ca="1">IF(U$13="",0,CHOOSE(Detalhamento.OpçãoServiços,OFFSET(Import.PLQ,$A29-1,U$15-1,1,1),IF($E29&lt;&gt;1,IF(ISNUMBER(INDEX(Import.PLE,Detalhamento!$E29,Detalhamento!U$15)),IF(INDEX(Import.PLE,Detalhamento!$E29,Detalhamento!U$15)&lt;=mediçao,OFFSET(Import.PLQ,$A29-1,U$15-1,1,1),0),0),PLE!$AA$28*OFFSET(Import.PLQ,$A29-1,U$15-1,1,1)),IF($E29&lt;&gt;1,IF(ISNUMBER(INDEX(Import.PLE,Detalhamento!$E29,Detalhamento!U$15)),IF(INDEX(Import.PLE,Detalhamento!$E29,Detalhamento!U$15)&lt;=mediçao,0,OFFSET(Import.PLQ,$A29-1,U$15-1,1,1)),OFFSET(Import.PLQ,$A29-1,U$15-1,1,1)),(1-PLE!$AA$28)*OFFSET(Import.PLQ,$A29-1,U$15-1,1,1))))</f>
        <v>0</v>
      </c>
      <c r="V29" s="144">
        <f ca="1">IF(V$13="",0,CHOOSE(Detalhamento.OpçãoServiços,OFFSET(Import.PLQ,$A29-1,V$15-1,1,1),IF($E29&lt;&gt;1,IF(ISNUMBER(INDEX(Import.PLE,Detalhamento!$E29,Detalhamento!V$15)),IF(INDEX(Import.PLE,Detalhamento!$E29,Detalhamento!V$15)&lt;=mediçao,OFFSET(Import.PLQ,$A29-1,V$15-1,1,1),0),0),PLE!$AA$28*OFFSET(Import.PLQ,$A29-1,V$15-1,1,1)),IF($E29&lt;&gt;1,IF(ISNUMBER(INDEX(Import.PLE,Detalhamento!$E29,Detalhamento!V$15)),IF(INDEX(Import.PLE,Detalhamento!$E29,Detalhamento!V$15)&lt;=mediçao,0,OFFSET(Import.PLQ,$A29-1,V$15-1,1,1)),OFFSET(Import.PLQ,$A29-1,V$15-1,1,1)),(1-PLE!$AA$28)*OFFSET(Import.PLQ,$A29-1,V$15-1,1,1))))</f>
        <v>0</v>
      </c>
      <c r="W29" s="144">
        <f ca="1">IF(W$13="",0,CHOOSE(Detalhamento.OpçãoServiços,OFFSET(Import.PLQ,$A29-1,W$15-1,1,1),IF($E29&lt;&gt;1,IF(ISNUMBER(INDEX(Import.PLE,Detalhamento!$E29,Detalhamento!W$15)),IF(INDEX(Import.PLE,Detalhamento!$E29,Detalhamento!W$15)&lt;=mediçao,OFFSET(Import.PLQ,$A29-1,W$15-1,1,1),0),0),PLE!$AA$28*OFFSET(Import.PLQ,$A29-1,W$15-1,1,1)),IF($E29&lt;&gt;1,IF(ISNUMBER(INDEX(Import.PLE,Detalhamento!$E29,Detalhamento!W$15)),IF(INDEX(Import.PLE,Detalhamento!$E29,Detalhamento!W$15)&lt;=mediçao,0,OFFSET(Import.PLQ,$A29-1,W$15-1,1,1)),OFFSET(Import.PLQ,$A29-1,W$15-1,1,1)),(1-PLE!$AA$28)*OFFSET(Import.PLQ,$A29-1,W$15-1,1,1))))</f>
        <v>0</v>
      </c>
      <c r="X29" s="144">
        <f ca="1">IF(X$13="",0,CHOOSE(Detalhamento.OpçãoServiços,OFFSET(Import.PLQ,$A29-1,X$15-1,1,1),IF($E29&lt;&gt;1,IF(ISNUMBER(INDEX(Import.PLE,Detalhamento!$E29,Detalhamento!X$15)),IF(INDEX(Import.PLE,Detalhamento!$E29,Detalhamento!X$15)&lt;=mediçao,OFFSET(Import.PLQ,$A29-1,X$15-1,1,1),0),0),PLE!$AA$28*OFFSET(Import.PLQ,$A29-1,X$15-1,1,1)),IF($E29&lt;&gt;1,IF(ISNUMBER(INDEX(Import.PLE,Detalhamento!$E29,Detalhamento!X$15)),IF(INDEX(Import.PLE,Detalhamento!$E29,Detalhamento!X$15)&lt;=mediçao,0,OFFSET(Import.PLQ,$A29-1,X$15-1,1,1)),OFFSET(Import.PLQ,$A29-1,X$15-1,1,1)),(1-PLE!$AA$28)*OFFSET(Import.PLQ,$A29-1,X$15-1,1,1))))</f>
        <v>0</v>
      </c>
      <c r="Y29" s="144">
        <f ca="1">IF(Y$13="",0,CHOOSE(Detalhamento.OpçãoServiços,OFFSET(Import.PLQ,$A29-1,Y$15-1,1,1),IF($E29&lt;&gt;1,IF(ISNUMBER(INDEX(Import.PLE,Detalhamento!$E29,Detalhamento!Y$15)),IF(INDEX(Import.PLE,Detalhamento!$E29,Detalhamento!Y$15)&lt;=mediçao,OFFSET(Import.PLQ,$A29-1,Y$15-1,1,1),0),0),PLE!$AA$28*OFFSET(Import.PLQ,$A29-1,Y$15-1,1,1)),IF($E29&lt;&gt;1,IF(ISNUMBER(INDEX(Import.PLE,Detalhamento!$E29,Detalhamento!Y$15)),IF(INDEX(Import.PLE,Detalhamento!$E29,Detalhamento!Y$15)&lt;=mediçao,0,OFFSET(Import.PLQ,$A29-1,Y$15-1,1,1)),OFFSET(Import.PLQ,$A29-1,Y$15-1,1,1)),(1-PLE!$AA$28)*OFFSET(Import.PLQ,$A29-1,Y$15-1,1,1))))</f>
        <v>0</v>
      </c>
      <c r="Z29" s="144">
        <f ca="1">IF(Z$13="",0,CHOOSE(Detalhamento.OpçãoServiços,OFFSET(Import.PLQ,$A29-1,Z$15-1,1,1),IF($E29&lt;&gt;1,IF(ISNUMBER(INDEX(Import.PLE,Detalhamento!$E29,Detalhamento!Z$15)),IF(INDEX(Import.PLE,Detalhamento!$E29,Detalhamento!Z$15)&lt;=mediçao,OFFSET(Import.PLQ,$A29-1,Z$15-1,1,1),0),0),PLE!$AA$28*OFFSET(Import.PLQ,$A29-1,Z$15-1,1,1)),IF($E29&lt;&gt;1,IF(ISNUMBER(INDEX(Import.PLE,Detalhamento!$E29,Detalhamento!Z$15)),IF(INDEX(Import.PLE,Detalhamento!$E29,Detalhamento!Z$15)&lt;=mediçao,0,OFFSET(Import.PLQ,$A29-1,Z$15-1,1,1)),OFFSET(Import.PLQ,$A29-1,Z$15-1,1,1)),(1-PLE!$AA$28)*OFFSET(Import.PLQ,$A29-1,Z$15-1,1,1))))</f>
        <v>0</v>
      </c>
      <c r="AA29" s="144">
        <f ca="1">IF(AA$13="",0,CHOOSE(Detalhamento.OpçãoServiços,OFFSET(Import.PLQ,$A29-1,AA$15-1,1,1),IF($E29&lt;&gt;1,IF(ISNUMBER(INDEX(Import.PLE,Detalhamento!$E29,Detalhamento!AA$15)),IF(INDEX(Import.PLE,Detalhamento!$E29,Detalhamento!AA$15)&lt;=mediçao,OFFSET(Import.PLQ,$A29-1,AA$15-1,1,1),0),0),PLE!$AA$28*OFFSET(Import.PLQ,$A29-1,AA$15-1,1,1)),IF($E29&lt;&gt;1,IF(ISNUMBER(INDEX(Import.PLE,Detalhamento!$E29,Detalhamento!AA$15)),IF(INDEX(Import.PLE,Detalhamento!$E29,Detalhamento!AA$15)&lt;=mediçao,0,OFFSET(Import.PLQ,$A29-1,AA$15-1,1,1)),OFFSET(Import.PLQ,$A29-1,AA$15-1,1,1)),(1-PLE!$AA$28)*OFFSET(Import.PLQ,$A29-1,AA$15-1,1,1))))</f>
        <v>0</v>
      </c>
      <c r="AB29" s="144">
        <f ca="1">IF(AB$13="",0,CHOOSE(Detalhamento.OpçãoServiços,OFFSET(Import.PLQ,$A29-1,AB$15-1,1,1),IF($E29&lt;&gt;1,IF(ISNUMBER(INDEX(Import.PLE,Detalhamento!$E29,Detalhamento!AB$15)),IF(INDEX(Import.PLE,Detalhamento!$E29,Detalhamento!AB$15)&lt;=mediçao,OFFSET(Import.PLQ,$A29-1,AB$15-1,1,1),0),0),PLE!$AA$28*OFFSET(Import.PLQ,$A29-1,AB$15-1,1,1)),IF($E29&lt;&gt;1,IF(ISNUMBER(INDEX(Import.PLE,Detalhamento!$E29,Detalhamento!AB$15)),IF(INDEX(Import.PLE,Detalhamento!$E29,Detalhamento!AB$15)&lt;=mediçao,0,OFFSET(Import.PLQ,$A29-1,AB$15-1,1,1)),OFFSET(Import.PLQ,$A29-1,AB$15-1,1,1)),(1-PLE!$AA$28)*OFFSET(Import.PLQ,$A29-1,AB$15-1,1,1))))</f>
        <v>0</v>
      </c>
      <c r="AC29" s="144">
        <f ca="1">IF(AC$13="",0,CHOOSE(Detalhamento.OpçãoServiços,OFFSET(Import.PLQ,$A29-1,AC$15-1,1,1),IF($E29&lt;&gt;1,IF(ISNUMBER(INDEX(Import.PLE,Detalhamento!$E29,Detalhamento!AC$15)),IF(INDEX(Import.PLE,Detalhamento!$E29,Detalhamento!AC$15)&lt;=mediçao,OFFSET(Import.PLQ,$A29-1,AC$15-1,1,1),0),0),PLE!$AA$28*OFFSET(Import.PLQ,$A29-1,AC$15-1,1,1)),IF($E29&lt;&gt;1,IF(ISNUMBER(INDEX(Import.PLE,Detalhamento!$E29,Detalhamento!AC$15)),IF(INDEX(Import.PLE,Detalhamento!$E29,Detalhamento!AC$15)&lt;=mediçao,0,OFFSET(Import.PLQ,$A29-1,AC$15-1,1,1)),OFFSET(Import.PLQ,$A29-1,AC$15-1,1,1)),(1-PLE!$AA$28)*OFFSET(Import.PLQ,$A29-1,AC$15-1,1,1))))</f>
        <v>0</v>
      </c>
      <c r="AD29" s="144">
        <f ca="1">IF(AD$13="",0,CHOOSE(Detalhamento.OpçãoServiços,OFFSET(Import.PLQ,$A29-1,AD$15-1,1,1),IF($E29&lt;&gt;1,IF(ISNUMBER(INDEX(Import.PLE,Detalhamento!$E29,Detalhamento!AD$15)),IF(INDEX(Import.PLE,Detalhamento!$E29,Detalhamento!AD$15)&lt;=mediçao,OFFSET(Import.PLQ,$A29-1,AD$15-1,1,1),0),0),PLE!$AA$28*OFFSET(Import.PLQ,$A29-1,AD$15-1,1,1)),IF($E29&lt;&gt;1,IF(ISNUMBER(INDEX(Import.PLE,Detalhamento!$E29,Detalhamento!AD$15)),IF(INDEX(Import.PLE,Detalhamento!$E29,Detalhamento!AD$15)&lt;=mediçao,0,OFFSET(Import.PLQ,$A29-1,AD$15-1,1,1)),OFFSET(Import.PLQ,$A29-1,AD$15-1,1,1)),(1-PLE!$AA$28)*OFFSET(Import.PLQ,$A29-1,AD$15-1,1,1))))</f>
        <v>0</v>
      </c>
      <c r="AE29" s="144">
        <f ca="1">IF(AE$13="",0,CHOOSE(Detalhamento.OpçãoServiços,OFFSET(Import.PLQ,$A29-1,AE$15-1,1,1),IF($E29&lt;&gt;1,IF(ISNUMBER(INDEX(Import.PLE,Detalhamento!$E29,Detalhamento!AE$15)),IF(INDEX(Import.PLE,Detalhamento!$E29,Detalhamento!AE$15)&lt;=mediçao,OFFSET(Import.PLQ,$A29-1,AE$15-1,1,1),0),0),PLE!$AA$28*OFFSET(Import.PLQ,$A29-1,AE$15-1,1,1)),IF($E29&lt;&gt;1,IF(ISNUMBER(INDEX(Import.PLE,Detalhamento!$E29,Detalhamento!AE$15)),IF(INDEX(Import.PLE,Detalhamento!$E29,Detalhamento!AE$15)&lt;=mediçao,0,OFFSET(Import.PLQ,$A29-1,AE$15-1,1,1)),OFFSET(Import.PLQ,$A29-1,AE$15-1,1,1)),(1-PLE!$AA$28)*OFFSET(Import.PLQ,$A29-1,AE$15-1,1,1))))</f>
        <v>0</v>
      </c>
      <c r="AF29" s="144">
        <f ca="1">IF(AF$13="",0,CHOOSE(Detalhamento.OpçãoServiços,OFFSET(Import.PLQ,$A29-1,AF$15-1,1,1),IF($E29&lt;&gt;1,IF(ISNUMBER(INDEX(Import.PLE,Detalhamento!$E29,Detalhamento!AF$15)),IF(INDEX(Import.PLE,Detalhamento!$E29,Detalhamento!AF$15)&lt;=mediçao,OFFSET(Import.PLQ,$A29-1,AF$15-1,1,1),0),0),PLE!$AA$28*OFFSET(Import.PLQ,$A29-1,AF$15-1,1,1)),IF($E29&lt;&gt;1,IF(ISNUMBER(INDEX(Import.PLE,Detalhamento!$E29,Detalhamento!AF$15)),IF(INDEX(Import.PLE,Detalhamento!$E29,Detalhamento!AF$15)&lt;=mediçao,0,OFFSET(Import.PLQ,$A29-1,AF$15-1,1,1)),OFFSET(Import.PLQ,$A29-1,AF$15-1,1,1)),(1-PLE!$AA$28)*OFFSET(Import.PLQ,$A29-1,AF$15-1,1,1))))</f>
        <v>0</v>
      </c>
      <c r="AG29" s="144">
        <f ca="1">IF(AG$13="",0,CHOOSE(Detalhamento.OpçãoServiços,OFFSET(Import.PLQ,$A29-1,AG$15-1,1,1),IF($E29&lt;&gt;1,IF(ISNUMBER(INDEX(Import.PLE,Detalhamento!$E29,Detalhamento!AG$15)),IF(INDEX(Import.PLE,Detalhamento!$E29,Detalhamento!AG$15)&lt;=mediçao,OFFSET(Import.PLQ,$A29-1,AG$15-1,1,1),0),0),PLE!$AA$28*OFFSET(Import.PLQ,$A29-1,AG$15-1,1,1)),IF($E29&lt;&gt;1,IF(ISNUMBER(INDEX(Import.PLE,Detalhamento!$E29,Detalhamento!AG$15)),IF(INDEX(Import.PLE,Detalhamento!$E29,Detalhamento!AG$15)&lt;=mediçao,0,OFFSET(Import.PLQ,$A29-1,AG$15-1,1,1)),OFFSET(Import.PLQ,$A29-1,AG$15-1,1,1)),(1-PLE!$AA$28)*OFFSET(Import.PLQ,$A29-1,AG$15-1,1,1))))</f>
        <v>0</v>
      </c>
      <c r="AH29" s="144">
        <f ca="1">IF(AH$13="",0,CHOOSE(Detalhamento.OpçãoServiços,OFFSET(Import.PLQ,$A29-1,AH$15-1,1,1),IF($E29&lt;&gt;1,IF(ISNUMBER(INDEX(Import.PLE,Detalhamento!$E29,Detalhamento!AH$15)),IF(INDEX(Import.PLE,Detalhamento!$E29,Detalhamento!AH$15)&lt;=mediçao,OFFSET(Import.PLQ,$A29-1,AH$15-1,1,1),0),0),PLE!$AA$28*OFFSET(Import.PLQ,$A29-1,AH$15-1,1,1)),IF($E29&lt;&gt;1,IF(ISNUMBER(INDEX(Import.PLE,Detalhamento!$E29,Detalhamento!AH$15)),IF(INDEX(Import.PLE,Detalhamento!$E29,Detalhamento!AH$15)&lt;=mediçao,0,OFFSET(Import.PLQ,$A29-1,AH$15-1,1,1)),OFFSET(Import.PLQ,$A29-1,AH$15-1,1,1)),(1-PLE!$AA$28)*OFFSET(Import.PLQ,$A29-1,AH$15-1,1,1))))</f>
        <v>0</v>
      </c>
      <c r="AI29" s="144">
        <f ca="1">IF(AI$13="",0,CHOOSE(Detalhamento.OpçãoServiços,OFFSET(Import.PLQ,$A29-1,AI$15-1,1,1),IF($E29&lt;&gt;1,IF(ISNUMBER(INDEX(Import.PLE,Detalhamento!$E29,Detalhamento!AI$15)),IF(INDEX(Import.PLE,Detalhamento!$E29,Detalhamento!AI$15)&lt;=mediçao,OFFSET(Import.PLQ,$A29-1,AI$15-1,1,1),0),0),PLE!$AA$28*OFFSET(Import.PLQ,$A29-1,AI$15-1,1,1)),IF($E29&lt;&gt;1,IF(ISNUMBER(INDEX(Import.PLE,Detalhamento!$E29,Detalhamento!AI$15)),IF(INDEX(Import.PLE,Detalhamento!$E29,Detalhamento!AI$15)&lt;=mediçao,0,OFFSET(Import.PLQ,$A29-1,AI$15-1,1,1)),OFFSET(Import.PLQ,$A29-1,AI$15-1,1,1)),(1-PLE!$AA$28)*OFFSET(Import.PLQ,$A29-1,AI$15-1,1,1))))</f>
        <v>0</v>
      </c>
      <c r="AJ29" s="144">
        <f ca="1">IF(AJ$13="",0,CHOOSE(Detalhamento.OpçãoServiços,OFFSET(Import.PLQ,$A29-1,AJ$15-1,1,1),IF($E29&lt;&gt;1,IF(ISNUMBER(INDEX(Import.PLE,Detalhamento!$E29,Detalhamento!AJ$15)),IF(INDEX(Import.PLE,Detalhamento!$E29,Detalhamento!AJ$15)&lt;=mediçao,OFFSET(Import.PLQ,$A29-1,AJ$15-1,1,1),0),0),PLE!$AA$28*OFFSET(Import.PLQ,$A29-1,AJ$15-1,1,1)),IF($E29&lt;&gt;1,IF(ISNUMBER(INDEX(Import.PLE,Detalhamento!$E29,Detalhamento!AJ$15)),IF(INDEX(Import.PLE,Detalhamento!$E29,Detalhamento!AJ$15)&lt;=mediçao,0,OFFSET(Import.PLQ,$A29-1,AJ$15-1,1,1)),OFFSET(Import.PLQ,$A29-1,AJ$15-1,1,1)),(1-PLE!$AA$28)*OFFSET(Import.PLQ,$A29-1,AJ$15-1,1,1))))</f>
        <v>0</v>
      </c>
      <c r="AK29" s="144">
        <f ca="1">IF(AK$13="",0,CHOOSE(Detalhamento.OpçãoServiços,OFFSET(Import.PLQ,$A29-1,AK$15-1,1,1),IF($E29&lt;&gt;1,IF(ISNUMBER(INDEX(Import.PLE,Detalhamento!$E29,Detalhamento!AK$15)),IF(INDEX(Import.PLE,Detalhamento!$E29,Detalhamento!AK$15)&lt;=mediçao,OFFSET(Import.PLQ,$A29-1,AK$15-1,1,1),0),0),PLE!$AA$28*OFFSET(Import.PLQ,$A29-1,AK$15-1,1,1)),IF($E29&lt;&gt;1,IF(ISNUMBER(INDEX(Import.PLE,Detalhamento!$E29,Detalhamento!AK$15)),IF(INDEX(Import.PLE,Detalhamento!$E29,Detalhamento!AK$15)&lt;=mediçao,0,OFFSET(Import.PLQ,$A29-1,AK$15-1,1,1)),OFFSET(Import.PLQ,$A29-1,AK$15-1,1,1)),(1-PLE!$AA$28)*OFFSET(Import.PLQ,$A29-1,AK$15-1,1,1))))</f>
        <v>0</v>
      </c>
      <c r="AL29" s="144">
        <f ca="1">IF(AL$13="",0,CHOOSE(Detalhamento.OpçãoServiços,OFFSET(Import.PLQ,$A29-1,AL$15-1,1,1),IF($E29&lt;&gt;1,IF(ISNUMBER(INDEX(Import.PLE,Detalhamento!$E29,Detalhamento!AL$15)),IF(INDEX(Import.PLE,Detalhamento!$E29,Detalhamento!AL$15)&lt;=mediçao,OFFSET(Import.PLQ,$A29-1,AL$15-1,1,1),0),0),PLE!$AA$28*OFFSET(Import.PLQ,$A29-1,AL$15-1,1,1)),IF($E29&lt;&gt;1,IF(ISNUMBER(INDEX(Import.PLE,Detalhamento!$E29,Detalhamento!AL$15)),IF(INDEX(Import.PLE,Detalhamento!$E29,Detalhamento!AL$15)&lt;=mediçao,0,OFFSET(Import.PLQ,$A29-1,AL$15-1,1,1)),OFFSET(Import.PLQ,$A29-1,AL$15-1,1,1)),(1-PLE!$AA$28)*OFFSET(Import.PLQ,$A29-1,AL$15-1,1,1))))</f>
        <v>0</v>
      </c>
      <c r="AM29" s="144">
        <f ca="1">IF(AM$13="",0,CHOOSE(Detalhamento.OpçãoServiços,OFFSET(Import.PLQ,$A29-1,AM$15-1,1,1),IF($E29&lt;&gt;1,IF(ISNUMBER(INDEX(Import.PLE,Detalhamento!$E29,Detalhamento!AM$15)),IF(INDEX(Import.PLE,Detalhamento!$E29,Detalhamento!AM$15)&lt;=mediçao,OFFSET(Import.PLQ,$A29-1,AM$15-1,1,1),0),0),PLE!$AA$28*OFFSET(Import.PLQ,$A29-1,AM$15-1,1,1)),IF($E29&lt;&gt;1,IF(ISNUMBER(INDEX(Import.PLE,Detalhamento!$E29,Detalhamento!AM$15)),IF(INDEX(Import.PLE,Detalhamento!$E29,Detalhamento!AM$15)&lt;=mediçao,0,OFFSET(Import.PLQ,$A29-1,AM$15-1,1,1)),OFFSET(Import.PLQ,$A29-1,AM$15-1,1,1)),(1-PLE!$AA$28)*OFFSET(Import.PLQ,$A29-1,AM$15-1,1,1))))</f>
        <v>0</v>
      </c>
      <c r="AN29" s="144">
        <f ca="1">IF(AN$13="",0,CHOOSE(Detalhamento.OpçãoServiços,OFFSET(Import.PLQ,$A29-1,AN$15-1,1,1),IF($E29&lt;&gt;1,IF(ISNUMBER(INDEX(Import.PLE,Detalhamento!$E29,Detalhamento!AN$15)),IF(INDEX(Import.PLE,Detalhamento!$E29,Detalhamento!AN$15)&lt;=mediçao,OFFSET(Import.PLQ,$A29-1,AN$15-1,1,1),0),0),PLE!$AA$28*OFFSET(Import.PLQ,$A29-1,AN$15-1,1,1)),IF($E29&lt;&gt;1,IF(ISNUMBER(INDEX(Import.PLE,Detalhamento!$E29,Detalhamento!AN$15)),IF(INDEX(Import.PLE,Detalhamento!$E29,Detalhamento!AN$15)&lt;=mediçao,0,OFFSET(Import.PLQ,$A29-1,AN$15-1,1,1)),OFFSET(Import.PLQ,$A29-1,AN$15-1,1,1)),(1-PLE!$AA$28)*OFFSET(Import.PLQ,$A29-1,AN$15-1,1,1))))</f>
        <v>0</v>
      </c>
      <c r="AO29" s="144">
        <f ca="1">IF(AO$13="",0,CHOOSE(Detalhamento.OpçãoServiços,OFFSET(Import.PLQ,$A29-1,AO$15-1,1,1),IF($E29&lt;&gt;1,IF(ISNUMBER(INDEX(Import.PLE,Detalhamento!$E29,Detalhamento!AO$15)),IF(INDEX(Import.PLE,Detalhamento!$E29,Detalhamento!AO$15)&lt;=mediçao,OFFSET(Import.PLQ,$A29-1,AO$15-1,1,1),0),0),PLE!$AA$28*OFFSET(Import.PLQ,$A29-1,AO$15-1,1,1)),IF($E29&lt;&gt;1,IF(ISNUMBER(INDEX(Import.PLE,Detalhamento!$E29,Detalhamento!AO$15)),IF(INDEX(Import.PLE,Detalhamento!$E29,Detalhamento!AO$15)&lt;=mediçao,0,OFFSET(Import.PLQ,$A29-1,AO$15-1,1,1)),OFFSET(Import.PLQ,$A29-1,AO$15-1,1,1)),(1-PLE!$AA$28)*OFFSET(Import.PLQ,$A29-1,AO$15-1,1,1))))</f>
        <v>0</v>
      </c>
      <c r="AP29" s="144">
        <f ca="1">IF(AP$13="",0,CHOOSE(Detalhamento.OpçãoServiços,OFFSET(Import.PLQ,$A29-1,AP$15-1,1,1),IF($E29&lt;&gt;1,IF(ISNUMBER(INDEX(Import.PLE,Detalhamento!$E29,Detalhamento!AP$15)),IF(INDEX(Import.PLE,Detalhamento!$E29,Detalhamento!AP$15)&lt;=mediçao,OFFSET(Import.PLQ,$A29-1,AP$15-1,1,1),0),0),PLE!$AA$28*OFFSET(Import.PLQ,$A29-1,AP$15-1,1,1)),IF($E29&lt;&gt;1,IF(ISNUMBER(INDEX(Import.PLE,Detalhamento!$E29,Detalhamento!AP$15)),IF(INDEX(Import.PLE,Detalhamento!$E29,Detalhamento!AP$15)&lt;=mediçao,0,OFFSET(Import.PLQ,$A29-1,AP$15-1,1,1)),OFFSET(Import.PLQ,$A29-1,AP$15-1,1,1)),(1-PLE!$AA$28)*OFFSET(Import.PLQ,$A29-1,AP$15-1,1,1))))</f>
        <v>0</v>
      </c>
      <c r="AQ29" s="144">
        <f ca="1">IF(AQ$13="",0,CHOOSE(Detalhamento.OpçãoServiços,OFFSET(Import.PLQ,$A29-1,AQ$15-1,1,1),IF($E29&lt;&gt;1,IF(ISNUMBER(INDEX(Import.PLE,Detalhamento!$E29,Detalhamento!AQ$15)),IF(INDEX(Import.PLE,Detalhamento!$E29,Detalhamento!AQ$15)&lt;=mediçao,OFFSET(Import.PLQ,$A29-1,AQ$15-1,1,1),0),0),PLE!$AA$28*OFFSET(Import.PLQ,$A29-1,AQ$15-1,1,1)),IF($E29&lt;&gt;1,IF(ISNUMBER(INDEX(Import.PLE,Detalhamento!$E29,Detalhamento!AQ$15)),IF(INDEX(Import.PLE,Detalhamento!$E29,Detalhamento!AQ$15)&lt;=mediçao,0,OFFSET(Import.PLQ,$A29-1,AQ$15-1,1,1)),OFFSET(Import.PLQ,$A29-1,AQ$15-1,1,1)),(1-PLE!$AA$28)*OFFSET(Import.PLQ,$A29-1,AQ$15-1,1,1))))</f>
        <v>0</v>
      </c>
      <c r="AR29" s="144">
        <f ca="1">IF(AR$13="",0,CHOOSE(Detalhamento.OpçãoServiços,OFFSET(Import.PLQ,$A29-1,AR$15-1,1,1),IF($E29&lt;&gt;1,IF(ISNUMBER(INDEX(Import.PLE,Detalhamento!$E29,Detalhamento!AR$15)),IF(INDEX(Import.PLE,Detalhamento!$E29,Detalhamento!AR$15)&lt;=mediçao,OFFSET(Import.PLQ,$A29-1,AR$15-1,1,1),0),0),PLE!$AA$28*OFFSET(Import.PLQ,$A29-1,AR$15-1,1,1)),IF($E29&lt;&gt;1,IF(ISNUMBER(INDEX(Import.PLE,Detalhamento!$E29,Detalhamento!AR$15)),IF(INDEX(Import.PLE,Detalhamento!$E29,Detalhamento!AR$15)&lt;=mediçao,0,OFFSET(Import.PLQ,$A29-1,AR$15-1,1,1)),OFFSET(Import.PLQ,$A29-1,AR$15-1,1,1)),(1-PLE!$AA$28)*OFFSET(Import.PLQ,$A29-1,AR$15-1,1,1))))</f>
        <v>0</v>
      </c>
      <c r="AS29" s="144">
        <f ca="1">IF(AS$13="",0,CHOOSE(Detalhamento.OpçãoServiços,OFFSET(Import.PLQ,$A29-1,AS$15-1,1,1),IF($E29&lt;&gt;1,IF(ISNUMBER(INDEX(Import.PLE,Detalhamento!$E29,Detalhamento!AS$15)),IF(INDEX(Import.PLE,Detalhamento!$E29,Detalhamento!AS$15)&lt;=mediçao,OFFSET(Import.PLQ,$A29-1,AS$15-1,1,1),0),0),PLE!$AA$28*OFFSET(Import.PLQ,$A29-1,AS$15-1,1,1)),IF($E29&lt;&gt;1,IF(ISNUMBER(INDEX(Import.PLE,Detalhamento!$E29,Detalhamento!AS$15)),IF(INDEX(Import.PLE,Detalhamento!$E29,Detalhamento!AS$15)&lt;=mediçao,0,OFFSET(Import.PLQ,$A29-1,AS$15-1,1,1)),OFFSET(Import.PLQ,$A29-1,AS$15-1,1,1)),(1-PLE!$AA$28)*OFFSET(Import.PLQ,$A29-1,AS$15-1,1,1))))</f>
        <v>0</v>
      </c>
      <c r="AT29" s="144">
        <f ca="1">IF(AT$13="",0,CHOOSE(Detalhamento.OpçãoServiços,OFFSET(Import.PLQ,$A29-1,AT$15-1,1,1),IF($E29&lt;&gt;1,IF(ISNUMBER(INDEX(Import.PLE,Detalhamento!$E29,Detalhamento!AT$15)),IF(INDEX(Import.PLE,Detalhamento!$E29,Detalhamento!AT$15)&lt;=mediçao,OFFSET(Import.PLQ,$A29-1,AT$15-1,1,1),0),0),PLE!$AA$28*OFFSET(Import.PLQ,$A29-1,AT$15-1,1,1)),IF($E29&lt;&gt;1,IF(ISNUMBER(INDEX(Import.PLE,Detalhamento!$E29,Detalhamento!AT$15)),IF(INDEX(Import.PLE,Detalhamento!$E29,Detalhamento!AT$15)&lt;=mediçao,0,OFFSET(Import.PLQ,$A29-1,AT$15-1,1,1)),OFFSET(Import.PLQ,$A29-1,AT$15-1,1,1)),(1-PLE!$AA$28)*OFFSET(Import.PLQ,$A29-1,AT$15-1,1,1))))</f>
        <v>0</v>
      </c>
      <c r="AU29" s="144">
        <f ca="1">IF(AU$13="",0,CHOOSE(Detalhamento.OpçãoServiços,OFFSET(Import.PLQ,$A29-1,AU$15-1,1,1),IF($E29&lt;&gt;1,IF(ISNUMBER(INDEX(Import.PLE,Detalhamento!$E29,Detalhamento!AU$15)),IF(INDEX(Import.PLE,Detalhamento!$E29,Detalhamento!AU$15)&lt;=mediçao,OFFSET(Import.PLQ,$A29-1,AU$15-1,1,1),0),0),PLE!$AA$28*OFFSET(Import.PLQ,$A29-1,AU$15-1,1,1)),IF($E29&lt;&gt;1,IF(ISNUMBER(INDEX(Import.PLE,Detalhamento!$E29,Detalhamento!AU$15)),IF(INDEX(Import.PLE,Detalhamento!$E29,Detalhamento!AU$15)&lt;=mediçao,0,OFFSET(Import.PLQ,$A29-1,AU$15-1,1,1)),OFFSET(Import.PLQ,$A29-1,AU$15-1,1,1)),(1-PLE!$AA$28)*OFFSET(Import.PLQ,$A29-1,AU$15-1,1,1))))</f>
        <v>0</v>
      </c>
      <c r="AV29" s="144">
        <f ca="1">IF(AV$13="",0,CHOOSE(Detalhamento.OpçãoServiços,OFFSET(Import.PLQ,$A29-1,AV$15-1,1,1),IF($E29&lt;&gt;1,IF(ISNUMBER(INDEX(Import.PLE,Detalhamento!$E29,Detalhamento!AV$15)),IF(INDEX(Import.PLE,Detalhamento!$E29,Detalhamento!AV$15)&lt;=mediçao,OFFSET(Import.PLQ,$A29-1,AV$15-1,1,1),0),0),PLE!$AA$28*OFFSET(Import.PLQ,$A29-1,AV$15-1,1,1)),IF($E29&lt;&gt;1,IF(ISNUMBER(INDEX(Import.PLE,Detalhamento!$E29,Detalhamento!AV$15)),IF(INDEX(Import.PLE,Detalhamento!$E29,Detalhamento!AV$15)&lt;=mediçao,0,OFFSET(Import.PLQ,$A29-1,AV$15-1,1,1)),OFFSET(Import.PLQ,$A29-1,AV$15-1,1,1)),(1-PLE!$AA$28)*OFFSET(Import.PLQ,$A29-1,AV$15-1,1,1))))</f>
        <v>0</v>
      </c>
      <c r="AW29" s="144">
        <f ca="1">IF(AW$13="",0,CHOOSE(Detalhamento.OpçãoServiços,OFFSET(Import.PLQ,$A29-1,AW$15-1,1,1),IF($E29&lt;&gt;1,IF(ISNUMBER(INDEX(Import.PLE,Detalhamento!$E29,Detalhamento!AW$15)),IF(INDEX(Import.PLE,Detalhamento!$E29,Detalhamento!AW$15)&lt;=mediçao,OFFSET(Import.PLQ,$A29-1,AW$15-1,1,1),0),0),PLE!$AA$28*OFFSET(Import.PLQ,$A29-1,AW$15-1,1,1)),IF($E29&lt;&gt;1,IF(ISNUMBER(INDEX(Import.PLE,Detalhamento!$E29,Detalhamento!AW$15)),IF(INDEX(Import.PLE,Detalhamento!$E29,Detalhamento!AW$15)&lt;=mediçao,0,OFFSET(Import.PLQ,$A29-1,AW$15-1,1,1)),OFFSET(Import.PLQ,$A29-1,AW$15-1,1,1)),(1-PLE!$AA$28)*OFFSET(Import.PLQ,$A29-1,AW$15-1,1,1))))</f>
        <v>0</v>
      </c>
      <c r="AX29" s="144">
        <f ca="1">IF(AX$13="",0,CHOOSE(Detalhamento.OpçãoServiços,OFFSET(Import.PLQ,$A29-1,AX$15-1,1,1),IF($E29&lt;&gt;1,IF(ISNUMBER(INDEX(Import.PLE,Detalhamento!$E29,Detalhamento!AX$15)),IF(INDEX(Import.PLE,Detalhamento!$E29,Detalhamento!AX$15)&lt;=mediçao,OFFSET(Import.PLQ,$A29-1,AX$15-1,1,1),0),0),PLE!$AA$28*OFFSET(Import.PLQ,$A29-1,AX$15-1,1,1)),IF($E29&lt;&gt;1,IF(ISNUMBER(INDEX(Import.PLE,Detalhamento!$E29,Detalhamento!AX$15)),IF(INDEX(Import.PLE,Detalhamento!$E29,Detalhamento!AX$15)&lt;=mediçao,0,OFFSET(Import.PLQ,$A29-1,AX$15-1,1,1)),OFFSET(Import.PLQ,$A29-1,AX$15-1,1,1)),(1-PLE!$AA$28)*OFFSET(Import.PLQ,$A29-1,AX$15-1,1,1))))</f>
        <v>0</v>
      </c>
      <c r="AY29" s="144">
        <f ca="1">IF(AY$13="",0,CHOOSE(Detalhamento.OpçãoServiços,OFFSET(Import.PLQ,$A29-1,AY$15-1,1,1),IF($E29&lt;&gt;1,IF(ISNUMBER(INDEX(Import.PLE,Detalhamento!$E29,Detalhamento!AY$15)),IF(INDEX(Import.PLE,Detalhamento!$E29,Detalhamento!AY$15)&lt;=mediçao,OFFSET(Import.PLQ,$A29-1,AY$15-1,1,1),0),0),PLE!$AA$28*OFFSET(Import.PLQ,$A29-1,AY$15-1,1,1)),IF($E29&lt;&gt;1,IF(ISNUMBER(INDEX(Import.PLE,Detalhamento!$E29,Detalhamento!AY$15)),IF(INDEX(Import.PLE,Detalhamento!$E29,Detalhamento!AY$15)&lt;=mediçao,0,OFFSET(Import.PLQ,$A29-1,AY$15-1,1,1)),OFFSET(Import.PLQ,$A29-1,AY$15-1,1,1)),(1-PLE!$AA$28)*OFFSET(Import.PLQ,$A29-1,AY$15-1,1,1))))</f>
        <v>0</v>
      </c>
      <c r="AZ29" s="144">
        <f ca="1">IF(AZ$13="",0,CHOOSE(Detalhamento.OpçãoServiços,OFFSET(Import.PLQ,$A29-1,AZ$15-1,1,1),IF($E29&lt;&gt;1,IF(ISNUMBER(INDEX(Import.PLE,Detalhamento!$E29,Detalhamento!AZ$15)),IF(INDEX(Import.PLE,Detalhamento!$E29,Detalhamento!AZ$15)&lt;=mediçao,OFFSET(Import.PLQ,$A29-1,AZ$15-1,1,1),0),0),PLE!$AA$28*OFFSET(Import.PLQ,$A29-1,AZ$15-1,1,1)),IF($E29&lt;&gt;1,IF(ISNUMBER(INDEX(Import.PLE,Detalhamento!$E29,Detalhamento!AZ$15)),IF(INDEX(Import.PLE,Detalhamento!$E29,Detalhamento!AZ$15)&lt;=mediçao,0,OFFSET(Import.PLQ,$A29-1,AZ$15-1,1,1)),OFFSET(Import.PLQ,$A29-1,AZ$15-1,1,1)),(1-PLE!$AA$28)*OFFSET(Import.PLQ,$A29-1,AZ$15-1,1,1))))</f>
        <v>0</v>
      </c>
      <c r="BA29" s="144">
        <f ca="1">IF(BA$13="",0,CHOOSE(Detalhamento.OpçãoServiços,OFFSET(Import.PLQ,$A29-1,BA$15-1,1,1),IF($E29&lt;&gt;1,IF(ISNUMBER(INDEX(Import.PLE,Detalhamento!$E29,Detalhamento!BA$15)),IF(INDEX(Import.PLE,Detalhamento!$E29,Detalhamento!BA$15)&lt;=mediçao,OFFSET(Import.PLQ,$A29-1,BA$15-1,1,1),0),0),PLE!$AA$28*OFFSET(Import.PLQ,$A29-1,BA$15-1,1,1)),IF($E29&lt;&gt;1,IF(ISNUMBER(INDEX(Import.PLE,Detalhamento!$E29,Detalhamento!BA$15)),IF(INDEX(Import.PLE,Detalhamento!$E29,Detalhamento!BA$15)&lt;=mediçao,0,OFFSET(Import.PLQ,$A29-1,BA$15-1,1,1)),OFFSET(Import.PLQ,$A29-1,BA$15-1,1,1)),(1-PLE!$AA$28)*OFFSET(Import.PLQ,$A29-1,BA$15-1,1,1))))</f>
        <v>0</v>
      </c>
      <c r="BB29" s="144">
        <f ca="1">IF(BB$13="",0,CHOOSE(Detalhamento.OpçãoServiços,OFFSET(Import.PLQ,$A29-1,BB$15-1,1,1),IF($E29&lt;&gt;1,IF(ISNUMBER(INDEX(Import.PLE,Detalhamento!$E29,Detalhamento!BB$15)),IF(INDEX(Import.PLE,Detalhamento!$E29,Detalhamento!BB$15)&lt;=mediçao,OFFSET(Import.PLQ,$A29-1,BB$15-1,1,1),0),0),PLE!$AA$28*OFFSET(Import.PLQ,$A29-1,BB$15-1,1,1)),IF($E29&lt;&gt;1,IF(ISNUMBER(INDEX(Import.PLE,Detalhamento!$E29,Detalhamento!BB$15)),IF(INDEX(Import.PLE,Detalhamento!$E29,Detalhamento!BB$15)&lt;=mediçao,0,OFFSET(Import.PLQ,$A29-1,BB$15-1,1,1)),OFFSET(Import.PLQ,$A29-1,BB$15-1,1,1)),(1-PLE!$AA$28)*OFFSET(Import.PLQ,$A29-1,BB$15-1,1,1))))</f>
        <v>0</v>
      </c>
      <c r="BC29" s="144">
        <f ca="1">IF(BC$13="",0,CHOOSE(Detalhamento.OpçãoServiços,OFFSET(Import.PLQ,$A29-1,BC$15-1,1,1),IF($E29&lt;&gt;1,IF(ISNUMBER(INDEX(Import.PLE,Detalhamento!$E29,Detalhamento!BC$15)),IF(INDEX(Import.PLE,Detalhamento!$E29,Detalhamento!BC$15)&lt;=mediçao,OFFSET(Import.PLQ,$A29-1,BC$15-1,1,1),0),0),PLE!$AA$28*OFFSET(Import.PLQ,$A29-1,BC$15-1,1,1)),IF($E29&lt;&gt;1,IF(ISNUMBER(INDEX(Import.PLE,Detalhamento!$E29,Detalhamento!BC$15)),IF(INDEX(Import.PLE,Detalhamento!$E29,Detalhamento!BC$15)&lt;=mediçao,0,OFFSET(Import.PLQ,$A29-1,BC$15-1,1,1)),OFFSET(Import.PLQ,$A29-1,BC$15-1,1,1)),(1-PLE!$AA$28)*OFFSET(Import.PLQ,$A29-1,BC$15-1,1,1))))</f>
        <v>0</v>
      </c>
      <c r="BD29" s="144">
        <f ca="1">IF(BD$13="",0,CHOOSE(Detalhamento.OpçãoServiços,OFFSET(Import.PLQ,$A29-1,BD$15-1,1,1),IF($E29&lt;&gt;1,IF(ISNUMBER(INDEX(Import.PLE,Detalhamento!$E29,Detalhamento!BD$15)),IF(INDEX(Import.PLE,Detalhamento!$E29,Detalhamento!BD$15)&lt;=mediçao,OFFSET(Import.PLQ,$A29-1,BD$15-1,1,1),0),0),PLE!$AA$28*OFFSET(Import.PLQ,$A29-1,BD$15-1,1,1)),IF($E29&lt;&gt;1,IF(ISNUMBER(INDEX(Import.PLE,Detalhamento!$E29,Detalhamento!BD$15)),IF(INDEX(Import.PLE,Detalhamento!$E29,Detalhamento!BD$15)&lt;=mediçao,0,OFFSET(Import.PLQ,$A29-1,BD$15-1,1,1)),OFFSET(Import.PLQ,$A29-1,BD$15-1,1,1)),(1-PLE!$AA$28)*OFFSET(Import.PLQ,$A29-1,BD$15-1,1,1))))</f>
        <v>0</v>
      </c>
      <c r="BE29" s="144">
        <f ca="1">IF(BE$13="",0,CHOOSE(Detalhamento.OpçãoServiços,OFFSET(Import.PLQ,$A29-1,BE$15-1,1,1),IF($E29&lt;&gt;1,IF(ISNUMBER(INDEX(Import.PLE,Detalhamento!$E29,Detalhamento!BE$15)),IF(INDEX(Import.PLE,Detalhamento!$E29,Detalhamento!BE$15)&lt;=mediçao,OFFSET(Import.PLQ,$A29-1,BE$15-1,1,1),0),0),PLE!$AA$28*OFFSET(Import.PLQ,$A29-1,BE$15-1,1,1)),IF($E29&lt;&gt;1,IF(ISNUMBER(INDEX(Import.PLE,Detalhamento!$E29,Detalhamento!BE$15)),IF(INDEX(Import.PLE,Detalhamento!$E29,Detalhamento!BE$15)&lt;=mediçao,0,OFFSET(Import.PLQ,$A29-1,BE$15-1,1,1)),OFFSET(Import.PLQ,$A29-1,BE$15-1,1,1)),(1-PLE!$AA$28)*OFFSET(Import.PLQ,$A29-1,BE$15-1,1,1))))</f>
        <v>0</v>
      </c>
      <c r="BF29" s="144">
        <f ca="1">IF(BF$13="",0,CHOOSE(Detalhamento.OpçãoServiços,OFFSET(Import.PLQ,$A29-1,BF$15-1,1,1),IF($E29&lt;&gt;1,IF(ISNUMBER(INDEX(Import.PLE,Detalhamento!$E29,Detalhamento!BF$15)),IF(INDEX(Import.PLE,Detalhamento!$E29,Detalhamento!BF$15)&lt;=mediçao,OFFSET(Import.PLQ,$A29-1,BF$15-1,1,1),0),0),PLE!$AA$28*OFFSET(Import.PLQ,$A29-1,BF$15-1,1,1)),IF($E29&lt;&gt;1,IF(ISNUMBER(INDEX(Import.PLE,Detalhamento!$E29,Detalhamento!BF$15)),IF(INDEX(Import.PLE,Detalhamento!$E29,Detalhamento!BF$15)&lt;=mediçao,0,OFFSET(Import.PLQ,$A29-1,BF$15-1,1,1)),OFFSET(Import.PLQ,$A29-1,BF$15-1,1,1)),(1-PLE!$AA$28)*OFFSET(Import.PLQ,$A29-1,BF$15-1,1,1))))</f>
        <v>0</v>
      </c>
      <c r="BG29" s="144">
        <f ca="1">IF(BG$13="",0,CHOOSE(Detalhamento.OpçãoServiços,OFFSET(Import.PLQ,$A29-1,BG$15-1,1,1),IF($E29&lt;&gt;1,IF(ISNUMBER(INDEX(Import.PLE,Detalhamento!$E29,Detalhamento!BG$15)),IF(INDEX(Import.PLE,Detalhamento!$E29,Detalhamento!BG$15)&lt;=mediçao,OFFSET(Import.PLQ,$A29-1,BG$15-1,1,1),0),0),PLE!$AA$28*OFFSET(Import.PLQ,$A29-1,BG$15-1,1,1)),IF($E29&lt;&gt;1,IF(ISNUMBER(INDEX(Import.PLE,Detalhamento!$E29,Detalhamento!BG$15)),IF(INDEX(Import.PLE,Detalhamento!$E29,Detalhamento!BG$15)&lt;=mediçao,0,OFFSET(Import.PLQ,$A29-1,BG$15-1,1,1)),OFFSET(Import.PLQ,$A29-1,BG$15-1,1,1)),(1-PLE!$AA$28)*OFFSET(Import.PLQ,$A29-1,BG$15-1,1,1))))</f>
        <v>0</v>
      </c>
      <c r="BH29" s="144">
        <f ca="1">IF(BH$13="",0,CHOOSE(Detalhamento.OpçãoServiços,OFFSET(Import.PLQ,$A29-1,BH$15-1,1,1),IF($E29&lt;&gt;1,IF(ISNUMBER(INDEX(Import.PLE,Detalhamento!$E29,Detalhamento!BH$15)),IF(INDEX(Import.PLE,Detalhamento!$E29,Detalhamento!BH$15)&lt;=mediçao,OFFSET(Import.PLQ,$A29-1,BH$15-1,1,1),0),0),PLE!$AA$28*OFFSET(Import.PLQ,$A29-1,BH$15-1,1,1)),IF($E29&lt;&gt;1,IF(ISNUMBER(INDEX(Import.PLE,Detalhamento!$E29,Detalhamento!BH$15)),IF(INDEX(Import.PLE,Detalhamento!$E29,Detalhamento!BH$15)&lt;=mediçao,0,OFFSET(Import.PLQ,$A29-1,BH$15-1,1,1)),OFFSET(Import.PLQ,$A29-1,BH$15-1,1,1)),(1-PLE!$AA$28)*OFFSET(Import.PLQ,$A29-1,BH$15-1,1,1))))</f>
        <v>0</v>
      </c>
      <c r="BI29" s="144">
        <f ca="1">IF(BI$13="",0,CHOOSE(Detalhamento.OpçãoServiços,OFFSET(Import.PLQ,$A29-1,BI$15-1,1,1),IF($E29&lt;&gt;1,IF(ISNUMBER(INDEX(Import.PLE,Detalhamento!$E29,Detalhamento!BI$15)),IF(INDEX(Import.PLE,Detalhamento!$E29,Detalhamento!BI$15)&lt;=mediçao,OFFSET(Import.PLQ,$A29-1,BI$15-1,1,1),0),0),PLE!$AA$28*OFFSET(Import.PLQ,$A29-1,BI$15-1,1,1)),IF($E29&lt;&gt;1,IF(ISNUMBER(INDEX(Import.PLE,Detalhamento!$E29,Detalhamento!BI$15)),IF(INDEX(Import.PLE,Detalhamento!$E29,Detalhamento!BI$15)&lt;=mediçao,0,OFFSET(Import.PLQ,$A29-1,BI$15-1,1,1)),OFFSET(Import.PLQ,$A29-1,BI$15-1,1,1)),(1-PLE!$AA$28)*OFFSET(Import.PLQ,$A29-1,BI$15-1,1,1))))</f>
        <v>0</v>
      </c>
    </row>
    <row r="30" spans="1:61" ht="20" x14ac:dyDescent="0.2">
      <c r="A30" s="155">
        <v>9</v>
      </c>
      <c r="B30" s="21" t="str">
        <f t="shared" ca="1" si="8"/>
        <v>Serviço</v>
      </c>
      <c r="E30" s="153">
        <f t="shared" ca="1" si="9"/>
        <v>3</v>
      </c>
      <c r="F30" s="154">
        <f t="shared" ca="1" si="10"/>
        <v>30009</v>
      </c>
      <c r="G30" s="154" t="str">
        <f t="shared" ca="1" si="11"/>
        <v>1.2.1.2</v>
      </c>
      <c r="H30" s="182" t="str">
        <f t="shared" ca="1" si="11"/>
        <v>REGULARIZAÇÃO E COMPACTAÇÃO DE SUBLEITO DE SOLO  PREDOMINANTEMENTE ARGILOSO. AF_11/2019</v>
      </c>
      <c r="I30" s="37" t="str">
        <f t="shared" ca="1" si="12"/>
        <v>M2</v>
      </c>
      <c r="J30" s="144">
        <f t="shared" ca="1" si="13"/>
        <v>1188</v>
      </c>
      <c r="K30" s="67"/>
      <c r="L30" s="144">
        <f ca="1">IF(L$13="",0,CHOOSE(Detalhamento.OpçãoServiços,OFFSET(Import.PLQ,$A30-1,L$15-1,1,1),IF($E30&lt;&gt;1,IF(ISNUMBER(INDEX(Import.PLE,Detalhamento!$E30,Detalhamento!L$15)),IF(INDEX(Import.PLE,Detalhamento!$E30,Detalhamento!L$15)&lt;=mediçao,OFFSET(Import.PLQ,$A30-1,L$15-1,1,1),0),0),PLE!$AA$28*OFFSET(Import.PLQ,$A30-1,L$15-1,1,1)),IF($E30&lt;&gt;1,IF(ISNUMBER(INDEX(Import.PLE,Detalhamento!$E30,Detalhamento!L$15)),IF(INDEX(Import.PLE,Detalhamento!$E30,Detalhamento!L$15)&lt;=mediçao,0,OFFSET(Import.PLQ,$A30-1,L$15-1,1,1)),OFFSET(Import.PLQ,$A30-1,L$15-1,1,1)),(1-PLE!$AA$28)*OFFSET(Import.PLQ,$A30-1,L$15-1,1,1))))</f>
        <v>1188</v>
      </c>
      <c r="M30" s="144">
        <f ca="1">IF(M$13="",0,CHOOSE(Detalhamento.OpçãoServiços,OFFSET(Import.PLQ,$A30-1,M$15-1,1,1),IF($E30&lt;&gt;1,IF(ISNUMBER(INDEX(Import.PLE,Detalhamento!$E30,Detalhamento!M$15)),IF(INDEX(Import.PLE,Detalhamento!$E30,Detalhamento!M$15)&lt;=mediçao,OFFSET(Import.PLQ,$A30-1,M$15-1,1,1),0),0),PLE!$AA$28*OFFSET(Import.PLQ,$A30-1,M$15-1,1,1)),IF($E30&lt;&gt;1,IF(ISNUMBER(INDEX(Import.PLE,Detalhamento!$E30,Detalhamento!M$15)),IF(INDEX(Import.PLE,Detalhamento!$E30,Detalhamento!M$15)&lt;=mediçao,0,OFFSET(Import.PLQ,$A30-1,M$15-1,1,1)),OFFSET(Import.PLQ,$A30-1,M$15-1,1,1)),(1-PLE!$AA$28)*OFFSET(Import.PLQ,$A30-1,M$15-1,1,1))))</f>
        <v>0</v>
      </c>
      <c r="N30" s="144">
        <f ca="1">IF(N$13="",0,CHOOSE(Detalhamento.OpçãoServiços,OFFSET(Import.PLQ,$A30-1,N$15-1,1,1),IF($E30&lt;&gt;1,IF(ISNUMBER(INDEX(Import.PLE,Detalhamento!$E30,Detalhamento!N$15)),IF(INDEX(Import.PLE,Detalhamento!$E30,Detalhamento!N$15)&lt;=mediçao,OFFSET(Import.PLQ,$A30-1,N$15-1,1,1),0),0),PLE!$AA$28*OFFSET(Import.PLQ,$A30-1,N$15-1,1,1)),IF($E30&lt;&gt;1,IF(ISNUMBER(INDEX(Import.PLE,Detalhamento!$E30,Detalhamento!N$15)),IF(INDEX(Import.PLE,Detalhamento!$E30,Detalhamento!N$15)&lt;=mediçao,0,OFFSET(Import.PLQ,$A30-1,N$15-1,1,1)),OFFSET(Import.PLQ,$A30-1,N$15-1,1,1)),(1-PLE!$AA$28)*OFFSET(Import.PLQ,$A30-1,N$15-1,1,1))))</f>
        <v>0</v>
      </c>
      <c r="O30" s="144">
        <f ca="1">IF(O$13="",0,CHOOSE(Detalhamento.OpçãoServiços,OFFSET(Import.PLQ,$A30-1,O$15-1,1,1),IF($E30&lt;&gt;1,IF(ISNUMBER(INDEX(Import.PLE,Detalhamento!$E30,Detalhamento!O$15)),IF(INDEX(Import.PLE,Detalhamento!$E30,Detalhamento!O$15)&lt;=mediçao,OFFSET(Import.PLQ,$A30-1,O$15-1,1,1),0),0),PLE!$AA$28*OFFSET(Import.PLQ,$A30-1,O$15-1,1,1)),IF($E30&lt;&gt;1,IF(ISNUMBER(INDEX(Import.PLE,Detalhamento!$E30,Detalhamento!O$15)),IF(INDEX(Import.PLE,Detalhamento!$E30,Detalhamento!O$15)&lt;=mediçao,0,OFFSET(Import.PLQ,$A30-1,O$15-1,1,1)),OFFSET(Import.PLQ,$A30-1,O$15-1,1,1)),(1-PLE!$AA$28)*OFFSET(Import.PLQ,$A30-1,O$15-1,1,1))))</f>
        <v>0</v>
      </c>
      <c r="P30" s="144">
        <f ca="1">IF(P$13="",0,CHOOSE(Detalhamento.OpçãoServiços,OFFSET(Import.PLQ,$A30-1,P$15-1,1,1),IF($E30&lt;&gt;1,IF(ISNUMBER(INDEX(Import.PLE,Detalhamento!$E30,Detalhamento!P$15)),IF(INDEX(Import.PLE,Detalhamento!$E30,Detalhamento!P$15)&lt;=mediçao,OFFSET(Import.PLQ,$A30-1,P$15-1,1,1),0),0),PLE!$AA$28*OFFSET(Import.PLQ,$A30-1,P$15-1,1,1)),IF($E30&lt;&gt;1,IF(ISNUMBER(INDEX(Import.PLE,Detalhamento!$E30,Detalhamento!P$15)),IF(INDEX(Import.PLE,Detalhamento!$E30,Detalhamento!P$15)&lt;=mediçao,0,OFFSET(Import.PLQ,$A30-1,P$15-1,1,1)),OFFSET(Import.PLQ,$A30-1,P$15-1,1,1)),(1-PLE!$AA$28)*OFFSET(Import.PLQ,$A30-1,P$15-1,1,1))))</f>
        <v>0</v>
      </c>
      <c r="Q30" s="144">
        <f ca="1">IF(Q$13="",0,CHOOSE(Detalhamento.OpçãoServiços,OFFSET(Import.PLQ,$A30-1,Q$15-1,1,1),IF($E30&lt;&gt;1,IF(ISNUMBER(INDEX(Import.PLE,Detalhamento!$E30,Detalhamento!Q$15)),IF(INDEX(Import.PLE,Detalhamento!$E30,Detalhamento!Q$15)&lt;=mediçao,OFFSET(Import.PLQ,$A30-1,Q$15-1,1,1),0),0),PLE!$AA$28*OFFSET(Import.PLQ,$A30-1,Q$15-1,1,1)),IF($E30&lt;&gt;1,IF(ISNUMBER(INDEX(Import.PLE,Detalhamento!$E30,Detalhamento!Q$15)),IF(INDEX(Import.PLE,Detalhamento!$E30,Detalhamento!Q$15)&lt;=mediçao,0,OFFSET(Import.PLQ,$A30-1,Q$15-1,1,1)),OFFSET(Import.PLQ,$A30-1,Q$15-1,1,1)),(1-PLE!$AA$28)*OFFSET(Import.PLQ,$A30-1,Q$15-1,1,1))))</f>
        <v>0</v>
      </c>
      <c r="R30" s="144">
        <f ca="1">IF(R$13="",0,CHOOSE(Detalhamento.OpçãoServiços,OFFSET(Import.PLQ,$A30-1,R$15-1,1,1),IF($E30&lt;&gt;1,IF(ISNUMBER(INDEX(Import.PLE,Detalhamento!$E30,Detalhamento!R$15)),IF(INDEX(Import.PLE,Detalhamento!$E30,Detalhamento!R$15)&lt;=mediçao,OFFSET(Import.PLQ,$A30-1,R$15-1,1,1),0),0),PLE!$AA$28*OFFSET(Import.PLQ,$A30-1,R$15-1,1,1)),IF($E30&lt;&gt;1,IF(ISNUMBER(INDEX(Import.PLE,Detalhamento!$E30,Detalhamento!R$15)),IF(INDEX(Import.PLE,Detalhamento!$E30,Detalhamento!R$15)&lt;=mediçao,0,OFFSET(Import.PLQ,$A30-1,R$15-1,1,1)),OFFSET(Import.PLQ,$A30-1,R$15-1,1,1)),(1-PLE!$AA$28)*OFFSET(Import.PLQ,$A30-1,R$15-1,1,1))))</f>
        <v>0</v>
      </c>
      <c r="S30" s="144">
        <f ca="1">IF(S$13="",0,CHOOSE(Detalhamento.OpçãoServiços,OFFSET(Import.PLQ,$A30-1,S$15-1,1,1),IF($E30&lt;&gt;1,IF(ISNUMBER(INDEX(Import.PLE,Detalhamento!$E30,Detalhamento!S$15)),IF(INDEX(Import.PLE,Detalhamento!$E30,Detalhamento!S$15)&lt;=mediçao,OFFSET(Import.PLQ,$A30-1,S$15-1,1,1),0),0),PLE!$AA$28*OFFSET(Import.PLQ,$A30-1,S$15-1,1,1)),IF($E30&lt;&gt;1,IF(ISNUMBER(INDEX(Import.PLE,Detalhamento!$E30,Detalhamento!S$15)),IF(INDEX(Import.PLE,Detalhamento!$E30,Detalhamento!S$15)&lt;=mediçao,0,OFFSET(Import.PLQ,$A30-1,S$15-1,1,1)),OFFSET(Import.PLQ,$A30-1,S$15-1,1,1)),(1-PLE!$AA$28)*OFFSET(Import.PLQ,$A30-1,S$15-1,1,1))))</f>
        <v>0</v>
      </c>
      <c r="T30" s="144">
        <f ca="1">IF(T$13="",0,CHOOSE(Detalhamento.OpçãoServiços,OFFSET(Import.PLQ,$A30-1,T$15-1,1,1),IF($E30&lt;&gt;1,IF(ISNUMBER(INDEX(Import.PLE,Detalhamento!$E30,Detalhamento!T$15)),IF(INDEX(Import.PLE,Detalhamento!$E30,Detalhamento!T$15)&lt;=mediçao,OFFSET(Import.PLQ,$A30-1,T$15-1,1,1),0),0),PLE!$AA$28*OFFSET(Import.PLQ,$A30-1,T$15-1,1,1)),IF($E30&lt;&gt;1,IF(ISNUMBER(INDEX(Import.PLE,Detalhamento!$E30,Detalhamento!T$15)),IF(INDEX(Import.PLE,Detalhamento!$E30,Detalhamento!T$15)&lt;=mediçao,0,OFFSET(Import.PLQ,$A30-1,T$15-1,1,1)),OFFSET(Import.PLQ,$A30-1,T$15-1,1,1)),(1-PLE!$AA$28)*OFFSET(Import.PLQ,$A30-1,T$15-1,1,1))))</f>
        <v>0</v>
      </c>
      <c r="U30" s="144">
        <f ca="1">IF(U$13="",0,CHOOSE(Detalhamento.OpçãoServiços,OFFSET(Import.PLQ,$A30-1,U$15-1,1,1),IF($E30&lt;&gt;1,IF(ISNUMBER(INDEX(Import.PLE,Detalhamento!$E30,Detalhamento!U$15)),IF(INDEX(Import.PLE,Detalhamento!$E30,Detalhamento!U$15)&lt;=mediçao,OFFSET(Import.PLQ,$A30-1,U$15-1,1,1),0),0),PLE!$AA$28*OFFSET(Import.PLQ,$A30-1,U$15-1,1,1)),IF($E30&lt;&gt;1,IF(ISNUMBER(INDEX(Import.PLE,Detalhamento!$E30,Detalhamento!U$15)),IF(INDEX(Import.PLE,Detalhamento!$E30,Detalhamento!U$15)&lt;=mediçao,0,OFFSET(Import.PLQ,$A30-1,U$15-1,1,1)),OFFSET(Import.PLQ,$A30-1,U$15-1,1,1)),(1-PLE!$AA$28)*OFFSET(Import.PLQ,$A30-1,U$15-1,1,1))))</f>
        <v>0</v>
      </c>
      <c r="V30" s="144">
        <f ca="1">IF(V$13="",0,CHOOSE(Detalhamento.OpçãoServiços,OFFSET(Import.PLQ,$A30-1,V$15-1,1,1),IF($E30&lt;&gt;1,IF(ISNUMBER(INDEX(Import.PLE,Detalhamento!$E30,Detalhamento!V$15)),IF(INDEX(Import.PLE,Detalhamento!$E30,Detalhamento!V$15)&lt;=mediçao,OFFSET(Import.PLQ,$A30-1,V$15-1,1,1),0),0),PLE!$AA$28*OFFSET(Import.PLQ,$A30-1,V$15-1,1,1)),IF($E30&lt;&gt;1,IF(ISNUMBER(INDEX(Import.PLE,Detalhamento!$E30,Detalhamento!V$15)),IF(INDEX(Import.PLE,Detalhamento!$E30,Detalhamento!V$15)&lt;=mediçao,0,OFFSET(Import.PLQ,$A30-1,V$15-1,1,1)),OFFSET(Import.PLQ,$A30-1,V$15-1,1,1)),(1-PLE!$AA$28)*OFFSET(Import.PLQ,$A30-1,V$15-1,1,1))))</f>
        <v>0</v>
      </c>
      <c r="W30" s="144">
        <f ca="1">IF(W$13="",0,CHOOSE(Detalhamento.OpçãoServiços,OFFSET(Import.PLQ,$A30-1,W$15-1,1,1),IF($E30&lt;&gt;1,IF(ISNUMBER(INDEX(Import.PLE,Detalhamento!$E30,Detalhamento!W$15)),IF(INDEX(Import.PLE,Detalhamento!$E30,Detalhamento!W$15)&lt;=mediçao,OFFSET(Import.PLQ,$A30-1,W$15-1,1,1),0),0),PLE!$AA$28*OFFSET(Import.PLQ,$A30-1,W$15-1,1,1)),IF($E30&lt;&gt;1,IF(ISNUMBER(INDEX(Import.PLE,Detalhamento!$E30,Detalhamento!W$15)),IF(INDEX(Import.PLE,Detalhamento!$E30,Detalhamento!W$15)&lt;=mediçao,0,OFFSET(Import.PLQ,$A30-1,W$15-1,1,1)),OFFSET(Import.PLQ,$A30-1,W$15-1,1,1)),(1-PLE!$AA$28)*OFFSET(Import.PLQ,$A30-1,W$15-1,1,1))))</f>
        <v>0</v>
      </c>
      <c r="X30" s="144">
        <f ca="1">IF(X$13="",0,CHOOSE(Detalhamento.OpçãoServiços,OFFSET(Import.PLQ,$A30-1,X$15-1,1,1),IF($E30&lt;&gt;1,IF(ISNUMBER(INDEX(Import.PLE,Detalhamento!$E30,Detalhamento!X$15)),IF(INDEX(Import.PLE,Detalhamento!$E30,Detalhamento!X$15)&lt;=mediçao,OFFSET(Import.PLQ,$A30-1,X$15-1,1,1),0),0),PLE!$AA$28*OFFSET(Import.PLQ,$A30-1,X$15-1,1,1)),IF($E30&lt;&gt;1,IF(ISNUMBER(INDEX(Import.PLE,Detalhamento!$E30,Detalhamento!X$15)),IF(INDEX(Import.PLE,Detalhamento!$E30,Detalhamento!X$15)&lt;=mediçao,0,OFFSET(Import.PLQ,$A30-1,X$15-1,1,1)),OFFSET(Import.PLQ,$A30-1,X$15-1,1,1)),(1-PLE!$AA$28)*OFFSET(Import.PLQ,$A30-1,X$15-1,1,1))))</f>
        <v>0</v>
      </c>
      <c r="Y30" s="144">
        <f ca="1">IF(Y$13="",0,CHOOSE(Detalhamento.OpçãoServiços,OFFSET(Import.PLQ,$A30-1,Y$15-1,1,1),IF($E30&lt;&gt;1,IF(ISNUMBER(INDEX(Import.PLE,Detalhamento!$E30,Detalhamento!Y$15)),IF(INDEX(Import.PLE,Detalhamento!$E30,Detalhamento!Y$15)&lt;=mediçao,OFFSET(Import.PLQ,$A30-1,Y$15-1,1,1),0),0),PLE!$AA$28*OFFSET(Import.PLQ,$A30-1,Y$15-1,1,1)),IF($E30&lt;&gt;1,IF(ISNUMBER(INDEX(Import.PLE,Detalhamento!$E30,Detalhamento!Y$15)),IF(INDEX(Import.PLE,Detalhamento!$E30,Detalhamento!Y$15)&lt;=mediçao,0,OFFSET(Import.PLQ,$A30-1,Y$15-1,1,1)),OFFSET(Import.PLQ,$A30-1,Y$15-1,1,1)),(1-PLE!$AA$28)*OFFSET(Import.PLQ,$A30-1,Y$15-1,1,1))))</f>
        <v>0</v>
      </c>
      <c r="Z30" s="144">
        <f ca="1">IF(Z$13="",0,CHOOSE(Detalhamento.OpçãoServiços,OFFSET(Import.PLQ,$A30-1,Z$15-1,1,1),IF($E30&lt;&gt;1,IF(ISNUMBER(INDEX(Import.PLE,Detalhamento!$E30,Detalhamento!Z$15)),IF(INDEX(Import.PLE,Detalhamento!$E30,Detalhamento!Z$15)&lt;=mediçao,OFFSET(Import.PLQ,$A30-1,Z$15-1,1,1),0),0),PLE!$AA$28*OFFSET(Import.PLQ,$A30-1,Z$15-1,1,1)),IF($E30&lt;&gt;1,IF(ISNUMBER(INDEX(Import.PLE,Detalhamento!$E30,Detalhamento!Z$15)),IF(INDEX(Import.PLE,Detalhamento!$E30,Detalhamento!Z$15)&lt;=mediçao,0,OFFSET(Import.PLQ,$A30-1,Z$15-1,1,1)),OFFSET(Import.PLQ,$A30-1,Z$15-1,1,1)),(1-PLE!$AA$28)*OFFSET(Import.PLQ,$A30-1,Z$15-1,1,1))))</f>
        <v>0</v>
      </c>
      <c r="AA30" s="144">
        <f ca="1">IF(AA$13="",0,CHOOSE(Detalhamento.OpçãoServiços,OFFSET(Import.PLQ,$A30-1,AA$15-1,1,1),IF($E30&lt;&gt;1,IF(ISNUMBER(INDEX(Import.PLE,Detalhamento!$E30,Detalhamento!AA$15)),IF(INDEX(Import.PLE,Detalhamento!$E30,Detalhamento!AA$15)&lt;=mediçao,OFFSET(Import.PLQ,$A30-1,AA$15-1,1,1),0),0),PLE!$AA$28*OFFSET(Import.PLQ,$A30-1,AA$15-1,1,1)),IF($E30&lt;&gt;1,IF(ISNUMBER(INDEX(Import.PLE,Detalhamento!$E30,Detalhamento!AA$15)),IF(INDEX(Import.PLE,Detalhamento!$E30,Detalhamento!AA$15)&lt;=mediçao,0,OFFSET(Import.PLQ,$A30-1,AA$15-1,1,1)),OFFSET(Import.PLQ,$A30-1,AA$15-1,1,1)),(1-PLE!$AA$28)*OFFSET(Import.PLQ,$A30-1,AA$15-1,1,1))))</f>
        <v>0</v>
      </c>
      <c r="AB30" s="144">
        <f ca="1">IF(AB$13="",0,CHOOSE(Detalhamento.OpçãoServiços,OFFSET(Import.PLQ,$A30-1,AB$15-1,1,1),IF($E30&lt;&gt;1,IF(ISNUMBER(INDEX(Import.PLE,Detalhamento!$E30,Detalhamento!AB$15)),IF(INDEX(Import.PLE,Detalhamento!$E30,Detalhamento!AB$15)&lt;=mediçao,OFFSET(Import.PLQ,$A30-1,AB$15-1,1,1),0),0),PLE!$AA$28*OFFSET(Import.PLQ,$A30-1,AB$15-1,1,1)),IF($E30&lt;&gt;1,IF(ISNUMBER(INDEX(Import.PLE,Detalhamento!$E30,Detalhamento!AB$15)),IF(INDEX(Import.PLE,Detalhamento!$E30,Detalhamento!AB$15)&lt;=mediçao,0,OFFSET(Import.PLQ,$A30-1,AB$15-1,1,1)),OFFSET(Import.PLQ,$A30-1,AB$15-1,1,1)),(1-PLE!$AA$28)*OFFSET(Import.PLQ,$A30-1,AB$15-1,1,1))))</f>
        <v>0</v>
      </c>
      <c r="AC30" s="144">
        <f ca="1">IF(AC$13="",0,CHOOSE(Detalhamento.OpçãoServiços,OFFSET(Import.PLQ,$A30-1,AC$15-1,1,1),IF($E30&lt;&gt;1,IF(ISNUMBER(INDEX(Import.PLE,Detalhamento!$E30,Detalhamento!AC$15)),IF(INDEX(Import.PLE,Detalhamento!$E30,Detalhamento!AC$15)&lt;=mediçao,OFFSET(Import.PLQ,$A30-1,AC$15-1,1,1),0),0),PLE!$AA$28*OFFSET(Import.PLQ,$A30-1,AC$15-1,1,1)),IF($E30&lt;&gt;1,IF(ISNUMBER(INDEX(Import.PLE,Detalhamento!$E30,Detalhamento!AC$15)),IF(INDEX(Import.PLE,Detalhamento!$E30,Detalhamento!AC$15)&lt;=mediçao,0,OFFSET(Import.PLQ,$A30-1,AC$15-1,1,1)),OFFSET(Import.PLQ,$A30-1,AC$15-1,1,1)),(1-PLE!$AA$28)*OFFSET(Import.PLQ,$A30-1,AC$15-1,1,1))))</f>
        <v>0</v>
      </c>
      <c r="AD30" s="144">
        <f ca="1">IF(AD$13="",0,CHOOSE(Detalhamento.OpçãoServiços,OFFSET(Import.PLQ,$A30-1,AD$15-1,1,1),IF($E30&lt;&gt;1,IF(ISNUMBER(INDEX(Import.PLE,Detalhamento!$E30,Detalhamento!AD$15)),IF(INDEX(Import.PLE,Detalhamento!$E30,Detalhamento!AD$15)&lt;=mediçao,OFFSET(Import.PLQ,$A30-1,AD$15-1,1,1),0),0),PLE!$AA$28*OFFSET(Import.PLQ,$A30-1,AD$15-1,1,1)),IF($E30&lt;&gt;1,IF(ISNUMBER(INDEX(Import.PLE,Detalhamento!$E30,Detalhamento!AD$15)),IF(INDEX(Import.PLE,Detalhamento!$E30,Detalhamento!AD$15)&lt;=mediçao,0,OFFSET(Import.PLQ,$A30-1,AD$15-1,1,1)),OFFSET(Import.PLQ,$A30-1,AD$15-1,1,1)),(1-PLE!$AA$28)*OFFSET(Import.PLQ,$A30-1,AD$15-1,1,1))))</f>
        <v>0</v>
      </c>
      <c r="AE30" s="144">
        <f ca="1">IF(AE$13="",0,CHOOSE(Detalhamento.OpçãoServiços,OFFSET(Import.PLQ,$A30-1,AE$15-1,1,1),IF($E30&lt;&gt;1,IF(ISNUMBER(INDEX(Import.PLE,Detalhamento!$E30,Detalhamento!AE$15)),IF(INDEX(Import.PLE,Detalhamento!$E30,Detalhamento!AE$15)&lt;=mediçao,OFFSET(Import.PLQ,$A30-1,AE$15-1,1,1),0),0),PLE!$AA$28*OFFSET(Import.PLQ,$A30-1,AE$15-1,1,1)),IF($E30&lt;&gt;1,IF(ISNUMBER(INDEX(Import.PLE,Detalhamento!$E30,Detalhamento!AE$15)),IF(INDEX(Import.PLE,Detalhamento!$E30,Detalhamento!AE$15)&lt;=mediçao,0,OFFSET(Import.PLQ,$A30-1,AE$15-1,1,1)),OFFSET(Import.PLQ,$A30-1,AE$15-1,1,1)),(1-PLE!$AA$28)*OFFSET(Import.PLQ,$A30-1,AE$15-1,1,1))))</f>
        <v>0</v>
      </c>
      <c r="AF30" s="144">
        <f ca="1">IF(AF$13="",0,CHOOSE(Detalhamento.OpçãoServiços,OFFSET(Import.PLQ,$A30-1,AF$15-1,1,1),IF($E30&lt;&gt;1,IF(ISNUMBER(INDEX(Import.PLE,Detalhamento!$E30,Detalhamento!AF$15)),IF(INDEX(Import.PLE,Detalhamento!$E30,Detalhamento!AF$15)&lt;=mediçao,OFFSET(Import.PLQ,$A30-1,AF$15-1,1,1),0),0),PLE!$AA$28*OFFSET(Import.PLQ,$A30-1,AF$15-1,1,1)),IF($E30&lt;&gt;1,IF(ISNUMBER(INDEX(Import.PLE,Detalhamento!$E30,Detalhamento!AF$15)),IF(INDEX(Import.PLE,Detalhamento!$E30,Detalhamento!AF$15)&lt;=mediçao,0,OFFSET(Import.PLQ,$A30-1,AF$15-1,1,1)),OFFSET(Import.PLQ,$A30-1,AF$15-1,1,1)),(1-PLE!$AA$28)*OFFSET(Import.PLQ,$A30-1,AF$15-1,1,1))))</f>
        <v>0</v>
      </c>
      <c r="AG30" s="144">
        <f ca="1">IF(AG$13="",0,CHOOSE(Detalhamento.OpçãoServiços,OFFSET(Import.PLQ,$A30-1,AG$15-1,1,1),IF($E30&lt;&gt;1,IF(ISNUMBER(INDEX(Import.PLE,Detalhamento!$E30,Detalhamento!AG$15)),IF(INDEX(Import.PLE,Detalhamento!$E30,Detalhamento!AG$15)&lt;=mediçao,OFFSET(Import.PLQ,$A30-1,AG$15-1,1,1),0),0),PLE!$AA$28*OFFSET(Import.PLQ,$A30-1,AG$15-1,1,1)),IF($E30&lt;&gt;1,IF(ISNUMBER(INDEX(Import.PLE,Detalhamento!$E30,Detalhamento!AG$15)),IF(INDEX(Import.PLE,Detalhamento!$E30,Detalhamento!AG$15)&lt;=mediçao,0,OFFSET(Import.PLQ,$A30-1,AG$15-1,1,1)),OFFSET(Import.PLQ,$A30-1,AG$15-1,1,1)),(1-PLE!$AA$28)*OFFSET(Import.PLQ,$A30-1,AG$15-1,1,1))))</f>
        <v>0</v>
      </c>
      <c r="AH30" s="144">
        <f ca="1">IF(AH$13="",0,CHOOSE(Detalhamento.OpçãoServiços,OFFSET(Import.PLQ,$A30-1,AH$15-1,1,1),IF($E30&lt;&gt;1,IF(ISNUMBER(INDEX(Import.PLE,Detalhamento!$E30,Detalhamento!AH$15)),IF(INDEX(Import.PLE,Detalhamento!$E30,Detalhamento!AH$15)&lt;=mediçao,OFFSET(Import.PLQ,$A30-1,AH$15-1,1,1),0),0),PLE!$AA$28*OFFSET(Import.PLQ,$A30-1,AH$15-1,1,1)),IF($E30&lt;&gt;1,IF(ISNUMBER(INDEX(Import.PLE,Detalhamento!$E30,Detalhamento!AH$15)),IF(INDEX(Import.PLE,Detalhamento!$E30,Detalhamento!AH$15)&lt;=mediçao,0,OFFSET(Import.PLQ,$A30-1,AH$15-1,1,1)),OFFSET(Import.PLQ,$A30-1,AH$15-1,1,1)),(1-PLE!$AA$28)*OFFSET(Import.PLQ,$A30-1,AH$15-1,1,1))))</f>
        <v>0</v>
      </c>
      <c r="AI30" s="144">
        <f ca="1">IF(AI$13="",0,CHOOSE(Detalhamento.OpçãoServiços,OFFSET(Import.PLQ,$A30-1,AI$15-1,1,1),IF($E30&lt;&gt;1,IF(ISNUMBER(INDEX(Import.PLE,Detalhamento!$E30,Detalhamento!AI$15)),IF(INDEX(Import.PLE,Detalhamento!$E30,Detalhamento!AI$15)&lt;=mediçao,OFFSET(Import.PLQ,$A30-1,AI$15-1,1,1),0),0),PLE!$AA$28*OFFSET(Import.PLQ,$A30-1,AI$15-1,1,1)),IF($E30&lt;&gt;1,IF(ISNUMBER(INDEX(Import.PLE,Detalhamento!$E30,Detalhamento!AI$15)),IF(INDEX(Import.PLE,Detalhamento!$E30,Detalhamento!AI$15)&lt;=mediçao,0,OFFSET(Import.PLQ,$A30-1,AI$15-1,1,1)),OFFSET(Import.PLQ,$A30-1,AI$15-1,1,1)),(1-PLE!$AA$28)*OFFSET(Import.PLQ,$A30-1,AI$15-1,1,1))))</f>
        <v>0</v>
      </c>
      <c r="AJ30" s="144">
        <f ca="1">IF(AJ$13="",0,CHOOSE(Detalhamento.OpçãoServiços,OFFSET(Import.PLQ,$A30-1,AJ$15-1,1,1),IF($E30&lt;&gt;1,IF(ISNUMBER(INDEX(Import.PLE,Detalhamento!$E30,Detalhamento!AJ$15)),IF(INDEX(Import.PLE,Detalhamento!$E30,Detalhamento!AJ$15)&lt;=mediçao,OFFSET(Import.PLQ,$A30-1,AJ$15-1,1,1),0),0),PLE!$AA$28*OFFSET(Import.PLQ,$A30-1,AJ$15-1,1,1)),IF($E30&lt;&gt;1,IF(ISNUMBER(INDEX(Import.PLE,Detalhamento!$E30,Detalhamento!AJ$15)),IF(INDEX(Import.PLE,Detalhamento!$E30,Detalhamento!AJ$15)&lt;=mediçao,0,OFFSET(Import.PLQ,$A30-1,AJ$15-1,1,1)),OFFSET(Import.PLQ,$A30-1,AJ$15-1,1,1)),(1-PLE!$AA$28)*OFFSET(Import.PLQ,$A30-1,AJ$15-1,1,1))))</f>
        <v>0</v>
      </c>
      <c r="AK30" s="144">
        <f ca="1">IF(AK$13="",0,CHOOSE(Detalhamento.OpçãoServiços,OFFSET(Import.PLQ,$A30-1,AK$15-1,1,1),IF($E30&lt;&gt;1,IF(ISNUMBER(INDEX(Import.PLE,Detalhamento!$E30,Detalhamento!AK$15)),IF(INDEX(Import.PLE,Detalhamento!$E30,Detalhamento!AK$15)&lt;=mediçao,OFFSET(Import.PLQ,$A30-1,AK$15-1,1,1),0),0),PLE!$AA$28*OFFSET(Import.PLQ,$A30-1,AK$15-1,1,1)),IF($E30&lt;&gt;1,IF(ISNUMBER(INDEX(Import.PLE,Detalhamento!$E30,Detalhamento!AK$15)),IF(INDEX(Import.PLE,Detalhamento!$E30,Detalhamento!AK$15)&lt;=mediçao,0,OFFSET(Import.PLQ,$A30-1,AK$15-1,1,1)),OFFSET(Import.PLQ,$A30-1,AK$15-1,1,1)),(1-PLE!$AA$28)*OFFSET(Import.PLQ,$A30-1,AK$15-1,1,1))))</f>
        <v>0</v>
      </c>
      <c r="AL30" s="144">
        <f ca="1">IF(AL$13="",0,CHOOSE(Detalhamento.OpçãoServiços,OFFSET(Import.PLQ,$A30-1,AL$15-1,1,1),IF($E30&lt;&gt;1,IF(ISNUMBER(INDEX(Import.PLE,Detalhamento!$E30,Detalhamento!AL$15)),IF(INDEX(Import.PLE,Detalhamento!$E30,Detalhamento!AL$15)&lt;=mediçao,OFFSET(Import.PLQ,$A30-1,AL$15-1,1,1),0),0),PLE!$AA$28*OFFSET(Import.PLQ,$A30-1,AL$15-1,1,1)),IF($E30&lt;&gt;1,IF(ISNUMBER(INDEX(Import.PLE,Detalhamento!$E30,Detalhamento!AL$15)),IF(INDEX(Import.PLE,Detalhamento!$E30,Detalhamento!AL$15)&lt;=mediçao,0,OFFSET(Import.PLQ,$A30-1,AL$15-1,1,1)),OFFSET(Import.PLQ,$A30-1,AL$15-1,1,1)),(1-PLE!$AA$28)*OFFSET(Import.PLQ,$A30-1,AL$15-1,1,1))))</f>
        <v>0</v>
      </c>
      <c r="AM30" s="144">
        <f ca="1">IF(AM$13="",0,CHOOSE(Detalhamento.OpçãoServiços,OFFSET(Import.PLQ,$A30-1,AM$15-1,1,1),IF($E30&lt;&gt;1,IF(ISNUMBER(INDEX(Import.PLE,Detalhamento!$E30,Detalhamento!AM$15)),IF(INDEX(Import.PLE,Detalhamento!$E30,Detalhamento!AM$15)&lt;=mediçao,OFFSET(Import.PLQ,$A30-1,AM$15-1,1,1),0),0),PLE!$AA$28*OFFSET(Import.PLQ,$A30-1,AM$15-1,1,1)),IF($E30&lt;&gt;1,IF(ISNUMBER(INDEX(Import.PLE,Detalhamento!$E30,Detalhamento!AM$15)),IF(INDEX(Import.PLE,Detalhamento!$E30,Detalhamento!AM$15)&lt;=mediçao,0,OFFSET(Import.PLQ,$A30-1,AM$15-1,1,1)),OFFSET(Import.PLQ,$A30-1,AM$15-1,1,1)),(1-PLE!$AA$28)*OFFSET(Import.PLQ,$A30-1,AM$15-1,1,1))))</f>
        <v>0</v>
      </c>
      <c r="AN30" s="144">
        <f ca="1">IF(AN$13="",0,CHOOSE(Detalhamento.OpçãoServiços,OFFSET(Import.PLQ,$A30-1,AN$15-1,1,1),IF($E30&lt;&gt;1,IF(ISNUMBER(INDEX(Import.PLE,Detalhamento!$E30,Detalhamento!AN$15)),IF(INDEX(Import.PLE,Detalhamento!$E30,Detalhamento!AN$15)&lt;=mediçao,OFFSET(Import.PLQ,$A30-1,AN$15-1,1,1),0),0),PLE!$AA$28*OFFSET(Import.PLQ,$A30-1,AN$15-1,1,1)),IF($E30&lt;&gt;1,IF(ISNUMBER(INDEX(Import.PLE,Detalhamento!$E30,Detalhamento!AN$15)),IF(INDEX(Import.PLE,Detalhamento!$E30,Detalhamento!AN$15)&lt;=mediçao,0,OFFSET(Import.PLQ,$A30-1,AN$15-1,1,1)),OFFSET(Import.PLQ,$A30-1,AN$15-1,1,1)),(1-PLE!$AA$28)*OFFSET(Import.PLQ,$A30-1,AN$15-1,1,1))))</f>
        <v>0</v>
      </c>
      <c r="AO30" s="144">
        <f ca="1">IF(AO$13="",0,CHOOSE(Detalhamento.OpçãoServiços,OFFSET(Import.PLQ,$A30-1,AO$15-1,1,1),IF($E30&lt;&gt;1,IF(ISNUMBER(INDEX(Import.PLE,Detalhamento!$E30,Detalhamento!AO$15)),IF(INDEX(Import.PLE,Detalhamento!$E30,Detalhamento!AO$15)&lt;=mediçao,OFFSET(Import.PLQ,$A30-1,AO$15-1,1,1),0),0),PLE!$AA$28*OFFSET(Import.PLQ,$A30-1,AO$15-1,1,1)),IF($E30&lt;&gt;1,IF(ISNUMBER(INDEX(Import.PLE,Detalhamento!$E30,Detalhamento!AO$15)),IF(INDEX(Import.PLE,Detalhamento!$E30,Detalhamento!AO$15)&lt;=mediçao,0,OFFSET(Import.PLQ,$A30-1,AO$15-1,1,1)),OFFSET(Import.PLQ,$A30-1,AO$15-1,1,1)),(1-PLE!$AA$28)*OFFSET(Import.PLQ,$A30-1,AO$15-1,1,1))))</f>
        <v>0</v>
      </c>
      <c r="AP30" s="144">
        <f ca="1">IF(AP$13="",0,CHOOSE(Detalhamento.OpçãoServiços,OFFSET(Import.PLQ,$A30-1,AP$15-1,1,1),IF($E30&lt;&gt;1,IF(ISNUMBER(INDEX(Import.PLE,Detalhamento!$E30,Detalhamento!AP$15)),IF(INDEX(Import.PLE,Detalhamento!$E30,Detalhamento!AP$15)&lt;=mediçao,OFFSET(Import.PLQ,$A30-1,AP$15-1,1,1),0),0),PLE!$AA$28*OFFSET(Import.PLQ,$A30-1,AP$15-1,1,1)),IF($E30&lt;&gt;1,IF(ISNUMBER(INDEX(Import.PLE,Detalhamento!$E30,Detalhamento!AP$15)),IF(INDEX(Import.PLE,Detalhamento!$E30,Detalhamento!AP$15)&lt;=mediçao,0,OFFSET(Import.PLQ,$A30-1,AP$15-1,1,1)),OFFSET(Import.PLQ,$A30-1,AP$15-1,1,1)),(1-PLE!$AA$28)*OFFSET(Import.PLQ,$A30-1,AP$15-1,1,1))))</f>
        <v>0</v>
      </c>
      <c r="AQ30" s="144">
        <f ca="1">IF(AQ$13="",0,CHOOSE(Detalhamento.OpçãoServiços,OFFSET(Import.PLQ,$A30-1,AQ$15-1,1,1),IF($E30&lt;&gt;1,IF(ISNUMBER(INDEX(Import.PLE,Detalhamento!$E30,Detalhamento!AQ$15)),IF(INDEX(Import.PLE,Detalhamento!$E30,Detalhamento!AQ$15)&lt;=mediçao,OFFSET(Import.PLQ,$A30-1,AQ$15-1,1,1),0),0),PLE!$AA$28*OFFSET(Import.PLQ,$A30-1,AQ$15-1,1,1)),IF($E30&lt;&gt;1,IF(ISNUMBER(INDEX(Import.PLE,Detalhamento!$E30,Detalhamento!AQ$15)),IF(INDEX(Import.PLE,Detalhamento!$E30,Detalhamento!AQ$15)&lt;=mediçao,0,OFFSET(Import.PLQ,$A30-1,AQ$15-1,1,1)),OFFSET(Import.PLQ,$A30-1,AQ$15-1,1,1)),(1-PLE!$AA$28)*OFFSET(Import.PLQ,$A30-1,AQ$15-1,1,1))))</f>
        <v>0</v>
      </c>
      <c r="AR30" s="144">
        <f ca="1">IF(AR$13="",0,CHOOSE(Detalhamento.OpçãoServiços,OFFSET(Import.PLQ,$A30-1,AR$15-1,1,1),IF($E30&lt;&gt;1,IF(ISNUMBER(INDEX(Import.PLE,Detalhamento!$E30,Detalhamento!AR$15)),IF(INDEX(Import.PLE,Detalhamento!$E30,Detalhamento!AR$15)&lt;=mediçao,OFFSET(Import.PLQ,$A30-1,AR$15-1,1,1),0),0),PLE!$AA$28*OFFSET(Import.PLQ,$A30-1,AR$15-1,1,1)),IF($E30&lt;&gt;1,IF(ISNUMBER(INDEX(Import.PLE,Detalhamento!$E30,Detalhamento!AR$15)),IF(INDEX(Import.PLE,Detalhamento!$E30,Detalhamento!AR$15)&lt;=mediçao,0,OFFSET(Import.PLQ,$A30-1,AR$15-1,1,1)),OFFSET(Import.PLQ,$A30-1,AR$15-1,1,1)),(1-PLE!$AA$28)*OFFSET(Import.PLQ,$A30-1,AR$15-1,1,1))))</f>
        <v>0</v>
      </c>
      <c r="AS30" s="144">
        <f ca="1">IF(AS$13="",0,CHOOSE(Detalhamento.OpçãoServiços,OFFSET(Import.PLQ,$A30-1,AS$15-1,1,1),IF($E30&lt;&gt;1,IF(ISNUMBER(INDEX(Import.PLE,Detalhamento!$E30,Detalhamento!AS$15)),IF(INDEX(Import.PLE,Detalhamento!$E30,Detalhamento!AS$15)&lt;=mediçao,OFFSET(Import.PLQ,$A30-1,AS$15-1,1,1),0),0),PLE!$AA$28*OFFSET(Import.PLQ,$A30-1,AS$15-1,1,1)),IF($E30&lt;&gt;1,IF(ISNUMBER(INDEX(Import.PLE,Detalhamento!$E30,Detalhamento!AS$15)),IF(INDEX(Import.PLE,Detalhamento!$E30,Detalhamento!AS$15)&lt;=mediçao,0,OFFSET(Import.PLQ,$A30-1,AS$15-1,1,1)),OFFSET(Import.PLQ,$A30-1,AS$15-1,1,1)),(1-PLE!$AA$28)*OFFSET(Import.PLQ,$A30-1,AS$15-1,1,1))))</f>
        <v>0</v>
      </c>
      <c r="AT30" s="144">
        <f ca="1">IF(AT$13="",0,CHOOSE(Detalhamento.OpçãoServiços,OFFSET(Import.PLQ,$A30-1,AT$15-1,1,1),IF($E30&lt;&gt;1,IF(ISNUMBER(INDEX(Import.PLE,Detalhamento!$E30,Detalhamento!AT$15)),IF(INDEX(Import.PLE,Detalhamento!$E30,Detalhamento!AT$15)&lt;=mediçao,OFFSET(Import.PLQ,$A30-1,AT$15-1,1,1),0),0),PLE!$AA$28*OFFSET(Import.PLQ,$A30-1,AT$15-1,1,1)),IF($E30&lt;&gt;1,IF(ISNUMBER(INDEX(Import.PLE,Detalhamento!$E30,Detalhamento!AT$15)),IF(INDEX(Import.PLE,Detalhamento!$E30,Detalhamento!AT$15)&lt;=mediçao,0,OFFSET(Import.PLQ,$A30-1,AT$15-1,1,1)),OFFSET(Import.PLQ,$A30-1,AT$15-1,1,1)),(1-PLE!$AA$28)*OFFSET(Import.PLQ,$A30-1,AT$15-1,1,1))))</f>
        <v>0</v>
      </c>
      <c r="AU30" s="144">
        <f ca="1">IF(AU$13="",0,CHOOSE(Detalhamento.OpçãoServiços,OFFSET(Import.PLQ,$A30-1,AU$15-1,1,1),IF($E30&lt;&gt;1,IF(ISNUMBER(INDEX(Import.PLE,Detalhamento!$E30,Detalhamento!AU$15)),IF(INDEX(Import.PLE,Detalhamento!$E30,Detalhamento!AU$15)&lt;=mediçao,OFFSET(Import.PLQ,$A30-1,AU$15-1,1,1),0),0),PLE!$AA$28*OFFSET(Import.PLQ,$A30-1,AU$15-1,1,1)),IF($E30&lt;&gt;1,IF(ISNUMBER(INDEX(Import.PLE,Detalhamento!$E30,Detalhamento!AU$15)),IF(INDEX(Import.PLE,Detalhamento!$E30,Detalhamento!AU$15)&lt;=mediçao,0,OFFSET(Import.PLQ,$A30-1,AU$15-1,1,1)),OFFSET(Import.PLQ,$A30-1,AU$15-1,1,1)),(1-PLE!$AA$28)*OFFSET(Import.PLQ,$A30-1,AU$15-1,1,1))))</f>
        <v>0</v>
      </c>
      <c r="AV30" s="144">
        <f ca="1">IF(AV$13="",0,CHOOSE(Detalhamento.OpçãoServiços,OFFSET(Import.PLQ,$A30-1,AV$15-1,1,1),IF($E30&lt;&gt;1,IF(ISNUMBER(INDEX(Import.PLE,Detalhamento!$E30,Detalhamento!AV$15)),IF(INDEX(Import.PLE,Detalhamento!$E30,Detalhamento!AV$15)&lt;=mediçao,OFFSET(Import.PLQ,$A30-1,AV$15-1,1,1),0),0),PLE!$AA$28*OFFSET(Import.PLQ,$A30-1,AV$15-1,1,1)),IF($E30&lt;&gt;1,IF(ISNUMBER(INDEX(Import.PLE,Detalhamento!$E30,Detalhamento!AV$15)),IF(INDEX(Import.PLE,Detalhamento!$E30,Detalhamento!AV$15)&lt;=mediçao,0,OFFSET(Import.PLQ,$A30-1,AV$15-1,1,1)),OFFSET(Import.PLQ,$A30-1,AV$15-1,1,1)),(1-PLE!$AA$28)*OFFSET(Import.PLQ,$A30-1,AV$15-1,1,1))))</f>
        <v>0</v>
      </c>
      <c r="AW30" s="144">
        <f ca="1">IF(AW$13="",0,CHOOSE(Detalhamento.OpçãoServiços,OFFSET(Import.PLQ,$A30-1,AW$15-1,1,1),IF($E30&lt;&gt;1,IF(ISNUMBER(INDEX(Import.PLE,Detalhamento!$E30,Detalhamento!AW$15)),IF(INDEX(Import.PLE,Detalhamento!$E30,Detalhamento!AW$15)&lt;=mediçao,OFFSET(Import.PLQ,$A30-1,AW$15-1,1,1),0),0),PLE!$AA$28*OFFSET(Import.PLQ,$A30-1,AW$15-1,1,1)),IF($E30&lt;&gt;1,IF(ISNUMBER(INDEX(Import.PLE,Detalhamento!$E30,Detalhamento!AW$15)),IF(INDEX(Import.PLE,Detalhamento!$E30,Detalhamento!AW$15)&lt;=mediçao,0,OFFSET(Import.PLQ,$A30-1,AW$15-1,1,1)),OFFSET(Import.PLQ,$A30-1,AW$15-1,1,1)),(1-PLE!$AA$28)*OFFSET(Import.PLQ,$A30-1,AW$15-1,1,1))))</f>
        <v>0</v>
      </c>
      <c r="AX30" s="144">
        <f ca="1">IF(AX$13="",0,CHOOSE(Detalhamento.OpçãoServiços,OFFSET(Import.PLQ,$A30-1,AX$15-1,1,1),IF($E30&lt;&gt;1,IF(ISNUMBER(INDEX(Import.PLE,Detalhamento!$E30,Detalhamento!AX$15)),IF(INDEX(Import.PLE,Detalhamento!$E30,Detalhamento!AX$15)&lt;=mediçao,OFFSET(Import.PLQ,$A30-1,AX$15-1,1,1),0),0),PLE!$AA$28*OFFSET(Import.PLQ,$A30-1,AX$15-1,1,1)),IF($E30&lt;&gt;1,IF(ISNUMBER(INDEX(Import.PLE,Detalhamento!$E30,Detalhamento!AX$15)),IF(INDEX(Import.PLE,Detalhamento!$E30,Detalhamento!AX$15)&lt;=mediçao,0,OFFSET(Import.PLQ,$A30-1,AX$15-1,1,1)),OFFSET(Import.PLQ,$A30-1,AX$15-1,1,1)),(1-PLE!$AA$28)*OFFSET(Import.PLQ,$A30-1,AX$15-1,1,1))))</f>
        <v>0</v>
      </c>
      <c r="AY30" s="144">
        <f ca="1">IF(AY$13="",0,CHOOSE(Detalhamento.OpçãoServiços,OFFSET(Import.PLQ,$A30-1,AY$15-1,1,1),IF($E30&lt;&gt;1,IF(ISNUMBER(INDEX(Import.PLE,Detalhamento!$E30,Detalhamento!AY$15)),IF(INDEX(Import.PLE,Detalhamento!$E30,Detalhamento!AY$15)&lt;=mediçao,OFFSET(Import.PLQ,$A30-1,AY$15-1,1,1),0),0),PLE!$AA$28*OFFSET(Import.PLQ,$A30-1,AY$15-1,1,1)),IF($E30&lt;&gt;1,IF(ISNUMBER(INDEX(Import.PLE,Detalhamento!$E30,Detalhamento!AY$15)),IF(INDEX(Import.PLE,Detalhamento!$E30,Detalhamento!AY$15)&lt;=mediçao,0,OFFSET(Import.PLQ,$A30-1,AY$15-1,1,1)),OFFSET(Import.PLQ,$A30-1,AY$15-1,1,1)),(1-PLE!$AA$28)*OFFSET(Import.PLQ,$A30-1,AY$15-1,1,1))))</f>
        <v>0</v>
      </c>
      <c r="AZ30" s="144">
        <f ca="1">IF(AZ$13="",0,CHOOSE(Detalhamento.OpçãoServiços,OFFSET(Import.PLQ,$A30-1,AZ$15-1,1,1),IF($E30&lt;&gt;1,IF(ISNUMBER(INDEX(Import.PLE,Detalhamento!$E30,Detalhamento!AZ$15)),IF(INDEX(Import.PLE,Detalhamento!$E30,Detalhamento!AZ$15)&lt;=mediçao,OFFSET(Import.PLQ,$A30-1,AZ$15-1,1,1),0),0),PLE!$AA$28*OFFSET(Import.PLQ,$A30-1,AZ$15-1,1,1)),IF($E30&lt;&gt;1,IF(ISNUMBER(INDEX(Import.PLE,Detalhamento!$E30,Detalhamento!AZ$15)),IF(INDEX(Import.PLE,Detalhamento!$E30,Detalhamento!AZ$15)&lt;=mediçao,0,OFFSET(Import.PLQ,$A30-1,AZ$15-1,1,1)),OFFSET(Import.PLQ,$A30-1,AZ$15-1,1,1)),(1-PLE!$AA$28)*OFFSET(Import.PLQ,$A30-1,AZ$15-1,1,1))))</f>
        <v>0</v>
      </c>
      <c r="BA30" s="144">
        <f ca="1">IF(BA$13="",0,CHOOSE(Detalhamento.OpçãoServiços,OFFSET(Import.PLQ,$A30-1,BA$15-1,1,1),IF($E30&lt;&gt;1,IF(ISNUMBER(INDEX(Import.PLE,Detalhamento!$E30,Detalhamento!BA$15)),IF(INDEX(Import.PLE,Detalhamento!$E30,Detalhamento!BA$15)&lt;=mediçao,OFFSET(Import.PLQ,$A30-1,BA$15-1,1,1),0),0),PLE!$AA$28*OFFSET(Import.PLQ,$A30-1,BA$15-1,1,1)),IF($E30&lt;&gt;1,IF(ISNUMBER(INDEX(Import.PLE,Detalhamento!$E30,Detalhamento!BA$15)),IF(INDEX(Import.PLE,Detalhamento!$E30,Detalhamento!BA$15)&lt;=mediçao,0,OFFSET(Import.PLQ,$A30-1,BA$15-1,1,1)),OFFSET(Import.PLQ,$A30-1,BA$15-1,1,1)),(1-PLE!$AA$28)*OFFSET(Import.PLQ,$A30-1,BA$15-1,1,1))))</f>
        <v>0</v>
      </c>
      <c r="BB30" s="144">
        <f ca="1">IF(BB$13="",0,CHOOSE(Detalhamento.OpçãoServiços,OFFSET(Import.PLQ,$A30-1,BB$15-1,1,1),IF($E30&lt;&gt;1,IF(ISNUMBER(INDEX(Import.PLE,Detalhamento!$E30,Detalhamento!BB$15)),IF(INDEX(Import.PLE,Detalhamento!$E30,Detalhamento!BB$15)&lt;=mediçao,OFFSET(Import.PLQ,$A30-1,BB$15-1,1,1),0),0),PLE!$AA$28*OFFSET(Import.PLQ,$A30-1,BB$15-1,1,1)),IF($E30&lt;&gt;1,IF(ISNUMBER(INDEX(Import.PLE,Detalhamento!$E30,Detalhamento!BB$15)),IF(INDEX(Import.PLE,Detalhamento!$E30,Detalhamento!BB$15)&lt;=mediçao,0,OFFSET(Import.PLQ,$A30-1,BB$15-1,1,1)),OFFSET(Import.PLQ,$A30-1,BB$15-1,1,1)),(1-PLE!$AA$28)*OFFSET(Import.PLQ,$A30-1,BB$15-1,1,1))))</f>
        <v>0</v>
      </c>
      <c r="BC30" s="144">
        <f ca="1">IF(BC$13="",0,CHOOSE(Detalhamento.OpçãoServiços,OFFSET(Import.PLQ,$A30-1,BC$15-1,1,1),IF($E30&lt;&gt;1,IF(ISNUMBER(INDEX(Import.PLE,Detalhamento!$E30,Detalhamento!BC$15)),IF(INDEX(Import.PLE,Detalhamento!$E30,Detalhamento!BC$15)&lt;=mediçao,OFFSET(Import.PLQ,$A30-1,BC$15-1,1,1),0),0),PLE!$AA$28*OFFSET(Import.PLQ,$A30-1,BC$15-1,1,1)),IF($E30&lt;&gt;1,IF(ISNUMBER(INDEX(Import.PLE,Detalhamento!$E30,Detalhamento!BC$15)),IF(INDEX(Import.PLE,Detalhamento!$E30,Detalhamento!BC$15)&lt;=mediçao,0,OFFSET(Import.PLQ,$A30-1,BC$15-1,1,1)),OFFSET(Import.PLQ,$A30-1,BC$15-1,1,1)),(1-PLE!$AA$28)*OFFSET(Import.PLQ,$A30-1,BC$15-1,1,1))))</f>
        <v>0</v>
      </c>
      <c r="BD30" s="144">
        <f ca="1">IF(BD$13="",0,CHOOSE(Detalhamento.OpçãoServiços,OFFSET(Import.PLQ,$A30-1,BD$15-1,1,1),IF($E30&lt;&gt;1,IF(ISNUMBER(INDEX(Import.PLE,Detalhamento!$E30,Detalhamento!BD$15)),IF(INDEX(Import.PLE,Detalhamento!$E30,Detalhamento!BD$15)&lt;=mediçao,OFFSET(Import.PLQ,$A30-1,BD$15-1,1,1),0),0),PLE!$AA$28*OFFSET(Import.PLQ,$A30-1,BD$15-1,1,1)),IF($E30&lt;&gt;1,IF(ISNUMBER(INDEX(Import.PLE,Detalhamento!$E30,Detalhamento!BD$15)),IF(INDEX(Import.PLE,Detalhamento!$E30,Detalhamento!BD$15)&lt;=mediçao,0,OFFSET(Import.PLQ,$A30-1,BD$15-1,1,1)),OFFSET(Import.PLQ,$A30-1,BD$15-1,1,1)),(1-PLE!$AA$28)*OFFSET(Import.PLQ,$A30-1,BD$15-1,1,1))))</f>
        <v>0</v>
      </c>
      <c r="BE30" s="144">
        <f ca="1">IF(BE$13="",0,CHOOSE(Detalhamento.OpçãoServiços,OFFSET(Import.PLQ,$A30-1,BE$15-1,1,1),IF($E30&lt;&gt;1,IF(ISNUMBER(INDEX(Import.PLE,Detalhamento!$E30,Detalhamento!BE$15)),IF(INDEX(Import.PLE,Detalhamento!$E30,Detalhamento!BE$15)&lt;=mediçao,OFFSET(Import.PLQ,$A30-1,BE$15-1,1,1),0),0),PLE!$AA$28*OFFSET(Import.PLQ,$A30-1,BE$15-1,1,1)),IF($E30&lt;&gt;1,IF(ISNUMBER(INDEX(Import.PLE,Detalhamento!$E30,Detalhamento!BE$15)),IF(INDEX(Import.PLE,Detalhamento!$E30,Detalhamento!BE$15)&lt;=mediçao,0,OFFSET(Import.PLQ,$A30-1,BE$15-1,1,1)),OFFSET(Import.PLQ,$A30-1,BE$15-1,1,1)),(1-PLE!$AA$28)*OFFSET(Import.PLQ,$A30-1,BE$15-1,1,1))))</f>
        <v>0</v>
      </c>
      <c r="BF30" s="144">
        <f ca="1">IF(BF$13="",0,CHOOSE(Detalhamento.OpçãoServiços,OFFSET(Import.PLQ,$A30-1,BF$15-1,1,1),IF($E30&lt;&gt;1,IF(ISNUMBER(INDEX(Import.PLE,Detalhamento!$E30,Detalhamento!BF$15)),IF(INDEX(Import.PLE,Detalhamento!$E30,Detalhamento!BF$15)&lt;=mediçao,OFFSET(Import.PLQ,$A30-1,BF$15-1,1,1),0),0),PLE!$AA$28*OFFSET(Import.PLQ,$A30-1,BF$15-1,1,1)),IF($E30&lt;&gt;1,IF(ISNUMBER(INDEX(Import.PLE,Detalhamento!$E30,Detalhamento!BF$15)),IF(INDEX(Import.PLE,Detalhamento!$E30,Detalhamento!BF$15)&lt;=mediçao,0,OFFSET(Import.PLQ,$A30-1,BF$15-1,1,1)),OFFSET(Import.PLQ,$A30-1,BF$15-1,1,1)),(1-PLE!$AA$28)*OFFSET(Import.PLQ,$A30-1,BF$15-1,1,1))))</f>
        <v>0</v>
      </c>
      <c r="BG30" s="144">
        <f ca="1">IF(BG$13="",0,CHOOSE(Detalhamento.OpçãoServiços,OFFSET(Import.PLQ,$A30-1,BG$15-1,1,1),IF($E30&lt;&gt;1,IF(ISNUMBER(INDEX(Import.PLE,Detalhamento!$E30,Detalhamento!BG$15)),IF(INDEX(Import.PLE,Detalhamento!$E30,Detalhamento!BG$15)&lt;=mediçao,OFFSET(Import.PLQ,$A30-1,BG$15-1,1,1),0),0),PLE!$AA$28*OFFSET(Import.PLQ,$A30-1,BG$15-1,1,1)),IF($E30&lt;&gt;1,IF(ISNUMBER(INDEX(Import.PLE,Detalhamento!$E30,Detalhamento!BG$15)),IF(INDEX(Import.PLE,Detalhamento!$E30,Detalhamento!BG$15)&lt;=mediçao,0,OFFSET(Import.PLQ,$A30-1,BG$15-1,1,1)),OFFSET(Import.PLQ,$A30-1,BG$15-1,1,1)),(1-PLE!$AA$28)*OFFSET(Import.PLQ,$A30-1,BG$15-1,1,1))))</f>
        <v>0</v>
      </c>
      <c r="BH30" s="144">
        <f ca="1">IF(BH$13="",0,CHOOSE(Detalhamento.OpçãoServiços,OFFSET(Import.PLQ,$A30-1,BH$15-1,1,1),IF($E30&lt;&gt;1,IF(ISNUMBER(INDEX(Import.PLE,Detalhamento!$E30,Detalhamento!BH$15)),IF(INDEX(Import.PLE,Detalhamento!$E30,Detalhamento!BH$15)&lt;=mediçao,OFFSET(Import.PLQ,$A30-1,BH$15-1,1,1),0),0),PLE!$AA$28*OFFSET(Import.PLQ,$A30-1,BH$15-1,1,1)),IF($E30&lt;&gt;1,IF(ISNUMBER(INDEX(Import.PLE,Detalhamento!$E30,Detalhamento!BH$15)),IF(INDEX(Import.PLE,Detalhamento!$E30,Detalhamento!BH$15)&lt;=mediçao,0,OFFSET(Import.PLQ,$A30-1,BH$15-1,1,1)),OFFSET(Import.PLQ,$A30-1,BH$15-1,1,1)),(1-PLE!$AA$28)*OFFSET(Import.PLQ,$A30-1,BH$15-1,1,1))))</f>
        <v>0</v>
      </c>
      <c r="BI30" s="144">
        <f ca="1">IF(BI$13="",0,CHOOSE(Detalhamento.OpçãoServiços,OFFSET(Import.PLQ,$A30-1,BI$15-1,1,1),IF($E30&lt;&gt;1,IF(ISNUMBER(INDEX(Import.PLE,Detalhamento!$E30,Detalhamento!BI$15)),IF(INDEX(Import.PLE,Detalhamento!$E30,Detalhamento!BI$15)&lt;=mediçao,OFFSET(Import.PLQ,$A30-1,BI$15-1,1,1),0),0),PLE!$AA$28*OFFSET(Import.PLQ,$A30-1,BI$15-1,1,1)),IF($E30&lt;&gt;1,IF(ISNUMBER(INDEX(Import.PLE,Detalhamento!$E30,Detalhamento!BI$15)),IF(INDEX(Import.PLE,Detalhamento!$E30,Detalhamento!BI$15)&lt;=mediçao,0,OFFSET(Import.PLQ,$A30-1,BI$15-1,1,1)),OFFSET(Import.PLQ,$A30-1,BI$15-1,1,1)),(1-PLE!$AA$28)*OFFSET(Import.PLQ,$A30-1,BI$15-1,1,1))))</f>
        <v>0</v>
      </c>
    </row>
    <row r="31" spans="1:61" ht="10.5" x14ac:dyDescent="0.25">
      <c r="A31" s="155">
        <v>278</v>
      </c>
      <c r="B31" s="21" t="str">
        <f t="shared" ca="1" si="8"/>
        <v>Evento</v>
      </c>
      <c r="E31" s="153">
        <f t="shared" ca="1" si="9"/>
        <v>4</v>
      </c>
      <c r="F31" s="154">
        <f t="shared" ca="1" si="10"/>
        <v>40000</v>
      </c>
      <c r="G31" s="154" t="str">
        <f t="shared" ca="1" si="11"/>
        <v>Evento</v>
      </c>
      <c r="H31" s="182" t="str">
        <f t="shared" ca="1" si="11"/>
        <v>Quad. - Infra-Estrutura: Fundações (Toda A Quadra)</v>
      </c>
      <c r="I31" s="37" t="str">
        <f t="shared" ca="1" si="12"/>
        <v>R$</v>
      </c>
      <c r="J31" s="144">
        <f t="shared" ca="1" si="13"/>
        <v>63112.480000000003</v>
      </c>
      <c r="K31" s="67"/>
      <c r="L31" s="144">
        <f ca="1">IF(L$13="",0,CHOOSE(Detalhamento.OpçãoServiços,OFFSET(Import.PLQ,$A31-1,L$15-1,1,1),IF($E31&lt;&gt;1,IF(ISNUMBER(INDEX(Import.PLE,Detalhamento!$E31,Detalhamento!L$15)),IF(INDEX(Import.PLE,Detalhamento!$E31,Detalhamento!L$15)&lt;=mediçao,OFFSET(Import.PLQ,$A31-1,L$15-1,1,1),0),0),PLE!$AA$28*OFFSET(Import.PLQ,$A31-1,L$15-1,1,1)),IF($E31&lt;&gt;1,IF(ISNUMBER(INDEX(Import.PLE,Detalhamento!$E31,Detalhamento!L$15)),IF(INDEX(Import.PLE,Detalhamento!$E31,Detalhamento!L$15)&lt;=mediçao,0,OFFSET(Import.PLQ,$A31-1,L$15-1,1,1)),OFFSET(Import.PLQ,$A31-1,L$15-1,1,1)),(1-PLE!$AA$28)*OFFSET(Import.PLQ,$A31-1,L$15-1,1,1))))</f>
        <v>63112.480000000003</v>
      </c>
      <c r="M31" s="144">
        <f ca="1">IF(M$13="",0,CHOOSE(Detalhamento.OpçãoServiços,OFFSET(Import.PLQ,$A31-1,M$15-1,1,1),IF($E31&lt;&gt;1,IF(ISNUMBER(INDEX(Import.PLE,Detalhamento!$E31,Detalhamento!M$15)),IF(INDEX(Import.PLE,Detalhamento!$E31,Detalhamento!M$15)&lt;=mediçao,OFFSET(Import.PLQ,$A31-1,M$15-1,1,1),0),0),PLE!$AA$28*OFFSET(Import.PLQ,$A31-1,M$15-1,1,1)),IF($E31&lt;&gt;1,IF(ISNUMBER(INDEX(Import.PLE,Detalhamento!$E31,Detalhamento!M$15)),IF(INDEX(Import.PLE,Detalhamento!$E31,Detalhamento!M$15)&lt;=mediçao,0,OFFSET(Import.PLQ,$A31-1,M$15-1,1,1)),OFFSET(Import.PLQ,$A31-1,M$15-1,1,1)),(1-PLE!$AA$28)*OFFSET(Import.PLQ,$A31-1,M$15-1,1,1))))</f>
        <v>0</v>
      </c>
      <c r="N31" s="144">
        <f ca="1">IF(N$13="",0,CHOOSE(Detalhamento.OpçãoServiços,OFFSET(Import.PLQ,$A31-1,N$15-1,1,1),IF($E31&lt;&gt;1,IF(ISNUMBER(INDEX(Import.PLE,Detalhamento!$E31,Detalhamento!N$15)),IF(INDEX(Import.PLE,Detalhamento!$E31,Detalhamento!N$15)&lt;=mediçao,OFFSET(Import.PLQ,$A31-1,N$15-1,1,1),0),0),PLE!$AA$28*OFFSET(Import.PLQ,$A31-1,N$15-1,1,1)),IF($E31&lt;&gt;1,IF(ISNUMBER(INDEX(Import.PLE,Detalhamento!$E31,Detalhamento!N$15)),IF(INDEX(Import.PLE,Detalhamento!$E31,Detalhamento!N$15)&lt;=mediçao,0,OFFSET(Import.PLQ,$A31-1,N$15-1,1,1)),OFFSET(Import.PLQ,$A31-1,N$15-1,1,1)),(1-PLE!$AA$28)*OFFSET(Import.PLQ,$A31-1,N$15-1,1,1))))</f>
        <v>0</v>
      </c>
      <c r="O31" s="144">
        <f ca="1">IF(O$13="",0,CHOOSE(Detalhamento.OpçãoServiços,OFFSET(Import.PLQ,$A31-1,O$15-1,1,1),IF($E31&lt;&gt;1,IF(ISNUMBER(INDEX(Import.PLE,Detalhamento!$E31,Detalhamento!O$15)),IF(INDEX(Import.PLE,Detalhamento!$E31,Detalhamento!O$15)&lt;=mediçao,OFFSET(Import.PLQ,$A31-1,O$15-1,1,1),0),0),PLE!$AA$28*OFFSET(Import.PLQ,$A31-1,O$15-1,1,1)),IF($E31&lt;&gt;1,IF(ISNUMBER(INDEX(Import.PLE,Detalhamento!$E31,Detalhamento!O$15)),IF(INDEX(Import.PLE,Detalhamento!$E31,Detalhamento!O$15)&lt;=mediçao,0,OFFSET(Import.PLQ,$A31-1,O$15-1,1,1)),OFFSET(Import.PLQ,$A31-1,O$15-1,1,1)),(1-PLE!$AA$28)*OFFSET(Import.PLQ,$A31-1,O$15-1,1,1))))</f>
        <v>0</v>
      </c>
      <c r="P31" s="144">
        <f ca="1">IF(P$13="",0,CHOOSE(Detalhamento.OpçãoServiços,OFFSET(Import.PLQ,$A31-1,P$15-1,1,1),IF($E31&lt;&gt;1,IF(ISNUMBER(INDEX(Import.PLE,Detalhamento!$E31,Detalhamento!P$15)),IF(INDEX(Import.PLE,Detalhamento!$E31,Detalhamento!P$15)&lt;=mediçao,OFFSET(Import.PLQ,$A31-1,P$15-1,1,1),0),0),PLE!$AA$28*OFFSET(Import.PLQ,$A31-1,P$15-1,1,1)),IF($E31&lt;&gt;1,IF(ISNUMBER(INDEX(Import.PLE,Detalhamento!$E31,Detalhamento!P$15)),IF(INDEX(Import.PLE,Detalhamento!$E31,Detalhamento!P$15)&lt;=mediçao,0,OFFSET(Import.PLQ,$A31-1,P$15-1,1,1)),OFFSET(Import.PLQ,$A31-1,P$15-1,1,1)),(1-PLE!$AA$28)*OFFSET(Import.PLQ,$A31-1,P$15-1,1,1))))</f>
        <v>0</v>
      </c>
      <c r="Q31" s="144">
        <f ca="1">IF(Q$13="",0,CHOOSE(Detalhamento.OpçãoServiços,OFFSET(Import.PLQ,$A31-1,Q$15-1,1,1),IF($E31&lt;&gt;1,IF(ISNUMBER(INDEX(Import.PLE,Detalhamento!$E31,Detalhamento!Q$15)),IF(INDEX(Import.PLE,Detalhamento!$E31,Detalhamento!Q$15)&lt;=mediçao,OFFSET(Import.PLQ,$A31-1,Q$15-1,1,1),0),0),PLE!$AA$28*OFFSET(Import.PLQ,$A31-1,Q$15-1,1,1)),IF($E31&lt;&gt;1,IF(ISNUMBER(INDEX(Import.PLE,Detalhamento!$E31,Detalhamento!Q$15)),IF(INDEX(Import.PLE,Detalhamento!$E31,Detalhamento!Q$15)&lt;=mediçao,0,OFFSET(Import.PLQ,$A31-1,Q$15-1,1,1)),OFFSET(Import.PLQ,$A31-1,Q$15-1,1,1)),(1-PLE!$AA$28)*OFFSET(Import.PLQ,$A31-1,Q$15-1,1,1))))</f>
        <v>0</v>
      </c>
      <c r="R31" s="144">
        <f ca="1">IF(R$13="",0,CHOOSE(Detalhamento.OpçãoServiços,OFFSET(Import.PLQ,$A31-1,R$15-1,1,1),IF($E31&lt;&gt;1,IF(ISNUMBER(INDEX(Import.PLE,Detalhamento!$E31,Detalhamento!R$15)),IF(INDEX(Import.PLE,Detalhamento!$E31,Detalhamento!R$15)&lt;=mediçao,OFFSET(Import.PLQ,$A31-1,R$15-1,1,1),0),0),PLE!$AA$28*OFFSET(Import.PLQ,$A31-1,R$15-1,1,1)),IF($E31&lt;&gt;1,IF(ISNUMBER(INDEX(Import.PLE,Detalhamento!$E31,Detalhamento!R$15)),IF(INDEX(Import.PLE,Detalhamento!$E31,Detalhamento!R$15)&lt;=mediçao,0,OFFSET(Import.PLQ,$A31-1,R$15-1,1,1)),OFFSET(Import.PLQ,$A31-1,R$15-1,1,1)),(1-PLE!$AA$28)*OFFSET(Import.PLQ,$A31-1,R$15-1,1,1))))</f>
        <v>0</v>
      </c>
      <c r="S31" s="144">
        <f ca="1">IF(S$13="",0,CHOOSE(Detalhamento.OpçãoServiços,OFFSET(Import.PLQ,$A31-1,S$15-1,1,1),IF($E31&lt;&gt;1,IF(ISNUMBER(INDEX(Import.PLE,Detalhamento!$E31,Detalhamento!S$15)),IF(INDEX(Import.PLE,Detalhamento!$E31,Detalhamento!S$15)&lt;=mediçao,OFFSET(Import.PLQ,$A31-1,S$15-1,1,1),0),0),PLE!$AA$28*OFFSET(Import.PLQ,$A31-1,S$15-1,1,1)),IF($E31&lt;&gt;1,IF(ISNUMBER(INDEX(Import.PLE,Detalhamento!$E31,Detalhamento!S$15)),IF(INDEX(Import.PLE,Detalhamento!$E31,Detalhamento!S$15)&lt;=mediçao,0,OFFSET(Import.PLQ,$A31-1,S$15-1,1,1)),OFFSET(Import.PLQ,$A31-1,S$15-1,1,1)),(1-PLE!$AA$28)*OFFSET(Import.PLQ,$A31-1,S$15-1,1,1))))</f>
        <v>0</v>
      </c>
      <c r="T31" s="144">
        <f ca="1">IF(T$13="",0,CHOOSE(Detalhamento.OpçãoServiços,OFFSET(Import.PLQ,$A31-1,T$15-1,1,1),IF($E31&lt;&gt;1,IF(ISNUMBER(INDEX(Import.PLE,Detalhamento!$E31,Detalhamento!T$15)),IF(INDEX(Import.PLE,Detalhamento!$E31,Detalhamento!T$15)&lt;=mediçao,OFFSET(Import.PLQ,$A31-1,T$15-1,1,1),0),0),PLE!$AA$28*OFFSET(Import.PLQ,$A31-1,T$15-1,1,1)),IF($E31&lt;&gt;1,IF(ISNUMBER(INDEX(Import.PLE,Detalhamento!$E31,Detalhamento!T$15)),IF(INDEX(Import.PLE,Detalhamento!$E31,Detalhamento!T$15)&lt;=mediçao,0,OFFSET(Import.PLQ,$A31-1,T$15-1,1,1)),OFFSET(Import.PLQ,$A31-1,T$15-1,1,1)),(1-PLE!$AA$28)*OFFSET(Import.PLQ,$A31-1,T$15-1,1,1))))</f>
        <v>0</v>
      </c>
      <c r="U31" s="144">
        <f ca="1">IF(U$13="",0,CHOOSE(Detalhamento.OpçãoServiços,OFFSET(Import.PLQ,$A31-1,U$15-1,1,1),IF($E31&lt;&gt;1,IF(ISNUMBER(INDEX(Import.PLE,Detalhamento!$E31,Detalhamento!U$15)),IF(INDEX(Import.PLE,Detalhamento!$E31,Detalhamento!U$15)&lt;=mediçao,OFFSET(Import.PLQ,$A31-1,U$15-1,1,1),0),0),PLE!$AA$28*OFFSET(Import.PLQ,$A31-1,U$15-1,1,1)),IF($E31&lt;&gt;1,IF(ISNUMBER(INDEX(Import.PLE,Detalhamento!$E31,Detalhamento!U$15)),IF(INDEX(Import.PLE,Detalhamento!$E31,Detalhamento!U$15)&lt;=mediçao,0,OFFSET(Import.PLQ,$A31-1,U$15-1,1,1)),OFFSET(Import.PLQ,$A31-1,U$15-1,1,1)),(1-PLE!$AA$28)*OFFSET(Import.PLQ,$A31-1,U$15-1,1,1))))</f>
        <v>0</v>
      </c>
      <c r="V31" s="144">
        <f ca="1">IF(V$13="",0,CHOOSE(Detalhamento.OpçãoServiços,OFFSET(Import.PLQ,$A31-1,V$15-1,1,1),IF($E31&lt;&gt;1,IF(ISNUMBER(INDEX(Import.PLE,Detalhamento!$E31,Detalhamento!V$15)),IF(INDEX(Import.PLE,Detalhamento!$E31,Detalhamento!V$15)&lt;=mediçao,OFFSET(Import.PLQ,$A31-1,V$15-1,1,1),0),0),PLE!$AA$28*OFFSET(Import.PLQ,$A31-1,V$15-1,1,1)),IF($E31&lt;&gt;1,IF(ISNUMBER(INDEX(Import.PLE,Detalhamento!$E31,Detalhamento!V$15)),IF(INDEX(Import.PLE,Detalhamento!$E31,Detalhamento!V$15)&lt;=mediçao,0,OFFSET(Import.PLQ,$A31-1,V$15-1,1,1)),OFFSET(Import.PLQ,$A31-1,V$15-1,1,1)),(1-PLE!$AA$28)*OFFSET(Import.PLQ,$A31-1,V$15-1,1,1))))</f>
        <v>0</v>
      </c>
      <c r="W31" s="144">
        <f ca="1">IF(W$13="",0,CHOOSE(Detalhamento.OpçãoServiços,OFFSET(Import.PLQ,$A31-1,W$15-1,1,1),IF($E31&lt;&gt;1,IF(ISNUMBER(INDEX(Import.PLE,Detalhamento!$E31,Detalhamento!W$15)),IF(INDEX(Import.PLE,Detalhamento!$E31,Detalhamento!W$15)&lt;=mediçao,OFFSET(Import.PLQ,$A31-1,W$15-1,1,1),0),0),PLE!$AA$28*OFFSET(Import.PLQ,$A31-1,W$15-1,1,1)),IF($E31&lt;&gt;1,IF(ISNUMBER(INDEX(Import.PLE,Detalhamento!$E31,Detalhamento!W$15)),IF(INDEX(Import.PLE,Detalhamento!$E31,Detalhamento!W$15)&lt;=mediçao,0,OFFSET(Import.PLQ,$A31-1,W$15-1,1,1)),OFFSET(Import.PLQ,$A31-1,W$15-1,1,1)),(1-PLE!$AA$28)*OFFSET(Import.PLQ,$A31-1,W$15-1,1,1))))</f>
        <v>0</v>
      </c>
      <c r="X31" s="144">
        <f ca="1">IF(X$13="",0,CHOOSE(Detalhamento.OpçãoServiços,OFFSET(Import.PLQ,$A31-1,X$15-1,1,1),IF($E31&lt;&gt;1,IF(ISNUMBER(INDEX(Import.PLE,Detalhamento!$E31,Detalhamento!X$15)),IF(INDEX(Import.PLE,Detalhamento!$E31,Detalhamento!X$15)&lt;=mediçao,OFFSET(Import.PLQ,$A31-1,X$15-1,1,1),0),0),PLE!$AA$28*OFFSET(Import.PLQ,$A31-1,X$15-1,1,1)),IF($E31&lt;&gt;1,IF(ISNUMBER(INDEX(Import.PLE,Detalhamento!$E31,Detalhamento!X$15)),IF(INDEX(Import.PLE,Detalhamento!$E31,Detalhamento!X$15)&lt;=mediçao,0,OFFSET(Import.PLQ,$A31-1,X$15-1,1,1)),OFFSET(Import.PLQ,$A31-1,X$15-1,1,1)),(1-PLE!$AA$28)*OFFSET(Import.PLQ,$A31-1,X$15-1,1,1))))</f>
        <v>0</v>
      </c>
      <c r="Y31" s="144">
        <f ca="1">IF(Y$13="",0,CHOOSE(Detalhamento.OpçãoServiços,OFFSET(Import.PLQ,$A31-1,Y$15-1,1,1),IF($E31&lt;&gt;1,IF(ISNUMBER(INDEX(Import.PLE,Detalhamento!$E31,Detalhamento!Y$15)),IF(INDEX(Import.PLE,Detalhamento!$E31,Detalhamento!Y$15)&lt;=mediçao,OFFSET(Import.PLQ,$A31-1,Y$15-1,1,1),0),0),PLE!$AA$28*OFFSET(Import.PLQ,$A31-1,Y$15-1,1,1)),IF($E31&lt;&gt;1,IF(ISNUMBER(INDEX(Import.PLE,Detalhamento!$E31,Detalhamento!Y$15)),IF(INDEX(Import.PLE,Detalhamento!$E31,Detalhamento!Y$15)&lt;=mediçao,0,OFFSET(Import.PLQ,$A31-1,Y$15-1,1,1)),OFFSET(Import.PLQ,$A31-1,Y$15-1,1,1)),(1-PLE!$AA$28)*OFFSET(Import.PLQ,$A31-1,Y$15-1,1,1))))</f>
        <v>0</v>
      </c>
      <c r="Z31" s="144">
        <f ca="1">IF(Z$13="",0,CHOOSE(Detalhamento.OpçãoServiços,OFFSET(Import.PLQ,$A31-1,Z$15-1,1,1),IF($E31&lt;&gt;1,IF(ISNUMBER(INDEX(Import.PLE,Detalhamento!$E31,Detalhamento!Z$15)),IF(INDEX(Import.PLE,Detalhamento!$E31,Detalhamento!Z$15)&lt;=mediçao,OFFSET(Import.PLQ,$A31-1,Z$15-1,1,1),0),0),PLE!$AA$28*OFFSET(Import.PLQ,$A31-1,Z$15-1,1,1)),IF($E31&lt;&gt;1,IF(ISNUMBER(INDEX(Import.PLE,Detalhamento!$E31,Detalhamento!Z$15)),IF(INDEX(Import.PLE,Detalhamento!$E31,Detalhamento!Z$15)&lt;=mediçao,0,OFFSET(Import.PLQ,$A31-1,Z$15-1,1,1)),OFFSET(Import.PLQ,$A31-1,Z$15-1,1,1)),(1-PLE!$AA$28)*OFFSET(Import.PLQ,$A31-1,Z$15-1,1,1))))</f>
        <v>0</v>
      </c>
      <c r="AA31" s="144">
        <f ca="1">IF(AA$13="",0,CHOOSE(Detalhamento.OpçãoServiços,OFFSET(Import.PLQ,$A31-1,AA$15-1,1,1),IF($E31&lt;&gt;1,IF(ISNUMBER(INDEX(Import.PLE,Detalhamento!$E31,Detalhamento!AA$15)),IF(INDEX(Import.PLE,Detalhamento!$E31,Detalhamento!AA$15)&lt;=mediçao,OFFSET(Import.PLQ,$A31-1,AA$15-1,1,1),0),0),PLE!$AA$28*OFFSET(Import.PLQ,$A31-1,AA$15-1,1,1)),IF($E31&lt;&gt;1,IF(ISNUMBER(INDEX(Import.PLE,Detalhamento!$E31,Detalhamento!AA$15)),IF(INDEX(Import.PLE,Detalhamento!$E31,Detalhamento!AA$15)&lt;=mediçao,0,OFFSET(Import.PLQ,$A31-1,AA$15-1,1,1)),OFFSET(Import.PLQ,$A31-1,AA$15-1,1,1)),(1-PLE!$AA$28)*OFFSET(Import.PLQ,$A31-1,AA$15-1,1,1))))</f>
        <v>0</v>
      </c>
      <c r="AB31" s="144">
        <f ca="1">IF(AB$13="",0,CHOOSE(Detalhamento.OpçãoServiços,OFFSET(Import.PLQ,$A31-1,AB$15-1,1,1),IF($E31&lt;&gt;1,IF(ISNUMBER(INDEX(Import.PLE,Detalhamento!$E31,Detalhamento!AB$15)),IF(INDEX(Import.PLE,Detalhamento!$E31,Detalhamento!AB$15)&lt;=mediçao,OFFSET(Import.PLQ,$A31-1,AB$15-1,1,1),0),0),PLE!$AA$28*OFFSET(Import.PLQ,$A31-1,AB$15-1,1,1)),IF($E31&lt;&gt;1,IF(ISNUMBER(INDEX(Import.PLE,Detalhamento!$E31,Detalhamento!AB$15)),IF(INDEX(Import.PLE,Detalhamento!$E31,Detalhamento!AB$15)&lt;=mediçao,0,OFFSET(Import.PLQ,$A31-1,AB$15-1,1,1)),OFFSET(Import.PLQ,$A31-1,AB$15-1,1,1)),(1-PLE!$AA$28)*OFFSET(Import.PLQ,$A31-1,AB$15-1,1,1))))</f>
        <v>0</v>
      </c>
      <c r="AC31" s="144">
        <f ca="1">IF(AC$13="",0,CHOOSE(Detalhamento.OpçãoServiços,OFFSET(Import.PLQ,$A31-1,AC$15-1,1,1),IF($E31&lt;&gt;1,IF(ISNUMBER(INDEX(Import.PLE,Detalhamento!$E31,Detalhamento!AC$15)),IF(INDEX(Import.PLE,Detalhamento!$E31,Detalhamento!AC$15)&lt;=mediçao,OFFSET(Import.PLQ,$A31-1,AC$15-1,1,1),0),0),PLE!$AA$28*OFFSET(Import.PLQ,$A31-1,AC$15-1,1,1)),IF($E31&lt;&gt;1,IF(ISNUMBER(INDEX(Import.PLE,Detalhamento!$E31,Detalhamento!AC$15)),IF(INDEX(Import.PLE,Detalhamento!$E31,Detalhamento!AC$15)&lt;=mediçao,0,OFFSET(Import.PLQ,$A31-1,AC$15-1,1,1)),OFFSET(Import.PLQ,$A31-1,AC$15-1,1,1)),(1-PLE!$AA$28)*OFFSET(Import.PLQ,$A31-1,AC$15-1,1,1))))</f>
        <v>0</v>
      </c>
      <c r="AD31" s="144">
        <f ca="1">IF(AD$13="",0,CHOOSE(Detalhamento.OpçãoServiços,OFFSET(Import.PLQ,$A31-1,AD$15-1,1,1),IF($E31&lt;&gt;1,IF(ISNUMBER(INDEX(Import.PLE,Detalhamento!$E31,Detalhamento!AD$15)),IF(INDEX(Import.PLE,Detalhamento!$E31,Detalhamento!AD$15)&lt;=mediçao,OFFSET(Import.PLQ,$A31-1,AD$15-1,1,1),0),0),PLE!$AA$28*OFFSET(Import.PLQ,$A31-1,AD$15-1,1,1)),IF($E31&lt;&gt;1,IF(ISNUMBER(INDEX(Import.PLE,Detalhamento!$E31,Detalhamento!AD$15)),IF(INDEX(Import.PLE,Detalhamento!$E31,Detalhamento!AD$15)&lt;=mediçao,0,OFFSET(Import.PLQ,$A31-1,AD$15-1,1,1)),OFFSET(Import.PLQ,$A31-1,AD$15-1,1,1)),(1-PLE!$AA$28)*OFFSET(Import.PLQ,$A31-1,AD$15-1,1,1))))</f>
        <v>0</v>
      </c>
      <c r="AE31" s="144">
        <f ca="1">IF(AE$13="",0,CHOOSE(Detalhamento.OpçãoServiços,OFFSET(Import.PLQ,$A31-1,AE$15-1,1,1),IF($E31&lt;&gt;1,IF(ISNUMBER(INDEX(Import.PLE,Detalhamento!$E31,Detalhamento!AE$15)),IF(INDEX(Import.PLE,Detalhamento!$E31,Detalhamento!AE$15)&lt;=mediçao,OFFSET(Import.PLQ,$A31-1,AE$15-1,1,1),0),0),PLE!$AA$28*OFFSET(Import.PLQ,$A31-1,AE$15-1,1,1)),IF($E31&lt;&gt;1,IF(ISNUMBER(INDEX(Import.PLE,Detalhamento!$E31,Detalhamento!AE$15)),IF(INDEX(Import.PLE,Detalhamento!$E31,Detalhamento!AE$15)&lt;=mediçao,0,OFFSET(Import.PLQ,$A31-1,AE$15-1,1,1)),OFFSET(Import.PLQ,$A31-1,AE$15-1,1,1)),(1-PLE!$AA$28)*OFFSET(Import.PLQ,$A31-1,AE$15-1,1,1))))</f>
        <v>0</v>
      </c>
      <c r="AF31" s="144">
        <f ca="1">IF(AF$13="",0,CHOOSE(Detalhamento.OpçãoServiços,OFFSET(Import.PLQ,$A31-1,AF$15-1,1,1),IF($E31&lt;&gt;1,IF(ISNUMBER(INDEX(Import.PLE,Detalhamento!$E31,Detalhamento!AF$15)),IF(INDEX(Import.PLE,Detalhamento!$E31,Detalhamento!AF$15)&lt;=mediçao,OFFSET(Import.PLQ,$A31-1,AF$15-1,1,1),0),0),PLE!$AA$28*OFFSET(Import.PLQ,$A31-1,AF$15-1,1,1)),IF($E31&lt;&gt;1,IF(ISNUMBER(INDEX(Import.PLE,Detalhamento!$E31,Detalhamento!AF$15)),IF(INDEX(Import.PLE,Detalhamento!$E31,Detalhamento!AF$15)&lt;=mediçao,0,OFFSET(Import.PLQ,$A31-1,AF$15-1,1,1)),OFFSET(Import.PLQ,$A31-1,AF$15-1,1,1)),(1-PLE!$AA$28)*OFFSET(Import.PLQ,$A31-1,AF$15-1,1,1))))</f>
        <v>0</v>
      </c>
      <c r="AG31" s="144">
        <f ca="1">IF(AG$13="",0,CHOOSE(Detalhamento.OpçãoServiços,OFFSET(Import.PLQ,$A31-1,AG$15-1,1,1),IF($E31&lt;&gt;1,IF(ISNUMBER(INDEX(Import.PLE,Detalhamento!$E31,Detalhamento!AG$15)),IF(INDEX(Import.PLE,Detalhamento!$E31,Detalhamento!AG$15)&lt;=mediçao,OFFSET(Import.PLQ,$A31-1,AG$15-1,1,1),0),0),PLE!$AA$28*OFFSET(Import.PLQ,$A31-1,AG$15-1,1,1)),IF($E31&lt;&gt;1,IF(ISNUMBER(INDEX(Import.PLE,Detalhamento!$E31,Detalhamento!AG$15)),IF(INDEX(Import.PLE,Detalhamento!$E31,Detalhamento!AG$15)&lt;=mediçao,0,OFFSET(Import.PLQ,$A31-1,AG$15-1,1,1)),OFFSET(Import.PLQ,$A31-1,AG$15-1,1,1)),(1-PLE!$AA$28)*OFFSET(Import.PLQ,$A31-1,AG$15-1,1,1))))</f>
        <v>0</v>
      </c>
      <c r="AH31" s="144">
        <f ca="1">IF(AH$13="",0,CHOOSE(Detalhamento.OpçãoServiços,OFFSET(Import.PLQ,$A31-1,AH$15-1,1,1),IF($E31&lt;&gt;1,IF(ISNUMBER(INDEX(Import.PLE,Detalhamento!$E31,Detalhamento!AH$15)),IF(INDEX(Import.PLE,Detalhamento!$E31,Detalhamento!AH$15)&lt;=mediçao,OFFSET(Import.PLQ,$A31-1,AH$15-1,1,1),0),0),PLE!$AA$28*OFFSET(Import.PLQ,$A31-1,AH$15-1,1,1)),IF($E31&lt;&gt;1,IF(ISNUMBER(INDEX(Import.PLE,Detalhamento!$E31,Detalhamento!AH$15)),IF(INDEX(Import.PLE,Detalhamento!$E31,Detalhamento!AH$15)&lt;=mediçao,0,OFFSET(Import.PLQ,$A31-1,AH$15-1,1,1)),OFFSET(Import.PLQ,$A31-1,AH$15-1,1,1)),(1-PLE!$AA$28)*OFFSET(Import.PLQ,$A31-1,AH$15-1,1,1))))</f>
        <v>0</v>
      </c>
      <c r="AI31" s="144">
        <f ca="1">IF(AI$13="",0,CHOOSE(Detalhamento.OpçãoServiços,OFFSET(Import.PLQ,$A31-1,AI$15-1,1,1),IF($E31&lt;&gt;1,IF(ISNUMBER(INDEX(Import.PLE,Detalhamento!$E31,Detalhamento!AI$15)),IF(INDEX(Import.PLE,Detalhamento!$E31,Detalhamento!AI$15)&lt;=mediçao,OFFSET(Import.PLQ,$A31-1,AI$15-1,1,1),0),0),PLE!$AA$28*OFFSET(Import.PLQ,$A31-1,AI$15-1,1,1)),IF($E31&lt;&gt;1,IF(ISNUMBER(INDEX(Import.PLE,Detalhamento!$E31,Detalhamento!AI$15)),IF(INDEX(Import.PLE,Detalhamento!$E31,Detalhamento!AI$15)&lt;=mediçao,0,OFFSET(Import.PLQ,$A31-1,AI$15-1,1,1)),OFFSET(Import.PLQ,$A31-1,AI$15-1,1,1)),(1-PLE!$AA$28)*OFFSET(Import.PLQ,$A31-1,AI$15-1,1,1))))</f>
        <v>0</v>
      </c>
      <c r="AJ31" s="144">
        <f ca="1">IF(AJ$13="",0,CHOOSE(Detalhamento.OpçãoServiços,OFFSET(Import.PLQ,$A31-1,AJ$15-1,1,1),IF($E31&lt;&gt;1,IF(ISNUMBER(INDEX(Import.PLE,Detalhamento!$E31,Detalhamento!AJ$15)),IF(INDEX(Import.PLE,Detalhamento!$E31,Detalhamento!AJ$15)&lt;=mediçao,OFFSET(Import.PLQ,$A31-1,AJ$15-1,1,1),0),0),PLE!$AA$28*OFFSET(Import.PLQ,$A31-1,AJ$15-1,1,1)),IF($E31&lt;&gt;1,IF(ISNUMBER(INDEX(Import.PLE,Detalhamento!$E31,Detalhamento!AJ$15)),IF(INDEX(Import.PLE,Detalhamento!$E31,Detalhamento!AJ$15)&lt;=mediçao,0,OFFSET(Import.PLQ,$A31-1,AJ$15-1,1,1)),OFFSET(Import.PLQ,$A31-1,AJ$15-1,1,1)),(1-PLE!$AA$28)*OFFSET(Import.PLQ,$A31-1,AJ$15-1,1,1))))</f>
        <v>0</v>
      </c>
      <c r="AK31" s="144">
        <f ca="1">IF(AK$13="",0,CHOOSE(Detalhamento.OpçãoServiços,OFFSET(Import.PLQ,$A31-1,AK$15-1,1,1),IF($E31&lt;&gt;1,IF(ISNUMBER(INDEX(Import.PLE,Detalhamento!$E31,Detalhamento!AK$15)),IF(INDEX(Import.PLE,Detalhamento!$E31,Detalhamento!AK$15)&lt;=mediçao,OFFSET(Import.PLQ,$A31-1,AK$15-1,1,1),0),0),PLE!$AA$28*OFFSET(Import.PLQ,$A31-1,AK$15-1,1,1)),IF($E31&lt;&gt;1,IF(ISNUMBER(INDEX(Import.PLE,Detalhamento!$E31,Detalhamento!AK$15)),IF(INDEX(Import.PLE,Detalhamento!$E31,Detalhamento!AK$15)&lt;=mediçao,0,OFFSET(Import.PLQ,$A31-1,AK$15-1,1,1)),OFFSET(Import.PLQ,$A31-1,AK$15-1,1,1)),(1-PLE!$AA$28)*OFFSET(Import.PLQ,$A31-1,AK$15-1,1,1))))</f>
        <v>0</v>
      </c>
      <c r="AL31" s="144">
        <f ca="1">IF(AL$13="",0,CHOOSE(Detalhamento.OpçãoServiços,OFFSET(Import.PLQ,$A31-1,AL$15-1,1,1),IF($E31&lt;&gt;1,IF(ISNUMBER(INDEX(Import.PLE,Detalhamento!$E31,Detalhamento!AL$15)),IF(INDEX(Import.PLE,Detalhamento!$E31,Detalhamento!AL$15)&lt;=mediçao,OFFSET(Import.PLQ,$A31-1,AL$15-1,1,1),0),0),PLE!$AA$28*OFFSET(Import.PLQ,$A31-1,AL$15-1,1,1)),IF($E31&lt;&gt;1,IF(ISNUMBER(INDEX(Import.PLE,Detalhamento!$E31,Detalhamento!AL$15)),IF(INDEX(Import.PLE,Detalhamento!$E31,Detalhamento!AL$15)&lt;=mediçao,0,OFFSET(Import.PLQ,$A31-1,AL$15-1,1,1)),OFFSET(Import.PLQ,$A31-1,AL$15-1,1,1)),(1-PLE!$AA$28)*OFFSET(Import.PLQ,$A31-1,AL$15-1,1,1))))</f>
        <v>0</v>
      </c>
      <c r="AM31" s="144">
        <f ca="1">IF(AM$13="",0,CHOOSE(Detalhamento.OpçãoServiços,OFFSET(Import.PLQ,$A31-1,AM$15-1,1,1),IF($E31&lt;&gt;1,IF(ISNUMBER(INDEX(Import.PLE,Detalhamento!$E31,Detalhamento!AM$15)),IF(INDEX(Import.PLE,Detalhamento!$E31,Detalhamento!AM$15)&lt;=mediçao,OFFSET(Import.PLQ,$A31-1,AM$15-1,1,1),0),0),PLE!$AA$28*OFFSET(Import.PLQ,$A31-1,AM$15-1,1,1)),IF($E31&lt;&gt;1,IF(ISNUMBER(INDEX(Import.PLE,Detalhamento!$E31,Detalhamento!AM$15)),IF(INDEX(Import.PLE,Detalhamento!$E31,Detalhamento!AM$15)&lt;=mediçao,0,OFFSET(Import.PLQ,$A31-1,AM$15-1,1,1)),OFFSET(Import.PLQ,$A31-1,AM$15-1,1,1)),(1-PLE!$AA$28)*OFFSET(Import.PLQ,$A31-1,AM$15-1,1,1))))</f>
        <v>0</v>
      </c>
      <c r="AN31" s="144">
        <f ca="1">IF(AN$13="",0,CHOOSE(Detalhamento.OpçãoServiços,OFFSET(Import.PLQ,$A31-1,AN$15-1,1,1),IF($E31&lt;&gt;1,IF(ISNUMBER(INDEX(Import.PLE,Detalhamento!$E31,Detalhamento!AN$15)),IF(INDEX(Import.PLE,Detalhamento!$E31,Detalhamento!AN$15)&lt;=mediçao,OFFSET(Import.PLQ,$A31-1,AN$15-1,1,1),0),0),PLE!$AA$28*OFFSET(Import.PLQ,$A31-1,AN$15-1,1,1)),IF($E31&lt;&gt;1,IF(ISNUMBER(INDEX(Import.PLE,Detalhamento!$E31,Detalhamento!AN$15)),IF(INDEX(Import.PLE,Detalhamento!$E31,Detalhamento!AN$15)&lt;=mediçao,0,OFFSET(Import.PLQ,$A31-1,AN$15-1,1,1)),OFFSET(Import.PLQ,$A31-1,AN$15-1,1,1)),(1-PLE!$AA$28)*OFFSET(Import.PLQ,$A31-1,AN$15-1,1,1))))</f>
        <v>0</v>
      </c>
      <c r="AO31" s="144">
        <f ca="1">IF(AO$13="",0,CHOOSE(Detalhamento.OpçãoServiços,OFFSET(Import.PLQ,$A31-1,AO$15-1,1,1),IF($E31&lt;&gt;1,IF(ISNUMBER(INDEX(Import.PLE,Detalhamento!$E31,Detalhamento!AO$15)),IF(INDEX(Import.PLE,Detalhamento!$E31,Detalhamento!AO$15)&lt;=mediçao,OFFSET(Import.PLQ,$A31-1,AO$15-1,1,1),0),0),PLE!$AA$28*OFFSET(Import.PLQ,$A31-1,AO$15-1,1,1)),IF($E31&lt;&gt;1,IF(ISNUMBER(INDEX(Import.PLE,Detalhamento!$E31,Detalhamento!AO$15)),IF(INDEX(Import.PLE,Detalhamento!$E31,Detalhamento!AO$15)&lt;=mediçao,0,OFFSET(Import.PLQ,$A31-1,AO$15-1,1,1)),OFFSET(Import.PLQ,$A31-1,AO$15-1,1,1)),(1-PLE!$AA$28)*OFFSET(Import.PLQ,$A31-1,AO$15-1,1,1))))</f>
        <v>0</v>
      </c>
      <c r="AP31" s="144">
        <f ca="1">IF(AP$13="",0,CHOOSE(Detalhamento.OpçãoServiços,OFFSET(Import.PLQ,$A31-1,AP$15-1,1,1),IF($E31&lt;&gt;1,IF(ISNUMBER(INDEX(Import.PLE,Detalhamento!$E31,Detalhamento!AP$15)),IF(INDEX(Import.PLE,Detalhamento!$E31,Detalhamento!AP$15)&lt;=mediçao,OFFSET(Import.PLQ,$A31-1,AP$15-1,1,1),0),0),PLE!$AA$28*OFFSET(Import.PLQ,$A31-1,AP$15-1,1,1)),IF($E31&lt;&gt;1,IF(ISNUMBER(INDEX(Import.PLE,Detalhamento!$E31,Detalhamento!AP$15)),IF(INDEX(Import.PLE,Detalhamento!$E31,Detalhamento!AP$15)&lt;=mediçao,0,OFFSET(Import.PLQ,$A31-1,AP$15-1,1,1)),OFFSET(Import.PLQ,$A31-1,AP$15-1,1,1)),(1-PLE!$AA$28)*OFFSET(Import.PLQ,$A31-1,AP$15-1,1,1))))</f>
        <v>0</v>
      </c>
      <c r="AQ31" s="144">
        <f ca="1">IF(AQ$13="",0,CHOOSE(Detalhamento.OpçãoServiços,OFFSET(Import.PLQ,$A31-1,AQ$15-1,1,1),IF($E31&lt;&gt;1,IF(ISNUMBER(INDEX(Import.PLE,Detalhamento!$E31,Detalhamento!AQ$15)),IF(INDEX(Import.PLE,Detalhamento!$E31,Detalhamento!AQ$15)&lt;=mediçao,OFFSET(Import.PLQ,$A31-1,AQ$15-1,1,1),0),0),PLE!$AA$28*OFFSET(Import.PLQ,$A31-1,AQ$15-1,1,1)),IF($E31&lt;&gt;1,IF(ISNUMBER(INDEX(Import.PLE,Detalhamento!$E31,Detalhamento!AQ$15)),IF(INDEX(Import.PLE,Detalhamento!$E31,Detalhamento!AQ$15)&lt;=mediçao,0,OFFSET(Import.PLQ,$A31-1,AQ$15-1,1,1)),OFFSET(Import.PLQ,$A31-1,AQ$15-1,1,1)),(1-PLE!$AA$28)*OFFSET(Import.PLQ,$A31-1,AQ$15-1,1,1))))</f>
        <v>0</v>
      </c>
      <c r="AR31" s="144">
        <f ca="1">IF(AR$13="",0,CHOOSE(Detalhamento.OpçãoServiços,OFFSET(Import.PLQ,$A31-1,AR$15-1,1,1),IF($E31&lt;&gt;1,IF(ISNUMBER(INDEX(Import.PLE,Detalhamento!$E31,Detalhamento!AR$15)),IF(INDEX(Import.PLE,Detalhamento!$E31,Detalhamento!AR$15)&lt;=mediçao,OFFSET(Import.PLQ,$A31-1,AR$15-1,1,1),0),0),PLE!$AA$28*OFFSET(Import.PLQ,$A31-1,AR$15-1,1,1)),IF($E31&lt;&gt;1,IF(ISNUMBER(INDEX(Import.PLE,Detalhamento!$E31,Detalhamento!AR$15)),IF(INDEX(Import.PLE,Detalhamento!$E31,Detalhamento!AR$15)&lt;=mediçao,0,OFFSET(Import.PLQ,$A31-1,AR$15-1,1,1)),OFFSET(Import.PLQ,$A31-1,AR$15-1,1,1)),(1-PLE!$AA$28)*OFFSET(Import.PLQ,$A31-1,AR$15-1,1,1))))</f>
        <v>0</v>
      </c>
      <c r="AS31" s="144">
        <f ca="1">IF(AS$13="",0,CHOOSE(Detalhamento.OpçãoServiços,OFFSET(Import.PLQ,$A31-1,AS$15-1,1,1),IF($E31&lt;&gt;1,IF(ISNUMBER(INDEX(Import.PLE,Detalhamento!$E31,Detalhamento!AS$15)),IF(INDEX(Import.PLE,Detalhamento!$E31,Detalhamento!AS$15)&lt;=mediçao,OFFSET(Import.PLQ,$A31-1,AS$15-1,1,1),0),0),PLE!$AA$28*OFFSET(Import.PLQ,$A31-1,AS$15-1,1,1)),IF($E31&lt;&gt;1,IF(ISNUMBER(INDEX(Import.PLE,Detalhamento!$E31,Detalhamento!AS$15)),IF(INDEX(Import.PLE,Detalhamento!$E31,Detalhamento!AS$15)&lt;=mediçao,0,OFFSET(Import.PLQ,$A31-1,AS$15-1,1,1)),OFFSET(Import.PLQ,$A31-1,AS$15-1,1,1)),(1-PLE!$AA$28)*OFFSET(Import.PLQ,$A31-1,AS$15-1,1,1))))</f>
        <v>0</v>
      </c>
      <c r="AT31" s="144">
        <f ca="1">IF(AT$13="",0,CHOOSE(Detalhamento.OpçãoServiços,OFFSET(Import.PLQ,$A31-1,AT$15-1,1,1),IF($E31&lt;&gt;1,IF(ISNUMBER(INDEX(Import.PLE,Detalhamento!$E31,Detalhamento!AT$15)),IF(INDEX(Import.PLE,Detalhamento!$E31,Detalhamento!AT$15)&lt;=mediçao,OFFSET(Import.PLQ,$A31-1,AT$15-1,1,1),0),0),PLE!$AA$28*OFFSET(Import.PLQ,$A31-1,AT$15-1,1,1)),IF($E31&lt;&gt;1,IF(ISNUMBER(INDEX(Import.PLE,Detalhamento!$E31,Detalhamento!AT$15)),IF(INDEX(Import.PLE,Detalhamento!$E31,Detalhamento!AT$15)&lt;=mediçao,0,OFFSET(Import.PLQ,$A31-1,AT$15-1,1,1)),OFFSET(Import.PLQ,$A31-1,AT$15-1,1,1)),(1-PLE!$AA$28)*OFFSET(Import.PLQ,$A31-1,AT$15-1,1,1))))</f>
        <v>0</v>
      </c>
      <c r="AU31" s="144">
        <f ca="1">IF(AU$13="",0,CHOOSE(Detalhamento.OpçãoServiços,OFFSET(Import.PLQ,$A31-1,AU$15-1,1,1),IF($E31&lt;&gt;1,IF(ISNUMBER(INDEX(Import.PLE,Detalhamento!$E31,Detalhamento!AU$15)),IF(INDEX(Import.PLE,Detalhamento!$E31,Detalhamento!AU$15)&lt;=mediçao,OFFSET(Import.PLQ,$A31-1,AU$15-1,1,1),0),0),PLE!$AA$28*OFFSET(Import.PLQ,$A31-1,AU$15-1,1,1)),IF($E31&lt;&gt;1,IF(ISNUMBER(INDEX(Import.PLE,Detalhamento!$E31,Detalhamento!AU$15)),IF(INDEX(Import.PLE,Detalhamento!$E31,Detalhamento!AU$15)&lt;=mediçao,0,OFFSET(Import.PLQ,$A31-1,AU$15-1,1,1)),OFFSET(Import.PLQ,$A31-1,AU$15-1,1,1)),(1-PLE!$AA$28)*OFFSET(Import.PLQ,$A31-1,AU$15-1,1,1))))</f>
        <v>0</v>
      </c>
      <c r="AV31" s="144">
        <f ca="1">IF(AV$13="",0,CHOOSE(Detalhamento.OpçãoServiços,OFFSET(Import.PLQ,$A31-1,AV$15-1,1,1),IF($E31&lt;&gt;1,IF(ISNUMBER(INDEX(Import.PLE,Detalhamento!$E31,Detalhamento!AV$15)),IF(INDEX(Import.PLE,Detalhamento!$E31,Detalhamento!AV$15)&lt;=mediçao,OFFSET(Import.PLQ,$A31-1,AV$15-1,1,1),0),0),PLE!$AA$28*OFFSET(Import.PLQ,$A31-1,AV$15-1,1,1)),IF($E31&lt;&gt;1,IF(ISNUMBER(INDEX(Import.PLE,Detalhamento!$E31,Detalhamento!AV$15)),IF(INDEX(Import.PLE,Detalhamento!$E31,Detalhamento!AV$15)&lt;=mediçao,0,OFFSET(Import.PLQ,$A31-1,AV$15-1,1,1)),OFFSET(Import.PLQ,$A31-1,AV$15-1,1,1)),(1-PLE!$AA$28)*OFFSET(Import.PLQ,$A31-1,AV$15-1,1,1))))</f>
        <v>0</v>
      </c>
      <c r="AW31" s="144">
        <f ca="1">IF(AW$13="",0,CHOOSE(Detalhamento.OpçãoServiços,OFFSET(Import.PLQ,$A31-1,AW$15-1,1,1),IF($E31&lt;&gt;1,IF(ISNUMBER(INDEX(Import.PLE,Detalhamento!$E31,Detalhamento!AW$15)),IF(INDEX(Import.PLE,Detalhamento!$E31,Detalhamento!AW$15)&lt;=mediçao,OFFSET(Import.PLQ,$A31-1,AW$15-1,1,1),0),0),PLE!$AA$28*OFFSET(Import.PLQ,$A31-1,AW$15-1,1,1)),IF($E31&lt;&gt;1,IF(ISNUMBER(INDEX(Import.PLE,Detalhamento!$E31,Detalhamento!AW$15)),IF(INDEX(Import.PLE,Detalhamento!$E31,Detalhamento!AW$15)&lt;=mediçao,0,OFFSET(Import.PLQ,$A31-1,AW$15-1,1,1)),OFFSET(Import.PLQ,$A31-1,AW$15-1,1,1)),(1-PLE!$AA$28)*OFFSET(Import.PLQ,$A31-1,AW$15-1,1,1))))</f>
        <v>0</v>
      </c>
      <c r="AX31" s="144">
        <f ca="1">IF(AX$13="",0,CHOOSE(Detalhamento.OpçãoServiços,OFFSET(Import.PLQ,$A31-1,AX$15-1,1,1),IF($E31&lt;&gt;1,IF(ISNUMBER(INDEX(Import.PLE,Detalhamento!$E31,Detalhamento!AX$15)),IF(INDEX(Import.PLE,Detalhamento!$E31,Detalhamento!AX$15)&lt;=mediçao,OFFSET(Import.PLQ,$A31-1,AX$15-1,1,1),0),0),PLE!$AA$28*OFFSET(Import.PLQ,$A31-1,AX$15-1,1,1)),IF($E31&lt;&gt;1,IF(ISNUMBER(INDEX(Import.PLE,Detalhamento!$E31,Detalhamento!AX$15)),IF(INDEX(Import.PLE,Detalhamento!$E31,Detalhamento!AX$15)&lt;=mediçao,0,OFFSET(Import.PLQ,$A31-1,AX$15-1,1,1)),OFFSET(Import.PLQ,$A31-1,AX$15-1,1,1)),(1-PLE!$AA$28)*OFFSET(Import.PLQ,$A31-1,AX$15-1,1,1))))</f>
        <v>0</v>
      </c>
      <c r="AY31" s="144">
        <f ca="1">IF(AY$13="",0,CHOOSE(Detalhamento.OpçãoServiços,OFFSET(Import.PLQ,$A31-1,AY$15-1,1,1),IF($E31&lt;&gt;1,IF(ISNUMBER(INDEX(Import.PLE,Detalhamento!$E31,Detalhamento!AY$15)),IF(INDEX(Import.PLE,Detalhamento!$E31,Detalhamento!AY$15)&lt;=mediçao,OFFSET(Import.PLQ,$A31-1,AY$15-1,1,1),0),0),PLE!$AA$28*OFFSET(Import.PLQ,$A31-1,AY$15-1,1,1)),IF($E31&lt;&gt;1,IF(ISNUMBER(INDEX(Import.PLE,Detalhamento!$E31,Detalhamento!AY$15)),IF(INDEX(Import.PLE,Detalhamento!$E31,Detalhamento!AY$15)&lt;=mediçao,0,OFFSET(Import.PLQ,$A31-1,AY$15-1,1,1)),OFFSET(Import.PLQ,$A31-1,AY$15-1,1,1)),(1-PLE!$AA$28)*OFFSET(Import.PLQ,$A31-1,AY$15-1,1,1))))</f>
        <v>0</v>
      </c>
      <c r="AZ31" s="144">
        <f ca="1">IF(AZ$13="",0,CHOOSE(Detalhamento.OpçãoServiços,OFFSET(Import.PLQ,$A31-1,AZ$15-1,1,1),IF($E31&lt;&gt;1,IF(ISNUMBER(INDEX(Import.PLE,Detalhamento!$E31,Detalhamento!AZ$15)),IF(INDEX(Import.PLE,Detalhamento!$E31,Detalhamento!AZ$15)&lt;=mediçao,OFFSET(Import.PLQ,$A31-1,AZ$15-1,1,1),0),0),PLE!$AA$28*OFFSET(Import.PLQ,$A31-1,AZ$15-1,1,1)),IF($E31&lt;&gt;1,IF(ISNUMBER(INDEX(Import.PLE,Detalhamento!$E31,Detalhamento!AZ$15)),IF(INDEX(Import.PLE,Detalhamento!$E31,Detalhamento!AZ$15)&lt;=mediçao,0,OFFSET(Import.PLQ,$A31-1,AZ$15-1,1,1)),OFFSET(Import.PLQ,$A31-1,AZ$15-1,1,1)),(1-PLE!$AA$28)*OFFSET(Import.PLQ,$A31-1,AZ$15-1,1,1))))</f>
        <v>0</v>
      </c>
      <c r="BA31" s="144">
        <f ca="1">IF(BA$13="",0,CHOOSE(Detalhamento.OpçãoServiços,OFFSET(Import.PLQ,$A31-1,BA$15-1,1,1),IF($E31&lt;&gt;1,IF(ISNUMBER(INDEX(Import.PLE,Detalhamento!$E31,Detalhamento!BA$15)),IF(INDEX(Import.PLE,Detalhamento!$E31,Detalhamento!BA$15)&lt;=mediçao,OFFSET(Import.PLQ,$A31-1,BA$15-1,1,1),0),0),PLE!$AA$28*OFFSET(Import.PLQ,$A31-1,BA$15-1,1,1)),IF($E31&lt;&gt;1,IF(ISNUMBER(INDEX(Import.PLE,Detalhamento!$E31,Detalhamento!BA$15)),IF(INDEX(Import.PLE,Detalhamento!$E31,Detalhamento!BA$15)&lt;=mediçao,0,OFFSET(Import.PLQ,$A31-1,BA$15-1,1,1)),OFFSET(Import.PLQ,$A31-1,BA$15-1,1,1)),(1-PLE!$AA$28)*OFFSET(Import.PLQ,$A31-1,BA$15-1,1,1))))</f>
        <v>0</v>
      </c>
      <c r="BB31" s="144">
        <f ca="1">IF(BB$13="",0,CHOOSE(Detalhamento.OpçãoServiços,OFFSET(Import.PLQ,$A31-1,BB$15-1,1,1),IF($E31&lt;&gt;1,IF(ISNUMBER(INDEX(Import.PLE,Detalhamento!$E31,Detalhamento!BB$15)),IF(INDEX(Import.PLE,Detalhamento!$E31,Detalhamento!BB$15)&lt;=mediçao,OFFSET(Import.PLQ,$A31-1,BB$15-1,1,1),0),0),PLE!$AA$28*OFFSET(Import.PLQ,$A31-1,BB$15-1,1,1)),IF($E31&lt;&gt;1,IF(ISNUMBER(INDEX(Import.PLE,Detalhamento!$E31,Detalhamento!BB$15)),IF(INDEX(Import.PLE,Detalhamento!$E31,Detalhamento!BB$15)&lt;=mediçao,0,OFFSET(Import.PLQ,$A31-1,BB$15-1,1,1)),OFFSET(Import.PLQ,$A31-1,BB$15-1,1,1)),(1-PLE!$AA$28)*OFFSET(Import.PLQ,$A31-1,BB$15-1,1,1))))</f>
        <v>0</v>
      </c>
      <c r="BC31" s="144">
        <f ca="1">IF(BC$13="",0,CHOOSE(Detalhamento.OpçãoServiços,OFFSET(Import.PLQ,$A31-1,BC$15-1,1,1),IF($E31&lt;&gt;1,IF(ISNUMBER(INDEX(Import.PLE,Detalhamento!$E31,Detalhamento!BC$15)),IF(INDEX(Import.PLE,Detalhamento!$E31,Detalhamento!BC$15)&lt;=mediçao,OFFSET(Import.PLQ,$A31-1,BC$15-1,1,1),0),0),PLE!$AA$28*OFFSET(Import.PLQ,$A31-1,BC$15-1,1,1)),IF($E31&lt;&gt;1,IF(ISNUMBER(INDEX(Import.PLE,Detalhamento!$E31,Detalhamento!BC$15)),IF(INDEX(Import.PLE,Detalhamento!$E31,Detalhamento!BC$15)&lt;=mediçao,0,OFFSET(Import.PLQ,$A31-1,BC$15-1,1,1)),OFFSET(Import.PLQ,$A31-1,BC$15-1,1,1)),(1-PLE!$AA$28)*OFFSET(Import.PLQ,$A31-1,BC$15-1,1,1))))</f>
        <v>0</v>
      </c>
      <c r="BD31" s="144">
        <f ca="1">IF(BD$13="",0,CHOOSE(Detalhamento.OpçãoServiços,OFFSET(Import.PLQ,$A31-1,BD$15-1,1,1),IF($E31&lt;&gt;1,IF(ISNUMBER(INDEX(Import.PLE,Detalhamento!$E31,Detalhamento!BD$15)),IF(INDEX(Import.PLE,Detalhamento!$E31,Detalhamento!BD$15)&lt;=mediçao,OFFSET(Import.PLQ,$A31-1,BD$15-1,1,1),0),0),PLE!$AA$28*OFFSET(Import.PLQ,$A31-1,BD$15-1,1,1)),IF($E31&lt;&gt;1,IF(ISNUMBER(INDEX(Import.PLE,Detalhamento!$E31,Detalhamento!BD$15)),IF(INDEX(Import.PLE,Detalhamento!$E31,Detalhamento!BD$15)&lt;=mediçao,0,OFFSET(Import.PLQ,$A31-1,BD$15-1,1,1)),OFFSET(Import.PLQ,$A31-1,BD$15-1,1,1)),(1-PLE!$AA$28)*OFFSET(Import.PLQ,$A31-1,BD$15-1,1,1))))</f>
        <v>0</v>
      </c>
      <c r="BE31" s="144">
        <f ca="1">IF(BE$13="",0,CHOOSE(Detalhamento.OpçãoServiços,OFFSET(Import.PLQ,$A31-1,BE$15-1,1,1),IF($E31&lt;&gt;1,IF(ISNUMBER(INDEX(Import.PLE,Detalhamento!$E31,Detalhamento!BE$15)),IF(INDEX(Import.PLE,Detalhamento!$E31,Detalhamento!BE$15)&lt;=mediçao,OFFSET(Import.PLQ,$A31-1,BE$15-1,1,1),0),0),PLE!$AA$28*OFFSET(Import.PLQ,$A31-1,BE$15-1,1,1)),IF($E31&lt;&gt;1,IF(ISNUMBER(INDEX(Import.PLE,Detalhamento!$E31,Detalhamento!BE$15)),IF(INDEX(Import.PLE,Detalhamento!$E31,Detalhamento!BE$15)&lt;=mediçao,0,OFFSET(Import.PLQ,$A31-1,BE$15-1,1,1)),OFFSET(Import.PLQ,$A31-1,BE$15-1,1,1)),(1-PLE!$AA$28)*OFFSET(Import.PLQ,$A31-1,BE$15-1,1,1))))</f>
        <v>0</v>
      </c>
      <c r="BF31" s="144">
        <f ca="1">IF(BF$13="",0,CHOOSE(Detalhamento.OpçãoServiços,OFFSET(Import.PLQ,$A31-1,BF$15-1,1,1),IF($E31&lt;&gt;1,IF(ISNUMBER(INDEX(Import.PLE,Detalhamento!$E31,Detalhamento!BF$15)),IF(INDEX(Import.PLE,Detalhamento!$E31,Detalhamento!BF$15)&lt;=mediçao,OFFSET(Import.PLQ,$A31-1,BF$15-1,1,1),0),0),PLE!$AA$28*OFFSET(Import.PLQ,$A31-1,BF$15-1,1,1)),IF($E31&lt;&gt;1,IF(ISNUMBER(INDEX(Import.PLE,Detalhamento!$E31,Detalhamento!BF$15)),IF(INDEX(Import.PLE,Detalhamento!$E31,Detalhamento!BF$15)&lt;=mediçao,0,OFFSET(Import.PLQ,$A31-1,BF$15-1,1,1)),OFFSET(Import.PLQ,$A31-1,BF$15-1,1,1)),(1-PLE!$AA$28)*OFFSET(Import.PLQ,$A31-1,BF$15-1,1,1))))</f>
        <v>0</v>
      </c>
      <c r="BG31" s="144">
        <f ca="1">IF(BG$13="",0,CHOOSE(Detalhamento.OpçãoServiços,OFFSET(Import.PLQ,$A31-1,BG$15-1,1,1),IF($E31&lt;&gt;1,IF(ISNUMBER(INDEX(Import.PLE,Detalhamento!$E31,Detalhamento!BG$15)),IF(INDEX(Import.PLE,Detalhamento!$E31,Detalhamento!BG$15)&lt;=mediçao,OFFSET(Import.PLQ,$A31-1,BG$15-1,1,1),0),0),PLE!$AA$28*OFFSET(Import.PLQ,$A31-1,BG$15-1,1,1)),IF($E31&lt;&gt;1,IF(ISNUMBER(INDEX(Import.PLE,Detalhamento!$E31,Detalhamento!BG$15)),IF(INDEX(Import.PLE,Detalhamento!$E31,Detalhamento!BG$15)&lt;=mediçao,0,OFFSET(Import.PLQ,$A31-1,BG$15-1,1,1)),OFFSET(Import.PLQ,$A31-1,BG$15-1,1,1)),(1-PLE!$AA$28)*OFFSET(Import.PLQ,$A31-1,BG$15-1,1,1))))</f>
        <v>0</v>
      </c>
      <c r="BH31" s="144">
        <f ca="1">IF(BH$13="",0,CHOOSE(Detalhamento.OpçãoServiços,OFFSET(Import.PLQ,$A31-1,BH$15-1,1,1),IF($E31&lt;&gt;1,IF(ISNUMBER(INDEX(Import.PLE,Detalhamento!$E31,Detalhamento!BH$15)),IF(INDEX(Import.PLE,Detalhamento!$E31,Detalhamento!BH$15)&lt;=mediçao,OFFSET(Import.PLQ,$A31-1,BH$15-1,1,1),0),0),PLE!$AA$28*OFFSET(Import.PLQ,$A31-1,BH$15-1,1,1)),IF($E31&lt;&gt;1,IF(ISNUMBER(INDEX(Import.PLE,Detalhamento!$E31,Detalhamento!BH$15)),IF(INDEX(Import.PLE,Detalhamento!$E31,Detalhamento!BH$15)&lt;=mediçao,0,OFFSET(Import.PLQ,$A31-1,BH$15-1,1,1)),OFFSET(Import.PLQ,$A31-1,BH$15-1,1,1)),(1-PLE!$AA$28)*OFFSET(Import.PLQ,$A31-1,BH$15-1,1,1))))</f>
        <v>0</v>
      </c>
      <c r="BI31" s="144">
        <f ca="1">IF(BI$13="",0,CHOOSE(Detalhamento.OpçãoServiços,OFFSET(Import.PLQ,$A31-1,BI$15-1,1,1),IF($E31&lt;&gt;1,IF(ISNUMBER(INDEX(Import.PLE,Detalhamento!$E31,Detalhamento!BI$15)),IF(INDEX(Import.PLE,Detalhamento!$E31,Detalhamento!BI$15)&lt;=mediçao,OFFSET(Import.PLQ,$A31-1,BI$15-1,1,1),0),0),PLE!$AA$28*OFFSET(Import.PLQ,$A31-1,BI$15-1,1,1)),IF($E31&lt;&gt;1,IF(ISNUMBER(INDEX(Import.PLE,Detalhamento!$E31,Detalhamento!BI$15)),IF(INDEX(Import.PLE,Detalhamento!$E31,Detalhamento!BI$15)&lt;=mediçao,0,OFFSET(Import.PLQ,$A31-1,BI$15-1,1,1)),OFFSET(Import.PLQ,$A31-1,BI$15-1,1,1)),(1-PLE!$AA$28)*OFFSET(Import.PLQ,$A31-1,BI$15-1,1,1))))</f>
        <v>0</v>
      </c>
    </row>
    <row r="32" spans="1:61" ht="20" x14ac:dyDescent="0.2">
      <c r="A32" s="155">
        <v>12</v>
      </c>
      <c r="B32" s="21" t="str">
        <f t="shared" ca="1" si="8"/>
        <v>Serviço</v>
      </c>
      <c r="E32" s="153">
        <f t="shared" ca="1" si="9"/>
        <v>4</v>
      </c>
      <c r="F32" s="154">
        <f t="shared" ca="1" si="10"/>
        <v>40012</v>
      </c>
      <c r="G32" s="154" t="str">
        <f t="shared" ca="1" si="11"/>
        <v>1.3.1.1</v>
      </c>
      <c r="H32" s="182" t="str">
        <f t="shared" ca="1" si="11"/>
        <v>ESCAVAÇÃO MANUAL DE VALA COM PROFUNDIDADE MENOR OU IGUAL A 1,30 M. AF_02/2021</v>
      </c>
      <c r="I32" s="37" t="str">
        <f t="shared" ca="1" si="12"/>
        <v>M3</v>
      </c>
      <c r="J32" s="144">
        <f t="shared" ca="1" si="13"/>
        <v>38.6</v>
      </c>
      <c r="K32" s="67"/>
      <c r="L32" s="144">
        <f ca="1">IF(L$13="",0,CHOOSE(Detalhamento.OpçãoServiços,OFFSET(Import.PLQ,$A32-1,L$15-1,1,1),IF($E32&lt;&gt;1,IF(ISNUMBER(INDEX(Import.PLE,Detalhamento!$E32,Detalhamento!L$15)),IF(INDEX(Import.PLE,Detalhamento!$E32,Detalhamento!L$15)&lt;=mediçao,OFFSET(Import.PLQ,$A32-1,L$15-1,1,1),0),0),PLE!$AA$28*OFFSET(Import.PLQ,$A32-1,L$15-1,1,1)),IF($E32&lt;&gt;1,IF(ISNUMBER(INDEX(Import.PLE,Detalhamento!$E32,Detalhamento!L$15)),IF(INDEX(Import.PLE,Detalhamento!$E32,Detalhamento!L$15)&lt;=mediçao,0,OFFSET(Import.PLQ,$A32-1,L$15-1,1,1)),OFFSET(Import.PLQ,$A32-1,L$15-1,1,1)),(1-PLE!$AA$28)*OFFSET(Import.PLQ,$A32-1,L$15-1,1,1))))</f>
        <v>38.6</v>
      </c>
      <c r="M32" s="144">
        <f ca="1">IF(M$13="",0,CHOOSE(Detalhamento.OpçãoServiços,OFFSET(Import.PLQ,$A32-1,M$15-1,1,1),IF($E32&lt;&gt;1,IF(ISNUMBER(INDEX(Import.PLE,Detalhamento!$E32,Detalhamento!M$15)),IF(INDEX(Import.PLE,Detalhamento!$E32,Detalhamento!M$15)&lt;=mediçao,OFFSET(Import.PLQ,$A32-1,M$15-1,1,1),0),0),PLE!$AA$28*OFFSET(Import.PLQ,$A32-1,M$15-1,1,1)),IF($E32&lt;&gt;1,IF(ISNUMBER(INDEX(Import.PLE,Detalhamento!$E32,Detalhamento!M$15)),IF(INDEX(Import.PLE,Detalhamento!$E32,Detalhamento!M$15)&lt;=mediçao,0,OFFSET(Import.PLQ,$A32-1,M$15-1,1,1)),OFFSET(Import.PLQ,$A32-1,M$15-1,1,1)),(1-PLE!$AA$28)*OFFSET(Import.PLQ,$A32-1,M$15-1,1,1))))</f>
        <v>0</v>
      </c>
      <c r="N32" s="144">
        <f ca="1">IF(N$13="",0,CHOOSE(Detalhamento.OpçãoServiços,OFFSET(Import.PLQ,$A32-1,N$15-1,1,1),IF($E32&lt;&gt;1,IF(ISNUMBER(INDEX(Import.PLE,Detalhamento!$E32,Detalhamento!N$15)),IF(INDEX(Import.PLE,Detalhamento!$E32,Detalhamento!N$15)&lt;=mediçao,OFFSET(Import.PLQ,$A32-1,N$15-1,1,1),0),0),PLE!$AA$28*OFFSET(Import.PLQ,$A32-1,N$15-1,1,1)),IF($E32&lt;&gt;1,IF(ISNUMBER(INDEX(Import.PLE,Detalhamento!$E32,Detalhamento!N$15)),IF(INDEX(Import.PLE,Detalhamento!$E32,Detalhamento!N$15)&lt;=mediçao,0,OFFSET(Import.PLQ,$A32-1,N$15-1,1,1)),OFFSET(Import.PLQ,$A32-1,N$15-1,1,1)),(1-PLE!$AA$28)*OFFSET(Import.PLQ,$A32-1,N$15-1,1,1))))</f>
        <v>0</v>
      </c>
      <c r="O32" s="144">
        <f ca="1">IF(O$13="",0,CHOOSE(Detalhamento.OpçãoServiços,OFFSET(Import.PLQ,$A32-1,O$15-1,1,1),IF($E32&lt;&gt;1,IF(ISNUMBER(INDEX(Import.PLE,Detalhamento!$E32,Detalhamento!O$15)),IF(INDEX(Import.PLE,Detalhamento!$E32,Detalhamento!O$15)&lt;=mediçao,OFFSET(Import.PLQ,$A32-1,O$15-1,1,1),0),0),PLE!$AA$28*OFFSET(Import.PLQ,$A32-1,O$15-1,1,1)),IF($E32&lt;&gt;1,IF(ISNUMBER(INDEX(Import.PLE,Detalhamento!$E32,Detalhamento!O$15)),IF(INDEX(Import.PLE,Detalhamento!$E32,Detalhamento!O$15)&lt;=mediçao,0,OFFSET(Import.PLQ,$A32-1,O$15-1,1,1)),OFFSET(Import.PLQ,$A32-1,O$15-1,1,1)),(1-PLE!$AA$28)*OFFSET(Import.PLQ,$A32-1,O$15-1,1,1))))</f>
        <v>0</v>
      </c>
      <c r="P32" s="144">
        <f ca="1">IF(P$13="",0,CHOOSE(Detalhamento.OpçãoServiços,OFFSET(Import.PLQ,$A32-1,P$15-1,1,1),IF($E32&lt;&gt;1,IF(ISNUMBER(INDEX(Import.PLE,Detalhamento!$E32,Detalhamento!P$15)),IF(INDEX(Import.PLE,Detalhamento!$E32,Detalhamento!P$15)&lt;=mediçao,OFFSET(Import.PLQ,$A32-1,P$15-1,1,1),0),0),PLE!$AA$28*OFFSET(Import.PLQ,$A32-1,P$15-1,1,1)),IF($E32&lt;&gt;1,IF(ISNUMBER(INDEX(Import.PLE,Detalhamento!$E32,Detalhamento!P$15)),IF(INDEX(Import.PLE,Detalhamento!$E32,Detalhamento!P$15)&lt;=mediçao,0,OFFSET(Import.PLQ,$A32-1,P$15-1,1,1)),OFFSET(Import.PLQ,$A32-1,P$15-1,1,1)),(1-PLE!$AA$28)*OFFSET(Import.PLQ,$A32-1,P$15-1,1,1))))</f>
        <v>0</v>
      </c>
      <c r="Q32" s="144">
        <f ca="1">IF(Q$13="",0,CHOOSE(Detalhamento.OpçãoServiços,OFFSET(Import.PLQ,$A32-1,Q$15-1,1,1),IF($E32&lt;&gt;1,IF(ISNUMBER(INDEX(Import.PLE,Detalhamento!$E32,Detalhamento!Q$15)),IF(INDEX(Import.PLE,Detalhamento!$E32,Detalhamento!Q$15)&lt;=mediçao,OFFSET(Import.PLQ,$A32-1,Q$15-1,1,1),0),0),PLE!$AA$28*OFFSET(Import.PLQ,$A32-1,Q$15-1,1,1)),IF($E32&lt;&gt;1,IF(ISNUMBER(INDEX(Import.PLE,Detalhamento!$E32,Detalhamento!Q$15)),IF(INDEX(Import.PLE,Detalhamento!$E32,Detalhamento!Q$15)&lt;=mediçao,0,OFFSET(Import.PLQ,$A32-1,Q$15-1,1,1)),OFFSET(Import.PLQ,$A32-1,Q$15-1,1,1)),(1-PLE!$AA$28)*OFFSET(Import.PLQ,$A32-1,Q$15-1,1,1))))</f>
        <v>0</v>
      </c>
      <c r="R32" s="144">
        <f ca="1">IF(R$13="",0,CHOOSE(Detalhamento.OpçãoServiços,OFFSET(Import.PLQ,$A32-1,R$15-1,1,1),IF($E32&lt;&gt;1,IF(ISNUMBER(INDEX(Import.PLE,Detalhamento!$E32,Detalhamento!R$15)),IF(INDEX(Import.PLE,Detalhamento!$E32,Detalhamento!R$15)&lt;=mediçao,OFFSET(Import.PLQ,$A32-1,R$15-1,1,1),0),0),PLE!$AA$28*OFFSET(Import.PLQ,$A32-1,R$15-1,1,1)),IF($E32&lt;&gt;1,IF(ISNUMBER(INDEX(Import.PLE,Detalhamento!$E32,Detalhamento!R$15)),IF(INDEX(Import.PLE,Detalhamento!$E32,Detalhamento!R$15)&lt;=mediçao,0,OFFSET(Import.PLQ,$A32-1,R$15-1,1,1)),OFFSET(Import.PLQ,$A32-1,R$15-1,1,1)),(1-PLE!$AA$28)*OFFSET(Import.PLQ,$A32-1,R$15-1,1,1))))</f>
        <v>0</v>
      </c>
      <c r="S32" s="144">
        <f ca="1">IF(S$13="",0,CHOOSE(Detalhamento.OpçãoServiços,OFFSET(Import.PLQ,$A32-1,S$15-1,1,1),IF($E32&lt;&gt;1,IF(ISNUMBER(INDEX(Import.PLE,Detalhamento!$E32,Detalhamento!S$15)),IF(INDEX(Import.PLE,Detalhamento!$E32,Detalhamento!S$15)&lt;=mediçao,OFFSET(Import.PLQ,$A32-1,S$15-1,1,1),0),0),PLE!$AA$28*OFFSET(Import.PLQ,$A32-1,S$15-1,1,1)),IF($E32&lt;&gt;1,IF(ISNUMBER(INDEX(Import.PLE,Detalhamento!$E32,Detalhamento!S$15)),IF(INDEX(Import.PLE,Detalhamento!$E32,Detalhamento!S$15)&lt;=mediçao,0,OFFSET(Import.PLQ,$A32-1,S$15-1,1,1)),OFFSET(Import.PLQ,$A32-1,S$15-1,1,1)),(1-PLE!$AA$28)*OFFSET(Import.PLQ,$A32-1,S$15-1,1,1))))</f>
        <v>0</v>
      </c>
      <c r="T32" s="144">
        <f ca="1">IF(T$13="",0,CHOOSE(Detalhamento.OpçãoServiços,OFFSET(Import.PLQ,$A32-1,T$15-1,1,1),IF($E32&lt;&gt;1,IF(ISNUMBER(INDEX(Import.PLE,Detalhamento!$E32,Detalhamento!T$15)),IF(INDEX(Import.PLE,Detalhamento!$E32,Detalhamento!T$15)&lt;=mediçao,OFFSET(Import.PLQ,$A32-1,T$15-1,1,1),0),0),PLE!$AA$28*OFFSET(Import.PLQ,$A32-1,T$15-1,1,1)),IF($E32&lt;&gt;1,IF(ISNUMBER(INDEX(Import.PLE,Detalhamento!$E32,Detalhamento!T$15)),IF(INDEX(Import.PLE,Detalhamento!$E32,Detalhamento!T$15)&lt;=mediçao,0,OFFSET(Import.PLQ,$A32-1,T$15-1,1,1)),OFFSET(Import.PLQ,$A32-1,T$15-1,1,1)),(1-PLE!$AA$28)*OFFSET(Import.PLQ,$A32-1,T$15-1,1,1))))</f>
        <v>0</v>
      </c>
      <c r="U32" s="144">
        <f ca="1">IF(U$13="",0,CHOOSE(Detalhamento.OpçãoServiços,OFFSET(Import.PLQ,$A32-1,U$15-1,1,1),IF($E32&lt;&gt;1,IF(ISNUMBER(INDEX(Import.PLE,Detalhamento!$E32,Detalhamento!U$15)),IF(INDEX(Import.PLE,Detalhamento!$E32,Detalhamento!U$15)&lt;=mediçao,OFFSET(Import.PLQ,$A32-1,U$15-1,1,1),0),0),PLE!$AA$28*OFFSET(Import.PLQ,$A32-1,U$15-1,1,1)),IF($E32&lt;&gt;1,IF(ISNUMBER(INDEX(Import.PLE,Detalhamento!$E32,Detalhamento!U$15)),IF(INDEX(Import.PLE,Detalhamento!$E32,Detalhamento!U$15)&lt;=mediçao,0,OFFSET(Import.PLQ,$A32-1,U$15-1,1,1)),OFFSET(Import.PLQ,$A32-1,U$15-1,1,1)),(1-PLE!$AA$28)*OFFSET(Import.PLQ,$A32-1,U$15-1,1,1))))</f>
        <v>0</v>
      </c>
      <c r="V32" s="144">
        <f ca="1">IF(V$13="",0,CHOOSE(Detalhamento.OpçãoServiços,OFFSET(Import.PLQ,$A32-1,V$15-1,1,1),IF($E32&lt;&gt;1,IF(ISNUMBER(INDEX(Import.PLE,Detalhamento!$E32,Detalhamento!V$15)),IF(INDEX(Import.PLE,Detalhamento!$E32,Detalhamento!V$15)&lt;=mediçao,OFFSET(Import.PLQ,$A32-1,V$15-1,1,1),0),0),PLE!$AA$28*OFFSET(Import.PLQ,$A32-1,V$15-1,1,1)),IF($E32&lt;&gt;1,IF(ISNUMBER(INDEX(Import.PLE,Detalhamento!$E32,Detalhamento!V$15)),IF(INDEX(Import.PLE,Detalhamento!$E32,Detalhamento!V$15)&lt;=mediçao,0,OFFSET(Import.PLQ,$A32-1,V$15-1,1,1)),OFFSET(Import.PLQ,$A32-1,V$15-1,1,1)),(1-PLE!$AA$28)*OFFSET(Import.PLQ,$A32-1,V$15-1,1,1))))</f>
        <v>0</v>
      </c>
      <c r="W32" s="144">
        <f ca="1">IF(W$13="",0,CHOOSE(Detalhamento.OpçãoServiços,OFFSET(Import.PLQ,$A32-1,W$15-1,1,1),IF($E32&lt;&gt;1,IF(ISNUMBER(INDEX(Import.PLE,Detalhamento!$E32,Detalhamento!W$15)),IF(INDEX(Import.PLE,Detalhamento!$E32,Detalhamento!W$15)&lt;=mediçao,OFFSET(Import.PLQ,$A32-1,W$15-1,1,1),0),0),PLE!$AA$28*OFFSET(Import.PLQ,$A32-1,W$15-1,1,1)),IF($E32&lt;&gt;1,IF(ISNUMBER(INDEX(Import.PLE,Detalhamento!$E32,Detalhamento!W$15)),IF(INDEX(Import.PLE,Detalhamento!$E32,Detalhamento!W$15)&lt;=mediçao,0,OFFSET(Import.PLQ,$A32-1,W$15-1,1,1)),OFFSET(Import.PLQ,$A32-1,W$15-1,1,1)),(1-PLE!$AA$28)*OFFSET(Import.PLQ,$A32-1,W$15-1,1,1))))</f>
        <v>0</v>
      </c>
      <c r="X32" s="144">
        <f ca="1">IF(X$13="",0,CHOOSE(Detalhamento.OpçãoServiços,OFFSET(Import.PLQ,$A32-1,X$15-1,1,1),IF($E32&lt;&gt;1,IF(ISNUMBER(INDEX(Import.PLE,Detalhamento!$E32,Detalhamento!X$15)),IF(INDEX(Import.PLE,Detalhamento!$E32,Detalhamento!X$15)&lt;=mediçao,OFFSET(Import.PLQ,$A32-1,X$15-1,1,1),0),0),PLE!$AA$28*OFFSET(Import.PLQ,$A32-1,X$15-1,1,1)),IF($E32&lt;&gt;1,IF(ISNUMBER(INDEX(Import.PLE,Detalhamento!$E32,Detalhamento!X$15)),IF(INDEX(Import.PLE,Detalhamento!$E32,Detalhamento!X$15)&lt;=mediçao,0,OFFSET(Import.PLQ,$A32-1,X$15-1,1,1)),OFFSET(Import.PLQ,$A32-1,X$15-1,1,1)),(1-PLE!$AA$28)*OFFSET(Import.PLQ,$A32-1,X$15-1,1,1))))</f>
        <v>0</v>
      </c>
      <c r="Y32" s="144">
        <f ca="1">IF(Y$13="",0,CHOOSE(Detalhamento.OpçãoServiços,OFFSET(Import.PLQ,$A32-1,Y$15-1,1,1),IF($E32&lt;&gt;1,IF(ISNUMBER(INDEX(Import.PLE,Detalhamento!$E32,Detalhamento!Y$15)),IF(INDEX(Import.PLE,Detalhamento!$E32,Detalhamento!Y$15)&lt;=mediçao,OFFSET(Import.PLQ,$A32-1,Y$15-1,1,1),0),0),PLE!$AA$28*OFFSET(Import.PLQ,$A32-1,Y$15-1,1,1)),IF($E32&lt;&gt;1,IF(ISNUMBER(INDEX(Import.PLE,Detalhamento!$E32,Detalhamento!Y$15)),IF(INDEX(Import.PLE,Detalhamento!$E32,Detalhamento!Y$15)&lt;=mediçao,0,OFFSET(Import.PLQ,$A32-1,Y$15-1,1,1)),OFFSET(Import.PLQ,$A32-1,Y$15-1,1,1)),(1-PLE!$AA$28)*OFFSET(Import.PLQ,$A32-1,Y$15-1,1,1))))</f>
        <v>0</v>
      </c>
      <c r="Z32" s="144">
        <f ca="1">IF(Z$13="",0,CHOOSE(Detalhamento.OpçãoServiços,OFFSET(Import.PLQ,$A32-1,Z$15-1,1,1),IF($E32&lt;&gt;1,IF(ISNUMBER(INDEX(Import.PLE,Detalhamento!$E32,Detalhamento!Z$15)),IF(INDEX(Import.PLE,Detalhamento!$E32,Detalhamento!Z$15)&lt;=mediçao,OFFSET(Import.PLQ,$A32-1,Z$15-1,1,1),0),0),PLE!$AA$28*OFFSET(Import.PLQ,$A32-1,Z$15-1,1,1)),IF($E32&lt;&gt;1,IF(ISNUMBER(INDEX(Import.PLE,Detalhamento!$E32,Detalhamento!Z$15)),IF(INDEX(Import.PLE,Detalhamento!$E32,Detalhamento!Z$15)&lt;=mediçao,0,OFFSET(Import.PLQ,$A32-1,Z$15-1,1,1)),OFFSET(Import.PLQ,$A32-1,Z$15-1,1,1)),(1-PLE!$AA$28)*OFFSET(Import.PLQ,$A32-1,Z$15-1,1,1))))</f>
        <v>0</v>
      </c>
      <c r="AA32" s="144">
        <f ca="1">IF(AA$13="",0,CHOOSE(Detalhamento.OpçãoServiços,OFFSET(Import.PLQ,$A32-1,AA$15-1,1,1),IF($E32&lt;&gt;1,IF(ISNUMBER(INDEX(Import.PLE,Detalhamento!$E32,Detalhamento!AA$15)),IF(INDEX(Import.PLE,Detalhamento!$E32,Detalhamento!AA$15)&lt;=mediçao,OFFSET(Import.PLQ,$A32-1,AA$15-1,1,1),0),0),PLE!$AA$28*OFFSET(Import.PLQ,$A32-1,AA$15-1,1,1)),IF($E32&lt;&gt;1,IF(ISNUMBER(INDEX(Import.PLE,Detalhamento!$E32,Detalhamento!AA$15)),IF(INDEX(Import.PLE,Detalhamento!$E32,Detalhamento!AA$15)&lt;=mediçao,0,OFFSET(Import.PLQ,$A32-1,AA$15-1,1,1)),OFFSET(Import.PLQ,$A32-1,AA$15-1,1,1)),(1-PLE!$AA$28)*OFFSET(Import.PLQ,$A32-1,AA$15-1,1,1))))</f>
        <v>0</v>
      </c>
      <c r="AB32" s="144">
        <f ca="1">IF(AB$13="",0,CHOOSE(Detalhamento.OpçãoServiços,OFFSET(Import.PLQ,$A32-1,AB$15-1,1,1),IF($E32&lt;&gt;1,IF(ISNUMBER(INDEX(Import.PLE,Detalhamento!$E32,Detalhamento!AB$15)),IF(INDEX(Import.PLE,Detalhamento!$E32,Detalhamento!AB$15)&lt;=mediçao,OFFSET(Import.PLQ,$A32-1,AB$15-1,1,1),0),0),PLE!$AA$28*OFFSET(Import.PLQ,$A32-1,AB$15-1,1,1)),IF($E32&lt;&gt;1,IF(ISNUMBER(INDEX(Import.PLE,Detalhamento!$E32,Detalhamento!AB$15)),IF(INDEX(Import.PLE,Detalhamento!$E32,Detalhamento!AB$15)&lt;=mediçao,0,OFFSET(Import.PLQ,$A32-1,AB$15-1,1,1)),OFFSET(Import.PLQ,$A32-1,AB$15-1,1,1)),(1-PLE!$AA$28)*OFFSET(Import.PLQ,$A32-1,AB$15-1,1,1))))</f>
        <v>0</v>
      </c>
      <c r="AC32" s="144">
        <f ca="1">IF(AC$13="",0,CHOOSE(Detalhamento.OpçãoServiços,OFFSET(Import.PLQ,$A32-1,AC$15-1,1,1),IF($E32&lt;&gt;1,IF(ISNUMBER(INDEX(Import.PLE,Detalhamento!$E32,Detalhamento!AC$15)),IF(INDEX(Import.PLE,Detalhamento!$E32,Detalhamento!AC$15)&lt;=mediçao,OFFSET(Import.PLQ,$A32-1,AC$15-1,1,1),0),0),PLE!$AA$28*OFFSET(Import.PLQ,$A32-1,AC$15-1,1,1)),IF($E32&lt;&gt;1,IF(ISNUMBER(INDEX(Import.PLE,Detalhamento!$E32,Detalhamento!AC$15)),IF(INDEX(Import.PLE,Detalhamento!$E32,Detalhamento!AC$15)&lt;=mediçao,0,OFFSET(Import.PLQ,$A32-1,AC$15-1,1,1)),OFFSET(Import.PLQ,$A32-1,AC$15-1,1,1)),(1-PLE!$AA$28)*OFFSET(Import.PLQ,$A32-1,AC$15-1,1,1))))</f>
        <v>0</v>
      </c>
      <c r="AD32" s="144">
        <f ca="1">IF(AD$13="",0,CHOOSE(Detalhamento.OpçãoServiços,OFFSET(Import.PLQ,$A32-1,AD$15-1,1,1),IF($E32&lt;&gt;1,IF(ISNUMBER(INDEX(Import.PLE,Detalhamento!$E32,Detalhamento!AD$15)),IF(INDEX(Import.PLE,Detalhamento!$E32,Detalhamento!AD$15)&lt;=mediçao,OFFSET(Import.PLQ,$A32-1,AD$15-1,1,1),0),0),PLE!$AA$28*OFFSET(Import.PLQ,$A32-1,AD$15-1,1,1)),IF($E32&lt;&gt;1,IF(ISNUMBER(INDEX(Import.PLE,Detalhamento!$E32,Detalhamento!AD$15)),IF(INDEX(Import.PLE,Detalhamento!$E32,Detalhamento!AD$15)&lt;=mediçao,0,OFFSET(Import.PLQ,$A32-1,AD$15-1,1,1)),OFFSET(Import.PLQ,$A32-1,AD$15-1,1,1)),(1-PLE!$AA$28)*OFFSET(Import.PLQ,$A32-1,AD$15-1,1,1))))</f>
        <v>0</v>
      </c>
      <c r="AE32" s="144">
        <f ca="1">IF(AE$13="",0,CHOOSE(Detalhamento.OpçãoServiços,OFFSET(Import.PLQ,$A32-1,AE$15-1,1,1),IF($E32&lt;&gt;1,IF(ISNUMBER(INDEX(Import.PLE,Detalhamento!$E32,Detalhamento!AE$15)),IF(INDEX(Import.PLE,Detalhamento!$E32,Detalhamento!AE$15)&lt;=mediçao,OFFSET(Import.PLQ,$A32-1,AE$15-1,1,1),0),0),PLE!$AA$28*OFFSET(Import.PLQ,$A32-1,AE$15-1,1,1)),IF($E32&lt;&gt;1,IF(ISNUMBER(INDEX(Import.PLE,Detalhamento!$E32,Detalhamento!AE$15)),IF(INDEX(Import.PLE,Detalhamento!$E32,Detalhamento!AE$15)&lt;=mediçao,0,OFFSET(Import.PLQ,$A32-1,AE$15-1,1,1)),OFFSET(Import.PLQ,$A32-1,AE$15-1,1,1)),(1-PLE!$AA$28)*OFFSET(Import.PLQ,$A32-1,AE$15-1,1,1))))</f>
        <v>0</v>
      </c>
      <c r="AF32" s="144">
        <f ca="1">IF(AF$13="",0,CHOOSE(Detalhamento.OpçãoServiços,OFFSET(Import.PLQ,$A32-1,AF$15-1,1,1),IF($E32&lt;&gt;1,IF(ISNUMBER(INDEX(Import.PLE,Detalhamento!$E32,Detalhamento!AF$15)),IF(INDEX(Import.PLE,Detalhamento!$E32,Detalhamento!AF$15)&lt;=mediçao,OFFSET(Import.PLQ,$A32-1,AF$15-1,1,1),0),0),PLE!$AA$28*OFFSET(Import.PLQ,$A32-1,AF$15-1,1,1)),IF($E32&lt;&gt;1,IF(ISNUMBER(INDEX(Import.PLE,Detalhamento!$E32,Detalhamento!AF$15)),IF(INDEX(Import.PLE,Detalhamento!$E32,Detalhamento!AF$15)&lt;=mediçao,0,OFFSET(Import.PLQ,$A32-1,AF$15-1,1,1)),OFFSET(Import.PLQ,$A32-1,AF$15-1,1,1)),(1-PLE!$AA$28)*OFFSET(Import.PLQ,$A32-1,AF$15-1,1,1))))</f>
        <v>0</v>
      </c>
      <c r="AG32" s="144">
        <f ca="1">IF(AG$13="",0,CHOOSE(Detalhamento.OpçãoServiços,OFFSET(Import.PLQ,$A32-1,AG$15-1,1,1),IF($E32&lt;&gt;1,IF(ISNUMBER(INDEX(Import.PLE,Detalhamento!$E32,Detalhamento!AG$15)),IF(INDEX(Import.PLE,Detalhamento!$E32,Detalhamento!AG$15)&lt;=mediçao,OFFSET(Import.PLQ,$A32-1,AG$15-1,1,1),0),0),PLE!$AA$28*OFFSET(Import.PLQ,$A32-1,AG$15-1,1,1)),IF($E32&lt;&gt;1,IF(ISNUMBER(INDEX(Import.PLE,Detalhamento!$E32,Detalhamento!AG$15)),IF(INDEX(Import.PLE,Detalhamento!$E32,Detalhamento!AG$15)&lt;=mediçao,0,OFFSET(Import.PLQ,$A32-1,AG$15-1,1,1)),OFFSET(Import.PLQ,$A32-1,AG$15-1,1,1)),(1-PLE!$AA$28)*OFFSET(Import.PLQ,$A32-1,AG$15-1,1,1))))</f>
        <v>0</v>
      </c>
      <c r="AH32" s="144">
        <f ca="1">IF(AH$13="",0,CHOOSE(Detalhamento.OpçãoServiços,OFFSET(Import.PLQ,$A32-1,AH$15-1,1,1),IF($E32&lt;&gt;1,IF(ISNUMBER(INDEX(Import.PLE,Detalhamento!$E32,Detalhamento!AH$15)),IF(INDEX(Import.PLE,Detalhamento!$E32,Detalhamento!AH$15)&lt;=mediçao,OFFSET(Import.PLQ,$A32-1,AH$15-1,1,1),0),0),PLE!$AA$28*OFFSET(Import.PLQ,$A32-1,AH$15-1,1,1)),IF($E32&lt;&gt;1,IF(ISNUMBER(INDEX(Import.PLE,Detalhamento!$E32,Detalhamento!AH$15)),IF(INDEX(Import.PLE,Detalhamento!$E32,Detalhamento!AH$15)&lt;=mediçao,0,OFFSET(Import.PLQ,$A32-1,AH$15-1,1,1)),OFFSET(Import.PLQ,$A32-1,AH$15-1,1,1)),(1-PLE!$AA$28)*OFFSET(Import.PLQ,$A32-1,AH$15-1,1,1))))</f>
        <v>0</v>
      </c>
      <c r="AI32" s="144">
        <f ca="1">IF(AI$13="",0,CHOOSE(Detalhamento.OpçãoServiços,OFFSET(Import.PLQ,$A32-1,AI$15-1,1,1),IF($E32&lt;&gt;1,IF(ISNUMBER(INDEX(Import.PLE,Detalhamento!$E32,Detalhamento!AI$15)),IF(INDEX(Import.PLE,Detalhamento!$E32,Detalhamento!AI$15)&lt;=mediçao,OFFSET(Import.PLQ,$A32-1,AI$15-1,1,1),0),0),PLE!$AA$28*OFFSET(Import.PLQ,$A32-1,AI$15-1,1,1)),IF($E32&lt;&gt;1,IF(ISNUMBER(INDEX(Import.PLE,Detalhamento!$E32,Detalhamento!AI$15)),IF(INDEX(Import.PLE,Detalhamento!$E32,Detalhamento!AI$15)&lt;=mediçao,0,OFFSET(Import.PLQ,$A32-1,AI$15-1,1,1)),OFFSET(Import.PLQ,$A32-1,AI$15-1,1,1)),(1-PLE!$AA$28)*OFFSET(Import.PLQ,$A32-1,AI$15-1,1,1))))</f>
        <v>0</v>
      </c>
      <c r="AJ32" s="144">
        <f ca="1">IF(AJ$13="",0,CHOOSE(Detalhamento.OpçãoServiços,OFFSET(Import.PLQ,$A32-1,AJ$15-1,1,1),IF($E32&lt;&gt;1,IF(ISNUMBER(INDEX(Import.PLE,Detalhamento!$E32,Detalhamento!AJ$15)),IF(INDEX(Import.PLE,Detalhamento!$E32,Detalhamento!AJ$15)&lt;=mediçao,OFFSET(Import.PLQ,$A32-1,AJ$15-1,1,1),0),0),PLE!$AA$28*OFFSET(Import.PLQ,$A32-1,AJ$15-1,1,1)),IF($E32&lt;&gt;1,IF(ISNUMBER(INDEX(Import.PLE,Detalhamento!$E32,Detalhamento!AJ$15)),IF(INDEX(Import.PLE,Detalhamento!$E32,Detalhamento!AJ$15)&lt;=mediçao,0,OFFSET(Import.PLQ,$A32-1,AJ$15-1,1,1)),OFFSET(Import.PLQ,$A32-1,AJ$15-1,1,1)),(1-PLE!$AA$28)*OFFSET(Import.PLQ,$A32-1,AJ$15-1,1,1))))</f>
        <v>0</v>
      </c>
      <c r="AK32" s="144">
        <f ca="1">IF(AK$13="",0,CHOOSE(Detalhamento.OpçãoServiços,OFFSET(Import.PLQ,$A32-1,AK$15-1,1,1),IF($E32&lt;&gt;1,IF(ISNUMBER(INDEX(Import.PLE,Detalhamento!$E32,Detalhamento!AK$15)),IF(INDEX(Import.PLE,Detalhamento!$E32,Detalhamento!AK$15)&lt;=mediçao,OFFSET(Import.PLQ,$A32-1,AK$15-1,1,1),0),0),PLE!$AA$28*OFFSET(Import.PLQ,$A32-1,AK$15-1,1,1)),IF($E32&lt;&gt;1,IF(ISNUMBER(INDEX(Import.PLE,Detalhamento!$E32,Detalhamento!AK$15)),IF(INDEX(Import.PLE,Detalhamento!$E32,Detalhamento!AK$15)&lt;=mediçao,0,OFFSET(Import.PLQ,$A32-1,AK$15-1,1,1)),OFFSET(Import.PLQ,$A32-1,AK$15-1,1,1)),(1-PLE!$AA$28)*OFFSET(Import.PLQ,$A32-1,AK$15-1,1,1))))</f>
        <v>0</v>
      </c>
      <c r="AL32" s="144">
        <f ca="1">IF(AL$13="",0,CHOOSE(Detalhamento.OpçãoServiços,OFFSET(Import.PLQ,$A32-1,AL$15-1,1,1),IF($E32&lt;&gt;1,IF(ISNUMBER(INDEX(Import.PLE,Detalhamento!$E32,Detalhamento!AL$15)),IF(INDEX(Import.PLE,Detalhamento!$E32,Detalhamento!AL$15)&lt;=mediçao,OFFSET(Import.PLQ,$A32-1,AL$15-1,1,1),0),0),PLE!$AA$28*OFFSET(Import.PLQ,$A32-1,AL$15-1,1,1)),IF($E32&lt;&gt;1,IF(ISNUMBER(INDEX(Import.PLE,Detalhamento!$E32,Detalhamento!AL$15)),IF(INDEX(Import.PLE,Detalhamento!$E32,Detalhamento!AL$15)&lt;=mediçao,0,OFFSET(Import.PLQ,$A32-1,AL$15-1,1,1)),OFFSET(Import.PLQ,$A32-1,AL$15-1,1,1)),(1-PLE!$AA$28)*OFFSET(Import.PLQ,$A32-1,AL$15-1,1,1))))</f>
        <v>0</v>
      </c>
      <c r="AM32" s="144">
        <f ca="1">IF(AM$13="",0,CHOOSE(Detalhamento.OpçãoServiços,OFFSET(Import.PLQ,$A32-1,AM$15-1,1,1),IF($E32&lt;&gt;1,IF(ISNUMBER(INDEX(Import.PLE,Detalhamento!$E32,Detalhamento!AM$15)),IF(INDEX(Import.PLE,Detalhamento!$E32,Detalhamento!AM$15)&lt;=mediçao,OFFSET(Import.PLQ,$A32-1,AM$15-1,1,1),0),0),PLE!$AA$28*OFFSET(Import.PLQ,$A32-1,AM$15-1,1,1)),IF($E32&lt;&gt;1,IF(ISNUMBER(INDEX(Import.PLE,Detalhamento!$E32,Detalhamento!AM$15)),IF(INDEX(Import.PLE,Detalhamento!$E32,Detalhamento!AM$15)&lt;=mediçao,0,OFFSET(Import.PLQ,$A32-1,AM$15-1,1,1)),OFFSET(Import.PLQ,$A32-1,AM$15-1,1,1)),(1-PLE!$AA$28)*OFFSET(Import.PLQ,$A32-1,AM$15-1,1,1))))</f>
        <v>0</v>
      </c>
      <c r="AN32" s="144">
        <f ca="1">IF(AN$13="",0,CHOOSE(Detalhamento.OpçãoServiços,OFFSET(Import.PLQ,$A32-1,AN$15-1,1,1),IF($E32&lt;&gt;1,IF(ISNUMBER(INDEX(Import.PLE,Detalhamento!$E32,Detalhamento!AN$15)),IF(INDEX(Import.PLE,Detalhamento!$E32,Detalhamento!AN$15)&lt;=mediçao,OFFSET(Import.PLQ,$A32-1,AN$15-1,1,1),0),0),PLE!$AA$28*OFFSET(Import.PLQ,$A32-1,AN$15-1,1,1)),IF($E32&lt;&gt;1,IF(ISNUMBER(INDEX(Import.PLE,Detalhamento!$E32,Detalhamento!AN$15)),IF(INDEX(Import.PLE,Detalhamento!$E32,Detalhamento!AN$15)&lt;=mediçao,0,OFFSET(Import.PLQ,$A32-1,AN$15-1,1,1)),OFFSET(Import.PLQ,$A32-1,AN$15-1,1,1)),(1-PLE!$AA$28)*OFFSET(Import.PLQ,$A32-1,AN$15-1,1,1))))</f>
        <v>0</v>
      </c>
      <c r="AO32" s="144">
        <f ca="1">IF(AO$13="",0,CHOOSE(Detalhamento.OpçãoServiços,OFFSET(Import.PLQ,$A32-1,AO$15-1,1,1),IF($E32&lt;&gt;1,IF(ISNUMBER(INDEX(Import.PLE,Detalhamento!$E32,Detalhamento!AO$15)),IF(INDEX(Import.PLE,Detalhamento!$E32,Detalhamento!AO$15)&lt;=mediçao,OFFSET(Import.PLQ,$A32-1,AO$15-1,1,1),0),0),PLE!$AA$28*OFFSET(Import.PLQ,$A32-1,AO$15-1,1,1)),IF($E32&lt;&gt;1,IF(ISNUMBER(INDEX(Import.PLE,Detalhamento!$E32,Detalhamento!AO$15)),IF(INDEX(Import.PLE,Detalhamento!$E32,Detalhamento!AO$15)&lt;=mediçao,0,OFFSET(Import.PLQ,$A32-1,AO$15-1,1,1)),OFFSET(Import.PLQ,$A32-1,AO$15-1,1,1)),(1-PLE!$AA$28)*OFFSET(Import.PLQ,$A32-1,AO$15-1,1,1))))</f>
        <v>0</v>
      </c>
      <c r="AP32" s="144">
        <f ca="1">IF(AP$13="",0,CHOOSE(Detalhamento.OpçãoServiços,OFFSET(Import.PLQ,$A32-1,AP$15-1,1,1),IF($E32&lt;&gt;1,IF(ISNUMBER(INDEX(Import.PLE,Detalhamento!$E32,Detalhamento!AP$15)),IF(INDEX(Import.PLE,Detalhamento!$E32,Detalhamento!AP$15)&lt;=mediçao,OFFSET(Import.PLQ,$A32-1,AP$15-1,1,1),0),0),PLE!$AA$28*OFFSET(Import.PLQ,$A32-1,AP$15-1,1,1)),IF($E32&lt;&gt;1,IF(ISNUMBER(INDEX(Import.PLE,Detalhamento!$E32,Detalhamento!AP$15)),IF(INDEX(Import.PLE,Detalhamento!$E32,Detalhamento!AP$15)&lt;=mediçao,0,OFFSET(Import.PLQ,$A32-1,AP$15-1,1,1)),OFFSET(Import.PLQ,$A32-1,AP$15-1,1,1)),(1-PLE!$AA$28)*OFFSET(Import.PLQ,$A32-1,AP$15-1,1,1))))</f>
        <v>0</v>
      </c>
      <c r="AQ32" s="144">
        <f ca="1">IF(AQ$13="",0,CHOOSE(Detalhamento.OpçãoServiços,OFFSET(Import.PLQ,$A32-1,AQ$15-1,1,1),IF($E32&lt;&gt;1,IF(ISNUMBER(INDEX(Import.PLE,Detalhamento!$E32,Detalhamento!AQ$15)),IF(INDEX(Import.PLE,Detalhamento!$E32,Detalhamento!AQ$15)&lt;=mediçao,OFFSET(Import.PLQ,$A32-1,AQ$15-1,1,1),0),0),PLE!$AA$28*OFFSET(Import.PLQ,$A32-1,AQ$15-1,1,1)),IF($E32&lt;&gt;1,IF(ISNUMBER(INDEX(Import.PLE,Detalhamento!$E32,Detalhamento!AQ$15)),IF(INDEX(Import.PLE,Detalhamento!$E32,Detalhamento!AQ$15)&lt;=mediçao,0,OFFSET(Import.PLQ,$A32-1,AQ$15-1,1,1)),OFFSET(Import.PLQ,$A32-1,AQ$15-1,1,1)),(1-PLE!$AA$28)*OFFSET(Import.PLQ,$A32-1,AQ$15-1,1,1))))</f>
        <v>0</v>
      </c>
      <c r="AR32" s="144">
        <f ca="1">IF(AR$13="",0,CHOOSE(Detalhamento.OpçãoServiços,OFFSET(Import.PLQ,$A32-1,AR$15-1,1,1),IF($E32&lt;&gt;1,IF(ISNUMBER(INDEX(Import.PLE,Detalhamento!$E32,Detalhamento!AR$15)),IF(INDEX(Import.PLE,Detalhamento!$E32,Detalhamento!AR$15)&lt;=mediçao,OFFSET(Import.PLQ,$A32-1,AR$15-1,1,1),0),0),PLE!$AA$28*OFFSET(Import.PLQ,$A32-1,AR$15-1,1,1)),IF($E32&lt;&gt;1,IF(ISNUMBER(INDEX(Import.PLE,Detalhamento!$E32,Detalhamento!AR$15)),IF(INDEX(Import.PLE,Detalhamento!$E32,Detalhamento!AR$15)&lt;=mediçao,0,OFFSET(Import.PLQ,$A32-1,AR$15-1,1,1)),OFFSET(Import.PLQ,$A32-1,AR$15-1,1,1)),(1-PLE!$AA$28)*OFFSET(Import.PLQ,$A32-1,AR$15-1,1,1))))</f>
        <v>0</v>
      </c>
      <c r="AS32" s="144">
        <f ca="1">IF(AS$13="",0,CHOOSE(Detalhamento.OpçãoServiços,OFFSET(Import.PLQ,$A32-1,AS$15-1,1,1),IF($E32&lt;&gt;1,IF(ISNUMBER(INDEX(Import.PLE,Detalhamento!$E32,Detalhamento!AS$15)),IF(INDEX(Import.PLE,Detalhamento!$E32,Detalhamento!AS$15)&lt;=mediçao,OFFSET(Import.PLQ,$A32-1,AS$15-1,1,1),0),0),PLE!$AA$28*OFFSET(Import.PLQ,$A32-1,AS$15-1,1,1)),IF($E32&lt;&gt;1,IF(ISNUMBER(INDEX(Import.PLE,Detalhamento!$E32,Detalhamento!AS$15)),IF(INDEX(Import.PLE,Detalhamento!$E32,Detalhamento!AS$15)&lt;=mediçao,0,OFFSET(Import.PLQ,$A32-1,AS$15-1,1,1)),OFFSET(Import.PLQ,$A32-1,AS$15-1,1,1)),(1-PLE!$AA$28)*OFFSET(Import.PLQ,$A32-1,AS$15-1,1,1))))</f>
        <v>0</v>
      </c>
      <c r="AT32" s="144">
        <f ca="1">IF(AT$13="",0,CHOOSE(Detalhamento.OpçãoServiços,OFFSET(Import.PLQ,$A32-1,AT$15-1,1,1),IF($E32&lt;&gt;1,IF(ISNUMBER(INDEX(Import.PLE,Detalhamento!$E32,Detalhamento!AT$15)),IF(INDEX(Import.PLE,Detalhamento!$E32,Detalhamento!AT$15)&lt;=mediçao,OFFSET(Import.PLQ,$A32-1,AT$15-1,1,1),0),0),PLE!$AA$28*OFFSET(Import.PLQ,$A32-1,AT$15-1,1,1)),IF($E32&lt;&gt;1,IF(ISNUMBER(INDEX(Import.PLE,Detalhamento!$E32,Detalhamento!AT$15)),IF(INDEX(Import.PLE,Detalhamento!$E32,Detalhamento!AT$15)&lt;=mediçao,0,OFFSET(Import.PLQ,$A32-1,AT$15-1,1,1)),OFFSET(Import.PLQ,$A32-1,AT$15-1,1,1)),(1-PLE!$AA$28)*OFFSET(Import.PLQ,$A32-1,AT$15-1,1,1))))</f>
        <v>0</v>
      </c>
      <c r="AU32" s="144">
        <f ca="1">IF(AU$13="",0,CHOOSE(Detalhamento.OpçãoServiços,OFFSET(Import.PLQ,$A32-1,AU$15-1,1,1),IF($E32&lt;&gt;1,IF(ISNUMBER(INDEX(Import.PLE,Detalhamento!$E32,Detalhamento!AU$15)),IF(INDEX(Import.PLE,Detalhamento!$E32,Detalhamento!AU$15)&lt;=mediçao,OFFSET(Import.PLQ,$A32-1,AU$15-1,1,1),0),0),PLE!$AA$28*OFFSET(Import.PLQ,$A32-1,AU$15-1,1,1)),IF($E32&lt;&gt;1,IF(ISNUMBER(INDEX(Import.PLE,Detalhamento!$E32,Detalhamento!AU$15)),IF(INDEX(Import.PLE,Detalhamento!$E32,Detalhamento!AU$15)&lt;=mediçao,0,OFFSET(Import.PLQ,$A32-1,AU$15-1,1,1)),OFFSET(Import.PLQ,$A32-1,AU$15-1,1,1)),(1-PLE!$AA$28)*OFFSET(Import.PLQ,$A32-1,AU$15-1,1,1))))</f>
        <v>0</v>
      </c>
      <c r="AV32" s="144">
        <f ca="1">IF(AV$13="",0,CHOOSE(Detalhamento.OpçãoServiços,OFFSET(Import.PLQ,$A32-1,AV$15-1,1,1),IF($E32&lt;&gt;1,IF(ISNUMBER(INDEX(Import.PLE,Detalhamento!$E32,Detalhamento!AV$15)),IF(INDEX(Import.PLE,Detalhamento!$E32,Detalhamento!AV$15)&lt;=mediçao,OFFSET(Import.PLQ,$A32-1,AV$15-1,1,1),0),0),PLE!$AA$28*OFFSET(Import.PLQ,$A32-1,AV$15-1,1,1)),IF($E32&lt;&gt;1,IF(ISNUMBER(INDEX(Import.PLE,Detalhamento!$E32,Detalhamento!AV$15)),IF(INDEX(Import.PLE,Detalhamento!$E32,Detalhamento!AV$15)&lt;=mediçao,0,OFFSET(Import.PLQ,$A32-1,AV$15-1,1,1)),OFFSET(Import.PLQ,$A32-1,AV$15-1,1,1)),(1-PLE!$AA$28)*OFFSET(Import.PLQ,$A32-1,AV$15-1,1,1))))</f>
        <v>0</v>
      </c>
      <c r="AW32" s="144">
        <f ca="1">IF(AW$13="",0,CHOOSE(Detalhamento.OpçãoServiços,OFFSET(Import.PLQ,$A32-1,AW$15-1,1,1),IF($E32&lt;&gt;1,IF(ISNUMBER(INDEX(Import.PLE,Detalhamento!$E32,Detalhamento!AW$15)),IF(INDEX(Import.PLE,Detalhamento!$E32,Detalhamento!AW$15)&lt;=mediçao,OFFSET(Import.PLQ,$A32-1,AW$15-1,1,1),0),0),PLE!$AA$28*OFFSET(Import.PLQ,$A32-1,AW$15-1,1,1)),IF($E32&lt;&gt;1,IF(ISNUMBER(INDEX(Import.PLE,Detalhamento!$E32,Detalhamento!AW$15)),IF(INDEX(Import.PLE,Detalhamento!$E32,Detalhamento!AW$15)&lt;=mediçao,0,OFFSET(Import.PLQ,$A32-1,AW$15-1,1,1)),OFFSET(Import.PLQ,$A32-1,AW$15-1,1,1)),(1-PLE!$AA$28)*OFFSET(Import.PLQ,$A32-1,AW$15-1,1,1))))</f>
        <v>0</v>
      </c>
      <c r="AX32" s="144">
        <f ca="1">IF(AX$13="",0,CHOOSE(Detalhamento.OpçãoServiços,OFFSET(Import.PLQ,$A32-1,AX$15-1,1,1),IF($E32&lt;&gt;1,IF(ISNUMBER(INDEX(Import.PLE,Detalhamento!$E32,Detalhamento!AX$15)),IF(INDEX(Import.PLE,Detalhamento!$E32,Detalhamento!AX$15)&lt;=mediçao,OFFSET(Import.PLQ,$A32-1,AX$15-1,1,1),0),0),PLE!$AA$28*OFFSET(Import.PLQ,$A32-1,AX$15-1,1,1)),IF($E32&lt;&gt;1,IF(ISNUMBER(INDEX(Import.PLE,Detalhamento!$E32,Detalhamento!AX$15)),IF(INDEX(Import.PLE,Detalhamento!$E32,Detalhamento!AX$15)&lt;=mediçao,0,OFFSET(Import.PLQ,$A32-1,AX$15-1,1,1)),OFFSET(Import.PLQ,$A32-1,AX$15-1,1,1)),(1-PLE!$AA$28)*OFFSET(Import.PLQ,$A32-1,AX$15-1,1,1))))</f>
        <v>0</v>
      </c>
      <c r="AY32" s="144">
        <f ca="1">IF(AY$13="",0,CHOOSE(Detalhamento.OpçãoServiços,OFFSET(Import.PLQ,$A32-1,AY$15-1,1,1),IF($E32&lt;&gt;1,IF(ISNUMBER(INDEX(Import.PLE,Detalhamento!$E32,Detalhamento!AY$15)),IF(INDEX(Import.PLE,Detalhamento!$E32,Detalhamento!AY$15)&lt;=mediçao,OFFSET(Import.PLQ,$A32-1,AY$15-1,1,1),0),0),PLE!$AA$28*OFFSET(Import.PLQ,$A32-1,AY$15-1,1,1)),IF($E32&lt;&gt;1,IF(ISNUMBER(INDEX(Import.PLE,Detalhamento!$E32,Detalhamento!AY$15)),IF(INDEX(Import.PLE,Detalhamento!$E32,Detalhamento!AY$15)&lt;=mediçao,0,OFFSET(Import.PLQ,$A32-1,AY$15-1,1,1)),OFFSET(Import.PLQ,$A32-1,AY$15-1,1,1)),(1-PLE!$AA$28)*OFFSET(Import.PLQ,$A32-1,AY$15-1,1,1))))</f>
        <v>0</v>
      </c>
      <c r="AZ32" s="144">
        <f ca="1">IF(AZ$13="",0,CHOOSE(Detalhamento.OpçãoServiços,OFFSET(Import.PLQ,$A32-1,AZ$15-1,1,1),IF($E32&lt;&gt;1,IF(ISNUMBER(INDEX(Import.PLE,Detalhamento!$E32,Detalhamento!AZ$15)),IF(INDEX(Import.PLE,Detalhamento!$E32,Detalhamento!AZ$15)&lt;=mediçao,OFFSET(Import.PLQ,$A32-1,AZ$15-1,1,1),0),0),PLE!$AA$28*OFFSET(Import.PLQ,$A32-1,AZ$15-1,1,1)),IF($E32&lt;&gt;1,IF(ISNUMBER(INDEX(Import.PLE,Detalhamento!$E32,Detalhamento!AZ$15)),IF(INDEX(Import.PLE,Detalhamento!$E32,Detalhamento!AZ$15)&lt;=mediçao,0,OFFSET(Import.PLQ,$A32-1,AZ$15-1,1,1)),OFFSET(Import.PLQ,$A32-1,AZ$15-1,1,1)),(1-PLE!$AA$28)*OFFSET(Import.PLQ,$A32-1,AZ$15-1,1,1))))</f>
        <v>0</v>
      </c>
      <c r="BA32" s="144">
        <f ca="1">IF(BA$13="",0,CHOOSE(Detalhamento.OpçãoServiços,OFFSET(Import.PLQ,$A32-1,BA$15-1,1,1),IF($E32&lt;&gt;1,IF(ISNUMBER(INDEX(Import.PLE,Detalhamento!$E32,Detalhamento!BA$15)),IF(INDEX(Import.PLE,Detalhamento!$E32,Detalhamento!BA$15)&lt;=mediçao,OFFSET(Import.PLQ,$A32-1,BA$15-1,1,1),0),0),PLE!$AA$28*OFFSET(Import.PLQ,$A32-1,BA$15-1,1,1)),IF($E32&lt;&gt;1,IF(ISNUMBER(INDEX(Import.PLE,Detalhamento!$E32,Detalhamento!BA$15)),IF(INDEX(Import.PLE,Detalhamento!$E32,Detalhamento!BA$15)&lt;=mediçao,0,OFFSET(Import.PLQ,$A32-1,BA$15-1,1,1)),OFFSET(Import.PLQ,$A32-1,BA$15-1,1,1)),(1-PLE!$AA$28)*OFFSET(Import.PLQ,$A32-1,BA$15-1,1,1))))</f>
        <v>0</v>
      </c>
      <c r="BB32" s="144">
        <f ca="1">IF(BB$13="",0,CHOOSE(Detalhamento.OpçãoServiços,OFFSET(Import.PLQ,$A32-1,BB$15-1,1,1),IF($E32&lt;&gt;1,IF(ISNUMBER(INDEX(Import.PLE,Detalhamento!$E32,Detalhamento!BB$15)),IF(INDEX(Import.PLE,Detalhamento!$E32,Detalhamento!BB$15)&lt;=mediçao,OFFSET(Import.PLQ,$A32-1,BB$15-1,1,1),0),0),PLE!$AA$28*OFFSET(Import.PLQ,$A32-1,BB$15-1,1,1)),IF($E32&lt;&gt;1,IF(ISNUMBER(INDEX(Import.PLE,Detalhamento!$E32,Detalhamento!BB$15)),IF(INDEX(Import.PLE,Detalhamento!$E32,Detalhamento!BB$15)&lt;=mediçao,0,OFFSET(Import.PLQ,$A32-1,BB$15-1,1,1)),OFFSET(Import.PLQ,$A32-1,BB$15-1,1,1)),(1-PLE!$AA$28)*OFFSET(Import.PLQ,$A32-1,BB$15-1,1,1))))</f>
        <v>0</v>
      </c>
      <c r="BC32" s="144">
        <f ca="1">IF(BC$13="",0,CHOOSE(Detalhamento.OpçãoServiços,OFFSET(Import.PLQ,$A32-1,BC$15-1,1,1),IF($E32&lt;&gt;1,IF(ISNUMBER(INDEX(Import.PLE,Detalhamento!$E32,Detalhamento!BC$15)),IF(INDEX(Import.PLE,Detalhamento!$E32,Detalhamento!BC$15)&lt;=mediçao,OFFSET(Import.PLQ,$A32-1,BC$15-1,1,1),0),0),PLE!$AA$28*OFFSET(Import.PLQ,$A32-1,BC$15-1,1,1)),IF($E32&lt;&gt;1,IF(ISNUMBER(INDEX(Import.PLE,Detalhamento!$E32,Detalhamento!BC$15)),IF(INDEX(Import.PLE,Detalhamento!$E32,Detalhamento!BC$15)&lt;=mediçao,0,OFFSET(Import.PLQ,$A32-1,BC$15-1,1,1)),OFFSET(Import.PLQ,$A32-1,BC$15-1,1,1)),(1-PLE!$AA$28)*OFFSET(Import.PLQ,$A32-1,BC$15-1,1,1))))</f>
        <v>0</v>
      </c>
      <c r="BD32" s="144">
        <f ca="1">IF(BD$13="",0,CHOOSE(Detalhamento.OpçãoServiços,OFFSET(Import.PLQ,$A32-1,BD$15-1,1,1),IF($E32&lt;&gt;1,IF(ISNUMBER(INDEX(Import.PLE,Detalhamento!$E32,Detalhamento!BD$15)),IF(INDEX(Import.PLE,Detalhamento!$E32,Detalhamento!BD$15)&lt;=mediçao,OFFSET(Import.PLQ,$A32-1,BD$15-1,1,1),0),0),PLE!$AA$28*OFFSET(Import.PLQ,$A32-1,BD$15-1,1,1)),IF($E32&lt;&gt;1,IF(ISNUMBER(INDEX(Import.PLE,Detalhamento!$E32,Detalhamento!BD$15)),IF(INDEX(Import.PLE,Detalhamento!$E32,Detalhamento!BD$15)&lt;=mediçao,0,OFFSET(Import.PLQ,$A32-1,BD$15-1,1,1)),OFFSET(Import.PLQ,$A32-1,BD$15-1,1,1)),(1-PLE!$AA$28)*OFFSET(Import.PLQ,$A32-1,BD$15-1,1,1))))</f>
        <v>0</v>
      </c>
      <c r="BE32" s="144">
        <f ca="1">IF(BE$13="",0,CHOOSE(Detalhamento.OpçãoServiços,OFFSET(Import.PLQ,$A32-1,BE$15-1,1,1),IF($E32&lt;&gt;1,IF(ISNUMBER(INDEX(Import.PLE,Detalhamento!$E32,Detalhamento!BE$15)),IF(INDEX(Import.PLE,Detalhamento!$E32,Detalhamento!BE$15)&lt;=mediçao,OFFSET(Import.PLQ,$A32-1,BE$15-1,1,1),0),0),PLE!$AA$28*OFFSET(Import.PLQ,$A32-1,BE$15-1,1,1)),IF($E32&lt;&gt;1,IF(ISNUMBER(INDEX(Import.PLE,Detalhamento!$E32,Detalhamento!BE$15)),IF(INDEX(Import.PLE,Detalhamento!$E32,Detalhamento!BE$15)&lt;=mediçao,0,OFFSET(Import.PLQ,$A32-1,BE$15-1,1,1)),OFFSET(Import.PLQ,$A32-1,BE$15-1,1,1)),(1-PLE!$AA$28)*OFFSET(Import.PLQ,$A32-1,BE$15-1,1,1))))</f>
        <v>0</v>
      </c>
      <c r="BF32" s="144">
        <f ca="1">IF(BF$13="",0,CHOOSE(Detalhamento.OpçãoServiços,OFFSET(Import.PLQ,$A32-1,BF$15-1,1,1),IF($E32&lt;&gt;1,IF(ISNUMBER(INDEX(Import.PLE,Detalhamento!$E32,Detalhamento!BF$15)),IF(INDEX(Import.PLE,Detalhamento!$E32,Detalhamento!BF$15)&lt;=mediçao,OFFSET(Import.PLQ,$A32-1,BF$15-1,1,1),0),0),PLE!$AA$28*OFFSET(Import.PLQ,$A32-1,BF$15-1,1,1)),IF($E32&lt;&gt;1,IF(ISNUMBER(INDEX(Import.PLE,Detalhamento!$E32,Detalhamento!BF$15)),IF(INDEX(Import.PLE,Detalhamento!$E32,Detalhamento!BF$15)&lt;=mediçao,0,OFFSET(Import.PLQ,$A32-1,BF$15-1,1,1)),OFFSET(Import.PLQ,$A32-1,BF$15-1,1,1)),(1-PLE!$AA$28)*OFFSET(Import.PLQ,$A32-1,BF$15-1,1,1))))</f>
        <v>0</v>
      </c>
      <c r="BG32" s="144">
        <f ca="1">IF(BG$13="",0,CHOOSE(Detalhamento.OpçãoServiços,OFFSET(Import.PLQ,$A32-1,BG$15-1,1,1),IF($E32&lt;&gt;1,IF(ISNUMBER(INDEX(Import.PLE,Detalhamento!$E32,Detalhamento!BG$15)),IF(INDEX(Import.PLE,Detalhamento!$E32,Detalhamento!BG$15)&lt;=mediçao,OFFSET(Import.PLQ,$A32-1,BG$15-1,1,1),0),0),PLE!$AA$28*OFFSET(Import.PLQ,$A32-1,BG$15-1,1,1)),IF($E32&lt;&gt;1,IF(ISNUMBER(INDEX(Import.PLE,Detalhamento!$E32,Detalhamento!BG$15)),IF(INDEX(Import.PLE,Detalhamento!$E32,Detalhamento!BG$15)&lt;=mediçao,0,OFFSET(Import.PLQ,$A32-1,BG$15-1,1,1)),OFFSET(Import.PLQ,$A32-1,BG$15-1,1,1)),(1-PLE!$AA$28)*OFFSET(Import.PLQ,$A32-1,BG$15-1,1,1))))</f>
        <v>0</v>
      </c>
      <c r="BH32" s="144">
        <f ca="1">IF(BH$13="",0,CHOOSE(Detalhamento.OpçãoServiços,OFFSET(Import.PLQ,$A32-1,BH$15-1,1,1),IF($E32&lt;&gt;1,IF(ISNUMBER(INDEX(Import.PLE,Detalhamento!$E32,Detalhamento!BH$15)),IF(INDEX(Import.PLE,Detalhamento!$E32,Detalhamento!BH$15)&lt;=mediçao,OFFSET(Import.PLQ,$A32-1,BH$15-1,1,1),0),0),PLE!$AA$28*OFFSET(Import.PLQ,$A32-1,BH$15-1,1,1)),IF($E32&lt;&gt;1,IF(ISNUMBER(INDEX(Import.PLE,Detalhamento!$E32,Detalhamento!BH$15)),IF(INDEX(Import.PLE,Detalhamento!$E32,Detalhamento!BH$15)&lt;=mediçao,0,OFFSET(Import.PLQ,$A32-1,BH$15-1,1,1)),OFFSET(Import.PLQ,$A32-1,BH$15-1,1,1)),(1-PLE!$AA$28)*OFFSET(Import.PLQ,$A32-1,BH$15-1,1,1))))</f>
        <v>0</v>
      </c>
      <c r="BI32" s="144">
        <f ca="1">IF(BI$13="",0,CHOOSE(Detalhamento.OpçãoServiços,OFFSET(Import.PLQ,$A32-1,BI$15-1,1,1),IF($E32&lt;&gt;1,IF(ISNUMBER(INDEX(Import.PLE,Detalhamento!$E32,Detalhamento!BI$15)),IF(INDEX(Import.PLE,Detalhamento!$E32,Detalhamento!BI$15)&lt;=mediçao,OFFSET(Import.PLQ,$A32-1,BI$15-1,1,1),0),0),PLE!$AA$28*OFFSET(Import.PLQ,$A32-1,BI$15-1,1,1)),IF($E32&lt;&gt;1,IF(ISNUMBER(INDEX(Import.PLE,Detalhamento!$E32,Detalhamento!BI$15)),IF(INDEX(Import.PLE,Detalhamento!$E32,Detalhamento!BI$15)&lt;=mediçao,0,OFFSET(Import.PLQ,$A32-1,BI$15-1,1,1)),OFFSET(Import.PLQ,$A32-1,BI$15-1,1,1)),(1-PLE!$AA$28)*OFFSET(Import.PLQ,$A32-1,BI$15-1,1,1))))</f>
        <v>0</v>
      </c>
    </row>
    <row r="33" spans="1:61" ht="20" x14ac:dyDescent="0.2">
      <c r="A33" s="155">
        <v>13</v>
      </c>
      <c r="B33" s="21" t="str">
        <f t="shared" ca="1" si="8"/>
        <v>Serviço</v>
      </c>
      <c r="E33" s="153">
        <f t="shared" ca="1" si="9"/>
        <v>4</v>
      </c>
      <c r="F33" s="154">
        <f t="shared" ca="1" si="10"/>
        <v>40013</v>
      </c>
      <c r="G33" s="154" t="str">
        <f t="shared" ca="1" si="11"/>
        <v>1.3.1.2</v>
      </c>
      <c r="H33" s="182" t="str">
        <f t="shared" ca="1" si="11"/>
        <v>PREPARO DE FUNDO DE VALA COM LARGURA MENOR QUE 1,5 M (ACERTO DO SOLO NATURAL). AF_08/2020</v>
      </c>
      <c r="I33" s="37" t="str">
        <f t="shared" ca="1" si="12"/>
        <v>M2</v>
      </c>
      <c r="J33" s="144">
        <f t="shared" ca="1" si="13"/>
        <v>24.9</v>
      </c>
      <c r="K33" s="67"/>
      <c r="L33" s="144">
        <f ca="1">IF(L$13="",0,CHOOSE(Detalhamento.OpçãoServiços,OFFSET(Import.PLQ,$A33-1,L$15-1,1,1),IF($E33&lt;&gt;1,IF(ISNUMBER(INDEX(Import.PLE,Detalhamento!$E33,Detalhamento!L$15)),IF(INDEX(Import.PLE,Detalhamento!$E33,Detalhamento!L$15)&lt;=mediçao,OFFSET(Import.PLQ,$A33-1,L$15-1,1,1),0),0),PLE!$AA$28*OFFSET(Import.PLQ,$A33-1,L$15-1,1,1)),IF($E33&lt;&gt;1,IF(ISNUMBER(INDEX(Import.PLE,Detalhamento!$E33,Detalhamento!L$15)),IF(INDEX(Import.PLE,Detalhamento!$E33,Detalhamento!L$15)&lt;=mediçao,0,OFFSET(Import.PLQ,$A33-1,L$15-1,1,1)),OFFSET(Import.PLQ,$A33-1,L$15-1,1,1)),(1-PLE!$AA$28)*OFFSET(Import.PLQ,$A33-1,L$15-1,1,1))))</f>
        <v>24.9</v>
      </c>
      <c r="M33" s="144">
        <f ca="1">IF(M$13="",0,CHOOSE(Detalhamento.OpçãoServiços,OFFSET(Import.PLQ,$A33-1,M$15-1,1,1),IF($E33&lt;&gt;1,IF(ISNUMBER(INDEX(Import.PLE,Detalhamento!$E33,Detalhamento!M$15)),IF(INDEX(Import.PLE,Detalhamento!$E33,Detalhamento!M$15)&lt;=mediçao,OFFSET(Import.PLQ,$A33-1,M$15-1,1,1),0),0),PLE!$AA$28*OFFSET(Import.PLQ,$A33-1,M$15-1,1,1)),IF($E33&lt;&gt;1,IF(ISNUMBER(INDEX(Import.PLE,Detalhamento!$E33,Detalhamento!M$15)),IF(INDEX(Import.PLE,Detalhamento!$E33,Detalhamento!M$15)&lt;=mediçao,0,OFFSET(Import.PLQ,$A33-1,M$15-1,1,1)),OFFSET(Import.PLQ,$A33-1,M$15-1,1,1)),(1-PLE!$AA$28)*OFFSET(Import.PLQ,$A33-1,M$15-1,1,1))))</f>
        <v>0</v>
      </c>
      <c r="N33" s="144">
        <f ca="1">IF(N$13="",0,CHOOSE(Detalhamento.OpçãoServiços,OFFSET(Import.PLQ,$A33-1,N$15-1,1,1),IF($E33&lt;&gt;1,IF(ISNUMBER(INDEX(Import.PLE,Detalhamento!$E33,Detalhamento!N$15)),IF(INDEX(Import.PLE,Detalhamento!$E33,Detalhamento!N$15)&lt;=mediçao,OFFSET(Import.PLQ,$A33-1,N$15-1,1,1),0),0),PLE!$AA$28*OFFSET(Import.PLQ,$A33-1,N$15-1,1,1)),IF($E33&lt;&gt;1,IF(ISNUMBER(INDEX(Import.PLE,Detalhamento!$E33,Detalhamento!N$15)),IF(INDEX(Import.PLE,Detalhamento!$E33,Detalhamento!N$15)&lt;=mediçao,0,OFFSET(Import.PLQ,$A33-1,N$15-1,1,1)),OFFSET(Import.PLQ,$A33-1,N$15-1,1,1)),(1-PLE!$AA$28)*OFFSET(Import.PLQ,$A33-1,N$15-1,1,1))))</f>
        <v>0</v>
      </c>
      <c r="O33" s="144">
        <f ca="1">IF(O$13="",0,CHOOSE(Detalhamento.OpçãoServiços,OFFSET(Import.PLQ,$A33-1,O$15-1,1,1),IF($E33&lt;&gt;1,IF(ISNUMBER(INDEX(Import.PLE,Detalhamento!$E33,Detalhamento!O$15)),IF(INDEX(Import.PLE,Detalhamento!$E33,Detalhamento!O$15)&lt;=mediçao,OFFSET(Import.PLQ,$A33-1,O$15-1,1,1),0),0),PLE!$AA$28*OFFSET(Import.PLQ,$A33-1,O$15-1,1,1)),IF($E33&lt;&gt;1,IF(ISNUMBER(INDEX(Import.PLE,Detalhamento!$E33,Detalhamento!O$15)),IF(INDEX(Import.PLE,Detalhamento!$E33,Detalhamento!O$15)&lt;=mediçao,0,OFFSET(Import.PLQ,$A33-1,O$15-1,1,1)),OFFSET(Import.PLQ,$A33-1,O$15-1,1,1)),(1-PLE!$AA$28)*OFFSET(Import.PLQ,$A33-1,O$15-1,1,1))))</f>
        <v>0</v>
      </c>
      <c r="P33" s="144">
        <f ca="1">IF(P$13="",0,CHOOSE(Detalhamento.OpçãoServiços,OFFSET(Import.PLQ,$A33-1,P$15-1,1,1),IF($E33&lt;&gt;1,IF(ISNUMBER(INDEX(Import.PLE,Detalhamento!$E33,Detalhamento!P$15)),IF(INDEX(Import.PLE,Detalhamento!$E33,Detalhamento!P$15)&lt;=mediçao,OFFSET(Import.PLQ,$A33-1,P$15-1,1,1),0),0),PLE!$AA$28*OFFSET(Import.PLQ,$A33-1,P$15-1,1,1)),IF($E33&lt;&gt;1,IF(ISNUMBER(INDEX(Import.PLE,Detalhamento!$E33,Detalhamento!P$15)),IF(INDEX(Import.PLE,Detalhamento!$E33,Detalhamento!P$15)&lt;=mediçao,0,OFFSET(Import.PLQ,$A33-1,P$15-1,1,1)),OFFSET(Import.PLQ,$A33-1,P$15-1,1,1)),(1-PLE!$AA$28)*OFFSET(Import.PLQ,$A33-1,P$15-1,1,1))))</f>
        <v>0</v>
      </c>
      <c r="Q33" s="144">
        <f ca="1">IF(Q$13="",0,CHOOSE(Detalhamento.OpçãoServiços,OFFSET(Import.PLQ,$A33-1,Q$15-1,1,1),IF($E33&lt;&gt;1,IF(ISNUMBER(INDEX(Import.PLE,Detalhamento!$E33,Detalhamento!Q$15)),IF(INDEX(Import.PLE,Detalhamento!$E33,Detalhamento!Q$15)&lt;=mediçao,OFFSET(Import.PLQ,$A33-1,Q$15-1,1,1),0),0),PLE!$AA$28*OFFSET(Import.PLQ,$A33-1,Q$15-1,1,1)),IF($E33&lt;&gt;1,IF(ISNUMBER(INDEX(Import.PLE,Detalhamento!$E33,Detalhamento!Q$15)),IF(INDEX(Import.PLE,Detalhamento!$E33,Detalhamento!Q$15)&lt;=mediçao,0,OFFSET(Import.PLQ,$A33-1,Q$15-1,1,1)),OFFSET(Import.PLQ,$A33-1,Q$15-1,1,1)),(1-PLE!$AA$28)*OFFSET(Import.PLQ,$A33-1,Q$15-1,1,1))))</f>
        <v>0</v>
      </c>
      <c r="R33" s="144">
        <f ca="1">IF(R$13="",0,CHOOSE(Detalhamento.OpçãoServiços,OFFSET(Import.PLQ,$A33-1,R$15-1,1,1),IF($E33&lt;&gt;1,IF(ISNUMBER(INDEX(Import.PLE,Detalhamento!$E33,Detalhamento!R$15)),IF(INDEX(Import.PLE,Detalhamento!$E33,Detalhamento!R$15)&lt;=mediçao,OFFSET(Import.PLQ,$A33-1,R$15-1,1,1),0),0),PLE!$AA$28*OFFSET(Import.PLQ,$A33-1,R$15-1,1,1)),IF($E33&lt;&gt;1,IF(ISNUMBER(INDEX(Import.PLE,Detalhamento!$E33,Detalhamento!R$15)),IF(INDEX(Import.PLE,Detalhamento!$E33,Detalhamento!R$15)&lt;=mediçao,0,OFFSET(Import.PLQ,$A33-1,R$15-1,1,1)),OFFSET(Import.PLQ,$A33-1,R$15-1,1,1)),(1-PLE!$AA$28)*OFFSET(Import.PLQ,$A33-1,R$15-1,1,1))))</f>
        <v>0</v>
      </c>
      <c r="S33" s="144">
        <f ca="1">IF(S$13="",0,CHOOSE(Detalhamento.OpçãoServiços,OFFSET(Import.PLQ,$A33-1,S$15-1,1,1),IF($E33&lt;&gt;1,IF(ISNUMBER(INDEX(Import.PLE,Detalhamento!$E33,Detalhamento!S$15)),IF(INDEX(Import.PLE,Detalhamento!$E33,Detalhamento!S$15)&lt;=mediçao,OFFSET(Import.PLQ,$A33-1,S$15-1,1,1),0),0),PLE!$AA$28*OFFSET(Import.PLQ,$A33-1,S$15-1,1,1)),IF($E33&lt;&gt;1,IF(ISNUMBER(INDEX(Import.PLE,Detalhamento!$E33,Detalhamento!S$15)),IF(INDEX(Import.PLE,Detalhamento!$E33,Detalhamento!S$15)&lt;=mediçao,0,OFFSET(Import.PLQ,$A33-1,S$15-1,1,1)),OFFSET(Import.PLQ,$A33-1,S$15-1,1,1)),(1-PLE!$AA$28)*OFFSET(Import.PLQ,$A33-1,S$15-1,1,1))))</f>
        <v>0</v>
      </c>
      <c r="T33" s="144">
        <f ca="1">IF(T$13="",0,CHOOSE(Detalhamento.OpçãoServiços,OFFSET(Import.PLQ,$A33-1,T$15-1,1,1),IF($E33&lt;&gt;1,IF(ISNUMBER(INDEX(Import.PLE,Detalhamento!$E33,Detalhamento!T$15)),IF(INDEX(Import.PLE,Detalhamento!$E33,Detalhamento!T$15)&lt;=mediçao,OFFSET(Import.PLQ,$A33-1,T$15-1,1,1),0),0),PLE!$AA$28*OFFSET(Import.PLQ,$A33-1,T$15-1,1,1)),IF($E33&lt;&gt;1,IF(ISNUMBER(INDEX(Import.PLE,Detalhamento!$E33,Detalhamento!T$15)),IF(INDEX(Import.PLE,Detalhamento!$E33,Detalhamento!T$15)&lt;=mediçao,0,OFFSET(Import.PLQ,$A33-1,T$15-1,1,1)),OFFSET(Import.PLQ,$A33-1,T$15-1,1,1)),(1-PLE!$AA$28)*OFFSET(Import.PLQ,$A33-1,T$15-1,1,1))))</f>
        <v>0</v>
      </c>
      <c r="U33" s="144">
        <f ca="1">IF(U$13="",0,CHOOSE(Detalhamento.OpçãoServiços,OFFSET(Import.PLQ,$A33-1,U$15-1,1,1),IF($E33&lt;&gt;1,IF(ISNUMBER(INDEX(Import.PLE,Detalhamento!$E33,Detalhamento!U$15)),IF(INDEX(Import.PLE,Detalhamento!$E33,Detalhamento!U$15)&lt;=mediçao,OFFSET(Import.PLQ,$A33-1,U$15-1,1,1),0),0),PLE!$AA$28*OFFSET(Import.PLQ,$A33-1,U$15-1,1,1)),IF($E33&lt;&gt;1,IF(ISNUMBER(INDEX(Import.PLE,Detalhamento!$E33,Detalhamento!U$15)),IF(INDEX(Import.PLE,Detalhamento!$E33,Detalhamento!U$15)&lt;=mediçao,0,OFFSET(Import.PLQ,$A33-1,U$15-1,1,1)),OFFSET(Import.PLQ,$A33-1,U$15-1,1,1)),(1-PLE!$AA$28)*OFFSET(Import.PLQ,$A33-1,U$15-1,1,1))))</f>
        <v>0</v>
      </c>
      <c r="V33" s="144">
        <f ca="1">IF(V$13="",0,CHOOSE(Detalhamento.OpçãoServiços,OFFSET(Import.PLQ,$A33-1,V$15-1,1,1),IF($E33&lt;&gt;1,IF(ISNUMBER(INDEX(Import.PLE,Detalhamento!$E33,Detalhamento!V$15)),IF(INDEX(Import.PLE,Detalhamento!$E33,Detalhamento!V$15)&lt;=mediçao,OFFSET(Import.PLQ,$A33-1,V$15-1,1,1),0),0),PLE!$AA$28*OFFSET(Import.PLQ,$A33-1,V$15-1,1,1)),IF($E33&lt;&gt;1,IF(ISNUMBER(INDEX(Import.PLE,Detalhamento!$E33,Detalhamento!V$15)),IF(INDEX(Import.PLE,Detalhamento!$E33,Detalhamento!V$15)&lt;=mediçao,0,OFFSET(Import.PLQ,$A33-1,V$15-1,1,1)),OFFSET(Import.PLQ,$A33-1,V$15-1,1,1)),(1-PLE!$AA$28)*OFFSET(Import.PLQ,$A33-1,V$15-1,1,1))))</f>
        <v>0</v>
      </c>
      <c r="W33" s="144">
        <f ca="1">IF(W$13="",0,CHOOSE(Detalhamento.OpçãoServiços,OFFSET(Import.PLQ,$A33-1,W$15-1,1,1),IF($E33&lt;&gt;1,IF(ISNUMBER(INDEX(Import.PLE,Detalhamento!$E33,Detalhamento!W$15)),IF(INDEX(Import.PLE,Detalhamento!$E33,Detalhamento!W$15)&lt;=mediçao,OFFSET(Import.PLQ,$A33-1,W$15-1,1,1),0),0),PLE!$AA$28*OFFSET(Import.PLQ,$A33-1,W$15-1,1,1)),IF($E33&lt;&gt;1,IF(ISNUMBER(INDEX(Import.PLE,Detalhamento!$E33,Detalhamento!W$15)),IF(INDEX(Import.PLE,Detalhamento!$E33,Detalhamento!W$15)&lt;=mediçao,0,OFFSET(Import.PLQ,$A33-1,W$15-1,1,1)),OFFSET(Import.PLQ,$A33-1,W$15-1,1,1)),(1-PLE!$AA$28)*OFFSET(Import.PLQ,$A33-1,W$15-1,1,1))))</f>
        <v>0</v>
      </c>
      <c r="X33" s="144">
        <f ca="1">IF(X$13="",0,CHOOSE(Detalhamento.OpçãoServiços,OFFSET(Import.PLQ,$A33-1,X$15-1,1,1),IF($E33&lt;&gt;1,IF(ISNUMBER(INDEX(Import.PLE,Detalhamento!$E33,Detalhamento!X$15)),IF(INDEX(Import.PLE,Detalhamento!$E33,Detalhamento!X$15)&lt;=mediçao,OFFSET(Import.PLQ,$A33-1,X$15-1,1,1),0),0),PLE!$AA$28*OFFSET(Import.PLQ,$A33-1,X$15-1,1,1)),IF($E33&lt;&gt;1,IF(ISNUMBER(INDEX(Import.PLE,Detalhamento!$E33,Detalhamento!X$15)),IF(INDEX(Import.PLE,Detalhamento!$E33,Detalhamento!X$15)&lt;=mediçao,0,OFFSET(Import.PLQ,$A33-1,X$15-1,1,1)),OFFSET(Import.PLQ,$A33-1,X$15-1,1,1)),(1-PLE!$AA$28)*OFFSET(Import.PLQ,$A33-1,X$15-1,1,1))))</f>
        <v>0</v>
      </c>
      <c r="Y33" s="144">
        <f ca="1">IF(Y$13="",0,CHOOSE(Detalhamento.OpçãoServiços,OFFSET(Import.PLQ,$A33-1,Y$15-1,1,1),IF($E33&lt;&gt;1,IF(ISNUMBER(INDEX(Import.PLE,Detalhamento!$E33,Detalhamento!Y$15)),IF(INDEX(Import.PLE,Detalhamento!$E33,Detalhamento!Y$15)&lt;=mediçao,OFFSET(Import.PLQ,$A33-1,Y$15-1,1,1),0),0),PLE!$AA$28*OFFSET(Import.PLQ,$A33-1,Y$15-1,1,1)),IF($E33&lt;&gt;1,IF(ISNUMBER(INDEX(Import.PLE,Detalhamento!$E33,Detalhamento!Y$15)),IF(INDEX(Import.PLE,Detalhamento!$E33,Detalhamento!Y$15)&lt;=mediçao,0,OFFSET(Import.PLQ,$A33-1,Y$15-1,1,1)),OFFSET(Import.PLQ,$A33-1,Y$15-1,1,1)),(1-PLE!$AA$28)*OFFSET(Import.PLQ,$A33-1,Y$15-1,1,1))))</f>
        <v>0</v>
      </c>
      <c r="Z33" s="144">
        <f ca="1">IF(Z$13="",0,CHOOSE(Detalhamento.OpçãoServiços,OFFSET(Import.PLQ,$A33-1,Z$15-1,1,1),IF($E33&lt;&gt;1,IF(ISNUMBER(INDEX(Import.PLE,Detalhamento!$E33,Detalhamento!Z$15)),IF(INDEX(Import.PLE,Detalhamento!$E33,Detalhamento!Z$15)&lt;=mediçao,OFFSET(Import.PLQ,$A33-1,Z$15-1,1,1),0),0),PLE!$AA$28*OFFSET(Import.PLQ,$A33-1,Z$15-1,1,1)),IF($E33&lt;&gt;1,IF(ISNUMBER(INDEX(Import.PLE,Detalhamento!$E33,Detalhamento!Z$15)),IF(INDEX(Import.PLE,Detalhamento!$E33,Detalhamento!Z$15)&lt;=mediçao,0,OFFSET(Import.PLQ,$A33-1,Z$15-1,1,1)),OFFSET(Import.PLQ,$A33-1,Z$15-1,1,1)),(1-PLE!$AA$28)*OFFSET(Import.PLQ,$A33-1,Z$15-1,1,1))))</f>
        <v>0</v>
      </c>
      <c r="AA33" s="144">
        <f ca="1">IF(AA$13="",0,CHOOSE(Detalhamento.OpçãoServiços,OFFSET(Import.PLQ,$A33-1,AA$15-1,1,1),IF($E33&lt;&gt;1,IF(ISNUMBER(INDEX(Import.PLE,Detalhamento!$E33,Detalhamento!AA$15)),IF(INDEX(Import.PLE,Detalhamento!$E33,Detalhamento!AA$15)&lt;=mediçao,OFFSET(Import.PLQ,$A33-1,AA$15-1,1,1),0),0),PLE!$AA$28*OFFSET(Import.PLQ,$A33-1,AA$15-1,1,1)),IF($E33&lt;&gt;1,IF(ISNUMBER(INDEX(Import.PLE,Detalhamento!$E33,Detalhamento!AA$15)),IF(INDEX(Import.PLE,Detalhamento!$E33,Detalhamento!AA$15)&lt;=mediçao,0,OFFSET(Import.PLQ,$A33-1,AA$15-1,1,1)),OFFSET(Import.PLQ,$A33-1,AA$15-1,1,1)),(1-PLE!$AA$28)*OFFSET(Import.PLQ,$A33-1,AA$15-1,1,1))))</f>
        <v>0</v>
      </c>
      <c r="AB33" s="144">
        <f ca="1">IF(AB$13="",0,CHOOSE(Detalhamento.OpçãoServiços,OFFSET(Import.PLQ,$A33-1,AB$15-1,1,1),IF($E33&lt;&gt;1,IF(ISNUMBER(INDEX(Import.PLE,Detalhamento!$E33,Detalhamento!AB$15)),IF(INDEX(Import.PLE,Detalhamento!$E33,Detalhamento!AB$15)&lt;=mediçao,OFFSET(Import.PLQ,$A33-1,AB$15-1,1,1),0),0),PLE!$AA$28*OFFSET(Import.PLQ,$A33-1,AB$15-1,1,1)),IF($E33&lt;&gt;1,IF(ISNUMBER(INDEX(Import.PLE,Detalhamento!$E33,Detalhamento!AB$15)),IF(INDEX(Import.PLE,Detalhamento!$E33,Detalhamento!AB$15)&lt;=mediçao,0,OFFSET(Import.PLQ,$A33-1,AB$15-1,1,1)),OFFSET(Import.PLQ,$A33-1,AB$15-1,1,1)),(1-PLE!$AA$28)*OFFSET(Import.PLQ,$A33-1,AB$15-1,1,1))))</f>
        <v>0</v>
      </c>
      <c r="AC33" s="144">
        <f ca="1">IF(AC$13="",0,CHOOSE(Detalhamento.OpçãoServiços,OFFSET(Import.PLQ,$A33-1,AC$15-1,1,1),IF($E33&lt;&gt;1,IF(ISNUMBER(INDEX(Import.PLE,Detalhamento!$E33,Detalhamento!AC$15)),IF(INDEX(Import.PLE,Detalhamento!$E33,Detalhamento!AC$15)&lt;=mediçao,OFFSET(Import.PLQ,$A33-1,AC$15-1,1,1),0),0),PLE!$AA$28*OFFSET(Import.PLQ,$A33-1,AC$15-1,1,1)),IF($E33&lt;&gt;1,IF(ISNUMBER(INDEX(Import.PLE,Detalhamento!$E33,Detalhamento!AC$15)),IF(INDEX(Import.PLE,Detalhamento!$E33,Detalhamento!AC$15)&lt;=mediçao,0,OFFSET(Import.PLQ,$A33-1,AC$15-1,1,1)),OFFSET(Import.PLQ,$A33-1,AC$15-1,1,1)),(1-PLE!$AA$28)*OFFSET(Import.PLQ,$A33-1,AC$15-1,1,1))))</f>
        <v>0</v>
      </c>
      <c r="AD33" s="144">
        <f ca="1">IF(AD$13="",0,CHOOSE(Detalhamento.OpçãoServiços,OFFSET(Import.PLQ,$A33-1,AD$15-1,1,1),IF($E33&lt;&gt;1,IF(ISNUMBER(INDEX(Import.PLE,Detalhamento!$E33,Detalhamento!AD$15)),IF(INDEX(Import.PLE,Detalhamento!$E33,Detalhamento!AD$15)&lt;=mediçao,OFFSET(Import.PLQ,$A33-1,AD$15-1,1,1),0),0),PLE!$AA$28*OFFSET(Import.PLQ,$A33-1,AD$15-1,1,1)),IF($E33&lt;&gt;1,IF(ISNUMBER(INDEX(Import.PLE,Detalhamento!$E33,Detalhamento!AD$15)),IF(INDEX(Import.PLE,Detalhamento!$E33,Detalhamento!AD$15)&lt;=mediçao,0,OFFSET(Import.PLQ,$A33-1,AD$15-1,1,1)),OFFSET(Import.PLQ,$A33-1,AD$15-1,1,1)),(1-PLE!$AA$28)*OFFSET(Import.PLQ,$A33-1,AD$15-1,1,1))))</f>
        <v>0</v>
      </c>
      <c r="AE33" s="144">
        <f ca="1">IF(AE$13="",0,CHOOSE(Detalhamento.OpçãoServiços,OFFSET(Import.PLQ,$A33-1,AE$15-1,1,1),IF($E33&lt;&gt;1,IF(ISNUMBER(INDEX(Import.PLE,Detalhamento!$E33,Detalhamento!AE$15)),IF(INDEX(Import.PLE,Detalhamento!$E33,Detalhamento!AE$15)&lt;=mediçao,OFFSET(Import.PLQ,$A33-1,AE$15-1,1,1),0),0),PLE!$AA$28*OFFSET(Import.PLQ,$A33-1,AE$15-1,1,1)),IF($E33&lt;&gt;1,IF(ISNUMBER(INDEX(Import.PLE,Detalhamento!$E33,Detalhamento!AE$15)),IF(INDEX(Import.PLE,Detalhamento!$E33,Detalhamento!AE$15)&lt;=mediçao,0,OFFSET(Import.PLQ,$A33-1,AE$15-1,1,1)),OFFSET(Import.PLQ,$A33-1,AE$15-1,1,1)),(1-PLE!$AA$28)*OFFSET(Import.PLQ,$A33-1,AE$15-1,1,1))))</f>
        <v>0</v>
      </c>
      <c r="AF33" s="144">
        <f ca="1">IF(AF$13="",0,CHOOSE(Detalhamento.OpçãoServiços,OFFSET(Import.PLQ,$A33-1,AF$15-1,1,1),IF($E33&lt;&gt;1,IF(ISNUMBER(INDEX(Import.PLE,Detalhamento!$E33,Detalhamento!AF$15)),IF(INDEX(Import.PLE,Detalhamento!$E33,Detalhamento!AF$15)&lt;=mediçao,OFFSET(Import.PLQ,$A33-1,AF$15-1,1,1),0),0),PLE!$AA$28*OFFSET(Import.PLQ,$A33-1,AF$15-1,1,1)),IF($E33&lt;&gt;1,IF(ISNUMBER(INDEX(Import.PLE,Detalhamento!$E33,Detalhamento!AF$15)),IF(INDEX(Import.PLE,Detalhamento!$E33,Detalhamento!AF$15)&lt;=mediçao,0,OFFSET(Import.PLQ,$A33-1,AF$15-1,1,1)),OFFSET(Import.PLQ,$A33-1,AF$15-1,1,1)),(1-PLE!$AA$28)*OFFSET(Import.PLQ,$A33-1,AF$15-1,1,1))))</f>
        <v>0</v>
      </c>
      <c r="AG33" s="144">
        <f ca="1">IF(AG$13="",0,CHOOSE(Detalhamento.OpçãoServiços,OFFSET(Import.PLQ,$A33-1,AG$15-1,1,1),IF($E33&lt;&gt;1,IF(ISNUMBER(INDEX(Import.PLE,Detalhamento!$E33,Detalhamento!AG$15)),IF(INDEX(Import.PLE,Detalhamento!$E33,Detalhamento!AG$15)&lt;=mediçao,OFFSET(Import.PLQ,$A33-1,AG$15-1,1,1),0),0),PLE!$AA$28*OFFSET(Import.PLQ,$A33-1,AG$15-1,1,1)),IF($E33&lt;&gt;1,IF(ISNUMBER(INDEX(Import.PLE,Detalhamento!$E33,Detalhamento!AG$15)),IF(INDEX(Import.PLE,Detalhamento!$E33,Detalhamento!AG$15)&lt;=mediçao,0,OFFSET(Import.PLQ,$A33-1,AG$15-1,1,1)),OFFSET(Import.PLQ,$A33-1,AG$15-1,1,1)),(1-PLE!$AA$28)*OFFSET(Import.PLQ,$A33-1,AG$15-1,1,1))))</f>
        <v>0</v>
      </c>
      <c r="AH33" s="144">
        <f ca="1">IF(AH$13="",0,CHOOSE(Detalhamento.OpçãoServiços,OFFSET(Import.PLQ,$A33-1,AH$15-1,1,1),IF($E33&lt;&gt;1,IF(ISNUMBER(INDEX(Import.PLE,Detalhamento!$E33,Detalhamento!AH$15)),IF(INDEX(Import.PLE,Detalhamento!$E33,Detalhamento!AH$15)&lt;=mediçao,OFFSET(Import.PLQ,$A33-1,AH$15-1,1,1),0),0),PLE!$AA$28*OFFSET(Import.PLQ,$A33-1,AH$15-1,1,1)),IF($E33&lt;&gt;1,IF(ISNUMBER(INDEX(Import.PLE,Detalhamento!$E33,Detalhamento!AH$15)),IF(INDEX(Import.PLE,Detalhamento!$E33,Detalhamento!AH$15)&lt;=mediçao,0,OFFSET(Import.PLQ,$A33-1,AH$15-1,1,1)),OFFSET(Import.PLQ,$A33-1,AH$15-1,1,1)),(1-PLE!$AA$28)*OFFSET(Import.PLQ,$A33-1,AH$15-1,1,1))))</f>
        <v>0</v>
      </c>
      <c r="AI33" s="144">
        <f ca="1">IF(AI$13="",0,CHOOSE(Detalhamento.OpçãoServiços,OFFSET(Import.PLQ,$A33-1,AI$15-1,1,1),IF($E33&lt;&gt;1,IF(ISNUMBER(INDEX(Import.PLE,Detalhamento!$E33,Detalhamento!AI$15)),IF(INDEX(Import.PLE,Detalhamento!$E33,Detalhamento!AI$15)&lt;=mediçao,OFFSET(Import.PLQ,$A33-1,AI$15-1,1,1),0),0),PLE!$AA$28*OFFSET(Import.PLQ,$A33-1,AI$15-1,1,1)),IF($E33&lt;&gt;1,IF(ISNUMBER(INDEX(Import.PLE,Detalhamento!$E33,Detalhamento!AI$15)),IF(INDEX(Import.PLE,Detalhamento!$E33,Detalhamento!AI$15)&lt;=mediçao,0,OFFSET(Import.PLQ,$A33-1,AI$15-1,1,1)),OFFSET(Import.PLQ,$A33-1,AI$15-1,1,1)),(1-PLE!$AA$28)*OFFSET(Import.PLQ,$A33-1,AI$15-1,1,1))))</f>
        <v>0</v>
      </c>
      <c r="AJ33" s="144">
        <f ca="1">IF(AJ$13="",0,CHOOSE(Detalhamento.OpçãoServiços,OFFSET(Import.PLQ,$A33-1,AJ$15-1,1,1),IF($E33&lt;&gt;1,IF(ISNUMBER(INDEX(Import.PLE,Detalhamento!$E33,Detalhamento!AJ$15)),IF(INDEX(Import.PLE,Detalhamento!$E33,Detalhamento!AJ$15)&lt;=mediçao,OFFSET(Import.PLQ,$A33-1,AJ$15-1,1,1),0),0),PLE!$AA$28*OFFSET(Import.PLQ,$A33-1,AJ$15-1,1,1)),IF($E33&lt;&gt;1,IF(ISNUMBER(INDEX(Import.PLE,Detalhamento!$E33,Detalhamento!AJ$15)),IF(INDEX(Import.PLE,Detalhamento!$E33,Detalhamento!AJ$15)&lt;=mediçao,0,OFFSET(Import.PLQ,$A33-1,AJ$15-1,1,1)),OFFSET(Import.PLQ,$A33-1,AJ$15-1,1,1)),(1-PLE!$AA$28)*OFFSET(Import.PLQ,$A33-1,AJ$15-1,1,1))))</f>
        <v>0</v>
      </c>
      <c r="AK33" s="144">
        <f ca="1">IF(AK$13="",0,CHOOSE(Detalhamento.OpçãoServiços,OFFSET(Import.PLQ,$A33-1,AK$15-1,1,1),IF($E33&lt;&gt;1,IF(ISNUMBER(INDEX(Import.PLE,Detalhamento!$E33,Detalhamento!AK$15)),IF(INDEX(Import.PLE,Detalhamento!$E33,Detalhamento!AK$15)&lt;=mediçao,OFFSET(Import.PLQ,$A33-1,AK$15-1,1,1),0),0),PLE!$AA$28*OFFSET(Import.PLQ,$A33-1,AK$15-1,1,1)),IF($E33&lt;&gt;1,IF(ISNUMBER(INDEX(Import.PLE,Detalhamento!$E33,Detalhamento!AK$15)),IF(INDEX(Import.PLE,Detalhamento!$E33,Detalhamento!AK$15)&lt;=mediçao,0,OFFSET(Import.PLQ,$A33-1,AK$15-1,1,1)),OFFSET(Import.PLQ,$A33-1,AK$15-1,1,1)),(1-PLE!$AA$28)*OFFSET(Import.PLQ,$A33-1,AK$15-1,1,1))))</f>
        <v>0</v>
      </c>
      <c r="AL33" s="144">
        <f ca="1">IF(AL$13="",0,CHOOSE(Detalhamento.OpçãoServiços,OFFSET(Import.PLQ,$A33-1,AL$15-1,1,1),IF($E33&lt;&gt;1,IF(ISNUMBER(INDEX(Import.PLE,Detalhamento!$E33,Detalhamento!AL$15)),IF(INDEX(Import.PLE,Detalhamento!$E33,Detalhamento!AL$15)&lt;=mediçao,OFFSET(Import.PLQ,$A33-1,AL$15-1,1,1),0),0),PLE!$AA$28*OFFSET(Import.PLQ,$A33-1,AL$15-1,1,1)),IF($E33&lt;&gt;1,IF(ISNUMBER(INDEX(Import.PLE,Detalhamento!$E33,Detalhamento!AL$15)),IF(INDEX(Import.PLE,Detalhamento!$E33,Detalhamento!AL$15)&lt;=mediçao,0,OFFSET(Import.PLQ,$A33-1,AL$15-1,1,1)),OFFSET(Import.PLQ,$A33-1,AL$15-1,1,1)),(1-PLE!$AA$28)*OFFSET(Import.PLQ,$A33-1,AL$15-1,1,1))))</f>
        <v>0</v>
      </c>
      <c r="AM33" s="144">
        <f ca="1">IF(AM$13="",0,CHOOSE(Detalhamento.OpçãoServiços,OFFSET(Import.PLQ,$A33-1,AM$15-1,1,1),IF($E33&lt;&gt;1,IF(ISNUMBER(INDEX(Import.PLE,Detalhamento!$E33,Detalhamento!AM$15)),IF(INDEX(Import.PLE,Detalhamento!$E33,Detalhamento!AM$15)&lt;=mediçao,OFFSET(Import.PLQ,$A33-1,AM$15-1,1,1),0),0),PLE!$AA$28*OFFSET(Import.PLQ,$A33-1,AM$15-1,1,1)),IF($E33&lt;&gt;1,IF(ISNUMBER(INDEX(Import.PLE,Detalhamento!$E33,Detalhamento!AM$15)),IF(INDEX(Import.PLE,Detalhamento!$E33,Detalhamento!AM$15)&lt;=mediçao,0,OFFSET(Import.PLQ,$A33-1,AM$15-1,1,1)),OFFSET(Import.PLQ,$A33-1,AM$15-1,1,1)),(1-PLE!$AA$28)*OFFSET(Import.PLQ,$A33-1,AM$15-1,1,1))))</f>
        <v>0</v>
      </c>
      <c r="AN33" s="144">
        <f ca="1">IF(AN$13="",0,CHOOSE(Detalhamento.OpçãoServiços,OFFSET(Import.PLQ,$A33-1,AN$15-1,1,1),IF($E33&lt;&gt;1,IF(ISNUMBER(INDEX(Import.PLE,Detalhamento!$E33,Detalhamento!AN$15)),IF(INDEX(Import.PLE,Detalhamento!$E33,Detalhamento!AN$15)&lt;=mediçao,OFFSET(Import.PLQ,$A33-1,AN$15-1,1,1),0),0),PLE!$AA$28*OFFSET(Import.PLQ,$A33-1,AN$15-1,1,1)),IF($E33&lt;&gt;1,IF(ISNUMBER(INDEX(Import.PLE,Detalhamento!$E33,Detalhamento!AN$15)),IF(INDEX(Import.PLE,Detalhamento!$E33,Detalhamento!AN$15)&lt;=mediçao,0,OFFSET(Import.PLQ,$A33-1,AN$15-1,1,1)),OFFSET(Import.PLQ,$A33-1,AN$15-1,1,1)),(1-PLE!$AA$28)*OFFSET(Import.PLQ,$A33-1,AN$15-1,1,1))))</f>
        <v>0</v>
      </c>
      <c r="AO33" s="144">
        <f ca="1">IF(AO$13="",0,CHOOSE(Detalhamento.OpçãoServiços,OFFSET(Import.PLQ,$A33-1,AO$15-1,1,1),IF($E33&lt;&gt;1,IF(ISNUMBER(INDEX(Import.PLE,Detalhamento!$E33,Detalhamento!AO$15)),IF(INDEX(Import.PLE,Detalhamento!$E33,Detalhamento!AO$15)&lt;=mediçao,OFFSET(Import.PLQ,$A33-1,AO$15-1,1,1),0),0),PLE!$AA$28*OFFSET(Import.PLQ,$A33-1,AO$15-1,1,1)),IF($E33&lt;&gt;1,IF(ISNUMBER(INDEX(Import.PLE,Detalhamento!$E33,Detalhamento!AO$15)),IF(INDEX(Import.PLE,Detalhamento!$E33,Detalhamento!AO$15)&lt;=mediçao,0,OFFSET(Import.PLQ,$A33-1,AO$15-1,1,1)),OFFSET(Import.PLQ,$A33-1,AO$15-1,1,1)),(1-PLE!$AA$28)*OFFSET(Import.PLQ,$A33-1,AO$15-1,1,1))))</f>
        <v>0</v>
      </c>
      <c r="AP33" s="144">
        <f ca="1">IF(AP$13="",0,CHOOSE(Detalhamento.OpçãoServiços,OFFSET(Import.PLQ,$A33-1,AP$15-1,1,1),IF($E33&lt;&gt;1,IF(ISNUMBER(INDEX(Import.PLE,Detalhamento!$E33,Detalhamento!AP$15)),IF(INDEX(Import.PLE,Detalhamento!$E33,Detalhamento!AP$15)&lt;=mediçao,OFFSET(Import.PLQ,$A33-1,AP$15-1,1,1),0),0),PLE!$AA$28*OFFSET(Import.PLQ,$A33-1,AP$15-1,1,1)),IF($E33&lt;&gt;1,IF(ISNUMBER(INDEX(Import.PLE,Detalhamento!$E33,Detalhamento!AP$15)),IF(INDEX(Import.PLE,Detalhamento!$E33,Detalhamento!AP$15)&lt;=mediçao,0,OFFSET(Import.PLQ,$A33-1,AP$15-1,1,1)),OFFSET(Import.PLQ,$A33-1,AP$15-1,1,1)),(1-PLE!$AA$28)*OFFSET(Import.PLQ,$A33-1,AP$15-1,1,1))))</f>
        <v>0</v>
      </c>
      <c r="AQ33" s="144">
        <f ca="1">IF(AQ$13="",0,CHOOSE(Detalhamento.OpçãoServiços,OFFSET(Import.PLQ,$A33-1,AQ$15-1,1,1),IF($E33&lt;&gt;1,IF(ISNUMBER(INDEX(Import.PLE,Detalhamento!$E33,Detalhamento!AQ$15)),IF(INDEX(Import.PLE,Detalhamento!$E33,Detalhamento!AQ$15)&lt;=mediçao,OFFSET(Import.PLQ,$A33-1,AQ$15-1,1,1),0),0),PLE!$AA$28*OFFSET(Import.PLQ,$A33-1,AQ$15-1,1,1)),IF($E33&lt;&gt;1,IF(ISNUMBER(INDEX(Import.PLE,Detalhamento!$E33,Detalhamento!AQ$15)),IF(INDEX(Import.PLE,Detalhamento!$E33,Detalhamento!AQ$15)&lt;=mediçao,0,OFFSET(Import.PLQ,$A33-1,AQ$15-1,1,1)),OFFSET(Import.PLQ,$A33-1,AQ$15-1,1,1)),(1-PLE!$AA$28)*OFFSET(Import.PLQ,$A33-1,AQ$15-1,1,1))))</f>
        <v>0</v>
      </c>
      <c r="AR33" s="144">
        <f ca="1">IF(AR$13="",0,CHOOSE(Detalhamento.OpçãoServiços,OFFSET(Import.PLQ,$A33-1,AR$15-1,1,1),IF($E33&lt;&gt;1,IF(ISNUMBER(INDEX(Import.PLE,Detalhamento!$E33,Detalhamento!AR$15)),IF(INDEX(Import.PLE,Detalhamento!$E33,Detalhamento!AR$15)&lt;=mediçao,OFFSET(Import.PLQ,$A33-1,AR$15-1,1,1),0),0),PLE!$AA$28*OFFSET(Import.PLQ,$A33-1,AR$15-1,1,1)),IF($E33&lt;&gt;1,IF(ISNUMBER(INDEX(Import.PLE,Detalhamento!$E33,Detalhamento!AR$15)),IF(INDEX(Import.PLE,Detalhamento!$E33,Detalhamento!AR$15)&lt;=mediçao,0,OFFSET(Import.PLQ,$A33-1,AR$15-1,1,1)),OFFSET(Import.PLQ,$A33-1,AR$15-1,1,1)),(1-PLE!$AA$28)*OFFSET(Import.PLQ,$A33-1,AR$15-1,1,1))))</f>
        <v>0</v>
      </c>
      <c r="AS33" s="144">
        <f ca="1">IF(AS$13="",0,CHOOSE(Detalhamento.OpçãoServiços,OFFSET(Import.PLQ,$A33-1,AS$15-1,1,1),IF($E33&lt;&gt;1,IF(ISNUMBER(INDEX(Import.PLE,Detalhamento!$E33,Detalhamento!AS$15)),IF(INDEX(Import.PLE,Detalhamento!$E33,Detalhamento!AS$15)&lt;=mediçao,OFFSET(Import.PLQ,$A33-1,AS$15-1,1,1),0),0),PLE!$AA$28*OFFSET(Import.PLQ,$A33-1,AS$15-1,1,1)),IF($E33&lt;&gt;1,IF(ISNUMBER(INDEX(Import.PLE,Detalhamento!$E33,Detalhamento!AS$15)),IF(INDEX(Import.PLE,Detalhamento!$E33,Detalhamento!AS$15)&lt;=mediçao,0,OFFSET(Import.PLQ,$A33-1,AS$15-1,1,1)),OFFSET(Import.PLQ,$A33-1,AS$15-1,1,1)),(1-PLE!$AA$28)*OFFSET(Import.PLQ,$A33-1,AS$15-1,1,1))))</f>
        <v>0</v>
      </c>
      <c r="AT33" s="144">
        <f ca="1">IF(AT$13="",0,CHOOSE(Detalhamento.OpçãoServiços,OFFSET(Import.PLQ,$A33-1,AT$15-1,1,1),IF($E33&lt;&gt;1,IF(ISNUMBER(INDEX(Import.PLE,Detalhamento!$E33,Detalhamento!AT$15)),IF(INDEX(Import.PLE,Detalhamento!$E33,Detalhamento!AT$15)&lt;=mediçao,OFFSET(Import.PLQ,$A33-1,AT$15-1,1,1),0),0),PLE!$AA$28*OFFSET(Import.PLQ,$A33-1,AT$15-1,1,1)),IF($E33&lt;&gt;1,IF(ISNUMBER(INDEX(Import.PLE,Detalhamento!$E33,Detalhamento!AT$15)),IF(INDEX(Import.PLE,Detalhamento!$E33,Detalhamento!AT$15)&lt;=mediçao,0,OFFSET(Import.PLQ,$A33-1,AT$15-1,1,1)),OFFSET(Import.PLQ,$A33-1,AT$15-1,1,1)),(1-PLE!$AA$28)*OFFSET(Import.PLQ,$A33-1,AT$15-1,1,1))))</f>
        <v>0</v>
      </c>
      <c r="AU33" s="144">
        <f ca="1">IF(AU$13="",0,CHOOSE(Detalhamento.OpçãoServiços,OFFSET(Import.PLQ,$A33-1,AU$15-1,1,1),IF($E33&lt;&gt;1,IF(ISNUMBER(INDEX(Import.PLE,Detalhamento!$E33,Detalhamento!AU$15)),IF(INDEX(Import.PLE,Detalhamento!$E33,Detalhamento!AU$15)&lt;=mediçao,OFFSET(Import.PLQ,$A33-1,AU$15-1,1,1),0),0),PLE!$AA$28*OFFSET(Import.PLQ,$A33-1,AU$15-1,1,1)),IF($E33&lt;&gt;1,IF(ISNUMBER(INDEX(Import.PLE,Detalhamento!$E33,Detalhamento!AU$15)),IF(INDEX(Import.PLE,Detalhamento!$E33,Detalhamento!AU$15)&lt;=mediçao,0,OFFSET(Import.PLQ,$A33-1,AU$15-1,1,1)),OFFSET(Import.PLQ,$A33-1,AU$15-1,1,1)),(1-PLE!$AA$28)*OFFSET(Import.PLQ,$A33-1,AU$15-1,1,1))))</f>
        <v>0</v>
      </c>
      <c r="AV33" s="144">
        <f ca="1">IF(AV$13="",0,CHOOSE(Detalhamento.OpçãoServiços,OFFSET(Import.PLQ,$A33-1,AV$15-1,1,1),IF($E33&lt;&gt;1,IF(ISNUMBER(INDEX(Import.PLE,Detalhamento!$E33,Detalhamento!AV$15)),IF(INDEX(Import.PLE,Detalhamento!$E33,Detalhamento!AV$15)&lt;=mediçao,OFFSET(Import.PLQ,$A33-1,AV$15-1,1,1),0),0),PLE!$AA$28*OFFSET(Import.PLQ,$A33-1,AV$15-1,1,1)),IF($E33&lt;&gt;1,IF(ISNUMBER(INDEX(Import.PLE,Detalhamento!$E33,Detalhamento!AV$15)),IF(INDEX(Import.PLE,Detalhamento!$E33,Detalhamento!AV$15)&lt;=mediçao,0,OFFSET(Import.PLQ,$A33-1,AV$15-1,1,1)),OFFSET(Import.PLQ,$A33-1,AV$15-1,1,1)),(1-PLE!$AA$28)*OFFSET(Import.PLQ,$A33-1,AV$15-1,1,1))))</f>
        <v>0</v>
      </c>
      <c r="AW33" s="144">
        <f ca="1">IF(AW$13="",0,CHOOSE(Detalhamento.OpçãoServiços,OFFSET(Import.PLQ,$A33-1,AW$15-1,1,1),IF($E33&lt;&gt;1,IF(ISNUMBER(INDEX(Import.PLE,Detalhamento!$E33,Detalhamento!AW$15)),IF(INDEX(Import.PLE,Detalhamento!$E33,Detalhamento!AW$15)&lt;=mediçao,OFFSET(Import.PLQ,$A33-1,AW$15-1,1,1),0),0),PLE!$AA$28*OFFSET(Import.PLQ,$A33-1,AW$15-1,1,1)),IF($E33&lt;&gt;1,IF(ISNUMBER(INDEX(Import.PLE,Detalhamento!$E33,Detalhamento!AW$15)),IF(INDEX(Import.PLE,Detalhamento!$E33,Detalhamento!AW$15)&lt;=mediçao,0,OFFSET(Import.PLQ,$A33-1,AW$15-1,1,1)),OFFSET(Import.PLQ,$A33-1,AW$15-1,1,1)),(1-PLE!$AA$28)*OFFSET(Import.PLQ,$A33-1,AW$15-1,1,1))))</f>
        <v>0</v>
      </c>
      <c r="AX33" s="144">
        <f ca="1">IF(AX$13="",0,CHOOSE(Detalhamento.OpçãoServiços,OFFSET(Import.PLQ,$A33-1,AX$15-1,1,1),IF($E33&lt;&gt;1,IF(ISNUMBER(INDEX(Import.PLE,Detalhamento!$E33,Detalhamento!AX$15)),IF(INDEX(Import.PLE,Detalhamento!$E33,Detalhamento!AX$15)&lt;=mediçao,OFFSET(Import.PLQ,$A33-1,AX$15-1,1,1),0),0),PLE!$AA$28*OFFSET(Import.PLQ,$A33-1,AX$15-1,1,1)),IF($E33&lt;&gt;1,IF(ISNUMBER(INDEX(Import.PLE,Detalhamento!$E33,Detalhamento!AX$15)),IF(INDEX(Import.PLE,Detalhamento!$E33,Detalhamento!AX$15)&lt;=mediçao,0,OFFSET(Import.PLQ,$A33-1,AX$15-1,1,1)),OFFSET(Import.PLQ,$A33-1,AX$15-1,1,1)),(1-PLE!$AA$28)*OFFSET(Import.PLQ,$A33-1,AX$15-1,1,1))))</f>
        <v>0</v>
      </c>
      <c r="AY33" s="144">
        <f ca="1">IF(AY$13="",0,CHOOSE(Detalhamento.OpçãoServiços,OFFSET(Import.PLQ,$A33-1,AY$15-1,1,1),IF($E33&lt;&gt;1,IF(ISNUMBER(INDEX(Import.PLE,Detalhamento!$E33,Detalhamento!AY$15)),IF(INDEX(Import.PLE,Detalhamento!$E33,Detalhamento!AY$15)&lt;=mediçao,OFFSET(Import.PLQ,$A33-1,AY$15-1,1,1),0),0),PLE!$AA$28*OFFSET(Import.PLQ,$A33-1,AY$15-1,1,1)),IF($E33&lt;&gt;1,IF(ISNUMBER(INDEX(Import.PLE,Detalhamento!$E33,Detalhamento!AY$15)),IF(INDEX(Import.PLE,Detalhamento!$E33,Detalhamento!AY$15)&lt;=mediçao,0,OFFSET(Import.PLQ,$A33-1,AY$15-1,1,1)),OFFSET(Import.PLQ,$A33-1,AY$15-1,1,1)),(1-PLE!$AA$28)*OFFSET(Import.PLQ,$A33-1,AY$15-1,1,1))))</f>
        <v>0</v>
      </c>
      <c r="AZ33" s="144">
        <f ca="1">IF(AZ$13="",0,CHOOSE(Detalhamento.OpçãoServiços,OFFSET(Import.PLQ,$A33-1,AZ$15-1,1,1),IF($E33&lt;&gt;1,IF(ISNUMBER(INDEX(Import.PLE,Detalhamento!$E33,Detalhamento!AZ$15)),IF(INDEX(Import.PLE,Detalhamento!$E33,Detalhamento!AZ$15)&lt;=mediçao,OFFSET(Import.PLQ,$A33-1,AZ$15-1,1,1),0),0),PLE!$AA$28*OFFSET(Import.PLQ,$A33-1,AZ$15-1,1,1)),IF($E33&lt;&gt;1,IF(ISNUMBER(INDEX(Import.PLE,Detalhamento!$E33,Detalhamento!AZ$15)),IF(INDEX(Import.PLE,Detalhamento!$E33,Detalhamento!AZ$15)&lt;=mediçao,0,OFFSET(Import.PLQ,$A33-1,AZ$15-1,1,1)),OFFSET(Import.PLQ,$A33-1,AZ$15-1,1,1)),(1-PLE!$AA$28)*OFFSET(Import.PLQ,$A33-1,AZ$15-1,1,1))))</f>
        <v>0</v>
      </c>
      <c r="BA33" s="144">
        <f ca="1">IF(BA$13="",0,CHOOSE(Detalhamento.OpçãoServiços,OFFSET(Import.PLQ,$A33-1,BA$15-1,1,1),IF($E33&lt;&gt;1,IF(ISNUMBER(INDEX(Import.PLE,Detalhamento!$E33,Detalhamento!BA$15)),IF(INDEX(Import.PLE,Detalhamento!$E33,Detalhamento!BA$15)&lt;=mediçao,OFFSET(Import.PLQ,$A33-1,BA$15-1,1,1),0),0),PLE!$AA$28*OFFSET(Import.PLQ,$A33-1,BA$15-1,1,1)),IF($E33&lt;&gt;1,IF(ISNUMBER(INDEX(Import.PLE,Detalhamento!$E33,Detalhamento!BA$15)),IF(INDEX(Import.PLE,Detalhamento!$E33,Detalhamento!BA$15)&lt;=mediçao,0,OFFSET(Import.PLQ,$A33-1,BA$15-1,1,1)),OFFSET(Import.PLQ,$A33-1,BA$15-1,1,1)),(1-PLE!$AA$28)*OFFSET(Import.PLQ,$A33-1,BA$15-1,1,1))))</f>
        <v>0</v>
      </c>
      <c r="BB33" s="144">
        <f ca="1">IF(BB$13="",0,CHOOSE(Detalhamento.OpçãoServiços,OFFSET(Import.PLQ,$A33-1,BB$15-1,1,1),IF($E33&lt;&gt;1,IF(ISNUMBER(INDEX(Import.PLE,Detalhamento!$E33,Detalhamento!BB$15)),IF(INDEX(Import.PLE,Detalhamento!$E33,Detalhamento!BB$15)&lt;=mediçao,OFFSET(Import.PLQ,$A33-1,BB$15-1,1,1),0),0),PLE!$AA$28*OFFSET(Import.PLQ,$A33-1,BB$15-1,1,1)),IF($E33&lt;&gt;1,IF(ISNUMBER(INDEX(Import.PLE,Detalhamento!$E33,Detalhamento!BB$15)),IF(INDEX(Import.PLE,Detalhamento!$E33,Detalhamento!BB$15)&lt;=mediçao,0,OFFSET(Import.PLQ,$A33-1,BB$15-1,1,1)),OFFSET(Import.PLQ,$A33-1,BB$15-1,1,1)),(1-PLE!$AA$28)*OFFSET(Import.PLQ,$A33-1,BB$15-1,1,1))))</f>
        <v>0</v>
      </c>
      <c r="BC33" s="144">
        <f ca="1">IF(BC$13="",0,CHOOSE(Detalhamento.OpçãoServiços,OFFSET(Import.PLQ,$A33-1,BC$15-1,1,1),IF($E33&lt;&gt;1,IF(ISNUMBER(INDEX(Import.PLE,Detalhamento!$E33,Detalhamento!BC$15)),IF(INDEX(Import.PLE,Detalhamento!$E33,Detalhamento!BC$15)&lt;=mediçao,OFFSET(Import.PLQ,$A33-1,BC$15-1,1,1),0),0),PLE!$AA$28*OFFSET(Import.PLQ,$A33-1,BC$15-1,1,1)),IF($E33&lt;&gt;1,IF(ISNUMBER(INDEX(Import.PLE,Detalhamento!$E33,Detalhamento!BC$15)),IF(INDEX(Import.PLE,Detalhamento!$E33,Detalhamento!BC$15)&lt;=mediçao,0,OFFSET(Import.PLQ,$A33-1,BC$15-1,1,1)),OFFSET(Import.PLQ,$A33-1,BC$15-1,1,1)),(1-PLE!$AA$28)*OFFSET(Import.PLQ,$A33-1,BC$15-1,1,1))))</f>
        <v>0</v>
      </c>
      <c r="BD33" s="144">
        <f ca="1">IF(BD$13="",0,CHOOSE(Detalhamento.OpçãoServiços,OFFSET(Import.PLQ,$A33-1,BD$15-1,1,1),IF($E33&lt;&gt;1,IF(ISNUMBER(INDEX(Import.PLE,Detalhamento!$E33,Detalhamento!BD$15)),IF(INDEX(Import.PLE,Detalhamento!$E33,Detalhamento!BD$15)&lt;=mediçao,OFFSET(Import.PLQ,$A33-1,BD$15-1,1,1),0),0),PLE!$AA$28*OFFSET(Import.PLQ,$A33-1,BD$15-1,1,1)),IF($E33&lt;&gt;1,IF(ISNUMBER(INDEX(Import.PLE,Detalhamento!$E33,Detalhamento!BD$15)),IF(INDEX(Import.PLE,Detalhamento!$E33,Detalhamento!BD$15)&lt;=mediçao,0,OFFSET(Import.PLQ,$A33-1,BD$15-1,1,1)),OFFSET(Import.PLQ,$A33-1,BD$15-1,1,1)),(1-PLE!$AA$28)*OFFSET(Import.PLQ,$A33-1,BD$15-1,1,1))))</f>
        <v>0</v>
      </c>
      <c r="BE33" s="144">
        <f ca="1">IF(BE$13="",0,CHOOSE(Detalhamento.OpçãoServiços,OFFSET(Import.PLQ,$A33-1,BE$15-1,1,1),IF($E33&lt;&gt;1,IF(ISNUMBER(INDEX(Import.PLE,Detalhamento!$E33,Detalhamento!BE$15)),IF(INDEX(Import.PLE,Detalhamento!$E33,Detalhamento!BE$15)&lt;=mediçao,OFFSET(Import.PLQ,$A33-1,BE$15-1,1,1),0),0),PLE!$AA$28*OFFSET(Import.PLQ,$A33-1,BE$15-1,1,1)),IF($E33&lt;&gt;1,IF(ISNUMBER(INDEX(Import.PLE,Detalhamento!$E33,Detalhamento!BE$15)),IF(INDEX(Import.PLE,Detalhamento!$E33,Detalhamento!BE$15)&lt;=mediçao,0,OFFSET(Import.PLQ,$A33-1,BE$15-1,1,1)),OFFSET(Import.PLQ,$A33-1,BE$15-1,1,1)),(1-PLE!$AA$28)*OFFSET(Import.PLQ,$A33-1,BE$15-1,1,1))))</f>
        <v>0</v>
      </c>
      <c r="BF33" s="144">
        <f ca="1">IF(BF$13="",0,CHOOSE(Detalhamento.OpçãoServiços,OFFSET(Import.PLQ,$A33-1,BF$15-1,1,1),IF($E33&lt;&gt;1,IF(ISNUMBER(INDEX(Import.PLE,Detalhamento!$E33,Detalhamento!BF$15)),IF(INDEX(Import.PLE,Detalhamento!$E33,Detalhamento!BF$15)&lt;=mediçao,OFFSET(Import.PLQ,$A33-1,BF$15-1,1,1),0),0),PLE!$AA$28*OFFSET(Import.PLQ,$A33-1,BF$15-1,1,1)),IF($E33&lt;&gt;1,IF(ISNUMBER(INDEX(Import.PLE,Detalhamento!$E33,Detalhamento!BF$15)),IF(INDEX(Import.PLE,Detalhamento!$E33,Detalhamento!BF$15)&lt;=mediçao,0,OFFSET(Import.PLQ,$A33-1,BF$15-1,1,1)),OFFSET(Import.PLQ,$A33-1,BF$15-1,1,1)),(1-PLE!$AA$28)*OFFSET(Import.PLQ,$A33-1,BF$15-1,1,1))))</f>
        <v>0</v>
      </c>
      <c r="BG33" s="144">
        <f ca="1">IF(BG$13="",0,CHOOSE(Detalhamento.OpçãoServiços,OFFSET(Import.PLQ,$A33-1,BG$15-1,1,1),IF($E33&lt;&gt;1,IF(ISNUMBER(INDEX(Import.PLE,Detalhamento!$E33,Detalhamento!BG$15)),IF(INDEX(Import.PLE,Detalhamento!$E33,Detalhamento!BG$15)&lt;=mediçao,OFFSET(Import.PLQ,$A33-1,BG$15-1,1,1),0),0),PLE!$AA$28*OFFSET(Import.PLQ,$A33-1,BG$15-1,1,1)),IF($E33&lt;&gt;1,IF(ISNUMBER(INDEX(Import.PLE,Detalhamento!$E33,Detalhamento!BG$15)),IF(INDEX(Import.PLE,Detalhamento!$E33,Detalhamento!BG$15)&lt;=mediçao,0,OFFSET(Import.PLQ,$A33-1,BG$15-1,1,1)),OFFSET(Import.PLQ,$A33-1,BG$15-1,1,1)),(1-PLE!$AA$28)*OFFSET(Import.PLQ,$A33-1,BG$15-1,1,1))))</f>
        <v>0</v>
      </c>
      <c r="BH33" s="144">
        <f ca="1">IF(BH$13="",0,CHOOSE(Detalhamento.OpçãoServiços,OFFSET(Import.PLQ,$A33-1,BH$15-1,1,1),IF($E33&lt;&gt;1,IF(ISNUMBER(INDEX(Import.PLE,Detalhamento!$E33,Detalhamento!BH$15)),IF(INDEX(Import.PLE,Detalhamento!$E33,Detalhamento!BH$15)&lt;=mediçao,OFFSET(Import.PLQ,$A33-1,BH$15-1,1,1),0),0),PLE!$AA$28*OFFSET(Import.PLQ,$A33-1,BH$15-1,1,1)),IF($E33&lt;&gt;1,IF(ISNUMBER(INDEX(Import.PLE,Detalhamento!$E33,Detalhamento!BH$15)),IF(INDEX(Import.PLE,Detalhamento!$E33,Detalhamento!BH$15)&lt;=mediçao,0,OFFSET(Import.PLQ,$A33-1,BH$15-1,1,1)),OFFSET(Import.PLQ,$A33-1,BH$15-1,1,1)),(1-PLE!$AA$28)*OFFSET(Import.PLQ,$A33-1,BH$15-1,1,1))))</f>
        <v>0</v>
      </c>
      <c r="BI33" s="144">
        <f ca="1">IF(BI$13="",0,CHOOSE(Detalhamento.OpçãoServiços,OFFSET(Import.PLQ,$A33-1,BI$15-1,1,1),IF($E33&lt;&gt;1,IF(ISNUMBER(INDEX(Import.PLE,Detalhamento!$E33,Detalhamento!BI$15)),IF(INDEX(Import.PLE,Detalhamento!$E33,Detalhamento!BI$15)&lt;=mediçao,OFFSET(Import.PLQ,$A33-1,BI$15-1,1,1),0),0),PLE!$AA$28*OFFSET(Import.PLQ,$A33-1,BI$15-1,1,1)),IF($E33&lt;&gt;1,IF(ISNUMBER(INDEX(Import.PLE,Detalhamento!$E33,Detalhamento!BI$15)),IF(INDEX(Import.PLE,Detalhamento!$E33,Detalhamento!BI$15)&lt;=mediçao,0,OFFSET(Import.PLQ,$A33-1,BI$15-1,1,1)),OFFSET(Import.PLQ,$A33-1,BI$15-1,1,1)),(1-PLE!$AA$28)*OFFSET(Import.PLQ,$A33-1,BI$15-1,1,1))))</f>
        <v>0</v>
      </c>
    </row>
    <row r="34" spans="1:61" ht="20" x14ac:dyDescent="0.2">
      <c r="A34" s="155">
        <v>14</v>
      </c>
      <c r="B34" s="21" t="str">
        <f t="shared" ca="1" si="8"/>
        <v>Serviço</v>
      </c>
      <c r="E34" s="153">
        <f t="shared" ca="1" si="9"/>
        <v>4</v>
      </c>
      <c r="F34" s="154">
        <f t="shared" ca="1" si="10"/>
        <v>40014</v>
      </c>
      <c r="G34" s="154" t="str">
        <f t="shared" ca="1" si="11"/>
        <v>1.3.1.3</v>
      </c>
      <c r="H34" s="182" t="str">
        <f t="shared" ca="1" si="11"/>
        <v>LASTRO DE CONCRETO MAGRO, APLICADO EM PISOS, LAJES SOBRE SOLO OU RADIERS. AF_08/2017</v>
      </c>
      <c r="I34" s="37" t="str">
        <f t="shared" ca="1" si="12"/>
        <v>M3</v>
      </c>
      <c r="J34" s="144">
        <f t="shared" ca="1" si="13"/>
        <v>1.25</v>
      </c>
      <c r="K34" s="67"/>
      <c r="L34" s="144">
        <f ca="1">IF(L$13="",0,CHOOSE(Detalhamento.OpçãoServiços,OFFSET(Import.PLQ,$A34-1,L$15-1,1,1),IF($E34&lt;&gt;1,IF(ISNUMBER(INDEX(Import.PLE,Detalhamento!$E34,Detalhamento!L$15)),IF(INDEX(Import.PLE,Detalhamento!$E34,Detalhamento!L$15)&lt;=mediçao,OFFSET(Import.PLQ,$A34-1,L$15-1,1,1),0),0),PLE!$AA$28*OFFSET(Import.PLQ,$A34-1,L$15-1,1,1)),IF($E34&lt;&gt;1,IF(ISNUMBER(INDEX(Import.PLE,Detalhamento!$E34,Detalhamento!L$15)),IF(INDEX(Import.PLE,Detalhamento!$E34,Detalhamento!L$15)&lt;=mediçao,0,OFFSET(Import.PLQ,$A34-1,L$15-1,1,1)),OFFSET(Import.PLQ,$A34-1,L$15-1,1,1)),(1-PLE!$AA$28)*OFFSET(Import.PLQ,$A34-1,L$15-1,1,1))))</f>
        <v>1.25</v>
      </c>
      <c r="M34" s="144">
        <f ca="1">IF(M$13="",0,CHOOSE(Detalhamento.OpçãoServiços,OFFSET(Import.PLQ,$A34-1,M$15-1,1,1),IF($E34&lt;&gt;1,IF(ISNUMBER(INDEX(Import.PLE,Detalhamento!$E34,Detalhamento!M$15)),IF(INDEX(Import.PLE,Detalhamento!$E34,Detalhamento!M$15)&lt;=mediçao,OFFSET(Import.PLQ,$A34-1,M$15-1,1,1),0),0),PLE!$AA$28*OFFSET(Import.PLQ,$A34-1,M$15-1,1,1)),IF($E34&lt;&gt;1,IF(ISNUMBER(INDEX(Import.PLE,Detalhamento!$E34,Detalhamento!M$15)),IF(INDEX(Import.PLE,Detalhamento!$E34,Detalhamento!M$15)&lt;=mediçao,0,OFFSET(Import.PLQ,$A34-1,M$15-1,1,1)),OFFSET(Import.PLQ,$A34-1,M$15-1,1,1)),(1-PLE!$AA$28)*OFFSET(Import.PLQ,$A34-1,M$15-1,1,1))))</f>
        <v>0</v>
      </c>
      <c r="N34" s="144">
        <f ca="1">IF(N$13="",0,CHOOSE(Detalhamento.OpçãoServiços,OFFSET(Import.PLQ,$A34-1,N$15-1,1,1),IF($E34&lt;&gt;1,IF(ISNUMBER(INDEX(Import.PLE,Detalhamento!$E34,Detalhamento!N$15)),IF(INDEX(Import.PLE,Detalhamento!$E34,Detalhamento!N$15)&lt;=mediçao,OFFSET(Import.PLQ,$A34-1,N$15-1,1,1),0),0),PLE!$AA$28*OFFSET(Import.PLQ,$A34-1,N$15-1,1,1)),IF($E34&lt;&gt;1,IF(ISNUMBER(INDEX(Import.PLE,Detalhamento!$E34,Detalhamento!N$15)),IF(INDEX(Import.PLE,Detalhamento!$E34,Detalhamento!N$15)&lt;=mediçao,0,OFFSET(Import.PLQ,$A34-1,N$15-1,1,1)),OFFSET(Import.PLQ,$A34-1,N$15-1,1,1)),(1-PLE!$AA$28)*OFFSET(Import.PLQ,$A34-1,N$15-1,1,1))))</f>
        <v>0</v>
      </c>
      <c r="O34" s="144">
        <f ca="1">IF(O$13="",0,CHOOSE(Detalhamento.OpçãoServiços,OFFSET(Import.PLQ,$A34-1,O$15-1,1,1),IF($E34&lt;&gt;1,IF(ISNUMBER(INDEX(Import.PLE,Detalhamento!$E34,Detalhamento!O$15)),IF(INDEX(Import.PLE,Detalhamento!$E34,Detalhamento!O$15)&lt;=mediçao,OFFSET(Import.PLQ,$A34-1,O$15-1,1,1),0),0),PLE!$AA$28*OFFSET(Import.PLQ,$A34-1,O$15-1,1,1)),IF($E34&lt;&gt;1,IF(ISNUMBER(INDEX(Import.PLE,Detalhamento!$E34,Detalhamento!O$15)),IF(INDEX(Import.PLE,Detalhamento!$E34,Detalhamento!O$15)&lt;=mediçao,0,OFFSET(Import.PLQ,$A34-1,O$15-1,1,1)),OFFSET(Import.PLQ,$A34-1,O$15-1,1,1)),(1-PLE!$AA$28)*OFFSET(Import.PLQ,$A34-1,O$15-1,1,1))))</f>
        <v>0</v>
      </c>
      <c r="P34" s="144">
        <f ca="1">IF(P$13="",0,CHOOSE(Detalhamento.OpçãoServiços,OFFSET(Import.PLQ,$A34-1,P$15-1,1,1),IF($E34&lt;&gt;1,IF(ISNUMBER(INDEX(Import.PLE,Detalhamento!$E34,Detalhamento!P$15)),IF(INDEX(Import.PLE,Detalhamento!$E34,Detalhamento!P$15)&lt;=mediçao,OFFSET(Import.PLQ,$A34-1,P$15-1,1,1),0),0),PLE!$AA$28*OFFSET(Import.PLQ,$A34-1,P$15-1,1,1)),IF($E34&lt;&gt;1,IF(ISNUMBER(INDEX(Import.PLE,Detalhamento!$E34,Detalhamento!P$15)),IF(INDEX(Import.PLE,Detalhamento!$E34,Detalhamento!P$15)&lt;=mediçao,0,OFFSET(Import.PLQ,$A34-1,P$15-1,1,1)),OFFSET(Import.PLQ,$A34-1,P$15-1,1,1)),(1-PLE!$AA$28)*OFFSET(Import.PLQ,$A34-1,P$15-1,1,1))))</f>
        <v>0</v>
      </c>
      <c r="Q34" s="144">
        <f ca="1">IF(Q$13="",0,CHOOSE(Detalhamento.OpçãoServiços,OFFSET(Import.PLQ,$A34-1,Q$15-1,1,1),IF($E34&lt;&gt;1,IF(ISNUMBER(INDEX(Import.PLE,Detalhamento!$E34,Detalhamento!Q$15)),IF(INDEX(Import.PLE,Detalhamento!$E34,Detalhamento!Q$15)&lt;=mediçao,OFFSET(Import.PLQ,$A34-1,Q$15-1,1,1),0),0),PLE!$AA$28*OFFSET(Import.PLQ,$A34-1,Q$15-1,1,1)),IF($E34&lt;&gt;1,IF(ISNUMBER(INDEX(Import.PLE,Detalhamento!$E34,Detalhamento!Q$15)),IF(INDEX(Import.PLE,Detalhamento!$E34,Detalhamento!Q$15)&lt;=mediçao,0,OFFSET(Import.PLQ,$A34-1,Q$15-1,1,1)),OFFSET(Import.PLQ,$A34-1,Q$15-1,1,1)),(1-PLE!$AA$28)*OFFSET(Import.PLQ,$A34-1,Q$15-1,1,1))))</f>
        <v>0</v>
      </c>
      <c r="R34" s="144">
        <f ca="1">IF(R$13="",0,CHOOSE(Detalhamento.OpçãoServiços,OFFSET(Import.PLQ,$A34-1,R$15-1,1,1),IF($E34&lt;&gt;1,IF(ISNUMBER(INDEX(Import.PLE,Detalhamento!$E34,Detalhamento!R$15)),IF(INDEX(Import.PLE,Detalhamento!$E34,Detalhamento!R$15)&lt;=mediçao,OFFSET(Import.PLQ,$A34-1,R$15-1,1,1),0),0),PLE!$AA$28*OFFSET(Import.PLQ,$A34-1,R$15-1,1,1)),IF($E34&lt;&gt;1,IF(ISNUMBER(INDEX(Import.PLE,Detalhamento!$E34,Detalhamento!R$15)),IF(INDEX(Import.PLE,Detalhamento!$E34,Detalhamento!R$15)&lt;=mediçao,0,OFFSET(Import.PLQ,$A34-1,R$15-1,1,1)),OFFSET(Import.PLQ,$A34-1,R$15-1,1,1)),(1-PLE!$AA$28)*OFFSET(Import.PLQ,$A34-1,R$15-1,1,1))))</f>
        <v>0</v>
      </c>
      <c r="S34" s="144">
        <f ca="1">IF(S$13="",0,CHOOSE(Detalhamento.OpçãoServiços,OFFSET(Import.PLQ,$A34-1,S$15-1,1,1),IF($E34&lt;&gt;1,IF(ISNUMBER(INDEX(Import.PLE,Detalhamento!$E34,Detalhamento!S$15)),IF(INDEX(Import.PLE,Detalhamento!$E34,Detalhamento!S$15)&lt;=mediçao,OFFSET(Import.PLQ,$A34-1,S$15-1,1,1),0),0),PLE!$AA$28*OFFSET(Import.PLQ,$A34-1,S$15-1,1,1)),IF($E34&lt;&gt;1,IF(ISNUMBER(INDEX(Import.PLE,Detalhamento!$E34,Detalhamento!S$15)),IF(INDEX(Import.PLE,Detalhamento!$E34,Detalhamento!S$15)&lt;=mediçao,0,OFFSET(Import.PLQ,$A34-1,S$15-1,1,1)),OFFSET(Import.PLQ,$A34-1,S$15-1,1,1)),(1-PLE!$AA$28)*OFFSET(Import.PLQ,$A34-1,S$15-1,1,1))))</f>
        <v>0</v>
      </c>
      <c r="T34" s="144">
        <f ca="1">IF(T$13="",0,CHOOSE(Detalhamento.OpçãoServiços,OFFSET(Import.PLQ,$A34-1,T$15-1,1,1),IF($E34&lt;&gt;1,IF(ISNUMBER(INDEX(Import.PLE,Detalhamento!$E34,Detalhamento!T$15)),IF(INDEX(Import.PLE,Detalhamento!$E34,Detalhamento!T$15)&lt;=mediçao,OFFSET(Import.PLQ,$A34-1,T$15-1,1,1),0),0),PLE!$AA$28*OFFSET(Import.PLQ,$A34-1,T$15-1,1,1)),IF($E34&lt;&gt;1,IF(ISNUMBER(INDEX(Import.PLE,Detalhamento!$E34,Detalhamento!T$15)),IF(INDEX(Import.PLE,Detalhamento!$E34,Detalhamento!T$15)&lt;=mediçao,0,OFFSET(Import.PLQ,$A34-1,T$15-1,1,1)),OFFSET(Import.PLQ,$A34-1,T$15-1,1,1)),(1-PLE!$AA$28)*OFFSET(Import.PLQ,$A34-1,T$15-1,1,1))))</f>
        <v>0</v>
      </c>
      <c r="U34" s="144">
        <f ca="1">IF(U$13="",0,CHOOSE(Detalhamento.OpçãoServiços,OFFSET(Import.PLQ,$A34-1,U$15-1,1,1),IF($E34&lt;&gt;1,IF(ISNUMBER(INDEX(Import.PLE,Detalhamento!$E34,Detalhamento!U$15)),IF(INDEX(Import.PLE,Detalhamento!$E34,Detalhamento!U$15)&lt;=mediçao,OFFSET(Import.PLQ,$A34-1,U$15-1,1,1),0),0),PLE!$AA$28*OFFSET(Import.PLQ,$A34-1,U$15-1,1,1)),IF($E34&lt;&gt;1,IF(ISNUMBER(INDEX(Import.PLE,Detalhamento!$E34,Detalhamento!U$15)),IF(INDEX(Import.PLE,Detalhamento!$E34,Detalhamento!U$15)&lt;=mediçao,0,OFFSET(Import.PLQ,$A34-1,U$15-1,1,1)),OFFSET(Import.PLQ,$A34-1,U$15-1,1,1)),(1-PLE!$AA$28)*OFFSET(Import.PLQ,$A34-1,U$15-1,1,1))))</f>
        <v>0</v>
      </c>
      <c r="V34" s="144">
        <f ca="1">IF(V$13="",0,CHOOSE(Detalhamento.OpçãoServiços,OFFSET(Import.PLQ,$A34-1,V$15-1,1,1),IF($E34&lt;&gt;1,IF(ISNUMBER(INDEX(Import.PLE,Detalhamento!$E34,Detalhamento!V$15)),IF(INDEX(Import.PLE,Detalhamento!$E34,Detalhamento!V$15)&lt;=mediçao,OFFSET(Import.PLQ,$A34-1,V$15-1,1,1),0),0),PLE!$AA$28*OFFSET(Import.PLQ,$A34-1,V$15-1,1,1)),IF($E34&lt;&gt;1,IF(ISNUMBER(INDEX(Import.PLE,Detalhamento!$E34,Detalhamento!V$15)),IF(INDEX(Import.PLE,Detalhamento!$E34,Detalhamento!V$15)&lt;=mediçao,0,OFFSET(Import.PLQ,$A34-1,V$15-1,1,1)),OFFSET(Import.PLQ,$A34-1,V$15-1,1,1)),(1-PLE!$AA$28)*OFFSET(Import.PLQ,$A34-1,V$15-1,1,1))))</f>
        <v>0</v>
      </c>
      <c r="W34" s="144">
        <f ca="1">IF(W$13="",0,CHOOSE(Detalhamento.OpçãoServiços,OFFSET(Import.PLQ,$A34-1,W$15-1,1,1),IF($E34&lt;&gt;1,IF(ISNUMBER(INDEX(Import.PLE,Detalhamento!$E34,Detalhamento!W$15)),IF(INDEX(Import.PLE,Detalhamento!$E34,Detalhamento!W$15)&lt;=mediçao,OFFSET(Import.PLQ,$A34-1,W$15-1,1,1),0),0),PLE!$AA$28*OFFSET(Import.PLQ,$A34-1,W$15-1,1,1)),IF($E34&lt;&gt;1,IF(ISNUMBER(INDEX(Import.PLE,Detalhamento!$E34,Detalhamento!W$15)),IF(INDEX(Import.PLE,Detalhamento!$E34,Detalhamento!W$15)&lt;=mediçao,0,OFFSET(Import.PLQ,$A34-1,W$15-1,1,1)),OFFSET(Import.PLQ,$A34-1,W$15-1,1,1)),(1-PLE!$AA$28)*OFFSET(Import.PLQ,$A34-1,W$15-1,1,1))))</f>
        <v>0</v>
      </c>
      <c r="X34" s="144">
        <f ca="1">IF(X$13="",0,CHOOSE(Detalhamento.OpçãoServiços,OFFSET(Import.PLQ,$A34-1,X$15-1,1,1),IF($E34&lt;&gt;1,IF(ISNUMBER(INDEX(Import.PLE,Detalhamento!$E34,Detalhamento!X$15)),IF(INDEX(Import.PLE,Detalhamento!$E34,Detalhamento!X$15)&lt;=mediçao,OFFSET(Import.PLQ,$A34-1,X$15-1,1,1),0),0),PLE!$AA$28*OFFSET(Import.PLQ,$A34-1,X$15-1,1,1)),IF($E34&lt;&gt;1,IF(ISNUMBER(INDEX(Import.PLE,Detalhamento!$E34,Detalhamento!X$15)),IF(INDEX(Import.PLE,Detalhamento!$E34,Detalhamento!X$15)&lt;=mediçao,0,OFFSET(Import.PLQ,$A34-1,X$15-1,1,1)),OFFSET(Import.PLQ,$A34-1,X$15-1,1,1)),(1-PLE!$AA$28)*OFFSET(Import.PLQ,$A34-1,X$15-1,1,1))))</f>
        <v>0</v>
      </c>
      <c r="Y34" s="144">
        <f ca="1">IF(Y$13="",0,CHOOSE(Detalhamento.OpçãoServiços,OFFSET(Import.PLQ,$A34-1,Y$15-1,1,1),IF($E34&lt;&gt;1,IF(ISNUMBER(INDEX(Import.PLE,Detalhamento!$E34,Detalhamento!Y$15)),IF(INDEX(Import.PLE,Detalhamento!$E34,Detalhamento!Y$15)&lt;=mediçao,OFFSET(Import.PLQ,$A34-1,Y$15-1,1,1),0),0),PLE!$AA$28*OFFSET(Import.PLQ,$A34-1,Y$15-1,1,1)),IF($E34&lt;&gt;1,IF(ISNUMBER(INDEX(Import.PLE,Detalhamento!$E34,Detalhamento!Y$15)),IF(INDEX(Import.PLE,Detalhamento!$E34,Detalhamento!Y$15)&lt;=mediçao,0,OFFSET(Import.PLQ,$A34-1,Y$15-1,1,1)),OFFSET(Import.PLQ,$A34-1,Y$15-1,1,1)),(1-PLE!$AA$28)*OFFSET(Import.PLQ,$A34-1,Y$15-1,1,1))))</f>
        <v>0</v>
      </c>
      <c r="Z34" s="144">
        <f ca="1">IF(Z$13="",0,CHOOSE(Detalhamento.OpçãoServiços,OFFSET(Import.PLQ,$A34-1,Z$15-1,1,1),IF($E34&lt;&gt;1,IF(ISNUMBER(INDEX(Import.PLE,Detalhamento!$E34,Detalhamento!Z$15)),IF(INDEX(Import.PLE,Detalhamento!$E34,Detalhamento!Z$15)&lt;=mediçao,OFFSET(Import.PLQ,$A34-1,Z$15-1,1,1),0),0),PLE!$AA$28*OFFSET(Import.PLQ,$A34-1,Z$15-1,1,1)),IF($E34&lt;&gt;1,IF(ISNUMBER(INDEX(Import.PLE,Detalhamento!$E34,Detalhamento!Z$15)),IF(INDEX(Import.PLE,Detalhamento!$E34,Detalhamento!Z$15)&lt;=mediçao,0,OFFSET(Import.PLQ,$A34-1,Z$15-1,1,1)),OFFSET(Import.PLQ,$A34-1,Z$15-1,1,1)),(1-PLE!$AA$28)*OFFSET(Import.PLQ,$A34-1,Z$15-1,1,1))))</f>
        <v>0</v>
      </c>
      <c r="AA34" s="144">
        <f ca="1">IF(AA$13="",0,CHOOSE(Detalhamento.OpçãoServiços,OFFSET(Import.PLQ,$A34-1,AA$15-1,1,1),IF($E34&lt;&gt;1,IF(ISNUMBER(INDEX(Import.PLE,Detalhamento!$E34,Detalhamento!AA$15)),IF(INDEX(Import.PLE,Detalhamento!$E34,Detalhamento!AA$15)&lt;=mediçao,OFFSET(Import.PLQ,$A34-1,AA$15-1,1,1),0),0),PLE!$AA$28*OFFSET(Import.PLQ,$A34-1,AA$15-1,1,1)),IF($E34&lt;&gt;1,IF(ISNUMBER(INDEX(Import.PLE,Detalhamento!$E34,Detalhamento!AA$15)),IF(INDEX(Import.PLE,Detalhamento!$E34,Detalhamento!AA$15)&lt;=mediçao,0,OFFSET(Import.PLQ,$A34-1,AA$15-1,1,1)),OFFSET(Import.PLQ,$A34-1,AA$15-1,1,1)),(1-PLE!$AA$28)*OFFSET(Import.PLQ,$A34-1,AA$15-1,1,1))))</f>
        <v>0</v>
      </c>
      <c r="AB34" s="144">
        <f ca="1">IF(AB$13="",0,CHOOSE(Detalhamento.OpçãoServiços,OFFSET(Import.PLQ,$A34-1,AB$15-1,1,1),IF($E34&lt;&gt;1,IF(ISNUMBER(INDEX(Import.PLE,Detalhamento!$E34,Detalhamento!AB$15)),IF(INDEX(Import.PLE,Detalhamento!$E34,Detalhamento!AB$15)&lt;=mediçao,OFFSET(Import.PLQ,$A34-1,AB$15-1,1,1),0),0),PLE!$AA$28*OFFSET(Import.PLQ,$A34-1,AB$15-1,1,1)),IF($E34&lt;&gt;1,IF(ISNUMBER(INDEX(Import.PLE,Detalhamento!$E34,Detalhamento!AB$15)),IF(INDEX(Import.PLE,Detalhamento!$E34,Detalhamento!AB$15)&lt;=mediçao,0,OFFSET(Import.PLQ,$A34-1,AB$15-1,1,1)),OFFSET(Import.PLQ,$A34-1,AB$15-1,1,1)),(1-PLE!$AA$28)*OFFSET(Import.PLQ,$A34-1,AB$15-1,1,1))))</f>
        <v>0</v>
      </c>
      <c r="AC34" s="144">
        <f ca="1">IF(AC$13="",0,CHOOSE(Detalhamento.OpçãoServiços,OFFSET(Import.PLQ,$A34-1,AC$15-1,1,1),IF($E34&lt;&gt;1,IF(ISNUMBER(INDEX(Import.PLE,Detalhamento!$E34,Detalhamento!AC$15)),IF(INDEX(Import.PLE,Detalhamento!$E34,Detalhamento!AC$15)&lt;=mediçao,OFFSET(Import.PLQ,$A34-1,AC$15-1,1,1),0),0),PLE!$AA$28*OFFSET(Import.PLQ,$A34-1,AC$15-1,1,1)),IF($E34&lt;&gt;1,IF(ISNUMBER(INDEX(Import.PLE,Detalhamento!$E34,Detalhamento!AC$15)),IF(INDEX(Import.PLE,Detalhamento!$E34,Detalhamento!AC$15)&lt;=mediçao,0,OFFSET(Import.PLQ,$A34-1,AC$15-1,1,1)),OFFSET(Import.PLQ,$A34-1,AC$15-1,1,1)),(1-PLE!$AA$28)*OFFSET(Import.PLQ,$A34-1,AC$15-1,1,1))))</f>
        <v>0</v>
      </c>
      <c r="AD34" s="144">
        <f ca="1">IF(AD$13="",0,CHOOSE(Detalhamento.OpçãoServiços,OFFSET(Import.PLQ,$A34-1,AD$15-1,1,1),IF($E34&lt;&gt;1,IF(ISNUMBER(INDEX(Import.PLE,Detalhamento!$E34,Detalhamento!AD$15)),IF(INDEX(Import.PLE,Detalhamento!$E34,Detalhamento!AD$15)&lt;=mediçao,OFFSET(Import.PLQ,$A34-1,AD$15-1,1,1),0),0),PLE!$AA$28*OFFSET(Import.PLQ,$A34-1,AD$15-1,1,1)),IF($E34&lt;&gt;1,IF(ISNUMBER(INDEX(Import.PLE,Detalhamento!$E34,Detalhamento!AD$15)),IF(INDEX(Import.PLE,Detalhamento!$E34,Detalhamento!AD$15)&lt;=mediçao,0,OFFSET(Import.PLQ,$A34-1,AD$15-1,1,1)),OFFSET(Import.PLQ,$A34-1,AD$15-1,1,1)),(1-PLE!$AA$28)*OFFSET(Import.PLQ,$A34-1,AD$15-1,1,1))))</f>
        <v>0</v>
      </c>
      <c r="AE34" s="144">
        <f ca="1">IF(AE$13="",0,CHOOSE(Detalhamento.OpçãoServiços,OFFSET(Import.PLQ,$A34-1,AE$15-1,1,1),IF($E34&lt;&gt;1,IF(ISNUMBER(INDEX(Import.PLE,Detalhamento!$E34,Detalhamento!AE$15)),IF(INDEX(Import.PLE,Detalhamento!$E34,Detalhamento!AE$15)&lt;=mediçao,OFFSET(Import.PLQ,$A34-1,AE$15-1,1,1),0),0),PLE!$AA$28*OFFSET(Import.PLQ,$A34-1,AE$15-1,1,1)),IF($E34&lt;&gt;1,IF(ISNUMBER(INDEX(Import.PLE,Detalhamento!$E34,Detalhamento!AE$15)),IF(INDEX(Import.PLE,Detalhamento!$E34,Detalhamento!AE$15)&lt;=mediçao,0,OFFSET(Import.PLQ,$A34-1,AE$15-1,1,1)),OFFSET(Import.PLQ,$A34-1,AE$15-1,1,1)),(1-PLE!$AA$28)*OFFSET(Import.PLQ,$A34-1,AE$15-1,1,1))))</f>
        <v>0</v>
      </c>
      <c r="AF34" s="144">
        <f ca="1">IF(AF$13="",0,CHOOSE(Detalhamento.OpçãoServiços,OFFSET(Import.PLQ,$A34-1,AF$15-1,1,1),IF($E34&lt;&gt;1,IF(ISNUMBER(INDEX(Import.PLE,Detalhamento!$E34,Detalhamento!AF$15)),IF(INDEX(Import.PLE,Detalhamento!$E34,Detalhamento!AF$15)&lt;=mediçao,OFFSET(Import.PLQ,$A34-1,AF$15-1,1,1),0),0),PLE!$AA$28*OFFSET(Import.PLQ,$A34-1,AF$15-1,1,1)),IF($E34&lt;&gt;1,IF(ISNUMBER(INDEX(Import.PLE,Detalhamento!$E34,Detalhamento!AF$15)),IF(INDEX(Import.PLE,Detalhamento!$E34,Detalhamento!AF$15)&lt;=mediçao,0,OFFSET(Import.PLQ,$A34-1,AF$15-1,1,1)),OFFSET(Import.PLQ,$A34-1,AF$15-1,1,1)),(1-PLE!$AA$28)*OFFSET(Import.PLQ,$A34-1,AF$15-1,1,1))))</f>
        <v>0</v>
      </c>
      <c r="AG34" s="144">
        <f ca="1">IF(AG$13="",0,CHOOSE(Detalhamento.OpçãoServiços,OFFSET(Import.PLQ,$A34-1,AG$15-1,1,1),IF($E34&lt;&gt;1,IF(ISNUMBER(INDEX(Import.PLE,Detalhamento!$E34,Detalhamento!AG$15)),IF(INDEX(Import.PLE,Detalhamento!$E34,Detalhamento!AG$15)&lt;=mediçao,OFFSET(Import.PLQ,$A34-1,AG$15-1,1,1),0),0),PLE!$AA$28*OFFSET(Import.PLQ,$A34-1,AG$15-1,1,1)),IF($E34&lt;&gt;1,IF(ISNUMBER(INDEX(Import.PLE,Detalhamento!$E34,Detalhamento!AG$15)),IF(INDEX(Import.PLE,Detalhamento!$E34,Detalhamento!AG$15)&lt;=mediçao,0,OFFSET(Import.PLQ,$A34-1,AG$15-1,1,1)),OFFSET(Import.PLQ,$A34-1,AG$15-1,1,1)),(1-PLE!$AA$28)*OFFSET(Import.PLQ,$A34-1,AG$15-1,1,1))))</f>
        <v>0</v>
      </c>
      <c r="AH34" s="144">
        <f ca="1">IF(AH$13="",0,CHOOSE(Detalhamento.OpçãoServiços,OFFSET(Import.PLQ,$A34-1,AH$15-1,1,1),IF($E34&lt;&gt;1,IF(ISNUMBER(INDEX(Import.PLE,Detalhamento!$E34,Detalhamento!AH$15)),IF(INDEX(Import.PLE,Detalhamento!$E34,Detalhamento!AH$15)&lt;=mediçao,OFFSET(Import.PLQ,$A34-1,AH$15-1,1,1),0),0),PLE!$AA$28*OFFSET(Import.PLQ,$A34-1,AH$15-1,1,1)),IF($E34&lt;&gt;1,IF(ISNUMBER(INDEX(Import.PLE,Detalhamento!$E34,Detalhamento!AH$15)),IF(INDEX(Import.PLE,Detalhamento!$E34,Detalhamento!AH$15)&lt;=mediçao,0,OFFSET(Import.PLQ,$A34-1,AH$15-1,1,1)),OFFSET(Import.PLQ,$A34-1,AH$15-1,1,1)),(1-PLE!$AA$28)*OFFSET(Import.PLQ,$A34-1,AH$15-1,1,1))))</f>
        <v>0</v>
      </c>
      <c r="AI34" s="144">
        <f ca="1">IF(AI$13="",0,CHOOSE(Detalhamento.OpçãoServiços,OFFSET(Import.PLQ,$A34-1,AI$15-1,1,1),IF($E34&lt;&gt;1,IF(ISNUMBER(INDEX(Import.PLE,Detalhamento!$E34,Detalhamento!AI$15)),IF(INDEX(Import.PLE,Detalhamento!$E34,Detalhamento!AI$15)&lt;=mediçao,OFFSET(Import.PLQ,$A34-1,AI$15-1,1,1),0),0),PLE!$AA$28*OFFSET(Import.PLQ,$A34-1,AI$15-1,1,1)),IF($E34&lt;&gt;1,IF(ISNUMBER(INDEX(Import.PLE,Detalhamento!$E34,Detalhamento!AI$15)),IF(INDEX(Import.PLE,Detalhamento!$E34,Detalhamento!AI$15)&lt;=mediçao,0,OFFSET(Import.PLQ,$A34-1,AI$15-1,1,1)),OFFSET(Import.PLQ,$A34-1,AI$15-1,1,1)),(1-PLE!$AA$28)*OFFSET(Import.PLQ,$A34-1,AI$15-1,1,1))))</f>
        <v>0</v>
      </c>
      <c r="AJ34" s="144">
        <f ca="1">IF(AJ$13="",0,CHOOSE(Detalhamento.OpçãoServiços,OFFSET(Import.PLQ,$A34-1,AJ$15-1,1,1),IF($E34&lt;&gt;1,IF(ISNUMBER(INDEX(Import.PLE,Detalhamento!$E34,Detalhamento!AJ$15)),IF(INDEX(Import.PLE,Detalhamento!$E34,Detalhamento!AJ$15)&lt;=mediçao,OFFSET(Import.PLQ,$A34-1,AJ$15-1,1,1),0),0),PLE!$AA$28*OFFSET(Import.PLQ,$A34-1,AJ$15-1,1,1)),IF($E34&lt;&gt;1,IF(ISNUMBER(INDEX(Import.PLE,Detalhamento!$E34,Detalhamento!AJ$15)),IF(INDEX(Import.PLE,Detalhamento!$E34,Detalhamento!AJ$15)&lt;=mediçao,0,OFFSET(Import.PLQ,$A34-1,AJ$15-1,1,1)),OFFSET(Import.PLQ,$A34-1,AJ$15-1,1,1)),(1-PLE!$AA$28)*OFFSET(Import.PLQ,$A34-1,AJ$15-1,1,1))))</f>
        <v>0</v>
      </c>
      <c r="AK34" s="144">
        <f ca="1">IF(AK$13="",0,CHOOSE(Detalhamento.OpçãoServiços,OFFSET(Import.PLQ,$A34-1,AK$15-1,1,1),IF($E34&lt;&gt;1,IF(ISNUMBER(INDEX(Import.PLE,Detalhamento!$E34,Detalhamento!AK$15)),IF(INDEX(Import.PLE,Detalhamento!$E34,Detalhamento!AK$15)&lt;=mediçao,OFFSET(Import.PLQ,$A34-1,AK$15-1,1,1),0),0),PLE!$AA$28*OFFSET(Import.PLQ,$A34-1,AK$15-1,1,1)),IF($E34&lt;&gt;1,IF(ISNUMBER(INDEX(Import.PLE,Detalhamento!$E34,Detalhamento!AK$15)),IF(INDEX(Import.PLE,Detalhamento!$E34,Detalhamento!AK$15)&lt;=mediçao,0,OFFSET(Import.PLQ,$A34-1,AK$15-1,1,1)),OFFSET(Import.PLQ,$A34-1,AK$15-1,1,1)),(1-PLE!$AA$28)*OFFSET(Import.PLQ,$A34-1,AK$15-1,1,1))))</f>
        <v>0</v>
      </c>
      <c r="AL34" s="144">
        <f ca="1">IF(AL$13="",0,CHOOSE(Detalhamento.OpçãoServiços,OFFSET(Import.PLQ,$A34-1,AL$15-1,1,1),IF($E34&lt;&gt;1,IF(ISNUMBER(INDEX(Import.PLE,Detalhamento!$E34,Detalhamento!AL$15)),IF(INDEX(Import.PLE,Detalhamento!$E34,Detalhamento!AL$15)&lt;=mediçao,OFFSET(Import.PLQ,$A34-1,AL$15-1,1,1),0),0),PLE!$AA$28*OFFSET(Import.PLQ,$A34-1,AL$15-1,1,1)),IF($E34&lt;&gt;1,IF(ISNUMBER(INDEX(Import.PLE,Detalhamento!$E34,Detalhamento!AL$15)),IF(INDEX(Import.PLE,Detalhamento!$E34,Detalhamento!AL$15)&lt;=mediçao,0,OFFSET(Import.PLQ,$A34-1,AL$15-1,1,1)),OFFSET(Import.PLQ,$A34-1,AL$15-1,1,1)),(1-PLE!$AA$28)*OFFSET(Import.PLQ,$A34-1,AL$15-1,1,1))))</f>
        <v>0</v>
      </c>
      <c r="AM34" s="144">
        <f ca="1">IF(AM$13="",0,CHOOSE(Detalhamento.OpçãoServiços,OFFSET(Import.PLQ,$A34-1,AM$15-1,1,1),IF($E34&lt;&gt;1,IF(ISNUMBER(INDEX(Import.PLE,Detalhamento!$E34,Detalhamento!AM$15)),IF(INDEX(Import.PLE,Detalhamento!$E34,Detalhamento!AM$15)&lt;=mediçao,OFFSET(Import.PLQ,$A34-1,AM$15-1,1,1),0),0),PLE!$AA$28*OFFSET(Import.PLQ,$A34-1,AM$15-1,1,1)),IF($E34&lt;&gt;1,IF(ISNUMBER(INDEX(Import.PLE,Detalhamento!$E34,Detalhamento!AM$15)),IF(INDEX(Import.PLE,Detalhamento!$E34,Detalhamento!AM$15)&lt;=mediçao,0,OFFSET(Import.PLQ,$A34-1,AM$15-1,1,1)),OFFSET(Import.PLQ,$A34-1,AM$15-1,1,1)),(1-PLE!$AA$28)*OFFSET(Import.PLQ,$A34-1,AM$15-1,1,1))))</f>
        <v>0</v>
      </c>
      <c r="AN34" s="144">
        <f ca="1">IF(AN$13="",0,CHOOSE(Detalhamento.OpçãoServiços,OFFSET(Import.PLQ,$A34-1,AN$15-1,1,1),IF($E34&lt;&gt;1,IF(ISNUMBER(INDEX(Import.PLE,Detalhamento!$E34,Detalhamento!AN$15)),IF(INDEX(Import.PLE,Detalhamento!$E34,Detalhamento!AN$15)&lt;=mediçao,OFFSET(Import.PLQ,$A34-1,AN$15-1,1,1),0),0),PLE!$AA$28*OFFSET(Import.PLQ,$A34-1,AN$15-1,1,1)),IF($E34&lt;&gt;1,IF(ISNUMBER(INDEX(Import.PLE,Detalhamento!$E34,Detalhamento!AN$15)),IF(INDEX(Import.PLE,Detalhamento!$E34,Detalhamento!AN$15)&lt;=mediçao,0,OFFSET(Import.PLQ,$A34-1,AN$15-1,1,1)),OFFSET(Import.PLQ,$A34-1,AN$15-1,1,1)),(1-PLE!$AA$28)*OFFSET(Import.PLQ,$A34-1,AN$15-1,1,1))))</f>
        <v>0</v>
      </c>
      <c r="AO34" s="144">
        <f ca="1">IF(AO$13="",0,CHOOSE(Detalhamento.OpçãoServiços,OFFSET(Import.PLQ,$A34-1,AO$15-1,1,1),IF($E34&lt;&gt;1,IF(ISNUMBER(INDEX(Import.PLE,Detalhamento!$E34,Detalhamento!AO$15)),IF(INDEX(Import.PLE,Detalhamento!$E34,Detalhamento!AO$15)&lt;=mediçao,OFFSET(Import.PLQ,$A34-1,AO$15-1,1,1),0),0),PLE!$AA$28*OFFSET(Import.PLQ,$A34-1,AO$15-1,1,1)),IF($E34&lt;&gt;1,IF(ISNUMBER(INDEX(Import.PLE,Detalhamento!$E34,Detalhamento!AO$15)),IF(INDEX(Import.PLE,Detalhamento!$E34,Detalhamento!AO$15)&lt;=mediçao,0,OFFSET(Import.PLQ,$A34-1,AO$15-1,1,1)),OFFSET(Import.PLQ,$A34-1,AO$15-1,1,1)),(1-PLE!$AA$28)*OFFSET(Import.PLQ,$A34-1,AO$15-1,1,1))))</f>
        <v>0</v>
      </c>
      <c r="AP34" s="144">
        <f ca="1">IF(AP$13="",0,CHOOSE(Detalhamento.OpçãoServiços,OFFSET(Import.PLQ,$A34-1,AP$15-1,1,1),IF($E34&lt;&gt;1,IF(ISNUMBER(INDEX(Import.PLE,Detalhamento!$E34,Detalhamento!AP$15)),IF(INDEX(Import.PLE,Detalhamento!$E34,Detalhamento!AP$15)&lt;=mediçao,OFFSET(Import.PLQ,$A34-1,AP$15-1,1,1),0),0),PLE!$AA$28*OFFSET(Import.PLQ,$A34-1,AP$15-1,1,1)),IF($E34&lt;&gt;1,IF(ISNUMBER(INDEX(Import.PLE,Detalhamento!$E34,Detalhamento!AP$15)),IF(INDEX(Import.PLE,Detalhamento!$E34,Detalhamento!AP$15)&lt;=mediçao,0,OFFSET(Import.PLQ,$A34-1,AP$15-1,1,1)),OFFSET(Import.PLQ,$A34-1,AP$15-1,1,1)),(1-PLE!$AA$28)*OFFSET(Import.PLQ,$A34-1,AP$15-1,1,1))))</f>
        <v>0</v>
      </c>
      <c r="AQ34" s="144">
        <f ca="1">IF(AQ$13="",0,CHOOSE(Detalhamento.OpçãoServiços,OFFSET(Import.PLQ,$A34-1,AQ$15-1,1,1),IF($E34&lt;&gt;1,IF(ISNUMBER(INDEX(Import.PLE,Detalhamento!$E34,Detalhamento!AQ$15)),IF(INDEX(Import.PLE,Detalhamento!$E34,Detalhamento!AQ$15)&lt;=mediçao,OFFSET(Import.PLQ,$A34-1,AQ$15-1,1,1),0),0),PLE!$AA$28*OFFSET(Import.PLQ,$A34-1,AQ$15-1,1,1)),IF($E34&lt;&gt;1,IF(ISNUMBER(INDEX(Import.PLE,Detalhamento!$E34,Detalhamento!AQ$15)),IF(INDEX(Import.PLE,Detalhamento!$E34,Detalhamento!AQ$15)&lt;=mediçao,0,OFFSET(Import.PLQ,$A34-1,AQ$15-1,1,1)),OFFSET(Import.PLQ,$A34-1,AQ$15-1,1,1)),(1-PLE!$AA$28)*OFFSET(Import.PLQ,$A34-1,AQ$15-1,1,1))))</f>
        <v>0</v>
      </c>
      <c r="AR34" s="144">
        <f ca="1">IF(AR$13="",0,CHOOSE(Detalhamento.OpçãoServiços,OFFSET(Import.PLQ,$A34-1,AR$15-1,1,1),IF($E34&lt;&gt;1,IF(ISNUMBER(INDEX(Import.PLE,Detalhamento!$E34,Detalhamento!AR$15)),IF(INDEX(Import.PLE,Detalhamento!$E34,Detalhamento!AR$15)&lt;=mediçao,OFFSET(Import.PLQ,$A34-1,AR$15-1,1,1),0),0),PLE!$AA$28*OFFSET(Import.PLQ,$A34-1,AR$15-1,1,1)),IF($E34&lt;&gt;1,IF(ISNUMBER(INDEX(Import.PLE,Detalhamento!$E34,Detalhamento!AR$15)),IF(INDEX(Import.PLE,Detalhamento!$E34,Detalhamento!AR$15)&lt;=mediçao,0,OFFSET(Import.PLQ,$A34-1,AR$15-1,1,1)),OFFSET(Import.PLQ,$A34-1,AR$15-1,1,1)),(1-PLE!$AA$28)*OFFSET(Import.PLQ,$A34-1,AR$15-1,1,1))))</f>
        <v>0</v>
      </c>
      <c r="AS34" s="144">
        <f ca="1">IF(AS$13="",0,CHOOSE(Detalhamento.OpçãoServiços,OFFSET(Import.PLQ,$A34-1,AS$15-1,1,1),IF($E34&lt;&gt;1,IF(ISNUMBER(INDEX(Import.PLE,Detalhamento!$E34,Detalhamento!AS$15)),IF(INDEX(Import.PLE,Detalhamento!$E34,Detalhamento!AS$15)&lt;=mediçao,OFFSET(Import.PLQ,$A34-1,AS$15-1,1,1),0),0),PLE!$AA$28*OFFSET(Import.PLQ,$A34-1,AS$15-1,1,1)),IF($E34&lt;&gt;1,IF(ISNUMBER(INDEX(Import.PLE,Detalhamento!$E34,Detalhamento!AS$15)),IF(INDEX(Import.PLE,Detalhamento!$E34,Detalhamento!AS$15)&lt;=mediçao,0,OFFSET(Import.PLQ,$A34-1,AS$15-1,1,1)),OFFSET(Import.PLQ,$A34-1,AS$15-1,1,1)),(1-PLE!$AA$28)*OFFSET(Import.PLQ,$A34-1,AS$15-1,1,1))))</f>
        <v>0</v>
      </c>
      <c r="AT34" s="144">
        <f ca="1">IF(AT$13="",0,CHOOSE(Detalhamento.OpçãoServiços,OFFSET(Import.PLQ,$A34-1,AT$15-1,1,1),IF($E34&lt;&gt;1,IF(ISNUMBER(INDEX(Import.PLE,Detalhamento!$E34,Detalhamento!AT$15)),IF(INDEX(Import.PLE,Detalhamento!$E34,Detalhamento!AT$15)&lt;=mediçao,OFFSET(Import.PLQ,$A34-1,AT$15-1,1,1),0),0),PLE!$AA$28*OFFSET(Import.PLQ,$A34-1,AT$15-1,1,1)),IF($E34&lt;&gt;1,IF(ISNUMBER(INDEX(Import.PLE,Detalhamento!$E34,Detalhamento!AT$15)),IF(INDEX(Import.PLE,Detalhamento!$E34,Detalhamento!AT$15)&lt;=mediçao,0,OFFSET(Import.PLQ,$A34-1,AT$15-1,1,1)),OFFSET(Import.PLQ,$A34-1,AT$15-1,1,1)),(1-PLE!$AA$28)*OFFSET(Import.PLQ,$A34-1,AT$15-1,1,1))))</f>
        <v>0</v>
      </c>
      <c r="AU34" s="144">
        <f ca="1">IF(AU$13="",0,CHOOSE(Detalhamento.OpçãoServiços,OFFSET(Import.PLQ,$A34-1,AU$15-1,1,1),IF($E34&lt;&gt;1,IF(ISNUMBER(INDEX(Import.PLE,Detalhamento!$E34,Detalhamento!AU$15)),IF(INDEX(Import.PLE,Detalhamento!$E34,Detalhamento!AU$15)&lt;=mediçao,OFFSET(Import.PLQ,$A34-1,AU$15-1,1,1),0),0),PLE!$AA$28*OFFSET(Import.PLQ,$A34-1,AU$15-1,1,1)),IF($E34&lt;&gt;1,IF(ISNUMBER(INDEX(Import.PLE,Detalhamento!$E34,Detalhamento!AU$15)),IF(INDEX(Import.PLE,Detalhamento!$E34,Detalhamento!AU$15)&lt;=mediçao,0,OFFSET(Import.PLQ,$A34-1,AU$15-1,1,1)),OFFSET(Import.PLQ,$A34-1,AU$15-1,1,1)),(1-PLE!$AA$28)*OFFSET(Import.PLQ,$A34-1,AU$15-1,1,1))))</f>
        <v>0</v>
      </c>
      <c r="AV34" s="144">
        <f ca="1">IF(AV$13="",0,CHOOSE(Detalhamento.OpçãoServiços,OFFSET(Import.PLQ,$A34-1,AV$15-1,1,1),IF($E34&lt;&gt;1,IF(ISNUMBER(INDEX(Import.PLE,Detalhamento!$E34,Detalhamento!AV$15)),IF(INDEX(Import.PLE,Detalhamento!$E34,Detalhamento!AV$15)&lt;=mediçao,OFFSET(Import.PLQ,$A34-1,AV$15-1,1,1),0),0),PLE!$AA$28*OFFSET(Import.PLQ,$A34-1,AV$15-1,1,1)),IF($E34&lt;&gt;1,IF(ISNUMBER(INDEX(Import.PLE,Detalhamento!$E34,Detalhamento!AV$15)),IF(INDEX(Import.PLE,Detalhamento!$E34,Detalhamento!AV$15)&lt;=mediçao,0,OFFSET(Import.PLQ,$A34-1,AV$15-1,1,1)),OFFSET(Import.PLQ,$A34-1,AV$15-1,1,1)),(1-PLE!$AA$28)*OFFSET(Import.PLQ,$A34-1,AV$15-1,1,1))))</f>
        <v>0</v>
      </c>
      <c r="AW34" s="144">
        <f ca="1">IF(AW$13="",0,CHOOSE(Detalhamento.OpçãoServiços,OFFSET(Import.PLQ,$A34-1,AW$15-1,1,1),IF($E34&lt;&gt;1,IF(ISNUMBER(INDEX(Import.PLE,Detalhamento!$E34,Detalhamento!AW$15)),IF(INDEX(Import.PLE,Detalhamento!$E34,Detalhamento!AW$15)&lt;=mediçao,OFFSET(Import.PLQ,$A34-1,AW$15-1,1,1),0),0),PLE!$AA$28*OFFSET(Import.PLQ,$A34-1,AW$15-1,1,1)),IF($E34&lt;&gt;1,IF(ISNUMBER(INDEX(Import.PLE,Detalhamento!$E34,Detalhamento!AW$15)),IF(INDEX(Import.PLE,Detalhamento!$E34,Detalhamento!AW$15)&lt;=mediçao,0,OFFSET(Import.PLQ,$A34-1,AW$15-1,1,1)),OFFSET(Import.PLQ,$A34-1,AW$15-1,1,1)),(1-PLE!$AA$28)*OFFSET(Import.PLQ,$A34-1,AW$15-1,1,1))))</f>
        <v>0</v>
      </c>
      <c r="AX34" s="144">
        <f ca="1">IF(AX$13="",0,CHOOSE(Detalhamento.OpçãoServiços,OFFSET(Import.PLQ,$A34-1,AX$15-1,1,1),IF($E34&lt;&gt;1,IF(ISNUMBER(INDEX(Import.PLE,Detalhamento!$E34,Detalhamento!AX$15)),IF(INDEX(Import.PLE,Detalhamento!$E34,Detalhamento!AX$15)&lt;=mediçao,OFFSET(Import.PLQ,$A34-1,AX$15-1,1,1),0),0),PLE!$AA$28*OFFSET(Import.PLQ,$A34-1,AX$15-1,1,1)),IF($E34&lt;&gt;1,IF(ISNUMBER(INDEX(Import.PLE,Detalhamento!$E34,Detalhamento!AX$15)),IF(INDEX(Import.PLE,Detalhamento!$E34,Detalhamento!AX$15)&lt;=mediçao,0,OFFSET(Import.PLQ,$A34-1,AX$15-1,1,1)),OFFSET(Import.PLQ,$A34-1,AX$15-1,1,1)),(1-PLE!$AA$28)*OFFSET(Import.PLQ,$A34-1,AX$15-1,1,1))))</f>
        <v>0</v>
      </c>
      <c r="AY34" s="144">
        <f ca="1">IF(AY$13="",0,CHOOSE(Detalhamento.OpçãoServiços,OFFSET(Import.PLQ,$A34-1,AY$15-1,1,1),IF($E34&lt;&gt;1,IF(ISNUMBER(INDEX(Import.PLE,Detalhamento!$E34,Detalhamento!AY$15)),IF(INDEX(Import.PLE,Detalhamento!$E34,Detalhamento!AY$15)&lt;=mediçao,OFFSET(Import.PLQ,$A34-1,AY$15-1,1,1),0),0),PLE!$AA$28*OFFSET(Import.PLQ,$A34-1,AY$15-1,1,1)),IF($E34&lt;&gt;1,IF(ISNUMBER(INDEX(Import.PLE,Detalhamento!$E34,Detalhamento!AY$15)),IF(INDEX(Import.PLE,Detalhamento!$E34,Detalhamento!AY$15)&lt;=mediçao,0,OFFSET(Import.PLQ,$A34-1,AY$15-1,1,1)),OFFSET(Import.PLQ,$A34-1,AY$15-1,1,1)),(1-PLE!$AA$28)*OFFSET(Import.PLQ,$A34-1,AY$15-1,1,1))))</f>
        <v>0</v>
      </c>
      <c r="AZ34" s="144">
        <f ca="1">IF(AZ$13="",0,CHOOSE(Detalhamento.OpçãoServiços,OFFSET(Import.PLQ,$A34-1,AZ$15-1,1,1),IF($E34&lt;&gt;1,IF(ISNUMBER(INDEX(Import.PLE,Detalhamento!$E34,Detalhamento!AZ$15)),IF(INDEX(Import.PLE,Detalhamento!$E34,Detalhamento!AZ$15)&lt;=mediçao,OFFSET(Import.PLQ,$A34-1,AZ$15-1,1,1),0),0),PLE!$AA$28*OFFSET(Import.PLQ,$A34-1,AZ$15-1,1,1)),IF($E34&lt;&gt;1,IF(ISNUMBER(INDEX(Import.PLE,Detalhamento!$E34,Detalhamento!AZ$15)),IF(INDEX(Import.PLE,Detalhamento!$E34,Detalhamento!AZ$15)&lt;=mediçao,0,OFFSET(Import.PLQ,$A34-1,AZ$15-1,1,1)),OFFSET(Import.PLQ,$A34-1,AZ$15-1,1,1)),(1-PLE!$AA$28)*OFFSET(Import.PLQ,$A34-1,AZ$15-1,1,1))))</f>
        <v>0</v>
      </c>
      <c r="BA34" s="144">
        <f ca="1">IF(BA$13="",0,CHOOSE(Detalhamento.OpçãoServiços,OFFSET(Import.PLQ,$A34-1,BA$15-1,1,1),IF($E34&lt;&gt;1,IF(ISNUMBER(INDEX(Import.PLE,Detalhamento!$E34,Detalhamento!BA$15)),IF(INDEX(Import.PLE,Detalhamento!$E34,Detalhamento!BA$15)&lt;=mediçao,OFFSET(Import.PLQ,$A34-1,BA$15-1,1,1),0),0),PLE!$AA$28*OFFSET(Import.PLQ,$A34-1,BA$15-1,1,1)),IF($E34&lt;&gt;1,IF(ISNUMBER(INDEX(Import.PLE,Detalhamento!$E34,Detalhamento!BA$15)),IF(INDEX(Import.PLE,Detalhamento!$E34,Detalhamento!BA$15)&lt;=mediçao,0,OFFSET(Import.PLQ,$A34-1,BA$15-1,1,1)),OFFSET(Import.PLQ,$A34-1,BA$15-1,1,1)),(1-PLE!$AA$28)*OFFSET(Import.PLQ,$A34-1,BA$15-1,1,1))))</f>
        <v>0</v>
      </c>
      <c r="BB34" s="144">
        <f ca="1">IF(BB$13="",0,CHOOSE(Detalhamento.OpçãoServiços,OFFSET(Import.PLQ,$A34-1,BB$15-1,1,1),IF($E34&lt;&gt;1,IF(ISNUMBER(INDEX(Import.PLE,Detalhamento!$E34,Detalhamento!BB$15)),IF(INDEX(Import.PLE,Detalhamento!$E34,Detalhamento!BB$15)&lt;=mediçao,OFFSET(Import.PLQ,$A34-1,BB$15-1,1,1),0),0),PLE!$AA$28*OFFSET(Import.PLQ,$A34-1,BB$15-1,1,1)),IF($E34&lt;&gt;1,IF(ISNUMBER(INDEX(Import.PLE,Detalhamento!$E34,Detalhamento!BB$15)),IF(INDEX(Import.PLE,Detalhamento!$E34,Detalhamento!BB$15)&lt;=mediçao,0,OFFSET(Import.PLQ,$A34-1,BB$15-1,1,1)),OFFSET(Import.PLQ,$A34-1,BB$15-1,1,1)),(1-PLE!$AA$28)*OFFSET(Import.PLQ,$A34-1,BB$15-1,1,1))))</f>
        <v>0</v>
      </c>
      <c r="BC34" s="144">
        <f ca="1">IF(BC$13="",0,CHOOSE(Detalhamento.OpçãoServiços,OFFSET(Import.PLQ,$A34-1,BC$15-1,1,1),IF($E34&lt;&gt;1,IF(ISNUMBER(INDEX(Import.PLE,Detalhamento!$E34,Detalhamento!BC$15)),IF(INDEX(Import.PLE,Detalhamento!$E34,Detalhamento!BC$15)&lt;=mediçao,OFFSET(Import.PLQ,$A34-1,BC$15-1,1,1),0),0),PLE!$AA$28*OFFSET(Import.PLQ,$A34-1,BC$15-1,1,1)),IF($E34&lt;&gt;1,IF(ISNUMBER(INDEX(Import.PLE,Detalhamento!$E34,Detalhamento!BC$15)),IF(INDEX(Import.PLE,Detalhamento!$E34,Detalhamento!BC$15)&lt;=mediçao,0,OFFSET(Import.PLQ,$A34-1,BC$15-1,1,1)),OFFSET(Import.PLQ,$A34-1,BC$15-1,1,1)),(1-PLE!$AA$28)*OFFSET(Import.PLQ,$A34-1,BC$15-1,1,1))))</f>
        <v>0</v>
      </c>
      <c r="BD34" s="144">
        <f ca="1">IF(BD$13="",0,CHOOSE(Detalhamento.OpçãoServiços,OFFSET(Import.PLQ,$A34-1,BD$15-1,1,1),IF($E34&lt;&gt;1,IF(ISNUMBER(INDEX(Import.PLE,Detalhamento!$E34,Detalhamento!BD$15)),IF(INDEX(Import.PLE,Detalhamento!$E34,Detalhamento!BD$15)&lt;=mediçao,OFFSET(Import.PLQ,$A34-1,BD$15-1,1,1),0),0),PLE!$AA$28*OFFSET(Import.PLQ,$A34-1,BD$15-1,1,1)),IF($E34&lt;&gt;1,IF(ISNUMBER(INDEX(Import.PLE,Detalhamento!$E34,Detalhamento!BD$15)),IF(INDEX(Import.PLE,Detalhamento!$E34,Detalhamento!BD$15)&lt;=mediçao,0,OFFSET(Import.PLQ,$A34-1,BD$15-1,1,1)),OFFSET(Import.PLQ,$A34-1,BD$15-1,1,1)),(1-PLE!$AA$28)*OFFSET(Import.PLQ,$A34-1,BD$15-1,1,1))))</f>
        <v>0</v>
      </c>
      <c r="BE34" s="144">
        <f ca="1">IF(BE$13="",0,CHOOSE(Detalhamento.OpçãoServiços,OFFSET(Import.PLQ,$A34-1,BE$15-1,1,1),IF($E34&lt;&gt;1,IF(ISNUMBER(INDEX(Import.PLE,Detalhamento!$E34,Detalhamento!BE$15)),IF(INDEX(Import.PLE,Detalhamento!$E34,Detalhamento!BE$15)&lt;=mediçao,OFFSET(Import.PLQ,$A34-1,BE$15-1,1,1),0),0),PLE!$AA$28*OFFSET(Import.PLQ,$A34-1,BE$15-1,1,1)),IF($E34&lt;&gt;1,IF(ISNUMBER(INDEX(Import.PLE,Detalhamento!$E34,Detalhamento!BE$15)),IF(INDEX(Import.PLE,Detalhamento!$E34,Detalhamento!BE$15)&lt;=mediçao,0,OFFSET(Import.PLQ,$A34-1,BE$15-1,1,1)),OFFSET(Import.PLQ,$A34-1,BE$15-1,1,1)),(1-PLE!$AA$28)*OFFSET(Import.PLQ,$A34-1,BE$15-1,1,1))))</f>
        <v>0</v>
      </c>
      <c r="BF34" s="144">
        <f ca="1">IF(BF$13="",0,CHOOSE(Detalhamento.OpçãoServiços,OFFSET(Import.PLQ,$A34-1,BF$15-1,1,1),IF($E34&lt;&gt;1,IF(ISNUMBER(INDEX(Import.PLE,Detalhamento!$E34,Detalhamento!BF$15)),IF(INDEX(Import.PLE,Detalhamento!$E34,Detalhamento!BF$15)&lt;=mediçao,OFFSET(Import.PLQ,$A34-1,BF$15-1,1,1),0),0),PLE!$AA$28*OFFSET(Import.PLQ,$A34-1,BF$15-1,1,1)),IF($E34&lt;&gt;1,IF(ISNUMBER(INDEX(Import.PLE,Detalhamento!$E34,Detalhamento!BF$15)),IF(INDEX(Import.PLE,Detalhamento!$E34,Detalhamento!BF$15)&lt;=mediçao,0,OFFSET(Import.PLQ,$A34-1,BF$15-1,1,1)),OFFSET(Import.PLQ,$A34-1,BF$15-1,1,1)),(1-PLE!$AA$28)*OFFSET(Import.PLQ,$A34-1,BF$15-1,1,1))))</f>
        <v>0</v>
      </c>
      <c r="BG34" s="144">
        <f ca="1">IF(BG$13="",0,CHOOSE(Detalhamento.OpçãoServiços,OFFSET(Import.PLQ,$A34-1,BG$15-1,1,1),IF($E34&lt;&gt;1,IF(ISNUMBER(INDEX(Import.PLE,Detalhamento!$E34,Detalhamento!BG$15)),IF(INDEX(Import.PLE,Detalhamento!$E34,Detalhamento!BG$15)&lt;=mediçao,OFFSET(Import.PLQ,$A34-1,BG$15-1,1,1),0),0),PLE!$AA$28*OFFSET(Import.PLQ,$A34-1,BG$15-1,1,1)),IF($E34&lt;&gt;1,IF(ISNUMBER(INDEX(Import.PLE,Detalhamento!$E34,Detalhamento!BG$15)),IF(INDEX(Import.PLE,Detalhamento!$E34,Detalhamento!BG$15)&lt;=mediçao,0,OFFSET(Import.PLQ,$A34-1,BG$15-1,1,1)),OFFSET(Import.PLQ,$A34-1,BG$15-1,1,1)),(1-PLE!$AA$28)*OFFSET(Import.PLQ,$A34-1,BG$15-1,1,1))))</f>
        <v>0</v>
      </c>
      <c r="BH34" s="144">
        <f ca="1">IF(BH$13="",0,CHOOSE(Detalhamento.OpçãoServiços,OFFSET(Import.PLQ,$A34-1,BH$15-1,1,1),IF($E34&lt;&gt;1,IF(ISNUMBER(INDEX(Import.PLE,Detalhamento!$E34,Detalhamento!BH$15)),IF(INDEX(Import.PLE,Detalhamento!$E34,Detalhamento!BH$15)&lt;=mediçao,OFFSET(Import.PLQ,$A34-1,BH$15-1,1,1),0),0),PLE!$AA$28*OFFSET(Import.PLQ,$A34-1,BH$15-1,1,1)),IF($E34&lt;&gt;1,IF(ISNUMBER(INDEX(Import.PLE,Detalhamento!$E34,Detalhamento!BH$15)),IF(INDEX(Import.PLE,Detalhamento!$E34,Detalhamento!BH$15)&lt;=mediçao,0,OFFSET(Import.PLQ,$A34-1,BH$15-1,1,1)),OFFSET(Import.PLQ,$A34-1,BH$15-1,1,1)),(1-PLE!$AA$28)*OFFSET(Import.PLQ,$A34-1,BH$15-1,1,1))))</f>
        <v>0</v>
      </c>
      <c r="BI34" s="144">
        <f ca="1">IF(BI$13="",0,CHOOSE(Detalhamento.OpçãoServiços,OFFSET(Import.PLQ,$A34-1,BI$15-1,1,1),IF($E34&lt;&gt;1,IF(ISNUMBER(INDEX(Import.PLE,Detalhamento!$E34,Detalhamento!BI$15)),IF(INDEX(Import.PLE,Detalhamento!$E34,Detalhamento!BI$15)&lt;=mediçao,OFFSET(Import.PLQ,$A34-1,BI$15-1,1,1),0),0),PLE!$AA$28*OFFSET(Import.PLQ,$A34-1,BI$15-1,1,1)),IF($E34&lt;&gt;1,IF(ISNUMBER(INDEX(Import.PLE,Detalhamento!$E34,Detalhamento!BI$15)),IF(INDEX(Import.PLE,Detalhamento!$E34,Detalhamento!BI$15)&lt;=mediçao,0,OFFSET(Import.PLQ,$A34-1,BI$15-1,1,1)),OFFSET(Import.PLQ,$A34-1,BI$15-1,1,1)),(1-PLE!$AA$28)*OFFSET(Import.PLQ,$A34-1,BI$15-1,1,1))))</f>
        <v>0</v>
      </c>
    </row>
    <row r="35" spans="1:61" ht="30" x14ac:dyDescent="0.2">
      <c r="A35" s="155">
        <v>15</v>
      </c>
      <c r="B35" s="21" t="str">
        <f t="shared" ca="1" si="8"/>
        <v>Serviço</v>
      </c>
      <c r="E35" s="153">
        <f t="shared" ca="1" si="9"/>
        <v>4</v>
      </c>
      <c r="F35" s="154">
        <f t="shared" ca="1" si="10"/>
        <v>40015</v>
      </c>
      <c r="G35" s="154" t="str">
        <f t="shared" ca="1" si="11"/>
        <v>1.3.1.4</v>
      </c>
      <c r="H35" s="182" t="str">
        <f t="shared" ca="1" si="11"/>
        <v>FABRICAÇÃO, MONTAGEM E DESMONTAGEM DE FÔRMA PARA SAPATA, EM MADEIRA SERRADA, E=25 MM, 4 UTILIZAÇÕES. AF_06/2017</v>
      </c>
      <c r="I35" s="37" t="str">
        <f t="shared" ca="1" si="12"/>
        <v>M2</v>
      </c>
      <c r="J35" s="144">
        <f t="shared" ca="1" si="13"/>
        <v>86.05</v>
      </c>
      <c r="K35" s="67"/>
      <c r="L35" s="144">
        <f ca="1">IF(L$13="",0,CHOOSE(Detalhamento.OpçãoServiços,OFFSET(Import.PLQ,$A35-1,L$15-1,1,1),IF($E35&lt;&gt;1,IF(ISNUMBER(INDEX(Import.PLE,Detalhamento!$E35,Detalhamento!L$15)),IF(INDEX(Import.PLE,Detalhamento!$E35,Detalhamento!L$15)&lt;=mediçao,OFFSET(Import.PLQ,$A35-1,L$15-1,1,1),0),0),PLE!$AA$28*OFFSET(Import.PLQ,$A35-1,L$15-1,1,1)),IF($E35&lt;&gt;1,IF(ISNUMBER(INDEX(Import.PLE,Detalhamento!$E35,Detalhamento!L$15)),IF(INDEX(Import.PLE,Detalhamento!$E35,Detalhamento!L$15)&lt;=mediçao,0,OFFSET(Import.PLQ,$A35-1,L$15-1,1,1)),OFFSET(Import.PLQ,$A35-1,L$15-1,1,1)),(1-PLE!$AA$28)*OFFSET(Import.PLQ,$A35-1,L$15-1,1,1))))</f>
        <v>86.05</v>
      </c>
      <c r="M35" s="144">
        <f ca="1">IF(M$13="",0,CHOOSE(Detalhamento.OpçãoServiços,OFFSET(Import.PLQ,$A35-1,M$15-1,1,1),IF($E35&lt;&gt;1,IF(ISNUMBER(INDEX(Import.PLE,Detalhamento!$E35,Detalhamento!M$15)),IF(INDEX(Import.PLE,Detalhamento!$E35,Detalhamento!M$15)&lt;=mediçao,OFFSET(Import.PLQ,$A35-1,M$15-1,1,1),0),0),PLE!$AA$28*OFFSET(Import.PLQ,$A35-1,M$15-1,1,1)),IF($E35&lt;&gt;1,IF(ISNUMBER(INDEX(Import.PLE,Detalhamento!$E35,Detalhamento!M$15)),IF(INDEX(Import.PLE,Detalhamento!$E35,Detalhamento!M$15)&lt;=mediçao,0,OFFSET(Import.PLQ,$A35-1,M$15-1,1,1)),OFFSET(Import.PLQ,$A35-1,M$15-1,1,1)),(1-PLE!$AA$28)*OFFSET(Import.PLQ,$A35-1,M$15-1,1,1))))</f>
        <v>0</v>
      </c>
      <c r="N35" s="144">
        <f ca="1">IF(N$13="",0,CHOOSE(Detalhamento.OpçãoServiços,OFFSET(Import.PLQ,$A35-1,N$15-1,1,1),IF($E35&lt;&gt;1,IF(ISNUMBER(INDEX(Import.PLE,Detalhamento!$E35,Detalhamento!N$15)),IF(INDEX(Import.PLE,Detalhamento!$E35,Detalhamento!N$15)&lt;=mediçao,OFFSET(Import.PLQ,$A35-1,N$15-1,1,1),0),0),PLE!$AA$28*OFFSET(Import.PLQ,$A35-1,N$15-1,1,1)),IF($E35&lt;&gt;1,IF(ISNUMBER(INDEX(Import.PLE,Detalhamento!$E35,Detalhamento!N$15)),IF(INDEX(Import.PLE,Detalhamento!$E35,Detalhamento!N$15)&lt;=mediçao,0,OFFSET(Import.PLQ,$A35-1,N$15-1,1,1)),OFFSET(Import.PLQ,$A35-1,N$15-1,1,1)),(1-PLE!$AA$28)*OFFSET(Import.PLQ,$A35-1,N$15-1,1,1))))</f>
        <v>0</v>
      </c>
      <c r="O35" s="144">
        <f ca="1">IF(O$13="",0,CHOOSE(Detalhamento.OpçãoServiços,OFFSET(Import.PLQ,$A35-1,O$15-1,1,1),IF($E35&lt;&gt;1,IF(ISNUMBER(INDEX(Import.PLE,Detalhamento!$E35,Detalhamento!O$15)),IF(INDEX(Import.PLE,Detalhamento!$E35,Detalhamento!O$15)&lt;=mediçao,OFFSET(Import.PLQ,$A35-1,O$15-1,1,1),0),0),PLE!$AA$28*OFFSET(Import.PLQ,$A35-1,O$15-1,1,1)),IF($E35&lt;&gt;1,IF(ISNUMBER(INDEX(Import.PLE,Detalhamento!$E35,Detalhamento!O$15)),IF(INDEX(Import.PLE,Detalhamento!$E35,Detalhamento!O$15)&lt;=mediçao,0,OFFSET(Import.PLQ,$A35-1,O$15-1,1,1)),OFFSET(Import.PLQ,$A35-1,O$15-1,1,1)),(1-PLE!$AA$28)*OFFSET(Import.PLQ,$A35-1,O$15-1,1,1))))</f>
        <v>0</v>
      </c>
      <c r="P35" s="144">
        <f ca="1">IF(P$13="",0,CHOOSE(Detalhamento.OpçãoServiços,OFFSET(Import.PLQ,$A35-1,P$15-1,1,1),IF($E35&lt;&gt;1,IF(ISNUMBER(INDEX(Import.PLE,Detalhamento!$E35,Detalhamento!P$15)),IF(INDEX(Import.PLE,Detalhamento!$E35,Detalhamento!P$15)&lt;=mediçao,OFFSET(Import.PLQ,$A35-1,P$15-1,1,1),0),0),PLE!$AA$28*OFFSET(Import.PLQ,$A35-1,P$15-1,1,1)),IF($E35&lt;&gt;1,IF(ISNUMBER(INDEX(Import.PLE,Detalhamento!$E35,Detalhamento!P$15)),IF(INDEX(Import.PLE,Detalhamento!$E35,Detalhamento!P$15)&lt;=mediçao,0,OFFSET(Import.PLQ,$A35-1,P$15-1,1,1)),OFFSET(Import.PLQ,$A35-1,P$15-1,1,1)),(1-PLE!$AA$28)*OFFSET(Import.PLQ,$A35-1,P$15-1,1,1))))</f>
        <v>0</v>
      </c>
      <c r="Q35" s="144">
        <f ca="1">IF(Q$13="",0,CHOOSE(Detalhamento.OpçãoServiços,OFFSET(Import.PLQ,$A35-1,Q$15-1,1,1),IF($E35&lt;&gt;1,IF(ISNUMBER(INDEX(Import.PLE,Detalhamento!$E35,Detalhamento!Q$15)),IF(INDEX(Import.PLE,Detalhamento!$E35,Detalhamento!Q$15)&lt;=mediçao,OFFSET(Import.PLQ,$A35-1,Q$15-1,1,1),0),0),PLE!$AA$28*OFFSET(Import.PLQ,$A35-1,Q$15-1,1,1)),IF($E35&lt;&gt;1,IF(ISNUMBER(INDEX(Import.PLE,Detalhamento!$E35,Detalhamento!Q$15)),IF(INDEX(Import.PLE,Detalhamento!$E35,Detalhamento!Q$15)&lt;=mediçao,0,OFFSET(Import.PLQ,$A35-1,Q$15-1,1,1)),OFFSET(Import.PLQ,$A35-1,Q$15-1,1,1)),(1-PLE!$AA$28)*OFFSET(Import.PLQ,$A35-1,Q$15-1,1,1))))</f>
        <v>0</v>
      </c>
      <c r="R35" s="144">
        <f ca="1">IF(R$13="",0,CHOOSE(Detalhamento.OpçãoServiços,OFFSET(Import.PLQ,$A35-1,R$15-1,1,1),IF($E35&lt;&gt;1,IF(ISNUMBER(INDEX(Import.PLE,Detalhamento!$E35,Detalhamento!R$15)),IF(INDEX(Import.PLE,Detalhamento!$E35,Detalhamento!R$15)&lt;=mediçao,OFFSET(Import.PLQ,$A35-1,R$15-1,1,1),0),0),PLE!$AA$28*OFFSET(Import.PLQ,$A35-1,R$15-1,1,1)),IF($E35&lt;&gt;1,IF(ISNUMBER(INDEX(Import.PLE,Detalhamento!$E35,Detalhamento!R$15)),IF(INDEX(Import.PLE,Detalhamento!$E35,Detalhamento!R$15)&lt;=mediçao,0,OFFSET(Import.PLQ,$A35-1,R$15-1,1,1)),OFFSET(Import.PLQ,$A35-1,R$15-1,1,1)),(1-PLE!$AA$28)*OFFSET(Import.PLQ,$A35-1,R$15-1,1,1))))</f>
        <v>0</v>
      </c>
      <c r="S35" s="144">
        <f ca="1">IF(S$13="",0,CHOOSE(Detalhamento.OpçãoServiços,OFFSET(Import.PLQ,$A35-1,S$15-1,1,1),IF($E35&lt;&gt;1,IF(ISNUMBER(INDEX(Import.PLE,Detalhamento!$E35,Detalhamento!S$15)),IF(INDEX(Import.PLE,Detalhamento!$E35,Detalhamento!S$15)&lt;=mediçao,OFFSET(Import.PLQ,$A35-1,S$15-1,1,1),0),0),PLE!$AA$28*OFFSET(Import.PLQ,$A35-1,S$15-1,1,1)),IF($E35&lt;&gt;1,IF(ISNUMBER(INDEX(Import.PLE,Detalhamento!$E35,Detalhamento!S$15)),IF(INDEX(Import.PLE,Detalhamento!$E35,Detalhamento!S$15)&lt;=mediçao,0,OFFSET(Import.PLQ,$A35-1,S$15-1,1,1)),OFFSET(Import.PLQ,$A35-1,S$15-1,1,1)),(1-PLE!$AA$28)*OFFSET(Import.PLQ,$A35-1,S$15-1,1,1))))</f>
        <v>0</v>
      </c>
      <c r="T35" s="144">
        <f ca="1">IF(T$13="",0,CHOOSE(Detalhamento.OpçãoServiços,OFFSET(Import.PLQ,$A35-1,T$15-1,1,1),IF($E35&lt;&gt;1,IF(ISNUMBER(INDEX(Import.PLE,Detalhamento!$E35,Detalhamento!T$15)),IF(INDEX(Import.PLE,Detalhamento!$E35,Detalhamento!T$15)&lt;=mediçao,OFFSET(Import.PLQ,$A35-1,T$15-1,1,1),0),0),PLE!$AA$28*OFFSET(Import.PLQ,$A35-1,T$15-1,1,1)),IF($E35&lt;&gt;1,IF(ISNUMBER(INDEX(Import.PLE,Detalhamento!$E35,Detalhamento!T$15)),IF(INDEX(Import.PLE,Detalhamento!$E35,Detalhamento!T$15)&lt;=mediçao,0,OFFSET(Import.PLQ,$A35-1,T$15-1,1,1)),OFFSET(Import.PLQ,$A35-1,T$15-1,1,1)),(1-PLE!$AA$28)*OFFSET(Import.PLQ,$A35-1,T$15-1,1,1))))</f>
        <v>0</v>
      </c>
      <c r="U35" s="144">
        <f ca="1">IF(U$13="",0,CHOOSE(Detalhamento.OpçãoServiços,OFFSET(Import.PLQ,$A35-1,U$15-1,1,1),IF($E35&lt;&gt;1,IF(ISNUMBER(INDEX(Import.PLE,Detalhamento!$E35,Detalhamento!U$15)),IF(INDEX(Import.PLE,Detalhamento!$E35,Detalhamento!U$15)&lt;=mediçao,OFFSET(Import.PLQ,$A35-1,U$15-1,1,1),0),0),PLE!$AA$28*OFFSET(Import.PLQ,$A35-1,U$15-1,1,1)),IF($E35&lt;&gt;1,IF(ISNUMBER(INDEX(Import.PLE,Detalhamento!$E35,Detalhamento!U$15)),IF(INDEX(Import.PLE,Detalhamento!$E35,Detalhamento!U$15)&lt;=mediçao,0,OFFSET(Import.PLQ,$A35-1,U$15-1,1,1)),OFFSET(Import.PLQ,$A35-1,U$15-1,1,1)),(1-PLE!$AA$28)*OFFSET(Import.PLQ,$A35-1,U$15-1,1,1))))</f>
        <v>0</v>
      </c>
      <c r="V35" s="144">
        <f ca="1">IF(V$13="",0,CHOOSE(Detalhamento.OpçãoServiços,OFFSET(Import.PLQ,$A35-1,V$15-1,1,1),IF($E35&lt;&gt;1,IF(ISNUMBER(INDEX(Import.PLE,Detalhamento!$E35,Detalhamento!V$15)),IF(INDEX(Import.PLE,Detalhamento!$E35,Detalhamento!V$15)&lt;=mediçao,OFFSET(Import.PLQ,$A35-1,V$15-1,1,1),0),0),PLE!$AA$28*OFFSET(Import.PLQ,$A35-1,V$15-1,1,1)),IF($E35&lt;&gt;1,IF(ISNUMBER(INDEX(Import.PLE,Detalhamento!$E35,Detalhamento!V$15)),IF(INDEX(Import.PLE,Detalhamento!$E35,Detalhamento!V$15)&lt;=mediçao,0,OFFSET(Import.PLQ,$A35-1,V$15-1,1,1)),OFFSET(Import.PLQ,$A35-1,V$15-1,1,1)),(1-PLE!$AA$28)*OFFSET(Import.PLQ,$A35-1,V$15-1,1,1))))</f>
        <v>0</v>
      </c>
      <c r="W35" s="144">
        <f ca="1">IF(W$13="",0,CHOOSE(Detalhamento.OpçãoServiços,OFFSET(Import.PLQ,$A35-1,W$15-1,1,1),IF($E35&lt;&gt;1,IF(ISNUMBER(INDEX(Import.PLE,Detalhamento!$E35,Detalhamento!W$15)),IF(INDEX(Import.PLE,Detalhamento!$E35,Detalhamento!W$15)&lt;=mediçao,OFFSET(Import.PLQ,$A35-1,W$15-1,1,1),0),0),PLE!$AA$28*OFFSET(Import.PLQ,$A35-1,W$15-1,1,1)),IF($E35&lt;&gt;1,IF(ISNUMBER(INDEX(Import.PLE,Detalhamento!$E35,Detalhamento!W$15)),IF(INDEX(Import.PLE,Detalhamento!$E35,Detalhamento!W$15)&lt;=mediçao,0,OFFSET(Import.PLQ,$A35-1,W$15-1,1,1)),OFFSET(Import.PLQ,$A35-1,W$15-1,1,1)),(1-PLE!$AA$28)*OFFSET(Import.PLQ,$A35-1,W$15-1,1,1))))</f>
        <v>0</v>
      </c>
      <c r="X35" s="144">
        <f ca="1">IF(X$13="",0,CHOOSE(Detalhamento.OpçãoServiços,OFFSET(Import.PLQ,$A35-1,X$15-1,1,1),IF($E35&lt;&gt;1,IF(ISNUMBER(INDEX(Import.PLE,Detalhamento!$E35,Detalhamento!X$15)),IF(INDEX(Import.PLE,Detalhamento!$E35,Detalhamento!X$15)&lt;=mediçao,OFFSET(Import.PLQ,$A35-1,X$15-1,1,1),0),0),PLE!$AA$28*OFFSET(Import.PLQ,$A35-1,X$15-1,1,1)),IF($E35&lt;&gt;1,IF(ISNUMBER(INDEX(Import.PLE,Detalhamento!$E35,Detalhamento!X$15)),IF(INDEX(Import.PLE,Detalhamento!$E35,Detalhamento!X$15)&lt;=mediçao,0,OFFSET(Import.PLQ,$A35-1,X$15-1,1,1)),OFFSET(Import.PLQ,$A35-1,X$15-1,1,1)),(1-PLE!$AA$28)*OFFSET(Import.PLQ,$A35-1,X$15-1,1,1))))</f>
        <v>0</v>
      </c>
      <c r="Y35" s="144">
        <f ca="1">IF(Y$13="",0,CHOOSE(Detalhamento.OpçãoServiços,OFFSET(Import.PLQ,$A35-1,Y$15-1,1,1),IF($E35&lt;&gt;1,IF(ISNUMBER(INDEX(Import.PLE,Detalhamento!$E35,Detalhamento!Y$15)),IF(INDEX(Import.PLE,Detalhamento!$E35,Detalhamento!Y$15)&lt;=mediçao,OFFSET(Import.PLQ,$A35-1,Y$15-1,1,1),0),0),PLE!$AA$28*OFFSET(Import.PLQ,$A35-1,Y$15-1,1,1)),IF($E35&lt;&gt;1,IF(ISNUMBER(INDEX(Import.PLE,Detalhamento!$E35,Detalhamento!Y$15)),IF(INDEX(Import.PLE,Detalhamento!$E35,Detalhamento!Y$15)&lt;=mediçao,0,OFFSET(Import.PLQ,$A35-1,Y$15-1,1,1)),OFFSET(Import.PLQ,$A35-1,Y$15-1,1,1)),(1-PLE!$AA$28)*OFFSET(Import.PLQ,$A35-1,Y$15-1,1,1))))</f>
        <v>0</v>
      </c>
      <c r="Z35" s="144">
        <f ca="1">IF(Z$13="",0,CHOOSE(Detalhamento.OpçãoServiços,OFFSET(Import.PLQ,$A35-1,Z$15-1,1,1),IF($E35&lt;&gt;1,IF(ISNUMBER(INDEX(Import.PLE,Detalhamento!$E35,Detalhamento!Z$15)),IF(INDEX(Import.PLE,Detalhamento!$E35,Detalhamento!Z$15)&lt;=mediçao,OFFSET(Import.PLQ,$A35-1,Z$15-1,1,1),0),0),PLE!$AA$28*OFFSET(Import.PLQ,$A35-1,Z$15-1,1,1)),IF($E35&lt;&gt;1,IF(ISNUMBER(INDEX(Import.PLE,Detalhamento!$E35,Detalhamento!Z$15)),IF(INDEX(Import.PLE,Detalhamento!$E35,Detalhamento!Z$15)&lt;=mediçao,0,OFFSET(Import.PLQ,$A35-1,Z$15-1,1,1)),OFFSET(Import.PLQ,$A35-1,Z$15-1,1,1)),(1-PLE!$AA$28)*OFFSET(Import.PLQ,$A35-1,Z$15-1,1,1))))</f>
        <v>0</v>
      </c>
      <c r="AA35" s="144">
        <f ca="1">IF(AA$13="",0,CHOOSE(Detalhamento.OpçãoServiços,OFFSET(Import.PLQ,$A35-1,AA$15-1,1,1),IF($E35&lt;&gt;1,IF(ISNUMBER(INDEX(Import.PLE,Detalhamento!$E35,Detalhamento!AA$15)),IF(INDEX(Import.PLE,Detalhamento!$E35,Detalhamento!AA$15)&lt;=mediçao,OFFSET(Import.PLQ,$A35-1,AA$15-1,1,1),0),0),PLE!$AA$28*OFFSET(Import.PLQ,$A35-1,AA$15-1,1,1)),IF($E35&lt;&gt;1,IF(ISNUMBER(INDEX(Import.PLE,Detalhamento!$E35,Detalhamento!AA$15)),IF(INDEX(Import.PLE,Detalhamento!$E35,Detalhamento!AA$15)&lt;=mediçao,0,OFFSET(Import.PLQ,$A35-1,AA$15-1,1,1)),OFFSET(Import.PLQ,$A35-1,AA$15-1,1,1)),(1-PLE!$AA$28)*OFFSET(Import.PLQ,$A35-1,AA$15-1,1,1))))</f>
        <v>0</v>
      </c>
      <c r="AB35" s="144">
        <f ca="1">IF(AB$13="",0,CHOOSE(Detalhamento.OpçãoServiços,OFFSET(Import.PLQ,$A35-1,AB$15-1,1,1),IF($E35&lt;&gt;1,IF(ISNUMBER(INDEX(Import.PLE,Detalhamento!$E35,Detalhamento!AB$15)),IF(INDEX(Import.PLE,Detalhamento!$E35,Detalhamento!AB$15)&lt;=mediçao,OFFSET(Import.PLQ,$A35-1,AB$15-1,1,1),0),0),PLE!$AA$28*OFFSET(Import.PLQ,$A35-1,AB$15-1,1,1)),IF($E35&lt;&gt;1,IF(ISNUMBER(INDEX(Import.PLE,Detalhamento!$E35,Detalhamento!AB$15)),IF(INDEX(Import.PLE,Detalhamento!$E35,Detalhamento!AB$15)&lt;=mediçao,0,OFFSET(Import.PLQ,$A35-1,AB$15-1,1,1)),OFFSET(Import.PLQ,$A35-1,AB$15-1,1,1)),(1-PLE!$AA$28)*OFFSET(Import.PLQ,$A35-1,AB$15-1,1,1))))</f>
        <v>0</v>
      </c>
      <c r="AC35" s="144">
        <f ca="1">IF(AC$13="",0,CHOOSE(Detalhamento.OpçãoServiços,OFFSET(Import.PLQ,$A35-1,AC$15-1,1,1),IF($E35&lt;&gt;1,IF(ISNUMBER(INDEX(Import.PLE,Detalhamento!$E35,Detalhamento!AC$15)),IF(INDEX(Import.PLE,Detalhamento!$E35,Detalhamento!AC$15)&lt;=mediçao,OFFSET(Import.PLQ,$A35-1,AC$15-1,1,1),0),0),PLE!$AA$28*OFFSET(Import.PLQ,$A35-1,AC$15-1,1,1)),IF($E35&lt;&gt;1,IF(ISNUMBER(INDEX(Import.PLE,Detalhamento!$E35,Detalhamento!AC$15)),IF(INDEX(Import.PLE,Detalhamento!$E35,Detalhamento!AC$15)&lt;=mediçao,0,OFFSET(Import.PLQ,$A35-1,AC$15-1,1,1)),OFFSET(Import.PLQ,$A35-1,AC$15-1,1,1)),(1-PLE!$AA$28)*OFFSET(Import.PLQ,$A35-1,AC$15-1,1,1))))</f>
        <v>0</v>
      </c>
      <c r="AD35" s="144">
        <f ca="1">IF(AD$13="",0,CHOOSE(Detalhamento.OpçãoServiços,OFFSET(Import.PLQ,$A35-1,AD$15-1,1,1),IF($E35&lt;&gt;1,IF(ISNUMBER(INDEX(Import.PLE,Detalhamento!$E35,Detalhamento!AD$15)),IF(INDEX(Import.PLE,Detalhamento!$E35,Detalhamento!AD$15)&lt;=mediçao,OFFSET(Import.PLQ,$A35-1,AD$15-1,1,1),0),0),PLE!$AA$28*OFFSET(Import.PLQ,$A35-1,AD$15-1,1,1)),IF($E35&lt;&gt;1,IF(ISNUMBER(INDEX(Import.PLE,Detalhamento!$E35,Detalhamento!AD$15)),IF(INDEX(Import.PLE,Detalhamento!$E35,Detalhamento!AD$15)&lt;=mediçao,0,OFFSET(Import.PLQ,$A35-1,AD$15-1,1,1)),OFFSET(Import.PLQ,$A35-1,AD$15-1,1,1)),(1-PLE!$AA$28)*OFFSET(Import.PLQ,$A35-1,AD$15-1,1,1))))</f>
        <v>0</v>
      </c>
      <c r="AE35" s="144">
        <f ca="1">IF(AE$13="",0,CHOOSE(Detalhamento.OpçãoServiços,OFFSET(Import.PLQ,$A35-1,AE$15-1,1,1),IF($E35&lt;&gt;1,IF(ISNUMBER(INDEX(Import.PLE,Detalhamento!$E35,Detalhamento!AE$15)),IF(INDEX(Import.PLE,Detalhamento!$E35,Detalhamento!AE$15)&lt;=mediçao,OFFSET(Import.PLQ,$A35-1,AE$15-1,1,1),0),0),PLE!$AA$28*OFFSET(Import.PLQ,$A35-1,AE$15-1,1,1)),IF($E35&lt;&gt;1,IF(ISNUMBER(INDEX(Import.PLE,Detalhamento!$E35,Detalhamento!AE$15)),IF(INDEX(Import.PLE,Detalhamento!$E35,Detalhamento!AE$15)&lt;=mediçao,0,OFFSET(Import.PLQ,$A35-1,AE$15-1,1,1)),OFFSET(Import.PLQ,$A35-1,AE$15-1,1,1)),(1-PLE!$AA$28)*OFFSET(Import.PLQ,$A35-1,AE$15-1,1,1))))</f>
        <v>0</v>
      </c>
      <c r="AF35" s="144">
        <f ca="1">IF(AF$13="",0,CHOOSE(Detalhamento.OpçãoServiços,OFFSET(Import.PLQ,$A35-1,AF$15-1,1,1),IF($E35&lt;&gt;1,IF(ISNUMBER(INDEX(Import.PLE,Detalhamento!$E35,Detalhamento!AF$15)),IF(INDEX(Import.PLE,Detalhamento!$E35,Detalhamento!AF$15)&lt;=mediçao,OFFSET(Import.PLQ,$A35-1,AF$15-1,1,1),0),0),PLE!$AA$28*OFFSET(Import.PLQ,$A35-1,AF$15-1,1,1)),IF($E35&lt;&gt;1,IF(ISNUMBER(INDEX(Import.PLE,Detalhamento!$E35,Detalhamento!AF$15)),IF(INDEX(Import.PLE,Detalhamento!$E35,Detalhamento!AF$15)&lt;=mediçao,0,OFFSET(Import.PLQ,$A35-1,AF$15-1,1,1)),OFFSET(Import.PLQ,$A35-1,AF$15-1,1,1)),(1-PLE!$AA$28)*OFFSET(Import.PLQ,$A35-1,AF$15-1,1,1))))</f>
        <v>0</v>
      </c>
      <c r="AG35" s="144">
        <f ca="1">IF(AG$13="",0,CHOOSE(Detalhamento.OpçãoServiços,OFFSET(Import.PLQ,$A35-1,AG$15-1,1,1),IF($E35&lt;&gt;1,IF(ISNUMBER(INDEX(Import.PLE,Detalhamento!$E35,Detalhamento!AG$15)),IF(INDEX(Import.PLE,Detalhamento!$E35,Detalhamento!AG$15)&lt;=mediçao,OFFSET(Import.PLQ,$A35-1,AG$15-1,1,1),0),0),PLE!$AA$28*OFFSET(Import.PLQ,$A35-1,AG$15-1,1,1)),IF($E35&lt;&gt;1,IF(ISNUMBER(INDEX(Import.PLE,Detalhamento!$E35,Detalhamento!AG$15)),IF(INDEX(Import.PLE,Detalhamento!$E35,Detalhamento!AG$15)&lt;=mediçao,0,OFFSET(Import.PLQ,$A35-1,AG$15-1,1,1)),OFFSET(Import.PLQ,$A35-1,AG$15-1,1,1)),(1-PLE!$AA$28)*OFFSET(Import.PLQ,$A35-1,AG$15-1,1,1))))</f>
        <v>0</v>
      </c>
      <c r="AH35" s="144">
        <f ca="1">IF(AH$13="",0,CHOOSE(Detalhamento.OpçãoServiços,OFFSET(Import.PLQ,$A35-1,AH$15-1,1,1),IF($E35&lt;&gt;1,IF(ISNUMBER(INDEX(Import.PLE,Detalhamento!$E35,Detalhamento!AH$15)),IF(INDEX(Import.PLE,Detalhamento!$E35,Detalhamento!AH$15)&lt;=mediçao,OFFSET(Import.PLQ,$A35-1,AH$15-1,1,1),0),0),PLE!$AA$28*OFFSET(Import.PLQ,$A35-1,AH$15-1,1,1)),IF($E35&lt;&gt;1,IF(ISNUMBER(INDEX(Import.PLE,Detalhamento!$E35,Detalhamento!AH$15)),IF(INDEX(Import.PLE,Detalhamento!$E35,Detalhamento!AH$15)&lt;=mediçao,0,OFFSET(Import.PLQ,$A35-1,AH$15-1,1,1)),OFFSET(Import.PLQ,$A35-1,AH$15-1,1,1)),(1-PLE!$AA$28)*OFFSET(Import.PLQ,$A35-1,AH$15-1,1,1))))</f>
        <v>0</v>
      </c>
      <c r="AI35" s="144">
        <f ca="1">IF(AI$13="",0,CHOOSE(Detalhamento.OpçãoServiços,OFFSET(Import.PLQ,$A35-1,AI$15-1,1,1),IF($E35&lt;&gt;1,IF(ISNUMBER(INDEX(Import.PLE,Detalhamento!$E35,Detalhamento!AI$15)),IF(INDEX(Import.PLE,Detalhamento!$E35,Detalhamento!AI$15)&lt;=mediçao,OFFSET(Import.PLQ,$A35-1,AI$15-1,1,1),0),0),PLE!$AA$28*OFFSET(Import.PLQ,$A35-1,AI$15-1,1,1)),IF($E35&lt;&gt;1,IF(ISNUMBER(INDEX(Import.PLE,Detalhamento!$E35,Detalhamento!AI$15)),IF(INDEX(Import.PLE,Detalhamento!$E35,Detalhamento!AI$15)&lt;=mediçao,0,OFFSET(Import.PLQ,$A35-1,AI$15-1,1,1)),OFFSET(Import.PLQ,$A35-1,AI$15-1,1,1)),(1-PLE!$AA$28)*OFFSET(Import.PLQ,$A35-1,AI$15-1,1,1))))</f>
        <v>0</v>
      </c>
      <c r="AJ35" s="144">
        <f ca="1">IF(AJ$13="",0,CHOOSE(Detalhamento.OpçãoServiços,OFFSET(Import.PLQ,$A35-1,AJ$15-1,1,1),IF($E35&lt;&gt;1,IF(ISNUMBER(INDEX(Import.PLE,Detalhamento!$E35,Detalhamento!AJ$15)),IF(INDEX(Import.PLE,Detalhamento!$E35,Detalhamento!AJ$15)&lt;=mediçao,OFFSET(Import.PLQ,$A35-1,AJ$15-1,1,1),0),0),PLE!$AA$28*OFFSET(Import.PLQ,$A35-1,AJ$15-1,1,1)),IF($E35&lt;&gt;1,IF(ISNUMBER(INDEX(Import.PLE,Detalhamento!$E35,Detalhamento!AJ$15)),IF(INDEX(Import.PLE,Detalhamento!$E35,Detalhamento!AJ$15)&lt;=mediçao,0,OFFSET(Import.PLQ,$A35-1,AJ$15-1,1,1)),OFFSET(Import.PLQ,$A35-1,AJ$15-1,1,1)),(1-PLE!$AA$28)*OFFSET(Import.PLQ,$A35-1,AJ$15-1,1,1))))</f>
        <v>0</v>
      </c>
      <c r="AK35" s="144">
        <f ca="1">IF(AK$13="",0,CHOOSE(Detalhamento.OpçãoServiços,OFFSET(Import.PLQ,$A35-1,AK$15-1,1,1),IF($E35&lt;&gt;1,IF(ISNUMBER(INDEX(Import.PLE,Detalhamento!$E35,Detalhamento!AK$15)),IF(INDEX(Import.PLE,Detalhamento!$E35,Detalhamento!AK$15)&lt;=mediçao,OFFSET(Import.PLQ,$A35-1,AK$15-1,1,1),0),0),PLE!$AA$28*OFFSET(Import.PLQ,$A35-1,AK$15-1,1,1)),IF($E35&lt;&gt;1,IF(ISNUMBER(INDEX(Import.PLE,Detalhamento!$E35,Detalhamento!AK$15)),IF(INDEX(Import.PLE,Detalhamento!$E35,Detalhamento!AK$15)&lt;=mediçao,0,OFFSET(Import.PLQ,$A35-1,AK$15-1,1,1)),OFFSET(Import.PLQ,$A35-1,AK$15-1,1,1)),(1-PLE!$AA$28)*OFFSET(Import.PLQ,$A35-1,AK$15-1,1,1))))</f>
        <v>0</v>
      </c>
      <c r="AL35" s="144">
        <f ca="1">IF(AL$13="",0,CHOOSE(Detalhamento.OpçãoServiços,OFFSET(Import.PLQ,$A35-1,AL$15-1,1,1),IF($E35&lt;&gt;1,IF(ISNUMBER(INDEX(Import.PLE,Detalhamento!$E35,Detalhamento!AL$15)),IF(INDEX(Import.PLE,Detalhamento!$E35,Detalhamento!AL$15)&lt;=mediçao,OFFSET(Import.PLQ,$A35-1,AL$15-1,1,1),0),0),PLE!$AA$28*OFFSET(Import.PLQ,$A35-1,AL$15-1,1,1)),IF($E35&lt;&gt;1,IF(ISNUMBER(INDEX(Import.PLE,Detalhamento!$E35,Detalhamento!AL$15)),IF(INDEX(Import.PLE,Detalhamento!$E35,Detalhamento!AL$15)&lt;=mediçao,0,OFFSET(Import.PLQ,$A35-1,AL$15-1,1,1)),OFFSET(Import.PLQ,$A35-1,AL$15-1,1,1)),(1-PLE!$AA$28)*OFFSET(Import.PLQ,$A35-1,AL$15-1,1,1))))</f>
        <v>0</v>
      </c>
      <c r="AM35" s="144">
        <f ca="1">IF(AM$13="",0,CHOOSE(Detalhamento.OpçãoServiços,OFFSET(Import.PLQ,$A35-1,AM$15-1,1,1),IF($E35&lt;&gt;1,IF(ISNUMBER(INDEX(Import.PLE,Detalhamento!$E35,Detalhamento!AM$15)),IF(INDEX(Import.PLE,Detalhamento!$E35,Detalhamento!AM$15)&lt;=mediçao,OFFSET(Import.PLQ,$A35-1,AM$15-1,1,1),0),0),PLE!$AA$28*OFFSET(Import.PLQ,$A35-1,AM$15-1,1,1)),IF($E35&lt;&gt;1,IF(ISNUMBER(INDEX(Import.PLE,Detalhamento!$E35,Detalhamento!AM$15)),IF(INDEX(Import.PLE,Detalhamento!$E35,Detalhamento!AM$15)&lt;=mediçao,0,OFFSET(Import.PLQ,$A35-1,AM$15-1,1,1)),OFFSET(Import.PLQ,$A35-1,AM$15-1,1,1)),(1-PLE!$AA$28)*OFFSET(Import.PLQ,$A35-1,AM$15-1,1,1))))</f>
        <v>0</v>
      </c>
      <c r="AN35" s="144">
        <f ca="1">IF(AN$13="",0,CHOOSE(Detalhamento.OpçãoServiços,OFFSET(Import.PLQ,$A35-1,AN$15-1,1,1),IF($E35&lt;&gt;1,IF(ISNUMBER(INDEX(Import.PLE,Detalhamento!$E35,Detalhamento!AN$15)),IF(INDEX(Import.PLE,Detalhamento!$E35,Detalhamento!AN$15)&lt;=mediçao,OFFSET(Import.PLQ,$A35-1,AN$15-1,1,1),0),0),PLE!$AA$28*OFFSET(Import.PLQ,$A35-1,AN$15-1,1,1)),IF($E35&lt;&gt;1,IF(ISNUMBER(INDEX(Import.PLE,Detalhamento!$E35,Detalhamento!AN$15)),IF(INDEX(Import.PLE,Detalhamento!$E35,Detalhamento!AN$15)&lt;=mediçao,0,OFFSET(Import.PLQ,$A35-1,AN$15-1,1,1)),OFFSET(Import.PLQ,$A35-1,AN$15-1,1,1)),(1-PLE!$AA$28)*OFFSET(Import.PLQ,$A35-1,AN$15-1,1,1))))</f>
        <v>0</v>
      </c>
      <c r="AO35" s="144">
        <f ca="1">IF(AO$13="",0,CHOOSE(Detalhamento.OpçãoServiços,OFFSET(Import.PLQ,$A35-1,AO$15-1,1,1),IF($E35&lt;&gt;1,IF(ISNUMBER(INDEX(Import.PLE,Detalhamento!$E35,Detalhamento!AO$15)),IF(INDEX(Import.PLE,Detalhamento!$E35,Detalhamento!AO$15)&lt;=mediçao,OFFSET(Import.PLQ,$A35-1,AO$15-1,1,1),0),0),PLE!$AA$28*OFFSET(Import.PLQ,$A35-1,AO$15-1,1,1)),IF($E35&lt;&gt;1,IF(ISNUMBER(INDEX(Import.PLE,Detalhamento!$E35,Detalhamento!AO$15)),IF(INDEX(Import.PLE,Detalhamento!$E35,Detalhamento!AO$15)&lt;=mediçao,0,OFFSET(Import.PLQ,$A35-1,AO$15-1,1,1)),OFFSET(Import.PLQ,$A35-1,AO$15-1,1,1)),(1-PLE!$AA$28)*OFFSET(Import.PLQ,$A35-1,AO$15-1,1,1))))</f>
        <v>0</v>
      </c>
      <c r="AP35" s="144">
        <f ca="1">IF(AP$13="",0,CHOOSE(Detalhamento.OpçãoServiços,OFFSET(Import.PLQ,$A35-1,AP$15-1,1,1),IF($E35&lt;&gt;1,IF(ISNUMBER(INDEX(Import.PLE,Detalhamento!$E35,Detalhamento!AP$15)),IF(INDEX(Import.PLE,Detalhamento!$E35,Detalhamento!AP$15)&lt;=mediçao,OFFSET(Import.PLQ,$A35-1,AP$15-1,1,1),0),0),PLE!$AA$28*OFFSET(Import.PLQ,$A35-1,AP$15-1,1,1)),IF($E35&lt;&gt;1,IF(ISNUMBER(INDEX(Import.PLE,Detalhamento!$E35,Detalhamento!AP$15)),IF(INDEX(Import.PLE,Detalhamento!$E35,Detalhamento!AP$15)&lt;=mediçao,0,OFFSET(Import.PLQ,$A35-1,AP$15-1,1,1)),OFFSET(Import.PLQ,$A35-1,AP$15-1,1,1)),(1-PLE!$AA$28)*OFFSET(Import.PLQ,$A35-1,AP$15-1,1,1))))</f>
        <v>0</v>
      </c>
      <c r="AQ35" s="144">
        <f ca="1">IF(AQ$13="",0,CHOOSE(Detalhamento.OpçãoServiços,OFFSET(Import.PLQ,$A35-1,AQ$15-1,1,1),IF($E35&lt;&gt;1,IF(ISNUMBER(INDEX(Import.PLE,Detalhamento!$E35,Detalhamento!AQ$15)),IF(INDEX(Import.PLE,Detalhamento!$E35,Detalhamento!AQ$15)&lt;=mediçao,OFFSET(Import.PLQ,$A35-1,AQ$15-1,1,1),0),0),PLE!$AA$28*OFFSET(Import.PLQ,$A35-1,AQ$15-1,1,1)),IF($E35&lt;&gt;1,IF(ISNUMBER(INDEX(Import.PLE,Detalhamento!$E35,Detalhamento!AQ$15)),IF(INDEX(Import.PLE,Detalhamento!$E35,Detalhamento!AQ$15)&lt;=mediçao,0,OFFSET(Import.PLQ,$A35-1,AQ$15-1,1,1)),OFFSET(Import.PLQ,$A35-1,AQ$15-1,1,1)),(1-PLE!$AA$28)*OFFSET(Import.PLQ,$A35-1,AQ$15-1,1,1))))</f>
        <v>0</v>
      </c>
      <c r="AR35" s="144">
        <f ca="1">IF(AR$13="",0,CHOOSE(Detalhamento.OpçãoServiços,OFFSET(Import.PLQ,$A35-1,AR$15-1,1,1),IF($E35&lt;&gt;1,IF(ISNUMBER(INDEX(Import.PLE,Detalhamento!$E35,Detalhamento!AR$15)),IF(INDEX(Import.PLE,Detalhamento!$E35,Detalhamento!AR$15)&lt;=mediçao,OFFSET(Import.PLQ,$A35-1,AR$15-1,1,1),0),0),PLE!$AA$28*OFFSET(Import.PLQ,$A35-1,AR$15-1,1,1)),IF($E35&lt;&gt;1,IF(ISNUMBER(INDEX(Import.PLE,Detalhamento!$E35,Detalhamento!AR$15)),IF(INDEX(Import.PLE,Detalhamento!$E35,Detalhamento!AR$15)&lt;=mediçao,0,OFFSET(Import.PLQ,$A35-1,AR$15-1,1,1)),OFFSET(Import.PLQ,$A35-1,AR$15-1,1,1)),(1-PLE!$AA$28)*OFFSET(Import.PLQ,$A35-1,AR$15-1,1,1))))</f>
        <v>0</v>
      </c>
      <c r="AS35" s="144">
        <f ca="1">IF(AS$13="",0,CHOOSE(Detalhamento.OpçãoServiços,OFFSET(Import.PLQ,$A35-1,AS$15-1,1,1),IF($E35&lt;&gt;1,IF(ISNUMBER(INDEX(Import.PLE,Detalhamento!$E35,Detalhamento!AS$15)),IF(INDEX(Import.PLE,Detalhamento!$E35,Detalhamento!AS$15)&lt;=mediçao,OFFSET(Import.PLQ,$A35-1,AS$15-1,1,1),0),0),PLE!$AA$28*OFFSET(Import.PLQ,$A35-1,AS$15-1,1,1)),IF($E35&lt;&gt;1,IF(ISNUMBER(INDEX(Import.PLE,Detalhamento!$E35,Detalhamento!AS$15)),IF(INDEX(Import.PLE,Detalhamento!$E35,Detalhamento!AS$15)&lt;=mediçao,0,OFFSET(Import.PLQ,$A35-1,AS$15-1,1,1)),OFFSET(Import.PLQ,$A35-1,AS$15-1,1,1)),(1-PLE!$AA$28)*OFFSET(Import.PLQ,$A35-1,AS$15-1,1,1))))</f>
        <v>0</v>
      </c>
      <c r="AT35" s="144">
        <f ca="1">IF(AT$13="",0,CHOOSE(Detalhamento.OpçãoServiços,OFFSET(Import.PLQ,$A35-1,AT$15-1,1,1),IF($E35&lt;&gt;1,IF(ISNUMBER(INDEX(Import.PLE,Detalhamento!$E35,Detalhamento!AT$15)),IF(INDEX(Import.PLE,Detalhamento!$E35,Detalhamento!AT$15)&lt;=mediçao,OFFSET(Import.PLQ,$A35-1,AT$15-1,1,1),0),0),PLE!$AA$28*OFFSET(Import.PLQ,$A35-1,AT$15-1,1,1)),IF($E35&lt;&gt;1,IF(ISNUMBER(INDEX(Import.PLE,Detalhamento!$E35,Detalhamento!AT$15)),IF(INDEX(Import.PLE,Detalhamento!$E35,Detalhamento!AT$15)&lt;=mediçao,0,OFFSET(Import.PLQ,$A35-1,AT$15-1,1,1)),OFFSET(Import.PLQ,$A35-1,AT$15-1,1,1)),(1-PLE!$AA$28)*OFFSET(Import.PLQ,$A35-1,AT$15-1,1,1))))</f>
        <v>0</v>
      </c>
      <c r="AU35" s="144">
        <f ca="1">IF(AU$13="",0,CHOOSE(Detalhamento.OpçãoServiços,OFFSET(Import.PLQ,$A35-1,AU$15-1,1,1),IF($E35&lt;&gt;1,IF(ISNUMBER(INDEX(Import.PLE,Detalhamento!$E35,Detalhamento!AU$15)),IF(INDEX(Import.PLE,Detalhamento!$E35,Detalhamento!AU$15)&lt;=mediçao,OFFSET(Import.PLQ,$A35-1,AU$15-1,1,1),0),0),PLE!$AA$28*OFFSET(Import.PLQ,$A35-1,AU$15-1,1,1)),IF($E35&lt;&gt;1,IF(ISNUMBER(INDEX(Import.PLE,Detalhamento!$E35,Detalhamento!AU$15)),IF(INDEX(Import.PLE,Detalhamento!$E35,Detalhamento!AU$15)&lt;=mediçao,0,OFFSET(Import.PLQ,$A35-1,AU$15-1,1,1)),OFFSET(Import.PLQ,$A35-1,AU$15-1,1,1)),(1-PLE!$AA$28)*OFFSET(Import.PLQ,$A35-1,AU$15-1,1,1))))</f>
        <v>0</v>
      </c>
      <c r="AV35" s="144">
        <f ca="1">IF(AV$13="",0,CHOOSE(Detalhamento.OpçãoServiços,OFFSET(Import.PLQ,$A35-1,AV$15-1,1,1),IF($E35&lt;&gt;1,IF(ISNUMBER(INDEX(Import.PLE,Detalhamento!$E35,Detalhamento!AV$15)),IF(INDEX(Import.PLE,Detalhamento!$E35,Detalhamento!AV$15)&lt;=mediçao,OFFSET(Import.PLQ,$A35-1,AV$15-1,1,1),0),0),PLE!$AA$28*OFFSET(Import.PLQ,$A35-1,AV$15-1,1,1)),IF($E35&lt;&gt;1,IF(ISNUMBER(INDEX(Import.PLE,Detalhamento!$E35,Detalhamento!AV$15)),IF(INDEX(Import.PLE,Detalhamento!$E35,Detalhamento!AV$15)&lt;=mediçao,0,OFFSET(Import.PLQ,$A35-1,AV$15-1,1,1)),OFFSET(Import.PLQ,$A35-1,AV$15-1,1,1)),(1-PLE!$AA$28)*OFFSET(Import.PLQ,$A35-1,AV$15-1,1,1))))</f>
        <v>0</v>
      </c>
      <c r="AW35" s="144">
        <f ca="1">IF(AW$13="",0,CHOOSE(Detalhamento.OpçãoServiços,OFFSET(Import.PLQ,$A35-1,AW$15-1,1,1),IF($E35&lt;&gt;1,IF(ISNUMBER(INDEX(Import.PLE,Detalhamento!$E35,Detalhamento!AW$15)),IF(INDEX(Import.PLE,Detalhamento!$E35,Detalhamento!AW$15)&lt;=mediçao,OFFSET(Import.PLQ,$A35-1,AW$15-1,1,1),0),0),PLE!$AA$28*OFFSET(Import.PLQ,$A35-1,AW$15-1,1,1)),IF($E35&lt;&gt;1,IF(ISNUMBER(INDEX(Import.PLE,Detalhamento!$E35,Detalhamento!AW$15)),IF(INDEX(Import.PLE,Detalhamento!$E35,Detalhamento!AW$15)&lt;=mediçao,0,OFFSET(Import.PLQ,$A35-1,AW$15-1,1,1)),OFFSET(Import.PLQ,$A35-1,AW$15-1,1,1)),(1-PLE!$AA$28)*OFFSET(Import.PLQ,$A35-1,AW$15-1,1,1))))</f>
        <v>0</v>
      </c>
      <c r="AX35" s="144">
        <f ca="1">IF(AX$13="",0,CHOOSE(Detalhamento.OpçãoServiços,OFFSET(Import.PLQ,$A35-1,AX$15-1,1,1),IF($E35&lt;&gt;1,IF(ISNUMBER(INDEX(Import.PLE,Detalhamento!$E35,Detalhamento!AX$15)),IF(INDEX(Import.PLE,Detalhamento!$E35,Detalhamento!AX$15)&lt;=mediçao,OFFSET(Import.PLQ,$A35-1,AX$15-1,1,1),0),0),PLE!$AA$28*OFFSET(Import.PLQ,$A35-1,AX$15-1,1,1)),IF($E35&lt;&gt;1,IF(ISNUMBER(INDEX(Import.PLE,Detalhamento!$E35,Detalhamento!AX$15)),IF(INDEX(Import.PLE,Detalhamento!$E35,Detalhamento!AX$15)&lt;=mediçao,0,OFFSET(Import.PLQ,$A35-1,AX$15-1,1,1)),OFFSET(Import.PLQ,$A35-1,AX$15-1,1,1)),(1-PLE!$AA$28)*OFFSET(Import.PLQ,$A35-1,AX$15-1,1,1))))</f>
        <v>0</v>
      </c>
      <c r="AY35" s="144">
        <f ca="1">IF(AY$13="",0,CHOOSE(Detalhamento.OpçãoServiços,OFFSET(Import.PLQ,$A35-1,AY$15-1,1,1),IF($E35&lt;&gt;1,IF(ISNUMBER(INDEX(Import.PLE,Detalhamento!$E35,Detalhamento!AY$15)),IF(INDEX(Import.PLE,Detalhamento!$E35,Detalhamento!AY$15)&lt;=mediçao,OFFSET(Import.PLQ,$A35-1,AY$15-1,1,1),0),0),PLE!$AA$28*OFFSET(Import.PLQ,$A35-1,AY$15-1,1,1)),IF($E35&lt;&gt;1,IF(ISNUMBER(INDEX(Import.PLE,Detalhamento!$E35,Detalhamento!AY$15)),IF(INDEX(Import.PLE,Detalhamento!$E35,Detalhamento!AY$15)&lt;=mediçao,0,OFFSET(Import.PLQ,$A35-1,AY$15-1,1,1)),OFFSET(Import.PLQ,$A35-1,AY$15-1,1,1)),(1-PLE!$AA$28)*OFFSET(Import.PLQ,$A35-1,AY$15-1,1,1))))</f>
        <v>0</v>
      </c>
      <c r="AZ35" s="144">
        <f ca="1">IF(AZ$13="",0,CHOOSE(Detalhamento.OpçãoServiços,OFFSET(Import.PLQ,$A35-1,AZ$15-1,1,1),IF($E35&lt;&gt;1,IF(ISNUMBER(INDEX(Import.PLE,Detalhamento!$E35,Detalhamento!AZ$15)),IF(INDEX(Import.PLE,Detalhamento!$E35,Detalhamento!AZ$15)&lt;=mediçao,OFFSET(Import.PLQ,$A35-1,AZ$15-1,1,1),0),0),PLE!$AA$28*OFFSET(Import.PLQ,$A35-1,AZ$15-1,1,1)),IF($E35&lt;&gt;1,IF(ISNUMBER(INDEX(Import.PLE,Detalhamento!$E35,Detalhamento!AZ$15)),IF(INDEX(Import.PLE,Detalhamento!$E35,Detalhamento!AZ$15)&lt;=mediçao,0,OFFSET(Import.PLQ,$A35-1,AZ$15-1,1,1)),OFFSET(Import.PLQ,$A35-1,AZ$15-1,1,1)),(1-PLE!$AA$28)*OFFSET(Import.PLQ,$A35-1,AZ$15-1,1,1))))</f>
        <v>0</v>
      </c>
      <c r="BA35" s="144">
        <f ca="1">IF(BA$13="",0,CHOOSE(Detalhamento.OpçãoServiços,OFFSET(Import.PLQ,$A35-1,BA$15-1,1,1),IF($E35&lt;&gt;1,IF(ISNUMBER(INDEX(Import.PLE,Detalhamento!$E35,Detalhamento!BA$15)),IF(INDEX(Import.PLE,Detalhamento!$E35,Detalhamento!BA$15)&lt;=mediçao,OFFSET(Import.PLQ,$A35-1,BA$15-1,1,1),0),0),PLE!$AA$28*OFFSET(Import.PLQ,$A35-1,BA$15-1,1,1)),IF($E35&lt;&gt;1,IF(ISNUMBER(INDEX(Import.PLE,Detalhamento!$E35,Detalhamento!BA$15)),IF(INDEX(Import.PLE,Detalhamento!$E35,Detalhamento!BA$15)&lt;=mediçao,0,OFFSET(Import.PLQ,$A35-1,BA$15-1,1,1)),OFFSET(Import.PLQ,$A35-1,BA$15-1,1,1)),(1-PLE!$AA$28)*OFFSET(Import.PLQ,$A35-1,BA$15-1,1,1))))</f>
        <v>0</v>
      </c>
      <c r="BB35" s="144">
        <f ca="1">IF(BB$13="",0,CHOOSE(Detalhamento.OpçãoServiços,OFFSET(Import.PLQ,$A35-1,BB$15-1,1,1),IF($E35&lt;&gt;1,IF(ISNUMBER(INDEX(Import.PLE,Detalhamento!$E35,Detalhamento!BB$15)),IF(INDEX(Import.PLE,Detalhamento!$E35,Detalhamento!BB$15)&lt;=mediçao,OFFSET(Import.PLQ,$A35-1,BB$15-1,1,1),0),0),PLE!$AA$28*OFFSET(Import.PLQ,$A35-1,BB$15-1,1,1)),IF($E35&lt;&gt;1,IF(ISNUMBER(INDEX(Import.PLE,Detalhamento!$E35,Detalhamento!BB$15)),IF(INDEX(Import.PLE,Detalhamento!$E35,Detalhamento!BB$15)&lt;=mediçao,0,OFFSET(Import.PLQ,$A35-1,BB$15-1,1,1)),OFFSET(Import.PLQ,$A35-1,BB$15-1,1,1)),(1-PLE!$AA$28)*OFFSET(Import.PLQ,$A35-1,BB$15-1,1,1))))</f>
        <v>0</v>
      </c>
      <c r="BC35" s="144">
        <f ca="1">IF(BC$13="",0,CHOOSE(Detalhamento.OpçãoServiços,OFFSET(Import.PLQ,$A35-1,BC$15-1,1,1),IF($E35&lt;&gt;1,IF(ISNUMBER(INDEX(Import.PLE,Detalhamento!$E35,Detalhamento!BC$15)),IF(INDEX(Import.PLE,Detalhamento!$E35,Detalhamento!BC$15)&lt;=mediçao,OFFSET(Import.PLQ,$A35-1,BC$15-1,1,1),0),0),PLE!$AA$28*OFFSET(Import.PLQ,$A35-1,BC$15-1,1,1)),IF($E35&lt;&gt;1,IF(ISNUMBER(INDEX(Import.PLE,Detalhamento!$E35,Detalhamento!BC$15)),IF(INDEX(Import.PLE,Detalhamento!$E35,Detalhamento!BC$15)&lt;=mediçao,0,OFFSET(Import.PLQ,$A35-1,BC$15-1,1,1)),OFFSET(Import.PLQ,$A35-1,BC$15-1,1,1)),(1-PLE!$AA$28)*OFFSET(Import.PLQ,$A35-1,BC$15-1,1,1))))</f>
        <v>0</v>
      </c>
      <c r="BD35" s="144">
        <f ca="1">IF(BD$13="",0,CHOOSE(Detalhamento.OpçãoServiços,OFFSET(Import.PLQ,$A35-1,BD$15-1,1,1),IF($E35&lt;&gt;1,IF(ISNUMBER(INDEX(Import.PLE,Detalhamento!$E35,Detalhamento!BD$15)),IF(INDEX(Import.PLE,Detalhamento!$E35,Detalhamento!BD$15)&lt;=mediçao,OFFSET(Import.PLQ,$A35-1,BD$15-1,1,1),0),0),PLE!$AA$28*OFFSET(Import.PLQ,$A35-1,BD$15-1,1,1)),IF($E35&lt;&gt;1,IF(ISNUMBER(INDEX(Import.PLE,Detalhamento!$E35,Detalhamento!BD$15)),IF(INDEX(Import.PLE,Detalhamento!$E35,Detalhamento!BD$15)&lt;=mediçao,0,OFFSET(Import.PLQ,$A35-1,BD$15-1,1,1)),OFFSET(Import.PLQ,$A35-1,BD$15-1,1,1)),(1-PLE!$AA$28)*OFFSET(Import.PLQ,$A35-1,BD$15-1,1,1))))</f>
        <v>0</v>
      </c>
      <c r="BE35" s="144">
        <f ca="1">IF(BE$13="",0,CHOOSE(Detalhamento.OpçãoServiços,OFFSET(Import.PLQ,$A35-1,BE$15-1,1,1),IF($E35&lt;&gt;1,IF(ISNUMBER(INDEX(Import.PLE,Detalhamento!$E35,Detalhamento!BE$15)),IF(INDEX(Import.PLE,Detalhamento!$E35,Detalhamento!BE$15)&lt;=mediçao,OFFSET(Import.PLQ,$A35-1,BE$15-1,1,1),0),0),PLE!$AA$28*OFFSET(Import.PLQ,$A35-1,BE$15-1,1,1)),IF($E35&lt;&gt;1,IF(ISNUMBER(INDEX(Import.PLE,Detalhamento!$E35,Detalhamento!BE$15)),IF(INDEX(Import.PLE,Detalhamento!$E35,Detalhamento!BE$15)&lt;=mediçao,0,OFFSET(Import.PLQ,$A35-1,BE$15-1,1,1)),OFFSET(Import.PLQ,$A35-1,BE$15-1,1,1)),(1-PLE!$AA$28)*OFFSET(Import.PLQ,$A35-1,BE$15-1,1,1))))</f>
        <v>0</v>
      </c>
      <c r="BF35" s="144">
        <f ca="1">IF(BF$13="",0,CHOOSE(Detalhamento.OpçãoServiços,OFFSET(Import.PLQ,$A35-1,BF$15-1,1,1),IF($E35&lt;&gt;1,IF(ISNUMBER(INDEX(Import.PLE,Detalhamento!$E35,Detalhamento!BF$15)),IF(INDEX(Import.PLE,Detalhamento!$E35,Detalhamento!BF$15)&lt;=mediçao,OFFSET(Import.PLQ,$A35-1,BF$15-1,1,1),0),0),PLE!$AA$28*OFFSET(Import.PLQ,$A35-1,BF$15-1,1,1)),IF($E35&lt;&gt;1,IF(ISNUMBER(INDEX(Import.PLE,Detalhamento!$E35,Detalhamento!BF$15)),IF(INDEX(Import.PLE,Detalhamento!$E35,Detalhamento!BF$15)&lt;=mediçao,0,OFFSET(Import.PLQ,$A35-1,BF$15-1,1,1)),OFFSET(Import.PLQ,$A35-1,BF$15-1,1,1)),(1-PLE!$AA$28)*OFFSET(Import.PLQ,$A35-1,BF$15-1,1,1))))</f>
        <v>0</v>
      </c>
      <c r="BG35" s="144">
        <f ca="1">IF(BG$13="",0,CHOOSE(Detalhamento.OpçãoServiços,OFFSET(Import.PLQ,$A35-1,BG$15-1,1,1),IF($E35&lt;&gt;1,IF(ISNUMBER(INDEX(Import.PLE,Detalhamento!$E35,Detalhamento!BG$15)),IF(INDEX(Import.PLE,Detalhamento!$E35,Detalhamento!BG$15)&lt;=mediçao,OFFSET(Import.PLQ,$A35-1,BG$15-1,1,1),0),0),PLE!$AA$28*OFFSET(Import.PLQ,$A35-1,BG$15-1,1,1)),IF($E35&lt;&gt;1,IF(ISNUMBER(INDEX(Import.PLE,Detalhamento!$E35,Detalhamento!BG$15)),IF(INDEX(Import.PLE,Detalhamento!$E35,Detalhamento!BG$15)&lt;=mediçao,0,OFFSET(Import.PLQ,$A35-1,BG$15-1,1,1)),OFFSET(Import.PLQ,$A35-1,BG$15-1,1,1)),(1-PLE!$AA$28)*OFFSET(Import.PLQ,$A35-1,BG$15-1,1,1))))</f>
        <v>0</v>
      </c>
      <c r="BH35" s="144">
        <f ca="1">IF(BH$13="",0,CHOOSE(Detalhamento.OpçãoServiços,OFFSET(Import.PLQ,$A35-1,BH$15-1,1,1),IF($E35&lt;&gt;1,IF(ISNUMBER(INDEX(Import.PLE,Detalhamento!$E35,Detalhamento!BH$15)),IF(INDEX(Import.PLE,Detalhamento!$E35,Detalhamento!BH$15)&lt;=mediçao,OFFSET(Import.PLQ,$A35-1,BH$15-1,1,1),0),0),PLE!$AA$28*OFFSET(Import.PLQ,$A35-1,BH$15-1,1,1)),IF($E35&lt;&gt;1,IF(ISNUMBER(INDEX(Import.PLE,Detalhamento!$E35,Detalhamento!BH$15)),IF(INDEX(Import.PLE,Detalhamento!$E35,Detalhamento!BH$15)&lt;=mediçao,0,OFFSET(Import.PLQ,$A35-1,BH$15-1,1,1)),OFFSET(Import.PLQ,$A35-1,BH$15-1,1,1)),(1-PLE!$AA$28)*OFFSET(Import.PLQ,$A35-1,BH$15-1,1,1))))</f>
        <v>0</v>
      </c>
      <c r="BI35" s="144">
        <f ca="1">IF(BI$13="",0,CHOOSE(Detalhamento.OpçãoServiços,OFFSET(Import.PLQ,$A35-1,BI$15-1,1,1),IF($E35&lt;&gt;1,IF(ISNUMBER(INDEX(Import.PLE,Detalhamento!$E35,Detalhamento!BI$15)),IF(INDEX(Import.PLE,Detalhamento!$E35,Detalhamento!BI$15)&lt;=mediçao,OFFSET(Import.PLQ,$A35-1,BI$15-1,1,1),0),0),PLE!$AA$28*OFFSET(Import.PLQ,$A35-1,BI$15-1,1,1)),IF($E35&lt;&gt;1,IF(ISNUMBER(INDEX(Import.PLE,Detalhamento!$E35,Detalhamento!BI$15)),IF(INDEX(Import.PLE,Detalhamento!$E35,Detalhamento!BI$15)&lt;=mediçao,0,OFFSET(Import.PLQ,$A35-1,BI$15-1,1,1)),OFFSET(Import.PLQ,$A35-1,BI$15-1,1,1)),(1-PLE!$AA$28)*OFFSET(Import.PLQ,$A35-1,BI$15-1,1,1))))</f>
        <v>0</v>
      </c>
    </row>
    <row r="36" spans="1:61" ht="20" x14ac:dyDescent="0.2">
      <c r="A36" s="155">
        <v>16</v>
      </c>
      <c r="B36" s="21" t="str">
        <f t="shared" ca="1" si="8"/>
        <v>Serviço</v>
      </c>
      <c r="E36" s="153">
        <f t="shared" ca="1" si="9"/>
        <v>4</v>
      </c>
      <c r="F36" s="154">
        <f t="shared" ca="1" si="10"/>
        <v>40016</v>
      </c>
      <c r="G36" s="154" t="str">
        <f t="shared" ca="1" si="11"/>
        <v>1.3.1.5</v>
      </c>
      <c r="H36" s="182" t="str">
        <f t="shared" ca="1" si="11"/>
        <v>ARMAÇÃO DE BLOCO, VIGA BALDRAME E SAPATA UTILIZANDO AÇO CA-60 DE 5 MM - MONTAGEM. AF_06/2017</v>
      </c>
      <c r="I36" s="37" t="str">
        <f t="shared" ca="1" si="12"/>
        <v>KG</v>
      </c>
      <c r="J36" s="144">
        <f t="shared" ca="1" si="13"/>
        <v>172.3</v>
      </c>
      <c r="K36" s="67"/>
      <c r="L36" s="144">
        <f ca="1">IF(L$13="",0,CHOOSE(Detalhamento.OpçãoServiços,OFFSET(Import.PLQ,$A36-1,L$15-1,1,1),IF($E36&lt;&gt;1,IF(ISNUMBER(INDEX(Import.PLE,Detalhamento!$E36,Detalhamento!L$15)),IF(INDEX(Import.PLE,Detalhamento!$E36,Detalhamento!L$15)&lt;=mediçao,OFFSET(Import.PLQ,$A36-1,L$15-1,1,1),0),0),PLE!$AA$28*OFFSET(Import.PLQ,$A36-1,L$15-1,1,1)),IF($E36&lt;&gt;1,IF(ISNUMBER(INDEX(Import.PLE,Detalhamento!$E36,Detalhamento!L$15)),IF(INDEX(Import.PLE,Detalhamento!$E36,Detalhamento!L$15)&lt;=mediçao,0,OFFSET(Import.PLQ,$A36-1,L$15-1,1,1)),OFFSET(Import.PLQ,$A36-1,L$15-1,1,1)),(1-PLE!$AA$28)*OFFSET(Import.PLQ,$A36-1,L$15-1,1,1))))</f>
        <v>172.3</v>
      </c>
      <c r="M36" s="144">
        <f ca="1">IF(M$13="",0,CHOOSE(Detalhamento.OpçãoServiços,OFFSET(Import.PLQ,$A36-1,M$15-1,1,1),IF($E36&lt;&gt;1,IF(ISNUMBER(INDEX(Import.PLE,Detalhamento!$E36,Detalhamento!M$15)),IF(INDEX(Import.PLE,Detalhamento!$E36,Detalhamento!M$15)&lt;=mediçao,OFFSET(Import.PLQ,$A36-1,M$15-1,1,1),0),0),PLE!$AA$28*OFFSET(Import.PLQ,$A36-1,M$15-1,1,1)),IF($E36&lt;&gt;1,IF(ISNUMBER(INDEX(Import.PLE,Detalhamento!$E36,Detalhamento!M$15)),IF(INDEX(Import.PLE,Detalhamento!$E36,Detalhamento!M$15)&lt;=mediçao,0,OFFSET(Import.PLQ,$A36-1,M$15-1,1,1)),OFFSET(Import.PLQ,$A36-1,M$15-1,1,1)),(1-PLE!$AA$28)*OFFSET(Import.PLQ,$A36-1,M$15-1,1,1))))</f>
        <v>0</v>
      </c>
      <c r="N36" s="144">
        <f ca="1">IF(N$13="",0,CHOOSE(Detalhamento.OpçãoServiços,OFFSET(Import.PLQ,$A36-1,N$15-1,1,1),IF($E36&lt;&gt;1,IF(ISNUMBER(INDEX(Import.PLE,Detalhamento!$E36,Detalhamento!N$15)),IF(INDEX(Import.PLE,Detalhamento!$E36,Detalhamento!N$15)&lt;=mediçao,OFFSET(Import.PLQ,$A36-1,N$15-1,1,1),0),0),PLE!$AA$28*OFFSET(Import.PLQ,$A36-1,N$15-1,1,1)),IF($E36&lt;&gt;1,IF(ISNUMBER(INDEX(Import.PLE,Detalhamento!$E36,Detalhamento!N$15)),IF(INDEX(Import.PLE,Detalhamento!$E36,Detalhamento!N$15)&lt;=mediçao,0,OFFSET(Import.PLQ,$A36-1,N$15-1,1,1)),OFFSET(Import.PLQ,$A36-1,N$15-1,1,1)),(1-PLE!$AA$28)*OFFSET(Import.PLQ,$A36-1,N$15-1,1,1))))</f>
        <v>0</v>
      </c>
      <c r="O36" s="144">
        <f ca="1">IF(O$13="",0,CHOOSE(Detalhamento.OpçãoServiços,OFFSET(Import.PLQ,$A36-1,O$15-1,1,1),IF($E36&lt;&gt;1,IF(ISNUMBER(INDEX(Import.PLE,Detalhamento!$E36,Detalhamento!O$15)),IF(INDEX(Import.PLE,Detalhamento!$E36,Detalhamento!O$15)&lt;=mediçao,OFFSET(Import.PLQ,$A36-1,O$15-1,1,1),0),0),PLE!$AA$28*OFFSET(Import.PLQ,$A36-1,O$15-1,1,1)),IF($E36&lt;&gt;1,IF(ISNUMBER(INDEX(Import.PLE,Detalhamento!$E36,Detalhamento!O$15)),IF(INDEX(Import.PLE,Detalhamento!$E36,Detalhamento!O$15)&lt;=mediçao,0,OFFSET(Import.PLQ,$A36-1,O$15-1,1,1)),OFFSET(Import.PLQ,$A36-1,O$15-1,1,1)),(1-PLE!$AA$28)*OFFSET(Import.PLQ,$A36-1,O$15-1,1,1))))</f>
        <v>0</v>
      </c>
      <c r="P36" s="144">
        <f ca="1">IF(P$13="",0,CHOOSE(Detalhamento.OpçãoServiços,OFFSET(Import.PLQ,$A36-1,P$15-1,1,1),IF($E36&lt;&gt;1,IF(ISNUMBER(INDEX(Import.PLE,Detalhamento!$E36,Detalhamento!P$15)),IF(INDEX(Import.PLE,Detalhamento!$E36,Detalhamento!P$15)&lt;=mediçao,OFFSET(Import.PLQ,$A36-1,P$15-1,1,1),0),0),PLE!$AA$28*OFFSET(Import.PLQ,$A36-1,P$15-1,1,1)),IF($E36&lt;&gt;1,IF(ISNUMBER(INDEX(Import.PLE,Detalhamento!$E36,Detalhamento!P$15)),IF(INDEX(Import.PLE,Detalhamento!$E36,Detalhamento!P$15)&lt;=mediçao,0,OFFSET(Import.PLQ,$A36-1,P$15-1,1,1)),OFFSET(Import.PLQ,$A36-1,P$15-1,1,1)),(1-PLE!$AA$28)*OFFSET(Import.PLQ,$A36-1,P$15-1,1,1))))</f>
        <v>0</v>
      </c>
      <c r="Q36" s="144">
        <f ca="1">IF(Q$13="",0,CHOOSE(Detalhamento.OpçãoServiços,OFFSET(Import.PLQ,$A36-1,Q$15-1,1,1),IF($E36&lt;&gt;1,IF(ISNUMBER(INDEX(Import.PLE,Detalhamento!$E36,Detalhamento!Q$15)),IF(INDEX(Import.PLE,Detalhamento!$E36,Detalhamento!Q$15)&lt;=mediçao,OFFSET(Import.PLQ,$A36-1,Q$15-1,1,1),0),0),PLE!$AA$28*OFFSET(Import.PLQ,$A36-1,Q$15-1,1,1)),IF($E36&lt;&gt;1,IF(ISNUMBER(INDEX(Import.PLE,Detalhamento!$E36,Detalhamento!Q$15)),IF(INDEX(Import.PLE,Detalhamento!$E36,Detalhamento!Q$15)&lt;=mediçao,0,OFFSET(Import.PLQ,$A36-1,Q$15-1,1,1)),OFFSET(Import.PLQ,$A36-1,Q$15-1,1,1)),(1-PLE!$AA$28)*OFFSET(Import.PLQ,$A36-1,Q$15-1,1,1))))</f>
        <v>0</v>
      </c>
      <c r="R36" s="144">
        <f ca="1">IF(R$13="",0,CHOOSE(Detalhamento.OpçãoServiços,OFFSET(Import.PLQ,$A36-1,R$15-1,1,1),IF($E36&lt;&gt;1,IF(ISNUMBER(INDEX(Import.PLE,Detalhamento!$E36,Detalhamento!R$15)),IF(INDEX(Import.PLE,Detalhamento!$E36,Detalhamento!R$15)&lt;=mediçao,OFFSET(Import.PLQ,$A36-1,R$15-1,1,1),0),0),PLE!$AA$28*OFFSET(Import.PLQ,$A36-1,R$15-1,1,1)),IF($E36&lt;&gt;1,IF(ISNUMBER(INDEX(Import.PLE,Detalhamento!$E36,Detalhamento!R$15)),IF(INDEX(Import.PLE,Detalhamento!$E36,Detalhamento!R$15)&lt;=mediçao,0,OFFSET(Import.PLQ,$A36-1,R$15-1,1,1)),OFFSET(Import.PLQ,$A36-1,R$15-1,1,1)),(1-PLE!$AA$28)*OFFSET(Import.PLQ,$A36-1,R$15-1,1,1))))</f>
        <v>0</v>
      </c>
      <c r="S36" s="144">
        <f ca="1">IF(S$13="",0,CHOOSE(Detalhamento.OpçãoServiços,OFFSET(Import.PLQ,$A36-1,S$15-1,1,1),IF($E36&lt;&gt;1,IF(ISNUMBER(INDEX(Import.PLE,Detalhamento!$E36,Detalhamento!S$15)),IF(INDEX(Import.PLE,Detalhamento!$E36,Detalhamento!S$15)&lt;=mediçao,OFFSET(Import.PLQ,$A36-1,S$15-1,1,1),0),0),PLE!$AA$28*OFFSET(Import.PLQ,$A36-1,S$15-1,1,1)),IF($E36&lt;&gt;1,IF(ISNUMBER(INDEX(Import.PLE,Detalhamento!$E36,Detalhamento!S$15)),IF(INDEX(Import.PLE,Detalhamento!$E36,Detalhamento!S$15)&lt;=mediçao,0,OFFSET(Import.PLQ,$A36-1,S$15-1,1,1)),OFFSET(Import.PLQ,$A36-1,S$15-1,1,1)),(1-PLE!$AA$28)*OFFSET(Import.PLQ,$A36-1,S$15-1,1,1))))</f>
        <v>0</v>
      </c>
      <c r="T36" s="144">
        <f ca="1">IF(T$13="",0,CHOOSE(Detalhamento.OpçãoServiços,OFFSET(Import.PLQ,$A36-1,T$15-1,1,1),IF($E36&lt;&gt;1,IF(ISNUMBER(INDEX(Import.PLE,Detalhamento!$E36,Detalhamento!T$15)),IF(INDEX(Import.PLE,Detalhamento!$E36,Detalhamento!T$15)&lt;=mediçao,OFFSET(Import.PLQ,$A36-1,T$15-1,1,1),0),0),PLE!$AA$28*OFFSET(Import.PLQ,$A36-1,T$15-1,1,1)),IF($E36&lt;&gt;1,IF(ISNUMBER(INDEX(Import.PLE,Detalhamento!$E36,Detalhamento!T$15)),IF(INDEX(Import.PLE,Detalhamento!$E36,Detalhamento!T$15)&lt;=mediçao,0,OFFSET(Import.PLQ,$A36-1,T$15-1,1,1)),OFFSET(Import.PLQ,$A36-1,T$15-1,1,1)),(1-PLE!$AA$28)*OFFSET(Import.PLQ,$A36-1,T$15-1,1,1))))</f>
        <v>0</v>
      </c>
      <c r="U36" s="144">
        <f ca="1">IF(U$13="",0,CHOOSE(Detalhamento.OpçãoServiços,OFFSET(Import.PLQ,$A36-1,U$15-1,1,1),IF($E36&lt;&gt;1,IF(ISNUMBER(INDEX(Import.PLE,Detalhamento!$E36,Detalhamento!U$15)),IF(INDEX(Import.PLE,Detalhamento!$E36,Detalhamento!U$15)&lt;=mediçao,OFFSET(Import.PLQ,$A36-1,U$15-1,1,1),0),0),PLE!$AA$28*OFFSET(Import.PLQ,$A36-1,U$15-1,1,1)),IF($E36&lt;&gt;1,IF(ISNUMBER(INDEX(Import.PLE,Detalhamento!$E36,Detalhamento!U$15)),IF(INDEX(Import.PLE,Detalhamento!$E36,Detalhamento!U$15)&lt;=mediçao,0,OFFSET(Import.PLQ,$A36-1,U$15-1,1,1)),OFFSET(Import.PLQ,$A36-1,U$15-1,1,1)),(1-PLE!$AA$28)*OFFSET(Import.PLQ,$A36-1,U$15-1,1,1))))</f>
        <v>0</v>
      </c>
      <c r="V36" s="144">
        <f ca="1">IF(V$13="",0,CHOOSE(Detalhamento.OpçãoServiços,OFFSET(Import.PLQ,$A36-1,V$15-1,1,1),IF($E36&lt;&gt;1,IF(ISNUMBER(INDEX(Import.PLE,Detalhamento!$E36,Detalhamento!V$15)),IF(INDEX(Import.PLE,Detalhamento!$E36,Detalhamento!V$15)&lt;=mediçao,OFFSET(Import.PLQ,$A36-1,V$15-1,1,1),0),0),PLE!$AA$28*OFFSET(Import.PLQ,$A36-1,V$15-1,1,1)),IF($E36&lt;&gt;1,IF(ISNUMBER(INDEX(Import.PLE,Detalhamento!$E36,Detalhamento!V$15)),IF(INDEX(Import.PLE,Detalhamento!$E36,Detalhamento!V$15)&lt;=mediçao,0,OFFSET(Import.PLQ,$A36-1,V$15-1,1,1)),OFFSET(Import.PLQ,$A36-1,V$15-1,1,1)),(1-PLE!$AA$28)*OFFSET(Import.PLQ,$A36-1,V$15-1,1,1))))</f>
        <v>0</v>
      </c>
      <c r="W36" s="144">
        <f ca="1">IF(W$13="",0,CHOOSE(Detalhamento.OpçãoServiços,OFFSET(Import.PLQ,$A36-1,W$15-1,1,1),IF($E36&lt;&gt;1,IF(ISNUMBER(INDEX(Import.PLE,Detalhamento!$E36,Detalhamento!W$15)),IF(INDEX(Import.PLE,Detalhamento!$E36,Detalhamento!W$15)&lt;=mediçao,OFFSET(Import.PLQ,$A36-1,W$15-1,1,1),0),0),PLE!$AA$28*OFFSET(Import.PLQ,$A36-1,W$15-1,1,1)),IF($E36&lt;&gt;1,IF(ISNUMBER(INDEX(Import.PLE,Detalhamento!$E36,Detalhamento!W$15)),IF(INDEX(Import.PLE,Detalhamento!$E36,Detalhamento!W$15)&lt;=mediçao,0,OFFSET(Import.PLQ,$A36-1,W$15-1,1,1)),OFFSET(Import.PLQ,$A36-1,W$15-1,1,1)),(1-PLE!$AA$28)*OFFSET(Import.PLQ,$A36-1,W$15-1,1,1))))</f>
        <v>0</v>
      </c>
      <c r="X36" s="144">
        <f ca="1">IF(X$13="",0,CHOOSE(Detalhamento.OpçãoServiços,OFFSET(Import.PLQ,$A36-1,X$15-1,1,1),IF($E36&lt;&gt;1,IF(ISNUMBER(INDEX(Import.PLE,Detalhamento!$E36,Detalhamento!X$15)),IF(INDEX(Import.PLE,Detalhamento!$E36,Detalhamento!X$15)&lt;=mediçao,OFFSET(Import.PLQ,$A36-1,X$15-1,1,1),0),0),PLE!$AA$28*OFFSET(Import.PLQ,$A36-1,X$15-1,1,1)),IF($E36&lt;&gt;1,IF(ISNUMBER(INDEX(Import.PLE,Detalhamento!$E36,Detalhamento!X$15)),IF(INDEX(Import.PLE,Detalhamento!$E36,Detalhamento!X$15)&lt;=mediçao,0,OFFSET(Import.PLQ,$A36-1,X$15-1,1,1)),OFFSET(Import.PLQ,$A36-1,X$15-1,1,1)),(1-PLE!$AA$28)*OFFSET(Import.PLQ,$A36-1,X$15-1,1,1))))</f>
        <v>0</v>
      </c>
      <c r="Y36" s="144">
        <f ca="1">IF(Y$13="",0,CHOOSE(Detalhamento.OpçãoServiços,OFFSET(Import.PLQ,$A36-1,Y$15-1,1,1),IF($E36&lt;&gt;1,IF(ISNUMBER(INDEX(Import.PLE,Detalhamento!$E36,Detalhamento!Y$15)),IF(INDEX(Import.PLE,Detalhamento!$E36,Detalhamento!Y$15)&lt;=mediçao,OFFSET(Import.PLQ,$A36-1,Y$15-1,1,1),0),0),PLE!$AA$28*OFFSET(Import.PLQ,$A36-1,Y$15-1,1,1)),IF($E36&lt;&gt;1,IF(ISNUMBER(INDEX(Import.PLE,Detalhamento!$E36,Detalhamento!Y$15)),IF(INDEX(Import.PLE,Detalhamento!$E36,Detalhamento!Y$15)&lt;=mediçao,0,OFFSET(Import.PLQ,$A36-1,Y$15-1,1,1)),OFFSET(Import.PLQ,$A36-1,Y$15-1,1,1)),(1-PLE!$AA$28)*OFFSET(Import.PLQ,$A36-1,Y$15-1,1,1))))</f>
        <v>0</v>
      </c>
      <c r="Z36" s="144">
        <f ca="1">IF(Z$13="",0,CHOOSE(Detalhamento.OpçãoServiços,OFFSET(Import.PLQ,$A36-1,Z$15-1,1,1),IF($E36&lt;&gt;1,IF(ISNUMBER(INDEX(Import.PLE,Detalhamento!$E36,Detalhamento!Z$15)),IF(INDEX(Import.PLE,Detalhamento!$E36,Detalhamento!Z$15)&lt;=mediçao,OFFSET(Import.PLQ,$A36-1,Z$15-1,1,1),0),0),PLE!$AA$28*OFFSET(Import.PLQ,$A36-1,Z$15-1,1,1)),IF($E36&lt;&gt;1,IF(ISNUMBER(INDEX(Import.PLE,Detalhamento!$E36,Detalhamento!Z$15)),IF(INDEX(Import.PLE,Detalhamento!$E36,Detalhamento!Z$15)&lt;=mediçao,0,OFFSET(Import.PLQ,$A36-1,Z$15-1,1,1)),OFFSET(Import.PLQ,$A36-1,Z$15-1,1,1)),(1-PLE!$AA$28)*OFFSET(Import.PLQ,$A36-1,Z$15-1,1,1))))</f>
        <v>0</v>
      </c>
      <c r="AA36" s="144">
        <f ca="1">IF(AA$13="",0,CHOOSE(Detalhamento.OpçãoServiços,OFFSET(Import.PLQ,$A36-1,AA$15-1,1,1),IF($E36&lt;&gt;1,IF(ISNUMBER(INDEX(Import.PLE,Detalhamento!$E36,Detalhamento!AA$15)),IF(INDEX(Import.PLE,Detalhamento!$E36,Detalhamento!AA$15)&lt;=mediçao,OFFSET(Import.PLQ,$A36-1,AA$15-1,1,1),0),0),PLE!$AA$28*OFFSET(Import.PLQ,$A36-1,AA$15-1,1,1)),IF($E36&lt;&gt;1,IF(ISNUMBER(INDEX(Import.PLE,Detalhamento!$E36,Detalhamento!AA$15)),IF(INDEX(Import.PLE,Detalhamento!$E36,Detalhamento!AA$15)&lt;=mediçao,0,OFFSET(Import.PLQ,$A36-1,AA$15-1,1,1)),OFFSET(Import.PLQ,$A36-1,AA$15-1,1,1)),(1-PLE!$AA$28)*OFFSET(Import.PLQ,$A36-1,AA$15-1,1,1))))</f>
        <v>0</v>
      </c>
      <c r="AB36" s="144">
        <f ca="1">IF(AB$13="",0,CHOOSE(Detalhamento.OpçãoServiços,OFFSET(Import.PLQ,$A36-1,AB$15-1,1,1),IF($E36&lt;&gt;1,IF(ISNUMBER(INDEX(Import.PLE,Detalhamento!$E36,Detalhamento!AB$15)),IF(INDEX(Import.PLE,Detalhamento!$E36,Detalhamento!AB$15)&lt;=mediçao,OFFSET(Import.PLQ,$A36-1,AB$15-1,1,1),0),0),PLE!$AA$28*OFFSET(Import.PLQ,$A36-1,AB$15-1,1,1)),IF($E36&lt;&gt;1,IF(ISNUMBER(INDEX(Import.PLE,Detalhamento!$E36,Detalhamento!AB$15)),IF(INDEX(Import.PLE,Detalhamento!$E36,Detalhamento!AB$15)&lt;=mediçao,0,OFFSET(Import.PLQ,$A36-1,AB$15-1,1,1)),OFFSET(Import.PLQ,$A36-1,AB$15-1,1,1)),(1-PLE!$AA$28)*OFFSET(Import.PLQ,$A36-1,AB$15-1,1,1))))</f>
        <v>0</v>
      </c>
      <c r="AC36" s="144">
        <f ca="1">IF(AC$13="",0,CHOOSE(Detalhamento.OpçãoServiços,OFFSET(Import.PLQ,$A36-1,AC$15-1,1,1),IF($E36&lt;&gt;1,IF(ISNUMBER(INDEX(Import.PLE,Detalhamento!$E36,Detalhamento!AC$15)),IF(INDEX(Import.PLE,Detalhamento!$E36,Detalhamento!AC$15)&lt;=mediçao,OFFSET(Import.PLQ,$A36-1,AC$15-1,1,1),0),0),PLE!$AA$28*OFFSET(Import.PLQ,$A36-1,AC$15-1,1,1)),IF($E36&lt;&gt;1,IF(ISNUMBER(INDEX(Import.PLE,Detalhamento!$E36,Detalhamento!AC$15)),IF(INDEX(Import.PLE,Detalhamento!$E36,Detalhamento!AC$15)&lt;=mediçao,0,OFFSET(Import.PLQ,$A36-1,AC$15-1,1,1)),OFFSET(Import.PLQ,$A36-1,AC$15-1,1,1)),(1-PLE!$AA$28)*OFFSET(Import.PLQ,$A36-1,AC$15-1,1,1))))</f>
        <v>0</v>
      </c>
      <c r="AD36" s="144">
        <f ca="1">IF(AD$13="",0,CHOOSE(Detalhamento.OpçãoServiços,OFFSET(Import.PLQ,$A36-1,AD$15-1,1,1),IF($E36&lt;&gt;1,IF(ISNUMBER(INDEX(Import.PLE,Detalhamento!$E36,Detalhamento!AD$15)),IF(INDEX(Import.PLE,Detalhamento!$E36,Detalhamento!AD$15)&lt;=mediçao,OFFSET(Import.PLQ,$A36-1,AD$15-1,1,1),0),0),PLE!$AA$28*OFFSET(Import.PLQ,$A36-1,AD$15-1,1,1)),IF($E36&lt;&gt;1,IF(ISNUMBER(INDEX(Import.PLE,Detalhamento!$E36,Detalhamento!AD$15)),IF(INDEX(Import.PLE,Detalhamento!$E36,Detalhamento!AD$15)&lt;=mediçao,0,OFFSET(Import.PLQ,$A36-1,AD$15-1,1,1)),OFFSET(Import.PLQ,$A36-1,AD$15-1,1,1)),(1-PLE!$AA$28)*OFFSET(Import.PLQ,$A36-1,AD$15-1,1,1))))</f>
        <v>0</v>
      </c>
      <c r="AE36" s="144">
        <f ca="1">IF(AE$13="",0,CHOOSE(Detalhamento.OpçãoServiços,OFFSET(Import.PLQ,$A36-1,AE$15-1,1,1),IF($E36&lt;&gt;1,IF(ISNUMBER(INDEX(Import.PLE,Detalhamento!$E36,Detalhamento!AE$15)),IF(INDEX(Import.PLE,Detalhamento!$E36,Detalhamento!AE$15)&lt;=mediçao,OFFSET(Import.PLQ,$A36-1,AE$15-1,1,1),0),0),PLE!$AA$28*OFFSET(Import.PLQ,$A36-1,AE$15-1,1,1)),IF($E36&lt;&gt;1,IF(ISNUMBER(INDEX(Import.PLE,Detalhamento!$E36,Detalhamento!AE$15)),IF(INDEX(Import.PLE,Detalhamento!$E36,Detalhamento!AE$15)&lt;=mediçao,0,OFFSET(Import.PLQ,$A36-1,AE$15-1,1,1)),OFFSET(Import.PLQ,$A36-1,AE$15-1,1,1)),(1-PLE!$AA$28)*OFFSET(Import.PLQ,$A36-1,AE$15-1,1,1))))</f>
        <v>0</v>
      </c>
      <c r="AF36" s="144">
        <f ca="1">IF(AF$13="",0,CHOOSE(Detalhamento.OpçãoServiços,OFFSET(Import.PLQ,$A36-1,AF$15-1,1,1),IF($E36&lt;&gt;1,IF(ISNUMBER(INDEX(Import.PLE,Detalhamento!$E36,Detalhamento!AF$15)),IF(INDEX(Import.PLE,Detalhamento!$E36,Detalhamento!AF$15)&lt;=mediçao,OFFSET(Import.PLQ,$A36-1,AF$15-1,1,1),0),0),PLE!$AA$28*OFFSET(Import.PLQ,$A36-1,AF$15-1,1,1)),IF($E36&lt;&gt;1,IF(ISNUMBER(INDEX(Import.PLE,Detalhamento!$E36,Detalhamento!AF$15)),IF(INDEX(Import.PLE,Detalhamento!$E36,Detalhamento!AF$15)&lt;=mediçao,0,OFFSET(Import.PLQ,$A36-1,AF$15-1,1,1)),OFFSET(Import.PLQ,$A36-1,AF$15-1,1,1)),(1-PLE!$AA$28)*OFFSET(Import.PLQ,$A36-1,AF$15-1,1,1))))</f>
        <v>0</v>
      </c>
      <c r="AG36" s="144">
        <f ca="1">IF(AG$13="",0,CHOOSE(Detalhamento.OpçãoServiços,OFFSET(Import.PLQ,$A36-1,AG$15-1,1,1),IF($E36&lt;&gt;1,IF(ISNUMBER(INDEX(Import.PLE,Detalhamento!$E36,Detalhamento!AG$15)),IF(INDEX(Import.PLE,Detalhamento!$E36,Detalhamento!AG$15)&lt;=mediçao,OFFSET(Import.PLQ,$A36-1,AG$15-1,1,1),0),0),PLE!$AA$28*OFFSET(Import.PLQ,$A36-1,AG$15-1,1,1)),IF($E36&lt;&gt;1,IF(ISNUMBER(INDEX(Import.PLE,Detalhamento!$E36,Detalhamento!AG$15)),IF(INDEX(Import.PLE,Detalhamento!$E36,Detalhamento!AG$15)&lt;=mediçao,0,OFFSET(Import.PLQ,$A36-1,AG$15-1,1,1)),OFFSET(Import.PLQ,$A36-1,AG$15-1,1,1)),(1-PLE!$AA$28)*OFFSET(Import.PLQ,$A36-1,AG$15-1,1,1))))</f>
        <v>0</v>
      </c>
      <c r="AH36" s="144">
        <f ca="1">IF(AH$13="",0,CHOOSE(Detalhamento.OpçãoServiços,OFFSET(Import.PLQ,$A36-1,AH$15-1,1,1),IF($E36&lt;&gt;1,IF(ISNUMBER(INDEX(Import.PLE,Detalhamento!$E36,Detalhamento!AH$15)),IF(INDEX(Import.PLE,Detalhamento!$E36,Detalhamento!AH$15)&lt;=mediçao,OFFSET(Import.PLQ,$A36-1,AH$15-1,1,1),0),0),PLE!$AA$28*OFFSET(Import.PLQ,$A36-1,AH$15-1,1,1)),IF($E36&lt;&gt;1,IF(ISNUMBER(INDEX(Import.PLE,Detalhamento!$E36,Detalhamento!AH$15)),IF(INDEX(Import.PLE,Detalhamento!$E36,Detalhamento!AH$15)&lt;=mediçao,0,OFFSET(Import.PLQ,$A36-1,AH$15-1,1,1)),OFFSET(Import.PLQ,$A36-1,AH$15-1,1,1)),(1-PLE!$AA$28)*OFFSET(Import.PLQ,$A36-1,AH$15-1,1,1))))</f>
        <v>0</v>
      </c>
      <c r="AI36" s="144">
        <f ca="1">IF(AI$13="",0,CHOOSE(Detalhamento.OpçãoServiços,OFFSET(Import.PLQ,$A36-1,AI$15-1,1,1),IF($E36&lt;&gt;1,IF(ISNUMBER(INDEX(Import.PLE,Detalhamento!$E36,Detalhamento!AI$15)),IF(INDEX(Import.PLE,Detalhamento!$E36,Detalhamento!AI$15)&lt;=mediçao,OFFSET(Import.PLQ,$A36-1,AI$15-1,1,1),0),0),PLE!$AA$28*OFFSET(Import.PLQ,$A36-1,AI$15-1,1,1)),IF($E36&lt;&gt;1,IF(ISNUMBER(INDEX(Import.PLE,Detalhamento!$E36,Detalhamento!AI$15)),IF(INDEX(Import.PLE,Detalhamento!$E36,Detalhamento!AI$15)&lt;=mediçao,0,OFFSET(Import.PLQ,$A36-1,AI$15-1,1,1)),OFFSET(Import.PLQ,$A36-1,AI$15-1,1,1)),(1-PLE!$AA$28)*OFFSET(Import.PLQ,$A36-1,AI$15-1,1,1))))</f>
        <v>0</v>
      </c>
      <c r="AJ36" s="144">
        <f ca="1">IF(AJ$13="",0,CHOOSE(Detalhamento.OpçãoServiços,OFFSET(Import.PLQ,$A36-1,AJ$15-1,1,1),IF($E36&lt;&gt;1,IF(ISNUMBER(INDEX(Import.PLE,Detalhamento!$E36,Detalhamento!AJ$15)),IF(INDEX(Import.PLE,Detalhamento!$E36,Detalhamento!AJ$15)&lt;=mediçao,OFFSET(Import.PLQ,$A36-1,AJ$15-1,1,1),0),0),PLE!$AA$28*OFFSET(Import.PLQ,$A36-1,AJ$15-1,1,1)),IF($E36&lt;&gt;1,IF(ISNUMBER(INDEX(Import.PLE,Detalhamento!$E36,Detalhamento!AJ$15)),IF(INDEX(Import.PLE,Detalhamento!$E36,Detalhamento!AJ$15)&lt;=mediçao,0,OFFSET(Import.PLQ,$A36-1,AJ$15-1,1,1)),OFFSET(Import.PLQ,$A36-1,AJ$15-1,1,1)),(1-PLE!$AA$28)*OFFSET(Import.PLQ,$A36-1,AJ$15-1,1,1))))</f>
        <v>0</v>
      </c>
      <c r="AK36" s="144">
        <f ca="1">IF(AK$13="",0,CHOOSE(Detalhamento.OpçãoServiços,OFFSET(Import.PLQ,$A36-1,AK$15-1,1,1),IF($E36&lt;&gt;1,IF(ISNUMBER(INDEX(Import.PLE,Detalhamento!$E36,Detalhamento!AK$15)),IF(INDEX(Import.PLE,Detalhamento!$E36,Detalhamento!AK$15)&lt;=mediçao,OFFSET(Import.PLQ,$A36-1,AK$15-1,1,1),0),0),PLE!$AA$28*OFFSET(Import.PLQ,$A36-1,AK$15-1,1,1)),IF($E36&lt;&gt;1,IF(ISNUMBER(INDEX(Import.PLE,Detalhamento!$E36,Detalhamento!AK$15)),IF(INDEX(Import.PLE,Detalhamento!$E36,Detalhamento!AK$15)&lt;=mediçao,0,OFFSET(Import.PLQ,$A36-1,AK$15-1,1,1)),OFFSET(Import.PLQ,$A36-1,AK$15-1,1,1)),(1-PLE!$AA$28)*OFFSET(Import.PLQ,$A36-1,AK$15-1,1,1))))</f>
        <v>0</v>
      </c>
      <c r="AL36" s="144">
        <f ca="1">IF(AL$13="",0,CHOOSE(Detalhamento.OpçãoServiços,OFFSET(Import.PLQ,$A36-1,AL$15-1,1,1),IF($E36&lt;&gt;1,IF(ISNUMBER(INDEX(Import.PLE,Detalhamento!$E36,Detalhamento!AL$15)),IF(INDEX(Import.PLE,Detalhamento!$E36,Detalhamento!AL$15)&lt;=mediçao,OFFSET(Import.PLQ,$A36-1,AL$15-1,1,1),0),0),PLE!$AA$28*OFFSET(Import.PLQ,$A36-1,AL$15-1,1,1)),IF($E36&lt;&gt;1,IF(ISNUMBER(INDEX(Import.PLE,Detalhamento!$E36,Detalhamento!AL$15)),IF(INDEX(Import.PLE,Detalhamento!$E36,Detalhamento!AL$15)&lt;=mediçao,0,OFFSET(Import.PLQ,$A36-1,AL$15-1,1,1)),OFFSET(Import.PLQ,$A36-1,AL$15-1,1,1)),(1-PLE!$AA$28)*OFFSET(Import.PLQ,$A36-1,AL$15-1,1,1))))</f>
        <v>0</v>
      </c>
      <c r="AM36" s="144">
        <f ca="1">IF(AM$13="",0,CHOOSE(Detalhamento.OpçãoServiços,OFFSET(Import.PLQ,$A36-1,AM$15-1,1,1),IF($E36&lt;&gt;1,IF(ISNUMBER(INDEX(Import.PLE,Detalhamento!$E36,Detalhamento!AM$15)),IF(INDEX(Import.PLE,Detalhamento!$E36,Detalhamento!AM$15)&lt;=mediçao,OFFSET(Import.PLQ,$A36-1,AM$15-1,1,1),0),0),PLE!$AA$28*OFFSET(Import.PLQ,$A36-1,AM$15-1,1,1)),IF($E36&lt;&gt;1,IF(ISNUMBER(INDEX(Import.PLE,Detalhamento!$E36,Detalhamento!AM$15)),IF(INDEX(Import.PLE,Detalhamento!$E36,Detalhamento!AM$15)&lt;=mediçao,0,OFFSET(Import.PLQ,$A36-1,AM$15-1,1,1)),OFFSET(Import.PLQ,$A36-1,AM$15-1,1,1)),(1-PLE!$AA$28)*OFFSET(Import.PLQ,$A36-1,AM$15-1,1,1))))</f>
        <v>0</v>
      </c>
      <c r="AN36" s="144">
        <f ca="1">IF(AN$13="",0,CHOOSE(Detalhamento.OpçãoServiços,OFFSET(Import.PLQ,$A36-1,AN$15-1,1,1),IF($E36&lt;&gt;1,IF(ISNUMBER(INDEX(Import.PLE,Detalhamento!$E36,Detalhamento!AN$15)),IF(INDEX(Import.PLE,Detalhamento!$E36,Detalhamento!AN$15)&lt;=mediçao,OFFSET(Import.PLQ,$A36-1,AN$15-1,1,1),0),0),PLE!$AA$28*OFFSET(Import.PLQ,$A36-1,AN$15-1,1,1)),IF($E36&lt;&gt;1,IF(ISNUMBER(INDEX(Import.PLE,Detalhamento!$E36,Detalhamento!AN$15)),IF(INDEX(Import.PLE,Detalhamento!$E36,Detalhamento!AN$15)&lt;=mediçao,0,OFFSET(Import.PLQ,$A36-1,AN$15-1,1,1)),OFFSET(Import.PLQ,$A36-1,AN$15-1,1,1)),(1-PLE!$AA$28)*OFFSET(Import.PLQ,$A36-1,AN$15-1,1,1))))</f>
        <v>0</v>
      </c>
      <c r="AO36" s="144">
        <f ca="1">IF(AO$13="",0,CHOOSE(Detalhamento.OpçãoServiços,OFFSET(Import.PLQ,$A36-1,AO$15-1,1,1),IF($E36&lt;&gt;1,IF(ISNUMBER(INDEX(Import.PLE,Detalhamento!$E36,Detalhamento!AO$15)),IF(INDEX(Import.PLE,Detalhamento!$E36,Detalhamento!AO$15)&lt;=mediçao,OFFSET(Import.PLQ,$A36-1,AO$15-1,1,1),0),0),PLE!$AA$28*OFFSET(Import.PLQ,$A36-1,AO$15-1,1,1)),IF($E36&lt;&gt;1,IF(ISNUMBER(INDEX(Import.PLE,Detalhamento!$E36,Detalhamento!AO$15)),IF(INDEX(Import.PLE,Detalhamento!$E36,Detalhamento!AO$15)&lt;=mediçao,0,OFFSET(Import.PLQ,$A36-1,AO$15-1,1,1)),OFFSET(Import.PLQ,$A36-1,AO$15-1,1,1)),(1-PLE!$AA$28)*OFFSET(Import.PLQ,$A36-1,AO$15-1,1,1))))</f>
        <v>0</v>
      </c>
      <c r="AP36" s="144">
        <f ca="1">IF(AP$13="",0,CHOOSE(Detalhamento.OpçãoServiços,OFFSET(Import.PLQ,$A36-1,AP$15-1,1,1),IF($E36&lt;&gt;1,IF(ISNUMBER(INDEX(Import.PLE,Detalhamento!$E36,Detalhamento!AP$15)),IF(INDEX(Import.PLE,Detalhamento!$E36,Detalhamento!AP$15)&lt;=mediçao,OFFSET(Import.PLQ,$A36-1,AP$15-1,1,1),0),0),PLE!$AA$28*OFFSET(Import.PLQ,$A36-1,AP$15-1,1,1)),IF($E36&lt;&gt;1,IF(ISNUMBER(INDEX(Import.PLE,Detalhamento!$E36,Detalhamento!AP$15)),IF(INDEX(Import.PLE,Detalhamento!$E36,Detalhamento!AP$15)&lt;=mediçao,0,OFFSET(Import.PLQ,$A36-1,AP$15-1,1,1)),OFFSET(Import.PLQ,$A36-1,AP$15-1,1,1)),(1-PLE!$AA$28)*OFFSET(Import.PLQ,$A36-1,AP$15-1,1,1))))</f>
        <v>0</v>
      </c>
      <c r="AQ36" s="144">
        <f ca="1">IF(AQ$13="",0,CHOOSE(Detalhamento.OpçãoServiços,OFFSET(Import.PLQ,$A36-1,AQ$15-1,1,1),IF($E36&lt;&gt;1,IF(ISNUMBER(INDEX(Import.PLE,Detalhamento!$E36,Detalhamento!AQ$15)),IF(INDEX(Import.PLE,Detalhamento!$E36,Detalhamento!AQ$15)&lt;=mediçao,OFFSET(Import.PLQ,$A36-1,AQ$15-1,1,1),0),0),PLE!$AA$28*OFFSET(Import.PLQ,$A36-1,AQ$15-1,1,1)),IF($E36&lt;&gt;1,IF(ISNUMBER(INDEX(Import.PLE,Detalhamento!$E36,Detalhamento!AQ$15)),IF(INDEX(Import.PLE,Detalhamento!$E36,Detalhamento!AQ$15)&lt;=mediçao,0,OFFSET(Import.PLQ,$A36-1,AQ$15-1,1,1)),OFFSET(Import.PLQ,$A36-1,AQ$15-1,1,1)),(1-PLE!$AA$28)*OFFSET(Import.PLQ,$A36-1,AQ$15-1,1,1))))</f>
        <v>0</v>
      </c>
      <c r="AR36" s="144">
        <f ca="1">IF(AR$13="",0,CHOOSE(Detalhamento.OpçãoServiços,OFFSET(Import.PLQ,$A36-1,AR$15-1,1,1),IF($E36&lt;&gt;1,IF(ISNUMBER(INDEX(Import.PLE,Detalhamento!$E36,Detalhamento!AR$15)),IF(INDEX(Import.PLE,Detalhamento!$E36,Detalhamento!AR$15)&lt;=mediçao,OFFSET(Import.PLQ,$A36-1,AR$15-1,1,1),0),0),PLE!$AA$28*OFFSET(Import.PLQ,$A36-1,AR$15-1,1,1)),IF($E36&lt;&gt;1,IF(ISNUMBER(INDEX(Import.PLE,Detalhamento!$E36,Detalhamento!AR$15)),IF(INDEX(Import.PLE,Detalhamento!$E36,Detalhamento!AR$15)&lt;=mediçao,0,OFFSET(Import.PLQ,$A36-1,AR$15-1,1,1)),OFFSET(Import.PLQ,$A36-1,AR$15-1,1,1)),(1-PLE!$AA$28)*OFFSET(Import.PLQ,$A36-1,AR$15-1,1,1))))</f>
        <v>0</v>
      </c>
      <c r="AS36" s="144">
        <f ca="1">IF(AS$13="",0,CHOOSE(Detalhamento.OpçãoServiços,OFFSET(Import.PLQ,$A36-1,AS$15-1,1,1),IF($E36&lt;&gt;1,IF(ISNUMBER(INDEX(Import.PLE,Detalhamento!$E36,Detalhamento!AS$15)),IF(INDEX(Import.PLE,Detalhamento!$E36,Detalhamento!AS$15)&lt;=mediçao,OFFSET(Import.PLQ,$A36-1,AS$15-1,1,1),0),0),PLE!$AA$28*OFFSET(Import.PLQ,$A36-1,AS$15-1,1,1)),IF($E36&lt;&gt;1,IF(ISNUMBER(INDEX(Import.PLE,Detalhamento!$E36,Detalhamento!AS$15)),IF(INDEX(Import.PLE,Detalhamento!$E36,Detalhamento!AS$15)&lt;=mediçao,0,OFFSET(Import.PLQ,$A36-1,AS$15-1,1,1)),OFFSET(Import.PLQ,$A36-1,AS$15-1,1,1)),(1-PLE!$AA$28)*OFFSET(Import.PLQ,$A36-1,AS$15-1,1,1))))</f>
        <v>0</v>
      </c>
      <c r="AT36" s="144">
        <f ca="1">IF(AT$13="",0,CHOOSE(Detalhamento.OpçãoServiços,OFFSET(Import.PLQ,$A36-1,AT$15-1,1,1),IF($E36&lt;&gt;1,IF(ISNUMBER(INDEX(Import.PLE,Detalhamento!$E36,Detalhamento!AT$15)),IF(INDEX(Import.PLE,Detalhamento!$E36,Detalhamento!AT$15)&lt;=mediçao,OFFSET(Import.PLQ,$A36-1,AT$15-1,1,1),0),0),PLE!$AA$28*OFFSET(Import.PLQ,$A36-1,AT$15-1,1,1)),IF($E36&lt;&gt;1,IF(ISNUMBER(INDEX(Import.PLE,Detalhamento!$E36,Detalhamento!AT$15)),IF(INDEX(Import.PLE,Detalhamento!$E36,Detalhamento!AT$15)&lt;=mediçao,0,OFFSET(Import.PLQ,$A36-1,AT$15-1,1,1)),OFFSET(Import.PLQ,$A36-1,AT$15-1,1,1)),(1-PLE!$AA$28)*OFFSET(Import.PLQ,$A36-1,AT$15-1,1,1))))</f>
        <v>0</v>
      </c>
      <c r="AU36" s="144">
        <f ca="1">IF(AU$13="",0,CHOOSE(Detalhamento.OpçãoServiços,OFFSET(Import.PLQ,$A36-1,AU$15-1,1,1),IF($E36&lt;&gt;1,IF(ISNUMBER(INDEX(Import.PLE,Detalhamento!$E36,Detalhamento!AU$15)),IF(INDEX(Import.PLE,Detalhamento!$E36,Detalhamento!AU$15)&lt;=mediçao,OFFSET(Import.PLQ,$A36-1,AU$15-1,1,1),0),0),PLE!$AA$28*OFFSET(Import.PLQ,$A36-1,AU$15-1,1,1)),IF($E36&lt;&gt;1,IF(ISNUMBER(INDEX(Import.PLE,Detalhamento!$E36,Detalhamento!AU$15)),IF(INDEX(Import.PLE,Detalhamento!$E36,Detalhamento!AU$15)&lt;=mediçao,0,OFFSET(Import.PLQ,$A36-1,AU$15-1,1,1)),OFFSET(Import.PLQ,$A36-1,AU$15-1,1,1)),(1-PLE!$AA$28)*OFFSET(Import.PLQ,$A36-1,AU$15-1,1,1))))</f>
        <v>0</v>
      </c>
      <c r="AV36" s="144">
        <f ca="1">IF(AV$13="",0,CHOOSE(Detalhamento.OpçãoServiços,OFFSET(Import.PLQ,$A36-1,AV$15-1,1,1),IF($E36&lt;&gt;1,IF(ISNUMBER(INDEX(Import.PLE,Detalhamento!$E36,Detalhamento!AV$15)),IF(INDEX(Import.PLE,Detalhamento!$E36,Detalhamento!AV$15)&lt;=mediçao,OFFSET(Import.PLQ,$A36-1,AV$15-1,1,1),0),0),PLE!$AA$28*OFFSET(Import.PLQ,$A36-1,AV$15-1,1,1)),IF($E36&lt;&gt;1,IF(ISNUMBER(INDEX(Import.PLE,Detalhamento!$E36,Detalhamento!AV$15)),IF(INDEX(Import.PLE,Detalhamento!$E36,Detalhamento!AV$15)&lt;=mediçao,0,OFFSET(Import.PLQ,$A36-1,AV$15-1,1,1)),OFFSET(Import.PLQ,$A36-1,AV$15-1,1,1)),(1-PLE!$AA$28)*OFFSET(Import.PLQ,$A36-1,AV$15-1,1,1))))</f>
        <v>0</v>
      </c>
      <c r="AW36" s="144">
        <f ca="1">IF(AW$13="",0,CHOOSE(Detalhamento.OpçãoServiços,OFFSET(Import.PLQ,$A36-1,AW$15-1,1,1),IF($E36&lt;&gt;1,IF(ISNUMBER(INDEX(Import.PLE,Detalhamento!$E36,Detalhamento!AW$15)),IF(INDEX(Import.PLE,Detalhamento!$E36,Detalhamento!AW$15)&lt;=mediçao,OFFSET(Import.PLQ,$A36-1,AW$15-1,1,1),0),0),PLE!$AA$28*OFFSET(Import.PLQ,$A36-1,AW$15-1,1,1)),IF($E36&lt;&gt;1,IF(ISNUMBER(INDEX(Import.PLE,Detalhamento!$E36,Detalhamento!AW$15)),IF(INDEX(Import.PLE,Detalhamento!$E36,Detalhamento!AW$15)&lt;=mediçao,0,OFFSET(Import.PLQ,$A36-1,AW$15-1,1,1)),OFFSET(Import.PLQ,$A36-1,AW$15-1,1,1)),(1-PLE!$AA$28)*OFFSET(Import.PLQ,$A36-1,AW$15-1,1,1))))</f>
        <v>0</v>
      </c>
      <c r="AX36" s="144">
        <f ca="1">IF(AX$13="",0,CHOOSE(Detalhamento.OpçãoServiços,OFFSET(Import.PLQ,$A36-1,AX$15-1,1,1),IF($E36&lt;&gt;1,IF(ISNUMBER(INDEX(Import.PLE,Detalhamento!$E36,Detalhamento!AX$15)),IF(INDEX(Import.PLE,Detalhamento!$E36,Detalhamento!AX$15)&lt;=mediçao,OFFSET(Import.PLQ,$A36-1,AX$15-1,1,1),0),0),PLE!$AA$28*OFFSET(Import.PLQ,$A36-1,AX$15-1,1,1)),IF($E36&lt;&gt;1,IF(ISNUMBER(INDEX(Import.PLE,Detalhamento!$E36,Detalhamento!AX$15)),IF(INDEX(Import.PLE,Detalhamento!$E36,Detalhamento!AX$15)&lt;=mediçao,0,OFFSET(Import.PLQ,$A36-1,AX$15-1,1,1)),OFFSET(Import.PLQ,$A36-1,AX$15-1,1,1)),(1-PLE!$AA$28)*OFFSET(Import.PLQ,$A36-1,AX$15-1,1,1))))</f>
        <v>0</v>
      </c>
      <c r="AY36" s="144">
        <f ca="1">IF(AY$13="",0,CHOOSE(Detalhamento.OpçãoServiços,OFFSET(Import.PLQ,$A36-1,AY$15-1,1,1),IF($E36&lt;&gt;1,IF(ISNUMBER(INDEX(Import.PLE,Detalhamento!$E36,Detalhamento!AY$15)),IF(INDEX(Import.PLE,Detalhamento!$E36,Detalhamento!AY$15)&lt;=mediçao,OFFSET(Import.PLQ,$A36-1,AY$15-1,1,1),0),0),PLE!$AA$28*OFFSET(Import.PLQ,$A36-1,AY$15-1,1,1)),IF($E36&lt;&gt;1,IF(ISNUMBER(INDEX(Import.PLE,Detalhamento!$E36,Detalhamento!AY$15)),IF(INDEX(Import.PLE,Detalhamento!$E36,Detalhamento!AY$15)&lt;=mediçao,0,OFFSET(Import.PLQ,$A36-1,AY$15-1,1,1)),OFFSET(Import.PLQ,$A36-1,AY$15-1,1,1)),(1-PLE!$AA$28)*OFFSET(Import.PLQ,$A36-1,AY$15-1,1,1))))</f>
        <v>0</v>
      </c>
      <c r="AZ36" s="144">
        <f ca="1">IF(AZ$13="",0,CHOOSE(Detalhamento.OpçãoServiços,OFFSET(Import.PLQ,$A36-1,AZ$15-1,1,1),IF($E36&lt;&gt;1,IF(ISNUMBER(INDEX(Import.PLE,Detalhamento!$E36,Detalhamento!AZ$15)),IF(INDEX(Import.PLE,Detalhamento!$E36,Detalhamento!AZ$15)&lt;=mediçao,OFFSET(Import.PLQ,$A36-1,AZ$15-1,1,1),0),0),PLE!$AA$28*OFFSET(Import.PLQ,$A36-1,AZ$15-1,1,1)),IF($E36&lt;&gt;1,IF(ISNUMBER(INDEX(Import.PLE,Detalhamento!$E36,Detalhamento!AZ$15)),IF(INDEX(Import.PLE,Detalhamento!$E36,Detalhamento!AZ$15)&lt;=mediçao,0,OFFSET(Import.PLQ,$A36-1,AZ$15-1,1,1)),OFFSET(Import.PLQ,$A36-1,AZ$15-1,1,1)),(1-PLE!$AA$28)*OFFSET(Import.PLQ,$A36-1,AZ$15-1,1,1))))</f>
        <v>0</v>
      </c>
      <c r="BA36" s="144">
        <f ca="1">IF(BA$13="",0,CHOOSE(Detalhamento.OpçãoServiços,OFFSET(Import.PLQ,$A36-1,BA$15-1,1,1),IF($E36&lt;&gt;1,IF(ISNUMBER(INDEX(Import.PLE,Detalhamento!$E36,Detalhamento!BA$15)),IF(INDEX(Import.PLE,Detalhamento!$E36,Detalhamento!BA$15)&lt;=mediçao,OFFSET(Import.PLQ,$A36-1,BA$15-1,1,1),0),0),PLE!$AA$28*OFFSET(Import.PLQ,$A36-1,BA$15-1,1,1)),IF($E36&lt;&gt;1,IF(ISNUMBER(INDEX(Import.PLE,Detalhamento!$E36,Detalhamento!BA$15)),IF(INDEX(Import.PLE,Detalhamento!$E36,Detalhamento!BA$15)&lt;=mediçao,0,OFFSET(Import.PLQ,$A36-1,BA$15-1,1,1)),OFFSET(Import.PLQ,$A36-1,BA$15-1,1,1)),(1-PLE!$AA$28)*OFFSET(Import.PLQ,$A36-1,BA$15-1,1,1))))</f>
        <v>0</v>
      </c>
      <c r="BB36" s="144">
        <f ca="1">IF(BB$13="",0,CHOOSE(Detalhamento.OpçãoServiços,OFFSET(Import.PLQ,$A36-1,BB$15-1,1,1),IF($E36&lt;&gt;1,IF(ISNUMBER(INDEX(Import.PLE,Detalhamento!$E36,Detalhamento!BB$15)),IF(INDEX(Import.PLE,Detalhamento!$E36,Detalhamento!BB$15)&lt;=mediçao,OFFSET(Import.PLQ,$A36-1,BB$15-1,1,1),0),0),PLE!$AA$28*OFFSET(Import.PLQ,$A36-1,BB$15-1,1,1)),IF($E36&lt;&gt;1,IF(ISNUMBER(INDEX(Import.PLE,Detalhamento!$E36,Detalhamento!BB$15)),IF(INDEX(Import.PLE,Detalhamento!$E36,Detalhamento!BB$15)&lt;=mediçao,0,OFFSET(Import.PLQ,$A36-1,BB$15-1,1,1)),OFFSET(Import.PLQ,$A36-1,BB$15-1,1,1)),(1-PLE!$AA$28)*OFFSET(Import.PLQ,$A36-1,BB$15-1,1,1))))</f>
        <v>0</v>
      </c>
      <c r="BC36" s="144">
        <f ca="1">IF(BC$13="",0,CHOOSE(Detalhamento.OpçãoServiços,OFFSET(Import.PLQ,$A36-1,BC$15-1,1,1),IF($E36&lt;&gt;1,IF(ISNUMBER(INDEX(Import.PLE,Detalhamento!$E36,Detalhamento!BC$15)),IF(INDEX(Import.PLE,Detalhamento!$E36,Detalhamento!BC$15)&lt;=mediçao,OFFSET(Import.PLQ,$A36-1,BC$15-1,1,1),0),0),PLE!$AA$28*OFFSET(Import.PLQ,$A36-1,BC$15-1,1,1)),IF($E36&lt;&gt;1,IF(ISNUMBER(INDEX(Import.PLE,Detalhamento!$E36,Detalhamento!BC$15)),IF(INDEX(Import.PLE,Detalhamento!$E36,Detalhamento!BC$15)&lt;=mediçao,0,OFFSET(Import.PLQ,$A36-1,BC$15-1,1,1)),OFFSET(Import.PLQ,$A36-1,BC$15-1,1,1)),(1-PLE!$AA$28)*OFFSET(Import.PLQ,$A36-1,BC$15-1,1,1))))</f>
        <v>0</v>
      </c>
      <c r="BD36" s="144">
        <f ca="1">IF(BD$13="",0,CHOOSE(Detalhamento.OpçãoServiços,OFFSET(Import.PLQ,$A36-1,BD$15-1,1,1),IF($E36&lt;&gt;1,IF(ISNUMBER(INDEX(Import.PLE,Detalhamento!$E36,Detalhamento!BD$15)),IF(INDEX(Import.PLE,Detalhamento!$E36,Detalhamento!BD$15)&lt;=mediçao,OFFSET(Import.PLQ,$A36-1,BD$15-1,1,1),0),0),PLE!$AA$28*OFFSET(Import.PLQ,$A36-1,BD$15-1,1,1)),IF($E36&lt;&gt;1,IF(ISNUMBER(INDEX(Import.PLE,Detalhamento!$E36,Detalhamento!BD$15)),IF(INDEX(Import.PLE,Detalhamento!$E36,Detalhamento!BD$15)&lt;=mediçao,0,OFFSET(Import.PLQ,$A36-1,BD$15-1,1,1)),OFFSET(Import.PLQ,$A36-1,BD$15-1,1,1)),(1-PLE!$AA$28)*OFFSET(Import.PLQ,$A36-1,BD$15-1,1,1))))</f>
        <v>0</v>
      </c>
      <c r="BE36" s="144">
        <f ca="1">IF(BE$13="",0,CHOOSE(Detalhamento.OpçãoServiços,OFFSET(Import.PLQ,$A36-1,BE$15-1,1,1),IF($E36&lt;&gt;1,IF(ISNUMBER(INDEX(Import.PLE,Detalhamento!$E36,Detalhamento!BE$15)),IF(INDEX(Import.PLE,Detalhamento!$E36,Detalhamento!BE$15)&lt;=mediçao,OFFSET(Import.PLQ,$A36-1,BE$15-1,1,1),0),0),PLE!$AA$28*OFFSET(Import.PLQ,$A36-1,BE$15-1,1,1)),IF($E36&lt;&gt;1,IF(ISNUMBER(INDEX(Import.PLE,Detalhamento!$E36,Detalhamento!BE$15)),IF(INDEX(Import.PLE,Detalhamento!$E36,Detalhamento!BE$15)&lt;=mediçao,0,OFFSET(Import.PLQ,$A36-1,BE$15-1,1,1)),OFFSET(Import.PLQ,$A36-1,BE$15-1,1,1)),(1-PLE!$AA$28)*OFFSET(Import.PLQ,$A36-1,BE$15-1,1,1))))</f>
        <v>0</v>
      </c>
      <c r="BF36" s="144">
        <f ca="1">IF(BF$13="",0,CHOOSE(Detalhamento.OpçãoServiços,OFFSET(Import.PLQ,$A36-1,BF$15-1,1,1),IF($E36&lt;&gt;1,IF(ISNUMBER(INDEX(Import.PLE,Detalhamento!$E36,Detalhamento!BF$15)),IF(INDEX(Import.PLE,Detalhamento!$E36,Detalhamento!BF$15)&lt;=mediçao,OFFSET(Import.PLQ,$A36-1,BF$15-1,1,1),0),0),PLE!$AA$28*OFFSET(Import.PLQ,$A36-1,BF$15-1,1,1)),IF($E36&lt;&gt;1,IF(ISNUMBER(INDEX(Import.PLE,Detalhamento!$E36,Detalhamento!BF$15)),IF(INDEX(Import.PLE,Detalhamento!$E36,Detalhamento!BF$15)&lt;=mediçao,0,OFFSET(Import.PLQ,$A36-1,BF$15-1,1,1)),OFFSET(Import.PLQ,$A36-1,BF$15-1,1,1)),(1-PLE!$AA$28)*OFFSET(Import.PLQ,$A36-1,BF$15-1,1,1))))</f>
        <v>0</v>
      </c>
      <c r="BG36" s="144">
        <f ca="1">IF(BG$13="",0,CHOOSE(Detalhamento.OpçãoServiços,OFFSET(Import.PLQ,$A36-1,BG$15-1,1,1),IF($E36&lt;&gt;1,IF(ISNUMBER(INDEX(Import.PLE,Detalhamento!$E36,Detalhamento!BG$15)),IF(INDEX(Import.PLE,Detalhamento!$E36,Detalhamento!BG$15)&lt;=mediçao,OFFSET(Import.PLQ,$A36-1,BG$15-1,1,1),0),0),PLE!$AA$28*OFFSET(Import.PLQ,$A36-1,BG$15-1,1,1)),IF($E36&lt;&gt;1,IF(ISNUMBER(INDEX(Import.PLE,Detalhamento!$E36,Detalhamento!BG$15)),IF(INDEX(Import.PLE,Detalhamento!$E36,Detalhamento!BG$15)&lt;=mediçao,0,OFFSET(Import.PLQ,$A36-1,BG$15-1,1,1)),OFFSET(Import.PLQ,$A36-1,BG$15-1,1,1)),(1-PLE!$AA$28)*OFFSET(Import.PLQ,$A36-1,BG$15-1,1,1))))</f>
        <v>0</v>
      </c>
      <c r="BH36" s="144">
        <f ca="1">IF(BH$13="",0,CHOOSE(Detalhamento.OpçãoServiços,OFFSET(Import.PLQ,$A36-1,BH$15-1,1,1),IF($E36&lt;&gt;1,IF(ISNUMBER(INDEX(Import.PLE,Detalhamento!$E36,Detalhamento!BH$15)),IF(INDEX(Import.PLE,Detalhamento!$E36,Detalhamento!BH$15)&lt;=mediçao,OFFSET(Import.PLQ,$A36-1,BH$15-1,1,1),0),0),PLE!$AA$28*OFFSET(Import.PLQ,$A36-1,BH$15-1,1,1)),IF($E36&lt;&gt;1,IF(ISNUMBER(INDEX(Import.PLE,Detalhamento!$E36,Detalhamento!BH$15)),IF(INDEX(Import.PLE,Detalhamento!$E36,Detalhamento!BH$15)&lt;=mediçao,0,OFFSET(Import.PLQ,$A36-1,BH$15-1,1,1)),OFFSET(Import.PLQ,$A36-1,BH$15-1,1,1)),(1-PLE!$AA$28)*OFFSET(Import.PLQ,$A36-1,BH$15-1,1,1))))</f>
        <v>0</v>
      </c>
      <c r="BI36" s="144">
        <f ca="1">IF(BI$13="",0,CHOOSE(Detalhamento.OpçãoServiços,OFFSET(Import.PLQ,$A36-1,BI$15-1,1,1),IF($E36&lt;&gt;1,IF(ISNUMBER(INDEX(Import.PLE,Detalhamento!$E36,Detalhamento!BI$15)),IF(INDEX(Import.PLE,Detalhamento!$E36,Detalhamento!BI$15)&lt;=mediçao,OFFSET(Import.PLQ,$A36-1,BI$15-1,1,1),0),0),PLE!$AA$28*OFFSET(Import.PLQ,$A36-1,BI$15-1,1,1)),IF($E36&lt;&gt;1,IF(ISNUMBER(INDEX(Import.PLE,Detalhamento!$E36,Detalhamento!BI$15)),IF(INDEX(Import.PLE,Detalhamento!$E36,Detalhamento!BI$15)&lt;=mediçao,0,OFFSET(Import.PLQ,$A36-1,BI$15-1,1,1)),OFFSET(Import.PLQ,$A36-1,BI$15-1,1,1)),(1-PLE!$AA$28)*OFFSET(Import.PLQ,$A36-1,BI$15-1,1,1))))</f>
        <v>0</v>
      </c>
    </row>
    <row r="37" spans="1:61" ht="20" x14ac:dyDescent="0.2">
      <c r="A37" s="155">
        <v>17</v>
      </c>
      <c r="B37" s="21" t="str">
        <f t="shared" ca="1" si="8"/>
        <v>Serviço</v>
      </c>
      <c r="E37" s="153">
        <f t="shared" ca="1" si="9"/>
        <v>4</v>
      </c>
      <c r="F37" s="154">
        <f t="shared" ca="1" si="10"/>
        <v>40017</v>
      </c>
      <c r="G37" s="154" t="str">
        <f t="shared" ca="1" si="11"/>
        <v>1.3.1.6</v>
      </c>
      <c r="H37" s="182" t="str">
        <f t="shared" ca="1" si="11"/>
        <v>ARMAÇÃO DE BLOCO, VIGA BALDRAME OU SAPATA UTILIZANDO AÇO CA-50 DE 16 MM - MONTAGEM. AF_06/2017</v>
      </c>
      <c r="I37" s="37" t="str">
        <f t="shared" ca="1" si="12"/>
        <v>KG</v>
      </c>
      <c r="J37" s="144">
        <f t="shared" ca="1" si="13"/>
        <v>495.5</v>
      </c>
      <c r="K37" s="67"/>
      <c r="L37" s="144">
        <f ca="1">IF(L$13="",0,CHOOSE(Detalhamento.OpçãoServiços,OFFSET(Import.PLQ,$A37-1,L$15-1,1,1),IF($E37&lt;&gt;1,IF(ISNUMBER(INDEX(Import.PLE,Detalhamento!$E37,Detalhamento!L$15)),IF(INDEX(Import.PLE,Detalhamento!$E37,Detalhamento!L$15)&lt;=mediçao,OFFSET(Import.PLQ,$A37-1,L$15-1,1,1),0),0),PLE!$AA$28*OFFSET(Import.PLQ,$A37-1,L$15-1,1,1)),IF($E37&lt;&gt;1,IF(ISNUMBER(INDEX(Import.PLE,Detalhamento!$E37,Detalhamento!L$15)),IF(INDEX(Import.PLE,Detalhamento!$E37,Detalhamento!L$15)&lt;=mediçao,0,OFFSET(Import.PLQ,$A37-1,L$15-1,1,1)),OFFSET(Import.PLQ,$A37-1,L$15-1,1,1)),(1-PLE!$AA$28)*OFFSET(Import.PLQ,$A37-1,L$15-1,1,1))))</f>
        <v>495.5</v>
      </c>
      <c r="M37" s="144">
        <f ca="1">IF(M$13="",0,CHOOSE(Detalhamento.OpçãoServiços,OFFSET(Import.PLQ,$A37-1,M$15-1,1,1),IF($E37&lt;&gt;1,IF(ISNUMBER(INDEX(Import.PLE,Detalhamento!$E37,Detalhamento!M$15)),IF(INDEX(Import.PLE,Detalhamento!$E37,Detalhamento!M$15)&lt;=mediçao,OFFSET(Import.PLQ,$A37-1,M$15-1,1,1),0),0),PLE!$AA$28*OFFSET(Import.PLQ,$A37-1,M$15-1,1,1)),IF($E37&lt;&gt;1,IF(ISNUMBER(INDEX(Import.PLE,Detalhamento!$E37,Detalhamento!M$15)),IF(INDEX(Import.PLE,Detalhamento!$E37,Detalhamento!M$15)&lt;=mediçao,0,OFFSET(Import.PLQ,$A37-1,M$15-1,1,1)),OFFSET(Import.PLQ,$A37-1,M$15-1,1,1)),(1-PLE!$AA$28)*OFFSET(Import.PLQ,$A37-1,M$15-1,1,1))))</f>
        <v>0</v>
      </c>
      <c r="N37" s="144">
        <f ca="1">IF(N$13="",0,CHOOSE(Detalhamento.OpçãoServiços,OFFSET(Import.PLQ,$A37-1,N$15-1,1,1),IF($E37&lt;&gt;1,IF(ISNUMBER(INDEX(Import.PLE,Detalhamento!$E37,Detalhamento!N$15)),IF(INDEX(Import.PLE,Detalhamento!$E37,Detalhamento!N$15)&lt;=mediçao,OFFSET(Import.PLQ,$A37-1,N$15-1,1,1),0),0),PLE!$AA$28*OFFSET(Import.PLQ,$A37-1,N$15-1,1,1)),IF($E37&lt;&gt;1,IF(ISNUMBER(INDEX(Import.PLE,Detalhamento!$E37,Detalhamento!N$15)),IF(INDEX(Import.PLE,Detalhamento!$E37,Detalhamento!N$15)&lt;=mediçao,0,OFFSET(Import.PLQ,$A37-1,N$15-1,1,1)),OFFSET(Import.PLQ,$A37-1,N$15-1,1,1)),(1-PLE!$AA$28)*OFFSET(Import.PLQ,$A37-1,N$15-1,1,1))))</f>
        <v>0</v>
      </c>
      <c r="O37" s="144">
        <f ca="1">IF(O$13="",0,CHOOSE(Detalhamento.OpçãoServiços,OFFSET(Import.PLQ,$A37-1,O$15-1,1,1),IF($E37&lt;&gt;1,IF(ISNUMBER(INDEX(Import.PLE,Detalhamento!$E37,Detalhamento!O$15)),IF(INDEX(Import.PLE,Detalhamento!$E37,Detalhamento!O$15)&lt;=mediçao,OFFSET(Import.PLQ,$A37-1,O$15-1,1,1),0),0),PLE!$AA$28*OFFSET(Import.PLQ,$A37-1,O$15-1,1,1)),IF($E37&lt;&gt;1,IF(ISNUMBER(INDEX(Import.PLE,Detalhamento!$E37,Detalhamento!O$15)),IF(INDEX(Import.PLE,Detalhamento!$E37,Detalhamento!O$15)&lt;=mediçao,0,OFFSET(Import.PLQ,$A37-1,O$15-1,1,1)),OFFSET(Import.PLQ,$A37-1,O$15-1,1,1)),(1-PLE!$AA$28)*OFFSET(Import.PLQ,$A37-1,O$15-1,1,1))))</f>
        <v>0</v>
      </c>
      <c r="P37" s="144">
        <f ca="1">IF(P$13="",0,CHOOSE(Detalhamento.OpçãoServiços,OFFSET(Import.PLQ,$A37-1,P$15-1,1,1),IF($E37&lt;&gt;1,IF(ISNUMBER(INDEX(Import.PLE,Detalhamento!$E37,Detalhamento!P$15)),IF(INDEX(Import.PLE,Detalhamento!$E37,Detalhamento!P$15)&lt;=mediçao,OFFSET(Import.PLQ,$A37-1,P$15-1,1,1),0),0),PLE!$AA$28*OFFSET(Import.PLQ,$A37-1,P$15-1,1,1)),IF($E37&lt;&gt;1,IF(ISNUMBER(INDEX(Import.PLE,Detalhamento!$E37,Detalhamento!P$15)),IF(INDEX(Import.PLE,Detalhamento!$E37,Detalhamento!P$15)&lt;=mediçao,0,OFFSET(Import.PLQ,$A37-1,P$15-1,1,1)),OFFSET(Import.PLQ,$A37-1,P$15-1,1,1)),(1-PLE!$AA$28)*OFFSET(Import.PLQ,$A37-1,P$15-1,1,1))))</f>
        <v>0</v>
      </c>
      <c r="Q37" s="144">
        <f ca="1">IF(Q$13="",0,CHOOSE(Detalhamento.OpçãoServiços,OFFSET(Import.PLQ,$A37-1,Q$15-1,1,1),IF($E37&lt;&gt;1,IF(ISNUMBER(INDEX(Import.PLE,Detalhamento!$E37,Detalhamento!Q$15)),IF(INDEX(Import.PLE,Detalhamento!$E37,Detalhamento!Q$15)&lt;=mediçao,OFFSET(Import.PLQ,$A37-1,Q$15-1,1,1),0),0),PLE!$AA$28*OFFSET(Import.PLQ,$A37-1,Q$15-1,1,1)),IF($E37&lt;&gt;1,IF(ISNUMBER(INDEX(Import.PLE,Detalhamento!$E37,Detalhamento!Q$15)),IF(INDEX(Import.PLE,Detalhamento!$E37,Detalhamento!Q$15)&lt;=mediçao,0,OFFSET(Import.PLQ,$A37-1,Q$15-1,1,1)),OFFSET(Import.PLQ,$A37-1,Q$15-1,1,1)),(1-PLE!$AA$28)*OFFSET(Import.PLQ,$A37-1,Q$15-1,1,1))))</f>
        <v>0</v>
      </c>
      <c r="R37" s="144">
        <f ca="1">IF(R$13="",0,CHOOSE(Detalhamento.OpçãoServiços,OFFSET(Import.PLQ,$A37-1,R$15-1,1,1),IF($E37&lt;&gt;1,IF(ISNUMBER(INDEX(Import.PLE,Detalhamento!$E37,Detalhamento!R$15)),IF(INDEX(Import.PLE,Detalhamento!$E37,Detalhamento!R$15)&lt;=mediçao,OFFSET(Import.PLQ,$A37-1,R$15-1,1,1),0),0),PLE!$AA$28*OFFSET(Import.PLQ,$A37-1,R$15-1,1,1)),IF($E37&lt;&gt;1,IF(ISNUMBER(INDEX(Import.PLE,Detalhamento!$E37,Detalhamento!R$15)),IF(INDEX(Import.PLE,Detalhamento!$E37,Detalhamento!R$15)&lt;=mediçao,0,OFFSET(Import.PLQ,$A37-1,R$15-1,1,1)),OFFSET(Import.PLQ,$A37-1,R$15-1,1,1)),(1-PLE!$AA$28)*OFFSET(Import.PLQ,$A37-1,R$15-1,1,1))))</f>
        <v>0</v>
      </c>
      <c r="S37" s="144">
        <f ca="1">IF(S$13="",0,CHOOSE(Detalhamento.OpçãoServiços,OFFSET(Import.PLQ,$A37-1,S$15-1,1,1),IF($E37&lt;&gt;1,IF(ISNUMBER(INDEX(Import.PLE,Detalhamento!$E37,Detalhamento!S$15)),IF(INDEX(Import.PLE,Detalhamento!$E37,Detalhamento!S$15)&lt;=mediçao,OFFSET(Import.PLQ,$A37-1,S$15-1,1,1),0),0),PLE!$AA$28*OFFSET(Import.PLQ,$A37-1,S$15-1,1,1)),IF($E37&lt;&gt;1,IF(ISNUMBER(INDEX(Import.PLE,Detalhamento!$E37,Detalhamento!S$15)),IF(INDEX(Import.PLE,Detalhamento!$E37,Detalhamento!S$15)&lt;=mediçao,0,OFFSET(Import.PLQ,$A37-1,S$15-1,1,1)),OFFSET(Import.PLQ,$A37-1,S$15-1,1,1)),(1-PLE!$AA$28)*OFFSET(Import.PLQ,$A37-1,S$15-1,1,1))))</f>
        <v>0</v>
      </c>
      <c r="T37" s="144">
        <f ca="1">IF(T$13="",0,CHOOSE(Detalhamento.OpçãoServiços,OFFSET(Import.PLQ,$A37-1,T$15-1,1,1),IF($E37&lt;&gt;1,IF(ISNUMBER(INDEX(Import.PLE,Detalhamento!$E37,Detalhamento!T$15)),IF(INDEX(Import.PLE,Detalhamento!$E37,Detalhamento!T$15)&lt;=mediçao,OFFSET(Import.PLQ,$A37-1,T$15-1,1,1),0),0),PLE!$AA$28*OFFSET(Import.PLQ,$A37-1,T$15-1,1,1)),IF($E37&lt;&gt;1,IF(ISNUMBER(INDEX(Import.PLE,Detalhamento!$E37,Detalhamento!T$15)),IF(INDEX(Import.PLE,Detalhamento!$E37,Detalhamento!T$15)&lt;=mediçao,0,OFFSET(Import.PLQ,$A37-1,T$15-1,1,1)),OFFSET(Import.PLQ,$A37-1,T$15-1,1,1)),(1-PLE!$AA$28)*OFFSET(Import.PLQ,$A37-1,T$15-1,1,1))))</f>
        <v>0</v>
      </c>
      <c r="U37" s="144">
        <f ca="1">IF(U$13="",0,CHOOSE(Detalhamento.OpçãoServiços,OFFSET(Import.PLQ,$A37-1,U$15-1,1,1),IF($E37&lt;&gt;1,IF(ISNUMBER(INDEX(Import.PLE,Detalhamento!$E37,Detalhamento!U$15)),IF(INDEX(Import.PLE,Detalhamento!$E37,Detalhamento!U$15)&lt;=mediçao,OFFSET(Import.PLQ,$A37-1,U$15-1,1,1),0),0),PLE!$AA$28*OFFSET(Import.PLQ,$A37-1,U$15-1,1,1)),IF($E37&lt;&gt;1,IF(ISNUMBER(INDEX(Import.PLE,Detalhamento!$E37,Detalhamento!U$15)),IF(INDEX(Import.PLE,Detalhamento!$E37,Detalhamento!U$15)&lt;=mediçao,0,OFFSET(Import.PLQ,$A37-1,U$15-1,1,1)),OFFSET(Import.PLQ,$A37-1,U$15-1,1,1)),(1-PLE!$AA$28)*OFFSET(Import.PLQ,$A37-1,U$15-1,1,1))))</f>
        <v>0</v>
      </c>
      <c r="V37" s="144">
        <f ca="1">IF(V$13="",0,CHOOSE(Detalhamento.OpçãoServiços,OFFSET(Import.PLQ,$A37-1,V$15-1,1,1),IF($E37&lt;&gt;1,IF(ISNUMBER(INDEX(Import.PLE,Detalhamento!$E37,Detalhamento!V$15)),IF(INDEX(Import.PLE,Detalhamento!$E37,Detalhamento!V$15)&lt;=mediçao,OFFSET(Import.PLQ,$A37-1,V$15-1,1,1),0),0),PLE!$AA$28*OFFSET(Import.PLQ,$A37-1,V$15-1,1,1)),IF($E37&lt;&gt;1,IF(ISNUMBER(INDEX(Import.PLE,Detalhamento!$E37,Detalhamento!V$15)),IF(INDEX(Import.PLE,Detalhamento!$E37,Detalhamento!V$15)&lt;=mediçao,0,OFFSET(Import.PLQ,$A37-1,V$15-1,1,1)),OFFSET(Import.PLQ,$A37-1,V$15-1,1,1)),(1-PLE!$AA$28)*OFFSET(Import.PLQ,$A37-1,V$15-1,1,1))))</f>
        <v>0</v>
      </c>
      <c r="W37" s="144">
        <f ca="1">IF(W$13="",0,CHOOSE(Detalhamento.OpçãoServiços,OFFSET(Import.PLQ,$A37-1,W$15-1,1,1),IF($E37&lt;&gt;1,IF(ISNUMBER(INDEX(Import.PLE,Detalhamento!$E37,Detalhamento!W$15)),IF(INDEX(Import.PLE,Detalhamento!$E37,Detalhamento!W$15)&lt;=mediçao,OFFSET(Import.PLQ,$A37-1,W$15-1,1,1),0),0),PLE!$AA$28*OFFSET(Import.PLQ,$A37-1,W$15-1,1,1)),IF($E37&lt;&gt;1,IF(ISNUMBER(INDEX(Import.PLE,Detalhamento!$E37,Detalhamento!W$15)),IF(INDEX(Import.PLE,Detalhamento!$E37,Detalhamento!W$15)&lt;=mediçao,0,OFFSET(Import.PLQ,$A37-1,W$15-1,1,1)),OFFSET(Import.PLQ,$A37-1,W$15-1,1,1)),(1-PLE!$AA$28)*OFFSET(Import.PLQ,$A37-1,W$15-1,1,1))))</f>
        <v>0</v>
      </c>
      <c r="X37" s="144">
        <f ca="1">IF(X$13="",0,CHOOSE(Detalhamento.OpçãoServiços,OFFSET(Import.PLQ,$A37-1,X$15-1,1,1),IF($E37&lt;&gt;1,IF(ISNUMBER(INDEX(Import.PLE,Detalhamento!$E37,Detalhamento!X$15)),IF(INDEX(Import.PLE,Detalhamento!$E37,Detalhamento!X$15)&lt;=mediçao,OFFSET(Import.PLQ,$A37-1,X$15-1,1,1),0),0),PLE!$AA$28*OFFSET(Import.PLQ,$A37-1,X$15-1,1,1)),IF($E37&lt;&gt;1,IF(ISNUMBER(INDEX(Import.PLE,Detalhamento!$E37,Detalhamento!X$15)),IF(INDEX(Import.PLE,Detalhamento!$E37,Detalhamento!X$15)&lt;=mediçao,0,OFFSET(Import.PLQ,$A37-1,X$15-1,1,1)),OFFSET(Import.PLQ,$A37-1,X$15-1,1,1)),(1-PLE!$AA$28)*OFFSET(Import.PLQ,$A37-1,X$15-1,1,1))))</f>
        <v>0</v>
      </c>
      <c r="Y37" s="144">
        <f ca="1">IF(Y$13="",0,CHOOSE(Detalhamento.OpçãoServiços,OFFSET(Import.PLQ,$A37-1,Y$15-1,1,1),IF($E37&lt;&gt;1,IF(ISNUMBER(INDEX(Import.PLE,Detalhamento!$E37,Detalhamento!Y$15)),IF(INDEX(Import.PLE,Detalhamento!$E37,Detalhamento!Y$15)&lt;=mediçao,OFFSET(Import.PLQ,$A37-1,Y$15-1,1,1),0),0),PLE!$AA$28*OFFSET(Import.PLQ,$A37-1,Y$15-1,1,1)),IF($E37&lt;&gt;1,IF(ISNUMBER(INDEX(Import.PLE,Detalhamento!$E37,Detalhamento!Y$15)),IF(INDEX(Import.PLE,Detalhamento!$E37,Detalhamento!Y$15)&lt;=mediçao,0,OFFSET(Import.PLQ,$A37-1,Y$15-1,1,1)),OFFSET(Import.PLQ,$A37-1,Y$15-1,1,1)),(1-PLE!$AA$28)*OFFSET(Import.PLQ,$A37-1,Y$15-1,1,1))))</f>
        <v>0</v>
      </c>
      <c r="Z37" s="144">
        <f ca="1">IF(Z$13="",0,CHOOSE(Detalhamento.OpçãoServiços,OFFSET(Import.PLQ,$A37-1,Z$15-1,1,1),IF($E37&lt;&gt;1,IF(ISNUMBER(INDEX(Import.PLE,Detalhamento!$E37,Detalhamento!Z$15)),IF(INDEX(Import.PLE,Detalhamento!$E37,Detalhamento!Z$15)&lt;=mediçao,OFFSET(Import.PLQ,$A37-1,Z$15-1,1,1),0),0),PLE!$AA$28*OFFSET(Import.PLQ,$A37-1,Z$15-1,1,1)),IF($E37&lt;&gt;1,IF(ISNUMBER(INDEX(Import.PLE,Detalhamento!$E37,Detalhamento!Z$15)),IF(INDEX(Import.PLE,Detalhamento!$E37,Detalhamento!Z$15)&lt;=mediçao,0,OFFSET(Import.PLQ,$A37-1,Z$15-1,1,1)),OFFSET(Import.PLQ,$A37-1,Z$15-1,1,1)),(1-PLE!$AA$28)*OFFSET(Import.PLQ,$A37-1,Z$15-1,1,1))))</f>
        <v>0</v>
      </c>
      <c r="AA37" s="144">
        <f ca="1">IF(AA$13="",0,CHOOSE(Detalhamento.OpçãoServiços,OFFSET(Import.PLQ,$A37-1,AA$15-1,1,1),IF($E37&lt;&gt;1,IF(ISNUMBER(INDEX(Import.PLE,Detalhamento!$E37,Detalhamento!AA$15)),IF(INDEX(Import.PLE,Detalhamento!$E37,Detalhamento!AA$15)&lt;=mediçao,OFFSET(Import.PLQ,$A37-1,AA$15-1,1,1),0),0),PLE!$AA$28*OFFSET(Import.PLQ,$A37-1,AA$15-1,1,1)),IF($E37&lt;&gt;1,IF(ISNUMBER(INDEX(Import.PLE,Detalhamento!$E37,Detalhamento!AA$15)),IF(INDEX(Import.PLE,Detalhamento!$E37,Detalhamento!AA$15)&lt;=mediçao,0,OFFSET(Import.PLQ,$A37-1,AA$15-1,1,1)),OFFSET(Import.PLQ,$A37-1,AA$15-1,1,1)),(1-PLE!$AA$28)*OFFSET(Import.PLQ,$A37-1,AA$15-1,1,1))))</f>
        <v>0</v>
      </c>
      <c r="AB37" s="144">
        <f ca="1">IF(AB$13="",0,CHOOSE(Detalhamento.OpçãoServiços,OFFSET(Import.PLQ,$A37-1,AB$15-1,1,1),IF($E37&lt;&gt;1,IF(ISNUMBER(INDEX(Import.PLE,Detalhamento!$E37,Detalhamento!AB$15)),IF(INDEX(Import.PLE,Detalhamento!$E37,Detalhamento!AB$15)&lt;=mediçao,OFFSET(Import.PLQ,$A37-1,AB$15-1,1,1),0),0),PLE!$AA$28*OFFSET(Import.PLQ,$A37-1,AB$15-1,1,1)),IF($E37&lt;&gt;1,IF(ISNUMBER(INDEX(Import.PLE,Detalhamento!$E37,Detalhamento!AB$15)),IF(INDEX(Import.PLE,Detalhamento!$E37,Detalhamento!AB$15)&lt;=mediçao,0,OFFSET(Import.PLQ,$A37-1,AB$15-1,1,1)),OFFSET(Import.PLQ,$A37-1,AB$15-1,1,1)),(1-PLE!$AA$28)*OFFSET(Import.PLQ,$A37-1,AB$15-1,1,1))))</f>
        <v>0</v>
      </c>
      <c r="AC37" s="144">
        <f ca="1">IF(AC$13="",0,CHOOSE(Detalhamento.OpçãoServiços,OFFSET(Import.PLQ,$A37-1,AC$15-1,1,1),IF($E37&lt;&gt;1,IF(ISNUMBER(INDEX(Import.PLE,Detalhamento!$E37,Detalhamento!AC$15)),IF(INDEX(Import.PLE,Detalhamento!$E37,Detalhamento!AC$15)&lt;=mediçao,OFFSET(Import.PLQ,$A37-1,AC$15-1,1,1),0),0),PLE!$AA$28*OFFSET(Import.PLQ,$A37-1,AC$15-1,1,1)),IF($E37&lt;&gt;1,IF(ISNUMBER(INDEX(Import.PLE,Detalhamento!$E37,Detalhamento!AC$15)),IF(INDEX(Import.PLE,Detalhamento!$E37,Detalhamento!AC$15)&lt;=mediçao,0,OFFSET(Import.PLQ,$A37-1,AC$15-1,1,1)),OFFSET(Import.PLQ,$A37-1,AC$15-1,1,1)),(1-PLE!$AA$28)*OFFSET(Import.PLQ,$A37-1,AC$15-1,1,1))))</f>
        <v>0</v>
      </c>
      <c r="AD37" s="144">
        <f ca="1">IF(AD$13="",0,CHOOSE(Detalhamento.OpçãoServiços,OFFSET(Import.PLQ,$A37-1,AD$15-1,1,1),IF($E37&lt;&gt;1,IF(ISNUMBER(INDEX(Import.PLE,Detalhamento!$E37,Detalhamento!AD$15)),IF(INDEX(Import.PLE,Detalhamento!$E37,Detalhamento!AD$15)&lt;=mediçao,OFFSET(Import.PLQ,$A37-1,AD$15-1,1,1),0),0),PLE!$AA$28*OFFSET(Import.PLQ,$A37-1,AD$15-1,1,1)),IF($E37&lt;&gt;1,IF(ISNUMBER(INDEX(Import.PLE,Detalhamento!$E37,Detalhamento!AD$15)),IF(INDEX(Import.PLE,Detalhamento!$E37,Detalhamento!AD$15)&lt;=mediçao,0,OFFSET(Import.PLQ,$A37-1,AD$15-1,1,1)),OFFSET(Import.PLQ,$A37-1,AD$15-1,1,1)),(1-PLE!$AA$28)*OFFSET(Import.PLQ,$A37-1,AD$15-1,1,1))))</f>
        <v>0</v>
      </c>
      <c r="AE37" s="144">
        <f ca="1">IF(AE$13="",0,CHOOSE(Detalhamento.OpçãoServiços,OFFSET(Import.PLQ,$A37-1,AE$15-1,1,1),IF($E37&lt;&gt;1,IF(ISNUMBER(INDEX(Import.PLE,Detalhamento!$E37,Detalhamento!AE$15)),IF(INDEX(Import.PLE,Detalhamento!$E37,Detalhamento!AE$15)&lt;=mediçao,OFFSET(Import.PLQ,$A37-1,AE$15-1,1,1),0),0),PLE!$AA$28*OFFSET(Import.PLQ,$A37-1,AE$15-1,1,1)),IF($E37&lt;&gt;1,IF(ISNUMBER(INDEX(Import.PLE,Detalhamento!$E37,Detalhamento!AE$15)),IF(INDEX(Import.PLE,Detalhamento!$E37,Detalhamento!AE$15)&lt;=mediçao,0,OFFSET(Import.PLQ,$A37-1,AE$15-1,1,1)),OFFSET(Import.PLQ,$A37-1,AE$15-1,1,1)),(1-PLE!$AA$28)*OFFSET(Import.PLQ,$A37-1,AE$15-1,1,1))))</f>
        <v>0</v>
      </c>
      <c r="AF37" s="144">
        <f ca="1">IF(AF$13="",0,CHOOSE(Detalhamento.OpçãoServiços,OFFSET(Import.PLQ,$A37-1,AF$15-1,1,1),IF($E37&lt;&gt;1,IF(ISNUMBER(INDEX(Import.PLE,Detalhamento!$E37,Detalhamento!AF$15)),IF(INDEX(Import.PLE,Detalhamento!$E37,Detalhamento!AF$15)&lt;=mediçao,OFFSET(Import.PLQ,$A37-1,AF$15-1,1,1),0),0),PLE!$AA$28*OFFSET(Import.PLQ,$A37-1,AF$15-1,1,1)),IF($E37&lt;&gt;1,IF(ISNUMBER(INDEX(Import.PLE,Detalhamento!$E37,Detalhamento!AF$15)),IF(INDEX(Import.PLE,Detalhamento!$E37,Detalhamento!AF$15)&lt;=mediçao,0,OFFSET(Import.PLQ,$A37-1,AF$15-1,1,1)),OFFSET(Import.PLQ,$A37-1,AF$15-1,1,1)),(1-PLE!$AA$28)*OFFSET(Import.PLQ,$A37-1,AF$15-1,1,1))))</f>
        <v>0</v>
      </c>
      <c r="AG37" s="144">
        <f ca="1">IF(AG$13="",0,CHOOSE(Detalhamento.OpçãoServiços,OFFSET(Import.PLQ,$A37-1,AG$15-1,1,1),IF($E37&lt;&gt;1,IF(ISNUMBER(INDEX(Import.PLE,Detalhamento!$E37,Detalhamento!AG$15)),IF(INDEX(Import.PLE,Detalhamento!$E37,Detalhamento!AG$15)&lt;=mediçao,OFFSET(Import.PLQ,$A37-1,AG$15-1,1,1),0),0),PLE!$AA$28*OFFSET(Import.PLQ,$A37-1,AG$15-1,1,1)),IF($E37&lt;&gt;1,IF(ISNUMBER(INDEX(Import.PLE,Detalhamento!$E37,Detalhamento!AG$15)),IF(INDEX(Import.PLE,Detalhamento!$E37,Detalhamento!AG$15)&lt;=mediçao,0,OFFSET(Import.PLQ,$A37-1,AG$15-1,1,1)),OFFSET(Import.PLQ,$A37-1,AG$15-1,1,1)),(1-PLE!$AA$28)*OFFSET(Import.PLQ,$A37-1,AG$15-1,1,1))))</f>
        <v>0</v>
      </c>
      <c r="AH37" s="144">
        <f ca="1">IF(AH$13="",0,CHOOSE(Detalhamento.OpçãoServiços,OFFSET(Import.PLQ,$A37-1,AH$15-1,1,1),IF($E37&lt;&gt;1,IF(ISNUMBER(INDEX(Import.PLE,Detalhamento!$E37,Detalhamento!AH$15)),IF(INDEX(Import.PLE,Detalhamento!$E37,Detalhamento!AH$15)&lt;=mediçao,OFFSET(Import.PLQ,$A37-1,AH$15-1,1,1),0),0),PLE!$AA$28*OFFSET(Import.PLQ,$A37-1,AH$15-1,1,1)),IF($E37&lt;&gt;1,IF(ISNUMBER(INDEX(Import.PLE,Detalhamento!$E37,Detalhamento!AH$15)),IF(INDEX(Import.PLE,Detalhamento!$E37,Detalhamento!AH$15)&lt;=mediçao,0,OFFSET(Import.PLQ,$A37-1,AH$15-1,1,1)),OFFSET(Import.PLQ,$A37-1,AH$15-1,1,1)),(1-PLE!$AA$28)*OFFSET(Import.PLQ,$A37-1,AH$15-1,1,1))))</f>
        <v>0</v>
      </c>
      <c r="AI37" s="144">
        <f ca="1">IF(AI$13="",0,CHOOSE(Detalhamento.OpçãoServiços,OFFSET(Import.PLQ,$A37-1,AI$15-1,1,1),IF($E37&lt;&gt;1,IF(ISNUMBER(INDEX(Import.PLE,Detalhamento!$E37,Detalhamento!AI$15)),IF(INDEX(Import.PLE,Detalhamento!$E37,Detalhamento!AI$15)&lt;=mediçao,OFFSET(Import.PLQ,$A37-1,AI$15-1,1,1),0),0),PLE!$AA$28*OFFSET(Import.PLQ,$A37-1,AI$15-1,1,1)),IF($E37&lt;&gt;1,IF(ISNUMBER(INDEX(Import.PLE,Detalhamento!$E37,Detalhamento!AI$15)),IF(INDEX(Import.PLE,Detalhamento!$E37,Detalhamento!AI$15)&lt;=mediçao,0,OFFSET(Import.PLQ,$A37-1,AI$15-1,1,1)),OFFSET(Import.PLQ,$A37-1,AI$15-1,1,1)),(1-PLE!$AA$28)*OFFSET(Import.PLQ,$A37-1,AI$15-1,1,1))))</f>
        <v>0</v>
      </c>
      <c r="AJ37" s="144">
        <f ca="1">IF(AJ$13="",0,CHOOSE(Detalhamento.OpçãoServiços,OFFSET(Import.PLQ,$A37-1,AJ$15-1,1,1),IF($E37&lt;&gt;1,IF(ISNUMBER(INDEX(Import.PLE,Detalhamento!$E37,Detalhamento!AJ$15)),IF(INDEX(Import.PLE,Detalhamento!$E37,Detalhamento!AJ$15)&lt;=mediçao,OFFSET(Import.PLQ,$A37-1,AJ$15-1,1,1),0),0),PLE!$AA$28*OFFSET(Import.PLQ,$A37-1,AJ$15-1,1,1)),IF($E37&lt;&gt;1,IF(ISNUMBER(INDEX(Import.PLE,Detalhamento!$E37,Detalhamento!AJ$15)),IF(INDEX(Import.PLE,Detalhamento!$E37,Detalhamento!AJ$15)&lt;=mediçao,0,OFFSET(Import.PLQ,$A37-1,AJ$15-1,1,1)),OFFSET(Import.PLQ,$A37-1,AJ$15-1,1,1)),(1-PLE!$AA$28)*OFFSET(Import.PLQ,$A37-1,AJ$15-1,1,1))))</f>
        <v>0</v>
      </c>
      <c r="AK37" s="144">
        <f ca="1">IF(AK$13="",0,CHOOSE(Detalhamento.OpçãoServiços,OFFSET(Import.PLQ,$A37-1,AK$15-1,1,1),IF($E37&lt;&gt;1,IF(ISNUMBER(INDEX(Import.PLE,Detalhamento!$E37,Detalhamento!AK$15)),IF(INDEX(Import.PLE,Detalhamento!$E37,Detalhamento!AK$15)&lt;=mediçao,OFFSET(Import.PLQ,$A37-1,AK$15-1,1,1),0),0),PLE!$AA$28*OFFSET(Import.PLQ,$A37-1,AK$15-1,1,1)),IF($E37&lt;&gt;1,IF(ISNUMBER(INDEX(Import.PLE,Detalhamento!$E37,Detalhamento!AK$15)),IF(INDEX(Import.PLE,Detalhamento!$E37,Detalhamento!AK$15)&lt;=mediçao,0,OFFSET(Import.PLQ,$A37-1,AK$15-1,1,1)),OFFSET(Import.PLQ,$A37-1,AK$15-1,1,1)),(1-PLE!$AA$28)*OFFSET(Import.PLQ,$A37-1,AK$15-1,1,1))))</f>
        <v>0</v>
      </c>
      <c r="AL37" s="144">
        <f ca="1">IF(AL$13="",0,CHOOSE(Detalhamento.OpçãoServiços,OFFSET(Import.PLQ,$A37-1,AL$15-1,1,1),IF($E37&lt;&gt;1,IF(ISNUMBER(INDEX(Import.PLE,Detalhamento!$E37,Detalhamento!AL$15)),IF(INDEX(Import.PLE,Detalhamento!$E37,Detalhamento!AL$15)&lt;=mediçao,OFFSET(Import.PLQ,$A37-1,AL$15-1,1,1),0),0),PLE!$AA$28*OFFSET(Import.PLQ,$A37-1,AL$15-1,1,1)),IF($E37&lt;&gt;1,IF(ISNUMBER(INDEX(Import.PLE,Detalhamento!$E37,Detalhamento!AL$15)),IF(INDEX(Import.PLE,Detalhamento!$E37,Detalhamento!AL$15)&lt;=mediçao,0,OFFSET(Import.PLQ,$A37-1,AL$15-1,1,1)),OFFSET(Import.PLQ,$A37-1,AL$15-1,1,1)),(1-PLE!$AA$28)*OFFSET(Import.PLQ,$A37-1,AL$15-1,1,1))))</f>
        <v>0</v>
      </c>
      <c r="AM37" s="144">
        <f ca="1">IF(AM$13="",0,CHOOSE(Detalhamento.OpçãoServiços,OFFSET(Import.PLQ,$A37-1,AM$15-1,1,1),IF($E37&lt;&gt;1,IF(ISNUMBER(INDEX(Import.PLE,Detalhamento!$E37,Detalhamento!AM$15)),IF(INDEX(Import.PLE,Detalhamento!$E37,Detalhamento!AM$15)&lt;=mediçao,OFFSET(Import.PLQ,$A37-1,AM$15-1,1,1),0),0),PLE!$AA$28*OFFSET(Import.PLQ,$A37-1,AM$15-1,1,1)),IF($E37&lt;&gt;1,IF(ISNUMBER(INDEX(Import.PLE,Detalhamento!$E37,Detalhamento!AM$15)),IF(INDEX(Import.PLE,Detalhamento!$E37,Detalhamento!AM$15)&lt;=mediçao,0,OFFSET(Import.PLQ,$A37-1,AM$15-1,1,1)),OFFSET(Import.PLQ,$A37-1,AM$15-1,1,1)),(1-PLE!$AA$28)*OFFSET(Import.PLQ,$A37-1,AM$15-1,1,1))))</f>
        <v>0</v>
      </c>
      <c r="AN37" s="144">
        <f ca="1">IF(AN$13="",0,CHOOSE(Detalhamento.OpçãoServiços,OFFSET(Import.PLQ,$A37-1,AN$15-1,1,1),IF($E37&lt;&gt;1,IF(ISNUMBER(INDEX(Import.PLE,Detalhamento!$E37,Detalhamento!AN$15)),IF(INDEX(Import.PLE,Detalhamento!$E37,Detalhamento!AN$15)&lt;=mediçao,OFFSET(Import.PLQ,$A37-1,AN$15-1,1,1),0),0),PLE!$AA$28*OFFSET(Import.PLQ,$A37-1,AN$15-1,1,1)),IF($E37&lt;&gt;1,IF(ISNUMBER(INDEX(Import.PLE,Detalhamento!$E37,Detalhamento!AN$15)),IF(INDEX(Import.PLE,Detalhamento!$E37,Detalhamento!AN$15)&lt;=mediçao,0,OFFSET(Import.PLQ,$A37-1,AN$15-1,1,1)),OFFSET(Import.PLQ,$A37-1,AN$15-1,1,1)),(1-PLE!$AA$28)*OFFSET(Import.PLQ,$A37-1,AN$15-1,1,1))))</f>
        <v>0</v>
      </c>
      <c r="AO37" s="144">
        <f ca="1">IF(AO$13="",0,CHOOSE(Detalhamento.OpçãoServiços,OFFSET(Import.PLQ,$A37-1,AO$15-1,1,1),IF($E37&lt;&gt;1,IF(ISNUMBER(INDEX(Import.PLE,Detalhamento!$E37,Detalhamento!AO$15)),IF(INDEX(Import.PLE,Detalhamento!$E37,Detalhamento!AO$15)&lt;=mediçao,OFFSET(Import.PLQ,$A37-1,AO$15-1,1,1),0),0),PLE!$AA$28*OFFSET(Import.PLQ,$A37-1,AO$15-1,1,1)),IF($E37&lt;&gt;1,IF(ISNUMBER(INDEX(Import.PLE,Detalhamento!$E37,Detalhamento!AO$15)),IF(INDEX(Import.PLE,Detalhamento!$E37,Detalhamento!AO$15)&lt;=mediçao,0,OFFSET(Import.PLQ,$A37-1,AO$15-1,1,1)),OFFSET(Import.PLQ,$A37-1,AO$15-1,1,1)),(1-PLE!$AA$28)*OFFSET(Import.PLQ,$A37-1,AO$15-1,1,1))))</f>
        <v>0</v>
      </c>
      <c r="AP37" s="144">
        <f ca="1">IF(AP$13="",0,CHOOSE(Detalhamento.OpçãoServiços,OFFSET(Import.PLQ,$A37-1,AP$15-1,1,1),IF($E37&lt;&gt;1,IF(ISNUMBER(INDEX(Import.PLE,Detalhamento!$E37,Detalhamento!AP$15)),IF(INDEX(Import.PLE,Detalhamento!$E37,Detalhamento!AP$15)&lt;=mediçao,OFFSET(Import.PLQ,$A37-1,AP$15-1,1,1),0),0),PLE!$AA$28*OFFSET(Import.PLQ,$A37-1,AP$15-1,1,1)),IF($E37&lt;&gt;1,IF(ISNUMBER(INDEX(Import.PLE,Detalhamento!$E37,Detalhamento!AP$15)),IF(INDEX(Import.PLE,Detalhamento!$E37,Detalhamento!AP$15)&lt;=mediçao,0,OFFSET(Import.PLQ,$A37-1,AP$15-1,1,1)),OFFSET(Import.PLQ,$A37-1,AP$15-1,1,1)),(1-PLE!$AA$28)*OFFSET(Import.PLQ,$A37-1,AP$15-1,1,1))))</f>
        <v>0</v>
      </c>
      <c r="AQ37" s="144">
        <f ca="1">IF(AQ$13="",0,CHOOSE(Detalhamento.OpçãoServiços,OFFSET(Import.PLQ,$A37-1,AQ$15-1,1,1),IF($E37&lt;&gt;1,IF(ISNUMBER(INDEX(Import.PLE,Detalhamento!$E37,Detalhamento!AQ$15)),IF(INDEX(Import.PLE,Detalhamento!$E37,Detalhamento!AQ$15)&lt;=mediçao,OFFSET(Import.PLQ,$A37-1,AQ$15-1,1,1),0),0),PLE!$AA$28*OFFSET(Import.PLQ,$A37-1,AQ$15-1,1,1)),IF($E37&lt;&gt;1,IF(ISNUMBER(INDEX(Import.PLE,Detalhamento!$E37,Detalhamento!AQ$15)),IF(INDEX(Import.PLE,Detalhamento!$E37,Detalhamento!AQ$15)&lt;=mediçao,0,OFFSET(Import.PLQ,$A37-1,AQ$15-1,1,1)),OFFSET(Import.PLQ,$A37-1,AQ$15-1,1,1)),(1-PLE!$AA$28)*OFFSET(Import.PLQ,$A37-1,AQ$15-1,1,1))))</f>
        <v>0</v>
      </c>
      <c r="AR37" s="144">
        <f ca="1">IF(AR$13="",0,CHOOSE(Detalhamento.OpçãoServiços,OFFSET(Import.PLQ,$A37-1,AR$15-1,1,1),IF($E37&lt;&gt;1,IF(ISNUMBER(INDEX(Import.PLE,Detalhamento!$E37,Detalhamento!AR$15)),IF(INDEX(Import.PLE,Detalhamento!$E37,Detalhamento!AR$15)&lt;=mediçao,OFFSET(Import.PLQ,$A37-1,AR$15-1,1,1),0),0),PLE!$AA$28*OFFSET(Import.PLQ,$A37-1,AR$15-1,1,1)),IF($E37&lt;&gt;1,IF(ISNUMBER(INDEX(Import.PLE,Detalhamento!$E37,Detalhamento!AR$15)),IF(INDEX(Import.PLE,Detalhamento!$E37,Detalhamento!AR$15)&lt;=mediçao,0,OFFSET(Import.PLQ,$A37-1,AR$15-1,1,1)),OFFSET(Import.PLQ,$A37-1,AR$15-1,1,1)),(1-PLE!$AA$28)*OFFSET(Import.PLQ,$A37-1,AR$15-1,1,1))))</f>
        <v>0</v>
      </c>
      <c r="AS37" s="144">
        <f ca="1">IF(AS$13="",0,CHOOSE(Detalhamento.OpçãoServiços,OFFSET(Import.PLQ,$A37-1,AS$15-1,1,1),IF($E37&lt;&gt;1,IF(ISNUMBER(INDEX(Import.PLE,Detalhamento!$E37,Detalhamento!AS$15)),IF(INDEX(Import.PLE,Detalhamento!$E37,Detalhamento!AS$15)&lt;=mediçao,OFFSET(Import.PLQ,$A37-1,AS$15-1,1,1),0),0),PLE!$AA$28*OFFSET(Import.PLQ,$A37-1,AS$15-1,1,1)),IF($E37&lt;&gt;1,IF(ISNUMBER(INDEX(Import.PLE,Detalhamento!$E37,Detalhamento!AS$15)),IF(INDEX(Import.PLE,Detalhamento!$E37,Detalhamento!AS$15)&lt;=mediçao,0,OFFSET(Import.PLQ,$A37-1,AS$15-1,1,1)),OFFSET(Import.PLQ,$A37-1,AS$15-1,1,1)),(1-PLE!$AA$28)*OFFSET(Import.PLQ,$A37-1,AS$15-1,1,1))))</f>
        <v>0</v>
      </c>
      <c r="AT37" s="144">
        <f ca="1">IF(AT$13="",0,CHOOSE(Detalhamento.OpçãoServiços,OFFSET(Import.PLQ,$A37-1,AT$15-1,1,1),IF($E37&lt;&gt;1,IF(ISNUMBER(INDEX(Import.PLE,Detalhamento!$E37,Detalhamento!AT$15)),IF(INDEX(Import.PLE,Detalhamento!$E37,Detalhamento!AT$15)&lt;=mediçao,OFFSET(Import.PLQ,$A37-1,AT$15-1,1,1),0),0),PLE!$AA$28*OFFSET(Import.PLQ,$A37-1,AT$15-1,1,1)),IF($E37&lt;&gt;1,IF(ISNUMBER(INDEX(Import.PLE,Detalhamento!$E37,Detalhamento!AT$15)),IF(INDEX(Import.PLE,Detalhamento!$E37,Detalhamento!AT$15)&lt;=mediçao,0,OFFSET(Import.PLQ,$A37-1,AT$15-1,1,1)),OFFSET(Import.PLQ,$A37-1,AT$15-1,1,1)),(1-PLE!$AA$28)*OFFSET(Import.PLQ,$A37-1,AT$15-1,1,1))))</f>
        <v>0</v>
      </c>
      <c r="AU37" s="144">
        <f ca="1">IF(AU$13="",0,CHOOSE(Detalhamento.OpçãoServiços,OFFSET(Import.PLQ,$A37-1,AU$15-1,1,1),IF($E37&lt;&gt;1,IF(ISNUMBER(INDEX(Import.PLE,Detalhamento!$E37,Detalhamento!AU$15)),IF(INDEX(Import.PLE,Detalhamento!$E37,Detalhamento!AU$15)&lt;=mediçao,OFFSET(Import.PLQ,$A37-1,AU$15-1,1,1),0),0),PLE!$AA$28*OFFSET(Import.PLQ,$A37-1,AU$15-1,1,1)),IF($E37&lt;&gt;1,IF(ISNUMBER(INDEX(Import.PLE,Detalhamento!$E37,Detalhamento!AU$15)),IF(INDEX(Import.PLE,Detalhamento!$E37,Detalhamento!AU$15)&lt;=mediçao,0,OFFSET(Import.PLQ,$A37-1,AU$15-1,1,1)),OFFSET(Import.PLQ,$A37-1,AU$15-1,1,1)),(1-PLE!$AA$28)*OFFSET(Import.PLQ,$A37-1,AU$15-1,1,1))))</f>
        <v>0</v>
      </c>
      <c r="AV37" s="144">
        <f ca="1">IF(AV$13="",0,CHOOSE(Detalhamento.OpçãoServiços,OFFSET(Import.PLQ,$A37-1,AV$15-1,1,1),IF($E37&lt;&gt;1,IF(ISNUMBER(INDEX(Import.PLE,Detalhamento!$E37,Detalhamento!AV$15)),IF(INDEX(Import.PLE,Detalhamento!$E37,Detalhamento!AV$15)&lt;=mediçao,OFFSET(Import.PLQ,$A37-1,AV$15-1,1,1),0),0),PLE!$AA$28*OFFSET(Import.PLQ,$A37-1,AV$15-1,1,1)),IF($E37&lt;&gt;1,IF(ISNUMBER(INDEX(Import.PLE,Detalhamento!$E37,Detalhamento!AV$15)),IF(INDEX(Import.PLE,Detalhamento!$E37,Detalhamento!AV$15)&lt;=mediçao,0,OFFSET(Import.PLQ,$A37-1,AV$15-1,1,1)),OFFSET(Import.PLQ,$A37-1,AV$15-1,1,1)),(1-PLE!$AA$28)*OFFSET(Import.PLQ,$A37-1,AV$15-1,1,1))))</f>
        <v>0</v>
      </c>
      <c r="AW37" s="144">
        <f ca="1">IF(AW$13="",0,CHOOSE(Detalhamento.OpçãoServiços,OFFSET(Import.PLQ,$A37-1,AW$15-1,1,1),IF($E37&lt;&gt;1,IF(ISNUMBER(INDEX(Import.PLE,Detalhamento!$E37,Detalhamento!AW$15)),IF(INDEX(Import.PLE,Detalhamento!$E37,Detalhamento!AW$15)&lt;=mediçao,OFFSET(Import.PLQ,$A37-1,AW$15-1,1,1),0),0),PLE!$AA$28*OFFSET(Import.PLQ,$A37-1,AW$15-1,1,1)),IF($E37&lt;&gt;1,IF(ISNUMBER(INDEX(Import.PLE,Detalhamento!$E37,Detalhamento!AW$15)),IF(INDEX(Import.PLE,Detalhamento!$E37,Detalhamento!AW$15)&lt;=mediçao,0,OFFSET(Import.PLQ,$A37-1,AW$15-1,1,1)),OFFSET(Import.PLQ,$A37-1,AW$15-1,1,1)),(1-PLE!$AA$28)*OFFSET(Import.PLQ,$A37-1,AW$15-1,1,1))))</f>
        <v>0</v>
      </c>
      <c r="AX37" s="144">
        <f ca="1">IF(AX$13="",0,CHOOSE(Detalhamento.OpçãoServiços,OFFSET(Import.PLQ,$A37-1,AX$15-1,1,1),IF($E37&lt;&gt;1,IF(ISNUMBER(INDEX(Import.PLE,Detalhamento!$E37,Detalhamento!AX$15)),IF(INDEX(Import.PLE,Detalhamento!$E37,Detalhamento!AX$15)&lt;=mediçao,OFFSET(Import.PLQ,$A37-1,AX$15-1,1,1),0),0),PLE!$AA$28*OFFSET(Import.PLQ,$A37-1,AX$15-1,1,1)),IF($E37&lt;&gt;1,IF(ISNUMBER(INDEX(Import.PLE,Detalhamento!$E37,Detalhamento!AX$15)),IF(INDEX(Import.PLE,Detalhamento!$E37,Detalhamento!AX$15)&lt;=mediçao,0,OFFSET(Import.PLQ,$A37-1,AX$15-1,1,1)),OFFSET(Import.PLQ,$A37-1,AX$15-1,1,1)),(1-PLE!$AA$28)*OFFSET(Import.PLQ,$A37-1,AX$15-1,1,1))))</f>
        <v>0</v>
      </c>
      <c r="AY37" s="144">
        <f ca="1">IF(AY$13="",0,CHOOSE(Detalhamento.OpçãoServiços,OFFSET(Import.PLQ,$A37-1,AY$15-1,1,1),IF($E37&lt;&gt;1,IF(ISNUMBER(INDEX(Import.PLE,Detalhamento!$E37,Detalhamento!AY$15)),IF(INDEX(Import.PLE,Detalhamento!$E37,Detalhamento!AY$15)&lt;=mediçao,OFFSET(Import.PLQ,$A37-1,AY$15-1,1,1),0),0),PLE!$AA$28*OFFSET(Import.PLQ,$A37-1,AY$15-1,1,1)),IF($E37&lt;&gt;1,IF(ISNUMBER(INDEX(Import.PLE,Detalhamento!$E37,Detalhamento!AY$15)),IF(INDEX(Import.PLE,Detalhamento!$E37,Detalhamento!AY$15)&lt;=mediçao,0,OFFSET(Import.PLQ,$A37-1,AY$15-1,1,1)),OFFSET(Import.PLQ,$A37-1,AY$15-1,1,1)),(1-PLE!$AA$28)*OFFSET(Import.PLQ,$A37-1,AY$15-1,1,1))))</f>
        <v>0</v>
      </c>
      <c r="AZ37" s="144">
        <f ca="1">IF(AZ$13="",0,CHOOSE(Detalhamento.OpçãoServiços,OFFSET(Import.PLQ,$A37-1,AZ$15-1,1,1),IF($E37&lt;&gt;1,IF(ISNUMBER(INDEX(Import.PLE,Detalhamento!$E37,Detalhamento!AZ$15)),IF(INDEX(Import.PLE,Detalhamento!$E37,Detalhamento!AZ$15)&lt;=mediçao,OFFSET(Import.PLQ,$A37-1,AZ$15-1,1,1),0),0),PLE!$AA$28*OFFSET(Import.PLQ,$A37-1,AZ$15-1,1,1)),IF($E37&lt;&gt;1,IF(ISNUMBER(INDEX(Import.PLE,Detalhamento!$E37,Detalhamento!AZ$15)),IF(INDEX(Import.PLE,Detalhamento!$E37,Detalhamento!AZ$15)&lt;=mediçao,0,OFFSET(Import.PLQ,$A37-1,AZ$15-1,1,1)),OFFSET(Import.PLQ,$A37-1,AZ$15-1,1,1)),(1-PLE!$AA$28)*OFFSET(Import.PLQ,$A37-1,AZ$15-1,1,1))))</f>
        <v>0</v>
      </c>
      <c r="BA37" s="144">
        <f ca="1">IF(BA$13="",0,CHOOSE(Detalhamento.OpçãoServiços,OFFSET(Import.PLQ,$A37-1,BA$15-1,1,1),IF($E37&lt;&gt;1,IF(ISNUMBER(INDEX(Import.PLE,Detalhamento!$E37,Detalhamento!BA$15)),IF(INDEX(Import.PLE,Detalhamento!$E37,Detalhamento!BA$15)&lt;=mediçao,OFFSET(Import.PLQ,$A37-1,BA$15-1,1,1),0),0),PLE!$AA$28*OFFSET(Import.PLQ,$A37-1,BA$15-1,1,1)),IF($E37&lt;&gt;1,IF(ISNUMBER(INDEX(Import.PLE,Detalhamento!$E37,Detalhamento!BA$15)),IF(INDEX(Import.PLE,Detalhamento!$E37,Detalhamento!BA$15)&lt;=mediçao,0,OFFSET(Import.PLQ,$A37-1,BA$15-1,1,1)),OFFSET(Import.PLQ,$A37-1,BA$15-1,1,1)),(1-PLE!$AA$28)*OFFSET(Import.PLQ,$A37-1,BA$15-1,1,1))))</f>
        <v>0</v>
      </c>
      <c r="BB37" s="144">
        <f ca="1">IF(BB$13="",0,CHOOSE(Detalhamento.OpçãoServiços,OFFSET(Import.PLQ,$A37-1,BB$15-1,1,1),IF($E37&lt;&gt;1,IF(ISNUMBER(INDEX(Import.PLE,Detalhamento!$E37,Detalhamento!BB$15)),IF(INDEX(Import.PLE,Detalhamento!$E37,Detalhamento!BB$15)&lt;=mediçao,OFFSET(Import.PLQ,$A37-1,BB$15-1,1,1),0),0),PLE!$AA$28*OFFSET(Import.PLQ,$A37-1,BB$15-1,1,1)),IF($E37&lt;&gt;1,IF(ISNUMBER(INDEX(Import.PLE,Detalhamento!$E37,Detalhamento!BB$15)),IF(INDEX(Import.PLE,Detalhamento!$E37,Detalhamento!BB$15)&lt;=mediçao,0,OFFSET(Import.PLQ,$A37-1,BB$15-1,1,1)),OFFSET(Import.PLQ,$A37-1,BB$15-1,1,1)),(1-PLE!$AA$28)*OFFSET(Import.PLQ,$A37-1,BB$15-1,1,1))))</f>
        <v>0</v>
      </c>
      <c r="BC37" s="144">
        <f ca="1">IF(BC$13="",0,CHOOSE(Detalhamento.OpçãoServiços,OFFSET(Import.PLQ,$A37-1,BC$15-1,1,1),IF($E37&lt;&gt;1,IF(ISNUMBER(INDEX(Import.PLE,Detalhamento!$E37,Detalhamento!BC$15)),IF(INDEX(Import.PLE,Detalhamento!$E37,Detalhamento!BC$15)&lt;=mediçao,OFFSET(Import.PLQ,$A37-1,BC$15-1,1,1),0),0),PLE!$AA$28*OFFSET(Import.PLQ,$A37-1,BC$15-1,1,1)),IF($E37&lt;&gt;1,IF(ISNUMBER(INDEX(Import.PLE,Detalhamento!$E37,Detalhamento!BC$15)),IF(INDEX(Import.PLE,Detalhamento!$E37,Detalhamento!BC$15)&lt;=mediçao,0,OFFSET(Import.PLQ,$A37-1,BC$15-1,1,1)),OFFSET(Import.PLQ,$A37-1,BC$15-1,1,1)),(1-PLE!$AA$28)*OFFSET(Import.PLQ,$A37-1,BC$15-1,1,1))))</f>
        <v>0</v>
      </c>
      <c r="BD37" s="144">
        <f ca="1">IF(BD$13="",0,CHOOSE(Detalhamento.OpçãoServiços,OFFSET(Import.PLQ,$A37-1,BD$15-1,1,1),IF($E37&lt;&gt;1,IF(ISNUMBER(INDEX(Import.PLE,Detalhamento!$E37,Detalhamento!BD$15)),IF(INDEX(Import.PLE,Detalhamento!$E37,Detalhamento!BD$15)&lt;=mediçao,OFFSET(Import.PLQ,$A37-1,BD$15-1,1,1),0),0),PLE!$AA$28*OFFSET(Import.PLQ,$A37-1,BD$15-1,1,1)),IF($E37&lt;&gt;1,IF(ISNUMBER(INDEX(Import.PLE,Detalhamento!$E37,Detalhamento!BD$15)),IF(INDEX(Import.PLE,Detalhamento!$E37,Detalhamento!BD$15)&lt;=mediçao,0,OFFSET(Import.PLQ,$A37-1,BD$15-1,1,1)),OFFSET(Import.PLQ,$A37-1,BD$15-1,1,1)),(1-PLE!$AA$28)*OFFSET(Import.PLQ,$A37-1,BD$15-1,1,1))))</f>
        <v>0</v>
      </c>
      <c r="BE37" s="144">
        <f ca="1">IF(BE$13="",0,CHOOSE(Detalhamento.OpçãoServiços,OFFSET(Import.PLQ,$A37-1,BE$15-1,1,1),IF($E37&lt;&gt;1,IF(ISNUMBER(INDEX(Import.PLE,Detalhamento!$E37,Detalhamento!BE$15)),IF(INDEX(Import.PLE,Detalhamento!$E37,Detalhamento!BE$15)&lt;=mediçao,OFFSET(Import.PLQ,$A37-1,BE$15-1,1,1),0),0),PLE!$AA$28*OFFSET(Import.PLQ,$A37-1,BE$15-1,1,1)),IF($E37&lt;&gt;1,IF(ISNUMBER(INDEX(Import.PLE,Detalhamento!$E37,Detalhamento!BE$15)),IF(INDEX(Import.PLE,Detalhamento!$E37,Detalhamento!BE$15)&lt;=mediçao,0,OFFSET(Import.PLQ,$A37-1,BE$15-1,1,1)),OFFSET(Import.PLQ,$A37-1,BE$15-1,1,1)),(1-PLE!$AA$28)*OFFSET(Import.PLQ,$A37-1,BE$15-1,1,1))))</f>
        <v>0</v>
      </c>
      <c r="BF37" s="144">
        <f ca="1">IF(BF$13="",0,CHOOSE(Detalhamento.OpçãoServiços,OFFSET(Import.PLQ,$A37-1,BF$15-1,1,1),IF($E37&lt;&gt;1,IF(ISNUMBER(INDEX(Import.PLE,Detalhamento!$E37,Detalhamento!BF$15)),IF(INDEX(Import.PLE,Detalhamento!$E37,Detalhamento!BF$15)&lt;=mediçao,OFFSET(Import.PLQ,$A37-1,BF$15-1,1,1),0),0),PLE!$AA$28*OFFSET(Import.PLQ,$A37-1,BF$15-1,1,1)),IF($E37&lt;&gt;1,IF(ISNUMBER(INDEX(Import.PLE,Detalhamento!$E37,Detalhamento!BF$15)),IF(INDEX(Import.PLE,Detalhamento!$E37,Detalhamento!BF$15)&lt;=mediçao,0,OFFSET(Import.PLQ,$A37-1,BF$15-1,1,1)),OFFSET(Import.PLQ,$A37-1,BF$15-1,1,1)),(1-PLE!$AA$28)*OFFSET(Import.PLQ,$A37-1,BF$15-1,1,1))))</f>
        <v>0</v>
      </c>
      <c r="BG37" s="144">
        <f ca="1">IF(BG$13="",0,CHOOSE(Detalhamento.OpçãoServiços,OFFSET(Import.PLQ,$A37-1,BG$15-1,1,1),IF($E37&lt;&gt;1,IF(ISNUMBER(INDEX(Import.PLE,Detalhamento!$E37,Detalhamento!BG$15)),IF(INDEX(Import.PLE,Detalhamento!$E37,Detalhamento!BG$15)&lt;=mediçao,OFFSET(Import.PLQ,$A37-1,BG$15-1,1,1),0),0),PLE!$AA$28*OFFSET(Import.PLQ,$A37-1,BG$15-1,1,1)),IF($E37&lt;&gt;1,IF(ISNUMBER(INDEX(Import.PLE,Detalhamento!$E37,Detalhamento!BG$15)),IF(INDEX(Import.PLE,Detalhamento!$E37,Detalhamento!BG$15)&lt;=mediçao,0,OFFSET(Import.PLQ,$A37-1,BG$15-1,1,1)),OFFSET(Import.PLQ,$A37-1,BG$15-1,1,1)),(1-PLE!$AA$28)*OFFSET(Import.PLQ,$A37-1,BG$15-1,1,1))))</f>
        <v>0</v>
      </c>
      <c r="BH37" s="144">
        <f ca="1">IF(BH$13="",0,CHOOSE(Detalhamento.OpçãoServiços,OFFSET(Import.PLQ,$A37-1,BH$15-1,1,1),IF($E37&lt;&gt;1,IF(ISNUMBER(INDEX(Import.PLE,Detalhamento!$E37,Detalhamento!BH$15)),IF(INDEX(Import.PLE,Detalhamento!$E37,Detalhamento!BH$15)&lt;=mediçao,OFFSET(Import.PLQ,$A37-1,BH$15-1,1,1),0),0),PLE!$AA$28*OFFSET(Import.PLQ,$A37-1,BH$15-1,1,1)),IF($E37&lt;&gt;1,IF(ISNUMBER(INDEX(Import.PLE,Detalhamento!$E37,Detalhamento!BH$15)),IF(INDEX(Import.PLE,Detalhamento!$E37,Detalhamento!BH$15)&lt;=mediçao,0,OFFSET(Import.PLQ,$A37-1,BH$15-1,1,1)),OFFSET(Import.PLQ,$A37-1,BH$15-1,1,1)),(1-PLE!$AA$28)*OFFSET(Import.PLQ,$A37-1,BH$15-1,1,1))))</f>
        <v>0</v>
      </c>
      <c r="BI37" s="144">
        <f ca="1">IF(BI$13="",0,CHOOSE(Detalhamento.OpçãoServiços,OFFSET(Import.PLQ,$A37-1,BI$15-1,1,1),IF($E37&lt;&gt;1,IF(ISNUMBER(INDEX(Import.PLE,Detalhamento!$E37,Detalhamento!BI$15)),IF(INDEX(Import.PLE,Detalhamento!$E37,Detalhamento!BI$15)&lt;=mediçao,OFFSET(Import.PLQ,$A37-1,BI$15-1,1,1),0),0),PLE!$AA$28*OFFSET(Import.PLQ,$A37-1,BI$15-1,1,1)),IF($E37&lt;&gt;1,IF(ISNUMBER(INDEX(Import.PLE,Detalhamento!$E37,Detalhamento!BI$15)),IF(INDEX(Import.PLE,Detalhamento!$E37,Detalhamento!BI$15)&lt;=mediçao,0,OFFSET(Import.PLQ,$A37-1,BI$15-1,1,1)),OFFSET(Import.PLQ,$A37-1,BI$15-1,1,1)),(1-PLE!$AA$28)*OFFSET(Import.PLQ,$A37-1,BI$15-1,1,1))))</f>
        <v>0</v>
      </c>
    </row>
    <row r="38" spans="1:61" ht="20" x14ac:dyDescent="0.2">
      <c r="A38" s="155">
        <v>18</v>
      </c>
      <c r="B38" s="21" t="str">
        <f t="shared" ca="1" si="8"/>
        <v>Serviço</v>
      </c>
      <c r="E38" s="153">
        <f t="shared" ca="1" si="9"/>
        <v>4</v>
      </c>
      <c r="F38" s="154">
        <f t="shared" ca="1" si="10"/>
        <v>40018</v>
      </c>
      <c r="G38" s="154" t="str">
        <f t="shared" ca="1" si="11"/>
        <v>1.3.1.7</v>
      </c>
      <c r="H38" s="182" t="str">
        <f t="shared" ca="1" si="11"/>
        <v>ARMAÇÃO DE BLOCO, VIGA BALDRAME OU SAPATA UTILIZANDO AÇO CA-50 DE 12,5 MM - MONTAGEM. AF_06/2017</v>
      </c>
      <c r="I38" s="37" t="str">
        <f t="shared" ca="1" si="12"/>
        <v>KG</v>
      </c>
      <c r="J38" s="144">
        <f t="shared" ca="1" si="13"/>
        <v>41.2</v>
      </c>
      <c r="K38" s="67"/>
      <c r="L38" s="144">
        <f ca="1">IF(L$13="",0,CHOOSE(Detalhamento.OpçãoServiços,OFFSET(Import.PLQ,$A38-1,L$15-1,1,1),IF($E38&lt;&gt;1,IF(ISNUMBER(INDEX(Import.PLE,Detalhamento!$E38,Detalhamento!L$15)),IF(INDEX(Import.PLE,Detalhamento!$E38,Detalhamento!L$15)&lt;=mediçao,OFFSET(Import.PLQ,$A38-1,L$15-1,1,1),0),0),PLE!$AA$28*OFFSET(Import.PLQ,$A38-1,L$15-1,1,1)),IF($E38&lt;&gt;1,IF(ISNUMBER(INDEX(Import.PLE,Detalhamento!$E38,Detalhamento!L$15)),IF(INDEX(Import.PLE,Detalhamento!$E38,Detalhamento!L$15)&lt;=mediçao,0,OFFSET(Import.PLQ,$A38-1,L$15-1,1,1)),OFFSET(Import.PLQ,$A38-1,L$15-1,1,1)),(1-PLE!$AA$28)*OFFSET(Import.PLQ,$A38-1,L$15-1,1,1))))</f>
        <v>41.2</v>
      </c>
      <c r="M38" s="144">
        <f ca="1">IF(M$13="",0,CHOOSE(Detalhamento.OpçãoServiços,OFFSET(Import.PLQ,$A38-1,M$15-1,1,1),IF($E38&lt;&gt;1,IF(ISNUMBER(INDEX(Import.PLE,Detalhamento!$E38,Detalhamento!M$15)),IF(INDEX(Import.PLE,Detalhamento!$E38,Detalhamento!M$15)&lt;=mediçao,OFFSET(Import.PLQ,$A38-1,M$15-1,1,1),0),0),PLE!$AA$28*OFFSET(Import.PLQ,$A38-1,M$15-1,1,1)),IF($E38&lt;&gt;1,IF(ISNUMBER(INDEX(Import.PLE,Detalhamento!$E38,Detalhamento!M$15)),IF(INDEX(Import.PLE,Detalhamento!$E38,Detalhamento!M$15)&lt;=mediçao,0,OFFSET(Import.PLQ,$A38-1,M$15-1,1,1)),OFFSET(Import.PLQ,$A38-1,M$15-1,1,1)),(1-PLE!$AA$28)*OFFSET(Import.PLQ,$A38-1,M$15-1,1,1))))</f>
        <v>0</v>
      </c>
      <c r="N38" s="144">
        <f ca="1">IF(N$13="",0,CHOOSE(Detalhamento.OpçãoServiços,OFFSET(Import.PLQ,$A38-1,N$15-1,1,1),IF($E38&lt;&gt;1,IF(ISNUMBER(INDEX(Import.PLE,Detalhamento!$E38,Detalhamento!N$15)),IF(INDEX(Import.PLE,Detalhamento!$E38,Detalhamento!N$15)&lt;=mediçao,OFFSET(Import.PLQ,$A38-1,N$15-1,1,1),0),0),PLE!$AA$28*OFFSET(Import.PLQ,$A38-1,N$15-1,1,1)),IF($E38&lt;&gt;1,IF(ISNUMBER(INDEX(Import.PLE,Detalhamento!$E38,Detalhamento!N$15)),IF(INDEX(Import.PLE,Detalhamento!$E38,Detalhamento!N$15)&lt;=mediçao,0,OFFSET(Import.PLQ,$A38-1,N$15-1,1,1)),OFFSET(Import.PLQ,$A38-1,N$15-1,1,1)),(1-PLE!$AA$28)*OFFSET(Import.PLQ,$A38-1,N$15-1,1,1))))</f>
        <v>0</v>
      </c>
      <c r="O38" s="144">
        <f ca="1">IF(O$13="",0,CHOOSE(Detalhamento.OpçãoServiços,OFFSET(Import.PLQ,$A38-1,O$15-1,1,1),IF($E38&lt;&gt;1,IF(ISNUMBER(INDEX(Import.PLE,Detalhamento!$E38,Detalhamento!O$15)),IF(INDEX(Import.PLE,Detalhamento!$E38,Detalhamento!O$15)&lt;=mediçao,OFFSET(Import.PLQ,$A38-1,O$15-1,1,1),0),0),PLE!$AA$28*OFFSET(Import.PLQ,$A38-1,O$15-1,1,1)),IF($E38&lt;&gt;1,IF(ISNUMBER(INDEX(Import.PLE,Detalhamento!$E38,Detalhamento!O$15)),IF(INDEX(Import.PLE,Detalhamento!$E38,Detalhamento!O$15)&lt;=mediçao,0,OFFSET(Import.PLQ,$A38-1,O$15-1,1,1)),OFFSET(Import.PLQ,$A38-1,O$15-1,1,1)),(1-PLE!$AA$28)*OFFSET(Import.PLQ,$A38-1,O$15-1,1,1))))</f>
        <v>0</v>
      </c>
      <c r="P38" s="144">
        <f ca="1">IF(P$13="",0,CHOOSE(Detalhamento.OpçãoServiços,OFFSET(Import.PLQ,$A38-1,P$15-1,1,1),IF($E38&lt;&gt;1,IF(ISNUMBER(INDEX(Import.PLE,Detalhamento!$E38,Detalhamento!P$15)),IF(INDEX(Import.PLE,Detalhamento!$E38,Detalhamento!P$15)&lt;=mediçao,OFFSET(Import.PLQ,$A38-1,P$15-1,1,1),0),0),PLE!$AA$28*OFFSET(Import.PLQ,$A38-1,P$15-1,1,1)),IF($E38&lt;&gt;1,IF(ISNUMBER(INDEX(Import.PLE,Detalhamento!$E38,Detalhamento!P$15)),IF(INDEX(Import.PLE,Detalhamento!$E38,Detalhamento!P$15)&lt;=mediçao,0,OFFSET(Import.PLQ,$A38-1,P$15-1,1,1)),OFFSET(Import.PLQ,$A38-1,P$15-1,1,1)),(1-PLE!$AA$28)*OFFSET(Import.PLQ,$A38-1,P$15-1,1,1))))</f>
        <v>0</v>
      </c>
      <c r="Q38" s="144">
        <f ca="1">IF(Q$13="",0,CHOOSE(Detalhamento.OpçãoServiços,OFFSET(Import.PLQ,$A38-1,Q$15-1,1,1),IF($E38&lt;&gt;1,IF(ISNUMBER(INDEX(Import.PLE,Detalhamento!$E38,Detalhamento!Q$15)),IF(INDEX(Import.PLE,Detalhamento!$E38,Detalhamento!Q$15)&lt;=mediçao,OFFSET(Import.PLQ,$A38-1,Q$15-1,1,1),0),0),PLE!$AA$28*OFFSET(Import.PLQ,$A38-1,Q$15-1,1,1)),IF($E38&lt;&gt;1,IF(ISNUMBER(INDEX(Import.PLE,Detalhamento!$E38,Detalhamento!Q$15)),IF(INDEX(Import.PLE,Detalhamento!$E38,Detalhamento!Q$15)&lt;=mediçao,0,OFFSET(Import.PLQ,$A38-1,Q$15-1,1,1)),OFFSET(Import.PLQ,$A38-1,Q$15-1,1,1)),(1-PLE!$AA$28)*OFFSET(Import.PLQ,$A38-1,Q$15-1,1,1))))</f>
        <v>0</v>
      </c>
      <c r="R38" s="144">
        <f ca="1">IF(R$13="",0,CHOOSE(Detalhamento.OpçãoServiços,OFFSET(Import.PLQ,$A38-1,R$15-1,1,1),IF($E38&lt;&gt;1,IF(ISNUMBER(INDEX(Import.PLE,Detalhamento!$E38,Detalhamento!R$15)),IF(INDEX(Import.PLE,Detalhamento!$E38,Detalhamento!R$15)&lt;=mediçao,OFFSET(Import.PLQ,$A38-1,R$15-1,1,1),0),0),PLE!$AA$28*OFFSET(Import.PLQ,$A38-1,R$15-1,1,1)),IF($E38&lt;&gt;1,IF(ISNUMBER(INDEX(Import.PLE,Detalhamento!$E38,Detalhamento!R$15)),IF(INDEX(Import.PLE,Detalhamento!$E38,Detalhamento!R$15)&lt;=mediçao,0,OFFSET(Import.PLQ,$A38-1,R$15-1,1,1)),OFFSET(Import.PLQ,$A38-1,R$15-1,1,1)),(1-PLE!$AA$28)*OFFSET(Import.PLQ,$A38-1,R$15-1,1,1))))</f>
        <v>0</v>
      </c>
      <c r="S38" s="144">
        <f ca="1">IF(S$13="",0,CHOOSE(Detalhamento.OpçãoServiços,OFFSET(Import.PLQ,$A38-1,S$15-1,1,1),IF($E38&lt;&gt;1,IF(ISNUMBER(INDEX(Import.PLE,Detalhamento!$E38,Detalhamento!S$15)),IF(INDEX(Import.PLE,Detalhamento!$E38,Detalhamento!S$15)&lt;=mediçao,OFFSET(Import.PLQ,$A38-1,S$15-1,1,1),0),0),PLE!$AA$28*OFFSET(Import.PLQ,$A38-1,S$15-1,1,1)),IF($E38&lt;&gt;1,IF(ISNUMBER(INDEX(Import.PLE,Detalhamento!$E38,Detalhamento!S$15)),IF(INDEX(Import.PLE,Detalhamento!$E38,Detalhamento!S$15)&lt;=mediçao,0,OFFSET(Import.PLQ,$A38-1,S$15-1,1,1)),OFFSET(Import.PLQ,$A38-1,S$15-1,1,1)),(1-PLE!$AA$28)*OFFSET(Import.PLQ,$A38-1,S$15-1,1,1))))</f>
        <v>0</v>
      </c>
      <c r="T38" s="144">
        <f ca="1">IF(T$13="",0,CHOOSE(Detalhamento.OpçãoServiços,OFFSET(Import.PLQ,$A38-1,T$15-1,1,1),IF($E38&lt;&gt;1,IF(ISNUMBER(INDEX(Import.PLE,Detalhamento!$E38,Detalhamento!T$15)),IF(INDEX(Import.PLE,Detalhamento!$E38,Detalhamento!T$15)&lt;=mediçao,OFFSET(Import.PLQ,$A38-1,T$15-1,1,1),0),0),PLE!$AA$28*OFFSET(Import.PLQ,$A38-1,T$15-1,1,1)),IF($E38&lt;&gt;1,IF(ISNUMBER(INDEX(Import.PLE,Detalhamento!$E38,Detalhamento!T$15)),IF(INDEX(Import.PLE,Detalhamento!$E38,Detalhamento!T$15)&lt;=mediçao,0,OFFSET(Import.PLQ,$A38-1,T$15-1,1,1)),OFFSET(Import.PLQ,$A38-1,T$15-1,1,1)),(1-PLE!$AA$28)*OFFSET(Import.PLQ,$A38-1,T$15-1,1,1))))</f>
        <v>0</v>
      </c>
      <c r="U38" s="144">
        <f ca="1">IF(U$13="",0,CHOOSE(Detalhamento.OpçãoServiços,OFFSET(Import.PLQ,$A38-1,U$15-1,1,1),IF($E38&lt;&gt;1,IF(ISNUMBER(INDEX(Import.PLE,Detalhamento!$E38,Detalhamento!U$15)),IF(INDEX(Import.PLE,Detalhamento!$E38,Detalhamento!U$15)&lt;=mediçao,OFFSET(Import.PLQ,$A38-1,U$15-1,1,1),0),0),PLE!$AA$28*OFFSET(Import.PLQ,$A38-1,U$15-1,1,1)),IF($E38&lt;&gt;1,IF(ISNUMBER(INDEX(Import.PLE,Detalhamento!$E38,Detalhamento!U$15)),IF(INDEX(Import.PLE,Detalhamento!$E38,Detalhamento!U$15)&lt;=mediçao,0,OFFSET(Import.PLQ,$A38-1,U$15-1,1,1)),OFFSET(Import.PLQ,$A38-1,U$15-1,1,1)),(1-PLE!$AA$28)*OFFSET(Import.PLQ,$A38-1,U$15-1,1,1))))</f>
        <v>0</v>
      </c>
      <c r="V38" s="144">
        <f ca="1">IF(V$13="",0,CHOOSE(Detalhamento.OpçãoServiços,OFFSET(Import.PLQ,$A38-1,V$15-1,1,1),IF($E38&lt;&gt;1,IF(ISNUMBER(INDEX(Import.PLE,Detalhamento!$E38,Detalhamento!V$15)),IF(INDEX(Import.PLE,Detalhamento!$E38,Detalhamento!V$15)&lt;=mediçao,OFFSET(Import.PLQ,$A38-1,V$15-1,1,1),0),0),PLE!$AA$28*OFFSET(Import.PLQ,$A38-1,V$15-1,1,1)),IF($E38&lt;&gt;1,IF(ISNUMBER(INDEX(Import.PLE,Detalhamento!$E38,Detalhamento!V$15)),IF(INDEX(Import.PLE,Detalhamento!$E38,Detalhamento!V$15)&lt;=mediçao,0,OFFSET(Import.PLQ,$A38-1,V$15-1,1,1)),OFFSET(Import.PLQ,$A38-1,V$15-1,1,1)),(1-PLE!$AA$28)*OFFSET(Import.PLQ,$A38-1,V$15-1,1,1))))</f>
        <v>0</v>
      </c>
      <c r="W38" s="144">
        <f ca="1">IF(W$13="",0,CHOOSE(Detalhamento.OpçãoServiços,OFFSET(Import.PLQ,$A38-1,W$15-1,1,1),IF($E38&lt;&gt;1,IF(ISNUMBER(INDEX(Import.PLE,Detalhamento!$E38,Detalhamento!W$15)),IF(INDEX(Import.PLE,Detalhamento!$E38,Detalhamento!W$15)&lt;=mediçao,OFFSET(Import.PLQ,$A38-1,W$15-1,1,1),0),0),PLE!$AA$28*OFFSET(Import.PLQ,$A38-1,W$15-1,1,1)),IF($E38&lt;&gt;1,IF(ISNUMBER(INDEX(Import.PLE,Detalhamento!$E38,Detalhamento!W$15)),IF(INDEX(Import.PLE,Detalhamento!$E38,Detalhamento!W$15)&lt;=mediçao,0,OFFSET(Import.PLQ,$A38-1,W$15-1,1,1)),OFFSET(Import.PLQ,$A38-1,W$15-1,1,1)),(1-PLE!$AA$28)*OFFSET(Import.PLQ,$A38-1,W$15-1,1,1))))</f>
        <v>0</v>
      </c>
      <c r="X38" s="144">
        <f ca="1">IF(X$13="",0,CHOOSE(Detalhamento.OpçãoServiços,OFFSET(Import.PLQ,$A38-1,X$15-1,1,1),IF($E38&lt;&gt;1,IF(ISNUMBER(INDEX(Import.PLE,Detalhamento!$E38,Detalhamento!X$15)),IF(INDEX(Import.PLE,Detalhamento!$E38,Detalhamento!X$15)&lt;=mediçao,OFFSET(Import.PLQ,$A38-1,X$15-1,1,1),0),0),PLE!$AA$28*OFFSET(Import.PLQ,$A38-1,X$15-1,1,1)),IF($E38&lt;&gt;1,IF(ISNUMBER(INDEX(Import.PLE,Detalhamento!$E38,Detalhamento!X$15)),IF(INDEX(Import.PLE,Detalhamento!$E38,Detalhamento!X$15)&lt;=mediçao,0,OFFSET(Import.PLQ,$A38-1,X$15-1,1,1)),OFFSET(Import.PLQ,$A38-1,X$15-1,1,1)),(1-PLE!$AA$28)*OFFSET(Import.PLQ,$A38-1,X$15-1,1,1))))</f>
        <v>0</v>
      </c>
      <c r="Y38" s="144">
        <f ca="1">IF(Y$13="",0,CHOOSE(Detalhamento.OpçãoServiços,OFFSET(Import.PLQ,$A38-1,Y$15-1,1,1),IF($E38&lt;&gt;1,IF(ISNUMBER(INDEX(Import.PLE,Detalhamento!$E38,Detalhamento!Y$15)),IF(INDEX(Import.PLE,Detalhamento!$E38,Detalhamento!Y$15)&lt;=mediçao,OFFSET(Import.PLQ,$A38-1,Y$15-1,1,1),0),0),PLE!$AA$28*OFFSET(Import.PLQ,$A38-1,Y$15-1,1,1)),IF($E38&lt;&gt;1,IF(ISNUMBER(INDEX(Import.PLE,Detalhamento!$E38,Detalhamento!Y$15)),IF(INDEX(Import.PLE,Detalhamento!$E38,Detalhamento!Y$15)&lt;=mediçao,0,OFFSET(Import.PLQ,$A38-1,Y$15-1,1,1)),OFFSET(Import.PLQ,$A38-1,Y$15-1,1,1)),(1-PLE!$AA$28)*OFFSET(Import.PLQ,$A38-1,Y$15-1,1,1))))</f>
        <v>0</v>
      </c>
      <c r="Z38" s="144">
        <f ca="1">IF(Z$13="",0,CHOOSE(Detalhamento.OpçãoServiços,OFFSET(Import.PLQ,$A38-1,Z$15-1,1,1),IF($E38&lt;&gt;1,IF(ISNUMBER(INDEX(Import.PLE,Detalhamento!$E38,Detalhamento!Z$15)),IF(INDEX(Import.PLE,Detalhamento!$E38,Detalhamento!Z$15)&lt;=mediçao,OFFSET(Import.PLQ,$A38-1,Z$15-1,1,1),0),0),PLE!$AA$28*OFFSET(Import.PLQ,$A38-1,Z$15-1,1,1)),IF($E38&lt;&gt;1,IF(ISNUMBER(INDEX(Import.PLE,Detalhamento!$E38,Detalhamento!Z$15)),IF(INDEX(Import.PLE,Detalhamento!$E38,Detalhamento!Z$15)&lt;=mediçao,0,OFFSET(Import.PLQ,$A38-1,Z$15-1,1,1)),OFFSET(Import.PLQ,$A38-1,Z$15-1,1,1)),(1-PLE!$AA$28)*OFFSET(Import.PLQ,$A38-1,Z$15-1,1,1))))</f>
        <v>0</v>
      </c>
      <c r="AA38" s="144">
        <f ca="1">IF(AA$13="",0,CHOOSE(Detalhamento.OpçãoServiços,OFFSET(Import.PLQ,$A38-1,AA$15-1,1,1),IF($E38&lt;&gt;1,IF(ISNUMBER(INDEX(Import.PLE,Detalhamento!$E38,Detalhamento!AA$15)),IF(INDEX(Import.PLE,Detalhamento!$E38,Detalhamento!AA$15)&lt;=mediçao,OFFSET(Import.PLQ,$A38-1,AA$15-1,1,1),0),0),PLE!$AA$28*OFFSET(Import.PLQ,$A38-1,AA$15-1,1,1)),IF($E38&lt;&gt;1,IF(ISNUMBER(INDEX(Import.PLE,Detalhamento!$E38,Detalhamento!AA$15)),IF(INDEX(Import.PLE,Detalhamento!$E38,Detalhamento!AA$15)&lt;=mediçao,0,OFFSET(Import.PLQ,$A38-1,AA$15-1,1,1)),OFFSET(Import.PLQ,$A38-1,AA$15-1,1,1)),(1-PLE!$AA$28)*OFFSET(Import.PLQ,$A38-1,AA$15-1,1,1))))</f>
        <v>0</v>
      </c>
      <c r="AB38" s="144">
        <f ca="1">IF(AB$13="",0,CHOOSE(Detalhamento.OpçãoServiços,OFFSET(Import.PLQ,$A38-1,AB$15-1,1,1),IF($E38&lt;&gt;1,IF(ISNUMBER(INDEX(Import.PLE,Detalhamento!$E38,Detalhamento!AB$15)),IF(INDEX(Import.PLE,Detalhamento!$E38,Detalhamento!AB$15)&lt;=mediçao,OFFSET(Import.PLQ,$A38-1,AB$15-1,1,1),0),0),PLE!$AA$28*OFFSET(Import.PLQ,$A38-1,AB$15-1,1,1)),IF($E38&lt;&gt;1,IF(ISNUMBER(INDEX(Import.PLE,Detalhamento!$E38,Detalhamento!AB$15)),IF(INDEX(Import.PLE,Detalhamento!$E38,Detalhamento!AB$15)&lt;=mediçao,0,OFFSET(Import.PLQ,$A38-1,AB$15-1,1,1)),OFFSET(Import.PLQ,$A38-1,AB$15-1,1,1)),(1-PLE!$AA$28)*OFFSET(Import.PLQ,$A38-1,AB$15-1,1,1))))</f>
        <v>0</v>
      </c>
      <c r="AC38" s="144">
        <f ca="1">IF(AC$13="",0,CHOOSE(Detalhamento.OpçãoServiços,OFFSET(Import.PLQ,$A38-1,AC$15-1,1,1),IF($E38&lt;&gt;1,IF(ISNUMBER(INDEX(Import.PLE,Detalhamento!$E38,Detalhamento!AC$15)),IF(INDEX(Import.PLE,Detalhamento!$E38,Detalhamento!AC$15)&lt;=mediçao,OFFSET(Import.PLQ,$A38-1,AC$15-1,1,1),0),0),PLE!$AA$28*OFFSET(Import.PLQ,$A38-1,AC$15-1,1,1)),IF($E38&lt;&gt;1,IF(ISNUMBER(INDEX(Import.PLE,Detalhamento!$E38,Detalhamento!AC$15)),IF(INDEX(Import.PLE,Detalhamento!$E38,Detalhamento!AC$15)&lt;=mediçao,0,OFFSET(Import.PLQ,$A38-1,AC$15-1,1,1)),OFFSET(Import.PLQ,$A38-1,AC$15-1,1,1)),(1-PLE!$AA$28)*OFFSET(Import.PLQ,$A38-1,AC$15-1,1,1))))</f>
        <v>0</v>
      </c>
      <c r="AD38" s="144">
        <f ca="1">IF(AD$13="",0,CHOOSE(Detalhamento.OpçãoServiços,OFFSET(Import.PLQ,$A38-1,AD$15-1,1,1),IF($E38&lt;&gt;1,IF(ISNUMBER(INDEX(Import.PLE,Detalhamento!$E38,Detalhamento!AD$15)),IF(INDEX(Import.PLE,Detalhamento!$E38,Detalhamento!AD$15)&lt;=mediçao,OFFSET(Import.PLQ,$A38-1,AD$15-1,1,1),0),0),PLE!$AA$28*OFFSET(Import.PLQ,$A38-1,AD$15-1,1,1)),IF($E38&lt;&gt;1,IF(ISNUMBER(INDEX(Import.PLE,Detalhamento!$E38,Detalhamento!AD$15)),IF(INDEX(Import.PLE,Detalhamento!$E38,Detalhamento!AD$15)&lt;=mediçao,0,OFFSET(Import.PLQ,$A38-1,AD$15-1,1,1)),OFFSET(Import.PLQ,$A38-1,AD$15-1,1,1)),(1-PLE!$AA$28)*OFFSET(Import.PLQ,$A38-1,AD$15-1,1,1))))</f>
        <v>0</v>
      </c>
      <c r="AE38" s="144">
        <f ca="1">IF(AE$13="",0,CHOOSE(Detalhamento.OpçãoServiços,OFFSET(Import.PLQ,$A38-1,AE$15-1,1,1),IF($E38&lt;&gt;1,IF(ISNUMBER(INDEX(Import.PLE,Detalhamento!$E38,Detalhamento!AE$15)),IF(INDEX(Import.PLE,Detalhamento!$E38,Detalhamento!AE$15)&lt;=mediçao,OFFSET(Import.PLQ,$A38-1,AE$15-1,1,1),0),0),PLE!$AA$28*OFFSET(Import.PLQ,$A38-1,AE$15-1,1,1)),IF($E38&lt;&gt;1,IF(ISNUMBER(INDEX(Import.PLE,Detalhamento!$E38,Detalhamento!AE$15)),IF(INDEX(Import.PLE,Detalhamento!$E38,Detalhamento!AE$15)&lt;=mediçao,0,OFFSET(Import.PLQ,$A38-1,AE$15-1,1,1)),OFFSET(Import.PLQ,$A38-1,AE$15-1,1,1)),(1-PLE!$AA$28)*OFFSET(Import.PLQ,$A38-1,AE$15-1,1,1))))</f>
        <v>0</v>
      </c>
      <c r="AF38" s="144">
        <f ca="1">IF(AF$13="",0,CHOOSE(Detalhamento.OpçãoServiços,OFFSET(Import.PLQ,$A38-1,AF$15-1,1,1),IF($E38&lt;&gt;1,IF(ISNUMBER(INDEX(Import.PLE,Detalhamento!$E38,Detalhamento!AF$15)),IF(INDEX(Import.PLE,Detalhamento!$E38,Detalhamento!AF$15)&lt;=mediçao,OFFSET(Import.PLQ,$A38-1,AF$15-1,1,1),0),0),PLE!$AA$28*OFFSET(Import.PLQ,$A38-1,AF$15-1,1,1)),IF($E38&lt;&gt;1,IF(ISNUMBER(INDEX(Import.PLE,Detalhamento!$E38,Detalhamento!AF$15)),IF(INDEX(Import.PLE,Detalhamento!$E38,Detalhamento!AF$15)&lt;=mediçao,0,OFFSET(Import.PLQ,$A38-1,AF$15-1,1,1)),OFFSET(Import.PLQ,$A38-1,AF$15-1,1,1)),(1-PLE!$AA$28)*OFFSET(Import.PLQ,$A38-1,AF$15-1,1,1))))</f>
        <v>0</v>
      </c>
      <c r="AG38" s="144">
        <f ca="1">IF(AG$13="",0,CHOOSE(Detalhamento.OpçãoServiços,OFFSET(Import.PLQ,$A38-1,AG$15-1,1,1),IF($E38&lt;&gt;1,IF(ISNUMBER(INDEX(Import.PLE,Detalhamento!$E38,Detalhamento!AG$15)),IF(INDEX(Import.PLE,Detalhamento!$E38,Detalhamento!AG$15)&lt;=mediçao,OFFSET(Import.PLQ,$A38-1,AG$15-1,1,1),0),0),PLE!$AA$28*OFFSET(Import.PLQ,$A38-1,AG$15-1,1,1)),IF($E38&lt;&gt;1,IF(ISNUMBER(INDEX(Import.PLE,Detalhamento!$E38,Detalhamento!AG$15)),IF(INDEX(Import.PLE,Detalhamento!$E38,Detalhamento!AG$15)&lt;=mediçao,0,OFFSET(Import.PLQ,$A38-1,AG$15-1,1,1)),OFFSET(Import.PLQ,$A38-1,AG$15-1,1,1)),(1-PLE!$AA$28)*OFFSET(Import.PLQ,$A38-1,AG$15-1,1,1))))</f>
        <v>0</v>
      </c>
      <c r="AH38" s="144">
        <f ca="1">IF(AH$13="",0,CHOOSE(Detalhamento.OpçãoServiços,OFFSET(Import.PLQ,$A38-1,AH$15-1,1,1),IF($E38&lt;&gt;1,IF(ISNUMBER(INDEX(Import.PLE,Detalhamento!$E38,Detalhamento!AH$15)),IF(INDEX(Import.PLE,Detalhamento!$E38,Detalhamento!AH$15)&lt;=mediçao,OFFSET(Import.PLQ,$A38-1,AH$15-1,1,1),0),0),PLE!$AA$28*OFFSET(Import.PLQ,$A38-1,AH$15-1,1,1)),IF($E38&lt;&gt;1,IF(ISNUMBER(INDEX(Import.PLE,Detalhamento!$E38,Detalhamento!AH$15)),IF(INDEX(Import.PLE,Detalhamento!$E38,Detalhamento!AH$15)&lt;=mediçao,0,OFFSET(Import.PLQ,$A38-1,AH$15-1,1,1)),OFFSET(Import.PLQ,$A38-1,AH$15-1,1,1)),(1-PLE!$AA$28)*OFFSET(Import.PLQ,$A38-1,AH$15-1,1,1))))</f>
        <v>0</v>
      </c>
      <c r="AI38" s="144">
        <f ca="1">IF(AI$13="",0,CHOOSE(Detalhamento.OpçãoServiços,OFFSET(Import.PLQ,$A38-1,AI$15-1,1,1),IF($E38&lt;&gt;1,IF(ISNUMBER(INDEX(Import.PLE,Detalhamento!$E38,Detalhamento!AI$15)),IF(INDEX(Import.PLE,Detalhamento!$E38,Detalhamento!AI$15)&lt;=mediçao,OFFSET(Import.PLQ,$A38-1,AI$15-1,1,1),0),0),PLE!$AA$28*OFFSET(Import.PLQ,$A38-1,AI$15-1,1,1)),IF($E38&lt;&gt;1,IF(ISNUMBER(INDEX(Import.PLE,Detalhamento!$E38,Detalhamento!AI$15)),IF(INDEX(Import.PLE,Detalhamento!$E38,Detalhamento!AI$15)&lt;=mediçao,0,OFFSET(Import.PLQ,$A38-1,AI$15-1,1,1)),OFFSET(Import.PLQ,$A38-1,AI$15-1,1,1)),(1-PLE!$AA$28)*OFFSET(Import.PLQ,$A38-1,AI$15-1,1,1))))</f>
        <v>0</v>
      </c>
      <c r="AJ38" s="144">
        <f ca="1">IF(AJ$13="",0,CHOOSE(Detalhamento.OpçãoServiços,OFFSET(Import.PLQ,$A38-1,AJ$15-1,1,1),IF($E38&lt;&gt;1,IF(ISNUMBER(INDEX(Import.PLE,Detalhamento!$E38,Detalhamento!AJ$15)),IF(INDEX(Import.PLE,Detalhamento!$E38,Detalhamento!AJ$15)&lt;=mediçao,OFFSET(Import.PLQ,$A38-1,AJ$15-1,1,1),0),0),PLE!$AA$28*OFFSET(Import.PLQ,$A38-1,AJ$15-1,1,1)),IF($E38&lt;&gt;1,IF(ISNUMBER(INDEX(Import.PLE,Detalhamento!$E38,Detalhamento!AJ$15)),IF(INDEX(Import.PLE,Detalhamento!$E38,Detalhamento!AJ$15)&lt;=mediçao,0,OFFSET(Import.PLQ,$A38-1,AJ$15-1,1,1)),OFFSET(Import.PLQ,$A38-1,AJ$15-1,1,1)),(1-PLE!$AA$28)*OFFSET(Import.PLQ,$A38-1,AJ$15-1,1,1))))</f>
        <v>0</v>
      </c>
      <c r="AK38" s="144">
        <f ca="1">IF(AK$13="",0,CHOOSE(Detalhamento.OpçãoServiços,OFFSET(Import.PLQ,$A38-1,AK$15-1,1,1),IF($E38&lt;&gt;1,IF(ISNUMBER(INDEX(Import.PLE,Detalhamento!$E38,Detalhamento!AK$15)),IF(INDEX(Import.PLE,Detalhamento!$E38,Detalhamento!AK$15)&lt;=mediçao,OFFSET(Import.PLQ,$A38-1,AK$15-1,1,1),0),0),PLE!$AA$28*OFFSET(Import.PLQ,$A38-1,AK$15-1,1,1)),IF($E38&lt;&gt;1,IF(ISNUMBER(INDEX(Import.PLE,Detalhamento!$E38,Detalhamento!AK$15)),IF(INDEX(Import.PLE,Detalhamento!$E38,Detalhamento!AK$15)&lt;=mediçao,0,OFFSET(Import.PLQ,$A38-1,AK$15-1,1,1)),OFFSET(Import.PLQ,$A38-1,AK$15-1,1,1)),(1-PLE!$AA$28)*OFFSET(Import.PLQ,$A38-1,AK$15-1,1,1))))</f>
        <v>0</v>
      </c>
      <c r="AL38" s="144">
        <f ca="1">IF(AL$13="",0,CHOOSE(Detalhamento.OpçãoServiços,OFFSET(Import.PLQ,$A38-1,AL$15-1,1,1),IF($E38&lt;&gt;1,IF(ISNUMBER(INDEX(Import.PLE,Detalhamento!$E38,Detalhamento!AL$15)),IF(INDEX(Import.PLE,Detalhamento!$E38,Detalhamento!AL$15)&lt;=mediçao,OFFSET(Import.PLQ,$A38-1,AL$15-1,1,1),0),0),PLE!$AA$28*OFFSET(Import.PLQ,$A38-1,AL$15-1,1,1)),IF($E38&lt;&gt;1,IF(ISNUMBER(INDEX(Import.PLE,Detalhamento!$E38,Detalhamento!AL$15)),IF(INDEX(Import.PLE,Detalhamento!$E38,Detalhamento!AL$15)&lt;=mediçao,0,OFFSET(Import.PLQ,$A38-1,AL$15-1,1,1)),OFFSET(Import.PLQ,$A38-1,AL$15-1,1,1)),(1-PLE!$AA$28)*OFFSET(Import.PLQ,$A38-1,AL$15-1,1,1))))</f>
        <v>0</v>
      </c>
      <c r="AM38" s="144">
        <f ca="1">IF(AM$13="",0,CHOOSE(Detalhamento.OpçãoServiços,OFFSET(Import.PLQ,$A38-1,AM$15-1,1,1),IF($E38&lt;&gt;1,IF(ISNUMBER(INDEX(Import.PLE,Detalhamento!$E38,Detalhamento!AM$15)),IF(INDEX(Import.PLE,Detalhamento!$E38,Detalhamento!AM$15)&lt;=mediçao,OFFSET(Import.PLQ,$A38-1,AM$15-1,1,1),0),0),PLE!$AA$28*OFFSET(Import.PLQ,$A38-1,AM$15-1,1,1)),IF($E38&lt;&gt;1,IF(ISNUMBER(INDEX(Import.PLE,Detalhamento!$E38,Detalhamento!AM$15)),IF(INDEX(Import.PLE,Detalhamento!$E38,Detalhamento!AM$15)&lt;=mediçao,0,OFFSET(Import.PLQ,$A38-1,AM$15-1,1,1)),OFFSET(Import.PLQ,$A38-1,AM$15-1,1,1)),(1-PLE!$AA$28)*OFFSET(Import.PLQ,$A38-1,AM$15-1,1,1))))</f>
        <v>0</v>
      </c>
      <c r="AN38" s="144">
        <f ca="1">IF(AN$13="",0,CHOOSE(Detalhamento.OpçãoServiços,OFFSET(Import.PLQ,$A38-1,AN$15-1,1,1),IF($E38&lt;&gt;1,IF(ISNUMBER(INDEX(Import.PLE,Detalhamento!$E38,Detalhamento!AN$15)),IF(INDEX(Import.PLE,Detalhamento!$E38,Detalhamento!AN$15)&lt;=mediçao,OFFSET(Import.PLQ,$A38-1,AN$15-1,1,1),0),0),PLE!$AA$28*OFFSET(Import.PLQ,$A38-1,AN$15-1,1,1)),IF($E38&lt;&gt;1,IF(ISNUMBER(INDEX(Import.PLE,Detalhamento!$E38,Detalhamento!AN$15)),IF(INDEX(Import.PLE,Detalhamento!$E38,Detalhamento!AN$15)&lt;=mediçao,0,OFFSET(Import.PLQ,$A38-1,AN$15-1,1,1)),OFFSET(Import.PLQ,$A38-1,AN$15-1,1,1)),(1-PLE!$AA$28)*OFFSET(Import.PLQ,$A38-1,AN$15-1,1,1))))</f>
        <v>0</v>
      </c>
      <c r="AO38" s="144">
        <f ca="1">IF(AO$13="",0,CHOOSE(Detalhamento.OpçãoServiços,OFFSET(Import.PLQ,$A38-1,AO$15-1,1,1),IF($E38&lt;&gt;1,IF(ISNUMBER(INDEX(Import.PLE,Detalhamento!$E38,Detalhamento!AO$15)),IF(INDEX(Import.PLE,Detalhamento!$E38,Detalhamento!AO$15)&lt;=mediçao,OFFSET(Import.PLQ,$A38-1,AO$15-1,1,1),0),0),PLE!$AA$28*OFFSET(Import.PLQ,$A38-1,AO$15-1,1,1)),IF($E38&lt;&gt;1,IF(ISNUMBER(INDEX(Import.PLE,Detalhamento!$E38,Detalhamento!AO$15)),IF(INDEX(Import.PLE,Detalhamento!$E38,Detalhamento!AO$15)&lt;=mediçao,0,OFFSET(Import.PLQ,$A38-1,AO$15-1,1,1)),OFFSET(Import.PLQ,$A38-1,AO$15-1,1,1)),(1-PLE!$AA$28)*OFFSET(Import.PLQ,$A38-1,AO$15-1,1,1))))</f>
        <v>0</v>
      </c>
      <c r="AP38" s="144">
        <f ca="1">IF(AP$13="",0,CHOOSE(Detalhamento.OpçãoServiços,OFFSET(Import.PLQ,$A38-1,AP$15-1,1,1),IF($E38&lt;&gt;1,IF(ISNUMBER(INDEX(Import.PLE,Detalhamento!$E38,Detalhamento!AP$15)),IF(INDEX(Import.PLE,Detalhamento!$E38,Detalhamento!AP$15)&lt;=mediçao,OFFSET(Import.PLQ,$A38-1,AP$15-1,1,1),0),0),PLE!$AA$28*OFFSET(Import.PLQ,$A38-1,AP$15-1,1,1)),IF($E38&lt;&gt;1,IF(ISNUMBER(INDEX(Import.PLE,Detalhamento!$E38,Detalhamento!AP$15)),IF(INDEX(Import.PLE,Detalhamento!$E38,Detalhamento!AP$15)&lt;=mediçao,0,OFFSET(Import.PLQ,$A38-1,AP$15-1,1,1)),OFFSET(Import.PLQ,$A38-1,AP$15-1,1,1)),(1-PLE!$AA$28)*OFFSET(Import.PLQ,$A38-1,AP$15-1,1,1))))</f>
        <v>0</v>
      </c>
      <c r="AQ38" s="144">
        <f ca="1">IF(AQ$13="",0,CHOOSE(Detalhamento.OpçãoServiços,OFFSET(Import.PLQ,$A38-1,AQ$15-1,1,1),IF($E38&lt;&gt;1,IF(ISNUMBER(INDEX(Import.PLE,Detalhamento!$E38,Detalhamento!AQ$15)),IF(INDEX(Import.PLE,Detalhamento!$E38,Detalhamento!AQ$15)&lt;=mediçao,OFFSET(Import.PLQ,$A38-1,AQ$15-1,1,1),0),0),PLE!$AA$28*OFFSET(Import.PLQ,$A38-1,AQ$15-1,1,1)),IF($E38&lt;&gt;1,IF(ISNUMBER(INDEX(Import.PLE,Detalhamento!$E38,Detalhamento!AQ$15)),IF(INDEX(Import.PLE,Detalhamento!$E38,Detalhamento!AQ$15)&lt;=mediçao,0,OFFSET(Import.PLQ,$A38-1,AQ$15-1,1,1)),OFFSET(Import.PLQ,$A38-1,AQ$15-1,1,1)),(1-PLE!$AA$28)*OFFSET(Import.PLQ,$A38-1,AQ$15-1,1,1))))</f>
        <v>0</v>
      </c>
      <c r="AR38" s="144">
        <f ca="1">IF(AR$13="",0,CHOOSE(Detalhamento.OpçãoServiços,OFFSET(Import.PLQ,$A38-1,AR$15-1,1,1),IF($E38&lt;&gt;1,IF(ISNUMBER(INDEX(Import.PLE,Detalhamento!$E38,Detalhamento!AR$15)),IF(INDEX(Import.PLE,Detalhamento!$E38,Detalhamento!AR$15)&lt;=mediçao,OFFSET(Import.PLQ,$A38-1,AR$15-1,1,1),0),0),PLE!$AA$28*OFFSET(Import.PLQ,$A38-1,AR$15-1,1,1)),IF($E38&lt;&gt;1,IF(ISNUMBER(INDEX(Import.PLE,Detalhamento!$E38,Detalhamento!AR$15)),IF(INDEX(Import.PLE,Detalhamento!$E38,Detalhamento!AR$15)&lt;=mediçao,0,OFFSET(Import.PLQ,$A38-1,AR$15-1,1,1)),OFFSET(Import.PLQ,$A38-1,AR$15-1,1,1)),(1-PLE!$AA$28)*OFFSET(Import.PLQ,$A38-1,AR$15-1,1,1))))</f>
        <v>0</v>
      </c>
      <c r="AS38" s="144">
        <f ca="1">IF(AS$13="",0,CHOOSE(Detalhamento.OpçãoServiços,OFFSET(Import.PLQ,$A38-1,AS$15-1,1,1),IF($E38&lt;&gt;1,IF(ISNUMBER(INDEX(Import.PLE,Detalhamento!$E38,Detalhamento!AS$15)),IF(INDEX(Import.PLE,Detalhamento!$E38,Detalhamento!AS$15)&lt;=mediçao,OFFSET(Import.PLQ,$A38-1,AS$15-1,1,1),0),0),PLE!$AA$28*OFFSET(Import.PLQ,$A38-1,AS$15-1,1,1)),IF($E38&lt;&gt;1,IF(ISNUMBER(INDEX(Import.PLE,Detalhamento!$E38,Detalhamento!AS$15)),IF(INDEX(Import.PLE,Detalhamento!$E38,Detalhamento!AS$15)&lt;=mediçao,0,OFFSET(Import.PLQ,$A38-1,AS$15-1,1,1)),OFFSET(Import.PLQ,$A38-1,AS$15-1,1,1)),(1-PLE!$AA$28)*OFFSET(Import.PLQ,$A38-1,AS$15-1,1,1))))</f>
        <v>0</v>
      </c>
      <c r="AT38" s="144">
        <f ca="1">IF(AT$13="",0,CHOOSE(Detalhamento.OpçãoServiços,OFFSET(Import.PLQ,$A38-1,AT$15-1,1,1),IF($E38&lt;&gt;1,IF(ISNUMBER(INDEX(Import.PLE,Detalhamento!$E38,Detalhamento!AT$15)),IF(INDEX(Import.PLE,Detalhamento!$E38,Detalhamento!AT$15)&lt;=mediçao,OFFSET(Import.PLQ,$A38-1,AT$15-1,1,1),0),0),PLE!$AA$28*OFFSET(Import.PLQ,$A38-1,AT$15-1,1,1)),IF($E38&lt;&gt;1,IF(ISNUMBER(INDEX(Import.PLE,Detalhamento!$E38,Detalhamento!AT$15)),IF(INDEX(Import.PLE,Detalhamento!$E38,Detalhamento!AT$15)&lt;=mediçao,0,OFFSET(Import.PLQ,$A38-1,AT$15-1,1,1)),OFFSET(Import.PLQ,$A38-1,AT$15-1,1,1)),(1-PLE!$AA$28)*OFFSET(Import.PLQ,$A38-1,AT$15-1,1,1))))</f>
        <v>0</v>
      </c>
      <c r="AU38" s="144">
        <f ca="1">IF(AU$13="",0,CHOOSE(Detalhamento.OpçãoServiços,OFFSET(Import.PLQ,$A38-1,AU$15-1,1,1),IF($E38&lt;&gt;1,IF(ISNUMBER(INDEX(Import.PLE,Detalhamento!$E38,Detalhamento!AU$15)),IF(INDEX(Import.PLE,Detalhamento!$E38,Detalhamento!AU$15)&lt;=mediçao,OFFSET(Import.PLQ,$A38-1,AU$15-1,1,1),0),0),PLE!$AA$28*OFFSET(Import.PLQ,$A38-1,AU$15-1,1,1)),IF($E38&lt;&gt;1,IF(ISNUMBER(INDEX(Import.PLE,Detalhamento!$E38,Detalhamento!AU$15)),IF(INDEX(Import.PLE,Detalhamento!$E38,Detalhamento!AU$15)&lt;=mediçao,0,OFFSET(Import.PLQ,$A38-1,AU$15-1,1,1)),OFFSET(Import.PLQ,$A38-1,AU$15-1,1,1)),(1-PLE!$AA$28)*OFFSET(Import.PLQ,$A38-1,AU$15-1,1,1))))</f>
        <v>0</v>
      </c>
      <c r="AV38" s="144">
        <f ca="1">IF(AV$13="",0,CHOOSE(Detalhamento.OpçãoServiços,OFFSET(Import.PLQ,$A38-1,AV$15-1,1,1),IF($E38&lt;&gt;1,IF(ISNUMBER(INDEX(Import.PLE,Detalhamento!$E38,Detalhamento!AV$15)),IF(INDEX(Import.PLE,Detalhamento!$E38,Detalhamento!AV$15)&lt;=mediçao,OFFSET(Import.PLQ,$A38-1,AV$15-1,1,1),0),0),PLE!$AA$28*OFFSET(Import.PLQ,$A38-1,AV$15-1,1,1)),IF($E38&lt;&gt;1,IF(ISNUMBER(INDEX(Import.PLE,Detalhamento!$E38,Detalhamento!AV$15)),IF(INDEX(Import.PLE,Detalhamento!$E38,Detalhamento!AV$15)&lt;=mediçao,0,OFFSET(Import.PLQ,$A38-1,AV$15-1,1,1)),OFFSET(Import.PLQ,$A38-1,AV$15-1,1,1)),(1-PLE!$AA$28)*OFFSET(Import.PLQ,$A38-1,AV$15-1,1,1))))</f>
        <v>0</v>
      </c>
      <c r="AW38" s="144">
        <f ca="1">IF(AW$13="",0,CHOOSE(Detalhamento.OpçãoServiços,OFFSET(Import.PLQ,$A38-1,AW$15-1,1,1),IF($E38&lt;&gt;1,IF(ISNUMBER(INDEX(Import.PLE,Detalhamento!$E38,Detalhamento!AW$15)),IF(INDEX(Import.PLE,Detalhamento!$E38,Detalhamento!AW$15)&lt;=mediçao,OFFSET(Import.PLQ,$A38-1,AW$15-1,1,1),0),0),PLE!$AA$28*OFFSET(Import.PLQ,$A38-1,AW$15-1,1,1)),IF($E38&lt;&gt;1,IF(ISNUMBER(INDEX(Import.PLE,Detalhamento!$E38,Detalhamento!AW$15)),IF(INDEX(Import.PLE,Detalhamento!$E38,Detalhamento!AW$15)&lt;=mediçao,0,OFFSET(Import.PLQ,$A38-1,AW$15-1,1,1)),OFFSET(Import.PLQ,$A38-1,AW$15-1,1,1)),(1-PLE!$AA$28)*OFFSET(Import.PLQ,$A38-1,AW$15-1,1,1))))</f>
        <v>0</v>
      </c>
      <c r="AX38" s="144">
        <f ca="1">IF(AX$13="",0,CHOOSE(Detalhamento.OpçãoServiços,OFFSET(Import.PLQ,$A38-1,AX$15-1,1,1),IF($E38&lt;&gt;1,IF(ISNUMBER(INDEX(Import.PLE,Detalhamento!$E38,Detalhamento!AX$15)),IF(INDEX(Import.PLE,Detalhamento!$E38,Detalhamento!AX$15)&lt;=mediçao,OFFSET(Import.PLQ,$A38-1,AX$15-1,1,1),0),0),PLE!$AA$28*OFFSET(Import.PLQ,$A38-1,AX$15-1,1,1)),IF($E38&lt;&gt;1,IF(ISNUMBER(INDEX(Import.PLE,Detalhamento!$E38,Detalhamento!AX$15)),IF(INDEX(Import.PLE,Detalhamento!$E38,Detalhamento!AX$15)&lt;=mediçao,0,OFFSET(Import.PLQ,$A38-1,AX$15-1,1,1)),OFFSET(Import.PLQ,$A38-1,AX$15-1,1,1)),(1-PLE!$AA$28)*OFFSET(Import.PLQ,$A38-1,AX$15-1,1,1))))</f>
        <v>0</v>
      </c>
      <c r="AY38" s="144">
        <f ca="1">IF(AY$13="",0,CHOOSE(Detalhamento.OpçãoServiços,OFFSET(Import.PLQ,$A38-1,AY$15-1,1,1),IF($E38&lt;&gt;1,IF(ISNUMBER(INDEX(Import.PLE,Detalhamento!$E38,Detalhamento!AY$15)),IF(INDEX(Import.PLE,Detalhamento!$E38,Detalhamento!AY$15)&lt;=mediçao,OFFSET(Import.PLQ,$A38-1,AY$15-1,1,1),0),0),PLE!$AA$28*OFFSET(Import.PLQ,$A38-1,AY$15-1,1,1)),IF($E38&lt;&gt;1,IF(ISNUMBER(INDEX(Import.PLE,Detalhamento!$E38,Detalhamento!AY$15)),IF(INDEX(Import.PLE,Detalhamento!$E38,Detalhamento!AY$15)&lt;=mediçao,0,OFFSET(Import.PLQ,$A38-1,AY$15-1,1,1)),OFFSET(Import.PLQ,$A38-1,AY$15-1,1,1)),(1-PLE!$AA$28)*OFFSET(Import.PLQ,$A38-1,AY$15-1,1,1))))</f>
        <v>0</v>
      </c>
      <c r="AZ38" s="144">
        <f ca="1">IF(AZ$13="",0,CHOOSE(Detalhamento.OpçãoServiços,OFFSET(Import.PLQ,$A38-1,AZ$15-1,1,1),IF($E38&lt;&gt;1,IF(ISNUMBER(INDEX(Import.PLE,Detalhamento!$E38,Detalhamento!AZ$15)),IF(INDEX(Import.PLE,Detalhamento!$E38,Detalhamento!AZ$15)&lt;=mediçao,OFFSET(Import.PLQ,$A38-1,AZ$15-1,1,1),0),0),PLE!$AA$28*OFFSET(Import.PLQ,$A38-1,AZ$15-1,1,1)),IF($E38&lt;&gt;1,IF(ISNUMBER(INDEX(Import.PLE,Detalhamento!$E38,Detalhamento!AZ$15)),IF(INDEX(Import.PLE,Detalhamento!$E38,Detalhamento!AZ$15)&lt;=mediçao,0,OFFSET(Import.PLQ,$A38-1,AZ$15-1,1,1)),OFFSET(Import.PLQ,$A38-1,AZ$15-1,1,1)),(1-PLE!$AA$28)*OFFSET(Import.PLQ,$A38-1,AZ$15-1,1,1))))</f>
        <v>0</v>
      </c>
      <c r="BA38" s="144">
        <f ca="1">IF(BA$13="",0,CHOOSE(Detalhamento.OpçãoServiços,OFFSET(Import.PLQ,$A38-1,BA$15-1,1,1),IF($E38&lt;&gt;1,IF(ISNUMBER(INDEX(Import.PLE,Detalhamento!$E38,Detalhamento!BA$15)),IF(INDEX(Import.PLE,Detalhamento!$E38,Detalhamento!BA$15)&lt;=mediçao,OFFSET(Import.PLQ,$A38-1,BA$15-1,1,1),0),0),PLE!$AA$28*OFFSET(Import.PLQ,$A38-1,BA$15-1,1,1)),IF($E38&lt;&gt;1,IF(ISNUMBER(INDEX(Import.PLE,Detalhamento!$E38,Detalhamento!BA$15)),IF(INDEX(Import.PLE,Detalhamento!$E38,Detalhamento!BA$15)&lt;=mediçao,0,OFFSET(Import.PLQ,$A38-1,BA$15-1,1,1)),OFFSET(Import.PLQ,$A38-1,BA$15-1,1,1)),(1-PLE!$AA$28)*OFFSET(Import.PLQ,$A38-1,BA$15-1,1,1))))</f>
        <v>0</v>
      </c>
      <c r="BB38" s="144">
        <f ca="1">IF(BB$13="",0,CHOOSE(Detalhamento.OpçãoServiços,OFFSET(Import.PLQ,$A38-1,BB$15-1,1,1),IF($E38&lt;&gt;1,IF(ISNUMBER(INDEX(Import.PLE,Detalhamento!$E38,Detalhamento!BB$15)),IF(INDEX(Import.PLE,Detalhamento!$E38,Detalhamento!BB$15)&lt;=mediçao,OFFSET(Import.PLQ,$A38-1,BB$15-1,1,1),0),0),PLE!$AA$28*OFFSET(Import.PLQ,$A38-1,BB$15-1,1,1)),IF($E38&lt;&gt;1,IF(ISNUMBER(INDEX(Import.PLE,Detalhamento!$E38,Detalhamento!BB$15)),IF(INDEX(Import.PLE,Detalhamento!$E38,Detalhamento!BB$15)&lt;=mediçao,0,OFFSET(Import.PLQ,$A38-1,BB$15-1,1,1)),OFFSET(Import.PLQ,$A38-1,BB$15-1,1,1)),(1-PLE!$AA$28)*OFFSET(Import.PLQ,$A38-1,BB$15-1,1,1))))</f>
        <v>0</v>
      </c>
      <c r="BC38" s="144">
        <f ca="1">IF(BC$13="",0,CHOOSE(Detalhamento.OpçãoServiços,OFFSET(Import.PLQ,$A38-1,BC$15-1,1,1),IF($E38&lt;&gt;1,IF(ISNUMBER(INDEX(Import.PLE,Detalhamento!$E38,Detalhamento!BC$15)),IF(INDEX(Import.PLE,Detalhamento!$E38,Detalhamento!BC$15)&lt;=mediçao,OFFSET(Import.PLQ,$A38-1,BC$15-1,1,1),0),0),PLE!$AA$28*OFFSET(Import.PLQ,$A38-1,BC$15-1,1,1)),IF($E38&lt;&gt;1,IF(ISNUMBER(INDEX(Import.PLE,Detalhamento!$E38,Detalhamento!BC$15)),IF(INDEX(Import.PLE,Detalhamento!$E38,Detalhamento!BC$15)&lt;=mediçao,0,OFFSET(Import.PLQ,$A38-1,BC$15-1,1,1)),OFFSET(Import.PLQ,$A38-1,BC$15-1,1,1)),(1-PLE!$AA$28)*OFFSET(Import.PLQ,$A38-1,BC$15-1,1,1))))</f>
        <v>0</v>
      </c>
      <c r="BD38" s="144">
        <f ca="1">IF(BD$13="",0,CHOOSE(Detalhamento.OpçãoServiços,OFFSET(Import.PLQ,$A38-1,BD$15-1,1,1),IF($E38&lt;&gt;1,IF(ISNUMBER(INDEX(Import.PLE,Detalhamento!$E38,Detalhamento!BD$15)),IF(INDEX(Import.PLE,Detalhamento!$E38,Detalhamento!BD$15)&lt;=mediçao,OFFSET(Import.PLQ,$A38-1,BD$15-1,1,1),0),0),PLE!$AA$28*OFFSET(Import.PLQ,$A38-1,BD$15-1,1,1)),IF($E38&lt;&gt;1,IF(ISNUMBER(INDEX(Import.PLE,Detalhamento!$E38,Detalhamento!BD$15)),IF(INDEX(Import.PLE,Detalhamento!$E38,Detalhamento!BD$15)&lt;=mediçao,0,OFFSET(Import.PLQ,$A38-1,BD$15-1,1,1)),OFFSET(Import.PLQ,$A38-1,BD$15-1,1,1)),(1-PLE!$AA$28)*OFFSET(Import.PLQ,$A38-1,BD$15-1,1,1))))</f>
        <v>0</v>
      </c>
      <c r="BE38" s="144">
        <f ca="1">IF(BE$13="",0,CHOOSE(Detalhamento.OpçãoServiços,OFFSET(Import.PLQ,$A38-1,BE$15-1,1,1),IF($E38&lt;&gt;1,IF(ISNUMBER(INDEX(Import.PLE,Detalhamento!$E38,Detalhamento!BE$15)),IF(INDEX(Import.PLE,Detalhamento!$E38,Detalhamento!BE$15)&lt;=mediçao,OFFSET(Import.PLQ,$A38-1,BE$15-1,1,1),0),0),PLE!$AA$28*OFFSET(Import.PLQ,$A38-1,BE$15-1,1,1)),IF($E38&lt;&gt;1,IF(ISNUMBER(INDEX(Import.PLE,Detalhamento!$E38,Detalhamento!BE$15)),IF(INDEX(Import.PLE,Detalhamento!$E38,Detalhamento!BE$15)&lt;=mediçao,0,OFFSET(Import.PLQ,$A38-1,BE$15-1,1,1)),OFFSET(Import.PLQ,$A38-1,BE$15-1,1,1)),(1-PLE!$AA$28)*OFFSET(Import.PLQ,$A38-1,BE$15-1,1,1))))</f>
        <v>0</v>
      </c>
      <c r="BF38" s="144">
        <f ca="1">IF(BF$13="",0,CHOOSE(Detalhamento.OpçãoServiços,OFFSET(Import.PLQ,$A38-1,BF$15-1,1,1),IF($E38&lt;&gt;1,IF(ISNUMBER(INDEX(Import.PLE,Detalhamento!$E38,Detalhamento!BF$15)),IF(INDEX(Import.PLE,Detalhamento!$E38,Detalhamento!BF$15)&lt;=mediçao,OFFSET(Import.PLQ,$A38-1,BF$15-1,1,1),0),0),PLE!$AA$28*OFFSET(Import.PLQ,$A38-1,BF$15-1,1,1)),IF($E38&lt;&gt;1,IF(ISNUMBER(INDEX(Import.PLE,Detalhamento!$E38,Detalhamento!BF$15)),IF(INDEX(Import.PLE,Detalhamento!$E38,Detalhamento!BF$15)&lt;=mediçao,0,OFFSET(Import.PLQ,$A38-1,BF$15-1,1,1)),OFFSET(Import.PLQ,$A38-1,BF$15-1,1,1)),(1-PLE!$AA$28)*OFFSET(Import.PLQ,$A38-1,BF$15-1,1,1))))</f>
        <v>0</v>
      </c>
      <c r="BG38" s="144">
        <f ca="1">IF(BG$13="",0,CHOOSE(Detalhamento.OpçãoServiços,OFFSET(Import.PLQ,$A38-1,BG$15-1,1,1),IF($E38&lt;&gt;1,IF(ISNUMBER(INDEX(Import.PLE,Detalhamento!$E38,Detalhamento!BG$15)),IF(INDEX(Import.PLE,Detalhamento!$E38,Detalhamento!BG$15)&lt;=mediçao,OFFSET(Import.PLQ,$A38-1,BG$15-1,1,1),0),0),PLE!$AA$28*OFFSET(Import.PLQ,$A38-1,BG$15-1,1,1)),IF($E38&lt;&gt;1,IF(ISNUMBER(INDEX(Import.PLE,Detalhamento!$E38,Detalhamento!BG$15)),IF(INDEX(Import.PLE,Detalhamento!$E38,Detalhamento!BG$15)&lt;=mediçao,0,OFFSET(Import.PLQ,$A38-1,BG$15-1,1,1)),OFFSET(Import.PLQ,$A38-1,BG$15-1,1,1)),(1-PLE!$AA$28)*OFFSET(Import.PLQ,$A38-1,BG$15-1,1,1))))</f>
        <v>0</v>
      </c>
      <c r="BH38" s="144">
        <f ca="1">IF(BH$13="",0,CHOOSE(Detalhamento.OpçãoServiços,OFFSET(Import.PLQ,$A38-1,BH$15-1,1,1),IF($E38&lt;&gt;1,IF(ISNUMBER(INDEX(Import.PLE,Detalhamento!$E38,Detalhamento!BH$15)),IF(INDEX(Import.PLE,Detalhamento!$E38,Detalhamento!BH$15)&lt;=mediçao,OFFSET(Import.PLQ,$A38-1,BH$15-1,1,1),0),0),PLE!$AA$28*OFFSET(Import.PLQ,$A38-1,BH$15-1,1,1)),IF($E38&lt;&gt;1,IF(ISNUMBER(INDEX(Import.PLE,Detalhamento!$E38,Detalhamento!BH$15)),IF(INDEX(Import.PLE,Detalhamento!$E38,Detalhamento!BH$15)&lt;=mediçao,0,OFFSET(Import.PLQ,$A38-1,BH$15-1,1,1)),OFFSET(Import.PLQ,$A38-1,BH$15-1,1,1)),(1-PLE!$AA$28)*OFFSET(Import.PLQ,$A38-1,BH$15-1,1,1))))</f>
        <v>0</v>
      </c>
      <c r="BI38" s="144">
        <f ca="1">IF(BI$13="",0,CHOOSE(Detalhamento.OpçãoServiços,OFFSET(Import.PLQ,$A38-1,BI$15-1,1,1),IF($E38&lt;&gt;1,IF(ISNUMBER(INDEX(Import.PLE,Detalhamento!$E38,Detalhamento!BI$15)),IF(INDEX(Import.PLE,Detalhamento!$E38,Detalhamento!BI$15)&lt;=mediçao,OFFSET(Import.PLQ,$A38-1,BI$15-1,1,1),0),0),PLE!$AA$28*OFFSET(Import.PLQ,$A38-1,BI$15-1,1,1)),IF($E38&lt;&gt;1,IF(ISNUMBER(INDEX(Import.PLE,Detalhamento!$E38,Detalhamento!BI$15)),IF(INDEX(Import.PLE,Detalhamento!$E38,Detalhamento!BI$15)&lt;=mediçao,0,OFFSET(Import.PLQ,$A38-1,BI$15-1,1,1)),OFFSET(Import.PLQ,$A38-1,BI$15-1,1,1)),(1-PLE!$AA$28)*OFFSET(Import.PLQ,$A38-1,BI$15-1,1,1))))</f>
        <v>0</v>
      </c>
    </row>
    <row r="39" spans="1:61" ht="20" x14ac:dyDescent="0.2">
      <c r="A39" s="155">
        <v>19</v>
      </c>
      <c r="B39" s="21" t="str">
        <f t="shared" ca="1" si="8"/>
        <v>Serviço</v>
      </c>
      <c r="E39" s="153">
        <f t="shared" ca="1" si="9"/>
        <v>4</v>
      </c>
      <c r="F39" s="154">
        <f t="shared" ca="1" si="10"/>
        <v>40019</v>
      </c>
      <c r="G39" s="154" t="str">
        <f t="shared" ca="1" si="11"/>
        <v>1.3.1.8</v>
      </c>
      <c r="H39" s="182" t="str">
        <f t="shared" ca="1" si="11"/>
        <v>ARMAÇÃO DE BLOCO, VIGA BALDRAME OU SAPATA UTILIZANDO AÇO CA-50 DE 10 MM - MONTAGEM. AF_06/2017</v>
      </c>
      <c r="I39" s="37" t="str">
        <f t="shared" ca="1" si="12"/>
        <v>KG</v>
      </c>
      <c r="J39" s="144">
        <f t="shared" ca="1" si="13"/>
        <v>66</v>
      </c>
      <c r="K39" s="67"/>
      <c r="L39" s="144">
        <f ca="1">IF(L$13="",0,CHOOSE(Detalhamento.OpçãoServiços,OFFSET(Import.PLQ,$A39-1,L$15-1,1,1),IF($E39&lt;&gt;1,IF(ISNUMBER(INDEX(Import.PLE,Detalhamento!$E39,Detalhamento!L$15)),IF(INDEX(Import.PLE,Detalhamento!$E39,Detalhamento!L$15)&lt;=mediçao,OFFSET(Import.PLQ,$A39-1,L$15-1,1,1),0),0),PLE!$AA$28*OFFSET(Import.PLQ,$A39-1,L$15-1,1,1)),IF($E39&lt;&gt;1,IF(ISNUMBER(INDEX(Import.PLE,Detalhamento!$E39,Detalhamento!L$15)),IF(INDEX(Import.PLE,Detalhamento!$E39,Detalhamento!L$15)&lt;=mediçao,0,OFFSET(Import.PLQ,$A39-1,L$15-1,1,1)),OFFSET(Import.PLQ,$A39-1,L$15-1,1,1)),(1-PLE!$AA$28)*OFFSET(Import.PLQ,$A39-1,L$15-1,1,1))))</f>
        <v>66</v>
      </c>
      <c r="M39" s="144">
        <f ca="1">IF(M$13="",0,CHOOSE(Detalhamento.OpçãoServiços,OFFSET(Import.PLQ,$A39-1,M$15-1,1,1),IF($E39&lt;&gt;1,IF(ISNUMBER(INDEX(Import.PLE,Detalhamento!$E39,Detalhamento!M$15)),IF(INDEX(Import.PLE,Detalhamento!$E39,Detalhamento!M$15)&lt;=mediçao,OFFSET(Import.PLQ,$A39-1,M$15-1,1,1),0),0),PLE!$AA$28*OFFSET(Import.PLQ,$A39-1,M$15-1,1,1)),IF($E39&lt;&gt;1,IF(ISNUMBER(INDEX(Import.PLE,Detalhamento!$E39,Detalhamento!M$15)),IF(INDEX(Import.PLE,Detalhamento!$E39,Detalhamento!M$15)&lt;=mediçao,0,OFFSET(Import.PLQ,$A39-1,M$15-1,1,1)),OFFSET(Import.PLQ,$A39-1,M$15-1,1,1)),(1-PLE!$AA$28)*OFFSET(Import.PLQ,$A39-1,M$15-1,1,1))))</f>
        <v>0</v>
      </c>
      <c r="N39" s="144">
        <f ca="1">IF(N$13="",0,CHOOSE(Detalhamento.OpçãoServiços,OFFSET(Import.PLQ,$A39-1,N$15-1,1,1),IF($E39&lt;&gt;1,IF(ISNUMBER(INDEX(Import.PLE,Detalhamento!$E39,Detalhamento!N$15)),IF(INDEX(Import.PLE,Detalhamento!$E39,Detalhamento!N$15)&lt;=mediçao,OFFSET(Import.PLQ,$A39-1,N$15-1,1,1),0),0),PLE!$AA$28*OFFSET(Import.PLQ,$A39-1,N$15-1,1,1)),IF($E39&lt;&gt;1,IF(ISNUMBER(INDEX(Import.PLE,Detalhamento!$E39,Detalhamento!N$15)),IF(INDEX(Import.PLE,Detalhamento!$E39,Detalhamento!N$15)&lt;=mediçao,0,OFFSET(Import.PLQ,$A39-1,N$15-1,1,1)),OFFSET(Import.PLQ,$A39-1,N$15-1,1,1)),(1-PLE!$AA$28)*OFFSET(Import.PLQ,$A39-1,N$15-1,1,1))))</f>
        <v>0</v>
      </c>
      <c r="O39" s="144">
        <f ca="1">IF(O$13="",0,CHOOSE(Detalhamento.OpçãoServiços,OFFSET(Import.PLQ,$A39-1,O$15-1,1,1),IF($E39&lt;&gt;1,IF(ISNUMBER(INDEX(Import.PLE,Detalhamento!$E39,Detalhamento!O$15)),IF(INDEX(Import.PLE,Detalhamento!$E39,Detalhamento!O$15)&lt;=mediçao,OFFSET(Import.PLQ,$A39-1,O$15-1,1,1),0),0),PLE!$AA$28*OFFSET(Import.PLQ,$A39-1,O$15-1,1,1)),IF($E39&lt;&gt;1,IF(ISNUMBER(INDEX(Import.PLE,Detalhamento!$E39,Detalhamento!O$15)),IF(INDEX(Import.PLE,Detalhamento!$E39,Detalhamento!O$15)&lt;=mediçao,0,OFFSET(Import.PLQ,$A39-1,O$15-1,1,1)),OFFSET(Import.PLQ,$A39-1,O$15-1,1,1)),(1-PLE!$AA$28)*OFFSET(Import.PLQ,$A39-1,O$15-1,1,1))))</f>
        <v>0</v>
      </c>
      <c r="P39" s="144">
        <f ca="1">IF(P$13="",0,CHOOSE(Detalhamento.OpçãoServiços,OFFSET(Import.PLQ,$A39-1,P$15-1,1,1),IF($E39&lt;&gt;1,IF(ISNUMBER(INDEX(Import.PLE,Detalhamento!$E39,Detalhamento!P$15)),IF(INDEX(Import.PLE,Detalhamento!$E39,Detalhamento!P$15)&lt;=mediçao,OFFSET(Import.PLQ,$A39-1,P$15-1,1,1),0),0),PLE!$AA$28*OFFSET(Import.PLQ,$A39-1,P$15-1,1,1)),IF($E39&lt;&gt;1,IF(ISNUMBER(INDEX(Import.PLE,Detalhamento!$E39,Detalhamento!P$15)),IF(INDEX(Import.PLE,Detalhamento!$E39,Detalhamento!P$15)&lt;=mediçao,0,OFFSET(Import.PLQ,$A39-1,P$15-1,1,1)),OFFSET(Import.PLQ,$A39-1,P$15-1,1,1)),(1-PLE!$AA$28)*OFFSET(Import.PLQ,$A39-1,P$15-1,1,1))))</f>
        <v>0</v>
      </c>
      <c r="Q39" s="144">
        <f ca="1">IF(Q$13="",0,CHOOSE(Detalhamento.OpçãoServiços,OFFSET(Import.PLQ,$A39-1,Q$15-1,1,1),IF($E39&lt;&gt;1,IF(ISNUMBER(INDEX(Import.PLE,Detalhamento!$E39,Detalhamento!Q$15)),IF(INDEX(Import.PLE,Detalhamento!$E39,Detalhamento!Q$15)&lt;=mediçao,OFFSET(Import.PLQ,$A39-1,Q$15-1,1,1),0),0),PLE!$AA$28*OFFSET(Import.PLQ,$A39-1,Q$15-1,1,1)),IF($E39&lt;&gt;1,IF(ISNUMBER(INDEX(Import.PLE,Detalhamento!$E39,Detalhamento!Q$15)),IF(INDEX(Import.PLE,Detalhamento!$E39,Detalhamento!Q$15)&lt;=mediçao,0,OFFSET(Import.PLQ,$A39-1,Q$15-1,1,1)),OFFSET(Import.PLQ,$A39-1,Q$15-1,1,1)),(1-PLE!$AA$28)*OFFSET(Import.PLQ,$A39-1,Q$15-1,1,1))))</f>
        <v>0</v>
      </c>
      <c r="R39" s="144">
        <f ca="1">IF(R$13="",0,CHOOSE(Detalhamento.OpçãoServiços,OFFSET(Import.PLQ,$A39-1,R$15-1,1,1),IF($E39&lt;&gt;1,IF(ISNUMBER(INDEX(Import.PLE,Detalhamento!$E39,Detalhamento!R$15)),IF(INDEX(Import.PLE,Detalhamento!$E39,Detalhamento!R$15)&lt;=mediçao,OFFSET(Import.PLQ,$A39-1,R$15-1,1,1),0),0),PLE!$AA$28*OFFSET(Import.PLQ,$A39-1,R$15-1,1,1)),IF($E39&lt;&gt;1,IF(ISNUMBER(INDEX(Import.PLE,Detalhamento!$E39,Detalhamento!R$15)),IF(INDEX(Import.PLE,Detalhamento!$E39,Detalhamento!R$15)&lt;=mediçao,0,OFFSET(Import.PLQ,$A39-1,R$15-1,1,1)),OFFSET(Import.PLQ,$A39-1,R$15-1,1,1)),(1-PLE!$AA$28)*OFFSET(Import.PLQ,$A39-1,R$15-1,1,1))))</f>
        <v>0</v>
      </c>
      <c r="S39" s="144">
        <f ca="1">IF(S$13="",0,CHOOSE(Detalhamento.OpçãoServiços,OFFSET(Import.PLQ,$A39-1,S$15-1,1,1),IF($E39&lt;&gt;1,IF(ISNUMBER(INDEX(Import.PLE,Detalhamento!$E39,Detalhamento!S$15)),IF(INDEX(Import.PLE,Detalhamento!$E39,Detalhamento!S$15)&lt;=mediçao,OFFSET(Import.PLQ,$A39-1,S$15-1,1,1),0),0),PLE!$AA$28*OFFSET(Import.PLQ,$A39-1,S$15-1,1,1)),IF($E39&lt;&gt;1,IF(ISNUMBER(INDEX(Import.PLE,Detalhamento!$E39,Detalhamento!S$15)),IF(INDEX(Import.PLE,Detalhamento!$E39,Detalhamento!S$15)&lt;=mediçao,0,OFFSET(Import.PLQ,$A39-1,S$15-1,1,1)),OFFSET(Import.PLQ,$A39-1,S$15-1,1,1)),(1-PLE!$AA$28)*OFFSET(Import.PLQ,$A39-1,S$15-1,1,1))))</f>
        <v>0</v>
      </c>
      <c r="T39" s="144">
        <f ca="1">IF(T$13="",0,CHOOSE(Detalhamento.OpçãoServiços,OFFSET(Import.PLQ,$A39-1,T$15-1,1,1),IF($E39&lt;&gt;1,IF(ISNUMBER(INDEX(Import.PLE,Detalhamento!$E39,Detalhamento!T$15)),IF(INDEX(Import.PLE,Detalhamento!$E39,Detalhamento!T$15)&lt;=mediçao,OFFSET(Import.PLQ,$A39-1,T$15-1,1,1),0),0),PLE!$AA$28*OFFSET(Import.PLQ,$A39-1,T$15-1,1,1)),IF($E39&lt;&gt;1,IF(ISNUMBER(INDEX(Import.PLE,Detalhamento!$E39,Detalhamento!T$15)),IF(INDEX(Import.PLE,Detalhamento!$E39,Detalhamento!T$15)&lt;=mediçao,0,OFFSET(Import.PLQ,$A39-1,T$15-1,1,1)),OFFSET(Import.PLQ,$A39-1,T$15-1,1,1)),(1-PLE!$AA$28)*OFFSET(Import.PLQ,$A39-1,T$15-1,1,1))))</f>
        <v>0</v>
      </c>
      <c r="U39" s="144">
        <f ca="1">IF(U$13="",0,CHOOSE(Detalhamento.OpçãoServiços,OFFSET(Import.PLQ,$A39-1,U$15-1,1,1),IF($E39&lt;&gt;1,IF(ISNUMBER(INDEX(Import.PLE,Detalhamento!$E39,Detalhamento!U$15)),IF(INDEX(Import.PLE,Detalhamento!$E39,Detalhamento!U$15)&lt;=mediçao,OFFSET(Import.PLQ,$A39-1,U$15-1,1,1),0),0),PLE!$AA$28*OFFSET(Import.PLQ,$A39-1,U$15-1,1,1)),IF($E39&lt;&gt;1,IF(ISNUMBER(INDEX(Import.PLE,Detalhamento!$E39,Detalhamento!U$15)),IF(INDEX(Import.PLE,Detalhamento!$E39,Detalhamento!U$15)&lt;=mediçao,0,OFFSET(Import.PLQ,$A39-1,U$15-1,1,1)),OFFSET(Import.PLQ,$A39-1,U$15-1,1,1)),(1-PLE!$AA$28)*OFFSET(Import.PLQ,$A39-1,U$15-1,1,1))))</f>
        <v>0</v>
      </c>
      <c r="V39" s="144">
        <f ca="1">IF(V$13="",0,CHOOSE(Detalhamento.OpçãoServiços,OFFSET(Import.PLQ,$A39-1,V$15-1,1,1),IF($E39&lt;&gt;1,IF(ISNUMBER(INDEX(Import.PLE,Detalhamento!$E39,Detalhamento!V$15)),IF(INDEX(Import.PLE,Detalhamento!$E39,Detalhamento!V$15)&lt;=mediçao,OFFSET(Import.PLQ,$A39-1,V$15-1,1,1),0),0),PLE!$AA$28*OFFSET(Import.PLQ,$A39-1,V$15-1,1,1)),IF($E39&lt;&gt;1,IF(ISNUMBER(INDEX(Import.PLE,Detalhamento!$E39,Detalhamento!V$15)),IF(INDEX(Import.PLE,Detalhamento!$E39,Detalhamento!V$15)&lt;=mediçao,0,OFFSET(Import.PLQ,$A39-1,V$15-1,1,1)),OFFSET(Import.PLQ,$A39-1,V$15-1,1,1)),(1-PLE!$AA$28)*OFFSET(Import.PLQ,$A39-1,V$15-1,1,1))))</f>
        <v>0</v>
      </c>
      <c r="W39" s="144">
        <f ca="1">IF(W$13="",0,CHOOSE(Detalhamento.OpçãoServiços,OFFSET(Import.PLQ,$A39-1,W$15-1,1,1),IF($E39&lt;&gt;1,IF(ISNUMBER(INDEX(Import.PLE,Detalhamento!$E39,Detalhamento!W$15)),IF(INDEX(Import.PLE,Detalhamento!$E39,Detalhamento!W$15)&lt;=mediçao,OFFSET(Import.PLQ,$A39-1,W$15-1,1,1),0),0),PLE!$AA$28*OFFSET(Import.PLQ,$A39-1,W$15-1,1,1)),IF($E39&lt;&gt;1,IF(ISNUMBER(INDEX(Import.PLE,Detalhamento!$E39,Detalhamento!W$15)),IF(INDEX(Import.PLE,Detalhamento!$E39,Detalhamento!W$15)&lt;=mediçao,0,OFFSET(Import.PLQ,$A39-1,W$15-1,1,1)),OFFSET(Import.PLQ,$A39-1,W$15-1,1,1)),(1-PLE!$AA$28)*OFFSET(Import.PLQ,$A39-1,W$15-1,1,1))))</f>
        <v>0</v>
      </c>
      <c r="X39" s="144">
        <f ca="1">IF(X$13="",0,CHOOSE(Detalhamento.OpçãoServiços,OFFSET(Import.PLQ,$A39-1,X$15-1,1,1),IF($E39&lt;&gt;1,IF(ISNUMBER(INDEX(Import.PLE,Detalhamento!$E39,Detalhamento!X$15)),IF(INDEX(Import.PLE,Detalhamento!$E39,Detalhamento!X$15)&lt;=mediçao,OFFSET(Import.PLQ,$A39-1,X$15-1,1,1),0),0),PLE!$AA$28*OFFSET(Import.PLQ,$A39-1,X$15-1,1,1)),IF($E39&lt;&gt;1,IF(ISNUMBER(INDEX(Import.PLE,Detalhamento!$E39,Detalhamento!X$15)),IF(INDEX(Import.PLE,Detalhamento!$E39,Detalhamento!X$15)&lt;=mediçao,0,OFFSET(Import.PLQ,$A39-1,X$15-1,1,1)),OFFSET(Import.PLQ,$A39-1,X$15-1,1,1)),(1-PLE!$AA$28)*OFFSET(Import.PLQ,$A39-1,X$15-1,1,1))))</f>
        <v>0</v>
      </c>
      <c r="Y39" s="144">
        <f ca="1">IF(Y$13="",0,CHOOSE(Detalhamento.OpçãoServiços,OFFSET(Import.PLQ,$A39-1,Y$15-1,1,1),IF($E39&lt;&gt;1,IF(ISNUMBER(INDEX(Import.PLE,Detalhamento!$E39,Detalhamento!Y$15)),IF(INDEX(Import.PLE,Detalhamento!$E39,Detalhamento!Y$15)&lt;=mediçao,OFFSET(Import.PLQ,$A39-1,Y$15-1,1,1),0),0),PLE!$AA$28*OFFSET(Import.PLQ,$A39-1,Y$15-1,1,1)),IF($E39&lt;&gt;1,IF(ISNUMBER(INDEX(Import.PLE,Detalhamento!$E39,Detalhamento!Y$15)),IF(INDEX(Import.PLE,Detalhamento!$E39,Detalhamento!Y$15)&lt;=mediçao,0,OFFSET(Import.PLQ,$A39-1,Y$15-1,1,1)),OFFSET(Import.PLQ,$A39-1,Y$15-1,1,1)),(1-PLE!$AA$28)*OFFSET(Import.PLQ,$A39-1,Y$15-1,1,1))))</f>
        <v>0</v>
      </c>
      <c r="Z39" s="144">
        <f ca="1">IF(Z$13="",0,CHOOSE(Detalhamento.OpçãoServiços,OFFSET(Import.PLQ,$A39-1,Z$15-1,1,1),IF($E39&lt;&gt;1,IF(ISNUMBER(INDEX(Import.PLE,Detalhamento!$E39,Detalhamento!Z$15)),IF(INDEX(Import.PLE,Detalhamento!$E39,Detalhamento!Z$15)&lt;=mediçao,OFFSET(Import.PLQ,$A39-1,Z$15-1,1,1),0),0),PLE!$AA$28*OFFSET(Import.PLQ,$A39-1,Z$15-1,1,1)),IF($E39&lt;&gt;1,IF(ISNUMBER(INDEX(Import.PLE,Detalhamento!$E39,Detalhamento!Z$15)),IF(INDEX(Import.PLE,Detalhamento!$E39,Detalhamento!Z$15)&lt;=mediçao,0,OFFSET(Import.PLQ,$A39-1,Z$15-1,1,1)),OFFSET(Import.PLQ,$A39-1,Z$15-1,1,1)),(1-PLE!$AA$28)*OFFSET(Import.PLQ,$A39-1,Z$15-1,1,1))))</f>
        <v>0</v>
      </c>
      <c r="AA39" s="144">
        <f ca="1">IF(AA$13="",0,CHOOSE(Detalhamento.OpçãoServiços,OFFSET(Import.PLQ,$A39-1,AA$15-1,1,1),IF($E39&lt;&gt;1,IF(ISNUMBER(INDEX(Import.PLE,Detalhamento!$E39,Detalhamento!AA$15)),IF(INDEX(Import.PLE,Detalhamento!$E39,Detalhamento!AA$15)&lt;=mediçao,OFFSET(Import.PLQ,$A39-1,AA$15-1,1,1),0),0),PLE!$AA$28*OFFSET(Import.PLQ,$A39-1,AA$15-1,1,1)),IF($E39&lt;&gt;1,IF(ISNUMBER(INDEX(Import.PLE,Detalhamento!$E39,Detalhamento!AA$15)),IF(INDEX(Import.PLE,Detalhamento!$E39,Detalhamento!AA$15)&lt;=mediçao,0,OFFSET(Import.PLQ,$A39-1,AA$15-1,1,1)),OFFSET(Import.PLQ,$A39-1,AA$15-1,1,1)),(1-PLE!$AA$28)*OFFSET(Import.PLQ,$A39-1,AA$15-1,1,1))))</f>
        <v>0</v>
      </c>
      <c r="AB39" s="144">
        <f ca="1">IF(AB$13="",0,CHOOSE(Detalhamento.OpçãoServiços,OFFSET(Import.PLQ,$A39-1,AB$15-1,1,1),IF($E39&lt;&gt;1,IF(ISNUMBER(INDEX(Import.PLE,Detalhamento!$E39,Detalhamento!AB$15)),IF(INDEX(Import.PLE,Detalhamento!$E39,Detalhamento!AB$15)&lt;=mediçao,OFFSET(Import.PLQ,$A39-1,AB$15-1,1,1),0),0),PLE!$AA$28*OFFSET(Import.PLQ,$A39-1,AB$15-1,1,1)),IF($E39&lt;&gt;1,IF(ISNUMBER(INDEX(Import.PLE,Detalhamento!$E39,Detalhamento!AB$15)),IF(INDEX(Import.PLE,Detalhamento!$E39,Detalhamento!AB$15)&lt;=mediçao,0,OFFSET(Import.PLQ,$A39-1,AB$15-1,1,1)),OFFSET(Import.PLQ,$A39-1,AB$15-1,1,1)),(1-PLE!$AA$28)*OFFSET(Import.PLQ,$A39-1,AB$15-1,1,1))))</f>
        <v>0</v>
      </c>
      <c r="AC39" s="144">
        <f ca="1">IF(AC$13="",0,CHOOSE(Detalhamento.OpçãoServiços,OFFSET(Import.PLQ,$A39-1,AC$15-1,1,1),IF($E39&lt;&gt;1,IF(ISNUMBER(INDEX(Import.PLE,Detalhamento!$E39,Detalhamento!AC$15)),IF(INDEX(Import.PLE,Detalhamento!$E39,Detalhamento!AC$15)&lt;=mediçao,OFFSET(Import.PLQ,$A39-1,AC$15-1,1,1),0),0),PLE!$AA$28*OFFSET(Import.PLQ,$A39-1,AC$15-1,1,1)),IF($E39&lt;&gt;1,IF(ISNUMBER(INDEX(Import.PLE,Detalhamento!$E39,Detalhamento!AC$15)),IF(INDEX(Import.PLE,Detalhamento!$E39,Detalhamento!AC$15)&lt;=mediçao,0,OFFSET(Import.PLQ,$A39-1,AC$15-1,1,1)),OFFSET(Import.PLQ,$A39-1,AC$15-1,1,1)),(1-PLE!$AA$28)*OFFSET(Import.PLQ,$A39-1,AC$15-1,1,1))))</f>
        <v>0</v>
      </c>
      <c r="AD39" s="144">
        <f ca="1">IF(AD$13="",0,CHOOSE(Detalhamento.OpçãoServiços,OFFSET(Import.PLQ,$A39-1,AD$15-1,1,1),IF($E39&lt;&gt;1,IF(ISNUMBER(INDEX(Import.PLE,Detalhamento!$E39,Detalhamento!AD$15)),IF(INDEX(Import.PLE,Detalhamento!$E39,Detalhamento!AD$15)&lt;=mediçao,OFFSET(Import.PLQ,$A39-1,AD$15-1,1,1),0),0),PLE!$AA$28*OFFSET(Import.PLQ,$A39-1,AD$15-1,1,1)),IF($E39&lt;&gt;1,IF(ISNUMBER(INDEX(Import.PLE,Detalhamento!$E39,Detalhamento!AD$15)),IF(INDEX(Import.PLE,Detalhamento!$E39,Detalhamento!AD$15)&lt;=mediçao,0,OFFSET(Import.PLQ,$A39-1,AD$15-1,1,1)),OFFSET(Import.PLQ,$A39-1,AD$15-1,1,1)),(1-PLE!$AA$28)*OFFSET(Import.PLQ,$A39-1,AD$15-1,1,1))))</f>
        <v>0</v>
      </c>
      <c r="AE39" s="144">
        <f ca="1">IF(AE$13="",0,CHOOSE(Detalhamento.OpçãoServiços,OFFSET(Import.PLQ,$A39-1,AE$15-1,1,1),IF($E39&lt;&gt;1,IF(ISNUMBER(INDEX(Import.PLE,Detalhamento!$E39,Detalhamento!AE$15)),IF(INDEX(Import.PLE,Detalhamento!$E39,Detalhamento!AE$15)&lt;=mediçao,OFFSET(Import.PLQ,$A39-1,AE$15-1,1,1),0),0),PLE!$AA$28*OFFSET(Import.PLQ,$A39-1,AE$15-1,1,1)),IF($E39&lt;&gt;1,IF(ISNUMBER(INDEX(Import.PLE,Detalhamento!$E39,Detalhamento!AE$15)),IF(INDEX(Import.PLE,Detalhamento!$E39,Detalhamento!AE$15)&lt;=mediçao,0,OFFSET(Import.PLQ,$A39-1,AE$15-1,1,1)),OFFSET(Import.PLQ,$A39-1,AE$15-1,1,1)),(1-PLE!$AA$28)*OFFSET(Import.PLQ,$A39-1,AE$15-1,1,1))))</f>
        <v>0</v>
      </c>
      <c r="AF39" s="144">
        <f ca="1">IF(AF$13="",0,CHOOSE(Detalhamento.OpçãoServiços,OFFSET(Import.PLQ,$A39-1,AF$15-1,1,1),IF($E39&lt;&gt;1,IF(ISNUMBER(INDEX(Import.PLE,Detalhamento!$E39,Detalhamento!AF$15)),IF(INDEX(Import.PLE,Detalhamento!$E39,Detalhamento!AF$15)&lt;=mediçao,OFFSET(Import.PLQ,$A39-1,AF$15-1,1,1),0),0),PLE!$AA$28*OFFSET(Import.PLQ,$A39-1,AF$15-1,1,1)),IF($E39&lt;&gt;1,IF(ISNUMBER(INDEX(Import.PLE,Detalhamento!$E39,Detalhamento!AF$15)),IF(INDEX(Import.PLE,Detalhamento!$E39,Detalhamento!AF$15)&lt;=mediçao,0,OFFSET(Import.PLQ,$A39-1,AF$15-1,1,1)),OFFSET(Import.PLQ,$A39-1,AF$15-1,1,1)),(1-PLE!$AA$28)*OFFSET(Import.PLQ,$A39-1,AF$15-1,1,1))))</f>
        <v>0</v>
      </c>
      <c r="AG39" s="144">
        <f ca="1">IF(AG$13="",0,CHOOSE(Detalhamento.OpçãoServiços,OFFSET(Import.PLQ,$A39-1,AG$15-1,1,1),IF($E39&lt;&gt;1,IF(ISNUMBER(INDEX(Import.PLE,Detalhamento!$E39,Detalhamento!AG$15)),IF(INDEX(Import.PLE,Detalhamento!$E39,Detalhamento!AG$15)&lt;=mediçao,OFFSET(Import.PLQ,$A39-1,AG$15-1,1,1),0),0),PLE!$AA$28*OFFSET(Import.PLQ,$A39-1,AG$15-1,1,1)),IF($E39&lt;&gt;1,IF(ISNUMBER(INDEX(Import.PLE,Detalhamento!$E39,Detalhamento!AG$15)),IF(INDEX(Import.PLE,Detalhamento!$E39,Detalhamento!AG$15)&lt;=mediçao,0,OFFSET(Import.PLQ,$A39-1,AG$15-1,1,1)),OFFSET(Import.PLQ,$A39-1,AG$15-1,1,1)),(1-PLE!$AA$28)*OFFSET(Import.PLQ,$A39-1,AG$15-1,1,1))))</f>
        <v>0</v>
      </c>
      <c r="AH39" s="144">
        <f ca="1">IF(AH$13="",0,CHOOSE(Detalhamento.OpçãoServiços,OFFSET(Import.PLQ,$A39-1,AH$15-1,1,1),IF($E39&lt;&gt;1,IF(ISNUMBER(INDEX(Import.PLE,Detalhamento!$E39,Detalhamento!AH$15)),IF(INDEX(Import.PLE,Detalhamento!$E39,Detalhamento!AH$15)&lt;=mediçao,OFFSET(Import.PLQ,$A39-1,AH$15-1,1,1),0),0),PLE!$AA$28*OFFSET(Import.PLQ,$A39-1,AH$15-1,1,1)),IF($E39&lt;&gt;1,IF(ISNUMBER(INDEX(Import.PLE,Detalhamento!$E39,Detalhamento!AH$15)),IF(INDEX(Import.PLE,Detalhamento!$E39,Detalhamento!AH$15)&lt;=mediçao,0,OFFSET(Import.PLQ,$A39-1,AH$15-1,1,1)),OFFSET(Import.PLQ,$A39-1,AH$15-1,1,1)),(1-PLE!$AA$28)*OFFSET(Import.PLQ,$A39-1,AH$15-1,1,1))))</f>
        <v>0</v>
      </c>
      <c r="AI39" s="144">
        <f ca="1">IF(AI$13="",0,CHOOSE(Detalhamento.OpçãoServiços,OFFSET(Import.PLQ,$A39-1,AI$15-1,1,1),IF($E39&lt;&gt;1,IF(ISNUMBER(INDEX(Import.PLE,Detalhamento!$E39,Detalhamento!AI$15)),IF(INDEX(Import.PLE,Detalhamento!$E39,Detalhamento!AI$15)&lt;=mediçao,OFFSET(Import.PLQ,$A39-1,AI$15-1,1,1),0),0),PLE!$AA$28*OFFSET(Import.PLQ,$A39-1,AI$15-1,1,1)),IF($E39&lt;&gt;1,IF(ISNUMBER(INDEX(Import.PLE,Detalhamento!$E39,Detalhamento!AI$15)),IF(INDEX(Import.PLE,Detalhamento!$E39,Detalhamento!AI$15)&lt;=mediçao,0,OFFSET(Import.PLQ,$A39-1,AI$15-1,1,1)),OFFSET(Import.PLQ,$A39-1,AI$15-1,1,1)),(1-PLE!$AA$28)*OFFSET(Import.PLQ,$A39-1,AI$15-1,1,1))))</f>
        <v>0</v>
      </c>
      <c r="AJ39" s="144">
        <f ca="1">IF(AJ$13="",0,CHOOSE(Detalhamento.OpçãoServiços,OFFSET(Import.PLQ,$A39-1,AJ$15-1,1,1),IF($E39&lt;&gt;1,IF(ISNUMBER(INDEX(Import.PLE,Detalhamento!$E39,Detalhamento!AJ$15)),IF(INDEX(Import.PLE,Detalhamento!$E39,Detalhamento!AJ$15)&lt;=mediçao,OFFSET(Import.PLQ,$A39-1,AJ$15-1,1,1),0),0),PLE!$AA$28*OFFSET(Import.PLQ,$A39-1,AJ$15-1,1,1)),IF($E39&lt;&gt;1,IF(ISNUMBER(INDEX(Import.PLE,Detalhamento!$E39,Detalhamento!AJ$15)),IF(INDEX(Import.PLE,Detalhamento!$E39,Detalhamento!AJ$15)&lt;=mediçao,0,OFFSET(Import.PLQ,$A39-1,AJ$15-1,1,1)),OFFSET(Import.PLQ,$A39-1,AJ$15-1,1,1)),(1-PLE!$AA$28)*OFFSET(Import.PLQ,$A39-1,AJ$15-1,1,1))))</f>
        <v>0</v>
      </c>
      <c r="AK39" s="144">
        <f ca="1">IF(AK$13="",0,CHOOSE(Detalhamento.OpçãoServiços,OFFSET(Import.PLQ,$A39-1,AK$15-1,1,1),IF($E39&lt;&gt;1,IF(ISNUMBER(INDEX(Import.PLE,Detalhamento!$E39,Detalhamento!AK$15)),IF(INDEX(Import.PLE,Detalhamento!$E39,Detalhamento!AK$15)&lt;=mediçao,OFFSET(Import.PLQ,$A39-1,AK$15-1,1,1),0),0),PLE!$AA$28*OFFSET(Import.PLQ,$A39-1,AK$15-1,1,1)),IF($E39&lt;&gt;1,IF(ISNUMBER(INDEX(Import.PLE,Detalhamento!$E39,Detalhamento!AK$15)),IF(INDEX(Import.PLE,Detalhamento!$E39,Detalhamento!AK$15)&lt;=mediçao,0,OFFSET(Import.PLQ,$A39-1,AK$15-1,1,1)),OFFSET(Import.PLQ,$A39-1,AK$15-1,1,1)),(1-PLE!$AA$28)*OFFSET(Import.PLQ,$A39-1,AK$15-1,1,1))))</f>
        <v>0</v>
      </c>
      <c r="AL39" s="144">
        <f ca="1">IF(AL$13="",0,CHOOSE(Detalhamento.OpçãoServiços,OFFSET(Import.PLQ,$A39-1,AL$15-1,1,1),IF($E39&lt;&gt;1,IF(ISNUMBER(INDEX(Import.PLE,Detalhamento!$E39,Detalhamento!AL$15)),IF(INDEX(Import.PLE,Detalhamento!$E39,Detalhamento!AL$15)&lt;=mediçao,OFFSET(Import.PLQ,$A39-1,AL$15-1,1,1),0),0),PLE!$AA$28*OFFSET(Import.PLQ,$A39-1,AL$15-1,1,1)),IF($E39&lt;&gt;1,IF(ISNUMBER(INDEX(Import.PLE,Detalhamento!$E39,Detalhamento!AL$15)),IF(INDEX(Import.PLE,Detalhamento!$E39,Detalhamento!AL$15)&lt;=mediçao,0,OFFSET(Import.PLQ,$A39-1,AL$15-1,1,1)),OFFSET(Import.PLQ,$A39-1,AL$15-1,1,1)),(1-PLE!$AA$28)*OFFSET(Import.PLQ,$A39-1,AL$15-1,1,1))))</f>
        <v>0</v>
      </c>
      <c r="AM39" s="144">
        <f ca="1">IF(AM$13="",0,CHOOSE(Detalhamento.OpçãoServiços,OFFSET(Import.PLQ,$A39-1,AM$15-1,1,1),IF($E39&lt;&gt;1,IF(ISNUMBER(INDEX(Import.PLE,Detalhamento!$E39,Detalhamento!AM$15)),IF(INDEX(Import.PLE,Detalhamento!$E39,Detalhamento!AM$15)&lt;=mediçao,OFFSET(Import.PLQ,$A39-1,AM$15-1,1,1),0),0),PLE!$AA$28*OFFSET(Import.PLQ,$A39-1,AM$15-1,1,1)),IF($E39&lt;&gt;1,IF(ISNUMBER(INDEX(Import.PLE,Detalhamento!$E39,Detalhamento!AM$15)),IF(INDEX(Import.PLE,Detalhamento!$E39,Detalhamento!AM$15)&lt;=mediçao,0,OFFSET(Import.PLQ,$A39-1,AM$15-1,1,1)),OFFSET(Import.PLQ,$A39-1,AM$15-1,1,1)),(1-PLE!$AA$28)*OFFSET(Import.PLQ,$A39-1,AM$15-1,1,1))))</f>
        <v>0</v>
      </c>
      <c r="AN39" s="144">
        <f ca="1">IF(AN$13="",0,CHOOSE(Detalhamento.OpçãoServiços,OFFSET(Import.PLQ,$A39-1,AN$15-1,1,1),IF($E39&lt;&gt;1,IF(ISNUMBER(INDEX(Import.PLE,Detalhamento!$E39,Detalhamento!AN$15)),IF(INDEX(Import.PLE,Detalhamento!$E39,Detalhamento!AN$15)&lt;=mediçao,OFFSET(Import.PLQ,$A39-1,AN$15-1,1,1),0),0),PLE!$AA$28*OFFSET(Import.PLQ,$A39-1,AN$15-1,1,1)),IF($E39&lt;&gt;1,IF(ISNUMBER(INDEX(Import.PLE,Detalhamento!$E39,Detalhamento!AN$15)),IF(INDEX(Import.PLE,Detalhamento!$E39,Detalhamento!AN$15)&lt;=mediçao,0,OFFSET(Import.PLQ,$A39-1,AN$15-1,1,1)),OFFSET(Import.PLQ,$A39-1,AN$15-1,1,1)),(1-PLE!$AA$28)*OFFSET(Import.PLQ,$A39-1,AN$15-1,1,1))))</f>
        <v>0</v>
      </c>
      <c r="AO39" s="144">
        <f ca="1">IF(AO$13="",0,CHOOSE(Detalhamento.OpçãoServiços,OFFSET(Import.PLQ,$A39-1,AO$15-1,1,1),IF($E39&lt;&gt;1,IF(ISNUMBER(INDEX(Import.PLE,Detalhamento!$E39,Detalhamento!AO$15)),IF(INDEX(Import.PLE,Detalhamento!$E39,Detalhamento!AO$15)&lt;=mediçao,OFFSET(Import.PLQ,$A39-1,AO$15-1,1,1),0),0),PLE!$AA$28*OFFSET(Import.PLQ,$A39-1,AO$15-1,1,1)),IF($E39&lt;&gt;1,IF(ISNUMBER(INDEX(Import.PLE,Detalhamento!$E39,Detalhamento!AO$15)),IF(INDEX(Import.PLE,Detalhamento!$E39,Detalhamento!AO$15)&lt;=mediçao,0,OFFSET(Import.PLQ,$A39-1,AO$15-1,1,1)),OFFSET(Import.PLQ,$A39-1,AO$15-1,1,1)),(1-PLE!$AA$28)*OFFSET(Import.PLQ,$A39-1,AO$15-1,1,1))))</f>
        <v>0</v>
      </c>
      <c r="AP39" s="144">
        <f ca="1">IF(AP$13="",0,CHOOSE(Detalhamento.OpçãoServiços,OFFSET(Import.PLQ,$A39-1,AP$15-1,1,1),IF($E39&lt;&gt;1,IF(ISNUMBER(INDEX(Import.PLE,Detalhamento!$E39,Detalhamento!AP$15)),IF(INDEX(Import.PLE,Detalhamento!$E39,Detalhamento!AP$15)&lt;=mediçao,OFFSET(Import.PLQ,$A39-1,AP$15-1,1,1),0),0),PLE!$AA$28*OFFSET(Import.PLQ,$A39-1,AP$15-1,1,1)),IF($E39&lt;&gt;1,IF(ISNUMBER(INDEX(Import.PLE,Detalhamento!$E39,Detalhamento!AP$15)),IF(INDEX(Import.PLE,Detalhamento!$E39,Detalhamento!AP$15)&lt;=mediçao,0,OFFSET(Import.PLQ,$A39-1,AP$15-1,1,1)),OFFSET(Import.PLQ,$A39-1,AP$15-1,1,1)),(1-PLE!$AA$28)*OFFSET(Import.PLQ,$A39-1,AP$15-1,1,1))))</f>
        <v>0</v>
      </c>
      <c r="AQ39" s="144">
        <f ca="1">IF(AQ$13="",0,CHOOSE(Detalhamento.OpçãoServiços,OFFSET(Import.PLQ,$A39-1,AQ$15-1,1,1),IF($E39&lt;&gt;1,IF(ISNUMBER(INDEX(Import.PLE,Detalhamento!$E39,Detalhamento!AQ$15)),IF(INDEX(Import.PLE,Detalhamento!$E39,Detalhamento!AQ$15)&lt;=mediçao,OFFSET(Import.PLQ,$A39-1,AQ$15-1,1,1),0),0),PLE!$AA$28*OFFSET(Import.PLQ,$A39-1,AQ$15-1,1,1)),IF($E39&lt;&gt;1,IF(ISNUMBER(INDEX(Import.PLE,Detalhamento!$E39,Detalhamento!AQ$15)),IF(INDEX(Import.PLE,Detalhamento!$E39,Detalhamento!AQ$15)&lt;=mediçao,0,OFFSET(Import.PLQ,$A39-1,AQ$15-1,1,1)),OFFSET(Import.PLQ,$A39-1,AQ$15-1,1,1)),(1-PLE!$AA$28)*OFFSET(Import.PLQ,$A39-1,AQ$15-1,1,1))))</f>
        <v>0</v>
      </c>
      <c r="AR39" s="144">
        <f ca="1">IF(AR$13="",0,CHOOSE(Detalhamento.OpçãoServiços,OFFSET(Import.PLQ,$A39-1,AR$15-1,1,1),IF($E39&lt;&gt;1,IF(ISNUMBER(INDEX(Import.PLE,Detalhamento!$E39,Detalhamento!AR$15)),IF(INDEX(Import.PLE,Detalhamento!$E39,Detalhamento!AR$15)&lt;=mediçao,OFFSET(Import.PLQ,$A39-1,AR$15-1,1,1),0),0),PLE!$AA$28*OFFSET(Import.PLQ,$A39-1,AR$15-1,1,1)),IF($E39&lt;&gt;1,IF(ISNUMBER(INDEX(Import.PLE,Detalhamento!$E39,Detalhamento!AR$15)),IF(INDEX(Import.PLE,Detalhamento!$E39,Detalhamento!AR$15)&lt;=mediçao,0,OFFSET(Import.PLQ,$A39-1,AR$15-1,1,1)),OFFSET(Import.PLQ,$A39-1,AR$15-1,1,1)),(1-PLE!$AA$28)*OFFSET(Import.PLQ,$A39-1,AR$15-1,1,1))))</f>
        <v>0</v>
      </c>
      <c r="AS39" s="144">
        <f ca="1">IF(AS$13="",0,CHOOSE(Detalhamento.OpçãoServiços,OFFSET(Import.PLQ,$A39-1,AS$15-1,1,1),IF($E39&lt;&gt;1,IF(ISNUMBER(INDEX(Import.PLE,Detalhamento!$E39,Detalhamento!AS$15)),IF(INDEX(Import.PLE,Detalhamento!$E39,Detalhamento!AS$15)&lt;=mediçao,OFFSET(Import.PLQ,$A39-1,AS$15-1,1,1),0),0),PLE!$AA$28*OFFSET(Import.PLQ,$A39-1,AS$15-1,1,1)),IF($E39&lt;&gt;1,IF(ISNUMBER(INDEX(Import.PLE,Detalhamento!$E39,Detalhamento!AS$15)),IF(INDEX(Import.PLE,Detalhamento!$E39,Detalhamento!AS$15)&lt;=mediçao,0,OFFSET(Import.PLQ,$A39-1,AS$15-1,1,1)),OFFSET(Import.PLQ,$A39-1,AS$15-1,1,1)),(1-PLE!$AA$28)*OFFSET(Import.PLQ,$A39-1,AS$15-1,1,1))))</f>
        <v>0</v>
      </c>
      <c r="AT39" s="144">
        <f ca="1">IF(AT$13="",0,CHOOSE(Detalhamento.OpçãoServiços,OFFSET(Import.PLQ,$A39-1,AT$15-1,1,1),IF($E39&lt;&gt;1,IF(ISNUMBER(INDEX(Import.PLE,Detalhamento!$E39,Detalhamento!AT$15)),IF(INDEX(Import.PLE,Detalhamento!$E39,Detalhamento!AT$15)&lt;=mediçao,OFFSET(Import.PLQ,$A39-1,AT$15-1,1,1),0),0),PLE!$AA$28*OFFSET(Import.PLQ,$A39-1,AT$15-1,1,1)),IF($E39&lt;&gt;1,IF(ISNUMBER(INDEX(Import.PLE,Detalhamento!$E39,Detalhamento!AT$15)),IF(INDEX(Import.PLE,Detalhamento!$E39,Detalhamento!AT$15)&lt;=mediçao,0,OFFSET(Import.PLQ,$A39-1,AT$15-1,1,1)),OFFSET(Import.PLQ,$A39-1,AT$15-1,1,1)),(1-PLE!$AA$28)*OFFSET(Import.PLQ,$A39-1,AT$15-1,1,1))))</f>
        <v>0</v>
      </c>
      <c r="AU39" s="144">
        <f ca="1">IF(AU$13="",0,CHOOSE(Detalhamento.OpçãoServiços,OFFSET(Import.PLQ,$A39-1,AU$15-1,1,1),IF($E39&lt;&gt;1,IF(ISNUMBER(INDEX(Import.PLE,Detalhamento!$E39,Detalhamento!AU$15)),IF(INDEX(Import.PLE,Detalhamento!$E39,Detalhamento!AU$15)&lt;=mediçao,OFFSET(Import.PLQ,$A39-1,AU$15-1,1,1),0),0),PLE!$AA$28*OFFSET(Import.PLQ,$A39-1,AU$15-1,1,1)),IF($E39&lt;&gt;1,IF(ISNUMBER(INDEX(Import.PLE,Detalhamento!$E39,Detalhamento!AU$15)),IF(INDEX(Import.PLE,Detalhamento!$E39,Detalhamento!AU$15)&lt;=mediçao,0,OFFSET(Import.PLQ,$A39-1,AU$15-1,1,1)),OFFSET(Import.PLQ,$A39-1,AU$15-1,1,1)),(1-PLE!$AA$28)*OFFSET(Import.PLQ,$A39-1,AU$15-1,1,1))))</f>
        <v>0</v>
      </c>
      <c r="AV39" s="144">
        <f ca="1">IF(AV$13="",0,CHOOSE(Detalhamento.OpçãoServiços,OFFSET(Import.PLQ,$A39-1,AV$15-1,1,1),IF($E39&lt;&gt;1,IF(ISNUMBER(INDEX(Import.PLE,Detalhamento!$E39,Detalhamento!AV$15)),IF(INDEX(Import.PLE,Detalhamento!$E39,Detalhamento!AV$15)&lt;=mediçao,OFFSET(Import.PLQ,$A39-1,AV$15-1,1,1),0),0),PLE!$AA$28*OFFSET(Import.PLQ,$A39-1,AV$15-1,1,1)),IF($E39&lt;&gt;1,IF(ISNUMBER(INDEX(Import.PLE,Detalhamento!$E39,Detalhamento!AV$15)),IF(INDEX(Import.PLE,Detalhamento!$E39,Detalhamento!AV$15)&lt;=mediçao,0,OFFSET(Import.PLQ,$A39-1,AV$15-1,1,1)),OFFSET(Import.PLQ,$A39-1,AV$15-1,1,1)),(1-PLE!$AA$28)*OFFSET(Import.PLQ,$A39-1,AV$15-1,1,1))))</f>
        <v>0</v>
      </c>
      <c r="AW39" s="144">
        <f ca="1">IF(AW$13="",0,CHOOSE(Detalhamento.OpçãoServiços,OFFSET(Import.PLQ,$A39-1,AW$15-1,1,1),IF($E39&lt;&gt;1,IF(ISNUMBER(INDEX(Import.PLE,Detalhamento!$E39,Detalhamento!AW$15)),IF(INDEX(Import.PLE,Detalhamento!$E39,Detalhamento!AW$15)&lt;=mediçao,OFFSET(Import.PLQ,$A39-1,AW$15-1,1,1),0),0),PLE!$AA$28*OFFSET(Import.PLQ,$A39-1,AW$15-1,1,1)),IF($E39&lt;&gt;1,IF(ISNUMBER(INDEX(Import.PLE,Detalhamento!$E39,Detalhamento!AW$15)),IF(INDEX(Import.PLE,Detalhamento!$E39,Detalhamento!AW$15)&lt;=mediçao,0,OFFSET(Import.PLQ,$A39-1,AW$15-1,1,1)),OFFSET(Import.PLQ,$A39-1,AW$15-1,1,1)),(1-PLE!$AA$28)*OFFSET(Import.PLQ,$A39-1,AW$15-1,1,1))))</f>
        <v>0</v>
      </c>
      <c r="AX39" s="144">
        <f ca="1">IF(AX$13="",0,CHOOSE(Detalhamento.OpçãoServiços,OFFSET(Import.PLQ,$A39-1,AX$15-1,1,1),IF($E39&lt;&gt;1,IF(ISNUMBER(INDEX(Import.PLE,Detalhamento!$E39,Detalhamento!AX$15)),IF(INDEX(Import.PLE,Detalhamento!$E39,Detalhamento!AX$15)&lt;=mediçao,OFFSET(Import.PLQ,$A39-1,AX$15-1,1,1),0),0),PLE!$AA$28*OFFSET(Import.PLQ,$A39-1,AX$15-1,1,1)),IF($E39&lt;&gt;1,IF(ISNUMBER(INDEX(Import.PLE,Detalhamento!$E39,Detalhamento!AX$15)),IF(INDEX(Import.PLE,Detalhamento!$E39,Detalhamento!AX$15)&lt;=mediçao,0,OFFSET(Import.PLQ,$A39-1,AX$15-1,1,1)),OFFSET(Import.PLQ,$A39-1,AX$15-1,1,1)),(1-PLE!$AA$28)*OFFSET(Import.PLQ,$A39-1,AX$15-1,1,1))))</f>
        <v>0</v>
      </c>
      <c r="AY39" s="144">
        <f ca="1">IF(AY$13="",0,CHOOSE(Detalhamento.OpçãoServiços,OFFSET(Import.PLQ,$A39-1,AY$15-1,1,1),IF($E39&lt;&gt;1,IF(ISNUMBER(INDEX(Import.PLE,Detalhamento!$E39,Detalhamento!AY$15)),IF(INDEX(Import.PLE,Detalhamento!$E39,Detalhamento!AY$15)&lt;=mediçao,OFFSET(Import.PLQ,$A39-1,AY$15-1,1,1),0),0),PLE!$AA$28*OFFSET(Import.PLQ,$A39-1,AY$15-1,1,1)),IF($E39&lt;&gt;1,IF(ISNUMBER(INDEX(Import.PLE,Detalhamento!$E39,Detalhamento!AY$15)),IF(INDEX(Import.PLE,Detalhamento!$E39,Detalhamento!AY$15)&lt;=mediçao,0,OFFSET(Import.PLQ,$A39-1,AY$15-1,1,1)),OFFSET(Import.PLQ,$A39-1,AY$15-1,1,1)),(1-PLE!$AA$28)*OFFSET(Import.PLQ,$A39-1,AY$15-1,1,1))))</f>
        <v>0</v>
      </c>
      <c r="AZ39" s="144">
        <f ca="1">IF(AZ$13="",0,CHOOSE(Detalhamento.OpçãoServiços,OFFSET(Import.PLQ,$A39-1,AZ$15-1,1,1),IF($E39&lt;&gt;1,IF(ISNUMBER(INDEX(Import.PLE,Detalhamento!$E39,Detalhamento!AZ$15)),IF(INDEX(Import.PLE,Detalhamento!$E39,Detalhamento!AZ$15)&lt;=mediçao,OFFSET(Import.PLQ,$A39-1,AZ$15-1,1,1),0),0),PLE!$AA$28*OFFSET(Import.PLQ,$A39-1,AZ$15-1,1,1)),IF($E39&lt;&gt;1,IF(ISNUMBER(INDEX(Import.PLE,Detalhamento!$E39,Detalhamento!AZ$15)),IF(INDEX(Import.PLE,Detalhamento!$E39,Detalhamento!AZ$15)&lt;=mediçao,0,OFFSET(Import.PLQ,$A39-1,AZ$15-1,1,1)),OFFSET(Import.PLQ,$A39-1,AZ$15-1,1,1)),(1-PLE!$AA$28)*OFFSET(Import.PLQ,$A39-1,AZ$15-1,1,1))))</f>
        <v>0</v>
      </c>
      <c r="BA39" s="144">
        <f ca="1">IF(BA$13="",0,CHOOSE(Detalhamento.OpçãoServiços,OFFSET(Import.PLQ,$A39-1,BA$15-1,1,1),IF($E39&lt;&gt;1,IF(ISNUMBER(INDEX(Import.PLE,Detalhamento!$E39,Detalhamento!BA$15)),IF(INDEX(Import.PLE,Detalhamento!$E39,Detalhamento!BA$15)&lt;=mediçao,OFFSET(Import.PLQ,$A39-1,BA$15-1,1,1),0),0),PLE!$AA$28*OFFSET(Import.PLQ,$A39-1,BA$15-1,1,1)),IF($E39&lt;&gt;1,IF(ISNUMBER(INDEX(Import.PLE,Detalhamento!$E39,Detalhamento!BA$15)),IF(INDEX(Import.PLE,Detalhamento!$E39,Detalhamento!BA$15)&lt;=mediçao,0,OFFSET(Import.PLQ,$A39-1,BA$15-1,1,1)),OFFSET(Import.PLQ,$A39-1,BA$15-1,1,1)),(1-PLE!$AA$28)*OFFSET(Import.PLQ,$A39-1,BA$15-1,1,1))))</f>
        <v>0</v>
      </c>
      <c r="BB39" s="144">
        <f ca="1">IF(BB$13="",0,CHOOSE(Detalhamento.OpçãoServiços,OFFSET(Import.PLQ,$A39-1,BB$15-1,1,1),IF($E39&lt;&gt;1,IF(ISNUMBER(INDEX(Import.PLE,Detalhamento!$E39,Detalhamento!BB$15)),IF(INDEX(Import.PLE,Detalhamento!$E39,Detalhamento!BB$15)&lt;=mediçao,OFFSET(Import.PLQ,$A39-1,BB$15-1,1,1),0),0),PLE!$AA$28*OFFSET(Import.PLQ,$A39-1,BB$15-1,1,1)),IF($E39&lt;&gt;1,IF(ISNUMBER(INDEX(Import.PLE,Detalhamento!$E39,Detalhamento!BB$15)),IF(INDEX(Import.PLE,Detalhamento!$E39,Detalhamento!BB$15)&lt;=mediçao,0,OFFSET(Import.PLQ,$A39-1,BB$15-1,1,1)),OFFSET(Import.PLQ,$A39-1,BB$15-1,1,1)),(1-PLE!$AA$28)*OFFSET(Import.PLQ,$A39-1,BB$15-1,1,1))))</f>
        <v>0</v>
      </c>
      <c r="BC39" s="144">
        <f ca="1">IF(BC$13="",0,CHOOSE(Detalhamento.OpçãoServiços,OFFSET(Import.PLQ,$A39-1,BC$15-1,1,1),IF($E39&lt;&gt;1,IF(ISNUMBER(INDEX(Import.PLE,Detalhamento!$E39,Detalhamento!BC$15)),IF(INDEX(Import.PLE,Detalhamento!$E39,Detalhamento!BC$15)&lt;=mediçao,OFFSET(Import.PLQ,$A39-1,BC$15-1,1,1),0),0),PLE!$AA$28*OFFSET(Import.PLQ,$A39-1,BC$15-1,1,1)),IF($E39&lt;&gt;1,IF(ISNUMBER(INDEX(Import.PLE,Detalhamento!$E39,Detalhamento!BC$15)),IF(INDEX(Import.PLE,Detalhamento!$E39,Detalhamento!BC$15)&lt;=mediçao,0,OFFSET(Import.PLQ,$A39-1,BC$15-1,1,1)),OFFSET(Import.PLQ,$A39-1,BC$15-1,1,1)),(1-PLE!$AA$28)*OFFSET(Import.PLQ,$A39-1,BC$15-1,1,1))))</f>
        <v>0</v>
      </c>
      <c r="BD39" s="144">
        <f ca="1">IF(BD$13="",0,CHOOSE(Detalhamento.OpçãoServiços,OFFSET(Import.PLQ,$A39-1,BD$15-1,1,1),IF($E39&lt;&gt;1,IF(ISNUMBER(INDEX(Import.PLE,Detalhamento!$E39,Detalhamento!BD$15)),IF(INDEX(Import.PLE,Detalhamento!$E39,Detalhamento!BD$15)&lt;=mediçao,OFFSET(Import.PLQ,$A39-1,BD$15-1,1,1),0),0),PLE!$AA$28*OFFSET(Import.PLQ,$A39-1,BD$15-1,1,1)),IF($E39&lt;&gt;1,IF(ISNUMBER(INDEX(Import.PLE,Detalhamento!$E39,Detalhamento!BD$15)),IF(INDEX(Import.PLE,Detalhamento!$E39,Detalhamento!BD$15)&lt;=mediçao,0,OFFSET(Import.PLQ,$A39-1,BD$15-1,1,1)),OFFSET(Import.PLQ,$A39-1,BD$15-1,1,1)),(1-PLE!$AA$28)*OFFSET(Import.PLQ,$A39-1,BD$15-1,1,1))))</f>
        <v>0</v>
      </c>
      <c r="BE39" s="144">
        <f ca="1">IF(BE$13="",0,CHOOSE(Detalhamento.OpçãoServiços,OFFSET(Import.PLQ,$A39-1,BE$15-1,1,1),IF($E39&lt;&gt;1,IF(ISNUMBER(INDEX(Import.PLE,Detalhamento!$E39,Detalhamento!BE$15)),IF(INDEX(Import.PLE,Detalhamento!$E39,Detalhamento!BE$15)&lt;=mediçao,OFFSET(Import.PLQ,$A39-1,BE$15-1,1,1),0),0),PLE!$AA$28*OFFSET(Import.PLQ,$A39-1,BE$15-1,1,1)),IF($E39&lt;&gt;1,IF(ISNUMBER(INDEX(Import.PLE,Detalhamento!$E39,Detalhamento!BE$15)),IF(INDEX(Import.PLE,Detalhamento!$E39,Detalhamento!BE$15)&lt;=mediçao,0,OFFSET(Import.PLQ,$A39-1,BE$15-1,1,1)),OFFSET(Import.PLQ,$A39-1,BE$15-1,1,1)),(1-PLE!$AA$28)*OFFSET(Import.PLQ,$A39-1,BE$15-1,1,1))))</f>
        <v>0</v>
      </c>
      <c r="BF39" s="144">
        <f ca="1">IF(BF$13="",0,CHOOSE(Detalhamento.OpçãoServiços,OFFSET(Import.PLQ,$A39-1,BF$15-1,1,1),IF($E39&lt;&gt;1,IF(ISNUMBER(INDEX(Import.PLE,Detalhamento!$E39,Detalhamento!BF$15)),IF(INDEX(Import.PLE,Detalhamento!$E39,Detalhamento!BF$15)&lt;=mediçao,OFFSET(Import.PLQ,$A39-1,BF$15-1,1,1),0),0),PLE!$AA$28*OFFSET(Import.PLQ,$A39-1,BF$15-1,1,1)),IF($E39&lt;&gt;1,IF(ISNUMBER(INDEX(Import.PLE,Detalhamento!$E39,Detalhamento!BF$15)),IF(INDEX(Import.PLE,Detalhamento!$E39,Detalhamento!BF$15)&lt;=mediçao,0,OFFSET(Import.PLQ,$A39-1,BF$15-1,1,1)),OFFSET(Import.PLQ,$A39-1,BF$15-1,1,1)),(1-PLE!$AA$28)*OFFSET(Import.PLQ,$A39-1,BF$15-1,1,1))))</f>
        <v>0</v>
      </c>
      <c r="BG39" s="144">
        <f ca="1">IF(BG$13="",0,CHOOSE(Detalhamento.OpçãoServiços,OFFSET(Import.PLQ,$A39-1,BG$15-1,1,1),IF($E39&lt;&gt;1,IF(ISNUMBER(INDEX(Import.PLE,Detalhamento!$E39,Detalhamento!BG$15)),IF(INDEX(Import.PLE,Detalhamento!$E39,Detalhamento!BG$15)&lt;=mediçao,OFFSET(Import.PLQ,$A39-1,BG$15-1,1,1),0),0),PLE!$AA$28*OFFSET(Import.PLQ,$A39-1,BG$15-1,1,1)),IF($E39&lt;&gt;1,IF(ISNUMBER(INDEX(Import.PLE,Detalhamento!$E39,Detalhamento!BG$15)),IF(INDEX(Import.PLE,Detalhamento!$E39,Detalhamento!BG$15)&lt;=mediçao,0,OFFSET(Import.PLQ,$A39-1,BG$15-1,1,1)),OFFSET(Import.PLQ,$A39-1,BG$15-1,1,1)),(1-PLE!$AA$28)*OFFSET(Import.PLQ,$A39-1,BG$15-1,1,1))))</f>
        <v>0</v>
      </c>
      <c r="BH39" s="144">
        <f ca="1">IF(BH$13="",0,CHOOSE(Detalhamento.OpçãoServiços,OFFSET(Import.PLQ,$A39-1,BH$15-1,1,1),IF($E39&lt;&gt;1,IF(ISNUMBER(INDEX(Import.PLE,Detalhamento!$E39,Detalhamento!BH$15)),IF(INDEX(Import.PLE,Detalhamento!$E39,Detalhamento!BH$15)&lt;=mediçao,OFFSET(Import.PLQ,$A39-1,BH$15-1,1,1),0),0),PLE!$AA$28*OFFSET(Import.PLQ,$A39-1,BH$15-1,1,1)),IF($E39&lt;&gt;1,IF(ISNUMBER(INDEX(Import.PLE,Detalhamento!$E39,Detalhamento!BH$15)),IF(INDEX(Import.PLE,Detalhamento!$E39,Detalhamento!BH$15)&lt;=mediçao,0,OFFSET(Import.PLQ,$A39-1,BH$15-1,1,1)),OFFSET(Import.PLQ,$A39-1,BH$15-1,1,1)),(1-PLE!$AA$28)*OFFSET(Import.PLQ,$A39-1,BH$15-1,1,1))))</f>
        <v>0</v>
      </c>
      <c r="BI39" s="144">
        <f ca="1">IF(BI$13="",0,CHOOSE(Detalhamento.OpçãoServiços,OFFSET(Import.PLQ,$A39-1,BI$15-1,1,1),IF($E39&lt;&gt;1,IF(ISNUMBER(INDEX(Import.PLE,Detalhamento!$E39,Detalhamento!BI$15)),IF(INDEX(Import.PLE,Detalhamento!$E39,Detalhamento!BI$15)&lt;=mediçao,OFFSET(Import.PLQ,$A39-1,BI$15-1,1,1),0),0),PLE!$AA$28*OFFSET(Import.PLQ,$A39-1,BI$15-1,1,1)),IF($E39&lt;&gt;1,IF(ISNUMBER(INDEX(Import.PLE,Detalhamento!$E39,Detalhamento!BI$15)),IF(INDEX(Import.PLE,Detalhamento!$E39,Detalhamento!BI$15)&lt;=mediçao,0,OFFSET(Import.PLQ,$A39-1,BI$15-1,1,1)),OFFSET(Import.PLQ,$A39-1,BI$15-1,1,1)),(1-PLE!$AA$28)*OFFSET(Import.PLQ,$A39-1,BI$15-1,1,1))))</f>
        <v>0</v>
      </c>
    </row>
    <row r="40" spans="1:61" ht="10.5" hidden="1" x14ac:dyDescent="0.25">
      <c r="A40" s="155">
        <v>24</v>
      </c>
      <c r="B40" s="21" t="str">
        <f t="shared" ca="1" si="8"/>
        <v>Nível</v>
      </c>
      <c r="E40" s="153" t="str">
        <f t="shared" ca="1" si="9"/>
        <v/>
      </c>
      <c r="F40" s="154">
        <f t="shared" ca="1" si="10"/>
        <v>0</v>
      </c>
      <c r="G40" s="154" t="str">
        <f t="shared" ref="G40:H59" ca="1" si="14">OFFSET(LIorçamento,$A40-1,G$16,1,1)</f>
        <v>1.3.2</v>
      </c>
      <c r="H40" s="182" t="str">
        <f t="shared" ca="1" si="14"/>
        <v>ALVENARIA DE PEDRA ARGAMASSADA</v>
      </c>
      <c r="I40" s="37" t="str">
        <f t="shared" ca="1" si="12"/>
        <v/>
      </c>
      <c r="J40" s="144" t="str">
        <f t="shared" ca="1" si="13"/>
        <v/>
      </c>
      <c r="K40" s="67"/>
      <c r="L40" s="144">
        <f ca="1">IF(L$13="",0,CHOOSE(Detalhamento.OpçãoServiços,OFFSET(Import.PLQ,$A40-1,L$15-1,1,1),IF($E40&lt;&gt;1,IF(ISNUMBER(INDEX(Import.PLE,Detalhamento!$E40,Detalhamento!L$15)),IF(INDEX(Import.PLE,Detalhamento!$E40,Detalhamento!L$15)&lt;=mediçao,OFFSET(Import.PLQ,$A40-1,L$15-1,1,1),0),0),PLE!$AA$28*OFFSET(Import.PLQ,$A40-1,L$15-1,1,1)),IF($E40&lt;&gt;1,IF(ISNUMBER(INDEX(Import.PLE,Detalhamento!$E40,Detalhamento!L$15)),IF(INDEX(Import.PLE,Detalhamento!$E40,Detalhamento!L$15)&lt;=mediçao,0,OFFSET(Import.PLQ,$A40-1,L$15-1,1,1)),OFFSET(Import.PLQ,$A40-1,L$15-1,1,1)),(1-PLE!$AA$28)*OFFSET(Import.PLQ,$A40-1,L$15-1,1,1))))</f>
        <v>0</v>
      </c>
      <c r="M40" s="144">
        <f ca="1">IF(M$13="",0,CHOOSE(Detalhamento.OpçãoServiços,OFFSET(Import.PLQ,$A40-1,M$15-1,1,1),IF($E40&lt;&gt;1,IF(ISNUMBER(INDEX(Import.PLE,Detalhamento!$E40,Detalhamento!M$15)),IF(INDEX(Import.PLE,Detalhamento!$E40,Detalhamento!M$15)&lt;=mediçao,OFFSET(Import.PLQ,$A40-1,M$15-1,1,1),0),0),PLE!$AA$28*OFFSET(Import.PLQ,$A40-1,M$15-1,1,1)),IF($E40&lt;&gt;1,IF(ISNUMBER(INDEX(Import.PLE,Detalhamento!$E40,Detalhamento!M$15)),IF(INDEX(Import.PLE,Detalhamento!$E40,Detalhamento!M$15)&lt;=mediçao,0,OFFSET(Import.PLQ,$A40-1,M$15-1,1,1)),OFFSET(Import.PLQ,$A40-1,M$15-1,1,1)),(1-PLE!$AA$28)*OFFSET(Import.PLQ,$A40-1,M$15-1,1,1))))</f>
        <v>0</v>
      </c>
      <c r="N40" s="144">
        <f ca="1">IF(N$13="",0,CHOOSE(Detalhamento.OpçãoServiços,OFFSET(Import.PLQ,$A40-1,N$15-1,1,1),IF($E40&lt;&gt;1,IF(ISNUMBER(INDEX(Import.PLE,Detalhamento!$E40,Detalhamento!N$15)),IF(INDEX(Import.PLE,Detalhamento!$E40,Detalhamento!N$15)&lt;=mediçao,OFFSET(Import.PLQ,$A40-1,N$15-1,1,1),0),0),PLE!$AA$28*OFFSET(Import.PLQ,$A40-1,N$15-1,1,1)),IF($E40&lt;&gt;1,IF(ISNUMBER(INDEX(Import.PLE,Detalhamento!$E40,Detalhamento!N$15)),IF(INDEX(Import.PLE,Detalhamento!$E40,Detalhamento!N$15)&lt;=mediçao,0,OFFSET(Import.PLQ,$A40-1,N$15-1,1,1)),OFFSET(Import.PLQ,$A40-1,N$15-1,1,1)),(1-PLE!$AA$28)*OFFSET(Import.PLQ,$A40-1,N$15-1,1,1))))</f>
        <v>0</v>
      </c>
      <c r="O40" s="144">
        <f ca="1">IF(O$13="",0,CHOOSE(Detalhamento.OpçãoServiços,OFFSET(Import.PLQ,$A40-1,O$15-1,1,1),IF($E40&lt;&gt;1,IF(ISNUMBER(INDEX(Import.PLE,Detalhamento!$E40,Detalhamento!O$15)),IF(INDEX(Import.PLE,Detalhamento!$E40,Detalhamento!O$15)&lt;=mediçao,OFFSET(Import.PLQ,$A40-1,O$15-1,1,1),0),0),PLE!$AA$28*OFFSET(Import.PLQ,$A40-1,O$15-1,1,1)),IF($E40&lt;&gt;1,IF(ISNUMBER(INDEX(Import.PLE,Detalhamento!$E40,Detalhamento!O$15)),IF(INDEX(Import.PLE,Detalhamento!$E40,Detalhamento!O$15)&lt;=mediçao,0,OFFSET(Import.PLQ,$A40-1,O$15-1,1,1)),OFFSET(Import.PLQ,$A40-1,O$15-1,1,1)),(1-PLE!$AA$28)*OFFSET(Import.PLQ,$A40-1,O$15-1,1,1))))</f>
        <v>0</v>
      </c>
      <c r="P40" s="144">
        <f ca="1">IF(P$13="",0,CHOOSE(Detalhamento.OpçãoServiços,OFFSET(Import.PLQ,$A40-1,P$15-1,1,1),IF($E40&lt;&gt;1,IF(ISNUMBER(INDEX(Import.PLE,Detalhamento!$E40,Detalhamento!P$15)),IF(INDEX(Import.PLE,Detalhamento!$E40,Detalhamento!P$15)&lt;=mediçao,OFFSET(Import.PLQ,$A40-1,P$15-1,1,1),0),0),PLE!$AA$28*OFFSET(Import.PLQ,$A40-1,P$15-1,1,1)),IF($E40&lt;&gt;1,IF(ISNUMBER(INDEX(Import.PLE,Detalhamento!$E40,Detalhamento!P$15)),IF(INDEX(Import.PLE,Detalhamento!$E40,Detalhamento!P$15)&lt;=mediçao,0,OFFSET(Import.PLQ,$A40-1,P$15-1,1,1)),OFFSET(Import.PLQ,$A40-1,P$15-1,1,1)),(1-PLE!$AA$28)*OFFSET(Import.PLQ,$A40-1,P$15-1,1,1))))</f>
        <v>0</v>
      </c>
      <c r="Q40" s="144">
        <f ca="1">IF(Q$13="",0,CHOOSE(Detalhamento.OpçãoServiços,OFFSET(Import.PLQ,$A40-1,Q$15-1,1,1),IF($E40&lt;&gt;1,IF(ISNUMBER(INDEX(Import.PLE,Detalhamento!$E40,Detalhamento!Q$15)),IF(INDEX(Import.PLE,Detalhamento!$E40,Detalhamento!Q$15)&lt;=mediçao,OFFSET(Import.PLQ,$A40-1,Q$15-1,1,1),0),0),PLE!$AA$28*OFFSET(Import.PLQ,$A40-1,Q$15-1,1,1)),IF($E40&lt;&gt;1,IF(ISNUMBER(INDEX(Import.PLE,Detalhamento!$E40,Detalhamento!Q$15)),IF(INDEX(Import.PLE,Detalhamento!$E40,Detalhamento!Q$15)&lt;=mediçao,0,OFFSET(Import.PLQ,$A40-1,Q$15-1,1,1)),OFFSET(Import.PLQ,$A40-1,Q$15-1,1,1)),(1-PLE!$AA$28)*OFFSET(Import.PLQ,$A40-1,Q$15-1,1,1))))</f>
        <v>0</v>
      </c>
      <c r="R40" s="144">
        <f ca="1">IF(R$13="",0,CHOOSE(Detalhamento.OpçãoServiços,OFFSET(Import.PLQ,$A40-1,R$15-1,1,1),IF($E40&lt;&gt;1,IF(ISNUMBER(INDEX(Import.PLE,Detalhamento!$E40,Detalhamento!R$15)),IF(INDEX(Import.PLE,Detalhamento!$E40,Detalhamento!R$15)&lt;=mediçao,OFFSET(Import.PLQ,$A40-1,R$15-1,1,1),0),0),PLE!$AA$28*OFFSET(Import.PLQ,$A40-1,R$15-1,1,1)),IF($E40&lt;&gt;1,IF(ISNUMBER(INDEX(Import.PLE,Detalhamento!$E40,Detalhamento!R$15)),IF(INDEX(Import.PLE,Detalhamento!$E40,Detalhamento!R$15)&lt;=mediçao,0,OFFSET(Import.PLQ,$A40-1,R$15-1,1,1)),OFFSET(Import.PLQ,$A40-1,R$15-1,1,1)),(1-PLE!$AA$28)*OFFSET(Import.PLQ,$A40-1,R$15-1,1,1))))</f>
        <v>0</v>
      </c>
      <c r="S40" s="144">
        <f ca="1">IF(S$13="",0,CHOOSE(Detalhamento.OpçãoServiços,OFFSET(Import.PLQ,$A40-1,S$15-1,1,1),IF($E40&lt;&gt;1,IF(ISNUMBER(INDEX(Import.PLE,Detalhamento!$E40,Detalhamento!S$15)),IF(INDEX(Import.PLE,Detalhamento!$E40,Detalhamento!S$15)&lt;=mediçao,OFFSET(Import.PLQ,$A40-1,S$15-1,1,1),0),0),PLE!$AA$28*OFFSET(Import.PLQ,$A40-1,S$15-1,1,1)),IF($E40&lt;&gt;1,IF(ISNUMBER(INDEX(Import.PLE,Detalhamento!$E40,Detalhamento!S$15)),IF(INDEX(Import.PLE,Detalhamento!$E40,Detalhamento!S$15)&lt;=mediçao,0,OFFSET(Import.PLQ,$A40-1,S$15-1,1,1)),OFFSET(Import.PLQ,$A40-1,S$15-1,1,1)),(1-PLE!$AA$28)*OFFSET(Import.PLQ,$A40-1,S$15-1,1,1))))</f>
        <v>0</v>
      </c>
      <c r="T40" s="144">
        <f ca="1">IF(T$13="",0,CHOOSE(Detalhamento.OpçãoServiços,OFFSET(Import.PLQ,$A40-1,T$15-1,1,1),IF($E40&lt;&gt;1,IF(ISNUMBER(INDEX(Import.PLE,Detalhamento!$E40,Detalhamento!T$15)),IF(INDEX(Import.PLE,Detalhamento!$E40,Detalhamento!T$15)&lt;=mediçao,OFFSET(Import.PLQ,$A40-1,T$15-1,1,1),0),0),PLE!$AA$28*OFFSET(Import.PLQ,$A40-1,T$15-1,1,1)),IF($E40&lt;&gt;1,IF(ISNUMBER(INDEX(Import.PLE,Detalhamento!$E40,Detalhamento!T$15)),IF(INDEX(Import.PLE,Detalhamento!$E40,Detalhamento!T$15)&lt;=mediçao,0,OFFSET(Import.PLQ,$A40-1,T$15-1,1,1)),OFFSET(Import.PLQ,$A40-1,T$15-1,1,1)),(1-PLE!$AA$28)*OFFSET(Import.PLQ,$A40-1,T$15-1,1,1))))</f>
        <v>0</v>
      </c>
      <c r="U40" s="144">
        <f ca="1">IF(U$13="",0,CHOOSE(Detalhamento.OpçãoServiços,OFFSET(Import.PLQ,$A40-1,U$15-1,1,1),IF($E40&lt;&gt;1,IF(ISNUMBER(INDEX(Import.PLE,Detalhamento!$E40,Detalhamento!U$15)),IF(INDEX(Import.PLE,Detalhamento!$E40,Detalhamento!U$15)&lt;=mediçao,OFFSET(Import.PLQ,$A40-1,U$15-1,1,1),0),0),PLE!$AA$28*OFFSET(Import.PLQ,$A40-1,U$15-1,1,1)),IF($E40&lt;&gt;1,IF(ISNUMBER(INDEX(Import.PLE,Detalhamento!$E40,Detalhamento!U$15)),IF(INDEX(Import.PLE,Detalhamento!$E40,Detalhamento!U$15)&lt;=mediçao,0,OFFSET(Import.PLQ,$A40-1,U$15-1,1,1)),OFFSET(Import.PLQ,$A40-1,U$15-1,1,1)),(1-PLE!$AA$28)*OFFSET(Import.PLQ,$A40-1,U$15-1,1,1))))</f>
        <v>0</v>
      </c>
      <c r="V40" s="144">
        <f ca="1">IF(V$13="",0,CHOOSE(Detalhamento.OpçãoServiços,OFFSET(Import.PLQ,$A40-1,V$15-1,1,1),IF($E40&lt;&gt;1,IF(ISNUMBER(INDEX(Import.PLE,Detalhamento!$E40,Detalhamento!V$15)),IF(INDEX(Import.PLE,Detalhamento!$E40,Detalhamento!V$15)&lt;=mediçao,OFFSET(Import.PLQ,$A40-1,V$15-1,1,1),0),0),PLE!$AA$28*OFFSET(Import.PLQ,$A40-1,V$15-1,1,1)),IF($E40&lt;&gt;1,IF(ISNUMBER(INDEX(Import.PLE,Detalhamento!$E40,Detalhamento!V$15)),IF(INDEX(Import.PLE,Detalhamento!$E40,Detalhamento!V$15)&lt;=mediçao,0,OFFSET(Import.PLQ,$A40-1,V$15-1,1,1)),OFFSET(Import.PLQ,$A40-1,V$15-1,1,1)),(1-PLE!$AA$28)*OFFSET(Import.PLQ,$A40-1,V$15-1,1,1))))</f>
        <v>0</v>
      </c>
      <c r="W40" s="144">
        <f ca="1">IF(W$13="",0,CHOOSE(Detalhamento.OpçãoServiços,OFFSET(Import.PLQ,$A40-1,W$15-1,1,1),IF($E40&lt;&gt;1,IF(ISNUMBER(INDEX(Import.PLE,Detalhamento!$E40,Detalhamento!W$15)),IF(INDEX(Import.PLE,Detalhamento!$E40,Detalhamento!W$15)&lt;=mediçao,OFFSET(Import.PLQ,$A40-1,W$15-1,1,1),0),0),PLE!$AA$28*OFFSET(Import.PLQ,$A40-1,W$15-1,1,1)),IF($E40&lt;&gt;1,IF(ISNUMBER(INDEX(Import.PLE,Detalhamento!$E40,Detalhamento!W$15)),IF(INDEX(Import.PLE,Detalhamento!$E40,Detalhamento!W$15)&lt;=mediçao,0,OFFSET(Import.PLQ,$A40-1,W$15-1,1,1)),OFFSET(Import.PLQ,$A40-1,W$15-1,1,1)),(1-PLE!$AA$28)*OFFSET(Import.PLQ,$A40-1,W$15-1,1,1))))</f>
        <v>0</v>
      </c>
      <c r="X40" s="144">
        <f ca="1">IF(X$13="",0,CHOOSE(Detalhamento.OpçãoServiços,OFFSET(Import.PLQ,$A40-1,X$15-1,1,1),IF($E40&lt;&gt;1,IF(ISNUMBER(INDEX(Import.PLE,Detalhamento!$E40,Detalhamento!X$15)),IF(INDEX(Import.PLE,Detalhamento!$E40,Detalhamento!X$15)&lt;=mediçao,OFFSET(Import.PLQ,$A40-1,X$15-1,1,1),0),0),PLE!$AA$28*OFFSET(Import.PLQ,$A40-1,X$15-1,1,1)),IF($E40&lt;&gt;1,IF(ISNUMBER(INDEX(Import.PLE,Detalhamento!$E40,Detalhamento!X$15)),IF(INDEX(Import.PLE,Detalhamento!$E40,Detalhamento!X$15)&lt;=mediçao,0,OFFSET(Import.PLQ,$A40-1,X$15-1,1,1)),OFFSET(Import.PLQ,$A40-1,X$15-1,1,1)),(1-PLE!$AA$28)*OFFSET(Import.PLQ,$A40-1,X$15-1,1,1))))</f>
        <v>0</v>
      </c>
      <c r="Y40" s="144">
        <f ca="1">IF(Y$13="",0,CHOOSE(Detalhamento.OpçãoServiços,OFFSET(Import.PLQ,$A40-1,Y$15-1,1,1),IF($E40&lt;&gt;1,IF(ISNUMBER(INDEX(Import.PLE,Detalhamento!$E40,Detalhamento!Y$15)),IF(INDEX(Import.PLE,Detalhamento!$E40,Detalhamento!Y$15)&lt;=mediçao,OFFSET(Import.PLQ,$A40-1,Y$15-1,1,1),0),0),PLE!$AA$28*OFFSET(Import.PLQ,$A40-1,Y$15-1,1,1)),IF($E40&lt;&gt;1,IF(ISNUMBER(INDEX(Import.PLE,Detalhamento!$E40,Detalhamento!Y$15)),IF(INDEX(Import.PLE,Detalhamento!$E40,Detalhamento!Y$15)&lt;=mediçao,0,OFFSET(Import.PLQ,$A40-1,Y$15-1,1,1)),OFFSET(Import.PLQ,$A40-1,Y$15-1,1,1)),(1-PLE!$AA$28)*OFFSET(Import.PLQ,$A40-1,Y$15-1,1,1))))</f>
        <v>0</v>
      </c>
      <c r="Z40" s="144">
        <f ca="1">IF(Z$13="",0,CHOOSE(Detalhamento.OpçãoServiços,OFFSET(Import.PLQ,$A40-1,Z$15-1,1,1),IF($E40&lt;&gt;1,IF(ISNUMBER(INDEX(Import.PLE,Detalhamento!$E40,Detalhamento!Z$15)),IF(INDEX(Import.PLE,Detalhamento!$E40,Detalhamento!Z$15)&lt;=mediçao,OFFSET(Import.PLQ,$A40-1,Z$15-1,1,1),0),0),PLE!$AA$28*OFFSET(Import.PLQ,$A40-1,Z$15-1,1,1)),IF($E40&lt;&gt;1,IF(ISNUMBER(INDEX(Import.PLE,Detalhamento!$E40,Detalhamento!Z$15)),IF(INDEX(Import.PLE,Detalhamento!$E40,Detalhamento!Z$15)&lt;=mediçao,0,OFFSET(Import.PLQ,$A40-1,Z$15-1,1,1)),OFFSET(Import.PLQ,$A40-1,Z$15-1,1,1)),(1-PLE!$AA$28)*OFFSET(Import.PLQ,$A40-1,Z$15-1,1,1))))</f>
        <v>0</v>
      </c>
      <c r="AA40" s="144">
        <f ca="1">IF(AA$13="",0,CHOOSE(Detalhamento.OpçãoServiços,OFFSET(Import.PLQ,$A40-1,AA$15-1,1,1),IF($E40&lt;&gt;1,IF(ISNUMBER(INDEX(Import.PLE,Detalhamento!$E40,Detalhamento!AA$15)),IF(INDEX(Import.PLE,Detalhamento!$E40,Detalhamento!AA$15)&lt;=mediçao,OFFSET(Import.PLQ,$A40-1,AA$15-1,1,1),0),0),PLE!$AA$28*OFFSET(Import.PLQ,$A40-1,AA$15-1,1,1)),IF($E40&lt;&gt;1,IF(ISNUMBER(INDEX(Import.PLE,Detalhamento!$E40,Detalhamento!AA$15)),IF(INDEX(Import.PLE,Detalhamento!$E40,Detalhamento!AA$15)&lt;=mediçao,0,OFFSET(Import.PLQ,$A40-1,AA$15-1,1,1)),OFFSET(Import.PLQ,$A40-1,AA$15-1,1,1)),(1-PLE!$AA$28)*OFFSET(Import.PLQ,$A40-1,AA$15-1,1,1))))</f>
        <v>0</v>
      </c>
      <c r="AB40" s="144">
        <f ca="1">IF(AB$13="",0,CHOOSE(Detalhamento.OpçãoServiços,OFFSET(Import.PLQ,$A40-1,AB$15-1,1,1),IF($E40&lt;&gt;1,IF(ISNUMBER(INDEX(Import.PLE,Detalhamento!$E40,Detalhamento!AB$15)),IF(INDEX(Import.PLE,Detalhamento!$E40,Detalhamento!AB$15)&lt;=mediçao,OFFSET(Import.PLQ,$A40-1,AB$15-1,1,1),0),0),PLE!$AA$28*OFFSET(Import.PLQ,$A40-1,AB$15-1,1,1)),IF($E40&lt;&gt;1,IF(ISNUMBER(INDEX(Import.PLE,Detalhamento!$E40,Detalhamento!AB$15)),IF(INDEX(Import.PLE,Detalhamento!$E40,Detalhamento!AB$15)&lt;=mediçao,0,OFFSET(Import.PLQ,$A40-1,AB$15-1,1,1)),OFFSET(Import.PLQ,$A40-1,AB$15-1,1,1)),(1-PLE!$AA$28)*OFFSET(Import.PLQ,$A40-1,AB$15-1,1,1))))</f>
        <v>0</v>
      </c>
      <c r="AC40" s="144">
        <f ca="1">IF(AC$13="",0,CHOOSE(Detalhamento.OpçãoServiços,OFFSET(Import.PLQ,$A40-1,AC$15-1,1,1),IF($E40&lt;&gt;1,IF(ISNUMBER(INDEX(Import.PLE,Detalhamento!$E40,Detalhamento!AC$15)),IF(INDEX(Import.PLE,Detalhamento!$E40,Detalhamento!AC$15)&lt;=mediçao,OFFSET(Import.PLQ,$A40-1,AC$15-1,1,1),0),0),PLE!$AA$28*OFFSET(Import.PLQ,$A40-1,AC$15-1,1,1)),IF($E40&lt;&gt;1,IF(ISNUMBER(INDEX(Import.PLE,Detalhamento!$E40,Detalhamento!AC$15)),IF(INDEX(Import.PLE,Detalhamento!$E40,Detalhamento!AC$15)&lt;=mediçao,0,OFFSET(Import.PLQ,$A40-1,AC$15-1,1,1)),OFFSET(Import.PLQ,$A40-1,AC$15-1,1,1)),(1-PLE!$AA$28)*OFFSET(Import.PLQ,$A40-1,AC$15-1,1,1))))</f>
        <v>0</v>
      </c>
      <c r="AD40" s="144">
        <f ca="1">IF(AD$13="",0,CHOOSE(Detalhamento.OpçãoServiços,OFFSET(Import.PLQ,$A40-1,AD$15-1,1,1),IF($E40&lt;&gt;1,IF(ISNUMBER(INDEX(Import.PLE,Detalhamento!$E40,Detalhamento!AD$15)),IF(INDEX(Import.PLE,Detalhamento!$E40,Detalhamento!AD$15)&lt;=mediçao,OFFSET(Import.PLQ,$A40-1,AD$15-1,1,1),0),0),PLE!$AA$28*OFFSET(Import.PLQ,$A40-1,AD$15-1,1,1)),IF($E40&lt;&gt;1,IF(ISNUMBER(INDEX(Import.PLE,Detalhamento!$E40,Detalhamento!AD$15)),IF(INDEX(Import.PLE,Detalhamento!$E40,Detalhamento!AD$15)&lt;=mediçao,0,OFFSET(Import.PLQ,$A40-1,AD$15-1,1,1)),OFFSET(Import.PLQ,$A40-1,AD$15-1,1,1)),(1-PLE!$AA$28)*OFFSET(Import.PLQ,$A40-1,AD$15-1,1,1))))</f>
        <v>0</v>
      </c>
      <c r="AE40" s="144">
        <f ca="1">IF(AE$13="",0,CHOOSE(Detalhamento.OpçãoServiços,OFFSET(Import.PLQ,$A40-1,AE$15-1,1,1),IF($E40&lt;&gt;1,IF(ISNUMBER(INDEX(Import.PLE,Detalhamento!$E40,Detalhamento!AE$15)),IF(INDEX(Import.PLE,Detalhamento!$E40,Detalhamento!AE$15)&lt;=mediçao,OFFSET(Import.PLQ,$A40-1,AE$15-1,1,1),0),0),PLE!$AA$28*OFFSET(Import.PLQ,$A40-1,AE$15-1,1,1)),IF($E40&lt;&gt;1,IF(ISNUMBER(INDEX(Import.PLE,Detalhamento!$E40,Detalhamento!AE$15)),IF(INDEX(Import.PLE,Detalhamento!$E40,Detalhamento!AE$15)&lt;=mediçao,0,OFFSET(Import.PLQ,$A40-1,AE$15-1,1,1)),OFFSET(Import.PLQ,$A40-1,AE$15-1,1,1)),(1-PLE!$AA$28)*OFFSET(Import.PLQ,$A40-1,AE$15-1,1,1))))</f>
        <v>0</v>
      </c>
      <c r="AF40" s="144">
        <f ca="1">IF(AF$13="",0,CHOOSE(Detalhamento.OpçãoServiços,OFFSET(Import.PLQ,$A40-1,AF$15-1,1,1),IF($E40&lt;&gt;1,IF(ISNUMBER(INDEX(Import.PLE,Detalhamento!$E40,Detalhamento!AF$15)),IF(INDEX(Import.PLE,Detalhamento!$E40,Detalhamento!AF$15)&lt;=mediçao,OFFSET(Import.PLQ,$A40-1,AF$15-1,1,1),0),0),PLE!$AA$28*OFFSET(Import.PLQ,$A40-1,AF$15-1,1,1)),IF($E40&lt;&gt;1,IF(ISNUMBER(INDEX(Import.PLE,Detalhamento!$E40,Detalhamento!AF$15)),IF(INDEX(Import.PLE,Detalhamento!$E40,Detalhamento!AF$15)&lt;=mediçao,0,OFFSET(Import.PLQ,$A40-1,AF$15-1,1,1)),OFFSET(Import.PLQ,$A40-1,AF$15-1,1,1)),(1-PLE!$AA$28)*OFFSET(Import.PLQ,$A40-1,AF$15-1,1,1))))</f>
        <v>0</v>
      </c>
      <c r="AG40" s="144">
        <f ca="1">IF(AG$13="",0,CHOOSE(Detalhamento.OpçãoServiços,OFFSET(Import.PLQ,$A40-1,AG$15-1,1,1),IF($E40&lt;&gt;1,IF(ISNUMBER(INDEX(Import.PLE,Detalhamento!$E40,Detalhamento!AG$15)),IF(INDEX(Import.PLE,Detalhamento!$E40,Detalhamento!AG$15)&lt;=mediçao,OFFSET(Import.PLQ,$A40-1,AG$15-1,1,1),0),0),PLE!$AA$28*OFFSET(Import.PLQ,$A40-1,AG$15-1,1,1)),IF($E40&lt;&gt;1,IF(ISNUMBER(INDEX(Import.PLE,Detalhamento!$E40,Detalhamento!AG$15)),IF(INDEX(Import.PLE,Detalhamento!$E40,Detalhamento!AG$15)&lt;=mediçao,0,OFFSET(Import.PLQ,$A40-1,AG$15-1,1,1)),OFFSET(Import.PLQ,$A40-1,AG$15-1,1,1)),(1-PLE!$AA$28)*OFFSET(Import.PLQ,$A40-1,AG$15-1,1,1))))</f>
        <v>0</v>
      </c>
      <c r="AH40" s="144">
        <f ca="1">IF(AH$13="",0,CHOOSE(Detalhamento.OpçãoServiços,OFFSET(Import.PLQ,$A40-1,AH$15-1,1,1),IF($E40&lt;&gt;1,IF(ISNUMBER(INDEX(Import.PLE,Detalhamento!$E40,Detalhamento!AH$15)),IF(INDEX(Import.PLE,Detalhamento!$E40,Detalhamento!AH$15)&lt;=mediçao,OFFSET(Import.PLQ,$A40-1,AH$15-1,1,1),0),0),PLE!$AA$28*OFFSET(Import.PLQ,$A40-1,AH$15-1,1,1)),IF($E40&lt;&gt;1,IF(ISNUMBER(INDEX(Import.PLE,Detalhamento!$E40,Detalhamento!AH$15)),IF(INDEX(Import.PLE,Detalhamento!$E40,Detalhamento!AH$15)&lt;=mediçao,0,OFFSET(Import.PLQ,$A40-1,AH$15-1,1,1)),OFFSET(Import.PLQ,$A40-1,AH$15-1,1,1)),(1-PLE!$AA$28)*OFFSET(Import.PLQ,$A40-1,AH$15-1,1,1))))</f>
        <v>0</v>
      </c>
      <c r="AI40" s="144">
        <f ca="1">IF(AI$13="",0,CHOOSE(Detalhamento.OpçãoServiços,OFFSET(Import.PLQ,$A40-1,AI$15-1,1,1),IF($E40&lt;&gt;1,IF(ISNUMBER(INDEX(Import.PLE,Detalhamento!$E40,Detalhamento!AI$15)),IF(INDEX(Import.PLE,Detalhamento!$E40,Detalhamento!AI$15)&lt;=mediçao,OFFSET(Import.PLQ,$A40-1,AI$15-1,1,1),0),0),PLE!$AA$28*OFFSET(Import.PLQ,$A40-1,AI$15-1,1,1)),IF($E40&lt;&gt;1,IF(ISNUMBER(INDEX(Import.PLE,Detalhamento!$E40,Detalhamento!AI$15)),IF(INDEX(Import.PLE,Detalhamento!$E40,Detalhamento!AI$15)&lt;=mediçao,0,OFFSET(Import.PLQ,$A40-1,AI$15-1,1,1)),OFFSET(Import.PLQ,$A40-1,AI$15-1,1,1)),(1-PLE!$AA$28)*OFFSET(Import.PLQ,$A40-1,AI$15-1,1,1))))</f>
        <v>0</v>
      </c>
      <c r="AJ40" s="144">
        <f ca="1">IF(AJ$13="",0,CHOOSE(Detalhamento.OpçãoServiços,OFFSET(Import.PLQ,$A40-1,AJ$15-1,1,1),IF($E40&lt;&gt;1,IF(ISNUMBER(INDEX(Import.PLE,Detalhamento!$E40,Detalhamento!AJ$15)),IF(INDEX(Import.PLE,Detalhamento!$E40,Detalhamento!AJ$15)&lt;=mediçao,OFFSET(Import.PLQ,$A40-1,AJ$15-1,1,1),0),0),PLE!$AA$28*OFFSET(Import.PLQ,$A40-1,AJ$15-1,1,1)),IF($E40&lt;&gt;1,IF(ISNUMBER(INDEX(Import.PLE,Detalhamento!$E40,Detalhamento!AJ$15)),IF(INDEX(Import.PLE,Detalhamento!$E40,Detalhamento!AJ$15)&lt;=mediçao,0,OFFSET(Import.PLQ,$A40-1,AJ$15-1,1,1)),OFFSET(Import.PLQ,$A40-1,AJ$15-1,1,1)),(1-PLE!$AA$28)*OFFSET(Import.PLQ,$A40-1,AJ$15-1,1,1))))</f>
        <v>0</v>
      </c>
      <c r="AK40" s="144">
        <f ca="1">IF(AK$13="",0,CHOOSE(Detalhamento.OpçãoServiços,OFFSET(Import.PLQ,$A40-1,AK$15-1,1,1),IF($E40&lt;&gt;1,IF(ISNUMBER(INDEX(Import.PLE,Detalhamento!$E40,Detalhamento!AK$15)),IF(INDEX(Import.PLE,Detalhamento!$E40,Detalhamento!AK$15)&lt;=mediçao,OFFSET(Import.PLQ,$A40-1,AK$15-1,1,1),0),0),PLE!$AA$28*OFFSET(Import.PLQ,$A40-1,AK$15-1,1,1)),IF($E40&lt;&gt;1,IF(ISNUMBER(INDEX(Import.PLE,Detalhamento!$E40,Detalhamento!AK$15)),IF(INDEX(Import.PLE,Detalhamento!$E40,Detalhamento!AK$15)&lt;=mediçao,0,OFFSET(Import.PLQ,$A40-1,AK$15-1,1,1)),OFFSET(Import.PLQ,$A40-1,AK$15-1,1,1)),(1-PLE!$AA$28)*OFFSET(Import.PLQ,$A40-1,AK$15-1,1,1))))</f>
        <v>0</v>
      </c>
      <c r="AL40" s="144">
        <f ca="1">IF(AL$13="",0,CHOOSE(Detalhamento.OpçãoServiços,OFFSET(Import.PLQ,$A40-1,AL$15-1,1,1),IF($E40&lt;&gt;1,IF(ISNUMBER(INDEX(Import.PLE,Detalhamento!$E40,Detalhamento!AL$15)),IF(INDEX(Import.PLE,Detalhamento!$E40,Detalhamento!AL$15)&lt;=mediçao,OFFSET(Import.PLQ,$A40-1,AL$15-1,1,1),0),0),PLE!$AA$28*OFFSET(Import.PLQ,$A40-1,AL$15-1,1,1)),IF($E40&lt;&gt;1,IF(ISNUMBER(INDEX(Import.PLE,Detalhamento!$E40,Detalhamento!AL$15)),IF(INDEX(Import.PLE,Detalhamento!$E40,Detalhamento!AL$15)&lt;=mediçao,0,OFFSET(Import.PLQ,$A40-1,AL$15-1,1,1)),OFFSET(Import.PLQ,$A40-1,AL$15-1,1,1)),(1-PLE!$AA$28)*OFFSET(Import.PLQ,$A40-1,AL$15-1,1,1))))</f>
        <v>0</v>
      </c>
      <c r="AM40" s="144">
        <f ca="1">IF(AM$13="",0,CHOOSE(Detalhamento.OpçãoServiços,OFFSET(Import.PLQ,$A40-1,AM$15-1,1,1),IF($E40&lt;&gt;1,IF(ISNUMBER(INDEX(Import.PLE,Detalhamento!$E40,Detalhamento!AM$15)),IF(INDEX(Import.PLE,Detalhamento!$E40,Detalhamento!AM$15)&lt;=mediçao,OFFSET(Import.PLQ,$A40-1,AM$15-1,1,1),0),0),PLE!$AA$28*OFFSET(Import.PLQ,$A40-1,AM$15-1,1,1)),IF($E40&lt;&gt;1,IF(ISNUMBER(INDEX(Import.PLE,Detalhamento!$E40,Detalhamento!AM$15)),IF(INDEX(Import.PLE,Detalhamento!$E40,Detalhamento!AM$15)&lt;=mediçao,0,OFFSET(Import.PLQ,$A40-1,AM$15-1,1,1)),OFFSET(Import.PLQ,$A40-1,AM$15-1,1,1)),(1-PLE!$AA$28)*OFFSET(Import.PLQ,$A40-1,AM$15-1,1,1))))</f>
        <v>0</v>
      </c>
      <c r="AN40" s="144">
        <f ca="1">IF(AN$13="",0,CHOOSE(Detalhamento.OpçãoServiços,OFFSET(Import.PLQ,$A40-1,AN$15-1,1,1),IF($E40&lt;&gt;1,IF(ISNUMBER(INDEX(Import.PLE,Detalhamento!$E40,Detalhamento!AN$15)),IF(INDEX(Import.PLE,Detalhamento!$E40,Detalhamento!AN$15)&lt;=mediçao,OFFSET(Import.PLQ,$A40-1,AN$15-1,1,1),0),0),PLE!$AA$28*OFFSET(Import.PLQ,$A40-1,AN$15-1,1,1)),IF($E40&lt;&gt;1,IF(ISNUMBER(INDEX(Import.PLE,Detalhamento!$E40,Detalhamento!AN$15)),IF(INDEX(Import.PLE,Detalhamento!$E40,Detalhamento!AN$15)&lt;=mediçao,0,OFFSET(Import.PLQ,$A40-1,AN$15-1,1,1)),OFFSET(Import.PLQ,$A40-1,AN$15-1,1,1)),(1-PLE!$AA$28)*OFFSET(Import.PLQ,$A40-1,AN$15-1,1,1))))</f>
        <v>0</v>
      </c>
      <c r="AO40" s="144">
        <f ca="1">IF(AO$13="",0,CHOOSE(Detalhamento.OpçãoServiços,OFFSET(Import.PLQ,$A40-1,AO$15-1,1,1),IF($E40&lt;&gt;1,IF(ISNUMBER(INDEX(Import.PLE,Detalhamento!$E40,Detalhamento!AO$15)),IF(INDEX(Import.PLE,Detalhamento!$E40,Detalhamento!AO$15)&lt;=mediçao,OFFSET(Import.PLQ,$A40-1,AO$15-1,1,1),0),0),PLE!$AA$28*OFFSET(Import.PLQ,$A40-1,AO$15-1,1,1)),IF($E40&lt;&gt;1,IF(ISNUMBER(INDEX(Import.PLE,Detalhamento!$E40,Detalhamento!AO$15)),IF(INDEX(Import.PLE,Detalhamento!$E40,Detalhamento!AO$15)&lt;=mediçao,0,OFFSET(Import.PLQ,$A40-1,AO$15-1,1,1)),OFFSET(Import.PLQ,$A40-1,AO$15-1,1,1)),(1-PLE!$AA$28)*OFFSET(Import.PLQ,$A40-1,AO$15-1,1,1))))</f>
        <v>0</v>
      </c>
      <c r="AP40" s="144">
        <f ca="1">IF(AP$13="",0,CHOOSE(Detalhamento.OpçãoServiços,OFFSET(Import.PLQ,$A40-1,AP$15-1,1,1),IF($E40&lt;&gt;1,IF(ISNUMBER(INDEX(Import.PLE,Detalhamento!$E40,Detalhamento!AP$15)),IF(INDEX(Import.PLE,Detalhamento!$E40,Detalhamento!AP$15)&lt;=mediçao,OFFSET(Import.PLQ,$A40-1,AP$15-1,1,1),0),0),PLE!$AA$28*OFFSET(Import.PLQ,$A40-1,AP$15-1,1,1)),IF($E40&lt;&gt;1,IF(ISNUMBER(INDEX(Import.PLE,Detalhamento!$E40,Detalhamento!AP$15)),IF(INDEX(Import.PLE,Detalhamento!$E40,Detalhamento!AP$15)&lt;=mediçao,0,OFFSET(Import.PLQ,$A40-1,AP$15-1,1,1)),OFFSET(Import.PLQ,$A40-1,AP$15-1,1,1)),(1-PLE!$AA$28)*OFFSET(Import.PLQ,$A40-1,AP$15-1,1,1))))</f>
        <v>0</v>
      </c>
      <c r="AQ40" s="144">
        <f ca="1">IF(AQ$13="",0,CHOOSE(Detalhamento.OpçãoServiços,OFFSET(Import.PLQ,$A40-1,AQ$15-1,1,1),IF($E40&lt;&gt;1,IF(ISNUMBER(INDEX(Import.PLE,Detalhamento!$E40,Detalhamento!AQ$15)),IF(INDEX(Import.PLE,Detalhamento!$E40,Detalhamento!AQ$15)&lt;=mediçao,OFFSET(Import.PLQ,$A40-1,AQ$15-1,1,1),0),0),PLE!$AA$28*OFFSET(Import.PLQ,$A40-1,AQ$15-1,1,1)),IF($E40&lt;&gt;1,IF(ISNUMBER(INDEX(Import.PLE,Detalhamento!$E40,Detalhamento!AQ$15)),IF(INDEX(Import.PLE,Detalhamento!$E40,Detalhamento!AQ$15)&lt;=mediçao,0,OFFSET(Import.PLQ,$A40-1,AQ$15-1,1,1)),OFFSET(Import.PLQ,$A40-1,AQ$15-1,1,1)),(1-PLE!$AA$28)*OFFSET(Import.PLQ,$A40-1,AQ$15-1,1,1))))</f>
        <v>0</v>
      </c>
      <c r="AR40" s="144">
        <f ca="1">IF(AR$13="",0,CHOOSE(Detalhamento.OpçãoServiços,OFFSET(Import.PLQ,$A40-1,AR$15-1,1,1),IF($E40&lt;&gt;1,IF(ISNUMBER(INDEX(Import.PLE,Detalhamento!$E40,Detalhamento!AR$15)),IF(INDEX(Import.PLE,Detalhamento!$E40,Detalhamento!AR$15)&lt;=mediçao,OFFSET(Import.PLQ,$A40-1,AR$15-1,1,1),0),0),PLE!$AA$28*OFFSET(Import.PLQ,$A40-1,AR$15-1,1,1)),IF($E40&lt;&gt;1,IF(ISNUMBER(INDEX(Import.PLE,Detalhamento!$E40,Detalhamento!AR$15)),IF(INDEX(Import.PLE,Detalhamento!$E40,Detalhamento!AR$15)&lt;=mediçao,0,OFFSET(Import.PLQ,$A40-1,AR$15-1,1,1)),OFFSET(Import.PLQ,$A40-1,AR$15-1,1,1)),(1-PLE!$AA$28)*OFFSET(Import.PLQ,$A40-1,AR$15-1,1,1))))</f>
        <v>0</v>
      </c>
      <c r="AS40" s="144">
        <f ca="1">IF(AS$13="",0,CHOOSE(Detalhamento.OpçãoServiços,OFFSET(Import.PLQ,$A40-1,AS$15-1,1,1),IF($E40&lt;&gt;1,IF(ISNUMBER(INDEX(Import.PLE,Detalhamento!$E40,Detalhamento!AS$15)),IF(INDEX(Import.PLE,Detalhamento!$E40,Detalhamento!AS$15)&lt;=mediçao,OFFSET(Import.PLQ,$A40-1,AS$15-1,1,1),0),0),PLE!$AA$28*OFFSET(Import.PLQ,$A40-1,AS$15-1,1,1)),IF($E40&lt;&gt;1,IF(ISNUMBER(INDEX(Import.PLE,Detalhamento!$E40,Detalhamento!AS$15)),IF(INDEX(Import.PLE,Detalhamento!$E40,Detalhamento!AS$15)&lt;=mediçao,0,OFFSET(Import.PLQ,$A40-1,AS$15-1,1,1)),OFFSET(Import.PLQ,$A40-1,AS$15-1,1,1)),(1-PLE!$AA$28)*OFFSET(Import.PLQ,$A40-1,AS$15-1,1,1))))</f>
        <v>0</v>
      </c>
      <c r="AT40" s="144">
        <f ca="1">IF(AT$13="",0,CHOOSE(Detalhamento.OpçãoServiços,OFFSET(Import.PLQ,$A40-1,AT$15-1,1,1),IF($E40&lt;&gt;1,IF(ISNUMBER(INDEX(Import.PLE,Detalhamento!$E40,Detalhamento!AT$15)),IF(INDEX(Import.PLE,Detalhamento!$E40,Detalhamento!AT$15)&lt;=mediçao,OFFSET(Import.PLQ,$A40-1,AT$15-1,1,1),0),0),PLE!$AA$28*OFFSET(Import.PLQ,$A40-1,AT$15-1,1,1)),IF($E40&lt;&gt;1,IF(ISNUMBER(INDEX(Import.PLE,Detalhamento!$E40,Detalhamento!AT$15)),IF(INDEX(Import.PLE,Detalhamento!$E40,Detalhamento!AT$15)&lt;=mediçao,0,OFFSET(Import.PLQ,$A40-1,AT$15-1,1,1)),OFFSET(Import.PLQ,$A40-1,AT$15-1,1,1)),(1-PLE!$AA$28)*OFFSET(Import.PLQ,$A40-1,AT$15-1,1,1))))</f>
        <v>0</v>
      </c>
      <c r="AU40" s="144">
        <f ca="1">IF(AU$13="",0,CHOOSE(Detalhamento.OpçãoServiços,OFFSET(Import.PLQ,$A40-1,AU$15-1,1,1),IF($E40&lt;&gt;1,IF(ISNUMBER(INDEX(Import.PLE,Detalhamento!$E40,Detalhamento!AU$15)),IF(INDEX(Import.PLE,Detalhamento!$E40,Detalhamento!AU$15)&lt;=mediçao,OFFSET(Import.PLQ,$A40-1,AU$15-1,1,1),0),0),PLE!$AA$28*OFFSET(Import.PLQ,$A40-1,AU$15-1,1,1)),IF($E40&lt;&gt;1,IF(ISNUMBER(INDEX(Import.PLE,Detalhamento!$E40,Detalhamento!AU$15)),IF(INDEX(Import.PLE,Detalhamento!$E40,Detalhamento!AU$15)&lt;=mediçao,0,OFFSET(Import.PLQ,$A40-1,AU$15-1,1,1)),OFFSET(Import.PLQ,$A40-1,AU$15-1,1,1)),(1-PLE!$AA$28)*OFFSET(Import.PLQ,$A40-1,AU$15-1,1,1))))</f>
        <v>0</v>
      </c>
      <c r="AV40" s="144">
        <f ca="1">IF(AV$13="",0,CHOOSE(Detalhamento.OpçãoServiços,OFFSET(Import.PLQ,$A40-1,AV$15-1,1,1),IF($E40&lt;&gt;1,IF(ISNUMBER(INDEX(Import.PLE,Detalhamento!$E40,Detalhamento!AV$15)),IF(INDEX(Import.PLE,Detalhamento!$E40,Detalhamento!AV$15)&lt;=mediçao,OFFSET(Import.PLQ,$A40-1,AV$15-1,1,1),0),0),PLE!$AA$28*OFFSET(Import.PLQ,$A40-1,AV$15-1,1,1)),IF($E40&lt;&gt;1,IF(ISNUMBER(INDEX(Import.PLE,Detalhamento!$E40,Detalhamento!AV$15)),IF(INDEX(Import.PLE,Detalhamento!$E40,Detalhamento!AV$15)&lt;=mediçao,0,OFFSET(Import.PLQ,$A40-1,AV$15-1,1,1)),OFFSET(Import.PLQ,$A40-1,AV$15-1,1,1)),(1-PLE!$AA$28)*OFFSET(Import.PLQ,$A40-1,AV$15-1,1,1))))</f>
        <v>0</v>
      </c>
      <c r="AW40" s="144">
        <f ca="1">IF(AW$13="",0,CHOOSE(Detalhamento.OpçãoServiços,OFFSET(Import.PLQ,$A40-1,AW$15-1,1,1),IF($E40&lt;&gt;1,IF(ISNUMBER(INDEX(Import.PLE,Detalhamento!$E40,Detalhamento!AW$15)),IF(INDEX(Import.PLE,Detalhamento!$E40,Detalhamento!AW$15)&lt;=mediçao,OFFSET(Import.PLQ,$A40-1,AW$15-1,1,1),0),0),PLE!$AA$28*OFFSET(Import.PLQ,$A40-1,AW$15-1,1,1)),IF($E40&lt;&gt;1,IF(ISNUMBER(INDEX(Import.PLE,Detalhamento!$E40,Detalhamento!AW$15)),IF(INDEX(Import.PLE,Detalhamento!$E40,Detalhamento!AW$15)&lt;=mediçao,0,OFFSET(Import.PLQ,$A40-1,AW$15-1,1,1)),OFFSET(Import.PLQ,$A40-1,AW$15-1,1,1)),(1-PLE!$AA$28)*OFFSET(Import.PLQ,$A40-1,AW$15-1,1,1))))</f>
        <v>0</v>
      </c>
      <c r="AX40" s="144">
        <f ca="1">IF(AX$13="",0,CHOOSE(Detalhamento.OpçãoServiços,OFFSET(Import.PLQ,$A40-1,AX$15-1,1,1),IF($E40&lt;&gt;1,IF(ISNUMBER(INDEX(Import.PLE,Detalhamento!$E40,Detalhamento!AX$15)),IF(INDEX(Import.PLE,Detalhamento!$E40,Detalhamento!AX$15)&lt;=mediçao,OFFSET(Import.PLQ,$A40-1,AX$15-1,1,1),0),0),PLE!$AA$28*OFFSET(Import.PLQ,$A40-1,AX$15-1,1,1)),IF($E40&lt;&gt;1,IF(ISNUMBER(INDEX(Import.PLE,Detalhamento!$E40,Detalhamento!AX$15)),IF(INDEX(Import.PLE,Detalhamento!$E40,Detalhamento!AX$15)&lt;=mediçao,0,OFFSET(Import.PLQ,$A40-1,AX$15-1,1,1)),OFFSET(Import.PLQ,$A40-1,AX$15-1,1,1)),(1-PLE!$AA$28)*OFFSET(Import.PLQ,$A40-1,AX$15-1,1,1))))</f>
        <v>0</v>
      </c>
      <c r="AY40" s="144">
        <f ca="1">IF(AY$13="",0,CHOOSE(Detalhamento.OpçãoServiços,OFFSET(Import.PLQ,$A40-1,AY$15-1,1,1),IF($E40&lt;&gt;1,IF(ISNUMBER(INDEX(Import.PLE,Detalhamento!$E40,Detalhamento!AY$15)),IF(INDEX(Import.PLE,Detalhamento!$E40,Detalhamento!AY$15)&lt;=mediçao,OFFSET(Import.PLQ,$A40-1,AY$15-1,1,1),0),0),PLE!$AA$28*OFFSET(Import.PLQ,$A40-1,AY$15-1,1,1)),IF($E40&lt;&gt;1,IF(ISNUMBER(INDEX(Import.PLE,Detalhamento!$E40,Detalhamento!AY$15)),IF(INDEX(Import.PLE,Detalhamento!$E40,Detalhamento!AY$15)&lt;=mediçao,0,OFFSET(Import.PLQ,$A40-1,AY$15-1,1,1)),OFFSET(Import.PLQ,$A40-1,AY$15-1,1,1)),(1-PLE!$AA$28)*OFFSET(Import.PLQ,$A40-1,AY$15-1,1,1))))</f>
        <v>0</v>
      </c>
      <c r="AZ40" s="144">
        <f ca="1">IF(AZ$13="",0,CHOOSE(Detalhamento.OpçãoServiços,OFFSET(Import.PLQ,$A40-1,AZ$15-1,1,1),IF($E40&lt;&gt;1,IF(ISNUMBER(INDEX(Import.PLE,Detalhamento!$E40,Detalhamento!AZ$15)),IF(INDEX(Import.PLE,Detalhamento!$E40,Detalhamento!AZ$15)&lt;=mediçao,OFFSET(Import.PLQ,$A40-1,AZ$15-1,1,1),0),0),PLE!$AA$28*OFFSET(Import.PLQ,$A40-1,AZ$15-1,1,1)),IF($E40&lt;&gt;1,IF(ISNUMBER(INDEX(Import.PLE,Detalhamento!$E40,Detalhamento!AZ$15)),IF(INDEX(Import.PLE,Detalhamento!$E40,Detalhamento!AZ$15)&lt;=mediçao,0,OFFSET(Import.PLQ,$A40-1,AZ$15-1,1,1)),OFFSET(Import.PLQ,$A40-1,AZ$15-1,1,1)),(1-PLE!$AA$28)*OFFSET(Import.PLQ,$A40-1,AZ$15-1,1,1))))</f>
        <v>0</v>
      </c>
      <c r="BA40" s="144">
        <f ca="1">IF(BA$13="",0,CHOOSE(Detalhamento.OpçãoServiços,OFFSET(Import.PLQ,$A40-1,BA$15-1,1,1),IF($E40&lt;&gt;1,IF(ISNUMBER(INDEX(Import.PLE,Detalhamento!$E40,Detalhamento!BA$15)),IF(INDEX(Import.PLE,Detalhamento!$E40,Detalhamento!BA$15)&lt;=mediçao,OFFSET(Import.PLQ,$A40-1,BA$15-1,1,1),0),0),PLE!$AA$28*OFFSET(Import.PLQ,$A40-1,BA$15-1,1,1)),IF($E40&lt;&gt;1,IF(ISNUMBER(INDEX(Import.PLE,Detalhamento!$E40,Detalhamento!BA$15)),IF(INDEX(Import.PLE,Detalhamento!$E40,Detalhamento!BA$15)&lt;=mediçao,0,OFFSET(Import.PLQ,$A40-1,BA$15-1,1,1)),OFFSET(Import.PLQ,$A40-1,BA$15-1,1,1)),(1-PLE!$AA$28)*OFFSET(Import.PLQ,$A40-1,BA$15-1,1,1))))</f>
        <v>0</v>
      </c>
      <c r="BB40" s="144">
        <f ca="1">IF(BB$13="",0,CHOOSE(Detalhamento.OpçãoServiços,OFFSET(Import.PLQ,$A40-1,BB$15-1,1,1),IF($E40&lt;&gt;1,IF(ISNUMBER(INDEX(Import.PLE,Detalhamento!$E40,Detalhamento!BB$15)),IF(INDEX(Import.PLE,Detalhamento!$E40,Detalhamento!BB$15)&lt;=mediçao,OFFSET(Import.PLQ,$A40-1,BB$15-1,1,1),0),0),PLE!$AA$28*OFFSET(Import.PLQ,$A40-1,BB$15-1,1,1)),IF($E40&lt;&gt;1,IF(ISNUMBER(INDEX(Import.PLE,Detalhamento!$E40,Detalhamento!BB$15)),IF(INDEX(Import.PLE,Detalhamento!$E40,Detalhamento!BB$15)&lt;=mediçao,0,OFFSET(Import.PLQ,$A40-1,BB$15-1,1,1)),OFFSET(Import.PLQ,$A40-1,BB$15-1,1,1)),(1-PLE!$AA$28)*OFFSET(Import.PLQ,$A40-1,BB$15-1,1,1))))</f>
        <v>0</v>
      </c>
      <c r="BC40" s="144">
        <f ca="1">IF(BC$13="",0,CHOOSE(Detalhamento.OpçãoServiços,OFFSET(Import.PLQ,$A40-1,BC$15-1,1,1),IF($E40&lt;&gt;1,IF(ISNUMBER(INDEX(Import.PLE,Detalhamento!$E40,Detalhamento!BC$15)),IF(INDEX(Import.PLE,Detalhamento!$E40,Detalhamento!BC$15)&lt;=mediçao,OFFSET(Import.PLQ,$A40-1,BC$15-1,1,1),0),0),PLE!$AA$28*OFFSET(Import.PLQ,$A40-1,BC$15-1,1,1)),IF($E40&lt;&gt;1,IF(ISNUMBER(INDEX(Import.PLE,Detalhamento!$E40,Detalhamento!BC$15)),IF(INDEX(Import.PLE,Detalhamento!$E40,Detalhamento!BC$15)&lt;=mediçao,0,OFFSET(Import.PLQ,$A40-1,BC$15-1,1,1)),OFFSET(Import.PLQ,$A40-1,BC$15-1,1,1)),(1-PLE!$AA$28)*OFFSET(Import.PLQ,$A40-1,BC$15-1,1,1))))</f>
        <v>0</v>
      </c>
      <c r="BD40" s="144">
        <f ca="1">IF(BD$13="",0,CHOOSE(Detalhamento.OpçãoServiços,OFFSET(Import.PLQ,$A40-1,BD$15-1,1,1),IF($E40&lt;&gt;1,IF(ISNUMBER(INDEX(Import.PLE,Detalhamento!$E40,Detalhamento!BD$15)),IF(INDEX(Import.PLE,Detalhamento!$E40,Detalhamento!BD$15)&lt;=mediçao,OFFSET(Import.PLQ,$A40-1,BD$15-1,1,1),0),0),PLE!$AA$28*OFFSET(Import.PLQ,$A40-1,BD$15-1,1,1)),IF($E40&lt;&gt;1,IF(ISNUMBER(INDEX(Import.PLE,Detalhamento!$E40,Detalhamento!BD$15)),IF(INDEX(Import.PLE,Detalhamento!$E40,Detalhamento!BD$15)&lt;=mediçao,0,OFFSET(Import.PLQ,$A40-1,BD$15-1,1,1)),OFFSET(Import.PLQ,$A40-1,BD$15-1,1,1)),(1-PLE!$AA$28)*OFFSET(Import.PLQ,$A40-1,BD$15-1,1,1))))</f>
        <v>0</v>
      </c>
      <c r="BE40" s="144">
        <f ca="1">IF(BE$13="",0,CHOOSE(Detalhamento.OpçãoServiços,OFFSET(Import.PLQ,$A40-1,BE$15-1,1,1),IF($E40&lt;&gt;1,IF(ISNUMBER(INDEX(Import.PLE,Detalhamento!$E40,Detalhamento!BE$15)),IF(INDEX(Import.PLE,Detalhamento!$E40,Detalhamento!BE$15)&lt;=mediçao,OFFSET(Import.PLQ,$A40-1,BE$15-1,1,1),0),0),PLE!$AA$28*OFFSET(Import.PLQ,$A40-1,BE$15-1,1,1)),IF($E40&lt;&gt;1,IF(ISNUMBER(INDEX(Import.PLE,Detalhamento!$E40,Detalhamento!BE$15)),IF(INDEX(Import.PLE,Detalhamento!$E40,Detalhamento!BE$15)&lt;=mediçao,0,OFFSET(Import.PLQ,$A40-1,BE$15-1,1,1)),OFFSET(Import.PLQ,$A40-1,BE$15-1,1,1)),(1-PLE!$AA$28)*OFFSET(Import.PLQ,$A40-1,BE$15-1,1,1))))</f>
        <v>0</v>
      </c>
      <c r="BF40" s="144">
        <f ca="1">IF(BF$13="",0,CHOOSE(Detalhamento.OpçãoServiços,OFFSET(Import.PLQ,$A40-1,BF$15-1,1,1),IF($E40&lt;&gt;1,IF(ISNUMBER(INDEX(Import.PLE,Detalhamento!$E40,Detalhamento!BF$15)),IF(INDEX(Import.PLE,Detalhamento!$E40,Detalhamento!BF$15)&lt;=mediçao,OFFSET(Import.PLQ,$A40-1,BF$15-1,1,1),0),0),PLE!$AA$28*OFFSET(Import.PLQ,$A40-1,BF$15-1,1,1)),IF($E40&lt;&gt;1,IF(ISNUMBER(INDEX(Import.PLE,Detalhamento!$E40,Detalhamento!BF$15)),IF(INDEX(Import.PLE,Detalhamento!$E40,Detalhamento!BF$15)&lt;=mediçao,0,OFFSET(Import.PLQ,$A40-1,BF$15-1,1,1)),OFFSET(Import.PLQ,$A40-1,BF$15-1,1,1)),(1-PLE!$AA$28)*OFFSET(Import.PLQ,$A40-1,BF$15-1,1,1))))</f>
        <v>0</v>
      </c>
      <c r="BG40" s="144">
        <f ca="1">IF(BG$13="",0,CHOOSE(Detalhamento.OpçãoServiços,OFFSET(Import.PLQ,$A40-1,BG$15-1,1,1),IF($E40&lt;&gt;1,IF(ISNUMBER(INDEX(Import.PLE,Detalhamento!$E40,Detalhamento!BG$15)),IF(INDEX(Import.PLE,Detalhamento!$E40,Detalhamento!BG$15)&lt;=mediçao,OFFSET(Import.PLQ,$A40-1,BG$15-1,1,1),0),0),PLE!$AA$28*OFFSET(Import.PLQ,$A40-1,BG$15-1,1,1)),IF($E40&lt;&gt;1,IF(ISNUMBER(INDEX(Import.PLE,Detalhamento!$E40,Detalhamento!BG$15)),IF(INDEX(Import.PLE,Detalhamento!$E40,Detalhamento!BG$15)&lt;=mediçao,0,OFFSET(Import.PLQ,$A40-1,BG$15-1,1,1)),OFFSET(Import.PLQ,$A40-1,BG$15-1,1,1)),(1-PLE!$AA$28)*OFFSET(Import.PLQ,$A40-1,BG$15-1,1,1))))</f>
        <v>0</v>
      </c>
      <c r="BH40" s="144">
        <f ca="1">IF(BH$13="",0,CHOOSE(Detalhamento.OpçãoServiços,OFFSET(Import.PLQ,$A40-1,BH$15-1,1,1),IF($E40&lt;&gt;1,IF(ISNUMBER(INDEX(Import.PLE,Detalhamento!$E40,Detalhamento!BH$15)),IF(INDEX(Import.PLE,Detalhamento!$E40,Detalhamento!BH$15)&lt;=mediçao,OFFSET(Import.PLQ,$A40-1,BH$15-1,1,1),0),0),PLE!$AA$28*OFFSET(Import.PLQ,$A40-1,BH$15-1,1,1)),IF($E40&lt;&gt;1,IF(ISNUMBER(INDEX(Import.PLE,Detalhamento!$E40,Detalhamento!BH$15)),IF(INDEX(Import.PLE,Detalhamento!$E40,Detalhamento!BH$15)&lt;=mediçao,0,OFFSET(Import.PLQ,$A40-1,BH$15-1,1,1)),OFFSET(Import.PLQ,$A40-1,BH$15-1,1,1)),(1-PLE!$AA$28)*OFFSET(Import.PLQ,$A40-1,BH$15-1,1,1))))</f>
        <v>0</v>
      </c>
      <c r="BI40" s="144">
        <f ca="1">IF(BI$13="",0,CHOOSE(Detalhamento.OpçãoServiços,OFFSET(Import.PLQ,$A40-1,BI$15-1,1,1),IF($E40&lt;&gt;1,IF(ISNUMBER(INDEX(Import.PLE,Detalhamento!$E40,Detalhamento!BI$15)),IF(INDEX(Import.PLE,Detalhamento!$E40,Detalhamento!BI$15)&lt;=mediçao,OFFSET(Import.PLQ,$A40-1,BI$15-1,1,1),0),0),PLE!$AA$28*OFFSET(Import.PLQ,$A40-1,BI$15-1,1,1)),IF($E40&lt;&gt;1,IF(ISNUMBER(INDEX(Import.PLE,Detalhamento!$E40,Detalhamento!BI$15)),IF(INDEX(Import.PLE,Detalhamento!$E40,Detalhamento!BI$15)&lt;=mediçao,0,OFFSET(Import.PLQ,$A40-1,BI$15-1,1,1)),OFFSET(Import.PLQ,$A40-1,BI$15-1,1,1)),(1-PLE!$AA$28)*OFFSET(Import.PLQ,$A40-1,BI$15-1,1,1))))</f>
        <v>0</v>
      </c>
    </row>
    <row r="41" spans="1:61" ht="20" x14ac:dyDescent="0.2">
      <c r="A41" s="155">
        <v>20</v>
      </c>
      <c r="B41" s="21" t="str">
        <f t="shared" ca="1" si="8"/>
        <v>Serviço</v>
      </c>
      <c r="E41" s="153">
        <f t="shared" ca="1" si="9"/>
        <v>4</v>
      </c>
      <c r="F41" s="154">
        <f t="shared" ca="1" si="10"/>
        <v>40020</v>
      </c>
      <c r="G41" s="154" t="str">
        <f t="shared" ca="1" si="14"/>
        <v>1.3.1.9</v>
      </c>
      <c r="H41" s="182" t="str">
        <f t="shared" ca="1" si="14"/>
        <v>ARMAÇÃO DE BLOCO, VIGA BALDRAME OU SAPATA UTILIZANDO AÇO CA-50 DE 6,3 MM - MONTAGEM. AF_06/2017</v>
      </c>
      <c r="I41" s="37" t="str">
        <f t="shared" ca="1" si="12"/>
        <v>KG</v>
      </c>
      <c r="J41" s="144">
        <f t="shared" ca="1" si="13"/>
        <v>78</v>
      </c>
      <c r="K41" s="67"/>
      <c r="L41" s="144">
        <f ca="1">IF(L$13="",0,CHOOSE(Detalhamento.OpçãoServiços,OFFSET(Import.PLQ,$A41-1,L$15-1,1,1),IF($E41&lt;&gt;1,IF(ISNUMBER(INDEX(Import.PLE,Detalhamento!$E41,Detalhamento!L$15)),IF(INDEX(Import.PLE,Detalhamento!$E41,Detalhamento!L$15)&lt;=mediçao,OFFSET(Import.PLQ,$A41-1,L$15-1,1,1),0),0),PLE!$AA$28*OFFSET(Import.PLQ,$A41-1,L$15-1,1,1)),IF($E41&lt;&gt;1,IF(ISNUMBER(INDEX(Import.PLE,Detalhamento!$E41,Detalhamento!L$15)),IF(INDEX(Import.PLE,Detalhamento!$E41,Detalhamento!L$15)&lt;=mediçao,0,OFFSET(Import.PLQ,$A41-1,L$15-1,1,1)),OFFSET(Import.PLQ,$A41-1,L$15-1,1,1)),(1-PLE!$AA$28)*OFFSET(Import.PLQ,$A41-1,L$15-1,1,1))))</f>
        <v>78</v>
      </c>
      <c r="M41" s="144">
        <f ca="1">IF(M$13="",0,CHOOSE(Detalhamento.OpçãoServiços,OFFSET(Import.PLQ,$A41-1,M$15-1,1,1),IF($E41&lt;&gt;1,IF(ISNUMBER(INDEX(Import.PLE,Detalhamento!$E41,Detalhamento!M$15)),IF(INDEX(Import.PLE,Detalhamento!$E41,Detalhamento!M$15)&lt;=mediçao,OFFSET(Import.PLQ,$A41-1,M$15-1,1,1),0),0),PLE!$AA$28*OFFSET(Import.PLQ,$A41-1,M$15-1,1,1)),IF($E41&lt;&gt;1,IF(ISNUMBER(INDEX(Import.PLE,Detalhamento!$E41,Detalhamento!M$15)),IF(INDEX(Import.PLE,Detalhamento!$E41,Detalhamento!M$15)&lt;=mediçao,0,OFFSET(Import.PLQ,$A41-1,M$15-1,1,1)),OFFSET(Import.PLQ,$A41-1,M$15-1,1,1)),(1-PLE!$AA$28)*OFFSET(Import.PLQ,$A41-1,M$15-1,1,1))))</f>
        <v>0</v>
      </c>
      <c r="N41" s="144">
        <f ca="1">IF(N$13="",0,CHOOSE(Detalhamento.OpçãoServiços,OFFSET(Import.PLQ,$A41-1,N$15-1,1,1),IF($E41&lt;&gt;1,IF(ISNUMBER(INDEX(Import.PLE,Detalhamento!$E41,Detalhamento!N$15)),IF(INDEX(Import.PLE,Detalhamento!$E41,Detalhamento!N$15)&lt;=mediçao,OFFSET(Import.PLQ,$A41-1,N$15-1,1,1),0),0),PLE!$AA$28*OFFSET(Import.PLQ,$A41-1,N$15-1,1,1)),IF($E41&lt;&gt;1,IF(ISNUMBER(INDEX(Import.PLE,Detalhamento!$E41,Detalhamento!N$15)),IF(INDEX(Import.PLE,Detalhamento!$E41,Detalhamento!N$15)&lt;=mediçao,0,OFFSET(Import.PLQ,$A41-1,N$15-1,1,1)),OFFSET(Import.PLQ,$A41-1,N$15-1,1,1)),(1-PLE!$AA$28)*OFFSET(Import.PLQ,$A41-1,N$15-1,1,1))))</f>
        <v>0</v>
      </c>
      <c r="O41" s="144">
        <f ca="1">IF(O$13="",0,CHOOSE(Detalhamento.OpçãoServiços,OFFSET(Import.PLQ,$A41-1,O$15-1,1,1),IF($E41&lt;&gt;1,IF(ISNUMBER(INDEX(Import.PLE,Detalhamento!$E41,Detalhamento!O$15)),IF(INDEX(Import.PLE,Detalhamento!$E41,Detalhamento!O$15)&lt;=mediçao,OFFSET(Import.PLQ,$A41-1,O$15-1,1,1),0),0),PLE!$AA$28*OFFSET(Import.PLQ,$A41-1,O$15-1,1,1)),IF($E41&lt;&gt;1,IF(ISNUMBER(INDEX(Import.PLE,Detalhamento!$E41,Detalhamento!O$15)),IF(INDEX(Import.PLE,Detalhamento!$E41,Detalhamento!O$15)&lt;=mediçao,0,OFFSET(Import.PLQ,$A41-1,O$15-1,1,1)),OFFSET(Import.PLQ,$A41-1,O$15-1,1,1)),(1-PLE!$AA$28)*OFFSET(Import.PLQ,$A41-1,O$15-1,1,1))))</f>
        <v>0</v>
      </c>
      <c r="P41" s="144">
        <f ca="1">IF(P$13="",0,CHOOSE(Detalhamento.OpçãoServiços,OFFSET(Import.PLQ,$A41-1,P$15-1,1,1),IF($E41&lt;&gt;1,IF(ISNUMBER(INDEX(Import.PLE,Detalhamento!$E41,Detalhamento!P$15)),IF(INDEX(Import.PLE,Detalhamento!$E41,Detalhamento!P$15)&lt;=mediçao,OFFSET(Import.PLQ,$A41-1,P$15-1,1,1),0),0),PLE!$AA$28*OFFSET(Import.PLQ,$A41-1,P$15-1,1,1)),IF($E41&lt;&gt;1,IF(ISNUMBER(INDEX(Import.PLE,Detalhamento!$E41,Detalhamento!P$15)),IF(INDEX(Import.PLE,Detalhamento!$E41,Detalhamento!P$15)&lt;=mediçao,0,OFFSET(Import.PLQ,$A41-1,P$15-1,1,1)),OFFSET(Import.PLQ,$A41-1,P$15-1,1,1)),(1-PLE!$AA$28)*OFFSET(Import.PLQ,$A41-1,P$15-1,1,1))))</f>
        <v>0</v>
      </c>
      <c r="Q41" s="144">
        <f ca="1">IF(Q$13="",0,CHOOSE(Detalhamento.OpçãoServiços,OFFSET(Import.PLQ,$A41-1,Q$15-1,1,1),IF($E41&lt;&gt;1,IF(ISNUMBER(INDEX(Import.PLE,Detalhamento!$E41,Detalhamento!Q$15)),IF(INDEX(Import.PLE,Detalhamento!$E41,Detalhamento!Q$15)&lt;=mediçao,OFFSET(Import.PLQ,$A41-1,Q$15-1,1,1),0),0),PLE!$AA$28*OFFSET(Import.PLQ,$A41-1,Q$15-1,1,1)),IF($E41&lt;&gt;1,IF(ISNUMBER(INDEX(Import.PLE,Detalhamento!$E41,Detalhamento!Q$15)),IF(INDEX(Import.PLE,Detalhamento!$E41,Detalhamento!Q$15)&lt;=mediçao,0,OFFSET(Import.PLQ,$A41-1,Q$15-1,1,1)),OFFSET(Import.PLQ,$A41-1,Q$15-1,1,1)),(1-PLE!$AA$28)*OFFSET(Import.PLQ,$A41-1,Q$15-1,1,1))))</f>
        <v>0</v>
      </c>
      <c r="R41" s="144">
        <f ca="1">IF(R$13="",0,CHOOSE(Detalhamento.OpçãoServiços,OFFSET(Import.PLQ,$A41-1,R$15-1,1,1),IF($E41&lt;&gt;1,IF(ISNUMBER(INDEX(Import.PLE,Detalhamento!$E41,Detalhamento!R$15)),IF(INDEX(Import.PLE,Detalhamento!$E41,Detalhamento!R$15)&lt;=mediçao,OFFSET(Import.PLQ,$A41-1,R$15-1,1,1),0),0),PLE!$AA$28*OFFSET(Import.PLQ,$A41-1,R$15-1,1,1)),IF($E41&lt;&gt;1,IF(ISNUMBER(INDEX(Import.PLE,Detalhamento!$E41,Detalhamento!R$15)),IF(INDEX(Import.PLE,Detalhamento!$E41,Detalhamento!R$15)&lt;=mediçao,0,OFFSET(Import.PLQ,$A41-1,R$15-1,1,1)),OFFSET(Import.PLQ,$A41-1,R$15-1,1,1)),(1-PLE!$AA$28)*OFFSET(Import.PLQ,$A41-1,R$15-1,1,1))))</f>
        <v>0</v>
      </c>
      <c r="S41" s="144">
        <f ca="1">IF(S$13="",0,CHOOSE(Detalhamento.OpçãoServiços,OFFSET(Import.PLQ,$A41-1,S$15-1,1,1),IF($E41&lt;&gt;1,IF(ISNUMBER(INDEX(Import.PLE,Detalhamento!$E41,Detalhamento!S$15)),IF(INDEX(Import.PLE,Detalhamento!$E41,Detalhamento!S$15)&lt;=mediçao,OFFSET(Import.PLQ,$A41-1,S$15-1,1,1),0),0),PLE!$AA$28*OFFSET(Import.PLQ,$A41-1,S$15-1,1,1)),IF($E41&lt;&gt;1,IF(ISNUMBER(INDEX(Import.PLE,Detalhamento!$E41,Detalhamento!S$15)),IF(INDEX(Import.PLE,Detalhamento!$E41,Detalhamento!S$15)&lt;=mediçao,0,OFFSET(Import.PLQ,$A41-1,S$15-1,1,1)),OFFSET(Import.PLQ,$A41-1,S$15-1,1,1)),(1-PLE!$AA$28)*OFFSET(Import.PLQ,$A41-1,S$15-1,1,1))))</f>
        <v>0</v>
      </c>
      <c r="T41" s="144">
        <f ca="1">IF(T$13="",0,CHOOSE(Detalhamento.OpçãoServiços,OFFSET(Import.PLQ,$A41-1,T$15-1,1,1),IF($E41&lt;&gt;1,IF(ISNUMBER(INDEX(Import.PLE,Detalhamento!$E41,Detalhamento!T$15)),IF(INDEX(Import.PLE,Detalhamento!$E41,Detalhamento!T$15)&lt;=mediçao,OFFSET(Import.PLQ,$A41-1,T$15-1,1,1),0),0),PLE!$AA$28*OFFSET(Import.PLQ,$A41-1,T$15-1,1,1)),IF($E41&lt;&gt;1,IF(ISNUMBER(INDEX(Import.PLE,Detalhamento!$E41,Detalhamento!T$15)),IF(INDEX(Import.PLE,Detalhamento!$E41,Detalhamento!T$15)&lt;=mediçao,0,OFFSET(Import.PLQ,$A41-1,T$15-1,1,1)),OFFSET(Import.PLQ,$A41-1,T$15-1,1,1)),(1-PLE!$AA$28)*OFFSET(Import.PLQ,$A41-1,T$15-1,1,1))))</f>
        <v>0</v>
      </c>
      <c r="U41" s="144">
        <f ca="1">IF(U$13="",0,CHOOSE(Detalhamento.OpçãoServiços,OFFSET(Import.PLQ,$A41-1,U$15-1,1,1),IF($E41&lt;&gt;1,IF(ISNUMBER(INDEX(Import.PLE,Detalhamento!$E41,Detalhamento!U$15)),IF(INDEX(Import.PLE,Detalhamento!$E41,Detalhamento!U$15)&lt;=mediçao,OFFSET(Import.PLQ,$A41-1,U$15-1,1,1),0),0),PLE!$AA$28*OFFSET(Import.PLQ,$A41-1,U$15-1,1,1)),IF($E41&lt;&gt;1,IF(ISNUMBER(INDEX(Import.PLE,Detalhamento!$E41,Detalhamento!U$15)),IF(INDEX(Import.PLE,Detalhamento!$E41,Detalhamento!U$15)&lt;=mediçao,0,OFFSET(Import.PLQ,$A41-1,U$15-1,1,1)),OFFSET(Import.PLQ,$A41-1,U$15-1,1,1)),(1-PLE!$AA$28)*OFFSET(Import.PLQ,$A41-1,U$15-1,1,1))))</f>
        <v>0</v>
      </c>
      <c r="V41" s="144">
        <f ca="1">IF(V$13="",0,CHOOSE(Detalhamento.OpçãoServiços,OFFSET(Import.PLQ,$A41-1,V$15-1,1,1),IF($E41&lt;&gt;1,IF(ISNUMBER(INDEX(Import.PLE,Detalhamento!$E41,Detalhamento!V$15)),IF(INDEX(Import.PLE,Detalhamento!$E41,Detalhamento!V$15)&lt;=mediçao,OFFSET(Import.PLQ,$A41-1,V$15-1,1,1),0),0),PLE!$AA$28*OFFSET(Import.PLQ,$A41-1,V$15-1,1,1)),IF($E41&lt;&gt;1,IF(ISNUMBER(INDEX(Import.PLE,Detalhamento!$E41,Detalhamento!V$15)),IF(INDEX(Import.PLE,Detalhamento!$E41,Detalhamento!V$15)&lt;=mediçao,0,OFFSET(Import.PLQ,$A41-1,V$15-1,1,1)),OFFSET(Import.PLQ,$A41-1,V$15-1,1,1)),(1-PLE!$AA$28)*OFFSET(Import.PLQ,$A41-1,V$15-1,1,1))))</f>
        <v>0</v>
      </c>
      <c r="W41" s="144">
        <f ca="1">IF(W$13="",0,CHOOSE(Detalhamento.OpçãoServiços,OFFSET(Import.PLQ,$A41-1,W$15-1,1,1),IF($E41&lt;&gt;1,IF(ISNUMBER(INDEX(Import.PLE,Detalhamento!$E41,Detalhamento!W$15)),IF(INDEX(Import.PLE,Detalhamento!$E41,Detalhamento!W$15)&lt;=mediçao,OFFSET(Import.PLQ,$A41-1,W$15-1,1,1),0),0),PLE!$AA$28*OFFSET(Import.PLQ,$A41-1,W$15-1,1,1)),IF($E41&lt;&gt;1,IF(ISNUMBER(INDEX(Import.PLE,Detalhamento!$E41,Detalhamento!W$15)),IF(INDEX(Import.PLE,Detalhamento!$E41,Detalhamento!W$15)&lt;=mediçao,0,OFFSET(Import.PLQ,$A41-1,W$15-1,1,1)),OFFSET(Import.PLQ,$A41-1,W$15-1,1,1)),(1-PLE!$AA$28)*OFFSET(Import.PLQ,$A41-1,W$15-1,1,1))))</f>
        <v>0</v>
      </c>
      <c r="X41" s="144">
        <f ca="1">IF(X$13="",0,CHOOSE(Detalhamento.OpçãoServiços,OFFSET(Import.PLQ,$A41-1,X$15-1,1,1),IF($E41&lt;&gt;1,IF(ISNUMBER(INDEX(Import.PLE,Detalhamento!$E41,Detalhamento!X$15)),IF(INDEX(Import.PLE,Detalhamento!$E41,Detalhamento!X$15)&lt;=mediçao,OFFSET(Import.PLQ,$A41-1,X$15-1,1,1),0),0),PLE!$AA$28*OFFSET(Import.PLQ,$A41-1,X$15-1,1,1)),IF($E41&lt;&gt;1,IF(ISNUMBER(INDEX(Import.PLE,Detalhamento!$E41,Detalhamento!X$15)),IF(INDEX(Import.PLE,Detalhamento!$E41,Detalhamento!X$15)&lt;=mediçao,0,OFFSET(Import.PLQ,$A41-1,X$15-1,1,1)),OFFSET(Import.PLQ,$A41-1,X$15-1,1,1)),(1-PLE!$AA$28)*OFFSET(Import.PLQ,$A41-1,X$15-1,1,1))))</f>
        <v>0</v>
      </c>
      <c r="Y41" s="144">
        <f ca="1">IF(Y$13="",0,CHOOSE(Detalhamento.OpçãoServiços,OFFSET(Import.PLQ,$A41-1,Y$15-1,1,1),IF($E41&lt;&gt;1,IF(ISNUMBER(INDEX(Import.PLE,Detalhamento!$E41,Detalhamento!Y$15)),IF(INDEX(Import.PLE,Detalhamento!$E41,Detalhamento!Y$15)&lt;=mediçao,OFFSET(Import.PLQ,$A41-1,Y$15-1,1,1),0),0),PLE!$AA$28*OFFSET(Import.PLQ,$A41-1,Y$15-1,1,1)),IF($E41&lt;&gt;1,IF(ISNUMBER(INDEX(Import.PLE,Detalhamento!$E41,Detalhamento!Y$15)),IF(INDEX(Import.PLE,Detalhamento!$E41,Detalhamento!Y$15)&lt;=mediçao,0,OFFSET(Import.PLQ,$A41-1,Y$15-1,1,1)),OFFSET(Import.PLQ,$A41-1,Y$15-1,1,1)),(1-PLE!$AA$28)*OFFSET(Import.PLQ,$A41-1,Y$15-1,1,1))))</f>
        <v>0</v>
      </c>
      <c r="Z41" s="144">
        <f ca="1">IF(Z$13="",0,CHOOSE(Detalhamento.OpçãoServiços,OFFSET(Import.PLQ,$A41-1,Z$15-1,1,1),IF($E41&lt;&gt;1,IF(ISNUMBER(INDEX(Import.PLE,Detalhamento!$E41,Detalhamento!Z$15)),IF(INDEX(Import.PLE,Detalhamento!$E41,Detalhamento!Z$15)&lt;=mediçao,OFFSET(Import.PLQ,$A41-1,Z$15-1,1,1),0),0),PLE!$AA$28*OFFSET(Import.PLQ,$A41-1,Z$15-1,1,1)),IF($E41&lt;&gt;1,IF(ISNUMBER(INDEX(Import.PLE,Detalhamento!$E41,Detalhamento!Z$15)),IF(INDEX(Import.PLE,Detalhamento!$E41,Detalhamento!Z$15)&lt;=mediçao,0,OFFSET(Import.PLQ,$A41-1,Z$15-1,1,1)),OFFSET(Import.PLQ,$A41-1,Z$15-1,1,1)),(1-PLE!$AA$28)*OFFSET(Import.PLQ,$A41-1,Z$15-1,1,1))))</f>
        <v>0</v>
      </c>
      <c r="AA41" s="144">
        <f ca="1">IF(AA$13="",0,CHOOSE(Detalhamento.OpçãoServiços,OFFSET(Import.PLQ,$A41-1,AA$15-1,1,1),IF($E41&lt;&gt;1,IF(ISNUMBER(INDEX(Import.PLE,Detalhamento!$E41,Detalhamento!AA$15)),IF(INDEX(Import.PLE,Detalhamento!$E41,Detalhamento!AA$15)&lt;=mediçao,OFFSET(Import.PLQ,$A41-1,AA$15-1,1,1),0),0),PLE!$AA$28*OFFSET(Import.PLQ,$A41-1,AA$15-1,1,1)),IF($E41&lt;&gt;1,IF(ISNUMBER(INDEX(Import.PLE,Detalhamento!$E41,Detalhamento!AA$15)),IF(INDEX(Import.PLE,Detalhamento!$E41,Detalhamento!AA$15)&lt;=mediçao,0,OFFSET(Import.PLQ,$A41-1,AA$15-1,1,1)),OFFSET(Import.PLQ,$A41-1,AA$15-1,1,1)),(1-PLE!$AA$28)*OFFSET(Import.PLQ,$A41-1,AA$15-1,1,1))))</f>
        <v>0</v>
      </c>
      <c r="AB41" s="144">
        <f ca="1">IF(AB$13="",0,CHOOSE(Detalhamento.OpçãoServiços,OFFSET(Import.PLQ,$A41-1,AB$15-1,1,1),IF($E41&lt;&gt;1,IF(ISNUMBER(INDEX(Import.PLE,Detalhamento!$E41,Detalhamento!AB$15)),IF(INDEX(Import.PLE,Detalhamento!$E41,Detalhamento!AB$15)&lt;=mediçao,OFFSET(Import.PLQ,$A41-1,AB$15-1,1,1),0),0),PLE!$AA$28*OFFSET(Import.PLQ,$A41-1,AB$15-1,1,1)),IF($E41&lt;&gt;1,IF(ISNUMBER(INDEX(Import.PLE,Detalhamento!$E41,Detalhamento!AB$15)),IF(INDEX(Import.PLE,Detalhamento!$E41,Detalhamento!AB$15)&lt;=mediçao,0,OFFSET(Import.PLQ,$A41-1,AB$15-1,1,1)),OFFSET(Import.PLQ,$A41-1,AB$15-1,1,1)),(1-PLE!$AA$28)*OFFSET(Import.PLQ,$A41-1,AB$15-1,1,1))))</f>
        <v>0</v>
      </c>
      <c r="AC41" s="144">
        <f ca="1">IF(AC$13="",0,CHOOSE(Detalhamento.OpçãoServiços,OFFSET(Import.PLQ,$A41-1,AC$15-1,1,1),IF($E41&lt;&gt;1,IF(ISNUMBER(INDEX(Import.PLE,Detalhamento!$E41,Detalhamento!AC$15)),IF(INDEX(Import.PLE,Detalhamento!$E41,Detalhamento!AC$15)&lt;=mediçao,OFFSET(Import.PLQ,$A41-1,AC$15-1,1,1),0),0),PLE!$AA$28*OFFSET(Import.PLQ,$A41-1,AC$15-1,1,1)),IF($E41&lt;&gt;1,IF(ISNUMBER(INDEX(Import.PLE,Detalhamento!$E41,Detalhamento!AC$15)),IF(INDEX(Import.PLE,Detalhamento!$E41,Detalhamento!AC$15)&lt;=mediçao,0,OFFSET(Import.PLQ,$A41-1,AC$15-1,1,1)),OFFSET(Import.PLQ,$A41-1,AC$15-1,1,1)),(1-PLE!$AA$28)*OFFSET(Import.PLQ,$A41-1,AC$15-1,1,1))))</f>
        <v>0</v>
      </c>
      <c r="AD41" s="144">
        <f ca="1">IF(AD$13="",0,CHOOSE(Detalhamento.OpçãoServiços,OFFSET(Import.PLQ,$A41-1,AD$15-1,1,1),IF($E41&lt;&gt;1,IF(ISNUMBER(INDEX(Import.PLE,Detalhamento!$E41,Detalhamento!AD$15)),IF(INDEX(Import.PLE,Detalhamento!$E41,Detalhamento!AD$15)&lt;=mediçao,OFFSET(Import.PLQ,$A41-1,AD$15-1,1,1),0),0),PLE!$AA$28*OFFSET(Import.PLQ,$A41-1,AD$15-1,1,1)),IF($E41&lt;&gt;1,IF(ISNUMBER(INDEX(Import.PLE,Detalhamento!$E41,Detalhamento!AD$15)),IF(INDEX(Import.PLE,Detalhamento!$E41,Detalhamento!AD$15)&lt;=mediçao,0,OFFSET(Import.PLQ,$A41-1,AD$15-1,1,1)),OFFSET(Import.PLQ,$A41-1,AD$15-1,1,1)),(1-PLE!$AA$28)*OFFSET(Import.PLQ,$A41-1,AD$15-1,1,1))))</f>
        <v>0</v>
      </c>
      <c r="AE41" s="144">
        <f ca="1">IF(AE$13="",0,CHOOSE(Detalhamento.OpçãoServiços,OFFSET(Import.PLQ,$A41-1,AE$15-1,1,1),IF($E41&lt;&gt;1,IF(ISNUMBER(INDEX(Import.PLE,Detalhamento!$E41,Detalhamento!AE$15)),IF(INDEX(Import.PLE,Detalhamento!$E41,Detalhamento!AE$15)&lt;=mediçao,OFFSET(Import.PLQ,$A41-1,AE$15-1,1,1),0),0),PLE!$AA$28*OFFSET(Import.PLQ,$A41-1,AE$15-1,1,1)),IF($E41&lt;&gt;1,IF(ISNUMBER(INDEX(Import.PLE,Detalhamento!$E41,Detalhamento!AE$15)),IF(INDEX(Import.PLE,Detalhamento!$E41,Detalhamento!AE$15)&lt;=mediçao,0,OFFSET(Import.PLQ,$A41-1,AE$15-1,1,1)),OFFSET(Import.PLQ,$A41-1,AE$15-1,1,1)),(1-PLE!$AA$28)*OFFSET(Import.PLQ,$A41-1,AE$15-1,1,1))))</f>
        <v>0</v>
      </c>
      <c r="AF41" s="144">
        <f ca="1">IF(AF$13="",0,CHOOSE(Detalhamento.OpçãoServiços,OFFSET(Import.PLQ,$A41-1,AF$15-1,1,1),IF($E41&lt;&gt;1,IF(ISNUMBER(INDEX(Import.PLE,Detalhamento!$E41,Detalhamento!AF$15)),IF(INDEX(Import.PLE,Detalhamento!$E41,Detalhamento!AF$15)&lt;=mediçao,OFFSET(Import.PLQ,$A41-1,AF$15-1,1,1),0),0),PLE!$AA$28*OFFSET(Import.PLQ,$A41-1,AF$15-1,1,1)),IF($E41&lt;&gt;1,IF(ISNUMBER(INDEX(Import.PLE,Detalhamento!$E41,Detalhamento!AF$15)),IF(INDEX(Import.PLE,Detalhamento!$E41,Detalhamento!AF$15)&lt;=mediçao,0,OFFSET(Import.PLQ,$A41-1,AF$15-1,1,1)),OFFSET(Import.PLQ,$A41-1,AF$15-1,1,1)),(1-PLE!$AA$28)*OFFSET(Import.PLQ,$A41-1,AF$15-1,1,1))))</f>
        <v>0</v>
      </c>
      <c r="AG41" s="144">
        <f ca="1">IF(AG$13="",0,CHOOSE(Detalhamento.OpçãoServiços,OFFSET(Import.PLQ,$A41-1,AG$15-1,1,1),IF($E41&lt;&gt;1,IF(ISNUMBER(INDEX(Import.PLE,Detalhamento!$E41,Detalhamento!AG$15)),IF(INDEX(Import.PLE,Detalhamento!$E41,Detalhamento!AG$15)&lt;=mediçao,OFFSET(Import.PLQ,$A41-1,AG$15-1,1,1),0),0),PLE!$AA$28*OFFSET(Import.PLQ,$A41-1,AG$15-1,1,1)),IF($E41&lt;&gt;1,IF(ISNUMBER(INDEX(Import.PLE,Detalhamento!$E41,Detalhamento!AG$15)),IF(INDEX(Import.PLE,Detalhamento!$E41,Detalhamento!AG$15)&lt;=mediçao,0,OFFSET(Import.PLQ,$A41-1,AG$15-1,1,1)),OFFSET(Import.PLQ,$A41-1,AG$15-1,1,1)),(1-PLE!$AA$28)*OFFSET(Import.PLQ,$A41-1,AG$15-1,1,1))))</f>
        <v>0</v>
      </c>
      <c r="AH41" s="144">
        <f ca="1">IF(AH$13="",0,CHOOSE(Detalhamento.OpçãoServiços,OFFSET(Import.PLQ,$A41-1,AH$15-1,1,1),IF($E41&lt;&gt;1,IF(ISNUMBER(INDEX(Import.PLE,Detalhamento!$E41,Detalhamento!AH$15)),IF(INDEX(Import.PLE,Detalhamento!$E41,Detalhamento!AH$15)&lt;=mediçao,OFFSET(Import.PLQ,$A41-1,AH$15-1,1,1),0),0),PLE!$AA$28*OFFSET(Import.PLQ,$A41-1,AH$15-1,1,1)),IF($E41&lt;&gt;1,IF(ISNUMBER(INDEX(Import.PLE,Detalhamento!$E41,Detalhamento!AH$15)),IF(INDEX(Import.PLE,Detalhamento!$E41,Detalhamento!AH$15)&lt;=mediçao,0,OFFSET(Import.PLQ,$A41-1,AH$15-1,1,1)),OFFSET(Import.PLQ,$A41-1,AH$15-1,1,1)),(1-PLE!$AA$28)*OFFSET(Import.PLQ,$A41-1,AH$15-1,1,1))))</f>
        <v>0</v>
      </c>
      <c r="AI41" s="144">
        <f ca="1">IF(AI$13="",0,CHOOSE(Detalhamento.OpçãoServiços,OFFSET(Import.PLQ,$A41-1,AI$15-1,1,1),IF($E41&lt;&gt;1,IF(ISNUMBER(INDEX(Import.PLE,Detalhamento!$E41,Detalhamento!AI$15)),IF(INDEX(Import.PLE,Detalhamento!$E41,Detalhamento!AI$15)&lt;=mediçao,OFFSET(Import.PLQ,$A41-1,AI$15-1,1,1),0),0),PLE!$AA$28*OFFSET(Import.PLQ,$A41-1,AI$15-1,1,1)),IF($E41&lt;&gt;1,IF(ISNUMBER(INDEX(Import.PLE,Detalhamento!$E41,Detalhamento!AI$15)),IF(INDEX(Import.PLE,Detalhamento!$E41,Detalhamento!AI$15)&lt;=mediçao,0,OFFSET(Import.PLQ,$A41-1,AI$15-1,1,1)),OFFSET(Import.PLQ,$A41-1,AI$15-1,1,1)),(1-PLE!$AA$28)*OFFSET(Import.PLQ,$A41-1,AI$15-1,1,1))))</f>
        <v>0</v>
      </c>
      <c r="AJ41" s="144">
        <f ca="1">IF(AJ$13="",0,CHOOSE(Detalhamento.OpçãoServiços,OFFSET(Import.PLQ,$A41-1,AJ$15-1,1,1),IF($E41&lt;&gt;1,IF(ISNUMBER(INDEX(Import.PLE,Detalhamento!$E41,Detalhamento!AJ$15)),IF(INDEX(Import.PLE,Detalhamento!$E41,Detalhamento!AJ$15)&lt;=mediçao,OFFSET(Import.PLQ,$A41-1,AJ$15-1,1,1),0),0),PLE!$AA$28*OFFSET(Import.PLQ,$A41-1,AJ$15-1,1,1)),IF($E41&lt;&gt;1,IF(ISNUMBER(INDEX(Import.PLE,Detalhamento!$E41,Detalhamento!AJ$15)),IF(INDEX(Import.PLE,Detalhamento!$E41,Detalhamento!AJ$15)&lt;=mediçao,0,OFFSET(Import.PLQ,$A41-1,AJ$15-1,1,1)),OFFSET(Import.PLQ,$A41-1,AJ$15-1,1,1)),(1-PLE!$AA$28)*OFFSET(Import.PLQ,$A41-1,AJ$15-1,1,1))))</f>
        <v>0</v>
      </c>
      <c r="AK41" s="144">
        <f ca="1">IF(AK$13="",0,CHOOSE(Detalhamento.OpçãoServiços,OFFSET(Import.PLQ,$A41-1,AK$15-1,1,1),IF($E41&lt;&gt;1,IF(ISNUMBER(INDEX(Import.PLE,Detalhamento!$E41,Detalhamento!AK$15)),IF(INDEX(Import.PLE,Detalhamento!$E41,Detalhamento!AK$15)&lt;=mediçao,OFFSET(Import.PLQ,$A41-1,AK$15-1,1,1),0),0),PLE!$AA$28*OFFSET(Import.PLQ,$A41-1,AK$15-1,1,1)),IF($E41&lt;&gt;1,IF(ISNUMBER(INDEX(Import.PLE,Detalhamento!$E41,Detalhamento!AK$15)),IF(INDEX(Import.PLE,Detalhamento!$E41,Detalhamento!AK$15)&lt;=mediçao,0,OFFSET(Import.PLQ,$A41-1,AK$15-1,1,1)),OFFSET(Import.PLQ,$A41-1,AK$15-1,1,1)),(1-PLE!$AA$28)*OFFSET(Import.PLQ,$A41-1,AK$15-1,1,1))))</f>
        <v>0</v>
      </c>
      <c r="AL41" s="144">
        <f ca="1">IF(AL$13="",0,CHOOSE(Detalhamento.OpçãoServiços,OFFSET(Import.PLQ,$A41-1,AL$15-1,1,1),IF($E41&lt;&gt;1,IF(ISNUMBER(INDEX(Import.PLE,Detalhamento!$E41,Detalhamento!AL$15)),IF(INDEX(Import.PLE,Detalhamento!$E41,Detalhamento!AL$15)&lt;=mediçao,OFFSET(Import.PLQ,$A41-1,AL$15-1,1,1),0),0),PLE!$AA$28*OFFSET(Import.PLQ,$A41-1,AL$15-1,1,1)),IF($E41&lt;&gt;1,IF(ISNUMBER(INDEX(Import.PLE,Detalhamento!$E41,Detalhamento!AL$15)),IF(INDEX(Import.PLE,Detalhamento!$E41,Detalhamento!AL$15)&lt;=mediçao,0,OFFSET(Import.PLQ,$A41-1,AL$15-1,1,1)),OFFSET(Import.PLQ,$A41-1,AL$15-1,1,1)),(1-PLE!$AA$28)*OFFSET(Import.PLQ,$A41-1,AL$15-1,1,1))))</f>
        <v>0</v>
      </c>
      <c r="AM41" s="144">
        <f ca="1">IF(AM$13="",0,CHOOSE(Detalhamento.OpçãoServiços,OFFSET(Import.PLQ,$A41-1,AM$15-1,1,1),IF($E41&lt;&gt;1,IF(ISNUMBER(INDEX(Import.PLE,Detalhamento!$E41,Detalhamento!AM$15)),IF(INDEX(Import.PLE,Detalhamento!$E41,Detalhamento!AM$15)&lt;=mediçao,OFFSET(Import.PLQ,$A41-1,AM$15-1,1,1),0),0),PLE!$AA$28*OFFSET(Import.PLQ,$A41-1,AM$15-1,1,1)),IF($E41&lt;&gt;1,IF(ISNUMBER(INDEX(Import.PLE,Detalhamento!$E41,Detalhamento!AM$15)),IF(INDEX(Import.PLE,Detalhamento!$E41,Detalhamento!AM$15)&lt;=mediçao,0,OFFSET(Import.PLQ,$A41-1,AM$15-1,1,1)),OFFSET(Import.PLQ,$A41-1,AM$15-1,1,1)),(1-PLE!$AA$28)*OFFSET(Import.PLQ,$A41-1,AM$15-1,1,1))))</f>
        <v>0</v>
      </c>
      <c r="AN41" s="144">
        <f ca="1">IF(AN$13="",0,CHOOSE(Detalhamento.OpçãoServiços,OFFSET(Import.PLQ,$A41-1,AN$15-1,1,1),IF($E41&lt;&gt;1,IF(ISNUMBER(INDEX(Import.PLE,Detalhamento!$E41,Detalhamento!AN$15)),IF(INDEX(Import.PLE,Detalhamento!$E41,Detalhamento!AN$15)&lt;=mediçao,OFFSET(Import.PLQ,$A41-1,AN$15-1,1,1),0),0),PLE!$AA$28*OFFSET(Import.PLQ,$A41-1,AN$15-1,1,1)),IF($E41&lt;&gt;1,IF(ISNUMBER(INDEX(Import.PLE,Detalhamento!$E41,Detalhamento!AN$15)),IF(INDEX(Import.PLE,Detalhamento!$E41,Detalhamento!AN$15)&lt;=mediçao,0,OFFSET(Import.PLQ,$A41-1,AN$15-1,1,1)),OFFSET(Import.PLQ,$A41-1,AN$15-1,1,1)),(1-PLE!$AA$28)*OFFSET(Import.PLQ,$A41-1,AN$15-1,1,1))))</f>
        <v>0</v>
      </c>
      <c r="AO41" s="144">
        <f ca="1">IF(AO$13="",0,CHOOSE(Detalhamento.OpçãoServiços,OFFSET(Import.PLQ,$A41-1,AO$15-1,1,1),IF($E41&lt;&gt;1,IF(ISNUMBER(INDEX(Import.PLE,Detalhamento!$E41,Detalhamento!AO$15)),IF(INDEX(Import.PLE,Detalhamento!$E41,Detalhamento!AO$15)&lt;=mediçao,OFFSET(Import.PLQ,$A41-1,AO$15-1,1,1),0),0),PLE!$AA$28*OFFSET(Import.PLQ,$A41-1,AO$15-1,1,1)),IF($E41&lt;&gt;1,IF(ISNUMBER(INDEX(Import.PLE,Detalhamento!$E41,Detalhamento!AO$15)),IF(INDEX(Import.PLE,Detalhamento!$E41,Detalhamento!AO$15)&lt;=mediçao,0,OFFSET(Import.PLQ,$A41-1,AO$15-1,1,1)),OFFSET(Import.PLQ,$A41-1,AO$15-1,1,1)),(1-PLE!$AA$28)*OFFSET(Import.PLQ,$A41-1,AO$15-1,1,1))))</f>
        <v>0</v>
      </c>
      <c r="AP41" s="144">
        <f ca="1">IF(AP$13="",0,CHOOSE(Detalhamento.OpçãoServiços,OFFSET(Import.PLQ,$A41-1,AP$15-1,1,1),IF($E41&lt;&gt;1,IF(ISNUMBER(INDEX(Import.PLE,Detalhamento!$E41,Detalhamento!AP$15)),IF(INDEX(Import.PLE,Detalhamento!$E41,Detalhamento!AP$15)&lt;=mediçao,OFFSET(Import.PLQ,$A41-1,AP$15-1,1,1),0),0),PLE!$AA$28*OFFSET(Import.PLQ,$A41-1,AP$15-1,1,1)),IF($E41&lt;&gt;1,IF(ISNUMBER(INDEX(Import.PLE,Detalhamento!$E41,Detalhamento!AP$15)),IF(INDEX(Import.PLE,Detalhamento!$E41,Detalhamento!AP$15)&lt;=mediçao,0,OFFSET(Import.PLQ,$A41-1,AP$15-1,1,1)),OFFSET(Import.PLQ,$A41-1,AP$15-1,1,1)),(1-PLE!$AA$28)*OFFSET(Import.PLQ,$A41-1,AP$15-1,1,1))))</f>
        <v>0</v>
      </c>
      <c r="AQ41" s="144">
        <f ca="1">IF(AQ$13="",0,CHOOSE(Detalhamento.OpçãoServiços,OFFSET(Import.PLQ,$A41-1,AQ$15-1,1,1),IF($E41&lt;&gt;1,IF(ISNUMBER(INDEX(Import.PLE,Detalhamento!$E41,Detalhamento!AQ$15)),IF(INDEX(Import.PLE,Detalhamento!$E41,Detalhamento!AQ$15)&lt;=mediçao,OFFSET(Import.PLQ,$A41-1,AQ$15-1,1,1),0),0),PLE!$AA$28*OFFSET(Import.PLQ,$A41-1,AQ$15-1,1,1)),IF($E41&lt;&gt;1,IF(ISNUMBER(INDEX(Import.PLE,Detalhamento!$E41,Detalhamento!AQ$15)),IF(INDEX(Import.PLE,Detalhamento!$E41,Detalhamento!AQ$15)&lt;=mediçao,0,OFFSET(Import.PLQ,$A41-1,AQ$15-1,1,1)),OFFSET(Import.PLQ,$A41-1,AQ$15-1,1,1)),(1-PLE!$AA$28)*OFFSET(Import.PLQ,$A41-1,AQ$15-1,1,1))))</f>
        <v>0</v>
      </c>
      <c r="AR41" s="144">
        <f ca="1">IF(AR$13="",0,CHOOSE(Detalhamento.OpçãoServiços,OFFSET(Import.PLQ,$A41-1,AR$15-1,1,1),IF($E41&lt;&gt;1,IF(ISNUMBER(INDEX(Import.PLE,Detalhamento!$E41,Detalhamento!AR$15)),IF(INDEX(Import.PLE,Detalhamento!$E41,Detalhamento!AR$15)&lt;=mediçao,OFFSET(Import.PLQ,$A41-1,AR$15-1,1,1),0),0),PLE!$AA$28*OFFSET(Import.PLQ,$A41-1,AR$15-1,1,1)),IF($E41&lt;&gt;1,IF(ISNUMBER(INDEX(Import.PLE,Detalhamento!$E41,Detalhamento!AR$15)),IF(INDEX(Import.PLE,Detalhamento!$E41,Detalhamento!AR$15)&lt;=mediçao,0,OFFSET(Import.PLQ,$A41-1,AR$15-1,1,1)),OFFSET(Import.PLQ,$A41-1,AR$15-1,1,1)),(1-PLE!$AA$28)*OFFSET(Import.PLQ,$A41-1,AR$15-1,1,1))))</f>
        <v>0</v>
      </c>
      <c r="AS41" s="144">
        <f ca="1">IF(AS$13="",0,CHOOSE(Detalhamento.OpçãoServiços,OFFSET(Import.PLQ,$A41-1,AS$15-1,1,1),IF($E41&lt;&gt;1,IF(ISNUMBER(INDEX(Import.PLE,Detalhamento!$E41,Detalhamento!AS$15)),IF(INDEX(Import.PLE,Detalhamento!$E41,Detalhamento!AS$15)&lt;=mediçao,OFFSET(Import.PLQ,$A41-1,AS$15-1,1,1),0),0),PLE!$AA$28*OFFSET(Import.PLQ,$A41-1,AS$15-1,1,1)),IF($E41&lt;&gt;1,IF(ISNUMBER(INDEX(Import.PLE,Detalhamento!$E41,Detalhamento!AS$15)),IF(INDEX(Import.PLE,Detalhamento!$E41,Detalhamento!AS$15)&lt;=mediçao,0,OFFSET(Import.PLQ,$A41-1,AS$15-1,1,1)),OFFSET(Import.PLQ,$A41-1,AS$15-1,1,1)),(1-PLE!$AA$28)*OFFSET(Import.PLQ,$A41-1,AS$15-1,1,1))))</f>
        <v>0</v>
      </c>
      <c r="AT41" s="144">
        <f ca="1">IF(AT$13="",0,CHOOSE(Detalhamento.OpçãoServiços,OFFSET(Import.PLQ,$A41-1,AT$15-1,1,1),IF($E41&lt;&gt;1,IF(ISNUMBER(INDEX(Import.PLE,Detalhamento!$E41,Detalhamento!AT$15)),IF(INDEX(Import.PLE,Detalhamento!$E41,Detalhamento!AT$15)&lt;=mediçao,OFFSET(Import.PLQ,$A41-1,AT$15-1,1,1),0),0),PLE!$AA$28*OFFSET(Import.PLQ,$A41-1,AT$15-1,1,1)),IF($E41&lt;&gt;1,IF(ISNUMBER(INDEX(Import.PLE,Detalhamento!$E41,Detalhamento!AT$15)),IF(INDEX(Import.PLE,Detalhamento!$E41,Detalhamento!AT$15)&lt;=mediçao,0,OFFSET(Import.PLQ,$A41-1,AT$15-1,1,1)),OFFSET(Import.PLQ,$A41-1,AT$15-1,1,1)),(1-PLE!$AA$28)*OFFSET(Import.PLQ,$A41-1,AT$15-1,1,1))))</f>
        <v>0</v>
      </c>
      <c r="AU41" s="144">
        <f ca="1">IF(AU$13="",0,CHOOSE(Detalhamento.OpçãoServiços,OFFSET(Import.PLQ,$A41-1,AU$15-1,1,1),IF($E41&lt;&gt;1,IF(ISNUMBER(INDEX(Import.PLE,Detalhamento!$E41,Detalhamento!AU$15)),IF(INDEX(Import.PLE,Detalhamento!$E41,Detalhamento!AU$15)&lt;=mediçao,OFFSET(Import.PLQ,$A41-1,AU$15-1,1,1),0),0),PLE!$AA$28*OFFSET(Import.PLQ,$A41-1,AU$15-1,1,1)),IF($E41&lt;&gt;1,IF(ISNUMBER(INDEX(Import.PLE,Detalhamento!$E41,Detalhamento!AU$15)),IF(INDEX(Import.PLE,Detalhamento!$E41,Detalhamento!AU$15)&lt;=mediçao,0,OFFSET(Import.PLQ,$A41-1,AU$15-1,1,1)),OFFSET(Import.PLQ,$A41-1,AU$15-1,1,1)),(1-PLE!$AA$28)*OFFSET(Import.PLQ,$A41-1,AU$15-1,1,1))))</f>
        <v>0</v>
      </c>
      <c r="AV41" s="144">
        <f ca="1">IF(AV$13="",0,CHOOSE(Detalhamento.OpçãoServiços,OFFSET(Import.PLQ,$A41-1,AV$15-1,1,1),IF($E41&lt;&gt;1,IF(ISNUMBER(INDEX(Import.PLE,Detalhamento!$E41,Detalhamento!AV$15)),IF(INDEX(Import.PLE,Detalhamento!$E41,Detalhamento!AV$15)&lt;=mediçao,OFFSET(Import.PLQ,$A41-1,AV$15-1,1,1),0),0),PLE!$AA$28*OFFSET(Import.PLQ,$A41-1,AV$15-1,1,1)),IF($E41&lt;&gt;1,IF(ISNUMBER(INDEX(Import.PLE,Detalhamento!$E41,Detalhamento!AV$15)),IF(INDEX(Import.PLE,Detalhamento!$E41,Detalhamento!AV$15)&lt;=mediçao,0,OFFSET(Import.PLQ,$A41-1,AV$15-1,1,1)),OFFSET(Import.PLQ,$A41-1,AV$15-1,1,1)),(1-PLE!$AA$28)*OFFSET(Import.PLQ,$A41-1,AV$15-1,1,1))))</f>
        <v>0</v>
      </c>
      <c r="AW41" s="144">
        <f ca="1">IF(AW$13="",0,CHOOSE(Detalhamento.OpçãoServiços,OFFSET(Import.PLQ,$A41-1,AW$15-1,1,1),IF($E41&lt;&gt;1,IF(ISNUMBER(INDEX(Import.PLE,Detalhamento!$E41,Detalhamento!AW$15)),IF(INDEX(Import.PLE,Detalhamento!$E41,Detalhamento!AW$15)&lt;=mediçao,OFFSET(Import.PLQ,$A41-1,AW$15-1,1,1),0),0),PLE!$AA$28*OFFSET(Import.PLQ,$A41-1,AW$15-1,1,1)),IF($E41&lt;&gt;1,IF(ISNUMBER(INDEX(Import.PLE,Detalhamento!$E41,Detalhamento!AW$15)),IF(INDEX(Import.PLE,Detalhamento!$E41,Detalhamento!AW$15)&lt;=mediçao,0,OFFSET(Import.PLQ,$A41-1,AW$15-1,1,1)),OFFSET(Import.PLQ,$A41-1,AW$15-1,1,1)),(1-PLE!$AA$28)*OFFSET(Import.PLQ,$A41-1,AW$15-1,1,1))))</f>
        <v>0</v>
      </c>
      <c r="AX41" s="144">
        <f ca="1">IF(AX$13="",0,CHOOSE(Detalhamento.OpçãoServiços,OFFSET(Import.PLQ,$A41-1,AX$15-1,1,1),IF($E41&lt;&gt;1,IF(ISNUMBER(INDEX(Import.PLE,Detalhamento!$E41,Detalhamento!AX$15)),IF(INDEX(Import.PLE,Detalhamento!$E41,Detalhamento!AX$15)&lt;=mediçao,OFFSET(Import.PLQ,$A41-1,AX$15-1,1,1),0),0),PLE!$AA$28*OFFSET(Import.PLQ,$A41-1,AX$15-1,1,1)),IF($E41&lt;&gt;1,IF(ISNUMBER(INDEX(Import.PLE,Detalhamento!$E41,Detalhamento!AX$15)),IF(INDEX(Import.PLE,Detalhamento!$E41,Detalhamento!AX$15)&lt;=mediçao,0,OFFSET(Import.PLQ,$A41-1,AX$15-1,1,1)),OFFSET(Import.PLQ,$A41-1,AX$15-1,1,1)),(1-PLE!$AA$28)*OFFSET(Import.PLQ,$A41-1,AX$15-1,1,1))))</f>
        <v>0</v>
      </c>
      <c r="AY41" s="144">
        <f ca="1">IF(AY$13="",0,CHOOSE(Detalhamento.OpçãoServiços,OFFSET(Import.PLQ,$A41-1,AY$15-1,1,1),IF($E41&lt;&gt;1,IF(ISNUMBER(INDEX(Import.PLE,Detalhamento!$E41,Detalhamento!AY$15)),IF(INDEX(Import.PLE,Detalhamento!$E41,Detalhamento!AY$15)&lt;=mediçao,OFFSET(Import.PLQ,$A41-1,AY$15-1,1,1),0),0),PLE!$AA$28*OFFSET(Import.PLQ,$A41-1,AY$15-1,1,1)),IF($E41&lt;&gt;1,IF(ISNUMBER(INDEX(Import.PLE,Detalhamento!$E41,Detalhamento!AY$15)),IF(INDEX(Import.PLE,Detalhamento!$E41,Detalhamento!AY$15)&lt;=mediçao,0,OFFSET(Import.PLQ,$A41-1,AY$15-1,1,1)),OFFSET(Import.PLQ,$A41-1,AY$15-1,1,1)),(1-PLE!$AA$28)*OFFSET(Import.PLQ,$A41-1,AY$15-1,1,1))))</f>
        <v>0</v>
      </c>
      <c r="AZ41" s="144">
        <f ca="1">IF(AZ$13="",0,CHOOSE(Detalhamento.OpçãoServiços,OFFSET(Import.PLQ,$A41-1,AZ$15-1,1,1),IF($E41&lt;&gt;1,IF(ISNUMBER(INDEX(Import.PLE,Detalhamento!$E41,Detalhamento!AZ$15)),IF(INDEX(Import.PLE,Detalhamento!$E41,Detalhamento!AZ$15)&lt;=mediçao,OFFSET(Import.PLQ,$A41-1,AZ$15-1,1,1),0),0),PLE!$AA$28*OFFSET(Import.PLQ,$A41-1,AZ$15-1,1,1)),IF($E41&lt;&gt;1,IF(ISNUMBER(INDEX(Import.PLE,Detalhamento!$E41,Detalhamento!AZ$15)),IF(INDEX(Import.PLE,Detalhamento!$E41,Detalhamento!AZ$15)&lt;=mediçao,0,OFFSET(Import.PLQ,$A41-1,AZ$15-1,1,1)),OFFSET(Import.PLQ,$A41-1,AZ$15-1,1,1)),(1-PLE!$AA$28)*OFFSET(Import.PLQ,$A41-1,AZ$15-1,1,1))))</f>
        <v>0</v>
      </c>
      <c r="BA41" s="144">
        <f ca="1">IF(BA$13="",0,CHOOSE(Detalhamento.OpçãoServiços,OFFSET(Import.PLQ,$A41-1,BA$15-1,1,1),IF($E41&lt;&gt;1,IF(ISNUMBER(INDEX(Import.PLE,Detalhamento!$E41,Detalhamento!BA$15)),IF(INDEX(Import.PLE,Detalhamento!$E41,Detalhamento!BA$15)&lt;=mediçao,OFFSET(Import.PLQ,$A41-1,BA$15-1,1,1),0),0),PLE!$AA$28*OFFSET(Import.PLQ,$A41-1,BA$15-1,1,1)),IF($E41&lt;&gt;1,IF(ISNUMBER(INDEX(Import.PLE,Detalhamento!$E41,Detalhamento!BA$15)),IF(INDEX(Import.PLE,Detalhamento!$E41,Detalhamento!BA$15)&lt;=mediçao,0,OFFSET(Import.PLQ,$A41-1,BA$15-1,1,1)),OFFSET(Import.PLQ,$A41-1,BA$15-1,1,1)),(1-PLE!$AA$28)*OFFSET(Import.PLQ,$A41-1,BA$15-1,1,1))))</f>
        <v>0</v>
      </c>
      <c r="BB41" s="144">
        <f ca="1">IF(BB$13="",0,CHOOSE(Detalhamento.OpçãoServiços,OFFSET(Import.PLQ,$A41-1,BB$15-1,1,1),IF($E41&lt;&gt;1,IF(ISNUMBER(INDEX(Import.PLE,Detalhamento!$E41,Detalhamento!BB$15)),IF(INDEX(Import.PLE,Detalhamento!$E41,Detalhamento!BB$15)&lt;=mediçao,OFFSET(Import.PLQ,$A41-1,BB$15-1,1,1),0),0),PLE!$AA$28*OFFSET(Import.PLQ,$A41-1,BB$15-1,1,1)),IF($E41&lt;&gt;1,IF(ISNUMBER(INDEX(Import.PLE,Detalhamento!$E41,Detalhamento!BB$15)),IF(INDEX(Import.PLE,Detalhamento!$E41,Detalhamento!BB$15)&lt;=mediçao,0,OFFSET(Import.PLQ,$A41-1,BB$15-1,1,1)),OFFSET(Import.PLQ,$A41-1,BB$15-1,1,1)),(1-PLE!$AA$28)*OFFSET(Import.PLQ,$A41-1,BB$15-1,1,1))))</f>
        <v>0</v>
      </c>
      <c r="BC41" s="144">
        <f ca="1">IF(BC$13="",0,CHOOSE(Detalhamento.OpçãoServiços,OFFSET(Import.PLQ,$A41-1,BC$15-1,1,1),IF($E41&lt;&gt;1,IF(ISNUMBER(INDEX(Import.PLE,Detalhamento!$E41,Detalhamento!BC$15)),IF(INDEX(Import.PLE,Detalhamento!$E41,Detalhamento!BC$15)&lt;=mediçao,OFFSET(Import.PLQ,$A41-1,BC$15-1,1,1),0),0),PLE!$AA$28*OFFSET(Import.PLQ,$A41-1,BC$15-1,1,1)),IF($E41&lt;&gt;1,IF(ISNUMBER(INDEX(Import.PLE,Detalhamento!$E41,Detalhamento!BC$15)),IF(INDEX(Import.PLE,Detalhamento!$E41,Detalhamento!BC$15)&lt;=mediçao,0,OFFSET(Import.PLQ,$A41-1,BC$15-1,1,1)),OFFSET(Import.PLQ,$A41-1,BC$15-1,1,1)),(1-PLE!$AA$28)*OFFSET(Import.PLQ,$A41-1,BC$15-1,1,1))))</f>
        <v>0</v>
      </c>
      <c r="BD41" s="144">
        <f ca="1">IF(BD$13="",0,CHOOSE(Detalhamento.OpçãoServiços,OFFSET(Import.PLQ,$A41-1,BD$15-1,1,1),IF($E41&lt;&gt;1,IF(ISNUMBER(INDEX(Import.PLE,Detalhamento!$E41,Detalhamento!BD$15)),IF(INDEX(Import.PLE,Detalhamento!$E41,Detalhamento!BD$15)&lt;=mediçao,OFFSET(Import.PLQ,$A41-1,BD$15-1,1,1),0),0),PLE!$AA$28*OFFSET(Import.PLQ,$A41-1,BD$15-1,1,1)),IF($E41&lt;&gt;1,IF(ISNUMBER(INDEX(Import.PLE,Detalhamento!$E41,Detalhamento!BD$15)),IF(INDEX(Import.PLE,Detalhamento!$E41,Detalhamento!BD$15)&lt;=mediçao,0,OFFSET(Import.PLQ,$A41-1,BD$15-1,1,1)),OFFSET(Import.PLQ,$A41-1,BD$15-1,1,1)),(1-PLE!$AA$28)*OFFSET(Import.PLQ,$A41-1,BD$15-1,1,1))))</f>
        <v>0</v>
      </c>
      <c r="BE41" s="144">
        <f ca="1">IF(BE$13="",0,CHOOSE(Detalhamento.OpçãoServiços,OFFSET(Import.PLQ,$A41-1,BE$15-1,1,1),IF($E41&lt;&gt;1,IF(ISNUMBER(INDEX(Import.PLE,Detalhamento!$E41,Detalhamento!BE$15)),IF(INDEX(Import.PLE,Detalhamento!$E41,Detalhamento!BE$15)&lt;=mediçao,OFFSET(Import.PLQ,$A41-1,BE$15-1,1,1),0),0),PLE!$AA$28*OFFSET(Import.PLQ,$A41-1,BE$15-1,1,1)),IF($E41&lt;&gt;1,IF(ISNUMBER(INDEX(Import.PLE,Detalhamento!$E41,Detalhamento!BE$15)),IF(INDEX(Import.PLE,Detalhamento!$E41,Detalhamento!BE$15)&lt;=mediçao,0,OFFSET(Import.PLQ,$A41-1,BE$15-1,1,1)),OFFSET(Import.PLQ,$A41-1,BE$15-1,1,1)),(1-PLE!$AA$28)*OFFSET(Import.PLQ,$A41-1,BE$15-1,1,1))))</f>
        <v>0</v>
      </c>
      <c r="BF41" s="144">
        <f ca="1">IF(BF$13="",0,CHOOSE(Detalhamento.OpçãoServiços,OFFSET(Import.PLQ,$A41-1,BF$15-1,1,1),IF($E41&lt;&gt;1,IF(ISNUMBER(INDEX(Import.PLE,Detalhamento!$E41,Detalhamento!BF$15)),IF(INDEX(Import.PLE,Detalhamento!$E41,Detalhamento!BF$15)&lt;=mediçao,OFFSET(Import.PLQ,$A41-1,BF$15-1,1,1),0),0),PLE!$AA$28*OFFSET(Import.PLQ,$A41-1,BF$15-1,1,1)),IF($E41&lt;&gt;1,IF(ISNUMBER(INDEX(Import.PLE,Detalhamento!$E41,Detalhamento!BF$15)),IF(INDEX(Import.PLE,Detalhamento!$E41,Detalhamento!BF$15)&lt;=mediçao,0,OFFSET(Import.PLQ,$A41-1,BF$15-1,1,1)),OFFSET(Import.PLQ,$A41-1,BF$15-1,1,1)),(1-PLE!$AA$28)*OFFSET(Import.PLQ,$A41-1,BF$15-1,1,1))))</f>
        <v>0</v>
      </c>
      <c r="BG41" s="144">
        <f ca="1">IF(BG$13="",0,CHOOSE(Detalhamento.OpçãoServiços,OFFSET(Import.PLQ,$A41-1,BG$15-1,1,1),IF($E41&lt;&gt;1,IF(ISNUMBER(INDEX(Import.PLE,Detalhamento!$E41,Detalhamento!BG$15)),IF(INDEX(Import.PLE,Detalhamento!$E41,Detalhamento!BG$15)&lt;=mediçao,OFFSET(Import.PLQ,$A41-1,BG$15-1,1,1),0),0),PLE!$AA$28*OFFSET(Import.PLQ,$A41-1,BG$15-1,1,1)),IF($E41&lt;&gt;1,IF(ISNUMBER(INDEX(Import.PLE,Detalhamento!$E41,Detalhamento!BG$15)),IF(INDEX(Import.PLE,Detalhamento!$E41,Detalhamento!BG$15)&lt;=mediçao,0,OFFSET(Import.PLQ,$A41-1,BG$15-1,1,1)),OFFSET(Import.PLQ,$A41-1,BG$15-1,1,1)),(1-PLE!$AA$28)*OFFSET(Import.PLQ,$A41-1,BG$15-1,1,1))))</f>
        <v>0</v>
      </c>
      <c r="BH41" s="144">
        <f ca="1">IF(BH$13="",0,CHOOSE(Detalhamento.OpçãoServiços,OFFSET(Import.PLQ,$A41-1,BH$15-1,1,1),IF($E41&lt;&gt;1,IF(ISNUMBER(INDEX(Import.PLE,Detalhamento!$E41,Detalhamento!BH$15)),IF(INDEX(Import.PLE,Detalhamento!$E41,Detalhamento!BH$15)&lt;=mediçao,OFFSET(Import.PLQ,$A41-1,BH$15-1,1,1),0),0),PLE!$AA$28*OFFSET(Import.PLQ,$A41-1,BH$15-1,1,1)),IF($E41&lt;&gt;1,IF(ISNUMBER(INDEX(Import.PLE,Detalhamento!$E41,Detalhamento!BH$15)),IF(INDEX(Import.PLE,Detalhamento!$E41,Detalhamento!BH$15)&lt;=mediçao,0,OFFSET(Import.PLQ,$A41-1,BH$15-1,1,1)),OFFSET(Import.PLQ,$A41-1,BH$15-1,1,1)),(1-PLE!$AA$28)*OFFSET(Import.PLQ,$A41-1,BH$15-1,1,1))))</f>
        <v>0</v>
      </c>
      <c r="BI41" s="144">
        <f ca="1">IF(BI$13="",0,CHOOSE(Detalhamento.OpçãoServiços,OFFSET(Import.PLQ,$A41-1,BI$15-1,1,1),IF($E41&lt;&gt;1,IF(ISNUMBER(INDEX(Import.PLE,Detalhamento!$E41,Detalhamento!BI$15)),IF(INDEX(Import.PLE,Detalhamento!$E41,Detalhamento!BI$15)&lt;=mediçao,OFFSET(Import.PLQ,$A41-1,BI$15-1,1,1),0),0),PLE!$AA$28*OFFSET(Import.PLQ,$A41-1,BI$15-1,1,1)),IF($E41&lt;&gt;1,IF(ISNUMBER(INDEX(Import.PLE,Detalhamento!$E41,Detalhamento!BI$15)),IF(INDEX(Import.PLE,Detalhamento!$E41,Detalhamento!BI$15)&lt;=mediçao,0,OFFSET(Import.PLQ,$A41-1,BI$15-1,1,1)),OFFSET(Import.PLQ,$A41-1,BI$15-1,1,1)),(1-PLE!$AA$28)*OFFSET(Import.PLQ,$A41-1,BI$15-1,1,1))))</f>
        <v>0</v>
      </c>
    </row>
    <row r="42" spans="1:61" ht="30" x14ac:dyDescent="0.2">
      <c r="A42" s="155">
        <v>21</v>
      </c>
      <c r="B42" s="21" t="str">
        <f t="shared" ca="1" si="8"/>
        <v>Serviço</v>
      </c>
      <c r="E42" s="153">
        <f t="shared" ca="1" si="9"/>
        <v>4</v>
      </c>
      <c r="F42" s="154">
        <f t="shared" ca="1" si="10"/>
        <v>40021</v>
      </c>
      <c r="G42" s="154" t="str">
        <f t="shared" ca="1" si="14"/>
        <v>1.3.1.10</v>
      </c>
      <c r="H42" s="182" t="str">
        <f t="shared" ca="1" si="14"/>
        <v>CONCRETO FCK = 25MPA, TRAÇO 1:2,3:2,7 (CIMENTO/ AREIA MÉDIA/ BRITA 1)  - PREPARO MECÂNICO COM BETONEIRA 400 L. AF_07/2016</v>
      </c>
      <c r="I42" s="37" t="str">
        <f t="shared" ca="1" si="12"/>
        <v>M3</v>
      </c>
      <c r="J42" s="144">
        <f t="shared" ca="1" si="13"/>
        <v>12.74</v>
      </c>
      <c r="K42" s="67"/>
      <c r="L42" s="144">
        <f ca="1">IF(L$13="",0,CHOOSE(Detalhamento.OpçãoServiços,OFFSET(Import.PLQ,$A42-1,L$15-1,1,1),IF($E42&lt;&gt;1,IF(ISNUMBER(INDEX(Import.PLE,Detalhamento!$E42,Detalhamento!L$15)),IF(INDEX(Import.PLE,Detalhamento!$E42,Detalhamento!L$15)&lt;=mediçao,OFFSET(Import.PLQ,$A42-1,L$15-1,1,1),0),0),PLE!$AA$28*OFFSET(Import.PLQ,$A42-1,L$15-1,1,1)),IF($E42&lt;&gt;1,IF(ISNUMBER(INDEX(Import.PLE,Detalhamento!$E42,Detalhamento!L$15)),IF(INDEX(Import.PLE,Detalhamento!$E42,Detalhamento!L$15)&lt;=mediçao,0,OFFSET(Import.PLQ,$A42-1,L$15-1,1,1)),OFFSET(Import.PLQ,$A42-1,L$15-1,1,1)),(1-PLE!$AA$28)*OFFSET(Import.PLQ,$A42-1,L$15-1,1,1))))</f>
        <v>12.74</v>
      </c>
      <c r="M42" s="144">
        <f ca="1">IF(M$13="",0,CHOOSE(Detalhamento.OpçãoServiços,OFFSET(Import.PLQ,$A42-1,M$15-1,1,1),IF($E42&lt;&gt;1,IF(ISNUMBER(INDEX(Import.PLE,Detalhamento!$E42,Detalhamento!M$15)),IF(INDEX(Import.PLE,Detalhamento!$E42,Detalhamento!M$15)&lt;=mediçao,OFFSET(Import.PLQ,$A42-1,M$15-1,1,1),0),0),PLE!$AA$28*OFFSET(Import.PLQ,$A42-1,M$15-1,1,1)),IF($E42&lt;&gt;1,IF(ISNUMBER(INDEX(Import.PLE,Detalhamento!$E42,Detalhamento!M$15)),IF(INDEX(Import.PLE,Detalhamento!$E42,Detalhamento!M$15)&lt;=mediçao,0,OFFSET(Import.PLQ,$A42-1,M$15-1,1,1)),OFFSET(Import.PLQ,$A42-1,M$15-1,1,1)),(1-PLE!$AA$28)*OFFSET(Import.PLQ,$A42-1,M$15-1,1,1))))</f>
        <v>0</v>
      </c>
      <c r="N42" s="144">
        <f ca="1">IF(N$13="",0,CHOOSE(Detalhamento.OpçãoServiços,OFFSET(Import.PLQ,$A42-1,N$15-1,1,1),IF($E42&lt;&gt;1,IF(ISNUMBER(INDEX(Import.PLE,Detalhamento!$E42,Detalhamento!N$15)),IF(INDEX(Import.PLE,Detalhamento!$E42,Detalhamento!N$15)&lt;=mediçao,OFFSET(Import.PLQ,$A42-1,N$15-1,1,1),0),0),PLE!$AA$28*OFFSET(Import.PLQ,$A42-1,N$15-1,1,1)),IF($E42&lt;&gt;1,IF(ISNUMBER(INDEX(Import.PLE,Detalhamento!$E42,Detalhamento!N$15)),IF(INDEX(Import.PLE,Detalhamento!$E42,Detalhamento!N$15)&lt;=mediçao,0,OFFSET(Import.PLQ,$A42-1,N$15-1,1,1)),OFFSET(Import.PLQ,$A42-1,N$15-1,1,1)),(1-PLE!$AA$28)*OFFSET(Import.PLQ,$A42-1,N$15-1,1,1))))</f>
        <v>0</v>
      </c>
      <c r="O42" s="144">
        <f ca="1">IF(O$13="",0,CHOOSE(Detalhamento.OpçãoServiços,OFFSET(Import.PLQ,$A42-1,O$15-1,1,1),IF($E42&lt;&gt;1,IF(ISNUMBER(INDEX(Import.PLE,Detalhamento!$E42,Detalhamento!O$15)),IF(INDEX(Import.PLE,Detalhamento!$E42,Detalhamento!O$15)&lt;=mediçao,OFFSET(Import.PLQ,$A42-1,O$15-1,1,1),0),0),PLE!$AA$28*OFFSET(Import.PLQ,$A42-1,O$15-1,1,1)),IF($E42&lt;&gt;1,IF(ISNUMBER(INDEX(Import.PLE,Detalhamento!$E42,Detalhamento!O$15)),IF(INDEX(Import.PLE,Detalhamento!$E42,Detalhamento!O$15)&lt;=mediçao,0,OFFSET(Import.PLQ,$A42-1,O$15-1,1,1)),OFFSET(Import.PLQ,$A42-1,O$15-1,1,1)),(1-PLE!$AA$28)*OFFSET(Import.PLQ,$A42-1,O$15-1,1,1))))</f>
        <v>0</v>
      </c>
      <c r="P42" s="144">
        <f ca="1">IF(P$13="",0,CHOOSE(Detalhamento.OpçãoServiços,OFFSET(Import.PLQ,$A42-1,P$15-1,1,1),IF($E42&lt;&gt;1,IF(ISNUMBER(INDEX(Import.PLE,Detalhamento!$E42,Detalhamento!P$15)),IF(INDEX(Import.PLE,Detalhamento!$E42,Detalhamento!P$15)&lt;=mediçao,OFFSET(Import.PLQ,$A42-1,P$15-1,1,1),0),0),PLE!$AA$28*OFFSET(Import.PLQ,$A42-1,P$15-1,1,1)),IF($E42&lt;&gt;1,IF(ISNUMBER(INDEX(Import.PLE,Detalhamento!$E42,Detalhamento!P$15)),IF(INDEX(Import.PLE,Detalhamento!$E42,Detalhamento!P$15)&lt;=mediçao,0,OFFSET(Import.PLQ,$A42-1,P$15-1,1,1)),OFFSET(Import.PLQ,$A42-1,P$15-1,1,1)),(1-PLE!$AA$28)*OFFSET(Import.PLQ,$A42-1,P$15-1,1,1))))</f>
        <v>0</v>
      </c>
      <c r="Q42" s="144">
        <f ca="1">IF(Q$13="",0,CHOOSE(Detalhamento.OpçãoServiços,OFFSET(Import.PLQ,$A42-1,Q$15-1,1,1),IF($E42&lt;&gt;1,IF(ISNUMBER(INDEX(Import.PLE,Detalhamento!$E42,Detalhamento!Q$15)),IF(INDEX(Import.PLE,Detalhamento!$E42,Detalhamento!Q$15)&lt;=mediçao,OFFSET(Import.PLQ,$A42-1,Q$15-1,1,1),0),0),PLE!$AA$28*OFFSET(Import.PLQ,$A42-1,Q$15-1,1,1)),IF($E42&lt;&gt;1,IF(ISNUMBER(INDEX(Import.PLE,Detalhamento!$E42,Detalhamento!Q$15)),IF(INDEX(Import.PLE,Detalhamento!$E42,Detalhamento!Q$15)&lt;=mediçao,0,OFFSET(Import.PLQ,$A42-1,Q$15-1,1,1)),OFFSET(Import.PLQ,$A42-1,Q$15-1,1,1)),(1-PLE!$AA$28)*OFFSET(Import.PLQ,$A42-1,Q$15-1,1,1))))</f>
        <v>0</v>
      </c>
      <c r="R42" s="144">
        <f ca="1">IF(R$13="",0,CHOOSE(Detalhamento.OpçãoServiços,OFFSET(Import.PLQ,$A42-1,R$15-1,1,1),IF($E42&lt;&gt;1,IF(ISNUMBER(INDEX(Import.PLE,Detalhamento!$E42,Detalhamento!R$15)),IF(INDEX(Import.PLE,Detalhamento!$E42,Detalhamento!R$15)&lt;=mediçao,OFFSET(Import.PLQ,$A42-1,R$15-1,1,1),0),0),PLE!$AA$28*OFFSET(Import.PLQ,$A42-1,R$15-1,1,1)),IF($E42&lt;&gt;1,IF(ISNUMBER(INDEX(Import.PLE,Detalhamento!$E42,Detalhamento!R$15)),IF(INDEX(Import.PLE,Detalhamento!$E42,Detalhamento!R$15)&lt;=mediçao,0,OFFSET(Import.PLQ,$A42-1,R$15-1,1,1)),OFFSET(Import.PLQ,$A42-1,R$15-1,1,1)),(1-PLE!$AA$28)*OFFSET(Import.PLQ,$A42-1,R$15-1,1,1))))</f>
        <v>0</v>
      </c>
      <c r="S42" s="144">
        <f ca="1">IF(S$13="",0,CHOOSE(Detalhamento.OpçãoServiços,OFFSET(Import.PLQ,$A42-1,S$15-1,1,1),IF($E42&lt;&gt;1,IF(ISNUMBER(INDEX(Import.PLE,Detalhamento!$E42,Detalhamento!S$15)),IF(INDEX(Import.PLE,Detalhamento!$E42,Detalhamento!S$15)&lt;=mediçao,OFFSET(Import.PLQ,$A42-1,S$15-1,1,1),0),0),PLE!$AA$28*OFFSET(Import.PLQ,$A42-1,S$15-1,1,1)),IF($E42&lt;&gt;1,IF(ISNUMBER(INDEX(Import.PLE,Detalhamento!$E42,Detalhamento!S$15)),IF(INDEX(Import.PLE,Detalhamento!$E42,Detalhamento!S$15)&lt;=mediçao,0,OFFSET(Import.PLQ,$A42-1,S$15-1,1,1)),OFFSET(Import.PLQ,$A42-1,S$15-1,1,1)),(1-PLE!$AA$28)*OFFSET(Import.PLQ,$A42-1,S$15-1,1,1))))</f>
        <v>0</v>
      </c>
      <c r="T42" s="144">
        <f ca="1">IF(T$13="",0,CHOOSE(Detalhamento.OpçãoServiços,OFFSET(Import.PLQ,$A42-1,T$15-1,1,1),IF($E42&lt;&gt;1,IF(ISNUMBER(INDEX(Import.PLE,Detalhamento!$E42,Detalhamento!T$15)),IF(INDEX(Import.PLE,Detalhamento!$E42,Detalhamento!T$15)&lt;=mediçao,OFFSET(Import.PLQ,$A42-1,T$15-1,1,1),0),0),PLE!$AA$28*OFFSET(Import.PLQ,$A42-1,T$15-1,1,1)),IF($E42&lt;&gt;1,IF(ISNUMBER(INDEX(Import.PLE,Detalhamento!$E42,Detalhamento!T$15)),IF(INDEX(Import.PLE,Detalhamento!$E42,Detalhamento!T$15)&lt;=mediçao,0,OFFSET(Import.PLQ,$A42-1,T$15-1,1,1)),OFFSET(Import.PLQ,$A42-1,T$15-1,1,1)),(1-PLE!$AA$28)*OFFSET(Import.PLQ,$A42-1,T$15-1,1,1))))</f>
        <v>0</v>
      </c>
      <c r="U42" s="144">
        <f ca="1">IF(U$13="",0,CHOOSE(Detalhamento.OpçãoServiços,OFFSET(Import.PLQ,$A42-1,U$15-1,1,1),IF($E42&lt;&gt;1,IF(ISNUMBER(INDEX(Import.PLE,Detalhamento!$E42,Detalhamento!U$15)),IF(INDEX(Import.PLE,Detalhamento!$E42,Detalhamento!U$15)&lt;=mediçao,OFFSET(Import.PLQ,$A42-1,U$15-1,1,1),0),0),PLE!$AA$28*OFFSET(Import.PLQ,$A42-1,U$15-1,1,1)),IF($E42&lt;&gt;1,IF(ISNUMBER(INDEX(Import.PLE,Detalhamento!$E42,Detalhamento!U$15)),IF(INDEX(Import.PLE,Detalhamento!$E42,Detalhamento!U$15)&lt;=mediçao,0,OFFSET(Import.PLQ,$A42-1,U$15-1,1,1)),OFFSET(Import.PLQ,$A42-1,U$15-1,1,1)),(1-PLE!$AA$28)*OFFSET(Import.PLQ,$A42-1,U$15-1,1,1))))</f>
        <v>0</v>
      </c>
      <c r="V42" s="144">
        <f ca="1">IF(V$13="",0,CHOOSE(Detalhamento.OpçãoServiços,OFFSET(Import.PLQ,$A42-1,V$15-1,1,1),IF($E42&lt;&gt;1,IF(ISNUMBER(INDEX(Import.PLE,Detalhamento!$E42,Detalhamento!V$15)),IF(INDEX(Import.PLE,Detalhamento!$E42,Detalhamento!V$15)&lt;=mediçao,OFFSET(Import.PLQ,$A42-1,V$15-1,1,1),0),0),PLE!$AA$28*OFFSET(Import.PLQ,$A42-1,V$15-1,1,1)),IF($E42&lt;&gt;1,IF(ISNUMBER(INDEX(Import.PLE,Detalhamento!$E42,Detalhamento!V$15)),IF(INDEX(Import.PLE,Detalhamento!$E42,Detalhamento!V$15)&lt;=mediçao,0,OFFSET(Import.PLQ,$A42-1,V$15-1,1,1)),OFFSET(Import.PLQ,$A42-1,V$15-1,1,1)),(1-PLE!$AA$28)*OFFSET(Import.PLQ,$A42-1,V$15-1,1,1))))</f>
        <v>0</v>
      </c>
      <c r="W42" s="144">
        <f ca="1">IF(W$13="",0,CHOOSE(Detalhamento.OpçãoServiços,OFFSET(Import.PLQ,$A42-1,W$15-1,1,1),IF($E42&lt;&gt;1,IF(ISNUMBER(INDEX(Import.PLE,Detalhamento!$E42,Detalhamento!W$15)),IF(INDEX(Import.PLE,Detalhamento!$E42,Detalhamento!W$15)&lt;=mediçao,OFFSET(Import.PLQ,$A42-1,W$15-1,1,1),0),0),PLE!$AA$28*OFFSET(Import.PLQ,$A42-1,W$15-1,1,1)),IF($E42&lt;&gt;1,IF(ISNUMBER(INDEX(Import.PLE,Detalhamento!$E42,Detalhamento!W$15)),IF(INDEX(Import.PLE,Detalhamento!$E42,Detalhamento!W$15)&lt;=mediçao,0,OFFSET(Import.PLQ,$A42-1,W$15-1,1,1)),OFFSET(Import.PLQ,$A42-1,W$15-1,1,1)),(1-PLE!$AA$28)*OFFSET(Import.PLQ,$A42-1,W$15-1,1,1))))</f>
        <v>0</v>
      </c>
      <c r="X42" s="144">
        <f ca="1">IF(X$13="",0,CHOOSE(Detalhamento.OpçãoServiços,OFFSET(Import.PLQ,$A42-1,X$15-1,1,1),IF($E42&lt;&gt;1,IF(ISNUMBER(INDEX(Import.PLE,Detalhamento!$E42,Detalhamento!X$15)),IF(INDEX(Import.PLE,Detalhamento!$E42,Detalhamento!X$15)&lt;=mediçao,OFFSET(Import.PLQ,$A42-1,X$15-1,1,1),0),0),PLE!$AA$28*OFFSET(Import.PLQ,$A42-1,X$15-1,1,1)),IF($E42&lt;&gt;1,IF(ISNUMBER(INDEX(Import.PLE,Detalhamento!$E42,Detalhamento!X$15)),IF(INDEX(Import.PLE,Detalhamento!$E42,Detalhamento!X$15)&lt;=mediçao,0,OFFSET(Import.PLQ,$A42-1,X$15-1,1,1)),OFFSET(Import.PLQ,$A42-1,X$15-1,1,1)),(1-PLE!$AA$28)*OFFSET(Import.PLQ,$A42-1,X$15-1,1,1))))</f>
        <v>0</v>
      </c>
      <c r="Y42" s="144">
        <f ca="1">IF(Y$13="",0,CHOOSE(Detalhamento.OpçãoServiços,OFFSET(Import.PLQ,$A42-1,Y$15-1,1,1),IF($E42&lt;&gt;1,IF(ISNUMBER(INDEX(Import.PLE,Detalhamento!$E42,Detalhamento!Y$15)),IF(INDEX(Import.PLE,Detalhamento!$E42,Detalhamento!Y$15)&lt;=mediçao,OFFSET(Import.PLQ,$A42-1,Y$15-1,1,1),0),0),PLE!$AA$28*OFFSET(Import.PLQ,$A42-1,Y$15-1,1,1)),IF($E42&lt;&gt;1,IF(ISNUMBER(INDEX(Import.PLE,Detalhamento!$E42,Detalhamento!Y$15)),IF(INDEX(Import.PLE,Detalhamento!$E42,Detalhamento!Y$15)&lt;=mediçao,0,OFFSET(Import.PLQ,$A42-1,Y$15-1,1,1)),OFFSET(Import.PLQ,$A42-1,Y$15-1,1,1)),(1-PLE!$AA$28)*OFFSET(Import.PLQ,$A42-1,Y$15-1,1,1))))</f>
        <v>0</v>
      </c>
      <c r="Z42" s="144">
        <f ca="1">IF(Z$13="",0,CHOOSE(Detalhamento.OpçãoServiços,OFFSET(Import.PLQ,$A42-1,Z$15-1,1,1),IF($E42&lt;&gt;1,IF(ISNUMBER(INDEX(Import.PLE,Detalhamento!$E42,Detalhamento!Z$15)),IF(INDEX(Import.PLE,Detalhamento!$E42,Detalhamento!Z$15)&lt;=mediçao,OFFSET(Import.PLQ,$A42-1,Z$15-1,1,1),0),0),PLE!$AA$28*OFFSET(Import.PLQ,$A42-1,Z$15-1,1,1)),IF($E42&lt;&gt;1,IF(ISNUMBER(INDEX(Import.PLE,Detalhamento!$E42,Detalhamento!Z$15)),IF(INDEX(Import.PLE,Detalhamento!$E42,Detalhamento!Z$15)&lt;=mediçao,0,OFFSET(Import.PLQ,$A42-1,Z$15-1,1,1)),OFFSET(Import.PLQ,$A42-1,Z$15-1,1,1)),(1-PLE!$AA$28)*OFFSET(Import.PLQ,$A42-1,Z$15-1,1,1))))</f>
        <v>0</v>
      </c>
      <c r="AA42" s="144">
        <f ca="1">IF(AA$13="",0,CHOOSE(Detalhamento.OpçãoServiços,OFFSET(Import.PLQ,$A42-1,AA$15-1,1,1),IF($E42&lt;&gt;1,IF(ISNUMBER(INDEX(Import.PLE,Detalhamento!$E42,Detalhamento!AA$15)),IF(INDEX(Import.PLE,Detalhamento!$E42,Detalhamento!AA$15)&lt;=mediçao,OFFSET(Import.PLQ,$A42-1,AA$15-1,1,1),0),0),PLE!$AA$28*OFFSET(Import.PLQ,$A42-1,AA$15-1,1,1)),IF($E42&lt;&gt;1,IF(ISNUMBER(INDEX(Import.PLE,Detalhamento!$E42,Detalhamento!AA$15)),IF(INDEX(Import.PLE,Detalhamento!$E42,Detalhamento!AA$15)&lt;=mediçao,0,OFFSET(Import.PLQ,$A42-1,AA$15-1,1,1)),OFFSET(Import.PLQ,$A42-1,AA$15-1,1,1)),(1-PLE!$AA$28)*OFFSET(Import.PLQ,$A42-1,AA$15-1,1,1))))</f>
        <v>0</v>
      </c>
      <c r="AB42" s="144">
        <f ca="1">IF(AB$13="",0,CHOOSE(Detalhamento.OpçãoServiços,OFFSET(Import.PLQ,$A42-1,AB$15-1,1,1),IF($E42&lt;&gt;1,IF(ISNUMBER(INDEX(Import.PLE,Detalhamento!$E42,Detalhamento!AB$15)),IF(INDEX(Import.PLE,Detalhamento!$E42,Detalhamento!AB$15)&lt;=mediçao,OFFSET(Import.PLQ,$A42-1,AB$15-1,1,1),0),0),PLE!$AA$28*OFFSET(Import.PLQ,$A42-1,AB$15-1,1,1)),IF($E42&lt;&gt;1,IF(ISNUMBER(INDEX(Import.PLE,Detalhamento!$E42,Detalhamento!AB$15)),IF(INDEX(Import.PLE,Detalhamento!$E42,Detalhamento!AB$15)&lt;=mediçao,0,OFFSET(Import.PLQ,$A42-1,AB$15-1,1,1)),OFFSET(Import.PLQ,$A42-1,AB$15-1,1,1)),(1-PLE!$AA$28)*OFFSET(Import.PLQ,$A42-1,AB$15-1,1,1))))</f>
        <v>0</v>
      </c>
      <c r="AC42" s="144">
        <f ca="1">IF(AC$13="",0,CHOOSE(Detalhamento.OpçãoServiços,OFFSET(Import.PLQ,$A42-1,AC$15-1,1,1),IF($E42&lt;&gt;1,IF(ISNUMBER(INDEX(Import.PLE,Detalhamento!$E42,Detalhamento!AC$15)),IF(INDEX(Import.PLE,Detalhamento!$E42,Detalhamento!AC$15)&lt;=mediçao,OFFSET(Import.PLQ,$A42-1,AC$15-1,1,1),0),0),PLE!$AA$28*OFFSET(Import.PLQ,$A42-1,AC$15-1,1,1)),IF($E42&lt;&gt;1,IF(ISNUMBER(INDEX(Import.PLE,Detalhamento!$E42,Detalhamento!AC$15)),IF(INDEX(Import.PLE,Detalhamento!$E42,Detalhamento!AC$15)&lt;=mediçao,0,OFFSET(Import.PLQ,$A42-1,AC$15-1,1,1)),OFFSET(Import.PLQ,$A42-1,AC$15-1,1,1)),(1-PLE!$AA$28)*OFFSET(Import.PLQ,$A42-1,AC$15-1,1,1))))</f>
        <v>0</v>
      </c>
      <c r="AD42" s="144">
        <f ca="1">IF(AD$13="",0,CHOOSE(Detalhamento.OpçãoServiços,OFFSET(Import.PLQ,$A42-1,AD$15-1,1,1),IF($E42&lt;&gt;1,IF(ISNUMBER(INDEX(Import.PLE,Detalhamento!$E42,Detalhamento!AD$15)),IF(INDEX(Import.PLE,Detalhamento!$E42,Detalhamento!AD$15)&lt;=mediçao,OFFSET(Import.PLQ,$A42-1,AD$15-1,1,1),0),0),PLE!$AA$28*OFFSET(Import.PLQ,$A42-1,AD$15-1,1,1)),IF($E42&lt;&gt;1,IF(ISNUMBER(INDEX(Import.PLE,Detalhamento!$E42,Detalhamento!AD$15)),IF(INDEX(Import.PLE,Detalhamento!$E42,Detalhamento!AD$15)&lt;=mediçao,0,OFFSET(Import.PLQ,$A42-1,AD$15-1,1,1)),OFFSET(Import.PLQ,$A42-1,AD$15-1,1,1)),(1-PLE!$AA$28)*OFFSET(Import.PLQ,$A42-1,AD$15-1,1,1))))</f>
        <v>0</v>
      </c>
      <c r="AE42" s="144">
        <f ca="1">IF(AE$13="",0,CHOOSE(Detalhamento.OpçãoServiços,OFFSET(Import.PLQ,$A42-1,AE$15-1,1,1),IF($E42&lt;&gt;1,IF(ISNUMBER(INDEX(Import.PLE,Detalhamento!$E42,Detalhamento!AE$15)),IF(INDEX(Import.PLE,Detalhamento!$E42,Detalhamento!AE$15)&lt;=mediçao,OFFSET(Import.PLQ,$A42-1,AE$15-1,1,1),0),0),PLE!$AA$28*OFFSET(Import.PLQ,$A42-1,AE$15-1,1,1)),IF($E42&lt;&gt;1,IF(ISNUMBER(INDEX(Import.PLE,Detalhamento!$E42,Detalhamento!AE$15)),IF(INDEX(Import.PLE,Detalhamento!$E42,Detalhamento!AE$15)&lt;=mediçao,0,OFFSET(Import.PLQ,$A42-1,AE$15-1,1,1)),OFFSET(Import.PLQ,$A42-1,AE$15-1,1,1)),(1-PLE!$AA$28)*OFFSET(Import.PLQ,$A42-1,AE$15-1,1,1))))</f>
        <v>0</v>
      </c>
      <c r="AF42" s="144">
        <f ca="1">IF(AF$13="",0,CHOOSE(Detalhamento.OpçãoServiços,OFFSET(Import.PLQ,$A42-1,AF$15-1,1,1),IF($E42&lt;&gt;1,IF(ISNUMBER(INDEX(Import.PLE,Detalhamento!$E42,Detalhamento!AF$15)),IF(INDEX(Import.PLE,Detalhamento!$E42,Detalhamento!AF$15)&lt;=mediçao,OFFSET(Import.PLQ,$A42-1,AF$15-1,1,1),0),0),PLE!$AA$28*OFFSET(Import.PLQ,$A42-1,AF$15-1,1,1)),IF($E42&lt;&gt;1,IF(ISNUMBER(INDEX(Import.PLE,Detalhamento!$E42,Detalhamento!AF$15)),IF(INDEX(Import.PLE,Detalhamento!$E42,Detalhamento!AF$15)&lt;=mediçao,0,OFFSET(Import.PLQ,$A42-1,AF$15-1,1,1)),OFFSET(Import.PLQ,$A42-1,AF$15-1,1,1)),(1-PLE!$AA$28)*OFFSET(Import.PLQ,$A42-1,AF$15-1,1,1))))</f>
        <v>0</v>
      </c>
      <c r="AG42" s="144">
        <f ca="1">IF(AG$13="",0,CHOOSE(Detalhamento.OpçãoServiços,OFFSET(Import.PLQ,$A42-1,AG$15-1,1,1),IF($E42&lt;&gt;1,IF(ISNUMBER(INDEX(Import.PLE,Detalhamento!$E42,Detalhamento!AG$15)),IF(INDEX(Import.PLE,Detalhamento!$E42,Detalhamento!AG$15)&lt;=mediçao,OFFSET(Import.PLQ,$A42-1,AG$15-1,1,1),0),0),PLE!$AA$28*OFFSET(Import.PLQ,$A42-1,AG$15-1,1,1)),IF($E42&lt;&gt;1,IF(ISNUMBER(INDEX(Import.PLE,Detalhamento!$E42,Detalhamento!AG$15)),IF(INDEX(Import.PLE,Detalhamento!$E42,Detalhamento!AG$15)&lt;=mediçao,0,OFFSET(Import.PLQ,$A42-1,AG$15-1,1,1)),OFFSET(Import.PLQ,$A42-1,AG$15-1,1,1)),(1-PLE!$AA$28)*OFFSET(Import.PLQ,$A42-1,AG$15-1,1,1))))</f>
        <v>0</v>
      </c>
      <c r="AH42" s="144">
        <f ca="1">IF(AH$13="",0,CHOOSE(Detalhamento.OpçãoServiços,OFFSET(Import.PLQ,$A42-1,AH$15-1,1,1),IF($E42&lt;&gt;1,IF(ISNUMBER(INDEX(Import.PLE,Detalhamento!$E42,Detalhamento!AH$15)),IF(INDEX(Import.PLE,Detalhamento!$E42,Detalhamento!AH$15)&lt;=mediçao,OFFSET(Import.PLQ,$A42-1,AH$15-1,1,1),0),0),PLE!$AA$28*OFFSET(Import.PLQ,$A42-1,AH$15-1,1,1)),IF($E42&lt;&gt;1,IF(ISNUMBER(INDEX(Import.PLE,Detalhamento!$E42,Detalhamento!AH$15)),IF(INDEX(Import.PLE,Detalhamento!$E42,Detalhamento!AH$15)&lt;=mediçao,0,OFFSET(Import.PLQ,$A42-1,AH$15-1,1,1)),OFFSET(Import.PLQ,$A42-1,AH$15-1,1,1)),(1-PLE!$AA$28)*OFFSET(Import.PLQ,$A42-1,AH$15-1,1,1))))</f>
        <v>0</v>
      </c>
      <c r="AI42" s="144">
        <f ca="1">IF(AI$13="",0,CHOOSE(Detalhamento.OpçãoServiços,OFFSET(Import.PLQ,$A42-1,AI$15-1,1,1),IF($E42&lt;&gt;1,IF(ISNUMBER(INDEX(Import.PLE,Detalhamento!$E42,Detalhamento!AI$15)),IF(INDEX(Import.PLE,Detalhamento!$E42,Detalhamento!AI$15)&lt;=mediçao,OFFSET(Import.PLQ,$A42-1,AI$15-1,1,1),0),0),PLE!$AA$28*OFFSET(Import.PLQ,$A42-1,AI$15-1,1,1)),IF($E42&lt;&gt;1,IF(ISNUMBER(INDEX(Import.PLE,Detalhamento!$E42,Detalhamento!AI$15)),IF(INDEX(Import.PLE,Detalhamento!$E42,Detalhamento!AI$15)&lt;=mediçao,0,OFFSET(Import.PLQ,$A42-1,AI$15-1,1,1)),OFFSET(Import.PLQ,$A42-1,AI$15-1,1,1)),(1-PLE!$AA$28)*OFFSET(Import.PLQ,$A42-1,AI$15-1,1,1))))</f>
        <v>0</v>
      </c>
      <c r="AJ42" s="144">
        <f ca="1">IF(AJ$13="",0,CHOOSE(Detalhamento.OpçãoServiços,OFFSET(Import.PLQ,$A42-1,AJ$15-1,1,1),IF($E42&lt;&gt;1,IF(ISNUMBER(INDEX(Import.PLE,Detalhamento!$E42,Detalhamento!AJ$15)),IF(INDEX(Import.PLE,Detalhamento!$E42,Detalhamento!AJ$15)&lt;=mediçao,OFFSET(Import.PLQ,$A42-1,AJ$15-1,1,1),0),0),PLE!$AA$28*OFFSET(Import.PLQ,$A42-1,AJ$15-1,1,1)),IF($E42&lt;&gt;1,IF(ISNUMBER(INDEX(Import.PLE,Detalhamento!$E42,Detalhamento!AJ$15)),IF(INDEX(Import.PLE,Detalhamento!$E42,Detalhamento!AJ$15)&lt;=mediçao,0,OFFSET(Import.PLQ,$A42-1,AJ$15-1,1,1)),OFFSET(Import.PLQ,$A42-1,AJ$15-1,1,1)),(1-PLE!$AA$28)*OFFSET(Import.PLQ,$A42-1,AJ$15-1,1,1))))</f>
        <v>0</v>
      </c>
      <c r="AK42" s="144">
        <f ca="1">IF(AK$13="",0,CHOOSE(Detalhamento.OpçãoServiços,OFFSET(Import.PLQ,$A42-1,AK$15-1,1,1),IF($E42&lt;&gt;1,IF(ISNUMBER(INDEX(Import.PLE,Detalhamento!$E42,Detalhamento!AK$15)),IF(INDEX(Import.PLE,Detalhamento!$E42,Detalhamento!AK$15)&lt;=mediçao,OFFSET(Import.PLQ,$A42-1,AK$15-1,1,1),0),0),PLE!$AA$28*OFFSET(Import.PLQ,$A42-1,AK$15-1,1,1)),IF($E42&lt;&gt;1,IF(ISNUMBER(INDEX(Import.PLE,Detalhamento!$E42,Detalhamento!AK$15)),IF(INDEX(Import.PLE,Detalhamento!$E42,Detalhamento!AK$15)&lt;=mediçao,0,OFFSET(Import.PLQ,$A42-1,AK$15-1,1,1)),OFFSET(Import.PLQ,$A42-1,AK$15-1,1,1)),(1-PLE!$AA$28)*OFFSET(Import.PLQ,$A42-1,AK$15-1,1,1))))</f>
        <v>0</v>
      </c>
      <c r="AL42" s="144">
        <f ca="1">IF(AL$13="",0,CHOOSE(Detalhamento.OpçãoServiços,OFFSET(Import.PLQ,$A42-1,AL$15-1,1,1),IF($E42&lt;&gt;1,IF(ISNUMBER(INDEX(Import.PLE,Detalhamento!$E42,Detalhamento!AL$15)),IF(INDEX(Import.PLE,Detalhamento!$E42,Detalhamento!AL$15)&lt;=mediçao,OFFSET(Import.PLQ,$A42-1,AL$15-1,1,1),0),0),PLE!$AA$28*OFFSET(Import.PLQ,$A42-1,AL$15-1,1,1)),IF($E42&lt;&gt;1,IF(ISNUMBER(INDEX(Import.PLE,Detalhamento!$E42,Detalhamento!AL$15)),IF(INDEX(Import.PLE,Detalhamento!$E42,Detalhamento!AL$15)&lt;=mediçao,0,OFFSET(Import.PLQ,$A42-1,AL$15-1,1,1)),OFFSET(Import.PLQ,$A42-1,AL$15-1,1,1)),(1-PLE!$AA$28)*OFFSET(Import.PLQ,$A42-1,AL$15-1,1,1))))</f>
        <v>0</v>
      </c>
      <c r="AM42" s="144">
        <f ca="1">IF(AM$13="",0,CHOOSE(Detalhamento.OpçãoServiços,OFFSET(Import.PLQ,$A42-1,AM$15-1,1,1),IF($E42&lt;&gt;1,IF(ISNUMBER(INDEX(Import.PLE,Detalhamento!$E42,Detalhamento!AM$15)),IF(INDEX(Import.PLE,Detalhamento!$E42,Detalhamento!AM$15)&lt;=mediçao,OFFSET(Import.PLQ,$A42-1,AM$15-1,1,1),0),0),PLE!$AA$28*OFFSET(Import.PLQ,$A42-1,AM$15-1,1,1)),IF($E42&lt;&gt;1,IF(ISNUMBER(INDEX(Import.PLE,Detalhamento!$E42,Detalhamento!AM$15)),IF(INDEX(Import.PLE,Detalhamento!$E42,Detalhamento!AM$15)&lt;=mediçao,0,OFFSET(Import.PLQ,$A42-1,AM$15-1,1,1)),OFFSET(Import.PLQ,$A42-1,AM$15-1,1,1)),(1-PLE!$AA$28)*OFFSET(Import.PLQ,$A42-1,AM$15-1,1,1))))</f>
        <v>0</v>
      </c>
      <c r="AN42" s="144">
        <f ca="1">IF(AN$13="",0,CHOOSE(Detalhamento.OpçãoServiços,OFFSET(Import.PLQ,$A42-1,AN$15-1,1,1),IF($E42&lt;&gt;1,IF(ISNUMBER(INDEX(Import.PLE,Detalhamento!$E42,Detalhamento!AN$15)),IF(INDEX(Import.PLE,Detalhamento!$E42,Detalhamento!AN$15)&lt;=mediçao,OFFSET(Import.PLQ,$A42-1,AN$15-1,1,1),0),0),PLE!$AA$28*OFFSET(Import.PLQ,$A42-1,AN$15-1,1,1)),IF($E42&lt;&gt;1,IF(ISNUMBER(INDEX(Import.PLE,Detalhamento!$E42,Detalhamento!AN$15)),IF(INDEX(Import.PLE,Detalhamento!$E42,Detalhamento!AN$15)&lt;=mediçao,0,OFFSET(Import.PLQ,$A42-1,AN$15-1,1,1)),OFFSET(Import.PLQ,$A42-1,AN$15-1,1,1)),(1-PLE!$AA$28)*OFFSET(Import.PLQ,$A42-1,AN$15-1,1,1))))</f>
        <v>0</v>
      </c>
      <c r="AO42" s="144">
        <f ca="1">IF(AO$13="",0,CHOOSE(Detalhamento.OpçãoServiços,OFFSET(Import.PLQ,$A42-1,AO$15-1,1,1),IF($E42&lt;&gt;1,IF(ISNUMBER(INDEX(Import.PLE,Detalhamento!$E42,Detalhamento!AO$15)),IF(INDEX(Import.PLE,Detalhamento!$E42,Detalhamento!AO$15)&lt;=mediçao,OFFSET(Import.PLQ,$A42-1,AO$15-1,1,1),0),0),PLE!$AA$28*OFFSET(Import.PLQ,$A42-1,AO$15-1,1,1)),IF($E42&lt;&gt;1,IF(ISNUMBER(INDEX(Import.PLE,Detalhamento!$E42,Detalhamento!AO$15)),IF(INDEX(Import.PLE,Detalhamento!$E42,Detalhamento!AO$15)&lt;=mediçao,0,OFFSET(Import.PLQ,$A42-1,AO$15-1,1,1)),OFFSET(Import.PLQ,$A42-1,AO$15-1,1,1)),(1-PLE!$AA$28)*OFFSET(Import.PLQ,$A42-1,AO$15-1,1,1))))</f>
        <v>0</v>
      </c>
      <c r="AP42" s="144">
        <f ca="1">IF(AP$13="",0,CHOOSE(Detalhamento.OpçãoServiços,OFFSET(Import.PLQ,$A42-1,AP$15-1,1,1),IF($E42&lt;&gt;1,IF(ISNUMBER(INDEX(Import.PLE,Detalhamento!$E42,Detalhamento!AP$15)),IF(INDEX(Import.PLE,Detalhamento!$E42,Detalhamento!AP$15)&lt;=mediçao,OFFSET(Import.PLQ,$A42-1,AP$15-1,1,1),0),0),PLE!$AA$28*OFFSET(Import.PLQ,$A42-1,AP$15-1,1,1)),IF($E42&lt;&gt;1,IF(ISNUMBER(INDEX(Import.PLE,Detalhamento!$E42,Detalhamento!AP$15)),IF(INDEX(Import.PLE,Detalhamento!$E42,Detalhamento!AP$15)&lt;=mediçao,0,OFFSET(Import.PLQ,$A42-1,AP$15-1,1,1)),OFFSET(Import.PLQ,$A42-1,AP$15-1,1,1)),(1-PLE!$AA$28)*OFFSET(Import.PLQ,$A42-1,AP$15-1,1,1))))</f>
        <v>0</v>
      </c>
      <c r="AQ42" s="144">
        <f ca="1">IF(AQ$13="",0,CHOOSE(Detalhamento.OpçãoServiços,OFFSET(Import.PLQ,$A42-1,AQ$15-1,1,1),IF($E42&lt;&gt;1,IF(ISNUMBER(INDEX(Import.PLE,Detalhamento!$E42,Detalhamento!AQ$15)),IF(INDEX(Import.PLE,Detalhamento!$E42,Detalhamento!AQ$15)&lt;=mediçao,OFFSET(Import.PLQ,$A42-1,AQ$15-1,1,1),0),0),PLE!$AA$28*OFFSET(Import.PLQ,$A42-1,AQ$15-1,1,1)),IF($E42&lt;&gt;1,IF(ISNUMBER(INDEX(Import.PLE,Detalhamento!$E42,Detalhamento!AQ$15)),IF(INDEX(Import.PLE,Detalhamento!$E42,Detalhamento!AQ$15)&lt;=mediçao,0,OFFSET(Import.PLQ,$A42-1,AQ$15-1,1,1)),OFFSET(Import.PLQ,$A42-1,AQ$15-1,1,1)),(1-PLE!$AA$28)*OFFSET(Import.PLQ,$A42-1,AQ$15-1,1,1))))</f>
        <v>0</v>
      </c>
      <c r="AR42" s="144">
        <f ca="1">IF(AR$13="",0,CHOOSE(Detalhamento.OpçãoServiços,OFFSET(Import.PLQ,$A42-1,AR$15-1,1,1),IF($E42&lt;&gt;1,IF(ISNUMBER(INDEX(Import.PLE,Detalhamento!$E42,Detalhamento!AR$15)),IF(INDEX(Import.PLE,Detalhamento!$E42,Detalhamento!AR$15)&lt;=mediçao,OFFSET(Import.PLQ,$A42-1,AR$15-1,1,1),0),0),PLE!$AA$28*OFFSET(Import.PLQ,$A42-1,AR$15-1,1,1)),IF($E42&lt;&gt;1,IF(ISNUMBER(INDEX(Import.PLE,Detalhamento!$E42,Detalhamento!AR$15)),IF(INDEX(Import.PLE,Detalhamento!$E42,Detalhamento!AR$15)&lt;=mediçao,0,OFFSET(Import.PLQ,$A42-1,AR$15-1,1,1)),OFFSET(Import.PLQ,$A42-1,AR$15-1,1,1)),(1-PLE!$AA$28)*OFFSET(Import.PLQ,$A42-1,AR$15-1,1,1))))</f>
        <v>0</v>
      </c>
      <c r="AS42" s="144">
        <f ca="1">IF(AS$13="",0,CHOOSE(Detalhamento.OpçãoServiços,OFFSET(Import.PLQ,$A42-1,AS$15-1,1,1),IF($E42&lt;&gt;1,IF(ISNUMBER(INDEX(Import.PLE,Detalhamento!$E42,Detalhamento!AS$15)),IF(INDEX(Import.PLE,Detalhamento!$E42,Detalhamento!AS$15)&lt;=mediçao,OFFSET(Import.PLQ,$A42-1,AS$15-1,1,1),0),0),PLE!$AA$28*OFFSET(Import.PLQ,$A42-1,AS$15-1,1,1)),IF($E42&lt;&gt;1,IF(ISNUMBER(INDEX(Import.PLE,Detalhamento!$E42,Detalhamento!AS$15)),IF(INDEX(Import.PLE,Detalhamento!$E42,Detalhamento!AS$15)&lt;=mediçao,0,OFFSET(Import.PLQ,$A42-1,AS$15-1,1,1)),OFFSET(Import.PLQ,$A42-1,AS$15-1,1,1)),(1-PLE!$AA$28)*OFFSET(Import.PLQ,$A42-1,AS$15-1,1,1))))</f>
        <v>0</v>
      </c>
      <c r="AT42" s="144">
        <f ca="1">IF(AT$13="",0,CHOOSE(Detalhamento.OpçãoServiços,OFFSET(Import.PLQ,$A42-1,AT$15-1,1,1),IF($E42&lt;&gt;1,IF(ISNUMBER(INDEX(Import.PLE,Detalhamento!$E42,Detalhamento!AT$15)),IF(INDEX(Import.PLE,Detalhamento!$E42,Detalhamento!AT$15)&lt;=mediçao,OFFSET(Import.PLQ,$A42-1,AT$15-1,1,1),0),0),PLE!$AA$28*OFFSET(Import.PLQ,$A42-1,AT$15-1,1,1)),IF($E42&lt;&gt;1,IF(ISNUMBER(INDEX(Import.PLE,Detalhamento!$E42,Detalhamento!AT$15)),IF(INDEX(Import.PLE,Detalhamento!$E42,Detalhamento!AT$15)&lt;=mediçao,0,OFFSET(Import.PLQ,$A42-1,AT$15-1,1,1)),OFFSET(Import.PLQ,$A42-1,AT$15-1,1,1)),(1-PLE!$AA$28)*OFFSET(Import.PLQ,$A42-1,AT$15-1,1,1))))</f>
        <v>0</v>
      </c>
      <c r="AU42" s="144">
        <f ca="1">IF(AU$13="",0,CHOOSE(Detalhamento.OpçãoServiços,OFFSET(Import.PLQ,$A42-1,AU$15-1,1,1),IF($E42&lt;&gt;1,IF(ISNUMBER(INDEX(Import.PLE,Detalhamento!$E42,Detalhamento!AU$15)),IF(INDEX(Import.PLE,Detalhamento!$E42,Detalhamento!AU$15)&lt;=mediçao,OFFSET(Import.PLQ,$A42-1,AU$15-1,1,1),0),0),PLE!$AA$28*OFFSET(Import.PLQ,$A42-1,AU$15-1,1,1)),IF($E42&lt;&gt;1,IF(ISNUMBER(INDEX(Import.PLE,Detalhamento!$E42,Detalhamento!AU$15)),IF(INDEX(Import.PLE,Detalhamento!$E42,Detalhamento!AU$15)&lt;=mediçao,0,OFFSET(Import.PLQ,$A42-1,AU$15-1,1,1)),OFFSET(Import.PLQ,$A42-1,AU$15-1,1,1)),(1-PLE!$AA$28)*OFFSET(Import.PLQ,$A42-1,AU$15-1,1,1))))</f>
        <v>0</v>
      </c>
      <c r="AV42" s="144">
        <f ca="1">IF(AV$13="",0,CHOOSE(Detalhamento.OpçãoServiços,OFFSET(Import.PLQ,$A42-1,AV$15-1,1,1),IF($E42&lt;&gt;1,IF(ISNUMBER(INDEX(Import.PLE,Detalhamento!$E42,Detalhamento!AV$15)),IF(INDEX(Import.PLE,Detalhamento!$E42,Detalhamento!AV$15)&lt;=mediçao,OFFSET(Import.PLQ,$A42-1,AV$15-1,1,1),0),0),PLE!$AA$28*OFFSET(Import.PLQ,$A42-1,AV$15-1,1,1)),IF($E42&lt;&gt;1,IF(ISNUMBER(INDEX(Import.PLE,Detalhamento!$E42,Detalhamento!AV$15)),IF(INDEX(Import.PLE,Detalhamento!$E42,Detalhamento!AV$15)&lt;=mediçao,0,OFFSET(Import.PLQ,$A42-1,AV$15-1,1,1)),OFFSET(Import.PLQ,$A42-1,AV$15-1,1,1)),(1-PLE!$AA$28)*OFFSET(Import.PLQ,$A42-1,AV$15-1,1,1))))</f>
        <v>0</v>
      </c>
      <c r="AW42" s="144">
        <f ca="1">IF(AW$13="",0,CHOOSE(Detalhamento.OpçãoServiços,OFFSET(Import.PLQ,$A42-1,AW$15-1,1,1),IF($E42&lt;&gt;1,IF(ISNUMBER(INDEX(Import.PLE,Detalhamento!$E42,Detalhamento!AW$15)),IF(INDEX(Import.PLE,Detalhamento!$E42,Detalhamento!AW$15)&lt;=mediçao,OFFSET(Import.PLQ,$A42-1,AW$15-1,1,1),0),0),PLE!$AA$28*OFFSET(Import.PLQ,$A42-1,AW$15-1,1,1)),IF($E42&lt;&gt;1,IF(ISNUMBER(INDEX(Import.PLE,Detalhamento!$E42,Detalhamento!AW$15)),IF(INDEX(Import.PLE,Detalhamento!$E42,Detalhamento!AW$15)&lt;=mediçao,0,OFFSET(Import.PLQ,$A42-1,AW$15-1,1,1)),OFFSET(Import.PLQ,$A42-1,AW$15-1,1,1)),(1-PLE!$AA$28)*OFFSET(Import.PLQ,$A42-1,AW$15-1,1,1))))</f>
        <v>0</v>
      </c>
      <c r="AX42" s="144">
        <f ca="1">IF(AX$13="",0,CHOOSE(Detalhamento.OpçãoServiços,OFFSET(Import.PLQ,$A42-1,AX$15-1,1,1),IF($E42&lt;&gt;1,IF(ISNUMBER(INDEX(Import.PLE,Detalhamento!$E42,Detalhamento!AX$15)),IF(INDEX(Import.PLE,Detalhamento!$E42,Detalhamento!AX$15)&lt;=mediçao,OFFSET(Import.PLQ,$A42-1,AX$15-1,1,1),0),0),PLE!$AA$28*OFFSET(Import.PLQ,$A42-1,AX$15-1,1,1)),IF($E42&lt;&gt;1,IF(ISNUMBER(INDEX(Import.PLE,Detalhamento!$E42,Detalhamento!AX$15)),IF(INDEX(Import.PLE,Detalhamento!$E42,Detalhamento!AX$15)&lt;=mediçao,0,OFFSET(Import.PLQ,$A42-1,AX$15-1,1,1)),OFFSET(Import.PLQ,$A42-1,AX$15-1,1,1)),(1-PLE!$AA$28)*OFFSET(Import.PLQ,$A42-1,AX$15-1,1,1))))</f>
        <v>0</v>
      </c>
      <c r="AY42" s="144">
        <f ca="1">IF(AY$13="",0,CHOOSE(Detalhamento.OpçãoServiços,OFFSET(Import.PLQ,$A42-1,AY$15-1,1,1),IF($E42&lt;&gt;1,IF(ISNUMBER(INDEX(Import.PLE,Detalhamento!$E42,Detalhamento!AY$15)),IF(INDEX(Import.PLE,Detalhamento!$E42,Detalhamento!AY$15)&lt;=mediçao,OFFSET(Import.PLQ,$A42-1,AY$15-1,1,1),0),0),PLE!$AA$28*OFFSET(Import.PLQ,$A42-1,AY$15-1,1,1)),IF($E42&lt;&gt;1,IF(ISNUMBER(INDEX(Import.PLE,Detalhamento!$E42,Detalhamento!AY$15)),IF(INDEX(Import.PLE,Detalhamento!$E42,Detalhamento!AY$15)&lt;=mediçao,0,OFFSET(Import.PLQ,$A42-1,AY$15-1,1,1)),OFFSET(Import.PLQ,$A42-1,AY$15-1,1,1)),(1-PLE!$AA$28)*OFFSET(Import.PLQ,$A42-1,AY$15-1,1,1))))</f>
        <v>0</v>
      </c>
      <c r="AZ42" s="144">
        <f ca="1">IF(AZ$13="",0,CHOOSE(Detalhamento.OpçãoServiços,OFFSET(Import.PLQ,$A42-1,AZ$15-1,1,1),IF($E42&lt;&gt;1,IF(ISNUMBER(INDEX(Import.PLE,Detalhamento!$E42,Detalhamento!AZ$15)),IF(INDEX(Import.PLE,Detalhamento!$E42,Detalhamento!AZ$15)&lt;=mediçao,OFFSET(Import.PLQ,$A42-1,AZ$15-1,1,1),0),0),PLE!$AA$28*OFFSET(Import.PLQ,$A42-1,AZ$15-1,1,1)),IF($E42&lt;&gt;1,IF(ISNUMBER(INDEX(Import.PLE,Detalhamento!$E42,Detalhamento!AZ$15)),IF(INDEX(Import.PLE,Detalhamento!$E42,Detalhamento!AZ$15)&lt;=mediçao,0,OFFSET(Import.PLQ,$A42-1,AZ$15-1,1,1)),OFFSET(Import.PLQ,$A42-1,AZ$15-1,1,1)),(1-PLE!$AA$28)*OFFSET(Import.PLQ,$A42-1,AZ$15-1,1,1))))</f>
        <v>0</v>
      </c>
      <c r="BA42" s="144">
        <f ca="1">IF(BA$13="",0,CHOOSE(Detalhamento.OpçãoServiços,OFFSET(Import.PLQ,$A42-1,BA$15-1,1,1),IF($E42&lt;&gt;1,IF(ISNUMBER(INDEX(Import.PLE,Detalhamento!$E42,Detalhamento!BA$15)),IF(INDEX(Import.PLE,Detalhamento!$E42,Detalhamento!BA$15)&lt;=mediçao,OFFSET(Import.PLQ,$A42-1,BA$15-1,1,1),0),0),PLE!$AA$28*OFFSET(Import.PLQ,$A42-1,BA$15-1,1,1)),IF($E42&lt;&gt;1,IF(ISNUMBER(INDEX(Import.PLE,Detalhamento!$E42,Detalhamento!BA$15)),IF(INDEX(Import.PLE,Detalhamento!$E42,Detalhamento!BA$15)&lt;=mediçao,0,OFFSET(Import.PLQ,$A42-1,BA$15-1,1,1)),OFFSET(Import.PLQ,$A42-1,BA$15-1,1,1)),(1-PLE!$AA$28)*OFFSET(Import.PLQ,$A42-1,BA$15-1,1,1))))</f>
        <v>0</v>
      </c>
      <c r="BB42" s="144">
        <f ca="1">IF(BB$13="",0,CHOOSE(Detalhamento.OpçãoServiços,OFFSET(Import.PLQ,$A42-1,BB$15-1,1,1),IF($E42&lt;&gt;1,IF(ISNUMBER(INDEX(Import.PLE,Detalhamento!$E42,Detalhamento!BB$15)),IF(INDEX(Import.PLE,Detalhamento!$E42,Detalhamento!BB$15)&lt;=mediçao,OFFSET(Import.PLQ,$A42-1,BB$15-1,1,1),0),0),PLE!$AA$28*OFFSET(Import.PLQ,$A42-1,BB$15-1,1,1)),IF($E42&lt;&gt;1,IF(ISNUMBER(INDEX(Import.PLE,Detalhamento!$E42,Detalhamento!BB$15)),IF(INDEX(Import.PLE,Detalhamento!$E42,Detalhamento!BB$15)&lt;=mediçao,0,OFFSET(Import.PLQ,$A42-1,BB$15-1,1,1)),OFFSET(Import.PLQ,$A42-1,BB$15-1,1,1)),(1-PLE!$AA$28)*OFFSET(Import.PLQ,$A42-1,BB$15-1,1,1))))</f>
        <v>0</v>
      </c>
      <c r="BC42" s="144">
        <f ca="1">IF(BC$13="",0,CHOOSE(Detalhamento.OpçãoServiços,OFFSET(Import.PLQ,$A42-1,BC$15-1,1,1),IF($E42&lt;&gt;1,IF(ISNUMBER(INDEX(Import.PLE,Detalhamento!$E42,Detalhamento!BC$15)),IF(INDEX(Import.PLE,Detalhamento!$E42,Detalhamento!BC$15)&lt;=mediçao,OFFSET(Import.PLQ,$A42-1,BC$15-1,1,1),0),0),PLE!$AA$28*OFFSET(Import.PLQ,$A42-1,BC$15-1,1,1)),IF($E42&lt;&gt;1,IF(ISNUMBER(INDEX(Import.PLE,Detalhamento!$E42,Detalhamento!BC$15)),IF(INDEX(Import.PLE,Detalhamento!$E42,Detalhamento!BC$15)&lt;=mediçao,0,OFFSET(Import.PLQ,$A42-1,BC$15-1,1,1)),OFFSET(Import.PLQ,$A42-1,BC$15-1,1,1)),(1-PLE!$AA$28)*OFFSET(Import.PLQ,$A42-1,BC$15-1,1,1))))</f>
        <v>0</v>
      </c>
      <c r="BD42" s="144">
        <f ca="1">IF(BD$13="",0,CHOOSE(Detalhamento.OpçãoServiços,OFFSET(Import.PLQ,$A42-1,BD$15-1,1,1),IF($E42&lt;&gt;1,IF(ISNUMBER(INDEX(Import.PLE,Detalhamento!$E42,Detalhamento!BD$15)),IF(INDEX(Import.PLE,Detalhamento!$E42,Detalhamento!BD$15)&lt;=mediçao,OFFSET(Import.PLQ,$A42-1,BD$15-1,1,1),0),0),PLE!$AA$28*OFFSET(Import.PLQ,$A42-1,BD$15-1,1,1)),IF($E42&lt;&gt;1,IF(ISNUMBER(INDEX(Import.PLE,Detalhamento!$E42,Detalhamento!BD$15)),IF(INDEX(Import.PLE,Detalhamento!$E42,Detalhamento!BD$15)&lt;=mediçao,0,OFFSET(Import.PLQ,$A42-1,BD$15-1,1,1)),OFFSET(Import.PLQ,$A42-1,BD$15-1,1,1)),(1-PLE!$AA$28)*OFFSET(Import.PLQ,$A42-1,BD$15-1,1,1))))</f>
        <v>0</v>
      </c>
      <c r="BE42" s="144">
        <f ca="1">IF(BE$13="",0,CHOOSE(Detalhamento.OpçãoServiços,OFFSET(Import.PLQ,$A42-1,BE$15-1,1,1),IF($E42&lt;&gt;1,IF(ISNUMBER(INDEX(Import.PLE,Detalhamento!$E42,Detalhamento!BE$15)),IF(INDEX(Import.PLE,Detalhamento!$E42,Detalhamento!BE$15)&lt;=mediçao,OFFSET(Import.PLQ,$A42-1,BE$15-1,1,1),0),0),PLE!$AA$28*OFFSET(Import.PLQ,$A42-1,BE$15-1,1,1)),IF($E42&lt;&gt;1,IF(ISNUMBER(INDEX(Import.PLE,Detalhamento!$E42,Detalhamento!BE$15)),IF(INDEX(Import.PLE,Detalhamento!$E42,Detalhamento!BE$15)&lt;=mediçao,0,OFFSET(Import.PLQ,$A42-1,BE$15-1,1,1)),OFFSET(Import.PLQ,$A42-1,BE$15-1,1,1)),(1-PLE!$AA$28)*OFFSET(Import.PLQ,$A42-1,BE$15-1,1,1))))</f>
        <v>0</v>
      </c>
      <c r="BF42" s="144">
        <f ca="1">IF(BF$13="",0,CHOOSE(Detalhamento.OpçãoServiços,OFFSET(Import.PLQ,$A42-1,BF$15-1,1,1),IF($E42&lt;&gt;1,IF(ISNUMBER(INDEX(Import.PLE,Detalhamento!$E42,Detalhamento!BF$15)),IF(INDEX(Import.PLE,Detalhamento!$E42,Detalhamento!BF$15)&lt;=mediçao,OFFSET(Import.PLQ,$A42-1,BF$15-1,1,1),0),0),PLE!$AA$28*OFFSET(Import.PLQ,$A42-1,BF$15-1,1,1)),IF($E42&lt;&gt;1,IF(ISNUMBER(INDEX(Import.PLE,Detalhamento!$E42,Detalhamento!BF$15)),IF(INDEX(Import.PLE,Detalhamento!$E42,Detalhamento!BF$15)&lt;=mediçao,0,OFFSET(Import.PLQ,$A42-1,BF$15-1,1,1)),OFFSET(Import.PLQ,$A42-1,BF$15-1,1,1)),(1-PLE!$AA$28)*OFFSET(Import.PLQ,$A42-1,BF$15-1,1,1))))</f>
        <v>0</v>
      </c>
      <c r="BG42" s="144">
        <f ca="1">IF(BG$13="",0,CHOOSE(Detalhamento.OpçãoServiços,OFFSET(Import.PLQ,$A42-1,BG$15-1,1,1),IF($E42&lt;&gt;1,IF(ISNUMBER(INDEX(Import.PLE,Detalhamento!$E42,Detalhamento!BG$15)),IF(INDEX(Import.PLE,Detalhamento!$E42,Detalhamento!BG$15)&lt;=mediçao,OFFSET(Import.PLQ,$A42-1,BG$15-1,1,1),0),0),PLE!$AA$28*OFFSET(Import.PLQ,$A42-1,BG$15-1,1,1)),IF($E42&lt;&gt;1,IF(ISNUMBER(INDEX(Import.PLE,Detalhamento!$E42,Detalhamento!BG$15)),IF(INDEX(Import.PLE,Detalhamento!$E42,Detalhamento!BG$15)&lt;=mediçao,0,OFFSET(Import.PLQ,$A42-1,BG$15-1,1,1)),OFFSET(Import.PLQ,$A42-1,BG$15-1,1,1)),(1-PLE!$AA$28)*OFFSET(Import.PLQ,$A42-1,BG$15-1,1,1))))</f>
        <v>0</v>
      </c>
      <c r="BH42" s="144">
        <f ca="1">IF(BH$13="",0,CHOOSE(Detalhamento.OpçãoServiços,OFFSET(Import.PLQ,$A42-1,BH$15-1,1,1),IF($E42&lt;&gt;1,IF(ISNUMBER(INDEX(Import.PLE,Detalhamento!$E42,Detalhamento!BH$15)),IF(INDEX(Import.PLE,Detalhamento!$E42,Detalhamento!BH$15)&lt;=mediçao,OFFSET(Import.PLQ,$A42-1,BH$15-1,1,1),0),0),PLE!$AA$28*OFFSET(Import.PLQ,$A42-1,BH$15-1,1,1)),IF($E42&lt;&gt;1,IF(ISNUMBER(INDEX(Import.PLE,Detalhamento!$E42,Detalhamento!BH$15)),IF(INDEX(Import.PLE,Detalhamento!$E42,Detalhamento!BH$15)&lt;=mediçao,0,OFFSET(Import.PLQ,$A42-1,BH$15-1,1,1)),OFFSET(Import.PLQ,$A42-1,BH$15-1,1,1)),(1-PLE!$AA$28)*OFFSET(Import.PLQ,$A42-1,BH$15-1,1,1))))</f>
        <v>0</v>
      </c>
      <c r="BI42" s="144">
        <f ca="1">IF(BI$13="",0,CHOOSE(Detalhamento.OpçãoServiços,OFFSET(Import.PLQ,$A42-1,BI$15-1,1,1),IF($E42&lt;&gt;1,IF(ISNUMBER(INDEX(Import.PLE,Detalhamento!$E42,Detalhamento!BI$15)),IF(INDEX(Import.PLE,Detalhamento!$E42,Detalhamento!BI$15)&lt;=mediçao,OFFSET(Import.PLQ,$A42-1,BI$15-1,1,1),0),0),PLE!$AA$28*OFFSET(Import.PLQ,$A42-1,BI$15-1,1,1)),IF($E42&lt;&gt;1,IF(ISNUMBER(INDEX(Import.PLE,Detalhamento!$E42,Detalhamento!BI$15)),IF(INDEX(Import.PLE,Detalhamento!$E42,Detalhamento!BI$15)&lt;=mediçao,0,OFFSET(Import.PLQ,$A42-1,BI$15-1,1,1)),OFFSET(Import.PLQ,$A42-1,BI$15-1,1,1)),(1-PLE!$AA$28)*OFFSET(Import.PLQ,$A42-1,BI$15-1,1,1))))</f>
        <v>0</v>
      </c>
    </row>
    <row r="43" spans="1:61" ht="10.5" hidden="1" x14ac:dyDescent="0.25">
      <c r="A43" s="155">
        <v>27</v>
      </c>
      <c r="B43" s="21" t="str">
        <f t="shared" ca="1" si="8"/>
        <v>Nível</v>
      </c>
      <c r="E43" s="153" t="str">
        <f t="shared" ca="1" si="9"/>
        <v/>
      </c>
      <c r="F43" s="154">
        <f t="shared" ca="1" si="10"/>
        <v>0</v>
      </c>
      <c r="G43" s="154" t="str">
        <f t="shared" ca="1" si="14"/>
        <v>1.3.3</v>
      </c>
      <c r="H43" s="182" t="str">
        <f t="shared" ca="1" si="14"/>
        <v>VIGAS BALDRAME (CINTAMENTO)</v>
      </c>
      <c r="I43" s="37" t="str">
        <f t="shared" ca="1" si="12"/>
        <v/>
      </c>
      <c r="J43" s="144" t="str">
        <f t="shared" ca="1" si="13"/>
        <v/>
      </c>
      <c r="K43" s="67"/>
      <c r="L43" s="144">
        <f ca="1">IF(L$13="",0,CHOOSE(Detalhamento.OpçãoServiços,OFFSET(Import.PLQ,$A43-1,L$15-1,1,1),IF($E43&lt;&gt;1,IF(ISNUMBER(INDEX(Import.PLE,Detalhamento!$E43,Detalhamento!L$15)),IF(INDEX(Import.PLE,Detalhamento!$E43,Detalhamento!L$15)&lt;=mediçao,OFFSET(Import.PLQ,$A43-1,L$15-1,1,1),0),0),PLE!$AA$28*OFFSET(Import.PLQ,$A43-1,L$15-1,1,1)),IF($E43&lt;&gt;1,IF(ISNUMBER(INDEX(Import.PLE,Detalhamento!$E43,Detalhamento!L$15)),IF(INDEX(Import.PLE,Detalhamento!$E43,Detalhamento!L$15)&lt;=mediçao,0,OFFSET(Import.PLQ,$A43-1,L$15-1,1,1)),OFFSET(Import.PLQ,$A43-1,L$15-1,1,1)),(1-PLE!$AA$28)*OFFSET(Import.PLQ,$A43-1,L$15-1,1,1))))</f>
        <v>0</v>
      </c>
      <c r="M43" s="144">
        <f ca="1">IF(M$13="",0,CHOOSE(Detalhamento.OpçãoServiços,OFFSET(Import.PLQ,$A43-1,M$15-1,1,1),IF($E43&lt;&gt;1,IF(ISNUMBER(INDEX(Import.PLE,Detalhamento!$E43,Detalhamento!M$15)),IF(INDEX(Import.PLE,Detalhamento!$E43,Detalhamento!M$15)&lt;=mediçao,OFFSET(Import.PLQ,$A43-1,M$15-1,1,1),0),0),PLE!$AA$28*OFFSET(Import.PLQ,$A43-1,M$15-1,1,1)),IF($E43&lt;&gt;1,IF(ISNUMBER(INDEX(Import.PLE,Detalhamento!$E43,Detalhamento!M$15)),IF(INDEX(Import.PLE,Detalhamento!$E43,Detalhamento!M$15)&lt;=mediçao,0,OFFSET(Import.PLQ,$A43-1,M$15-1,1,1)),OFFSET(Import.PLQ,$A43-1,M$15-1,1,1)),(1-PLE!$AA$28)*OFFSET(Import.PLQ,$A43-1,M$15-1,1,1))))</f>
        <v>0</v>
      </c>
      <c r="N43" s="144">
        <f ca="1">IF(N$13="",0,CHOOSE(Detalhamento.OpçãoServiços,OFFSET(Import.PLQ,$A43-1,N$15-1,1,1),IF($E43&lt;&gt;1,IF(ISNUMBER(INDEX(Import.PLE,Detalhamento!$E43,Detalhamento!N$15)),IF(INDEX(Import.PLE,Detalhamento!$E43,Detalhamento!N$15)&lt;=mediçao,OFFSET(Import.PLQ,$A43-1,N$15-1,1,1),0),0),PLE!$AA$28*OFFSET(Import.PLQ,$A43-1,N$15-1,1,1)),IF($E43&lt;&gt;1,IF(ISNUMBER(INDEX(Import.PLE,Detalhamento!$E43,Detalhamento!N$15)),IF(INDEX(Import.PLE,Detalhamento!$E43,Detalhamento!N$15)&lt;=mediçao,0,OFFSET(Import.PLQ,$A43-1,N$15-1,1,1)),OFFSET(Import.PLQ,$A43-1,N$15-1,1,1)),(1-PLE!$AA$28)*OFFSET(Import.PLQ,$A43-1,N$15-1,1,1))))</f>
        <v>0</v>
      </c>
      <c r="O43" s="144">
        <f ca="1">IF(O$13="",0,CHOOSE(Detalhamento.OpçãoServiços,OFFSET(Import.PLQ,$A43-1,O$15-1,1,1),IF($E43&lt;&gt;1,IF(ISNUMBER(INDEX(Import.PLE,Detalhamento!$E43,Detalhamento!O$15)),IF(INDEX(Import.PLE,Detalhamento!$E43,Detalhamento!O$15)&lt;=mediçao,OFFSET(Import.PLQ,$A43-1,O$15-1,1,1),0),0),PLE!$AA$28*OFFSET(Import.PLQ,$A43-1,O$15-1,1,1)),IF($E43&lt;&gt;1,IF(ISNUMBER(INDEX(Import.PLE,Detalhamento!$E43,Detalhamento!O$15)),IF(INDEX(Import.PLE,Detalhamento!$E43,Detalhamento!O$15)&lt;=mediçao,0,OFFSET(Import.PLQ,$A43-1,O$15-1,1,1)),OFFSET(Import.PLQ,$A43-1,O$15-1,1,1)),(1-PLE!$AA$28)*OFFSET(Import.PLQ,$A43-1,O$15-1,1,1))))</f>
        <v>0</v>
      </c>
      <c r="P43" s="144">
        <f ca="1">IF(P$13="",0,CHOOSE(Detalhamento.OpçãoServiços,OFFSET(Import.PLQ,$A43-1,P$15-1,1,1),IF($E43&lt;&gt;1,IF(ISNUMBER(INDEX(Import.PLE,Detalhamento!$E43,Detalhamento!P$15)),IF(INDEX(Import.PLE,Detalhamento!$E43,Detalhamento!P$15)&lt;=mediçao,OFFSET(Import.PLQ,$A43-1,P$15-1,1,1),0),0),PLE!$AA$28*OFFSET(Import.PLQ,$A43-1,P$15-1,1,1)),IF($E43&lt;&gt;1,IF(ISNUMBER(INDEX(Import.PLE,Detalhamento!$E43,Detalhamento!P$15)),IF(INDEX(Import.PLE,Detalhamento!$E43,Detalhamento!P$15)&lt;=mediçao,0,OFFSET(Import.PLQ,$A43-1,P$15-1,1,1)),OFFSET(Import.PLQ,$A43-1,P$15-1,1,1)),(1-PLE!$AA$28)*OFFSET(Import.PLQ,$A43-1,P$15-1,1,1))))</f>
        <v>0</v>
      </c>
      <c r="Q43" s="144">
        <f ca="1">IF(Q$13="",0,CHOOSE(Detalhamento.OpçãoServiços,OFFSET(Import.PLQ,$A43-1,Q$15-1,1,1),IF($E43&lt;&gt;1,IF(ISNUMBER(INDEX(Import.PLE,Detalhamento!$E43,Detalhamento!Q$15)),IF(INDEX(Import.PLE,Detalhamento!$E43,Detalhamento!Q$15)&lt;=mediçao,OFFSET(Import.PLQ,$A43-1,Q$15-1,1,1),0),0),PLE!$AA$28*OFFSET(Import.PLQ,$A43-1,Q$15-1,1,1)),IF($E43&lt;&gt;1,IF(ISNUMBER(INDEX(Import.PLE,Detalhamento!$E43,Detalhamento!Q$15)),IF(INDEX(Import.PLE,Detalhamento!$E43,Detalhamento!Q$15)&lt;=mediçao,0,OFFSET(Import.PLQ,$A43-1,Q$15-1,1,1)),OFFSET(Import.PLQ,$A43-1,Q$15-1,1,1)),(1-PLE!$AA$28)*OFFSET(Import.PLQ,$A43-1,Q$15-1,1,1))))</f>
        <v>0</v>
      </c>
      <c r="R43" s="144">
        <f ca="1">IF(R$13="",0,CHOOSE(Detalhamento.OpçãoServiços,OFFSET(Import.PLQ,$A43-1,R$15-1,1,1),IF($E43&lt;&gt;1,IF(ISNUMBER(INDEX(Import.PLE,Detalhamento!$E43,Detalhamento!R$15)),IF(INDEX(Import.PLE,Detalhamento!$E43,Detalhamento!R$15)&lt;=mediçao,OFFSET(Import.PLQ,$A43-1,R$15-1,1,1),0),0),PLE!$AA$28*OFFSET(Import.PLQ,$A43-1,R$15-1,1,1)),IF($E43&lt;&gt;1,IF(ISNUMBER(INDEX(Import.PLE,Detalhamento!$E43,Detalhamento!R$15)),IF(INDEX(Import.PLE,Detalhamento!$E43,Detalhamento!R$15)&lt;=mediçao,0,OFFSET(Import.PLQ,$A43-1,R$15-1,1,1)),OFFSET(Import.PLQ,$A43-1,R$15-1,1,1)),(1-PLE!$AA$28)*OFFSET(Import.PLQ,$A43-1,R$15-1,1,1))))</f>
        <v>0</v>
      </c>
      <c r="S43" s="144">
        <f ca="1">IF(S$13="",0,CHOOSE(Detalhamento.OpçãoServiços,OFFSET(Import.PLQ,$A43-1,S$15-1,1,1),IF($E43&lt;&gt;1,IF(ISNUMBER(INDEX(Import.PLE,Detalhamento!$E43,Detalhamento!S$15)),IF(INDEX(Import.PLE,Detalhamento!$E43,Detalhamento!S$15)&lt;=mediçao,OFFSET(Import.PLQ,$A43-1,S$15-1,1,1),0),0),PLE!$AA$28*OFFSET(Import.PLQ,$A43-1,S$15-1,1,1)),IF($E43&lt;&gt;1,IF(ISNUMBER(INDEX(Import.PLE,Detalhamento!$E43,Detalhamento!S$15)),IF(INDEX(Import.PLE,Detalhamento!$E43,Detalhamento!S$15)&lt;=mediçao,0,OFFSET(Import.PLQ,$A43-1,S$15-1,1,1)),OFFSET(Import.PLQ,$A43-1,S$15-1,1,1)),(1-PLE!$AA$28)*OFFSET(Import.PLQ,$A43-1,S$15-1,1,1))))</f>
        <v>0</v>
      </c>
      <c r="T43" s="144">
        <f ca="1">IF(T$13="",0,CHOOSE(Detalhamento.OpçãoServiços,OFFSET(Import.PLQ,$A43-1,T$15-1,1,1),IF($E43&lt;&gt;1,IF(ISNUMBER(INDEX(Import.PLE,Detalhamento!$E43,Detalhamento!T$15)),IF(INDEX(Import.PLE,Detalhamento!$E43,Detalhamento!T$15)&lt;=mediçao,OFFSET(Import.PLQ,$A43-1,T$15-1,1,1),0),0),PLE!$AA$28*OFFSET(Import.PLQ,$A43-1,T$15-1,1,1)),IF($E43&lt;&gt;1,IF(ISNUMBER(INDEX(Import.PLE,Detalhamento!$E43,Detalhamento!T$15)),IF(INDEX(Import.PLE,Detalhamento!$E43,Detalhamento!T$15)&lt;=mediçao,0,OFFSET(Import.PLQ,$A43-1,T$15-1,1,1)),OFFSET(Import.PLQ,$A43-1,T$15-1,1,1)),(1-PLE!$AA$28)*OFFSET(Import.PLQ,$A43-1,T$15-1,1,1))))</f>
        <v>0</v>
      </c>
      <c r="U43" s="144">
        <f ca="1">IF(U$13="",0,CHOOSE(Detalhamento.OpçãoServiços,OFFSET(Import.PLQ,$A43-1,U$15-1,1,1),IF($E43&lt;&gt;1,IF(ISNUMBER(INDEX(Import.PLE,Detalhamento!$E43,Detalhamento!U$15)),IF(INDEX(Import.PLE,Detalhamento!$E43,Detalhamento!U$15)&lt;=mediçao,OFFSET(Import.PLQ,$A43-1,U$15-1,1,1),0),0),PLE!$AA$28*OFFSET(Import.PLQ,$A43-1,U$15-1,1,1)),IF($E43&lt;&gt;1,IF(ISNUMBER(INDEX(Import.PLE,Detalhamento!$E43,Detalhamento!U$15)),IF(INDEX(Import.PLE,Detalhamento!$E43,Detalhamento!U$15)&lt;=mediçao,0,OFFSET(Import.PLQ,$A43-1,U$15-1,1,1)),OFFSET(Import.PLQ,$A43-1,U$15-1,1,1)),(1-PLE!$AA$28)*OFFSET(Import.PLQ,$A43-1,U$15-1,1,1))))</f>
        <v>0</v>
      </c>
      <c r="V43" s="144">
        <f ca="1">IF(V$13="",0,CHOOSE(Detalhamento.OpçãoServiços,OFFSET(Import.PLQ,$A43-1,V$15-1,1,1),IF($E43&lt;&gt;1,IF(ISNUMBER(INDEX(Import.PLE,Detalhamento!$E43,Detalhamento!V$15)),IF(INDEX(Import.PLE,Detalhamento!$E43,Detalhamento!V$15)&lt;=mediçao,OFFSET(Import.PLQ,$A43-1,V$15-1,1,1),0),0),PLE!$AA$28*OFFSET(Import.PLQ,$A43-1,V$15-1,1,1)),IF($E43&lt;&gt;1,IF(ISNUMBER(INDEX(Import.PLE,Detalhamento!$E43,Detalhamento!V$15)),IF(INDEX(Import.PLE,Detalhamento!$E43,Detalhamento!V$15)&lt;=mediçao,0,OFFSET(Import.PLQ,$A43-1,V$15-1,1,1)),OFFSET(Import.PLQ,$A43-1,V$15-1,1,1)),(1-PLE!$AA$28)*OFFSET(Import.PLQ,$A43-1,V$15-1,1,1))))</f>
        <v>0</v>
      </c>
      <c r="W43" s="144">
        <f ca="1">IF(W$13="",0,CHOOSE(Detalhamento.OpçãoServiços,OFFSET(Import.PLQ,$A43-1,W$15-1,1,1),IF($E43&lt;&gt;1,IF(ISNUMBER(INDEX(Import.PLE,Detalhamento!$E43,Detalhamento!W$15)),IF(INDEX(Import.PLE,Detalhamento!$E43,Detalhamento!W$15)&lt;=mediçao,OFFSET(Import.PLQ,$A43-1,W$15-1,1,1),0),0),PLE!$AA$28*OFFSET(Import.PLQ,$A43-1,W$15-1,1,1)),IF($E43&lt;&gt;1,IF(ISNUMBER(INDEX(Import.PLE,Detalhamento!$E43,Detalhamento!W$15)),IF(INDEX(Import.PLE,Detalhamento!$E43,Detalhamento!W$15)&lt;=mediçao,0,OFFSET(Import.PLQ,$A43-1,W$15-1,1,1)),OFFSET(Import.PLQ,$A43-1,W$15-1,1,1)),(1-PLE!$AA$28)*OFFSET(Import.PLQ,$A43-1,W$15-1,1,1))))</f>
        <v>0</v>
      </c>
      <c r="X43" s="144">
        <f ca="1">IF(X$13="",0,CHOOSE(Detalhamento.OpçãoServiços,OFFSET(Import.PLQ,$A43-1,X$15-1,1,1),IF($E43&lt;&gt;1,IF(ISNUMBER(INDEX(Import.PLE,Detalhamento!$E43,Detalhamento!X$15)),IF(INDEX(Import.PLE,Detalhamento!$E43,Detalhamento!X$15)&lt;=mediçao,OFFSET(Import.PLQ,$A43-1,X$15-1,1,1),0),0),PLE!$AA$28*OFFSET(Import.PLQ,$A43-1,X$15-1,1,1)),IF($E43&lt;&gt;1,IF(ISNUMBER(INDEX(Import.PLE,Detalhamento!$E43,Detalhamento!X$15)),IF(INDEX(Import.PLE,Detalhamento!$E43,Detalhamento!X$15)&lt;=mediçao,0,OFFSET(Import.PLQ,$A43-1,X$15-1,1,1)),OFFSET(Import.PLQ,$A43-1,X$15-1,1,1)),(1-PLE!$AA$28)*OFFSET(Import.PLQ,$A43-1,X$15-1,1,1))))</f>
        <v>0</v>
      </c>
      <c r="Y43" s="144">
        <f ca="1">IF(Y$13="",0,CHOOSE(Detalhamento.OpçãoServiços,OFFSET(Import.PLQ,$A43-1,Y$15-1,1,1),IF($E43&lt;&gt;1,IF(ISNUMBER(INDEX(Import.PLE,Detalhamento!$E43,Detalhamento!Y$15)),IF(INDEX(Import.PLE,Detalhamento!$E43,Detalhamento!Y$15)&lt;=mediçao,OFFSET(Import.PLQ,$A43-1,Y$15-1,1,1),0),0),PLE!$AA$28*OFFSET(Import.PLQ,$A43-1,Y$15-1,1,1)),IF($E43&lt;&gt;1,IF(ISNUMBER(INDEX(Import.PLE,Detalhamento!$E43,Detalhamento!Y$15)),IF(INDEX(Import.PLE,Detalhamento!$E43,Detalhamento!Y$15)&lt;=mediçao,0,OFFSET(Import.PLQ,$A43-1,Y$15-1,1,1)),OFFSET(Import.PLQ,$A43-1,Y$15-1,1,1)),(1-PLE!$AA$28)*OFFSET(Import.PLQ,$A43-1,Y$15-1,1,1))))</f>
        <v>0</v>
      </c>
      <c r="Z43" s="144">
        <f ca="1">IF(Z$13="",0,CHOOSE(Detalhamento.OpçãoServiços,OFFSET(Import.PLQ,$A43-1,Z$15-1,1,1),IF($E43&lt;&gt;1,IF(ISNUMBER(INDEX(Import.PLE,Detalhamento!$E43,Detalhamento!Z$15)),IF(INDEX(Import.PLE,Detalhamento!$E43,Detalhamento!Z$15)&lt;=mediçao,OFFSET(Import.PLQ,$A43-1,Z$15-1,1,1),0),0),PLE!$AA$28*OFFSET(Import.PLQ,$A43-1,Z$15-1,1,1)),IF($E43&lt;&gt;1,IF(ISNUMBER(INDEX(Import.PLE,Detalhamento!$E43,Detalhamento!Z$15)),IF(INDEX(Import.PLE,Detalhamento!$E43,Detalhamento!Z$15)&lt;=mediçao,0,OFFSET(Import.PLQ,$A43-1,Z$15-1,1,1)),OFFSET(Import.PLQ,$A43-1,Z$15-1,1,1)),(1-PLE!$AA$28)*OFFSET(Import.PLQ,$A43-1,Z$15-1,1,1))))</f>
        <v>0</v>
      </c>
      <c r="AA43" s="144">
        <f ca="1">IF(AA$13="",0,CHOOSE(Detalhamento.OpçãoServiços,OFFSET(Import.PLQ,$A43-1,AA$15-1,1,1),IF($E43&lt;&gt;1,IF(ISNUMBER(INDEX(Import.PLE,Detalhamento!$E43,Detalhamento!AA$15)),IF(INDEX(Import.PLE,Detalhamento!$E43,Detalhamento!AA$15)&lt;=mediçao,OFFSET(Import.PLQ,$A43-1,AA$15-1,1,1),0),0),PLE!$AA$28*OFFSET(Import.PLQ,$A43-1,AA$15-1,1,1)),IF($E43&lt;&gt;1,IF(ISNUMBER(INDEX(Import.PLE,Detalhamento!$E43,Detalhamento!AA$15)),IF(INDEX(Import.PLE,Detalhamento!$E43,Detalhamento!AA$15)&lt;=mediçao,0,OFFSET(Import.PLQ,$A43-1,AA$15-1,1,1)),OFFSET(Import.PLQ,$A43-1,AA$15-1,1,1)),(1-PLE!$AA$28)*OFFSET(Import.PLQ,$A43-1,AA$15-1,1,1))))</f>
        <v>0</v>
      </c>
      <c r="AB43" s="144">
        <f ca="1">IF(AB$13="",0,CHOOSE(Detalhamento.OpçãoServiços,OFFSET(Import.PLQ,$A43-1,AB$15-1,1,1),IF($E43&lt;&gt;1,IF(ISNUMBER(INDEX(Import.PLE,Detalhamento!$E43,Detalhamento!AB$15)),IF(INDEX(Import.PLE,Detalhamento!$E43,Detalhamento!AB$15)&lt;=mediçao,OFFSET(Import.PLQ,$A43-1,AB$15-1,1,1),0),0),PLE!$AA$28*OFFSET(Import.PLQ,$A43-1,AB$15-1,1,1)),IF($E43&lt;&gt;1,IF(ISNUMBER(INDEX(Import.PLE,Detalhamento!$E43,Detalhamento!AB$15)),IF(INDEX(Import.PLE,Detalhamento!$E43,Detalhamento!AB$15)&lt;=mediçao,0,OFFSET(Import.PLQ,$A43-1,AB$15-1,1,1)),OFFSET(Import.PLQ,$A43-1,AB$15-1,1,1)),(1-PLE!$AA$28)*OFFSET(Import.PLQ,$A43-1,AB$15-1,1,1))))</f>
        <v>0</v>
      </c>
      <c r="AC43" s="144">
        <f ca="1">IF(AC$13="",0,CHOOSE(Detalhamento.OpçãoServiços,OFFSET(Import.PLQ,$A43-1,AC$15-1,1,1),IF($E43&lt;&gt;1,IF(ISNUMBER(INDEX(Import.PLE,Detalhamento!$E43,Detalhamento!AC$15)),IF(INDEX(Import.PLE,Detalhamento!$E43,Detalhamento!AC$15)&lt;=mediçao,OFFSET(Import.PLQ,$A43-1,AC$15-1,1,1),0),0),PLE!$AA$28*OFFSET(Import.PLQ,$A43-1,AC$15-1,1,1)),IF($E43&lt;&gt;1,IF(ISNUMBER(INDEX(Import.PLE,Detalhamento!$E43,Detalhamento!AC$15)),IF(INDEX(Import.PLE,Detalhamento!$E43,Detalhamento!AC$15)&lt;=mediçao,0,OFFSET(Import.PLQ,$A43-1,AC$15-1,1,1)),OFFSET(Import.PLQ,$A43-1,AC$15-1,1,1)),(1-PLE!$AA$28)*OFFSET(Import.PLQ,$A43-1,AC$15-1,1,1))))</f>
        <v>0</v>
      </c>
      <c r="AD43" s="144">
        <f ca="1">IF(AD$13="",0,CHOOSE(Detalhamento.OpçãoServiços,OFFSET(Import.PLQ,$A43-1,AD$15-1,1,1),IF($E43&lt;&gt;1,IF(ISNUMBER(INDEX(Import.PLE,Detalhamento!$E43,Detalhamento!AD$15)),IF(INDEX(Import.PLE,Detalhamento!$E43,Detalhamento!AD$15)&lt;=mediçao,OFFSET(Import.PLQ,$A43-1,AD$15-1,1,1),0),0),PLE!$AA$28*OFFSET(Import.PLQ,$A43-1,AD$15-1,1,1)),IF($E43&lt;&gt;1,IF(ISNUMBER(INDEX(Import.PLE,Detalhamento!$E43,Detalhamento!AD$15)),IF(INDEX(Import.PLE,Detalhamento!$E43,Detalhamento!AD$15)&lt;=mediçao,0,OFFSET(Import.PLQ,$A43-1,AD$15-1,1,1)),OFFSET(Import.PLQ,$A43-1,AD$15-1,1,1)),(1-PLE!$AA$28)*OFFSET(Import.PLQ,$A43-1,AD$15-1,1,1))))</f>
        <v>0</v>
      </c>
      <c r="AE43" s="144">
        <f ca="1">IF(AE$13="",0,CHOOSE(Detalhamento.OpçãoServiços,OFFSET(Import.PLQ,$A43-1,AE$15-1,1,1),IF($E43&lt;&gt;1,IF(ISNUMBER(INDEX(Import.PLE,Detalhamento!$E43,Detalhamento!AE$15)),IF(INDEX(Import.PLE,Detalhamento!$E43,Detalhamento!AE$15)&lt;=mediçao,OFFSET(Import.PLQ,$A43-1,AE$15-1,1,1),0),0),PLE!$AA$28*OFFSET(Import.PLQ,$A43-1,AE$15-1,1,1)),IF($E43&lt;&gt;1,IF(ISNUMBER(INDEX(Import.PLE,Detalhamento!$E43,Detalhamento!AE$15)),IF(INDEX(Import.PLE,Detalhamento!$E43,Detalhamento!AE$15)&lt;=mediçao,0,OFFSET(Import.PLQ,$A43-1,AE$15-1,1,1)),OFFSET(Import.PLQ,$A43-1,AE$15-1,1,1)),(1-PLE!$AA$28)*OFFSET(Import.PLQ,$A43-1,AE$15-1,1,1))))</f>
        <v>0</v>
      </c>
      <c r="AF43" s="144">
        <f ca="1">IF(AF$13="",0,CHOOSE(Detalhamento.OpçãoServiços,OFFSET(Import.PLQ,$A43-1,AF$15-1,1,1),IF($E43&lt;&gt;1,IF(ISNUMBER(INDEX(Import.PLE,Detalhamento!$E43,Detalhamento!AF$15)),IF(INDEX(Import.PLE,Detalhamento!$E43,Detalhamento!AF$15)&lt;=mediçao,OFFSET(Import.PLQ,$A43-1,AF$15-1,1,1),0),0),PLE!$AA$28*OFFSET(Import.PLQ,$A43-1,AF$15-1,1,1)),IF($E43&lt;&gt;1,IF(ISNUMBER(INDEX(Import.PLE,Detalhamento!$E43,Detalhamento!AF$15)),IF(INDEX(Import.PLE,Detalhamento!$E43,Detalhamento!AF$15)&lt;=mediçao,0,OFFSET(Import.PLQ,$A43-1,AF$15-1,1,1)),OFFSET(Import.PLQ,$A43-1,AF$15-1,1,1)),(1-PLE!$AA$28)*OFFSET(Import.PLQ,$A43-1,AF$15-1,1,1))))</f>
        <v>0</v>
      </c>
      <c r="AG43" s="144">
        <f ca="1">IF(AG$13="",0,CHOOSE(Detalhamento.OpçãoServiços,OFFSET(Import.PLQ,$A43-1,AG$15-1,1,1),IF($E43&lt;&gt;1,IF(ISNUMBER(INDEX(Import.PLE,Detalhamento!$E43,Detalhamento!AG$15)),IF(INDEX(Import.PLE,Detalhamento!$E43,Detalhamento!AG$15)&lt;=mediçao,OFFSET(Import.PLQ,$A43-1,AG$15-1,1,1),0),0),PLE!$AA$28*OFFSET(Import.PLQ,$A43-1,AG$15-1,1,1)),IF($E43&lt;&gt;1,IF(ISNUMBER(INDEX(Import.PLE,Detalhamento!$E43,Detalhamento!AG$15)),IF(INDEX(Import.PLE,Detalhamento!$E43,Detalhamento!AG$15)&lt;=mediçao,0,OFFSET(Import.PLQ,$A43-1,AG$15-1,1,1)),OFFSET(Import.PLQ,$A43-1,AG$15-1,1,1)),(1-PLE!$AA$28)*OFFSET(Import.PLQ,$A43-1,AG$15-1,1,1))))</f>
        <v>0</v>
      </c>
      <c r="AH43" s="144">
        <f ca="1">IF(AH$13="",0,CHOOSE(Detalhamento.OpçãoServiços,OFFSET(Import.PLQ,$A43-1,AH$15-1,1,1),IF($E43&lt;&gt;1,IF(ISNUMBER(INDEX(Import.PLE,Detalhamento!$E43,Detalhamento!AH$15)),IF(INDEX(Import.PLE,Detalhamento!$E43,Detalhamento!AH$15)&lt;=mediçao,OFFSET(Import.PLQ,$A43-1,AH$15-1,1,1),0),0),PLE!$AA$28*OFFSET(Import.PLQ,$A43-1,AH$15-1,1,1)),IF($E43&lt;&gt;1,IF(ISNUMBER(INDEX(Import.PLE,Detalhamento!$E43,Detalhamento!AH$15)),IF(INDEX(Import.PLE,Detalhamento!$E43,Detalhamento!AH$15)&lt;=mediçao,0,OFFSET(Import.PLQ,$A43-1,AH$15-1,1,1)),OFFSET(Import.PLQ,$A43-1,AH$15-1,1,1)),(1-PLE!$AA$28)*OFFSET(Import.PLQ,$A43-1,AH$15-1,1,1))))</f>
        <v>0</v>
      </c>
      <c r="AI43" s="144">
        <f ca="1">IF(AI$13="",0,CHOOSE(Detalhamento.OpçãoServiços,OFFSET(Import.PLQ,$A43-1,AI$15-1,1,1),IF($E43&lt;&gt;1,IF(ISNUMBER(INDEX(Import.PLE,Detalhamento!$E43,Detalhamento!AI$15)),IF(INDEX(Import.PLE,Detalhamento!$E43,Detalhamento!AI$15)&lt;=mediçao,OFFSET(Import.PLQ,$A43-1,AI$15-1,1,1),0),0),PLE!$AA$28*OFFSET(Import.PLQ,$A43-1,AI$15-1,1,1)),IF($E43&lt;&gt;1,IF(ISNUMBER(INDEX(Import.PLE,Detalhamento!$E43,Detalhamento!AI$15)),IF(INDEX(Import.PLE,Detalhamento!$E43,Detalhamento!AI$15)&lt;=mediçao,0,OFFSET(Import.PLQ,$A43-1,AI$15-1,1,1)),OFFSET(Import.PLQ,$A43-1,AI$15-1,1,1)),(1-PLE!$AA$28)*OFFSET(Import.PLQ,$A43-1,AI$15-1,1,1))))</f>
        <v>0</v>
      </c>
      <c r="AJ43" s="144">
        <f ca="1">IF(AJ$13="",0,CHOOSE(Detalhamento.OpçãoServiços,OFFSET(Import.PLQ,$A43-1,AJ$15-1,1,1),IF($E43&lt;&gt;1,IF(ISNUMBER(INDEX(Import.PLE,Detalhamento!$E43,Detalhamento!AJ$15)),IF(INDEX(Import.PLE,Detalhamento!$E43,Detalhamento!AJ$15)&lt;=mediçao,OFFSET(Import.PLQ,$A43-1,AJ$15-1,1,1),0),0),PLE!$AA$28*OFFSET(Import.PLQ,$A43-1,AJ$15-1,1,1)),IF($E43&lt;&gt;1,IF(ISNUMBER(INDEX(Import.PLE,Detalhamento!$E43,Detalhamento!AJ$15)),IF(INDEX(Import.PLE,Detalhamento!$E43,Detalhamento!AJ$15)&lt;=mediçao,0,OFFSET(Import.PLQ,$A43-1,AJ$15-1,1,1)),OFFSET(Import.PLQ,$A43-1,AJ$15-1,1,1)),(1-PLE!$AA$28)*OFFSET(Import.PLQ,$A43-1,AJ$15-1,1,1))))</f>
        <v>0</v>
      </c>
      <c r="AK43" s="144">
        <f ca="1">IF(AK$13="",0,CHOOSE(Detalhamento.OpçãoServiços,OFFSET(Import.PLQ,$A43-1,AK$15-1,1,1),IF($E43&lt;&gt;1,IF(ISNUMBER(INDEX(Import.PLE,Detalhamento!$E43,Detalhamento!AK$15)),IF(INDEX(Import.PLE,Detalhamento!$E43,Detalhamento!AK$15)&lt;=mediçao,OFFSET(Import.PLQ,$A43-1,AK$15-1,1,1),0),0),PLE!$AA$28*OFFSET(Import.PLQ,$A43-1,AK$15-1,1,1)),IF($E43&lt;&gt;1,IF(ISNUMBER(INDEX(Import.PLE,Detalhamento!$E43,Detalhamento!AK$15)),IF(INDEX(Import.PLE,Detalhamento!$E43,Detalhamento!AK$15)&lt;=mediçao,0,OFFSET(Import.PLQ,$A43-1,AK$15-1,1,1)),OFFSET(Import.PLQ,$A43-1,AK$15-1,1,1)),(1-PLE!$AA$28)*OFFSET(Import.PLQ,$A43-1,AK$15-1,1,1))))</f>
        <v>0</v>
      </c>
      <c r="AL43" s="144">
        <f ca="1">IF(AL$13="",0,CHOOSE(Detalhamento.OpçãoServiços,OFFSET(Import.PLQ,$A43-1,AL$15-1,1,1),IF($E43&lt;&gt;1,IF(ISNUMBER(INDEX(Import.PLE,Detalhamento!$E43,Detalhamento!AL$15)),IF(INDEX(Import.PLE,Detalhamento!$E43,Detalhamento!AL$15)&lt;=mediçao,OFFSET(Import.PLQ,$A43-1,AL$15-1,1,1),0),0),PLE!$AA$28*OFFSET(Import.PLQ,$A43-1,AL$15-1,1,1)),IF($E43&lt;&gt;1,IF(ISNUMBER(INDEX(Import.PLE,Detalhamento!$E43,Detalhamento!AL$15)),IF(INDEX(Import.PLE,Detalhamento!$E43,Detalhamento!AL$15)&lt;=mediçao,0,OFFSET(Import.PLQ,$A43-1,AL$15-1,1,1)),OFFSET(Import.PLQ,$A43-1,AL$15-1,1,1)),(1-PLE!$AA$28)*OFFSET(Import.PLQ,$A43-1,AL$15-1,1,1))))</f>
        <v>0</v>
      </c>
      <c r="AM43" s="144">
        <f ca="1">IF(AM$13="",0,CHOOSE(Detalhamento.OpçãoServiços,OFFSET(Import.PLQ,$A43-1,AM$15-1,1,1),IF($E43&lt;&gt;1,IF(ISNUMBER(INDEX(Import.PLE,Detalhamento!$E43,Detalhamento!AM$15)),IF(INDEX(Import.PLE,Detalhamento!$E43,Detalhamento!AM$15)&lt;=mediçao,OFFSET(Import.PLQ,$A43-1,AM$15-1,1,1),0),0),PLE!$AA$28*OFFSET(Import.PLQ,$A43-1,AM$15-1,1,1)),IF($E43&lt;&gt;1,IF(ISNUMBER(INDEX(Import.PLE,Detalhamento!$E43,Detalhamento!AM$15)),IF(INDEX(Import.PLE,Detalhamento!$E43,Detalhamento!AM$15)&lt;=mediçao,0,OFFSET(Import.PLQ,$A43-1,AM$15-1,1,1)),OFFSET(Import.PLQ,$A43-1,AM$15-1,1,1)),(1-PLE!$AA$28)*OFFSET(Import.PLQ,$A43-1,AM$15-1,1,1))))</f>
        <v>0</v>
      </c>
      <c r="AN43" s="144">
        <f ca="1">IF(AN$13="",0,CHOOSE(Detalhamento.OpçãoServiços,OFFSET(Import.PLQ,$A43-1,AN$15-1,1,1),IF($E43&lt;&gt;1,IF(ISNUMBER(INDEX(Import.PLE,Detalhamento!$E43,Detalhamento!AN$15)),IF(INDEX(Import.PLE,Detalhamento!$E43,Detalhamento!AN$15)&lt;=mediçao,OFFSET(Import.PLQ,$A43-1,AN$15-1,1,1),0),0),PLE!$AA$28*OFFSET(Import.PLQ,$A43-1,AN$15-1,1,1)),IF($E43&lt;&gt;1,IF(ISNUMBER(INDEX(Import.PLE,Detalhamento!$E43,Detalhamento!AN$15)),IF(INDEX(Import.PLE,Detalhamento!$E43,Detalhamento!AN$15)&lt;=mediçao,0,OFFSET(Import.PLQ,$A43-1,AN$15-1,1,1)),OFFSET(Import.PLQ,$A43-1,AN$15-1,1,1)),(1-PLE!$AA$28)*OFFSET(Import.PLQ,$A43-1,AN$15-1,1,1))))</f>
        <v>0</v>
      </c>
      <c r="AO43" s="144">
        <f ca="1">IF(AO$13="",0,CHOOSE(Detalhamento.OpçãoServiços,OFFSET(Import.PLQ,$A43-1,AO$15-1,1,1),IF($E43&lt;&gt;1,IF(ISNUMBER(INDEX(Import.PLE,Detalhamento!$E43,Detalhamento!AO$15)),IF(INDEX(Import.PLE,Detalhamento!$E43,Detalhamento!AO$15)&lt;=mediçao,OFFSET(Import.PLQ,$A43-1,AO$15-1,1,1),0),0),PLE!$AA$28*OFFSET(Import.PLQ,$A43-1,AO$15-1,1,1)),IF($E43&lt;&gt;1,IF(ISNUMBER(INDEX(Import.PLE,Detalhamento!$E43,Detalhamento!AO$15)),IF(INDEX(Import.PLE,Detalhamento!$E43,Detalhamento!AO$15)&lt;=mediçao,0,OFFSET(Import.PLQ,$A43-1,AO$15-1,1,1)),OFFSET(Import.PLQ,$A43-1,AO$15-1,1,1)),(1-PLE!$AA$28)*OFFSET(Import.PLQ,$A43-1,AO$15-1,1,1))))</f>
        <v>0</v>
      </c>
      <c r="AP43" s="144">
        <f ca="1">IF(AP$13="",0,CHOOSE(Detalhamento.OpçãoServiços,OFFSET(Import.PLQ,$A43-1,AP$15-1,1,1),IF($E43&lt;&gt;1,IF(ISNUMBER(INDEX(Import.PLE,Detalhamento!$E43,Detalhamento!AP$15)),IF(INDEX(Import.PLE,Detalhamento!$E43,Detalhamento!AP$15)&lt;=mediçao,OFFSET(Import.PLQ,$A43-1,AP$15-1,1,1),0),0),PLE!$AA$28*OFFSET(Import.PLQ,$A43-1,AP$15-1,1,1)),IF($E43&lt;&gt;1,IF(ISNUMBER(INDEX(Import.PLE,Detalhamento!$E43,Detalhamento!AP$15)),IF(INDEX(Import.PLE,Detalhamento!$E43,Detalhamento!AP$15)&lt;=mediçao,0,OFFSET(Import.PLQ,$A43-1,AP$15-1,1,1)),OFFSET(Import.PLQ,$A43-1,AP$15-1,1,1)),(1-PLE!$AA$28)*OFFSET(Import.PLQ,$A43-1,AP$15-1,1,1))))</f>
        <v>0</v>
      </c>
      <c r="AQ43" s="144">
        <f ca="1">IF(AQ$13="",0,CHOOSE(Detalhamento.OpçãoServiços,OFFSET(Import.PLQ,$A43-1,AQ$15-1,1,1),IF($E43&lt;&gt;1,IF(ISNUMBER(INDEX(Import.PLE,Detalhamento!$E43,Detalhamento!AQ$15)),IF(INDEX(Import.PLE,Detalhamento!$E43,Detalhamento!AQ$15)&lt;=mediçao,OFFSET(Import.PLQ,$A43-1,AQ$15-1,1,1),0),0),PLE!$AA$28*OFFSET(Import.PLQ,$A43-1,AQ$15-1,1,1)),IF($E43&lt;&gt;1,IF(ISNUMBER(INDEX(Import.PLE,Detalhamento!$E43,Detalhamento!AQ$15)),IF(INDEX(Import.PLE,Detalhamento!$E43,Detalhamento!AQ$15)&lt;=mediçao,0,OFFSET(Import.PLQ,$A43-1,AQ$15-1,1,1)),OFFSET(Import.PLQ,$A43-1,AQ$15-1,1,1)),(1-PLE!$AA$28)*OFFSET(Import.PLQ,$A43-1,AQ$15-1,1,1))))</f>
        <v>0</v>
      </c>
      <c r="AR43" s="144">
        <f ca="1">IF(AR$13="",0,CHOOSE(Detalhamento.OpçãoServiços,OFFSET(Import.PLQ,$A43-1,AR$15-1,1,1),IF($E43&lt;&gt;1,IF(ISNUMBER(INDEX(Import.PLE,Detalhamento!$E43,Detalhamento!AR$15)),IF(INDEX(Import.PLE,Detalhamento!$E43,Detalhamento!AR$15)&lt;=mediçao,OFFSET(Import.PLQ,$A43-1,AR$15-1,1,1),0),0),PLE!$AA$28*OFFSET(Import.PLQ,$A43-1,AR$15-1,1,1)),IF($E43&lt;&gt;1,IF(ISNUMBER(INDEX(Import.PLE,Detalhamento!$E43,Detalhamento!AR$15)),IF(INDEX(Import.PLE,Detalhamento!$E43,Detalhamento!AR$15)&lt;=mediçao,0,OFFSET(Import.PLQ,$A43-1,AR$15-1,1,1)),OFFSET(Import.PLQ,$A43-1,AR$15-1,1,1)),(1-PLE!$AA$28)*OFFSET(Import.PLQ,$A43-1,AR$15-1,1,1))))</f>
        <v>0</v>
      </c>
      <c r="AS43" s="144">
        <f ca="1">IF(AS$13="",0,CHOOSE(Detalhamento.OpçãoServiços,OFFSET(Import.PLQ,$A43-1,AS$15-1,1,1),IF($E43&lt;&gt;1,IF(ISNUMBER(INDEX(Import.PLE,Detalhamento!$E43,Detalhamento!AS$15)),IF(INDEX(Import.PLE,Detalhamento!$E43,Detalhamento!AS$15)&lt;=mediçao,OFFSET(Import.PLQ,$A43-1,AS$15-1,1,1),0),0),PLE!$AA$28*OFFSET(Import.PLQ,$A43-1,AS$15-1,1,1)),IF($E43&lt;&gt;1,IF(ISNUMBER(INDEX(Import.PLE,Detalhamento!$E43,Detalhamento!AS$15)),IF(INDEX(Import.PLE,Detalhamento!$E43,Detalhamento!AS$15)&lt;=mediçao,0,OFFSET(Import.PLQ,$A43-1,AS$15-1,1,1)),OFFSET(Import.PLQ,$A43-1,AS$15-1,1,1)),(1-PLE!$AA$28)*OFFSET(Import.PLQ,$A43-1,AS$15-1,1,1))))</f>
        <v>0</v>
      </c>
      <c r="AT43" s="144">
        <f ca="1">IF(AT$13="",0,CHOOSE(Detalhamento.OpçãoServiços,OFFSET(Import.PLQ,$A43-1,AT$15-1,1,1),IF($E43&lt;&gt;1,IF(ISNUMBER(INDEX(Import.PLE,Detalhamento!$E43,Detalhamento!AT$15)),IF(INDEX(Import.PLE,Detalhamento!$E43,Detalhamento!AT$15)&lt;=mediçao,OFFSET(Import.PLQ,$A43-1,AT$15-1,1,1),0),0),PLE!$AA$28*OFFSET(Import.PLQ,$A43-1,AT$15-1,1,1)),IF($E43&lt;&gt;1,IF(ISNUMBER(INDEX(Import.PLE,Detalhamento!$E43,Detalhamento!AT$15)),IF(INDEX(Import.PLE,Detalhamento!$E43,Detalhamento!AT$15)&lt;=mediçao,0,OFFSET(Import.PLQ,$A43-1,AT$15-1,1,1)),OFFSET(Import.PLQ,$A43-1,AT$15-1,1,1)),(1-PLE!$AA$28)*OFFSET(Import.PLQ,$A43-1,AT$15-1,1,1))))</f>
        <v>0</v>
      </c>
      <c r="AU43" s="144">
        <f ca="1">IF(AU$13="",0,CHOOSE(Detalhamento.OpçãoServiços,OFFSET(Import.PLQ,$A43-1,AU$15-1,1,1),IF($E43&lt;&gt;1,IF(ISNUMBER(INDEX(Import.PLE,Detalhamento!$E43,Detalhamento!AU$15)),IF(INDEX(Import.PLE,Detalhamento!$E43,Detalhamento!AU$15)&lt;=mediçao,OFFSET(Import.PLQ,$A43-1,AU$15-1,1,1),0),0),PLE!$AA$28*OFFSET(Import.PLQ,$A43-1,AU$15-1,1,1)),IF($E43&lt;&gt;1,IF(ISNUMBER(INDEX(Import.PLE,Detalhamento!$E43,Detalhamento!AU$15)),IF(INDEX(Import.PLE,Detalhamento!$E43,Detalhamento!AU$15)&lt;=mediçao,0,OFFSET(Import.PLQ,$A43-1,AU$15-1,1,1)),OFFSET(Import.PLQ,$A43-1,AU$15-1,1,1)),(1-PLE!$AA$28)*OFFSET(Import.PLQ,$A43-1,AU$15-1,1,1))))</f>
        <v>0</v>
      </c>
      <c r="AV43" s="144">
        <f ca="1">IF(AV$13="",0,CHOOSE(Detalhamento.OpçãoServiços,OFFSET(Import.PLQ,$A43-1,AV$15-1,1,1),IF($E43&lt;&gt;1,IF(ISNUMBER(INDEX(Import.PLE,Detalhamento!$E43,Detalhamento!AV$15)),IF(INDEX(Import.PLE,Detalhamento!$E43,Detalhamento!AV$15)&lt;=mediçao,OFFSET(Import.PLQ,$A43-1,AV$15-1,1,1),0),0),PLE!$AA$28*OFFSET(Import.PLQ,$A43-1,AV$15-1,1,1)),IF($E43&lt;&gt;1,IF(ISNUMBER(INDEX(Import.PLE,Detalhamento!$E43,Detalhamento!AV$15)),IF(INDEX(Import.PLE,Detalhamento!$E43,Detalhamento!AV$15)&lt;=mediçao,0,OFFSET(Import.PLQ,$A43-1,AV$15-1,1,1)),OFFSET(Import.PLQ,$A43-1,AV$15-1,1,1)),(1-PLE!$AA$28)*OFFSET(Import.PLQ,$A43-1,AV$15-1,1,1))))</f>
        <v>0</v>
      </c>
      <c r="AW43" s="144">
        <f ca="1">IF(AW$13="",0,CHOOSE(Detalhamento.OpçãoServiços,OFFSET(Import.PLQ,$A43-1,AW$15-1,1,1),IF($E43&lt;&gt;1,IF(ISNUMBER(INDEX(Import.PLE,Detalhamento!$E43,Detalhamento!AW$15)),IF(INDEX(Import.PLE,Detalhamento!$E43,Detalhamento!AW$15)&lt;=mediçao,OFFSET(Import.PLQ,$A43-1,AW$15-1,1,1),0),0),PLE!$AA$28*OFFSET(Import.PLQ,$A43-1,AW$15-1,1,1)),IF($E43&lt;&gt;1,IF(ISNUMBER(INDEX(Import.PLE,Detalhamento!$E43,Detalhamento!AW$15)),IF(INDEX(Import.PLE,Detalhamento!$E43,Detalhamento!AW$15)&lt;=mediçao,0,OFFSET(Import.PLQ,$A43-1,AW$15-1,1,1)),OFFSET(Import.PLQ,$A43-1,AW$15-1,1,1)),(1-PLE!$AA$28)*OFFSET(Import.PLQ,$A43-1,AW$15-1,1,1))))</f>
        <v>0</v>
      </c>
      <c r="AX43" s="144">
        <f ca="1">IF(AX$13="",0,CHOOSE(Detalhamento.OpçãoServiços,OFFSET(Import.PLQ,$A43-1,AX$15-1,1,1),IF($E43&lt;&gt;1,IF(ISNUMBER(INDEX(Import.PLE,Detalhamento!$E43,Detalhamento!AX$15)),IF(INDEX(Import.PLE,Detalhamento!$E43,Detalhamento!AX$15)&lt;=mediçao,OFFSET(Import.PLQ,$A43-1,AX$15-1,1,1),0),0),PLE!$AA$28*OFFSET(Import.PLQ,$A43-1,AX$15-1,1,1)),IF($E43&lt;&gt;1,IF(ISNUMBER(INDEX(Import.PLE,Detalhamento!$E43,Detalhamento!AX$15)),IF(INDEX(Import.PLE,Detalhamento!$E43,Detalhamento!AX$15)&lt;=mediçao,0,OFFSET(Import.PLQ,$A43-1,AX$15-1,1,1)),OFFSET(Import.PLQ,$A43-1,AX$15-1,1,1)),(1-PLE!$AA$28)*OFFSET(Import.PLQ,$A43-1,AX$15-1,1,1))))</f>
        <v>0</v>
      </c>
      <c r="AY43" s="144">
        <f ca="1">IF(AY$13="",0,CHOOSE(Detalhamento.OpçãoServiços,OFFSET(Import.PLQ,$A43-1,AY$15-1,1,1),IF($E43&lt;&gt;1,IF(ISNUMBER(INDEX(Import.PLE,Detalhamento!$E43,Detalhamento!AY$15)),IF(INDEX(Import.PLE,Detalhamento!$E43,Detalhamento!AY$15)&lt;=mediçao,OFFSET(Import.PLQ,$A43-1,AY$15-1,1,1),0),0),PLE!$AA$28*OFFSET(Import.PLQ,$A43-1,AY$15-1,1,1)),IF($E43&lt;&gt;1,IF(ISNUMBER(INDEX(Import.PLE,Detalhamento!$E43,Detalhamento!AY$15)),IF(INDEX(Import.PLE,Detalhamento!$E43,Detalhamento!AY$15)&lt;=mediçao,0,OFFSET(Import.PLQ,$A43-1,AY$15-1,1,1)),OFFSET(Import.PLQ,$A43-1,AY$15-1,1,1)),(1-PLE!$AA$28)*OFFSET(Import.PLQ,$A43-1,AY$15-1,1,1))))</f>
        <v>0</v>
      </c>
      <c r="AZ43" s="144">
        <f ca="1">IF(AZ$13="",0,CHOOSE(Detalhamento.OpçãoServiços,OFFSET(Import.PLQ,$A43-1,AZ$15-1,1,1),IF($E43&lt;&gt;1,IF(ISNUMBER(INDEX(Import.PLE,Detalhamento!$E43,Detalhamento!AZ$15)),IF(INDEX(Import.PLE,Detalhamento!$E43,Detalhamento!AZ$15)&lt;=mediçao,OFFSET(Import.PLQ,$A43-1,AZ$15-1,1,1),0),0),PLE!$AA$28*OFFSET(Import.PLQ,$A43-1,AZ$15-1,1,1)),IF($E43&lt;&gt;1,IF(ISNUMBER(INDEX(Import.PLE,Detalhamento!$E43,Detalhamento!AZ$15)),IF(INDEX(Import.PLE,Detalhamento!$E43,Detalhamento!AZ$15)&lt;=mediçao,0,OFFSET(Import.PLQ,$A43-1,AZ$15-1,1,1)),OFFSET(Import.PLQ,$A43-1,AZ$15-1,1,1)),(1-PLE!$AA$28)*OFFSET(Import.PLQ,$A43-1,AZ$15-1,1,1))))</f>
        <v>0</v>
      </c>
      <c r="BA43" s="144">
        <f ca="1">IF(BA$13="",0,CHOOSE(Detalhamento.OpçãoServiços,OFFSET(Import.PLQ,$A43-1,BA$15-1,1,1),IF($E43&lt;&gt;1,IF(ISNUMBER(INDEX(Import.PLE,Detalhamento!$E43,Detalhamento!BA$15)),IF(INDEX(Import.PLE,Detalhamento!$E43,Detalhamento!BA$15)&lt;=mediçao,OFFSET(Import.PLQ,$A43-1,BA$15-1,1,1),0),0),PLE!$AA$28*OFFSET(Import.PLQ,$A43-1,BA$15-1,1,1)),IF($E43&lt;&gt;1,IF(ISNUMBER(INDEX(Import.PLE,Detalhamento!$E43,Detalhamento!BA$15)),IF(INDEX(Import.PLE,Detalhamento!$E43,Detalhamento!BA$15)&lt;=mediçao,0,OFFSET(Import.PLQ,$A43-1,BA$15-1,1,1)),OFFSET(Import.PLQ,$A43-1,BA$15-1,1,1)),(1-PLE!$AA$28)*OFFSET(Import.PLQ,$A43-1,BA$15-1,1,1))))</f>
        <v>0</v>
      </c>
      <c r="BB43" s="144">
        <f ca="1">IF(BB$13="",0,CHOOSE(Detalhamento.OpçãoServiços,OFFSET(Import.PLQ,$A43-1,BB$15-1,1,1),IF($E43&lt;&gt;1,IF(ISNUMBER(INDEX(Import.PLE,Detalhamento!$E43,Detalhamento!BB$15)),IF(INDEX(Import.PLE,Detalhamento!$E43,Detalhamento!BB$15)&lt;=mediçao,OFFSET(Import.PLQ,$A43-1,BB$15-1,1,1),0),0),PLE!$AA$28*OFFSET(Import.PLQ,$A43-1,BB$15-1,1,1)),IF($E43&lt;&gt;1,IF(ISNUMBER(INDEX(Import.PLE,Detalhamento!$E43,Detalhamento!BB$15)),IF(INDEX(Import.PLE,Detalhamento!$E43,Detalhamento!BB$15)&lt;=mediçao,0,OFFSET(Import.PLQ,$A43-1,BB$15-1,1,1)),OFFSET(Import.PLQ,$A43-1,BB$15-1,1,1)),(1-PLE!$AA$28)*OFFSET(Import.PLQ,$A43-1,BB$15-1,1,1))))</f>
        <v>0</v>
      </c>
      <c r="BC43" s="144">
        <f ca="1">IF(BC$13="",0,CHOOSE(Detalhamento.OpçãoServiços,OFFSET(Import.PLQ,$A43-1,BC$15-1,1,1),IF($E43&lt;&gt;1,IF(ISNUMBER(INDEX(Import.PLE,Detalhamento!$E43,Detalhamento!BC$15)),IF(INDEX(Import.PLE,Detalhamento!$E43,Detalhamento!BC$15)&lt;=mediçao,OFFSET(Import.PLQ,$A43-1,BC$15-1,1,1),0),0),PLE!$AA$28*OFFSET(Import.PLQ,$A43-1,BC$15-1,1,1)),IF($E43&lt;&gt;1,IF(ISNUMBER(INDEX(Import.PLE,Detalhamento!$E43,Detalhamento!BC$15)),IF(INDEX(Import.PLE,Detalhamento!$E43,Detalhamento!BC$15)&lt;=mediçao,0,OFFSET(Import.PLQ,$A43-1,BC$15-1,1,1)),OFFSET(Import.PLQ,$A43-1,BC$15-1,1,1)),(1-PLE!$AA$28)*OFFSET(Import.PLQ,$A43-1,BC$15-1,1,1))))</f>
        <v>0</v>
      </c>
      <c r="BD43" s="144">
        <f ca="1">IF(BD$13="",0,CHOOSE(Detalhamento.OpçãoServiços,OFFSET(Import.PLQ,$A43-1,BD$15-1,1,1),IF($E43&lt;&gt;1,IF(ISNUMBER(INDEX(Import.PLE,Detalhamento!$E43,Detalhamento!BD$15)),IF(INDEX(Import.PLE,Detalhamento!$E43,Detalhamento!BD$15)&lt;=mediçao,OFFSET(Import.PLQ,$A43-1,BD$15-1,1,1),0),0),PLE!$AA$28*OFFSET(Import.PLQ,$A43-1,BD$15-1,1,1)),IF($E43&lt;&gt;1,IF(ISNUMBER(INDEX(Import.PLE,Detalhamento!$E43,Detalhamento!BD$15)),IF(INDEX(Import.PLE,Detalhamento!$E43,Detalhamento!BD$15)&lt;=mediçao,0,OFFSET(Import.PLQ,$A43-1,BD$15-1,1,1)),OFFSET(Import.PLQ,$A43-1,BD$15-1,1,1)),(1-PLE!$AA$28)*OFFSET(Import.PLQ,$A43-1,BD$15-1,1,1))))</f>
        <v>0</v>
      </c>
      <c r="BE43" s="144">
        <f ca="1">IF(BE$13="",0,CHOOSE(Detalhamento.OpçãoServiços,OFFSET(Import.PLQ,$A43-1,BE$15-1,1,1),IF($E43&lt;&gt;1,IF(ISNUMBER(INDEX(Import.PLE,Detalhamento!$E43,Detalhamento!BE$15)),IF(INDEX(Import.PLE,Detalhamento!$E43,Detalhamento!BE$15)&lt;=mediçao,OFFSET(Import.PLQ,$A43-1,BE$15-1,1,1),0),0),PLE!$AA$28*OFFSET(Import.PLQ,$A43-1,BE$15-1,1,1)),IF($E43&lt;&gt;1,IF(ISNUMBER(INDEX(Import.PLE,Detalhamento!$E43,Detalhamento!BE$15)),IF(INDEX(Import.PLE,Detalhamento!$E43,Detalhamento!BE$15)&lt;=mediçao,0,OFFSET(Import.PLQ,$A43-1,BE$15-1,1,1)),OFFSET(Import.PLQ,$A43-1,BE$15-1,1,1)),(1-PLE!$AA$28)*OFFSET(Import.PLQ,$A43-1,BE$15-1,1,1))))</f>
        <v>0</v>
      </c>
      <c r="BF43" s="144">
        <f ca="1">IF(BF$13="",0,CHOOSE(Detalhamento.OpçãoServiços,OFFSET(Import.PLQ,$A43-1,BF$15-1,1,1),IF($E43&lt;&gt;1,IF(ISNUMBER(INDEX(Import.PLE,Detalhamento!$E43,Detalhamento!BF$15)),IF(INDEX(Import.PLE,Detalhamento!$E43,Detalhamento!BF$15)&lt;=mediçao,OFFSET(Import.PLQ,$A43-1,BF$15-1,1,1),0),0),PLE!$AA$28*OFFSET(Import.PLQ,$A43-1,BF$15-1,1,1)),IF($E43&lt;&gt;1,IF(ISNUMBER(INDEX(Import.PLE,Detalhamento!$E43,Detalhamento!BF$15)),IF(INDEX(Import.PLE,Detalhamento!$E43,Detalhamento!BF$15)&lt;=mediçao,0,OFFSET(Import.PLQ,$A43-1,BF$15-1,1,1)),OFFSET(Import.PLQ,$A43-1,BF$15-1,1,1)),(1-PLE!$AA$28)*OFFSET(Import.PLQ,$A43-1,BF$15-1,1,1))))</f>
        <v>0</v>
      </c>
      <c r="BG43" s="144">
        <f ca="1">IF(BG$13="",0,CHOOSE(Detalhamento.OpçãoServiços,OFFSET(Import.PLQ,$A43-1,BG$15-1,1,1),IF($E43&lt;&gt;1,IF(ISNUMBER(INDEX(Import.PLE,Detalhamento!$E43,Detalhamento!BG$15)),IF(INDEX(Import.PLE,Detalhamento!$E43,Detalhamento!BG$15)&lt;=mediçao,OFFSET(Import.PLQ,$A43-1,BG$15-1,1,1),0),0),PLE!$AA$28*OFFSET(Import.PLQ,$A43-1,BG$15-1,1,1)),IF($E43&lt;&gt;1,IF(ISNUMBER(INDEX(Import.PLE,Detalhamento!$E43,Detalhamento!BG$15)),IF(INDEX(Import.PLE,Detalhamento!$E43,Detalhamento!BG$15)&lt;=mediçao,0,OFFSET(Import.PLQ,$A43-1,BG$15-1,1,1)),OFFSET(Import.PLQ,$A43-1,BG$15-1,1,1)),(1-PLE!$AA$28)*OFFSET(Import.PLQ,$A43-1,BG$15-1,1,1))))</f>
        <v>0</v>
      </c>
      <c r="BH43" s="144">
        <f ca="1">IF(BH$13="",0,CHOOSE(Detalhamento.OpçãoServiços,OFFSET(Import.PLQ,$A43-1,BH$15-1,1,1),IF($E43&lt;&gt;1,IF(ISNUMBER(INDEX(Import.PLE,Detalhamento!$E43,Detalhamento!BH$15)),IF(INDEX(Import.PLE,Detalhamento!$E43,Detalhamento!BH$15)&lt;=mediçao,OFFSET(Import.PLQ,$A43-1,BH$15-1,1,1),0),0),PLE!$AA$28*OFFSET(Import.PLQ,$A43-1,BH$15-1,1,1)),IF($E43&lt;&gt;1,IF(ISNUMBER(INDEX(Import.PLE,Detalhamento!$E43,Detalhamento!BH$15)),IF(INDEX(Import.PLE,Detalhamento!$E43,Detalhamento!BH$15)&lt;=mediçao,0,OFFSET(Import.PLQ,$A43-1,BH$15-1,1,1)),OFFSET(Import.PLQ,$A43-1,BH$15-1,1,1)),(1-PLE!$AA$28)*OFFSET(Import.PLQ,$A43-1,BH$15-1,1,1))))</f>
        <v>0</v>
      </c>
      <c r="BI43" s="144">
        <f ca="1">IF(BI$13="",0,CHOOSE(Detalhamento.OpçãoServiços,OFFSET(Import.PLQ,$A43-1,BI$15-1,1,1),IF($E43&lt;&gt;1,IF(ISNUMBER(INDEX(Import.PLE,Detalhamento!$E43,Detalhamento!BI$15)),IF(INDEX(Import.PLE,Detalhamento!$E43,Detalhamento!BI$15)&lt;=mediçao,OFFSET(Import.PLQ,$A43-1,BI$15-1,1,1),0),0),PLE!$AA$28*OFFSET(Import.PLQ,$A43-1,BI$15-1,1,1)),IF($E43&lt;&gt;1,IF(ISNUMBER(INDEX(Import.PLE,Detalhamento!$E43,Detalhamento!BI$15)),IF(INDEX(Import.PLE,Detalhamento!$E43,Detalhamento!BI$15)&lt;=mediçao,0,OFFSET(Import.PLQ,$A43-1,BI$15-1,1,1)),OFFSET(Import.PLQ,$A43-1,BI$15-1,1,1)),(1-PLE!$AA$28)*OFFSET(Import.PLQ,$A43-1,BI$15-1,1,1))))</f>
        <v>0</v>
      </c>
    </row>
    <row r="44" spans="1:61" ht="20" x14ac:dyDescent="0.2">
      <c r="A44" s="155">
        <v>22</v>
      </c>
      <c r="B44" s="21" t="str">
        <f t="shared" ca="1" si="8"/>
        <v>Serviço</v>
      </c>
      <c r="E44" s="153">
        <f t="shared" ca="1" si="9"/>
        <v>4</v>
      </c>
      <c r="F44" s="154">
        <f t="shared" ca="1" si="10"/>
        <v>40022</v>
      </c>
      <c r="G44" s="154" t="str">
        <f t="shared" ca="1" si="14"/>
        <v>1.3.1.11</v>
      </c>
      <c r="H44" s="182" t="str">
        <f t="shared" ca="1" si="14"/>
        <v>LANÇAMENTO COM USO DE BALDES, ADENSAMENTO E ACABAMENTO DE CONCRETO EM ESTRUTURAS. AF_12/2015</v>
      </c>
      <c r="I44" s="37" t="str">
        <f t="shared" ca="1" si="12"/>
        <v>M3</v>
      </c>
      <c r="J44" s="144">
        <f t="shared" ca="1" si="13"/>
        <v>12.74</v>
      </c>
      <c r="K44" s="67"/>
      <c r="L44" s="144">
        <f ca="1">IF(L$13="",0,CHOOSE(Detalhamento.OpçãoServiços,OFFSET(Import.PLQ,$A44-1,L$15-1,1,1),IF($E44&lt;&gt;1,IF(ISNUMBER(INDEX(Import.PLE,Detalhamento!$E44,Detalhamento!L$15)),IF(INDEX(Import.PLE,Detalhamento!$E44,Detalhamento!L$15)&lt;=mediçao,OFFSET(Import.PLQ,$A44-1,L$15-1,1,1),0),0),PLE!$AA$28*OFFSET(Import.PLQ,$A44-1,L$15-1,1,1)),IF($E44&lt;&gt;1,IF(ISNUMBER(INDEX(Import.PLE,Detalhamento!$E44,Detalhamento!L$15)),IF(INDEX(Import.PLE,Detalhamento!$E44,Detalhamento!L$15)&lt;=mediçao,0,OFFSET(Import.PLQ,$A44-1,L$15-1,1,1)),OFFSET(Import.PLQ,$A44-1,L$15-1,1,1)),(1-PLE!$AA$28)*OFFSET(Import.PLQ,$A44-1,L$15-1,1,1))))</f>
        <v>12.74</v>
      </c>
      <c r="M44" s="144">
        <f ca="1">IF(M$13="",0,CHOOSE(Detalhamento.OpçãoServiços,OFFSET(Import.PLQ,$A44-1,M$15-1,1,1),IF($E44&lt;&gt;1,IF(ISNUMBER(INDEX(Import.PLE,Detalhamento!$E44,Detalhamento!M$15)),IF(INDEX(Import.PLE,Detalhamento!$E44,Detalhamento!M$15)&lt;=mediçao,OFFSET(Import.PLQ,$A44-1,M$15-1,1,1),0),0),PLE!$AA$28*OFFSET(Import.PLQ,$A44-1,M$15-1,1,1)),IF($E44&lt;&gt;1,IF(ISNUMBER(INDEX(Import.PLE,Detalhamento!$E44,Detalhamento!M$15)),IF(INDEX(Import.PLE,Detalhamento!$E44,Detalhamento!M$15)&lt;=mediçao,0,OFFSET(Import.PLQ,$A44-1,M$15-1,1,1)),OFFSET(Import.PLQ,$A44-1,M$15-1,1,1)),(1-PLE!$AA$28)*OFFSET(Import.PLQ,$A44-1,M$15-1,1,1))))</f>
        <v>0</v>
      </c>
      <c r="N44" s="144">
        <f ca="1">IF(N$13="",0,CHOOSE(Detalhamento.OpçãoServiços,OFFSET(Import.PLQ,$A44-1,N$15-1,1,1),IF($E44&lt;&gt;1,IF(ISNUMBER(INDEX(Import.PLE,Detalhamento!$E44,Detalhamento!N$15)),IF(INDEX(Import.PLE,Detalhamento!$E44,Detalhamento!N$15)&lt;=mediçao,OFFSET(Import.PLQ,$A44-1,N$15-1,1,1),0),0),PLE!$AA$28*OFFSET(Import.PLQ,$A44-1,N$15-1,1,1)),IF($E44&lt;&gt;1,IF(ISNUMBER(INDEX(Import.PLE,Detalhamento!$E44,Detalhamento!N$15)),IF(INDEX(Import.PLE,Detalhamento!$E44,Detalhamento!N$15)&lt;=mediçao,0,OFFSET(Import.PLQ,$A44-1,N$15-1,1,1)),OFFSET(Import.PLQ,$A44-1,N$15-1,1,1)),(1-PLE!$AA$28)*OFFSET(Import.PLQ,$A44-1,N$15-1,1,1))))</f>
        <v>0</v>
      </c>
      <c r="O44" s="144">
        <f ca="1">IF(O$13="",0,CHOOSE(Detalhamento.OpçãoServiços,OFFSET(Import.PLQ,$A44-1,O$15-1,1,1),IF($E44&lt;&gt;1,IF(ISNUMBER(INDEX(Import.PLE,Detalhamento!$E44,Detalhamento!O$15)),IF(INDEX(Import.PLE,Detalhamento!$E44,Detalhamento!O$15)&lt;=mediçao,OFFSET(Import.PLQ,$A44-1,O$15-1,1,1),0),0),PLE!$AA$28*OFFSET(Import.PLQ,$A44-1,O$15-1,1,1)),IF($E44&lt;&gt;1,IF(ISNUMBER(INDEX(Import.PLE,Detalhamento!$E44,Detalhamento!O$15)),IF(INDEX(Import.PLE,Detalhamento!$E44,Detalhamento!O$15)&lt;=mediçao,0,OFFSET(Import.PLQ,$A44-1,O$15-1,1,1)),OFFSET(Import.PLQ,$A44-1,O$15-1,1,1)),(1-PLE!$AA$28)*OFFSET(Import.PLQ,$A44-1,O$15-1,1,1))))</f>
        <v>0</v>
      </c>
      <c r="P44" s="144">
        <f ca="1">IF(P$13="",0,CHOOSE(Detalhamento.OpçãoServiços,OFFSET(Import.PLQ,$A44-1,P$15-1,1,1),IF($E44&lt;&gt;1,IF(ISNUMBER(INDEX(Import.PLE,Detalhamento!$E44,Detalhamento!P$15)),IF(INDEX(Import.PLE,Detalhamento!$E44,Detalhamento!P$15)&lt;=mediçao,OFFSET(Import.PLQ,$A44-1,P$15-1,1,1),0),0),PLE!$AA$28*OFFSET(Import.PLQ,$A44-1,P$15-1,1,1)),IF($E44&lt;&gt;1,IF(ISNUMBER(INDEX(Import.PLE,Detalhamento!$E44,Detalhamento!P$15)),IF(INDEX(Import.PLE,Detalhamento!$E44,Detalhamento!P$15)&lt;=mediçao,0,OFFSET(Import.PLQ,$A44-1,P$15-1,1,1)),OFFSET(Import.PLQ,$A44-1,P$15-1,1,1)),(1-PLE!$AA$28)*OFFSET(Import.PLQ,$A44-1,P$15-1,1,1))))</f>
        <v>0</v>
      </c>
      <c r="Q44" s="144">
        <f ca="1">IF(Q$13="",0,CHOOSE(Detalhamento.OpçãoServiços,OFFSET(Import.PLQ,$A44-1,Q$15-1,1,1),IF($E44&lt;&gt;1,IF(ISNUMBER(INDEX(Import.PLE,Detalhamento!$E44,Detalhamento!Q$15)),IF(INDEX(Import.PLE,Detalhamento!$E44,Detalhamento!Q$15)&lt;=mediçao,OFFSET(Import.PLQ,$A44-1,Q$15-1,1,1),0),0),PLE!$AA$28*OFFSET(Import.PLQ,$A44-1,Q$15-1,1,1)),IF($E44&lt;&gt;1,IF(ISNUMBER(INDEX(Import.PLE,Detalhamento!$E44,Detalhamento!Q$15)),IF(INDEX(Import.PLE,Detalhamento!$E44,Detalhamento!Q$15)&lt;=mediçao,0,OFFSET(Import.PLQ,$A44-1,Q$15-1,1,1)),OFFSET(Import.PLQ,$A44-1,Q$15-1,1,1)),(1-PLE!$AA$28)*OFFSET(Import.PLQ,$A44-1,Q$15-1,1,1))))</f>
        <v>0</v>
      </c>
      <c r="R44" s="144">
        <f ca="1">IF(R$13="",0,CHOOSE(Detalhamento.OpçãoServiços,OFFSET(Import.PLQ,$A44-1,R$15-1,1,1),IF($E44&lt;&gt;1,IF(ISNUMBER(INDEX(Import.PLE,Detalhamento!$E44,Detalhamento!R$15)),IF(INDEX(Import.PLE,Detalhamento!$E44,Detalhamento!R$15)&lt;=mediçao,OFFSET(Import.PLQ,$A44-1,R$15-1,1,1),0),0),PLE!$AA$28*OFFSET(Import.PLQ,$A44-1,R$15-1,1,1)),IF($E44&lt;&gt;1,IF(ISNUMBER(INDEX(Import.PLE,Detalhamento!$E44,Detalhamento!R$15)),IF(INDEX(Import.PLE,Detalhamento!$E44,Detalhamento!R$15)&lt;=mediçao,0,OFFSET(Import.PLQ,$A44-1,R$15-1,1,1)),OFFSET(Import.PLQ,$A44-1,R$15-1,1,1)),(1-PLE!$AA$28)*OFFSET(Import.PLQ,$A44-1,R$15-1,1,1))))</f>
        <v>0</v>
      </c>
      <c r="S44" s="144">
        <f ca="1">IF(S$13="",0,CHOOSE(Detalhamento.OpçãoServiços,OFFSET(Import.PLQ,$A44-1,S$15-1,1,1),IF($E44&lt;&gt;1,IF(ISNUMBER(INDEX(Import.PLE,Detalhamento!$E44,Detalhamento!S$15)),IF(INDEX(Import.PLE,Detalhamento!$E44,Detalhamento!S$15)&lt;=mediçao,OFFSET(Import.PLQ,$A44-1,S$15-1,1,1),0),0),PLE!$AA$28*OFFSET(Import.PLQ,$A44-1,S$15-1,1,1)),IF($E44&lt;&gt;1,IF(ISNUMBER(INDEX(Import.PLE,Detalhamento!$E44,Detalhamento!S$15)),IF(INDEX(Import.PLE,Detalhamento!$E44,Detalhamento!S$15)&lt;=mediçao,0,OFFSET(Import.PLQ,$A44-1,S$15-1,1,1)),OFFSET(Import.PLQ,$A44-1,S$15-1,1,1)),(1-PLE!$AA$28)*OFFSET(Import.PLQ,$A44-1,S$15-1,1,1))))</f>
        <v>0</v>
      </c>
      <c r="T44" s="144">
        <f ca="1">IF(T$13="",0,CHOOSE(Detalhamento.OpçãoServiços,OFFSET(Import.PLQ,$A44-1,T$15-1,1,1),IF($E44&lt;&gt;1,IF(ISNUMBER(INDEX(Import.PLE,Detalhamento!$E44,Detalhamento!T$15)),IF(INDEX(Import.PLE,Detalhamento!$E44,Detalhamento!T$15)&lt;=mediçao,OFFSET(Import.PLQ,$A44-1,T$15-1,1,1),0),0),PLE!$AA$28*OFFSET(Import.PLQ,$A44-1,T$15-1,1,1)),IF($E44&lt;&gt;1,IF(ISNUMBER(INDEX(Import.PLE,Detalhamento!$E44,Detalhamento!T$15)),IF(INDEX(Import.PLE,Detalhamento!$E44,Detalhamento!T$15)&lt;=mediçao,0,OFFSET(Import.PLQ,$A44-1,T$15-1,1,1)),OFFSET(Import.PLQ,$A44-1,T$15-1,1,1)),(1-PLE!$AA$28)*OFFSET(Import.PLQ,$A44-1,T$15-1,1,1))))</f>
        <v>0</v>
      </c>
      <c r="U44" s="144">
        <f ca="1">IF(U$13="",0,CHOOSE(Detalhamento.OpçãoServiços,OFFSET(Import.PLQ,$A44-1,U$15-1,1,1),IF($E44&lt;&gt;1,IF(ISNUMBER(INDEX(Import.PLE,Detalhamento!$E44,Detalhamento!U$15)),IF(INDEX(Import.PLE,Detalhamento!$E44,Detalhamento!U$15)&lt;=mediçao,OFFSET(Import.PLQ,$A44-1,U$15-1,1,1),0),0),PLE!$AA$28*OFFSET(Import.PLQ,$A44-1,U$15-1,1,1)),IF($E44&lt;&gt;1,IF(ISNUMBER(INDEX(Import.PLE,Detalhamento!$E44,Detalhamento!U$15)),IF(INDEX(Import.PLE,Detalhamento!$E44,Detalhamento!U$15)&lt;=mediçao,0,OFFSET(Import.PLQ,$A44-1,U$15-1,1,1)),OFFSET(Import.PLQ,$A44-1,U$15-1,1,1)),(1-PLE!$AA$28)*OFFSET(Import.PLQ,$A44-1,U$15-1,1,1))))</f>
        <v>0</v>
      </c>
      <c r="V44" s="144">
        <f ca="1">IF(V$13="",0,CHOOSE(Detalhamento.OpçãoServiços,OFFSET(Import.PLQ,$A44-1,V$15-1,1,1),IF($E44&lt;&gt;1,IF(ISNUMBER(INDEX(Import.PLE,Detalhamento!$E44,Detalhamento!V$15)),IF(INDEX(Import.PLE,Detalhamento!$E44,Detalhamento!V$15)&lt;=mediçao,OFFSET(Import.PLQ,$A44-1,V$15-1,1,1),0),0),PLE!$AA$28*OFFSET(Import.PLQ,$A44-1,V$15-1,1,1)),IF($E44&lt;&gt;1,IF(ISNUMBER(INDEX(Import.PLE,Detalhamento!$E44,Detalhamento!V$15)),IF(INDEX(Import.PLE,Detalhamento!$E44,Detalhamento!V$15)&lt;=mediçao,0,OFFSET(Import.PLQ,$A44-1,V$15-1,1,1)),OFFSET(Import.PLQ,$A44-1,V$15-1,1,1)),(1-PLE!$AA$28)*OFFSET(Import.PLQ,$A44-1,V$15-1,1,1))))</f>
        <v>0</v>
      </c>
      <c r="W44" s="144">
        <f ca="1">IF(W$13="",0,CHOOSE(Detalhamento.OpçãoServiços,OFFSET(Import.PLQ,$A44-1,W$15-1,1,1),IF($E44&lt;&gt;1,IF(ISNUMBER(INDEX(Import.PLE,Detalhamento!$E44,Detalhamento!W$15)),IF(INDEX(Import.PLE,Detalhamento!$E44,Detalhamento!W$15)&lt;=mediçao,OFFSET(Import.PLQ,$A44-1,W$15-1,1,1),0),0),PLE!$AA$28*OFFSET(Import.PLQ,$A44-1,W$15-1,1,1)),IF($E44&lt;&gt;1,IF(ISNUMBER(INDEX(Import.PLE,Detalhamento!$E44,Detalhamento!W$15)),IF(INDEX(Import.PLE,Detalhamento!$E44,Detalhamento!W$15)&lt;=mediçao,0,OFFSET(Import.PLQ,$A44-1,W$15-1,1,1)),OFFSET(Import.PLQ,$A44-1,W$15-1,1,1)),(1-PLE!$AA$28)*OFFSET(Import.PLQ,$A44-1,W$15-1,1,1))))</f>
        <v>0</v>
      </c>
      <c r="X44" s="144">
        <f ca="1">IF(X$13="",0,CHOOSE(Detalhamento.OpçãoServiços,OFFSET(Import.PLQ,$A44-1,X$15-1,1,1),IF($E44&lt;&gt;1,IF(ISNUMBER(INDEX(Import.PLE,Detalhamento!$E44,Detalhamento!X$15)),IF(INDEX(Import.PLE,Detalhamento!$E44,Detalhamento!X$15)&lt;=mediçao,OFFSET(Import.PLQ,$A44-1,X$15-1,1,1),0),0),PLE!$AA$28*OFFSET(Import.PLQ,$A44-1,X$15-1,1,1)),IF($E44&lt;&gt;1,IF(ISNUMBER(INDEX(Import.PLE,Detalhamento!$E44,Detalhamento!X$15)),IF(INDEX(Import.PLE,Detalhamento!$E44,Detalhamento!X$15)&lt;=mediçao,0,OFFSET(Import.PLQ,$A44-1,X$15-1,1,1)),OFFSET(Import.PLQ,$A44-1,X$15-1,1,1)),(1-PLE!$AA$28)*OFFSET(Import.PLQ,$A44-1,X$15-1,1,1))))</f>
        <v>0</v>
      </c>
      <c r="Y44" s="144">
        <f ca="1">IF(Y$13="",0,CHOOSE(Detalhamento.OpçãoServiços,OFFSET(Import.PLQ,$A44-1,Y$15-1,1,1),IF($E44&lt;&gt;1,IF(ISNUMBER(INDEX(Import.PLE,Detalhamento!$E44,Detalhamento!Y$15)),IF(INDEX(Import.PLE,Detalhamento!$E44,Detalhamento!Y$15)&lt;=mediçao,OFFSET(Import.PLQ,$A44-1,Y$15-1,1,1),0),0),PLE!$AA$28*OFFSET(Import.PLQ,$A44-1,Y$15-1,1,1)),IF($E44&lt;&gt;1,IF(ISNUMBER(INDEX(Import.PLE,Detalhamento!$E44,Detalhamento!Y$15)),IF(INDEX(Import.PLE,Detalhamento!$E44,Detalhamento!Y$15)&lt;=mediçao,0,OFFSET(Import.PLQ,$A44-1,Y$15-1,1,1)),OFFSET(Import.PLQ,$A44-1,Y$15-1,1,1)),(1-PLE!$AA$28)*OFFSET(Import.PLQ,$A44-1,Y$15-1,1,1))))</f>
        <v>0</v>
      </c>
      <c r="Z44" s="144">
        <f ca="1">IF(Z$13="",0,CHOOSE(Detalhamento.OpçãoServiços,OFFSET(Import.PLQ,$A44-1,Z$15-1,1,1),IF($E44&lt;&gt;1,IF(ISNUMBER(INDEX(Import.PLE,Detalhamento!$E44,Detalhamento!Z$15)),IF(INDEX(Import.PLE,Detalhamento!$E44,Detalhamento!Z$15)&lt;=mediçao,OFFSET(Import.PLQ,$A44-1,Z$15-1,1,1),0),0),PLE!$AA$28*OFFSET(Import.PLQ,$A44-1,Z$15-1,1,1)),IF($E44&lt;&gt;1,IF(ISNUMBER(INDEX(Import.PLE,Detalhamento!$E44,Detalhamento!Z$15)),IF(INDEX(Import.PLE,Detalhamento!$E44,Detalhamento!Z$15)&lt;=mediçao,0,OFFSET(Import.PLQ,$A44-1,Z$15-1,1,1)),OFFSET(Import.PLQ,$A44-1,Z$15-1,1,1)),(1-PLE!$AA$28)*OFFSET(Import.PLQ,$A44-1,Z$15-1,1,1))))</f>
        <v>0</v>
      </c>
      <c r="AA44" s="144">
        <f ca="1">IF(AA$13="",0,CHOOSE(Detalhamento.OpçãoServiços,OFFSET(Import.PLQ,$A44-1,AA$15-1,1,1),IF($E44&lt;&gt;1,IF(ISNUMBER(INDEX(Import.PLE,Detalhamento!$E44,Detalhamento!AA$15)),IF(INDEX(Import.PLE,Detalhamento!$E44,Detalhamento!AA$15)&lt;=mediçao,OFFSET(Import.PLQ,$A44-1,AA$15-1,1,1),0),0),PLE!$AA$28*OFFSET(Import.PLQ,$A44-1,AA$15-1,1,1)),IF($E44&lt;&gt;1,IF(ISNUMBER(INDEX(Import.PLE,Detalhamento!$E44,Detalhamento!AA$15)),IF(INDEX(Import.PLE,Detalhamento!$E44,Detalhamento!AA$15)&lt;=mediçao,0,OFFSET(Import.PLQ,$A44-1,AA$15-1,1,1)),OFFSET(Import.PLQ,$A44-1,AA$15-1,1,1)),(1-PLE!$AA$28)*OFFSET(Import.PLQ,$A44-1,AA$15-1,1,1))))</f>
        <v>0</v>
      </c>
      <c r="AB44" s="144">
        <f ca="1">IF(AB$13="",0,CHOOSE(Detalhamento.OpçãoServiços,OFFSET(Import.PLQ,$A44-1,AB$15-1,1,1),IF($E44&lt;&gt;1,IF(ISNUMBER(INDEX(Import.PLE,Detalhamento!$E44,Detalhamento!AB$15)),IF(INDEX(Import.PLE,Detalhamento!$E44,Detalhamento!AB$15)&lt;=mediçao,OFFSET(Import.PLQ,$A44-1,AB$15-1,1,1),0),0),PLE!$AA$28*OFFSET(Import.PLQ,$A44-1,AB$15-1,1,1)),IF($E44&lt;&gt;1,IF(ISNUMBER(INDEX(Import.PLE,Detalhamento!$E44,Detalhamento!AB$15)),IF(INDEX(Import.PLE,Detalhamento!$E44,Detalhamento!AB$15)&lt;=mediçao,0,OFFSET(Import.PLQ,$A44-1,AB$15-1,1,1)),OFFSET(Import.PLQ,$A44-1,AB$15-1,1,1)),(1-PLE!$AA$28)*OFFSET(Import.PLQ,$A44-1,AB$15-1,1,1))))</f>
        <v>0</v>
      </c>
      <c r="AC44" s="144">
        <f ca="1">IF(AC$13="",0,CHOOSE(Detalhamento.OpçãoServiços,OFFSET(Import.PLQ,$A44-1,AC$15-1,1,1),IF($E44&lt;&gt;1,IF(ISNUMBER(INDEX(Import.PLE,Detalhamento!$E44,Detalhamento!AC$15)),IF(INDEX(Import.PLE,Detalhamento!$E44,Detalhamento!AC$15)&lt;=mediçao,OFFSET(Import.PLQ,$A44-1,AC$15-1,1,1),0),0),PLE!$AA$28*OFFSET(Import.PLQ,$A44-1,AC$15-1,1,1)),IF($E44&lt;&gt;1,IF(ISNUMBER(INDEX(Import.PLE,Detalhamento!$E44,Detalhamento!AC$15)),IF(INDEX(Import.PLE,Detalhamento!$E44,Detalhamento!AC$15)&lt;=mediçao,0,OFFSET(Import.PLQ,$A44-1,AC$15-1,1,1)),OFFSET(Import.PLQ,$A44-1,AC$15-1,1,1)),(1-PLE!$AA$28)*OFFSET(Import.PLQ,$A44-1,AC$15-1,1,1))))</f>
        <v>0</v>
      </c>
      <c r="AD44" s="144">
        <f ca="1">IF(AD$13="",0,CHOOSE(Detalhamento.OpçãoServiços,OFFSET(Import.PLQ,$A44-1,AD$15-1,1,1),IF($E44&lt;&gt;1,IF(ISNUMBER(INDEX(Import.PLE,Detalhamento!$E44,Detalhamento!AD$15)),IF(INDEX(Import.PLE,Detalhamento!$E44,Detalhamento!AD$15)&lt;=mediçao,OFFSET(Import.PLQ,$A44-1,AD$15-1,1,1),0),0),PLE!$AA$28*OFFSET(Import.PLQ,$A44-1,AD$15-1,1,1)),IF($E44&lt;&gt;1,IF(ISNUMBER(INDEX(Import.PLE,Detalhamento!$E44,Detalhamento!AD$15)),IF(INDEX(Import.PLE,Detalhamento!$E44,Detalhamento!AD$15)&lt;=mediçao,0,OFFSET(Import.PLQ,$A44-1,AD$15-1,1,1)),OFFSET(Import.PLQ,$A44-1,AD$15-1,1,1)),(1-PLE!$AA$28)*OFFSET(Import.PLQ,$A44-1,AD$15-1,1,1))))</f>
        <v>0</v>
      </c>
      <c r="AE44" s="144">
        <f ca="1">IF(AE$13="",0,CHOOSE(Detalhamento.OpçãoServiços,OFFSET(Import.PLQ,$A44-1,AE$15-1,1,1),IF($E44&lt;&gt;1,IF(ISNUMBER(INDEX(Import.PLE,Detalhamento!$E44,Detalhamento!AE$15)),IF(INDEX(Import.PLE,Detalhamento!$E44,Detalhamento!AE$15)&lt;=mediçao,OFFSET(Import.PLQ,$A44-1,AE$15-1,1,1),0),0),PLE!$AA$28*OFFSET(Import.PLQ,$A44-1,AE$15-1,1,1)),IF($E44&lt;&gt;1,IF(ISNUMBER(INDEX(Import.PLE,Detalhamento!$E44,Detalhamento!AE$15)),IF(INDEX(Import.PLE,Detalhamento!$E44,Detalhamento!AE$15)&lt;=mediçao,0,OFFSET(Import.PLQ,$A44-1,AE$15-1,1,1)),OFFSET(Import.PLQ,$A44-1,AE$15-1,1,1)),(1-PLE!$AA$28)*OFFSET(Import.PLQ,$A44-1,AE$15-1,1,1))))</f>
        <v>0</v>
      </c>
      <c r="AF44" s="144">
        <f ca="1">IF(AF$13="",0,CHOOSE(Detalhamento.OpçãoServiços,OFFSET(Import.PLQ,$A44-1,AF$15-1,1,1),IF($E44&lt;&gt;1,IF(ISNUMBER(INDEX(Import.PLE,Detalhamento!$E44,Detalhamento!AF$15)),IF(INDEX(Import.PLE,Detalhamento!$E44,Detalhamento!AF$15)&lt;=mediçao,OFFSET(Import.PLQ,$A44-1,AF$15-1,1,1),0),0),PLE!$AA$28*OFFSET(Import.PLQ,$A44-1,AF$15-1,1,1)),IF($E44&lt;&gt;1,IF(ISNUMBER(INDEX(Import.PLE,Detalhamento!$E44,Detalhamento!AF$15)),IF(INDEX(Import.PLE,Detalhamento!$E44,Detalhamento!AF$15)&lt;=mediçao,0,OFFSET(Import.PLQ,$A44-1,AF$15-1,1,1)),OFFSET(Import.PLQ,$A44-1,AF$15-1,1,1)),(1-PLE!$AA$28)*OFFSET(Import.PLQ,$A44-1,AF$15-1,1,1))))</f>
        <v>0</v>
      </c>
      <c r="AG44" s="144">
        <f ca="1">IF(AG$13="",0,CHOOSE(Detalhamento.OpçãoServiços,OFFSET(Import.PLQ,$A44-1,AG$15-1,1,1),IF($E44&lt;&gt;1,IF(ISNUMBER(INDEX(Import.PLE,Detalhamento!$E44,Detalhamento!AG$15)),IF(INDEX(Import.PLE,Detalhamento!$E44,Detalhamento!AG$15)&lt;=mediçao,OFFSET(Import.PLQ,$A44-1,AG$15-1,1,1),0),0),PLE!$AA$28*OFFSET(Import.PLQ,$A44-1,AG$15-1,1,1)),IF($E44&lt;&gt;1,IF(ISNUMBER(INDEX(Import.PLE,Detalhamento!$E44,Detalhamento!AG$15)),IF(INDEX(Import.PLE,Detalhamento!$E44,Detalhamento!AG$15)&lt;=mediçao,0,OFFSET(Import.PLQ,$A44-1,AG$15-1,1,1)),OFFSET(Import.PLQ,$A44-1,AG$15-1,1,1)),(1-PLE!$AA$28)*OFFSET(Import.PLQ,$A44-1,AG$15-1,1,1))))</f>
        <v>0</v>
      </c>
      <c r="AH44" s="144">
        <f ca="1">IF(AH$13="",0,CHOOSE(Detalhamento.OpçãoServiços,OFFSET(Import.PLQ,$A44-1,AH$15-1,1,1),IF($E44&lt;&gt;1,IF(ISNUMBER(INDEX(Import.PLE,Detalhamento!$E44,Detalhamento!AH$15)),IF(INDEX(Import.PLE,Detalhamento!$E44,Detalhamento!AH$15)&lt;=mediçao,OFFSET(Import.PLQ,$A44-1,AH$15-1,1,1),0),0),PLE!$AA$28*OFFSET(Import.PLQ,$A44-1,AH$15-1,1,1)),IF($E44&lt;&gt;1,IF(ISNUMBER(INDEX(Import.PLE,Detalhamento!$E44,Detalhamento!AH$15)),IF(INDEX(Import.PLE,Detalhamento!$E44,Detalhamento!AH$15)&lt;=mediçao,0,OFFSET(Import.PLQ,$A44-1,AH$15-1,1,1)),OFFSET(Import.PLQ,$A44-1,AH$15-1,1,1)),(1-PLE!$AA$28)*OFFSET(Import.PLQ,$A44-1,AH$15-1,1,1))))</f>
        <v>0</v>
      </c>
      <c r="AI44" s="144">
        <f ca="1">IF(AI$13="",0,CHOOSE(Detalhamento.OpçãoServiços,OFFSET(Import.PLQ,$A44-1,AI$15-1,1,1),IF($E44&lt;&gt;1,IF(ISNUMBER(INDEX(Import.PLE,Detalhamento!$E44,Detalhamento!AI$15)),IF(INDEX(Import.PLE,Detalhamento!$E44,Detalhamento!AI$15)&lt;=mediçao,OFFSET(Import.PLQ,$A44-1,AI$15-1,1,1),0),0),PLE!$AA$28*OFFSET(Import.PLQ,$A44-1,AI$15-1,1,1)),IF($E44&lt;&gt;1,IF(ISNUMBER(INDEX(Import.PLE,Detalhamento!$E44,Detalhamento!AI$15)),IF(INDEX(Import.PLE,Detalhamento!$E44,Detalhamento!AI$15)&lt;=mediçao,0,OFFSET(Import.PLQ,$A44-1,AI$15-1,1,1)),OFFSET(Import.PLQ,$A44-1,AI$15-1,1,1)),(1-PLE!$AA$28)*OFFSET(Import.PLQ,$A44-1,AI$15-1,1,1))))</f>
        <v>0</v>
      </c>
      <c r="AJ44" s="144">
        <f ca="1">IF(AJ$13="",0,CHOOSE(Detalhamento.OpçãoServiços,OFFSET(Import.PLQ,$A44-1,AJ$15-1,1,1),IF($E44&lt;&gt;1,IF(ISNUMBER(INDEX(Import.PLE,Detalhamento!$E44,Detalhamento!AJ$15)),IF(INDEX(Import.PLE,Detalhamento!$E44,Detalhamento!AJ$15)&lt;=mediçao,OFFSET(Import.PLQ,$A44-1,AJ$15-1,1,1),0),0),PLE!$AA$28*OFFSET(Import.PLQ,$A44-1,AJ$15-1,1,1)),IF($E44&lt;&gt;1,IF(ISNUMBER(INDEX(Import.PLE,Detalhamento!$E44,Detalhamento!AJ$15)),IF(INDEX(Import.PLE,Detalhamento!$E44,Detalhamento!AJ$15)&lt;=mediçao,0,OFFSET(Import.PLQ,$A44-1,AJ$15-1,1,1)),OFFSET(Import.PLQ,$A44-1,AJ$15-1,1,1)),(1-PLE!$AA$28)*OFFSET(Import.PLQ,$A44-1,AJ$15-1,1,1))))</f>
        <v>0</v>
      </c>
      <c r="AK44" s="144">
        <f ca="1">IF(AK$13="",0,CHOOSE(Detalhamento.OpçãoServiços,OFFSET(Import.PLQ,$A44-1,AK$15-1,1,1),IF($E44&lt;&gt;1,IF(ISNUMBER(INDEX(Import.PLE,Detalhamento!$E44,Detalhamento!AK$15)),IF(INDEX(Import.PLE,Detalhamento!$E44,Detalhamento!AK$15)&lt;=mediçao,OFFSET(Import.PLQ,$A44-1,AK$15-1,1,1),0),0),PLE!$AA$28*OFFSET(Import.PLQ,$A44-1,AK$15-1,1,1)),IF($E44&lt;&gt;1,IF(ISNUMBER(INDEX(Import.PLE,Detalhamento!$E44,Detalhamento!AK$15)),IF(INDEX(Import.PLE,Detalhamento!$E44,Detalhamento!AK$15)&lt;=mediçao,0,OFFSET(Import.PLQ,$A44-1,AK$15-1,1,1)),OFFSET(Import.PLQ,$A44-1,AK$15-1,1,1)),(1-PLE!$AA$28)*OFFSET(Import.PLQ,$A44-1,AK$15-1,1,1))))</f>
        <v>0</v>
      </c>
      <c r="AL44" s="144">
        <f ca="1">IF(AL$13="",0,CHOOSE(Detalhamento.OpçãoServiços,OFFSET(Import.PLQ,$A44-1,AL$15-1,1,1),IF($E44&lt;&gt;1,IF(ISNUMBER(INDEX(Import.PLE,Detalhamento!$E44,Detalhamento!AL$15)),IF(INDEX(Import.PLE,Detalhamento!$E44,Detalhamento!AL$15)&lt;=mediçao,OFFSET(Import.PLQ,$A44-1,AL$15-1,1,1),0),0),PLE!$AA$28*OFFSET(Import.PLQ,$A44-1,AL$15-1,1,1)),IF($E44&lt;&gt;1,IF(ISNUMBER(INDEX(Import.PLE,Detalhamento!$E44,Detalhamento!AL$15)),IF(INDEX(Import.PLE,Detalhamento!$E44,Detalhamento!AL$15)&lt;=mediçao,0,OFFSET(Import.PLQ,$A44-1,AL$15-1,1,1)),OFFSET(Import.PLQ,$A44-1,AL$15-1,1,1)),(1-PLE!$AA$28)*OFFSET(Import.PLQ,$A44-1,AL$15-1,1,1))))</f>
        <v>0</v>
      </c>
      <c r="AM44" s="144">
        <f ca="1">IF(AM$13="",0,CHOOSE(Detalhamento.OpçãoServiços,OFFSET(Import.PLQ,$A44-1,AM$15-1,1,1),IF($E44&lt;&gt;1,IF(ISNUMBER(INDEX(Import.PLE,Detalhamento!$E44,Detalhamento!AM$15)),IF(INDEX(Import.PLE,Detalhamento!$E44,Detalhamento!AM$15)&lt;=mediçao,OFFSET(Import.PLQ,$A44-1,AM$15-1,1,1),0),0),PLE!$AA$28*OFFSET(Import.PLQ,$A44-1,AM$15-1,1,1)),IF($E44&lt;&gt;1,IF(ISNUMBER(INDEX(Import.PLE,Detalhamento!$E44,Detalhamento!AM$15)),IF(INDEX(Import.PLE,Detalhamento!$E44,Detalhamento!AM$15)&lt;=mediçao,0,OFFSET(Import.PLQ,$A44-1,AM$15-1,1,1)),OFFSET(Import.PLQ,$A44-1,AM$15-1,1,1)),(1-PLE!$AA$28)*OFFSET(Import.PLQ,$A44-1,AM$15-1,1,1))))</f>
        <v>0</v>
      </c>
      <c r="AN44" s="144">
        <f ca="1">IF(AN$13="",0,CHOOSE(Detalhamento.OpçãoServiços,OFFSET(Import.PLQ,$A44-1,AN$15-1,1,1),IF($E44&lt;&gt;1,IF(ISNUMBER(INDEX(Import.PLE,Detalhamento!$E44,Detalhamento!AN$15)),IF(INDEX(Import.PLE,Detalhamento!$E44,Detalhamento!AN$15)&lt;=mediçao,OFFSET(Import.PLQ,$A44-1,AN$15-1,1,1),0),0),PLE!$AA$28*OFFSET(Import.PLQ,$A44-1,AN$15-1,1,1)),IF($E44&lt;&gt;1,IF(ISNUMBER(INDEX(Import.PLE,Detalhamento!$E44,Detalhamento!AN$15)),IF(INDEX(Import.PLE,Detalhamento!$E44,Detalhamento!AN$15)&lt;=mediçao,0,OFFSET(Import.PLQ,$A44-1,AN$15-1,1,1)),OFFSET(Import.PLQ,$A44-1,AN$15-1,1,1)),(1-PLE!$AA$28)*OFFSET(Import.PLQ,$A44-1,AN$15-1,1,1))))</f>
        <v>0</v>
      </c>
      <c r="AO44" s="144">
        <f ca="1">IF(AO$13="",0,CHOOSE(Detalhamento.OpçãoServiços,OFFSET(Import.PLQ,$A44-1,AO$15-1,1,1),IF($E44&lt;&gt;1,IF(ISNUMBER(INDEX(Import.PLE,Detalhamento!$E44,Detalhamento!AO$15)),IF(INDEX(Import.PLE,Detalhamento!$E44,Detalhamento!AO$15)&lt;=mediçao,OFFSET(Import.PLQ,$A44-1,AO$15-1,1,1),0),0),PLE!$AA$28*OFFSET(Import.PLQ,$A44-1,AO$15-1,1,1)),IF($E44&lt;&gt;1,IF(ISNUMBER(INDEX(Import.PLE,Detalhamento!$E44,Detalhamento!AO$15)),IF(INDEX(Import.PLE,Detalhamento!$E44,Detalhamento!AO$15)&lt;=mediçao,0,OFFSET(Import.PLQ,$A44-1,AO$15-1,1,1)),OFFSET(Import.PLQ,$A44-1,AO$15-1,1,1)),(1-PLE!$AA$28)*OFFSET(Import.PLQ,$A44-1,AO$15-1,1,1))))</f>
        <v>0</v>
      </c>
      <c r="AP44" s="144">
        <f ca="1">IF(AP$13="",0,CHOOSE(Detalhamento.OpçãoServiços,OFFSET(Import.PLQ,$A44-1,AP$15-1,1,1),IF($E44&lt;&gt;1,IF(ISNUMBER(INDEX(Import.PLE,Detalhamento!$E44,Detalhamento!AP$15)),IF(INDEX(Import.PLE,Detalhamento!$E44,Detalhamento!AP$15)&lt;=mediçao,OFFSET(Import.PLQ,$A44-1,AP$15-1,1,1),0),0),PLE!$AA$28*OFFSET(Import.PLQ,$A44-1,AP$15-1,1,1)),IF($E44&lt;&gt;1,IF(ISNUMBER(INDEX(Import.PLE,Detalhamento!$E44,Detalhamento!AP$15)),IF(INDEX(Import.PLE,Detalhamento!$E44,Detalhamento!AP$15)&lt;=mediçao,0,OFFSET(Import.PLQ,$A44-1,AP$15-1,1,1)),OFFSET(Import.PLQ,$A44-1,AP$15-1,1,1)),(1-PLE!$AA$28)*OFFSET(Import.PLQ,$A44-1,AP$15-1,1,1))))</f>
        <v>0</v>
      </c>
      <c r="AQ44" s="144">
        <f ca="1">IF(AQ$13="",0,CHOOSE(Detalhamento.OpçãoServiços,OFFSET(Import.PLQ,$A44-1,AQ$15-1,1,1),IF($E44&lt;&gt;1,IF(ISNUMBER(INDEX(Import.PLE,Detalhamento!$E44,Detalhamento!AQ$15)),IF(INDEX(Import.PLE,Detalhamento!$E44,Detalhamento!AQ$15)&lt;=mediçao,OFFSET(Import.PLQ,$A44-1,AQ$15-1,1,1),0),0),PLE!$AA$28*OFFSET(Import.PLQ,$A44-1,AQ$15-1,1,1)),IF($E44&lt;&gt;1,IF(ISNUMBER(INDEX(Import.PLE,Detalhamento!$E44,Detalhamento!AQ$15)),IF(INDEX(Import.PLE,Detalhamento!$E44,Detalhamento!AQ$15)&lt;=mediçao,0,OFFSET(Import.PLQ,$A44-1,AQ$15-1,1,1)),OFFSET(Import.PLQ,$A44-1,AQ$15-1,1,1)),(1-PLE!$AA$28)*OFFSET(Import.PLQ,$A44-1,AQ$15-1,1,1))))</f>
        <v>0</v>
      </c>
      <c r="AR44" s="144">
        <f ca="1">IF(AR$13="",0,CHOOSE(Detalhamento.OpçãoServiços,OFFSET(Import.PLQ,$A44-1,AR$15-1,1,1),IF($E44&lt;&gt;1,IF(ISNUMBER(INDEX(Import.PLE,Detalhamento!$E44,Detalhamento!AR$15)),IF(INDEX(Import.PLE,Detalhamento!$E44,Detalhamento!AR$15)&lt;=mediçao,OFFSET(Import.PLQ,$A44-1,AR$15-1,1,1),0),0),PLE!$AA$28*OFFSET(Import.PLQ,$A44-1,AR$15-1,1,1)),IF($E44&lt;&gt;1,IF(ISNUMBER(INDEX(Import.PLE,Detalhamento!$E44,Detalhamento!AR$15)),IF(INDEX(Import.PLE,Detalhamento!$E44,Detalhamento!AR$15)&lt;=mediçao,0,OFFSET(Import.PLQ,$A44-1,AR$15-1,1,1)),OFFSET(Import.PLQ,$A44-1,AR$15-1,1,1)),(1-PLE!$AA$28)*OFFSET(Import.PLQ,$A44-1,AR$15-1,1,1))))</f>
        <v>0</v>
      </c>
      <c r="AS44" s="144">
        <f ca="1">IF(AS$13="",0,CHOOSE(Detalhamento.OpçãoServiços,OFFSET(Import.PLQ,$A44-1,AS$15-1,1,1),IF($E44&lt;&gt;1,IF(ISNUMBER(INDEX(Import.PLE,Detalhamento!$E44,Detalhamento!AS$15)),IF(INDEX(Import.PLE,Detalhamento!$E44,Detalhamento!AS$15)&lt;=mediçao,OFFSET(Import.PLQ,$A44-1,AS$15-1,1,1),0),0),PLE!$AA$28*OFFSET(Import.PLQ,$A44-1,AS$15-1,1,1)),IF($E44&lt;&gt;1,IF(ISNUMBER(INDEX(Import.PLE,Detalhamento!$E44,Detalhamento!AS$15)),IF(INDEX(Import.PLE,Detalhamento!$E44,Detalhamento!AS$15)&lt;=mediçao,0,OFFSET(Import.PLQ,$A44-1,AS$15-1,1,1)),OFFSET(Import.PLQ,$A44-1,AS$15-1,1,1)),(1-PLE!$AA$28)*OFFSET(Import.PLQ,$A44-1,AS$15-1,1,1))))</f>
        <v>0</v>
      </c>
      <c r="AT44" s="144">
        <f ca="1">IF(AT$13="",0,CHOOSE(Detalhamento.OpçãoServiços,OFFSET(Import.PLQ,$A44-1,AT$15-1,1,1),IF($E44&lt;&gt;1,IF(ISNUMBER(INDEX(Import.PLE,Detalhamento!$E44,Detalhamento!AT$15)),IF(INDEX(Import.PLE,Detalhamento!$E44,Detalhamento!AT$15)&lt;=mediçao,OFFSET(Import.PLQ,$A44-1,AT$15-1,1,1),0),0),PLE!$AA$28*OFFSET(Import.PLQ,$A44-1,AT$15-1,1,1)),IF($E44&lt;&gt;1,IF(ISNUMBER(INDEX(Import.PLE,Detalhamento!$E44,Detalhamento!AT$15)),IF(INDEX(Import.PLE,Detalhamento!$E44,Detalhamento!AT$15)&lt;=mediçao,0,OFFSET(Import.PLQ,$A44-1,AT$15-1,1,1)),OFFSET(Import.PLQ,$A44-1,AT$15-1,1,1)),(1-PLE!$AA$28)*OFFSET(Import.PLQ,$A44-1,AT$15-1,1,1))))</f>
        <v>0</v>
      </c>
      <c r="AU44" s="144">
        <f ca="1">IF(AU$13="",0,CHOOSE(Detalhamento.OpçãoServiços,OFFSET(Import.PLQ,$A44-1,AU$15-1,1,1),IF($E44&lt;&gt;1,IF(ISNUMBER(INDEX(Import.PLE,Detalhamento!$E44,Detalhamento!AU$15)),IF(INDEX(Import.PLE,Detalhamento!$E44,Detalhamento!AU$15)&lt;=mediçao,OFFSET(Import.PLQ,$A44-1,AU$15-1,1,1),0),0),PLE!$AA$28*OFFSET(Import.PLQ,$A44-1,AU$15-1,1,1)),IF($E44&lt;&gt;1,IF(ISNUMBER(INDEX(Import.PLE,Detalhamento!$E44,Detalhamento!AU$15)),IF(INDEX(Import.PLE,Detalhamento!$E44,Detalhamento!AU$15)&lt;=mediçao,0,OFFSET(Import.PLQ,$A44-1,AU$15-1,1,1)),OFFSET(Import.PLQ,$A44-1,AU$15-1,1,1)),(1-PLE!$AA$28)*OFFSET(Import.PLQ,$A44-1,AU$15-1,1,1))))</f>
        <v>0</v>
      </c>
      <c r="AV44" s="144">
        <f ca="1">IF(AV$13="",0,CHOOSE(Detalhamento.OpçãoServiços,OFFSET(Import.PLQ,$A44-1,AV$15-1,1,1),IF($E44&lt;&gt;1,IF(ISNUMBER(INDEX(Import.PLE,Detalhamento!$E44,Detalhamento!AV$15)),IF(INDEX(Import.PLE,Detalhamento!$E44,Detalhamento!AV$15)&lt;=mediçao,OFFSET(Import.PLQ,$A44-1,AV$15-1,1,1),0),0),PLE!$AA$28*OFFSET(Import.PLQ,$A44-1,AV$15-1,1,1)),IF($E44&lt;&gt;1,IF(ISNUMBER(INDEX(Import.PLE,Detalhamento!$E44,Detalhamento!AV$15)),IF(INDEX(Import.PLE,Detalhamento!$E44,Detalhamento!AV$15)&lt;=mediçao,0,OFFSET(Import.PLQ,$A44-1,AV$15-1,1,1)),OFFSET(Import.PLQ,$A44-1,AV$15-1,1,1)),(1-PLE!$AA$28)*OFFSET(Import.PLQ,$A44-1,AV$15-1,1,1))))</f>
        <v>0</v>
      </c>
      <c r="AW44" s="144">
        <f ca="1">IF(AW$13="",0,CHOOSE(Detalhamento.OpçãoServiços,OFFSET(Import.PLQ,$A44-1,AW$15-1,1,1),IF($E44&lt;&gt;1,IF(ISNUMBER(INDEX(Import.PLE,Detalhamento!$E44,Detalhamento!AW$15)),IF(INDEX(Import.PLE,Detalhamento!$E44,Detalhamento!AW$15)&lt;=mediçao,OFFSET(Import.PLQ,$A44-1,AW$15-1,1,1),0),0),PLE!$AA$28*OFFSET(Import.PLQ,$A44-1,AW$15-1,1,1)),IF($E44&lt;&gt;1,IF(ISNUMBER(INDEX(Import.PLE,Detalhamento!$E44,Detalhamento!AW$15)),IF(INDEX(Import.PLE,Detalhamento!$E44,Detalhamento!AW$15)&lt;=mediçao,0,OFFSET(Import.PLQ,$A44-1,AW$15-1,1,1)),OFFSET(Import.PLQ,$A44-1,AW$15-1,1,1)),(1-PLE!$AA$28)*OFFSET(Import.PLQ,$A44-1,AW$15-1,1,1))))</f>
        <v>0</v>
      </c>
      <c r="AX44" s="144">
        <f ca="1">IF(AX$13="",0,CHOOSE(Detalhamento.OpçãoServiços,OFFSET(Import.PLQ,$A44-1,AX$15-1,1,1),IF($E44&lt;&gt;1,IF(ISNUMBER(INDEX(Import.PLE,Detalhamento!$E44,Detalhamento!AX$15)),IF(INDEX(Import.PLE,Detalhamento!$E44,Detalhamento!AX$15)&lt;=mediçao,OFFSET(Import.PLQ,$A44-1,AX$15-1,1,1),0),0),PLE!$AA$28*OFFSET(Import.PLQ,$A44-1,AX$15-1,1,1)),IF($E44&lt;&gt;1,IF(ISNUMBER(INDEX(Import.PLE,Detalhamento!$E44,Detalhamento!AX$15)),IF(INDEX(Import.PLE,Detalhamento!$E44,Detalhamento!AX$15)&lt;=mediçao,0,OFFSET(Import.PLQ,$A44-1,AX$15-1,1,1)),OFFSET(Import.PLQ,$A44-1,AX$15-1,1,1)),(1-PLE!$AA$28)*OFFSET(Import.PLQ,$A44-1,AX$15-1,1,1))))</f>
        <v>0</v>
      </c>
      <c r="AY44" s="144">
        <f ca="1">IF(AY$13="",0,CHOOSE(Detalhamento.OpçãoServiços,OFFSET(Import.PLQ,$A44-1,AY$15-1,1,1),IF($E44&lt;&gt;1,IF(ISNUMBER(INDEX(Import.PLE,Detalhamento!$E44,Detalhamento!AY$15)),IF(INDEX(Import.PLE,Detalhamento!$E44,Detalhamento!AY$15)&lt;=mediçao,OFFSET(Import.PLQ,$A44-1,AY$15-1,1,1),0),0),PLE!$AA$28*OFFSET(Import.PLQ,$A44-1,AY$15-1,1,1)),IF($E44&lt;&gt;1,IF(ISNUMBER(INDEX(Import.PLE,Detalhamento!$E44,Detalhamento!AY$15)),IF(INDEX(Import.PLE,Detalhamento!$E44,Detalhamento!AY$15)&lt;=mediçao,0,OFFSET(Import.PLQ,$A44-1,AY$15-1,1,1)),OFFSET(Import.PLQ,$A44-1,AY$15-1,1,1)),(1-PLE!$AA$28)*OFFSET(Import.PLQ,$A44-1,AY$15-1,1,1))))</f>
        <v>0</v>
      </c>
      <c r="AZ44" s="144">
        <f ca="1">IF(AZ$13="",0,CHOOSE(Detalhamento.OpçãoServiços,OFFSET(Import.PLQ,$A44-1,AZ$15-1,1,1),IF($E44&lt;&gt;1,IF(ISNUMBER(INDEX(Import.PLE,Detalhamento!$E44,Detalhamento!AZ$15)),IF(INDEX(Import.PLE,Detalhamento!$E44,Detalhamento!AZ$15)&lt;=mediçao,OFFSET(Import.PLQ,$A44-1,AZ$15-1,1,1),0),0),PLE!$AA$28*OFFSET(Import.PLQ,$A44-1,AZ$15-1,1,1)),IF($E44&lt;&gt;1,IF(ISNUMBER(INDEX(Import.PLE,Detalhamento!$E44,Detalhamento!AZ$15)),IF(INDEX(Import.PLE,Detalhamento!$E44,Detalhamento!AZ$15)&lt;=mediçao,0,OFFSET(Import.PLQ,$A44-1,AZ$15-1,1,1)),OFFSET(Import.PLQ,$A44-1,AZ$15-1,1,1)),(1-PLE!$AA$28)*OFFSET(Import.PLQ,$A44-1,AZ$15-1,1,1))))</f>
        <v>0</v>
      </c>
      <c r="BA44" s="144">
        <f ca="1">IF(BA$13="",0,CHOOSE(Detalhamento.OpçãoServiços,OFFSET(Import.PLQ,$A44-1,BA$15-1,1,1),IF($E44&lt;&gt;1,IF(ISNUMBER(INDEX(Import.PLE,Detalhamento!$E44,Detalhamento!BA$15)),IF(INDEX(Import.PLE,Detalhamento!$E44,Detalhamento!BA$15)&lt;=mediçao,OFFSET(Import.PLQ,$A44-1,BA$15-1,1,1),0),0),PLE!$AA$28*OFFSET(Import.PLQ,$A44-1,BA$15-1,1,1)),IF($E44&lt;&gt;1,IF(ISNUMBER(INDEX(Import.PLE,Detalhamento!$E44,Detalhamento!BA$15)),IF(INDEX(Import.PLE,Detalhamento!$E44,Detalhamento!BA$15)&lt;=mediçao,0,OFFSET(Import.PLQ,$A44-1,BA$15-1,1,1)),OFFSET(Import.PLQ,$A44-1,BA$15-1,1,1)),(1-PLE!$AA$28)*OFFSET(Import.PLQ,$A44-1,BA$15-1,1,1))))</f>
        <v>0</v>
      </c>
      <c r="BB44" s="144">
        <f ca="1">IF(BB$13="",0,CHOOSE(Detalhamento.OpçãoServiços,OFFSET(Import.PLQ,$A44-1,BB$15-1,1,1),IF($E44&lt;&gt;1,IF(ISNUMBER(INDEX(Import.PLE,Detalhamento!$E44,Detalhamento!BB$15)),IF(INDEX(Import.PLE,Detalhamento!$E44,Detalhamento!BB$15)&lt;=mediçao,OFFSET(Import.PLQ,$A44-1,BB$15-1,1,1),0),0),PLE!$AA$28*OFFSET(Import.PLQ,$A44-1,BB$15-1,1,1)),IF($E44&lt;&gt;1,IF(ISNUMBER(INDEX(Import.PLE,Detalhamento!$E44,Detalhamento!BB$15)),IF(INDEX(Import.PLE,Detalhamento!$E44,Detalhamento!BB$15)&lt;=mediçao,0,OFFSET(Import.PLQ,$A44-1,BB$15-1,1,1)),OFFSET(Import.PLQ,$A44-1,BB$15-1,1,1)),(1-PLE!$AA$28)*OFFSET(Import.PLQ,$A44-1,BB$15-1,1,1))))</f>
        <v>0</v>
      </c>
      <c r="BC44" s="144">
        <f ca="1">IF(BC$13="",0,CHOOSE(Detalhamento.OpçãoServiços,OFFSET(Import.PLQ,$A44-1,BC$15-1,1,1),IF($E44&lt;&gt;1,IF(ISNUMBER(INDEX(Import.PLE,Detalhamento!$E44,Detalhamento!BC$15)),IF(INDEX(Import.PLE,Detalhamento!$E44,Detalhamento!BC$15)&lt;=mediçao,OFFSET(Import.PLQ,$A44-1,BC$15-1,1,1),0),0),PLE!$AA$28*OFFSET(Import.PLQ,$A44-1,BC$15-1,1,1)),IF($E44&lt;&gt;1,IF(ISNUMBER(INDEX(Import.PLE,Detalhamento!$E44,Detalhamento!BC$15)),IF(INDEX(Import.PLE,Detalhamento!$E44,Detalhamento!BC$15)&lt;=mediçao,0,OFFSET(Import.PLQ,$A44-1,BC$15-1,1,1)),OFFSET(Import.PLQ,$A44-1,BC$15-1,1,1)),(1-PLE!$AA$28)*OFFSET(Import.PLQ,$A44-1,BC$15-1,1,1))))</f>
        <v>0</v>
      </c>
      <c r="BD44" s="144">
        <f ca="1">IF(BD$13="",0,CHOOSE(Detalhamento.OpçãoServiços,OFFSET(Import.PLQ,$A44-1,BD$15-1,1,1),IF($E44&lt;&gt;1,IF(ISNUMBER(INDEX(Import.PLE,Detalhamento!$E44,Detalhamento!BD$15)),IF(INDEX(Import.PLE,Detalhamento!$E44,Detalhamento!BD$15)&lt;=mediçao,OFFSET(Import.PLQ,$A44-1,BD$15-1,1,1),0),0),PLE!$AA$28*OFFSET(Import.PLQ,$A44-1,BD$15-1,1,1)),IF($E44&lt;&gt;1,IF(ISNUMBER(INDEX(Import.PLE,Detalhamento!$E44,Detalhamento!BD$15)),IF(INDEX(Import.PLE,Detalhamento!$E44,Detalhamento!BD$15)&lt;=mediçao,0,OFFSET(Import.PLQ,$A44-1,BD$15-1,1,1)),OFFSET(Import.PLQ,$A44-1,BD$15-1,1,1)),(1-PLE!$AA$28)*OFFSET(Import.PLQ,$A44-1,BD$15-1,1,1))))</f>
        <v>0</v>
      </c>
      <c r="BE44" s="144">
        <f ca="1">IF(BE$13="",0,CHOOSE(Detalhamento.OpçãoServiços,OFFSET(Import.PLQ,$A44-1,BE$15-1,1,1),IF($E44&lt;&gt;1,IF(ISNUMBER(INDEX(Import.PLE,Detalhamento!$E44,Detalhamento!BE$15)),IF(INDEX(Import.PLE,Detalhamento!$E44,Detalhamento!BE$15)&lt;=mediçao,OFFSET(Import.PLQ,$A44-1,BE$15-1,1,1),0),0),PLE!$AA$28*OFFSET(Import.PLQ,$A44-1,BE$15-1,1,1)),IF($E44&lt;&gt;1,IF(ISNUMBER(INDEX(Import.PLE,Detalhamento!$E44,Detalhamento!BE$15)),IF(INDEX(Import.PLE,Detalhamento!$E44,Detalhamento!BE$15)&lt;=mediçao,0,OFFSET(Import.PLQ,$A44-1,BE$15-1,1,1)),OFFSET(Import.PLQ,$A44-1,BE$15-1,1,1)),(1-PLE!$AA$28)*OFFSET(Import.PLQ,$A44-1,BE$15-1,1,1))))</f>
        <v>0</v>
      </c>
      <c r="BF44" s="144">
        <f ca="1">IF(BF$13="",0,CHOOSE(Detalhamento.OpçãoServiços,OFFSET(Import.PLQ,$A44-1,BF$15-1,1,1),IF($E44&lt;&gt;1,IF(ISNUMBER(INDEX(Import.PLE,Detalhamento!$E44,Detalhamento!BF$15)),IF(INDEX(Import.PLE,Detalhamento!$E44,Detalhamento!BF$15)&lt;=mediçao,OFFSET(Import.PLQ,$A44-1,BF$15-1,1,1),0),0),PLE!$AA$28*OFFSET(Import.PLQ,$A44-1,BF$15-1,1,1)),IF($E44&lt;&gt;1,IF(ISNUMBER(INDEX(Import.PLE,Detalhamento!$E44,Detalhamento!BF$15)),IF(INDEX(Import.PLE,Detalhamento!$E44,Detalhamento!BF$15)&lt;=mediçao,0,OFFSET(Import.PLQ,$A44-1,BF$15-1,1,1)),OFFSET(Import.PLQ,$A44-1,BF$15-1,1,1)),(1-PLE!$AA$28)*OFFSET(Import.PLQ,$A44-1,BF$15-1,1,1))))</f>
        <v>0</v>
      </c>
      <c r="BG44" s="144">
        <f ca="1">IF(BG$13="",0,CHOOSE(Detalhamento.OpçãoServiços,OFFSET(Import.PLQ,$A44-1,BG$15-1,1,1),IF($E44&lt;&gt;1,IF(ISNUMBER(INDEX(Import.PLE,Detalhamento!$E44,Detalhamento!BG$15)),IF(INDEX(Import.PLE,Detalhamento!$E44,Detalhamento!BG$15)&lt;=mediçao,OFFSET(Import.PLQ,$A44-1,BG$15-1,1,1),0),0),PLE!$AA$28*OFFSET(Import.PLQ,$A44-1,BG$15-1,1,1)),IF($E44&lt;&gt;1,IF(ISNUMBER(INDEX(Import.PLE,Detalhamento!$E44,Detalhamento!BG$15)),IF(INDEX(Import.PLE,Detalhamento!$E44,Detalhamento!BG$15)&lt;=mediçao,0,OFFSET(Import.PLQ,$A44-1,BG$15-1,1,1)),OFFSET(Import.PLQ,$A44-1,BG$15-1,1,1)),(1-PLE!$AA$28)*OFFSET(Import.PLQ,$A44-1,BG$15-1,1,1))))</f>
        <v>0</v>
      </c>
      <c r="BH44" s="144">
        <f ca="1">IF(BH$13="",0,CHOOSE(Detalhamento.OpçãoServiços,OFFSET(Import.PLQ,$A44-1,BH$15-1,1,1),IF($E44&lt;&gt;1,IF(ISNUMBER(INDEX(Import.PLE,Detalhamento!$E44,Detalhamento!BH$15)),IF(INDEX(Import.PLE,Detalhamento!$E44,Detalhamento!BH$15)&lt;=mediçao,OFFSET(Import.PLQ,$A44-1,BH$15-1,1,1),0),0),PLE!$AA$28*OFFSET(Import.PLQ,$A44-1,BH$15-1,1,1)),IF($E44&lt;&gt;1,IF(ISNUMBER(INDEX(Import.PLE,Detalhamento!$E44,Detalhamento!BH$15)),IF(INDEX(Import.PLE,Detalhamento!$E44,Detalhamento!BH$15)&lt;=mediçao,0,OFFSET(Import.PLQ,$A44-1,BH$15-1,1,1)),OFFSET(Import.PLQ,$A44-1,BH$15-1,1,1)),(1-PLE!$AA$28)*OFFSET(Import.PLQ,$A44-1,BH$15-1,1,1))))</f>
        <v>0</v>
      </c>
      <c r="BI44" s="144">
        <f ca="1">IF(BI$13="",0,CHOOSE(Detalhamento.OpçãoServiços,OFFSET(Import.PLQ,$A44-1,BI$15-1,1,1),IF($E44&lt;&gt;1,IF(ISNUMBER(INDEX(Import.PLE,Detalhamento!$E44,Detalhamento!BI$15)),IF(INDEX(Import.PLE,Detalhamento!$E44,Detalhamento!BI$15)&lt;=mediçao,OFFSET(Import.PLQ,$A44-1,BI$15-1,1,1),0),0),PLE!$AA$28*OFFSET(Import.PLQ,$A44-1,BI$15-1,1,1)),IF($E44&lt;&gt;1,IF(ISNUMBER(INDEX(Import.PLE,Detalhamento!$E44,Detalhamento!BI$15)),IF(INDEX(Import.PLE,Detalhamento!$E44,Detalhamento!BI$15)&lt;=mediçao,0,OFFSET(Import.PLQ,$A44-1,BI$15-1,1,1)),OFFSET(Import.PLQ,$A44-1,BI$15-1,1,1)),(1-PLE!$AA$28)*OFFSET(Import.PLQ,$A44-1,BI$15-1,1,1))))</f>
        <v>0</v>
      </c>
    </row>
    <row r="45" spans="1:61" x14ac:dyDescent="0.2">
      <c r="A45" s="155">
        <v>23</v>
      </c>
      <c r="B45" s="21" t="str">
        <f t="shared" ca="1" si="8"/>
        <v>Serviço</v>
      </c>
      <c r="E45" s="153">
        <f t="shared" ca="1" si="9"/>
        <v>4</v>
      </c>
      <c r="F45" s="154">
        <f t="shared" ca="1" si="10"/>
        <v>40023</v>
      </c>
      <c r="G45" s="154" t="str">
        <f t="shared" ca="1" si="14"/>
        <v>1.3.1.12</v>
      </c>
      <c r="H45" s="182" t="str">
        <f t="shared" ca="1" si="14"/>
        <v>REATERRO MANUAL APILOADO COM SOQUETE. AF_10/2017</v>
      </c>
      <c r="I45" s="37" t="str">
        <f t="shared" ca="1" si="12"/>
        <v>M3</v>
      </c>
      <c r="J45" s="144">
        <f t="shared" ca="1" si="13"/>
        <v>25.86</v>
      </c>
      <c r="K45" s="67"/>
      <c r="L45" s="144">
        <f ca="1">IF(L$13="",0,CHOOSE(Detalhamento.OpçãoServiços,OFFSET(Import.PLQ,$A45-1,L$15-1,1,1),IF($E45&lt;&gt;1,IF(ISNUMBER(INDEX(Import.PLE,Detalhamento!$E45,Detalhamento!L$15)),IF(INDEX(Import.PLE,Detalhamento!$E45,Detalhamento!L$15)&lt;=mediçao,OFFSET(Import.PLQ,$A45-1,L$15-1,1,1),0),0),PLE!$AA$28*OFFSET(Import.PLQ,$A45-1,L$15-1,1,1)),IF($E45&lt;&gt;1,IF(ISNUMBER(INDEX(Import.PLE,Detalhamento!$E45,Detalhamento!L$15)),IF(INDEX(Import.PLE,Detalhamento!$E45,Detalhamento!L$15)&lt;=mediçao,0,OFFSET(Import.PLQ,$A45-1,L$15-1,1,1)),OFFSET(Import.PLQ,$A45-1,L$15-1,1,1)),(1-PLE!$AA$28)*OFFSET(Import.PLQ,$A45-1,L$15-1,1,1))))</f>
        <v>25.86</v>
      </c>
      <c r="M45" s="144">
        <f ca="1">IF(M$13="",0,CHOOSE(Detalhamento.OpçãoServiços,OFFSET(Import.PLQ,$A45-1,M$15-1,1,1),IF($E45&lt;&gt;1,IF(ISNUMBER(INDEX(Import.PLE,Detalhamento!$E45,Detalhamento!M$15)),IF(INDEX(Import.PLE,Detalhamento!$E45,Detalhamento!M$15)&lt;=mediçao,OFFSET(Import.PLQ,$A45-1,M$15-1,1,1),0),0),PLE!$AA$28*OFFSET(Import.PLQ,$A45-1,M$15-1,1,1)),IF($E45&lt;&gt;1,IF(ISNUMBER(INDEX(Import.PLE,Detalhamento!$E45,Detalhamento!M$15)),IF(INDEX(Import.PLE,Detalhamento!$E45,Detalhamento!M$15)&lt;=mediçao,0,OFFSET(Import.PLQ,$A45-1,M$15-1,1,1)),OFFSET(Import.PLQ,$A45-1,M$15-1,1,1)),(1-PLE!$AA$28)*OFFSET(Import.PLQ,$A45-1,M$15-1,1,1))))</f>
        <v>0</v>
      </c>
      <c r="N45" s="144">
        <f ca="1">IF(N$13="",0,CHOOSE(Detalhamento.OpçãoServiços,OFFSET(Import.PLQ,$A45-1,N$15-1,1,1),IF($E45&lt;&gt;1,IF(ISNUMBER(INDEX(Import.PLE,Detalhamento!$E45,Detalhamento!N$15)),IF(INDEX(Import.PLE,Detalhamento!$E45,Detalhamento!N$15)&lt;=mediçao,OFFSET(Import.PLQ,$A45-1,N$15-1,1,1),0),0),PLE!$AA$28*OFFSET(Import.PLQ,$A45-1,N$15-1,1,1)),IF($E45&lt;&gt;1,IF(ISNUMBER(INDEX(Import.PLE,Detalhamento!$E45,Detalhamento!N$15)),IF(INDEX(Import.PLE,Detalhamento!$E45,Detalhamento!N$15)&lt;=mediçao,0,OFFSET(Import.PLQ,$A45-1,N$15-1,1,1)),OFFSET(Import.PLQ,$A45-1,N$15-1,1,1)),(1-PLE!$AA$28)*OFFSET(Import.PLQ,$A45-1,N$15-1,1,1))))</f>
        <v>0</v>
      </c>
      <c r="O45" s="144">
        <f ca="1">IF(O$13="",0,CHOOSE(Detalhamento.OpçãoServiços,OFFSET(Import.PLQ,$A45-1,O$15-1,1,1),IF($E45&lt;&gt;1,IF(ISNUMBER(INDEX(Import.PLE,Detalhamento!$E45,Detalhamento!O$15)),IF(INDEX(Import.PLE,Detalhamento!$E45,Detalhamento!O$15)&lt;=mediçao,OFFSET(Import.PLQ,$A45-1,O$15-1,1,1),0),0),PLE!$AA$28*OFFSET(Import.PLQ,$A45-1,O$15-1,1,1)),IF($E45&lt;&gt;1,IF(ISNUMBER(INDEX(Import.PLE,Detalhamento!$E45,Detalhamento!O$15)),IF(INDEX(Import.PLE,Detalhamento!$E45,Detalhamento!O$15)&lt;=mediçao,0,OFFSET(Import.PLQ,$A45-1,O$15-1,1,1)),OFFSET(Import.PLQ,$A45-1,O$15-1,1,1)),(1-PLE!$AA$28)*OFFSET(Import.PLQ,$A45-1,O$15-1,1,1))))</f>
        <v>0</v>
      </c>
      <c r="P45" s="144">
        <f ca="1">IF(P$13="",0,CHOOSE(Detalhamento.OpçãoServiços,OFFSET(Import.PLQ,$A45-1,P$15-1,1,1),IF($E45&lt;&gt;1,IF(ISNUMBER(INDEX(Import.PLE,Detalhamento!$E45,Detalhamento!P$15)),IF(INDEX(Import.PLE,Detalhamento!$E45,Detalhamento!P$15)&lt;=mediçao,OFFSET(Import.PLQ,$A45-1,P$15-1,1,1),0),0),PLE!$AA$28*OFFSET(Import.PLQ,$A45-1,P$15-1,1,1)),IF($E45&lt;&gt;1,IF(ISNUMBER(INDEX(Import.PLE,Detalhamento!$E45,Detalhamento!P$15)),IF(INDEX(Import.PLE,Detalhamento!$E45,Detalhamento!P$15)&lt;=mediçao,0,OFFSET(Import.PLQ,$A45-1,P$15-1,1,1)),OFFSET(Import.PLQ,$A45-1,P$15-1,1,1)),(1-PLE!$AA$28)*OFFSET(Import.PLQ,$A45-1,P$15-1,1,1))))</f>
        <v>0</v>
      </c>
      <c r="Q45" s="144">
        <f ca="1">IF(Q$13="",0,CHOOSE(Detalhamento.OpçãoServiços,OFFSET(Import.PLQ,$A45-1,Q$15-1,1,1),IF($E45&lt;&gt;1,IF(ISNUMBER(INDEX(Import.PLE,Detalhamento!$E45,Detalhamento!Q$15)),IF(INDEX(Import.PLE,Detalhamento!$E45,Detalhamento!Q$15)&lt;=mediçao,OFFSET(Import.PLQ,$A45-1,Q$15-1,1,1),0),0),PLE!$AA$28*OFFSET(Import.PLQ,$A45-1,Q$15-1,1,1)),IF($E45&lt;&gt;1,IF(ISNUMBER(INDEX(Import.PLE,Detalhamento!$E45,Detalhamento!Q$15)),IF(INDEX(Import.PLE,Detalhamento!$E45,Detalhamento!Q$15)&lt;=mediçao,0,OFFSET(Import.PLQ,$A45-1,Q$15-1,1,1)),OFFSET(Import.PLQ,$A45-1,Q$15-1,1,1)),(1-PLE!$AA$28)*OFFSET(Import.PLQ,$A45-1,Q$15-1,1,1))))</f>
        <v>0</v>
      </c>
      <c r="R45" s="144">
        <f ca="1">IF(R$13="",0,CHOOSE(Detalhamento.OpçãoServiços,OFFSET(Import.PLQ,$A45-1,R$15-1,1,1),IF($E45&lt;&gt;1,IF(ISNUMBER(INDEX(Import.PLE,Detalhamento!$E45,Detalhamento!R$15)),IF(INDEX(Import.PLE,Detalhamento!$E45,Detalhamento!R$15)&lt;=mediçao,OFFSET(Import.PLQ,$A45-1,R$15-1,1,1),0),0),PLE!$AA$28*OFFSET(Import.PLQ,$A45-1,R$15-1,1,1)),IF($E45&lt;&gt;1,IF(ISNUMBER(INDEX(Import.PLE,Detalhamento!$E45,Detalhamento!R$15)),IF(INDEX(Import.PLE,Detalhamento!$E45,Detalhamento!R$15)&lt;=mediçao,0,OFFSET(Import.PLQ,$A45-1,R$15-1,1,1)),OFFSET(Import.PLQ,$A45-1,R$15-1,1,1)),(1-PLE!$AA$28)*OFFSET(Import.PLQ,$A45-1,R$15-1,1,1))))</f>
        <v>0</v>
      </c>
      <c r="S45" s="144">
        <f ca="1">IF(S$13="",0,CHOOSE(Detalhamento.OpçãoServiços,OFFSET(Import.PLQ,$A45-1,S$15-1,1,1),IF($E45&lt;&gt;1,IF(ISNUMBER(INDEX(Import.PLE,Detalhamento!$E45,Detalhamento!S$15)),IF(INDEX(Import.PLE,Detalhamento!$E45,Detalhamento!S$15)&lt;=mediçao,OFFSET(Import.PLQ,$A45-1,S$15-1,1,1),0),0),PLE!$AA$28*OFFSET(Import.PLQ,$A45-1,S$15-1,1,1)),IF($E45&lt;&gt;1,IF(ISNUMBER(INDEX(Import.PLE,Detalhamento!$E45,Detalhamento!S$15)),IF(INDEX(Import.PLE,Detalhamento!$E45,Detalhamento!S$15)&lt;=mediçao,0,OFFSET(Import.PLQ,$A45-1,S$15-1,1,1)),OFFSET(Import.PLQ,$A45-1,S$15-1,1,1)),(1-PLE!$AA$28)*OFFSET(Import.PLQ,$A45-1,S$15-1,1,1))))</f>
        <v>0</v>
      </c>
      <c r="T45" s="144">
        <f ca="1">IF(T$13="",0,CHOOSE(Detalhamento.OpçãoServiços,OFFSET(Import.PLQ,$A45-1,T$15-1,1,1),IF($E45&lt;&gt;1,IF(ISNUMBER(INDEX(Import.PLE,Detalhamento!$E45,Detalhamento!T$15)),IF(INDEX(Import.PLE,Detalhamento!$E45,Detalhamento!T$15)&lt;=mediçao,OFFSET(Import.PLQ,$A45-1,T$15-1,1,1),0),0),PLE!$AA$28*OFFSET(Import.PLQ,$A45-1,T$15-1,1,1)),IF($E45&lt;&gt;1,IF(ISNUMBER(INDEX(Import.PLE,Detalhamento!$E45,Detalhamento!T$15)),IF(INDEX(Import.PLE,Detalhamento!$E45,Detalhamento!T$15)&lt;=mediçao,0,OFFSET(Import.PLQ,$A45-1,T$15-1,1,1)),OFFSET(Import.PLQ,$A45-1,T$15-1,1,1)),(1-PLE!$AA$28)*OFFSET(Import.PLQ,$A45-1,T$15-1,1,1))))</f>
        <v>0</v>
      </c>
      <c r="U45" s="144">
        <f ca="1">IF(U$13="",0,CHOOSE(Detalhamento.OpçãoServiços,OFFSET(Import.PLQ,$A45-1,U$15-1,1,1),IF($E45&lt;&gt;1,IF(ISNUMBER(INDEX(Import.PLE,Detalhamento!$E45,Detalhamento!U$15)),IF(INDEX(Import.PLE,Detalhamento!$E45,Detalhamento!U$15)&lt;=mediçao,OFFSET(Import.PLQ,$A45-1,U$15-1,1,1),0),0),PLE!$AA$28*OFFSET(Import.PLQ,$A45-1,U$15-1,1,1)),IF($E45&lt;&gt;1,IF(ISNUMBER(INDEX(Import.PLE,Detalhamento!$E45,Detalhamento!U$15)),IF(INDEX(Import.PLE,Detalhamento!$E45,Detalhamento!U$15)&lt;=mediçao,0,OFFSET(Import.PLQ,$A45-1,U$15-1,1,1)),OFFSET(Import.PLQ,$A45-1,U$15-1,1,1)),(1-PLE!$AA$28)*OFFSET(Import.PLQ,$A45-1,U$15-1,1,1))))</f>
        <v>0</v>
      </c>
      <c r="V45" s="144">
        <f ca="1">IF(V$13="",0,CHOOSE(Detalhamento.OpçãoServiços,OFFSET(Import.PLQ,$A45-1,V$15-1,1,1),IF($E45&lt;&gt;1,IF(ISNUMBER(INDEX(Import.PLE,Detalhamento!$E45,Detalhamento!V$15)),IF(INDEX(Import.PLE,Detalhamento!$E45,Detalhamento!V$15)&lt;=mediçao,OFFSET(Import.PLQ,$A45-1,V$15-1,1,1),0),0),PLE!$AA$28*OFFSET(Import.PLQ,$A45-1,V$15-1,1,1)),IF($E45&lt;&gt;1,IF(ISNUMBER(INDEX(Import.PLE,Detalhamento!$E45,Detalhamento!V$15)),IF(INDEX(Import.PLE,Detalhamento!$E45,Detalhamento!V$15)&lt;=mediçao,0,OFFSET(Import.PLQ,$A45-1,V$15-1,1,1)),OFFSET(Import.PLQ,$A45-1,V$15-1,1,1)),(1-PLE!$AA$28)*OFFSET(Import.PLQ,$A45-1,V$15-1,1,1))))</f>
        <v>0</v>
      </c>
      <c r="W45" s="144">
        <f ca="1">IF(W$13="",0,CHOOSE(Detalhamento.OpçãoServiços,OFFSET(Import.PLQ,$A45-1,W$15-1,1,1),IF($E45&lt;&gt;1,IF(ISNUMBER(INDEX(Import.PLE,Detalhamento!$E45,Detalhamento!W$15)),IF(INDEX(Import.PLE,Detalhamento!$E45,Detalhamento!W$15)&lt;=mediçao,OFFSET(Import.PLQ,$A45-1,W$15-1,1,1),0),0),PLE!$AA$28*OFFSET(Import.PLQ,$A45-1,W$15-1,1,1)),IF($E45&lt;&gt;1,IF(ISNUMBER(INDEX(Import.PLE,Detalhamento!$E45,Detalhamento!W$15)),IF(INDEX(Import.PLE,Detalhamento!$E45,Detalhamento!W$15)&lt;=mediçao,0,OFFSET(Import.PLQ,$A45-1,W$15-1,1,1)),OFFSET(Import.PLQ,$A45-1,W$15-1,1,1)),(1-PLE!$AA$28)*OFFSET(Import.PLQ,$A45-1,W$15-1,1,1))))</f>
        <v>0</v>
      </c>
      <c r="X45" s="144">
        <f ca="1">IF(X$13="",0,CHOOSE(Detalhamento.OpçãoServiços,OFFSET(Import.PLQ,$A45-1,X$15-1,1,1),IF($E45&lt;&gt;1,IF(ISNUMBER(INDEX(Import.PLE,Detalhamento!$E45,Detalhamento!X$15)),IF(INDEX(Import.PLE,Detalhamento!$E45,Detalhamento!X$15)&lt;=mediçao,OFFSET(Import.PLQ,$A45-1,X$15-1,1,1),0),0),PLE!$AA$28*OFFSET(Import.PLQ,$A45-1,X$15-1,1,1)),IF($E45&lt;&gt;1,IF(ISNUMBER(INDEX(Import.PLE,Detalhamento!$E45,Detalhamento!X$15)),IF(INDEX(Import.PLE,Detalhamento!$E45,Detalhamento!X$15)&lt;=mediçao,0,OFFSET(Import.PLQ,$A45-1,X$15-1,1,1)),OFFSET(Import.PLQ,$A45-1,X$15-1,1,1)),(1-PLE!$AA$28)*OFFSET(Import.PLQ,$A45-1,X$15-1,1,1))))</f>
        <v>0</v>
      </c>
      <c r="Y45" s="144">
        <f ca="1">IF(Y$13="",0,CHOOSE(Detalhamento.OpçãoServiços,OFFSET(Import.PLQ,$A45-1,Y$15-1,1,1),IF($E45&lt;&gt;1,IF(ISNUMBER(INDEX(Import.PLE,Detalhamento!$E45,Detalhamento!Y$15)),IF(INDEX(Import.PLE,Detalhamento!$E45,Detalhamento!Y$15)&lt;=mediçao,OFFSET(Import.PLQ,$A45-1,Y$15-1,1,1),0),0),PLE!$AA$28*OFFSET(Import.PLQ,$A45-1,Y$15-1,1,1)),IF($E45&lt;&gt;1,IF(ISNUMBER(INDEX(Import.PLE,Detalhamento!$E45,Detalhamento!Y$15)),IF(INDEX(Import.PLE,Detalhamento!$E45,Detalhamento!Y$15)&lt;=mediçao,0,OFFSET(Import.PLQ,$A45-1,Y$15-1,1,1)),OFFSET(Import.PLQ,$A45-1,Y$15-1,1,1)),(1-PLE!$AA$28)*OFFSET(Import.PLQ,$A45-1,Y$15-1,1,1))))</f>
        <v>0</v>
      </c>
      <c r="Z45" s="144">
        <f ca="1">IF(Z$13="",0,CHOOSE(Detalhamento.OpçãoServiços,OFFSET(Import.PLQ,$A45-1,Z$15-1,1,1),IF($E45&lt;&gt;1,IF(ISNUMBER(INDEX(Import.PLE,Detalhamento!$E45,Detalhamento!Z$15)),IF(INDEX(Import.PLE,Detalhamento!$E45,Detalhamento!Z$15)&lt;=mediçao,OFFSET(Import.PLQ,$A45-1,Z$15-1,1,1),0),0),PLE!$AA$28*OFFSET(Import.PLQ,$A45-1,Z$15-1,1,1)),IF($E45&lt;&gt;1,IF(ISNUMBER(INDEX(Import.PLE,Detalhamento!$E45,Detalhamento!Z$15)),IF(INDEX(Import.PLE,Detalhamento!$E45,Detalhamento!Z$15)&lt;=mediçao,0,OFFSET(Import.PLQ,$A45-1,Z$15-1,1,1)),OFFSET(Import.PLQ,$A45-1,Z$15-1,1,1)),(1-PLE!$AA$28)*OFFSET(Import.PLQ,$A45-1,Z$15-1,1,1))))</f>
        <v>0</v>
      </c>
      <c r="AA45" s="144">
        <f ca="1">IF(AA$13="",0,CHOOSE(Detalhamento.OpçãoServiços,OFFSET(Import.PLQ,$A45-1,AA$15-1,1,1),IF($E45&lt;&gt;1,IF(ISNUMBER(INDEX(Import.PLE,Detalhamento!$E45,Detalhamento!AA$15)),IF(INDEX(Import.PLE,Detalhamento!$E45,Detalhamento!AA$15)&lt;=mediçao,OFFSET(Import.PLQ,$A45-1,AA$15-1,1,1),0),0),PLE!$AA$28*OFFSET(Import.PLQ,$A45-1,AA$15-1,1,1)),IF($E45&lt;&gt;1,IF(ISNUMBER(INDEX(Import.PLE,Detalhamento!$E45,Detalhamento!AA$15)),IF(INDEX(Import.PLE,Detalhamento!$E45,Detalhamento!AA$15)&lt;=mediçao,0,OFFSET(Import.PLQ,$A45-1,AA$15-1,1,1)),OFFSET(Import.PLQ,$A45-1,AA$15-1,1,1)),(1-PLE!$AA$28)*OFFSET(Import.PLQ,$A45-1,AA$15-1,1,1))))</f>
        <v>0</v>
      </c>
      <c r="AB45" s="144">
        <f ca="1">IF(AB$13="",0,CHOOSE(Detalhamento.OpçãoServiços,OFFSET(Import.PLQ,$A45-1,AB$15-1,1,1),IF($E45&lt;&gt;1,IF(ISNUMBER(INDEX(Import.PLE,Detalhamento!$E45,Detalhamento!AB$15)),IF(INDEX(Import.PLE,Detalhamento!$E45,Detalhamento!AB$15)&lt;=mediçao,OFFSET(Import.PLQ,$A45-1,AB$15-1,1,1),0),0),PLE!$AA$28*OFFSET(Import.PLQ,$A45-1,AB$15-1,1,1)),IF($E45&lt;&gt;1,IF(ISNUMBER(INDEX(Import.PLE,Detalhamento!$E45,Detalhamento!AB$15)),IF(INDEX(Import.PLE,Detalhamento!$E45,Detalhamento!AB$15)&lt;=mediçao,0,OFFSET(Import.PLQ,$A45-1,AB$15-1,1,1)),OFFSET(Import.PLQ,$A45-1,AB$15-1,1,1)),(1-PLE!$AA$28)*OFFSET(Import.PLQ,$A45-1,AB$15-1,1,1))))</f>
        <v>0</v>
      </c>
      <c r="AC45" s="144">
        <f ca="1">IF(AC$13="",0,CHOOSE(Detalhamento.OpçãoServiços,OFFSET(Import.PLQ,$A45-1,AC$15-1,1,1),IF($E45&lt;&gt;1,IF(ISNUMBER(INDEX(Import.PLE,Detalhamento!$E45,Detalhamento!AC$15)),IF(INDEX(Import.PLE,Detalhamento!$E45,Detalhamento!AC$15)&lt;=mediçao,OFFSET(Import.PLQ,$A45-1,AC$15-1,1,1),0),0),PLE!$AA$28*OFFSET(Import.PLQ,$A45-1,AC$15-1,1,1)),IF($E45&lt;&gt;1,IF(ISNUMBER(INDEX(Import.PLE,Detalhamento!$E45,Detalhamento!AC$15)),IF(INDEX(Import.PLE,Detalhamento!$E45,Detalhamento!AC$15)&lt;=mediçao,0,OFFSET(Import.PLQ,$A45-1,AC$15-1,1,1)),OFFSET(Import.PLQ,$A45-1,AC$15-1,1,1)),(1-PLE!$AA$28)*OFFSET(Import.PLQ,$A45-1,AC$15-1,1,1))))</f>
        <v>0</v>
      </c>
      <c r="AD45" s="144">
        <f ca="1">IF(AD$13="",0,CHOOSE(Detalhamento.OpçãoServiços,OFFSET(Import.PLQ,$A45-1,AD$15-1,1,1),IF($E45&lt;&gt;1,IF(ISNUMBER(INDEX(Import.PLE,Detalhamento!$E45,Detalhamento!AD$15)),IF(INDEX(Import.PLE,Detalhamento!$E45,Detalhamento!AD$15)&lt;=mediçao,OFFSET(Import.PLQ,$A45-1,AD$15-1,1,1),0),0),PLE!$AA$28*OFFSET(Import.PLQ,$A45-1,AD$15-1,1,1)),IF($E45&lt;&gt;1,IF(ISNUMBER(INDEX(Import.PLE,Detalhamento!$E45,Detalhamento!AD$15)),IF(INDEX(Import.PLE,Detalhamento!$E45,Detalhamento!AD$15)&lt;=mediçao,0,OFFSET(Import.PLQ,$A45-1,AD$15-1,1,1)),OFFSET(Import.PLQ,$A45-1,AD$15-1,1,1)),(1-PLE!$AA$28)*OFFSET(Import.PLQ,$A45-1,AD$15-1,1,1))))</f>
        <v>0</v>
      </c>
      <c r="AE45" s="144">
        <f ca="1">IF(AE$13="",0,CHOOSE(Detalhamento.OpçãoServiços,OFFSET(Import.PLQ,$A45-1,AE$15-1,1,1),IF($E45&lt;&gt;1,IF(ISNUMBER(INDEX(Import.PLE,Detalhamento!$E45,Detalhamento!AE$15)),IF(INDEX(Import.PLE,Detalhamento!$E45,Detalhamento!AE$15)&lt;=mediçao,OFFSET(Import.PLQ,$A45-1,AE$15-1,1,1),0),0),PLE!$AA$28*OFFSET(Import.PLQ,$A45-1,AE$15-1,1,1)),IF($E45&lt;&gt;1,IF(ISNUMBER(INDEX(Import.PLE,Detalhamento!$E45,Detalhamento!AE$15)),IF(INDEX(Import.PLE,Detalhamento!$E45,Detalhamento!AE$15)&lt;=mediçao,0,OFFSET(Import.PLQ,$A45-1,AE$15-1,1,1)),OFFSET(Import.PLQ,$A45-1,AE$15-1,1,1)),(1-PLE!$AA$28)*OFFSET(Import.PLQ,$A45-1,AE$15-1,1,1))))</f>
        <v>0</v>
      </c>
      <c r="AF45" s="144">
        <f ca="1">IF(AF$13="",0,CHOOSE(Detalhamento.OpçãoServiços,OFFSET(Import.PLQ,$A45-1,AF$15-1,1,1),IF($E45&lt;&gt;1,IF(ISNUMBER(INDEX(Import.PLE,Detalhamento!$E45,Detalhamento!AF$15)),IF(INDEX(Import.PLE,Detalhamento!$E45,Detalhamento!AF$15)&lt;=mediçao,OFFSET(Import.PLQ,$A45-1,AF$15-1,1,1),0),0),PLE!$AA$28*OFFSET(Import.PLQ,$A45-1,AF$15-1,1,1)),IF($E45&lt;&gt;1,IF(ISNUMBER(INDEX(Import.PLE,Detalhamento!$E45,Detalhamento!AF$15)),IF(INDEX(Import.PLE,Detalhamento!$E45,Detalhamento!AF$15)&lt;=mediçao,0,OFFSET(Import.PLQ,$A45-1,AF$15-1,1,1)),OFFSET(Import.PLQ,$A45-1,AF$15-1,1,1)),(1-PLE!$AA$28)*OFFSET(Import.PLQ,$A45-1,AF$15-1,1,1))))</f>
        <v>0</v>
      </c>
      <c r="AG45" s="144">
        <f ca="1">IF(AG$13="",0,CHOOSE(Detalhamento.OpçãoServiços,OFFSET(Import.PLQ,$A45-1,AG$15-1,1,1),IF($E45&lt;&gt;1,IF(ISNUMBER(INDEX(Import.PLE,Detalhamento!$E45,Detalhamento!AG$15)),IF(INDEX(Import.PLE,Detalhamento!$E45,Detalhamento!AG$15)&lt;=mediçao,OFFSET(Import.PLQ,$A45-1,AG$15-1,1,1),0),0),PLE!$AA$28*OFFSET(Import.PLQ,$A45-1,AG$15-1,1,1)),IF($E45&lt;&gt;1,IF(ISNUMBER(INDEX(Import.PLE,Detalhamento!$E45,Detalhamento!AG$15)),IF(INDEX(Import.PLE,Detalhamento!$E45,Detalhamento!AG$15)&lt;=mediçao,0,OFFSET(Import.PLQ,$A45-1,AG$15-1,1,1)),OFFSET(Import.PLQ,$A45-1,AG$15-1,1,1)),(1-PLE!$AA$28)*OFFSET(Import.PLQ,$A45-1,AG$15-1,1,1))))</f>
        <v>0</v>
      </c>
      <c r="AH45" s="144">
        <f ca="1">IF(AH$13="",0,CHOOSE(Detalhamento.OpçãoServiços,OFFSET(Import.PLQ,$A45-1,AH$15-1,1,1),IF($E45&lt;&gt;1,IF(ISNUMBER(INDEX(Import.PLE,Detalhamento!$E45,Detalhamento!AH$15)),IF(INDEX(Import.PLE,Detalhamento!$E45,Detalhamento!AH$15)&lt;=mediçao,OFFSET(Import.PLQ,$A45-1,AH$15-1,1,1),0),0),PLE!$AA$28*OFFSET(Import.PLQ,$A45-1,AH$15-1,1,1)),IF($E45&lt;&gt;1,IF(ISNUMBER(INDEX(Import.PLE,Detalhamento!$E45,Detalhamento!AH$15)),IF(INDEX(Import.PLE,Detalhamento!$E45,Detalhamento!AH$15)&lt;=mediçao,0,OFFSET(Import.PLQ,$A45-1,AH$15-1,1,1)),OFFSET(Import.PLQ,$A45-1,AH$15-1,1,1)),(1-PLE!$AA$28)*OFFSET(Import.PLQ,$A45-1,AH$15-1,1,1))))</f>
        <v>0</v>
      </c>
      <c r="AI45" s="144">
        <f ca="1">IF(AI$13="",0,CHOOSE(Detalhamento.OpçãoServiços,OFFSET(Import.PLQ,$A45-1,AI$15-1,1,1),IF($E45&lt;&gt;1,IF(ISNUMBER(INDEX(Import.PLE,Detalhamento!$E45,Detalhamento!AI$15)),IF(INDEX(Import.PLE,Detalhamento!$E45,Detalhamento!AI$15)&lt;=mediçao,OFFSET(Import.PLQ,$A45-1,AI$15-1,1,1),0),0),PLE!$AA$28*OFFSET(Import.PLQ,$A45-1,AI$15-1,1,1)),IF($E45&lt;&gt;1,IF(ISNUMBER(INDEX(Import.PLE,Detalhamento!$E45,Detalhamento!AI$15)),IF(INDEX(Import.PLE,Detalhamento!$E45,Detalhamento!AI$15)&lt;=mediçao,0,OFFSET(Import.PLQ,$A45-1,AI$15-1,1,1)),OFFSET(Import.PLQ,$A45-1,AI$15-1,1,1)),(1-PLE!$AA$28)*OFFSET(Import.PLQ,$A45-1,AI$15-1,1,1))))</f>
        <v>0</v>
      </c>
      <c r="AJ45" s="144">
        <f ca="1">IF(AJ$13="",0,CHOOSE(Detalhamento.OpçãoServiços,OFFSET(Import.PLQ,$A45-1,AJ$15-1,1,1),IF($E45&lt;&gt;1,IF(ISNUMBER(INDEX(Import.PLE,Detalhamento!$E45,Detalhamento!AJ$15)),IF(INDEX(Import.PLE,Detalhamento!$E45,Detalhamento!AJ$15)&lt;=mediçao,OFFSET(Import.PLQ,$A45-1,AJ$15-1,1,1),0),0),PLE!$AA$28*OFFSET(Import.PLQ,$A45-1,AJ$15-1,1,1)),IF($E45&lt;&gt;1,IF(ISNUMBER(INDEX(Import.PLE,Detalhamento!$E45,Detalhamento!AJ$15)),IF(INDEX(Import.PLE,Detalhamento!$E45,Detalhamento!AJ$15)&lt;=mediçao,0,OFFSET(Import.PLQ,$A45-1,AJ$15-1,1,1)),OFFSET(Import.PLQ,$A45-1,AJ$15-1,1,1)),(1-PLE!$AA$28)*OFFSET(Import.PLQ,$A45-1,AJ$15-1,1,1))))</f>
        <v>0</v>
      </c>
      <c r="AK45" s="144">
        <f ca="1">IF(AK$13="",0,CHOOSE(Detalhamento.OpçãoServiços,OFFSET(Import.PLQ,$A45-1,AK$15-1,1,1),IF($E45&lt;&gt;1,IF(ISNUMBER(INDEX(Import.PLE,Detalhamento!$E45,Detalhamento!AK$15)),IF(INDEX(Import.PLE,Detalhamento!$E45,Detalhamento!AK$15)&lt;=mediçao,OFFSET(Import.PLQ,$A45-1,AK$15-1,1,1),0),0),PLE!$AA$28*OFFSET(Import.PLQ,$A45-1,AK$15-1,1,1)),IF($E45&lt;&gt;1,IF(ISNUMBER(INDEX(Import.PLE,Detalhamento!$E45,Detalhamento!AK$15)),IF(INDEX(Import.PLE,Detalhamento!$E45,Detalhamento!AK$15)&lt;=mediçao,0,OFFSET(Import.PLQ,$A45-1,AK$15-1,1,1)),OFFSET(Import.PLQ,$A45-1,AK$15-1,1,1)),(1-PLE!$AA$28)*OFFSET(Import.PLQ,$A45-1,AK$15-1,1,1))))</f>
        <v>0</v>
      </c>
      <c r="AL45" s="144">
        <f ca="1">IF(AL$13="",0,CHOOSE(Detalhamento.OpçãoServiços,OFFSET(Import.PLQ,$A45-1,AL$15-1,1,1),IF($E45&lt;&gt;1,IF(ISNUMBER(INDEX(Import.PLE,Detalhamento!$E45,Detalhamento!AL$15)),IF(INDEX(Import.PLE,Detalhamento!$E45,Detalhamento!AL$15)&lt;=mediçao,OFFSET(Import.PLQ,$A45-1,AL$15-1,1,1),0),0),PLE!$AA$28*OFFSET(Import.PLQ,$A45-1,AL$15-1,1,1)),IF($E45&lt;&gt;1,IF(ISNUMBER(INDEX(Import.PLE,Detalhamento!$E45,Detalhamento!AL$15)),IF(INDEX(Import.PLE,Detalhamento!$E45,Detalhamento!AL$15)&lt;=mediçao,0,OFFSET(Import.PLQ,$A45-1,AL$15-1,1,1)),OFFSET(Import.PLQ,$A45-1,AL$15-1,1,1)),(1-PLE!$AA$28)*OFFSET(Import.PLQ,$A45-1,AL$15-1,1,1))))</f>
        <v>0</v>
      </c>
      <c r="AM45" s="144">
        <f ca="1">IF(AM$13="",0,CHOOSE(Detalhamento.OpçãoServiços,OFFSET(Import.PLQ,$A45-1,AM$15-1,1,1),IF($E45&lt;&gt;1,IF(ISNUMBER(INDEX(Import.PLE,Detalhamento!$E45,Detalhamento!AM$15)),IF(INDEX(Import.PLE,Detalhamento!$E45,Detalhamento!AM$15)&lt;=mediçao,OFFSET(Import.PLQ,$A45-1,AM$15-1,1,1),0),0),PLE!$AA$28*OFFSET(Import.PLQ,$A45-1,AM$15-1,1,1)),IF($E45&lt;&gt;1,IF(ISNUMBER(INDEX(Import.PLE,Detalhamento!$E45,Detalhamento!AM$15)),IF(INDEX(Import.PLE,Detalhamento!$E45,Detalhamento!AM$15)&lt;=mediçao,0,OFFSET(Import.PLQ,$A45-1,AM$15-1,1,1)),OFFSET(Import.PLQ,$A45-1,AM$15-1,1,1)),(1-PLE!$AA$28)*OFFSET(Import.PLQ,$A45-1,AM$15-1,1,1))))</f>
        <v>0</v>
      </c>
      <c r="AN45" s="144">
        <f ca="1">IF(AN$13="",0,CHOOSE(Detalhamento.OpçãoServiços,OFFSET(Import.PLQ,$A45-1,AN$15-1,1,1),IF($E45&lt;&gt;1,IF(ISNUMBER(INDEX(Import.PLE,Detalhamento!$E45,Detalhamento!AN$15)),IF(INDEX(Import.PLE,Detalhamento!$E45,Detalhamento!AN$15)&lt;=mediçao,OFFSET(Import.PLQ,$A45-1,AN$15-1,1,1),0),0),PLE!$AA$28*OFFSET(Import.PLQ,$A45-1,AN$15-1,1,1)),IF($E45&lt;&gt;1,IF(ISNUMBER(INDEX(Import.PLE,Detalhamento!$E45,Detalhamento!AN$15)),IF(INDEX(Import.PLE,Detalhamento!$E45,Detalhamento!AN$15)&lt;=mediçao,0,OFFSET(Import.PLQ,$A45-1,AN$15-1,1,1)),OFFSET(Import.PLQ,$A45-1,AN$15-1,1,1)),(1-PLE!$AA$28)*OFFSET(Import.PLQ,$A45-1,AN$15-1,1,1))))</f>
        <v>0</v>
      </c>
      <c r="AO45" s="144">
        <f ca="1">IF(AO$13="",0,CHOOSE(Detalhamento.OpçãoServiços,OFFSET(Import.PLQ,$A45-1,AO$15-1,1,1),IF($E45&lt;&gt;1,IF(ISNUMBER(INDEX(Import.PLE,Detalhamento!$E45,Detalhamento!AO$15)),IF(INDEX(Import.PLE,Detalhamento!$E45,Detalhamento!AO$15)&lt;=mediçao,OFFSET(Import.PLQ,$A45-1,AO$15-1,1,1),0),0),PLE!$AA$28*OFFSET(Import.PLQ,$A45-1,AO$15-1,1,1)),IF($E45&lt;&gt;1,IF(ISNUMBER(INDEX(Import.PLE,Detalhamento!$E45,Detalhamento!AO$15)),IF(INDEX(Import.PLE,Detalhamento!$E45,Detalhamento!AO$15)&lt;=mediçao,0,OFFSET(Import.PLQ,$A45-1,AO$15-1,1,1)),OFFSET(Import.PLQ,$A45-1,AO$15-1,1,1)),(1-PLE!$AA$28)*OFFSET(Import.PLQ,$A45-1,AO$15-1,1,1))))</f>
        <v>0</v>
      </c>
      <c r="AP45" s="144">
        <f ca="1">IF(AP$13="",0,CHOOSE(Detalhamento.OpçãoServiços,OFFSET(Import.PLQ,$A45-1,AP$15-1,1,1),IF($E45&lt;&gt;1,IF(ISNUMBER(INDEX(Import.PLE,Detalhamento!$E45,Detalhamento!AP$15)),IF(INDEX(Import.PLE,Detalhamento!$E45,Detalhamento!AP$15)&lt;=mediçao,OFFSET(Import.PLQ,$A45-1,AP$15-1,1,1),0),0),PLE!$AA$28*OFFSET(Import.PLQ,$A45-1,AP$15-1,1,1)),IF($E45&lt;&gt;1,IF(ISNUMBER(INDEX(Import.PLE,Detalhamento!$E45,Detalhamento!AP$15)),IF(INDEX(Import.PLE,Detalhamento!$E45,Detalhamento!AP$15)&lt;=mediçao,0,OFFSET(Import.PLQ,$A45-1,AP$15-1,1,1)),OFFSET(Import.PLQ,$A45-1,AP$15-1,1,1)),(1-PLE!$AA$28)*OFFSET(Import.PLQ,$A45-1,AP$15-1,1,1))))</f>
        <v>0</v>
      </c>
      <c r="AQ45" s="144">
        <f ca="1">IF(AQ$13="",0,CHOOSE(Detalhamento.OpçãoServiços,OFFSET(Import.PLQ,$A45-1,AQ$15-1,1,1),IF($E45&lt;&gt;1,IF(ISNUMBER(INDEX(Import.PLE,Detalhamento!$E45,Detalhamento!AQ$15)),IF(INDEX(Import.PLE,Detalhamento!$E45,Detalhamento!AQ$15)&lt;=mediçao,OFFSET(Import.PLQ,$A45-1,AQ$15-1,1,1),0),0),PLE!$AA$28*OFFSET(Import.PLQ,$A45-1,AQ$15-1,1,1)),IF($E45&lt;&gt;1,IF(ISNUMBER(INDEX(Import.PLE,Detalhamento!$E45,Detalhamento!AQ$15)),IF(INDEX(Import.PLE,Detalhamento!$E45,Detalhamento!AQ$15)&lt;=mediçao,0,OFFSET(Import.PLQ,$A45-1,AQ$15-1,1,1)),OFFSET(Import.PLQ,$A45-1,AQ$15-1,1,1)),(1-PLE!$AA$28)*OFFSET(Import.PLQ,$A45-1,AQ$15-1,1,1))))</f>
        <v>0</v>
      </c>
      <c r="AR45" s="144">
        <f ca="1">IF(AR$13="",0,CHOOSE(Detalhamento.OpçãoServiços,OFFSET(Import.PLQ,$A45-1,AR$15-1,1,1),IF($E45&lt;&gt;1,IF(ISNUMBER(INDEX(Import.PLE,Detalhamento!$E45,Detalhamento!AR$15)),IF(INDEX(Import.PLE,Detalhamento!$E45,Detalhamento!AR$15)&lt;=mediçao,OFFSET(Import.PLQ,$A45-1,AR$15-1,1,1),0),0),PLE!$AA$28*OFFSET(Import.PLQ,$A45-1,AR$15-1,1,1)),IF($E45&lt;&gt;1,IF(ISNUMBER(INDEX(Import.PLE,Detalhamento!$E45,Detalhamento!AR$15)),IF(INDEX(Import.PLE,Detalhamento!$E45,Detalhamento!AR$15)&lt;=mediçao,0,OFFSET(Import.PLQ,$A45-1,AR$15-1,1,1)),OFFSET(Import.PLQ,$A45-1,AR$15-1,1,1)),(1-PLE!$AA$28)*OFFSET(Import.PLQ,$A45-1,AR$15-1,1,1))))</f>
        <v>0</v>
      </c>
      <c r="AS45" s="144">
        <f ca="1">IF(AS$13="",0,CHOOSE(Detalhamento.OpçãoServiços,OFFSET(Import.PLQ,$A45-1,AS$15-1,1,1),IF($E45&lt;&gt;1,IF(ISNUMBER(INDEX(Import.PLE,Detalhamento!$E45,Detalhamento!AS$15)),IF(INDEX(Import.PLE,Detalhamento!$E45,Detalhamento!AS$15)&lt;=mediçao,OFFSET(Import.PLQ,$A45-1,AS$15-1,1,1),0),0),PLE!$AA$28*OFFSET(Import.PLQ,$A45-1,AS$15-1,1,1)),IF($E45&lt;&gt;1,IF(ISNUMBER(INDEX(Import.PLE,Detalhamento!$E45,Detalhamento!AS$15)),IF(INDEX(Import.PLE,Detalhamento!$E45,Detalhamento!AS$15)&lt;=mediçao,0,OFFSET(Import.PLQ,$A45-1,AS$15-1,1,1)),OFFSET(Import.PLQ,$A45-1,AS$15-1,1,1)),(1-PLE!$AA$28)*OFFSET(Import.PLQ,$A45-1,AS$15-1,1,1))))</f>
        <v>0</v>
      </c>
      <c r="AT45" s="144">
        <f ca="1">IF(AT$13="",0,CHOOSE(Detalhamento.OpçãoServiços,OFFSET(Import.PLQ,$A45-1,AT$15-1,1,1),IF($E45&lt;&gt;1,IF(ISNUMBER(INDEX(Import.PLE,Detalhamento!$E45,Detalhamento!AT$15)),IF(INDEX(Import.PLE,Detalhamento!$E45,Detalhamento!AT$15)&lt;=mediçao,OFFSET(Import.PLQ,$A45-1,AT$15-1,1,1),0),0),PLE!$AA$28*OFFSET(Import.PLQ,$A45-1,AT$15-1,1,1)),IF($E45&lt;&gt;1,IF(ISNUMBER(INDEX(Import.PLE,Detalhamento!$E45,Detalhamento!AT$15)),IF(INDEX(Import.PLE,Detalhamento!$E45,Detalhamento!AT$15)&lt;=mediçao,0,OFFSET(Import.PLQ,$A45-1,AT$15-1,1,1)),OFFSET(Import.PLQ,$A45-1,AT$15-1,1,1)),(1-PLE!$AA$28)*OFFSET(Import.PLQ,$A45-1,AT$15-1,1,1))))</f>
        <v>0</v>
      </c>
      <c r="AU45" s="144">
        <f ca="1">IF(AU$13="",0,CHOOSE(Detalhamento.OpçãoServiços,OFFSET(Import.PLQ,$A45-1,AU$15-1,1,1),IF($E45&lt;&gt;1,IF(ISNUMBER(INDEX(Import.PLE,Detalhamento!$E45,Detalhamento!AU$15)),IF(INDEX(Import.PLE,Detalhamento!$E45,Detalhamento!AU$15)&lt;=mediçao,OFFSET(Import.PLQ,$A45-1,AU$15-1,1,1),0),0),PLE!$AA$28*OFFSET(Import.PLQ,$A45-1,AU$15-1,1,1)),IF($E45&lt;&gt;1,IF(ISNUMBER(INDEX(Import.PLE,Detalhamento!$E45,Detalhamento!AU$15)),IF(INDEX(Import.PLE,Detalhamento!$E45,Detalhamento!AU$15)&lt;=mediçao,0,OFFSET(Import.PLQ,$A45-1,AU$15-1,1,1)),OFFSET(Import.PLQ,$A45-1,AU$15-1,1,1)),(1-PLE!$AA$28)*OFFSET(Import.PLQ,$A45-1,AU$15-1,1,1))))</f>
        <v>0</v>
      </c>
      <c r="AV45" s="144">
        <f ca="1">IF(AV$13="",0,CHOOSE(Detalhamento.OpçãoServiços,OFFSET(Import.PLQ,$A45-1,AV$15-1,1,1),IF($E45&lt;&gt;1,IF(ISNUMBER(INDEX(Import.PLE,Detalhamento!$E45,Detalhamento!AV$15)),IF(INDEX(Import.PLE,Detalhamento!$E45,Detalhamento!AV$15)&lt;=mediçao,OFFSET(Import.PLQ,$A45-1,AV$15-1,1,1),0),0),PLE!$AA$28*OFFSET(Import.PLQ,$A45-1,AV$15-1,1,1)),IF($E45&lt;&gt;1,IF(ISNUMBER(INDEX(Import.PLE,Detalhamento!$E45,Detalhamento!AV$15)),IF(INDEX(Import.PLE,Detalhamento!$E45,Detalhamento!AV$15)&lt;=mediçao,0,OFFSET(Import.PLQ,$A45-1,AV$15-1,1,1)),OFFSET(Import.PLQ,$A45-1,AV$15-1,1,1)),(1-PLE!$AA$28)*OFFSET(Import.PLQ,$A45-1,AV$15-1,1,1))))</f>
        <v>0</v>
      </c>
      <c r="AW45" s="144">
        <f ca="1">IF(AW$13="",0,CHOOSE(Detalhamento.OpçãoServiços,OFFSET(Import.PLQ,$A45-1,AW$15-1,1,1),IF($E45&lt;&gt;1,IF(ISNUMBER(INDEX(Import.PLE,Detalhamento!$E45,Detalhamento!AW$15)),IF(INDEX(Import.PLE,Detalhamento!$E45,Detalhamento!AW$15)&lt;=mediçao,OFFSET(Import.PLQ,$A45-1,AW$15-1,1,1),0),0),PLE!$AA$28*OFFSET(Import.PLQ,$A45-1,AW$15-1,1,1)),IF($E45&lt;&gt;1,IF(ISNUMBER(INDEX(Import.PLE,Detalhamento!$E45,Detalhamento!AW$15)),IF(INDEX(Import.PLE,Detalhamento!$E45,Detalhamento!AW$15)&lt;=mediçao,0,OFFSET(Import.PLQ,$A45-1,AW$15-1,1,1)),OFFSET(Import.PLQ,$A45-1,AW$15-1,1,1)),(1-PLE!$AA$28)*OFFSET(Import.PLQ,$A45-1,AW$15-1,1,1))))</f>
        <v>0</v>
      </c>
      <c r="AX45" s="144">
        <f ca="1">IF(AX$13="",0,CHOOSE(Detalhamento.OpçãoServiços,OFFSET(Import.PLQ,$A45-1,AX$15-1,1,1),IF($E45&lt;&gt;1,IF(ISNUMBER(INDEX(Import.PLE,Detalhamento!$E45,Detalhamento!AX$15)),IF(INDEX(Import.PLE,Detalhamento!$E45,Detalhamento!AX$15)&lt;=mediçao,OFFSET(Import.PLQ,$A45-1,AX$15-1,1,1),0),0),PLE!$AA$28*OFFSET(Import.PLQ,$A45-1,AX$15-1,1,1)),IF($E45&lt;&gt;1,IF(ISNUMBER(INDEX(Import.PLE,Detalhamento!$E45,Detalhamento!AX$15)),IF(INDEX(Import.PLE,Detalhamento!$E45,Detalhamento!AX$15)&lt;=mediçao,0,OFFSET(Import.PLQ,$A45-1,AX$15-1,1,1)),OFFSET(Import.PLQ,$A45-1,AX$15-1,1,1)),(1-PLE!$AA$28)*OFFSET(Import.PLQ,$A45-1,AX$15-1,1,1))))</f>
        <v>0</v>
      </c>
      <c r="AY45" s="144">
        <f ca="1">IF(AY$13="",0,CHOOSE(Detalhamento.OpçãoServiços,OFFSET(Import.PLQ,$A45-1,AY$15-1,1,1),IF($E45&lt;&gt;1,IF(ISNUMBER(INDEX(Import.PLE,Detalhamento!$E45,Detalhamento!AY$15)),IF(INDEX(Import.PLE,Detalhamento!$E45,Detalhamento!AY$15)&lt;=mediçao,OFFSET(Import.PLQ,$A45-1,AY$15-1,1,1),0),0),PLE!$AA$28*OFFSET(Import.PLQ,$A45-1,AY$15-1,1,1)),IF($E45&lt;&gt;1,IF(ISNUMBER(INDEX(Import.PLE,Detalhamento!$E45,Detalhamento!AY$15)),IF(INDEX(Import.PLE,Detalhamento!$E45,Detalhamento!AY$15)&lt;=mediçao,0,OFFSET(Import.PLQ,$A45-1,AY$15-1,1,1)),OFFSET(Import.PLQ,$A45-1,AY$15-1,1,1)),(1-PLE!$AA$28)*OFFSET(Import.PLQ,$A45-1,AY$15-1,1,1))))</f>
        <v>0</v>
      </c>
      <c r="AZ45" s="144">
        <f ca="1">IF(AZ$13="",0,CHOOSE(Detalhamento.OpçãoServiços,OFFSET(Import.PLQ,$A45-1,AZ$15-1,1,1),IF($E45&lt;&gt;1,IF(ISNUMBER(INDEX(Import.PLE,Detalhamento!$E45,Detalhamento!AZ$15)),IF(INDEX(Import.PLE,Detalhamento!$E45,Detalhamento!AZ$15)&lt;=mediçao,OFFSET(Import.PLQ,$A45-1,AZ$15-1,1,1),0),0),PLE!$AA$28*OFFSET(Import.PLQ,$A45-1,AZ$15-1,1,1)),IF($E45&lt;&gt;1,IF(ISNUMBER(INDEX(Import.PLE,Detalhamento!$E45,Detalhamento!AZ$15)),IF(INDEX(Import.PLE,Detalhamento!$E45,Detalhamento!AZ$15)&lt;=mediçao,0,OFFSET(Import.PLQ,$A45-1,AZ$15-1,1,1)),OFFSET(Import.PLQ,$A45-1,AZ$15-1,1,1)),(1-PLE!$AA$28)*OFFSET(Import.PLQ,$A45-1,AZ$15-1,1,1))))</f>
        <v>0</v>
      </c>
      <c r="BA45" s="144">
        <f ca="1">IF(BA$13="",0,CHOOSE(Detalhamento.OpçãoServiços,OFFSET(Import.PLQ,$A45-1,BA$15-1,1,1),IF($E45&lt;&gt;1,IF(ISNUMBER(INDEX(Import.PLE,Detalhamento!$E45,Detalhamento!BA$15)),IF(INDEX(Import.PLE,Detalhamento!$E45,Detalhamento!BA$15)&lt;=mediçao,OFFSET(Import.PLQ,$A45-1,BA$15-1,1,1),0),0),PLE!$AA$28*OFFSET(Import.PLQ,$A45-1,BA$15-1,1,1)),IF($E45&lt;&gt;1,IF(ISNUMBER(INDEX(Import.PLE,Detalhamento!$E45,Detalhamento!BA$15)),IF(INDEX(Import.PLE,Detalhamento!$E45,Detalhamento!BA$15)&lt;=mediçao,0,OFFSET(Import.PLQ,$A45-1,BA$15-1,1,1)),OFFSET(Import.PLQ,$A45-1,BA$15-1,1,1)),(1-PLE!$AA$28)*OFFSET(Import.PLQ,$A45-1,BA$15-1,1,1))))</f>
        <v>0</v>
      </c>
      <c r="BB45" s="144">
        <f ca="1">IF(BB$13="",0,CHOOSE(Detalhamento.OpçãoServiços,OFFSET(Import.PLQ,$A45-1,BB$15-1,1,1),IF($E45&lt;&gt;1,IF(ISNUMBER(INDEX(Import.PLE,Detalhamento!$E45,Detalhamento!BB$15)),IF(INDEX(Import.PLE,Detalhamento!$E45,Detalhamento!BB$15)&lt;=mediçao,OFFSET(Import.PLQ,$A45-1,BB$15-1,1,1),0),0),PLE!$AA$28*OFFSET(Import.PLQ,$A45-1,BB$15-1,1,1)),IF($E45&lt;&gt;1,IF(ISNUMBER(INDEX(Import.PLE,Detalhamento!$E45,Detalhamento!BB$15)),IF(INDEX(Import.PLE,Detalhamento!$E45,Detalhamento!BB$15)&lt;=mediçao,0,OFFSET(Import.PLQ,$A45-1,BB$15-1,1,1)),OFFSET(Import.PLQ,$A45-1,BB$15-1,1,1)),(1-PLE!$AA$28)*OFFSET(Import.PLQ,$A45-1,BB$15-1,1,1))))</f>
        <v>0</v>
      </c>
      <c r="BC45" s="144">
        <f ca="1">IF(BC$13="",0,CHOOSE(Detalhamento.OpçãoServiços,OFFSET(Import.PLQ,$A45-1,BC$15-1,1,1),IF($E45&lt;&gt;1,IF(ISNUMBER(INDEX(Import.PLE,Detalhamento!$E45,Detalhamento!BC$15)),IF(INDEX(Import.PLE,Detalhamento!$E45,Detalhamento!BC$15)&lt;=mediçao,OFFSET(Import.PLQ,$A45-1,BC$15-1,1,1),0),0),PLE!$AA$28*OFFSET(Import.PLQ,$A45-1,BC$15-1,1,1)),IF($E45&lt;&gt;1,IF(ISNUMBER(INDEX(Import.PLE,Detalhamento!$E45,Detalhamento!BC$15)),IF(INDEX(Import.PLE,Detalhamento!$E45,Detalhamento!BC$15)&lt;=mediçao,0,OFFSET(Import.PLQ,$A45-1,BC$15-1,1,1)),OFFSET(Import.PLQ,$A45-1,BC$15-1,1,1)),(1-PLE!$AA$28)*OFFSET(Import.PLQ,$A45-1,BC$15-1,1,1))))</f>
        <v>0</v>
      </c>
      <c r="BD45" s="144">
        <f ca="1">IF(BD$13="",0,CHOOSE(Detalhamento.OpçãoServiços,OFFSET(Import.PLQ,$A45-1,BD$15-1,1,1),IF($E45&lt;&gt;1,IF(ISNUMBER(INDEX(Import.PLE,Detalhamento!$E45,Detalhamento!BD$15)),IF(INDEX(Import.PLE,Detalhamento!$E45,Detalhamento!BD$15)&lt;=mediçao,OFFSET(Import.PLQ,$A45-1,BD$15-1,1,1),0),0),PLE!$AA$28*OFFSET(Import.PLQ,$A45-1,BD$15-1,1,1)),IF($E45&lt;&gt;1,IF(ISNUMBER(INDEX(Import.PLE,Detalhamento!$E45,Detalhamento!BD$15)),IF(INDEX(Import.PLE,Detalhamento!$E45,Detalhamento!BD$15)&lt;=mediçao,0,OFFSET(Import.PLQ,$A45-1,BD$15-1,1,1)),OFFSET(Import.PLQ,$A45-1,BD$15-1,1,1)),(1-PLE!$AA$28)*OFFSET(Import.PLQ,$A45-1,BD$15-1,1,1))))</f>
        <v>0</v>
      </c>
      <c r="BE45" s="144">
        <f ca="1">IF(BE$13="",0,CHOOSE(Detalhamento.OpçãoServiços,OFFSET(Import.PLQ,$A45-1,BE$15-1,1,1),IF($E45&lt;&gt;1,IF(ISNUMBER(INDEX(Import.PLE,Detalhamento!$E45,Detalhamento!BE$15)),IF(INDEX(Import.PLE,Detalhamento!$E45,Detalhamento!BE$15)&lt;=mediçao,OFFSET(Import.PLQ,$A45-1,BE$15-1,1,1),0),0),PLE!$AA$28*OFFSET(Import.PLQ,$A45-1,BE$15-1,1,1)),IF($E45&lt;&gt;1,IF(ISNUMBER(INDEX(Import.PLE,Detalhamento!$E45,Detalhamento!BE$15)),IF(INDEX(Import.PLE,Detalhamento!$E45,Detalhamento!BE$15)&lt;=mediçao,0,OFFSET(Import.PLQ,$A45-1,BE$15-1,1,1)),OFFSET(Import.PLQ,$A45-1,BE$15-1,1,1)),(1-PLE!$AA$28)*OFFSET(Import.PLQ,$A45-1,BE$15-1,1,1))))</f>
        <v>0</v>
      </c>
      <c r="BF45" s="144">
        <f ca="1">IF(BF$13="",0,CHOOSE(Detalhamento.OpçãoServiços,OFFSET(Import.PLQ,$A45-1,BF$15-1,1,1),IF($E45&lt;&gt;1,IF(ISNUMBER(INDEX(Import.PLE,Detalhamento!$E45,Detalhamento!BF$15)),IF(INDEX(Import.PLE,Detalhamento!$E45,Detalhamento!BF$15)&lt;=mediçao,OFFSET(Import.PLQ,$A45-1,BF$15-1,1,1),0),0),PLE!$AA$28*OFFSET(Import.PLQ,$A45-1,BF$15-1,1,1)),IF($E45&lt;&gt;1,IF(ISNUMBER(INDEX(Import.PLE,Detalhamento!$E45,Detalhamento!BF$15)),IF(INDEX(Import.PLE,Detalhamento!$E45,Detalhamento!BF$15)&lt;=mediçao,0,OFFSET(Import.PLQ,$A45-1,BF$15-1,1,1)),OFFSET(Import.PLQ,$A45-1,BF$15-1,1,1)),(1-PLE!$AA$28)*OFFSET(Import.PLQ,$A45-1,BF$15-1,1,1))))</f>
        <v>0</v>
      </c>
      <c r="BG45" s="144">
        <f ca="1">IF(BG$13="",0,CHOOSE(Detalhamento.OpçãoServiços,OFFSET(Import.PLQ,$A45-1,BG$15-1,1,1),IF($E45&lt;&gt;1,IF(ISNUMBER(INDEX(Import.PLE,Detalhamento!$E45,Detalhamento!BG$15)),IF(INDEX(Import.PLE,Detalhamento!$E45,Detalhamento!BG$15)&lt;=mediçao,OFFSET(Import.PLQ,$A45-1,BG$15-1,1,1),0),0),PLE!$AA$28*OFFSET(Import.PLQ,$A45-1,BG$15-1,1,1)),IF($E45&lt;&gt;1,IF(ISNUMBER(INDEX(Import.PLE,Detalhamento!$E45,Detalhamento!BG$15)),IF(INDEX(Import.PLE,Detalhamento!$E45,Detalhamento!BG$15)&lt;=mediçao,0,OFFSET(Import.PLQ,$A45-1,BG$15-1,1,1)),OFFSET(Import.PLQ,$A45-1,BG$15-1,1,1)),(1-PLE!$AA$28)*OFFSET(Import.PLQ,$A45-1,BG$15-1,1,1))))</f>
        <v>0</v>
      </c>
      <c r="BH45" s="144">
        <f ca="1">IF(BH$13="",0,CHOOSE(Detalhamento.OpçãoServiços,OFFSET(Import.PLQ,$A45-1,BH$15-1,1,1),IF($E45&lt;&gt;1,IF(ISNUMBER(INDEX(Import.PLE,Detalhamento!$E45,Detalhamento!BH$15)),IF(INDEX(Import.PLE,Detalhamento!$E45,Detalhamento!BH$15)&lt;=mediçao,OFFSET(Import.PLQ,$A45-1,BH$15-1,1,1),0),0),PLE!$AA$28*OFFSET(Import.PLQ,$A45-1,BH$15-1,1,1)),IF($E45&lt;&gt;1,IF(ISNUMBER(INDEX(Import.PLE,Detalhamento!$E45,Detalhamento!BH$15)),IF(INDEX(Import.PLE,Detalhamento!$E45,Detalhamento!BH$15)&lt;=mediçao,0,OFFSET(Import.PLQ,$A45-1,BH$15-1,1,1)),OFFSET(Import.PLQ,$A45-1,BH$15-1,1,1)),(1-PLE!$AA$28)*OFFSET(Import.PLQ,$A45-1,BH$15-1,1,1))))</f>
        <v>0</v>
      </c>
      <c r="BI45" s="144">
        <f ca="1">IF(BI$13="",0,CHOOSE(Detalhamento.OpçãoServiços,OFFSET(Import.PLQ,$A45-1,BI$15-1,1,1),IF($E45&lt;&gt;1,IF(ISNUMBER(INDEX(Import.PLE,Detalhamento!$E45,Detalhamento!BI$15)),IF(INDEX(Import.PLE,Detalhamento!$E45,Detalhamento!BI$15)&lt;=mediçao,OFFSET(Import.PLQ,$A45-1,BI$15-1,1,1),0),0),PLE!$AA$28*OFFSET(Import.PLQ,$A45-1,BI$15-1,1,1)),IF($E45&lt;&gt;1,IF(ISNUMBER(INDEX(Import.PLE,Detalhamento!$E45,Detalhamento!BI$15)),IF(INDEX(Import.PLE,Detalhamento!$E45,Detalhamento!BI$15)&lt;=mediçao,0,OFFSET(Import.PLQ,$A45-1,BI$15-1,1,1)),OFFSET(Import.PLQ,$A45-1,BI$15-1,1,1)),(1-PLE!$AA$28)*OFFSET(Import.PLQ,$A45-1,BI$15-1,1,1))))</f>
        <v>0</v>
      </c>
    </row>
    <row r="46" spans="1:61" ht="20" x14ac:dyDescent="0.2">
      <c r="A46" s="155">
        <v>25</v>
      </c>
      <c r="B46" s="21" t="str">
        <f t="shared" ca="1" si="8"/>
        <v>Serviço</v>
      </c>
      <c r="E46" s="153">
        <f t="shared" ca="1" si="9"/>
        <v>4</v>
      </c>
      <c r="F46" s="154">
        <f t="shared" ca="1" si="10"/>
        <v>40025</v>
      </c>
      <c r="G46" s="154" t="str">
        <f t="shared" ca="1" si="14"/>
        <v>1.3.2.1</v>
      </c>
      <c r="H46" s="182" t="str">
        <f t="shared" ca="1" si="14"/>
        <v>PREPARO DE FUNDO DE VALA COM LARGURA MENOR QUE 1,5 M (ACERTO DO SOLO NATURAL). AF_08/2020</v>
      </c>
      <c r="I46" s="37" t="str">
        <f t="shared" ca="1" si="12"/>
        <v>M2</v>
      </c>
      <c r="J46" s="144">
        <f t="shared" ca="1" si="13"/>
        <v>37.29</v>
      </c>
      <c r="K46" s="67"/>
      <c r="L46" s="144">
        <f ca="1">IF(L$13="",0,CHOOSE(Detalhamento.OpçãoServiços,OFFSET(Import.PLQ,$A46-1,L$15-1,1,1),IF($E46&lt;&gt;1,IF(ISNUMBER(INDEX(Import.PLE,Detalhamento!$E46,Detalhamento!L$15)),IF(INDEX(Import.PLE,Detalhamento!$E46,Detalhamento!L$15)&lt;=mediçao,OFFSET(Import.PLQ,$A46-1,L$15-1,1,1),0),0),PLE!$AA$28*OFFSET(Import.PLQ,$A46-1,L$15-1,1,1)),IF($E46&lt;&gt;1,IF(ISNUMBER(INDEX(Import.PLE,Detalhamento!$E46,Detalhamento!L$15)),IF(INDEX(Import.PLE,Detalhamento!$E46,Detalhamento!L$15)&lt;=mediçao,0,OFFSET(Import.PLQ,$A46-1,L$15-1,1,1)),OFFSET(Import.PLQ,$A46-1,L$15-1,1,1)),(1-PLE!$AA$28)*OFFSET(Import.PLQ,$A46-1,L$15-1,1,1))))</f>
        <v>37.29</v>
      </c>
      <c r="M46" s="144">
        <f ca="1">IF(M$13="",0,CHOOSE(Detalhamento.OpçãoServiços,OFFSET(Import.PLQ,$A46-1,M$15-1,1,1),IF($E46&lt;&gt;1,IF(ISNUMBER(INDEX(Import.PLE,Detalhamento!$E46,Detalhamento!M$15)),IF(INDEX(Import.PLE,Detalhamento!$E46,Detalhamento!M$15)&lt;=mediçao,OFFSET(Import.PLQ,$A46-1,M$15-1,1,1),0),0),PLE!$AA$28*OFFSET(Import.PLQ,$A46-1,M$15-1,1,1)),IF($E46&lt;&gt;1,IF(ISNUMBER(INDEX(Import.PLE,Detalhamento!$E46,Detalhamento!M$15)),IF(INDEX(Import.PLE,Detalhamento!$E46,Detalhamento!M$15)&lt;=mediçao,0,OFFSET(Import.PLQ,$A46-1,M$15-1,1,1)),OFFSET(Import.PLQ,$A46-1,M$15-1,1,1)),(1-PLE!$AA$28)*OFFSET(Import.PLQ,$A46-1,M$15-1,1,1))))</f>
        <v>0</v>
      </c>
      <c r="N46" s="144">
        <f ca="1">IF(N$13="",0,CHOOSE(Detalhamento.OpçãoServiços,OFFSET(Import.PLQ,$A46-1,N$15-1,1,1),IF($E46&lt;&gt;1,IF(ISNUMBER(INDEX(Import.PLE,Detalhamento!$E46,Detalhamento!N$15)),IF(INDEX(Import.PLE,Detalhamento!$E46,Detalhamento!N$15)&lt;=mediçao,OFFSET(Import.PLQ,$A46-1,N$15-1,1,1),0),0),PLE!$AA$28*OFFSET(Import.PLQ,$A46-1,N$15-1,1,1)),IF($E46&lt;&gt;1,IF(ISNUMBER(INDEX(Import.PLE,Detalhamento!$E46,Detalhamento!N$15)),IF(INDEX(Import.PLE,Detalhamento!$E46,Detalhamento!N$15)&lt;=mediçao,0,OFFSET(Import.PLQ,$A46-1,N$15-1,1,1)),OFFSET(Import.PLQ,$A46-1,N$15-1,1,1)),(1-PLE!$AA$28)*OFFSET(Import.PLQ,$A46-1,N$15-1,1,1))))</f>
        <v>0</v>
      </c>
      <c r="O46" s="144">
        <f ca="1">IF(O$13="",0,CHOOSE(Detalhamento.OpçãoServiços,OFFSET(Import.PLQ,$A46-1,O$15-1,1,1),IF($E46&lt;&gt;1,IF(ISNUMBER(INDEX(Import.PLE,Detalhamento!$E46,Detalhamento!O$15)),IF(INDEX(Import.PLE,Detalhamento!$E46,Detalhamento!O$15)&lt;=mediçao,OFFSET(Import.PLQ,$A46-1,O$15-1,1,1),0),0),PLE!$AA$28*OFFSET(Import.PLQ,$A46-1,O$15-1,1,1)),IF($E46&lt;&gt;1,IF(ISNUMBER(INDEX(Import.PLE,Detalhamento!$E46,Detalhamento!O$15)),IF(INDEX(Import.PLE,Detalhamento!$E46,Detalhamento!O$15)&lt;=mediçao,0,OFFSET(Import.PLQ,$A46-1,O$15-1,1,1)),OFFSET(Import.PLQ,$A46-1,O$15-1,1,1)),(1-PLE!$AA$28)*OFFSET(Import.PLQ,$A46-1,O$15-1,1,1))))</f>
        <v>0</v>
      </c>
      <c r="P46" s="144">
        <f ca="1">IF(P$13="",0,CHOOSE(Detalhamento.OpçãoServiços,OFFSET(Import.PLQ,$A46-1,P$15-1,1,1),IF($E46&lt;&gt;1,IF(ISNUMBER(INDEX(Import.PLE,Detalhamento!$E46,Detalhamento!P$15)),IF(INDEX(Import.PLE,Detalhamento!$E46,Detalhamento!P$15)&lt;=mediçao,OFFSET(Import.PLQ,$A46-1,P$15-1,1,1),0),0),PLE!$AA$28*OFFSET(Import.PLQ,$A46-1,P$15-1,1,1)),IF($E46&lt;&gt;1,IF(ISNUMBER(INDEX(Import.PLE,Detalhamento!$E46,Detalhamento!P$15)),IF(INDEX(Import.PLE,Detalhamento!$E46,Detalhamento!P$15)&lt;=mediçao,0,OFFSET(Import.PLQ,$A46-1,P$15-1,1,1)),OFFSET(Import.PLQ,$A46-1,P$15-1,1,1)),(1-PLE!$AA$28)*OFFSET(Import.PLQ,$A46-1,P$15-1,1,1))))</f>
        <v>0</v>
      </c>
      <c r="Q46" s="144">
        <f ca="1">IF(Q$13="",0,CHOOSE(Detalhamento.OpçãoServiços,OFFSET(Import.PLQ,$A46-1,Q$15-1,1,1),IF($E46&lt;&gt;1,IF(ISNUMBER(INDEX(Import.PLE,Detalhamento!$E46,Detalhamento!Q$15)),IF(INDEX(Import.PLE,Detalhamento!$E46,Detalhamento!Q$15)&lt;=mediçao,OFFSET(Import.PLQ,$A46-1,Q$15-1,1,1),0),0),PLE!$AA$28*OFFSET(Import.PLQ,$A46-1,Q$15-1,1,1)),IF($E46&lt;&gt;1,IF(ISNUMBER(INDEX(Import.PLE,Detalhamento!$E46,Detalhamento!Q$15)),IF(INDEX(Import.PLE,Detalhamento!$E46,Detalhamento!Q$15)&lt;=mediçao,0,OFFSET(Import.PLQ,$A46-1,Q$15-1,1,1)),OFFSET(Import.PLQ,$A46-1,Q$15-1,1,1)),(1-PLE!$AA$28)*OFFSET(Import.PLQ,$A46-1,Q$15-1,1,1))))</f>
        <v>0</v>
      </c>
      <c r="R46" s="144">
        <f ca="1">IF(R$13="",0,CHOOSE(Detalhamento.OpçãoServiços,OFFSET(Import.PLQ,$A46-1,R$15-1,1,1),IF($E46&lt;&gt;1,IF(ISNUMBER(INDEX(Import.PLE,Detalhamento!$E46,Detalhamento!R$15)),IF(INDEX(Import.PLE,Detalhamento!$E46,Detalhamento!R$15)&lt;=mediçao,OFFSET(Import.PLQ,$A46-1,R$15-1,1,1),0),0),PLE!$AA$28*OFFSET(Import.PLQ,$A46-1,R$15-1,1,1)),IF($E46&lt;&gt;1,IF(ISNUMBER(INDEX(Import.PLE,Detalhamento!$E46,Detalhamento!R$15)),IF(INDEX(Import.PLE,Detalhamento!$E46,Detalhamento!R$15)&lt;=mediçao,0,OFFSET(Import.PLQ,$A46-1,R$15-1,1,1)),OFFSET(Import.PLQ,$A46-1,R$15-1,1,1)),(1-PLE!$AA$28)*OFFSET(Import.PLQ,$A46-1,R$15-1,1,1))))</f>
        <v>0</v>
      </c>
      <c r="S46" s="144">
        <f ca="1">IF(S$13="",0,CHOOSE(Detalhamento.OpçãoServiços,OFFSET(Import.PLQ,$A46-1,S$15-1,1,1),IF($E46&lt;&gt;1,IF(ISNUMBER(INDEX(Import.PLE,Detalhamento!$E46,Detalhamento!S$15)),IF(INDEX(Import.PLE,Detalhamento!$E46,Detalhamento!S$15)&lt;=mediçao,OFFSET(Import.PLQ,$A46-1,S$15-1,1,1),0),0),PLE!$AA$28*OFFSET(Import.PLQ,$A46-1,S$15-1,1,1)),IF($E46&lt;&gt;1,IF(ISNUMBER(INDEX(Import.PLE,Detalhamento!$E46,Detalhamento!S$15)),IF(INDEX(Import.PLE,Detalhamento!$E46,Detalhamento!S$15)&lt;=mediçao,0,OFFSET(Import.PLQ,$A46-1,S$15-1,1,1)),OFFSET(Import.PLQ,$A46-1,S$15-1,1,1)),(1-PLE!$AA$28)*OFFSET(Import.PLQ,$A46-1,S$15-1,1,1))))</f>
        <v>0</v>
      </c>
      <c r="T46" s="144">
        <f ca="1">IF(T$13="",0,CHOOSE(Detalhamento.OpçãoServiços,OFFSET(Import.PLQ,$A46-1,T$15-1,1,1),IF($E46&lt;&gt;1,IF(ISNUMBER(INDEX(Import.PLE,Detalhamento!$E46,Detalhamento!T$15)),IF(INDEX(Import.PLE,Detalhamento!$E46,Detalhamento!T$15)&lt;=mediçao,OFFSET(Import.PLQ,$A46-1,T$15-1,1,1),0),0),PLE!$AA$28*OFFSET(Import.PLQ,$A46-1,T$15-1,1,1)),IF($E46&lt;&gt;1,IF(ISNUMBER(INDEX(Import.PLE,Detalhamento!$E46,Detalhamento!T$15)),IF(INDEX(Import.PLE,Detalhamento!$E46,Detalhamento!T$15)&lt;=mediçao,0,OFFSET(Import.PLQ,$A46-1,T$15-1,1,1)),OFFSET(Import.PLQ,$A46-1,T$15-1,1,1)),(1-PLE!$AA$28)*OFFSET(Import.PLQ,$A46-1,T$15-1,1,1))))</f>
        <v>0</v>
      </c>
      <c r="U46" s="144">
        <f ca="1">IF(U$13="",0,CHOOSE(Detalhamento.OpçãoServiços,OFFSET(Import.PLQ,$A46-1,U$15-1,1,1),IF($E46&lt;&gt;1,IF(ISNUMBER(INDEX(Import.PLE,Detalhamento!$E46,Detalhamento!U$15)),IF(INDEX(Import.PLE,Detalhamento!$E46,Detalhamento!U$15)&lt;=mediçao,OFFSET(Import.PLQ,$A46-1,U$15-1,1,1),0),0),PLE!$AA$28*OFFSET(Import.PLQ,$A46-1,U$15-1,1,1)),IF($E46&lt;&gt;1,IF(ISNUMBER(INDEX(Import.PLE,Detalhamento!$E46,Detalhamento!U$15)),IF(INDEX(Import.PLE,Detalhamento!$E46,Detalhamento!U$15)&lt;=mediçao,0,OFFSET(Import.PLQ,$A46-1,U$15-1,1,1)),OFFSET(Import.PLQ,$A46-1,U$15-1,1,1)),(1-PLE!$AA$28)*OFFSET(Import.PLQ,$A46-1,U$15-1,1,1))))</f>
        <v>0</v>
      </c>
      <c r="V46" s="144">
        <f ca="1">IF(V$13="",0,CHOOSE(Detalhamento.OpçãoServiços,OFFSET(Import.PLQ,$A46-1,V$15-1,1,1),IF($E46&lt;&gt;1,IF(ISNUMBER(INDEX(Import.PLE,Detalhamento!$E46,Detalhamento!V$15)),IF(INDEX(Import.PLE,Detalhamento!$E46,Detalhamento!V$15)&lt;=mediçao,OFFSET(Import.PLQ,$A46-1,V$15-1,1,1),0),0),PLE!$AA$28*OFFSET(Import.PLQ,$A46-1,V$15-1,1,1)),IF($E46&lt;&gt;1,IF(ISNUMBER(INDEX(Import.PLE,Detalhamento!$E46,Detalhamento!V$15)),IF(INDEX(Import.PLE,Detalhamento!$E46,Detalhamento!V$15)&lt;=mediçao,0,OFFSET(Import.PLQ,$A46-1,V$15-1,1,1)),OFFSET(Import.PLQ,$A46-1,V$15-1,1,1)),(1-PLE!$AA$28)*OFFSET(Import.PLQ,$A46-1,V$15-1,1,1))))</f>
        <v>0</v>
      </c>
      <c r="W46" s="144">
        <f ca="1">IF(W$13="",0,CHOOSE(Detalhamento.OpçãoServiços,OFFSET(Import.PLQ,$A46-1,W$15-1,1,1),IF($E46&lt;&gt;1,IF(ISNUMBER(INDEX(Import.PLE,Detalhamento!$E46,Detalhamento!W$15)),IF(INDEX(Import.PLE,Detalhamento!$E46,Detalhamento!W$15)&lt;=mediçao,OFFSET(Import.PLQ,$A46-1,W$15-1,1,1),0),0),PLE!$AA$28*OFFSET(Import.PLQ,$A46-1,W$15-1,1,1)),IF($E46&lt;&gt;1,IF(ISNUMBER(INDEX(Import.PLE,Detalhamento!$E46,Detalhamento!W$15)),IF(INDEX(Import.PLE,Detalhamento!$E46,Detalhamento!W$15)&lt;=mediçao,0,OFFSET(Import.PLQ,$A46-1,W$15-1,1,1)),OFFSET(Import.PLQ,$A46-1,W$15-1,1,1)),(1-PLE!$AA$28)*OFFSET(Import.PLQ,$A46-1,W$15-1,1,1))))</f>
        <v>0</v>
      </c>
      <c r="X46" s="144">
        <f ca="1">IF(X$13="",0,CHOOSE(Detalhamento.OpçãoServiços,OFFSET(Import.PLQ,$A46-1,X$15-1,1,1),IF($E46&lt;&gt;1,IF(ISNUMBER(INDEX(Import.PLE,Detalhamento!$E46,Detalhamento!X$15)),IF(INDEX(Import.PLE,Detalhamento!$E46,Detalhamento!X$15)&lt;=mediçao,OFFSET(Import.PLQ,$A46-1,X$15-1,1,1),0),0),PLE!$AA$28*OFFSET(Import.PLQ,$A46-1,X$15-1,1,1)),IF($E46&lt;&gt;1,IF(ISNUMBER(INDEX(Import.PLE,Detalhamento!$E46,Detalhamento!X$15)),IF(INDEX(Import.PLE,Detalhamento!$E46,Detalhamento!X$15)&lt;=mediçao,0,OFFSET(Import.PLQ,$A46-1,X$15-1,1,1)),OFFSET(Import.PLQ,$A46-1,X$15-1,1,1)),(1-PLE!$AA$28)*OFFSET(Import.PLQ,$A46-1,X$15-1,1,1))))</f>
        <v>0</v>
      </c>
      <c r="Y46" s="144">
        <f ca="1">IF(Y$13="",0,CHOOSE(Detalhamento.OpçãoServiços,OFFSET(Import.PLQ,$A46-1,Y$15-1,1,1),IF($E46&lt;&gt;1,IF(ISNUMBER(INDEX(Import.PLE,Detalhamento!$E46,Detalhamento!Y$15)),IF(INDEX(Import.PLE,Detalhamento!$E46,Detalhamento!Y$15)&lt;=mediçao,OFFSET(Import.PLQ,$A46-1,Y$15-1,1,1),0),0),PLE!$AA$28*OFFSET(Import.PLQ,$A46-1,Y$15-1,1,1)),IF($E46&lt;&gt;1,IF(ISNUMBER(INDEX(Import.PLE,Detalhamento!$E46,Detalhamento!Y$15)),IF(INDEX(Import.PLE,Detalhamento!$E46,Detalhamento!Y$15)&lt;=mediçao,0,OFFSET(Import.PLQ,$A46-1,Y$15-1,1,1)),OFFSET(Import.PLQ,$A46-1,Y$15-1,1,1)),(1-PLE!$AA$28)*OFFSET(Import.PLQ,$A46-1,Y$15-1,1,1))))</f>
        <v>0</v>
      </c>
      <c r="Z46" s="144">
        <f ca="1">IF(Z$13="",0,CHOOSE(Detalhamento.OpçãoServiços,OFFSET(Import.PLQ,$A46-1,Z$15-1,1,1),IF($E46&lt;&gt;1,IF(ISNUMBER(INDEX(Import.PLE,Detalhamento!$E46,Detalhamento!Z$15)),IF(INDEX(Import.PLE,Detalhamento!$E46,Detalhamento!Z$15)&lt;=mediçao,OFFSET(Import.PLQ,$A46-1,Z$15-1,1,1),0),0),PLE!$AA$28*OFFSET(Import.PLQ,$A46-1,Z$15-1,1,1)),IF($E46&lt;&gt;1,IF(ISNUMBER(INDEX(Import.PLE,Detalhamento!$E46,Detalhamento!Z$15)),IF(INDEX(Import.PLE,Detalhamento!$E46,Detalhamento!Z$15)&lt;=mediçao,0,OFFSET(Import.PLQ,$A46-1,Z$15-1,1,1)),OFFSET(Import.PLQ,$A46-1,Z$15-1,1,1)),(1-PLE!$AA$28)*OFFSET(Import.PLQ,$A46-1,Z$15-1,1,1))))</f>
        <v>0</v>
      </c>
      <c r="AA46" s="144">
        <f ca="1">IF(AA$13="",0,CHOOSE(Detalhamento.OpçãoServiços,OFFSET(Import.PLQ,$A46-1,AA$15-1,1,1),IF($E46&lt;&gt;1,IF(ISNUMBER(INDEX(Import.PLE,Detalhamento!$E46,Detalhamento!AA$15)),IF(INDEX(Import.PLE,Detalhamento!$E46,Detalhamento!AA$15)&lt;=mediçao,OFFSET(Import.PLQ,$A46-1,AA$15-1,1,1),0),0),PLE!$AA$28*OFFSET(Import.PLQ,$A46-1,AA$15-1,1,1)),IF($E46&lt;&gt;1,IF(ISNUMBER(INDEX(Import.PLE,Detalhamento!$E46,Detalhamento!AA$15)),IF(INDEX(Import.PLE,Detalhamento!$E46,Detalhamento!AA$15)&lt;=mediçao,0,OFFSET(Import.PLQ,$A46-1,AA$15-1,1,1)),OFFSET(Import.PLQ,$A46-1,AA$15-1,1,1)),(1-PLE!$AA$28)*OFFSET(Import.PLQ,$A46-1,AA$15-1,1,1))))</f>
        <v>0</v>
      </c>
      <c r="AB46" s="144">
        <f ca="1">IF(AB$13="",0,CHOOSE(Detalhamento.OpçãoServiços,OFFSET(Import.PLQ,$A46-1,AB$15-1,1,1),IF($E46&lt;&gt;1,IF(ISNUMBER(INDEX(Import.PLE,Detalhamento!$E46,Detalhamento!AB$15)),IF(INDEX(Import.PLE,Detalhamento!$E46,Detalhamento!AB$15)&lt;=mediçao,OFFSET(Import.PLQ,$A46-1,AB$15-1,1,1),0),0),PLE!$AA$28*OFFSET(Import.PLQ,$A46-1,AB$15-1,1,1)),IF($E46&lt;&gt;1,IF(ISNUMBER(INDEX(Import.PLE,Detalhamento!$E46,Detalhamento!AB$15)),IF(INDEX(Import.PLE,Detalhamento!$E46,Detalhamento!AB$15)&lt;=mediçao,0,OFFSET(Import.PLQ,$A46-1,AB$15-1,1,1)),OFFSET(Import.PLQ,$A46-1,AB$15-1,1,1)),(1-PLE!$AA$28)*OFFSET(Import.PLQ,$A46-1,AB$15-1,1,1))))</f>
        <v>0</v>
      </c>
      <c r="AC46" s="144">
        <f ca="1">IF(AC$13="",0,CHOOSE(Detalhamento.OpçãoServiços,OFFSET(Import.PLQ,$A46-1,AC$15-1,1,1),IF($E46&lt;&gt;1,IF(ISNUMBER(INDEX(Import.PLE,Detalhamento!$E46,Detalhamento!AC$15)),IF(INDEX(Import.PLE,Detalhamento!$E46,Detalhamento!AC$15)&lt;=mediçao,OFFSET(Import.PLQ,$A46-1,AC$15-1,1,1),0),0),PLE!$AA$28*OFFSET(Import.PLQ,$A46-1,AC$15-1,1,1)),IF($E46&lt;&gt;1,IF(ISNUMBER(INDEX(Import.PLE,Detalhamento!$E46,Detalhamento!AC$15)),IF(INDEX(Import.PLE,Detalhamento!$E46,Detalhamento!AC$15)&lt;=mediçao,0,OFFSET(Import.PLQ,$A46-1,AC$15-1,1,1)),OFFSET(Import.PLQ,$A46-1,AC$15-1,1,1)),(1-PLE!$AA$28)*OFFSET(Import.PLQ,$A46-1,AC$15-1,1,1))))</f>
        <v>0</v>
      </c>
      <c r="AD46" s="144">
        <f ca="1">IF(AD$13="",0,CHOOSE(Detalhamento.OpçãoServiços,OFFSET(Import.PLQ,$A46-1,AD$15-1,1,1),IF($E46&lt;&gt;1,IF(ISNUMBER(INDEX(Import.PLE,Detalhamento!$E46,Detalhamento!AD$15)),IF(INDEX(Import.PLE,Detalhamento!$E46,Detalhamento!AD$15)&lt;=mediçao,OFFSET(Import.PLQ,$A46-1,AD$15-1,1,1),0),0),PLE!$AA$28*OFFSET(Import.PLQ,$A46-1,AD$15-1,1,1)),IF($E46&lt;&gt;1,IF(ISNUMBER(INDEX(Import.PLE,Detalhamento!$E46,Detalhamento!AD$15)),IF(INDEX(Import.PLE,Detalhamento!$E46,Detalhamento!AD$15)&lt;=mediçao,0,OFFSET(Import.PLQ,$A46-1,AD$15-1,1,1)),OFFSET(Import.PLQ,$A46-1,AD$15-1,1,1)),(1-PLE!$AA$28)*OFFSET(Import.PLQ,$A46-1,AD$15-1,1,1))))</f>
        <v>0</v>
      </c>
      <c r="AE46" s="144">
        <f ca="1">IF(AE$13="",0,CHOOSE(Detalhamento.OpçãoServiços,OFFSET(Import.PLQ,$A46-1,AE$15-1,1,1),IF($E46&lt;&gt;1,IF(ISNUMBER(INDEX(Import.PLE,Detalhamento!$E46,Detalhamento!AE$15)),IF(INDEX(Import.PLE,Detalhamento!$E46,Detalhamento!AE$15)&lt;=mediçao,OFFSET(Import.PLQ,$A46-1,AE$15-1,1,1),0),0),PLE!$AA$28*OFFSET(Import.PLQ,$A46-1,AE$15-1,1,1)),IF($E46&lt;&gt;1,IF(ISNUMBER(INDEX(Import.PLE,Detalhamento!$E46,Detalhamento!AE$15)),IF(INDEX(Import.PLE,Detalhamento!$E46,Detalhamento!AE$15)&lt;=mediçao,0,OFFSET(Import.PLQ,$A46-1,AE$15-1,1,1)),OFFSET(Import.PLQ,$A46-1,AE$15-1,1,1)),(1-PLE!$AA$28)*OFFSET(Import.PLQ,$A46-1,AE$15-1,1,1))))</f>
        <v>0</v>
      </c>
      <c r="AF46" s="144">
        <f ca="1">IF(AF$13="",0,CHOOSE(Detalhamento.OpçãoServiços,OFFSET(Import.PLQ,$A46-1,AF$15-1,1,1),IF($E46&lt;&gt;1,IF(ISNUMBER(INDEX(Import.PLE,Detalhamento!$E46,Detalhamento!AF$15)),IF(INDEX(Import.PLE,Detalhamento!$E46,Detalhamento!AF$15)&lt;=mediçao,OFFSET(Import.PLQ,$A46-1,AF$15-1,1,1),0),0),PLE!$AA$28*OFFSET(Import.PLQ,$A46-1,AF$15-1,1,1)),IF($E46&lt;&gt;1,IF(ISNUMBER(INDEX(Import.PLE,Detalhamento!$E46,Detalhamento!AF$15)),IF(INDEX(Import.PLE,Detalhamento!$E46,Detalhamento!AF$15)&lt;=mediçao,0,OFFSET(Import.PLQ,$A46-1,AF$15-1,1,1)),OFFSET(Import.PLQ,$A46-1,AF$15-1,1,1)),(1-PLE!$AA$28)*OFFSET(Import.PLQ,$A46-1,AF$15-1,1,1))))</f>
        <v>0</v>
      </c>
      <c r="AG46" s="144">
        <f ca="1">IF(AG$13="",0,CHOOSE(Detalhamento.OpçãoServiços,OFFSET(Import.PLQ,$A46-1,AG$15-1,1,1),IF($E46&lt;&gt;1,IF(ISNUMBER(INDEX(Import.PLE,Detalhamento!$E46,Detalhamento!AG$15)),IF(INDEX(Import.PLE,Detalhamento!$E46,Detalhamento!AG$15)&lt;=mediçao,OFFSET(Import.PLQ,$A46-1,AG$15-1,1,1),0),0),PLE!$AA$28*OFFSET(Import.PLQ,$A46-1,AG$15-1,1,1)),IF($E46&lt;&gt;1,IF(ISNUMBER(INDEX(Import.PLE,Detalhamento!$E46,Detalhamento!AG$15)),IF(INDEX(Import.PLE,Detalhamento!$E46,Detalhamento!AG$15)&lt;=mediçao,0,OFFSET(Import.PLQ,$A46-1,AG$15-1,1,1)),OFFSET(Import.PLQ,$A46-1,AG$15-1,1,1)),(1-PLE!$AA$28)*OFFSET(Import.PLQ,$A46-1,AG$15-1,1,1))))</f>
        <v>0</v>
      </c>
      <c r="AH46" s="144">
        <f ca="1">IF(AH$13="",0,CHOOSE(Detalhamento.OpçãoServiços,OFFSET(Import.PLQ,$A46-1,AH$15-1,1,1),IF($E46&lt;&gt;1,IF(ISNUMBER(INDEX(Import.PLE,Detalhamento!$E46,Detalhamento!AH$15)),IF(INDEX(Import.PLE,Detalhamento!$E46,Detalhamento!AH$15)&lt;=mediçao,OFFSET(Import.PLQ,$A46-1,AH$15-1,1,1),0),0),PLE!$AA$28*OFFSET(Import.PLQ,$A46-1,AH$15-1,1,1)),IF($E46&lt;&gt;1,IF(ISNUMBER(INDEX(Import.PLE,Detalhamento!$E46,Detalhamento!AH$15)),IF(INDEX(Import.PLE,Detalhamento!$E46,Detalhamento!AH$15)&lt;=mediçao,0,OFFSET(Import.PLQ,$A46-1,AH$15-1,1,1)),OFFSET(Import.PLQ,$A46-1,AH$15-1,1,1)),(1-PLE!$AA$28)*OFFSET(Import.PLQ,$A46-1,AH$15-1,1,1))))</f>
        <v>0</v>
      </c>
      <c r="AI46" s="144">
        <f ca="1">IF(AI$13="",0,CHOOSE(Detalhamento.OpçãoServiços,OFFSET(Import.PLQ,$A46-1,AI$15-1,1,1),IF($E46&lt;&gt;1,IF(ISNUMBER(INDEX(Import.PLE,Detalhamento!$E46,Detalhamento!AI$15)),IF(INDEX(Import.PLE,Detalhamento!$E46,Detalhamento!AI$15)&lt;=mediçao,OFFSET(Import.PLQ,$A46-1,AI$15-1,1,1),0),0),PLE!$AA$28*OFFSET(Import.PLQ,$A46-1,AI$15-1,1,1)),IF($E46&lt;&gt;1,IF(ISNUMBER(INDEX(Import.PLE,Detalhamento!$E46,Detalhamento!AI$15)),IF(INDEX(Import.PLE,Detalhamento!$E46,Detalhamento!AI$15)&lt;=mediçao,0,OFFSET(Import.PLQ,$A46-1,AI$15-1,1,1)),OFFSET(Import.PLQ,$A46-1,AI$15-1,1,1)),(1-PLE!$AA$28)*OFFSET(Import.PLQ,$A46-1,AI$15-1,1,1))))</f>
        <v>0</v>
      </c>
      <c r="AJ46" s="144">
        <f ca="1">IF(AJ$13="",0,CHOOSE(Detalhamento.OpçãoServiços,OFFSET(Import.PLQ,$A46-1,AJ$15-1,1,1),IF($E46&lt;&gt;1,IF(ISNUMBER(INDEX(Import.PLE,Detalhamento!$E46,Detalhamento!AJ$15)),IF(INDEX(Import.PLE,Detalhamento!$E46,Detalhamento!AJ$15)&lt;=mediçao,OFFSET(Import.PLQ,$A46-1,AJ$15-1,1,1),0),0),PLE!$AA$28*OFFSET(Import.PLQ,$A46-1,AJ$15-1,1,1)),IF($E46&lt;&gt;1,IF(ISNUMBER(INDEX(Import.PLE,Detalhamento!$E46,Detalhamento!AJ$15)),IF(INDEX(Import.PLE,Detalhamento!$E46,Detalhamento!AJ$15)&lt;=mediçao,0,OFFSET(Import.PLQ,$A46-1,AJ$15-1,1,1)),OFFSET(Import.PLQ,$A46-1,AJ$15-1,1,1)),(1-PLE!$AA$28)*OFFSET(Import.PLQ,$A46-1,AJ$15-1,1,1))))</f>
        <v>0</v>
      </c>
      <c r="AK46" s="144">
        <f ca="1">IF(AK$13="",0,CHOOSE(Detalhamento.OpçãoServiços,OFFSET(Import.PLQ,$A46-1,AK$15-1,1,1),IF($E46&lt;&gt;1,IF(ISNUMBER(INDEX(Import.PLE,Detalhamento!$E46,Detalhamento!AK$15)),IF(INDEX(Import.PLE,Detalhamento!$E46,Detalhamento!AK$15)&lt;=mediçao,OFFSET(Import.PLQ,$A46-1,AK$15-1,1,1),0),0),PLE!$AA$28*OFFSET(Import.PLQ,$A46-1,AK$15-1,1,1)),IF($E46&lt;&gt;1,IF(ISNUMBER(INDEX(Import.PLE,Detalhamento!$E46,Detalhamento!AK$15)),IF(INDEX(Import.PLE,Detalhamento!$E46,Detalhamento!AK$15)&lt;=mediçao,0,OFFSET(Import.PLQ,$A46-1,AK$15-1,1,1)),OFFSET(Import.PLQ,$A46-1,AK$15-1,1,1)),(1-PLE!$AA$28)*OFFSET(Import.PLQ,$A46-1,AK$15-1,1,1))))</f>
        <v>0</v>
      </c>
      <c r="AL46" s="144">
        <f ca="1">IF(AL$13="",0,CHOOSE(Detalhamento.OpçãoServiços,OFFSET(Import.PLQ,$A46-1,AL$15-1,1,1),IF($E46&lt;&gt;1,IF(ISNUMBER(INDEX(Import.PLE,Detalhamento!$E46,Detalhamento!AL$15)),IF(INDEX(Import.PLE,Detalhamento!$E46,Detalhamento!AL$15)&lt;=mediçao,OFFSET(Import.PLQ,$A46-1,AL$15-1,1,1),0),0),PLE!$AA$28*OFFSET(Import.PLQ,$A46-1,AL$15-1,1,1)),IF($E46&lt;&gt;1,IF(ISNUMBER(INDEX(Import.PLE,Detalhamento!$E46,Detalhamento!AL$15)),IF(INDEX(Import.PLE,Detalhamento!$E46,Detalhamento!AL$15)&lt;=mediçao,0,OFFSET(Import.PLQ,$A46-1,AL$15-1,1,1)),OFFSET(Import.PLQ,$A46-1,AL$15-1,1,1)),(1-PLE!$AA$28)*OFFSET(Import.PLQ,$A46-1,AL$15-1,1,1))))</f>
        <v>0</v>
      </c>
      <c r="AM46" s="144">
        <f ca="1">IF(AM$13="",0,CHOOSE(Detalhamento.OpçãoServiços,OFFSET(Import.PLQ,$A46-1,AM$15-1,1,1),IF($E46&lt;&gt;1,IF(ISNUMBER(INDEX(Import.PLE,Detalhamento!$E46,Detalhamento!AM$15)),IF(INDEX(Import.PLE,Detalhamento!$E46,Detalhamento!AM$15)&lt;=mediçao,OFFSET(Import.PLQ,$A46-1,AM$15-1,1,1),0),0),PLE!$AA$28*OFFSET(Import.PLQ,$A46-1,AM$15-1,1,1)),IF($E46&lt;&gt;1,IF(ISNUMBER(INDEX(Import.PLE,Detalhamento!$E46,Detalhamento!AM$15)),IF(INDEX(Import.PLE,Detalhamento!$E46,Detalhamento!AM$15)&lt;=mediçao,0,OFFSET(Import.PLQ,$A46-1,AM$15-1,1,1)),OFFSET(Import.PLQ,$A46-1,AM$15-1,1,1)),(1-PLE!$AA$28)*OFFSET(Import.PLQ,$A46-1,AM$15-1,1,1))))</f>
        <v>0</v>
      </c>
      <c r="AN46" s="144">
        <f ca="1">IF(AN$13="",0,CHOOSE(Detalhamento.OpçãoServiços,OFFSET(Import.PLQ,$A46-1,AN$15-1,1,1),IF($E46&lt;&gt;1,IF(ISNUMBER(INDEX(Import.PLE,Detalhamento!$E46,Detalhamento!AN$15)),IF(INDEX(Import.PLE,Detalhamento!$E46,Detalhamento!AN$15)&lt;=mediçao,OFFSET(Import.PLQ,$A46-1,AN$15-1,1,1),0),0),PLE!$AA$28*OFFSET(Import.PLQ,$A46-1,AN$15-1,1,1)),IF($E46&lt;&gt;1,IF(ISNUMBER(INDEX(Import.PLE,Detalhamento!$E46,Detalhamento!AN$15)),IF(INDEX(Import.PLE,Detalhamento!$E46,Detalhamento!AN$15)&lt;=mediçao,0,OFFSET(Import.PLQ,$A46-1,AN$15-1,1,1)),OFFSET(Import.PLQ,$A46-1,AN$15-1,1,1)),(1-PLE!$AA$28)*OFFSET(Import.PLQ,$A46-1,AN$15-1,1,1))))</f>
        <v>0</v>
      </c>
      <c r="AO46" s="144">
        <f ca="1">IF(AO$13="",0,CHOOSE(Detalhamento.OpçãoServiços,OFFSET(Import.PLQ,$A46-1,AO$15-1,1,1),IF($E46&lt;&gt;1,IF(ISNUMBER(INDEX(Import.PLE,Detalhamento!$E46,Detalhamento!AO$15)),IF(INDEX(Import.PLE,Detalhamento!$E46,Detalhamento!AO$15)&lt;=mediçao,OFFSET(Import.PLQ,$A46-1,AO$15-1,1,1),0),0),PLE!$AA$28*OFFSET(Import.PLQ,$A46-1,AO$15-1,1,1)),IF($E46&lt;&gt;1,IF(ISNUMBER(INDEX(Import.PLE,Detalhamento!$E46,Detalhamento!AO$15)),IF(INDEX(Import.PLE,Detalhamento!$E46,Detalhamento!AO$15)&lt;=mediçao,0,OFFSET(Import.PLQ,$A46-1,AO$15-1,1,1)),OFFSET(Import.PLQ,$A46-1,AO$15-1,1,1)),(1-PLE!$AA$28)*OFFSET(Import.PLQ,$A46-1,AO$15-1,1,1))))</f>
        <v>0</v>
      </c>
      <c r="AP46" s="144">
        <f ca="1">IF(AP$13="",0,CHOOSE(Detalhamento.OpçãoServiços,OFFSET(Import.PLQ,$A46-1,AP$15-1,1,1),IF($E46&lt;&gt;1,IF(ISNUMBER(INDEX(Import.PLE,Detalhamento!$E46,Detalhamento!AP$15)),IF(INDEX(Import.PLE,Detalhamento!$E46,Detalhamento!AP$15)&lt;=mediçao,OFFSET(Import.PLQ,$A46-1,AP$15-1,1,1),0),0),PLE!$AA$28*OFFSET(Import.PLQ,$A46-1,AP$15-1,1,1)),IF($E46&lt;&gt;1,IF(ISNUMBER(INDEX(Import.PLE,Detalhamento!$E46,Detalhamento!AP$15)),IF(INDEX(Import.PLE,Detalhamento!$E46,Detalhamento!AP$15)&lt;=mediçao,0,OFFSET(Import.PLQ,$A46-1,AP$15-1,1,1)),OFFSET(Import.PLQ,$A46-1,AP$15-1,1,1)),(1-PLE!$AA$28)*OFFSET(Import.PLQ,$A46-1,AP$15-1,1,1))))</f>
        <v>0</v>
      </c>
      <c r="AQ46" s="144">
        <f ca="1">IF(AQ$13="",0,CHOOSE(Detalhamento.OpçãoServiços,OFFSET(Import.PLQ,$A46-1,AQ$15-1,1,1),IF($E46&lt;&gt;1,IF(ISNUMBER(INDEX(Import.PLE,Detalhamento!$E46,Detalhamento!AQ$15)),IF(INDEX(Import.PLE,Detalhamento!$E46,Detalhamento!AQ$15)&lt;=mediçao,OFFSET(Import.PLQ,$A46-1,AQ$15-1,1,1),0),0),PLE!$AA$28*OFFSET(Import.PLQ,$A46-1,AQ$15-1,1,1)),IF($E46&lt;&gt;1,IF(ISNUMBER(INDEX(Import.PLE,Detalhamento!$E46,Detalhamento!AQ$15)),IF(INDEX(Import.PLE,Detalhamento!$E46,Detalhamento!AQ$15)&lt;=mediçao,0,OFFSET(Import.PLQ,$A46-1,AQ$15-1,1,1)),OFFSET(Import.PLQ,$A46-1,AQ$15-1,1,1)),(1-PLE!$AA$28)*OFFSET(Import.PLQ,$A46-1,AQ$15-1,1,1))))</f>
        <v>0</v>
      </c>
      <c r="AR46" s="144">
        <f ca="1">IF(AR$13="",0,CHOOSE(Detalhamento.OpçãoServiços,OFFSET(Import.PLQ,$A46-1,AR$15-1,1,1),IF($E46&lt;&gt;1,IF(ISNUMBER(INDEX(Import.PLE,Detalhamento!$E46,Detalhamento!AR$15)),IF(INDEX(Import.PLE,Detalhamento!$E46,Detalhamento!AR$15)&lt;=mediçao,OFFSET(Import.PLQ,$A46-1,AR$15-1,1,1),0),0),PLE!$AA$28*OFFSET(Import.PLQ,$A46-1,AR$15-1,1,1)),IF($E46&lt;&gt;1,IF(ISNUMBER(INDEX(Import.PLE,Detalhamento!$E46,Detalhamento!AR$15)),IF(INDEX(Import.PLE,Detalhamento!$E46,Detalhamento!AR$15)&lt;=mediçao,0,OFFSET(Import.PLQ,$A46-1,AR$15-1,1,1)),OFFSET(Import.PLQ,$A46-1,AR$15-1,1,1)),(1-PLE!$AA$28)*OFFSET(Import.PLQ,$A46-1,AR$15-1,1,1))))</f>
        <v>0</v>
      </c>
      <c r="AS46" s="144">
        <f ca="1">IF(AS$13="",0,CHOOSE(Detalhamento.OpçãoServiços,OFFSET(Import.PLQ,$A46-1,AS$15-1,1,1),IF($E46&lt;&gt;1,IF(ISNUMBER(INDEX(Import.PLE,Detalhamento!$E46,Detalhamento!AS$15)),IF(INDEX(Import.PLE,Detalhamento!$E46,Detalhamento!AS$15)&lt;=mediçao,OFFSET(Import.PLQ,$A46-1,AS$15-1,1,1),0),0),PLE!$AA$28*OFFSET(Import.PLQ,$A46-1,AS$15-1,1,1)),IF($E46&lt;&gt;1,IF(ISNUMBER(INDEX(Import.PLE,Detalhamento!$E46,Detalhamento!AS$15)),IF(INDEX(Import.PLE,Detalhamento!$E46,Detalhamento!AS$15)&lt;=mediçao,0,OFFSET(Import.PLQ,$A46-1,AS$15-1,1,1)),OFFSET(Import.PLQ,$A46-1,AS$15-1,1,1)),(1-PLE!$AA$28)*OFFSET(Import.PLQ,$A46-1,AS$15-1,1,1))))</f>
        <v>0</v>
      </c>
      <c r="AT46" s="144">
        <f ca="1">IF(AT$13="",0,CHOOSE(Detalhamento.OpçãoServiços,OFFSET(Import.PLQ,$A46-1,AT$15-1,1,1),IF($E46&lt;&gt;1,IF(ISNUMBER(INDEX(Import.PLE,Detalhamento!$E46,Detalhamento!AT$15)),IF(INDEX(Import.PLE,Detalhamento!$E46,Detalhamento!AT$15)&lt;=mediçao,OFFSET(Import.PLQ,$A46-1,AT$15-1,1,1),0),0),PLE!$AA$28*OFFSET(Import.PLQ,$A46-1,AT$15-1,1,1)),IF($E46&lt;&gt;1,IF(ISNUMBER(INDEX(Import.PLE,Detalhamento!$E46,Detalhamento!AT$15)),IF(INDEX(Import.PLE,Detalhamento!$E46,Detalhamento!AT$15)&lt;=mediçao,0,OFFSET(Import.PLQ,$A46-1,AT$15-1,1,1)),OFFSET(Import.PLQ,$A46-1,AT$15-1,1,1)),(1-PLE!$AA$28)*OFFSET(Import.PLQ,$A46-1,AT$15-1,1,1))))</f>
        <v>0</v>
      </c>
      <c r="AU46" s="144">
        <f ca="1">IF(AU$13="",0,CHOOSE(Detalhamento.OpçãoServiços,OFFSET(Import.PLQ,$A46-1,AU$15-1,1,1),IF($E46&lt;&gt;1,IF(ISNUMBER(INDEX(Import.PLE,Detalhamento!$E46,Detalhamento!AU$15)),IF(INDEX(Import.PLE,Detalhamento!$E46,Detalhamento!AU$15)&lt;=mediçao,OFFSET(Import.PLQ,$A46-1,AU$15-1,1,1),0),0),PLE!$AA$28*OFFSET(Import.PLQ,$A46-1,AU$15-1,1,1)),IF($E46&lt;&gt;1,IF(ISNUMBER(INDEX(Import.PLE,Detalhamento!$E46,Detalhamento!AU$15)),IF(INDEX(Import.PLE,Detalhamento!$E46,Detalhamento!AU$15)&lt;=mediçao,0,OFFSET(Import.PLQ,$A46-1,AU$15-1,1,1)),OFFSET(Import.PLQ,$A46-1,AU$15-1,1,1)),(1-PLE!$AA$28)*OFFSET(Import.PLQ,$A46-1,AU$15-1,1,1))))</f>
        <v>0</v>
      </c>
      <c r="AV46" s="144">
        <f ca="1">IF(AV$13="",0,CHOOSE(Detalhamento.OpçãoServiços,OFFSET(Import.PLQ,$A46-1,AV$15-1,1,1),IF($E46&lt;&gt;1,IF(ISNUMBER(INDEX(Import.PLE,Detalhamento!$E46,Detalhamento!AV$15)),IF(INDEX(Import.PLE,Detalhamento!$E46,Detalhamento!AV$15)&lt;=mediçao,OFFSET(Import.PLQ,$A46-1,AV$15-1,1,1),0),0),PLE!$AA$28*OFFSET(Import.PLQ,$A46-1,AV$15-1,1,1)),IF($E46&lt;&gt;1,IF(ISNUMBER(INDEX(Import.PLE,Detalhamento!$E46,Detalhamento!AV$15)),IF(INDEX(Import.PLE,Detalhamento!$E46,Detalhamento!AV$15)&lt;=mediçao,0,OFFSET(Import.PLQ,$A46-1,AV$15-1,1,1)),OFFSET(Import.PLQ,$A46-1,AV$15-1,1,1)),(1-PLE!$AA$28)*OFFSET(Import.PLQ,$A46-1,AV$15-1,1,1))))</f>
        <v>0</v>
      </c>
      <c r="AW46" s="144">
        <f ca="1">IF(AW$13="",0,CHOOSE(Detalhamento.OpçãoServiços,OFFSET(Import.PLQ,$A46-1,AW$15-1,1,1),IF($E46&lt;&gt;1,IF(ISNUMBER(INDEX(Import.PLE,Detalhamento!$E46,Detalhamento!AW$15)),IF(INDEX(Import.PLE,Detalhamento!$E46,Detalhamento!AW$15)&lt;=mediçao,OFFSET(Import.PLQ,$A46-1,AW$15-1,1,1),0),0),PLE!$AA$28*OFFSET(Import.PLQ,$A46-1,AW$15-1,1,1)),IF($E46&lt;&gt;1,IF(ISNUMBER(INDEX(Import.PLE,Detalhamento!$E46,Detalhamento!AW$15)),IF(INDEX(Import.PLE,Detalhamento!$E46,Detalhamento!AW$15)&lt;=mediçao,0,OFFSET(Import.PLQ,$A46-1,AW$15-1,1,1)),OFFSET(Import.PLQ,$A46-1,AW$15-1,1,1)),(1-PLE!$AA$28)*OFFSET(Import.PLQ,$A46-1,AW$15-1,1,1))))</f>
        <v>0</v>
      </c>
      <c r="AX46" s="144">
        <f ca="1">IF(AX$13="",0,CHOOSE(Detalhamento.OpçãoServiços,OFFSET(Import.PLQ,$A46-1,AX$15-1,1,1),IF($E46&lt;&gt;1,IF(ISNUMBER(INDEX(Import.PLE,Detalhamento!$E46,Detalhamento!AX$15)),IF(INDEX(Import.PLE,Detalhamento!$E46,Detalhamento!AX$15)&lt;=mediçao,OFFSET(Import.PLQ,$A46-1,AX$15-1,1,1),0),0),PLE!$AA$28*OFFSET(Import.PLQ,$A46-1,AX$15-1,1,1)),IF($E46&lt;&gt;1,IF(ISNUMBER(INDEX(Import.PLE,Detalhamento!$E46,Detalhamento!AX$15)),IF(INDEX(Import.PLE,Detalhamento!$E46,Detalhamento!AX$15)&lt;=mediçao,0,OFFSET(Import.PLQ,$A46-1,AX$15-1,1,1)),OFFSET(Import.PLQ,$A46-1,AX$15-1,1,1)),(1-PLE!$AA$28)*OFFSET(Import.PLQ,$A46-1,AX$15-1,1,1))))</f>
        <v>0</v>
      </c>
      <c r="AY46" s="144">
        <f ca="1">IF(AY$13="",0,CHOOSE(Detalhamento.OpçãoServiços,OFFSET(Import.PLQ,$A46-1,AY$15-1,1,1),IF($E46&lt;&gt;1,IF(ISNUMBER(INDEX(Import.PLE,Detalhamento!$E46,Detalhamento!AY$15)),IF(INDEX(Import.PLE,Detalhamento!$E46,Detalhamento!AY$15)&lt;=mediçao,OFFSET(Import.PLQ,$A46-1,AY$15-1,1,1),0),0),PLE!$AA$28*OFFSET(Import.PLQ,$A46-1,AY$15-1,1,1)),IF($E46&lt;&gt;1,IF(ISNUMBER(INDEX(Import.PLE,Detalhamento!$E46,Detalhamento!AY$15)),IF(INDEX(Import.PLE,Detalhamento!$E46,Detalhamento!AY$15)&lt;=mediçao,0,OFFSET(Import.PLQ,$A46-1,AY$15-1,1,1)),OFFSET(Import.PLQ,$A46-1,AY$15-1,1,1)),(1-PLE!$AA$28)*OFFSET(Import.PLQ,$A46-1,AY$15-1,1,1))))</f>
        <v>0</v>
      </c>
      <c r="AZ46" s="144">
        <f ca="1">IF(AZ$13="",0,CHOOSE(Detalhamento.OpçãoServiços,OFFSET(Import.PLQ,$A46-1,AZ$15-1,1,1),IF($E46&lt;&gt;1,IF(ISNUMBER(INDEX(Import.PLE,Detalhamento!$E46,Detalhamento!AZ$15)),IF(INDEX(Import.PLE,Detalhamento!$E46,Detalhamento!AZ$15)&lt;=mediçao,OFFSET(Import.PLQ,$A46-1,AZ$15-1,1,1),0),0),PLE!$AA$28*OFFSET(Import.PLQ,$A46-1,AZ$15-1,1,1)),IF($E46&lt;&gt;1,IF(ISNUMBER(INDEX(Import.PLE,Detalhamento!$E46,Detalhamento!AZ$15)),IF(INDEX(Import.PLE,Detalhamento!$E46,Detalhamento!AZ$15)&lt;=mediçao,0,OFFSET(Import.PLQ,$A46-1,AZ$15-1,1,1)),OFFSET(Import.PLQ,$A46-1,AZ$15-1,1,1)),(1-PLE!$AA$28)*OFFSET(Import.PLQ,$A46-1,AZ$15-1,1,1))))</f>
        <v>0</v>
      </c>
      <c r="BA46" s="144">
        <f ca="1">IF(BA$13="",0,CHOOSE(Detalhamento.OpçãoServiços,OFFSET(Import.PLQ,$A46-1,BA$15-1,1,1),IF($E46&lt;&gt;1,IF(ISNUMBER(INDEX(Import.PLE,Detalhamento!$E46,Detalhamento!BA$15)),IF(INDEX(Import.PLE,Detalhamento!$E46,Detalhamento!BA$15)&lt;=mediçao,OFFSET(Import.PLQ,$A46-1,BA$15-1,1,1),0),0),PLE!$AA$28*OFFSET(Import.PLQ,$A46-1,BA$15-1,1,1)),IF($E46&lt;&gt;1,IF(ISNUMBER(INDEX(Import.PLE,Detalhamento!$E46,Detalhamento!BA$15)),IF(INDEX(Import.PLE,Detalhamento!$E46,Detalhamento!BA$15)&lt;=mediçao,0,OFFSET(Import.PLQ,$A46-1,BA$15-1,1,1)),OFFSET(Import.PLQ,$A46-1,BA$15-1,1,1)),(1-PLE!$AA$28)*OFFSET(Import.PLQ,$A46-1,BA$15-1,1,1))))</f>
        <v>0</v>
      </c>
      <c r="BB46" s="144">
        <f ca="1">IF(BB$13="",0,CHOOSE(Detalhamento.OpçãoServiços,OFFSET(Import.PLQ,$A46-1,BB$15-1,1,1),IF($E46&lt;&gt;1,IF(ISNUMBER(INDEX(Import.PLE,Detalhamento!$E46,Detalhamento!BB$15)),IF(INDEX(Import.PLE,Detalhamento!$E46,Detalhamento!BB$15)&lt;=mediçao,OFFSET(Import.PLQ,$A46-1,BB$15-1,1,1),0),0),PLE!$AA$28*OFFSET(Import.PLQ,$A46-1,BB$15-1,1,1)),IF($E46&lt;&gt;1,IF(ISNUMBER(INDEX(Import.PLE,Detalhamento!$E46,Detalhamento!BB$15)),IF(INDEX(Import.PLE,Detalhamento!$E46,Detalhamento!BB$15)&lt;=mediçao,0,OFFSET(Import.PLQ,$A46-1,BB$15-1,1,1)),OFFSET(Import.PLQ,$A46-1,BB$15-1,1,1)),(1-PLE!$AA$28)*OFFSET(Import.PLQ,$A46-1,BB$15-1,1,1))))</f>
        <v>0</v>
      </c>
      <c r="BC46" s="144">
        <f ca="1">IF(BC$13="",0,CHOOSE(Detalhamento.OpçãoServiços,OFFSET(Import.PLQ,$A46-1,BC$15-1,1,1),IF($E46&lt;&gt;1,IF(ISNUMBER(INDEX(Import.PLE,Detalhamento!$E46,Detalhamento!BC$15)),IF(INDEX(Import.PLE,Detalhamento!$E46,Detalhamento!BC$15)&lt;=mediçao,OFFSET(Import.PLQ,$A46-1,BC$15-1,1,1),0),0),PLE!$AA$28*OFFSET(Import.PLQ,$A46-1,BC$15-1,1,1)),IF($E46&lt;&gt;1,IF(ISNUMBER(INDEX(Import.PLE,Detalhamento!$E46,Detalhamento!BC$15)),IF(INDEX(Import.PLE,Detalhamento!$E46,Detalhamento!BC$15)&lt;=mediçao,0,OFFSET(Import.PLQ,$A46-1,BC$15-1,1,1)),OFFSET(Import.PLQ,$A46-1,BC$15-1,1,1)),(1-PLE!$AA$28)*OFFSET(Import.PLQ,$A46-1,BC$15-1,1,1))))</f>
        <v>0</v>
      </c>
      <c r="BD46" s="144">
        <f ca="1">IF(BD$13="",0,CHOOSE(Detalhamento.OpçãoServiços,OFFSET(Import.PLQ,$A46-1,BD$15-1,1,1),IF($E46&lt;&gt;1,IF(ISNUMBER(INDEX(Import.PLE,Detalhamento!$E46,Detalhamento!BD$15)),IF(INDEX(Import.PLE,Detalhamento!$E46,Detalhamento!BD$15)&lt;=mediçao,OFFSET(Import.PLQ,$A46-1,BD$15-1,1,1),0),0),PLE!$AA$28*OFFSET(Import.PLQ,$A46-1,BD$15-1,1,1)),IF($E46&lt;&gt;1,IF(ISNUMBER(INDEX(Import.PLE,Detalhamento!$E46,Detalhamento!BD$15)),IF(INDEX(Import.PLE,Detalhamento!$E46,Detalhamento!BD$15)&lt;=mediçao,0,OFFSET(Import.PLQ,$A46-1,BD$15-1,1,1)),OFFSET(Import.PLQ,$A46-1,BD$15-1,1,1)),(1-PLE!$AA$28)*OFFSET(Import.PLQ,$A46-1,BD$15-1,1,1))))</f>
        <v>0</v>
      </c>
      <c r="BE46" s="144">
        <f ca="1">IF(BE$13="",0,CHOOSE(Detalhamento.OpçãoServiços,OFFSET(Import.PLQ,$A46-1,BE$15-1,1,1),IF($E46&lt;&gt;1,IF(ISNUMBER(INDEX(Import.PLE,Detalhamento!$E46,Detalhamento!BE$15)),IF(INDEX(Import.PLE,Detalhamento!$E46,Detalhamento!BE$15)&lt;=mediçao,OFFSET(Import.PLQ,$A46-1,BE$15-1,1,1),0),0),PLE!$AA$28*OFFSET(Import.PLQ,$A46-1,BE$15-1,1,1)),IF($E46&lt;&gt;1,IF(ISNUMBER(INDEX(Import.PLE,Detalhamento!$E46,Detalhamento!BE$15)),IF(INDEX(Import.PLE,Detalhamento!$E46,Detalhamento!BE$15)&lt;=mediçao,0,OFFSET(Import.PLQ,$A46-1,BE$15-1,1,1)),OFFSET(Import.PLQ,$A46-1,BE$15-1,1,1)),(1-PLE!$AA$28)*OFFSET(Import.PLQ,$A46-1,BE$15-1,1,1))))</f>
        <v>0</v>
      </c>
      <c r="BF46" s="144">
        <f ca="1">IF(BF$13="",0,CHOOSE(Detalhamento.OpçãoServiços,OFFSET(Import.PLQ,$A46-1,BF$15-1,1,1),IF($E46&lt;&gt;1,IF(ISNUMBER(INDEX(Import.PLE,Detalhamento!$E46,Detalhamento!BF$15)),IF(INDEX(Import.PLE,Detalhamento!$E46,Detalhamento!BF$15)&lt;=mediçao,OFFSET(Import.PLQ,$A46-1,BF$15-1,1,1),0),0),PLE!$AA$28*OFFSET(Import.PLQ,$A46-1,BF$15-1,1,1)),IF($E46&lt;&gt;1,IF(ISNUMBER(INDEX(Import.PLE,Detalhamento!$E46,Detalhamento!BF$15)),IF(INDEX(Import.PLE,Detalhamento!$E46,Detalhamento!BF$15)&lt;=mediçao,0,OFFSET(Import.PLQ,$A46-1,BF$15-1,1,1)),OFFSET(Import.PLQ,$A46-1,BF$15-1,1,1)),(1-PLE!$AA$28)*OFFSET(Import.PLQ,$A46-1,BF$15-1,1,1))))</f>
        <v>0</v>
      </c>
      <c r="BG46" s="144">
        <f ca="1">IF(BG$13="",0,CHOOSE(Detalhamento.OpçãoServiços,OFFSET(Import.PLQ,$A46-1,BG$15-1,1,1),IF($E46&lt;&gt;1,IF(ISNUMBER(INDEX(Import.PLE,Detalhamento!$E46,Detalhamento!BG$15)),IF(INDEX(Import.PLE,Detalhamento!$E46,Detalhamento!BG$15)&lt;=mediçao,OFFSET(Import.PLQ,$A46-1,BG$15-1,1,1),0),0),PLE!$AA$28*OFFSET(Import.PLQ,$A46-1,BG$15-1,1,1)),IF($E46&lt;&gt;1,IF(ISNUMBER(INDEX(Import.PLE,Detalhamento!$E46,Detalhamento!BG$15)),IF(INDEX(Import.PLE,Detalhamento!$E46,Detalhamento!BG$15)&lt;=mediçao,0,OFFSET(Import.PLQ,$A46-1,BG$15-1,1,1)),OFFSET(Import.PLQ,$A46-1,BG$15-1,1,1)),(1-PLE!$AA$28)*OFFSET(Import.PLQ,$A46-1,BG$15-1,1,1))))</f>
        <v>0</v>
      </c>
      <c r="BH46" s="144">
        <f ca="1">IF(BH$13="",0,CHOOSE(Detalhamento.OpçãoServiços,OFFSET(Import.PLQ,$A46-1,BH$15-1,1,1),IF($E46&lt;&gt;1,IF(ISNUMBER(INDEX(Import.PLE,Detalhamento!$E46,Detalhamento!BH$15)),IF(INDEX(Import.PLE,Detalhamento!$E46,Detalhamento!BH$15)&lt;=mediçao,OFFSET(Import.PLQ,$A46-1,BH$15-1,1,1),0),0),PLE!$AA$28*OFFSET(Import.PLQ,$A46-1,BH$15-1,1,1)),IF($E46&lt;&gt;1,IF(ISNUMBER(INDEX(Import.PLE,Detalhamento!$E46,Detalhamento!BH$15)),IF(INDEX(Import.PLE,Detalhamento!$E46,Detalhamento!BH$15)&lt;=mediçao,0,OFFSET(Import.PLQ,$A46-1,BH$15-1,1,1)),OFFSET(Import.PLQ,$A46-1,BH$15-1,1,1)),(1-PLE!$AA$28)*OFFSET(Import.PLQ,$A46-1,BH$15-1,1,1))))</f>
        <v>0</v>
      </c>
      <c r="BI46" s="144">
        <f ca="1">IF(BI$13="",0,CHOOSE(Detalhamento.OpçãoServiços,OFFSET(Import.PLQ,$A46-1,BI$15-1,1,1),IF($E46&lt;&gt;1,IF(ISNUMBER(INDEX(Import.PLE,Detalhamento!$E46,Detalhamento!BI$15)),IF(INDEX(Import.PLE,Detalhamento!$E46,Detalhamento!BI$15)&lt;=mediçao,OFFSET(Import.PLQ,$A46-1,BI$15-1,1,1),0),0),PLE!$AA$28*OFFSET(Import.PLQ,$A46-1,BI$15-1,1,1)),IF($E46&lt;&gt;1,IF(ISNUMBER(INDEX(Import.PLE,Detalhamento!$E46,Detalhamento!BI$15)),IF(INDEX(Import.PLE,Detalhamento!$E46,Detalhamento!BI$15)&lt;=mediçao,0,OFFSET(Import.PLQ,$A46-1,BI$15-1,1,1)),OFFSET(Import.PLQ,$A46-1,BI$15-1,1,1)),(1-PLE!$AA$28)*OFFSET(Import.PLQ,$A46-1,BI$15-1,1,1))))</f>
        <v>0</v>
      </c>
    </row>
    <row r="47" spans="1:61" ht="20" x14ac:dyDescent="0.2">
      <c r="A47" s="155">
        <v>26</v>
      </c>
      <c r="B47" s="21" t="str">
        <f t="shared" ca="1" si="8"/>
        <v>Serviço</v>
      </c>
      <c r="E47" s="153">
        <f t="shared" ca="1" si="9"/>
        <v>4</v>
      </c>
      <c r="F47" s="154">
        <f t="shared" ca="1" si="10"/>
        <v>40026</v>
      </c>
      <c r="G47" s="154" t="str">
        <f t="shared" ca="1" si="14"/>
        <v>1.3.2.2</v>
      </c>
      <c r="H47" s="182" t="str">
        <f t="shared" ca="1" si="14"/>
        <v>EMBASAMENTO C/PEDRA ARGAMASSADA UTILIZANDO ARG.CIM/AREIA 1:4 (ADAPTADO DE SINAPI 95467)</v>
      </c>
      <c r="I47" s="37" t="str">
        <f t="shared" ca="1" si="12"/>
        <v>M3</v>
      </c>
      <c r="J47" s="144">
        <f t="shared" ca="1" si="13"/>
        <v>14.92</v>
      </c>
      <c r="K47" s="67"/>
      <c r="L47" s="144">
        <f ca="1">IF(L$13="",0,CHOOSE(Detalhamento.OpçãoServiços,OFFSET(Import.PLQ,$A47-1,L$15-1,1,1),IF($E47&lt;&gt;1,IF(ISNUMBER(INDEX(Import.PLE,Detalhamento!$E47,Detalhamento!L$15)),IF(INDEX(Import.PLE,Detalhamento!$E47,Detalhamento!L$15)&lt;=mediçao,OFFSET(Import.PLQ,$A47-1,L$15-1,1,1),0),0),PLE!$AA$28*OFFSET(Import.PLQ,$A47-1,L$15-1,1,1)),IF($E47&lt;&gt;1,IF(ISNUMBER(INDEX(Import.PLE,Detalhamento!$E47,Detalhamento!L$15)),IF(INDEX(Import.PLE,Detalhamento!$E47,Detalhamento!L$15)&lt;=mediçao,0,OFFSET(Import.PLQ,$A47-1,L$15-1,1,1)),OFFSET(Import.PLQ,$A47-1,L$15-1,1,1)),(1-PLE!$AA$28)*OFFSET(Import.PLQ,$A47-1,L$15-1,1,1))))</f>
        <v>14.92</v>
      </c>
      <c r="M47" s="144">
        <f ca="1">IF(M$13="",0,CHOOSE(Detalhamento.OpçãoServiços,OFFSET(Import.PLQ,$A47-1,M$15-1,1,1),IF($E47&lt;&gt;1,IF(ISNUMBER(INDEX(Import.PLE,Detalhamento!$E47,Detalhamento!M$15)),IF(INDEX(Import.PLE,Detalhamento!$E47,Detalhamento!M$15)&lt;=mediçao,OFFSET(Import.PLQ,$A47-1,M$15-1,1,1),0),0),PLE!$AA$28*OFFSET(Import.PLQ,$A47-1,M$15-1,1,1)),IF($E47&lt;&gt;1,IF(ISNUMBER(INDEX(Import.PLE,Detalhamento!$E47,Detalhamento!M$15)),IF(INDEX(Import.PLE,Detalhamento!$E47,Detalhamento!M$15)&lt;=mediçao,0,OFFSET(Import.PLQ,$A47-1,M$15-1,1,1)),OFFSET(Import.PLQ,$A47-1,M$15-1,1,1)),(1-PLE!$AA$28)*OFFSET(Import.PLQ,$A47-1,M$15-1,1,1))))</f>
        <v>0</v>
      </c>
      <c r="N47" s="144">
        <f ca="1">IF(N$13="",0,CHOOSE(Detalhamento.OpçãoServiços,OFFSET(Import.PLQ,$A47-1,N$15-1,1,1),IF($E47&lt;&gt;1,IF(ISNUMBER(INDEX(Import.PLE,Detalhamento!$E47,Detalhamento!N$15)),IF(INDEX(Import.PLE,Detalhamento!$E47,Detalhamento!N$15)&lt;=mediçao,OFFSET(Import.PLQ,$A47-1,N$15-1,1,1),0),0),PLE!$AA$28*OFFSET(Import.PLQ,$A47-1,N$15-1,1,1)),IF($E47&lt;&gt;1,IF(ISNUMBER(INDEX(Import.PLE,Detalhamento!$E47,Detalhamento!N$15)),IF(INDEX(Import.PLE,Detalhamento!$E47,Detalhamento!N$15)&lt;=mediçao,0,OFFSET(Import.PLQ,$A47-1,N$15-1,1,1)),OFFSET(Import.PLQ,$A47-1,N$15-1,1,1)),(1-PLE!$AA$28)*OFFSET(Import.PLQ,$A47-1,N$15-1,1,1))))</f>
        <v>0</v>
      </c>
      <c r="O47" s="144">
        <f ca="1">IF(O$13="",0,CHOOSE(Detalhamento.OpçãoServiços,OFFSET(Import.PLQ,$A47-1,O$15-1,1,1),IF($E47&lt;&gt;1,IF(ISNUMBER(INDEX(Import.PLE,Detalhamento!$E47,Detalhamento!O$15)),IF(INDEX(Import.PLE,Detalhamento!$E47,Detalhamento!O$15)&lt;=mediçao,OFFSET(Import.PLQ,$A47-1,O$15-1,1,1),0),0),PLE!$AA$28*OFFSET(Import.PLQ,$A47-1,O$15-1,1,1)),IF($E47&lt;&gt;1,IF(ISNUMBER(INDEX(Import.PLE,Detalhamento!$E47,Detalhamento!O$15)),IF(INDEX(Import.PLE,Detalhamento!$E47,Detalhamento!O$15)&lt;=mediçao,0,OFFSET(Import.PLQ,$A47-1,O$15-1,1,1)),OFFSET(Import.PLQ,$A47-1,O$15-1,1,1)),(1-PLE!$AA$28)*OFFSET(Import.PLQ,$A47-1,O$15-1,1,1))))</f>
        <v>0</v>
      </c>
      <c r="P47" s="144">
        <f ca="1">IF(P$13="",0,CHOOSE(Detalhamento.OpçãoServiços,OFFSET(Import.PLQ,$A47-1,P$15-1,1,1),IF($E47&lt;&gt;1,IF(ISNUMBER(INDEX(Import.PLE,Detalhamento!$E47,Detalhamento!P$15)),IF(INDEX(Import.PLE,Detalhamento!$E47,Detalhamento!P$15)&lt;=mediçao,OFFSET(Import.PLQ,$A47-1,P$15-1,1,1),0),0),PLE!$AA$28*OFFSET(Import.PLQ,$A47-1,P$15-1,1,1)),IF($E47&lt;&gt;1,IF(ISNUMBER(INDEX(Import.PLE,Detalhamento!$E47,Detalhamento!P$15)),IF(INDEX(Import.PLE,Detalhamento!$E47,Detalhamento!P$15)&lt;=mediçao,0,OFFSET(Import.PLQ,$A47-1,P$15-1,1,1)),OFFSET(Import.PLQ,$A47-1,P$15-1,1,1)),(1-PLE!$AA$28)*OFFSET(Import.PLQ,$A47-1,P$15-1,1,1))))</f>
        <v>0</v>
      </c>
      <c r="Q47" s="144">
        <f ca="1">IF(Q$13="",0,CHOOSE(Detalhamento.OpçãoServiços,OFFSET(Import.PLQ,$A47-1,Q$15-1,1,1),IF($E47&lt;&gt;1,IF(ISNUMBER(INDEX(Import.PLE,Detalhamento!$E47,Detalhamento!Q$15)),IF(INDEX(Import.PLE,Detalhamento!$E47,Detalhamento!Q$15)&lt;=mediçao,OFFSET(Import.PLQ,$A47-1,Q$15-1,1,1),0),0),PLE!$AA$28*OFFSET(Import.PLQ,$A47-1,Q$15-1,1,1)),IF($E47&lt;&gt;1,IF(ISNUMBER(INDEX(Import.PLE,Detalhamento!$E47,Detalhamento!Q$15)),IF(INDEX(Import.PLE,Detalhamento!$E47,Detalhamento!Q$15)&lt;=mediçao,0,OFFSET(Import.PLQ,$A47-1,Q$15-1,1,1)),OFFSET(Import.PLQ,$A47-1,Q$15-1,1,1)),(1-PLE!$AA$28)*OFFSET(Import.PLQ,$A47-1,Q$15-1,1,1))))</f>
        <v>0</v>
      </c>
      <c r="R47" s="144">
        <f ca="1">IF(R$13="",0,CHOOSE(Detalhamento.OpçãoServiços,OFFSET(Import.PLQ,$A47-1,R$15-1,1,1),IF($E47&lt;&gt;1,IF(ISNUMBER(INDEX(Import.PLE,Detalhamento!$E47,Detalhamento!R$15)),IF(INDEX(Import.PLE,Detalhamento!$E47,Detalhamento!R$15)&lt;=mediçao,OFFSET(Import.PLQ,$A47-1,R$15-1,1,1),0),0),PLE!$AA$28*OFFSET(Import.PLQ,$A47-1,R$15-1,1,1)),IF($E47&lt;&gt;1,IF(ISNUMBER(INDEX(Import.PLE,Detalhamento!$E47,Detalhamento!R$15)),IF(INDEX(Import.PLE,Detalhamento!$E47,Detalhamento!R$15)&lt;=mediçao,0,OFFSET(Import.PLQ,$A47-1,R$15-1,1,1)),OFFSET(Import.PLQ,$A47-1,R$15-1,1,1)),(1-PLE!$AA$28)*OFFSET(Import.PLQ,$A47-1,R$15-1,1,1))))</f>
        <v>0</v>
      </c>
      <c r="S47" s="144">
        <f ca="1">IF(S$13="",0,CHOOSE(Detalhamento.OpçãoServiços,OFFSET(Import.PLQ,$A47-1,S$15-1,1,1),IF($E47&lt;&gt;1,IF(ISNUMBER(INDEX(Import.PLE,Detalhamento!$E47,Detalhamento!S$15)),IF(INDEX(Import.PLE,Detalhamento!$E47,Detalhamento!S$15)&lt;=mediçao,OFFSET(Import.PLQ,$A47-1,S$15-1,1,1),0),0),PLE!$AA$28*OFFSET(Import.PLQ,$A47-1,S$15-1,1,1)),IF($E47&lt;&gt;1,IF(ISNUMBER(INDEX(Import.PLE,Detalhamento!$E47,Detalhamento!S$15)),IF(INDEX(Import.PLE,Detalhamento!$E47,Detalhamento!S$15)&lt;=mediçao,0,OFFSET(Import.PLQ,$A47-1,S$15-1,1,1)),OFFSET(Import.PLQ,$A47-1,S$15-1,1,1)),(1-PLE!$AA$28)*OFFSET(Import.PLQ,$A47-1,S$15-1,1,1))))</f>
        <v>0</v>
      </c>
      <c r="T47" s="144">
        <f ca="1">IF(T$13="",0,CHOOSE(Detalhamento.OpçãoServiços,OFFSET(Import.PLQ,$A47-1,T$15-1,1,1),IF($E47&lt;&gt;1,IF(ISNUMBER(INDEX(Import.PLE,Detalhamento!$E47,Detalhamento!T$15)),IF(INDEX(Import.PLE,Detalhamento!$E47,Detalhamento!T$15)&lt;=mediçao,OFFSET(Import.PLQ,$A47-1,T$15-1,1,1),0),0),PLE!$AA$28*OFFSET(Import.PLQ,$A47-1,T$15-1,1,1)),IF($E47&lt;&gt;1,IF(ISNUMBER(INDEX(Import.PLE,Detalhamento!$E47,Detalhamento!T$15)),IF(INDEX(Import.PLE,Detalhamento!$E47,Detalhamento!T$15)&lt;=mediçao,0,OFFSET(Import.PLQ,$A47-1,T$15-1,1,1)),OFFSET(Import.PLQ,$A47-1,T$15-1,1,1)),(1-PLE!$AA$28)*OFFSET(Import.PLQ,$A47-1,T$15-1,1,1))))</f>
        <v>0</v>
      </c>
      <c r="U47" s="144">
        <f ca="1">IF(U$13="",0,CHOOSE(Detalhamento.OpçãoServiços,OFFSET(Import.PLQ,$A47-1,U$15-1,1,1),IF($E47&lt;&gt;1,IF(ISNUMBER(INDEX(Import.PLE,Detalhamento!$E47,Detalhamento!U$15)),IF(INDEX(Import.PLE,Detalhamento!$E47,Detalhamento!U$15)&lt;=mediçao,OFFSET(Import.PLQ,$A47-1,U$15-1,1,1),0),0),PLE!$AA$28*OFFSET(Import.PLQ,$A47-1,U$15-1,1,1)),IF($E47&lt;&gt;1,IF(ISNUMBER(INDEX(Import.PLE,Detalhamento!$E47,Detalhamento!U$15)),IF(INDEX(Import.PLE,Detalhamento!$E47,Detalhamento!U$15)&lt;=mediçao,0,OFFSET(Import.PLQ,$A47-1,U$15-1,1,1)),OFFSET(Import.PLQ,$A47-1,U$15-1,1,1)),(1-PLE!$AA$28)*OFFSET(Import.PLQ,$A47-1,U$15-1,1,1))))</f>
        <v>0</v>
      </c>
      <c r="V47" s="144">
        <f ca="1">IF(V$13="",0,CHOOSE(Detalhamento.OpçãoServiços,OFFSET(Import.PLQ,$A47-1,V$15-1,1,1),IF($E47&lt;&gt;1,IF(ISNUMBER(INDEX(Import.PLE,Detalhamento!$E47,Detalhamento!V$15)),IF(INDEX(Import.PLE,Detalhamento!$E47,Detalhamento!V$15)&lt;=mediçao,OFFSET(Import.PLQ,$A47-1,V$15-1,1,1),0),0),PLE!$AA$28*OFFSET(Import.PLQ,$A47-1,V$15-1,1,1)),IF($E47&lt;&gt;1,IF(ISNUMBER(INDEX(Import.PLE,Detalhamento!$E47,Detalhamento!V$15)),IF(INDEX(Import.PLE,Detalhamento!$E47,Detalhamento!V$15)&lt;=mediçao,0,OFFSET(Import.PLQ,$A47-1,V$15-1,1,1)),OFFSET(Import.PLQ,$A47-1,V$15-1,1,1)),(1-PLE!$AA$28)*OFFSET(Import.PLQ,$A47-1,V$15-1,1,1))))</f>
        <v>0</v>
      </c>
      <c r="W47" s="144">
        <f ca="1">IF(W$13="",0,CHOOSE(Detalhamento.OpçãoServiços,OFFSET(Import.PLQ,$A47-1,W$15-1,1,1),IF($E47&lt;&gt;1,IF(ISNUMBER(INDEX(Import.PLE,Detalhamento!$E47,Detalhamento!W$15)),IF(INDEX(Import.PLE,Detalhamento!$E47,Detalhamento!W$15)&lt;=mediçao,OFFSET(Import.PLQ,$A47-1,W$15-1,1,1),0),0),PLE!$AA$28*OFFSET(Import.PLQ,$A47-1,W$15-1,1,1)),IF($E47&lt;&gt;1,IF(ISNUMBER(INDEX(Import.PLE,Detalhamento!$E47,Detalhamento!W$15)),IF(INDEX(Import.PLE,Detalhamento!$E47,Detalhamento!W$15)&lt;=mediçao,0,OFFSET(Import.PLQ,$A47-1,W$15-1,1,1)),OFFSET(Import.PLQ,$A47-1,W$15-1,1,1)),(1-PLE!$AA$28)*OFFSET(Import.PLQ,$A47-1,W$15-1,1,1))))</f>
        <v>0</v>
      </c>
      <c r="X47" s="144">
        <f ca="1">IF(X$13="",0,CHOOSE(Detalhamento.OpçãoServiços,OFFSET(Import.PLQ,$A47-1,X$15-1,1,1),IF($E47&lt;&gt;1,IF(ISNUMBER(INDEX(Import.PLE,Detalhamento!$E47,Detalhamento!X$15)),IF(INDEX(Import.PLE,Detalhamento!$E47,Detalhamento!X$15)&lt;=mediçao,OFFSET(Import.PLQ,$A47-1,X$15-1,1,1),0),0),PLE!$AA$28*OFFSET(Import.PLQ,$A47-1,X$15-1,1,1)),IF($E47&lt;&gt;1,IF(ISNUMBER(INDEX(Import.PLE,Detalhamento!$E47,Detalhamento!X$15)),IF(INDEX(Import.PLE,Detalhamento!$E47,Detalhamento!X$15)&lt;=mediçao,0,OFFSET(Import.PLQ,$A47-1,X$15-1,1,1)),OFFSET(Import.PLQ,$A47-1,X$15-1,1,1)),(1-PLE!$AA$28)*OFFSET(Import.PLQ,$A47-1,X$15-1,1,1))))</f>
        <v>0</v>
      </c>
      <c r="Y47" s="144">
        <f ca="1">IF(Y$13="",0,CHOOSE(Detalhamento.OpçãoServiços,OFFSET(Import.PLQ,$A47-1,Y$15-1,1,1),IF($E47&lt;&gt;1,IF(ISNUMBER(INDEX(Import.PLE,Detalhamento!$E47,Detalhamento!Y$15)),IF(INDEX(Import.PLE,Detalhamento!$E47,Detalhamento!Y$15)&lt;=mediçao,OFFSET(Import.PLQ,$A47-1,Y$15-1,1,1),0),0),PLE!$AA$28*OFFSET(Import.PLQ,$A47-1,Y$15-1,1,1)),IF($E47&lt;&gt;1,IF(ISNUMBER(INDEX(Import.PLE,Detalhamento!$E47,Detalhamento!Y$15)),IF(INDEX(Import.PLE,Detalhamento!$E47,Detalhamento!Y$15)&lt;=mediçao,0,OFFSET(Import.PLQ,$A47-1,Y$15-1,1,1)),OFFSET(Import.PLQ,$A47-1,Y$15-1,1,1)),(1-PLE!$AA$28)*OFFSET(Import.PLQ,$A47-1,Y$15-1,1,1))))</f>
        <v>0</v>
      </c>
      <c r="Z47" s="144">
        <f ca="1">IF(Z$13="",0,CHOOSE(Detalhamento.OpçãoServiços,OFFSET(Import.PLQ,$A47-1,Z$15-1,1,1),IF($E47&lt;&gt;1,IF(ISNUMBER(INDEX(Import.PLE,Detalhamento!$E47,Detalhamento!Z$15)),IF(INDEX(Import.PLE,Detalhamento!$E47,Detalhamento!Z$15)&lt;=mediçao,OFFSET(Import.PLQ,$A47-1,Z$15-1,1,1),0),0),PLE!$AA$28*OFFSET(Import.PLQ,$A47-1,Z$15-1,1,1)),IF($E47&lt;&gt;1,IF(ISNUMBER(INDEX(Import.PLE,Detalhamento!$E47,Detalhamento!Z$15)),IF(INDEX(Import.PLE,Detalhamento!$E47,Detalhamento!Z$15)&lt;=mediçao,0,OFFSET(Import.PLQ,$A47-1,Z$15-1,1,1)),OFFSET(Import.PLQ,$A47-1,Z$15-1,1,1)),(1-PLE!$AA$28)*OFFSET(Import.PLQ,$A47-1,Z$15-1,1,1))))</f>
        <v>0</v>
      </c>
      <c r="AA47" s="144">
        <f ca="1">IF(AA$13="",0,CHOOSE(Detalhamento.OpçãoServiços,OFFSET(Import.PLQ,$A47-1,AA$15-1,1,1),IF($E47&lt;&gt;1,IF(ISNUMBER(INDEX(Import.PLE,Detalhamento!$E47,Detalhamento!AA$15)),IF(INDEX(Import.PLE,Detalhamento!$E47,Detalhamento!AA$15)&lt;=mediçao,OFFSET(Import.PLQ,$A47-1,AA$15-1,1,1),0),0),PLE!$AA$28*OFFSET(Import.PLQ,$A47-1,AA$15-1,1,1)),IF($E47&lt;&gt;1,IF(ISNUMBER(INDEX(Import.PLE,Detalhamento!$E47,Detalhamento!AA$15)),IF(INDEX(Import.PLE,Detalhamento!$E47,Detalhamento!AA$15)&lt;=mediçao,0,OFFSET(Import.PLQ,$A47-1,AA$15-1,1,1)),OFFSET(Import.PLQ,$A47-1,AA$15-1,1,1)),(1-PLE!$AA$28)*OFFSET(Import.PLQ,$A47-1,AA$15-1,1,1))))</f>
        <v>0</v>
      </c>
      <c r="AB47" s="144">
        <f ca="1">IF(AB$13="",0,CHOOSE(Detalhamento.OpçãoServiços,OFFSET(Import.PLQ,$A47-1,AB$15-1,1,1),IF($E47&lt;&gt;1,IF(ISNUMBER(INDEX(Import.PLE,Detalhamento!$E47,Detalhamento!AB$15)),IF(INDEX(Import.PLE,Detalhamento!$E47,Detalhamento!AB$15)&lt;=mediçao,OFFSET(Import.PLQ,$A47-1,AB$15-1,1,1),0),0),PLE!$AA$28*OFFSET(Import.PLQ,$A47-1,AB$15-1,1,1)),IF($E47&lt;&gt;1,IF(ISNUMBER(INDEX(Import.PLE,Detalhamento!$E47,Detalhamento!AB$15)),IF(INDEX(Import.PLE,Detalhamento!$E47,Detalhamento!AB$15)&lt;=mediçao,0,OFFSET(Import.PLQ,$A47-1,AB$15-1,1,1)),OFFSET(Import.PLQ,$A47-1,AB$15-1,1,1)),(1-PLE!$AA$28)*OFFSET(Import.PLQ,$A47-1,AB$15-1,1,1))))</f>
        <v>0</v>
      </c>
      <c r="AC47" s="144">
        <f ca="1">IF(AC$13="",0,CHOOSE(Detalhamento.OpçãoServiços,OFFSET(Import.PLQ,$A47-1,AC$15-1,1,1),IF($E47&lt;&gt;1,IF(ISNUMBER(INDEX(Import.PLE,Detalhamento!$E47,Detalhamento!AC$15)),IF(INDEX(Import.PLE,Detalhamento!$E47,Detalhamento!AC$15)&lt;=mediçao,OFFSET(Import.PLQ,$A47-1,AC$15-1,1,1),0),0),PLE!$AA$28*OFFSET(Import.PLQ,$A47-1,AC$15-1,1,1)),IF($E47&lt;&gt;1,IF(ISNUMBER(INDEX(Import.PLE,Detalhamento!$E47,Detalhamento!AC$15)),IF(INDEX(Import.PLE,Detalhamento!$E47,Detalhamento!AC$15)&lt;=mediçao,0,OFFSET(Import.PLQ,$A47-1,AC$15-1,1,1)),OFFSET(Import.PLQ,$A47-1,AC$15-1,1,1)),(1-PLE!$AA$28)*OFFSET(Import.PLQ,$A47-1,AC$15-1,1,1))))</f>
        <v>0</v>
      </c>
      <c r="AD47" s="144">
        <f ca="1">IF(AD$13="",0,CHOOSE(Detalhamento.OpçãoServiços,OFFSET(Import.PLQ,$A47-1,AD$15-1,1,1),IF($E47&lt;&gt;1,IF(ISNUMBER(INDEX(Import.PLE,Detalhamento!$E47,Detalhamento!AD$15)),IF(INDEX(Import.PLE,Detalhamento!$E47,Detalhamento!AD$15)&lt;=mediçao,OFFSET(Import.PLQ,$A47-1,AD$15-1,1,1),0),0),PLE!$AA$28*OFFSET(Import.PLQ,$A47-1,AD$15-1,1,1)),IF($E47&lt;&gt;1,IF(ISNUMBER(INDEX(Import.PLE,Detalhamento!$E47,Detalhamento!AD$15)),IF(INDEX(Import.PLE,Detalhamento!$E47,Detalhamento!AD$15)&lt;=mediçao,0,OFFSET(Import.PLQ,$A47-1,AD$15-1,1,1)),OFFSET(Import.PLQ,$A47-1,AD$15-1,1,1)),(1-PLE!$AA$28)*OFFSET(Import.PLQ,$A47-1,AD$15-1,1,1))))</f>
        <v>0</v>
      </c>
      <c r="AE47" s="144">
        <f ca="1">IF(AE$13="",0,CHOOSE(Detalhamento.OpçãoServiços,OFFSET(Import.PLQ,$A47-1,AE$15-1,1,1),IF($E47&lt;&gt;1,IF(ISNUMBER(INDEX(Import.PLE,Detalhamento!$E47,Detalhamento!AE$15)),IF(INDEX(Import.PLE,Detalhamento!$E47,Detalhamento!AE$15)&lt;=mediçao,OFFSET(Import.PLQ,$A47-1,AE$15-1,1,1),0),0),PLE!$AA$28*OFFSET(Import.PLQ,$A47-1,AE$15-1,1,1)),IF($E47&lt;&gt;1,IF(ISNUMBER(INDEX(Import.PLE,Detalhamento!$E47,Detalhamento!AE$15)),IF(INDEX(Import.PLE,Detalhamento!$E47,Detalhamento!AE$15)&lt;=mediçao,0,OFFSET(Import.PLQ,$A47-1,AE$15-1,1,1)),OFFSET(Import.PLQ,$A47-1,AE$15-1,1,1)),(1-PLE!$AA$28)*OFFSET(Import.PLQ,$A47-1,AE$15-1,1,1))))</f>
        <v>0</v>
      </c>
      <c r="AF47" s="144">
        <f ca="1">IF(AF$13="",0,CHOOSE(Detalhamento.OpçãoServiços,OFFSET(Import.PLQ,$A47-1,AF$15-1,1,1),IF($E47&lt;&gt;1,IF(ISNUMBER(INDEX(Import.PLE,Detalhamento!$E47,Detalhamento!AF$15)),IF(INDEX(Import.PLE,Detalhamento!$E47,Detalhamento!AF$15)&lt;=mediçao,OFFSET(Import.PLQ,$A47-1,AF$15-1,1,1),0),0),PLE!$AA$28*OFFSET(Import.PLQ,$A47-1,AF$15-1,1,1)),IF($E47&lt;&gt;1,IF(ISNUMBER(INDEX(Import.PLE,Detalhamento!$E47,Detalhamento!AF$15)),IF(INDEX(Import.PLE,Detalhamento!$E47,Detalhamento!AF$15)&lt;=mediçao,0,OFFSET(Import.PLQ,$A47-1,AF$15-1,1,1)),OFFSET(Import.PLQ,$A47-1,AF$15-1,1,1)),(1-PLE!$AA$28)*OFFSET(Import.PLQ,$A47-1,AF$15-1,1,1))))</f>
        <v>0</v>
      </c>
      <c r="AG47" s="144">
        <f ca="1">IF(AG$13="",0,CHOOSE(Detalhamento.OpçãoServiços,OFFSET(Import.PLQ,$A47-1,AG$15-1,1,1),IF($E47&lt;&gt;1,IF(ISNUMBER(INDEX(Import.PLE,Detalhamento!$E47,Detalhamento!AG$15)),IF(INDEX(Import.PLE,Detalhamento!$E47,Detalhamento!AG$15)&lt;=mediçao,OFFSET(Import.PLQ,$A47-1,AG$15-1,1,1),0),0),PLE!$AA$28*OFFSET(Import.PLQ,$A47-1,AG$15-1,1,1)),IF($E47&lt;&gt;1,IF(ISNUMBER(INDEX(Import.PLE,Detalhamento!$E47,Detalhamento!AG$15)),IF(INDEX(Import.PLE,Detalhamento!$E47,Detalhamento!AG$15)&lt;=mediçao,0,OFFSET(Import.PLQ,$A47-1,AG$15-1,1,1)),OFFSET(Import.PLQ,$A47-1,AG$15-1,1,1)),(1-PLE!$AA$28)*OFFSET(Import.PLQ,$A47-1,AG$15-1,1,1))))</f>
        <v>0</v>
      </c>
      <c r="AH47" s="144">
        <f ca="1">IF(AH$13="",0,CHOOSE(Detalhamento.OpçãoServiços,OFFSET(Import.PLQ,$A47-1,AH$15-1,1,1),IF($E47&lt;&gt;1,IF(ISNUMBER(INDEX(Import.PLE,Detalhamento!$E47,Detalhamento!AH$15)),IF(INDEX(Import.PLE,Detalhamento!$E47,Detalhamento!AH$15)&lt;=mediçao,OFFSET(Import.PLQ,$A47-1,AH$15-1,1,1),0),0),PLE!$AA$28*OFFSET(Import.PLQ,$A47-1,AH$15-1,1,1)),IF($E47&lt;&gt;1,IF(ISNUMBER(INDEX(Import.PLE,Detalhamento!$E47,Detalhamento!AH$15)),IF(INDEX(Import.PLE,Detalhamento!$E47,Detalhamento!AH$15)&lt;=mediçao,0,OFFSET(Import.PLQ,$A47-1,AH$15-1,1,1)),OFFSET(Import.PLQ,$A47-1,AH$15-1,1,1)),(1-PLE!$AA$28)*OFFSET(Import.PLQ,$A47-1,AH$15-1,1,1))))</f>
        <v>0</v>
      </c>
      <c r="AI47" s="144">
        <f ca="1">IF(AI$13="",0,CHOOSE(Detalhamento.OpçãoServiços,OFFSET(Import.PLQ,$A47-1,AI$15-1,1,1),IF($E47&lt;&gt;1,IF(ISNUMBER(INDEX(Import.PLE,Detalhamento!$E47,Detalhamento!AI$15)),IF(INDEX(Import.PLE,Detalhamento!$E47,Detalhamento!AI$15)&lt;=mediçao,OFFSET(Import.PLQ,$A47-1,AI$15-1,1,1),0),0),PLE!$AA$28*OFFSET(Import.PLQ,$A47-1,AI$15-1,1,1)),IF($E47&lt;&gt;1,IF(ISNUMBER(INDEX(Import.PLE,Detalhamento!$E47,Detalhamento!AI$15)),IF(INDEX(Import.PLE,Detalhamento!$E47,Detalhamento!AI$15)&lt;=mediçao,0,OFFSET(Import.PLQ,$A47-1,AI$15-1,1,1)),OFFSET(Import.PLQ,$A47-1,AI$15-1,1,1)),(1-PLE!$AA$28)*OFFSET(Import.PLQ,$A47-1,AI$15-1,1,1))))</f>
        <v>0</v>
      </c>
      <c r="AJ47" s="144">
        <f ca="1">IF(AJ$13="",0,CHOOSE(Detalhamento.OpçãoServiços,OFFSET(Import.PLQ,$A47-1,AJ$15-1,1,1),IF($E47&lt;&gt;1,IF(ISNUMBER(INDEX(Import.PLE,Detalhamento!$E47,Detalhamento!AJ$15)),IF(INDEX(Import.PLE,Detalhamento!$E47,Detalhamento!AJ$15)&lt;=mediçao,OFFSET(Import.PLQ,$A47-1,AJ$15-1,1,1),0),0),PLE!$AA$28*OFFSET(Import.PLQ,$A47-1,AJ$15-1,1,1)),IF($E47&lt;&gt;1,IF(ISNUMBER(INDEX(Import.PLE,Detalhamento!$E47,Detalhamento!AJ$15)),IF(INDEX(Import.PLE,Detalhamento!$E47,Detalhamento!AJ$15)&lt;=mediçao,0,OFFSET(Import.PLQ,$A47-1,AJ$15-1,1,1)),OFFSET(Import.PLQ,$A47-1,AJ$15-1,1,1)),(1-PLE!$AA$28)*OFFSET(Import.PLQ,$A47-1,AJ$15-1,1,1))))</f>
        <v>0</v>
      </c>
      <c r="AK47" s="144">
        <f ca="1">IF(AK$13="",0,CHOOSE(Detalhamento.OpçãoServiços,OFFSET(Import.PLQ,$A47-1,AK$15-1,1,1),IF($E47&lt;&gt;1,IF(ISNUMBER(INDEX(Import.PLE,Detalhamento!$E47,Detalhamento!AK$15)),IF(INDEX(Import.PLE,Detalhamento!$E47,Detalhamento!AK$15)&lt;=mediçao,OFFSET(Import.PLQ,$A47-1,AK$15-1,1,1),0),0),PLE!$AA$28*OFFSET(Import.PLQ,$A47-1,AK$15-1,1,1)),IF($E47&lt;&gt;1,IF(ISNUMBER(INDEX(Import.PLE,Detalhamento!$E47,Detalhamento!AK$15)),IF(INDEX(Import.PLE,Detalhamento!$E47,Detalhamento!AK$15)&lt;=mediçao,0,OFFSET(Import.PLQ,$A47-1,AK$15-1,1,1)),OFFSET(Import.PLQ,$A47-1,AK$15-1,1,1)),(1-PLE!$AA$28)*OFFSET(Import.PLQ,$A47-1,AK$15-1,1,1))))</f>
        <v>0</v>
      </c>
      <c r="AL47" s="144">
        <f ca="1">IF(AL$13="",0,CHOOSE(Detalhamento.OpçãoServiços,OFFSET(Import.PLQ,$A47-1,AL$15-1,1,1),IF($E47&lt;&gt;1,IF(ISNUMBER(INDEX(Import.PLE,Detalhamento!$E47,Detalhamento!AL$15)),IF(INDEX(Import.PLE,Detalhamento!$E47,Detalhamento!AL$15)&lt;=mediçao,OFFSET(Import.PLQ,$A47-1,AL$15-1,1,1),0),0),PLE!$AA$28*OFFSET(Import.PLQ,$A47-1,AL$15-1,1,1)),IF($E47&lt;&gt;1,IF(ISNUMBER(INDEX(Import.PLE,Detalhamento!$E47,Detalhamento!AL$15)),IF(INDEX(Import.PLE,Detalhamento!$E47,Detalhamento!AL$15)&lt;=mediçao,0,OFFSET(Import.PLQ,$A47-1,AL$15-1,1,1)),OFFSET(Import.PLQ,$A47-1,AL$15-1,1,1)),(1-PLE!$AA$28)*OFFSET(Import.PLQ,$A47-1,AL$15-1,1,1))))</f>
        <v>0</v>
      </c>
      <c r="AM47" s="144">
        <f ca="1">IF(AM$13="",0,CHOOSE(Detalhamento.OpçãoServiços,OFFSET(Import.PLQ,$A47-1,AM$15-1,1,1),IF($E47&lt;&gt;1,IF(ISNUMBER(INDEX(Import.PLE,Detalhamento!$E47,Detalhamento!AM$15)),IF(INDEX(Import.PLE,Detalhamento!$E47,Detalhamento!AM$15)&lt;=mediçao,OFFSET(Import.PLQ,$A47-1,AM$15-1,1,1),0),0),PLE!$AA$28*OFFSET(Import.PLQ,$A47-1,AM$15-1,1,1)),IF($E47&lt;&gt;1,IF(ISNUMBER(INDEX(Import.PLE,Detalhamento!$E47,Detalhamento!AM$15)),IF(INDEX(Import.PLE,Detalhamento!$E47,Detalhamento!AM$15)&lt;=mediçao,0,OFFSET(Import.PLQ,$A47-1,AM$15-1,1,1)),OFFSET(Import.PLQ,$A47-1,AM$15-1,1,1)),(1-PLE!$AA$28)*OFFSET(Import.PLQ,$A47-1,AM$15-1,1,1))))</f>
        <v>0</v>
      </c>
      <c r="AN47" s="144">
        <f ca="1">IF(AN$13="",0,CHOOSE(Detalhamento.OpçãoServiços,OFFSET(Import.PLQ,$A47-1,AN$15-1,1,1),IF($E47&lt;&gt;1,IF(ISNUMBER(INDEX(Import.PLE,Detalhamento!$E47,Detalhamento!AN$15)),IF(INDEX(Import.PLE,Detalhamento!$E47,Detalhamento!AN$15)&lt;=mediçao,OFFSET(Import.PLQ,$A47-1,AN$15-1,1,1),0),0),PLE!$AA$28*OFFSET(Import.PLQ,$A47-1,AN$15-1,1,1)),IF($E47&lt;&gt;1,IF(ISNUMBER(INDEX(Import.PLE,Detalhamento!$E47,Detalhamento!AN$15)),IF(INDEX(Import.PLE,Detalhamento!$E47,Detalhamento!AN$15)&lt;=mediçao,0,OFFSET(Import.PLQ,$A47-1,AN$15-1,1,1)),OFFSET(Import.PLQ,$A47-1,AN$15-1,1,1)),(1-PLE!$AA$28)*OFFSET(Import.PLQ,$A47-1,AN$15-1,1,1))))</f>
        <v>0</v>
      </c>
      <c r="AO47" s="144">
        <f ca="1">IF(AO$13="",0,CHOOSE(Detalhamento.OpçãoServiços,OFFSET(Import.PLQ,$A47-1,AO$15-1,1,1),IF($E47&lt;&gt;1,IF(ISNUMBER(INDEX(Import.PLE,Detalhamento!$E47,Detalhamento!AO$15)),IF(INDEX(Import.PLE,Detalhamento!$E47,Detalhamento!AO$15)&lt;=mediçao,OFFSET(Import.PLQ,$A47-1,AO$15-1,1,1),0),0),PLE!$AA$28*OFFSET(Import.PLQ,$A47-1,AO$15-1,1,1)),IF($E47&lt;&gt;1,IF(ISNUMBER(INDEX(Import.PLE,Detalhamento!$E47,Detalhamento!AO$15)),IF(INDEX(Import.PLE,Detalhamento!$E47,Detalhamento!AO$15)&lt;=mediçao,0,OFFSET(Import.PLQ,$A47-1,AO$15-1,1,1)),OFFSET(Import.PLQ,$A47-1,AO$15-1,1,1)),(1-PLE!$AA$28)*OFFSET(Import.PLQ,$A47-1,AO$15-1,1,1))))</f>
        <v>0</v>
      </c>
      <c r="AP47" s="144">
        <f ca="1">IF(AP$13="",0,CHOOSE(Detalhamento.OpçãoServiços,OFFSET(Import.PLQ,$A47-1,AP$15-1,1,1),IF($E47&lt;&gt;1,IF(ISNUMBER(INDEX(Import.PLE,Detalhamento!$E47,Detalhamento!AP$15)),IF(INDEX(Import.PLE,Detalhamento!$E47,Detalhamento!AP$15)&lt;=mediçao,OFFSET(Import.PLQ,$A47-1,AP$15-1,1,1),0),0),PLE!$AA$28*OFFSET(Import.PLQ,$A47-1,AP$15-1,1,1)),IF($E47&lt;&gt;1,IF(ISNUMBER(INDEX(Import.PLE,Detalhamento!$E47,Detalhamento!AP$15)),IF(INDEX(Import.PLE,Detalhamento!$E47,Detalhamento!AP$15)&lt;=mediçao,0,OFFSET(Import.PLQ,$A47-1,AP$15-1,1,1)),OFFSET(Import.PLQ,$A47-1,AP$15-1,1,1)),(1-PLE!$AA$28)*OFFSET(Import.PLQ,$A47-1,AP$15-1,1,1))))</f>
        <v>0</v>
      </c>
      <c r="AQ47" s="144">
        <f ca="1">IF(AQ$13="",0,CHOOSE(Detalhamento.OpçãoServiços,OFFSET(Import.PLQ,$A47-1,AQ$15-1,1,1),IF($E47&lt;&gt;1,IF(ISNUMBER(INDEX(Import.PLE,Detalhamento!$E47,Detalhamento!AQ$15)),IF(INDEX(Import.PLE,Detalhamento!$E47,Detalhamento!AQ$15)&lt;=mediçao,OFFSET(Import.PLQ,$A47-1,AQ$15-1,1,1),0),0),PLE!$AA$28*OFFSET(Import.PLQ,$A47-1,AQ$15-1,1,1)),IF($E47&lt;&gt;1,IF(ISNUMBER(INDEX(Import.PLE,Detalhamento!$E47,Detalhamento!AQ$15)),IF(INDEX(Import.PLE,Detalhamento!$E47,Detalhamento!AQ$15)&lt;=mediçao,0,OFFSET(Import.PLQ,$A47-1,AQ$15-1,1,1)),OFFSET(Import.PLQ,$A47-1,AQ$15-1,1,1)),(1-PLE!$AA$28)*OFFSET(Import.PLQ,$A47-1,AQ$15-1,1,1))))</f>
        <v>0</v>
      </c>
      <c r="AR47" s="144">
        <f ca="1">IF(AR$13="",0,CHOOSE(Detalhamento.OpçãoServiços,OFFSET(Import.PLQ,$A47-1,AR$15-1,1,1),IF($E47&lt;&gt;1,IF(ISNUMBER(INDEX(Import.PLE,Detalhamento!$E47,Detalhamento!AR$15)),IF(INDEX(Import.PLE,Detalhamento!$E47,Detalhamento!AR$15)&lt;=mediçao,OFFSET(Import.PLQ,$A47-1,AR$15-1,1,1),0),0),PLE!$AA$28*OFFSET(Import.PLQ,$A47-1,AR$15-1,1,1)),IF($E47&lt;&gt;1,IF(ISNUMBER(INDEX(Import.PLE,Detalhamento!$E47,Detalhamento!AR$15)),IF(INDEX(Import.PLE,Detalhamento!$E47,Detalhamento!AR$15)&lt;=mediçao,0,OFFSET(Import.PLQ,$A47-1,AR$15-1,1,1)),OFFSET(Import.PLQ,$A47-1,AR$15-1,1,1)),(1-PLE!$AA$28)*OFFSET(Import.PLQ,$A47-1,AR$15-1,1,1))))</f>
        <v>0</v>
      </c>
      <c r="AS47" s="144">
        <f ca="1">IF(AS$13="",0,CHOOSE(Detalhamento.OpçãoServiços,OFFSET(Import.PLQ,$A47-1,AS$15-1,1,1),IF($E47&lt;&gt;1,IF(ISNUMBER(INDEX(Import.PLE,Detalhamento!$E47,Detalhamento!AS$15)),IF(INDEX(Import.PLE,Detalhamento!$E47,Detalhamento!AS$15)&lt;=mediçao,OFFSET(Import.PLQ,$A47-1,AS$15-1,1,1),0),0),PLE!$AA$28*OFFSET(Import.PLQ,$A47-1,AS$15-1,1,1)),IF($E47&lt;&gt;1,IF(ISNUMBER(INDEX(Import.PLE,Detalhamento!$E47,Detalhamento!AS$15)),IF(INDEX(Import.PLE,Detalhamento!$E47,Detalhamento!AS$15)&lt;=mediçao,0,OFFSET(Import.PLQ,$A47-1,AS$15-1,1,1)),OFFSET(Import.PLQ,$A47-1,AS$15-1,1,1)),(1-PLE!$AA$28)*OFFSET(Import.PLQ,$A47-1,AS$15-1,1,1))))</f>
        <v>0</v>
      </c>
      <c r="AT47" s="144">
        <f ca="1">IF(AT$13="",0,CHOOSE(Detalhamento.OpçãoServiços,OFFSET(Import.PLQ,$A47-1,AT$15-1,1,1),IF($E47&lt;&gt;1,IF(ISNUMBER(INDEX(Import.PLE,Detalhamento!$E47,Detalhamento!AT$15)),IF(INDEX(Import.PLE,Detalhamento!$E47,Detalhamento!AT$15)&lt;=mediçao,OFFSET(Import.PLQ,$A47-1,AT$15-1,1,1),0),0),PLE!$AA$28*OFFSET(Import.PLQ,$A47-1,AT$15-1,1,1)),IF($E47&lt;&gt;1,IF(ISNUMBER(INDEX(Import.PLE,Detalhamento!$E47,Detalhamento!AT$15)),IF(INDEX(Import.PLE,Detalhamento!$E47,Detalhamento!AT$15)&lt;=mediçao,0,OFFSET(Import.PLQ,$A47-1,AT$15-1,1,1)),OFFSET(Import.PLQ,$A47-1,AT$15-1,1,1)),(1-PLE!$AA$28)*OFFSET(Import.PLQ,$A47-1,AT$15-1,1,1))))</f>
        <v>0</v>
      </c>
      <c r="AU47" s="144">
        <f ca="1">IF(AU$13="",0,CHOOSE(Detalhamento.OpçãoServiços,OFFSET(Import.PLQ,$A47-1,AU$15-1,1,1),IF($E47&lt;&gt;1,IF(ISNUMBER(INDEX(Import.PLE,Detalhamento!$E47,Detalhamento!AU$15)),IF(INDEX(Import.PLE,Detalhamento!$E47,Detalhamento!AU$15)&lt;=mediçao,OFFSET(Import.PLQ,$A47-1,AU$15-1,1,1),0),0),PLE!$AA$28*OFFSET(Import.PLQ,$A47-1,AU$15-1,1,1)),IF($E47&lt;&gt;1,IF(ISNUMBER(INDEX(Import.PLE,Detalhamento!$E47,Detalhamento!AU$15)),IF(INDEX(Import.PLE,Detalhamento!$E47,Detalhamento!AU$15)&lt;=mediçao,0,OFFSET(Import.PLQ,$A47-1,AU$15-1,1,1)),OFFSET(Import.PLQ,$A47-1,AU$15-1,1,1)),(1-PLE!$AA$28)*OFFSET(Import.PLQ,$A47-1,AU$15-1,1,1))))</f>
        <v>0</v>
      </c>
      <c r="AV47" s="144">
        <f ca="1">IF(AV$13="",0,CHOOSE(Detalhamento.OpçãoServiços,OFFSET(Import.PLQ,$A47-1,AV$15-1,1,1),IF($E47&lt;&gt;1,IF(ISNUMBER(INDEX(Import.PLE,Detalhamento!$E47,Detalhamento!AV$15)),IF(INDEX(Import.PLE,Detalhamento!$E47,Detalhamento!AV$15)&lt;=mediçao,OFFSET(Import.PLQ,$A47-1,AV$15-1,1,1),0),0),PLE!$AA$28*OFFSET(Import.PLQ,$A47-1,AV$15-1,1,1)),IF($E47&lt;&gt;1,IF(ISNUMBER(INDEX(Import.PLE,Detalhamento!$E47,Detalhamento!AV$15)),IF(INDEX(Import.PLE,Detalhamento!$E47,Detalhamento!AV$15)&lt;=mediçao,0,OFFSET(Import.PLQ,$A47-1,AV$15-1,1,1)),OFFSET(Import.PLQ,$A47-1,AV$15-1,1,1)),(1-PLE!$AA$28)*OFFSET(Import.PLQ,$A47-1,AV$15-1,1,1))))</f>
        <v>0</v>
      </c>
      <c r="AW47" s="144">
        <f ca="1">IF(AW$13="",0,CHOOSE(Detalhamento.OpçãoServiços,OFFSET(Import.PLQ,$A47-1,AW$15-1,1,1),IF($E47&lt;&gt;1,IF(ISNUMBER(INDEX(Import.PLE,Detalhamento!$E47,Detalhamento!AW$15)),IF(INDEX(Import.PLE,Detalhamento!$E47,Detalhamento!AW$15)&lt;=mediçao,OFFSET(Import.PLQ,$A47-1,AW$15-1,1,1),0),0),PLE!$AA$28*OFFSET(Import.PLQ,$A47-1,AW$15-1,1,1)),IF($E47&lt;&gt;1,IF(ISNUMBER(INDEX(Import.PLE,Detalhamento!$E47,Detalhamento!AW$15)),IF(INDEX(Import.PLE,Detalhamento!$E47,Detalhamento!AW$15)&lt;=mediçao,0,OFFSET(Import.PLQ,$A47-1,AW$15-1,1,1)),OFFSET(Import.PLQ,$A47-1,AW$15-1,1,1)),(1-PLE!$AA$28)*OFFSET(Import.PLQ,$A47-1,AW$15-1,1,1))))</f>
        <v>0</v>
      </c>
      <c r="AX47" s="144">
        <f ca="1">IF(AX$13="",0,CHOOSE(Detalhamento.OpçãoServiços,OFFSET(Import.PLQ,$A47-1,AX$15-1,1,1),IF($E47&lt;&gt;1,IF(ISNUMBER(INDEX(Import.PLE,Detalhamento!$E47,Detalhamento!AX$15)),IF(INDEX(Import.PLE,Detalhamento!$E47,Detalhamento!AX$15)&lt;=mediçao,OFFSET(Import.PLQ,$A47-1,AX$15-1,1,1),0),0),PLE!$AA$28*OFFSET(Import.PLQ,$A47-1,AX$15-1,1,1)),IF($E47&lt;&gt;1,IF(ISNUMBER(INDEX(Import.PLE,Detalhamento!$E47,Detalhamento!AX$15)),IF(INDEX(Import.PLE,Detalhamento!$E47,Detalhamento!AX$15)&lt;=mediçao,0,OFFSET(Import.PLQ,$A47-1,AX$15-1,1,1)),OFFSET(Import.PLQ,$A47-1,AX$15-1,1,1)),(1-PLE!$AA$28)*OFFSET(Import.PLQ,$A47-1,AX$15-1,1,1))))</f>
        <v>0</v>
      </c>
      <c r="AY47" s="144">
        <f ca="1">IF(AY$13="",0,CHOOSE(Detalhamento.OpçãoServiços,OFFSET(Import.PLQ,$A47-1,AY$15-1,1,1),IF($E47&lt;&gt;1,IF(ISNUMBER(INDEX(Import.PLE,Detalhamento!$E47,Detalhamento!AY$15)),IF(INDEX(Import.PLE,Detalhamento!$E47,Detalhamento!AY$15)&lt;=mediçao,OFFSET(Import.PLQ,$A47-1,AY$15-1,1,1),0),0),PLE!$AA$28*OFFSET(Import.PLQ,$A47-1,AY$15-1,1,1)),IF($E47&lt;&gt;1,IF(ISNUMBER(INDEX(Import.PLE,Detalhamento!$E47,Detalhamento!AY$15)),IF(INDEX(Import.PLE,Detalhamento!$E47,Detalhamento!AY$15)&lt;=mediçao,0,OFFSET(Import.PLQ,$A47-1,AY$15-1,1,1)),OFFSET(Import.PLQ,$A47-1,AY$15-1,1,1)),(1-PLE!$AA$28)*OFFSET(Import.PLQ,$A47-1,AY$15-1,1,1))))</f>
        <v>0</v>
      </c>
      <c r="AZ47" s="144">
        <f ca="1">IF(AZ$13="",0,CHOOSE(Detalhamento.OpçãoServiços,OFFSET(Import.PLQ,$A47-1,AZ$15-1,1,1),IF($E47&lt;&gt;1,IF(ISNUMBER(INDEX(Import.PLE,Detalhamento!$E47,Detalhamento!AZ$15)),IF(INDEX(Import.PLE,Detalhamento!$E47,Detalhamento!AZ$15)&lt;=mediçao,OFFSET(Import.PLQ,$A47-1,AZ$15-1,1,1),0),0),PLE!$AA$28*OFFSET(Import.PLQ,$A47-1,AZ$15-1,1,1)),IF($E47&lt;&gt;1,IF(ISNUMBER(INDEX(Import.PLE,Detalhamento!$E47,Detalhamento!AZ$15)),IF(INDEX(Import.PLE,Detalhamento!$E47,Detalhamento!AZ$15)&lt;=mediçao,0,OFFSET(Import.PLQ,$A47-1,AZ$15-1,1,1)),OFFSET(Import.PLQ,$A47-1,AZ$15-1,1,1)),(1-PLE!$AA$28)*OFFSET(Import.PLQ,$A47-1,AZ$15-1,1,1))))</f>
        <v>0</v>
      </c>
      <c r="BA47" s="144">
        <f ca="1">IF(BA$13="",0,CHOOSE(Detalhamento.OpçãoServiços,OFFSET(Import.PLQ,$A47-1,BA$15-1,1,1),IF($E47&lt;&gt;1,IF(ISNUMBER(INDEX(Import.PLE,Detalhamento!$E47,Detalhamento!BA$15)),IF(INDEX(Import.PLE,Detalhamento!$E47,Detalhamento!BA$15)&lt;=mediçao,OFFSET(Import.PLQ,$A47-1,BA$15-1,1,1),0),0),PLE!$AA$28*OFFSET(Import.PLQ,$A47-1,BA$15-1,1,1)),IF($E47&lt;&gt;1,IF(ISNUMBER(INDEX(Import.PLE,Detalhamento!$E47,Detalhamento!BA$15)),IF(INDEX(Import.PLE,Detalhamento!$E47,Detalhamento!BA$15)&lt;=mediçao,0,OFFSET(Import.PLQ,$A47-1,BA$15-1,1,1)),OFFSET(Import.PLQ,$A47-1,BA$15-1,1,1)),(1-PLE!$AA$28)*OFFSET(Import.PLQ,$A47-1,BA$15-1,1,1))))</f>
        <v>0</v>
      </c>
      <c r="BB47" s="144">
        <f ca="1">IF(BB$13="",0,CHOOSE(Detalhamento.OpçãoServiços,OFFSET(Import.PLQ,$A47-1,BB$15-1,1,1),IF($E47&lt;&gt;1,IF(ISNUMBER(INDEX(Import.PLE,Detalhamento!$E47,Detalhamento!BB$15)),IF(INDEX(Import.PLE,Detalhamento!$E47,Detalhamento!BB$15)&lt;=mediçao,OFFSET(Import.PLQ,$A47-1,BB$15-1,1,1),0),0),PLE!$AA$28*OFFSET(Import.PLQ,$A47-1,BB$15-1,1,1)),IF($E47&lt;&gt;1,IF(ISNUMBER(INDEX(Import.PLE,Detalhamento!$E47,Detalhamento!BB$15)),IF(INDEX(Import.PLE,Detalhamento!$E47,Detalhamento!BB$15)&lt;=mediçao,0,OFFSET(Import.PLQ,$A47-1,BB$15-1,1,1)),OFFSET(Import.PLQ,$A47-1,BB$15-1,1,1)),(1-PLE!$AA$28)*OFFSET(Import.PLQ,$A47-1,BB$15-1,1,1))))</f>
        <v>0</v>
      </c>
      <c r="BC47" s="144">
        <f ca="1">IF(BC$13="",0,CHOOSE(Detalhamento.OpçãoServiços,OFFSET(Import.PLQ,$A47-1,BC$15-1,1,1),IF($E47&lt;&gt;1,IF(ISNUMBER(INDEX(Import.PLE,Detalhamento!$E47,Detalhamento!BC$15)),IF(INDEX(Import.PLE,Detalhamento!$E47,Detalhamento!BC$15)&lt;=mediçao,OFFSET(Import.PLQ,$A47-1,BC$15-1,1,1),0),0),PLE!$AA$28*OFFSET(Import.PLQ,$A47-1,BC$15-1,1,1)),IF($E47&lt;&gt;1,IF(ISNUMBER(INDEX(Import.PLE,Detalhamento!$E47,Detalhamento!BC$15)),IF(INDEX(Import.PLE,Detalhamento!$E47,Detalhamento!BC$15)&lt;=mediçao,0,OFFSET(Import.PLQ,$A47-1,BC$15-1,1,1)),OFFSET(Import.PLQ,$A47-1,BC$15-1,1,1)),(1-PLE!$AA$28)*OFFSET(Import.PLQ,$A47-1,BC$15-1,1,1))))</f>
        <v>0</v>
      </c>
      <c r="BD47" s="144">
        <f ca="1">IF(BD$13="",0,CHOOSE(Detalhamento.OpçãoServiços,OFFSET(Import.PLQ,$A47-1,BD$15-1,1,1),IF($E47&lt;&gt;1,IF(ISNUMBER(INDEX(Import.PLE,Detalhamento!$E47,Detalhamento!BD$15)),IF(INDEX(Import.PLE,Detalhamento!$E47,Detalhamento!BD$15)&lt;=mediçao,OFFSET(Import.PLQ,$A47-1,BD$15-1,1,1),0),0),PLE!$AA$28*OFFSET(Import.PLQ,$A47-1,BD$15-1,1,1)),IF($E47&lt;&gt;1,IF(ISNUMBER(INDEX(Import.PLE,Detalhamento!$E47,Detalhamento!BD$15)),IF(INDEX(Import.PLE,Detalhamento!$E47,Detalhamento!BD$15)&lt;=mediçao,0,OFFSET(Import.PLQ,$A47-1,BD$15-1,1,1)),OFFSET(Import.PLQ,$A47-1,BD$15-1,1,1)),(1-PLE!$AA$28)*OFFSET(Import.PLQ,$A47-1,BD$15-1,1,1))))</f>
        <v>0</v>
      </c>
      <c r="BE47" s="144">
        <f ca="1">IF(BE$13="",0,CHOOSE(Detalhamento.OpçãoServiços,OFFSET(Import.PLQ,$A47-1,BE$15-1,1,1),IF($E47&lt;&gt;1,IF(ISNUMBER(INDEX(Import.PLE,Detalhamento!$E47,Detalhamento!BE$15)),IF(INDEX(Import.PLE,Detalhamento!$E47,Detalhamento!BE$15)&lt;=mediçao,OFFSET(Import.PLQ,$A47-1,BE$15-1,1,1),0),0),PLE!$AA$28*OFFSET(Import.PLQ,$A47-1,BE$15-1,1,1)),IF($E47&lt;&gt;1,IF(ISNUMBER(INDEX(Import.PLE,Detalhamento!$E47,Detalhamento!BE$15)),IF(INDEX(Import.PLE,Detalhamento!$E47,Detalhamento!BE$15)&lt;=mediçao,0,OFFSET(Import.PLQ,$A47-1,BE$15-1,1,1)),OFFSET(Import.PLQ,$A47-1,BE$15-1,1,1)),(1-PLE!$AA$28)*OFFSET(Import.PLQ,$A47-1,BE$15-1,1,1))))</f>
        <v>0</v>
      </c>
      <c r="BF47" s="144">
        <f ca="1">IF(BF$13="",0,CHOOSE(Detalhamento.OpçãoServiços,OFFSET(Import.PLQ,$A47-1,BF$15-1,1,1),IF($E47&lt;&gt;1,IF(ISNUMBER(INDEX(Import.PLE,Detalhamento!$E47,Detalhamento!BF$15)),IF(INDEX(Import.PLE,Detalhamento!$E47,Detalhamento!BF$15)&lt;=mediçao,OFFSET(Import.PLQ,$A47-1,BF$15-1,1,1),0),0),PLE!$AA$28*OFFSET(Import.PLQ,$A47-1,BF$15-1,1,1)),IF($E47&lt;&gt;1,IF(ISNUMBER(INDEX(Import.PLE,Detalhamento!$E47,Detalhamento!BF$15)),IF(INDEX(Import.PLE,Detalhamento!$E47,Detalhamento!BF$15)&lt;=mediçao,0,OFFSET(Import.PLQ,$A47-1,BF$15-1,1,1)),OFFSET(Import.PLQ,$A47-1,BF$15-1,1,1)),(1-PLE!$AA$28)*OFFSET(Import.PLQ,$A47-1,BF$15-1,1,1))))</f>
        <v>0</v>
      </c>
      <c r="BG47" s="144">
        <f ca="1">IF(BG$13="",0,CHOOSE(Detalhamento.OpçãoServiços,OFFSET(Import.PLQ,$A47-1,BG$15-1,1,1),IF($E47&lt;&gt;1,IF(ISNUMBER(INDEX(Import.PLE,Detalhamento!$E47,Detalhamento!BG$15)),IF(INDEX(Import.PLE,Detalhamento!$E47,Detalhamento!BG$15)&lt;=mediçao,OFFSET(Import.PLQ,$A47-1,BG$15-1,1,1),0),0),PLE!$AA$28*OFFSET(Import.PLQ,$A47-1,BG$15-1,1,1)),IF($E47&lt;&gt;1,IF(ISNUMBER(INDEX(Import.PLE,Detalhamento!$E47,Detalhamento!BG$15)),IF(INDEX(Import.PLE,Detalhamento!$E47,Detalhamento!BG$15)&lt;=mediçao,0,OFFSET(Import.PLQ,$A47-1,BG$15-1,1,1)),OFFSET(Import.PLQ,$A47-1,BG$15-1,1,1)),(1-PLE!$AA$28)*OFFSET(Import.PLQ,$A47-1,BG$15-1,1,1))))</f>
        <v>0</v>
      </c>
      <c r="BH47" s="144">
        <f ca="1">IF(BH$13="",0,CHOOSE(Detalhamento.OpçãoServiços,OFFSET(Import.PLQ,$A47-1,BH$15-1,1,1),IF($E47&lt;&gt;1,IF(ISNUMBER(INDEX(Import.PLE,Detalhamento!$E47,Detalhamento!BH$15)),IF(INDEX(Import.PLE,Detalhamento!$E47,Detalhamento!BH$15)&lt;=mediçao,OFFSET(Import.PLQ,$A47-1,BH$15-1,1,1),0),0),PLE!$AA$28*OFFSET(Import.PLQ,$A47-1,BH$15-1,1,1)),IF($E47&lt;&gt;1,IF(ISNUMBER(INDEX(Import.PLE,Detalhamento!$E47,Detalhamento!BH$15)),IF(INDEX(Import.PLE,Detalhamento!$E47,Detalhamento!BH$15)&lt;=mediçao,0,OFFSET(Import.PLQ,$A47-1,BH$15-1,1,1)),OFFSET(Import.PLQ,$A47-1,BH$15-1,1,1)),(1-PLE!$AA$28)*OFFSET(Import.PLQ,$A47-1,BH$15-1,1,1))))</f>
        <v>0</v>
      </c>
      <c r="BI47" s="144">
        <f ca="1">IF(BI$13="",0,CHOOSE(Detalhamento.OpçãoServiços,OFFSET(Import.PLQ,$A47-1,BI$15-1,1,1),IF($E47&lt;&gt;1,IF(ISNUMBER(INDEX(Import.PLE,Detalhamento!$E47,Detalhamento!BI$15)),IF(INDEX(Import.PLE,Detalhamento!$E47,Detalhamento!BI$15)&lt;=mediçao,OFFSET(Import.PLQ,$A47-1,BI$15-1,1,1),0),0),PLE!$AA$28*OFFSET(Import.PLQ,$A47-1,BI$15-1,1,1)),IF($E47&lt;&gt;1,IF(ISNUMBER(INDEX(Import.PLE,Detalhamento!$E47,Detalhamento!BI$15)),IF(INDEX(Import.PLE,Detalhamento!$E47,Detalhamento!BI$15)&lt;=mediçao,0,OFFSET(Import.PLQ,$A47-1,BI$15-1,1,1)),OFFSET(Import.PLQ,$A47-1,BI$15-1,1,1)),(1-PLE!$AA$28)*OFFSET(Import.PLQ,$A47-1,BI$15-1,1,1))))</f>
        <v>0</v>
      </c>
    </row>
    <row r="48" spans="1:61" ht="30" x14ac:dyDescent="0.2">
      <c r="A48" s="155">
        <v>28</v>
      </c>
      <c r="B48" s="21" t="str">
        <f t="shared" ca="1" si="8"/>
        <v>Serviço</v>
      </c>
      <c r="E48" s="153">
        <f t="shared" ca="1" si="9"/>
        <v>4</v>
      </c>
      <c r="F48" s="154">
        <f t="shared" ca="1" si="10"/>
        <v>40028</v>
      </c>
      <c r="G48" s="154" t="str">
        <f t="shared" ca="1" si="14"/>
        <v>1.3.3.1</v>
      </c>
      <c r="H48" s="182" t="str">
        <f t="shared" ca="1" si="14"/>
        <v>FABRICAÇÃO, MONTAGEM E DESMONTAGEM DE FÔRMA PARA VIGA BALDRAME, EM MADEIRA SERRADA, E=25 MM, 1 UTILIZAÇÃO. AF_06/2017</v>
      </c>
      <c r="I48" s="37" t="str">
        <f t="shared" ca="1" si="12"/>
        <v>M2</v>
      </c>
      <c r="J48" s="144">
        <f t="shared" ca="1" si="13"/>
        <v>89.84</v>
      </c>
      <c r="K48" s="67"/>
      <c r="L48" s="144">
        <f ca="1">IF(L$13="",0,CHOOSE(Detalhamento.OpçãoServiços,OFFSET(Import.PLQ,$A48-1,L$15-1,1,1),IF($E48&lt;&gt;1,IF(ISNUMBER(INDEX(Import.PLE,Detalhamento!$E48,Detalhamento!L$15)),IF(INDEX(Import.PLE,Detalhamento!$E48,Detalhamento!L$15)&lt;=mediçao,OFFSET(Import.PLQ,$A48-1,L$15-1,1,1),0),0),PLE!$AA$28*OFFSET(Import.PLQ,$A48-1,L$15-1,1,1)),IF($E48&lt;&gt;1,IF(ISNUMBER(INDEX(Import.PLE,Detalhamento!$E48,Detalhamento!L$15)),IF(INDEX(Import.PLE,Detalhamento!$E48,Detalhamento!L$15)&lt;=mediçao,0,OFFSET(Import.PLQ,$A48-1,L$15-1,1,1)),OFFSET(Import.PLQ,$A48-1,L$15-1,1,1)),(1-PLE!$AA$28)*OFFSET(Import.PLQ,$A48-1,L$15-1,1,1))))</f>
        <v>89.84</v>
      </c>
      <c r="M48" s="144">
        <f ca="1">IF(M$13="",0,CHOOSE(Detalhamento.OpçãoServiços,OFFSET(Import.PLQ,$A48-1,M$15-1,1,1),IF($E48&lt;&gt;1,IF(ISNUMBER(INDEX(Import.PLE,Detalhamento!$E48,Detalhamento!M$15)),IF(INDEX(Import.PLE,Detalhamento!$E48,Detalhamento!M$15)&lt;=mediçao,OFFSET(Import.PLQ,$A48-1,M$15-1,1,1),0),0),PLE!$AA$28*OFFSET(Import.PLQ,$A48-1,M$15-1,1,1)),IF($E48&lt;&gt;1,IF(ISNUMBER(INDEX(Import.PLE,Detalhamento!$E48,Detalhamento!M$15)),IF(INDEX(Import.PLE,Detalhamento!$E48,Detalhamento!M$15)&lt;=mediçao,0,OFFSET(Import.PLQ,$A48-1,M$15-1,1,1)),OFFSET(Import.PLQ,$A48-1,M$15-1,1,1)),(1-PLE!$AA$28)*OFFSET(Import.PLQ,$A48-1,M$15-1,1,1))))</f>
        <v>0</v>
      </c>
      <c r="N48" s="144">
        <f ca="1">IF(N$13="",0,CHOOSE(Detalhamento.OpçãoServiços,OFFSET(Import.PLQ,$A48-1,N$15-1,1,1),IF($E48&lt;&gt;1,IF(ISNUMBER(INDEX(Import.PLE,Detalhamento!$E48,Detalhamento!N$15)),IF(INDEX(Import.PLE,Detalhamento!$E48,Detalhamento!N$15)&lt;=mediçao,OFFSET(Import.PLQ,$A48-1,N$15-1,1,1),0),0),PLE!$AA$28*OFFSET(Import.PLQ,$A48-1,N$15-1,1,1)),IF($E48&lt;&gt;1,IF(ISNUMBER(INDEX(Import.PLE,Detalhamento!$E48,Detalhamento!N$15)),IF(INDEX(Import.PLE,Detalhamento!$E48,Detalhamento!N$15)&lt;=mediçao,0,OFFSET(Import.PLQ,$A48-1,N$15-1,1,1)),OFFSET(Import.PLQ,$A48-1,N$15-1,1,1)),(1-PLE!$AA$28)*OFFSET(Import.PLQ,$A48-1,N$15-1,1,1))))</f>
        <v>0</v>
      </c>
      <c r="O48" s="144">
        <f ca="1">IF(O$13="",0,CHOOSE(Detalhamento.OpçãoServiços,OFFSET(Import.PLQ,$A48-1,O$15-1,1,1),IF($E48&lt;&gt;1,IF(ISNUMBER(INDEX(Import.PLE,Detalhamento!$E48,Detalhamento!O$15)),IF(INDEX(Import.PLE,Detalhamento!$E48,Detalhamento!O$15)&lt;=mediçao,OFFSET(Import.PLQ,$A48-1,O$15-1,1,1),0),0),PLE!$AA$28*OFFSET(Import.PLQ,$A48-1,O$15-1,1,1)),IF($E48&lt;&gt;1,IF(ISNUMBER(INDEX(Import.PLE,Detalhamento!$E48,Detalhamento!O$15)),IF(INDEX(Import.PLE,Detalhamento!$E48,Detalhamento!O$15)&lt;=mediçao,0,OFFSET(Import.PLQ,$A48-1,O$15-1,1,1)),OFFSET(Import.PLQ,$A48-1,O$15-1,1,1)),(1-PLE!$AA$28)*OFFSET(Import.PLQ,$A48-1,O$15-1,1,1))))</f>
        <v>0</v>
      </c>
      <c r="P48" s="144">
        <f ca="1">IF(P$13="",0,CHOOSE(Detalhamento.OpçãoServiços,OFFSET(Import.PLQ,$A48-1,P$15-1,1,1),IF($E48&lt;&gt;1,IF(ISNUMBER(INDEX(Import.PLE,Detalhamento!$E48,Detalhamento!P$15)),IF(INDEX(Import.PLE,Detalhamento!$E48,Detalhamento!P$15)&lt;=mediçao,OFFSET(Import.PLQ,$A48-1,P$15-1,1,1),0),0),PLE!$AA$28*OFFSET(Import.PLQ,$A48-1,P$15-1,1,1)),IF($E48&lt;&gt;1,IF(ISNUMBER(INDEX(Import.PLE,Detalhamento!$E48,Detalhamento!P$15)),IF(INDEX(Import.PLE,Detalhamento!$E48,Detalhamento!P$15)&lt;=mediçao,0,OFFSET(Import.PLQ,$A48-1,P$15-1,1,1)),OFFSET(Import.PLQ,$A48-1,P$15-1,1,1)),(1-PLE!$AA$28)*OFFSET(Import.PLQ,$A48-1,P$15-1,1,1))))</f>
        <v>0</v>
      </c>
      <c r="Q48" s="144">
        <f ca="1">IF(Q$13="",0,CHOOSE(Detalhamento.OpçãoServiços,OFFSET(Import.PLQ,$A48-1,Q$15-1,1,1),IF($E48&lt;&gt;1,IF(ISNUMBER(INDEX(Import.PLE,Detalhamento!$E48,Detalhamento!Q$15)),IF(INDEX(Import.PLE,Detalhamento!$E48,Detalhamento!Q$15)&lt;=mediçao,OFFSET(Import.PLQ,$A48-1,Q$15-1,1,1),0),0),PLE!$AA$28*OFFSET(Import.PLQ,$A48-1,Q$15-1,1,1)),IF($E48&lt;&gt;1,IF(ISNUMBER(INDEX(Import.PLE,Detalhamento!$E48,Detalhamento!Q$15)),IF(INDEX(Import.PLE,Detalhamento!$E48,Detalhamento!Q$15)&lt;=mediçao,0,OFFSET(Import.PLQ,$A48-1,Q$15-1,1,1)),OFFSET(Import.PLQ,$A48-1,Q$15-1,1,1)),(1-PLE!$AA$28)*OFFSET(Import.PLQ,$A48-1,Q$15-1,1,1))))</f>
        <v>0</v>
      </c>
      <c r="R48" s="144">
        <f ca="1">IF(R$13="",0,CHOOSE(Detalhamento.OpçãoServiços,OFFSET(Import.PLQ,$A48-1,R$15-1,1,1),IF($E48&lt;&gt;1,IF(ISNUMBER(INDEX(Import.PLE,Detalhamento!$E48,Detalhamento!R$15)),IF(INDEX(Import.PLE,Detalhamento!$E48,Detalhamento!R$15)&lt;=mediçao,OFFSET(Import.PLQ,$A48-1,R$15-1,1,1),0),0),PLE!$AA$28*OFFSET(Import.PLQ,$A48-1,R$15-1,1,1)),IF($E48&lt;&gt;1,IF(ISNUMBER(INDEX(Import.PLE,Detalhamento!$E48,Detalhamento!R$15)),IF(INDEX(Import.PLE,Detalhamento!$E48,Detalhamento!R$15)&lt;=mediçao,0,OFFSET(Import.PLQ,$A48-1,R$15-1,1,1)),OFFSET(Import.PLQ,$A48-1,R$15-1,1,1)),(1-PLE!$AA$28)*OFFSET(Import.PLQ,$A48-1,R$15-1,1,1))))</f>
        <v>0</v>
      </c>
      <c r="S48" s="144">
        <f ca="1">IF(S$13="",0,CHOOSE(Detalhamento.OpçãoServiços,OFFSET(Import.PLQ,$A48-1,S$15-1,1,1),IF($E48&lt;&gt;1,IF(ISNUMBER(INDEX(Import.PLE,Detalhamento!$E48,Detalhamento!S$15)),IF(INDEX(Import.PLE,Detalhamento!$E48,Detalhamento!S$15)&lt;=mediçao,OFFSET(Import.PLQ,$A48-1,S$15-1,1,1),0),0),PLE!$AA$28*OFFSET(Import.PLQ,$A48-1,S$15-1,1,1)),IF($E48&lt;&gt;1,IF(ISNUMBER(INDEX(Import.PLE,Detalhamento!$E48,Detalhamento!S$15)),IF(INDEX(Import.PLE,Detalhamento!$E48,Detalhamento!S$15)&lt;=mediçao,0,OFFSET(Import.PLQ,$A48-1,S$15-1,1,1)),OFFSET(Import.PLQ,$A48-1,S$15-1,1,1)),(1-PLE!$AA$28)*OFFSET(Import.PLQ,$A48-1,S$15-1,1,1))))</f>
        <v>0</v>
      </c>
      <c r="T48" s="144">
        <f ca="1">IF(T$13="",0,CHOOSE(Detalhamento.OpçãoServiços,OFFSET(Import.PLQ,$A48-1,T$15-1,1,1),IF($E48&lt;&gt;1,IF(ISNUMBER(INDEX(Import.PLE,Detalhamento!$E48,Detalhamento!T$15)),IF(INDEX(Import.PLE,Detalhamento!$E48,Detalhamento!T$15)&lt;=mediçao,OFFSET(Import.PLQ,$A48-1,T$15-1,1,1),0),0),PLE!$AA$28*OFFSET(Import.PLQ,$A48-1,T$15-1,1,1)),IF($E48&lt;&gt;1,IF(ISNUMBER(INDEX(Import.PLE,Detalhamento!$E48,Detalhamento!T$15)),IF(INDEX(Import.PLE,Detalhamento!$E48,Detalhamento!T$15)&lt;=mediçao,0,OFFSET(Import.PLQ,$A48-1,T$15-1,1,1)),OFFSET(Import.PLQ,$A48-1,T$15-1,1,1)),(1-PLE!$AA$28)*OFFSET(Import.PLQ,$A48-1,T$15-1,1,1))))</f>
        <v>0</v>
      </c>
      <c r="U48" s="144">
        <f ca="1">IF(U$13="",0,CHOOSE(Detalhamento.OpçãoServiços,OFFSET(Import.PLQ,$A48-1,U$15-1,1,1),IF($E48&lt;&gt;1,IF(ISNUMBER(INDEX(Import.PLE,Detalhamento!$E48,Detalhamento!U$15)),IF(INDEX(Import.PLE,Detalhamento!$E48,Detalhamento!U$15)&lt;=mediçao,OFFSET(Import.PLQ,$A48-1,U$15-1,1,1),0),0),PLE!$AA$28*OFFSET(Import.PLQ,$A48-1,U$15-1,1,1)),IF($E48&lt;&gt;1,IF(ISNUMBER(INDEX(Import.PLE,Detalhamento!$E48,Detalhamento!U$15)),IF(INDEX(Import.PLE,Detalhamento!$E48,Detalhamento!U$15)&lt;=mediçao,0,OFFSET(Import.PLQ,$A48-1,U$15-1,1,1)),OFFSET(Import.PLQ,$A48-1,U$15-1,1,1)),(1-PLE!$AA$28)*OFFSET(Import.PLQ,$A48-1,U$15-1,1,1))))</f>
        <v>0</v>
      </c>
      <c r="V48" s="144">
        <f ca="1">IF(V$13="",0,CHOOSE(Detalhamento.OpçãoServiços,OFFSET(Import.PLQ,$A48-1,V$15-1,1,1),IF($E48&lt;&gt;1,IF(ISNUMBER(INDEX(Import.PLE,Detalhamento!$E48,Detalhamento!V$15)),IF(INDEX(Import.PLE,Detalhamento!$E48,Detalhamento!V$15)&lt;=mediçao,OFFSET(Import.PLQ,$A48-1,V$15-1,1,1),0),0),PLE!$AA$28*OFFSET(Import.PLQ,$A48-1,V$15-1,1,1)),IF($E48&lt;&gt;1,IF(ISNUMBER(INDEX(Import.PLE,Detalhamento!$E48,Detalhamento!V$15)),IF(INDEX(Import.PLE,Detalhamento!$E48,Detalhamento!V$15)&lt;=mediçao,0,OFFSET(Import.PLQ,$A48-1,V$15-1,1,1)),OFFSET(Import.PLQ,$A48-1,V$15-1,1,1)),(1-PLE!$AA$28)*OFFSET(Import.PLQ,$A48-1,V$15-1,1,1))))</f>
        <v>0</v>
      </c>
      <c r="W48" s="144">
        <f ca="1">IF(W$13="",0,CHOOSE(Detalhamento.OpçãoServiços,OFFSET(Import.PLQ,$A48-1,W$15-1,1,1),IF($E48&lt;&gt;1,IF(ISNUMBER(INDEX(Import.PLE,Detalhamento!$E48,Detalhamento!W$15)),IF(INDEX(Import.PLE,Detalhamento!$E48,Detalhamento!W$15)&lt;=mediçao,OFFSET(Import.PLQ,$A48-1,W$15-1,1,1),0),0),PLE!$AA$28*OFFSET(Import.PLQ,$A48-1,W$15-1,1,1)),IF($E48&lt;&gt;1,IF(ISNUMBER(INDEX(Import.PLE,Detalhamento!$E48,Detalhamento!W$15)),IF(INDEX(Import.PLE,Detalhamento!$E48,Detalhamento!W$15)&lt;=mediçao,0,OFFSET(Import.PLQ,$A48-1,W$15-1,1,1)),OFFSET(Import.PLQ,$A48-1,W$15-1,1,1)),(1-PLE!$AA$28)*OFFSET(Import.PLQ,$A48-1,W$15-1,1,1))))</f>
        <v>0</v>
      </c>
      <c r="X48" s="144">
        <f ca="1">IF(X$13="",0,CHOOSE(Detalhamento.OpçãoServiços,OFFSET(Import.PLQ,$A48-1,X$15-1,1,1),IF($E48&lt;&gt;1,IF(ISNUMBER(INDEX(Import.PLE,Detalhamento!$E48,Detalhamento!X$15)),IF(INDEX(Import.PLE,Detalhamento!$E48,Detalhamento!X$15)&lt;=mediçao,OFFSET(Import.PLQ,$A48-1,X$15-1,1,1),0),0),PLE!$AA$28*OFFSET(Import.PLQ,$A48-1,X$15-1,1,1)),IF($E48&lt;&gt;1,IF(ISNUMBER(INDEX(Import.PLE,Detalhamento!$E48,Detalhamento!X$15)),IF(INDEX(Import.PLE,Detalhamento!$E48,Detalhamento!X$15)&lt;=mediçao,0,OFFSET(Import.PLQ,$A48-1,X$15-1,1,1)),OFFSET(Import.PLQ,$A48-1,X$15-1,1,1)),(1-PLE!$AA$28)*OFFSET(Import.PLQ,$A48-1,X$15-1,1,1))))</f>
        <v>0</v>
      </c>
      <c r="Y48" s="144">
        <f ca="1">IF(Y$13="",0,CHOOSE(Detalhamento.OpçãoServiços,OFFSET(Import.PLQ,$A48-1,Y$15-1,1,1),IF($E48&lt;&gt;1,IF(ISNUMBER(INDEX(Import.PLE,Detalhamento!$E48,Detalhamento!Y$15)),IF(INDEX(Import.PLE,Detalhamento!$E48,Detalhamento!Y$15)&lt;=mediçao,OFFSET(Import.PLQ,$A48-1,Y$15-1,1,1),0),0),PLE!$AA$28*OFFSET(Import.PLQ,$A48-1,Y$15-1,1,1)),IF($E48&lt;&gt;1,IF(ISNUMBER(INDEX(Import.PLE,Detalhamento!$E48,Detalhamento!Y$15)),IF(INDEX(Import.PLE,Detalhamento!$E48,Detalhamento!Y$15)&lt;=mediçao,0,OFFSET(Import.PLQ,$A48-1,Y$15-1,1,1)),OFFSET(Import.PLQ,$A48-1,Y$15-1,1,1)),(1-PLE!$AA$28)*OFFSET(Import.PLQ,$A48-1,Y$15-1,1,1))))</f>
        <v>0</v>
      </c>
      <c r="Z48" s="144">
        <f ca="1">IF(Z$13="",0,CHOOSE(Detalhamento.OpçãoServiços,OFFSET(Import.PLQ,$A48-1,Z$15-1,1,1),IF($E48&lt;&gt;1,IF(ISNUMBER(INDEX(Import.PLE,Detalhamento!$E48,Detalhamento!Z$15)),IF(INDEX(Import.PLE,Detalhamento!$E48,Detalhamento!Z$15)&lt;=mediçao,OFFSET(Import.PLQ,$A48-1,Z$15-1,1,1),0),0),PLE!$AA$28*OFFSET(Import.PLQ,$A48-1,Z$15-1,1,1)),IF($E48&lt;&gt;1,IF(ISNUMBER(INDEX(Import.PLE,Detalhamento!$E48,Detalhamento!Z$15)),IF(INDEX(Import.PLE,Detalhamento!$E48,Detalhamento!Z$15)&lt;=mediçao,0,OFFSET(Import.PLQ,$A48-1,Z$15-1,1,1)),OFFSET(Import.PLQ,$A48-1,Z$15-1,1,1)),(1-PLE!$AA$28)*OFFSET(Import.PLQ,$A48-1,Z$15-1,1,1))))</f>
        <v>0</v>
      </c>
      <c r="AA48" s="144">
        <f ca="1">IF(AA$13="",0,CHOOSE(Detalhamento.OpçãoServiços,OFFSET(Import.PLQ,$A48-1,AA$15-1,1,1),IF($E48&lt;&gt;1,IF(ISNUMBER(INDEX(Import.PLE,Detalhamento!$E48,Detalhamento!AA$15)),IF(INDEX(Import.PLE,Detalhamento!$E48,Detalhamento!AA$15)&lt;=mediçao,OFFSET(Import.PLQ,$A48-1,AA$15-1,1,1),0),0),PLE!$AA$28*OFFSET(Import.PLQ,$A48-1,AA$15-1,1,1)),IF($E48&lt;&gt;1,IF(ISNUMBER(INDEX(Import.PLE,Detalhamento!$E48,Detalhamento!AA$15)),IF(INDEX(Import.PLE,Detalhamento!$E48,Detalhamento!AA$15)&lt;=mediçao,0,OFFSET(Import.PLQ,$A48-1,AA$15-1,1,1)),OFFSET(Import.PLQ,$A48-1,AA$15-1,1,1)),(1-PLE!$AA$28)*OFFSET(Import.PLQ,$A48-1,AA$15-1,1,1))))</f>
        <v>0</v>
      </c>
      <c r="AB48" s="144">
        <f ca="1">IF(AB$13="",0,CHOOSE(Detalhamento.OpçãoServiços,OFFSET(Import.PLQ,$A48-1,AB$15-1,1,1),IF($E48&lt;&gt;1,IF(ISNUMBER(INDEX(Import.PLE,Detalhamento!$E48,Detalhamento!AB$15)),IF(INDEX(Import.PLE,Detalhamento!$E48,Detalhamento!AB$15)&lt;=mediçao,OFFSET(Import.PLQ,$A48-1,AB$15-1,1,1),0),0),PLE!$AA$28*OFFSET(Import.PLQ,$A48-1,AB$15-1,1,1)),IF($E48&lt;&gt;1,IF(ISNUMBER(INDEX(Import.PLE,Detalhamento!$E48,Detalhamento!AB$15)),IF(INDEX(Import.PLE,Detalhamento!$E48,Detalhamento!AB$15)&lt;=mediçao,0,OFFSET(Import.PLQ,$A48-1,AB$15-1,1,1)),OFFSET(Import.PLQ,$A48-1,AB$15-1,1,1)),(1-PLE!$AA$28)*OFFSET(Import.PLQ,$A48-1,AB$15-1,1,1))))</f>
        <v>0</v>
      </c>
      <c r="AC48" s="144">
        <f ca="1">IF(AC$13="",0,CHOOSE(Detalhamento.OpçãoServiços,OFFSET(Import.PLQ,$A48-1,AC$15-1,1,1),IF($E48&lt;&gt;1,IF(ISNUMBER(INDEX(Import.PLE,Detalhamento!$E48,Detalhamento!AC$15)),IF(INDEX(Import.PLE,Detalhamento!$E48,Detalhamento!AC$15)&lt;=mediçao,OFFSET(Import.PLQ,$A48-1,AC$15-1,1,1),0),0),PLE!$AA$28*OFFSET(Import.PLQ,$A48-1,AC$15-1,1,1)),IF($E48&lt;&gt;1,IF(ISNUMBER(INDEX(Import.PLE,Detalhamento!$E48,Detalhamento!AC$15)),IF(INDEX(Import.PLE,Detalhamento!$E48,Detalhamento!AC$15)&lt;=mediçao,0,OFFSET(Import.PLQ,$A48-1,AC$15-1,1,1)),OFFSET(Import.PLQ,$A48-1,AC$15-1,1,1)),(1-PLE!$AA$28)*OFFSET(Import.PLQ,$A48-1,AC$15-1,1,1))))</f>
        <v>0</v>
      </c>
      <c r="AD48" s="144">
        <f ca="1">IF(AD$13="",0,CHOOSE(Detalhamento.OpçãoServiços,OFFSET(Import.PLQ,$A48-1,AD$15-1,1,1),IF($E48&lt;&gt;1,IF(ISNUMBER(INDEX(Import.PLE,Detalhamento!$E48,Detalhamento!AD$15)),IF(INDEX(Import.PLE,Detalhamento!$E48,Detalhamento!AD$15)&lt;=mediçao,OFFSET(Import.PLQ,$A48-1,AD$15-1,1,1),0),0),PLE!$AA$28*OFFSET(Import.PLQ,$A48-1,AD$15-1,1,1)),IF($E48&lt;&gt;1,IF(ISNUMBER(INDEX(Import.PLE,Detalhamento!$E48,Detalhamento!AD$15)),IF(INDEX(Import.PLE,Detalhamento!$E48,Detalhamento!AD$15)&lt;=mediçao,0,OFFSET(Import.PLQ,$A48-1,AD$15-1,1,1)),OFFSET(Import.PLQ,$A48-1,AD$15-1,1,1)),(1-PLE!$AA$28)*OFFSET(Import.PLQ,$A48-1,AD$15-1,1,1))))</f>
        <v>0</v>
      </c>
      <c r="AE48" s="144">
        <f ca="1">IF(AE$13="",0,CHOOSE(Detalhamento.OpçãoServiços,OFFSET(Import.PLQ,$A48-1,AE$15-1,1,1),IF($E48&lt;&gt;1,IF(ISNUMBER(INDEX(Import.PLE,Detalhamento!$E48,Detalhamento!AE$15)),IF(INDEX(Import.PLE,Detalhamento!$E48,Detalhamento!AE$15)&lt;=mediçao,OFFSET(Import.PLQ,$A48-1,AE$15-1,1,1),0),0),PLE!$AA$28*OFFSET(Import.PLQ,$A48-1,AE$15-1,1,1)),IF($E48&lt;&gt;1,IF(ISNUMBER(INDEX(Import.PLE,Detalhamento!$E48,Detalhamento!AE$15)),IF(INDEX(Import.PLE,Detalhamento!$E48,Detalhamento!AE$15)&lt;=mediçao,0,OFFSET(Import.PLQ,$A48-1,AE$15-1,1,1)),OFFSET(Import.PLQ,$A48-1,AE$15-1,1,1)),(1-PLE!$AA$28)*OFFSET(Import.PLQ,$A48-1,AE$15-1,1,1))))</f>
        <v>0</v>
      </c>
      <c r="AF48" s="144">
        <f ca="1">IF(AF$13="",0,CHOOSE(Detalhamento.OpçãoServiços,OFFSET(Import.PLQ,$A48-1,AF$15-1,1,1),IF($E48&lt;&gt;1,IF(ISNUMBER(INDEX(Import.PLE,Detalhamento!$E48,Detalhamento!AF$15)),IF(INDEX(Import.PLE,Detalhamento!$E48,Detalhamento!AF$15)&lt;=mediçao,OFFSET(Import.PLQ,$A48-1,AF$15-1,1,1),0),0),PLE!$AA$28*OFFSET(Import.PLQ,$A48-1,AF$15-1,1,1)),IF($E48&lt;&gt;1,IF(ISNUMBER(INDEX(Import.PLE,Detalhamento!$E48,Detalhamento!AF$15)),IF(INDEX(Import.PLE,Detalhamento!$E48,Detalhamento!AF$15)&lt;=mediçao,0,OFFSET(Import.PLQ,$A48-1,AF$15-1,1,1)),OFFSET(Import.PLQ,$A48-1,AF$15-1,1,1)),(1-PLE!$AA$28)*OFFSET(Import.PLQ,$A48-1,AF$15-1,1,1))))</f>
        <v>0</v>
      </c>
      <c r="AG48" s="144">
        <f ca="1">IF(AG$13="",0,CHOOSE(Detalhamento.OpçãoServiços,OFFSET(Import.PLQ,$A48-1,AG$15-1,1,1),IF($E48&lt;&gt;1,IF(ISNUMBER(INDEX(Import.PLE,Detalhamento!$E48,Detalhamento!AG$15)),IF(INDEX(Import.PLE,Detalhamento!$E48,Detalhamento!AG$15)&lt;=mediçao,OFFSET(Import.PLQ,$A48-1,AG$15-1,1,1),0),0),PLE!$AA$28*OFFSET(Import.PLQ,$A48-1,AG$15-1,1,1)),IF($E48&lt;&gt;1,IF(ISNUMBER(INDEX(Import.PLE,Detalhamento!$E48,Detalhamento!AG$15)),IF(INDEX(Import.PLE,Detalhamento!$E48,Detalhamento!AG$15)&lt;=mediçao,0,OFFSET(Import.PLQ,$A48-1,AG$15-1,1,1)),OFFSET(Import.PLQ,$A48-1,AG$15-1,1,1)),(1-PLE!$AA$28)*OFFSET(Import.PLQ,$A48-1,AG$15-1,1,1))))</f>
        <v>0</v>
      </c>
      <c r="AH48" s="144">
        <f ca="1">IF(AH$13="",0,CHOOSE(Detalhamento.OpçãoServiços,OFFSET(Import.PLQ,$A48-1,AH$15-1,1,1),IF($E48&lt;&gt;1,IF(ISNUMBER(INDEX(Import.PLE,Detalhamento!$E48,Detalhamento!AH$15)),IF(INDEX(Import.PLE,Detalhamento!$E48,Detalhamento!AH$15)&lt;=mediçao,OFFSET(Import.PLQ,$A48-1,AH$15-1,1,1),0),0),PLE!$AA$28*OFFSET(Import.PLQ,$A48-1,AH$15-1,1,1)),IF($E48&lt;&gt;1,IF(ISNUMBER(INDEX(Import.PLE,Detalhamento!$E48,Detalhamento!AH$15)),IF(INDEX(Import.PLE,Detalhamento!$E48,Detalhamento!AH$15)&lt;=mediçao,0,OFFSET(Import.PLQ,$A48-1,AH$15-1,1,1)),OFFSET(Import.PLQ,$A48-1,AH$15-1,1,1)),(1-PLE!$AA$28)*OFFSET(Import.PLQ,$A48-1,AH$15-1,1,1))))</f>
        <v>0</v>
      </c>
      <c r="AI48" s="144">
        <f ca="1">IF(AI$13="",0,CHOOSE(Detalhamento.OpçãoServiços,OFFSET(Import.PLQ,$A48-1,AI$15-1,1,1),IF($E48&lt;&gt;1,IF(ISNUMBER(INDEX(Import.PLE,Detalhamento!$E48,Detalhamento!AI$15)),IF(INDEX(Import.PLE,Detalhamento!$E48,Detalhamento!AI$15)&lt;=mediçao,OFFSET(Import.PLQ,$A48-1,AI$15-1,1,1),0),0),PLE!$AA$28*OFFSET(Import.PLQ,$A48-1,AI$15-1,1,1)),IF($E48&lt;&gt;1,IF(ISNUMBER(INDEX(Import.PLE,Detalhamento!$E48,Detalhamento!AI$15)),IF(INDEX(Import.PLE,Detalhamento!$E48,Detalhamento!AI$15)&lt;=mediçao,0,OFFSET(Import.PLQ,$A48-1,AI$15-1,1,1)),OFFSET(Import.PLQ,$A48-1,AI$15-1,1,1)),(1-PLE!$AA$28)*OFFSET(Import.PLQ,$A48-1,AI$15-1,1,1))))</f>
        <v>0</v>
      </c>
      <c r="AJ48" s="144">
        <f ca="1">IF(AJ$13="",0,CHOOSE(Detalhamento.OpçãoServiços,OFFSET(Import.PLQ,$A48-1,AJ$15-1,1,1),IF($E48&lt;&gt;1,IF(ISNUMBER(INDEX(Import.PLE,Detalhamento!$E48,Detalhamento!AJ$15)),IF(INDEX(Import.PLE,Detalhamento!$E48,Detalhamento!AJ$15)&lt;=mediçao,OFFSET(Import.PLQ,$A48-1,AJ$15-1,1,1),0),0),PLE!$AA$28*OFFSET(Import.PLQ,$A48-1,AJ$15-1,1,1)),IF($E48&lt;&gt;1,IF(ISNUMBER(INDEX(Import.PLE,Detalhamento!$E48,Detalhamento!AJ$15)),IF(INDEX(Import.PLE,Detalhamento!$E48,Detalhamento!AJ$15)&lt;=mediçao,0,OFFSET(Import.PLQ,$A48-1,AJ$15-1,1,1)),OFFSET(Import.PLQ,$A48-1,AJ$15-1,1,1)),(1-PLE!$AA$28)*OFFSET(Import.PLQ,$A48-1,AJ$15-1,1,1))))</f>
        <v>0</v>
      </c>
      <c r="AK48" s="144">
        <f ca="1">IF(AK$13="",0,CHOOSE(Detalhamento.OpçãoServiços,OFFSET(Import.PLQ,$A48-1,AK$15-1,1,1),IF($E48&lt;&gt;1,IF(ISNUMBER(INDEX(Import.PLE,Detalhamento!$E48,Detalhamento!AK$15)),IF(INDEX(Import.PLE,Detalhamento!$E48,Detalhamento!AK$15)&lt;=mediçao,OFFSET(Import.PLQ,$A48-1,AK$15-1,1,1),0),0),PLE!$AA$28*OFFSET(Import.PLQ,$A48-1,AK$15-1,1,1)),IF($E48&lt;&gt;1,IF(ISNUMBER(INDEX(Import.PLE,Detalhamento!$E48,Detalhamento!AK$15)),IF(INDEX(Import.PLE,Detalhamento!$E48,Detalhamento!AK$15)&lt;=mediçao,0,OFFSET(Import.PLQ,$A48-1,AK$15-1,1,1)),OFFSET(Import.PLQ,$A48-1,AK$15-1,1,1)),(1-PLE!$AA$28)*OFFSET(Import.PLQ,$A48-1,AK$15-1,1,1))))</f>
        <v>0</v>
      </c>
      <c r="AL48" s="144">
        <f ca="1">IF(AL$13="",0,CHOOSE(Detalhamento.OpçãoServiços,OFFSET(Import.PLQ,$A48-1,AL$15-1,1,1),IF($E48&lt;&gt;1,IF(ISNUMBER(INDEX(Import.PLE,Detalhamento!$E48,Detalhamento!AL$15)),IF(INDEX(Import.PLE,Detalhamento!$E48,Detalhamento!AL$15)&lt;=mediçao,OFFSET(Import.PLQ,$A48-1,AL$15-1,1,1),0),0),PLE!$AA$28*OFFSET(Import.PLQ,$A48-1,AL$15-1,1,1)),IF($E48&lt;&gt;1,IF(ISNUMBER(INDEX(Import.PLE,Detalhamento!$E48,Detalhamento!AL$15)),IF(INDEX(Import.PLE,Detalhamento!$E48,Detalhamento!AL$15)&lt;=mediçao,0,OFFSET(Import.PLQ,$A48-1,AL$15-1,1,1)),OFFSET(Import.PLQ,$A48-1,AL$15-1,1,1)),(1-PLE!$AA$28)*OFFSET(Import.PLQ,$A48-1,AL$15-1,1,1))))</f>
        <v>0</v>
      </c>
      <c r="AM48" s="144">
        <f ca="1">IF(AM$13="",0,CHOOSE(Detalhamento.OpçãoServiços,OFFSET(Import.PLQ,$A48-1,AM$15-1,1,1),IF($E48&lt;&gt;1,IF(ISNUMBER(INDEX(Import.PLE,Detalhamento!$E48,Detalhamento!AM$15)),IF(INDEX(Import.PLE,Detalhamento!$E48,Detalhamento!AM$15)&lt;=mediçao,OFFSET(Import.PLQ,$A48-1,AM$15-1,1,1),0),0),PLE!$AA$28*OFFSET(Import.PLQ,$A48-1,AM$15-1,1,1)),IF($E48&lt;&gt;1,IF(ISNUMBER(INDEX(Import.PLE,Detalhamento!$E48,Detalhamento!AM$15)),IF(INDEX(Import.PLE,Detalhamento!$E48,Detalhamento!AM$15)&lt;=mediçao,0,OFFSET(Import.PLQ,$A48-1,AM$15-1,1,1)),OFFSET(Import.PLQ,$A48-1,AM$15-1,1,1)),(1-PLE!$AA$28)*OFFSET(Import.PLQ,$A48-1,AM$15-1,1,1))))</f>
        <v>0</v>
      </c>
      <c r="AN48" s="144">
        <f ca="1">IF(AN$13="",0,CHOOSE(Detalhamento.OpçãoServiços,OFFSET(Import.PLQ,$A48-1,AN$15-1,1,1),IF($E48&lt;&gt;1,IF(ISNUMBER(INDEX(Import.PLE,Detalhamento!$E48,Detalhamento!AN$15)),IF(INDEX(Import.PLE,Detalhamento!$E48,Detalhamento!AN$15)&lt;=mediçao,OFFSET(Import.PLQ,$A48-1,AN$15-1,1,1),0),0),PLE!$AA$28*OFFSET(Import.PLQ,$A48-1,AN$15-1,1,1)),IF($E48&lt;&gt;1,IF(ISNUMBER(INDEX(Import.PLE,Detalhamento!$E48,Detalhamento!AN$15)),IF(INDEX(Import.PLE,Detalhamento!$E48,Detalhamento!AN$15)&lt;=mediçao,0,OFFSET(Import.PLQ,$A48-1,AN$15-1,1,1)),OFFSET(Import.PLQ,$A48-1,AN$15-1,1,1)),(1-PLE!$AA$28)*OFFSET(Import.PLQ,$A48-1,AN$15-1,1,1))))</f>
        <v>0</v>
      </c>
      <c r="AO48" s="144">
        <f ca="1">IF(AO$13="",0,CHOOSE(Detalhamento.OpçãoServiços,OFFSET(Import.PLQ,$A48-1,AO$15-1,1,1),IF($E48&lt;&gt;1,IF(ISNUMBER(INDEX(Import.PLE,Detalhamento!$E48,Detalhamento!AO$15)),IF(INDEX(Import.PLE,Detalhamento!$E48,Detalhamento!AO$15)&lt;=mediçao,OFFSET(Import.PLQ,$A48-1,AO$15-1,1,1),0),0),PLE!$AA$28*OFFSET(Import.PLQ,$A48-1,AO$15-1,1,1)),IF($E48&lt;&gt;1,IF(ISNUMBER(INDEX(Import.PLE,Detalhamento!$E48,Detalhamento!AO$15)),IF(INDEX(Import.PLE,Detalhamento!$E48,Detalhamento!AO$15)&lt;=mediçao,0,OFFSET(Import.PLQ,$A48-1,AO$15-1,1,1)),OFFSET(Import.PLQ,$A48-1,AO$15-1,1,1)),(1-PLE!$AA$28)*OFFSET(Import.PLQ,$A48-1,AO$15-1,1,1))))</f>
        <v>0</v>
      </c>
      <c r="AP48" s="144">
        <f ca="1">IF(AP$13="",0,CHOOSE(Detalhamento.OpçãoServiços,OFFSET(Import.PLQ,$A48-1,AP$15-1,1,1),IF($E48&lt;&gt;1,IF(ISNUMBER(INDEX(Import.PLE,Detalhamento!$E48,Detalhamento!AP$15)),IF(INDEX(Import.PLE,Detalhamento!$E48,Detalhamento!AP$15)&lt;=mediçao,OFFSET(Import.PLQ,$A48-1,AP$15-1,1,1),0),0),PLE!$AA$28*OFFSET(Import.PLQ,$A48-1,AP$15-1,1,1)),IF($E48&lt;&gt;1,IF(ISNUMBER(INDEX(Import.PLE,Detalhamento!$E48,Detalhamento!AP$15)),IF(INDEX(Import.PLE,Detalhamento!$E48,Detalhamento!AP$15)&lt;=mediçao,0,OFFSET(Import.PLQ,$A48-1,AP$15-1,1,1)),OFFSET(Import.PLQ,$A48-1,AP$15-1,1,1)),(1-PLE!$AA$28)*OFFSET(Import.PLQ,$A48-1,AP$15-1,1,1))))</f>
        <v>0</v>
      </c>
      <c r="AQ48" s="144">
        <f ca="1">IF(AQ$13="",0,CHOOSE(Detalhamento.OpçãoServiços,OFFSET(Import.PLQ,$A48-1,AQ$15-1,1,1),IF($E48&lt;&gt;1,IF(ISNUMBER(INDEX(Import.PLE,Detalhamento!$E48,Detalhamento!AQ$15)),IF(INDEX(Import.PLE,Detalhamento!$E48,Detalhamento!AQ$15)&lt;=mediçao,OFFSET(Import.PLQ,$A48-1,AQ$15-1,1,1),0),0),PLE!$AA$28*OFFSET(Import.PLQ,$A48-1,AQ$15-1,1,1)),IF($E48&lt;&gt;1,IF(ISNUMBER(INDEX(Import.PLE,Detalhamento!$E48,Detalhamento!AQ$15)),IF(INDEX(Import.PLE,Detalhamento!$E48,Detalhamento!AQ$15)&lt;=mediçao,0,OFFSET(Import.PLQ,$A48-1,AQ$15-1,1,1)),OFFSET(Import.PLQ,$A48-1,AQ$15-1,1,1)),(1-PLE!$AA$28)*OFFSET(Import.PLQ,$A48-1,AQ$15-1,1,1))))</f>
        <v>0</v>
      </c>
      <c r="AR48" s="144">
        <f ca="1">IF(AR$13="",0,CHOOSE(Detalhamento.OpçãoServiços,OFFSET(Import.PLQ,$A48-1,AR$15-1,1,1),IF($E48&lt;&gt;1,IF(ISNUMBER(INDEX(Import.PLE,Detalhamento!$E48,Detalhamento!AR$15)),IF(INDEX(Import.PLE,Detalhamento!$E48,Detalhamento!AR$15)&lt;=mediçao,OFFSET(Import.PLQ,$A48-1,AR$15-1,1,1),0),0),PLE!$AA$28*OFFSET(Import.PLQ,$A48-1,AR$15-1,1,1)),IF($E48&lt;&gt;1,IF(ISNUMBER(INDEX(Import.PLE,Detalhamento!$E48,Detalhamento!AR$15)),IF(INDEX(Import.PLE,Detalhamento!$E48,Detalhamento!AR$15)&lt;=mediçao,0,OFFSET(Import.PLQ,$A48-1,AR$15-1,1,1)),OFFSET(Import.PLQ,$A48-1,AR$15-1,1,1)),(1-PLE!$AA$28)*OFFSET(Import.PLQ,$A48-1,AR$15-1,1,1))))</f>
        <v>0</v>
      </c>
      <c r="AS48" s="144">
        <f ca="1">IF(AS$13="",0,CHOOSE(Detalhamento.OpçãoServiços,OFFSET(Import.PLQ,$A48-1,AS$15-1,1,1),IF($E48&lt;&gt;1,IF(ISNUMBER(INDEX(Import.PLE,Detalhamento!$E48,Detalhamento!AS$15)),IF(INDEX(Import.PLE,Detalhamento!$E48,Detalhamento!AS$15)&lt;=mediçao,OFFSET(Import.PLQ,$A48-1,AS$15-1,1,1),0),0),PLE!$AA$28*OFFSET(Import.PLQ,$A48-1,AS$15-1,1,1)),IF($E48&lt;&gt;1,IF(ISNUMBER(INDEX(Import.PLE,Detalhamento!$E48,Detalhamento!AS$15)),IF(INDEX(Import.PLE,Detalhamento!$E48,Detalhamento!AS$15)&lt;=mediçao,0,OFFSET(Import.PLQ,$A48-1,AS$15-1,1,1)),OFFSET(Import.PLQ,$A48-1,AS$15-1,1,1)),(1-PLE!$AA$28)*OFFSET(Import.PLQ,$A48-1,AS$15-1,1,1))))</f>
        <v>0</v>
      </c>
      <c r="AT48" s="144">
        <f ca="1">IF(AT$13="",0,CHOOSE(Detalhamento.OpçãoServiços,OFFSET(Import.PLQ,$A48-1,AT$15-1,1,1),IF($E48&lt;&gt;1,IF(ISNUMBER(INDEX(Import.PLE,Detalhamento!$E48,Detalhamento!AT$15)),IF(INDEX(Import.PLE,Detalhamento!$E48,Detalhamento!AT$15)&lt;=mediçao,OFFSET(Import.PLQ,$A48-1,AT$15-1,1,1),0),0),PLE!$AA$28*OFFSET(Import.PLQ,$A48-1,AT$15-1,1,1)),IF($E48&lt;&gt;1,IF(ISNUMBER(INDEX(Import.PLE,Detalhamento!$E48,Detalhamento!AT$15)),IF(INDEX(Import.PLE,Detalhamento!$E48,Detalhamento!AT$15)&lt;=mediçao,0,OFFSET(Import.PLQ,$A48-1,AT$15-1,1,1)),OFFSET(Import.PLQ,$A48-1,AT$15-1,1,1)),(1-PLE!$AA$28)*OFFSET(Import.PLQ,$A48-1,AT$15-1,1,1))))</f>
        <v>0</v>
      </c>
      <c r="AU48" s="144">
        <f ca="1">IF(AU$13="",0,CHOOSE(Detalhamento.OpçãoServiços,OFFSET(Import.PLQ,$A48-1,AU$15-1,1,1),IF($E48&lt;&gt;1,IF(ISNUMBER(INDEX(Import.PLE,Detalhamento!$E48,Detalhamento!AU$15)),IF(INDEX(Import.PLE,Detalhamento!$E48,Detalhamento!AU$15)&lt;=mediçao,OFFSET(Import.PLQ,$A48-1,AU$15-1,1,1),0),0),PLE!$AA$28*OFFSET(Import.PLQ,$A48-1,AU$15-1,1,1)),IF($E48&lt;&gt;1,IF(ISNUMBER(INDEX(Import.PLE,Detalhamento!$E48,Detalhamento!AU$15)),IF(INDEX(Import.PLE,Detalhamento!$E48,Detalhamento!AU$15)&lt;=mediçao,0,OFFSET(Import.PLQ,$A48-1,AU$15-1,1,1)),OFFSET(Import.PLQ,$A48-1,AU$15-1,1,1)),(1-PLE!$AA$28)*OFFSET(Import.PLQ,$A48-1,AU$15-1,1,1))))</f>
        <v>0</v>
      </c>
      <c r="AV48" s="144">
        <f ca="1">IF(AV$13="",0,CHOOSE(Detalhamento.OpçãoServiços,OFFSET(Import.PLQ,$A48-1,AV$15-1,1,1),IF($E48&lt;&gt;1,IF(ISNUMBER(INDEX(Import.PLE,Detalhamento!$E48,Detalhamento!AV$15)),IF(INDEX(Import.PLE,Detalhamento!$E48,Detalhamento!AV$15)&lt;=mediçao,OFFSET(Import.PLQ,$A48-1,AV$15-1,1,1),0),0),PLE!$AA$28*OFFSET(Import.PLQ,$A48-1,AV$15-1,1,1)),IF($E48&lt;&gt;1,IF(ISNUMBER(INDEX(Import.PLE,Detalhamento!$E48,Detalhamento!AV$15)),IF(INDEX(Import.PLE,Detalhamento!$E48,Detalhamento!AV$15)&lt;=mediçao,0,OFFSET(Import.PLQ,$A48-1,AV$15-1,1,1)),OFFSET(Import.PLQ,$A48-1,AV$15-1,1,1)),(1-PLE!$AA$28)*OFFSET(Import.PLQ,$A48-1,AV$15-1,1,1))))</f>
        <v>0</v>
      </c>
      <c r="AW48" s="144">
        <f ca="1">IF(AW$13="",0,CHOOSE(Detalhamento.OpçãoServiços,OFFSET(Import.PLQ,$A48-1,AW$15-1,1,1),IF($E48&lt;&gt;1,IF(ISNUMBER(INDEX(Import.PLE,Detalhamento!$E48,Detalhamento!AW$15)),IF(INDEX(Import.PLE,Detalhamento!$E48,Detalhamento!AW$15)&lt;=mediçao,OFFSET(Import.PLQ,$A48-1,AW$15-1,1,1),0),0),PLE!$AA$28*OFFSET(Import.PLQ,$A48-1,AW$15-1,1,1)),IF($E48&lt;&gt;1,IF(ISNUMBER(INDEX(Import.PLE,Detalhamento!$E48,Detalhamento!AW$15)),IF(INDEX(Import.PLE,Detalhamento!$E48,Detalhamento!AW$15)&lt;=mediçao,0,OFFSET(Import.PLQ,$A48-1,AW$15-1,1,1)),OFFSET(Import.PLQ,$A48-1,AW$15-1,1,1)),(1-PLE!$AA$28)*OFFSET(Import.PLQ,$A48-1,AW$15-1,1,1))))</f>
        <v>0</v>
      </c>
      <c r="AX48" s="144">
        <f ca="1">IF(AX$13="",0,CHOOSE(Detalhamento.OpçãoServiços,OFFSET(Import.PLQ,$A48-1,AX$15-1,1,1),IF($E48&lt;&gt;1,IF(ISNUMBER(INDEX(Import.PLE,Detalhamento!$E48,Detalhamento!AX$15)),IF(INDEX(Import.PLE,Detalhamento!$E48,Detalhamento!AX$15)&lt;=mediçao,OFFSET(Import.PLQ,$A48-1,AX$15-1,1,1),0),0),PLE!$AA$28*OFFSET(Import.PLQ,$A48-1,AX$15-1,1,1)),IF($E48&lt;&gt;1,IF(ISNUMBER(INDEX(Import.PLE,Detalhamento!$E48,Detalhamento!AX$15)),IF(INDEX(Import.PLE,Detalhamento!$E48,Detalhamento!AX$15)&lt;=mediçao,0,OFFSET(Import.PLQ,$A48-1,AX$15-1,1,1)),OFFSET(Import.PLQ,$A48-1,AX$15-1,1,1)),(1-PLE!$AA$28)*OFFSET(Import.PLQ,$A48-1,AX$15-1,1,1))))</f>
        <v>0</v>
      </c>
      <c r="AY48" s="144">
        <f ca="1">IF(AY$13="",0,CHOOSE(Detalhamento.OpçãoServiços,OFFSET(Import.PLQ,$A48-1,AY$15-1,1,1),IF($E48&lt;&gt;1,IF(ISNUMBER(INDEX(Import.PLE,Detalhamento!$E48,Detalhamento!AY$15)),IF(INDEX(Import.PLE,Detalhamento!$E48,Detalhamento!AY$15)&lt;=mediçao,OFFSET(Import.PLQ,$A48-1,AY$15-1,1,1),0),0),PLE!$AA$28*OFFSET(Import.PLQ,$A48-1,AY$15-1,1,1)),IF($E48&lt;&gt;1,IF(ISNUMBER(INDEX(Import.PLE,Detalhamento!$E48,Detalhamento!AY$15)),IF(INDEX(Import.PLE,Detalhamento!$E48,Detalhamento!AY$15)&lt;=mediçao,0,OFFSET(Import.PLQ,$A48-1,AY$15-1,1,1)),OFFSET(Import.PLQ,$A48-1,AY$15-1,1,1)),(1-PLE!$AA$28)*OFFSET(Import.PLQ,$A48-1,AY$15-1,1,1))))</f>
        <v>0</v>
      </c>
      <c r="AZ48" s="144">
        <f ca="1">IF(AZ$13="",0,CHOOSE(Detalhamento.OpçãoServiços,OFFSET(Import.PLQ,$A48-1,AZ$15-1,1,1),IF($E48&lt;&gt;1,IF(ISNUMBER(INDEX(Import.PLE,Detalhamento!$E48,Detalhamento!AZ$15)),IF(INDEX(Import.PLE,Detalhamento!$E48,Detalhamento!AZ$15)&lt;=mediçao,OFFSET(Import.PLQ,$A48-1,AZ$15-1,1,1),0),0),PLE!$AA$28*OFFSET(Import.PLQ,$A48-1,AZ$15-1,1,1)),IF($E48&lt;&gt;1,IF(ISNUMBER(INDEX(Import.PLE,Detalhamento!$E48,Detalhamento!AZ$15)),IF(INDEX(Import.PLE,Detalhamento!$E48,Detalhamento!AZ$15)&lt;=mediçao,0,OFFSET(Import.PLQ,$A48-1,AZ$15-1,1,1)),OFFSET(Import.PLQ,$A48-1,AZ$15-1,1,1)),(1-PLE!$AA$28)*OFFSET(Import.PLQ,$A48-1,AZ$15-1,1,1))))</f>
        <v>0</v>
      </c>
      <c r="BA48" s="144">
        <f ca="1">IF(BA$13="",0,CHOOSE(Detalhamento.OpçãoServiços,OFFSET(Import.PLQ,$A48-1,BA$15-1,1,1),IF($E48&lt;&gt;1,IF(ISNUMBER(INDEX(Import.PLE,Detalhamento!$E48,Detalhamento!BA$15)),IF(INDEX(Import.PLE,Detalhamento!$E48,Detalhamento!BA$15)&lt;=mediçao,OFFSET(Import.PLQ,$A48-1,BA$15-1,1,1),0),0),PLE!$AA$28*OFFSET(Import.PLQ,$A48-1,BA$15-1,1,1)),IF($E48&lt;&gt;1,IF(ISNUMBER(INDEX(Import.PLE,Detalhamento!$E48,Detalhamento!BA$15)),IF(INDEX(Import.PLE,Detalhamento!$E48,Detalhamento!BA$15)&lt;=mediçao,0,OFFSET(Import.PLQ,$A48-1,BA$15-1,1,1)),OFFSET(Import.PLQ,$A48-1,BA$15-1,1,1)),(1-PLE!$AA$28)*OFFSET(Import.PLQ,$A48-1,BA$15-1,1,1))))</f>
        <v>0</v>
      </c>
      <c r="BB48" s="144">
        <f ca="1">IF(BB$13="",0,CHOOSE(Detalhamento.OpçãoServiços,OFFSET(Import.PLQ,$A48-1,BB$15-1,1,1),IF($E48&lt;&gt;1,IF(ISNUMBER(INDEX(Import.PLE,Detalhamento!$E48,Detalhamento!BB$15)),IF(INDEX(Import.PLE,Detalhamento!$E48,Detalhamento!BB$15)&lt;=mediçao,OFFSET(Import.PLQ,$A48-1,BB$15-1,1,1),0),0),PLE!$AA$28*OFFSET(Import.PLQ,$A48-1,BB$15-1,1,1)),IF($E48&lt;&gt;1,IF(ISNUMBER(INDEX(Import.PLE,Detalhamento!$E48,Detalhamento!BB$15)),IF(INDEX(Import.PLE,Detalhamento!$E48,Detalhamento!BB$15)&lt;=mediçao,0,OFFSET(Import.PLQ,$A48-1,BB$15-1,1,1)),OFFSET(Import.PLQ,$A48-1,BB$15-1,1,1)),(1-PLE!$AA$28)*OFFSET(Import.PLQ,$A48-1,BB$15-1,1,1))))</f>
        <v>0</v>
      </c>
      <c r="BC48" s="144">
        <f ca="1">IF(BC$13="",0,CHOOSE(Detalhamento.OpçãoServiços,OFFSET(Import.PLQ,$A48-1,BC$15-1,1,1),IF($E48&lt;&gt;1,IF(ISNUMBER(INDEX(Import.PLE,Detalhamento!$E48,Detalhamento!BC$15)),IF(INDEX(Import.PLE,Detalhamento!$E48,Detalhamento!BC$15)&lt;=mediçao,OFFSET(Import.PLQ,$A48-1,BC$15-1,1,1),0),0),PLE!$AA$28*OFFSET(Import.PLQ,$A48-1,BC$15-1,1,1)),IF($E48&lt;&gt;1,IF(ISNUMBER(INDEX(Import.PLE,Detalhamento!$E48,Detalhamento!BC$15)),IF(INDEX(Import.PLE,Detalhamento!$E48,Detalhamento!BC$15)&lt;=mediçao,0,OFFSET(Import.PLQ,$A48-1,BC$15-1,1,1)),OFFSET(Import.PLQ,$A48-1,BC$15-1,1,1)),(1-PLE!$AA$28)*OFFSET(Import.PLQ,$A48-1,BC$15-1,1,1))))</f>
        <v>0</v>
      </c>
      <c r="BD48" s="144">
        <f ca="1">IF(BD$13="",0,CHOOSE(Detalhamento.OpçãoServiços,OFFSET(Import.PLQ,$A48-1,BD$15-1,1,1),IF($E48&lt;&gt;1,IF(ISNUMBER(INDEX(Import.PLE,Detalhamento!$E48,Detalhamento!BD$15)),IF(INDEX(Import.PLE,Detalhamento!$E48,Detalhamento!BD$15)&lt;=mediçao,OFFSET(Import.PLQ,$A48-1,BD$15-1,1,1),0),0),PLE!$AA$28*OFFSET(Import.PLQ,$A48-1,BD$15-1,1,1)),IF($E48&lt;&gt;1,IF(ISNUMBER(INDEX(Import.PLE,Detalhamento!$E48,Detalhamento!BD$15)),IF(INDEX(Import.PLE,Detalhamento!$E48,Detalhamento!BD$15)&lt;=mediçao,0,OFFSET(Import.PLQ,$A48-1,BD$15-1,1,1)),OFFSET(Import.PLQ,$A48-1,BD$15-1,1,1)),(1-PLE!$AA$28)*OFFSET(Import.PLQ,$A48-1,BD$15-1,1,1))))</f>
        <v>0</v>
      </c>
      <c r="BE48" s="144">
        <f ca="1">IF(BE$13="",0,CHOOSE(Detalhamento.OpçãoServiços,OFFSET(Import.PLQ,$A48-1,BE$15-1,1,1),IF($E48&lt;&gt;1,IF(ISNUMBER(INDEX(Import.PLE,Detalhamento!$E48,Detalhamento!BE$15)),IF(INDEX(Import.PLE,Detalhamento!$E48,Detalhamento!BE$15)&lt;=mediçao,OFFSET(Import.PLQ,$A48-1,BE$15-1,1,1),0),0),PLE!$AA$28*OFFSET(Import.PLQ,$A48-1,BE$15-1,1,1)),IF($E48&lt;&gt;1,IF(ISNUMBER(INDEX(Import.PLE,Detalhamento!$E48,Detalhamento!BE$15)),IF(INDEX(Import.PLE,Detalhamento!$E48,Detalhamento!BE$15)&lt;=mediçao,0,OFFSET(Import.PLQ,$A48-1,BE$15-1,1,1)),OFFSET(Import.PLQ,$A48-1,BE$15-1,1,1)),(1-PLE!$AA$28)*OFFSET(Import.PLQ,$A48-1,BE$15-1,1,1))))</f>
        <v>0</v>
      </c>
      <c r="BF48" s="144">
        <f ca="1">IF(BF$13="",0,CHOOSE(Detalhamento.OpçãoServiços,OFFSET(Import.PLQ,$A48-1,BF$15-1,1,1),IF($E48&lt;&gt;1,IF(ISNUMBER(INDEX(Import.PLE,Detalhamento!$E48,Detalhamento!BF$15)),IF(INDEX(Import.PLE,Detalhamento!$E48,Detalhamento!BF$15)&lt;=mediçao,OFFSET(Import.PLQ,$A48-1,BF$15-1,1,1),0),0),PLE!$AA$28*OFFSET(Import.PLQ,$A48-1,BF$15-1,1,1)),IF($E48&lt;&gt;1,IF(ISNUMBER(INDEX(Import.PLE,Detalhamento!$E48,Detalhamento!BF$15)),IF(INDEX(Import.PLE,Detalhamento!$E48,Detalhamento!BF$15)&lt;=mediçao,0,OFFSET(Import.PLQ,$A48-1,BF$15-1,1,1)),OFFSET(Import.PLQ,$A48-1,BF$15-1,1,1)),(1-PLE!$AA$28)*OFFSET(Import.PLQ,$A48-1,BF$15-1,1,1))))</f>
        <v>0</v>
      </c>
      <c r="BG48" s="144">
        <f ca="1">IF(BG$13="",0,CHOOSE(Detalhamento.OpçãoServiços,OFFSET(Import.PLQ,$A48-1,BG$15-1,1,1),IF($E48&lt;&gt;1,IF(ISNUMBER(INDEX(Import.PLE,Detalhamento!$E48,Detalhamento!BG$15)),IF(INDEX(Import.PLE,Detalhamento!$E48,Detalhamento!BG$15)&lt;=mediçao,OFFSET(Import.PLQ,$A48-1,BG$15-1,1,1),0),0),PLE!$AA$28*OFFSET(Import.PLQ,$A48-1,BG$15-1,1,1)),IF($E48&lt;&gt;1,IF(ISNUMBER(INDEX(Import.PLE,Detalhamento!$E48,Detalhamento!BG$15)),IF(INDEX(Import.PLE,Detalhamento!$E48,Detalhamento!BG$15)&lt;=mediçao,0,OFFSET(Import.PLQ,$A48-1,BG$15-1,1,1)),OFFSET(Import.PLQ,$A48-1,BG$15-1,1,1)),(1-PLE!$AA$28)*OFFSET(Import.PLQ,$A48-1,BG$15-1,1,1))))</f>
        <v>0</v>
      </c>
      <c r="BH48" s="144">
        <f ca="1">IF(BH$13="",0,CHOOSE(Detalhamento.OpçãoServiços,OFFSET(Import.PLQ,$A48-1,BH$15-1,1,1),IF($E48&lt;&gt;1,IF(ISNUMBER(INDEX(Import.PLE,Detalhamento!$E48,Detalhamento!BH$15)),IF(INDEX(Import.PLE,Detalhamento!$E48,Detalhamento!BH$15)&lt;=mediçao,OFFSET(Import.PLQ,$A48-1,BH$15-1,1,1),0),0),PLE!$AA$28*OFFSET(Import.PLQ,$A48-1,BH$15-1,1,1)),IF($E48&lt;&gt;1,IF(ISNUMBER(INDEX(Import.PLE,Detalhamento!$E48,Detalhamento!BH$15)),IF(INDEX(Import.PLE,Detalhamento!$E48,Detalhamento!BH$15)&lt;=mediçao,0,OFFSET(Import.PLQ,$A48-1,BH$15-1,1,1)),OFFSET(Import.PLQ,$A48-1,BH$15-1,1,1)),(1-PLE!$AA$28)*OFFSET(Import.PLQ,$A48-1,BH$15-1,1,1))))</f>
        <v>0</v>
      </c>
      <c r="BI48" s="144">
        <f ca="1">IF(BI$13="",0,CHOOSE(Detalhamento.OpçãoServiços,OFFSET(Import.PLQ,$A48-1,BI$15-1,1,1),IF($E48&lt;&gt;1,IF(ISNUMBER(INDEX(Import.PLE,Detalhamento!$E48,Detalhamento!BI$15)),IF(INDEX(Import.PLE,Detalhamento!$E48,Detalhamento!BI$15)&lt;=mediçao,OFFSET(Import.PLQ,$A48-1,BI$15-1,1,1),0),0),PLE!$AA$28*OFFSET(Import.PLQ,$A48-1,BI$15-1,1,1)),IF($E48&lt;&gt;1,IF(ISNUMBER(INDEX(Import.PLE,Detalhamento!$E48,Detalhamento!BI$15)),IF(INDEX(Import.PLE,Detalhamento!$E48,Detalhamento!BI$15)&lt;=mediçao,0,OFFSET(Import.PLQ,$A48-1,BI$15-1,1,1)),OFFSET(Import.PLQ,$A48-1,BI$15-1,1,1)),(1-PLE!$AA$28)*OFFSET(Import.PLQ,$A48-1,BI$15-1,1,1))))</f>
        <v>0</v>
      </c>
    </row>
    <row r="49" spans="1:61" ht="10.5" hidden="1" x14ac:dyDescent="0.25">
      <c r="A49" s="155">
        <v>33</v>
      </c>
      <c r="B49" s="21" t="str">
        <f t="shared" ca="1" si="8"/>
        <v>Nível</v>
      </c>
      <c r="E49" s="153" t="str">
        <f t="shared" ca="1" si="9"/>
        <v/>
      </c>
      <c r="F49" s="154">
        <f t="shared" ca="1" si="10"/>
        <v>0</v>
      </c>
      <c r="G49" s="154" t="str">
        <f t="shared" ca="1" si="14"/>
        <v>1.3.4</v>
      </c>
      <c r="H49" s="182" t="str">
        <f t="shared" ca="1" si="14"/>
        <v>ALVENARIA DE EMBASAMENTO</v>
      </c>
      <c r="I49" s="37" t="str">
        <f t="shared" ca="1" si="12"/>
        <v/>
      </c>
      <c r="J49" s="144" t="str">
        <f t="shared" ca="1" si="13"/>
        <v/>
      </c>
      <c r="K49" s="67"/>
      <c r="L49" s="144">
        <f ca="1">IF(L$13="",0,CHOOSE(Detalhamento.OpçãoServiços,OFFSET(Import.PLQ,$A49-1,L$15-1,1,1),IF($E49&lt;&gt;1,IF(ISNUMBER(INDEX(Import.PLE,Detalhamento!$E49,Detalhamento!L$15)),IF(INDEX(Import.PLE,Detalhamento!$E49,Detalhamento!L$15)&lt;=mediçao,OFFSET(Import.PLQ,$A49-1,L$15-1,1,1),0),0),PLE!$AA$28*OFFSET(Import.PLQ,$A49-1,L$15-1,1,1)),IF($E49&lt;&gt;1,IF(ISNUMBER(INDEX(Import.PLE,Detalhamento!$E49,Detalhamento!L$15)),IF(INDEX(Import.PLE,Detalhamento!$E49,Detalhamento!L$15)&lt;=mediçao,0,OFFSET(Import.PLQ,$A49-1,L$15-1,1,1)),OFFSET(Import.PLQ,$A49-1,L$15-1,1,1)),(1-PLE!$AA$28)*OFFSET(Import.PLQ,$A49-1,L$15-1,1,1))))</f>
        <v>0</v>
      </c>
      <c r="M49" s="144">
        <f ca="1">IF(M$13="",0,CHOOSE(Detalhamento.OpçãoServiços,OFFSET(Import.PLQ,$A49-1,M$15-1,1,1),IF($E49&lt;&gt;1,IF(ISNUMBER(INDEX(Import.PLE,Detalhamento!$E49,Detalhamento!M$15)),IF(INDEX(Import.PLE,Detalhamento!$E49,Detalhamento!M$15)&lt;=mediçao,OFFSET(Import.PLQ,$A49-1,M$15-1,1,1),0),0),PLE!$AA$28*OFFSET(Import.PLQ,$A49-1,M$15-1,1,1)),IF($E49&lt;&gt;1,IF(ISNUMBER(INDEX(Import.PLE,Detalhamento!$E49,Detalhamento!M$15)),IF(INDEX(Import.PLE,Detalhamento!$E49,Detalhamento!M$15)&lt;=mediçao,0,OFFSET(Import.PLQ,$A49-1,M$15-1,1,1)),OFFSET(Import.PLQ,$A49-1,M$15-1,1,1)),(1-PLE!$AA$28)*OFFSET(Import.PLQ,$A49-1,M$15-1,1,1))))</f>
        <v>0</v>
      </c>
      <c r="N49" s="144">
        <f ca="1">IF(N$13="",0,CHOOSE(Detalhamento.OpçãoServiços,OFFSET(Import.PLQ,$A49-1,N$15-1,1,1),IF($E49&lt;&gt;1,IF(ISNUMBER(INDEX(Import.PLE,Detalhamento!$E49,Detalhamento!N$15)),IF(INDEX(Import.PLE,Detalhamento!$E49,Detalhamento!N$15)&lt;=mediçao,OFFSET(Import.PLQ,$A49-1,N$15-1,1,1),0),0),PLE!$AA$28*OFFSET(Import.PLQ,$A49-1,N$15-1,1,1)),IF($E49&lt;&gt;1,IF(ISNUMBER(INDEX(Import.PLE,Detalhamento!$E49,Detalhamento!N$15)),IF(INDEX(Import.PLE,Detalhamento!$E49,Detalhamento!N$15)&lt;=mediçao,0,OFFSET(Import.PLQ,$A49-1,N$15-1,1,1)),OFFSET(Import.PLQ,$A49-1,N$15-1,1,1)),(1-PLE!$AA$28)*OFFSET(Import.PLQ,$A49-1,N$15-1,1,1))))</f>
        <v>0</v>
      </c>
      <c r="O49" s="144">
        <f ca="1">IF(O$13="",0,CHOOSE(Detalhamento.OpçãoServiços,OFFSET(Import.PLQ,$A49-1,O$15-1,1,1),IF($E49&lt;&gt;1,IF(ISNUMBER(INDEX(Import.PLE,Detalhamento!$E49,Detalhamento!O$15)),IF(INDEX(Import.PLE,Detalhamento!$E49,Detalhamento!O$15)&lt;=mediçao,OFFSET(Import.PLQ,$A49-1,O$15-1,1,1),0),0),PLE!$AA$28*OFFSET(Import.PLQ,$A49-1,O$15-1,1,1)),IF($E49&lt;&gt;1,IF(ISNUMBER(INDEX(Import.PLE,Detalhamento!$E49,Detalhamento!O$15)),IF(INDEX(Import.PLE,Detalhamento!$E49,Detalhamento!O$15)&lt;=mediçao,0,OFFSET(Import.PLQ,$A49-1,O$15-1,1,1)),OFFSET(Import.PLQ,$A49-1,O$15-1,1,1)),(1-PLE!$AA$28)*OFFSET(Import.PLQ,$A49-1,O$15-1,1,1))))</f>
        <v>0</v>
      </c>
      <c r="P49" s="144">
        <f ca="1">IF(P$13="",0,CHOOSE(Detalhamento.OpçãoServiços,OFFSET(Import.PLQ,$A49-1,P$15-1,1,1),IF($E49&lt;&gt;1,IF(ISNUMBER(INDEX(Import.PLE,Detalhamento!$E49,Detalhamento!P$15)),IF(INDEX(Import.PLE,Detalhamento!$E49,Detalhamento!P$15)&lt;=mediçao,OFFSET(Import.PLQ,$A49-1,P$15-1,1,1),0),0),PLE!$AA$28*OFFSET(Import.PLQ,$A49-1,P$15-1,1,1)),IF($E49&lt;&gt;1,IF(ISNUMBER(INDEX(Import.PLE,Detalhamento!$E49,Detalhamento!P$15)),IF(INDEX(Import.PLE,Detalhamento!$E49,Detalhamento!P$15)&lt;=mediçao,0,OFFSET(Import.PLQ,$A49-1,P$15-1,1,1)),OFFSET(Import.PLQ,$A49-1,P$15-1,1,1)),(1-PLE!$AA$28)*OFFSET(Import.PLQ,$A49-1,P$15-1,1,1))))</f>
        <v>0</v>
      </c>
      <c r="Q49" s="144">
        <f ca="1">IF(Q$13="",0,CHOOSE(Detalhamento.OpçãoServiços,OFFSET(Import.PLQ,$A49-1,Q$15-1,1,1),IF($E49&lt;&gt;1,IF(ISNUMBER(INDEX(Import.PLE,Detalhamento!$E49,Detalhamento!Q$15)),IF(INDEX(Import.PLE,Detalhamento!$E49,Detalhamento!Q$15)&lt;=mediçao,OFFSET(Import.PLQ,$A49-1,Q$15-1,1,1),0),0),PLE!$AA$28*OFFSET(Import.PLQ,$A49-1,Q$15-1,1,1)),IF($E49&lt;&gt;1,IF(ISNUMBER(INDEX(Import.PLE,Detalhamento!$E49,Detalhamento!Q$15)),IF(INDEX(Import.PLE,Detalhamento!$E49,Detalhamento!Q$15)&lt;=mediçao,0,OFFSET(Import.PLQ,$A49-1,Q$15-1,1,1)),OFFSET(Import.PLQ,$A49-1,Q$15-1,1,1)),(1-PLE!$AA$28)*OFFSET(Import.PLQ,$A49-1,Q$15-1,1,1))))</f>
        <v>0</v>
      </c>
      <c r="R49" s="144">
        <f ca="1">IF(R$13="",0,CHOOSE(Detalhamento.OpçãoServiços,OFFSET(Import.PLQ,$A49-1,R$15-1,1,1),IF($E49&lt;&gt;1,IF(ISNUMBER(INDEX(Import.PLE,Detalhamento!$E49,Detalhamento!R$15)),IF(INDEX(Import.PLE,Detalhamento!$E49,Detalhamento!R$15)&lt;=mediçao,OFFSET(Import.PLQ,$A49-1,R$15-1,1,1),0),0),PLE!$AA$28*OFFSET(Import.PLQ,$A49-1,R$15-1,1,1)),IF($E49&lt;&gt;1,IF(ISNUMBER(INDEX(Import.PLE,Detalhamento!$E49,Detalhamento!R$15)),IF(INDEX(Import.PLE,Detalhamento!$E49,Detalhamento!R$15)&lt;=mediçao,0,OFFSET(Import.PLQ,$A49-1,R$15-1,1,1)),OFFSET(Import.PLQ,$A49-1,R$15-1,1,1)),(1-PLE!$AA$28)*OFFSET(Import.PLQ,$A49-1,R$15-1,1,1))))</f>
        <v>0</v>
      </c>
      <c r="S49" s="144">
        <f ca="1">IF(S$13="",0,CHOOSE(Detalhamento.OpçãoServiços,OFFSET(Import.PLQ,$A49-1,S$15-1,1,1),IF($E49&lt;&gt;1,IF(ISNUMBER(INDEX(Import.PLE,Detalhamento!$E49,Detalhamento!S$15)),IF(INDEX(Import.PLE,Detalhamento!$E49,Detalhamento!S$15)&lt;=mediçao,OFFSET(Import.PLQ,$A49-1,S$15-1,1,1),0),0),PLE!$AA$28*OFFSET(Import.PLQ,$A49-1,S$15-1,1,1)),IF($E49&lt;&gt;1,IF(ISNUMBER(INDEX(Import.PLE,Detalhamento!$E49,Detalhamento!S$15)),IF(INDEX(Import.PLE,Detalhamento!$E49,Detalhamento!S$15)&lt;=mediçao,0,OFFSET(Import.PLQ,$A49-1,S$15-1,1,1)),OFFSET(Import.PLQ,$A49-1,S$15-1,1,1)),(1-PLE!$AA$28)*OFFSET(Import.PLQ,$A49-1,S$15-1,1,1))))</f>
        <v>0</v>
      </c>
      <c r="T49" s="144">
        <f ca="1">IF(T$13="",0,CHOOSE(Detalhamento.OpçãoServiços,OFFSET(Import.PLQ,$A49-1,T$15-1,1,1),IF($E49&lt;&gt;1,IF(ISNUMBER(INDEX(Import.PLE,Detalhamento!$E49,Detalhamento!T$15)),IF(INDEX(Import.PLE,Detalhamento!$E49,Detalhamento!T$15)&lt;=mediçao,OFFSET(Import.PLQ,$A49-1,T$15-1,1,1),0),0),PLE!$AA$28*OFFSET(Import.PLQ,$A49-1,T$15-1,1,1)),IF($E49&lt;&gt;1,IF(ISNUMBER(INDEX(Import.PLE,Detalhamento!$E49,Detalhamento!T$15)),IF(INDEX(Import.PLE,Detalhamento!$E49,Detalhamento!T$15)&lt;=mediçao,0,OFFSET(Import.PLQ,$A49-1,T$15-1,1,1)),OFFSET(Import.PLQ,$A49-1,T$15-1,1,1)),(1-PLE!$AA$28)*OFFSET(Import.PLQ,$A49-1,T$15-1,1,1))))</f>
        <v>0</v>
      </c>
      <c r="U49" s="144">
        <f ca="1">IF(U$13="",0,CHOOSE(Detalhamento.OpçãoServiços,OFFSET(Import.PLQ,$A49-1,U$15-1,1,1),IF($E49&lt;&gt;1,IF(ISNUMBER(INDEX(Import.PLE,Detalhamento!$E49,Detalhamento!U$15)),IF(INDEX(Import.PLE,Detalhamento!$E49,Detalhamento!U$15)&lt;=mediçao,OFFSET(Import.PLQ,$A49-1,U$15-1,1,1),0),0),PLE!$AA$28*OFFSET(Import.PLQ,$A49-1,U$15-1,1,1)),IF($E49&lt;&gt;1,IF(ISNUMBER(INDEX(Import.PLE,Detalhamento!$E49,Detalhamento!U$15)),IF(INDEX(Import.PLE,Detalhamento!$E49,Detalhamento!U$15)&lt;=mediçao,0,OFFSET(Import.PLQ,$A49-1,U$15-1,1,1)),OFFSET(Import.PLQ,$A49-1,U$15-1,1,1)),(1-PLE!$AA$28)*OFFSET(Import.PLQ,$A49-1,U$15-1,1,1))))</f>
        <v>0</v>
      </c>
      <c r="V49" s="144">
        <f ca="1">IF(V$13="",0,CHOOSE(Detalhamento.OpçãoServiços,OFFSET(Import.PLQ,$A49-1,V$15-1,1,1),IF($E49&lt;&gt;1,IF(ISNUMBER(INDEX(Import.PLE,Detalhamento!$E49,Detalhamento!V$15)),IF(INDEX(Import.PLE,Detalhamento!$E49,Detalhamento!V$15)&lt;=mediçao,OFFSET(Import.PLQ,$A49-1,V$15-1,1,1),0),0),PLE!$AA$28*OFFSET(Import.PLQ,$A49-1,V$15-1,1,1)),IF($E49&lt;&gt;1,IF(ISNUMBER(INDEX(Import.PLE,Detalhamento!$E49,Detalhamento!V$15)),IF(INDEX(Import.PLE,Detalhamento!$E49,Detalhamento!V$15)&lt;=mediçao,0,OFFSET(Import.PLQ,$A49-1,V$15-1,1,1)),OFFSET(Import.PLQ,$A49-1,V$15-1,1,1)),(1-PLE!$AA$28)*OFFSET(Import.PLQ,$A49-1,V$15-1,1,1))))</f>
        <v>0</v>
      </c>
      <c r="W49" s="144">
        <f ca="1">IF(W$13="",0,CHOOSE(Detalhamento.OpçãoServiços,OFFSET(Import.PLQ,$A49-1,W$15-1,1,1),IF($E49&lt;&gt;1,IF(ISNUMBER(INDEX(Import.PLE,Detalhamento!$E49,Detalhamento!W$15)),IF(INDEX(Import.PLE,Detalhamento!$E49,Detalhamento!W$15)&lt;=mediçao,OFFSET(Import.PLQ,$A49-1,W$15-1,1,1),0),0),PLE!$AA$28*OFFSET(Import.PLQ,$A49-1,W$15-1,1,1)),IF($E49&lt;&gt;1,IF(ISNUMBER(INDEX(Import.PLE,Detalhamento!$E49,Detalhamento!W$15)),IF(INDEX(Import.PLE,Detalhamento!$E49,Detalhamento!W$15)&lt;=mediçao,0,OFFSET(Import.PLQ,$A49-1,W$15-1,1,1)),OFFSET(Import.PLQ,$A49-1,W$15-1,1,1)),(1-PLE!$AA$28)*OFFSET(Import.PLQ,$A49-1,W$15-1,1,1))))</f>
        <v>0</v>
      </c>
      <c r="X49" s="144">
        <f ca="1">IF(X$13="",0,CHOOSE(Detalhamento.OpçãoServiços,OFFSET(Import.PLQ,$A49-1,X$15-1,1,1),IF($E49&lt;&gt;1,IF(ISNUMBER(INDEX(Import.PLE,Detalhamento!$E49,Detalhamento!X$15)),IF(INDEX(Import.PLE,Detalhamento!$E49,Detalhamento!X$15)&lt;=mediçao,OFFSET(Import.PLQ,$A49-1,X$15-1,1,1),0),0),PLE!$AA$28*OFFSET(Import.PLQ,$A49-1,X$15-1,1,1)),IF($E49&lt;&gt;1,IF(ISNUMBER(INDEX(Import.PLE,Detalhamento!$E49,Detalhamento!X$15)),IF(INDEX(Import.PLE,Detalhamento!$E49,Detalhamento!X$15)&lt;=mediçao,0,OFFSET(Import.PLQ,$A49-1,X$15-1,1,1)),OFFSET(Import.PLQ,$A49-1,X$15-1,1,1)),(1-PLE!$AA$28)*OFFSET(Import.PLQ,$A49-1,X$15-1,1,1))))</f>
        <v>0</v>
      </c>
      <c r="Y49" s="144">
        <f ca="1">IF(Y$13="",0,CHOOSE(Detalhamento.OpçãoServiços,OFFSET(Import.PLQ,$A49-1,Y$15-1,1,1),IF($E49&lt;&gt;1,IF(ISNUMBER(INDEX(Import.PLE,Detalhamento!$E49,Detalhamento!Y$15)),IF(INDEX(Import.PLE,Detalhamento!$E49,Detalhamento!Y$15)&lt;=mediçao,OFFSET(Import.PLQ,$A49-1,Y$15-1,1,1),0),0),PLE!$AA$28*OFFSET(Import.PLQ,$A49-1,Y$15-1,1,1)),IF($E49&lt;&gt;1,IF(ISNUMBER(INDEX(Import.PLE,Detalhamento!$E49,Detalhamento!Y$15)),IF(INDEX(Import.PLE,Detalhamento!$E49,Detalhamento!Y$15)&lt;=mediçao,0,OFFSET(Import.PLQ,$A49-1,Y$15-1,1,1)),OFFSET(Import.PLQ,$A49-1,Y$15-1,1,1)),(1-PLE!$AA$28)*OFFSET(Import.PLQ,$A49-1,Y$15-1,1,1))))</f>
        <v>0</v>
      </c>
      <c r="Z49" s="144">
        <f ca="1">IF(Z$13="",0,CHOOSE(Detalhamento.OpçãoServiços,OFFSET(Import.PLQ,$A49-1,Z$15-1,1,1),IF($E49&lt;&gt;1,IF(ISNUMBER(INDEX(Import.PLE,Detalhamento!$E49,Detalhamento!Z$15)),IF(INDEX(Import.PLE,Detalhamento!$E49,Detalhamento!Z$15)&lt;=mediçao,OFFSET(Import.PLQ,$A49-1,Z$15-1,1,1),0),0),PLE!$AA$28*OFFSET(Import.PLQ,$A49-1,Z$15-1,1,1)),IF($E49&lt;&gt;1,IF(ISNUMBER(INDEX(Import.PLE,Detalhamento!$E49,Detalhamento!Z$15)),IF(INDEX(Import.PLE,Detalhamento!$E49,Detalhamento!Z$15)&lt;=mediçao,0,OFFSET(Import.PLQ,$A49-1,Z$15-1,1,1)),OFFSET(Import.PLQ,$A49-1,Z$15-1,1,1)),(1-PLE!$AA$28)*OFFSET(Import.PLQ,$A49-1,Z$15-1,1,1))))</f>
        <v>0</v>
      </c>
      <c r="AA49" s="144">
        <f ca="1">IF(AA$13="",0,CHOOSE(Detalhamento.OpçãoServiços,OFFSET(Import.PLQ,$A49-1,AA$15-1,1,1),IF($E49&lt;&gt;1,IF(ISNUMBER(INDEX(Import.PLE,Detalhamento!$E49,Detalhamento!AA$15)),IF(INDEX(Import.PLE,Detalhamento!$E49,Detalhamento!AA$15)&lt;=mediçao,OFFSET(Import.PLQ,$A49-1,AA$15-1,1,1),0),0),PLE!$AA$28*OFFSET(Import.PLQ,$A49-1,AA$15-1,1,1)),IF($E49&lt;&gt;1,IF(ISNUMBER(INDEX(Import.PLE,Detalhamento!$E49,Detalhamento!AA$15)),IF(INDEX(Import.PLE,Detalhamento!$E49,Detalhamento!AA$15)&lt;=mediçao,0,OFFSET(Import.PLQ,$A49-1,AA$15-1,1,1)),OFFSET(Import.PLQ,$A49-1,AA$15-1,1,1)),(1-PLE!$AA$28)*OFFSET(Import.PLQ,$A49-1,AA$15-1,1,1))))</f>
        <v>0</v>
      </c>
      <c r="AB49" s="144">
        <f ca="1">IF(AB$13="",0,CHOOSE(Detalhamento.OpçãoServiços,OFFSET(Import.PLQ,$A49-1,AB$15-1,1,1),IF($E49&lt;&gt;1,IF(ISNUMBER(INDEX(Import.PLE,Detalhamento!$E49,Detalhamento!AB$15)),IF(INDEX(Import.PLE,Detalhamento!$E49,Detalhamento!AB$15)&lt;=mediçao,OFFSET(Import.PLQ,$A49-1,AB$15-1,1,1),0),0),PLE!$AA$28*OFFSET(Import.PLQ,$A49-1,AB$15-1,1,1)),IF($E49&lt;&gt;1,IF(ISNUMBER(INDEX(Import.PLE,Detalhamento!$E49,Detalhamento!AB$15)),IF(INDEX(Import.PLE,Detalhamento!$E49,Detalhamento!AB$15)&lt;=mediçao,0,OFFSET(Import.PLQ,$A49-1,AB$15-1,1,1)),OFFSET(Import.PLQ,$A49-1,AB$15-1,1,1)),(1-PLE!$AA$28)*OFFSET(Import.PLQ,$A49-1,AB$15-1,1,1))))</f>
        <v>0</v>
      </c>
      <c r="AC49" s="144">
        <f ca="1">IF(AC$13="",0,CHOOSE(Detalhamento.OpçãoServiços,OFFSET(Import.PLQ,$A49-1,AC$15-1,1,1),IF($E49&lt;&gt;1,IF(ISNUMBER(INDEX(Import.PLE,Detalhamento!$E49,Detalhamento!AC$15)),IF(INDEX(Import.PLE,Detalhamento!$E49,Detalhamento!AC$15)&lt;=mediçao,OFFSET(Import.PLQ,$A49-1,AC$15-1,1,1),0),0),PLE!$AA$28*OFFSET(Import.PLQ,$A49-1,AC$15-1,1,1)),IF($E49&lt;&gt;1,IF(ISNUMBER(INDEX(Import.PLE,Detalhamento!$E49,Detalhamento!AC$15)),IF(INDEX(Import.PLE,Detalhamento!$E49,Detalhamento!AC$15)&lt;=mediçao,0,OFFSET(Import.PLQ,$A49-1,AC$15-1,1,1)),OFFSET(Import.PLQ,$A49-1,AC$15-1,1,1)),(1-PLE!$AA$28)*OFFSET(Import.PLQ,$A49-1,AC$15-1,1,1))))</f>
        <v>0</v>
      </c>
      <c r="AD49" s="144">
        <f ca="1">IF(AD$13="",0,CHOOSE(Detalhamento.OpçãoServiços,OFFSET(Import.PLQ,$A49-1,AD$15-1,1,1),IF($E49&lt;&gt;1,IF(ISNUMBER(INDEX(Import.PLE,Detalhamento!$E49,Detalhamento!AD$15)),IF(INDEX(Import.PLE,Detalhamento!$E49,Detalhamento!AD$15)&lt;=mediçao,OFFSET(Import.PLQ,$A49-1,AD$15-1,1,1),0),0),PLE!$AA$28*OFFSET(Import.PLQ,$A49-1,AD$15-1,1,1)),IF($E49&lt;&gt;1,IF(ISNUMBER(INDEX(Import.PLE,Detalhamento!$E49,Detalhamento!AD$15)),IF(INDEX(Import.PLE,Detalhamento!$E49,Detalhamento!AD$15)&lt;=mediçao,0,OFFSET(Import.PLQ,$A49-1,AD$15-1,1,1)),OFFSET(Import.PLQ,$A49-1,AD$15-1,1,1)),(1-PLE!$AA$28)*OFFSET(Import.PLQ,$A49-1,AD$15-1,1,1))))</f>
        <v>0</v>
      </c>
      <c r="AE49" s="144">
        <f ca="1">IF(AE$13="",0,CHOOSE(Detalhamento.OpçãoServiços,OFFSET(Import.PLQ,$A49-1,AE$15-1,1,1),IF($E49&lt;&gt;1,IF(ISNUMBER(INDEX(Import.PLE,Detalhamento!$E49,Detalhamento!AE$15)),IF(INDEX(Import.PLE,Detalhamento!$E49,Detalhamento!AE$15)&lt;=mediçao,OFFSET(Import.PLQ,$A49-1,AE$15-1,1,1),0),0),PLE!$AA$28*OFFSET(Import.PLQ,$A49-1,AE$15-1,1,1)),IF($E49&lt;&gt;1,IF(ISNUMBER(INDEX(Import.PLE,Detalhamento!$E49,Detalhamento!AE$15)),IF(INDEX(Import.PLE,Detalhamento!$E49,Detalhamento!AE$15)&lt;=mediçao,0,OFFSET(Import.PLQ,$A49-1,AE$15-1,1,1)),OFFSET(Import.PLQ,$A49-1,AE$15-1,1,1)),(1-PLE!$AA$28)*OFFSET(Import.PLQ,$A49-1,AE$15-1,1,1))))</f>
        <v>0</v>
      </c>
      <c r="AF49" s="144">
        <f ca="1">IF(AF$13="",0,CHOOSE(Detalhamento.OpçãoServiços,OFFSET(Import.PLQ,$A49-1,AF$15-1,1,1),IF($E49&lt;&gt;1,IF(ISNUMBER(INDEX(Import.PLE,Detalhamento!$E49,Detalhamento!AF$15)),IF(INDEX(Import.PLE,Detalhamento!$E49,Detalhamento!AF$15)&lt;=mediçao,OFFSET(Import.PLQ,$A49-1,AF$15-1,1,1),0),0),PLE!$AA$28*OFFSET(Import.PLQ,$A49-1,AF$15-1,1,1)),IF($E49&lt;&gt;1,IF(ISNUMBER(INDEX(Import.PLE,Detalhamento!$E49,Detalhamento!AF$15)),IF(INDEX(Import.PLE,Detalhamento!$E49,Detalhamento!AF$15)&lt;=mediçao,0,OFFSET(Import.PLQ,$A49-1,AF$15-1,1,1)),OFFSET(Import.PLQ,$A49-1,AF$15-1,1,1)),(1-PLE!$AA$28)*OFFSET(Import.PLQ,$A49-1,AF$15-1,1,1))))</f>
        <v>0</v>
      </c>
      <c r="AG49" s="144">
        <f ca="1">IF(AG$13="",0,CHOOSE(Detalhamento.OpçãoServiços,OFFSET(Import.PLQ,$A49-1,AG$15-1,1,1),IF($E49&lt;&gt;1,IF(ISNUMBER(INDEX(Import.PLE,Detalhamento!$E49,Detalhamento!AG$15)),IF(INDEX(Import.PLE,Detalhamento!$E49,Detalhamento!AG$15)&lt;=mediçao,OFFSET(Import.PLQ,$A49-1,AG$15-1,1,1),0),0),PLE!$AA$28*OFFSET(Import.PLQ,$A49-1,AG$15-1,1,1)),IF($E49&lt;&gt;1,IF(ISNUMBER(INDEX(Import.PLE,Detalhamento!$E49,Detalhamento!AG$15)),IF(INDEX(Import.PLE,Detalhamento!$E49,Detalhamento!AG$15)&lt;=mediçao,0,OFFSET(Import.PLQ,$A49-1,AG$15-1,1,1)),OFFSET(Import.PLQ,$A49-1,AG$15-1,1,1)),(1-PLE!$AA$28)*OFFSET(Import.PLQ,$A49-1,AG$15-1,1,1))))</f>
        <v>0</v>
      </c>
      <c r="AH49" s="144">
        <f ca="1">IF(AH$13="",0,CHOOSE(Detalhamento.OpçãoServiços,OFFSET(Import.PLQ,$A49-1,AH$15-1,1,1),IF($E49&lt;&gt;1,IF(ISNUMBER(INDEX(Import.PLE,Detalhamento!$E49,Detalhamento!AH$15)),IF(INDEX(Import.PLE,Detalhamento!$E49,Detalhamento!AH$15)&lt;=mediçao,OFFSET(Import.PLQ,$A49-1,AH$15-1,1,1),0),0),PLE!$AA$28*OFFSET(Import.PLQ,$A49-1,AH$15-1,1,1)),IF($E49&lt;&gt;1,IF(ISNUMBER(INDEX(Import.PLE,Detalhamento!$E49,Detalhamento!AH$15)),IF(INDEX(Import.PLE,Detalhamento!$E49,Detalhamento!AH$15)&lt;=mediçao,0,OFFSET(Import.PLQ,$A49-1,AH$15-1,1,1)),OFFSET(Import.PLQ,$A49-1,AH$15-1,1,1)),(1-PLE!$AA$28)*OFFSET(Import.PLQ,$A49-1,AH$15-1,1,1))))</f>
        <v>0</v>
      </c>
      <c r="AI49" s="144">
        <f ca="1">IF(AI$13="",0,CHOOSE(Detalhamento.OpçãoServiços,OFFSET(Import.PLQ,$A49-1,AI$15-1,1,1),IF($E49&lt;&gt;1,IF(ISNUMBER(INDEX(Import.PLE,Detalhamento!$E49,Detalhamento!AI$15)),IF(INDEX(Import.PLE,Detalhamento!$E49,Detalhamento!AI$15)&lt;=mediçao,OFFSET(Import.PLQ,$A49-1,AI$15-1,1,1),0),0),PLE!$AA$28*OFFSET(Import.PLQ,$A49-1,AI$15-1,1,1)),IF($E49&lt;&gt;1,IF(ISNUMBER(INDEX(Import.PLE,Detalhamento!$E49,Detalhamento!AI$15)),IF(INDEX(Import.PLE,Detalhamento!$E49,Detalhamento!AI$15)&lt;=mediçao,0,OFFSET(Import.PLQ,$A49-1,AI$15-1,1,1)),OFFSET(Import.PLQ,$A49-1,AI$15-1,1,1)),(1-PLE!$AA$28)*OFFSET(Import.PLQ,$A49-1,AI$15-1,1,1))))</f>
        <v>0</v>
      </c>
      <c r="AJ49" s="144">
        <f ca="1">IF(AJ$13="",0,CHOOSE(Detalhamento.OpçãoServiços,OFFSET(Import.PLQ,$A49-1,AJ$15-1,1,1),IF($E49&lt;&gt;1,IF(ISNUMBER(INDEX(Import.PLE,Detalhamento!$E49,Detalhamento!AJ$15)),IF(INDEX(Import.PLE,Detalhamento!$E49,Detalhamento!AJ$15)&lt;=mediçao,OFFSET(Import.PLQ,$A49-1,AJ$15-1,1,1),0),0),PLE!$AA$28*OFFSET(Import.PLQ,$A49-1,AJ$15-1,1,1)),IF($E49&lt;&gt;1,IF(ISNUMBER(INDEX(Import.PLE,Detalhamento!$E49,Detalhamento!AJ$15)),IF(INDEX(Import.PLE,Detalhamento!$E49,Detalhamento!AJ$15)&lt;=mediçao,0,OFFSET(Import.PLQ,$A49-1,AJ$15-1,1,1)),OFFSET(Import.PLQ,$A49-1,AJ$15-1,1,1)),(1-PLE!$AA$28)*OFFSET(Import.PLQ,$A49-1,AJ$15-1,1,1))))</f>
        <v>0</v>
      </c>
      <c r="AK49" s="144">
        <f ca="1">IF(AK$13="",0,CHOOSE(Detalhamento.OpçãoServiços,OFFSET(Import.PLQ,$A49-1,AK$15-1,1,1),IF($E49&lt;&gt;1,IF(ISNUMBER(INDEX(Import.PLE,Detalhamento!$E49,Detalhamento!AK$15)),IF(INDEX(Import.PLE,Detalhamento!$E49,Detalhamento!AK$15)&lt;=mediçao,OFFSET(Import.PLQ,$A49-1,AK$15-1,1,1),0),0),PLE!$AA$28*OFFSET(Import.PLQ,$A49-1,AK$15-1,1,1)),IF($E49&lt;&gt;1,IF(ISNUMBER(INDEX(Import.PLE,Detalhamento!$E49,Detalhamento!AK$15)),IF(INDEX(Import.PLE,Detalhamento!$E49,Detalhamento!AK$15)&lt;=mediçao,0,OFFSET(Import.PLQ,$A49-1,AK$15-1,1,1)),OFFSET(Import.PLQ,$A49-1,AK$15-1,1,1)),(1-PLE!$AA$28)*OFFSET(Import.PLQ,$A49-1,AK$15-1,1,1))))</f>
        <v>0</v>
      </c>
      <c r="AL49" s="144">
        <f ca="1">IF(AL$13="",0,CHOOSE(Detalhamento.OpçãoServiços,OFFSET(Import.PLQ,$A49-1,AL$15-1,1,1),IF($E49&lt;&gt;1,IF(ISNUMBER(INDEX(Import.PLE,Detalhamento!$E49,Detalhamento!AL$15)),IF(INDEX(Import.PLE,Detalhamento!$E49,Detalhamento!AL$15)&lt;=mediçao,OFFSET(Import.PLQ,$A49-1,AL$15-1,1,1),0),0),PLE!$AA$28*OFFSET(Import.PLQ,$A49-1,AL$15-1,1,1)),IF($E49&lt;&gt;1,IF(ISNUMBER(INDEX(Import.PLE,Detalhamento!$E49,Detalhamento!AL$15)),IF(INDEX(Import.PLE,Detalhamento!$E49,Detalhamento!AL$15)&lt;=mediçao,0,OFFSET(Import.PLQ,$A49-1,AL$15-1,1,1)),OFFSET(Import.PLQ,$A49-1,AL$15-1,1,1)),(1-PLE!$AA$28)*OFFSET(Import.PLQ,$A49-1,AL$15-1,1,1))))</f>
        <v>0</v>
      </c>
      <c r="AM49" s="144">
        <f ca="1">IF(AM$13="",0,CHOOSE(Detalhamento.OpçãoServiços,OFFSET(Import.PLQ,$A49-1,AM$15-1,1,1),IF($E49&lt;&gt;1,IF(ISNUMBER(INDEX(Import.PLE,Detalhamento!$E49,Detalhamento!AM$15)),IF(INDEX(Import.PLE,Detalhamento!$E49,Detalhamento!AM$15)&lt;=mediçao,OFFSET(Import.PLQ,$A49-1,AM$15-1,1,1),0),0),PLE!$AA$28*OFFSET(Import.PLQ,$A49-1,AM$15-1,1,1)),IF($E49&lt;&gt;1,IF(ISNUMBER(INDEX(Import.PLE,Detalhamento!$E49,Detalhamento!AM$15)),IF(INDEX(Import.PLE,Detalhamento!$E49,Detalhamento!AM$15)&lt;=mediçao,0,OFFSET(Import.PLQ,$A49-1,AM$15-1,1,1)),OFFSET(Import.PLQ,$A49-1,AM$15-1,1,1)),(1-PLE!$AA$28)*OFFSET(Import.PLQ,$A49-1,AM$15-1,1,1))))</f>
        <v>0</v>
      </c>
      <c r="AN49" s="144">
        <f ca="1">IF(AN$13="",0,CHOOSE(Detalhamento.OpçãoServiços,OFFSET(Import.PLQ,$A49-1,AN$15-1,1,1),IF($E49&lt;&gt;1,IF(ISNUMBER(INDEX(Import.PLE,Detalhamento!$E49,Detalhamento!AN$15)),IF(INDEX(Import.PLE,Detalhamento!$E49,Detalhamento!AN$15)&lt;=mediçao,OFFSET(Import.PLQ,$A49-1,AN$15-1,1,1),0),0),PLE!$AA$28*OFFSET(Import.PLQ,$A49-1,AN$15-1,1,1)),IF($E49&lt;&gt;1,IF(ISNUMBER(INDEX(Import.PLE,Detalhamento!$E49,Detalhamento!AN$15)),IF(INDEX(Import.PLE,Detalhamento!$E49,Detalhamento!AN$15)&lt;=mediçao,0,OFFSET(Import.PLQ,$A49-1,AN$15-1,1,1)),OFFSET(Import.PLQ,$A49-1,AN$15-1,1,1)),(1-PLE!$AA$28)*OFFSET(Import.PLQ,$A49-1,AN$15-1,1,1))))</f>
        <v>0</v>
      </c>
      <c r="AO49" s="144">
        <f ca="1">IF(AO$13="",0,CHOOSE(Detalhamento.OpçãoServiços,OFFSET(Import.PLQ,$A49-1,AO$15-1,1,1),IF($E49&lt;&gt;1,IF(ISNUMBER(INDEX(Import.PLE,Detalhamento!$E49,Detalhamento!AO$15)),IF(INDEX(Import.PLE,Detalhamento!$E49,Detalhamento!AO$15)&lt;=mediçao,OFFSET(Import.PLQ,$A49-1,AO$15-1,1,1),0),0),PLE!$AA$28*OFFSET(Import.PLQ,$A49-1,AO$15-1,1,1)),IF($E49&lt;&gt;1,IF(ISNUMBER(INDEX(Import.PLE,Detalhamento!$E49,Detalhamento!AO$15)),IF(INDEX(Import.PLE,Detalhamento!$E49,Detalhamento!AO$15)&lt;=mediçao,0,OFFSET(Import.PLQ,$A49-1,AO$15-1,1,1)),OFFSET(Import.PLQ,$A49-1,AO$15-1,1,1)),(1-PLE!$AA$28)*OFFSET(Import.PLQ,$A49-1,AO$15-1,1,1))))</f>
        <v>0</v>
      </c>
      <c r="AP49" s="144">
        <f ca="1">IF(AP$13="",0,CHOOSE(Detalhamento.OpçãoServiços,OFFSET(Import.PLQ,$A49-1,AP$15-1,1,1),IF($E49&lt;&gt;1,IF(ISNUMBER(INDEX(Import.PLE,Detalhamento!$E49,Detalhamento!AP$15)),IF(INDEX(Import.PLE,Detalhamento!$E49,Detalhamento!AP$15)&lt;=mediçao,OFFSET(Import.PLQ,$A49-1,AP$15-1,1,1),0),0),PLE!$AA$28*OFFSET(Import.PLQ,$A49-1,AP$15-1,1,1)),IF($E49&lt;&gt;1,IF(ISNUMBER(INDEX(Import.PLE,Detalhamento!$E49,Detalhamento!AP$15)),IF(INDEX(Import.PLE,Detalhamento!$E49,Detalhamento!AP$15)&lt;=mediçao,0,OFFSET(Import.PLQ,$A49-1,AP$15-1,1,1)),OFFSET(Import.PLQ,$A49-1,AP$15-1,1,1)),(1-PLE!$AA$28)*OFFSET(Import.PLQ,$A49-1,AP$15-1,1,1))))</f>
        <v>0</v>
      </c>
      <c r="AQ49" s="144">
        <f ca="1">IF(AQ$13="",0,CHOOSE(Detalhamento.OpçãoServiços,OFFSET(Import.PLQ,$A49-1,AQ$15-1,1,1),IF($E49&lt;&gt;1,IF(ISNUMBER(INDEX(Import.PLE,Detalhamento!$E49,Detalhamento!AQ$15)),IF(INDEX(Import.PLE,Detalhamento!$E49,Detalhamento!AQ$15)&lt;=mediçao,OFFSET(Import.PLQ,$A49-1,AQ$15-1,1,1),0),0),PLE!$AA$28*OFFSET(Import.PLQ,$A49-1,AQ$15-1,1,1)),IF($E49&lt;&gt;1,IF(ISNUMBER(INDEX(Import.PLE,Detalhamento!$E49,Detalhamento!AQ$15)),IF(INDEX(Import.PLE,Detalhamento!$E49,Detalhamento!AQ$15)&lt;=mediçao,0,OFFSET(Import.PLQ,$A49-1,AQ$15-1,1,1)),OFFSET(Import.PLQ,$A49-1,AQ$15-1,1,1)),(1-PLE!$AA$28)*OFFSET(Import.PLQ,$A49-1,AQ$15-1,1,1))))</f>
        <v>0</v>
      </c>
      <c r="AR49" s="144">
        <f ca="1">IF(AR$13="",0,CHOOSE(Detalhamento.OpçãoServiços,OFFSET(Import.PLQ,$A49-1,AR$15-1,1,1),IF($E49&lt;&gt;1,IF(ISNUMBER(INDEX(Import.PLE,Detalhamento!$E49,Detalhamento!AR$15)),IF(INDEX(Import.PLE,Detalhamento!$E49,Detalhamento!AR$15)&lt;=mediçao,OFFSET(Import.PLQ,$A49-1,AR$15-1,1,1),0),0),PLE!$AA$28*OFFSET(Import.PLQ,$A49-1,AR$15-1,1,1)),IF($E49&lt;&gt;1,IF(ISNUMBER(INDEX(Import.PLE,Detalhamento!$E49,Detalhamento!AR$15)),IF(INDEX(Import.PLE,Detalhamento!$E49,Detalhamento!AR$15)&lt;=mediçao,0,OFFSET(Import.PLQ,$A49-1,AR$15-1,1,1)),OFFSET(Import.PLQ,$A49-1,AR$15-1,1,1)),(1-PLE!$AA$28)*OFFSET(Import.PLQ,$A49-1,AR$15-1,1,1))))</f>
        <v>0</v>
      </c>
      <c r="AS49" s="144">
        <f ca="1">IF(AS$13="",0,CHOOSE(Detalhamento.OpçãoServiços,OFFSET(Import.PLQ,$A49-1,AS$15-1,1,1),IF($E49&lt;&gt;1,IF(ISNUMBER(INDEX(Import.PLE,Detalhamento!$E49,Detalhamento!AS$15)),IF(INDEX(Import.PLE,Detalhamento!$E49,Detalhamento!AS$15)&lt;=mediçao,OFFSET(Import.PLQ,$A49-1,AS$15-1,1,1),0),0),PLE!$AA$28*OFFSET(Import.PLQ,$A49-1,AS$15-1,1,1)),IF($E49&lt;&gt;1,IF(ISNUMBER(INDEX(Import.PLE,Detalhamento!$E49,Detalhamento!AS$15)),IF(INDEX(Import.PLE,Detalhamento!$E49,Detalhamento!AS$15)&lt;=mediçao,0,OFFSET(Import.PLQ,$A49-1,AS$15-1,1,1)),OFFSET(Import.PLQ,$A49-1,AS$15-1,1,1)),(1-PLE!$AA$28)*OFFSET(Import.PLQ,$A49-1,AS$15-1,1,1))))</f>
        <v>0</v>
      </c>
      <c r="AT49" s="144">
        <f ca="1">IF(AT$13="",0,CHOOSE(Detalhamento.OpçãoServiços,OFFSET(Import.PLQ,$A49-1,AT$15-1,1,1),IF($E49&lt;&gt;1,IF(ISNUMBER(INDEX(Import.PLE,Detalhamento!$E49,Detalhamento!AT$15)),IF(INDEX(Import.PLE,Detalhamento!$E49,Detalhamento!AT$15)&lt;=mediçao,OFFSET(Import.PLQ,$A49-1,AT$15-1,1,1),0),0),PLE!$AA$28*OFFSET(Import.PLQ,$A49-1,AT$15-1,1,1)),IF($E49&lt;&gt;1,IF(ISNUMBER(INDEX(Import.PLE,Detalhamento!$E49,Detalhamento!AT$15)),IF(INDEX(Import.PLE,Detalhamento!$E49,Detalhamento!AT$15)&lt;=mediçao,0,OFFSET(Import.PLQ,$A49-1,AT$15-1,1,1)),OFFSET(Import.PLQ,$A49-1,AT$15-1,1,1)),(1-PLE!$AA$28)*OFFSET(Import.PLQ,$A49-1,AT$15-1,1,1))))</f>
        <v>0</v>
      </c>
      <c r="AU49" s="144">
        <f ca="1">IF(AU$13="",0,CHOOSE(Detalhamento.OpçãoServiços,OFFSET(Import.PLQ,$A49-1,AU$15-1,1,1),IF($E49&lt;&gt;1,IF(ISNUMBER(INDEX(Import.PLE,Detalhamento!$E49,Detalhamento!AU$15)),IF(INDEX(Import.PLE,Detalhamento!$E49,Detalhamento!AU$15)&lt;=mediçao,OFFSET(Import.PLQ,$A49-1,AU$15-1,1,1),0),0),PLE!$AA$28*OFFSET(Import.PLQ,$A49-1,AU$15-1,1,1)),IF($E49&lt;&gt;1,IF(ISNUMBER(INDEX(Import.PLE,Detalhamento!$E49,Detalhamento!AU$15)),IF(INDEX(Import.PLE,Detalhamento!$E49,Detalhamento!AU$15)&lt;=mediçao,0,OFFSET(Import.PLQ,$A49-1,AU$15-1,1,1)),OFFSET(Import.PLQ,$A49-1,AU$15-1,1,1)),(1-PLE!$AA$28)*OFFSET(Import.PLQ,$A49-1,AU$15-1,1,1))))</f>
        <v>0</v>
      </c>
      <c r="AV49" s="144">
        <f ca="1">IF(AV$13="",0,CHOOSE(Detalhamento.OpçãoServiços,OFFSET(Import.PLQ,$A49-1,AV$15-1,1,1),IF($E49&lt;&gt;1,IF(ISNUMBER(INDEX(Import.PLE,Detalhamento!$E49,Detalhamento!AV$15)),IF(INDEX(Import.PLE,Detalhamento!$E49,Detalhamento!AV$15)&lt;=mediçao,OFFSET(Import.PLQ,$A49-1,AV$15-1,1,1),0),0),PLE!$AA$28*OFFSET(Import.PLQ,$A49-1,AV$15-1,1,1)),IF($E49&lt;&gt;1,IF(ISNUMBER(INDEX(Import.PLE,Detalhamento!$E49,Detalhamento!AV$15)),IF(INDEX(Import.PLE,Detalhamento!$E49,Detalhamento!AV$15)&lt;=mediçao,0,OFFSET(Import.PLQ,$A49-1,AV$15-1,1,1)),OFFSET(Import.PLQ,$A49-1,AV$15-1,1,1)),(1-PLE!$AA$28)*OFFSET(Import.PLQ,$A49-1,AV$15-1,1,1))))</f>
        <v>0</v>
      </c>
      <c r="AW49" s="144">
        <f ca="1">IF(AW$13="",0,CHOOSE(Detalhamento.OpçãoServiços,OFFSET(Import.PLQ,$A49-1,AW$15-1,1,1),IF($E49&lt;&gt;1,IF(ISNUMBER(INDEX(Import.PLE,Detalhamento!$E49,Detalhamento!AW$15)),IF(INDEX(Import.PLE,Detalhamento!$E49,Detalhamento!AW$15)&lt;=mediçao,OFFSET(Import.PLQ,$A49-1,AW$15-1,1,1),0),0),PLE!$AA$28*OFFSET(Import.PLQ,$A49-1,AW$15-1,1,1)),IF($E49&lt;&gt;1,IF(ISNUMBER(INDEX(Import.PLE,Detalhamento!$E49,Detalhamento!AW$15)),IF(INDEX(Import.PLE,Detalhamento!$E49,Detalhamento!AW$15)&lt;=mediçao,0,OFFSET(Import.PLQ,$A49-1,AW$15-1,1,1)),OFFSET(Import.PLQ,$A49-1,AW$15-1,1,1)),(1-PLE!$AA$28)*OFFSET(Import.PLQ,$A49-1,AW$15-1,1,1))))</f>
        <v>0</v>
      </c>
      <c r="AX49" s="144">
        <f ca="1">IF(AX$13="",0,CHOOSE(Detalhamento.OpçãoServiços,OFFSET(Import.PLQ,$A49-1,AX$15-1,1,1),IF($E49&lt;&gt;1,IF(ISNUMBER(INDEX(Import.PLE,Detalhamento!$E49,Detalhamento!AX$15)),IF(INDEX(Import.PLE,Detalhamento!$E49,Detalhamento!AX$15)&lt;=mediçao,OFFSET(Import.PLQ,$A49-1,AX$15-1,1,1),0),0),PLE!$AA$28*OFFSET(Import.PLQ,$A49-1,AX$15-1,1,1)),IF($E49&lt;&gt;1,IF(ISNUMBER(INDEX(Import.PLE,Detalhamento!$E49,Detalhamento!AX$15)),IF(INDEX(Import.PLE,Detalhamento!$E49,Detalhamento!AX$15)&lt;=mediçao,0,OFFSET(Import.PLQ,$A49-1,AX$15-1,1,1)),OFFSET(Import.PLQ,$A49-1,AX$15-1,1,1)),(1-PLE!$AA$28)*OFFSET(Import.PLQ,$A49-1,AX$15-1,1,1))))</f>
        <v>0</v>
      </c>
      <c r="AY49" s="144">
        <f ca="1">IF(AY$13="",0,CHOOSE(Detalhamento.OpçãoServiços,OFFSET(Import.PLQ,$A49-1,AY$15-1,1,1),IF($E49&lt;&gt;1,IF(ISNUMBER(INDEX(Import.PLE,Detalhamento!$E49,Detalhamento!AY$15)),IF(INDEX(Import.PLE,Detalhamento!$E49,Detalhamento!AY$15)&lt;=mediçao,OFFSET(Import.PLQ,$A49-1,AY$15-1,1,1),0),0),PLE!$AA$28*OFFSET(Import.PLQ,$A49-1,AY$15-1,1,1)),IF($E49&lt;&gt;1,IF(ISNUMBER(INDEX(Import.PLE,Detalhamento!$E49,Detalhamento!AY$15)),IF(INDEX(Import.PLE,Detalhamento!$E49,Detalhamento!AY$15)&lt;=mediçao,0,OFFSET(Import.PLQ,$A49-1,AY$15-1,1,1)),OFFSET(Import.PLQ,$A49-1,AY$15-1,1,1)),(1-PLE!$AA$28)*OFFSET(Import.PLQ,$A49-1,AY$15-1,1,1))))</f>
        <v>0</v>
      </c>
      <c r="AZ49" s="144">
        <f ca="1">IF(AZ$13="",0,CHOOSE(Detalhamento.OpçãoServiços,OFFSET(Import.PLQ,$A49-1,AZ$15-1,1,1),IF($E49&lt;&gt;1,IF(ISNUMBER(INDEX(Import.PLE,Detalhamento!$E49,Detalhamento!AZ$15)),IF(INDEX(Import.PLE,Detalhamento!$E49,Detalhamento!AZ$15)&lt;=mediçao,OFFSET(Import.PLQ,$A49-1,AZ$15-1,1,1),0),0),PLE!$AA$28*OFFSET(Import.PLQ,$A49-1,AZ$15-1,1,1)),IF($E49&lt;&gt;1,IF(ISNUMBER(INDEX(Import.PLE,Detalhamento!$E49,Detalhamento!AZ$15)),IF(INDEX(Import.PLE,Detalhamento!$E49,Detalhamento!AZ$15)&lt;=mediçao,0,OFFSET(Import.PLQ,$A49-1,AZ$15-1,1,1)),OFFSET(Import.PLQ,$A49-1,AZ$15-1,1,1)),(1-PLE!$AA$28)*OFFSET(Import.PLQ,$A49-1,AZ$15-1,1,1))))</f>
        <v>0</v>
      </c>
      <c r="BA49" s="144">
        <f ca="1">IF(BA$13="",0,CHOOSE(Detalhamento.OpçãoServiços,OFFSET(Import.PLQ,$A49-1,BA$15-1,1,1),IF($E49&lt;&gt;1,IF(ISNUMBER(INDEX(Import.PLE,Detalhamento!$E49,Detalhamento!BA$15)),IF(INDEX(Import.PLE,Detalhamento!$E49,Detalhamento!BA$15)&lt;=mediçao,OFFSET(Import.PLQ,$A49-1,BA$15-1,1,1),0),0),PLE!$AA$28*OFFSET(Import.PLQ,$A49-1,BA$15-1,1,1)),IF($E49&lt;&gt;1,IF(ISNUMBER(INDEX(Import.PLE,Detalhamento!$E49,Detalhamento!BA$15)),IF(INDEX(Import.PLE,Detalhamento!$E49,Detalhamento!BA$15)&lt;=mediçao,0,OFFSET(Import.PLQ,$A49-1,BA$15-1,1,1)),OFFSET(Import.PLQ,$A49-1,BA$15-1,1,1)),(1-PLE!$AA$28)*OFFSET(Import.PLQ,$A49-1,BA$15-1,1,1))))</f>
        <v>0</v>
      </c>
      <c r="BB49" s="144">
        <f ca="1">IF(BB$13="",0,CHOOSE(Detalhamento.OpçãoServiços,OFFSET(Import.PLQ,$A49-1,BB$15-1,1,1),IF($E49&lt;&gt;1,IF(ISNUMBER(INDEX(Import.PLE,Detalhamento!$E49,Detalhamento!BB$15)),IF(INDEX(Import.PLE,Detalhamento!$E49,Detalhamento!BB$15)&lt;=mediçao,OFFSET(Import.PLQ,$A49-1,BB$15-1,1,1),0),0),PLE!$AA$28*OFFSET(Import.PLQ,$A49-1,BB$15-1,1,1)),IF($E49&lt;&gt;1,IF(ISNUMBER(INDEX(Import.PLE,Detalhamento!$E49,Detalhamento!BB$15)),IF(INDEX(Import.PLE,Detalhamento!$E49,Detalhamento!BB$15)&lt;=mediçao,0,OFFSET(Import.PLQ,$A49-1,BB$15-1,1,1)),OFFSET(Import.PLQ,$A49-1,BB$15-1,1,1)),(1-PLE!$AA$28)*OFFSET(Import.PLQ,$A49-1,BB$15-1,1,1))))</f>
        <v>0</v>
      </c>
      <c r="BC49" s="144">
        <f ca="1">IF(BC$13="",0,CHOOSE(Detalhamento.OpçãoServiços,OFFSET(Import.PLQ,$A49-1,BC$15-1,1,1),IF($E49&lt;&gt;1,IF(ISNUMBER(INDEX(Import.PLE,Detalhamento!$E49,Detalhamento!BC$15)),IF(INDEX(Import.PLE,Detalhamento!$E49,Detalhamento!BC$15)&lt;=mediçao,OFFSET(Import.PLQ,$A49-1,BC$15-1,1,1),0),0),PLE!$AA$28*OFFSET(Import.PLQ,$A49-1,BC$15-1,1,1)),IF($E49&lt;&gt;1,IF(ISNUMBER(INDEX(Import.PLE,Detalhamento!$E49,Detalhamento!BC$15)),IF(INDEX(Import.PLE,Detalhamento!$E49,Detalhamento!BC$15)&lt;=mediçao,0,OFFSET(Import.PLQ,$A49-1,BC$15-1,1,1)),OFFSET(Import.PLQ,$A49-1,BC$15-1,1,1)),(1-PLE!$AA$28)*OFFSET(Import.PLQ,$A49-1,BC$15-1,1,1))))</f>
        <v>0</v>
      </c>
      <c r="BD49" s="144">
        <f ca="1">IF(BD$13="",0,CHOOSE(Detalhamento.OpçãoServiços,OFFSET(Import.PLQ,$A49-1,BD$15-1,1,1),IF($E49&lt;&gt;1,IF(ISNUMBER(INDEX(Import.PLE,Detalhamento!$E49,Detalhamento!BD$15)),IF(INDEX(Import.PLE,Detalhamento!$E49,Detalhamento!BD$15)&lt;=mediçao,OFFSET(Import.PLQ,$A49-1,BD$15-1,1,1),0),0),PLE!$AA$28*OFFSET(Import.PLQ,$A49-1,BD$15-1,1,1)),IF($E49&lt;&gt;1,IF(ISNUMBER(INDEX(Import.PLE,Detalhamento!$E49,Detalhamento!BD$15)),IF(INDEX(Import.PLE,Detalhamento!$E49,Detalhamento!BD$15)&lt;=mediçao,0,OFFSET(Import.PLQ,$A49-1,BD$15-1,1,1)),OFFSET(Import.PLQ,$A49-1,BD$15-1,1,1)),(1-PLE!$AA$28)*OFFSET(Import.PLQ,$A49-1,BD$15-1,1,1))))</f>
        <v>0</v>
      </c>
      <c r="BE49" s="144">
        <f ca="1">IF(BE$13="",0,CHOOSE(Detalhamento.OpçãoServiços,OFFSET(Import.PLQ,$A49-1,BE$15-1,1,1),IF($E49&lt;&gt;1,IF(ISNUMBER(INDEX(Import.PLE,Detalhamento!$E49,Detalhamento!BE$15)),IF(INDEX(Import.PLE,Detalhamento!$E49,Detalhamento!BE$15)&lt;=mediçao,OFFSET(Import.PLQ,$A49-1,BE$15-1,1,1),0),0),PLE!$AA$28*OFFSET(Import.PLQ,$A49-1,BE$15-1,1,1)),IF($E49&lt;&gt;1,IF(ISNUMBER(INDEX(Import.PLE,Detalhamento!$E49,Detalhamento!BE$15)),IF(INDEX(Import.PLE,Detalhamento!$E49,Detalhamento!BE$15)&lt;=mediçao,0,OFFSET(Import.PLQ,$A49-1,BE$15-1,1,1)),OFFSET(Import.PLQ,$A49-1,BE$15-1,1,1)),(1-PLE!$AA$28)*OFFSET(Import.PLQ,$A49-1,BE$15-1,1,1))))</f>
        <v>0</v>
      </c>
      <c r="BF49" s="144">
        <f ca="1">IF(BF$13="",0,CHOOSE(Detalhamento.OpçãoServiços,OFFSET(Import.PLQ,$A49-1,BF$15-1,1,1),IF($E49&lt;&gt;1,IF(ISNUMBER(INDEX(Import.PLE,Detalhamento!$E49,Detalhamento!BF$15)),IF(INDEX(Import.PLE,Detalhamento!$E49,Detalhamento!BF$15)&lt;=mediçao,OFFSET(Import.PLQ,$A49-1,BF$15-1,1,1),0),0),PLE!$AA$28*OFFSET(Import.PLQ,$A49-1,BF$15-1,1,1)),IF($E49&lt;&gt;1,IF(ISNUMBER(INDEX(Import.PLE,Detalhamento!$E49,Detalhamento!BF$15)),IF(INDEX(Import.PLE,Detalhamento!$E49,Detalhamento!BF$15)&lt;=mediçao,0,OFFSET(Import.PLQ,$A49-1,BF$15-1,1,1)),OFFSET(Import.PLQ,$A49-1,BF$15-1,1,1)),(1-PLE!$AA$28)*OFFSET(Import.PLQ,$A49-1,BF$15-1,1,1))))</f>
        <v>0</v>
      </c>
      <c r="BG49" s="144">
        <f ca="1">IF(BG$13="",0,CHOOSE(Detalhamento.OpçãoServiços,OFFSET(Import.PLQ,$A49-1,BG$15-1,1,1),IF($E49&lt;&gt;1,IF(ISNUMBER(INDEX(Import.PLE,Detalhamento!$E49,Detalhamento!BG$15)),IF(INDEX(Import.PLE,Detalhamento!$E49,Detalhamento!BG$15)&lt;=mediçao,OFFSET(Import.PLQ,$A49-1,BG$15-1,1,1),0),0),PLE!$AA$28*OFFSET(Import.PLQ,$A49-1,BG$15-1,1,1)),IF($E49&lt;&gt;1,IF(ISNUMBER(INDEX(Import.PLE,Detalhamento!$E49,Detalhamento!BG$15)),IF(INDEX(Import.PLE,Detalhamento!$E49,Detalhamento!BG$15)&lt;=mediçao,0,OFFSET(Import.PLQ,$A49-1,BG$15-1,1,1)),OFFSET(Import.PLQ,$A49-1,BG$15-1,1,1)),(1-PLE!$AA$28)*OFFSET(Import.PLQ,$A49-1,BG$15-1,1,1))))</f>
        <v>0</v>
      </c>
      <c r="BH49" s="144">
        <f ca="1">IF(BH$13="",0,CHOOSE(Detalhamento.OpçãoServiços,OFFSET(Import.PLQ,$A49-1,BH$15-1,1,1),IF($E49&lt;&gt;1,IF(ISNUMBER(INDEX(Import.PLE,Detalhamento!$E49,Detalhamento!BH$15)),IF(INDEX(Import.PLE,Detalhamento!$E49,Detalhamento!BH$15)&lt;=mediçao,OFFSET(Import.PLQ,$A49-1,BH$15-1,1,1),0),0),PLE!$AA$28*OFFSET(Import.PLQ,$A49-1,BH$15-1,1,1)),IF($E49&lt;&gt;1,IF(ISNUMBER(INDEX(Import.PLE,Detalhamento!$E49,Detalhamento!BH$15)),IF(INDEX(Import.PLE,Detalhamento!$E49,Detalhamento!BH$15)&lt;=mediçao,0,OFFSET(Import.PLQ,$A49-1,BH$15-1,1,1)),OFFSET(Import.PLQ,$A49-1,BH$15-1,1,1)),(1-PLE!$AA$28)*OFFSET(Import.PLQ,$A49-1,BH$15-1,1,1))))</f>
        <v>0</v>
      </c>
      <c r="BI49" s="144">
        <f ca="1">IF(BI$13="",0,CHOOSE(Detalhamento.OpçãoServiços,OFFSET(Import.PLQ,$A49-1,BI$15-1,1,1),IF($E49&lt;&gt;1,IF(ISNUMBER(INDEX(Import.PLE,Detalhamento!$E49,Detalhamento!BI$15)),IF(INDEX(Import.PLE,Detalhamento!$E49,Detalhamento!BI$15)&lt;=mediçao,OFFSET(Import.PLQ,$A49-1,BI$15-1,1,1),0),0),PLE!$AA$28*OFFSET(Import.PLQ,$A49-1,BI$15-1,1,1)),IF($E49&lt;&gt;1,IF(ISNUMBER(INDEX(Import.PLE,Detalhamento!$E49,Detalhamento!BI$15)),IF(INDEX(Import.PLE,Detalhamento!$E49,Detalhamento!BI$15)&lt;=mediçao,0,OFFSET(Import.PLQ,$A49-1,BI$15-1,1,1)),OFFSET(Import.PLQ,$A49-1,BI$15-1,1,1)),(1-PLE!$AA$28)*OFFSET(Import.PLQ,$A49-1,BI$15-1,1,1))))</f>
        <v>0</v>
      </c>
    </row>
    <row r="50" spans="1:61" ht="20" x14ac:dyDescent="0.2">
      <c r="A50" s="155">
        <v>29</v>
      </c>
      <c r="B50" s="21" t="str">
        <f t="shared" ca="1" si="8"/>
        <v>Serviço</v>
      </c>
      <c r="E50" s="153">
        <f t="shared" ca="1" si="9"/>
        <v>4</v>
      </c>
      <c r="F50" s="154">
        <f t="shared" ca="1" si="10"/>
        <v>40029</v>
      </c>
      <c r="G50" s="154" t="str">
        <f t="shared" ca="1" si="14"/>
        <v>1.3.3.2</v>
      </c>
      <c r="H50" s="182" t="str">
        <f t="shared" ca="1" si="14"/>
        <v>ARMAÇÃO DE BLOCO, VIGA BALDRAME E SAPATA UTILIZANDO AÇO CA-60 DE 5 MM - MONTAGEM. AF_06/2017</v>
      </c>
      <c r="I50" s="37" t="str">
        <f t="shared" ca="1" si="12"/>
        <v>KG</v>
      </c>
      <c r="J50" s="144">
        <f t="shared" ca="1" si="13"/>
        <v>110.3</v>
      </c>
      <c r="K50" s="67"/>
      <c r="L50" s="144">
        <f ca="1">IF(L$13="",0,CHOOSE(Detalhamento.OpçãoServiços,OFFSET(Import.PLQ,$A50-1,L$15-1,1,1),IF($E50&lt;&gt;1,IF(ISNUMBER(INDEX(Import.PLE,Detalhamento!$E50,Detalhamento!L$15)),IF(INDEX(Import.PLE,Detalhamento!$E50,Detalhamento!L$15)&lt;=mediçao,OFFSET(Import.PLQ,$A50-1,L$15-1,1,1),0),0),PLE!$AA$28*OFFSET(Import.PLQ,$A50-1,L$15-1,1,1)),IF($E50&lt;&gt;1,IF(ISNUMBER(INDEX(Import.PLE,Detalhamento!$E50,Detalhamento!L$15)),IF(INDEX(Import.PLE,Detalhamento!$E50,Detalhamento!L$15)&lt;=mediçao,0,OFFSET(Import.PLQ,$A50-1,L$15-1,1,1)),OFFSET(Import.PLQ,$A50-1,L$15-1,1,1)),(1-PLE!$AA$28)*OFFSET(Import.PLQ,$A50-1,L$15-1,1,1))))</f>
        <v>110.3</v>
      </c>
      <c r="M50" s="144">
        <f ca="1">IF(M$13="",0,CHOOSE(Detalhamento.OpçãoServiços,OFFSET(Import.PLQ,$A50-1,M$15-1,1,1),IF($E50&lt;&gt;1,IF(ISNUMBER(INDEX(Import.PLE,Detalhamento!$E50,Detalhamento!M$15)),IF(INDEX(Import.PLE,Detalhamento!$E50,Detalhamento!M$15)&lt;=mediçao,OFFSET(Import.PLQ,$A50-1,M$15-1,1,1),0),0),PLE!$AA$28*OFFSET(Import.PLQ,$A50-1,M$15-1,1,1)),IF($E50&lt;&gt;1,IF(ISNUMBER(INDEX(Import.PLE,Detalhamento!$E50,Detalhamento!M$15)),IF(INDEX(Import.PLE,Detalhamento!$E50,Detalhamento!M$15)&lt;=mediçao,0,OFFSET(Import.PLQ,$A50-1,M$15-1,1,1)),OFFSET(Import.PLQ,$A50-1,M$15-1,1,1)),(1-PLE!$AA$28)*OFFSET(Import.PLQ,$A50-1,M$15-1,1,1))))</f>
        <v>0</v>
      </c>
      <c r="N50" s="144">
        <f ca="1">IF(N$13="",0,CHOOSE(Detalhamento.OpçãoServiços,OFFSET(Import.PLQ,$A50-1,N$15-1,1,1),IF($E50&lt;&gt;1,IF(ISNUMBER(INDEX(Import.PLE,Detalhamento!$E50,Detalhamento!N$15)),IF(INDEX(Import.PLE,Detalhamento!$E50,Detalhamento!N$15)&lt;=mediçao,OFFSET(Import.PLQ,$A50-1,N$15-1,1,1),0),0),PLE!$AA$28*OFFSET(Import.PLQ,$A50-1,N$15-1,1,1)),IF($E50&lt;&gt;1,IF(ISNUMBER(INDEX(Import.PLE,Detalhamento!$E50,Detalhamento!N$15)),IF(INDEX(Import.PLE,Detalhamento!$E50,Detalhamento!N$15)&lt;=mediçao,0,OFFSET(Import.PLQ,$A50-1,N$15-1,1,1)),OFFSET(Import.PLQ,$A50-1,N$15-1,1,1)),(1-PLE!$AA$28)*OFFSET(Import.PLQ,$A50-1,N$15-1,1,1))))</f>
        <v>0</v>
      </c>
      <c r="O50" s="144">
        <f ca="1">IF(O$13="",0,CHOOSE(Detalhamento.OpçãoServiços,OFFSET(Import.PLQ,$A50-1,O$15-1,1,1),IF($E50&lt;&gt;1,IF(ISNUMBER(INDEX(Import.PLE,Detalhamento!$E50,Detalhamento!O$15)),IF(INDEX(Import.PLE,Detalhamento!$E50,Detalhamento!O$15)&lt;=mediçao,OFFSET(Import.PLQ,$A50-1,O$15-1,1,1),0),0),PLE!$AA$28*OFFSET(Import.PLQ,$A50-1,O$15-1,1,1)),IF($E50&lt;&gt;1,IF(ISNUMBER(INDEX(Import.PLE,Detalhamento!$E50,Detalhamento!O$15)),IF(INDEX(Import.PLE,Detalhamento!$E50,Detalhamento!O$15)&lt;=mediçao,0,OFFSET(Import.PLQ,$A50-1,O$15-1,1,1)),OFFSET(Import.PLQ,$A50-1,O$15-1,1,1)),(1-PLE!$AA$28)*OFFSET(Import.PLQ,$A50-1,O$15-1,1,1))))</f>
        <v>0</v>
      </c>
      <c r="P50" s="144">
        <f ca="1">IF(P$13="",0,CHOOSE(Detalhamento.OpçãoServiços,OFFSET(Import.PLQ,$A50-1,P$15-1,1,1),IF($E50&lt;&gt;1,IF(ISNUMBER(INDEX(Import.PLE,Detalhamento!$E50,Detalhamento!P$15)),IF(INDEX(Import.PLE,Detalhamento!$E50,Detalhamento!P$15)&lt;=mediçao,OFFSET(Import.PLQ,$A50-1,P$15-1,1,1),0),0),PLE!$AA$28*OFFSET(Import.PLQ,$A50-1,P$15-1,1,1)),IF($E50&lt;&gt;1,IF(ISNUMBER(INDEX(Import.PLE,Detalhamento!$E50,Detalhamento!P$15)),IF(INDEX(Import.PLE,Detalhamento!$E50,Detalhamento!P$15)&lt;=mediçao,0,OFFSET(Import.PLQ,$A50-1,P$15-1,1,1)),OFFSET(Import.PLQ,$A50-1,P$15-1,1,1)),(1-PLE!$AA$28)*OFFSET(Import.PLQ,$A50-1,P$15-1,1,1))))</f>
        <v>0</v>
      </c>
      <c r="Q50" s="144">
        <f ca="1">IF(Q$13="",0,CHOOSE(Detalhamento.OpçãoServiços,OFFSET(Import.PLQ,$A50-1,Q$15-1,1,1),IF($E50&lt;&gt;1,IF(ISNUMBER(INDEX(Import.PLE,Detalhamento!$E50,Detalhamento!Q$15)),IF(INDEX(Import.PLE,Detalhamento!$E50,Detalhamento!Q$15)&lt;=mediçao,OFFSET(Import.PLQ,$A50-1,Q$15-1,1,1),0),0),PLE!$AA$28*OFFSET(Import.PLQ,$A50-1,Q$15-1,1,1)),IF($E50&lt;&gt;1,IF(ISNUMBER(INDEX(Import.PLE,Detalhamento!$E50,Detalhamento!Q$15)),IF(INDEX(Import.PLE,Detalhamento!$E50,Detalhamento!Q$15)&lt;=mediçao,0,OFFSET(Import.PLQ,$A50-1,Q$15-1,1,1)),OFFSET(Import.PLQ,$A50-1,Q$15-1,1,1)),(1-PLE!$AA$28)*OFFSET(Import.PLQ,$A50-1,Q$15-1,1,1))))</f>
        <v>0</v>
      </c>
      <c r="R50" s="144">
        <f ca="1">IF(R$13="",0,CHOOSE(Detalhamento.OpçãoServiços,OFFSET(Import.PLQ,$A50-1,R$15-1,1,1),IF($E50&lt;&gt;1,IF(ISNUMBER(INDEX(Import.PLE,Detalhamento!$E50,Detalhamento!R$15)),IF(INDEX(Import.PLE,Detalhamento!$E50,Detalhamento!R$15)&lt;=mediçao,OFFSET(Import.PLQ,$A50-1,R$15-1,1,1),0),0),PLE!$AA$28*OFFSET(Import.PLQ,$A50-1,R$15-1,1,1)),IF($E50&lt;&gt;1,IF(ISNUMBER(INDEX(Import.PLE,Detalhamento!$E50,Detalhamento!R$15)),IF(INDEX(Import.PLE,Detalhamento!$E50,Detalhamento!R$15)&lt;=mediçao,0,OFFSET(Import.PLQ,$A50-1,R$15-1,1,1)),OFFSET(Import.PLQ,$A50-1,R$15-1,1,1)),(1-PLE!$AA$28)*OFFSET(Import.PLQ,$A50-1,R$15-1,1,1))))</f>
        <v>0</v>
      </c>
      <c r="S50" s="144">
        <f ca="1">IF(S$13="",0,CHOOSE(Detalhamento.OpçãoServiços,OFFSET(Import.PLQ,$A50-1,S$15-1,1,1),IF($E50&lt;&gt;1,IF(ISNUMBER(INDEX(Import.PLE,Detalhamento!$E50,Detalhamento!S$15)),IF(INDEX(Import.PLE,Detalhamento!$E50,Detalhamento!S$15)&lt;=mediçao,OFFSET(Import.PLQ,$A50-1,S$15-1,1,1),0),0),PLE!$AA$28*OFFSET(Import.PLQ,$A50-1,S$15-1,1,1)),IF($E50&lt;&gt;1,IF(ISNUMBER(INDEX(Import.PLE,Detalhamento!$E50,Detalhamento!S$15)),IF(INDEX(Import.PLE,Detalhamento!$E50,Detalhamento!S$15)&lt;=mediçao,0,OFFSET(Import.PLQ,$A50-1,S$15-1,1,1)),OFFSET(Import.PLQ,$A50-1,S$15-1,1,1)),(1-PLE!$AA$28)*OFFSET(Import.PLQ,$A50-1,S$15-1,1,1))))</f>
        <v>0</v>
      </c>
      <c r="T50" s="144">
        <f ca="1">IF(T$13="",0,CHOOSE(Detalhamento.OpçãoServiços,OFFSET(Import.PLQ,$A50-1,T$15-1,1,1),IF($E50&lt;&gt;1,IF(ISNUMBER(INDEX(Import.PLE,Detalhamento!$E50,Detalhamento!T$15)),IF(INDEX(Import.PLE,Detalhamento!$E50,Detalhamento!T$15)&lt;=mediçao,OFFSET(Import.PLQ,$A50-1,T$15-1,1,1),0),0),PLE!$AA$28*OFFSET(Import.PLQ,$A50-1,T$15-1,1,1)),IF($E50&lt;&gt;1,IF(ISNUMBER(INDEX(Import.PLE,Detalhamento!$E50,Detalhamento!T$15)),IF(INDEX(Import.PLE,Detalhamento!$E50,Detalhamento!T$15)&lt;=mediçao,0,OFFSET(Import.PLQ,$A50-1,T$15-1,1,1)),OFFSET(Import.PLQ,$A50-1,T$15-1,1,1)),(1-PLE!$AA$28)*OFFSET(Import.PLQ,$A50-1,T$15-1,1,1))))</f>
        <v>0</v>
      </c>
      <c r="U50" s="144">
        <f ca="1">IF(U$13="",0,CHOOSE(Detalhamento.OpçãoServiços,OFFSET(Import.PLQ,$A50-1,U$15-1,1,1),IF($E50&lt;&gt;1,IF(ISNUMBER(INDEX(Import.PLE,Detalhamento!$E50,Detalhamento!U$15)),IF(INDEX(Import.PLE,Detalhamento!$E50,Detalhamento!U$15)&lt;=mediçao,OFFSET(Import.PLQ,$A50-1,U$15-1,1,1),0),0),PLE!$AA$28*OFFSET(Import.PLQ,$A50-1,U$15-1,1,1)),IF($E50&lt;&gt;1,IF(ISNUMBER(INDEX(Import.PLE,Detalhamento!$E50,Detalhamento!U$15)),IF(INDEX(Import.PLE,Detalhamento!$E50,Detalhamento!U$15)&lt;=mediçao,0,OFFSET(Import.PLQ,$A50-1,U$15-1,1,1)),OFFSET(Import.PLQ,$A50-1,U$15-1,1,1)),(1-PLE!$AA$28)*OFFSET(Import.PLQ,$A50-1,U$15-1,1,1))))</f>
        <v>0</v>
      </c>
      <c r="V50" s="144">
        <f ca="1">IF(V$13="",0,CHOOSE(Detalhamento.OpçãoServiços,OFFSET(Import.PLQ,$A50-1,V$15-1,1,1),IF($E50&lt;&gt;1,IF(ISNUMBER(INDEX(Import.PLE,Detalhamento!$E50,Detalhamento!V$15)),IF(INDEX(Import.PLE,Detalhamento!$E50,Detalhamento!V$15)&lt;=mediçao,OFFSET(Import.PLQ,$A50-1,V$15-1,1,1),0),0),PLE!$AA$28*OFFSET(Import.PLQ,$A50-1,V$15-1,1,1)),IF($E50&lt;&gt;1,IF(ISNUMBER(INDEX(Import.PLE,Detalhamento!$E50,Detalhamento!V$15)),IF(INDEX(Import.PLE,Detalhamento!$E50,Detalhamento!V$15)&lt;=mediçao,0,OFFSET(Import.PLQ,$A50-1,V$15-1,1,1)),OFFSET(Import.PLQ,$A50-1,V$15-1,1,1)),(1-PLE!$AA$28)*OFFSET(Import.PLQ,$A50-1,V$15-1,1,1))))</f>
        <v>0</v>
      </c>
      <c r="W50" s="144">
        <f ca="1">IF(W$13="",0,CHOOSE(Detalhamento.OpçãoServiços,OFFSET(Import.PLQ,$A50-1,W$15-1,1,1),IF($E50&lt;&gt;1,IF(ISNUMBER(INDEX(Import.PLE,Detalhamento!$E50,Detalhamento!W$15)),IF(INDEX(Import.PLE,Detalhamento!$E50,Detalhamento!W$15)&lt;=mediçao,OFFSET(Import.PLQ,$A50-1,W$15-1,1,1),0),0),PLE!$AA$28*OFFSET(Import.PLQ,$A50-1,W$15-1,1,1)),IF($E50&lt;&gt;1,IF(ISNUMBER(INDEX(Import.PLE,Detalhamento!$E50,Detalhamento!W$15)),IF(INDEX(Import.PLE,Detalhamento!$E50,Detalhamento!W$15)&lt;=mediçao,0,OFFSET(Import.PLQ,$A50-1,W$15-1,1,1)),OFFSET(Import.PLQ,$A50-1,W$15-1,1,1)),(1-PLE!$AA$28)*OFFSET(Import.PLQ,$A50-1,W$15-1,1,1))))</f>
        <v>0</v>
      </c>
      <c r="X50" s="144">
        <f ca="1">IF(X$13="",0,CHOOSE(Detalhamento.OpçãoServiços,OFFSET(Import.PLQ,$A50-1,X$15-1,1,1),IF($E50&lt;&gt;1,IF(ISNUMBER(INDEX(Import.PLE,Detalhamento!$E50,Detalhamento!X$15)),IF(INDEX(Import.PLE,Detalhamento!$E50,Detalhamento!X$15)&lt;=mediçao,OFFSET(Import.PLQ,$A50-1,X$15-1,1,1),0),0),PLE!$AA$28*OFFSET(Import.PLQ,$A50-1,X$15-1,1,1)),IF($E50&lt;&gt;1,IF(ISNUMBER(INDEX(Import.PLE,Detalhamento!$E50,Detalhamento!X$15)),IF(INDEX(Import.PLE,Detalhamento!$E50,Detalhamento!X$15)&lt;=mediçao,0,OFFSET(Import.PLQ,$A50-1,X$15-1,1,1)),OFFSET(Import.PLQ,$A50-1,X$15-1,1,1)),(1-PLE!$AA$28)*OFFSET(Import.PLQ,$A50-1,X$15-1,1,1))))</f>
        <v>0</v>
      </c>
      <c r="Y50" s="144">
        <f ca="1">IF(Y$13="",0,CHOOSE(Detalhamento.OpçãoServiços,OFFSET(Import.PLQ,$A50-1,Y$15-1,1,1),IF($E50&lt;&gt;1,IF(ISNUMBER(INDEX(Import.PLE,Detalhamento!$E50,Detalhamento!Y$15)),IF(INDEX(Import.PLE,Detalhamento!$E50,Detalhamento!Y$15)&lt;=mediçao,OFFSET(Import.PLQ,$A50-1,Y$15-1,1,1),0),0),PLE!$AA$28*OFFSET(Import.PLQ,$A50-1,Y$15-1,1,1)),IF($E50&lt;&gt;1,IF(ISNUMBER(INDEX(Import.PLE,Detalhamento!$E50,Detalhamento!Y$15)),IF(INDEX(Import.PLE,Detalhamento!$E50,Detalhamento!Y$15)&lt;=mediçao,0,OFFSET(Import.PLQ,$A50-1,Y$15-1,1,1)),OFFSET(Import.PLQ,$A50-1,Y$15-1,1,1)),(1-PLE!$AA$28)*OFFSET(Import.PLQ,$A50-1,Y$15-1,1,1))))</f>
        <v>0</v>
      </c>
      <c r="Z50" s="144">
        <f ca="1">IF(Z$13="",0,CHOOSE(Detalhamento.OpçãoServiços,OFFSET(Import.PLQ,$A50-1,Z$15-1,1,1),IF($E50&lt;&gt;1,IF(ISNUMBER(INDEX(Import.PLE,Detalhamento!$E50,Detalhamento!Z$15)),IF(INDEX(Import.PLE,Detalhamento!$E50,Detalhamento!Z$15)&lt;=mediçao,OFFSET(Import.PLQ,$A50-1,Z$15-1,1,1),0),0),PLE!$AA$28*OFFSET(Import.PLQ,$A50-1,Z$15-1,1,1)),IF($E50&lt;&gt;1,IF(ISNUMBER(INDEX(Import.PLE,Detalhamento!$E50,Detalhamento!Z$15)),IF(INDEX(Import.PLE,Detalhamento!$E50,Detalhamento!Z$15)&lt;=mediçao,0,OFFSET(Import.PLQ,$A50-1,Z$15-1,1,1)),OFFSET(Import.PLQ,$A50-1,Z$15-1,1,1)),(1-PLE!$AA$28)*OFFSET(Import.PLQ,$A50-1,Z$15-1,1,1))))</f>
        <v>0</v>
      </c>
      <c r="AA50" s="144">
        <f ca="1">IF(AA$13="",0,CHOOSE(Detalhamento.OpçãoServiços,OFFSET(Import.PLQ,$A50-1,AA$15-1,1,1),IF($E50&lt;&gt;1,IF(ISNUMBER(INDEX(Import.PLE,Detalhamento!$E50,Detalhamento!AA$15)),IF(INDEX(Import.PLE,Detalhamento!$E50,Detalhamento!AA$15)&lt;=mediçao,OFFSET(Import.PLQ,$A50-1,AA$15-1,1,1),0),0),PLE!$AA$28*OFFSET(Import.PLQ,$A50-1,AA$15-1,1,1)),IF($E50&lt;&gt;1,IF(ISNUMBER(INDEX(Import.PLE,Detalhamento!$E50,Detalhamento!AA$15)),IF(INDEX(Import.PLE,Detalhamento!$E50,Detalhamento!AA$15)&lt;=mediçao,0,OFFSET(Import.PLQ,$A50-1,AA$15-1,1,1)),OFFSET(Import.PLQ,$A50-1,AA$15-1,1,1)),(1-PLE!$AA$28)*OFFSET(Import.PLQ,$A50-1,AA$15-1,1,1))))</f>
        <v>0</v>
      </c>
      <c r="AB50" s="144">
        <f ca="1">IF(AB$13="",0,CHOOSE(Detalhamento.OpçãoServiços,OFFSET(Import.PLQ,$A50-1,AB$15-1,1,1),IF($E50&lt;&gt;1,IF(ISNUMBER(INDEX(Import.PLE,Detalhamento!$E50,Detalhamento!AB$15)),IF(INDEX(Import.PLE,Detalhamento!$E50,Detalhamento!AB$15)&lt;=mediçao,OFFSET(Import.PLQ,$A50-1,AB$15-1,1,1),0),0),PLE!$AA$28*OFFSET(Import.PLQ,$A50-1,AB$15-1,1,1)),IF($E50&lt;&gt;1,IF(ISNUMBER(INDEX(Import.PLE,Detalhamento!$E50,Detalhamento!AB$15)),IF(INDEX(Import.PLE,Detalhamento!$E50,Detalhamento!AB$15)&lt;=mediçao,0,OFFSET(Import.PLQ,$A50-1,AB$15-1,1,1)),OFFSET(Import.PLQ,$A50-1,AB$15-1,1,1)),(1-PLE!$AA$28)*OFFSET(Import.PLQ,$A50-1,AB$15-1,1,1))))</f>
        <v>0</v>
      </c>
      <c r="AC50" s="144">
        <f ca="1">IF(AC$13="",0,CHOOSE(Detalhamento.OpçãoServiços,OFFSET(Import.PLQ,$A50-1,AC$15-1,1,1),IF($E50&lt;&gt;1,IF(ISNUMBER(INDEX(Import.PLE,Detalhamento!$E50,Detalhamento!AC$15)),IF(INDEX(Import.PLE,Detalhamento!$E50,Detalhamento!AC$15)&lt;=mediçao,OFFSET(Import.PLQ,$A50-1,AC$15-1,1,1),0),0),PLE!$AA$28*OFFSET(Import.PLQ,$A50-1,AC$15-1,1,1)),IF($E50&lt;&gt;1,IF(ISNUMBER(INDEX(Import.PLE,Detalhamento!$E50,Detalhamento!AC$15)),IF(INDEX(Import.PLE,Detalhamento!$E50,Detalhamento!AC$15)&lt;=mediçao,0,OFFSET(Import.PLQ,$A50-1,AC$15-1,1,1)),OFFSET(Import.PLQ,$A50-1,AC$15-1,1,1)),(1-PLE!$AA$28)*OFFSET(Import.PLQ,$A50-1,AC$15-1,1,1))))</f>
        <v>0</v>
      </c>
      <c r="AD50" s="144">
        <f ca="1">IF(AD$13="",0,CHOOSE(Detalhamento.OpçãoServiços,OFFSET(Import.PLQ,$A50-1,AD$15-1,1,1),IF($E50&lt;&gt;1,IF(ISNUMBER(INDEX(Import.PLE,Detalhamento!$E50,Detalhamento!AD$15)),IF(INDEX(Import.PLE,Detalhamento!$E50,Detalhamento!AD$15)&lt;=mediçao,OFFSET(Import.PLQ,$A50-1,AD$15-1,1,1),0),0),PLE!$AA$28*OFFSET(Import.PLQ,$A50-1,AD$15-1,1,1)),IF($E50&lt;&gt;1,IF(ISNUMBER(INDEX(Import.PLE,Detalhamento!$E50,Detalhamento!AD$15)),IF(INDEX(Import.PLE,Detalhamento!$E50,Detalhamento!AD$15)&lt;=mediçao,0,OFFSET(Import.PLQ,$A50-1,AD$15-1,1,1)),OFFSET(Import.PLQ,$A50-1,AD$15-1,1,1)),(1-PLE!$AA$28)*OFFSET(Import.PLQ,$A50-1,AD$15-1,1,1))))</f>
        <v>0</v>
      </c>
      <c r="AE50" s="144">
        <f ca="1">IF(AE$13="",0,CHOOSE(Detalhamento.OpçãoServiços,OFFSET(Import.PLQ,$A50-1,AE$15-1,1,1),IF($E50&lt;&gt;1,IF(ISNUMBER(INDEX(Import.PLE,Detalhamento!$E50,Detalhamento!AE$15)),IF(INDEX(Import.PLE,Detalhamento!$E50,Detalhamento!AE$15)&lt;=mediçao,OFFSET(Import.PLQ,$A50-1,AE$15-1,1,1),0),0),PLE!$AA$28*OFFSET(Import.PLQ,$A50-1,AE$15-1,1,1)),IF($E50&lt;&gt;1,IF(ISNUMBER(INDEX(Import.PLE,Detalhamento!$E50,Detalhamento!AE$15)),IF(INDEX(Import.PLE,Detalhamento!$E50,Detalhamento!AE$15)&lt;=mediçao,0,OFFSET(Import.PLQ,$A50-1,AE$15-1,1,1)),OFFSET(Import.PLQ,$A50-1,AE$15-1,1,1)),(1-PLE!$AA$28)*OFFSET(Import.PLQ,$A50-1,AE$15-1,1,1))))</f>
        <v>0</v>
      </c>
      <c r="AF50" s="144">
        <f ca="1">IF(AF$13="",0,CHOOSE(Detalhamento.OpçãoServiços,OFFSET(Import.PLQ,$A50-1,AF$15-1,1,1),IF($E50&lt;&gt;1,IF(ISNUMBER(INDEX(Import.PLE,Detalhamento!$E50,Detalhamento!AF$15)),IF(INDEX(Import.PLE,Detalhamento!$E50,Detalhamento!AF$15)&lt;=mediçao,OFFSET(Import.PLQ,$A50-1,AF$15-1,1,1),0),0),PLE!$AA$28*OFFSET(Import.PLQ,$A50-1,AF$15-1,1,1)),IF($E50&lt;&gt;1,IF(ISNUMBER(INDEX(Import.PLE,Detalhamento!$E50,Detalhamento!AF$15)),IF(INDEX(Import.PLE,Detalhamento!$E50,Detalhamento!AF$15)&lt;=mediçao,0,OFFSET(Import.PLQ,$A50-1,AF$15-1,1,1)),OFFSET(Import.PLQ,$A50-1,AF$15-1,1,1)),(1-PLE!$AA$28)*OFFSET(Import.PLQ,$A50-1,AF$15-1,1,1))))</f>
        <v>0</v>
      </c>
      <c r="AG50" s="144">
        <f ca="1">IF(AG$13="",0,CHOOSE(Detalhamento.OpçãoServiços,OFFSET(Import.PLQ,$A50-1,AG$15-1,1,1),IF($E50&lt;&gt;1,IF(ISNUMBER(INDEX(Import.PLE,Detalhamento!$E50,Detalhamento!AG$15)),IF(INDEX(Import.PLE,Detalhamento!$E50,Detalhamento!AG$15)&lt;=mediçao,OFFSET(Import.PLQ,$A50-1,AG$15-1,1,1),0),0),PLE!$AA$28*OFFSET(Import.PLQ,$A50-1,AG$15-1,1,1)),IF($E50&lt;&gt;1,IF(ISNUMBER(INDEX(Import.PLE,Detalhamento!$E50,Detalhamento!AG$15)),IF(INDEX(Import.PLE,Detalhamento!$E50,Detalhamento!AG$15)&lt;=mediçao,0,OFFSET(Import.PLQ,$A50-1,AG$15-1,1,1)),OFFSET(Import.PLQ,$A50-1,AG$15-1,1,1)),(1-PLE!$AA$28)*OFFSET(Import.PLQ,$A50-1,AG$15-1,1,1))))</f>
        <v>0</v>
      </c>
      <c r="AH50" s="144">
        <f ca="1">IF(AH$13="",0,CHOOSE(Detalhamento.OpçãoServiços,OFFSET(Import.PLQ,$A50-1,AH$15-1,1,1),IF($E50&lt;&gt;1,IF(ISNUMBER(INDEX(Import.PLE,Detalhamento!$E50,Detalhamento!AH$15)),IF(INDEX(Import.PLE,Detalhamento!$E50,Detalhamento!AH$15)&lt;=mediçao,OFFSET(Import.PLQ,$A50-1,AH$15-1,1,1),0),0),PLE!$AA$28*OFFSET(Import.PLQ,$A50-1,AH$15-1,1,1)),IF($E50&lt;&gt;1,IF(ISNUMBER(INDEX(Import.PLE,Detalhamento!$E50,Detalhamento!AH$15)),IF(INDEX(Import.PLE,Detalhamento!$E50,Detalhamento!AH$15)&lt;=mediçao,0,OFFSET(Import.PLQ,$A50-1,AH$15-1,1,1)),OFFSET(Import.PLQ,$A50-1,AH$15-1,1,1)),(1-PLE!$AA$28)*OFFSET(Import.PLQ,$A50-1,AH$15-1,1,1))))</f>
        <v>0</v>
      </c>
      <c r="AI50" s="144">
        <f ca="1">IF(AI$13="",0,CHOOSE(Detalhamento.OpçãoServiços,OFFSET(Import.PLQ,$A50-1,AI$15-1,1,1),IF($E50&lt;&gt;1,IF(ISNUMBER(INDEX(Import.PLE,Detalhamento!$E50,Detalhamento!AI$15)),IF(INDEX(Import.PLE,Detalhamento!$E50,Detalhamento!AI$15)&lt;=mediçao,OFFSET(Import.PLQ,$A50-1,AI$15-1,1,1),0),0),PLE!$AA$28*OFFSET(Import.PLQ,$A50-1,AI$15-1,1,1)),IF($E50&lt;&gt;1,IF(ISNUMBER(INDEX(Import.PLE,Detalhamento!$E50,Detalhamento!AI$15)),IF(INDEX(Import.PLE,Detalhamento!$E50,Detalhamento!AI$15)&lt;=mediçao,0,OFFSET(Import.PLQ,$A50-1,AI$15-1,1,1)),OFFSET(Import.PLQ,$A50-1,AI$15-1,1,1)),(1-PLE!$AA$28)*OFFSET(Import.PLQ,$A50-1,AI$15-1,1,1))))</f>
        <v>0</v>
      </c>
      <c r="AJ50" s="144">
        <f ca="1">IF(AJ$13="",0,CHOOSE(Detalhamento.OpçãoServiços,OFFSET(Import.PLQ,$A50-1,AJ$15-1,1,1),IF($E50&lt;&gt;1,IF(ISNUMBER(INDEX(Import.PLE,Detalhamento!$E50,Detalhamento!AJ$15)),IF(INDEX(Import.PLE,Detalhamento!$E50,Detalhamento!AJ$15)&lt;=mediçao,OFFSET(Import.PLQ,$A50-1,AJ$15-1,1,1),0),0),PLE!$AA$28*OFFSET(Import.PLQ,$A50-1,AJ$15-1,1,1)),IF($E50&lt;&gt;1,IF(ISNUMBER(INDEX(Import.PLE,Detalhamento!$E50,Detalhamento!AJ$15)),IF(INDEX(Import.PLE,Detalhamento!$E50,Detalhamento!AJ$15)&lt;=mediçao,0,OFFSET(Import.PLQ,$A50-1,AJ$15-1,1,1)),OFFSET(Import.PLQ,$A50-1,AJ$15-1,1,1)),(1-PLE!$AA$28)*OFFSET(Import.PLQ,$A50-1,AJ$15-1,1,1))))</f>
        <v>0</v>
      </c>
      <c r="AK50" s="144">
        <f ca="1">IF(AK$13="",0,CHOOSE(Detalhamento.OpçãoServiços,OFFSET(Import.PLQ,$A50-1,AK$15-1,1,1),IF($E50&lt;&gt;1,IF(ISNUMBER(INDEX(Import.PLE,Detalhamento!$E50,Detalhamento!AK$15)),IF(INDEX(Import.PLE,Detalhamento!$E50,Detalhamento!AK$15)&lt;=mediçao,OFFSET(Import.PLQ,$A50-1,AK$15-1,1,1),0),0),PLE!$AA$28*OFFSET(Import.PLQ,$A50-1,AK$15-1,1,1)),IF($E50&lt;&gt;1,IF(ISNUMBER(INDEX(Import.PLE,Detalhamento!$E50,Detalhamento!AK$15)),IF(INDEX(Import.PLE,Detalhamento!$E50,Detalhamento!AK$15)&lt;=mediçao,0,OFFSET(Import.PLQ,$A50-1,AK$15-1,1,1)),OFFSET(Import.PLQ,$A50-1,AK$15-1,1,1)),(1-PLE!$AA$28)*OFFSET(Import.PLQ,$A50-1,AK$15-1,1,1))))</f>
        <v>0</v>
      </c>
      <c r="AL50" s="144">
        <f ca="1">IF(AL$13="",0,CHOOSE(Detalhamento.OpçãoServiços,OFFSET(Import.PLQ,$A50-1,AL$15-1,1,1),IF($E50&lt;&gt;1,IF(ISNUMBER(INDEX(Import.PLE,Detalhamento!$E50,Detalhamento!AL$15)),IF(INDEX(Import.PLE,Detalhamento!$E50,Detalhamento!AL$15)&lt;=mediçao,OFFSET(Import.PLQ,$A50-1,AL$15-1,1,1),0),0),PLE!$AA$28*OFFSET(Import.PLQ,$A50-1,AL$15-1,1,1)),IF($E50&lt;&gt;1,IF(ISNUMBER(INDEX(Import.PLE,Detalhamento!$E50,Detalhamento!AL$15)),IF(INDEX(Import.PLE,Detalhamento!$E50,Detalhamento!AL$15)&lt;=mediçao,0,OFFSET(Import.PLQ,$A50-1,AL$15-1,1,1)),OFFSET(Import.PLQ,$A50-1,AL$15-1,1,1)),(1-PLE!$AA$28)*OFFSET(Import.PLQ,$A50-1,AL$15-1,1,1))))</f>
        <v>0</v>
      </c>
      <c r="AM50" s="144">
        <f ca="1">IF(AM$13="",0,CHOOSE(Detalhamento.OpçãoServiços,OFFSET(Import.PLQ,$A50-1,AM$15-1,1,1),IF($E50&lt;&gt;1,IF(ISNUMBER(INDEX(Import.PLE,Detalhamento!$E50,Detalhamento!AM$15)),IF(INDEX(Import.PLE,Detalhamento!$E50,Detalhamento!AM$15)&lt;=mediçao,OFFSET(Import.PLQ,$A50-1,AM$15-1,1,1),0),0),PLE!$AA$28*OFFSET(Import.PLQ,$A50-1,AM$15-1,1,1)),IF($E50&lt;&gt;1,IF(ISNUMBER(INDEX(Import.PLE,Detalhamento!$E50,Detalhamento!AM$15)),IF(INDEX(Import.PLE,Detalhamento!$E50,Detalhamento!AM$15)&lt;=mediçao,0,OFFSET(Import.PLQ,$A50-1,AM$15-1,1,1)),OFFSET(Import.PLQ,$A50-1,AM$15-1,1,1)),(1-PLE!$AA$28)*OFFSET(Import.PLQ,$A50-1,AM$15-1,1,1))))</f>
        <v>0</v>
      </c>
      <c r="AN50" s="144">
        <f ca="1">IF(AN$13="",0,CHOOSE(Detalhamento.OpçãoServiços,OFFSET(Import.PLQ,$A50-1,AN$15-1,1,1),IF($E50&lt;&gt;1,IF(ISNUMBER(INDEX(Import.PLE,Detalhamento!$E50,Detalhamento!AN$15)),IF(INDEX(Import.PLE,Detalhamento!$E50,Detalhamento!AN$15)&lt;=mediçao,OFFSET(Import.PLQ,$A50-1,AN$15-1,1,1),0),0),PLE!$AA$28*OFFSET(Import.PLQ,$A50-1,AN$15-1,1,1)),IF($E50&lt;&gt;1,IF(ISNUMBER(INDEX(Import.PLE,Detalhamento!$E50,Detalhamento!AN$15)),IF(INDEX(Import.PLE,Detalhamento!$E50,Detalhamento!AN$15)&lt;=mediçao,0,OFFSET(Import.PLQ,$A50-1,AN$15-1,1,1)),OFFSET(Import.PLQ,$A50-1,AN$15-1,1,1)),(1-PLE!$AA$28)*OFFSET(Import.PLQ,$A50-1,AN$15-1,1,1))))</f>
        <v>0</v>
      </c>
      <c r="AO50" s="144">
        <f ca="1">IF(AO$13="",0,CHOOSE(Detalhamento.OpçãoServiços,OFFSET(Import.PLQ,$A50-1,AO$15-1,1,1),IF($E50&lt;&gt;1,IF(ISNUMBER(INDEX(Import.PLE,Detalhamento!$E50,Detalhamento!AO$15)),IF(INDEX(Import.PLE,Detalhamento!$E50,Detalhamento!AO$15)&lt;=mediçao,OFFSET(Import.PLQ,$A50-1,AO$15-1,1,1),0),0),PLE!$AA$28*OFFSET(Import.PLQ,$A50-1,AO$15-1,1,1)),IF($E50&lt;&gt;1,IF(ISNUMBER(INDEX(Import.PLE,Detalhamento!$E50,Detalhamento!AO$15)),IF(INDEX(Import.PLE,Detalhamento!$E50,Detalhamento!AO$15)&lt;=mediçao,0,OFFSET(Import.PLQ,$A50-1,AO$15-1,1,1)),OFFSET(Import.PLQ,$A50-1,AO$15-1,1,1)),(1-PLE!$AA$28)*OFFSET(Import.PLQ,$A50-1,AO$15-1,1,1))))</f>
        <v>0</v>
      </c>
      <c r="AP50" s="144">
        <f ca="1">IF(AP$13="",0,CHOOSE(Detalhamento.OpçãoServiços,OFFSET(Import.PLQ,$A50-1,AP$15-1,1,1),IF($E50&lt;&gt;1,IF(ISNUMBER(INDEX(Import.PLE,Detalhamento!$E50,Detalhamento!AP$15)),IF(INDEX(Import.PLE,Detalhamento!$E50,Detalhamento!AP$15)&lt;=mediçao,OFFSET(Import.PLQ,$A50-1,AP$15-1,1,1),0),0),PLE!$AA$28*OFFSET(Import.PLQ,$A50-1,AP$15-1,1,1)),IF($E50&lt;&gt;1,IF(ISNUMBER(INDEX(Import.PLE,Detalhamento!$E50,Detalhamento!AP$15)),IF(INDEX(Import.PLE,Detalhamento!$E50,Detalhamento!AP$15)&lt;=mediçao,0,OFFSET(Import.PLQ,$A50-1,AP$15-1,1,1)),OFFSET(Import.PLQ,$A50-1,AP$15-1,1,1)),(1-PLE!$AA$28)*OFFSET(Import.PLQ,$A50-1,AP$15-1,1,1))))</f>
        <v>0</v>
      </c>
      <c r="AQ50" s="144">
        <f ca="1">IF(AQ$13="",0,CHOOSE(Detalhamento.OpçãoServiços,OFFSET(Import.PLQ,$A50-1,AQ$15-1,1,1),IF($E50&lt;&gt;1,IF(ISNUMBER(INDEX(Import.PLE,Detalhamento!$E50,Detalhamento!AQ$15)),IF(INDEX(Import.PLE,Detalhamento!$E50,Detalhamento!AQ$15)&lt;=mediçao,OFFSET(Import.PLQ,$A50-1,AQ$15-1,1,1),0),0),PLE!$AA$28*OFFSET(Import.PLQ,$A50-1,AQ$15-1,1,1)),IF($E50&lt;&gt;1,IF(ISNUMBER(INDEX(Import.PLE,Detalhamento!$E50,Detalhamento!AQ$15)),IF(INDEX(Import.PLE,Detalhamento!$E50,Detalhamento!AQ$15)&lt;=mediçao,0,OFFSET(Import.PLQ,$A50-1,AQ$15-1,1,1)),OFFSET(Import.PLQ,$A50-1,AQ$15-1,1,1)),(1-PLE!$AA$28)*OFFSET(Import.PLQ,$A50-1,AQ$15-1,1,1))))</f>
        <v>0</v>
      </c>
      <c r="AR50" s="144">
        <f ca="1">IF(AR$13="",0,CHOOSE(Detalhamento.OpçãoServiços,OFFSET(Import.PLQ,$A50-1,AR$15-1,1,1),IF($E50&lt;&gt;1,IF(ISNUMBER(INDEX(Import.PLE,Detalhamento!$E50,Detalhamento!AR$15)),IF(INDEX(Import.PLE,Detalhamento!$E50,Detalhamento!AR$15)&lt;=mediçao,OFFSET(Import.PLQ,$A50-1,AR$15-1,1,1),0),0),PLE!$AA$28*OFFSET(Import.PLQ,$A50-1,AR$15-1,1,1)),IF($E50&lt;&gt;1,IF(ISNUMBER(INDEX(Import.PLE,Detalhamento!$E50,Detalhamento!AR$15)),IF(INDEX(Import.PLE,Detalhamento!$E50,Detalhamento!AR$15)&lt;=mediçao,0,OFFSET(Import.PLQ,$A50-1,AR$15-1,1,1)),OFFSET(Import.PLQ,$A50-1,AR$15-1,1,1)),(1-PLE!$AA$28)*OFFSET(Import.PLQ,$A50-1,AR$15-1,1,1))))</f>
        <v>0</v>
      </c>
      <c r="AS50" s="144">
        <f ca="1">IF(AS$13="",0,CHOOSE(Detalhamento.OpçãoServiços,OFFSET(Import.PLQ,$A50-1,AS$15-1,1,1),IF($E50&lt;&gt;1,IF(ISNUMBER(INDEX(Import.PLE,Detalhamento!$E50,Detalhamento!AS$15)),IF(INDEX(Import.PLE,Detalhamento!$E50,Detalhamento!AS$15)&lt;=mediçao,OFFSET(Import.PLQ,$A50-1,AS$15-1,1,1),0),0),PLE!$AA$28*OFFSET(Import.PLQ,$A50-1,AS$15-1,1,1)),IF($E50&lt;&gt;1,IF(ISNUMBER(INDEX(Import.PLE,Detalhamento!$E50,Detalhamento!AS$15)),IF(INDEX(Import.PLE,Detalhamento!$E50,Detalhamento!AS$15)&lt;=mediçao,0,OFFSET(Import.PLQ,$A50-1,AS$15-1,1,1)),OFFSET(Import.PLQ,$A50-1,AS$15-1,1,1)),(1-PLE!$AA$28)*OFFSET(Import.PLQ,$A50-1,AS$15-1,1,1))))</f>
        <v>0</v>
      </c>
      <c r="AT50" s="144">
        <f ca="1">IF(AT$13="",0,CHOOSE(Detalhamento.OpçãoServiços,OFFSET(Import.PLQ,$A50-1,AT$15-1,1,1),IF($E50&lt;&gt;1,IF(ISNUMBER(INDEX(Import.PLE,Detalhamento!$E50,Detalhamento!AT$15)),IF(INDEX(Import.PLE,Detalhamento!$E50,Detalhamento!AT$15)&lt;=mediçao,OFFSET(Import.PLQ,$A50-1,AT$15-1,1,1),0),0),PLE!$AA$28*OFFSET(Import.PLQ,$A50-1,AT$15-1,1,1)),IF($E50&lt;&gt;1,IF(ISNUMBER(INDEX(Import.PLE,Detalhamento!$E50,Detalhamento!AT$15)),IF(INDEX(Import.PLE,Detalhamento!$E50,Detalhamento!AT$15)&lt;=mediçao,0,OFFSET(Import.PLQ,$A50-1,AT$15-1,1,1)),OFFSET(Import.PLQ,$A50-1,AT$15-1,1,1)),(1-PLE!$AA$28)*OFFSET(Import.PLQ,$A50-1,AT$15-1,1,1))))</f>
        <v>0</v>
      </c>
      <c r="AU50" s="144">
        <f ca="1">IF(AU$13="",0,CHOOSE(Detalhamento.OpçãoServiços,OFFSET(Import.PLQ,$A50-1,AU$15-1,1,1),IF($E50&lt;&gt;1,IF(ISNUMBER(INDEX(Import.PLE,Detalhamento!$E50,Detalhamento!AU$15)),IF(INDEX(Import.PLE,Detalhamento!$E50,Detalhamento!AU$15)&lt;=mediçao,OFFSET(Import.PLQ,$A50-1,AU$15-1,1,1),0),0),PLE!$AA$28*OFFSET(Import.PLQ,$A50-1,AU$15-1,1,1)),IF($E50&lt;&gt;1,IF(ISNUMBER(INDEX(Import.PLE,Detalhamento!$E50,Detalhamento!AU$15)),IF(INDEX(Import.PLE,Detalhamento!$E50,Detalhamento!AU$15)&lt;=mediçao,0,OFFSET(Import.PLQ,$A50-1,AU$15-1,1,1)),OFFSET(Import.PLQ,$A50-1,AU$15-1,1,1)),(1-PLE!$AA$28)*OFFSET(Import.PLQ,$A50-1,AU$15-1,1,1))))</f>
        <v>0</v>
      </c>
      <c r="AV50" s="144">
        <f ca="1">IF(AV$13="",0,CHOOSE(Detalhamento.OpçãoServiços,OFFSET(Import.PLQ,$A50-1,AV$15-1,1,1),IF($E50&lt;&gt;1,IF(ISNUMBER(INDEX(Import.PLE,Detalhamento!$E50,Detalhamento!AV$15)),IF(INDEX(Import.PLE,Detalhamento!$E50,Detalhamento!AV$15)&lt;=mediçao,OFFSET(Import.PLQ,$A50-1,AV$15-1,1,1),0),0),PLE!$AA$28*OFFSET(Import.PLQ,$A50-1,AV$15-1,1,1)),IF($E50&lt;&gt;1,IF(ISNUMBER(INDEX(Import.PLE,Detalhamento!$E50,Detalhamento!AV$15)),IF(INDEX(Import.PLE,Detalhamento!$E50,Detalhamento!AV$15)&lt;=mediçao,0,OFFSET(Import.PLQ,$A50-1,AV$15-1,1,1)),OFFSET(Import.PLQ,$A50-1,AV$15-1,1,1)),(1-PLE!$AA$28)*OFFSET(Import.PLQ,$A50-1,AV$15-1,1,1))))</f>
        <v>0</v>
      </c>
      <c r="AW50" s="144">
        <f ca="1">IF(AW$13="",0,CHOOSE(Detalhamento.OpçãoServiços,OFFSET(Import.PLQ,$A50-1,AW$15-1,1,1),IF($E50&lt;&gt;1,IF(ISNUMBER(INDEX(Import.PLE,Detalhamento!$E50,Detalhamento!AW$15)),IF(INDEX(Import.PLE,Detalhamento!$E50,Detalhamento!AW$15)&lt;=mediçao,OFFSET(Import.PLQ,$A50-1,AW$15-1,1,1),0),0),PLE!$AA$28*OFFSET(Import.PLQ,$A50-1,AW$15-1,1,1)),IF($E50&lt;&gt;1,IF(ISNUMBER(INDEX(Import.PLE,Detalhamento!$E50,Detalhamento!AW$15)),IF(INDEX(Import.PLE,Detalhamento!$E50,Detalhamento!AW$15)&lt;=mediçao,0,OFFSET(Import.PLQ,$A50-1,AW$15-1,1,1)),OFFSET(Import.PLQ,$A50-1,AW$15-1,1,1)),(1-PLE!$AA$28)*OFFSET(Import.PLQ,$A50-1,AW$15-1,1,1))))</f>
        <v>0</v>
      </c>
      <c r="AX50" s="144">
        <f ca="1">IF(AX$13="",0,CHOOSE(Detalhamento.OpçãoServiços,OFFSET(Import.PLQ,$A50-1,AX$15-1,1,1),IF($E50&lt;&gt;1,IF(ISNUMBER(INDEX(Import.PLE,Detalhamento!$E50,Detalhamento!AX$15)),IF(INDEX(Import.PLE,Detalhamento!$E50,Detalhamento!AX$15)&lt;=mediçao,OFFSET(Import.PLQ,$A50-1,AX$15-1,1,1),0),0),PLE!$AA$28*OFFSET(Import.PLQ,$A50-1,AX$15-1,1,1)),IF($E50&lt;&gt;1,IF(ISNUMBER(INDEX(Import.PLE,Detalhamento!$E50,Detalhamento!AX$15)),IF(INDEX(Import.PLE,Detalhamento!$E50,Detalhamento!AX$15)&lt;=mediçao,0,OFFSET(Import.PLQ,$A50-1,AX$15-1,1,1)),OFFSET(Import.PLQ,$A50-1,AX$15-1,1,1)),(1-PLE!$AA$28)*OFFSET(Import.PLQ,$A50-1,AX$15-1,1,1))))</f>
        <v>0</v>
      </c>
      <c r="AY50" s="144">
        <f ca="1">IF(AY$13="",0,CHOOSE(Detalhamento.OpçãoServiços,OFFSET(Import.PLQ,$A50-1,AY$15-1,1,1),IF($E50&lt;&gt;1,IF(ISNUMBER(INDEX(Import.PLE,Detalhamento!$E50,Detalhamento!AY$15)),IF(INDEX(Import.PLE,Detalhamento!$E50,Detalhamento!AY$15)&lt;=mediçao,OFFSET(Import.PLQ,$A50-1,AY$15-1,1,1),0),0),PLE!$AA$28*OFFSET(Import.PLQ,$A50-1,AY$15-1,1,1)),IF($E50&lt;&gt;1,IF(ISNUMBER(INDEX(Import.PLE,Detalhamento!$E50,Detalhamento!AY$15)),IF(INDEX(Import.PLE,Detalhamento!$E50,Detalhamento!AY$15)&lt;=mediçao,0,OFFSET(Import.PLQ,$A50-1,AY$15-1,1,1)),OFFSET(Import.PLQ,$A50-1,AY$15-1,1,1)),(1-PLE!$AA$28)*OFFSET(Import.PLQ,$A50-1,AY$15-1,1,1))))</f>
        <v>0</v>
      </c>
      <c r="AZ50" s="144">
        <f ca="1">IF(AZ$13="",0,CHOOSE(Detalhamento.OpçãoServiços,OFFSET(Import.PLQ,$A50-1,AZ$15-1,1,1),IF($E50&lt;&gt;1,IF(ISNUMBER(INDEX(Import.PLE,Detalhamento!$E50,Detalhamento!AZ$15)),IF(INDEX(Import.PLE,Detalhamento!$E50,Detalhamento!AZ$15)&lt;=mediçao,OFFSET(Import.PLQ,$A50-1,AZ$15-1,1,1),0),0),PLE!$AA$28*OFFSET(Import.PLQ,$A50-1,AZ$15-1,1,1)),IF($E50&lt;&gt;1,IF(ISNUMBER(INDEX(Import.PLE,Detalhamento!$E50,Detalhamento!AZ$15)),IF(INDEX(Import.PLE,Detalhamento!$E50,Detalhamento!AZ$15)&lt;=mediçao,0,OFFSET(Import.PLQ,$A50-1,AZ$15-1,1,1)),OFFSET(Import.PLQ,$A50-1,AZ$15-1,1,1)),(1-PLE!$AA$28)*OFFSET(Import.PLQ,$A50-1,AZ$15-1,1,1))))</f>
        <v>0</v>
      </c>
      <c r="BA50" s="144">
        <f ca="1">IF(BA$13="",0,CHOOSE(Detalhamento.OpçãoServiços,OFFSET(Import.PLQ,$A50-1,BA$15-1,1,1),IF($E50&lt;&gt;1,IF(ISNUMBER(INDEX(Import.PLE,Detalhamento!$E50,Detalhamento!BA$15)),IF(INDEX(Import.PLE,Detalhamento!$E50,Detalhamento!BA$15)&lt;=mediçao,OFFSET(Import.PLQ,$A50-1,BA$15-1,1,1),0),0),PLE!$AA$28*OFFSET(Import.PLQ,$A50-1,BA$15-1,1,1)),IF($E50&lt;&gt;1,IF(ISNUMBER(INDEX(Import.PLE,Detalhamento!$E50,Detalhamento!BA$15)),IF(INDEX(Import.PLE,Detalhamento!$E50,Detalhamento!BA$15)&lt;=mediçao,0,OFFSET(Import.PLQ,$A50-1,BA$15-1,1,1)),OFFSET(Import.PLQ,$A50-1,BA$15-1,1,1)),(1-PLE!$AA$28)*OFFSET(Import.PLQ,$A50-1,BA$15-1,1,1))))</f>
        <v>0</v>
      </c>
      <c r="BB50" s="144">
        <f ca="1">IF(BB$13="",0,CHOOSE(Detalhamento.OpçãoServiços,OFFSET(Import.PLQ,$A50-1,BB$15-1,1,1),IF($E50&lt;&gt;1,IF(ISNUMBER(INDEX(Import.PLE,Detalhamento!$E50,Detalhamento!BB$15)),IF(INDEX(Import.PLE,Detalhamento!$E50,Detalhamento!BB$15)&lt;=mediçao,OFFSET(Import.PLQ,$A50-1,BB$15-1,1,1),0),0),PLE!$AA$28*OFFSET(Import.PLQ,$A50-1,BB$15-1,1,1)),IF($E50&lt;&gt;1,IF(ISNUMBER(INDEX(Import.PLE,Detalhamento!$E50,Detalhamento!BB$15)),IF(INDEX(Import.PLE,Detalhamento!$E50,Detalhamento!BB$15)&lt;=mediçao,0,OFFSET(Import.PLQ,$A50-1,BB$15-1,1,1)),OFFSET(Import.PLQ,$A50-1,BB$15-1,1,1)),(1-PLE!$AA$28)*OFFSET(Import.PLQ,$A50-1,BB$15-1,1,1))))</f>
        <v>0</v>
      </c>
      <c r="BC50" s="144">
        <f ca="1">IF(BC$13="",0,CHOOSE(Detalhamento.OpçãoServiços,OFFSET(Import.PLQ,$A50-1,BC$15-1,1,1),IF($E50&lt;&gt;1,IF(ISNUMBER(INDEX(Import.PLE,Detalhamento!$E50,Detalhamento!BC$15)),IF(INDEX(Import.PLE,Detalhamento!$E50,Detalhamento!BC$15)&lt;=mediçao,OFFSET(Import.PLQ,$A50-1,BC$15-1,1,1),0),0),PLE!$AA$28*OFFSET(Import.PLQ,$A50-1,BC$15-1,1,1)),IF($E50&lt;&gt;1,IF(ISNUMBER(INDEX(Import.PLE,Detalhamento!$E50,Detalhamento!BC$15)),IF(INDEX(Import.PLE,Detalhamento!$E50,Detalhamento!BC$15)&lt;=mediçao,0,OFFSET(Import.PLQ,$A50-1,BC$15-1,1,1)),OFFSET(Import.PLQ,$A50-1,BC$15-1,1,1)),(1-PLE!$AA$28)*OFFSET(Import.PLQ,$A50-1,BC$15-1,1,1))))</f>
        <v>0</v>
      </c>
      <c r="BD50" s="144">
        <f ca="1">IF(BD$13="",0,CHOOSE(Detalhamento.OpçãoServiços,OFFSET(Import.PLQ,$A50-1,BD$15-1,1,1),IF($E50&lt;&gt;1,IF(ISNUMBER(INDEX(Import.PLE,Detalhamento!$E50,Detalhamento!BD$15)),IF(INDEX(Import.PLE,Detalhamento!$E50,Detalhamento!BD$15)&lt;=mediçao,OFFSET(Import.PLQ,$A50-1,BD$15-1,1,1),0),0),PLE!$AA$28*OFFSET(Import.PLQ,$A50-1,BD$15-1,1,1)),IF($E50&lt;&gt;1,IF(ISNUMBER(INDEX(Import.PLE,Detalhamento!$E50,Detalhamento!BD$15)),IF(INDEX(Import.PLE,Detalhamento!$E50,Detalhamento!BD$15)&lt;=mediçao,0,OFFSET(Import.PLQ,$A50-1,BD$15-1,1,1)),OFFSET(Import.PLQ,$A50-1,BD$15-1,1,1)),(1-PLE!$AA$28)*OFFSET(Import.PLQ,$A50-1,BD$15-1,1,1))))</f>
        <v>0</v>
      </c>
      <c r="BE50" s="144">
        <f ca="1">IF(BE$13="",0,CHOOSE(Detalhamento.OpçãoServiços,OFFSET(Import.PLQ,$A50-1,BE$15-1,1,1),IF($E50&lt;&gt;1,IF(ISNUMBER(INDEX(Import.PLE,Detalhamento!$E50,Detalhamento!BE$15)),IF(INDEX(Import.PLE,Detalhamento!$E50,Detalhamento!BE$15)&lt;=mediçao,OFFSET(Import.PLQ,$A50-1,BE$15-1,1,1),0),0),PLE!$AA$28*OFFSET(Import.PLQ,$A50-1,BE$15-1,1,1)),IF($E50&lt;&gt;1,IF(ISNUMBER(INDEX(Import.PLE,Detalhamento!$E50,Detalhamento!BE$15)),IF(INDEX(Import.PLE,Detalhamento!$E50,Detalhamento!BE$15)&lt;=mediçao,0,OFFSET(Import.PLQ,$A50-1,BE$15-1,1,1)),OFFSET(Import.PLQ,$A50-1,BE$15-1,1,1)),(1-PLE!$AA$28)*OFFSET(Import.PLQ,$A50-1,BE$15-1,1,1))))</f>
        <v>0</v>
      </c>
      <c r="BF50" s="144">
        <f ca="1">IF(BF$13="",0,CHOOSE(Detalhamento.OpçãoServiços,OFFSET(Import.PLQ,$A50-1,BF$15-1,1,1),IF($E50&lt;&gt;1,IF(ISNUMBER(INDEX(Import.PLE,Detalhamento!$E50,Detalhamento!BF$15)),IF(INDEX(Import.PLE,Detalhamento!$E50,Detalhamento!BF$15)&lt;=mediçao,OFFSET(Import.PLQ,$A50-1,BF$15-1,1,1),0),0),PLE!$AA$28*OFFSET(Import.PLQ,$A50-1,BF$15-1,1,1)),IF($E50&lt;&gt;1,IF(ISNUMBER(INDEX(Import.PLE,Detalhamento!$E50,Detalhamento!BF$15)),IF(INDEX(Import.PLE,Detalhamento!$E50,Detalhamento!BF$15)&lt;=mediçao,0,OFFSET(Import.PLQ,$A50-1,BF$15-1,1,1)),OFFSET(Import.PLQ,$A50-1,BF$15-1,1,1)),(1-PLE!$AA$28)*OFFSET(Import.PLQ,$A50-1,BF$15-1,1,1))))</f>
        <v>0</v>
      </c>
      <c r="BG50" s="144">
        <f ca="1">IF(BG$13="",0,CHOOSE(Detalhamento.OpçãoServiços,OFFSET(Import.PLQ,$A50-1,BG$15-1,1,1),IF($E50&lt;&gt;1,IF(ISNUMBER(INDEX(Import.PLE,Detalhamento!$E50,Detalhamento!BG$15)),IF(INDEX(Import.PLE,Detalhamento!$E50,Detalhamento!BG$15)&lt;=mediçao,OFFSET(Import.PLQ,$A50-1,BG$15-1,1,1),0),0),PLE!$AA$28*OFFSET(Import.PLQ,$A50-1,BG$15-1,1,1)),IF($E50&lt;&gt;1,IF(ISNUMBER(INDEX(Import.PLE,Detalhamento!$E50,Detalhamento!BG$15)),IF(INDEX(Import.PLE,Detalhamento!$E50,Detalhamento!BG$15)&lt;=mediçao,0,OFFSET(Import.PLQ,$A50-1,BG$15-1,1,1)),OFFSET(Import.PLQ,$A50-1,BG$15-1,1,1)),(1-PLE!$AA$28)*OFFSET(Import.PLQ,$A50-1,BG$15-1,1,1))))</f>
        <v>0</v>
      </c>
      <c r="BH50" s="144">
        <f ca="1">IF(BH$13="",0,CHOOSE(Detalhamento.OpçãoServiços,OFFSET(Import.PLQ,$A50-1,BH$15-1,1,1),IF($E50&lt;&gt;1,IF(ISNUMBER(INDEX(Import.PLE,Detalhamento!$E50,Detalhamento!BH$15)),IF(INDEX(Import.PLE,Detalhamento!$E50,Detalhamento!BH$15)&lt;=mediçao,OFFSET(Import.PLQ,$A50-1,BH$15-1,1,1),0),0),PLE!$AA$28*OFFSET(Import.PLQ,$A50-1,BH$15-1,1,1)),IF($E50&lt;&gt;1,IF(ISNUMBER(INDEX(Import.PLE,Detalhamento!$E50,Detalhamento!BH$15)),IF(INDEX(Import.PLE,Detalhamento!$E50,Detalhamento!BH$15)&lt;=mediçao,0,OFFSET(Import.PLQ,$A50-1,BH$15-1,1,1)),OFFSET(Import.PLQ,$A50-1,BH$15-1,1,1)),(1-PLE!$AA$28)*OFFSET(Import.PLQ,$A50-1,BH$15-1,1,1))))</f>
        <v>0</v>
      </c>
      <c r="BI50" s="144">
        <f ca="1">IF(BI$13="",0,CHOOSE(Detalhamento.OpçãoServiços,OFFSET(Import.PLQ,$A50-1,BI$15-1,1,1),IF($E50&lt;&gt;1,IF(ISNUMBER(INDEX(Import.PLE,Detalhamento!$E50,Detalhamento!BI$15)),IF(INDEX(Import.PLE,Detalhamento!$E50,Detalhamento!BI$15)&lt;=mediçao,OFFSET(Import.PLQ,$A50-1,BI$15-1,1,1),0),0),PLE!$AA$28*OFFSET(Import.PLQ,$A50-1,BI$15-1,1,1)),IF($E50&lt;&gt;1,IF(ISNUMBER(INDEX(Import.PLE,Detalhamento!$E50,Detalhamento!BI$15)),IF(INDEX(Import.PLE,Detalhamento!$E50,Detalhamento!BI$15)&lt;=mediçao,0,OFFSET(Import.PLQ,$A50-1,BI$15-1,1,1)),OFFSET(Import.PLQ,$A50-1,BI$15-1,1,1)),(1-PLE!$AA$28)*OFFSET(Import.PLQ,$A50-1,BI$15-1,1,1))))</f>
        <v>0</v>
      </c>
    </row>
    <row r="51" spans="1:61" ht="10.5" hidden="1" x14ac:dyDescent="0.25">
      <c r="A51" s="155">
        <v>35</v>
      </c>
      <c r="B51" s="21" t="str">
        <f t="shared" ca="1" si="8"/>
        <v>Nível</v>
      </c>
      <c r="E51" s="153" t="str">
        <f t="shared" ca="1" si="9"/>
        <v/>
      </c>
      <c r="F51" s="154">
        <f t="shared" ca="1" si="10"/>
        <v>0</v>
      </c>
      <c r="G51" s="154" t="str">
        <f t="shared" ca="1" si="14"/>
        <v>1.4</v>
      </c>
      <c r="H51" s="182" t="str">
        <f t="shared" ca="1" si="14"/>
        <v>SUPERESTRUTURA (PILARES, VIGAS E LAJES) - TODA A QUADRA</v>
      </c>
      <c r="I51" s="37" t="str">
        <f t="shared" ca="1" si="12"/>
        <v/>
      </c>
      <c r="J51" s="144" t="str">
        <f t="shared" ca="1" si="13"/>
        <v/>
      </c>
      <c r="K51" s="67"/>
      <c r="L51" s="144">
        <f ca="1">IF(L$13="",0,CHOOSE(Detalhamento.OpçãoServiços,OFFSET(Import.PLQ,$A51-1,L$15-1,1,1),IF($E51&lt;&gt;1,IF(ISNUMBER(INDEX(Import.PLE,Detalhamento!$E51,Detalhamento!L$15)),IF(INDEX(Import.PLE,Detalhamento!$E51,Detalhamento!L$15)&lt;=mediçao,OFFSET(Import.PLQ,$A51-1,L$15-1,1,1),0),0),PLE!$AA$28*OFFSET(Import.PLQ,$A51-1,L$15-1,1,1)),IF($E51&lt;&gt;1,IF(ISNUMBER(INDEX(Import.PLE,Detalhamento!$E51,Detalhamento!L$15)),IF(INDEX(Import.PLE,Detalhamento!$E51,Detalhamento!L$15)&lt;=mediçao,0,OFFSET(Import.PLQ,$A51-1,L$15-1,1,1)),OFFSET(Import.PLQ,$A51-1,L$15-1,1,1)),(1-PLE!$AA$28)*OFFSET(Import.PLQ,$A51-1,L$15-1,1,1))))</f>
        <v>0</v>
      </c>
      <c r="M51" s="144">
        <f ca="1">IF(M$13="",0,CHOOSE(Detalhamento.OpçãoServiços,OFFSET(Import.PLQ,$A51-1,M$15-1,1,1),IF($E51&lt;&gt;1,IF(ISNUMBER(INDEX(Import.PLE,Detalhamento!$E51,Detalhamento!M$15)),IF(INDEX(Import.PLE,Detalhamento!$E51,Detalhamento!M$15)&lt;=mediçao,OFFSET(Import.PLQ,$A51-1,M$15-1,1,1),0),0),PLE!$AA$28*OFFSET(Import.PLQ,$A51-1,M$15-1,1,1)),IF($E51&lt;&gt;1,IF(ISNUMBER(INDEX(Import.PLE,Detalhamento!$E51,Detalhamento!M$15)),IF(INDEX(Import.PLE,Detalhamento!$E51,Detalhamento!M$15)&lt;=mediçao,0,OFFSET(Import.PLQ,$A51-1,M$15-1,1,1)),OFFSET(Import.PLQ,$A51-1,M$15-1,1,1)),(1-PLE!$AA$28)*OFFSET(Import.PLQ,$A51-1,M$15-1,1,1))))</f>
        <v>0</v>
      </c>
      <c r="N51" s="144">
        <f ca="1">IF(N$13="",0,CHOOSE(Detalhamento.OpçãoServiços,OFFSET(Import.PLQ,$A51-1,N$15-1,1,1),IF($E51&lt;&gt;1,IF(ISNUMBER(INDEX(Import.PLE,Detalhamento!$E51,Detalhamento!N$15)),IF(INDEX(Import.PLE,Detalhamento!$E51,Detalhamento!N$15)&lt;=mediçao,OFFSET(Import.PLQ,$A51-1,N$15-1,1,1),0),0),PLE!$AA$28*OFFSET(Import.PLQ,$A51-1,N$15-1,1,1)),IF($E51&lt;&gt;1,IF(ISNUMBER(INDEX(Import.PLE,Detalhamento!$E51,Detalhamento!N$15)),IF(INDEX(Import.PLE,Detalhamento!$E51,Detalhamento!N$15)&lt;=mediçao,0,OFFSET(Import.PLQ,$A51-1,N$15-1,1,1)),OFFSET(Import.PLQ,$A51-1,N$15-1,1,1)),(1-PLE!$AA$28)*OFFSET(Import.PLQ,$A51-1,N$15-1,1,1))))</f>
        <v>0</v>
      </c>
      <c r="O51" s="144">
        <f ca="1">IF(O$13="",0,CHOOSE(Detalhamento.OpçãoServiços,OFFSET(Import.PLQ,$A51-1,O$15-1,1,1),IF($E51&lt;&gt;1,IF(ISNUMBER(INDEX(Import.PLE,Detalhamento!$E51,Detalhamento!O$15)),IF(INDEX(Import.PLE,Detalhamento!$E51,Detalhamento!O$15)&lt;=mediçao,OFFSET(Import.PLQ,$A51-1,O$15-1,1,1),0),0),PLE!$AA$28*OFFSET(Import.PLQ,$A51-1,O$15-1,1,1)),IF($E51&lt;&gt;1,IF(ISNUMBER(INDEX(Import.PLE,Detalhamento!$E51,Detalhamento!O$15)),IF(INDEX(Import.PLE,Detalhamento!$E51,Detalhamento!O$15)&lt;=mediçao,0,OFFSET(Import.PLQ,$A51-1,O$15-1,1,1)),OFFSET(Import.PLQ,$A51-1,O$15-1,1,1)),(1-PLE!$AA$28)*OFFSET(Import.PLQ,$A51-1,O$15-1,1,1))))</f>
        <v>0</v>
      </c>
      <c r="P51" s="144">
        <f ca="1">IF(P$13="",0,CHOOSE(Detalhamento.OpçãoServiços,OFFSET(Import.PLQ,$A51-1,P$15-1,1,1),IF($E51&lt;&gt;1,IF(ISNUMBER(INDEX(Import.PLE,Detalhamento!$E51,Detalhamento!P$15)),IF(INDEX(Import.PLE,Detalhamento!$E51,Detalhamento!P$15)&lt;=mediçao,OFFSET(Import.PLQ,$A51-1,P$15-1,1,1),0),0),PLE!$AA$28*OFFSET(Import.PLQ,$A51-1,P$15-1,1,1)),IF($E51&lt;&gt;1,IF(ISNUMBER(INDEX(Import.PLE,Detalhamento!$E51,Detalhamento!P$15)),IF(INDEX(Import.PLE,Detalhamento!$E51,Detalhamento!P$15)&lt;=mediçao,0,OFFSET(Import.PLQ,$A51-1,P$15-1,1,1)),OFFSET(Import.PLQ,$A51-1,P$15-1,1,1)),(1-PLE!$AA$28)*OFFSET(Import.PLQ,$A51-1,P$15-1,1,1))))</f>
        <v>0</v>
      </c>
      <c r="Q51" s="144">
        <f ca="1">IF(Q$13="",0,CHOOSE(Detalhamento.OpçãoServiços,OFFSET(Import.PLQ,$A51-1,Q$15-1,1,1),IF($E51&lt;&gt;1,IF(ISNUMBER(INDEX(Import.PLE,Detalhamento!$E51,Detalhamento!Q$15)),IF(INDEX(Import.PLE,Detalhamento!$E51,Detalhamento!Q$15)&lt;=mediçao,OFFSET(Import.PLQ,$A51-1,Q$15-1,1,1),0),0),PLE!$AA$28*OFFSET(Import.PLQ,$A51-1,Q$15-1,1,1)),IF($E51&lt;&gt;1,IF(ISNUMBER(INDEX(Import.PLE,Detalhamento!$E51,Detalhamento!Q$15)),IF(INDEX(Import.PLE,Detalhamento!$E51,Detalhamento!Q$15)&lt;=mediçao,0,OFFSET(Import.PLQ,$A51-1,Q$15-1,1,1)),OFFSET(Import.PLQ,$A51-1,Q$15-1,1,1)),(1-PLE!$AA$28)*OFFSET(Import.PLQ,$A51-1,Q$15-1,1,1))))</f>
        <v>0</v>
      </c>
      <c r="R51" s="144">
        <f ca="1">IF(R$13="",0,CHOOSE(Detalhamento.OpçãoServiços,OFFSET(Import.PLQ,$A51-1,R$15-1,1,1),IF($E51&lt;&gt;1,IF(ISNUMBER(INDEX(Import.PLE,Detalhamento!$E51,Detalhamento!R$15)),IF(INDEX(Import.PLE,Detalhamento!$E51,Detalhamento!R$15)&lt;=mediçao,OFFSET(Import.PLQ,$A51-1,R$15-1,1,1),0),0),PLE!$AA$28*OFFSET(Import.PLQ,$A51-1,R$15-1,1,1)),IF($E51&lt;&gt;1,IF(ISNUMBER(INDEX(Import.PLE,Detalhamento!$E51,Detalhamento!R$15)),IF(INDEX(Import.PLE,Detalhamento!$E51,Detalhamento!R$15)&lt;=mediçao,0,OFFSET(Import.PLQ,$A51-1,R$15-1,1,1)),OFFSET(Import.PLQ,$A51-1,R$15-1,1,1)),(1-PLE!$AA$28)*OFFSET(Import.PLQ,$A51-1,R$15-1,1,1))))</f>
        <v>0</v>
      </c>
      <c r="S51" s="144">
        <f ca="1">IF(S$13="",0,CHOOSE(Detalhamento.OpçãoServiços,OFFSET(Import.PLQ,$A51-1,S$15-1,1,1),IF($E51&lt;&gt;1,IF(ISNUMBER(INDEX(Import.PLE,Detalhamento!$E51,Detalhamento!S$15)),IF(INDEX(Import.PLE,Detalhamento!$E51,Detalhamento!S$15)&lt;=mediçao,OFFSET(Import.PLQ,$A51-1,S$15-1,1,1),0),0),PLE!$AA$28*OFFSET(Import.PLQ,$A51-1,S$15-1,1,1)),IF($E51&lt;&gt;1,IF(ISNUMBER(INDEX(Import.PLE,Detalhamento!$E51,Detalhamento!S$15)),IF(INDEX(Import.PLE,Detalhamento!$E51,Detalhamento!S$15)&lt;=mediçao,0,OFFSET(Import.PLQ,$A51-1,S$15-1,1,1)),OFFSET(Import.PLQ,$A51-1,S$15-1,1,1)),(1-PLE!$AA$28)*OFFSET(Import.PLQ,$A51-1,S$15-1,1,1))))</f>
        <v>0</v>
      </c>
      <c r="T51" s="144">
        <f ca="1">IF(T$13="",0,CHOOSE(Detalhamento.OpçãoServiços,OFFSET(Import.PLQ,$A51-1,T$15-1,1,1),IF($E51&lt;&gt;1,IF(ISNUMBER(INDEX(Import.PLE,Detalhamento!$E51,Detalhamento!T$15)),IF(INDEX(Import.PLE,Detalhamento!$E51,Detalhamento!T$15)&lt;=mediçao,OFFSET(Import.PLQ,$A51-1,T$15-1,1,1),0),0),PLE!$AA$28*OFFSET(Import.PLQ,$A51-1,T$15-1,1,1)),IF($E51&lt;&gt;1,IF(ISNUMBER(INDEX(Import.PLE,Detalhamento!$E51,Detalhamento!T$15)),IF(INDEX(Import.PLE,Detalhamento!$E51,Detalhamento!T$15)&lt;=mediçao,0,OFFSET(Import.PLQ,$A51-1,T$15-1,1,1)),OFFSET(Import.PLQ,$A51-1,T$15-1,1,1)),(1-PLE!$AA$28)*OFFSET(Import.PLQ,$A51-1,T$15-1,1,1))))</f>
        <v>0</v>
      </c>
      <c r="U51" s="144">
        <f ca="1">IF(U$13="",0,CHOOSE(Detalhamento.OpçãoServiços,OFFSET(Import.PLQ,$A51-1,U$15-1,1,1),IF($E51&lt;&gt;1,IF(ISNUMBER(INDEX(Import.PLE,Detalhamento!$E51,Detalhamento!U$15)),IF(INDEX(Import.PLE,Detalhamento!$E51,Detalhamento!U$15)&lt;=mediçao,OFFSET(Import.PLQ,$A51-1,U$15-1,1,1),0),0),PLE!$AA$28*OFFSET(Import.PLQ,$A51-1,U$15-1,1,1)),IF($E51&lt;&gt;1,IF(ISNUMBER(INDEX(Import.PLE,Detalhamento!$E51,Detalhamento!U$15)),IF(INDEX(Import.PLE,Detalhamento!$E51,Detalhamento!U$15)&lt;=mediçao,0,OFFSET(Import.PLQ,$A51-1,U$15-1,1,1)),OFFSET(Import.PLQ,$A51-1,U$15-1,1,1)),(1-PLE!$AA$28)*OFFSET(Import.PLQ,$A51-1,U$15-1,1,1))))</f>
        <v>0</v>
      </c>
      <c r="V51" s="144">
        <f ca="1">IF(V$13="",0,CHOOSE(Detalhamento.OpçãoServiços,OFFSET(Import.PLQ,$A51-1,V$15-1,1,1),IF($E51&lt;&gt;1,IF(ISNUMBER(INDEX(Import.PLE,Detalhamento!$E51,Detalhamento!V$15)),IF(INDEX(Import.PLE,Detalhamento!$E51,Detalhamento!V$15)&lt;=mediçao,OFFSET(Import.PLQ,$A51-1,V$15-1,1,1),0),0),PLE!$AA$28*OFFSET(Import.PLQ,$A51-1,V$15-1,1,1)),IF($E51&lt;&gt;1,IF(ISNUMBER(INDEX(Import.PLE,Detalhamento!$E51,Detalhamento!V$15)),IF(INDEX(Import.PLE,Detalhamento!$E51,Detalhamento!V$15)&lt;=mediçao,0,OFFSET(Import.PLQ,$A51-1,V$15-1,1,1)),OFFSET(Import.PLQ,$A51-1,V$15-1,1,1)),(1-PLE!$AA$28)*OFFSET(Import.PLQ,$A51-1,V$15-1,1,1))))</f>
        <v>0</v>
      </c>
      <c r="W51" s="144">
        <f ca="1">IF(W$13="",0,CHOOSE(Detalhamento.OpçãoServiços,OFFSET(Import.PLQ,$A51-1,W$15-1,1,1),IF($E51&lt;&gt;1,IF(ISNUMBER(INDEX(Import.PLE,Detalhamento!$E51,Detalhamento!W$15)),IF(INDEX(Import.PLE,Detalhamento!$E51,Detalhamento!W$15)&lt;=mediçao,OFFSET(Import.PLQ,$A51-1,W$15-1,1,1),0),0),PLE!$AA$28*OFFSET(Import.PLQ,$A51-1,W$15-1,1,1)),IF($E51&lt;&gt;1,IF(ISNUMBER(INDEX(Import.PLE,Detalhamento!$E51,Detalhamento!W$15)),IF(INDEX(Import.PLE,Detalhamento!$E51,Detalhamento!W$15)&lt;=mediçao,0,OFFSET(Import.PLQ,$A51-1,W$15-1,1,1)),OFFSET(Import.PLQ,$A51-1,W$15-1,1,1)),(1-PLE!$AA$28)*OFFSET(Import.PLQ,$A51-1,W$15-1,1,1))))</f>
        <v>0</v>
      </c>
      <c r="X51" s="144">
        <f ca="1">IF(X$13="",0,CHOOSE(Detalhamento.OpçãoServiços,OFFSET(Import.PLQ,$A51-1,X$15-1,1,1),IF($E51&lt;&gt;1,IF(ISNUMBER(INDEX(Import.PLE,Detalhamento!$E51,Detalhamento!X$15)),IF(INDEX(Import.PLE,Detalhamento!$E51,Detalhamento!X$15)&lt;=mediçao,OFFSET(Import.PLQ,$A51-1,X$15-1,1,1),0),0),PLE!$AA$28*OFFSET(Import.PLQ,$A51-1,X$15-1,1,1)),IF($E51&lt;&gt;1,IF(ISNUMBER(INDEX(Import.PLE,Detalhamento!$E51,Detalhamento!X$15)),IF(INDEX(Import.PLE,Detalhamento!$E51,Detalhamento!X$15)&lt;=mediçao,0,OFFSET(Import.PLQ,$A51-1,X$15-1,1,1)),OFFSET(Import.PLQ,$A51-1,X$15-1,1,1)),(1-PLE!$AA$28)*OFFSET(Import.PLQ,$A51-1,X$15-1,1,1))))</f>
        <v>0</v>
      </c>
      <c r="Y51" s="144">
        <f ca="1">IF(Y$13="",0,CHOOSE(Detalhamento.OpçãoServiços,OFFSET(Import.PLQ,$A51-1,Y$15-1,1,1),IF($E51&lt;&gt;1,IF(ISNUMBER(INDEX(Import.PLE,Detalhamento!$E51,Detalhamento!Y$15)),IF(INDEX(Import.PLE,Detalhamento!$E51,Detalhamento!Y$15)&lt;=mediçao,OFFSET(Import.PLQ,$A51-1,Y$15-1,1,1),0),0),PLE!$AA$28*OFFSET(Import.PLQ,$A51-1,Y$15-1,1,1)),IF($E51&lt;&gt;1,IF(ISNUMBER(INDEX(Import.PLE,Detalhamento!$E51,Detalhamento!Y$15)),IF(INDEX(Import.PLE,Detalhamento!$E51,Detalhamento!Y$15)&lt;=mediçao,0,OFFSET(Import.PLQ,$A51-1,Y$15-1,1,1)),OFFSET(Import.PLQ,$A51-1,Y$15-1,1,1)),(1-PLE!$AA$28)*OFFSET(Import.PLQ,$A51-1,Y$15-1,1,1))))</f>
        <v>0</v>
      </c>
      <c r="Z51" s="144">
        <f ca="1">IF(Z$13="",0,CHOOSE(Detalhamento.OpçãoServiços,OFFSET(Import.PLQ,$A51-1,Z$15-1,1,1),IF($E51&lt;&gt;1,IF(ISNUMBER(INDEX(Import.PLE,Detalhamento!$E51,Detalhamento!Z$15)),IF(INDEX(Import.PLE,Detalhamento!$E51,Detalhamento!Z$15)&lt;=mediçao,OFFSET(Import.PLQ,$A51-1,Z$15-1,1,1),0),0),PLE!$AA$28*OFFSET(Import.PLQ,$A51-1,Z$15-1,1,1)),IF($E51&lt;&gt;1,IF(ISNUMBER(INDEX(Import.PLE,Detalhamento!$E51,Detalhamento!Z$15)),IF(INDEX(Import.PLE,Detalhamento!$E51,Detalhamento!Z$15)&lt;=mediçao,0,OFFSET(Import.PLQ,$A51-1,Z$15-1,1,1)),OFFSET(Import.PLQ,$A51-1,Z$15-1,1,1)),(1-PLE!$AA$28)*OFFSET(Import.PLQ,$A51-1,Z$15-1,1,1))))</f>
        <v>0</v>
      </c>
      <c r="AA51" s="144">
        <f ca="1">IF(AA$13="",0,CHOOSE(Detalhamento.OpçãoServiços,OFFSET(Import.PLQ,$A51-1,AA$15-1,1,1),IF($E51&lt;&gt;1,IF(ISNUMBER(INDEX(Import.PLE,Detalhamento!$E51,Detalhamento!AA$15)),IF(INDEX(Import.PLE,Detalhamento!$E51,Detalhamento!AA$15)&lt;=mediçao,OFFSET(Import.PLQ,$A51-1,AA$15-1,1,1),0),0),PLE!$AA$28*OFFSET(Import.PLQ,$A51-1,AA$15-1,1,1)),IF($E51&lt;&gt;1,IF(ISNUMBER(INDEX(Import.PLE,Detalhamento!$E51,Detalhamento!AA$15)),IF(INDEX(Import.PLE,Detalhamento!$E51,Detalhamento!AA$15)&lt;=mediçao,0,OFFSET(Import.PLQ,$A51-1,AA$15-1,1,1)),OFFSET(Import.PLQ,$A51-1,AA$15-1,1,1)),(1-PLE!$AA$28)*OFFSET(Import.PLQ,$A51-1,AA$15-1,1,1))))</f>
        <v>0</v>
      </c>
      <c r="AB51" s="144">
        <f ca="1">IF(AB$13="",0,CHOOSE(Detalhamento.OpçãoServiços,OFFSET(Import.PLQ,$A51-1,AB$15-1,1,1),IF($E51&lt;&gt;1,IF(ISNUMBER(INDEX(Import.PLE,Detalhamento!$E51,Detalhamento!AB$15)),IF(INDEX(Import.PLE,Detalhamento!$E51,Detalhamento!AB$15)&lt;=mediçao,OFFSET(Import.PLQ,$A51-1,AB$15-1,1,1),0),0),PLE!$AA$28*OFFSET(Import.PLQ,$A51-1,AB$15-1,1,1)),IF($E51&lt;&gt;1,IF(ISNUMBER(INDEX(Import.PLE,Detalhamento!$E51,Detalhamento!AB$15)),IF(INDEX(Import.PLE,Detalhamento!$E51,Detalhamento!AB$15)&lt;=mediçao,0,OFFSET(Import.PLQ,$A51-1,AB$15-1,1,1)),OFFSET(Import.PLQ,$A51-1,AB$15-1,1,1)),(1-PLE!$AA$28)*OFFSET(Import.PLQ,$A51-1,AB$15-1,1,1))))</f>
        <v>0</v>
      </c>
      <c r="AC51" s="144">
        <f ca="1">IF(AC$13="",0,CHOOSE(Detalhamento.OpçãoServiços,OFFSET(Import.PLQ,$A51-1,AC$15-1,1,1),IF($E51&lt;&gt;1,IF(ISNUMBER(INDEX(Import.PLE,Detalhamento!$E51,Detalhamento!AC$15)),IF(INDEX(Import.PLE,Detalhamento!$E51,Detalhamento!AC$15)&lt;=mediçao,OFFSET(Import.PLQ,$A51-1,AC$15-1,1,1),0),0),PLE!$AA$28*OFFSET(Import.PLQ,$A51-1,AC$15-1,1,1)),IF($E51&lt;&gt;1,IF(ISNUMBER(INDEX(Import.PLE,Detalhamento!$E51,Detalhamento!AC$15)),IF(INDEX(Import.PLE,Detalhamento!$E51,Detalhamento!AC$15)&lt;=mediçao,0,OFFSET(Import.PLQ,$A51-1,AC$15-1,1,1)),OFFSET(Import.PLQ,$A51-1,AC$15-1,1,1)),(1-PLE!$AA$28)*OFFSET(Import.PLQ,$A51-1,AC$15-1,1,1))))</f>
        <v>0</v>
      </c>
      <c r="AD51" s="144">
        <f ca="1">IF(AD$13="",0,CHOOSE(Detalhamento.OpçãoServiços,OFFSET(Import.PLQ,$A51-1,AD$15-1,1,1),IF($E51&lt;&gt;1,IF(ISNUMBER(INDEX(Import.PLE,Detalhamento!$E51,Detalhamento!AD$15)),IF(INDEX(Import.PLE,Detalhamento!$E51,Detalhamento!AD$15)&lt;=mediçao,OFFSET(Import.PLQ,$A51-1,AD$15-1,1,1),0),0),PLE!$AA$28*OFFSET(Import.PLQ,$A51-1,AD$15-1,1,1)),IF($E51&lt;&gt;1,IF(ISNUMBER(INDEX(Import.PLE,Detalhamento!$E51,Detalhamento!AD$15)),IF(INDEX(Import.PLE,Detalhamento!$E51,Detalhamento!AD$15)&lt;=mediçao,0,OFFSET(Import.PLQ,$A51-1,AD$15-1,1,1)),OFFSET(Import.PLQ,$A51-1,AD$15-1,1,1)),(1-PLE!$AA$28)*OFFSET(Import.PLQ,$A51-1,AD$15-1,1,1))))</f>
        <v>0</v>
      </c>
      <c r="AE51" s="144">
        <f ca="1">IF(AE$13="",0,CHOOSE(Detalhamento.OpçãoServiços,OFFSET(Import.PLQ,$A51-1,AE$15-1,1,1),IF($E51&lt;&gt;1,IF(ISNUMBER(INDEX(Import.PLE,Detalhamento!$E51,Detalhamento!AE$15)),IF(INDEX(Import.PLE,Detalhamento!$E51,Detalhamento!AE$15)&lt;=mediçao,OFFSET(Import.PLQ,$A51-1,AE$15-1,1,1),0),0),PLE!$AA$28*OFFSET(Import.PLQ,$A51-1,AE$15-1,1,1)),IF($E51&lt;&gt;1,IF(ISNUMBER(INDEX(Import.PLE,Detalhamento!$E51,Detalhamento!AE$15)),IF(INDEX(Import.PLE,Detalhamento!$E51,Detalhamento!AE$15)&lt;=mediçao,0,OFFSET(Import.PLQ,$A51-1,AE$15-1,1,1)),OFFSET(Import.PLQ,$A51-1,AE$15-1,1,1)),(1-PLE!$AA$28)*OFFSET(Import.PLQ,$A51-1,AE$15-1,1,1))))</f>
        <v>0</v>
      </c>
      <c r="AF51" s="144">
        <f ca="1">IF(AF$13="",0,CHOOSE(Detalhamento.OpçãoServiços,OFFSET(Import.PLQ,$A51-1,AF$15-1,1,1),IF($E51&lt;&gt;1,IF(ISNUMBER(INDEX(Import.PLE,Detalhamento!$E51,Detalhamento!AF$15)),IF(INDEX(Import.PLE,Detalhamento!$E51,Detalhamento!AF$15)&lt;=mediçao,OFFSET(Import.PLQ,$A51-1,AF$15-1,1,1),0),0),PLE!$AA$28*OFFSET(Import.PLQ,$A51-1,AF$15-1,1,1)),IF($E51&lt;&gt;1,IF(ISNUMBER(INDEX(Import.PLE,Detalhamento!$E51,Detalhamento!AF$15)),IF(INDEX(Import.PLE,Detalhamento!$E51,Detalhamento!AF$15)&lt;=mediçao,0,OFFSET(Import.PLQ,$A51-1,AF$15-1,1,1)),OFFSET(Import.PLQ,$A51-1,AF$15-1,1,1)),(1-PLE!$AA$28)*OFFSET(Import.PLQ,$A51-1,AF$15-1,1,1))))</f>
        <v>0</v>
      </c>
      <c r="AG51" s="144">
        <f ca="1">IF(AG$13="",0,CHOOSE(Detalhamento.OpçãoServiços,OFFSET(Import.PLQ,$A51-1,AG$15-1,1,1),IF($E51&lt;&gt;1,IF(ISNUMBER(INDEX(Import.PLE,Detalhamento!$E51,Detalhamento!AG$15)),IF(INDEX(Import.PLE,Detalhamento!$E51,Detalhamento!AG$15)&lt;=mediçao,OFFSET(Import.PLQ,$A51-1,AG$15-1,1,1),0),0),PLE!$AA$28*OFFSET(Import.PLQ,$A51-1,AG$15-1,1,1)),IF($E51&lt;&gt;1,IF(ISNUMBER(INDEX(Import.PLE,Detalhamento!$E51,Detalhamento!AG$15)),IF(INDEX(Import.PLE,Detalhamento!$E51,Detalhamento!AG$15)&lt;=mediçao,0,OFFSET(Import.PLQ,$A51-1,AG$15-1,1,1)),OFFSET(Import.PLQ,$A51-1,AG$15-1,1,1)),(1-PLE!$AA$28)*OFFSET(Import.PLQ,$A51-1,AG$15-1,1,1))))</f>
        <v>0</v>
      </c>
      <c r="AH51" s="144">
        <f ca="1">IF(AH$13="",0,CHOOSE(Detalhamento.OpçãoServiços,OFFSET(Import.PLQ,$A51-1,AH$15-1,1,1),IF($E51&lt;&gt;1,IF(ISNUMBER(INDEX(Import.PLE,Detalhamento!$E51,Detalhamento!AH$15)),IF(INDEX(Import.PLE,Detalhamento!$E51,Detalhamento!AH$15)&lt;=mediçao,OFFSET(Import.PLQ,$A51-1,AH$15-1,1,1),0),0),PLE!$AA$28*OFFSET(Import.PLQ,$A51-1,AH$15-1,1,1)),IF($E51&lt;&gt;1,IF(ISNUMBER(INDEX(Import.PLE,Detalhamento!$E51,Detalhamento!AH$15)),IF(INDEX(Import.PLE,Detalhamento!$E51,Detalhamento!AH$15)&lt;=mediçao,0,OFFSET(Import.PLQ,$A51-1,AH$15-1,1,1)),OFFSET(Import.PLQ,$A51-1,AH$15-1,1,1)),(1-PLE!$AA$28)*OFFSET(Import.PLQ,$A51-1,AH$15-1,1,1))))</f>
        <v>0</v>
      </c>
      <c r="AI51" s="144">
        <f ca="1">IF(AI$13="",0,CHOOSE(Detalhamento.OpçãoServiços,OFFSET(Import.PLQ,$A51-1,AI$15-1,1,1),IF($E51&lt;&gt;1,IF(ISNUMBER(INDEX(Import.PLE,Detalhamento!$E51,Detalhamento!AI$15)),IF(INDEX(Import.PLE,Detalhamento!$E51,Detalhamento!AI$15)&lt;=mediçao,OFFSET(Import.PLQ,$A51-1,AI$15-1,1,1),0),0),PLE!$AA$28*OFFSET(Import.PLQ,$A51-1,AI$15-1,1,1)),IF($E51&lt;&gt;1,IF(ISNUMBER(INDEX(Import.PLE,Detalhamento!$E51,Detalhamento!AI$15)),IF(INDEX(Import.PLE,Detalhamento!$E51,Detalhamento!AI$15)&lt;=mediçao,0,OFFSET(Import.PLQ,$A51-1,AI$15-1,1,1)),OFFSET(Import.PLQ,$A51-1,AI$15-1,1,1)),(1-PLE!$AA$28)*OFFSET(Import.PLQ,$A51-1,AI$15-1,1,1))))</f>
        <v>0</v>
      </c>
      <c r="AJ51" s="144">
        <f ca="1">IF(AJ$13="",0,CHOOSE(Detalhamento.OpçãoServiços,OFFSET(Import.PLQ,$A51-1,AJ$15-1,1,1),IF($E51&lt;&gt;1,IF(ISNUMBER(INDEX(Import.PLE,Detalhamento!$E51,Detalhamento!AJ$15)),IF(INDEX(Import.PLE,Detalhamento!$E51,Detalhamento!AJ$15)&lt;=mediçao,OFFSET(Import.PLQ,$A51-1,AJ$15-1,1,1),0),0),PLE!$AA$28*OFFSET(Import.PLQ,$A51-1,AJ$15-1,1,1)),IF($E51&lt;&gt;1,IF(ISNUMBER(INDEX(Import.PLE,Detalhamento!$E51,Detalhamento!AJ$15)),IF(INDEX(Import.PLE,Detalhamento!$E51,Detalhamento!AJ$15)&lt;=mediçao,0,OFFSET(Import.PLQ,$A51-1,AJ$15-1,1,1)),OFFSET(Import.PLQ,$A51-1,AJ$15-1,1,1)),(1-PLE!$AA$28)*OFFSET(Import.PLQ,$A51-1,AJ$15-1,1,1))))</f>
        <v>0</v>
      </c>
      <c r="AK51" s="144">
        <f ca="1">IF(AK$13="",0,CHOOSE(Detalhamento.OpçãoServiços,OFFSET(Import.PLQ,$A51-1,AK$15-1,1,1),IF($E51&lt;&gt;1,IF(ISNUMBER(INDEX(Import.PLE,Detalhamento!$E51,Detalhamento!AK$15)),IF(INDEX(Import.PLE,Detalhamento!$E51,Detalhamento!AK$15)&lt;=mediçao,OFFSET(Import.PLQ,$A51-1,AK$15-1,1,1),0),0),PLE!$AA$28*OFFSET(Import.PLQ,$A51-1,AK$15-1,1,1)),IF($E51&lt;&gt;1,IF(ISNUMBER(INDEX(Import.PLE,Detalhamento!$E51,Detalhamento!AK$15)),IF(INDEX(Import.PLE,Detalhamento!$E51,Detalhamento!AK$15)&lt;=mediçao,0,OFFSET(Import.PLQ,$A51-1,AK$15-1,1,1)),OFFSET(Import.PLQ,$A51-1,AK$15-1,1,1)),(1-PLE!$AA$28)*OFFSET(Import.PLQ,$A51-1,AK$15-1,1,1))))</f>
        <v>0</v>
      </c>
      <c r="AL51" s="144">
        <f ca="1">IF(AL$13="",0,CHOOSE(Detalhamento.OpçãoServiços,OFFSET(Import.PLQ,$A51-1,AL$15-1,1,1),IF($E51&lt;&gt;1,IF(ISNUMBER(INDEX(Import.PLE,Detalhamento!$E51,Detalhamento!AL$15)),IF(INDEX(Import.PLE,Detalhamento!$E51,Detalhamento!AL$15)&lt;=mediçao,OFFSET(Import.PLQ,$A51-1,AL$15-1,1,1),0),0),PLE!$AA$28*OFFSET(Import.PLQ,$A51-1,AL$15-1,1,1)),IF($E51&lt;&gt;1,IF(ISNUMBER(INDEX(Import.PLE,Detalhamento!$E51,Detalhamento!AL$15)),IF(INDEX(Import.PLE,Detalhamento!$E51,Detalhamento!AL$15)&lt;=mediçao,0,OFFSET(Import.PLQ,$A51-1,AL$15-1,1,1)),OFFSET(Import.PLQ,$A51-1,AL$15-1,1,1)),(1-PLE!$AA$28)*OFFSET(Import.PLQ,$A51-1,AL$15-1,1,1))))</f>
        <v>0</v>
      </c>
      <c r="AM51" s="144">
        <f ca="1">IF(AM$13="",0,CHOOSE(Detalhamento.OpçãoServiços,OFFSET(Import.PLQ,$A51-1,AM$15-1,1,1),IF($E51&lt;&gt;1,IF(ISNUMBER(INDEX(Import.PLE,Detalhamento!$E51,Detalhamento!AM$15)),IF(INDEX(Import.PLE,Detalhamento!$E51,Detalhamento!AM$15)&lt;=mediçao,OFFSET(Import.PLQ,$A51-1,AM$15-1,1,1),0),0),PLE!$AA$28*OFFSET(Import.PLQ,$A51-1,AM$15-1,1,1)),IF($E51&lt;&gt;1,IF(ISNUMBER(INDEX(Import.PLE,Detalhamento!$E51,Detalhamento!AM$15)),IF(INDEX(Import.PLE,Detalhamento!$E51,Detalhamento!AM$15)&lt;=mediçao,0,OFFSET(Import.PLQ,$A51-1,AM$15-1,1,1)),OFFSET(Import.PLQ,$A51-1,AM$15-1,1,1)),(1-PLE!$AA$28)*OFFSET(Import.PLQ,$A51-1,AM$15-1,1,1))))</f>
        <v>0</v>
      </c>
      <c r="AN51" s="144">
        <f ca="1">IF(AN$13="",0,CHOOSE(Detalhamento.OpçãoServiços,OFFSET(Import.PLQ,$A51-1,AN$15-1,1,1),IF($E51&lt;&gt;1,IF(ISNUMBER(INDEX(Import.PLE,Detalhamento!$E51,Detalhamento!AN$15)),IF(INDEX(Import.PLE,Detalhamento!$E51,Detalhamento!AN$15)&lt;=mediçao,OFFSET(Import.PLQ,$A51-1,AN$15-1,1,1),0),0),PLE!$AA$28*OFFSET(Import.PLQ,$A51-1,AN$15-1,1,1)),IF($E51&lt;&gt;1,IF(ISNUMBER(INDEX(Import.PLE,Detalhamento!$E51,Detalhamento!AN$15)),IF(INDEX(Import.PLE,Detalhamento!$E51,Detalhamento!AN$15)&lt;=mediçao,0,OFFSET(Import.PLQ,$A51-1,AN$15-1,1,1)),OFFSET(Import.PLQ,$A51-1,AN$15-1,1,1)),(1-PLE!$AA$28)*OFFSET(Import.PLQ,$A51-1,AN$15-1,1,1))))</f>
        <v>0</v>
      </c>
      <c r="AO51" s="144">
        <f ca="1">IF(AO$13="",0,CHOOSE(Detalhamento.OpçãoServiços,OFFSET(Import.PLQ,$A51-1,AO$15-1,1,1),IF($E51&lt;&gt;1,IF(ISNUMBER(INDEX(Import.PLE,Detalhamento!$E51,Detalhamento!AO$15)),IF(INDEX(Import.PLE,Detalhamento!$E51,Detalhamento!AO$15)&lt;=mediçao,OFFSET(Import.PLQ,$A51-1,AO$15-1,1,1),0),0),PLE!$AA$28*OFFSET(Import.PLQ,$A51-1,AO$15-1,1,1)),IF($E51&lt;&gt;1,IF(ISNUMBER(INDEX(Import.PLE,Detalhamento!$E51,Detalhamento!AO$15)),IF(INDEX(Import.PLE,Detalhamento!$E51,Detalhamento!AO$15)&lt;=mediçao,0,OFFSET(Import.PLQ,$A51-1,AO$15-1,1,1)),OFFSET(Import.PLQ,$A51-1,AO$15-1,1,1)),(1-PLE!$AA$28)*OFFSET(Import.PLQ,$A51-1,AO$15-1,1,1))))</f>
        <v>0</v>
      </c>
      <c r="AP51" s="144">
        <f ca="1">IF(AP$13="",0,CHOOSE(Detalhamento.OpçãoServiços,OFFSET(Import.PLQ,$A51-1,AP$15-1,1,1),IF($E51&lt;&gt;1,IF(ISNUMBER(INDEX(Import.PLE,Detalhamento!$E51,Detalhamento!AP$15)),IF(INDEX(Import.PLE,Detalhamento!$E51,Detalhamento!AP$15)&lt;=mediçao,OFFSET(Import.PLQ,$A51-1,AP$15-1,1,1),0),0),PLE!$AA$28*OFFSET(Import.PLQ,$A51-1,AP$15-1,1,1)),IF($E51&lt;&gt;1,IF(ISNUMBER(INDEX(Import.PLE,Detalhamento!$E51,Detalhamento!AP$15)),IF(INDEX(Import.PLE,Detalhamento!$E51,Detalhamento!AP$15)&lt;=mediçao,0,OFFSET(Import.PLQ,$A51-1,AP$15-1,1,1)),OFFSET(Import.PLQ,$A51-1,AP$15-1,1,1)),(1-PLE!$AA$28)*OFFSET(Import.PLQ,$A51-1,AP$15-1,1,1))))</f>
        <v>0</v>
      </c>
      <c r="AQ51" s="144">
        <f ca="1">IF(AQ$13="",0,CHOOSE(Detalhamento.OpçãoServiços,OFFSET(Import.PLQ,$A51-1,AQ$15-1,1,1),IF($E51&lt;&gt;1,IF(ISNUMBER(INDEX(Import.PLE,Detalhamento!$E51,Detalhamento!AQ$15)),IF(INDEX(Import.PLE,Detalhamento!$E51,Detalhamento!AQ$15)&lt;=mediçao,OFFSET(Import.PLQ,$A51-1,AQ$15-1,1,1),0),0),PLE!$AA$28*OFFSET(Import.PLQ,$A51-1,AQ$15-1,1,1)),IF($E51&lt;&gt;1,IF(ISNUMBER(INDEX(Import.PLE,Detalhamento!$E51,Detalhamento!AQ$15)),IF(INDEX(Import.PLE,Detalhamento!$E51,Detalhamento!AQ$15)&lt;=mediçao,0,OFFSET(Import.PLQ,$A51-1,AQ$15-1,1,1)),OFFSET(Import.PLQ,$A51-1,AQ$15-1,1,1)),(1-PLE!$AA$28)*OFFSET(Import.PLQ,$A51-1,AQ$15-1,1,1))))</f>
        <v>0</v>
      </c>
      <c r="AR51" s="144">
        <f ca="1">IF(AR$13="",0,CHOOSE(Detalhamento.OpçãoServiços,OFFSET(Import.PLQ,$A51-1,AR$15-1,1,1),IF($E51&lt;&gt;1,IF(ISNUMBER(INDEX(Import.PLE,Detalhamento!$E51,Detalhamento!AR$15)),IF(INDEX(Import.PLE,Detalhamento!$E51,Detalhamento!AR$15)&lt;=mediçao,OFFSET(Import.PLQ,$A51-1,AR$15-1,1,1),0),0),PLE!$AA$28*OFFSET(Import.PLQ,$A51-1,AR$15-1,1,1)),IF($E51&lt;&gt;1,IF(ISNUMBER(INDEX(Import.PLE,Detalhamento!$E51,Detalhamento!AR$15)),IF(INDEX(Import.PLE,Detalhamento!$E51,Detalhamento!AR$15)&lt;=mediçao,0,OFFSET(Import.PLQ,$A51-1,AR$15-1,1,1)),OFFSET(Import.PLQ,$A51-1,AR$15-1,1,1)),(1-PLE!$AA$28)*OFFSET(Import.PLQ,$A51-1,AR$15-1,1,1))))</f>
        <v>0</v>
      </c>
      <c r="AS51" s="144">
        <f ca="1">IF(AS$13="",0,CHOOSE(Detalhamento.OpçãoServiços,OFFSET(Import.PLQ,$A51-1,AS$15-1,1,1),IF($E51&lt;&gt;1,IF(ISNUMBER(INDEX(Import.PLE,Detalhamento!$E51,Detalhamento!AS$15)),IF(INDEX(Import.PLE,Detalhamento!$E51,Detalhamento!AS$15)&lt;=mediçao,OFFSET(Import.PLQ,$A51-1,AS$15-1,1,1),0),0),PLE!$AA$28*OFFSET(Import.PLQ,$A51-1,AS$15-1,1,1)),IF($E51&lt;&gt;1,IF(ISNUMBER(INDEX(Import.PLE,Detalhamento!$E51,Detalhamento!AS$15)),IF(INDEX(Import.PLE,Detalhamento!$E51,Detalhamento!AS$15)&lt;=mediçao,0,OFFSET(Import.PLQ,$A51-1,AS$15-1,1,1)),OFFSET(Import.PLQ,$A51-1,AS$15-1,1,1)),(1-PLE!$AA$28)*OFFSET(Import.PLQ,$A51-1,AS$15-1,1,1))))</f>
        <v>0</v>
      </c>
      <c r="AT51" s="144">
        <f ca="1">IF(AT$13="",0,CHOOSE(Detalhamento.OpçãoServiços,OFFSET(Import.PLQ,$A51-1,AT$15-1,1,1),IF($E51&lt;&gt;1,IF(ISNUMBER(INDEX(Import.PLE,Detalhamento!$E51,Detalhamento!AT$15)),IF(INDEX(Import.PLE,Detalhamento!$E51,Detalhamento!AT$15)&lt;=mediçao,OFFSET(Import.PLQ,$A51-1,AT$15-1,1,1),0),0),PLE!$AA$28*OFFSET(Import.PLQ,$A51-1,AT$15-1,1,1)),IF($E51&lt;&gt;1,IF(ISNUMBER(INDEX(Import.PLE,Detalhamento!$E51,Detalhamento!AT$15)),IF(INDEX(Import.PLE,Detalhamento!$E51,Detalhamento!AT$15)&lt;=mediçao,0,OFFSET(Import.PLQ,$A51-1,AT$15-1,1,1)),OFFSET(Import.PLQ,$A51-1,AT$15-1,1,1)),(1-PLE!$AA$28)*OFFSET(Import.PLQ,$A51-1,AT$15-1,1,1))))</f>
        <v>0</v>
      </c>
      <c r="AU51" s="144">
        <f ca="1">IF(AU$13="",0,CHOOSE(Detalhamento.OpçãoServiços,OFFSET(Import.PLQ,$A51-1,AU$15-1,1,1),IF($E51&lt;&gt;1,IF(ISNUMBER(INDEX(Import.PLE,Detalhamento!$E51,Detalhamento!AU$15)),IF(INDEX(Import.PLE,Detalhamento!$E51,Detalhamento!AU$15)&lt;=mediçao,OFFSET(Import.PLQ,$A51-1,AU$15-1,1,1),0),0),PLE!$AA$28*OFFSET(Import.PLQ,$A51-1,AU$15-1,1,1)),IF($E51&lt;&gt;1,IF(ISNUMBER(INDEX(Import.PLE,Detalhamento!$E51,Detalhamento!AU$15)),IF(INDEX(Import.PLE,Detalhamento!$E51,Detalhamento!AU$15)&lt;=mediçao,0,OFFSET(Import.PLQ,$A51-1,AU$15-1,1,1)),OFFSET(Import.PLQ,$A51-1,AU$15-1,1,1)),(1-PLE!$AA$28)*OFFSET(Import.PLQ,$A51-1,AU$15-1,1,1))))</f>
        <v>0</v>
      </c>
      <c r="AV51" s="144">
        <f ca="1">IF(AV$13="",0,CHOOSE(Detalhamento.OpçãoServiços,OFFSET(Import.PLQ,$A51-1,AV$15-1,1,1),IF($E51&lt;&gt;1,IF(ISNUMBER(INDEX(Import.PLE,Detalhamento!$E51,Detalhamento!AV$15)),IF(INDEX(Import.PLE,Detalhamento!$E51,Detalhamento!AV$15)&lt;=mediçao,OFFSET(Import.PLQ,$A51-1,AV$15-1,1,1),0),0),PLE!$AA$28*OFFSET(Import.PLQ,$A51-1,AV$15-1,1,1)),IF($E51&lt;&gt;1,IF(ISNUMBER(INDEX(Import.PLE,Detalhamento!$E51,Detalhamento!AV$15)),IF(INDEX(Import.PLE,Detalhamento!$E51,Detalhamento!AV$15)&lt;=mediçao,0,OFFSET(Import.PLQ,$A51-1,AV$15-1,1,1)),OFFSET(Import.PLQ,$A51-1,AV$15-1,1,1)),(1-PLE!$AA$28)*OFFSET(Import.PLQ,$A51-1,AV$15-1,1,1))))</f>
        <v>0</v>
      </c>
      <c r="AW51" s="144">
        <f ca="1">IF(AW$13="",0,CHOOSE(Detalhamento.OpçãoServiços,OFFSET(Import.PLQ,$A51-1,AW$15-1,1,1),IF($E51&lt;&gt;1,IF(ISNUMBER(INDEX(Import.PLE,Detalhamento!$E51,Detalhamento!AW$15)),IF(INDEX(Import.PLE,Detalhamento!$E51,Detalhamento!AW$15)&lt;=mediçao,OFFSET(Import.PLQ,$A51-1,AW$15-1,1,1),0),0),PLE!$AA$28*OFFSET(Import.PLQ,$A51-1,AW$15-1,1,1)),IF($E51&lt;&gt;1,IF(ISNUMBER(INDEX(Import.PLE,Detalhamento!$E51,Detalhamento!AW$15)),IF(INDEX(Import.PLE,Detalhamento!$E51,Detalhamento!AW$15)&lt;=mediçao,0,OFFSET(Import.PLQ,$A51-1,AW$15-1,1,1)),OFFSET(Import.PLQ,$A51-1,AW$15-1,1,1)),(1-PLE!$AA$28)*OFFSET(Import.PLQ,$A51-1,AW$15-1,1,1))))</f>
        <v>0</v>
      </c>
      <c r="AX51" s="144">
        <f ca="1">IF(AX$13="",0,CHOOSE(Detalhamento.OpçãoServiços,OFFSET(Import.PLQ,$A51-1,AX$15-1,1,1),IF($E51&lt;&gt;1,IF(ISNUMBER(INDEX(Import.PLE,Detalhamento!$E51,Detalhamento!AX$15)),IF(INDEX(Import.PLE,Detalhamento!$E51,Detalhamento!AX$15)&lt;=mediçao,OFFSET(Import.PLQ,$A51-1,AX$15-1,1,1),0),0),PLE!$AA$28*OFFSET(Import.PLQ,$A51-1,AX$15-1,1,1)),IF($E51&lt;&gt;1,IF(ISNUMBER(INDEX(Import.PLE,Detalhamento!$E51,Detalhamento!AX$15)),IF(INDEX(Import.PLE,Detalhamento!$E51,Detalhamento!AX$15)&lt;=mediçao,0,OFFSET(Import.PLQ,$A51-1,AX$15-1,1,1)),OFFSET(Import.PLQ,$A51-1,AX$15-1,1,1)),(1-PLE!$AA$28)*OFFSET(Import.PLQ,$A51-1,AX$15-1,1,1))))</f>
        <v>0</v>
      </c>
      <c r="AY51" s="144">
        <f ca="1">IF(AY$13="",0,CHOOSE(Detalhamento.OpçãoServiços,OFFSET(Import.PLQ,$A51-1,AY$15-1,1,1),IF($E51&lt;&gt;1,IF(ISNUMBER(INDEX(Import.PLE,Detalhamento!$E51,Detalhamento!AY$15)),IF(INDEX(Import.PLE,Detalhamento!$E51,Detalhamento!AY$15)&lt;=mediçao,OFFSET(Import.PLQ,$A51-1,AY$15-1,1,1),0),0),PLE!$AA$28*OFFSET(Import.PLQ,$A51-1,AY$15-1,1,1)),IF($E51&lt;&gt;1,IF(ISNUMBER(INDEX(Import.PLE,Detalhamento!$E51,Detalhamento!AY$15)),IF(INDEX(Import.PLE,Detalhamento!$E51,Detalhamento!AY$15)&lt;=mediçao,0,OFFSET(Import.PLQ,$A51-1,AY$15-1,1,1)),OFFSET(Import.PLQ,$A51-1,AY$15-1,1,1)),(1-PLE!$AA$28)*OFFSET(Import.PLQ,$A51-1,AY$15-1,1,1))))</f>
        <v>0</v>
      </c>
      <c r="AZ51" s="144">
        <f ca="1">IF(AZ$13="",0,CHOOSE(Detalhamento.OpçãoServiços,OFFSET(Import.PLQ,$A51-1,AZ$15-1,1,1),IF($E51&lt;&gt;1,IF(ISNUMBER(INDEX(Import.PLE,Detalhamento!$E51,Detalhamento!AZ$15)),IF(INDEX(Import.PLE,Detalhamento!$E51,Detalhamento!AZ$15)&lt;=mediçao,OFFSET(Import.PLQ,$A51-1,AZ$15-1,1,1),0),0),PLE!$AA$28*OFFSET(Import.PLQ,$A51-1,AZ$15-1,1,1)),IF($E51&lt;&gt;1,IF(ISNUMBER(INDEX(Import.PLE,Detalhamento!$E51,Detalhamento!AZ$15)),IF(INDEX(Import.PLE,Detalhamento!$E51,Detalhamento!AZ$15)&lt;=mediçao,0,OFFSET(Import.PLQ,$A51-1,AZ$15-1,1,1)),OFFSET(Import.PLQ,$A51-1,AZ$15-1,1,1)),(1-PLE!$AA$28)*OFFSET(Import.PLQ,$A51-1,AZ$15-1,1,1))))</f>
        <v>0</v>
      </c>
      <c r="BA51" s="144">
        <f ca="1">IF(BA$13="",0,CHOOSE(Detalhamento.OpçãoServiços,OFFSET(Import.PLQ,$A51-1,BA$15-1,1,1),IF($E51&lt;&gt;1,IF(ISNUMBER(INDEX(Import.PLE,Detalhamento!$E51,Detalhamento!BA$15)),IF(INDEX(Import.PLE,Detalhamento!$E51,Detalhamento!BA$15)&lt;=mediçao,OFFSET(Import.PLQ,$A51-1,BA$15-1,1,1),0),0),PLE!$AA$28*OFFSET(Import.PLQ,$A51-1,BA$15-1,1,1)),IF($E51&lt;&gt;1,IF(ISNUMBER(INDEX(Import.PLE,Detalhamento!$E51,Detalhamento!BA$15)),IF(INDEX(Import.PLE,Detalhamento!$E51,Detalhamento!BA$15)&lt;=mediçao,0,OFFSET(Import.PLQ,$A51-1,BA$15-1,1,1)),OFFSET(Import.PLQ,$A51-1,BA$15-1,1,1)),(1-PLE!$AA$28)*OFFSET(Import.PLQ,$A51-1,BA$15-1,1,1))))</f>
        <v>0</v>
      </c>
      <c r="BB51" s="144">
        <f ca="1">IF(BB$13="",0,CHOOSE(Detalhamento.OpçãoServiços,OFFSET(Import.PLQ,$A51-1,BB$15-1,1,1),IF($E51&lt;&gt;1,IF(ISNUMBER(INDEX(Import.PLE,Detalhamento!$E51,Detalhamento!BB$15)),IF(INDEX(Import.PLE,Detalhamento!$E51,Detalhamento!BB$15)&lt;=mediçao,OFFSET(Import.PLQ,$A51-1,BB$15-1,1,1),0),0),PLE!$AA$28*OFFSET(Import.PLQ,$A51-1,BB$15-1,1,1)),IF($E51&lt;&gt;1,IF(ISNUMBER(INDEX(Import.PLE,Detalhamento!$E51,Detalhamento!BB$15)),IF(INDEX(Import.PLE,Detalhamento!$E51,Detalhamento!BB$15)&lt;=mediçao,0,OFFSET(Import.PLQ,$A51-1,BB$15-1,1,1)),OFFSET(Import.PLQ,$A51-1,BB$15-1,1,1)),(1-PLE!$AA$28)*OFFSET(Import.PLQ,$A51-1,BB$15-1,1,1))))</f>
        <v>0</v>
      </c>
      <c r="BC51" s="144">
        <f ca="1">IF(BC$13="",0,CHOOSE(Detalhamento.OpçãoServiços,OFFSET(Import.PLQ,$A51-1,BC$15-1,1,1),IF($E51&lt;&gt;1,IF(ISNUMBER(INDEX(Import.PLE,Detalhamento!$E51,Detalhamento!BC$15)),IF(INDEX(Import.PLE,Detalhamento!$E51,Detalhamento!BC$15)&lt;=mediçao,OFFSET(Import.PLQ,$A51-1,BC$15-1,1,1),0),0),PLE!$AA$28*OFFSET(Import.PLQ,$A51-1,BC$15-1,1,1)),IF($E51&lt;&gt;1,IF(ISNUMBER(INDEX(Import.PLE,Detalhamento!$E51,Detalhamento!BC$15)),IF(INDEX(Import.PLE,Detalhamento!$E51,Detalhamento!BC$15)&lt;=mediçao,0,OFFSET(Import.PLQ,$A51-1,BC$15-1,1,1)),OFFSET(Import.PLQ,$A51-1,BC$15-1,1,1)),(1-PLE!$AA$28)*OFFSET(Import.PLQ,$A51-1,BC$15-1,1,1))))</f>
        <v>0</v>
      </c>
      <c r="BD51" s="144">
        <f ca="1">IF(BD$13="",0,CHOOSE(Detalhamento.OpçãoServiços,OFFSET(Import.PLQ,$A51-1,BD$15-1,1,1),IF($E51&lt;&gt;1,IF(ISNUMBER(INDEX(Import.PLE,Detalhamento!$E51,Detalhamento!BD$15)),IF(INDEX(Import.PLE,Detalhamento!$E51,Detalhamento!BD$15)&lt;=mediçao,OFFSET(Import.PLQ,$A51-1,BD$15-1,1,1),0),0),PLE!$AA$28*OFFSET(Import.PLQ,$A51-1,BD$15-1,1,1)),IF($E51&lt;&gt;1,IF(ISNUMBER(INDEX(Import.PLE,Detalhamento!$E51,Detalhamento!BD$15)),IF(INDEX(Import.PLE,Detalhamento!$E51,Detalhamento!BD$15)&lt;=mediçao,0,OFFSET(Import.PLQ,$A51-1,BD$15-1,1,1)),OFFSET(Import.PLQ,$A51-1,BD$15-1,1,1)),(1-PLE!$AA$28)*OFFSET(Import.PLQ,$A51-1,BD$15-1,1,1))))</f>
        <v>0</v>
      </c>
      <c r="BE51" s="144">
        <f ca="1">IF(BE$13="",0,CHOOSE(Detalhamento.OpçãoServiços,OFFSET(Import.PLQ,$A51-1,BE$15-1,1,1),IF($E51&lt;&gt;1,IF(ISNUMBER(INDEX(Import.PLE,Detalhamento!$E51,Detalhamento!BE$15)),IF(INDEX(Import.PLE,Detalhamento!$E51,Detalhamento!BE$15)&lt;=mediçao,OFFSET(Import.PLQ,$A51-1,BE$15-1,1,1),0),0),PLE!$AA$28*OFFSET(Import.PLQ,$A51-1,BE$15-1,1,1)),IF($E51&lt;&gt;1,IF(ISNUMBER(INDEX(Import.PLE,Detalhamento!$E51,Detalhamento!BE$15)),IF(INDEX(Import.PLE,Detalhamento!$E51,Detalhamento!BE$15)&lt;=mediçao,0,OFFSET(Import.PLQ,$A51-1,BE$15-1,1,1)),OFFSET(Import.PLQ,$A51-1,BE$15-1,1,1)),(1-PLE!$AA$28)*OFFSET(Import.PLQ,$A51-1,BE$15-1,1,1))))</f>
        <v>0</v>
      </c>
      <c r="BF51" s="144">
        <f ca="1">IF(BF$13="",0,CHOOSE(Detalhamento.OpçãoServiços,OFFSET(Import.PLQ,$A51-1,BF$15-1,1,1),IF($E51&lt;&gt;1,IF(ISNUMBER(INDEX(Import.PLE,Detalhamento!$E51,Detalhamento!BF$15)),IF(INDEX(Import.PLE,Detalhamento!$E51,Detalhamento!BF$15)&lt;=mediçao,OFFSET(Import.PLQ,$A51-1,BF$15-1,1,1),0),0),PLE!$AA$28*OFFSET(Import.PLQ,$A51-1,BF$15-1,1,1)),IF($E51&lt;&gt;1,IF(ISNUMBER(INDEX(Import.PLE,Detalhamento!$E51,Detalhamento!BF$15)),IF(INDEX(Import.PLE,Detalhamento!$E51,Detalhamento!BF$15)&lt;=mediçao,0,OFFSET(Import.PLQ,$A51-1,BF$15-1,1,1)),OFFSET(Import.PLQ,$A51-1,BF$15-1,1,1)),(1-PLE!$AA$28)*OFFSET(Import.PLQ,$A51-1,BF$15-1,1,1))))</f>
        <v>0</v>
      </c>
      <c r="BG51" s="144">
        <f ca="1">IF(BG$13="",0,CHOOSE(Detalhamento.OpçãoServiços,OFFSET(Import.PLQ,$A51-1,BG$15-1,1,1),IF($E51&lt;&gt;1,IF(ISNUMBER(INDEX(Import.PLE,Detalhamento!$E51,Detalhamento!BG$15)),IF(INDEX(Import.PLE,Detalhamento!$E51,Detalhamento!BG$15)&lt;=mediçao,OFFSET(Import.PLQ,$A51-1,BG$15-1,1,1),0),0),PLE!$AA$28*OFFSET(Import.PLQ,$A51-1,BG$15-1,1,1)),IF($E51&lt;&gt;1,IF(ISNUMBER(INDEX(Import.PLE,Detalhamento!$E51,Detalhamento!BG$15)),IF(INDEX(Import.PLE,Detalhamento!$E51,Detalhamento!BG$15)&lt;=mediçao,0,OFFSET(Import.PLQ,$A51-1,BG$15-1,1,1)),OFFSET(Import.PLQ,$A51-1,BG$15-1,1,1)),(1-PLE!$AA$28)*OFFSET(Import.PLQ,$A51-1,BG$15-1,1,1))))</f>
        <v>0</v>
      </c>
      <c r="BH51" s="144">
        <f ca="1">IF(BH$13="",0,CHOOSE(Detalhamento.OpçãoServiços,OFFSET(Import.PLQ,$A51-1,BH$15-1,1,1),IF($E51&lt;&gt;1,IF(ISNUMBER(INDEX(Import.PLE,Detalhamento!$E51,Detalhamento!BH$15)),IF(INDEX(Import.PLE,Detalhamento!$E51,Detalhamento!BH$15)&lt;=mediçao,OFFSET(Import.PLQ,$A51-1,BH$15-1,1,1),0),0),PLE!$AA$28*OFFSET(Import.PLQ,$A51-1,BH$15-1,1,1)),IF($E51&lt;&gt;1,IF(ISNUMBER(INDEX(Import.PLE,Detalhamento!$E51,Detalhamento!BH$15)),IF(INDEX(Import.PLE,Detalhamento!$E51,Detalhamento!BH$15)&lt;=mediçao,0,OFFSET(Import.PLQ,$A51-1,BH$15-1,1,1)),OFFSET(Import.PLQ,$A51-1,BH$15-1,1,1)),(1-PLE!$AA$28)*OFFSET(Import.PLQ,$A51-1,BH$15-1,1,1))))</f>
        <v>0</v>
      </c>
      <c r="BI51" s="144">
        <f ca="1">IF(BI$13="",0,CHOOSE(Detalhamento.OpçãoServiços,OFFSET(Import.PLQ,$A51-1,BI$15-1,1,1),IF($E51&lt;&gt;1,IF(ISNUMBER(INDEX(Import.PLE,Detalhamento!$E51,Detalhamento!BI$15)),IF(INDEX(Import.PLE,Detalhamento!$E51,Detalhamento!BI$15)&lt;=mediçao,OFFSET(Import.PLQ,$A51-1,BI$15-1,1,1),0),0),PLE!$AA$28*OFFSET(Import.PLQ,$A51-1,BI$15-1,1,1)),IF($E51&lt;&gt;1,IF(ISNUMBER(INDEX(Import.PLE,Detalhamento!$E51,Detalhamento!BI$15)),IF(INDEX(Import.PLE,Detalhamento!$E51,Detalhamento!BI$15)&lt;=mediçao,0,OFFSET(Import.PLQ,$A51-1,BI$15-1,1,1)),OFFSET(Import.PLQ,$A51-1,BI$15-1,1,1)),(1-PLE!$AA$28)*OFFSET(Import.PLQ,$A51-1,BI$15-1,1,1))))</f>
        <v>0</v>
      </c>
    </row>
    <row r="52" spans="1:61" ht="10.5" hidden="1" x14ac:dyDescent="0.25">
      <c r="A52" s="155">
        <v>36</v>
      </c>
      <c r="B52" s="21" t="str">
        <f t="shared" ca="1" si="8"/>
        <v>Nível</v>
      </c>
      <c r="E52" s="153" t="str">
        <f t="shared" ca="1" si="9"/>
        <v/>
      </c>
      <c r="F52" s="154">
        <f t="shared" ca="1" si="10"/>
        <v>0</v>
      </c>
      <c r="G52" s="154" t="str">
        <f t="shared" ca="1" si="14"/>
        <v>1.4.1</v>
      </c>
      <c r="H52" s="182" t="str">
        <f t="shared" ca="1" si="14"/>
        <v>CONCRETO ARMADO PARA PILARES DA EDIFICAÇÃO</v>
      </c>
      <c r="I52" s="37" t="str">
        <f t="shared" ca="1" si="12"/>
        <v/>
      </c>
      <c r="J52" s="144" t="str">
        <f t="shared" ca="1" si="13"/>
        <v/>
      </c>
      <c r="K52" s="67"/>
      <c r="L52" s="144">
        <f ca="1">IF(L$13="",0,CHOOSE(Detalhamento.OpçãoServiços,OFFSET(Import.PLQ,$A52-1,L$15-1,1,1),IF($E52&lt;&gt;1,IF(ISNUMBER(INDEX(Import.PLE,Detalhamento!$E52,Detalhamento!L$15)),IF(INDEX(Import.PLE,Detalhamento!$E52,Detalhamento!L$15)&lt;=mediçao,OFFSET(Import.PLQ,$A52-1,L$15-1,1,1),0),0),PLE!$AA$28*OFFSET(Import.PLQ,$A52-1,L$15-1,1,1)),IF($E52&lt;&gt;1,IF(ISNUMBER(INDEX(Import.PLE,Detalhamento!$E52,Detalhamento!L$15)),IF(INDEX(Import.PLE,Detalhamento!$E52,Detalhamento!L$15)&lt;=mediçao,0,OFFSET(Import.PLQ,$A52-1,L$15-1,1,1)),OFFSET(Import.PLQ,$A52-1,L$15-1,1,1)),(1-PLE!$AA$28)*OFFSET(Import.PLQ,$A52-1,L$15-1,1,1))))</f>
        <v>0</v>
      </c>
      <c r="M52" s="144">
        <f ca="1">IF(M$13="",0,CHOOSE(Detalhamento.OpçãoServiços,OFFSET(Import.PLQ,$A52-1,M$15-1,1,1),IF($E52&lt;&gt;1,IF(ISNUMBER(INDEX(Import.PLE,Detalhamento!$E52,Detalhamento!M$15)),IF(INDEX(Import.PLE,Detalhamento!$E52,Detalhamento!M$15)&lt;=mediçao,OFFSET(Import.PLQ,$A52-1,M$15-1,1,1),0),0),PLE!$AA$28*OFFSET(Import.PLQ,$A52-1,M$15-1,1,1)),IF($E52&lt;&gt;1,IF(ISNUMBER(INDEX(Import.PLE,Detalhamento!$E52,Detalhamento!M$15)),IF(INDEX(Import.PLE,Detalhamento!$E52,Detalhamento!M$15)&lt;=mediçao,0,OFFSET(Import.PLQ,$A52-1,M$15-1,1,1)),OFFSET(Import.PLQ,$A52-1,M$15-1,1,1)),(1-PLE!$AA$28)*OFFSET(Import.PLQ,$A52-1,M$15-1,1,1))))</f>
        <v>0</v>
      </c>
      <c r="N52" s="144">
        <f ca="1">IF(N$13="",0,CHOOSE(Detalhamento.OpçãoServiços,OFFSET(Import.PLQ,$A52-1,N$15-1,1,1),IF($E52&lt;&gt;1,IF(ISNUMBER(INDEX(Import.PLE,Detalhamento!$E52,Detalhamento!N$15)),IF(INDEX(Import.PLE,Detalhamento!$E52,Detalhamento!N$15)&lt;=mediçao,OFFSET(Import.PLQ,$A52-1,N$15-1,1,1),0),0),PLE!$AA$28*OFFSET(Import.PLQ,$A52-1,N$15-1,1,1)),IF($E52&lt;&gt;1,IF(ISNUMBER(INDEX(Import.PLE,Detalhamento!$E52,Detalhamento!N$15)),IF(INDEX(Import.PLE,Detalhamento!$E52,Detalhamento!N$15)&lt;=mediçao,0,OFFSET(Import.PLQ,$A52-1,N$15-1,1,1)),OFFSET(Import.PLQ,$A52-1,N$15-1,1,1)),(1-PLE!$AA$28)*OFFSET(Import.PLQ,$A52-1,N$15-1,1,1))))</f>
        <v>0</v>
      </c>
      <c r="O52" s="144">
        <f ca="1">IF(O$13="",0,CHOOSE(Detalhamento.OpçãoServiços,OFFSET(Import.PLQ,$A52-1,O$15-1,1,1),IF($E52&lt;&gt;1,IF(ISNUMBER(INDEX(Import.PLE,Detalhamento!$E52,Detalhamento!O$15)),IF(INDEX(Import.PLE,Detalhamento!$E52,Detalhamento!O$15)&lt;=mediçao,OFFSET(Import.PLQ,$A52-1,O$15-1,1,1),0),0),PLE!$AA$28*OFFSET(Import.PLQ,$A52-1,O$15-1,1,1)),IF($E52&lt;&gt;1,IF(ISNUMBER(INDEX(Import.PLE,Detalhamento!$E52,Detalhamento!O$15)),IF(INDEX(Import.PLE,Detalhamento!$E52,Detalhamento!O$15)&lt;=mediçao,0,OFFSET(Import.PLQ,$A52-1,O$15-1,1,1)),OFFSET(Import.PLQ,$A52-1,O$15-1,1,1)),(1-PLE!$AA$28)*OFFSET(Import.PLQ,$A52-1,O$15-1,1,1))))</f>
        <v>0</v>
      </c>
      <c r="P52" s="144">
        <f ca="1">IF(P$13="",0,CHOOSE(Detalhamento.OpçãoServiços,OFFSET(Import.PLQ,$A52-1,P$15-1,1,1),IF($E52&lt;&gt;1,IF(ISNUMBER(INDEX(Import.PLE,Detalhamento!$E52,Detalhamento!P$15)),IF(INDEX(Import.PLE,Detalhamento!$E52,Detalhamento!P$15)&lt;=mediçao,OFFSET(Import.PLQ,$A52-1,P$15-1,1,1),0),0),PLE!$AA$28*OFFSET(Import.PLQ,$A52-1,P$15-1,1,1)),IF($E52&lt;&gt;1,IF(ISNUMBER(INDEX(Import.PLE,Detalhamento!$E52,Detalhamento!P$15)),IF(INDEX(Import.PLE,Detalhamento!$E52,Detalhamento!P$15)&lt;=mediçao,0,OFFSET(Import.PLQ,$A52-1,P$15-1,1,1)),OFFSET(Import.PLQ,$A52-1,P$15-1,1,1)),(1-PLE!$AA$28)*OFFSET(Import.PLQ,$A52-1,P$15-1,1,1))))</f>
        <v>0</v>
      </c>
      <c r="Q52" s="144">
        <f ca="1">IF(Q$13="",0,CHOOSE(Detalhamento.OpçãoServiços,OFFSET(Import.PLQ,$A52-1,Q$15-1,1,1),IF($E52&lt;&gt;1,IF(ISNUMBER(INDEX(Import.PLE,Detalhamento!$E52,Detalhamento!Q$15)),IF(INDEX(Import.PLE,Detalhamento!$E52,Detalhamento!Q$15)&lt;=mediçao,OFFSET(Import.PLQ,$A52-1,Q$15-1,1,1),0),0),PLE!$AA$28*OFFSET(Import.PLQ,$A52-1,Q$15-1,1,1)),IF($E52&lt;&gt;1,IF(ISNUMBER(INDEX(Import.PLE,Detalhamento!$E52,Detalhamento!Q$15)),IF(INDEX(Import.PLE,Detalhamento!$E52,Detalhamento!Q$15)&lt;=mediçao,0,OFFSET(Import.PLQ,$A52-1,Q$15-1,1,1)),OFFSET(Import.PLQ,$A52-1,Q$15-1,1,1)),(1-PLE!$AA$28)*OFFSET(Import.PLQ,$A52-1,Q$15-1,1,1))))</f>
        <v>0</v>
      </c>
      <c r="R52" s="144">
        <f ca="1">IF(R$13="",0,CHOOSE(Detalhamento.OpçãoServiços,OFFSET(Import.PLQ,$A52-1,R$15-1,1,1),IF($E52&lt;&gt;1,IF(ISNUMBER(INDEX(Import.PLE,Detalhamento!$E52,Detalhamento!R$15)),IF(INDEX(Import.PLE,Detalhamento!$E52,Detalhamento!R$15)&lt;=mediçao,OFFSET(Import.PLQ,$A52-1,R$15-1,1,1),0),0),PLE!$AA$28*OFFSET(Import.PLQ,$A52-1,R$15-1,1,1)),IF($E52&lt;&gt;1,IF(ISNUMBER(INDEX(Import.PLE,Detalhamento!$E52,Detalhamento!R$15)),IF(INDEX(Import.PLE,Detalhamento!$E52,Detalhamento!R$15)&lt;=mediçao,0,OFFSET(Import.PLQ,$A52-1,R$15-1,1,1)),OFFSET(Import.PLQ,$A52-1,R$15-1,1,1)),(1-PLE!$AA$28)*OFFSET(Import.PLQ,$A52-1,R$15-1,1,1))))</f>
        <v>0</v>
      </c>
      <c r="S52" s="144">
        <f ca="1">IF(S$13="",0,CHOOSE(Detalhamento.OpçãoServiços,OFFSET(Import.PLQ,$A52-1,S$15-1,1,1),IF($E52&lt;&gt;1,IF(ISNUMBER(INDEX(Import.PLE,Detalhamento!$E52,Detalhamento!S$15)),IF(INDEX(Import.PLE,Detalhamento!$E52,Detalhamento!S$15)&lt;=mediçao,OFFSET(Import.PLQ,$A52-1,S$15-1,1,1),0),0),PLE!$AA$28*OFFSET(Import.PLQ,$A52-1,S$15-1,1,1)),IF($E52&lt;&gt;1,IF(ISNUMBER(INDEX(Import.PLE,Detalhamento!$E52,Detalhamento!S$15)),IF(INDEX(Import.PLE,Detalhamento!$E52,Detalhamento!S$15)&lt;=mediçao,0,OFFSET(Import.PLQ,$A52-1,S$15-1,1,1)),OFFSET(Import.PLQ,$A52-1,S$15-1,1,1)),(1-PLE!$AA$28)*OFFSET(Import.PLQ,$A52-1,S$15-1,1,1))))</f>
        <v>0</v>
      </c>
      <c r="T52" s="144">
        <f ca="1">IF(T$13="",0,CHOOSE(Detalhamento.OpçãoServiços,OFFSET(Import.PLQ,$A52-1,T$15-1,1,1),IF($E52&lt;&gt;1,IF(ISNUMBER(INDEX(Import.PLE,Detalhamento!$E52,Detalhamento!T$15)),IF(INDEX(Import.PLE,Detalhamento!$E52,Detalhamento!T$15)&lt;=mediçao,OFFSET(Import.PLQ,$A52-1,T$15-1,1,1),0),0),PLE!$AA$28*OFFSET(Import.PLQ,$A52-1,T$15-1,1,1)),IF($E52&lt;&gt;1,IF(ISNUMBER(INDEX(Import.PLE,Detalhamento!$E52,Detalhamento!T$15)),IF(INDEX(Import.PLE,Detalhamento!$E52,Detalhamento!T$15)&lt;=mediçao,0,OFFSET(Import.PLQ,$A52-1,T$15-1,1,1)),OFFSET(Import.PLQ,$A52-1,T$15-1,1,1)),(1-PLE!$AA$28)*OFFSET(Import.PLQ,$A52-1,T$15-1,1,1))))</f>
        <v>0</v>
      </c>
      <c r="U52" s="144">
        <f ca="1">IF(U$13="",0,CHOOSE(Detalhamento.OpçãoServiços,OFFSET(Import.PLQ,$A52-1,U$15-1,1,1),IF($E52&lt;&gt;1,IF(ISNUMBER(INDEX(Import.PLE,Detalhamento!$E52,Detalhamento!U$15)),IF(INDEX(Import.PLE,Detalhamento!$E52,Detalhamento!U$15)&lt;=mediçao,OFFSET(Import.PLQ,$A52-1,U$15-1,1,1),0),0),PLE!$AA$28*OFFSET(Import.PLQ,$A52-1,U$15-1,1,1)),IF($E52&lt;&gt;1,IF(ISNUMBER(INDEX(Import.PLE,Detalhamento!$E52,Detalhamento!U$15)),IF(INDEX(Import.PLE,Detalhamento!$E52,Detalhamento!U$15)&lt;=mediçao,0,OFFSET(Import.PLQ,$A52-1,U$15-1,1,1)),OFFSET(Import.PLQ,$A52-1,U$15-1,1,1)),(1-PLE!$AA$28)*OFFSET(Import.PLQ,$A52-1,U$15-1,1,1))))</f>
        <v>0</v>
      </c>
      <c r="V52" s="144">
        <f ca="1">IF(V$13="",0,CHOOSE(Detalhamento.OpçãoServiços,OFFSET(Import.PLQ,$A52-1,V$15-1,1,1),IF($E52&lt;&gt;1,IF(ISNUMBER(INDEX(Import.PLE,Detalhamento!$E52,Detalhamento!V$15)),IF(INDEX(Import.PLE,Detalhamento!$E52,Detalhamento!V$15)&lt;=mediçao,OFFSET(Import.PLQ,$A52-1,V$15-1,1,1),0),0),PLE!$AA$28*OFFSET(Import.PLQ,$A52-1,V$15-1,1,1)),IF($E52&lt;&gt;1,IF(ISNUMBER(INDEX(Import.PLE,Detalhamento!$E52,Detalhamento!V$15)),IF(INDEX(Import.PLE,Detalhamento!$E52,Detalhamento!V$15)&lt;=mediçao,0,OFFSET(Import.PLQ,$A52-1,V$15-1,1,1)),OFFSET(Import.PLQ,$A52-1,V$15-1,1,1)),(1-PLE!$AA$28)*OFFSET(Import.PLQ,$A52-1,V$15-1,1,1))))</f>
        <v>0</v>
      </c>
      <c r="W52" s="144">
        <f ca="1">IF(W$13="",0,CHOOSE(Detalhamento.OpçãoServiços,OFFSET(Import.PLQ,$A52-1,W$15-1,1,1),IF($E52&lt;&gt;1,IF(ISNUMBER(INDEX(Import.PLE,Detalhamento!$E52,Detalhamento!W$15)),IF(INDEX(Import.PLE,Detalhamento!$E52,Detalhamento!W$15)&lt;=mediçao,OFFSET(Import.PLQ,$A52-1,W$15-1,1,1),0),0),PLE!$AA$28*OFFSET(Import.PLQ,$A52-1,W$15-1,1,1)),IF($E52&lt;&gt;1,IF(ISNUMBER(INDEX(Import.PLE,Detalhamento!$E52,Detalhamento!W$15)),IF(INDEX(Import.PLE,Detalhamento!$E52,Detalhamento!W$15)&lt;=mediçao,0,OFFSET(Import.PLQ,$A52-1,W$15-1,1,1)),OFFSET(Import.PLQ,$A52-1,W$15-1,1,1)),(1-PLE!$AA$28)*OFFSET(Import.PLQ,$A52-1,W$15-1,1,1))))</f>
        <v>0</v>
      </c>
      <c r="X52" s="144">
        <f ca="1">IF(X$13="",0,CHOOSE(Detalhamento.OpçãoServiços,OFFSET(Import.PLQ,$A52-1,X$15-1,1,1),IF($E52&lt;&gt;1,IF(ISNUMBER(INDEX(Import.PLE,Detalhamento!$E52,Detalhamento!X$15)),IF(INDEX(Import.PLE,Detalhamento!$E52,Detalhamento!X$15)&lt;=mediçao,OFFSET(Import.PLQ,$A52-1,X$15-1,1,1),0),0),PLE!$AA$28*OFFSET(Import.PLQ,$A52-1,X$15-1,1,1)),IF($E52&lt;&gt;1,IF(ISNUMBER(INDEX(Import.PLE,Detalhamento!$E52,Detalhamento!X$15)),IF(INDEX(Import.PLE,Detalhamento!$E52,Detalhamento!X$15)&lt;=mediçao,0,OFFSET(Import.PLQ,$A52-1,X$15-1,1,1)),OFFSET(Import.PLQ,$A52-1,X$15-1,1,1)),(1-PLE!$AA$28)*OFFSET(Import.PLQ,$A52-1,X$15-1,1,1))))</f>
        <v>0</v>
      </c>
      <c r="Y52" s="144">
        <f ca="1">IF(Y$13="",0,CHOOSE(Detalhamento.OpçãoServiços,OFFSET(Import.PLQ,$A52-1,Y$15-1,1,1),IF($E52&lt;&gt;1,IF(ISNUMBER(INDEX(Import.PLE,Detalhamento!$E52,Detalhamento!Y$15)),IF(INDEX(Import.PLE,Detalhamento!$E52,Detalhamento!Y$15)&lt;=mediçao,OFFSET(Import.PLQ,$A52-1,Y$15-1,1,1),0),0),PLE!$AA$28*OFFSET(Import.PLQ,$A52-1,Y$15-1,1,1)),IF($E52&lt;&gt;1,IF(ISNUMBER(INDEX(Import.PLE,Detalhamento!$E52,Detalhamento!Y$15)),IF(INDEX(Import.PLE,Detalhamento!$E52,Detalhamento!Y$15)&lt;=mediçao,0,OFFSET(Import.PLQ,$A52-1,Y$15-1,1,1)),OFFSET(Import.PLQ,$A52-1,Y$15-1,1,1)),(1-PLE!$AA$28)*OFFSET(Import.PLQ,$A52-1,Y$15-1,1,1))))</f>
        <v>0</v>
      </c>
      <c r="Z52" s="144">
        <f ca="1">IF(Z$13="",0,CHOOSE(Detalhamento.OpçãoServiços,OFFSET(Import.PLQ,$A52-1,Z$15-1,1,1),IF($E52&lt;&gt;1,IF(ISNUMBER(INDEX(Import.PLE,Detalhamento!$E52,Detalhamento!Z$15)),IF(INDEX(Import.PLE,Detalhamento!$E52,Detalhamento!Z$15)&lt;=mediçao,OFFSET(Import.PLQ,$A52-1,Z$15-1,1,1),0),0),PLE!$AA$28*OFFSET(Import.PLQ,$A52-1,Z$15-1,1,1)),IF($E52&lt;&gt;1,IF(ISNUMBER(INDEX(Import.PLE,Detalhamento!$E52,Detalhamento!Z$15)),IF(INDEX(Import.PLE,Detalhamento!$E52,Detalhamento!Z$15)&lt;=mediçao,0,OFFSET(Import.PLQ,$A52-1,Z$15-1,1,1)),OFFSET(Import.PLQ,$A52-1,Z$15-1,1,1)),(1-PLE!$AA$28)*OFFSET(Import.PLQ,$A52-1,Z$15-1,1,1))))</f>
        <v>0</v>
      </c>
      <c r="AA52" s="144">
        <f ca="1">IF(AA$13="",0,CHOOSE(Detalhamento.OpçãoServiços,OFFSET(Import.PLQ,$A52-1,AA$15-1,1,1),IF($E52&lt;&gt;1,IF(ISNUMBER(INDEX(Import.PLE,Detalhamento!$E52,Detalhamento!AA$15)),IF(INDEX(Import.PLE,Detalhamento!$E52,Detalhamento!AA$15)&lt;=mediçao,OFFSET(Import.PLQ,$A52-1,AA$15-1,1,1),0),0),PLE!$AA$28*OFFSET(Import.PLQ,$A52-1,AA$15-1,1,1)),IF($E52&lt;&gt;1,IF(ISNUMBER(INDEX(Import.PLE,Detalhamento!$E52,Detalhamento!AA$15)),IF(INDEX(Import.PLE,Detalhamento!$E52,Detalhamento!AA$15)&lt;=mediçao,0,OFFSET(Import.PLQ,$A52-1,AA$15-1,1,1)),OFFSET(Import.PLQ,$A52-1,AA$15-1,1,1)),(1-PLE!$AA$28)*OFFSET(Import.PLQ,$A52-1,AA$15-1,1,1))))</f>
        <v>0</v>
      </c>
      <c r="AB52" s="144">
        <f ca="1">IF(AB$13="",0,CHOOSE(Detalhamento.OpçãoServiços,OFFSET(Import.PLQ,$A52-1,AB$15-1,1,1),IF($E52&lt;&gt;1,IF(ISNUMBER(INDEX(Import.PLE,Detalhamento!$E52,Detalhamento!AB$15)),IF(INDEX(Import.PLE,Detalhamento!$E52,Detalhamento!AB$15)&lt;=mediçao,OFFSET(Import.PLQ,$A52-1,AB$15-1,1,1),0),0),PLE!$AA$28*OFFSET(Import.PLQ,$A52-1,AB$15-1,1,1)),IF($E52&lt;&gt;1,IF(ISNUMBER(INDEX(Import.PLE,Detalhamento!$E52,Detalhamento!AB$15)),IF(INDEX(Import.PLE,Detalhamento!$E52,Detalhamento!AB$15)&lt;=mediçao,0,OFFSET(Import.PLQ,$A52-1,AB$15-1,1,1)),OFFSET(Import.PLQ,$A52-1,AB$15-1,1,1)),(1-PLE!$AA$28)*OFFSET(Import.PLQ,$A52-1,AB$15-1,1,1))))</f>
        <v>0</v>
      </c>
      <c r="AC52" s="144">
        <f ca="1">IF(AC$13="",0,CHOOSE(Detalhamento.OpçãoServiços,OFFSET(Import.PLQ,$A52-1,AC$15-1,1,1),IF($E52&lt;&gt;1,IF(ISNUMBER(INDEX(Import.PLE,Detalhamento!$E52,Detalhamento!AC$15)),IF(INDEX(Import.PLE,Detalhamento!$E52,Detalhamento!AC$15)&lt;=mediçao,OFFSET(Import.PLQ,$A52-1,AC$15-1,1,1),0),0),PLE!$AA$28*OFFSET(Import.PLQ,$A52-1,AC$15-1,1,1)),IF($E52&lt;&gt;1,IF(ISNUMBER(INDEX(Import.PLE,Detalhamento!$E52,Detalhamento!AC$15)),IF(INDEX(Import.PLE,Detalhamento!$E52,Detalhamento!AC$15)&lt;=mediçao,0,OFFSET(Import.PLQ,$A52-1,AC$15-1,1,1)),OFFSET(Import.PLQ,$A52-1,AC$15-1,1,1)),(1-PLE!$AA$28)*OFFSET(Import.PLQ,$A52-1,AC$15-1,1,1))))</f>
        <v>0</v>
      </c>
      <c r="AD52" s="144">
        <f ca="1">IF(AD$13="",0,CHOOSE(Detalhamento.OpçãoServiços,OFFSET(Import.PLQ,$A52-1,AD$15-1,1,1),IF($E52&lt;&gt;1,IF(ISNUMBER(INDEX(Import.PLE,Detalhamento!$E52,Detalhamento!AD$15)),IF(INDEX(Import.PLE,Detalhamento!$E52,Detalhamento!AD$15)&lt;=mediçao,OFFSET(Import.PLQ,$A52-1,AD$15-1,1,1),0),0),PLE!$AA$28*OFFSET(Import.PLQ,$A52-1,AD$15-1,1,1)),IF($E52&lt;&gt;1,IF(ISNUMBER(INDEX(Import.PLE,Detalhamento!$E52,Detalhamento!AD$15)),IF(INDEX(Import.PLE,Detalhamento!$E52,Detalhamento!AD$15)&lt;=mediçao,0,OFFSET(Import.PLQ,$A52-1,AD$15-1,1,1)),OFFSET(Import.PLQ,$A52-1,AD$15-1,1,1)),(1-PLE!$AA$28)*OFFSET(Import.PLQ,$A52-1,AD$15-1,1,1))))</f>
        <v>0</v>
      </c>
      <c r="AE52" s="144">
        <f ca="1">IF(AE$13="",0,CHOOSE(Detalhamento.OpçãoServiços,OFFSET(Import.PLQ,$A52-1,AE$15-1,1,1),IF($E52&lt;&gt;1,IF(ISNUMBER(INDEX(Import.PLE,Detalhamento!$E52,Detalhamento!AE$15)),IF(INDEX(Import.PLE,Detalhamento!$E52,Detalhamento!AE$15)&lt;=mediçao,OFFSET(Import.PLQ,$A52-1,AE$15-1,1,1),0),0),PLE!$AA$28*OFFSET(Import.PLQ,$A52-1,AE$15-1,1,1)),IF($E52&lt;&gt;1,IF(ISNUMBER(INDEX(Import.PLE,Detalhamento!$E52,Detalhamento!AE$15)),IF(INDEX(Import.PLE,Detalhamento!$E52,Detalhamento!AE$15)&lt;=mediçao,0,OFFSET(Import.PLQ,$A52-1,AE$15-1,1,1)),OFFSET(Import.PLQ,$A52-1,AE$15-1,1,1)),(1-PLE!$AA$28)*OFFSET(Import.PLQ,$A52-1,AE$15-1,1,1))))</f>
        <v>0</v>
      </c>
      <c r="AF52" s="144">
        <f ca="1">IF(AF$13="",0,CHOOSE(Detalhamento.OpçãoServiços,OFFSET(Import.PLQ,$A52-1,AF$15-1,1,1),IF($E52&lt;&gt;1,IF(ISNUMBER(INDEX(Import.PLE,Detalhamento!$E52,Detalhamento!AF$15)),IF(INDEX(Import.PLE,Detalhamento!$E52,Detalhamento!AF$15)&lt;=mediçao,OFFSET(Import.PLQ,$A52-1,AF$15-1,1,1),0),0),PLE!$AA$28*OFFSET(Import.PLQ,$A52-1,AF$15-1,1,1)),IF($E52&lt;&gt;1,IF(ISNUMBER(INDEX(Import.PLE,Detalhamento!$E52,Detalhamento!AF$15)),IF(INDEX(Import.PLE,Detalhamento!$E52,Detalhamento!AF$15)&lt;=mediçao,0,OFFSET(Import.PLQ,$A52-1,AF$15-1,1,1)),OFFSET(Import.PLQ,$A52-1,AF$15-1,1,1)),(1-PLE!$AA$28)*OFFSET(Import.PLQ,$A52-1,AF$15-1,1,1))))</f>
        <v>0</v>
      </c>
      <c r="AG52" s="144">
        <f ca="1">IF(AG$13="",0,CHOOSE(Detalhamento.OpçãoServiços,OFFSET(Import.PLQ,$A52-1,AG$15-1,1,1),IF($E52&lt;&gt;1,IF(ISNUMBER(INDEX(Import.PLE,Detalhamento!$E52,Detalhamento!AG$15)),IF(INDEX(Import.PLE,Detalhamento!$E52,Detalhamento!AG$15)&lt;=mediçao,OFFSET(Import.PLQ,$A52-1,AG$15-1,1,1),0),0),PLE!$AA$28*OFFSET(Import.PLQ,$A52-1,AG$15-1,1,1)),IF($E52&lt;&gt;1,IF(ISNUMBER(INDEX(Import.PLE,Detalhamento!$E52,Detalhamento!AG$15)),IF(INDEX(Import.PLE,Detalhamento!$E52,Detalhamento!AG$15)&lt;=mediçao,0,OFFSET(Import.PLQ,$A52-1,AG$15-1,1,1)),OFFSET(Import.PLQ,$A52-1,AG$15-1,1,1)),(1-PLE!$AA$28)*OFFSET(Import.PLQ,$A52-1,AG$15-1,1,1))))</f>
        <v>0</v>
      </c>
      <c r="AH52" s="144">
        <f ca="1">IF(AH$13="",0,CHOOSE(Detalhamento.OpçãoServiços,OFFSET(Import.PLQ,$A52-1,AH$15-1,1,1),IF($E52&lt;&gt;1,IF(ISNUMBER(INDEX(Import.PLE,Detalhamento!$E52,Detalhamento!AH$15)),IF(INDEX(Import.PLE,Detalhamento!$E52,Detalhamento!AH$15)&lt;=mediçao,OFFSET(Import.PLQ,$A52-1,AH$15-1,1,1),0),0),PLE!$AA$28*OFFSET(Import.PLQ,$A52-1,AH$15-1,1,1)),IF($E52&lt;&gt;1,IF(ISNUMBER(INDEX(Import.PLE,Detalhamento!$E52,Detalhamento!AH$15)),IF(INDEX(Import.PLE,Detalhamento!$E52,Detalhamento!AH$15)&lt;=mediçao,0,OFFSET(Import.PLQ,$A52-1,AH$15-1,1,1)),OFFSET(Import.PLQ,$A52-1,AH$15-1,1,1)),(1-PLE!$AA$28)*OFFSET(Import.PLQ,$A52-1,AH$15-1,1,1))))</f>
        <v>0</v>
      </c>
      <c r="AI52" s="144">
        <f ca="1">IF(AI$13="",0,CHOOSE(Detalhamento.OpçãoServiços,OFFSET(Import.PLQ,$A52-1,AI$15-1,1,1),IF($E52&lt;&gt;1,IF(ISNUMBER(INDEX(Import.PLE,Detalhamento!$E52,Detalhamento!AI$15)),IF(INDEX(Import.PLE,Detalhamento!$E52,Detalhamento!AI$15)&lt;=mediçao,OFFSET(Import.PLQ,$A52-1,AI$15-1,1,1),0),0),PLE!$AA$28*OFFSET(Import.PLQ,$A52-1,AI$15-1,1,1)),IF($E52&lt;&gt;1,IF(ISNUMBER(INDEX(Import.PLE,Detalhamento!$E52,Detalhamento!AI$15)),IF(INDEX(Import.PLE,Detalhamento!$E52,Detalhamento!AI$15)&lt;=mediçao,0,OFFSET(Import.PLQ,$A52-1,AI$15-1,1,1)),OFFSET(Import.PLQ,$A52-1,AI$15-1,1,1)),(1-PLE!$AA$28)*OFFSET(Import.PLQ,$A52-1,AI$15-1,1,1))))</f>
        <v>0</v>
      </c>
      <c r="AJ52" s="144">
        <f ca="1">IF(AJ$13="",0,CHOOSE(Detalhamento.OpçãoServiços,OFFSET(Import.PLQ,$A52-1,AJ$15-1,1,1),IF($E52&lt;&gt;1,IF(ISNUMBER(INDEX(Import.PLE,Detalhamento!$E52,Detalhamento!AJ$15)),IF(INDEX(Import.PLE,Detalhamento!$E52,Detalhamento!AJ$15)&lt;=mediçao,OFFSET(Import.PLQ,$A52-1,AJ$15-1,1,1),0),0),PLE!$AA$28*OFFSET(Import.PLQ,$A52-1,AJ$15-1,1,1)),IF($E52&lt;&gt;1,IF(ISNUMBER(INDEX(Import.PLE,Detalhamento!$E52,Detalhamento!AJ$15)),IF(INDEX(Import.PLE,Detalhamento!$E52,Detalhamento!AJ$15)&lt;=mediçao,0,OFFSET(Import.PLQ,$A52-1,AJ$15-1,1,1)),OFFSET(Import.PLQ,$A52-1,AJ$15-1,1,1)),(1-PLE!$AA$28)*OFFSET(Import.PLQ,$A52-1,AJ$15-1,1,1))))</f>
        <v>0</v>
      </c>
      <c r="AK52" s="144">
        <f ca="1">IF(AK$13="",0,CHOOSE(Detalhamento.OpçãoServiços,OFFSET(Import.PLQ,$A52-1,AK$15-1,1,1),IF($E52&lt;&gt;1,IF(ISNUMBER(INDEX(Import.PLE,Detalhamento!$E52,Detalhamento!AK$15)),IF(INDEX(Import.PLE,Detalhamento!$E52,Detalhamento!AK$15)&lt;=mediçao,OFFSET(Import.PLQ,$A52-1,AK$15-1,1,1),0),0),PLE!$AA$28*OFFSET(Import.PLQ,$A52-1,AK$15-1,1,1)),IF($E52&lt;&gt;1,IF(ISNUMBER(INDEX(Import.PLE,Detalhamento!$E52,Detalhamento!AK$15)),IF(INDEX(Import.PLE,Detalhamento!$E52,Detalhamento!AK$15)&lt;=mediçao,0,OFFSET(Import.PLQ,$A52-1,AK$15-1,1,1)),OFFSET(Import.PLQ,$A52-1,AK$15-1,1,1)),(1-PLE!$AA$28)*OFFSET(Import.PLQ,$A52-1,AK$15-1,1,1))))</f>
        <v>0</v>
      </c>
      <c r="AL52" s="144">
        <f ca="1">IF(AL$13="",0,CHOOSE(Detalhamento.OpçãoServiços,OFFSET(Import.PLQ,$A52-1,AL$15-1,1,1),IF($E52&lt;&gt;1,IF(ISNUMBER(INDEX(Import.PLE,Detalhamento!$E52,Detalhamento!AL$15)),IF(INDEX(Import.PLE,Detalhamento!$E52,Detalhamento!AL$15)&lt;=mediçao,OFFSET(Import.PLQ,$A52-1,AL$15-1,1,1),0),0),PLE!$AA$28*OFFSET(Import.PLQ,$A52-1,AL$15-1,1,1)),IF($E52&lt;&gt;1,IF(ISNUMBER(INDEX(Import.PLE,Detalhamento!$E52,Detalhamento!AL$15)),IF(INDEX(Import.PLE,Detalhamento!$E52,Detalhamento!AL$15)&lt;=mediçao,0,OFFSET(Import.PLQ,$A52-1,AL$15-1,1,1)),OFFSET(Import.PLQ,$A52-1,AL$15-1,1,1)),(1-PLE!$AA$28)*OFFSET(Import.PLQ,$A52-1,AL$15-1,1,1))))</f>
        <v>0</v>
      </c>
      <c r="AM52" s="144">
        <f ca="1">IF(AM$13="",0,CHOOSE(Detalhamento.OpçãoServiços,OFFSET(Import.PLQ,$A52-1,AM$15-1,1,1),IF($E52&lt;&gt;1,IF(ISNUMBER(INDEX(Import.PLE,Detalhamento!$E52,Detalhamento!AM$15)),IF(INDEX(Import.PLE,Detalhamento!$E52,Detalhamento!AM$15)&lt;=mediçao,OFFSET(Import.PLQ,$A52-1,AM$15-1,1,1),0),0),PLE!$AA$28*OFFSET(Import.PLQ,$A52-1,AM$15-1,1,1)),IF($E52&lt;&gt;1,IF(ISNUMBER(INDEX(Import.PLE,Detalhamento!$E52,Detalhamento!AM$15)),IF(INDEX(Import.PLE,Detalhamento!$E52,Detalhamento!AM$15)&lt;=mediçao,0,OFFSET(Import.PLQ,$A52-1,AM$15-1,1,1)),OFFSET(Import.PLQ,$A52-1,AM$15-1,1,1)),(1-PLE!$AA$28)*OFFSET(Import.PLQ,$A52-1,AM$15-1,1,1))))</f>
        <v>0</v>
      </c>
      <c r="AN52" s="144">
        <f ca="1">IF(AN$13="",0,CHOOSE(Detalhamento.OpçãoServiços,OFFSET(Import.PLQ,$A52-1,AN$15-1,1,1),IF($E52&lt;&gt;1,IF(ISNUMBER(INDEX(Import.PLE,Detalhamento!$E52,Detalhamento!AN$15)),IF(INDEX(Import.PLE,Detalhamento!$E52,Detalhamento!AN$15)&lt;=mediçao,OFFSET(Import.PLQ,$A52-1,AN$15-1,1,1),0),0),PLE!$AA$28*OFFSET(Import.PLQ,$A52-1,AN$15-1,1,1)),IF($E52&lt;&gt;1,IF(ISNUMBER(INDEX(Import.PLE,Detalhamento!$E52,Detalhamento!AN$15)),IF(INDEX(Import.PLE,Detalhamento!$E52,Detalhamento!AN$15)&lt;=mediçao,0,OFFSET(Import.PLQ,$A52-1,AN$15-1,1,1)),OFFSET(Import.PLQ,$A52-1,AN$15-1,1,1)),(1-PLE!$AA$28)*OFFSET(Import.PLQ,$A52-1,AN$15-1,1,1))))</f>
        <v>0</v>
      </c>
      <c r="AO52" s="144">
        <f ca="1">IF(AO$13="",0,CHOOSE(Detalhamento.OpçãoServiços,OFFSET(Import.PLQ,$A52-1,AO$15-1,1,1),IF($E52&lt;&gt;1,IF(ISNUMBER(INDEX(Import.PLE,Detalhamento!$E52,Detalhamento!AO$15)),IF(INDEX(Import.PLE,Detalhamento!$E52,Detalhamento!AO$15)&lt;=mediçao,OFFSET(Import.PLQ,$A52-1,AO$15-1,1,1),0),0),PLE!$AA$28*OFFSET(Import.PLQ,$A52-1,AO$15-1,1,1)),IF($E52&lt;&gt;1,IF(ISNUMBER(INDEX(Import.PLE,Detalhamento!$E52,Detalhamento!AO$15)),IF(INDEX(Import.PLE,Detalhamento!$E52,Detalhamento!AO$15)&lt;=mediçao,0,OFFSET(Import.PLQ,$A52-1,AO$15-1,1,1)),OFFSET(Import.PLQ,$A52-1,AO$15-1,1,1)),(1-PLE!$AA$28)*OFFSET(Import.PLQ,$A52-1,AO$15-1,1,1))))</f>
        <v>0</v>
      </c>
      <c r="AP52" s="144">
        <f ca="1">IF(AP$13="",0,CHOOSE(Detalhamento.OpçãoServiços,OFFSET(Import.PLQ,$A52-1,AP$15-1,1,1),IF($E52&lt;&gt;1,IF(ISNUMBER(INDEX(Import.PLE,Detalhamento!$E52,Detalhamento!AP$15)),IF(INDEX(Import.PLE,Detalhamento!$E52,Detalhamento!AP$15)&lt;=mediçao,OFFSET(Import.PLQ,$A52-1,AP$15-1,1,1),0),0),PLE!$AA$28*OFFSET(Import.PLQ,$A52-1,AP$15-1,1,1)),IF($E52&lt;&gt;1,IF(ISNUMBER(INDEX(Import.PLE,Detalhamento!$E52,Detalhamento!AP$15)),IF(INDEX(Import.PLE,Detalhamento!$E52,Detalhamento!AP$15)&lt;=mediçao,0,OFFSET(Import.PLQ,$A52-1,AP$15-1,1,1)),OFFSET(Import.PLQ,$A52-1,AP$15-1,1,1)),(1-PLE!$AA$28)*OFFSET(Import.PLQ,$A52-1,AP$15-1,1,1))))</f>
        <v>0</v>
      </c>
      <c r="AQ52" s="144">
        <f ca="1">IF(AQ$13="",0,CHOOSE(Detalhamento.OpçãoServiços,OFFSET(Import.PLQ,$A52-1,AQ$15-1,1,1),IF($E52&lt;&gt;1,IF(ISNUMBER(INDEX(Import.PLE,Detalhamento!$E52,Detalhamento!AQ$15)),IF(INDEX(Import.PLE,Detalhamento!$E52,Detalhamento!AQ$15)&lt;=mediçao,OFFSET(Import.PLQ,$A52-1,AQ$15-1,1,1),0),0),PLE!$AA$28*OFFSET(Import.PLQ,$A52-1,AQ$15-1,1,1)),IF($E52&lt;&gt;1,IF(ISNUMBER(INDEX(Import.PLE,Detalhamento!$E52,Detalhamento!AQ$15)),IF(INDEX(Import.PLE,Detalhamento!$E52,Detalhamento!AQ$15)&lt;=mediçao,0,OFFSET(Import.PLQ,$A52-1,AQ$15-1,1,1)),OFFSET(Import.PLQ,$A52-1,AQ$15-1,1,1)),(1-PLE!$AA$28)*OFFSET(Import.PLQ,$A52-1,AQ$15-1,1,1))))</f>
        <v>0</v>
      </c>
      <c r="AR52" s="144">
        <f ca="1">IF(AR$13="",0,CHOOSE(Detalhamento.OpçãoServiços,OFFSET(Import.PLQ,$A52-1,AR$15-1,1,1),IF($E52&lt;&gt;1,IF(ISNUMBER(INDEX(Import.PLE,Detalhamento!$E52,Detalhamento!AR$15)),IF(INDEX(Import.PLE,Detalhamento!$E52,Detalhamento!AR$15)&lt;=mediçao,OFFSET(Import.PLQ,$A52-1,AR$15-1,1,1),0),0),PLE!$AA$28*OFFSET(Import.PLQ,$A52-1,AR$15-1,1,1)),IF($E52&lt;&gt;1,IF(ISNUMBER(INDEX(Import.PLE,Detalhamento!$E52,Detalhamento!AR$15)),IF(INDEX(Import.PLE,Detalhamento!$E52,Detalhamento!AR$15)&lt;=mediçao,0,OFFSET(Import.PLQ,$A52-1,AR$15-1,1,1)),OFFSET(Import.PLQ,$A52-1,AR$15-1,1,1)),(1-PLE!$AA$28)*OFFSET(Import.PLQ,$A52-1,AR$15-1,1,1))))</f>
        <v>0</v>
      </c>
      <c r="AS52" s="144">
        <f ca="1">IF(AS$13="",0,CHOOSE(Detalhamento.OpçãoServiços,OFFSET(Import.PLQ,$A52-1,AS$15-1,1,1),IF($E52&lt;&gt;1,IF(ISNUMBER(INDEX(Import.PLE,Detalhamento!$E52,Detalhamento!AS$15)),IF(INDEX(Import.PLE,Detalhamento!$E52,Detalhamento!AS$15)&lt;=mediçao,OFFSET(Import.PLQ,$A52-1,AS$15-1,1,1),0),0),PLE!$AA$28*OFFSET(Import.PLQ,$A52-1,AS$15-1,1,1)),IF($E52&lt;&gt;1,IF(ISNUMBER(INDEX(Import.PLE,Detalhamento!$E52,Detalhamento!AS$15)),IF(INDEX(Import.PLE,Detalhamento!$E52,Detalhamento!AS$15)&lt;=mediçao,0,OFFSET(Import.PLQ,$A52-1,AS$15-1,1,1)),OFFSET(Import.PLQ,$A52-1,AS$15-1,1,1)),(1-PLE!$AA$28)*OFFSET(Import.PLQ,$A52-1,AS$15-1,1,1))))</f>
        <v>0</v>
      </c>
      <c r="AT52" s="144">
        <f ca="1">IF(AT$13="",0,CHOOSE(Detalhamento.OpçãoServiços,OFFSET(Import.PLQ,$A52-1,AT$15-1,1,1),IF($E52&lt;&gt;1,IF(ISNUMBER(INDEX(Import.PLE,Detalhamento!$E52,Detalhamento!AT$15)),IF(INDEX(Import.PLE,Detalhamento!$E52,Detalhamento!AT$15)&lt;=mediçao,OFFSET(Import.PLQ,$A52-1,AT$15-1,1,1),0),0),PLE!$AA$28*OFFSET(Import.PLQ,$A52-1,AT$15-1,1,1)),IF($E52&lt;&gt;1,IF(ISNUMBER(INDEX(Import.PLE,Detalhamento!$E52,Detalhamento!AT$15)),IF(INDEX(Import.PLE,Detalhamento!$E52,Detalhamento!AT$15)&lt;=mediçao,0,OFFSET(Import.PLQ,$A52-1,AT$15-1,1,1)),OFFSET(Import.PLQ,$A52-1,AT$15-1,1,1)),(1-PLE!$AA$28)*OFFSET(Import.PLQ,$A52-1,AT$15-1,1,1))))</f>
        <v>0</v>
      </c>
      <c r="AU52" s="144">
        <f ca="1">IF(AU$13="",0,CHOOSE(Detalhamento.OpçãoServiços,OFFSET(Import.PLQ,$A52-1,AU$15-1,1,1),IF($E52&lt;&gt;1,IF(ISNUMBER(INDEX(Import.PLE,Detalhamento!$E52,Detalhamento!AU$15)),IF(INDEX(Import.PLE,Detalhamento!$E52,Detalhamento!AU$15)&lt;=mediçao,OFFSET(Import.PLQ,$A52-1,AU$15-1,1,1),0),0),PLE!$AA$28*OFFSET(Import.PLQ,$A52-1,AU$15-1,1,1)),IF($E52&lt;&gt;1,IF(ISNUMBER(INDEX(Import.PLE,Detalhamento!$E52,Detalhamento!AU$15)),IF(INDEX(Import.PLE,Detalhamento!$E52,Detalhamento!AU$15)&lt;=mediçao,0,OFFSET(Import.PLQ,$A52-1,AU$15-1,1,1)),OFFSET(Import.PLQ,$A52-1,AU$15-1,1,1)),(1-PLE!$AA$28)*OFFSET(Import.PLQ,$A52-1,AU$15-1,1,1))))</f>
        <v>0</v>
      </c>
      <c r="AV52" s="144">
        <f ca="1">IF(AV$13="",0,CHOOSE(Detalhamento.OpçãoServiços,OFFSET(Import.PLQ,$A52-1,AV$15-1,1,1),IF($E52&lt;&gt;1,IF(ISNUMBER(INDEX(Import.PLE,Detalhamento!$E52,Detalhamento!AV$15)),IF(INDEX(Import.PLE,Detalhamento!$E52,Detalhamento!AV$15)&lt;=mediçao,OFFSET(Import.PLQ,$A52-1,AV$15-1,1,1),0),0),PLE!$AA$28*OFFSET(Import.PLQ,$A52-1,AV$15-1,1,1)),IF($E52&lt;&gt;1,IF(ISNUMBER(INDEX(Import.PLE,Detalhamento!$E52,Detalhamento!AV$15)),IF(INDEX(Import.PLE,Detalhamento!$E52,Detalhamento!AV$15)&lt;=mediçao,0,OFFSET(Import.PLQ,$A52-1,AV$15-1,1,1)),OFFSET(Import.PLQ,$A52-1,AV$15-1,1,1)),(1-PLE!$AA$28)*OFFSET(Import.PLQ,$A52-1,AV$15-1,1,1))))</f>
        <v>0</v>
      </c>
      <c r="AW52" s="144">
        <f ca="1">IF(AW$13="",0,CHOOSE(Detalhamento.OpçãoServiços,OFFSET(Import.PLQ,$A52-1,AW$15-1,1,1),IF($E52&lt;&gt;1,IF(ISNUMBER(INDEX(Import.PLE,Detalhamento!$E52,Detalhamento!AW$15)),IF(INDEX(Import.PLE,Detalhamento!$E52,Detalhamento!AW$15)&lt;=mediçao,OFFSET(Import.PLQ,$A52-1,AW$15-1,1,1),0),0),PLE!$AA$28*OFFSET(Import.PLQ,$A52-1,AW$15-1,1,1)),IF($E52&lt;&gt;1,IF(ISNUMBER(INDEX(Import.PLE,Detalhamento!$E52,Detalhamento!AW$15)),IF(INDEX(Import.PLE,Detalhamento!$E52,Detalhamento!AW$15)&lt;=mediçao,0,OFFSET(Import.PLQ,$A52-1,AW$15-1,1,1)),OFFSET(Import.PLQ,$A52-1,AW$15-1,1,1)),(1-PLE!$AA$28)*OFFSET(Import.PLQ,$A52-1,AW$15-1,1,1))))</f>
        <v>0</v>
      </c>
      <c r="AX52" s="144">
        <f ca="1">IF(AX$13="",0,CHOOSE(Detalhamento.OpçãoServiços,OFFSET(Import.PLQ,$A52-1,AX$15-1,1,1),IF($E52&lt;&gt;1,IF(ISNUMBER(INDEX(Import.PLE,Detalhamento!$E52,Detalhamento!AX$15)),IF(INDEX(Import.PLE,Detalhamento!$E52,Detalhamento!AX$15)&lt;=mediçao,OFFSET(Import.PLQ,$A52-1,AX$15-1,1,1),0),0),PLE!$AA$28*OFFSET(Import.PLQ,$A52-1,AX$15-1,1,1)),IF($E52&lt;&gt;1,IF(ISNUMBER(INDEX(Import.PLE,Detalhamento!$E52,Detalhamento!AX$15)),IF(INDEX(Import.PLE,Detalhamento!$E52,Detalhamento!AX$15)&lt;=mediçao,0,OFFSET(Import.PLQ,$A52-1,AX$15-1,1,1)),OFFSET(Import.PLQ,$A52-1,AX$15-1,1,1)),(1-PLE!$AA$28)*OFFSET(Import.PLQ,$A52-1,AX$15-1,1,1))))</f>
        <v>0</v>
      </c>
      <c r="AY52" s="144">
        <f ca="1">IF(AY$13="",0,CHOOSE(Detalhamento.OpçãoServiços,OFFSET(Import.PLQ,$A52-1,AY$15-1,1,1),IF($E52&lt;&gt;1,IF(ISNUMBER(INDEX(Import.PLE,Detalhamento!$E52,Detalhamento!AY$15)),IF(INDEX(Import.PLE,Detalhamento!$E52,Detalhamento!AY$15)&lt;=mediçao,OFFSET(Import.PLQ,$A52-1,AY$15-1,1,1),0),0),PLE!$AA$28*OFFSET(Import.PLQ,$A52-1,AY$15-1,1,1)),IF($E52&lt;&gt;1,IF(ISNUMBER(INDEX(Import.PLE,Detalhamento!$E52,Detalhamento!AY$15)),IF(INDEX(Import.PLE,Detalhamento!$E52,Detalhamento!AY$15)&lt;=mediçao,0,OFFSET(Import.PLQ,$A52-1,AY$15-1,1,1)),OFFSET(Import.PLQ,$A52-1,AY$15-1,1,1)),(1-PLE!$AA$28)*OFFSET(Import.PLQ,$A52-1,AY$15-1,1,1))))</f>
        <v>0</v>
      </c>
      <c r="AZ52" s="144">
        <f ca="1">IF(AZ$13="",0,CHOOSE(Detalhamento.OpçãoServiços,OFFSET(Import.PLQ,$A52-1,AZ$15-1,1,1),IF($E52&lt;&gt;1,IF(ISNUMBER(INDEX(Import.PLE,Detalhamento!$E52,Detalhamento!AZ$15)),IF(INDEX(Import.PLE,Detalhamento!$E52,Detalhamento!AZ$15)&lt;=mediçao,OFFSET(Import.PLQ,$A52-1,AZ$15-1,1,1),0),0),PLE!$AA$28*OFFSET(Import.PLQ,$A52-1,AZ$15-1,1,1)),IF($E52&lt;&gt;1,IF(ISNUMBER(INDEX(Import.PLE,Detalhamento!$E52,Detalhamento!AZ$15)),IF(INDEX(Import.PLE,Detalhamento!$E52,Detalhamento!AZ$15)&lt;=mediçao,0,OFFSET(Import.PLQ,$A52-1,AZ$15-1,1,1)),OFFSET(Import.PLQ,$A52-1,AZ$15-1,1,1)),(1-PLE!$AA$28)*OFFSET(Import.PLQ,$A52-1,AZ$15-1,1,1))))</f>
        <v>0</v>
      </c>
      <c r="BA52" s="144">
        <f ca="1">IF(BA$13="",0,CHOOSE(Detalhamento.OpçãoServiços,OFFSET(Import.PLQ,$A52-1,BA$15-1,1,1),IF($E52&lt;&gt;1,IF(ISNUMBER(INDEX(Import.PLE,Detalhamento!$E52,Detalhamento!BA$15)),IF(INDEX(Import.PLE,Detalhamento!$E52,Detalhamento!BA$15)&lt;=mediçao,OFFSET(Import.PLQ,$A52-1,BA$15-1,1,1),0),0),PLE!$AA$28*OFFSET(Import.PLQ,$A52-1,BA$15-1,1,1)),IF($E52&lt;&gt;1,IF(ISNUMBER(INDEX(Import.PLE,Detalhamento!$E52,Detalhamento!BA$15)),IF(INDEX(Import.PLE,Detalhamento!$E52,Detalhamento!BA$15)&lt;=mediçao,0,OFFSET(Import.PLQ,$A52-1,BA$15-1,1,1)),OFFSET(Import.PLQ,$A52-1,BA$15-1,1,1)),(1-PLE!$AA$28)*OFFSET(Import.PLQ,$A52-1,BA$15-1,1,1))))</f>
        <v>0</v>
      </c>
      <c r="BB52" s="144">
        <f ca="1">IF(BB$13="",0,CHOOSE(Detalhamento.OpçãoServiços,OFFSET(Import.PLQ,$A52-1,BB$15-1,1,1),IF($E52&lt;&gt;1,IF(ISNUMBER(INDEX(Import.PLE,Detalhamento!$E52,Detalhamento!BB$15)),IF(INDEX(Import.PLE,Detalhamento!$E52,Detalhamento!BB$15)&lt;=mediçao,OFFSET(Import.PLQ,$A52-1,BB$15-1,1,1),0),0),PLE!$AA$28*OFFSET(Import.PLQ,$A52-1,BB$15-1,1,1)),IF($E52&lt;&gt;1,IF(ISNUMBER(INDEX(Import.PLE,Detalhamento!$E52,Detalhamento!BB$15)),IF(INDEX(Import.PLE,Detalhamento!$E52,Detalhamento!BB$15)&lt;=mediçao,0,OFFSET(Import.PLQ,$A52-1,BB$15-1,1,1)),OFFSET(Import.PLQ,$A52-1,BB$15-1,1,1)),(1-PLE!$AA$28)*OFFSET(Import.PLQ,$A52-1,BB$15-1,1,1))))</f>
        <v>0</v>
      </c>
      <c r="BC52" s="144">
        <f ca="1">IF(BC$13="",0,CHOOSE(Detalhamento.OpçãoServiços,OFFSET(Import.PLQ,$A52-1,BC$15-1,1,1),IF($E52&lt;&gt;1,IF(ISNUMBER(INDEX(Import.PLE,Detalhamento!$E52,Detalhamento!BC$15)),IF(INDEX(Import.PLE,Detalhamento!$E52,Detalhamento!BC$15)&lt;=mediçao,OFFSET(Import.PLQ,$A52-1,BC$15-1,1,1),0),0),PLE!$AA$28*OFFSET(Import.PLQ,$A52-1,BC$15-1,1,1)),IF($E52&lt;&gt;1,IF(ISNUMBER(INDEX(Import.PLE,Detalhamento!$E52,Detalhamento!BC$15)),IF(INDEX(Import.PLE,Detalhamento!$E52,Detalhamento!BC$15)&lt;=mediçao,0,OFFSET(Import.PLQ,$A52-1,BC$15-1,1,1)),OFFSET(Import.PLQ,$A52-1,BC$15-1,1,1)),(1-PLE!$AA$28)*OFFSET(Import.PLQ,$A52-1,BC$15-1,1,1))))</f>
        <v>0</v>
      </c>
      <c r="BD52" s="144">
        <f ca="1">IF(BD$13="",0,CHOOSE(Detalhamento.OpçãoServiços,OFFSET(Import.PLQ,$A52-1,BD$15-1,1,1),IF($E52&lt;&gt;1,IF(ISNUMBER(INDEX(Import.PLE,Detalhamento!$E52,Detalhamento!BD$15)),IF(INDEX(Import.PLE,Detalhamento!$E52,Detalhamento!BD$15)&lt;=mediçao,OFFSET(Import.PLQ,$A52-1,BD$15-1,1,1),0),0),PLE!$AA$28*OFFSET(Import.PLQ,$A52-1,BD$15-1,1,1)),IF($E52&lt;&gt;1,IF(ISNUMBER(INDEX(Import.PLE,Detalhamento!$E52,Detalhamento!BD$15)),IF(INDEX(Import.PLE,Detalhamento!$E52,Detalhamento!BD$15)&lt;=mediçao,0,OFFSET(Import.PLQ,$A52-1,BD$15-1,1,1)),OFFSET(Import.PLQ,$A52-1,BD$15-1,1,1)),(1-PLE!$AA$28)*OFFSET(Import.PLQ,$A52-1,BD$15-1,1,1))))</f>
        <v>0</v>
      </c>
      <c r="BE52" s="144">
        <f ca="1">IF(BE$13="",0,CHOOSE(Detalhamento.OpçãoServiços,OFFSET(Import.PLQ,$A52-1,BE$15-1,1,1),IF($E52&lt;&gt;1,IF(ISNUMBER(INDEX(Import.PLE,Detalhamento!$E52,Detalhamento!BE$15)),IF(INDEX(Import.PLE,Detalhamento!$E52,Detalhamento!BE$15)&lt;=mediçao,OFFSET(Import.PLQ,$A52-1,BE$15-1,1,1),0),0),PLE!$AA$28*OFFSET(Import.PLQ,$A52-1,BE$15-1,1,1)),IF($E52&lt;&gt;1,IF(ISNUMBER(INDEX(Import.PLE,Detalhamento!$E52,Detalhamento!BE$15)),IF(INDEX(Import.PLE,Detalhamento!$E52,Detalhamento!BE$15)&lt;=mediçao,0,OFFSET(Import.PLQ,$A52-1,BE$15-1,1,1)),OFFSET(Import.PLQ,$A52-1,BE$15-1,1,1)),(1-PLE!$AA$28)*OFFSET(Import.PLQ,$A52-1,BE$15-1,1,1))))</f>
        <v>0</v>
      </c>
      <c r="BF52" s="144">
        <f ca="1">IF(BF$13="",0,CHOOSE(Detalhamento.OpçãoServiços,OFFSET(Import.PLQ,$A52-1,BF$15-1,1,1),IF($E52&lt;&gt;1,IF(ISNUMBER(INDEX(Import.PLE,Detalhamento!$E52,Detalhamento!BF$15)),IF(INDEX(Import.PLE,Detalhamento!$E52,Detalhamento!BF$15)&lt;=mediçao,OFFSET(Import.PLQ,$A52-1,BF$15-1,1,1),0),0),PLE!$AA$28*OFFSET(Import.PLQ,$A52-1,BF$15-1,1,1)),IF($E52&lt;&gt;1,IF(ISNUMBER(INDEX(Import.PLE,Detalhamento!$E52,Detalhamento!BF$15)),IF(INDEX(Import.PLE,Detalhamento!$E52,Detalhamento!BF$15)&lt;=mediçao,0,OFFSET(Import.PLQ,$A52-1,BF$15-1,1,1)),OFFSET(Import.PLQ,$A52-1,BF$15-1,1,1)),(1-PLE!$AA$28)*OFFSET(Import.PLQ,$A52-1,BF$15-1,1,1))))</f>
        <v>0</v>
      </c>
      <c r="BG52" s="144">
        <f ca="1">IF(BG$13="",0,CHOOSE(Detalhamento.OpçãoServiços,OFFSET(Import.PLQ,$A52-1,BG$15-1,1,1),IF($E52&lt;&gt;1,IF(ISNUMBER(INDEX(Import.PLE,Detalhamento!$E52,Detalhamento!BG$15)),IF(INDEX(Import.PLE,Detalhamento!$E52,Detalhamento!BG$15)&lt;=mediçao,OFFSET(Import.PLQ,$A52-1,BG$15-1,1,1),0),0),PLE!$AA$28*OFFSET(Import.PLQ,$A52-1,BG$15-1,1,1)),IF($E52&lt;&gt;1,IF(ISNUMBER(INDEX(Import.PLE,Detalhamento!$E52,Detalhamento!BG$15)),IF(INDEX(Import.PLE,Detalhamento!$E52,Detalhamento!BG$15)&lt;=mediçao,0,OFFSET(Import.PLQ,$A52-1,BG$15-1,1,1)),OFFSET(Import.PLQ,$A52-1,BG$15-1,1,1)),(1-PLE!$AA$28)*OFFSET(Import.PLQ,$A52-1,BG$15-1,1,1))))</f>
        <v>0</v>
      </c>
      <c r="BH52" s="144">
        <f ca="1">IF(BH$13="",0,CHOOSE(Detalhamento.OpçãoServiços,OFFSET(Import.PLQ,$A52-1,BH$15-1,1,1),IF($E52&lt;&gt;1,IF(ISNUMBER(INDEX(Import.PLE,Detalhamento!$E52,Detalhamento!BH$15)),IF(INDEX(Import.PLE,Detalhamento!$E52,Detalhamento!BH$15)&lt;=mediçao,OFFSET(Import.PLQ,$A52-1,BH$15-1,1,1),0),0),PLE!$AA$28*OFFSET(Import.PLQ,$A52-1,BH$15-1,1,1)),IF($E52&lt;&gt;1,IF(ISNUMBER(INDEX(Import.PLE,Detalhamento!$E52,Detalhamento!BH$15)),IF(INDEX(Import.PLE,Detalhamento!$E52,Detalhamento!BH$15)&lt;=mediçao,0,OFFSET(Import.PLQ,$A52-1,BH$15-1,1,1)),OFFSET(Import.PLQ,$A52-1,BH$15-1,1,1)),(1-PLE!$AA$28)*OFFSET(Import.PLQ,$A52-1,BH$15-1,1,1))))</f>
        <v>0</v>
      </c>
      <c r="BI52" s="144">
        <f ca="1">IF(BI$13="",0,CHOOSE(Detalhamento.OpçãoServiços,OFFSET(Import.PLQ,$A52-1,BI$15-1,1,1),IF($E52&lt;&gt;1,IF(ISNUMBER(INDEX(Import.PLE,Detalhamento!$E52,Detalhamento!BI$15)),IF(INDEX(Import.PLE,Detalhamento!$E52,Detalhamento!BI$15)&lt;=mediçao,OFFSET(Import.PLQ,$A52-1,BI$15-1,1,1),0),0),PLE!$AA$28*OFFSET(Import.PLQ,$A52-1,BI$15-1,1,1)),IF($E52&lt;&gt;1,IF(ISNUMBER(INDEX(Import.PLE,Detalhamento!$E52,Detalhamento!BI$15)),IF(INDEX(Import.PLE,Detalhamento!$E52,Detalhamento!BI$15)&lt;=mediçao,0,OFFSET(Import.PLQ,$A52-1,BI$15-1,1,1)),OFFSET(Import.PLQ,$A52-1,BI$15-1,1,1)),(1-PLE!$AA$28)*OFFSET(Import.PLQ,$A52-1,BI$15-1,1,1))))</f>
        <v>0</v>
      </c>
    </row>
    <row r="53" spans="1:61" ht="20" x14ac:dyDescent="0.2">
      <c r="A53" s="155">
        <v>30</v>
      </c>
      <c r="B53" s="21" t="str">
        <f t="shared" ca="1" si="8"/>
        <v>Serviço</v>
      </c>
      <c r="E53" s="153">
        <f t="shared" ca="1" si="9"/>
        <v>4</v>
      </c>
      <c r="F53" s="154">
        <f t="shared" ca="1" si="10"/>
        <v>40030</v>
      </c>
      <c r="G53" s="154" t="str">
        <f t="shared" ca="1" si="14"/>
        <v>1.3.3.3</v>
      </c>
      <c r="H53" s="182" t="str">
        <f t="shared" ca="1" si="14"/>
        <v>ARMAÇÃO DE BLOCO, VIGA BALDRAME OU SAPATA UTILIZANDO AÇO CA-50 DE 6,3 MM - MONTAGEM. AF_06/2017</v>
      </c>
      <c r="I53" s="37" t="str">
        <f t="shared" ca="1" si="12"/>
        <v>KG</v>
      </c>
      <c r="J53" s="144">
        <f t="shared" ca="1" si="13"/>
        <v>139.30000000000001</v>
      </c>
      <c r="K53" s="67"/>
      <c r="L53" s="144">
        <f ca="1">IF(L$13="",0,CHOOSE(Detalhamento.OpçãoServiços,OFFSET(Import.PLQ,$A53-1,L$15-1,1,1),IF($E53&lt;&gt;1,IF(ISNUMBER(INDEX(Import.PLE,Detalhamento!$E53,Detalhamento!L$15)),IF(INDEX(Import.PLE,Detalhamento!$E53,Detalhamento!L$15)&lt;=mediçao,OFFSET(Import.PLQ,$A53-1,L$15-1,1,1),0),0),PLE!$AA$28*OFFSET(Import.PLQ,$A53-1,L$15-1,1,1)),IF($E53&lt;&gt;1,IF(ISNUMBER(INDEX(Import.PLE,Detalhamento!$E53,Detalhamento!L$15)),IF(INDEX(Import.PLE,Detalhamento!$E53,Detalhamento!L$15)&lt;=mediçao,0,OFFSET(Import.PLQ,$A53-1,L$15-1,1,1)),OFFSET(Import.PLQ,$A53-1,L$15-1,1,1)),(1-PLE!$AA$28)*OFFSET(Import.PLQ,$A53-1,L$15-1,1,1))))</f>
        <v>139.30000000000001</v>
      </c>
      <c r="M53" s="144">
        <f ca="1">IF(M$13="",0,CHOOSE(Detalhamento.OpçãoServiços,OFFSET(Import.PLQ,$A53-1,M$15-1,1,1),IF($E53&lt;&gt;1,IF(ISNUMBER(INDEX(Import.PLE,Detalhamento!$E53,Detalhamento!M$15)),IF(INDEX(Import.PLE,Detalhamento!$E53,Detalhamento!M$15)&lt;=mediçao,OFFSET(Import.PLQ,$A53-1,M$15-1,1,1),0),0),PLE!$AA$28*OFFSET(Import.PLQ,$A53-1,M$15-1,1,1)),IF($E53&lt;&gt;1,IF(ISNUMBER(INDEX(Import.PLE,Detalhamento!$E53,Detalhamento!M$15)),IF(INDEX(Import.PLE,Detalhamento!$E53,Detalhamento!M$15)&lt;=mediçao,0,OFFSET(Import.PLQ,$A53-1,M$15-1,1,1)),OFFSET(Import.PLQ,$A53-1,M$15-1,1,1)),(1-PLE!$AA$28)*OFFSET(Import.PLQ,$A53-1,M$15-1,1,1))))</f>
        <v>0</v>
      </c>
      <c r="N53" s="144">
        <f ca="1">IF(N$13="",0,CHOOSE(Detalhamento.OpçãoServiços,OFFSET(Import.PLQ,$A53-1,N$15-1,1,1),IF($E53&lt;&gt;1,IF(ISNUMBER(INDEX(Import.PLE,Detalhamento!$E53,Detalhamento!N$15)),IF(INDEX(Import.PLE,Detalhamento!$E53,Detalhamento!N$15)&lt;=mediçao,OFFSET(Import.PLQ,$A53-1,N$15-1,1,1),0),0),PLE!$AA$28*OFFSET(Import.PLQ,$A53-1,N$15-1,1,1)),IF($E53&lt;&gt;1,IF(ISNUMBER(INDEX(Import.PLE,Detalhamento!$E53,Detalhamento!N$15)),IF(INDEX(Import.PLE,Detalhamento!$E53,Detalhamento!N$15)&lt;=mediçao,0,OFFSET(Import.PLQ,$A53-1,N$15-1,1,1)),OFFSET(Import.PLQ,$A53-1,N$15-1,1,1)),(1-PLE!$AA$28)*OFFSET(Import.PLQ,$A53-1,N$15-1,1,1))))</f>
        <v>0</v>
      </c>
      <c r="O53" s="144">
        <f ca="1">IF(O$13="",0,CHOOSE(Detalhamento.OpçãoServiços,OFFSET(Import.PLQ,$A53-1,O$15-1,1,1),IF($E53&lt;&gt;1,IF(ISNUMBER(INDEX(Import.PLE,Detalhamento!$E53,Detalhamento!O$15)),IF(INDEX(Import.PLE,Detalhamento!$E53,Detalhamento!O$15)&lt;=mediçao,OFFSET(Import.PLQ,$A53-1,O$15-1,1,1),0),0),PLE!$AA$28*OFFSET(Import.PLQ,$A53-1,O$15-1,1,1)),IF($E53&lt;&gt;1,IF(ISNUMBER(INDEX(Import.PLE,Detalhamento!$E53,Detalhamento!O$15)),IF(INDEX(Import.PLE,Detalhamento!$E53,Detalhamento!O$15)&lt;=mediçao,0,OFFSET(Import.PLQ,$A53-1,O$15-1,1,1)),OFFSET(Import.PLQ,$A53-1,O$15-1,1,1)),(1-PLE!$AA$28)*OFFSET(Import.PLQ,$A53-1,O$15-1,1,1))))</f>
        <v>0</v>
      </c>
      <c r="P53" s="144">
        <f ca="1">IF(P$13="",0,CHOOSE(Detalhamento.OpçãoServiços,OFFSET(Import.PLQ,$A53-1,P$15-1,1,1),IF($E53&lt;&gt;1,IF(ISNUMBER(INDEX(Import.PLE,Detalhamento!$E53,Detalhamento!P$15)),IF(INDEX(Import.PLE,Detalhamento!$E53,Detalhamento!P$15)&lt;=mediçao,OFFSET(Import.PLQ,$A53-1,P$15-1,1,1),0),0),PLE!$AA$28*OFFSET(Import.PLQ,$A53-1,P$15-1,1,1)),IF($E53&lt;&gt;1,IF(ISNUMBER(INDEX(Import.PLE,Detalhamento!$E53,Detalhamento!P$15)),IF(INDEX(Import.PLE,Detalhamento!$E53,Detalhamento!P$15)&lt;=mediçao,0,OFFSET(Import.PLQ,$A53-1,P$15-1,1,1)),OFFSET(Import.PLQ,$A53-1,P$15-1,1,1)),(1-PLE!$AA$28)*OFFSET(Import.PLQ,$A53-1,P$15-1,1,1))))</f>
        <v>0</v>
      </c>
      <c r="Q53" s="144">
        <f ca="1">IF(Q$13="",0,CHOOSE(Detalhamento.OpçãoServiços,OFFSET(Import.PLQ,$A53-1,Q$15-1,1,1),IF($E53&lt;&gt;1,IF(ISNUMBER(INDEX(Import.PLE,Detalhamento!$E53,Detalhamento!Q$15)),IF(INDEX(Import.PLE,Detalhamento!$E53,Detalhamento!Q$15)&lt;=mediçao,OFFSET(Import.PLQ,$A53-1,Q$15-1,1,1),0),0),PLE!$AA$28*OFFSET(Import.PLQ,$A53-1,Q$15-1,1,1)),IF($E53&lt;&gt;1,IF(ISNUMBER(INDEX(Import.PLE,Detalhamento!$E53,Detalhamento!Q$15)),IF(INDEX(Import.PLE,Detalhamento!$E53,Detalhamento!Q$15)&lt;=mediçao,0,OFFSET(Import.PLQ,$A53-1,Q$15-1,1,1)),OFFSET(Import.PLQ,$A53-1,Q$15-1,1,1)),(1-PLE!$AA$28)*OFFSET(Import.PLQ,$A53-1,Q$15-1,1,1))))</f>
        <v>0</v>
      </c>
      <c r="R53" s="144">
        <f ca="1">IF(R$13="",0,CHOOSE(Detalhamento.OpçãoServiços,OFFSET(Import.PLQ,$A53-1,R$15-1,1,1),IF($E53&lt;&gt;1,IF(ISNUMBER(INDEX(Import.PLE,Detalhamento!$E53,Detalhamento!R$15)),IF(INDEX(Import.PLE,Detalhamento!$E53,Detalhamento!R$15)&lt;=mediçao,OFFSET(Import.PLQ,$A53-1,R$15-1,1,1),0),0),PLE!$AA$28*OFFSET(Import.PLQ,$A53-1,R$15-1,1,1)),IF($E53&lt;&gt;1,IF(ISNUMBER(INDEX(Import.PLE,Detalhamento!$E53,Detalhamento!R$15)),IF(INDEX(Import.PLE,Detalhamento!$E53,Detalhamento!R$15)&lt;=mediçao,0,OFFSET(Import.PLQ,$A53-1,R$15-1,1,1)),OFFSET(Import.PLQ,$A53-1,R$15-1,1,1)),(1-PLE!$AA$28)*OFFSET(Import.PLQ,$A53-1,R$15-1,1,1))))</f>
        <v>0</v>
      </c>
      <c r="S53" s="144">
        <f ca="1">IF(S$13="",0,CHOOSE(Detalhamento.OpçãoServiços,OFFSET(Import.PLQ,$A53-1,S$15-1,1,1),IF($E53&lt;&gt;1,IF(ISNUMBER(INDEX(Import.PLE,Detalhamento!$E53,Detalhamento!S$15)),IF(INDEX(Import.PLE,Detalhamento!$E53,Detalhamento!S$15)&lt;=mediçao,OFFSET(Import.PLQ,$A53-1,S$15-1,1,1),0),0),PLE!$AA$28*OFFSET(Import.PLQ,$A53-1,S$15-1,1,1)),IF($E53&lt;&gt;1,IF(ISNUMBER(INDEX(Import.PLE,Detalhamento!$E53,Detalhamento!S$15)),IF(INDEX(Import.PLE,Detalhamento!$E53,Detalhamento!S$15)&lt;=mediçao,0,OFFSET(Import.PLQ,$A53-1,S$15-1,1,1)),OFFSET(Import.PLQ,$A53-1,S$15-1,1,1)),(1-PLE!$AA$28)*OFFSET(Import.PLQ,$A53-1,S$15-1,1,1))))</f>
        <v>0</v>
      </c>
      <c r="T53" s="144">
        <f ca="1">IF(T$13="",0,CHOOSE(Detalhamento.OpçãoServiços,OFFSET(Import.PLQ,$A53-1,T$15-1,1,1),IF($E53&lt;&gt;1,IF(ISNUMBER(INDEX(Import.PLE,Detalhamento!$E53,Detalhamento!T$15)),IF(INDEX(Import.PLE,Detalhamento!$E53,Detalhamento!T$15)&lt;=mediçao,OFFSET(Import.PLQ,$A53-1,T$15-1,1,1),0),0),PLE!$AA$28*OFFSET(Import.PLQ,$A53-1,T$15-1,1,1)),IF($E53&lt;&gt;1,IF(ISNUMBER(INDEX(Import.PLE,Detalhamento!$E53,Detalhamento!T$15)),IF(INDEX(Import.PLE,Detalhamento!$E53,Detalhamento!T$15)&lt;=mediçao,0,OFFSET(Import.PLQ,$A53-1,T$15-1,1,1)),OFFSET(Import.PLQ,$A53-1,T$15-1,1,1)),(1-PLE!$AA$28)*OFFSET(Import.PLQ,$A53-1,T$15-1,1,1))))</f>
        <v>0</v>
      </c>
      <c r="U53" s="144">
        <f ca="1">IF(U$13="",0,CHOOSE(Detalhamento.OpçãoServiços,OFFSET(Import.PLQ,$A53-1,U$15-1,1,1),IF($E53&lt;&gt;1,IF(ISNUMBER(INDEX(Import.PLE,Detalhamento!$E53,Detalhamento!U$15)),IF(INDEX(Import.PLE,Detalhamento!$E53,Detalhamento!U$15)&lt;=mediçao,OFFSET(Import.PLQ,$A53-1,U$15-1,1,1),0),0),PLE!$AA$28*OFFSET(Import.PLQ,$A53-1,U$15-1,1,1)),IF($E53&lt;&gt;1,IF(ISNUMBER(INDEX(Import.PLE,Detalhamento!$E53,Detalhamento!U$15)),IF(INDEX(Import.PLE,Detalhamento!$E53,Detalhamento!U$15)&lt;=mediçao,0,OFFSET(Import.PLQ,$A53-1,U$15-1,1,1)),OFFSET(Import.PLQ,$A53-1,U$15-1,1,1)),(1-PLE!$AA$28)*OFFSET(Import.PLQ,$A53-1,U$15-1,1,1))))</f>
        <v>0</v>
      </c>
      <c r="V53" s="144">
        <f ca="1">IF(V$13="",0,CHOOSE(Detalhamento.OpçãoServiços,OFFSET(Import.PLQ,$A53-1,V$15-1,1,1),IF($E53&lt;&gt;1,IF(ISNUMBER(INDEX(Import.PLE,Detalhamento!$E53,Detalhamento!V$15)),IF(INDEX(Import.PLE,Detalhamento!$E53,Detalhamento!V$15)&lt;=mediçao,OFFSET(Import.PLQ,$A53-1,V$15-1,1,1),0),0),PLE!$AA$28*OFFSET(Import.PLQ,$A53-1,V$15-1,1,1)),IF($E53&lt;&gt;1,IF(ISNUMBER(INDEX(Import.PLE,Detalhamento!$E53,Detalhamento!V$15)),IF(INDEX(Import.PLE,Detalhamento!$E53,Detalhamento!V$15)&lt;=mediçao,0,OFFSET(Import.PLQ,$A53-1,V$15-1,1,1)),OFFSET(Import.PLQ,$A53-1,V$15-1,1,1)),(1-PLE!$AA$28)*OFFSET(Import.PLQ,$A53-1,V$15-1,1,1))))</f>
        <v>0</v>
      </c>
      <c r="W53" s="144">
        <f ca="1">IF(W$13="",0,CHOOSE(Detalhamento.OpçãoServiços,OFFSET(Import.PLQ,$A53-1,W$15-1,1,1),IF($E53&lt;&gt;1,IF(ISNUMBER(INDEX(Import.PLE,Detalhamento!$E53,Detalhamento!W$15)),IF(INDEX(Import.PLE,Detalhamento!$E53,Detalhamento!W$15)&lt;=mediçao,OFFSET(Import.PLQ,$A53-1,W$15-1,1,1),0),0),PLE!$AA$28*OFFSET(Import.PLQ,$A53-1,W$15-1,1,1)),IF($E53&lt;&gt;1,IF(ISNUMBER(INDEX(Import.PLE,Detalhamento!$E53,Detalhamento!W$15)),IF(INDEX(Import.PLE,Detalhamento!$E53,Detalhamento!W$15)&lt;=mediçao,0,OFFSET(Import.PLQ,$A53-1,W$15-1,1,1)),OFFSET(Import.PLQ,$A53-1,W$15-1,1,1)),(1-PLE!$AA$28)*OFFSET(Import.PLQ,$A53-1,W$15-1,1,1))))</f>
        <v>0</v>
      </c>
      <c r="X53" s="144">
        <f ca="1">IF(X$13="",0,CHOOSE(Detalhamento.OpçãoServiços,OFFSET(Import.PLQ,$A53-1,X$15-1,1,1),IF($E53&lt;&gt;1,IF(ISNUMBER(INDEX(Import.PLE,Detalhamento!$E53,Detalhamento!X$15)),IF(INDEX(Import.PLE,Detalhamento!$E53,Detalhamento!X$15)&lt;=mediçao,OFFSET(Import.PLQ,$A53-1,X$15-1,1,1),0),0),PLE!$AA$28*OFFSET(Import.PLQ,$A53-1,X$15-1,1,1)),IF($E53&lt;&gt;1,IF(ISNUMBER(INDEX(Import.PLE,Detalhamento!$E53,Detalhamento!X$15)),IF(INDEX(Import.PLE,Detalhamento!$E53,Detalhamento!X$15)&lt;=mediçao,0,OFFSET(Import.PLQ,$A53-1,X$15-1,1,1)),OFFSET(Import.PLQ,$A53-1,X$15-1,1,1)),(1-PLE!$AA$28)*OFFSET(Import.PLQ,$A53-1,X$15-1,1,1))))</f>
        <v>0</v>
      </c>
      <c r="Y53" s="144">
        <f ca="1">IF(Y$13="",0,CHOOSE(Detalhamento.OpçãoServiços,OFFSET(Import.PLQ,$A53-1,Y$15-1,1,1),IF($E53&lt;&gt;1,IF(ISNUMBER(INDEX(Import.PLE,Detalhamento!$E53,Detalhamento!Y$15)),IF(INDEX(Import.PLE,Detalhamento!$E53,Detalhamento!Y$15)&lt;=mediçao,OFFSET(Import.PLQ,$A53-1,Y$15-1,1,1),0),0),PLE!$AA$28*OFFSET(Import.PLQ,$A53-1,Y$15-1,1,1)),IF($E53&lt;&gt;1,IF(ISNUMBER(INDEX(Import.PLE,Detalhamento!$E53,Detalhamento!Y$15)),IF(INDEX(Import.PLE,Detalhamento!$E53,Detalhamento!Y$15)&lt;=mediçao,0,OFFSET(Import.PLQ,$A53-1,Y$15-1,1,1)),OFFSET(Import.PLQ,$A53-1,Y$15-1,1,1)),(1-PLE!$AA$28)*OFFSET(Import.PLQ,$A53-1,Y$15-1,1,1))))</f>
        <v>0</v>
      </c>
      <c r="Z53" s="144">
        <f ca="1">IF(Z$13="",0,CHOOSE(Detalhamento.OpçãoServiços,OFFSET(Import.PLQ,$A53-1,Z$15-1,1,1),IF($E53&lt;&gt;1,IF(ISNUMBER(INDEX(Import.PLE,Detalhamento!$E53,Detalhamento!Z$15)),IF(INDEX(Import.PLE,Detalhamento!$E53,Detalhamento!Z$15)&lt;=mediçao,OFFSET(Import.PLQ,$A53-1,Z$15-1,1,1),0),0),PLE!$AA$28*OFFSET(Import.PLQ,$A53-1,Z$15-1,1,1)),IF($E53&lt;&gt;1,IF(ISNUMBER(INDEX(Import.PLE,Detalhamento!$E53,Detalhamento!Z$15)),IF(INDEX(Import.PLE,Detalhamento!$E53,Detalhamento!Z$15)&lt;=mediçao,0,OFFSET(Import.PLQ,$A53-1,Z$15-1,1,1)),OFFSET(Import.PLQ,$A53-1,Z$15-1,1,1)),(1-PLE!$AA$28)*OFFSET(Import.PLQ,$A53-1,Z$15-1,1,1))))</f>
        <v>0</v>
      </c>
      <c r="AA53" s="144">
        <f ca="1">IF(AA$13="",0,CHOOSE(Detalhamento.OpçãoServiços,OFFSET(Import.PLQ,$A53-1,AA$15-1,1,1),IF($E53&lt;&gt;1,IF(ISNUMBER(INDEX(Import.PLE,Detalhamento!$E53,Detalhamento!AA$15)),IF(INDEX(Import.PLE,Detalhamento!$E53,Detalhamento!AA$15)&lt;=mediçao,OFFSET(Import.PLQ,$A53-1,AA$15-1,1,1),0),0),PLE!$AA$28*OFFSET(Import.PLQ,$A53-1,AA$15-1,1,1)),IF($E53&lt;&gt;1,IF(ISNUMBER(INDEX(Import.PLE,Detalhamento!$E53,Detalhamento!AA$15)),IF(INDEX(Import.PLE,Detalhamento!$E53,Detalhamento!AA$15)&lt;=mediçao,0,OFFSET(Import.PLQ,$A53-1,AA$15-1,1,1)),OFFSET(Import.PLQ,$A53-1,AA$15-1,1,1)),(1-PLE!$AA$28)*OFFSET(Import.PLQ,$A53-1,AA$15-1,1,1))))</f>
        <v>0</v>
      </c>
      <c r="AB53" s="144">
        <f ca="1">IF(AB$13="",0,CHOOSE(Detalhamento.OpçãoServiços,OFFSET(Import.PLQ,$A53-1,AB$15-1,1,1),IF($E53&lt;&gt;1,IF(ISNUMBER(INDEX(Import.PLE,Detalhamento!$E53,Detalhamento!AB$15)),IF(INDEX(Import.PLE,Detalhamento!$E53,Detalhamento!AB$15)&lt;=mediçao,OFFSET(Import.PLQ,$A53-1,AB$15-1,1,1),0),0),PLE!$AA$28*OFFSET(Import.PLQ,$A53-1,AB$15-1,1,1)),IF($E53&lt;&gt;1,IF(ISNUMBER(INDEX(Import.PLE,Detalhamento!$E53,Detalhamento!AB$15)),IF(INDEX(Import.PLE,Detalhamento!$E53,Detalhamento!AB$15)&lt;=mediçao,0,OFFSET(Import.PLQ,$A53-1,AB$15-1,1,1)),OFFSET(Import.PLQ,$A53-1,AB$15-1,1,1)),(1-PLE!$AA$28)*OFFSET(Import.PLQ,$A53-1,AB$15-1,1,1))))</f>
        <v>0</v>
      </c>
      <c r="AC53" s="144">
        <f ca="1">IF(AC$13="",0,CHOOSE(Detalhamento.OpçãoServiços,OFFSET(Import.PLQ,$A53-1,AC$15-1,1,1),IF($E53&lt;&gt;1,IF(ISNUMBER(INDEX(Import.PLE,Detalhamento!$E53,Detalhamento!AC$15)),IF(INDEX(Import.PLE,Detalhamento!$E53,Detalhamento!AC$15)&lt;=mediçao,OFFSET(Import.PLQ,$A53-1,AC$15-1,1,1),0),0),PLE!$AA$28*OFFSET(Import.PLQ,$A53-1,AC$15-1,1,1)),IF($E53&lt;&gt;1,IF(ISNUMBER(INDEX(Import.PLE,Detalhamento!$E53,Detalhamento!AC$15)),IF(INDEX(Import.PLE,Detalhamento!$E53,Detalhamento!AC$15)&lt;=mediçao,0,OFFSET(Import.PLQ,$A53-1,AC$15-1,1,1)),OFFSET(Import.PLQ,$A53-1,AC$15-1,1,1)),(1-PLE!$AA$28)*OFFSET(Import.PLQ,$A53-1,AC$15-1,1,1))))</f>
        <v>0</v>
      </c>
      <c r="AD53" s="144">
        <f ca="1">IF(AD$13="",0,CHOOSE(Detalhamento.OpçãoServiços,OFFSET(Import.PLQ,$A53-1,AD$15-1,1,1),IF($E53&lt;&gt;1,IF(ISNUMBER(INDEX(Import.PLE,Detalhamento!$E53,Detalhamento!AD$15)),IF(INDEX(Import.PLE,Detalhamento!$E53,Detalhamento!AD$15)&lt;=mediçao,OFFSET(Import.PLQ,$A53-1,AD$15-1,1,1),0),0),PLE!$AA$28*OFFSET(Import.PLQ,$A53-1,AD$15-1,1,1)),IF($E53&lt;&gt;1,IF(ISNUMBER(INDEX(Import.PLE,Detalhamento!$E53,Detalhamento!AD$15)),IF(INDEX(Import.PLE,Detalhamento!$E53,Detalhamento!AD$15)&lt;=mediçao,0,OFFSET(Import.PLQ,$A53-1,AD$15-1,1,1)),OFFSET(Import.PLQ,$A53-1,AD$15-1,1,1)),(1-PLE!$AA$28)*OFFSET(Import.PLQ,$A53-1,AD$15-1,1,1))))</f>
        <v>0</v>
      </c>
      <c r="AE53" s="144">
        <f ca="1">IF(AE$13="",0,CHOOSE(Detalhamento.OpçãoServiços,OFFSET(Import.PLQ,$A53-1,AE$15-1,1,1),IF($E53&lt;&gt;1,IF(ISNUMBER(INDEX(Import.PLE,Detalhamento!$E53,Detalhamento!AE$15)),IF(INDEX(Import.PLE,Detalhamento!$E53,Detalhamento!AE$15)&lt;=mediçao,OFFSET(Import.PLQ,$A53-1,AE$15-1,1,1),0),0),PLE!$AA$28*OFFSET(Import.PLQ,$A53-1,AE$15-1,1,1)),IF($E53&lt;&gt;1,IF(ISNUMBER(INDEX(Import.PLE,Detalhamento!$E53,Detalhamento!AE$15)),IF(INDEX(Import.PLE,Detalhamento!$E53,Detalhamento!AE$15)&lt;=mediçao,0,OFFSET(Import.PLQ,$A53-1,AE$15-1,1,1)),OFFSET(Import.PLQ,$A53-1,AE$15-1,1,1)),(1-PLE!$AA$28)*OFFSET(Import.PLQ,$A53-1,AE$15-1,1,1))))</f>
        <v>0</v>
      </c>
      <c r="AF53" s="144">
        <f ca="1">IF(AF$13="",0,CHOOSE(Detalhamento.OpçãoServiços,OFFSET(Import.PLQ,$A53-1,AF$15-1,1,1),IF($E53&lt;&gt;1,IF(ISNUMBER(INDEX(Import.PLE,Detalhamento!$E53,Detalhamento!AF$15)),IF(INDEX(Import.PLE,Detalhamento!$E53,Detalhamento!AF$15)&lt;=mediçao,OFFSET(Import.PLQ,$A53-1,AF$15-1,1,1),0),0),PLE!$AA$28*OFFSET(Import.PLQ,$A53-1,AF$15-1,1,1)),IF($E53&lt;&gt;1,IF(ISNUMBER(INDEX(Import.PLE,Detalhamento!$E53,Detalhamento!AF$15)),IF(INDEX(Import.PLE,Detalhamento!$E53,Detalhamento!AF$15)&lt;=mediçao,0,OFFSET(Import.PLQ,$A53-1,AF$15-1,1,1)),OFFSET(Import.PLQ,$A53-1,AF$15-1,1,1)),(1-PLE!$AA$28)*OFFSET(Import.PLQ,$A53-1,AF$15-1,1,1))))</f>
        <v>0</v>
      </c>
      <c r="AG53" s="144">
        <f ca="1">IF(AG$13="",0,CHOOSE(Detalhamento.OpçãoServiços,OFFSET(Import.PLQ,$A53-1,AG$15-1,1,1),IF($E53&lt;&gt;1,IF(ISNUMBER(INDEX(Import.PLE,Detalhamento!$E53,Detalhamento!AG$15)),IF(INDEX(Import.PLE,Detalhamento!$E53,Detalhamento!AG$15)&lt;=mediçao,OFFSET(Import.PLQ,$A53-1,AG$15-1,1,1),0),0),PLE!$AA$28*OFFSET(Import.PLQ,$A53-1,AG$15-1,1,1)),IF($E53&lt;&gt;1,IF(ISNUMBER(INDEX(Import.PLE,Detalhamento!$E53,Detalhamento!AG$15)),IF(INDEX(Import.PLE,Detalhamento!$E53,Detalhamento!AG$15)&lt;=mediçao,0,OFFSET(Import.PLQ,$A53-1,AG$15-1,1,1)),OFFSET(Import.PLQ,$A53-1,AG$15-1,1,1)),(1-PLE!$AA$28)*OFFSET(Import.PLQ,$A53-1,AG$15-1,1,1))))</f>
        <v>0</v>
      </c>
      <c r="AH53" s="144">
        <f ca="1">IF(AH$13="",0,CHOOSE(Detalhamento.OpçãoServiços,OFFSET(Import.PLQ,$A53-1,AH$15-1,1,1),IF($E53&lt;&gt;1,IF(ISNUMBER(INDEX(Import.PLE,Detalhamento!$E53,Detalhamento!AH$15)),IF(INDEX(Import.PLE,Detalhamento!$E53,Detalhamento!AH$15)&lt;=mediçao,OFFSET(Import.PLQ,$A53-1,AH$15-1,1,1),0),0),PLE!$AA$28*OFFSET(Import.PLQ,$A53-1,AH$15-1,1,1)),IF($E53&lt;&gt;1,IF(ISNUMBER(INDEX(Import.PLE,Detalhamento!$E53,Detalhamento!AH$15)),IF(INDEX(Import.PLE,Detalhamento!$E53,Detalhamento!AH$15)&lt;=mediçao,0,OFFSET(Import.PLQ,$A53-1,AH$15-1,1,1)),OFFSET(Import.PLQ,$A53-1,AH$15-1,1,1)),(1-PLE!$AA$28)*OFFSET(Import.PLQ,$A53-1,AH$15-1,1,1))))</f>
        <v>0</v>
      </c>
      <c r="AI53" s="144">
        <f ca="1">IF(AI$13="",0,CHOOSE(Detalhamento.OpçãoServiços,OFFSET(Import.PLQ,$A53-1,AI$15-1,1,1),IF($E53&lt;&gt;1,IF(ISNUMBER(INDEX(Import.PLE,Detalhamento!$E53,Detalhamento!AI$15)),IF(INDEX(Import.PLE,Detalhamento!$E53,Detalhamento!AI$15)&lt;=mediçao,OFFSET(Import.PLQ,$A53-1,AI$15-1,1,1),0),0),PLE!$AA$28*OFFSET(Import.PLQ,$A53-1,AI$15-1,1,1)),IF($E53&lt;&gt;1,IF(ISNUMBER(INDEX(Import.PLE,Detalhamento!$E53,Detalhamento!AI$15)),IF(INDEX(Import.PLE,Detalhamento!$E53,Detalhamento!AI$15)&lt;=mediçao,0,OFFSET(Import.PLQ,$A53-1,AI$15-1,1,1)),OFFSET(Import.PLQ,$A53-1,AI$15-1,1,1)),(1-PLE!$AA$28)*OFFSET(Import.PLQ,$A53-1,AI$15-1,1,1))))</f>
        <v>0</v>
      </c>
      <c r="AJ53" s="144">
        <f ca="1">IF(AJ$13="",0,CHOOSE(Detalhamento.OpçãoServiços,OFFSET(Import.PLQ,$A53-1,AJ$15-1,1,1),IF($E53&lt;&gt;1,IF(ISNUMBER(INDEX(Import.PLE,Detalhamento!$E53,Detalhamento!AJ$15)),IF(INDEX(Import.PLE,Detalhamento!$E53,Detalhamento!AJ$15)&lt;=mediçao,OFFSET(Import.PLQ,$A53-1,AJ$15-1,1,1),0),0),PLE!$AA$28*OFFSET(Import.PLQ,$A53-1,AJ$15-1,1,1)),IF($E53&lt;&gt;1,IF(ISNUMBER(INDEX(Import.PLE,Detalhamento!$E53,Detalhamento!AJ$15)),IF(INDEX(Import.PLE,Detalhamento!$E53,Detalhamento!AJ$15)&lt;=mediçao,0,OFFSET(Import.PLQ,$A53-1,AJ$15-1,1,1)),OFFSET(Import.PLQ,$A53-1,AJ$15-1,1,1)),(1-PLE!$AA$28)*OFFSET(Import.PLQ,$A53-1,AJ$15-1,1,1))))</f>
        <v>0</v>
      </c>
      <c r="AK53" s="144">
        <f ca="1">IF(AK$13="",0,CHOOSE(Detalhamento.OpçãoServiços,OFFSET(Import.PLQ,$A53-1,AK$15-1,1,1),IF($E53&lt;&gt;1,IF(ISNUMBER(INDEX(Import.PLE,Detalhamento!$E53,Detalhamento!AK$15)),IF(INDEX(Import.PLE,Detalhamento!$E53,Detalhamento!AK$15)&lt;=mediçao,OFFSET(Import.PLQ,$A53-1,AK$15-1,1,1),0),0),PLE!$AA$28*OFFSET(Import.PLQ,$A53-1,AK$15-1,1,1)),IF($E53&lt;&gt;1,IF(ISNUMBER(INDEX(Import.PLE,Detalhamento!$E53,Detalhamento!AK$15)),IF(INDEX(Import.PLE,Detalhamento!$E53,Detalhamento!AK$15)&lt;=mediçao,0,OFFSET(Import.PLQ,$A53-1,AK$15-1,1,1)),OFFSET(Import.PLQ,$A53-1,AK$15-1,1,1)),(1-PLE!$AA$28)*OFFSET(Import.PLQ,$A53-1,AK$15-1,1,1))))</f>
        <v>0</v>
      </c>
      <c r="AL53" s="144">
        <f ca="1">IF(AL$13="",0,CHOOSE(Detalhamento.OpçãoServiços,OFFSET(Import.PLQ,$A53-1,AL$15-1,1,1),IF($E53&lt;&gt;1,IF(ISNUMBER(INDEX(Import.PLE,Detalhamento!$E53,Detalhamento!AL$15)),IF(INDEX(Import.PLE,Detalhamento!$E53,Detalhamento!AL$15)&lt;=mediçao,OFFSET(Import.PLQ,$A53-1,AL$15-1,1,1),0),0),PLE!$AA$28*OFFSET(Import.PLQ,$A53-1,AL$15-1,1,1)),IF($E53&lt;&gt;1,IF(ISNUMBER(INDEX(Import.PLE,Detalhamento!$E53,Detalhamento!AL$15)),IF(INDEX(Import.PLE,Detalhamento!$E53,Detalhamento!AL$15)&lt;=mediçao,0,OFFSET(Import.PLQ,$A53-1,AL$15-1,1,1)),OFFSET(Import.PLQ,$A53-1,AL$15-1,1,1)),(1-PLE!$AA$28)*OFFSET(Import.PLQ,$A53-1,AL$15-1,1,1))))</f>
        <v>0</v>
      </c>
      <c r="AM53" s="144">
        <f ca="1">IF(AM$13="",0,CHOOSE(Detalhamento.OpçãoServiços,OFFSET(Import.PLQ,$A53-1,AM$15-1,1,1),IF($E53&lt;&gt;1,IF(ISNUMBER(INDEX(Import.PLE,Detalhamento!$E53,Detalhamento!AM$15)),IF(INDEX(Import.PLE,Detalhamento!$E53,Detalhamento!AM$15)&lt;=mediçao,OFFSET(Import.PLQ,$A53-1,AM$15-1,1,1),0),0),PLE!$AA$28*OFFSET(Import.PLQ,$A53-1,AM$15-1,1,1)),IF($E53&lt;&gt;1,IF(ISNUMBER(INDEX(Import.PLE,Detalhamento!$E53,Detalhamento!AM$15)),IF(INDEX(Import.PLE,Detalhamento!$E53,Detalhamento!AM$15)&lt;=mediçao,0,OFFSET(Import.PLQ,$A53-1,AM$15-1,1,1)),OFFSET(Import.PLQ,$A53-1,AM$15-1,1,1)),(1-PLE!$AA$28)*OFFSET(Import.PLQ,$A53-1,AM$15-1,1,1))))</f>
        <v>0</v>
      </c>
      <c r="AN53" s="144">
        <f ca="1">IF(AN$13="",0,CHOOSE(Detalhamento.OpçãoServiços,OFFSET(Import.PLQ,$A53-1,AN$15-1,1,1),IF($E53&lt;&gt;1,IF(ISNUMBER(INDEX(Import.PLE,Detalhamento!$E53,Detalhamento!AN$15)),IF(INDEX(Import.PLE,Detalhamento!$E53,Detalhamento!AN$15)&lt;=mediçao,OFFSET(Import.PLQ,$A53-1,AN$15-1,1,1),0),0),PLE!$AA$28*OFFSET(Import.PLQ,$A53-1,AN$15-1,1,1)),IF($E53&lt;&gt;1,IF(ISNUMBER(INDEX(Import.PLE,Detalhamento!$E53,Detalhamento!AN$15)),IF(INDEX(Import.PLE,Detalhamento!$E53,Detalhamento!AN$15)&lt;=mediçao,0,OFFSET(Import.PLQ,$A53-1,AN$15-1,1,1)),OFFSET(Import.PLQ,$A53-1,AN$15-1,1,1)),(1-PLE!$AA$28)*OFFSET(Import.PLQ,$A53-1,AN$15-1,1,1))))</f>
        <v>0</v>
      </c>
      <c r="AO53" s="144">
        <f ca="1">IF(AO$13="",0,CHOOSE(Detalhamento.OpçãoServiços,OFFSET(Import.PLQ,$A53-1,AO$15-1,1,1),IF($E53&lt;&gt;1,IF(ISNUMBER(INDEX(Import.PLE,Detalhamento!$E53,Detalhamento!AO$15)),IF(INDEX(Import.PLE,Detalhamento!$E53,Detalhamento!AO$15)&lt;=mediçao,OFFSET(Import.PLQ,$A53-1,AO$15-1,1,1),0),0),PLE!$AA$28*OFFSET(Import.PLQ,$A53-1,AO$15-1,1,1)),IF($E53&lt;&gt;1,IF(ISNUMBER(INDEX(Import.PLE,Detalhamento!$E53,Detalhamento!AO$15)),IF(INDEX(Import.PLE,Detalhamento!$E53,Detalhamento!AO$15)&lt;=mediçao,0,OFFSET(Import.PLQ,$A53-1,AO$15-1,1,1)),OFFSET(Import.PLQ,$A53-1,AO$15-1,1,1)),(1-PLE!$AA$28)*OFFSET(Import.PLQ,$A53-1,AO$15-1,1,1))))</f>
        <v>0</v>
      </c>
      <c r="AP53" s="144">
        <f ca="1">IF(AP$13="",0,CHOOSE(Detalhamento.OpçãoServiços,OFFSET(Import.PLQ,$A53-1,AP$15-1,1,1),IF($E53&lt;&gt;1,IF(ISNUMBER(INDEX(Import.PLE,Detalhamento!$E53,Detalhamento!AP$15)),IF(INDEX(Import.PLE,Detalhamento!$E53,Detalhamento!AP$15)&lt;=mediçao,OFFSET(Import.PLQ,$A53-1,AP$15-1,1,1),0),0),PLE!$AA$28*OFFSET(Import.PLQ,$A53-1,AP$15-1,1,1)),IF($E53&lt;&gt;1,IF(ISNUMBER(INDEX(Import.PLE,Detalhamento!$E53,Detalhamento!AP$15)),IF(INDEX(Import.PLE,Detalhamento!$E53,Detalhamento!AP$15)&lt;=mediçao,0,OFFSET(Import.PLQ,$A53-1,AP$15-1,1,1)),OFFSET(Import.PLQ,$A53-1,AP$15-1,1,1)),(1-PLE!$AA$28)*OFFSET(Import.PLQ,$A53-1,AP$15-1,1,1))))</f>
        <v>0</v>
      </c>
      <c r="AQ53" s="144">
        <f ca="1">IF(AQ$13="",0,CHOOSE(Detalhamento.OpçãoServiços,OFFSET(Import.PLQ,$A53-1,AQ$15-1,1,1),IF($E53&lt;&gt;1,IF(ISNUMBER(INDEX(Import.PLE,Detalhamento!$E53,Detalhamento!AQ$15)),IF(INDEX(Import.PLE,Detalhamento!$E53,Detalhamento!AQ$15)&lt;=mediçao,OFFSET(Import.PLQ,$A53-1,AQ$15-1,1,1),0),0),PLE!$AA$28*OFFSET(Import.PLQ,$A53-1,AQ$15-1,1,1)),IF($E53&lt;&gt;1,IF(ISNUMBER(INDEX(Import.PLE,Detalhamento!$E53,Detalhamento!AQ$15)),IF(INDEX(Import.PLE,Detalhamento!$E53,Detalhamento!AQ$15)&lt;=mediçao,0,OFFSET(Import.PLQ,$A53-1,AQ$15-1,1,1)),OFFSET(Import.PLQ,$A53-1,AQ$15-1,1,1)),(1-PLE!$AA$28)*OFFSET(Import.PLQ,$A53-1,AQ$15-1,1,1))))</f>
        <v>0</v>
      </c>
      <c r="AR53" s="144">
        <f ca="1">IF(AR$13="",0,CHOOSE(Detalhamento.OpçãoServiços,OFFSET(Import.PLQ,$A53-1,AR$15-1,1,1),IF($E53&lt;&gt;1,IF(ISNUMBER(INDEX(Import.PLE,Detalhamento!$E53,Detalhamento!AR$15)),IF(INDEX(Import.PLE,Detalhamento!$E53,Detalhamento!AR$15)&lt;=mediçao,OFFSET(Import.PLQ,$A53-1,AR$15-1,1,1),0),0),PLE!$AA$28*OFFSET(Import.PLQ,$A53-1,AR$15-1,1,1)),IF($E53&lt;&gt;1,IF(ISNUMBER(INDEX(Import.PLE,Detalhamento!$E53,Detalhamento!AR$15)),IF(INDEX(Import.PLE,Detalhamento!$E53,Detalhamento!AR$15)&lt;=mediçao,0,OFFSET(Import.PLQ,$A53-1,AR$15-1,1,1)),OFFSET(Import.PLQ,$A53-1,AR$15-1,1,1)),(1-PLE!$AA$28)*OFFSET(Import.PLQ,$A53-1,AR$15-1,1,1))))</f>
        <v>0</v>
      </c>
      <c r="AS53" s="144">
        <f ca="1">IF(AS$13="",0,CHOOSE(Detalhamento.OpçãoServiços,OFFSET(Import.PLQ,$A53-1,AS$15-1,1,1),IF($E53&lt;&gt;1,IF(ISNUMBER(INDEX(Import.PLE,Detalhamento!$E53,Detalhamento!AS$15)),IF(INDEX(Import.PLE,Detalhamento!$E53,Detalhamento!AS$15)&lt;=mediçao,OFFSET(Import.PLQ,$A53-1,AS$15-1,1,1),0),0),PLE!$AA$28*OFFSET(Import.PLQ,$A53-1,AS$15-1,1,1)),IF($E53&lt;&gt;1,IF(ISNUMBER(INDEX(Import.PLE,Detalhamento!$E53,Detalhamento!AS$15)),IF(INDEX(Import.PLE,Detalhamento!$E53,Detalhamento!AS$15)&lt;=mediçao,0,OFFSET(Import.PLQ,$A53-1,AS$15-1,1,1)),OFFSET(Import.PLQ,$A53-1,AS$15-1,1,1)),(1-PLE!$AA$28)*OFFSET(Import.PLQ,$A53-1,AS$15-1,1,1))))</f>
        <v>0</v>
      </c>
      <c r="AT53" s="144">
        <f ca="1">IF(AT$13="",0,CHOOSE(Detalhamento.OpçãoServiços,OFFSET(Import.PLQ,$A53-1,AT$15-1,1,1),IF($E53&lt;&gt;1,IF(ISNUMBER(INDEX(Import.PLE,Detalhamento!$E53,Detalhamento!AT$15)),IF(INDEX(Import.PLE,Detalhamento!$E53,Detalhamento!AT$15)&lt;=mediçao,OFFSET(Import.PLQ,$A53-1,AT$15-1,1,1),0),0),PLE!$AA$28*OFFSET(Import.PLQ,$A53-1,AT$15-1,1,1)),IF($E53&lt;&gt;1,IF(ISNUMBER(INDEX(Import.PLE,Detalhamento!$E53,Detalhamento!AT$15)),IF(INDEX(Import.PLE,Detalhamento!$E53,Detalhamento!AT$15)&lt;=mediçao,0,OFFSET(Import.PLQ,$A53-1,AT$15-1,1,1)),OFFSET(Import.PLQ,$A53-1,AT$15-1,1,1)),(1-PLE!$AA$28)*OFFSET(Import.PLQ,$A53-1,AT$15-1,1,1))))</f>
        <v>0</v>
      </c>
      <c r="AU53" s="144">
        <f ca="1">IF(AU$13="",0,CHOOSE(Detalhamento.OpçãoServiços,OFFSET(Import.PLQ,$A53-1,AU$15-1,1,1),IF($E53&lt;&gt;1,IF(ISNUMBER(INDEX(Import.PLE,Detalhamento!$E53,Detalhamento!AU$15)),IF(INDEX(Import.PLE,Detalhamento!$E53,Detalhamento!AU$15)&lt;=mediçao,OFFSET(Import.PLQ,$A53-1,AU$15-1,1,1),0),0),PLE!$AA$28*OFFSET(Import.PLQ,$A53-1,AU$15-1,1,1)),IF($E53&lt;&gt;1,IF(ISNUMBER(INDEX(Import.PLE,Detalhamento!$E53,Detalhamento!AU$15)),IF(INDEX(Import.PLE,Detalhamento!$E53,Detalhamento!AU$15)&lt;=mediçao,0,OFFSET(Import.PLQ,$A53-1,AU$15-1,1,1)),OFFSET(Import.PLQ,$A53-1,AU$15-1,1,1)),(1-PLE!$AA$28)*OFFSET(Import.PLQ,$A53-1,AU$15-1,1,1))))</f>
        <v>0</v>
      </c>
      <c r="AV53" s="144">
        <f ca="1">IF(AV$13="",0,CHOOSE(Detalhamento.OpçãoServiços,OFFSET(Import.PLQ,$A53-1,AV$15-1,1,1),IF($E53&lt;&gt;1,IF(ISNUMBER(INDEX(Import.PLE,Detalhamento!$E53,Detalhamento!AV$15)),IF(INDEX(Import.PLE,Detalhamento!$E53,Detalhamento!AV$15)&lt;=mediçao,OFFSET(Import.PLQ,$A53-1,AV$15-1,1,1),0),0),PLE!$AA$28*OFFSET(Import.PLQ,$A53-1,AV$15-1,1,1)),IF($E53&lt;&gt;1,IF(ISNUMBER(INDEX(Import.PLE,Detalhamento!$E53,Detalhamento!AV$15)),IF(INDEX(Import.PLE,Detalhamento!$E53,Detalhamento!AV$15)&lt;=mediçao,0,OFFSET(Import.PLQ,$A53-1,AV$15-1,1,1)),OFFSET(Import.PLQ,$A53-1,AV$15-1,1,1)),(1-PLE!$AA$28)*OFFSET(Import.PLQ,$A53-1,AV$15-1,1,1))))</f>
        <v>0</v>
      </c>
      <c r="AW53" s="144">
        <f ca="1">IF(AW$13="",0,CHOOSE(Detalhamento.OpçãoServiços,OFFSET(Import.PLQ,$A53-1,AW$15-1,1,1),IF($E53&lt;&gt;1,IF(ISNUMBER(INDEX(Import.PLE,Detalhamento!$E53,Detalhamento!AW$15)),IF(INDEX(Import.PLE,Detalhamento!$E53,Detalhamento!AW$15)&lt;=mediçao,OFFSET(Import.PLQ,$A53-1,AW$15-1,1,1),0),0),PLE!$AA$28*OFFSET(Import.PLQ,$A53-1,AW$15-1,1,1)),IF($E53&lt;&gt;1,IF(ISNUMBER(INDEX(Import.PLE,Detalhamento!$E53,Detalhamento!AW$15)),IF(INDEX(Import.PLE,Detalhamento!$E53,Detalhamento!AW$15)&lt;=mediçao,0,OFFSET(Import.PLQ,$A53-1,AW$15-1,1,1)),OFFSET(Import.PLQ,$A53-1,AW$15-1,1,1)),(1-PLE!$AA$28)*OFFSET(Import.PLQ,$A53-1,AW$15-1,1,1))))</f>
        <v>0</v>
      </c>
      <c r="AX53" s="144">
        <f ca="1">IF(AX$13="",0,CHOOSE(Detalhamento.OpçãoServiços,OFFSET(Import.PLQ,$A53-1,AX$15-1,1,1),IF($E53&lt;&gt;1,IF(ISNUMBER(INDEX(Import.PLE,Detalhamento!$E53,Detalhamento!AX$15)),IF(INDEX(Import.PLE,Detalhamento!$E53,Detalhamento!AX$15)&lt;=mediçao,OFFSET(Import.PLQ,$A53-1,AX$15-1,1,1),0),0),PLE!$AA$28*OFFSET(Import.PLQ,$A53-1,AX$15-1,1,1)),IF($E53&lt;&gt;1,IF(ISNUMBER(INDEX(Import.PLE,Detalhamento!$E53,Detalhamento!AX$15)),IF(INDEX(Import.PLE,Detalhamento!$E53,Detalhamento!AX$15)&lt;=mediçao,0,OFFSET(Import.PLQ,$A53-1,AX$15-1,1,1)),OFFSET(Import.PLQ,$A53-1,AX$15-1,1,1)),(1-PLE!$AA$28)*OFFSET(Import.PLQ,$A53-1,AX$15-1,1,1))))</f>
        <v>0</v>
      </c>
      <c r="AY53" s="144">
        <f ca="1">IF(AY$13="",0,CHOOSE(Detalhamento.OpçãoServiços,OFFSET(Import.PLQ,$A53-1,AY$15-1,1,1),IF($E53&lt;&gt;1,IF(ISNUMBER(INDEX(Import.PLE,Detalhamento!$E53,Detalhamento!AY$15)),IF(INDEX(Import.PLE,Detalhamento!$E53,Detalhamento!AY$15)&lt;=mediçao,OFFSET(Import.PLQ,$A53-1,AY$15-1,1,1),0),0),PLE!$AA$28*OFFSET(Import.PLQ,$A53-1,AY$15-1,1,1)),IF($E53&lt;&gt;1,IF(ISNUMBER(INDEX(Import.PLE,Detalhamento!$E53,Detalhamento!AY$15)),IF(INDEX(Import.PLE,Detalhamento!$E53,Detalhamento!AY$15)&lt;=mediçao,0,OFFSET(Import.PLQ,$A53-1,AY$15-1,1,1)),OFFSET(Import.PLQ,$A53-1,AY$15-1,1,1)),(1-PLE!$AA$28)*OFFSET(Import.PLQ,$A53-1,AY$15-1,1,1))))</f>
        <v>0</v>
      </c>
      <c r="AZ53" s="144">
        <f ca="1">IF(AZ$13="",0,CHOOSE(Detalhamento.OpçãoServiços,OFFSET(Import.PLQ,$A53-1,AZ$15-1,1,1),IF($E53&lt;&gt;1,IF(ISNUMBER(INDEX(Import.PLE,Detalhamento!$E53,Detalhamento!AZ$15)),IF(INDEX(Import.PLE,Detalhamento!$E53,Detalhamento!AZ$15)&lt;=mediçao,OFFSET(Import.PLQ,$A53-1,AZ$15-1,1,1),0),0),PLE!$AA$28*OFFSET(Import.PLQ,$A53-1,AZ$15-1,1,1)),IF($E53&lt;&gt;1,IF(ISNUMBER(INDEX(Import.PLE,Detalhamento!$E53,Detalhamento!AZ$15)),IF(INDEX(Import.PLE,Detalhamento!$E53,Detalhamento!AZ$15)&lt;=mediçao,0,OFFSET(Import.PLQ,$A53-1,AZ$15-1,1,1)),OFFSET(Import.PLQ,$A53-1,AZ$15-1,1,1)),(1-PLE!$AA$28)*OFFSET(Import.PLQ,$A53-1,AZ$15-1,1,1))))</f>
        <v>0</v>
      </c>
      <c r="BA53" s="144">
        <f ca="1">IF(BA$13="",0,CHOOSE(Detalhamento.OpçãoServiços,OFFSET(Import.PLQ,$A53-1,BA$15-1,1,1),IF($E53&lt;&gt;1,IF(ISNUMBER(INDEX(Import.PLE,Detalhamento!$E53,Detalhamento!BA$15)),IF(INDEX(Import.PLE,Detalhamento!$E53,Detalhamento!BA$15)&lt;=mediçao,OFFSET(Import.PLQ,$A53-1,BA$15-1,1,1),0),0),PLE!$AA$28*OFFSET(Import.PLQ,$A53-1,BA$15-1,1,1)),IF($E53&lt;&gt;1,IF(ISNUMBER(INDEX(Import.PLE,Detalhamento!$E53,Detalhamento!BA$15)),IF(INDEX(Import.PLE,Detalhamento!$E53,Detalhamento!BA$15)&lt;=mediçao,0,OFFSET(Import.PLQ,$A53-1,BA$15-1,1,1)),OFFSET(Import.PLQ,$A53-1,BA$15-1,1,1)),(1-PLE!$AA$28)*OFFSET(Import.PLQ,$A53-1,BA$15-1,1,1))))</f>
        <v>0</v>
      </c>
      <c r="BB53" s="144">
        <f ca="1">IF(BB$13="",0,CHOOSE(Detalhamento.OpçãoServiços,OFFSET(Import.PLQ,$A53-1,BB$15-1,1,1),IF($E53&lt;&gt;1,IF(ISNUMBER(INDEX(Import.PLE,Detalhamento!$E53,Detalhamento!BB$15)),IF(INDEX(Import.PLE,Detalhamento!$E53,Detalhamento!BB$15)&lt;=mediçao,OFFSET(Import.PLQ,$A53-1,BB$15-1,1,1),0),0),PLE!$AA$28*OFFSET(Import.PLQ,$A53-1,BB$15-1,1,1)),IF($E53&lt;&gt;1,IF(ISNUMBER(INDEX(Import.PLE,Detalhamento!$E53,Detalhamento!BB$15)),IF(INDEX(Import.PLE,Detalhamento!$E53,Detalhamento!BB$15)&lt;=mediçao,0,OFFSET(Import.PLQ,$A53-1,BB$15-1,1,1)),OFFSET(Import.PLQ,$A53-1,BB$15-1,1,1)),(1-PLE!$AA$28)*OFFSET(Import.PLQ,$A53-1,BB$15-1,1,1))))</f>
        <v>0</v>
      </c>
      <c r="BC53" s="144">
        <f ca="1">IF(BC$13="",0,CHOOSE(Detalhamento.OpçãoServiços,OFFSET(Import.PLQ,$A53-1,BC$15-1,1,1),IF($E53&lt;&gt;1,IF(ISNUMBER(INDEX(Import.PLE,Detalhamento!$E53,Detalhamento!BC$15)),IF(INDEX(Import.PLE,Detalhamento!$E53,Detalhamento!BC$15)&lt;=mediçao,OFFSET(Import.PLQ,$A53-1,BC$15-1,1,1),0),0),PLE!$AA$28*OFFSET(Import.PLQ,$A53-1,BC$15-1,1,1)),IF($E53&lt;&gt;1,IF(ISNUMBER(INDEX(Import.PLE,Detalhamento!$E53,Detalhamento!BC$15)),IF(INDEX(Import.PLE,Detalhamento!$E53,Detalhamento!BC$15)&lt;=mediçao,0,OFFSET(Import.PLQ,$A53-1,BC$15-1,1,1)),OFFSET(Import.PLQ,$A53-1,BC$15-1,1,1)),(1-PLE!$AA$28)*OFFSET(Import.PLQ,$A53-1,BC$15-1,1,1))))</f>
        <v>0</v>
      </c>
      <c r="BD53" s="144">
        <f ca="1">IF(BD$13="",0,CHOOSE(Detalhamento.OpçãoServiços,OFFSET(Import.PLQ,$A53-1,BD$15-1,1,1),IF($E53&lt;&gt;1,IF(ISNUMBER(INDEX(Import.PLE,Detalhamento!$E53,Detalhamento!BD$15)),IF(INDEX(Import.PLE,Detalhamento!$E53,Detalhamento!BD$15)&lt;=mediçao,OFFSET(Import.PLQ,$A53-1,BD$15-1,1,1),0),0),PLE!$AA$28*OFFSET(Import.PLQ,$A53-1,BD$15-1,1,1)),IF($E53&lt;&gt;1,IF(ISNUMBER(INDEX(Import.PLE,Detalhamento!$E53,Detalhamento!BD$15)),IF(INDEX(Import.PLE,Detalhamento!$E53,Detalhamento!BD$15)&lt;=mediçao,0,OFFSET(Import.PLQ,$A53-1,BD$15-1,1,1)),OFFSET(Import.PLQ,$A53-1,BD$15-1,1,1)),(1-PLE!$AA$28)*OFFSET(Import.PLQ,$A53-1,BD$15-1,1,1))))</f>
        <v>0</v>
      </c>
      <c r="BE53" s="144">
        <f ca="1">IF(BE$13="",0,CHOOSE(Detalhamento.OpçãoServiços,OFFSET(Import.PLQ,$A53-1,BE$15-1,1,1),IF($E53&lt;&gt;1,IF(ISNUMBER(INDEX(Import.PLE,Detalhamento!$E53,Detalhamento!BE$15)),IF(INDEX(Import.PLE,Detalhamento!$E53,Detalhamento!BE$15)&lt;=mediçao,OFFSET(Import.PLQ,$A53-1,BE$15-1,1,1),0),0),PLE!$AA$28*OFFSET(Import.PLQ,$A53-1,BE$15-1,1,1)),IF($E53&lt;&gt;1,IF(ISNUMBER(INDEX(Import.PLE,Detalhamento!$E53,Detalhamento!BE$15)),IF(INDEX(Import.PLE,Detalhamento!$E53,Detalhamento!BE$15)&lt;=mediçao,0,OFFSET(Import.PLQ,$A53-1,BE$15-1,1,1)),OFFSET(Import.PLQ,$A53-1,BE$15-1,1,1)),(1-PLE!$AA$28)*OFFSET(Import.PLQ,$A53-1,BE$15-1,1,1))))</f>
        <v>0</v>
      </c>
      <c r="BF53" s="144">
        <f ca="1">IF(BF$13="",0,CHOOSE(Detalhamento.OpçãoServiços,OFFSET(Import.PLQ,$A53-1,BF$15-1,1,1),IF($E53&lt;&gt;1,IF(ISNUMBER(INDEX(Import.PLE,Detalhamento!$E53,Detalhamento!BF$15)),IF(INDEX(Import.PLE,Detalhamento!$E53,Detalhamento!BF$15)&lt;=mediçao,OFFSET(Import.PLQ,$A53-1,BF$15-1,1,1),0),0),PLE!$AA$28*OFFSET(Import.PLQ,$A53-1,BF$15-1,1,1)),IF($E53&lt;&gt;1,IF(ISNUMBER(INDEX(Import.PLE,Detalhamento!$E53,Detalhamento!BF$15)),IF(INDEX(Import.PLE,Detalhamento!$E53,Detalhamento!BF$15)&lt;=mediçao,0,OFFSET(Import.PLQ,$A53-1,BF$15-1,1,1)),OFFSET(Import.PLQ,$A53-1,BF$15-1,1,1)),(1-PLE!$AA$28)*OFFSET(Import.PLQ,$A53-1,BF$15-1,1,1))))</f>
        <v>0</v>
      </c>
      <c r="BG53" s="144">
        <f ca="1">IF(BG$13="",0,CHOOSE(Detalhamento.OpçãoServiços,OFFSET(Import.PLQ,$A53-1,BG$15-1,1,1),IF($E53&lt;&gt;1,IF(ISNUMBER(INDEX(Import.PLE,Detalhamento!$E53,Detalhamento!BG$15)),IF(INDEX(Import.PLE,Detalhamento!$E53,Detalhamento!BG$15)&lt;=mediçao,OFFSET(Import.PLQ,$A53-1,BG$15-1,1,1),0),0),PLE!$AA$28*OFFSET(Import.PLQ,$A53-1,BG$15-1,1,1)),IF($E53&lt;&gt;1,IF(ISNUMBER(INDEX(Import.PLE,Detalhamento!$E53,Detalhamento!BG$15)),IF(INDEX(Import.PLE,Detalhamento!$E53,Detalhamento!BG$15)&lt;=mediçao,0,OFFSET(Import.PLQ,$A53-1,BG$15-1,1,1)),OFFSET(Import.PLQ,$A53-1,BG$15-1,1,1)),(1-PLE!$AA$28)*OFFSET(Import.PLQ,$A53-1,BG$15-1,1,1))))</f>
        <v>0</v>
      </c>
      <c r="BH53" s="144">
        <f ca="1">IF(BH$13="",0,CHOOSE(Detalhamento.OpçãoServiços,OFFSET(Import.PLQ,$A53-1,BH$15-1,1,1),IF($E53&lt;&gt;1,IF(ISNUMBER(INDEX(Import.PLE,Detalhamento!$E53,Detalhamento!BH$15)),IF(INDEX(Import.PLE,Detalhamento!$E53,Detalhamento!BH$15)&lt;=mediçao,OFFSET(Import.PLQ,$A53-1,BH$15-1,1,1),0),0),PLE!$AA$28*OFFSET(Import.PLQ,$A53-1,BH$15-1,1,1)),IF($E53&lt;&gt;1,IF(ISNUMBER(INDEX(Import.PLE,Detalhamento!$E53,Detalhamento!BH$15)),IF(INDEX(Import.PLE,Detalhamento!$E53,Detalhamento!BH$15)&lt;=mediçao,0,OFFSET(Import.PLQ,$A53-1,BH$15-1,1,1)),OFFSET(Import.PLQ,$A53-1,BH$15-1,1,1)),(1-PLE!$AA$28)*OFFSET(Import.PLQ,$A53-1,BH$15-1,1,1))))</f>
        <v>0</v>
      </c>
      <c r="BI53" s="144">
        <f ca="1">IF(BI$13="",0,CHOOSE(Detalhamento.OpçãoServiços,OFFSET(Import.PLQ,$A53-1,BI$15-1,1,1),IF($E53&lt;&gt;1,IF(ISNUMBER(INDEX(Import.PLE,Detalhamento!$E53,Detalhamento!BI$15)),IF(INDEX(Import.PLE,Detalhamento!$E53,Detalhamento!BI$15)&lt;=mediçao,OFFSET(Import.PLQ,$A53-1,BI$15-1,1,1),0),0),PLE!$AA$28*OFFSET(Import.PLQ,$A53-1,BI$15-1,1,1)),IF($E53&lt;&gt;1,IF(ISNUMBER(INDEX(Import.PLE,Detalhamento!$E53,Detalhamento!BI$15)),IF(INDEX(Import.PLE,Detalhamento!$E53,Detalhamento!BI$15)&lt;=mediçao,0,OFFSET(Import.PLQ,$A53-1,BI$15-1,1,1)),OFFSET(Import.PLQ,$A53-1,BI$15-1,1,1)),(1-PLE!$AA$28)*OFFSET(Import.PLQ,$A53-1,BI$15-1,1,1))))</f>
        <v>0</v>
      </c>
    </row>
    <row r="54" spans="1:61" ht="30" x14ac:dyDescent="0.2">
      <c r="A54" s="155">
        <v>31</v>
      </c>
      <c r="B54" s="21" t="str">
        <f t="shared" ca="1" si="8"/>
        <v>Serviço</v>
      </c>
      <c r="E54" s="153">
        <f t="shared" ca="1" si="9"/>
        <v>4</v>
      </c>
      <c r="F54" s="154">
        <f t="shared" ca="1" si="10"/>
        <v>40031</v>
      </c>
      <c r="G54" s="154" t="str">
        <f t="shared" ca="1" si="14"/>
        <v>1.3.3.4</v>
      </c>
      <c r="H54" s="182" t="str">
        <f t="shared" ca="1" si="14"/>
        <v>CONCRETO FCK = 25MPA, TRAÇO 1:2,3:2,7 (CIMENTO/ AREIA MÉDIA/ BRITA 1)  - PREPARO MECÂNICO COM BETONEIRA 400 L. AF_07/2016</v>
      </c>
      <c r="I54" s="37" t="str">
        <f t="shared" ca="1" si="12"/>
        <v>M3</v>
      </c>
      <c r="J54" s="144">
        <f t="shared" ca="1" si="13"/>
        <v>4.3499999999999996</v>
      </c>
      <c r="K54" s="67"/>
      <c r="L54" s="144">
        <f ca="1">IF(L$13="",0,CHOOSE(Detalhamento.OpçãoServiços,OFFSET(Import.PLQ,$A54-1,L$15-1,1,1),IF($E54&lt;&gt;1,IF(ISNUMBER(INDEX(Import.PLE,Detalhamento!$E54,Detalhamento!L$15)),IF(INDEX(Import.PLE,Detalhamento!$E54,Detalhamento!L$15)&lt;=mediçao,OFFSET(Import.PLQ,$A54-1,L$15-1,1,1),0),0),PLE!$AA$28*OFFSET(Import.PLQ,$A54-1,L$15-1,1,1)),IF($E54&lt;&gt;1,IF(ISNUMBER(INDEX(Import.PLE,Detalhamento!$E54,Detalhamento!L$15)),IF(INDEX(Import.PLE,Detalhamento!$E54,Detalhamento!L$15)&lt;=mediçao,0,OFFSET(Import.PLQ,$A54-1,L$15-1,1,1)),OFFSET(Import.PLQ,$A54-1,L$15-1,1,1)),(1-PLE!$AA$28)*OFFSET(Import.PLQ,$A54-1,L$15-1,1,1))))</f>
        <v>4.3499999999999996</v>
      </c>
      <c r="M54" s="144">
        <f ca="1">IF(M$13="",0,CHOOSE(Detalhamento.OpçãoServiços,OFFSET(Import.PLQ,$A54-1,M$15-1,1,1),IF($E54&lt;&gt;1,IF(ISNUMBER(INDEX(Import.PLE,Detalhamento!$E54,Detalhamento!M$15)),IF(INDEX(Import.PLE,Detalhamento!$E54,Detalhamento!M$15)&lt;=mediçao,OFFSET(Import.PLQ,$A54-1,M$15-1,1,1),0),0),PLE!$AA$28*OFFSET(Import.PLQ,$A54-1,M$15-1,1,1)),IF($E54&lt;&gt;1,IF(ISNUMBER(INDEX(Import.PLE,Detalhamento!$E54,Detalhamento!M$15)),IF(INDEX(Import.PLE,Detalhamento!$E54,Detalhamento!M$15)&lt;=mediçao,0,OFFSET(Import.PLQ,$A54-1,M$15-1,1,1)),OFFSET(Import.PLQ,$A54-1,M$15-1,1,1)),(1-PLE!$AA$28)*OFFSET(Import.PLQ,$A54-1,M$15-1,1,1))))</f>
        <v>0</v>
      </c>
      <c r="N54" s="144">
        <f ca="1">IF(N$13="",0,CHOOSE(Detalhamento.OpçãoServiços,OFFSET(Import.PLQ,$A54-1,N$15-1,1,1),IF($E54&lt;&gt;1,IF(ISNUMBER(INDEX(Import.PLE,Detalhamento!$E54,Detalhamento!N$15)),IF(INDEX(Import.PLE,Detalhamento!$E54,Detalhamento!N$15)&lt;=mediçao,OFFSET(Import.PLQ,$A54-1,N$15-1,1,1),0),0),PLE!$AA$28*OFFSET(Import.PLQ,$A54-1,N$15-1,1,1)),IF($E54&lt;&gt;1,IF(ISNUMBER(INDEX(Import.PLE,Detalhamento!$E54,Detalhamento!N$15)),IF(INDEX(Import.PLE,Detalhamento!$E54,Detalhamento!N$15)&lt;=mediçao,0,OFFSET(Import.PLQ,$A54-1,N$15-1,1,1)),OFFSET(Import.PLQ,$A54-1,N$15-1,1,1)),(1-PLE!$AA$28)*OFFSET(Import.PLQ,$A54-1,N$15-1,1,1))))</f>
        <v>0</v>
      </c>
      <c r="O54" s="144">
        <f ca="1">IF(O$13="",0,CHOOSE(Detalhamento.OpçãoServiços,OFFSET(Import.PLQ,$A54-1,O$15-1,1,1),IF($E54&lt;&gt;1,IF(ISNUMBER(INDEX(Import.PLE,Detalhamento!$E54,Detalhamento!O$15)),IF(INDEX(Import.PLE,Detalhamento!$E54,Detalhamento!O$15)&lt;=mediçao,OFFSET(Import.PLQ,$A54-1,O$15-1,1,1),0),0),PLE!$AA$28*OFFSET(Import.PLQ,$A54-1,O$15-1,1,1)),IF($E54&lt;&gt;1,IF(ISNUMBER(INDEX(Import.PLE,Detalhamento!$E54,Detalhamento!O$15)),IF(INDEX(Import.PLE,Detalhamento!$E54,Detalhamento!O$15)&lt;=mediçao,0,OFFSET(Import.PLQ,$A54-1,O$15-1,1,1)),OFFSET(Import.PLQ,$A54-1,O$15-1,1,1)),(1-PLE!$AA$28)*OFFSET(Import.PLQ,$A54-1,O$15-1,1,1))))</f>
        <v>0</v>
      </c>
      <c r="P54" s="144">
        <f ca="1">IF(P$13="",0,CHOOSE(Detalhamento.OpçãoServiços,OFFSET(Import.PLQ,$A54-1,P$15-1,1,1),IF($E54&lt;&gt;1,IF(ISNUMBER(INDEX(Import.PLE,Detalhamento!$E54,Detalhamento!P$15)),IF(INDEX(Import.PLE,Detalhamento!$E54,Detalhamento!P$15)&lt;=mediçao,OFFSET(Import.PLQ,$A54-1,P$15-1,1,1),0),0),PLE!$AA$28*OFFSET(Import.PLQ,$A54-1,P$15-1,1,1)),IF($E54&lt;&gt;1,IF(ISNUMBER(INDEX(Import.PLE,Detalhamento!$E54,Detalhamento!P$15)),IF(INDEX(Import.PLE,Detalhamento!$E54,Detalhamento!P$15)&lt;=mediçao,0,OFFSET(Import.PLQ,$A54-1,P$15-1,1,1)),OFFSET(Import.PLQ,$A54-1,P$15-1,1,1)),(1-PLE!$AA$28)*OFFSET(Import.PLQ,$A54-1,P$15-1,1,1))))</f>
        <v>0</v>
      </c>
      <c r="Q54" s="144">
        <f ca="1">IF(Q$13="",0,CHOOSE(Detalhamento.OpçãoServiços,OFFSET(Import.PLQ,$A54-1,Q$15-1,1,1),IF($E54&lt;&gt;1,IF(ISNUMBER(INDEX(Import.PLE,Detalhamento!$E54,Detalhamento!Q$15)),IF(INDEX(Import.PLE,Detalhamento!$E54,Detalhamento!Q$15)&lt;=mediçao,OFFSET(Import.PLQ,$A54-1,Q$15-1,1,1),0),0),PLE!$AA$28*OFFSET(Import.PLQ,$A54-1,Q$15-1,1,1)),IF($E54&lt;&gt;1,IF(ISNUMBER(INDEX(Import.PLE,Detalhamento!$E54,Detalhamento!Q$15)),IF(INDEX(Import.PLE,Detalhamento!$E54,Detalhamento!Q$15)&lt;=mediçao,0,OFFSET(Import.PLQ,$A54-1,Q$15-1,1,1)),OFFSET(Import.PLQ,$A54-1,Q$15-1,1,1)),(1-PLE!$AA$28)*OFFSET(Import.PLQ,$A54-1,Q$15-1,1,1))))</f>
        <v>0</v>
      </c>
      <c r="R54" s="144">
        <f ca="1">IF(R$13="",0,CHOOSE(Detalhamento.OpçãoServiços,OFFSET(Import.PLQ,$A54-1,R$15-1,1,1),IF($E54&lt;&gt;1,IF(ISNUMBER(INDEX(Import.PLE,Detalhamento!$E54,Detalhamento!R$15)),IF(INDEX(Import.PLE,Detalhamento!$E54,Detalhamento!R$15)&lt;=mediçao,OFFSET(Import.PLQ,$A54-1,R$15-1,1,1),0),0),PLE!$AA$28*OFFSET(Import.PLQ,$A54-1,R$15-1,1,1)),IF($E54&lt;&gt;1,IF(ISNUMBER(INDEX(Import.PLE,Detalhamento!$E54,Detalhamento!R$15)),IF(INDEX(Import.PLE,Detalhamento!$E54,Detalhamento!R$15)&lt;=mediçao,0,OFFSET(Import.PLQ,$A54-1,R$15-1,1,1)),OFFSET(Import.PLQ,$A54-1,R$15-1,1,1)),(1-PLE!$AA$28)*OFFSET(Import.PLQ,$A54-1,R$15-1,1,1))))</f>
        <v>0</v>
      </c>
      <c r="S54" s="144">
        <f ca="1">IF(S$13="",0,CHOOSE(Detalhamento.OpçãoServiços,OFFSET(Import.PLQ,$A54-1,S$15-1,1,1),IF($E54&lt;&gt;1,IF(ISNUMBER(INDEX(Import.PLE,Detalhamento!$E54,Detalhamento!S$15)),IF(INDEX(Import.PLE,Detalhamento!$E54,Detalhamento!S$15)&lt;=mediçao,OFFSET(Import.PLQ,$A54-1,S$15-1,1,1),0),0),PLE!$AA$28*OFFSET(Import.PLQ,$A54-1,S$15-1,1,1)),IF($E54&lt;&gt;1,IF(ISNUMBER(INDEX(Import.PLE,Detalhamento!$E54,Detalhamento!S$15)),IF(INDEX(Import.PLE,Detalhamento!$E54,Detalhamento!S$15)&lt;=mediçao,0,OFFSET(Import.PLQ,$A54-1,S$15-1,1,1)),OFFSET(Import.PLQ,$A54-1,S$15-1,1,1)),(1-PLE!$AA$28)*OFFSET(Import.PLQ,$A54-1,S$15-1,1,1))))</f>
        <v>0</v>
      </c>
      <c r="T54" s="144">
        <f ca="1">IF(T$13="",0,CHOOSE(Detalhamento.OpçãoServiços,OFFSET(Import.PLQ,$A54-1,T$15-1,1,1),IF($E54&lt;&gt;1,IF(ISNUMBER(INDEX(Import.PLE,Detalhamento!$E54,Detalhamento!T$15)),IF(INDEX(Import.PLE,Detalhamento!$E54,Detalhamento!T$15)&lt;=mediçao,OFFSET(Import.PLQ,$A54-1,T$15-1,1,1),0),0),PLE!$AA$28*OFFSET(Import.PLQ,$A54-1,T$15-1,1,1)),IF($E54&lt;&gt;1,IF(ISNUMBER(INDEX(Import.PLE,Detalhamento!$E54,Detalhamento!T$15)),IF(INDEX(Import.PLE,Detalhamento!$E54,Detalhamento!T$15)&lt;=mediçao,0,OFFSET(Import.PLQ,$A54-1,T$15-1,1,1)),OFFSET(Import.PLQ,$A54-1,T$15-1,1,1)),(1-PLE!$AA$28)*OFFSET(Import.PLQ,$A54-1,T$15-1,1,1))))</f>
        <v>0</v>
      </c>
      <c r="U54" s="144">
        <f ca="1">IF(U$13="",0,CHOOSE(Detalhamento.OpçãoServiços,OFFSET(Import.PLQ,$A54-1,U$15-1,1,1),IF($E54&lt;&gt;1,IF(ISNUMBER(INDEX(Import.PLE,Detalhamento!$E54,Detalhamento!U$15)),IF(INDEX(Import.PLE,Detalhamento!$E54,Detalhamento!U$15)&lt;=mediçao,OFFSET(Import.PLQ,$A54-1,U$15-1,1,1),0),0),PLE!$AA$28*OFFSET(Import.PLQ,$A54-1,U$15-1,1,1)),IF($E54&lt;&gt;1,IF(ISNUMBER(INDEX(Import.PLE,Detalhamento!$E54,Detalhamento!U$15)),IF(INDEX(Import.PLE,Detalhamento!$E54,Detalhamento!U$15)&lt;=mediçao,0,OFFSET(Import.PLQ,$A54-1,U$15-1,1,1)),OFFSET(Import.PLQ,$A54-1,U$15-1,1,1)),(1-PLE!$AA$28)*OFFSET(Import.PLQ,$A54-1,U$15-1,1,1))))</f>
        <v>0</v>
      </c>
      <c r="V54" s="144">
        <f ca="1">IF(V$13="",0,CHOOSE(Detalhamento.OpçãoServiços,OFFSET(Import.PLQ,$A54-1,V$15-1,1,1),IF($E54&lt;&gt;1,IF(ISNUMBER(INDEX(Import.PLE,Detalhamento!$E54,Detalhamento!V$15)),IF(INDEX(Import.PLE,Detalhamento!$E54,Detalhamento!V$15)&lt;=mediçao,OFFSET(Import.PLQ,$A54-1,V$15-1,1,1),0),0),PLE!$AA$28*OFFSET(Import.PLQ,$A54-1,V$15-1,1,1)),IF($E54&lt;&gt;1,IF(ISNUMBER(INDEX(Import.PLE,Detalhamento!$E54,Detalhamento!V$15)),IF(INDEX(Import.PLE,Detalhamento!$E54,Detalhamento!V$15)&lt;=mediçao,0,OFFSET(Import.PLQ,$A54-1,V$15-1,1,1)),OFFSET(Import.PLQ,$A54-1,V$15-1,1,1)),(1-PLE!$AA$28)*OFFSET(Import.PLQ,$A54-1,V$15-1,1,1))))</f>
        <v>0</v>
      </c>
      <c r="W54" s="144">
        <f ca="1">IF(W$13="",0,CHOOSE(Detalhamento.OpçãoServiços,OFFSET(Import.PLQ,$A54-1,W$15-1,1,1),IF($E54&lt;&gt;1,IF(ISNUMBER(INDEX(Import.PLE,Detalhamento!$E54,Detalhamento!W$15)),IF(INDEX(Import.PLE,Detalhamento!$E54,Detalhamento!W$15)&lt;=mediçao,OFFSET(Import.PLQ,$A54-1,W$15-1,1,1),0),0),PLE!$AA$28*OFFSET(Import.PLQ,$A54-1,W$15-1,1,1)),IF($E54&lt;&gt;1,IF(ISNUMBER(INDEX(Import.PLE,Detalhamento!$E54,Detalhamento!W$15)),IF(INDEX(Import.PLE,Detalhamento!$E54,Detalhamento!W$15)&lt;=mediçao,0,OFFSET(Import.PLQ,$A54-1,W$15-1,1,1)),OFFSET(Import.PLQ,$A54-1,W$15-1,1,1)),(1-PLE!$AA$28)*OFFSET(Import.PLQ,$A54-1,W$15-1,1,1))))</f>
        <v>0</v>
      </c>
      <c r="X54" s="144">
        <f ca="1">IF(X$13="",0,CHOOSE(Detalhamento.OpçãoServiços,OFFSET(Import.PLQ,$A54-1,X$15-1,1,1),IF($E54&lt;&gt;1,IF(ISNUMBER(INDEX(Import.PLE,Detalhamento!$E54,Detalhamento!X$15)),IF(INDEX(Import.PLE,Detalhamento!$E54,Detalhamento!X$15)&lt;=mediçao,OFFSET(Import.PLQ,$A54-1,X$15-1,1,1),0),0),PLE!$AA$28*OFFSET(Import.PLQ,$A54-1,X$15-1,1,1)),IF($E54&lt;&gt;1,IF(ISNUMBER(INDEX(Import.PLE,Detalhamento!$E54,Detalhamento!X$15)),IF(INDEX(Import.PLE,Detalhamento!$E54,Detalhamento!X$15)&lt;=mediçao,0,OFFSET(Import.PLQ,$A54-1,X$15-1,1,1)),OFFSET(Import.PLQ,$A54-1,X$15-1,1,1)),(1-PLE!$AA$28)*OFFSET(Import.PLQ,$A54-1,X$15-1,1,1))))</f>
        <v>0</v>
      </c>
      <c r="Y54" s="144">
        <f ca="1">IF(Y$13="",0,CHOOSE(Detalhamento.OpçãoServiços,OFFSET(Import.PLQ,$A54-1,Y$15-1,1,1),IF($E54&lt;&gt;1,IF(ISNUMBER(INDEX(Import.PLE,Detalhamento!$E54,Detalhamento!Y$15)),IF(INDEX(Import.PLE,Detalhamento!$E54,Detalhamento!Y$15)&lt;=mediçao,OFFSET(Import.PLQ,$A54-1,Y$15-1,1,1),0),0),PLE!$AA$28*OFFSET(Import.PLQ,$A54-1,Y$15-1,1,1)),IF($E54&lt;&gt;1,IF(ISNUMBER(INDEX(Import.PLE,Detalhamento!$E54,Detalhamento!Y$15)),IF(INDEX(Import.PLE,Detalhamento!$E54,Detalhamento!Y$15)&lt;=mediçao,0,OFFSET(Import.PLQ,$A54-1,Y$15-1,1,1)),OFFSET(Import.PLQ,$A54-1,Y$15-1,1,1)),(1-PLE!$AA$28)*OFFSET(Import.PLQ,$A54-1,Y$15-1,1,1))))</f>
        <v>0</v>
      </c>
      <c r="Z54" s="144">
        <f ca="1">IF(Z$13="",0,CHOOSE(Detalhamento.OpçãoServiços,OFFSET(Import.PLQ,$A54-1,Z$15-1,1,1),IF($E54&lt;&gt;1,IF(ISNUMBER(INDEX(Import.PLE,Detalhamento!$E54,Detalhamento!Z$15)),IF(INDEX(Import.PLE,Detalhamento!$E54,Detalhamento!Z$15)&lt;=mediçao,OFFSET(Import.PLQ,$A54-1,Z$15-1,1,1),0),0),PLE!$AA$28*OFFSET(Import.PLQ,$A54-1,Z$15-1,1,1)),IF($E54&lt;&gt;1,IF(ISNUMBER(INDEX(Import.PLE,Detalhamento!$E54,Detalhamento!Z$15)),IF(INDEX(Import.PLE,Detalhamento!$E54,Detalhamento!Z$15)&lt;=mediçao,0,OFFSET(Import.PLQ,$A54-1,Z$15-1,1,1)),OFFSET(Import.PLQ,$A54-1,Z$15-1,1,1)),(1-PLE!$AA$28)*OFFSET(Import.PLQ,$A54-1,Z$15-1,1,1))))</f>
        <v>0</v>
      </c>
      <c r="AA54" s="144">
        <f ca="1">IF(AA$13="",0,CHOOSE(Detalhamento.OpçãoServiços,OFFSET(Import.PLQ,$A54-1,AA$15-1,1,1),IF($E54&lt;&gt;1,IF(ISNUMBER(INDEX(Import.PLE,Detalhamento!$E54,Detalhamento!AA$15)),IF(INDEX(Import.PLE,Detalhamento!$E54,Detalhamento!AA$15)&lt;=mediçao,OFFSET(Import.PLQ,$A54-1,AA$15-1,1,1),0),0),PLE!$AA$28*OFFSET(Import.PLQ,$A54-1,AA$15-1,1,1)),IF($E54&lt;&gt;1,IF(ISNUMBER(INDEX(Import.PLE,Detalhamento!$E54,Detalhamento!AA$15)),IF(INDEX(Import.PLE,Detalhamento!$E54,Detalhamento!AA$15)&lt;=mediçao,0,OFFSET(Import.PLQ,$A54-1,AA$15-1,1,1)),OFFSET(Import.PLQ,$A54-1,AA$15-1,1,1)),(1-PLE!$AA$28)*OFFSET(Import.PLQ,$A54-1,AA$15-1,1,1))))</f>
        <v>0</v>
      </c>
      <c r="AB54" s="144">
        <f ca="1">IF(AB$13="",0,CHOOSE(Detalhamento.OpçãoServiços,OFFSET(Import.PLQ,$A54-1,AB$15-1,1,1),IF($E54&lt;&gt;1,IF(ISNUMBER(INDEX(Import.PLE,Detalhamento!$E54,Detalhamento!AB$15)),IF(INDEX(Import.PLE,Detalhamento!$E54,Detalhamento!AB$15)&lt;=mediçao,OFFSET(Import.PLQ,$A54-1,AB$15-1,1,1),0),0),PLE!$AA$28*OFFSET(Import.PLQ,$A54-1,AB$15-1,1,1)),IF($E54&lt;&gt;1,IF(ISNUMBER(INDEX(Import.PLE,Detalhamento!$E54,Detalhamento!AB$15)),IF(INDEX(Import.PLE,Detalhamento!$E54,Detalhamento!AB$15)&lt;=mediçao,0,OFFSET(Import.PLQ,$A54-1,AB$15-1,1,1)),OFFSET(Import.PLQ,$A54-1,AB$15-1,1,1)),(1-PLE!$AA$28)*OFFSET(Import.PLQ,$A54-1,AB$15-1,1,1))))</f>
        <v>0</v>
      </c>
      <c r="AC54" s="144">
        <f ca="1">IF(AC$13="",0,CHOOSE(Detalhamento.OpçãoServiços,OFFSET(Import.PLQ,$A54-1,AC$15-1,1,1),IF($E54&lt;&gt;1,IF(ISNUMBER(INDEX(Import.PLE,Detalhamento!$E54,Detalhamento!AC$15)),IF(INDEX(Import.PLE,Detalhamento!$E54,Detalhamento!AC$15)&lt;=mediçao,OFFSET(Import.PLQ,$A54-1,AC$15-1,1,1),0),0),PLE!$AA$28*OFFSET(Import.PLQ,$A54-1,AC$15-1,1,1)),IF($E54&lt;&gt;1,IF(ISNUMBER(INDEX(Import.PLE,Detalhamento!$E54,Detalhamento!AC$15)),IF(INDEX(Import.PLE,Detalhamento!$E54,Detalhamento!AC$15)&lt;=mediçao,0,OFFSET(Import.PLQ,$A54-1,AC$15-1,1,1)),OFFSET(Import.PLQ,$A54-1,AC$15-1,1,1)),(1-PLE!$AA$28)*OFFSET(Import.PLQ,$A54-1,AC$15-1,1,1))))</f>
        <v>0</v>
      </c>
      <c r="AD54" s="144">
        <f ca="1">IF(AD$13="",0,CHOOSE(Detalhamento.OpçãoServiços,OFFSET(Import.PLQ,$A54-1,AD$15-1,1,1),IF($E54&lt;&gt;1,IF(ISNUMBER(INDEX(Import.PLE,Detalhamento!$E54,Detalhamento!AD$15)),IF(INDEX(Import.PLE,Detalhamento!$E54,Detalhamento!AD$15)&lt;=mediçao,OFFSET(Import.PLQ,$A54-1,AD$15-1,1,1),0),0),PLE!$AA$28*OFFSET(Import.PLQ,$A54-1,AD$15-1,1,1)),IF($E54&lt;&gt;1,IF(ISNUMBER(INDEX(Import.PLE,Detalhamento!$E54,Detalhamento!AD$15)),IF(INDEX(Import.PLE,Detalhamento!$E54,Detalhamento!AD$15)&lt;=mediçao,0,OFFSET(Import.PLQ,$A54-1,AD$15-1,1,1)),OFFSET(Import.PLQ,$A54-1,AD$15-1,1,1)),(1-PLE!$AA$28)*OFFSET(Import.PLQ,$A54-1,AD$15-1,1,1))))</f>
        <v>0</v>
      </c>
      <c r="AE54" s="144">
        <f ca="1">IF(AE$13="",0,CHOOSE(Detalhamento.OpçãoServiços,OFFSET(Import.PLQ,$A54-1,AE$15-1,1,1),IF($E54&lt;&gt;1,IF(ISNUMBER(INDEX(Import.PLE,Detalhamento!$E54,Detalhamento!AE$15)),IF(INDEX(Import.PLE,Detalhamento!$E54,Detalhamento!AE$15)&lt;=mediçao,OFFSET(Import.PLQ,$A54-1,AE$15-1,1,1),0),0),PLE!$AA$28*OFFSET(Import.PLQ,$A54-1,AE$15-1,1,1)),IF($E54&lt;&gt;1,IF(ISNUMBER(INDEX(Import.PLE,Detalhamento!$E54,Detalhamento!AE$15)),IF(INDEX(Import.PLE,Detalhamento!$E54,Detalhamento!AE$15)&lt;=mediçao,0,OFFSET(Import.PLQ,$A54-1,AE$15-1,1,1)),OFFSET(Import.PLQ,$A54-1,AE$15-1,1,1)),(1-PLE!$AA$28)*OFFSET(Import.PLQ,$A54-1,AE$15-1,1,1))))</f>
        <v>0</v>
      </c>
      <c r="AF54" s="144">
        <f ca="1">IF(AF$13="",0,CHOOSE(Detalhamento.OpçãoServiços,OFFSET(Import.PLQ,$A54-1,AF$15-1,1,1),IF($E54&lt;&gt;1,IF(ISNUMBER(INDEX(Import.PLE,Detalhamento!$E54,Detalhamento!AF$15)),IF(INDEX(Import.PLE,Detalhamento!$E54,Detalhamento!AF$15)&lt;=mediçao,OFFSET(Import.PLQ,$A54-1,AF$15-1,1,1),0),0),PLE!$AA$28*OFFSET(Import.PLQ,$A54-1,AF$15-1,1,1)),IF($E54&lt;&gt;1,IF(ISNUMBER(INDEX(Import.PLE,Detalhamento!$E54,Detalhamento!AF$15)),IF(INDEX(Import.PLE,Detalhamento!$E54,Detalhamento!AF$15)&lt;=mediçao,0,OFFSET(Import.PLQ,$A54-1,AF$15-1,1,1)),OFFSET(Import.PLQ,$A54-1,AF$15-1,1,1)),(1-PLE!$AA$28)*OFFSET(Import.PLQ,$A54-1,AF$15-1,1,1))))</f>
        <v>0</v>
      </c>
      <c r="AG54" s="144">
        <f ca="1">IF(AG$13="",0,CHOOSE(Detalhamento.OpçãoServiços,OFFSET(Import.PLQ,$A54-1,AG$15-1,1,1),IF($E54&lt;&gt;1,IF(ISNUMBER(INDEX(Import.PLE,Detalhamento!$E54,Detalhamento!AG$15)),IF(INDEX(Import.PLE,Detalhamento!$E54,Detalhamento!AG$15)&lt;=mediçao,OFFSET(Import.PLQ,$A54-1,AG$15-1,1,1),0),0),PLE!$AA$28*OFFSET(Import.PLQ,$A54-1,AG$15-1,1,1)),IF($E54&lt;&gt;1,IF(ISNUMBER(INDEX(Import.PLE,Detalhamento!$E54,Detalhamento!AG$15)),IF(INDEX(Import.PLE,Detalhamento!$E54,Detalhamento!AG$15)&lt;=mediçao,0,OFFSET(Import.PLQ,$A54-1,AG$15-1,1,1)),OFFSET(Import.PLQ,$A54-1,AG$15-1,1,1)),(1-PLE!$AA$28)*OFFSET(Import.PLQ,$A54-1,AG$15-1,1,1))))</f>
        <v>0</v>
      </c>
      <c r="AH54" s="144">
        <f ca="1">IF(AH$13="",0,CHOOSE(Detalhamento.OpçãoServiços,OFFSET(Import.PLQ,$A54-1,AH$15-1,1,1),IF($E54&lt;&gt;1,IF(ISNUMBER(INDEX(Import.PLE,Detalhamento!$E54,Detalhamento!AH$15)),IF(INDEX(Import.PLE,Detalhamento!$E54,Detalhamento!AH$15)&lt;=mediçao,OFFSET(Import.PLQ,$A54-1,AH$15-1,1,1),0),0),PLE!$AA$28*OFFSET(Import.PLQ,$A54-1,AH$15-1,1,1)),IF($E54&lt;&gt;1,IF(ISNUMBER(INDEX(Import.PLE,Detalhamento!$E54,Detalhamento!AH$15)),IF(INDEX(Import.PLE,Detalhamento!$E54,Detalhamento!AH$15)&lt;=mediçao,0,OFFSET(Import.PLQ,$A54-1,AH$15-1,1,1)),OFFSET(Import.PLQ,$A54-1,AH$15-1,1,1)),(1-PLE!$AA$28)*OFFSET(Import.PLQ,$A54-1,AH$15-1,1,1))))</f>
        <v>0</v>
      </c>
      <c r="AI54" s="144">
        <f ca="1">IF(AI$13="",0,CHOOSE(Detalhamento.OpçãoServiços,OFFSET(Import.PLQ,$A54-1,AI$15-1,1,1),IF($E54&lt;&gt;1,IF(ISNUMBER(INDEX(Import.PLE,Detalhamento!$E54,Detalhamento!AI$15)),IF(INDEX(Import.PLE,Detalhamento!$E54,Detalhamento!AI$15)&lt;=mediçao,OFFSET(Import.PLQ,$A54-1,AI$15-1,1,1),0),0),PLE!$AA$28*OFFSET(Import.PLQ,$A54-1,AI$15-1,1,1)),IF($E54&lt;&gt;1,IF(ISNUMBER(INDEX(Import.PLE,Detalhamento!$E54,Detalhamento!AI$15)),IF(INDEX(Import.PLE,Detalhamento!$E54,Detalhamento!AI$15)&lt;=mediçao,0,OFFSET(Import.PLQ,$A54-1,AI$15-1,1,1)),OFFSET(Import.PLQ,$A54-1,AI$15-1,1,1)),(1-PLE!$AA$28)*OFFSET(Import.PLQ,$A54-1,AI$15-1,1,1))))</f>
        <v>0</v>
      </c>
      <c r="AJ54" s="144">
        <f ca="1">IF(AJ$13="",0,CHOOSE(Detalhamento.OpçãoServiços,OFFSET(Import.PLQ,$A54-1,AJ$15-1,1,1),IF($E54&lt;&gt;1,IF(ISNUMBER(INDEX(Import.PLE,Detalhamento!$E54,Detalhamento!AJ$15)),IF(INDEX(Import.PLE,Detalhamento!$E54,Detalhamento!AJ$15)&lt;=mediçao,OFFSET(Import.PLQ,$A54-1,AJ$15-1,1,1),0),0),PLE!$AA$28*OFFSET(Import.PLQ,$A54-1,AJ$15-1,1,1)),IF($E54&lt;&gt;1,IF(ISNUMBER(INDEX(Import.PLE,Detalhamento!$E54,Detalhamento!AJ$15)),IF(INDEX(Import.PLE,Detalhamento!$E54,Detalhamento!AJ$15)&lt;=mediçao,0,OFFSET(Import.PLQ,$A54-1,AJ$15-1,1,1)),OFFSET(Import.PLQ,$A54-1,AJ$15-1,1,1)),(1-PLE!$AA$28)*OFFSET(Import.PLQ,$A54-1,AJ$15-1,1,1))))</f>
        <v>0</v>
      </c>
      <c r="AK54" s="144">
        <f ca="1">IF(AK$13="",0,CHOOSE(Detalhamento.OpçãoServiços,OFFSET(Import.PLQ,$A54-1,AK$15-1,1,1),IF($E54&lt;&gt;1,IF(ISNUMBER(INDEX(Import.PLE,Detalhamento!$E54,Detalhamento!AK$15)),IF(INDEX(Import.PLE,Detalhamento!$E54,Detalhamento!AK$15)&lt;=mediçao,OFFSET(Import.PLQ,$A54-1,AK$15-1,1,1),0),0),PLE!$AA$28*OFFSET(Import.PLQ,$A54-1,AK$15-1,1,1)),IF($E54&lt;&gt;1,IF(ISNUMBER(INDEX(Import.PLE,Detalhamento!$E54,Detalhamento!AK$15)),IF(INDEX(Import.PLE,Detalhamento!$E54,Detalhamento!AK$15)&lt;=mediçao,0,OFFSET(Import.PLQ,$A54-1,AK$15-1,1,1)),OFFSET(Import.PLQ,$A54-1,AK$15-1,1,1)),(1-PLE!$AA$28)*OFFSET(Import.PLQ,$A54-1,AK$15-1,1,1))))</f>
        <v>0</v>
      </c>
      <c r="AL54" s="144">
        <f ca="1">IF(AL$13="",0,CHOOSE(Detalhamento.OpçãoServiços,OFFSET(Import.PLQ,$A54-1,AL$15-1,1,1),IF($E54&lt;&gt;1,IF(ISNUMBER(INDEX(Import.PLE,Detalhamento!$E54,Detalhamento!AL$15)),IF(INDEX(Import.PLE,Detalhamento!$E54,Detalhamento!AL$15)&lt;=mediçao,OFFSET(Import.PLQ,$A54-1,AL$15-1,1,1),0),0),PLE!$AA$28*OFFSET(Import.PLQ,$A54-1,AL$15-1,1,1)),IF($E54&lt;&gt;1,IF(ISNUMBER(INDEX(Import.PLE,Detalhamento!$E54,Detalhamento!AL$15)),IF(INDEX(Import.PLE,Detalhamento!$E54,Detalhamento!AL$15)&lt;=mediçao,0,OFFSET(Import.PLQ,$A54-1,AL$15-1,1,1)),OFFSET(Import.PLQ,$A54-1,AL$15-1,1,1)),(1-PLE!$AA$28)*OFFSET(Import.PLQ,$A54-1,AL$15-1,1,1))))</f>
        <v>0</v>
      </c>
      <c r="AM54" s="144">
        <f ca="1">IF(AM$13="",0,CHOOSE(Detalhamento.OpçãoServiços,OFFSET(Import.PLQ,$A54-1,AM$15-1,1,1),IF($E54&lt;&gt;1,IF(ISNUMBER(INDEX(Import.PLE,Detalhamento!$E54,Detalhamento!AM$15)),IF(INDEX(Import.PLE,Detalhamento!$E54,Detalhamento!AM$15)&lt;=mediçao,OFFSET(Import.PLQ,$A54-1,AM$15-1,1,1),0),0),PLE!$AA$28*OFFSET(Import.PLQ,$A54-1,AM$15-1,1,1)),IF($E54&lt;&gt;1,IF(ISNUMBER(INDEX(Import.PLE,Detalhamento!$E54,Detalhamento!AM$15)),IF(INDEX(Import.PLE,Detalhamento!$E54,Detalhamento!AM$15)&lt;=mediçao,0,OFFSET(Import.PLQ,$A54-1,AM$15-1,1,1)),OFFSET(Import.PLQ,$A54-1,AM$15-1,1,1)),(1-PLE!$AA$28)*OFFSET(Import.PLQ,$A54-1,AM$15-1,1,1))))</f>
        <v>0</v>
      </c>
      <c r="AN54" s="144">
        <f ca="1">IF(AN$13="",0,CHOOSE(Detalhamento.OpçãoServiços,OFFSET(Import.PLQ,$A54-1,AN$15-1,1,1),IF($E54&lt;&gt;1,IF(ISNUMBER(INDEX(Import.PLE,Detalhamento!$E54,Detalhamento!AN$15)),IF(INDEX(Import.PLE,Detalhamento!$E54,Detalhamento!AN$15)&lt;=mediçao,OFFSET(Import.PLQ,$A54-1,AN$15-1,1,1),0),0),PLE!$AA$28*OFFSET(Import.PLQ,$A54-1,AN$15-1,1,1)),IF($E54&lt;&gt;1,IF(ISNUMBER(INDEX(Import.PLE,Detalhamento!$E54,Detalhamento!AN$15)),IF(INDEX(Import.PLE,Detalhamento!$E54,Detalhamento!AN$15)&lt;=mediçao,0,OFFSET(Import.PLQ,$A54-1,AN$15-1,1,1)),OFFSET(Import.PLQ,$A54-1,AN$15-1,1,1)),(1-PLE!$AA$28)*OFFSET(Import.PLQ,$A54-1,AN$15-1,1,1))))</f>
        <v>0</v>
      </c>
      <c r="AO54" s="144">
        <f ca="1">IF(AO$13="",0,CHOOSE(Detalhamento.OpçãoServiços,OFFSET(Import.PLQ,$A54-1,AO$15-1,1,1),IF($E54&lt;&gt;1,IF(ISNUMBER(INDEX(Import.PLE,Detalhamento!$E54,Detalhamento!AO$15)),IF(INDEX(Import.PLE,Detalhamento!$E54,Detalhamento!AO$15)&lt;=mediçao,OFFSET(Import.PLQ,$A54-1,AO$15-1,1,1),0),0),PLE!$AA$28*OFFSET(Import.PLQ,$A54-1,AO$15-1,1,1)),IF($E54&lt;&gt;1,IF(ISNUMBER(INDEX(Import.PLE,Detalhamento!$E54,Detalhamento!AO$15)),IF(INDEX(Import.PLE,Detalhamento!$E54,Detalhamento!AO$15)&lt;=mediçao,0,OFFSET(Import.PLQ,$A54-1,AO$15-1,1,1)),OFFSET(Import.PLQ,$A54-1,AO$15-1,1,1)),(1-PLE!$AA$28)*OFFSET(Import.PLQ,$A54-1,AO$15-1,1,1))))</f>
        <v>0</v>
      </c>
      <c r="AP54" s="144">
        <f ca="1">IF(AP$13="",0,CHOOSE(Detalhamento.OpçãoServiços,OFFSET(Import.PLQ,$A54-1,AP$15-1,1,1),IF($E54&lt;&gt;1,IF(ISNUMBER(INDEX(Import.PLE,Detalhamento!$E54,Detalhamento!AP$15)),IF(INDEX(Import.PLE,Detalhamento!$E54,Detalhamento!AP$15)&lt;=mediçao,OFFSET(Import.PLQ,$A54-1,AP$15-1,1,1),0),0),PLE!$AA$28*OFFSET(Import.PLQ,$A54-1,AP$15-1,1,1)),IF($E54&lt;&gt;1,IF(ISNUMBER(INDEX(Import.PLE,Detalhamento!$E54,Detalhamento!AP$15)),IF(INDEX(Import.PLE,Detalhamento!$E54,Detalhamento!AP$15)&lt;=mediçao,0,OFFSET(Import.PLQ,$A54-1,AP$15-1,1,1)),OFFSET(Import.PLQ,$A54-1,AP$15-1,1,1)),(1-PLE!$AA$28)*OFFSET(Import.PLQ,$A54-1,AP$15-1,1,1))))</f>
        <v>0</v>
      </c>
      <c r="AQ54" s="144">
        <f ca="1">IF(AQ$13="",0,CHOOSE(Detalhamento.OpçãoServiços,OFFSET(Import.PLQ,$A54-1,AQ$15-1,1,1),IF($E54&lt;&gt;1,IF(ISNUMBER(INDEX(Import.PLE,Detalhamento!$E54,Detalhamento!AQ$15)),IF(INDEX(Import.PLE,Detalhamento!$E54,Detalhamento!AQ$15)&lt;=mediçao,OFFSET(Import.PLQ,$A54-1,AQ$15-1,1,1),0),0),PLE!$AA$28*OFFSET(Import.PLQ,$A54-1,AQ$15-1,1,1)),IF($E54&lt;&gt;1,IF(ISNUMBER(INDEX(Import.PLE,Detalhamento!$E54,Detalhamento!AQ$15)),IF(INDEX(Import.PLE,Detalhamento!$E54,Detalhamento!AQ$15)&lt;=mediçao,0,OFFSET(Import.PLQ,$A54-1,AQ$15-1,1,1)),OFFSET(Import.PLQ,$A54-1,AQ$15-1,1,1)),(1-PLE!$AA$28)*OFFSET(Import.PLQ,$A54-1,AQ$15-1,1,1))))</f>
        <v>0</v>
      </c>
      <c r="AR54" s="144">
        <f ca="1">IF(AR$13="",0,CHOOSE(Detalhamento.OpçãoServiços,OFFSET(Import.PLQ,$A54-1,AR$15-1,1,1),IF($E54&lt;&gt;1,IF(ISNUMBER(INDEX(Import.PLE,Detalhamento!$E54,Detalhamento!AR$15)),IF(INDEX(Import.PLE,Detalhamento!$E54,Detalhamento!AR$15)&lt;=mediçao,OFFSET(Import.PLQ,$A54-1,AR$15-1,1,1),0),0),PLE!$AA$28*OFFSET(Import.PLQ,$A54-1,AR$15-1,1,1)),IF($E54&lt;&gt;1,IF(ISNUMBER(INDEX(Import.PLE,Detalhamento!$E54,Detalhamento!AR$15)),IF(INDEX(Import.PLE,Detalhamento!$E54,Detalhamento!AR$15)&lt;=mediçao,0,OFFSET(Import.PLQ,$A54-1,AR$15-1,1,1)),OFFSET(Import.PLQ,$A54-1,AR$15-1,1,1)),(1-PLE!$AA$28)*OFFSET(Import.PLQ,$A54-1,AR$15-1,1,1))))</f>
        <v>0</v>
      </c>
      <c r="AS54" s="144">
        <f ca="1">IF(AS$13="",0,CHOOSE(Detalhamento.OpçãoServiços,OFFSET(Import.PLQ,$A54-1,AS$15-1,1,1),IF($E54&lt;&gt;1,IF(ISNUMBER(INDEX(Import.PLE,Detalhamento!$E54,Detalhamento!AS$15)),IF(INDEX(Import.PLE,Detalhamento!$E54,Detalhamento!AS$15)&lt;=mediçao,OFFSET(Import.PLQ,$A54-1,AS$15-1,1,1),0),0),PLE!$AA$28*OFFSET(Import.PLQ,$A54-1,AS$15-1,1,1)),IF($E54&lt;&gt;1,IF(ISNUMBER(INDEX(Import.PLE,Detalhamento!$E54,Detalhamento!AS$15)),IF(INDEX(Import.PLE,Detalhamento!$E54,Detalhamento!AS$15)&lt;=mediçao,0,OFFSET(Import.PLQ,$A54-1,AS$15-1,1,1)),OFFSET(Import.PLQ,$A54-1,AS$15-1,1,1)),(1-PLE!$AA$28)*OFFSET(Import.PLQ,$A54-1,AS$15-1,1,1))))</f>
        <v>0</v>
      </c>
      <c r="AT54" s="144">
        <f ca="1">IF(AT$13="",0,CHOOSE(Detalhamento.OpçãoServiços,OFFSET(Import.PLQ,$A54-1,AT$15-1,1,1),IF($E54&lt;&gt;1,IF(ISNUMBER(INDEX(Import.PLE,Detalhamento!$E54,Detalhamento!AT$15)),IF(INDEX(Import.PLE,Detalhamento!$E54,Detalhamento!AT$15)&lt;=mediçao,OFFSET(Import.PLQ,$A54-1,AT$15-1,1,1),0),0),PLE!$AA$28*OFFSET(Import.PLQ,$A54-1,AT$15-1,1,1)),IF($E54&lt;&gt;1,IF(ISNUMBER(INDEX(Import.PLE,Detalhamento!$E54,Detalhamento!AT$15)),IF(INDEX(Import.PLE,Detalhamento!$E54,Detalhamento!AT$15)&lt;=mediçao,0,OFFSET(Import.PLQ,$A54-1,AT$15-1,1,1)),OFFSET(Import.PLQ,$A54-1,AT$15-1,1,1)),(1-PLE!$AA$28)*OFFSET(Import.PLQ,$A54-1,AT$15-1,1,1))))</f>
        <v>0</v>
      </c>
      <c r="AU54" s="144">
        <f ca="1">IF(AU$13="",0,CHOOSE(Detalhamento.OpçãoServiços,OFFSET(Import.PLQ,$A54-1,AU$15-1,1,1),IF($E54&lt;&gt;1,IF(ISNUMBER(INDEX(Import.PLE,Detalhamento!$E54,Detalhamento!AU$15)),IF(INDEX(Import.PLE,Detalhamento!$E54,Detalhamento!AU$15)&lt;=mediçao,OFFSET(Import.PLQ,$A54-1,AU$15-1,1,1),0),0),PLE!$AA$28*OFFSET(Import.PLQ,$A54-1,AU$15-1,1,1)),IF($E54&lt;&gt;1,IF(ISNUMBER(INDEX(Import.PLE,Detalhamento!$E54,Detalhamento!AU$15)),IF(INDEX(Import.PLE,Detalhamento!$E54,Detalhamento!AU$15)&lt;=mediçao,0,OFFSET(Import.PLQ,$A54-1,AU$15-1,1,1)),OFFSET(Import.PLQ,$A54-1,AU$15-1,1,1)),(1-PLE!$AA$28)*OFFSET(Import.PLQ,$A54-1,AU$15-1,1,1))))</f>
        <v>0</v>
      </c>
      <c r="AV54" s="144">
        <f ca="1">IF(AV$13="",0,CHOOSE(Detalhamento.OpçãoServiços,OFFSET(Import.PLQ,$A54-1,AV$15-1,1,1),IF($E54&lt;&gt;1,IF(ISNUMBER(INDEX(Import.PLE,Detalhamento!$E54,Detalhamento!AV$15)),IF(INDEX(Import.PLE,Detalhamento!$E54,Detalhamento!AV$15)&lt;=mediçao,OFFSET(Import.PLQ,$A54-1,AV$15-1,1,1),0),0),PLE!$AA$28*OFFSET(Import.PLQ,$A54-1,AV$15-1,1,1)),IF($E54&lt;&gt;1,IF(ISNUMBER(INDEX(Import.PLE,Detalhamento!$E54,Detalhamento!AV$15)),IF(INDEX(Import.PLE,Detalhamento!$E54,Detalhamento!AV$15)&lt;=mediçao,0,OFFSET(Import.PLQ,$A54-1,AV$15-1,1,1)),OFFSET(Import.PLQ,$A54-1,AV$15-1,1,1)),(1-PLE!$AA$28)*OFFSET(Import.PLQ,$A54-1,AV$15-1,1,1))))</f>
        <v>0</v>
      </c>
      <c r="AW54" s="144">
        <f ca="1">IF(AW$13="",0,CHOOSE(Detalhamento.OpçãoServiços,OFFSET(Import.PLQ,$A54-1,AW$15-1,1,1),IF($E54&lt;&gt;1,IF(ISNUMBER(INDEX(Import.PLE,Detalhamento!$E54,Detalhamento!AW$15)),IF(INDEX(Import.PLE,Detalhamento!$E54,Detalhamento!AW$15)&lt;=mediçao,OFFSET(Import.PLQ,$A54-1,AW$15-1,1,1),0),0),PLE!$AA$28*OFFSET(Import.PLQ,$A54-1,AW$15-1,1,1)),IF($E54&lt;&gt;1,IF(ISNUMBER(INDEX(Import.PLE,Detalhamento!$E54,Detalhamento!AW$15)),IF(INDEX(Import.PLE,Detalhamento!$E54,Detalhamento!AW$15)&lt;=mediçao,0,OFFSET(Import.PLQ,$A54-1,AW$15-1,1,1)),OFFSET(Import.PLQ,$A54-1,AW$15-1,1,1)),(1-PLE!$AA$28)*OFFSET(Import.PLQ,$A54-1,AW$15-1,1,1))))</f>
        <v>0</v>
      </c>
      <c r="AX54" s="144">
        <f ca="1">IF(AX$13="",0,CHOOSE(Detalhamento.OpçãoServiços,OFFSET(Import.PLQ,$A54-1,AX$15-1,1,1),IF($E54&lt;&gt;1,IF(ISNUMBER(INDEX(Import.PLE,Detalhamento!$E54,Detalhamento!AX$15)),IF(INDEX(Import.PLE,Detalhamento!$E54,Detalhamento!AX$15)&lt;=mediçao,OFFSET(Import.PLQ,$A54-1,AX$15-1,1,1),0),0),PLE!$AA$28*OFFSET(Import.PLQ,$A54-1,AX$15-1,1,1)),IF($E54&lt;&gt;1,IF(ISNUMBER(INDEX(Import.PLE,Detalhamento!$E54,Detalhamento!AX$15)),IF(INDEX(Import.PLE,Detalhamento!$E54,Detalhamento!AX$15)&lt;=mediçao,0,OFFSET(Import.PLQ,$A54-1,AX$15-1,1,1)),OFFSET(Import.PLQ,$A54-1,AX$15-1,1,1)),(1-PLE!$AA$28)*OFFSET(Import.PLQ,$A54-1,AX$15-1,1,1))))</f>
        <v>0</v>
      </c>
      <c r="AY54" s="144">
        <f ca="1">IF(AY$13="",0,CHOOSE(Detalhamento.OpçãoServiços,OFFSET(Import.PLQ,$A54-1,AY$15-1,1,1),IF($E54&lt;&gt;1,IF(ISNUMBER(INDEX(Import.PLE,Detalhamento!$E54,Detalhamento!AY$15)),IF(INDEX(Import.PLE,Detalhamento!$E54,Detalhamento!AY$15)&lt;=mediçao,OFFSET(Import.PLQ,$A54-1,AY$15-1,1,1),0),0),PLE!$AA$28*OFFSET(Import.PLQ,$A54-1,AY$15-1,1,1)),IF($E54&lt;&gt;1,IF(ISNUMBER(INDEX(Import.PLE,Detalhamento!$E54,Detalhamento!AY$15)),IF(INDEX(Import.PLE,Detalhamento!$E54,Detalhamento!AY$15)&lt;=mediçao,0,OFFSET(Import.PLQ,$A54-1,AY$15-1,1,1)),OFFSET(Import.PLQ,$A54-1,AY$15-1,1,1)),(1-PLE!$AA$28)*OFFSET(Import.PLQ,$A54-1,AY$15-1,1,1))))</f>
        <v>0</v>
      </c>
      <c r="AZ54" s="144">
        <f ca="1">IF(AZ$13="",0,CHOOSE(Detalhamento.OpçãoServiços,OFFSET(Import.PLQ,$A54-1,AZ$15-1,1,1),IF($E54&lt;&gt;1,IF(ISNUMBER(INDEX(Import.PLE,Detalhamento!$E54,Detalhamento!AZ$15)),IF(INDEX(Import.PLE,Detalhamento!$E54,Detalhamento!AZ$15)&lt;=mediçao,OFFSET(Import.PLQ,$A54-1,AZ$15-1,1,1),0),0),PLE!$AA$28*OFFSET(Import.PLQ,$A54-1,AZ$15-1,1,1)),IF($E54&lt;&gt;1,IF(ISNUMBER(INDEX(Import.PLE,Detalhamento!$E54,Detalhamento!AZ$15)),IF(INDEX(Import.PLE,Detalhamento!$E54,Detalhamento!AZ$15)&lt;=mediçao,0,OFFSET(Import.PLQ,$A54-1,AZ$15-1,1,1)),OFFSET(Import.PLQ,$A54-1,AZ$15-1,1,1)),(1-PLE!$AA$28)*OFFSET(Import.PLQ,$A54-1,AZ$15-1,1,1))))</f>
        <v>0</v>
      </c>
      <c r="BA54" s="144">
        <f ca="1">IF(BA$13="",0,CHOOSE(Detalhamento.OpçãoServiços,OFFSET(Import.PLQ,$A54-1,BA$15-1,1,1),IF($E54&lt;&gt;1,IF(ISNUMBER(INDEX(Import.PLE,Detalhamento!$E54,Detalhamento!BA$15)),IF(INDEX(Import.PLE,Detalhamento!$E54,Detalhamento!BA$15)&lt;=mediçao,OFFSET(Import.PLQ,$A54-1,BA$15-1,1,1),0),0),PLE!$AA$28*OFFSET(Import.PLQ,$A54-1,BA$15-1,1,1)),IF($E54&lt;&gt;1,IF(ISNUMBER(INDEX(Import.PLE,Detalhamento!$E54,Detalhamento!BA$15)),IF(INDEX(Import.PLE,Detalhamento!$E54,Detalhamento!BA$15)&lt;=mediçao,0,OFFSET(Import.PLQ,$A54-1,BA$15-1,1,1)),OFFSET(Import.PLQ,$A54-1,BA$15-1,1,1)),(1-PLE!$AA$28)*OFFSET(Import.PLQ,$A54-1,BA$15-1,1,1))))</f>
        <v>0</v>
      </c>
      <c r="BB54" s="144">
        <f ca="1">IF(BB$13="",0,CHOOSE(Detalhamento.OpçãoServiços,OFFSET(Import.PLQ,$A54-1,BB$15-1,1,1),IF($E54&lt;&gt;1,IF(ISNUMBER(INDEX(Import.PLE,Detalhamento!$E54,Detalhamento!BB$15)),IF(INDEX(Import.PLE,Detalhamento!$E54,Detalhamento!BB$15)&lt;=mediçao,OFFSET(Import.PLQ,$A54-1,BB$15-1,1,1),0),0),PLE!$AA$28*OFFSET(Import.PLQ,$A54-1,BB$15-1,1,1)),IF($E54&lt;&gt;1,IF(ISNUMBER(INDEX(Import.PLE,Detalhamento!$E54,Detalhamento!BB$15)),IF(INDEX(Import.PLE,Detalhamento!$E54,Detalhamento!BB$15)&lt;=mediçao,0,OFFSET(Import.PLQ,$A54-1,BB$15-1,1,1)),OFFSET(Import.PLQ,$A54-1,BB$15-1,1,1)),(1-PLE!$AA$28)*OFFSET(Import.PLQ,$A54-1,BB$15-1,1,1))))</f>
        <v>0</v>
      </c>
      <c r="BC54" s="144">
        <f ca="1">IF(BC$13="",0,CHOOSE(Detalhamento.OpçãoServiços,OFFSET(Import.PLQ,$A54-1,BC$15-1,1,1),IF($E54&lt;&gt;1,IF(ISNUMBER(INDEX(Import.PLE,Detalhamento!$E54,Detalhamento!BC$15)),IF(INDEX(Import.PLE,Detalhamento!$E54,Detalhamento!BC$15)&lt;=mediçao,OFFSET(Import.PLQ,$A54-1,BC$15-1,1,1),0),0),PLE!$AA$28*OFFSET(Import.PLQ,$A54-1,BC$15-1,1,1)),IF($E54&lt;&gt;1,IF(ISNUMBER(INDEX(Import.PLE,Detalhamento!$E54,Detalhamento!BC$15)),IF(INDEX(Import.PLE,Detalhamento!$E54,Detalhamento!BC$15)&lt;=mediçao,0,OFFSET(Import.PLQ,$A54-1,BC$15-1,1,1)),OFFSET(Import.PLQ,$A54-1,BC$15-1,1,1)),(1-PLE!$AA$28)*OFFSET(Import.PLQ,$A54-1,BC$15-1,1,1))))</f>
        <v>0</v>
      </c>
      <c r="BD54" s="144">
        <f ca="1">IF(BD$13="",0,CHOOSE(Detalhamento.OpçãoServiços,OFFSET(Import.PLQ,$A54-1,BD$15-1,1,1),IF($E54&lt;&gt;1,IF(ISNUMBER(INDEX(Import.PLE,Detalhamento!$E54,Detalhamento!BD$15)),IF(INDEX(Import.PLE,Detalhamento!$E54,Detalhamento!BD$15)&lt;=mediçao,OFFSET(Import.PLQ,$A54-1,BD$15-1,1,1),0),0),PLE!$AA$28*OFFSET(Import.PLQ,$A54-1,BD$15-1,1,1)),IF($E54&lt;&gt;1,IF(ISNUMBER(INDEX(Import.PLE,Detalhamento!$E54,Detalhamento!BD$15)),IF(INDEX(Import.PLE,Detalhamento!$E54,Detalhamento!BD$15)&lt;=mediçao,0,OFFSET(Import.PLQ,$A54-1,BD$15-1,1,1)),OFFSET(Import.PLQ,$A54-1,BD$15-1,1,1)),(1-PLE!$AA$28)*OFFSET(Import.PLQ,$A54-1,BD$15-1,1,1))))</f>
        <v>0</v>
      </c>
      <c r="BE54" s="144">
        <f ca="1">IF(BE$13="",0,CHOOSE(Detalhamento.OpçãoServiços,OFFSET(Import.PLQ,$A54-1,BE$15-1,1,1),IF($E54&lt;&gt;1,IF(ISNUMBER(INDEX(Import.PLE,Detalhamento!$E54,Detalhamento!BE$15)),IF(INDEX(Import.PLE,Detalhamento!$E54,Detalhamento!BE$15)&lt;=mediçao,OFFSET(Import.PLQ,$A54-1,BE$15-1,1,1),0),0),PLE!$AA$28*OFFSET(Import.PLQ,$A54-1,BE$15-1,1,1)),IF($E54&lt;&gt;1,IF(ISNUMBER(INDEX(Import.PLE,Detalhamento!$E54,Detalhamento!BE$15)),IF(INDEX(Import.PLE,Detalhamento!$E54,Detalhamento!BE$15)&lt;=mediçao,0,OFFSET(Import.PLQ,$A54-1,BE$15-1,1,1)),OFFSET(Import.PLQ,$A54-1,BE$15-1,1,1)),(1-PLE!$AA$28)*OFFSET(Import.PLQ,$A54-1,BE$15-1,1,1))))</f>
        <v>0</v>
      </c>
      <c r="BF54" s="144">
        <f ca="1">IF(BF$13="",0,CHOOSE(Detalhamento.OpçãoServiços,OFFSET(Import.PLQ,$A54-1,BF$15-1,1,1),IF($E54&lt;&gt;1,IF(ISNUMBER(INDEX(Import.PLE,Detalhamento!$E54,Detalhamento!BF$15)),IF(INDEX(Import.PLE,Detalhamento!$E54,Detalhamento!BF$15)&lt;=mediçao,OFFSET(Import.PLQ,$A54-1,BF$15-1,1,1),0),0),PLE!$AA$28*OFFSET(Import.PLQ,$A54-1,BF$15-1,1,1)),IF($E54&lt;&gt;1,IF(ISNUMBER(INDEX(Import.PLE,Detalhamento!$E54,Detalhamento!BF$15)),IF(INDEX(Import.PLE,Detalhamento!$E54,Detalhamento!BF$15)&lt;=mediçao,0,OFFSET(Import.PLQ,$A54-1,BF$15-1,1,1)),OFFSET(Import.PLQ,$A54-1,BF$15-1,1,1)),(1-PLE!$AA$28)*OFFSET(Import.PLQ,$A54-1,BF$15-1,1,1))))</f>
        <v>0</v>
      </c>
      <c r="BG54" s="144">
        <f ca="1">IF(BG$13="",0,CHOOSE(Detalhamento.OpçãoServiços,OFFSET(Import.PLQ,$A54-1,BG$15-1,1,1),IF($E54&lt;&gt;1,IF(ISNUMBER(INDEX(Import.PLE,Detalhamento!$E54,Detalhamento!BG$15)),IF(INDEX(Import.PLE,Detalhamento!$E54,Detalhamento!BG$15)&lt;=mediçao,OFFSET(Import.PLQ,$A54-1,BG$15-1,1,1),0),0),PLE!$AA$28*OFFSET(Import.PLQ,$A54-1,BG$15-1,1,1)),IF($E54&lt;&gt;1,IF(ISNUMBER(INDEX(Import.PLE,Detalhamento!$E54,Detalhamento!BG$15)),IF(INDEX(Import.PLE,Detalhamento!$E54,Detalhamento!BG$15)&lt;=mediçao,0,OFFSET(Import.PLQ,$A54-1,BG$15-1,1,1)),OFFSET(Import.PLQ,$A54-1,BG$15-1,1,1)),(1-PLE!$AA$28)*OFFSET(Import.PLQ,$A54-1,BG$15-1,1,1))))</f>
        <v>0</v>
      </c>
      <c r="BH54" s="144">
        <f ca="1">IF(BH$13="",0,CHOOSE(Detalhamento.OpçãoServiços,OFFSET(Import.PLQ,$A54-1,BH$15-1,1,1),IF($E54&lt;&gt;1,IF(ISNUMBER(INDEX(Import.PLE,Detalhamento!$E54,Detalhamento!BH$15)),IF(INDEX(Import.PLE,Detalhamento!$E54,Detalhamento!BH$15)&lt;=mediçao,OFFSET(Import.PLQ,$A54-1,BH$15-1,1,1),0),0),PLE!$AA$28*OFFSET(Import.PLQ,$A54-1,BH$15-1,1,1)),IF($E54&lt;&gt;1,IF(ISNUMBER(INDEX(Import.PLE,Detalhamento!$E54,Detalhamento!BH$15)),IF(INDEX(Import.PLE,Detalhamento!$E54,Detalhamento!BH$15)&lt;=mediçao,0,OFFSET(Import.PLQ,$A54-1,BH$15-1,1,1)),OFFSET(Import.PLQ,$A54-1,BH$15-1,1,1)),(1-PLE!$AA$28)*OFFSET(Import.PLQ,$A54-1,BH$15-1,1,1))))</f>
        <v>0</v>
      </c>
      <c r="BI54" s="144">
        <f ca="1">IF(BI$13="",0,CHOOSE(Detalhamento.OpçãoServiços,OFFSET(Import.PLQ,$A54-1,BI$15-1,1,1),IF($E54&lt;&gt;1,IF(ISNUMBER(INDEX(Import.PLE,Detalhamento!$E54,Detalhamento!BI$15)),IF(INDEX(Import.PLE,Detalhamento!$E54,Detalhamento!BI$15)&lt;=mediçao,OFFSET(Import.PLQ,$A54-1,BI$15-1,1,1),0),0),PLE!$AA$28*OFFSET(Import.PLQ,$A54-1,BI$15-1,1,1)),IF($E54&lt;&gt;1,IF(ISNUMBER(INDEX(Import.PLE,Detalhamento!$E54,Detalhamento!BI$15)),IF(INDEX(Import.PLE,Detalhamento!$E54,Detalhamento!BI$15)&lt;=mediçao,0,OFFSET(Import.PLQ,$A54-1,BI$15-1,1,1)),OFFSET(Import.PLQ,$A54-1,BI$15-1,1,1)),(1-PLE!$AA$28)*OFFSET(Import.PLQ,$A54-1,BI$15-1,1,1))))</f>
        <v>0</v>
      </c>
    </row>
    <row r="55" spans="1:61" ht="20" x14ac:dyDescent="0.2">
      <c r="A55" s="155">
        <v>32</v>
      </c>
      <c r="B55" s="21" t="str">
        <f t="shared" ca="1" si="8"/>
        <v>Serviço</v>
      </c>
      <c r="E55" s="153">
        <f t="shared" ca="1" si="9"/>
        <v>4</v>
      </c>
      <c r="F55" s="154">
        <f t="shared" ca="1" si="10"/>
        <v>40032</v>
      </c>
      <c r="G55" s="154" t="str">
        <f t="shared" ca="1" si="14"/>
        <v>1.3.3.5</v>
      </c>
      <c r="H55" s="182" t="str">
        <f t="shared" ca="1" si="14"/>
        <v>LANÇAMENTO COM USO DE BALDES, ADENSAMENTO E ACABAMENTO DE CONCRETO EM ESTRUTURAS. AF_12/2015</v>
      </c>
      <c r="I55" s="37" t="str">
        <f t="shared" ca="1" si="12"/>
        <v>M3</v>
      </c>
      <c r="J55" s="144">
        <f t="shared" ca="1" si="13"/>
        <v>4.3499999999999996</v>
      </c>
      <c r="K55" s="67"/>
      <c r="L55" s="144">
        <f ca="1">IF(L$13="",0,CHOOSE(Detalhamento.OpçãoServiços,OFFSET(Import.PLQ,$A55-1,L$15-1,1,1),IF($E55&lt;&gt;1,IF(ISNUMBER(INDEX(Import.PLE,Detalhamento!$E55,Detalhamento!L$15)),IF(INDEX(Import.PLE,Detalhamento!$E55,Detalhamento!L$15)&lt;=mediçao,OFFSET(Import.PLQ,$A55-1,L$15-1,1,1),0),0),PLE!$AA$28*OFFSET(Import.PLQ,$A55-1,L$15-1,1,1)),IF($E55&lt;&gt;1,IF(ISNUMBER(INDEX(Import.PLE,Detalhamento!$E55,Detalhamento!L$15)),IF(INDEX(Import.PLE,Detalhamento!$E55,Detalhamento!L$15)&lt;=mediçao,0,OFFSET(Import.PLQ,$A55-1,L$15-1,1,1)),OFFSET(Import.PLQ,$A55-1,L$15-1,1,1)),(1-PLE!$AA$28)*OFFSET(Import.PLQ,$A55-1,L$15-1,1,1))))</f>
        <v>4.3499999999999996</v>
      </c>
      <c r="M55" s="144">
        <f ca="1">IF(M$13="",0,CHOOSE(Detalhamento.OpçãoServiços,OFFSET(Import.PLQ,$A55-1,M$15-1,1,1),IF($E55&lt;&gt;1,IF(ISNUMBER(INDEX(Import.PLE,Detalhamento!$E55,Detalhamento!M$15)),IF(INDEX(Import.PLE,Detalhamento!$E55,Detalhamento!M$15)&lt;=mediçao,OFFSET(Import.PLQ,$A55-1,M$15-1,1,1),0),0),PLE!$AA$28*OFFSET(Import.PLQ,$A55-1,M$15-1,1,1)),IF($E55&lt;&gt;1,IF(ISNUMBER(INDEX(Import.PLE,Detalhamento!$E55,Detalhamento!M$15)),IF(INDEX(Import.PLE,Detalhamento!$E55,Detalhamento!M$15)&lt;=mediçao,0,OFFSET(Import.PLQ,$A55-1,M$15-1,1,1)),OFFSET(Import.PLQ,$A55-1,M$15-1,1,1)),(1-PLE!$AA$28)*OFFSET(Import.PLQ,$A55-1,M$15-1,1,1))))</f>
        <v>0</v>
      </c>
      <c r="N55" s="144">
        <f ca="1">IF(N$13="",0,CHOOSE(Detalhamento.OpçãoServiços,OFFSET(Import.PLQ,$A55-1,N$15-1,1,1),IF($E55&lt;&gt;1,IF(ISNUMBER(INDEX(Import.PLE,Detalhamento!$E55,Detalhamento!N$15)),IF(INDEX(Import.PLE,Detalhamento!$E55,Detalhamento!N$15)&lt;=mediçao,OFFSET(Import.PLQ,$A55-1,N$15-1,1,1),0),0),PLE!$AA$28*OFFSET(Import.PLQ,$A55-1,N$15-1,1,1)),IF($E55&lt;&gt;1,IF(ISNUMBER(INDEX(Import.PLE,Detalhamento!$E55,Detalhamento!N$15)),IF(INDEX(Import.PLE,Detalhamento!$E55,Detalhamento!N$15)&lt;=mediçao,0,OFFSET(Import.PLQ,$A55-1,N$15-1,1,1)),OFFSET(Import.PLQ,$A55-1,N$15-1,1,1)),(1-PLE!$AA$28)*OFFSET(Import.PLQ,$A55-1,N$15-1,1,1))))</f>
        <v>0</v>
      </c>
      <c r="O55" s="144">
        <f ca="1">IF(O$13="",0,CHOOSE(Detalhamento.OpçãoServiços,OFFSET(Import.PLQ,$A55-1,O$15-1,1,1),IF($E55&lt;&gt;1,IF(ISNUMBER(INDEX(Import.PLE,Detalhamento!$E55,Detalhamento!O$15)),IF(INDEX(Import.PLE,Detalhamento!$E55,Detalhamento!O$15)&lt;=mediçao,OFFSET(Import.PLQ,$A55-1,O$15-1,1,1),0),0),PLE!$AA$28*OFFSET(Import.PLQ,$A55-1,O$15-1,1,1)),IF($E55&lt;&gt;1,IF(ISNUMBER(INDEX(Import.PLE,Detalhamento!$E55,Detalhamento!O$15)),IF(INDEX(Import.PLE,Detalhamento!$E55,Detalhamento!O$15)&lt;=mediçao,0,OFFSET(Import.PLQ,$A55-1,O$15-1,1,1)),OFFSET(Import.PLQ,$A55-1,O$15-1,1,1)),(1-PLE!$AA$28)*OFFSET(Import.PLQ,$A55-1,O$15-1,1,1))))</f>
        <v>0</v>
      </c>
      <c r="P55" s="144">
        <f ca="1">IF(P$13="",0,CHOOSE(Detalhamento.OpçãoServiços,OFFSET(Import.PLQ,$A55-1,P$15-1,1,1),IF($E55&lt;&gt;1,IF(ISNUMBER(INDEX(Import.PLE,Detalhamento!$E55,Detalhamento!P$15)),IF(INDEX(Import.PLE,Detalhamento!$E55,Detalhamento!P$15)&lt;=mediçao,OFFSET(Import.PLQ,$A55-1,P$15-1,1,1),0),0),PLE!$AA$28*OFFSET(Import.PLQ,$A55-1,P$15-1,1,1)),IF($E55&lt;&gt;1,IF(ISNUMBER(INDEX(Import.PLE,Detalhamento!$E55,Detalhamento!P$15)),IF(INDEX(Import.PLE,Detalhamento!$E55,Detalhamento!P$15)&lt;=mediçao,0,OFFSET(Import.PLQ,$A55-1,P$15-1,1,1)),OFFSET(Import.PLQ,$A55-1,P$15-1,1,1)),(1-PLE!$AA$28)*OFFSET(Import.PLQ,$A55-1,P$15-1,1,1))))</f>
        <v>0</v>
      </c>
      <c r="Q55" s="144">
        <f ca="1">IF(Q$13="",0,CHOOSE(Detalhamento.OpçãoServiços,OFFSET(Import.PLQ,$A55-1,Q$15-1,1,1),IF($E55&lt;&gt;1,IF(ISNUMBER(INDEX(Import.PLE,Detalhamento!$E55,Detalhamento!Q$15)),IF(INDEX(Import.PLE,Detalhamento!$E55,Detalhamento!Q$15)&lt;=mediçao,OFFSET(Import.PLQ,$A55-1,Q$15-1,1,1),0),0),PLE!$AA$28*OFFSET(Import.PLQ,$A55-1,Q$15-1,1,1)),IF($E55&lt;&gt;1,IF(ISNUMBER(INDEX(Import.PLE,Detalhamento!$E55,Detalhamento!Q$15)),IF(INDEX(Import.PLE,Detalhamento!$E55,Detalhamento!Q$15)&lt;=mediçao,0,OFFSET(Import.PLQ,$A55-1,Q$15-1,1,1)),OFFSET(Import.PLQ,$A55-1,Q$15-1,1,1)),(1-PLE!$AA$28)*OFFSET(Import.PLQ,$A55-1,Q$15-1,1,1))))</f>
        <v>0</v>
      </c>
      <c r="R55" s="144">
        <f ca="1">IF(R$13="",0,CHOOSE(Detalhamento.OpçãoServiços,OFFSET(Import.PLQ,$A55-1,R$15-1,1,1),IF($E55&lt;&gt;1,IF(ISNUMBER(INDEX(Import.PLE,Detalhamento!$E55,Detalhamento!R$15)),IF(INDEX(Import.PLE,Detalhamento!$E55,Detalhamento!R$15)&lt;=mediçao,OFFSET(Import.PLQ,$A55-1,R$15-1,1,1),0),0),PLE!$AA$28*OFFSET(Import.PLQ,$A55-1,R$15-1,1,1)),IF($E55&lt;&gt;1,IF(ISNUMBER(INDEX(Import.PLE,Detalhamento!$E55,Detalhamento!R$15)),IF(INDEX(Import.PLE,Detalhamento!$E55,Detalhamento!R$15)&lt;=mediçao,0,OFFSET(Import.PLQ,$A55-1,R$15-1,1,1)),OFFSET(Import.PLQ,$A55-1,R$15-1,1,1)),(1-PLE!$AA$28)*OFFSET(Import.PLQ,$A55-1,R$15-1,1,1))))</f>
        <v>0</v>
      </c>
      <c r="S55" s="144">
        <f ca="1">IF(S$13="",0,CHOOSE(Detalhamento.OpçãoServiços,OFFSET(Import.PLQ,$A55-1,S$15-1,1,1),IF($E55&lt;&gt;1,IF(ISNUMBER(INDEX(Import.PLE,Detalhamento!$E55,Detalhamento!S$15)),IF(INDEX(Import.PLE,Detalhamento!$E55,Detalhamento!S$15)&lt;=mediçao,OFFSET(Import.PLQ,$A55-1,S$15-1,1,1),0),0),PLE!$AA$28*OFFSET(Import.PLQ,$A55-1,S$15-1,1,1)),IF($E55&lt;&gt;1,IF(ISNUMBER(INDEX(Import.PLE,Detalhamento!$E55,Detalhamento!S$15)),IF(INDEX(Import.PLE,Detalhamento!$E55,Detalhamento!S$15)&lt;=mediçao,0,OFFSET(Import.PLQ,$A55-1,S$15-1,1,1)),OFFSET(Import.PLQ,$A55-1,S$15-1,1,1)),(1-PLE!$AA$28)*OFFSET(Import.PLQ,$A55-1,S$15-1,1,1))))</f>
        <v>0</v>
      </c>
      <c r="T55" s="144">
        <f ca="1">IF(T$13="",0,CHOOSE(Detalhamento.OpçãoServiços,OFFSET(Import.PLQ,$A55-1,T$15-1,1,1),IF($E55&lt;&gt;1,IF(ISNUMBER(INDEX(Import.PLE,Detalhamento!$E55,Detalhamento!T$15)),IF(INDEX(Import.PLE,Detalhamento!$E55,Detalhamento!T$15)&lt;=mediçao,OFFSET(Import.PLQ,$A55-1,T$15-1,1,1),0),0),PLE!$AA$28*OFFSET(Import.PLQ,$A55-1,T$15-1,1,1)),IF($E55&lt;&gt;1,IF(ISNUMBER(INDEX(Import.PLE,Detalhamento!$E55,Detalhamento!T$15)),IF(INDEX(Import.PLE,Detalhamento!$E55,Detalhamento!T$15)&lt;=mediçao,0,OFFSET(Import.PLQ,$A55-1,T$15-1,1,1)),OFFSET(Import.PLQ,$A55-1,T$15-1,1,1)),(1-PLE!$AA$28)*OFFSET(Import.PLQ,$A55-1,T$15-1,1,1))))</f>
        <v>0</v>
      </c>
      <c r="U55" s="144">
        <f ca="1">IF(U$13="",0,CHOOSE(Detalhamento.OpçãoServiços,OFFSET(Import.PLQ,$A55-1,U$15-1,1,1),IF($E55&lt;&gt;1,IF(ISNUMBER(INDEX(Import.PLE,Detalhamento!$E55,Detalhamento!U$15)),IF(INDEX(Import.PLE,Detalhamento!$E55,Detalhamento!U$15)&lt;=mediçao,OFFSET(Import.PLQ,$A55-1,U$15-1,1,1),0),0),PLE!$AA$28*OFFSET(Import.PLQ,$A55-1,U$15-1,1,1)),IF($E55&lt;&gt;1,IF(ISNUMBER(INDEX(Import.PLE,Detalhamento!$E55,Detalhamento!U$15)),IF(INDEX(Import.PLE,Detalhamento!$E55,Detalhamento!U$15)&lt;=mediçao,0,OFFSET(Import.PLQ,$A55-1,U$15-1,1,1)),OFFSET(Import.PLQ,$A55-1,U$15-1,1,1)),(1-PLE!$AA$28)*OFFSET(Import.PLQ,$A55-1,U$15-1,1,1))))</f>
        <v>0</v>
      </c>
      <c r="V55" s="144">
        <f ca="1">IF(V$13="",0,CHOOSE(Detalhamento.OpçãoServiços,OFFSET(Import.PLQ,$A55-1,V$15-1,1,1),IF($E55&lt;&gt;1,IF(ISNUMBER(INDEX(Import.PLE,Detalhamento!$E55,Detalhamento!V$15)),IF(INDEX(Import.PLE,Detalhamento!$E55,Detalhamento!V$15)&lt;=mediçao,OFFSET(Import.PLQ,$A55-1,V$15-1,1,1),0),0),PLE!$AA$28*OFFSET(Import.PLQ,$A55-1,V$15-1,1,1)),IF($E55&lt;&gt;1,IF(ISNUMBER(INDEX(Import.PLE,Detalhamento!$E55,Detalhamento!V$15)),IF(INDEX(Import.PLE,Detalhamento!$E55,Detalhamento!V$15)&lt;=mediçao,0,OFFSET(Import.PLQ,$A55-1,V$15-1,1,1)),OFFSET(Import.PLQ,$A55-1,V$15-1,1,1)),(1-PLE!$AA$28)*OFFSET(Import.PLQ,$A55-1,V$15-1,1,1))))</f>
        <v>0</v>
      </c>
      <c r="W55" s="144">
        <f ca="1">IF(W$13="",0,CHOOSE(Detalhamento.OpçãoServiços,OFFSET(Import.PLQ,$A55-1,W$15-1,1,1),IF($E55&lt;&gt;1,IF(ISNUMBER(INDEX(Import.PLE,Detalhamento!$E55,Detalhamento!W$15)),IF(INDEX(Import.PLE,Detalhamento!$E55,Detalhamento!W$15)&lt;=mediçao,OFFSET(Import.PLQ,$A55-1,W$15-1,1,1),0),0),PLE!$AA$28*OFFSET(Import.PLQ,$A55-1,W$15-1,1,1)),IF($E55&lt;&gt;1,IF(ISNUMBER(INDEX(Import.PLE,Detalhamento!$E55,Detalhamento!W$15)),IF(INDEX(Import.PLE,Detalhamento!$E55,Detalhamento!W$15)&lt;=mediçao,0,OFFSET(Import.PLQ,$A55-1,W$15-1,1,1)),OFFSET(Import.PLQ,$A55-1,W$15-1,1,1)),(1-PLE!$AA$28)*OFFSET(Import.PLQ,$A55-1,W$15-1,1,1))))</f>
        <v>0</v>
      </c>
      <c r="X55" s="144">
        <f ca="1">IF(X$13="",0,CHOOSE(Detalhamento.OpçãoServiços,OFFSET(Import.PLQ,$A55-1,X$15-1,1,1),IF($E55&lt;&gt;1,IF(ISNUMBER(INDEX(Import.PLE,Detalhamento!$E55,Detalhamento!X$15)),IF(INDEX(Import.PLE,Detalhamento!$E55,Detalhamento!X$15)&lt;=mediçao,OFFSET(Import.PLQ,$A55-1,X$15-1,1,1),0),0),PLE!$AA$28*OFFSET(Import.PLQ,$A55-1,X$15-1,1,1)),IF($E55&lt;&gt;1,IF(ISNUMBER(INDEX(Import.PLE,Detalhamento!$E55,Detalhamento!X$15)),IF(INDEX(Import.PLE,Detalhamento!$E55,Detalhamento!X$15)&lt;=mediçao,0,OFFSET(Import.PLQ,$A55-1,X$15-1,1,1)),OFFSET(Import.PLQ,$A55-1,X$15-1,1,1)),(1-PLE!$AA$28)*OFFSET(Import.PLQ,$A55-1,X$15-1,1,1))))</f>
        <v>0</v>
      </c>
      <c r="Y55" s="144">
        <f ca="1">IF(Y$13="",0,CHOOSE(Detalhamento.OpçãoServiços,OFFSET(Import.PLQ,$A55-1,Y$15-1,1,1),IF($E55&lt;&gt;1,IF(ISNUMBER(INDEX(Import.PLE,Detalhamento!$E55,Detalhamento!Y$15)),IF(INDEX(Import.PLE,Detalhamento!$E55,Detalhamento!Y$15)&lt;=mediçao,OFFSET(Import.PLQ,$A55-1,Y$15-1,1,1),0),0),PLE!$AA$28*OFFSET(Import.PLQ,$A55-1,Y$15-1,1,1)),IF($E55&lt;&gt;1,IF(ISNUMBER(INDEX(Import.PLE,Detalhamento!$E55,Detalhamento!Y$15)),IF(INDEX(Import.PLE,Detalhamento!$E55,Detalhamento!Y$15)&lt;=mediçao,0,OFFSET(Import.PLQ,$A55-1,Y$15-1,1,1)),OFFSET(Import.PLQ,$A55-1,Y$15-1,1,1)),(1-PLE!$AA$28)*OFFSET(Import.PLQ,$A55-1,Y$15-1,1,1))))</f>
        <v>0</v>
      </c>
      <c r="Z55" s="144">
        <f ca="1">IF(Z$13="",0,CHOOSE(Detalhamento.OpçãoServiços,OFFSET(Import.PLQ,$A55-1,Z$15-1,1,1),IF($E55&lt;&gt;1,IF(ISNUMBER(INDEX(Import.PLE,Detalhamento!$E55,Detalhamento!Z$15)),IF(INDEX(Import.PLE,Detalhamento!$E55,Detalhamento!Z$15)&lt;=mediçao,OFFSET(Import.PLQ,$A55-1,Z$15-1,1,1),0),0),PLE!$AA$28*OFFSET(Import.PLQ,$A55-1,Z$15-1,1,1)),IF($E55&lt;&gt;1,IF(ISNUMBER(INDEX(Import.PLE,Detalhamento!$E55,Detalhamento!Z$15)),IF(INDEX(Import.PLE,Detalhamento!$E55,Detalhamento!Z$15)&lt;=mediçao,0,OFFSET(Import.PLQ,$A55-1,Z$15-1,1,1)),OFFSET(Import.PLQ,$A55-1,Z$15-1,1,1)),(1-PLE!$AA$28)*OFFSET(Import.PLQ,$A55-1,Z$15-1,1,1))))</f>
        <v>0</v>
      </c>
      <c r="AA55" s="144">
        <f ca="1">IF(AA$13="",0,CHOOSE(Detalhamento.OpçãoServiços,OFFSET(Import.PLQ,$A55-1,AA$15-1,1,1),IF($E55&lt;&gt;1,IF(ISNUMBER(INDEX(Import.PLE,Detalhamento!$E55,Detalhamento!AA$15)),IF(INDEX(Import.PLE,Detalhamento!$E55,Detalhamento!AA$15)&lt;=mediçao,OFFSET(Import.PLQ,$A55-1,AA$15-1,1,1),0),0),PLE!$AA$28*OFFSET(Import.PLQ,$A55-1,AA$15-1,1,1)),IF($E55&lt;&gt;1,IF(ISNUMBER(INDEX(Import.PLE,Detalhamento!$E55,Detalhamento!AA$15)),IF(INDEX(Import.PLE,Detalhamento!$E55,Detalhamento!AA$15)&lt;=mediçao,0,OFFSET(Import.PLQ,$A55-1,AA$15-1,1,1)),OFFSET(Import.PLQ,$A55-1,AA$15-1,1,1)),(1-PLE!$AA$28)*OFFSET(Import.PLQ,$A55-1,AA$15-1,1,1))))</f>
        <v>0</v>
      </c>
      <c r="AB55" s="144">
        <f ca="1">IF(AB$13="",0,CHOOSE(Detalhamento.OpçãoServiços,OFFSET(Import.PLQ,$A55-1,AB$15-1,1,1),IF($E55&lt;&gt;1,IF(ISNUMBER(INDEX(Import.PLE,Detalhamento!$E55,Detalhamento!AB$15)),IF(INDEX(Import.PLE,Detalhamento!$E55,Detalhamento!AB$15)&lt;=mediçao,OFFSET(Import.PLQ,$A55-1,AB$15-1,1,1),0),0),PLE!$AA$28*OFFSET(Import.PLQ,$A55-1,AB$15-1,1,1)),IF($E55&lt;&gt;1,IF(ISNUMBER(INDEX(Import.PLE,Detalhamento!$E55,Detalhamento!AB$15)),IF(INDEX(Import.PLE,Detalhamento!$E55,Detalhamento!AB$15)&lt;=mediçao,0,OFFSET(Import.PLQ,$A55-1,AB$15-1,1,1)),OFFSET(Import.PLQ,$A55-1,AB$15-1,1,1)),(1-PLE!$AA$28)*OFFSET(Import.PLQ,$A55-1,AB$15-1,1,1))))</f>
        <v>0</v>
      </c>
      <c r="AC55" s="144">
        <f ca="1">IF(AC$13="",0,CHOOSE(Detalhamento.OpçãoServiços,OFFSET(Import.PLQ,$A55-1,AC$15-1,1,1),IF($E55&lt;&gt;1,IF(ISNUMBER(INDEX(Import.PLE,Detalhamento!$E55,Detalhamento!AC$15)),IF(INDEX(Import.PLE,Detalhamento!$E55,Detalhamento!AC$15)&lt;=mediçao,OFFSET(Import.PLQ,$A55-1,AC$15-1,1,1),0),0),PLE!$AA$28*OFFSET(Import.PLQ,$A55-1,AC$15-1,1,1)),IF($E55&lt;&gt;1,IF(ISNUMBER(INDEX(Import.PLE,Detalhamento!$E55,Detalhamento!AC$15)),IF(INDEX(Import.PLE,Detalhamento!$E55,Detalhamento!AC$15)&lt;=mediçao,0,OFFSET(Import.PLQ,$A55-1,AC$15-1,1,1)),OFFSET(Import.PLQ,$A55-1,AC$15-1,1,1)),(1-PLE!$AA$28)*OFFSET(Import.PLQ,$A55-1,AC$15-1,1,1))))</f>
        <v>0</v>
      </c>
      <c r="AD55" s="144">
        <f ca="1">IF(AD$13="",0,CHOOSE(Detalhamento.OpçãoServiços,OFFSET(Import.PLQ,$A55-1,AD$15-1,1,1),IF($E55&lt;&gt;1,IF(ISNUMBER(INDEX(Import.PLE,Detalhamento!$E55,Detalhamento!AD$15)),IF(INDEX(Import.PLE,Detalhamento!$E55,Detalhamento!AD$15)&lt;=mediçao,OFFSET(Import.PLQ,$A55-1,AD$15-1,1,1),0),0),PLE!$AA$28*OFFSET(Import.PLQ,$A55-1,AD$15-1,1,1)),IF($E55&lt;&gt;1,IF(ISNUMBER(INDEX(Import.PLE,Detalhamento!$E55,Detalhamento!AD$15)),IF(INDEX(Import.PLE,Detalhamento!$E55,Detalhamento!AD$15)&lt;=mediçao,0,OFFSET(Import.PLQ,$A55-1,AD$15-1,1,1)),OFFSET(Import.PLQ,$A55-1,AD$15-1,1,1)),(1-PLE!$AA$28)*OFFSET(Import.PLQ,$A55-1,AD$15-1,1,1))))</f>
        <v>0</v>
      </c>
      <c r="AE55" s="144">
        <f ca="1">IF(AE$13="",0,CHOOSE(Detalhamento.OpçãoServiços,OFFSET(Import.PLQ,$A55-1,AE$15-1,1,1),IF($E55&lt;&gt;1,IF(ISNUMBER(INDEX(Import.PLE,Detalhamento!$E55,Detalhamento!AE$15)),IF(INDEX(Import.PLE,Detalhamento!$E55,Detalhamento!AE$15)&lt;=mediçao,OFFSET(Import.PLQ,$A55-1,AE$15-1,1,1),0),0),PLE!$AA$28*OFFSET(Import.PLQ,$A55-1,AE$15-1,1,1)),IF($E55&lt;&gt;1,IF(ISNUMBER(INDEX(Import.PLE,Detalhamento!$E55,Detalhamento!AE$15)),IF(INDEX(Import.PLE,Detalhamento!$E55,Detalhamento!AE$15)&lt;=mediçao,0,OFFSET(Import.PLQ,$A55-1,AE$15-1,1,1)),OFFSET(Import.PLQ,$A55-1,AE$15-1,1,1)),(1-PLE!$AA$28)*OFFSET(Import.PLQ,$A55-1,AE$15-1,1,1))))</f>
        <v>0</v>
      </c>
      <c r="AF55" s="144">
        <f ca="1">IF(AF$13="",0,CHOOSE(Detalhamento.OpçãoServiços,OFFSET(Import.PLQ,$A55-1,AF$15-1,1,1),IF($E55&lt;&gt;1,IF(ISNUMBER(INDEX(Import.PLE,Detalhamento!$E55,Detalhamento!AF$15)),IF(INDEX(Import.PLE,Detalhamento!$E55,Detalhamento!AF$15)&lt;=mediçao,OFFSET(Import.PLQ,$A55-1,AF$15-1,1,1),0),0),PLE!$AA$28*OFFSET(Import.PLQ,$A55-1,AF$15-1,1,1)),IF($E55&lt;&gt;1,IF(ISNUMBER(INDEX(Import.PLE,Detalhamento!$E55,Detalhamento!AF$15)),IF(INDEX(Import.PLE,Detalhamento!$E55,Detalhamento!AF$15)&lt;=mediçao,0,OFFSET(Import.PLQ,$A55-1,AF$15-1,1,1)),OFFSET(Import.PLQ,$A55-1,AF$15-1,1,1)),(1-PLE!$AA$28)*OFFSET(Import.PLQ,$A55-1,AF$15-1,1,1))))</f>
        <v>0</v>
      </c>
      <c r="AG55" s="144">
        <f ca="1">IF(AG$13="",0,CHOOSE(Detalhamento.OpçãoServiços,OFFSET(Import.PLQ,$A55-1,AG$15-1,1,1),IF($E55&lt;&gt;1,IF(ISNUMBER(INDEX(Import.PLE,Detalhamento!$E55,Detalhamento!AG$15)),IF(INDEX(Import.PLE,Detalhamento!$E55,Detalhamento!AG$15)&lt;=mediçao,OFFSET(Import.PLQ,$A55-1,AG$15-1,1,1),0),0),PLE!$AA$28*OFFSET(Import.PLQ,$A55-1,AG$15-1,1,1)),IF($E55&lt;&gt;1,IF(ISNUMBER(INDEX(Import.PLE,Detalhamento!$E55,Detalhamento!AG$15)),IF(INDEX(Import.PLE,Detalhamento!$E55,Detalhamento!AG$15)&lt;=mediçao,0,OFFSET(Import.PLQ,$A55-1,AG$15-1,1,1)),OFFSET(Import.PLQ,$A55-1,AG$15-1,1,1)),(1-PLE!$AA$28)*OFFSET(Import.PLQ,$A55-1,AG$15-1,1,1))))</f>
        <v>0</v>
      </c>
      <c r="AH55" s="144">
        <f ca="1">IF(AH$13="",0,CHOOSE(Detalhamento.OpçãoServiços,OFFSET(Import.PLQ,$A55-1,AH$15-1,1,1),IF($E55&lt;&gt;1,IF(ISNUMBER(INDEX(Import.PLE,Detalhamento!$E55,Detalhamento!AH$15)),IF(INDEX(Import.PLE,Detalhamento!$E55,Detalhamento!AH$15)&lt;=mediçao,OFFSET(Import.PLQ,$A55-1,AH$15-1,1,1),0),0),PLE!$AA$28*OFFSET(Import.PLQ,$A55-1,AH$15-1,1,1)),IF($E55&lt;&gt;1,IF(ISNUMBER(INDEX(Import.PLE,Detalhamento!$E55,Detalhamento!AH$15)),IF(INDEX(Import.PLE,Detalhamento!$E55,Detalhamento!AH$15)&lt;=mediçao,0,OFFSET(Import.PLQ,$A55-1,AH$15-1,1,1)),OFFSET(Import.PLQ,$A55-1,AH$15-1,1,1)),(1-PLE!$AA$28)*OFFSET(Import.PLQ,$A55-1,AH$15-1,1,1))))</f>
        <v>0</v>
      </c>
      <c r="AI55" s="144">
        <f ca="1">IF(AI$13="",0,CHOOSE(Detalhamento.OpçãoServiços,OFFSET(Import.PLQ,$A55-1,AI$15-1,1,1),IF($E55&lt;&gt;1,IF(ISNUMBER(INDEX(Import.PLE,Detalhamento!$E55,Detalhamento!AI$15)),IF(INDEX(Import.PLE,Detalhamento!$E55,Detalhamento!AI$15)&lt;=mediçao,OFFSET(Import.PLQ,$A55-1,AI$15-1,1,1),0),0),PLE!$AA$28*OFFSET(Import.PLQ,$A55-1,AI$15-1,1,1)),IF($E55&lt;&gt;1,IF(ISNUMBER(INDEX(Import.PLE,Detalhamento!$E55,Detalhamento!AI$15)),IF(INDEX(Import.PLE,Detalhamento!$E55,Detalhamento!AI$15)&lt;=mediçao,0,OFFSET(Import.PLQ,$A55-1,AI$15-1,1,1)),OFFSET(Import.PLQ,$A55-1,AI$15-1,1,1)),(1-PLE!$AA$28)*OFFSET(Import.PLQ,$A55-1,AI$15-1,1,1))))</f>
        <v>0</v>
      </c>
      <c r="AJ55" s="144">
        <f ca="1">IF(AJ$13="",0,CHOOSE(Detalhamento.OpçãoServiços,OFFSET(Import.PLQ,$A55-1,AJ$15-1,1,1),IF($E55&lt;&gt;1,IF(ISNUMBER(INDEX(Import.PLE,Detalhamento!$E55,Detalhamento!AJ$15)),IF(INDEX(Import.PLE,Detalhamento!$E55,Detalhamento!AJ$15)&lt;=mediçao,OFFSET(Import.PLQ,$A55-1,AJ$15-1,1,1),0),0),PLE!$AA$28*OFFSET(Import.PLQ,$A55-1,AJ$15-1,1,1)),IF($E55&lt;&gt;1,IF(ISNUMBER(INDEX(Import.PLE,Detalhamento!$E55,Detalhamento!AJ$15)),IF(INDEX(Import.PLE,Detalhamento!$E55,Detalhamento!AJ$15)&lt;=mediçao,0,OFFSET(Import.PLQ,$A55-1,AJ$15-1,1,1)),OFFSET(Import.PLQ,$A55-1,AJ$15-1,1,1)),(1-PLE!$AA$28)*OFFSET(Import.PLQ,$A55-1,AJ$15-1,1,1))))</f>
        <v>0</v>
      </c>
      <c r="AK55" s="144">
        <f ca="1">IF(AK$13="",0,CHOOSE(Detalhamento.OpçãoServiços,OFFSET(Import.PLQ,$A55-1,AK$15-1,1,1),IF($E55&lt;&gt;1,IF(ISNUMBER(INDEX(Import.PLE,Detalhamento!$E55,Detalhamento!AK$15)),IF(INDEX(Import.PLE,Detalhamento!$E55,Detalhamento!AK$15)&lt;=mediçao,OFFSET(Import.PLQ,$A55-1,AK$15-1,1,1),0),0),PLE!$AA$28*OFFSET(Import.PLQ,$A55-1,AK$15-1,1,1)),IF($E55&lt;&gt;1,IF(ISNUMBER(INDEX(Import.PLE,Detalhamento!$E55,Detalhamento!AK$15)),IF(INDEX(Import.PLE,Detalhamento!$E55,Detalhamento!AK$15)&lt;=mediçao,0,OFFSET(Import.PLQ,$A55-1,AK$15-1,1,1)),OFFSET(Import.PLQ,$A55-1,AK$15-1,1,1)),(1-PLE!$AA$28)*OFFSET(Import.PLQ,$A55-1,AK$15-1,1,1))))</f>
        <v>0</v>
      </c>
      <c r="AL55" s="144">
        <f ca="1">IF(AL$13="",0,CHOOSE(Detalhamento.OpçãoServiços,OFFSET(Import.PLQ,$A55-1,AL$15-1,1,1),IF($E55&lt;&gt;1,IF(ISNUMBER(INDEX(Import.PLE,Detalhamento!$E55,Detalhamento!AL$15)),IF(INDEX(Import.PLE,Detalhamento!$E55,Detalhamento!AL$15)&lt;=mediçao,OFFSET(Import.PLQ,$A55-1,AL$15-1,1,1),0),0),PLE!$AA$28*OFFSET(Import.PLQ,$A55-1,AL$15-1,1,1)),IF($E55&lt;&gt;1,IF(ISNUMBER(INDEX(Import.PLE,Detalhamento!$E55,Detalhamento!AL$15)),IF(INDEX(Import.PLE,Detalhamento!$E55,Detalhamento!AL$15)&lt;=mediçao,0,OFFSET(Import.PLQ,$A55-1,AL$15-1,1,1)),OFFSET(Import.PLQ,$A55-1,AL$15-1,1,1)),(1-PLE!$AA$28)*OFFSET(Import.PLQ,$A55-1,AL$15-1,1,1))))</f>
        <v>0</v>
      </c>
      <c r="AM55" s="144">
        <f ca="1">IF(AM$13="",0,CHOOSE(Detalhamento.OpçãoServiços,OFFSET(Import.PLQ,$A55-1,AM$15-1,1,1),IF($E55&lt;&gt;1,IF(ISNUMBER(INDEX(Import.PLE,Detalhamento!$E55,Detalhamento!AM$15)),IF(INDEX(Import.PLE,Detalhamento!$E55,Detalhamento!AM$15)&lt;=mediçao,OFFSET(Import.PLQ,$A55-1,AM$15-1,1,1),0),0),PLE!$AA$28*OFFSET(Import.PLQ,$A55-1,AM$15-1,1,1)),IF($E55&lt;&gt;1,IF(ISNUMBER(INDEX(Import.PLE,Detalhamento!$E55,Detalhamento!AM$15)),IF(INDEX(Import.PLE,Detalhamento!$E55,Detalhamento!AM$15)&lt;=mediçao,0,OFFSET(Import.PLQ,$A55-1,AM$15-1,1,1)),OFFSET(Import.PLQ,$A55-1,AM$15-1,1,1)),(1-PLE!$AA$28)*OFFSET(Import.PLQ,$A55-1,AM$15-1,1,1))))</f>
        <v>0</v>
      </c>
      <c r="AN55" s="144">
        <f ca="1">IF(AN$13="",0,CHOOSE(Detalhamento.OpçãoServiços,OFFSET(Import.PLQ,$A55-1,AN$15-1,1,1),IF($E55&lt;&gt;1,IF(ISNUMBER(INDEX(Import.PLE,Detalhamento!$E55,Detalhamento!AN$15)),IF(INDEX(Import.PLE,Detalhamento!$E55,Detalhamento!AN$15)&lt;=mediçao,OFFSET(Import.PLQ,$A55-1,AN$15-1,1,1),0),0),PLE!$AA$28*OFFSET(Import.PLQ,$A55-1,AN$15-1,1,1)),IF($E55&lt;&gt;1,IF(ISNUMBER(INDEX(Import.PLE,Detalhamento!$E55,Detalhamento!AN$15)),IF(INDEX(Import.PLE,Detalhamento!$E55,Detalhamento!AN$15)&lt;=mediçao,0,OFFSET(Import.PLQ,$A55-1,AN$15-1,1,1)),OFFSET(Import.PLQ,$A55-1,AN$15-1,1,1)),(1-PLE!$AA$28)*OFFSET(Import.PLQ,$A55-1,AN$15-1,1,1))))</f>
        <v>0</v>
      </c>
      <c r="AO55" s="144">
        <f ca="1">IF(AO$13="",0,CHOOSE(Detalhamento.OpçãoServiços,OFFSET(Import.PLQ,$A55-1,AO$15-1,1,1),IF($E55&lt;&gt;1,IF(ISNUMBER(INDEX(Import.PLE,Detalhamento!$E55,Detalhamento!AO$15)),IF(INDEX(Import.PLE,Detalhamento!$E55,Detalhamento!AO$15)&lt;=mediçao,OFFSET(Import.PLQ,$A55-1,AO$15-1,1,1),0),0),PLE!$AA$28*OFFSET(Import.PLQ,$A55-1,AO$15-1,1,1)),IF($E55&lt;&gt;1,IF(ISNUMBER(INDEX(Import.PLE,Detalhamento!$E55,Detalhamento!AO$15)),IF(INDEX(Import.PLE,Detalhamento!$E55,Detalhamento!AO$15)&lt;=mediçao,0,OFFSET(Import.PLQ,$A55-1,AO$15-1,1,1)),OFFSET(Import.PLQ,$A55-1,AO$15-1,1,1)),(1-PLE!$AA$28)*OFFSET(Import.PLQ,$A55-1,AO$15-1,1,1))))</f>
        <v>0</v>
      </c>
      <c r="AP55" s="144">
        <f ca="1">IF(AP$13="",0,CHOOSE(Detalhamento.OpçãoServiços,OFFSET(Import.PLQ,$A55-1,AP$15-1,1,1),IF($E55&lt;&gt;1,IF(ISNUMBER(INDEX(Import.PLE,Detalhamento!$E55,Detalhamento!AP$15)),IF(INDEX(Import.PLE,Detalhamento!$E55,Detalhamento!AP$15)&lt;=mediçao,OFFSET(Import.PLQ,$A55-1,AP$15-1,1,1),0),0),PLE!$AA$28*OFFSET(Import.PLQ,$A55-1,AP$15-1,1,1)),IF($E55&lt;&gt;1,IF(ISNUMBER(INDEX(Import.PLE,Detalhamento!$E55,Detalhamento!AP$15)),IF(INDEX(Import.PLE,Detalhamento!$E55,Detalhamento!AP$15)&lt;=mediçao,0,OFFSET(Import.PLQ,$A55-1,AP$15-1,1,1)),OFFSET(Import.PLQ,$A55-1,AP$15-1,1,1)),(1-PLE!$AA$28)*OFFSET(Import.PLQ,$A55-1,AP$15-1,1,1))))</f>
        <v>0</v>
      </c>
      <c r="AQ55" s="144">
        <f ca="1">IF(AQ$13="",0,CHOOSE(Detalhamento.OpçãoServiços,OFFSET(Import.PLQ,$A55-1,AQ$15-1,1,1),IF($E55&lt;&gt;1,IF(ISNUMBER(INDEX(Import.PLE,Detalhamento!$E55,Detalhamento!AQ$15)),IF(INDEX(Import.PLE,Detalhamento!$E55,Detalhamento!AQ$15)&lt;=mediçao,OFFSET(Import.PLQ,$A55-1,AQ$15-1,1,1),0),0),PLE!$AA$28*OFFSET(Import.PLQ,$A55-1,AQ$15-1,1,1)),IF($E55&lt;&gt;1,IF(ISNUMBER(INDEX(Import.PLE,Detalhamento!$E55,Detalhamento!AQ$15)),IF(INDEX(Import.PLE,Detalhamento!$E55,Detalhamento!AQ$15)&lt;=mediçao,0,OFFSET(Import.PLQ,$A55-1,AQ$15-1,1,1)),OFFSET(Import.PLQ,$A55-1,AQ$15-1,1,1)),(1-PLE!$AA$28)*OFFSET(Import.PLQ,$A55-1,AQ$15-1,1,1))))</f>
        <v>0</v>
      </c>
      <c r="AR55" s="144">
        <f ca="1">IF(AR$13="",0,CHOOSE(Detalhamento.OpçãoServiços,OFFSET(Import.PLQ,$A55-1,AR$15-1,1,1),IF($E55&lt;&gt;1,IF(ISNUMBER(INDEX(Import.PLE,Detalhamento!$E55,Detalhamento!AR$15)),IF(INDEX(Import.PLE,Detalhamento!$E55,Detalhamento!AR$15)&lt;=mediçao,OFFSET(Import.PLQ,$A55-1,AR$15-1,1,1),0),0),PLE!$AA$28*OFFSET(Import.PLQ,$A55-1,AR$15-1,1,1)),IF($E55&lt;&gt;1,IF(ISNUMBER(INDEX(Import.PLE,Detalhamento!$E55,Detalhamento!AR$15)),IF(INDEX(Import.PLE,Detalhamento!$E55,Detalhamento!AR$15)&lt;=mediçao,0,OFFSET(Import.PLQ,$A55-1,AR$15-1,1,1)),OFFSET(Import.PLQ,$A55-1,AR$15-1,1,1)),(1-PLE!$AA$28)*OFFSET(Import.PLQ,$A55-1,AR$15-1,1,1))))</f>
        <v>0</v>
      </c>
      <c r="AS55" s="144">
        <f ca="1">IF(AS$13="",0,CHOOSE(Detalhamento.OpçãoServiços,OFFSET(Import.PLQ,$A55-1,AS$15-1,1,1),IF($E55&lt;&gt;1,IF(ISNUMBER(INDEX(Import.PLE,Detalhamento!$E55,Detalhamento!AS$15)),IF(INDEX(Import.PLE,Detalhamento!$E55,Detalhamento!AS$15)&lt;=mediçao,OFFSET(Import.PLQ,$A55-1,AS$15-1,1,1),0),0),PLE!$AA$28*OFFSET(Import.PLQ,$A55-1,AS$15-1,1,1)),IF($E55&lt;&gt;1,IF(ISNUMBER(INDEX(Import.PLE,Detalhamento!$E55,Detalhamento!AS$15)),IF(INDEX(Import.PLE,Detalhamento!$E55,Detalhamento!AS$15)&lt;=mediçao,0,OFFSET(Import.PLQ,$A55-1,AS$15-1,1,1)),OFFSET(Import.PLQ,$A55-1,AS$15-1,1,1)),(1-PLE!$AA$28)*OFFSET(Import.PLQ,$A55-1,AS$15-1,1,1))))</f>
        <v>0</v>
      </c>
      <c r="AT55" s="144">
        <f ca="1">IF(AT$13="",0,CHOOSE(Detalhamento.OpçãoServiços,OFFSET(Import.PLQ,$A55-1,AT$15-1,1,1),IF($E55&lt;&gt;1,IF(ISNUMBER(INDEX(Import.PLE,Detalhamento!$E55,Detalhamento!AT$15)),IF(INDEX(Import.PLE,Detalhamento!$E55,Detalhamento!AT$15)&lt;=mediçao,OFFSET(Import.PLQ,$A55-1,AT$15-1,1,1),0),0),PLE!$AA$28*OFFSET(Import.PLQ,$A55-1,AT$15-1,1,1)),IF($E55&lt;&gt;1,IF(ISNUMBER(INDEX(Import.PLE,Detalhamento!$E55,Detalhamento!AT$15)),IF(INDEX(Import.PLE,Detalhamento!$E55,Detalhamento!AT$15)&lt;=mediçao,0,OFFSET(Import.PLQ,$A55-1,AT$15-1,1,1)),OFFSET(Import.PLQ,$A55-1,AT$15-1,1,1)),(1-PLE!$AA$28)*OFFSET(Import.PLQ,$A55-1,AT$15-1,1,1))))</f>
        <v>0</v>
      </c>
      <c r="AU55" s="144">
        <f ca="1">IF(AU$13="",0,CHOOSE(Detalhamento.OpçãoServiços,OFFSET(Import.PLQ,$A55-1,AU$15-1,1,1),IF($E55&lt;&gt;1,IF(ISNUMBER(INDEX(Import.PLE,Detalhamento!$E55,Detalhamento!AU$15)),IF(INDEX(Import.PLE,Detalhamento!$E55,Detalhamento!AU$15)&lt;=mediçao,OFFSET(Import.PLQ,$A55-1,AU$15-1,1,1),0),0),PLE!$AA$28*OFFSET(Import.PLQ,$A55-1,AU$15-1,1,1)),IF($E55&lt;&gt;1,IF(ISNUMBER(INDEX(Import.PLE,Detalhamento!$E55,Detalhamento!AU$15)),IF(INDEX(Import.PLE,Detalhamento!$E55,Detalhamento!AU$15)&lt;=mediçao,0,OFFSET(Import.PLQ,$A55-1,AU$15-1,1,1)),OFFSET(Import.PLQ,$A55-1,AU$15-1,1,1)),(1-PLE!$AA$28)*OFFSET(Import.PLQ,$A55-1,AU$15-1,1,1))))</f>
        <v>0</v>
      </c>
      <c r="AV55" s="144">
        <f ca="1">IF(AV$13="",0,CHOOSE(Detalhamento.OpçãoServiços,OFFSET(Import.PLQ,$A55-1,AV$15-1,1,1),IF($E55&lt;&gt;1,IF(ISNUMBER(INDEX(Import.PLE,Detalhamento!$E55,Detalhamento!AV$15)),IF(INDEX(Import.PLE,Detalhamento!$E55,Detalhamento!AV$15)&lt;=mediçao,OFFSET(Import.PLQ,$A55-1,AV$15-1,1,1),0),0),PLE!$AA$28*OFFSET(Import.PLQ,$A55-1,AV$15-1,1,1)),IF($E55&lt;&gt;1,IF(ISNUMBER(INDEX(Import.PLE,Detalhamento!$E55,Detalhamento!AV$15)),IF(INDEX(Import.PLE,Detalhamento!$E55,Detalhamento!AV$15)&lt;=mediçao,0,OFFSET(Import.PLQ,$A55-1,AV$15-1,1,1)),OFFSET(Import.PLQ,$A55-1,AV$15-1,1,1)),(1-PLE!$AA$28)*OFFSET(Import.PLQ,$A55-1,AV$15-1,1,1))))</f>
        <v>0</v>
      </c>
      <c r="AW55" s="144">
        <f ca="1">IF(AW$13="",0,CHOOSE(Detalhamento.OpçãoServiços,OFFSET(Import.PLQ,$A55-1,AW$15-1,1,1),IF($E55&lt;&gt;1,IF(ISNUMBER(INDEX(Import.PLE,Detalhamento!$E55,Detalhamento!AW$15)),IF(INDEX(Import.PLE,Detalhamento!$E55,Detalhamento!AW$15)&lt;=mediçao,OFFSET(Import.PLQ,$A55-1,AW$15-1,1,1),0),0),PLE!$AA$28*OFFSET(Import.PLQ,$A55-1,AW$15-1,1,1)),IF($E55&lt;&gt;1,IF(ISNUMBER(INDEX(Import.PLE,Detalhamento!$E55,Detalhamento!AW$15)),IF(INDEX(Import.PLE,Detalhamento!$E55,Detalhamento!AW$15)&lt;=mediçao,0,OFFSET(Import.PLQ,$A55-1,AW$15-1,1,1)),OFFSET(Import.PLQ,$A55-1,AW$15-1,1,1)),(1-PLE!$AA$28)*OFFSET(Import.PLQ,$A55-1,AW$15-1,1,1))))</f>
        <v>0</v>
      </c>
      <c r="AX55" s="144">
        <f ca="1">IF(AX$13="",0,CHOOSE(Detalhamento.OpçãoServiços,OFFSET(Import.PLQ,$A55-1,AX$15-1,1,1),IF($E55&lt;&gt;1,IF(ISNUMBER(INDEX(Import.PLE,Detalhamento!$E55,Detalhamento!AX$15)),IF(INDEX(Import.PLE,Detalhamento!$E55,Detalhamento!AX$15)&lt;=mediçao,OFFSET(Import.PLQ,$A55-1,AX$15-1,1,1),0),0),PLE!$AA$28*OFFSET(Import.PLQ,$A55-1,AX$15-1,1,1)),IF($E55&lt;&gt;1,IF(ISNUMBER(INDEX(Import.PLE,Detalhamento!$E55,Detalhamento!AX$15)),IF(INDEX(Import.PLE,Detalhamento!$E55,Detalhamento!AX$15)&lt;=mediçao,0,OFFSET(Import.PLQ,$A55-1,AX$15-1,1,1)),OFFSET(Import.PLQ,$A55-1,AX$15-1,1,1)),(1-PLE!$AA$28)*OFFSET(Import.PLQ,$A55-1,AX$15-1,1,1))))</f>
        <v>0</v>
      </c>
      <c r="AY55" s="144">
        <f ca="1">IF(AY$13="",0,CHOOSE(Detalhamento.OpçãoServiços,OFFSET(Import.PLQ,$A55-1,AY$15-1,1,1),IF($E55&lt;&gt;1,IF(ISNUMBER(INDEX(Import.PLE,Detalhamento!$E55,Detalhamento!AY$15)),IF(INDEX(Import.PLE,Detalhamento!$E55,Detalhamento!AY$15)&lt;=mediçao,OFFSET(Import.PLQ,$A55-1,AY$15-1,1,1),0),0),PLE!$AA$28*OFFSET(Import.PLQ,$A55-1,AY$15-1,1,1)),IF($E55&lt;&gt;1,IF(ISNUMBER(INDEX(Import.PLE,Detalhamento!$E55,Detalhamento!AY$15)),IF(INDEX(Import.PLE,Detalhamento!$E55,Detalhamento!AY$15)&lt;=mediçao,0,OFFSET(Import.PLQ,$A55-1,AY$15-1,1,1)),OFFSET(Import.PLQ,$A55-1,AY$15-1,1,1)),(1-PLE!$AA$28)*OFFSET(Import.PLQ,$A55-1,AY$15-1,1,1))))</f>
        <v>0</v>
      </c>
      <c r="AZ55" s="144">
        <f ca="1">IF(AZ$13="",0,CHOOSE(Detalhamento.OpçãoServiços,OFFSET(Import.PLQ,$A55-1,AZ$15-1,1,1),IF($E55&lt;&gt;1,IF(ISNUMBER(INDEX(Import.PLE,Detalhamento!$E55,Detalhamento!AZ$15)),IF(INDEX(Import.PLE,Detalhamento!$E55,Detalhamento!AZ$15)&lt;=mediçao,OFFSET(Import.PLQ,$A55-1,AZ$15-1,1,1),0),0),PLE!$AA$28*OFFSET(Import.PLQ,$A55-1,AZ$15-1,1,1)),IF($E55&lt;&gt;1,IF(ISNUMBER(INDEX(Import.PLE,Detalhamento!$E55,Detalhamento!AZ$15)),IF(INDEX(Import.PLE,Detalhamento!$E55,Detalhamento!AZ$15)&lt;=mediçao,0,OFFSET(Import.PLQ,$A55-1,AZ$15-1,1,1)),OFFSET(Import.PLQ,$A55-1,AZ$15-1,1,1)),(1-PLE!$AA$28)*OFFSET(Import.PLQ,$A55-1,AZ$15-1,1,1))))</f>
        <v>0</v>
      </c>
      <c r="BA55" s="144">
        <f ca="1">IF(BA$13="",0,CHOOSE(Detalhamento.OpçãoServiços,OFFSET(Import.PLQ,$A55-1,BA$15-1,1,1),IF($E55&lt;&gt;1,IF(ISNUMBER(INDEX(Import.PLE,Detalhamento!$E55,Detalhamento!BA$15)),IF(INDEX(Import.PLE,Detalhamento!$E55,Detalhamento!BA$15)&lt;=mediçao,OFFSET(Import.PLQ,$A55-1,BA$15-1,1,1),0),0),PLE!$AA$28*OFFSET(Import.PLQ,$A55-1,BA$15-1,1,1)),IF($E55&lt;&gt;1,IF(ISNUMBER(INDEX(Import.PLE,Detalhamento!$E55,Detalhamento!BA$15)),IF(INDEX(Import.PLE,Detalhamento!$E55,Detalhamento!BA$15)&lt;=mediçao,0,OFFSET(Import.PLQ,$A55-1,BA$15-1,1,1)),OFFSET(Import.PLQ,$A55-1,BA$15-1,1,1)),(1-PLE!$AA$28)*OFFSET(Import.PLQ,$A55-1,BA$15-1,1,1))))</f>
        <v>0</v>
      </c>
      <c r="BB55" s="144">
        <f ca="1">IF(BB$13="",0,CHOOSE(Detalhamento.OpçãoServiços,OFFSET(Import.PLQ,$A55-1,BB$15-1,1,1),IF($E55&lt;&gt;1,IF(ISNUMBER(INDEX(Import.PLE,Detalhamento!$E55,Detalhamento!BB$15)),IF(INDEX(Import.PLE,Detalhamento!$E55,Detalhamento!BB$15)&lt;=mediçao,OFFSET(Import.PLQ,$A55-1,BB$15-1,1,1),0),0),PLE!$AA$28*OFFSET(Import.PLQ,$A55-1,BB$15-1,1,1)),IF($E55&lt;&gt;1,IF(ISNUMBER(INDEX(Import.PLE,Detalhamento!$E55,Detalhamento!BB$15)),IF(INDEX(Import.PLE,Detalhamento!$E55,Detalhamento!BB$15)&lt;=mediçao,0,OFFSET(Import.PLQ,$A55-1,BB$15-1,1,1)),OFFSET(Import.PLQ,$A55-1,BB$15-1,1,1)),(1-PLE!$AA$28)*OFFSET(Import.PLQ,$A55-1,BB$15-1,1,1))))</f>
        <v>0</v>
      </c>
      <c r="BC55" s="144">
        <f ca="1">IF(BC$13="",0,CHOOSE(Detalhamento.OpçãoServiços,OFFSET(Import.PLQ,$A55-1,BC$15-1,1,1),IF($E55&lt;&gt;1,IF(ISNUMBER(INDEX(Import.PLE,Detalhamento!$E55,Detalhamento!BC$15)),IF(INDEX(Import.PLE,Detalhamento!$E55,Detalhamento!BC$15)&lt;=mediçao,OFFSET(Import.PLQ,$A55-1,BC$15-1,1,1),0),0),PLE!$AA$28*OFFSET(Import.PLQ,$A55-1,BC$15-1,1,1)),IF($E55&lt;&gt;1,IF(ISNUMBER(INDEX(Import.PLE,Detalhamento!$E55,Detalhamento!BC$15)),IF(INDEX(Import.PLE,Detalhamento!$E55,Detalhamento!BC$15)&lt;=mediçao,0,OFFSET(Import.PLQ,$A55-1,BC$15-1,1,1)),OFFSET(Import.PLQ,$A55-1,BC$15-1,1,1)),(1-PLE!$AA$28)*OFFSET(Import.PLQ,$A55-1,BC$15-1,1,1))))</f>
        <v>0</v>
      </c>
      <c r="BD55" s="144">
        <f ca="1">IF(BD$13="",0,CHOOSE(Detalhamento.OpçãoServiços,OFFSET(Import.PLQ,$A55-1,BD$15-1,1,1),IF($E55&lt;&gt;1,IF(ISNUMBER(INDEX(Import.PLE,Detalhamento!$E55,Detalhamento!BD$15)),IF(INDEX(Import.PLE,Detalhamento!$E55,Detalhamento!BD$15)&lt;=mediçao,OFFSET(Import.PLQ,$A55-1,BD$15-1,1,1),0),0),PLE!$AA$28*OFFSET(Import.PLQ,$A55-1,BD$15-1,1,1)),IF($E55&lt;&gt;1,IF(ISNUMBER(INDEX(Import.PLE,Detalhamento!$E55,Detalhamento!BD$15)),IF(INDEX(Import.PLE,Detalhamento!$E55,Detalhamento!BD$15)&lt;=mediçao,0,OFFSET(Import.PLQ,$A55-1,BD$15-1,1,1)),OFFSET(Import.PLQ,$A55-1,BD$15-1,1,1)),(1-PLE!$AA$28)*OFFSET(Import.PLQ,$A55-1,BD$15-1,1,1))))</f>
        <v>0</v>
      </c>
      <c r="BE55" s="144">
        <f ca="1">IF(BE$13="",0,CHOOSE(Detalhamento.OpçãoServiços,OFFSET(Import.PLQ,$A55-1,BE$15-1,1,1),IF($E55&lt;&gt;1,IF(ISNUMBER(INDEX(Import.PLE,Detalhamento!$E55,Detalhamento!BE$15)),IF(INDEX(Import.PLE,Detalhamento!$E55,Detalhamento!BE$15)&lt;=mediçao,OFFSET(Import.PLQ,$A55-1,BE$15-1,1,1),0),0),PLE!$AA$28*OFFSET(Import.PLQ,$A55-1,BE$15-1,1,1)),IF($E55&lt;&gt;1,IF(ISNUMBER(INDEX(Import.PLE,Detalhamento!$E55,Detalhamento!BE$15)),IF(INDEX(Import.PLE,Detalhamento!$E55,Detalhamento!BE$15)&lt;=mediçao,0,OFFSET(Import.PLQ,$A55-1,BE$15-1,1,1)),OFFSET(Import.PLQ,$A55-1,BE$15-1,1,1)),(1-PLE!$AA$28)*OFFSET(Import.PLQ,$A55-1,BE$15-1,1,1))))</f>
        <v>0</v>
      </c>
      <c r="BF55" s="144">
        <f ca="1">IF(BF$13="",0,CHOOSE(Detalhamento.OpçãoServiços,OFFSET(Import.PLQ,$A55-1,BF$15-1,1,1),IF($E55&lt;&gt;1,IF(ISNUMBER(INDEX(Import.PLE,Detalhamento!$E55,Detalhamento!BF$15)),IF(INDEX(Import.PLE,Detalhamento!$E55,Detalhamento!BF$15)&lt;=mediçao,OFFSET(Import.PLQ,$A55-1,BF$15-1,1,1),0),0),PLE!$AA$28*OFFSET(Import.PLQ,$A55-1,BF$15-1,1,1)),IF($E55&lt;&gt;1,IF(ISNUMBER(INDEX(Import.PLE,Detalhamento!$E55,Detalhamento!BF$15)),IF(INDEX(Import.PLE,Detalhamento!$E55,Detalhamento!BF$15)&lt;=mediçao,0,OFFSET(Import.PLQ,$A55-1,BF$15-1,1,1)),OFFSET(Import.PLQ,$A55-1,BF$15-1,1,1)),(1-PLE!$AA$28)*OFFSET(Import.PLQ,$A55-1,BF$15-1,1,1))))</f>
        <v>0</v>
      </c>
      <c r="BG55" s="144">
        <f ca="1">IF(BG$13="",0,CHOOSE(Detalhamento.OpçãoServiços,OFFSET(Import.PLQ,$A55-1,BG$15-1,1,1),IF($E55&lt;&gt;1,IF(ISNUMBER(INDEX(Import.PLE,Detalhamento!$E55,Detalhamento!BG$15)),IF(INDEX(Import.PLE,Detalhamento!$E55,Detalhamento!BG$15)&lt;=mediçao,OFFSET(Import.PLQ,$A55-1,BG$15-1,1,1),0),0),PLE!$AA$28*OFFSET(Import.PLQ,$A55-1,BG$15-1,1,1)),IF($E55&lt;&gt;1,IF(ISNUMBER(INDEX(Import.PLE,Detalhamento!$E55,Detalhamento!BG$15)),IF(INDEX(Import.PLE,Detalhamento!$E55,Detalhamento!BG$15)&lt;=mediçao,0,OFFSET(Import.PLQ,$A55-1,BG$15-1,1,1)),OFFSET(Import.PLQ,$A55-1,BG$15-1,1,1)),(1-PLE!$AA$28)*OFFSET(Import.PLQ,$A55-1,BG$15-1,1,1))))</f>
        <v>0</v>
      </c>
      <c r="BH55" s="144">
        <f ca="1">IF(BH$13="",0,CHOOSE(Detalhamento.OpçãoServiços,OFFSET(Import.PLQ,$A55-1,BH$15-1,1,1),IF($E55&lt;&gt;1,IF(ISNUMBER(INDEX(Import.PLE,Detalhamento!$E55,Detalhamento!BH$15)),IF(INDEX(Import.PLE,Detalhamento!$E55,Detalhamento!BH$15)&lt;=mediçao,OFFSET(Import.PLQ,$A55-1,BH$15-1,1,1),0),0),PLE!$AA$28*OFFSET(Import.PLQ,$A55-1,BH$15-1,1,1)),IF($E55&lt;&gt;1,IF(ISNUMBER(INDEX(Import.PLE,Detalhamento!$E55,Detalhamento!BH$15)),IF(INDEX(Import.PLE,Detalhamento!$E55,Detalhamento!BH$15)&lt;=mediçao,0,OFFSET(Import.PLQ,$A55-1,BH$15-1,1,1)),OFFSET(Import.PLQ,$A55-1,BH$15-1,1,1)),(1-PLE!$AA$28)*OFFSET(Import.PLQ,$A55-1,BH$15-1,1,1))))</f>
        <v>0</v>
      </c>
      <c r="BI55" s="144">
        <f ca="1">IF(BI$13="",0,CHOOSE(Detalhamento.OpçãoServiços,OFFSET(Import.PLQ,$A55-1,BI$15-1,1,1),IF($E55&lt;&gt;1,IF(ISNUMBER(INDEX(Import.PLE,Detalhamento!$E55,Detalhamento!BI$15)),IF(INDEX(Import.PLE,Detalhamento!$E55,Detalhamento!BI$15)&lt;=mediçao,OFFSET(Import.PLQ,$A55-1,BI$15-1,1,1),0),0),PLE!$AA$28*OFFSET(Import.PLQ,$A55-1,BI$15-1,1,1)),IF($E55&lt;&gt;1,IF(ISNUMBER(INDEX(Import.PLE,Detalhamento!$E55,Detalhamento!BI$15)),IF(INDEX(Import.PLE,Detalhamento!$E55,Detalhamento!BI$15)&lt;=mediçao,0,OFFSET(Import.PLQ,$A55-1,BI$15-1,1,1)),OFFSET(Import.PLQ,$A55-1,BI$15-1,1,1)),(1-PLE!$AA$28)*OFFSET(Import.PLQ,$A55-1,BI$15-1,1,1))))</f>
        <v>0</v>
      </c>
    </row>
    <row r="56" spans="1:61" ht="50" x14ac:dyDescent="0.2">
      <c r="A56" s="155">
        <v>34</v>
      </c>
      <c r="B56" s="21" t="str">
        <f t="shared" ca="1" si="8"/>
        <v>Serviço</v>
      </c>
      <c r="E56" s="153">
        <f t="shared" ca="1" si="9"/>
        <v>4</v>
      </c>
      <c r="F56" s="154">
        <f t="shared" ca="1" si="10"/>
        <v>40034</v>
      </c>
      <c r="G56" s="154" t="str">
        <f t="shared" ca="1" si="14"/>
        <v>1.3.4.1</v>
      </c>
      <c r="H56" s="182" t="str">
        <f t="shared" ca="1" si="14"/>
        <v>ALVENARIA DE VEDAÇÃO DE BLOCOS CERÂMICOS FURADOS NA HORIZONTAL DE 14X9X19CM (ESPESSURA 14CM, BLOCO DEITADO) DE PAREDES COM ÁREA LÍQUIDA MAIOR OU IGUAL A 6M² SEM VÃOS E ARGAMASSA DE ASSENTAMENTO COM PREPARO EM BETONEIRA. AF_06/2014</v>
      </c>
      <c r="I56" s="37" t="str">
        <f t="shared" ca="1" si="12"/>
        <v>M2</v>
      </c>
      <c r="J56" s="144">
        <f t="shared" ca="1" si="13"/>
        <v>16.23</v>
      </c>
      <c r="K56" s="67"/>
      <c r="L56" s="144">
        <f ca="1">IF(L$13="",0,CHOOSE(Detalhamento.OpçãoServiços,OFFSET(Import.PLQ,$A56-1,L$15-1,1,1),IF($E56&lt;&gt;1,IF(ISNUMBER(INDEX(Import.PLE,Detalhamento!$E56,Detalhamento!L$15)),IF(INDEX(Import.PLE,Detalhamento!$E56,Detalhamento!L$15)&lt;=mediçao,OFFSET(Import.PLQ,$A56-1,L$15-1,1,1),0),0),PLE!$AA$28*OFFSET(Import.PLQ,$A56-1,L$15-1,1,1)),IF($E56&lt;&gt;1,IF(ISNUMBER(INDEX(Import.PLE,Detalhamento!$E56,Detalhamento!L$15)),IF(INDEX(Import.PLE,Detalhamento!$E56,Detalhamento!L$15)&lt;=mediçao,0,OFFSET(Import.PLQ,$A56-1,L$15-1,1,1)),OFFSET(Import.PLQ,$A56-1,L$15-1,1,1)),(1-PLE!$AA$28)*OFFSET(Import.PLQ,$A56-1,L$15-1,1,1))))</f>
        <v>16.23</v>
      </c>
      <c r="M56" s="144">
        <f ca="1">IF(M$13="",0,CHOOSE(Detalhamento.OpçãoServiços,OFFSET(Import.PLQ,$A56-1,M$15-1,1,1),IF($E56&lt;&gt;1,IF(ISNUMBER(INDEX(Import.PLE,Detalhamento!$E56,Detalhamento!M$15)),IF(INDEX(Import.PLE,Detalhamento!$E56,Detalhamento!M$15)&lt;=mediçao,OFFSET(Import.PLQ,$A56-1,M$15-1,1,1),0),0),PLE!$AA$28*OFFSET(Import.PLQ,$A56-1,M$15-1,1,1)),IF($E56&lt;&gt;1,IF(ISNUMBER(INDEX(Import.PLE,Detalhamento!$E56,Detalhamento!M$15)),IF(INDEX(Import.PLE,Detalhamento!$E56,Detalhamento!M$15)&lt;=mediçao,0,OFFSET(Import.PLQ,$A56-1,M$15-1,1,1)),OFFSET(Import.PLQ,$A56-1,M$15-1,1,1)),(1-PLE!$AA$28)*OFFSET(Import.PLQ,$A56-1,M$15-1,1,1))))</f>
        <v>0</v>
      </c>
      <c r="N56" s="144">
        <f ca="1">IF(N$13="",0,CHOOSE(Detalhamento.OpçãoServiços,OFFSET(Import.PLQ,$A56-1,N$15-1,1,1),IF($E56&lt;&gt;1,IF(ISNUMBER(INDEX(Import.PLE,Detalhamento!$E56,Detalhamento!N$15)),IF(INDEX(Import.PLE,Detalhamento!$E56,Detalhamento!N$15)&lt;=mediçao,OFFSET(Import.PLQ,$A56-1,N$15-1,1,1),0),0),PLE!$AA$28*OFFSET(Import.PLQ,$A56-1,N$15-1,1,1)),IF($E56&lt;&gt;1,IF(ISNUMBER(INDEX(Import.PLE,Detalhamento!$E56,Detalhamento!N$15)),IF(INDEX(Import.PLE,Detalhamento!$E56,Detalhamento!N$15)&lt;=mediçao,0,OFFSET(Import.PLQ,$A56-1,N$15-1,1,1)),OFFSET(Import.PLQ,$A56-1,N$15-1,1,1)),(1-PLE!$AA$28)*OFFSET(Import.PLQ,$A56-1,N$15-1,1,1))))</f>
        <v>0</v>
      </c>
      <c r="O56" s="144">
        <f ca="1">IF(O$13="",0,CHOOSE(Detalhamento.OpçãoServiços,OFFSET(Import.PLQ,$A56-1,O$15-1,1,1),IF($E56&lt;&gt;1,IF(ISNUMBER(INDEX(Import.PLE,Detalhamento!$E56,Detalhamento!O$15)),IF(INDEX(Import.PLE,Detalhamento!$E56,Detalhamento!O$15)&lt;=mediçao,OFFSET(Import.PLQ,$A56-1,O$15-1,1,1),0),0),PLE!$AA$28*OFFSET(Import.PLQ,$A56-1,O$15-1,1,1)),IF($E56&lt;&gt;1,IF(ISNUMBER(INDEX(Import.PLE,Detalhamento!$E56,Detalhamento!O$15)),IF(INDEX(Import.PLE,Detalhamento!$E56,Detalhamento!O$15)&lt;=mediçao,0,OFFSET(Import.PLQ,$A56-1,O$15-1,1,1)),OFFSET(Import.PLQ,$A56-1,O$15-1,1,1)),(1-PLE!$AA$28)*OFFSET(Import.PLQ,$A56-1,O$15-1,1,1))))</f>
        <v>0</v>
      </c>
      <c r="P56" s="144">
        <f ca="1">IF(P$13="",0,CHOOSE(Detalhamento.OpçãoServiços,OFFSET(Import.PLQ,$A56-1,P$15-1,1,1),IF($E56&lt;&gt;1,IF(ISNUMBER(INDEX(Import.PLE,Detalhamento!$E56,Detalhamento!P$15)),IF(INDEX(Import.PLE,Detalhamento!$E56,Detalhamento!P$15)&lt;=mediçao,OFFSET(Import.PLQ,$A56-1,P$15-1,1,1),0),0),PLE!$AA$28*OFFSET(Import.PLQ,$A56-1,P$15-1,1,1)),IF($E56&lt;&gt;1,IF(ISNUMBER(INDEX(Import.PLE,Detalhamento!$E56,Detalhamento!P$15)),IF(INDEX(Import.PLE,Detalhamento!$E56,Detalhamento!P$15)&lt;=mediçao,0,OFFSET(Import.PLQ,$A56-1,P$15-1,1,1)),OFFSET(Import.PLQ,$A56-1,P$15-1,1,1)),(1-PLE!$AA$28)*OFFSET(Import.PLQ,$A56-1,P$15-1,1,1))))</f>
        <v>0</v>
      </c>
      <c r="Q56" s="144">
        <f ca="1">IF(Q$13="",0,CHOOSE(Detalhamento.OpçãoServiços,OFFSET(Import.PLQ,$A56-1,Q$15-1,1,1),IF($E56&lt;&gt;1,IF(ISNUMBER(INDEX(Import.PLE,Detalhamento!$E56,Detalhamento!Q$15)),IF(INDEX(Import.PLE,Detalhamento!$E56,Detalhamento!Q$15)&lt;=mediçao,OFFSET(Import.PLQ,$A56-1,Q$15-1,1,1),0),0),PLE!$AA$28*OFFSET(Import.PLQ,$A56-1,Q$15-1,1,1)),IF($E56&lt;&gt;1,IF(ISNUMBER(INDEX(Import.PLE,Detalhamento!$E56,Detalhamento!Q$15)),IF(INDEX(Import.PLE,Detalhamento!$E56,Detalhamento!Q$15)&lt;=mediçao,0,OFFSET(Import.PLQ,$A56-1,Q$15-1,1,1)),OFFSET(Import.PLQ,$A56-1,Q$15-1,1,1)),(1-PLE!$AA$28)*OFFSET(Import.PLQ,$A56-1,Q$15-1,1,1))))</f>
        <v>0</v>
      </c>
      <c r="R56" s="144">
        <f ca="1">IF(R$13="",0,CHOOSE(Detalhamento.OpçãoServiços,OFFSET(Import.PLQ,$A56-1,R$15-1,1,1),IF($E56&lt;&gt;1,IF(ISNUMBER(INDEX(Import.PLE,Detalhamento!$E56,Detalhamento!R$15)),IF(INDEX(Import.PLE,Detalhamento!$E56,Detalhamento!R$15)&lt;=mediçao,OFFSET(Import.PLQ,$A56-1,R$15-1,1,1),0),0),PLE!$AA$28*OFFSET(Import.PLQ,$A56-1,R$15-1,1,1)),IF($E56&lt;&gt;1,IF(ISNUMBER(INDEX(Import.PLE,Detalhamento!$E56,Detalhamento!R$15)),IF(INDEX(Import.PLE,Detalhamento!$E56,Detalhamento!R$15)&lt;=mediçao,0,OFFSET(Import.PLQ,$A56-1,R$15-1,1,1)),OFFSET(Import.PLQ,$A56-1,R$15-1,1,1)),(1-PLE!$AA$28)*OFFSET(Import.PLQ,$A56-1,R$15-1,1,1))))</f>
        <v>0</v>
      </c>
      <c r="S56" s="144">
        <f ca="1">IF(S$13="",0,CHOOSE(Detalhamento.OpçãoServiços,OFFSET(Import.PLQ,$A56-1,S$15-1,1,1),IF($E56&lt;&gt;1,IF(ISNUMBER(INDEX(Import.PLE,Detalhamento!$E56,Detalhamento!S$15)),IF(INDEX(Import.PLE,Detalhamento!$E56,Detalhamento!S$15)&lt;=mediçao,OFFSET(Import.PLQ,$A56-1,S$15-1,1,1),0),0),PLE!$AA$28*OFFSET(Import.PLQ,$A56-1,S$15-1,1,1)),IF($E56&lt;&gt;1,IF(ISNUMBER(INDEX(Import.PLE,Detalhamento!$E56,Detalhamento!S$15)),IF(INDEX(Import.PLE,Detalhamento!$E56,Detalhamento!S$15)&lt;=mediçao,0,OFFSET(Import.PLQ,$A56-1,S$15-1,1,1)),OFFSET(Import.PLQ,$A56-1,S$15-1,1,1)),(1-PLE!$AA$28)*OFFSET(Import.PLQ,$A56-1,S$15-1,1,1))))</f>
        <v>0</v>
      </c>
      <c r="T56" s="144">
        <f ca="1">IF(T$13="",0,CHOOSE(Detalhamento.OpçãoServiços,OFFSET(Import.PLQ,$A56-1,T$15-1,1,1),IF($E56&lt;&gt;1,IF(ISNUMBER(INDEX(Import.PLE,Detalhamento!$E56,Detalhamento!T$15)),IF(INDEX(Import.PLE,Detalhamento!$E56,Detalhamento!T$15)&lt;=mediçao,OFFSET(Import.PLQ,$A56-1,T$15-1,1,1),0),0),PLE!$AA$28*OFFSET(Import.PLQ,$A56-1,T$15-1,1,1)),IF($E56&lt;&gt;1,IF(ISNUMBER(INDEX(Import.PLE,Detalhamento!$E56,Detalhamento!T$15)),IF(INDEX(Import.PLE,Detalhamento!$E56,Detalhamento!T$15)&lt;=mediçao,0,OFFSET(Import.PLQ,$A56-1,T$15-1,1,1)),OFFSET(Import.PLQ,$A56-1,T$15-1,1,1)),(1-PLE!$AA$28)*OFFSET(Import.PLQ,$A56-1,T$15-1,1,1))))</f>
        <v>0</v>
      </c>
      <c r="U56" s="144">
        <f ca="1">IF(U$13="",0,CHOOSE(Detalhamento.OpçãoServiços,OFFSET(Import.PLQ,$A56-1,U$15-1,1,1),IF($E56&lt;&gt;1,IF(ISNUMBER(INDEX(Import.PLE,Detalhamento!$E56,Detalhamento!U$15)),IF(INDEX(Import.PLE,Detalhamento!$E56,Detalhamento!U$15)&lt;=mediçao,OFFSET(Import.PLQ,$A56-1,U$15-1,1,1),0),0),PLE!$AA$28*OFFSET(Import.PLQ,$A56-1,U$15-1,1,1)),IF($E56&lt;&gt;1,IF(ISNUMBER(INDEX(Import.PLE,Detalhamento!$E56,Detalhamento!U$15)),IF(INDEX(Import.PLE,Detalhamento!$E56,Detalhamento!U$15)&lt;=mediçao,0,OFFSET(Import.PLQ,$A56-1,U$15-1,1,1)),OFFSET(Import.PLQ,$A56-1,U$15-1,1,1)),(1-PLE!$AA$28)*OFFSET(Import.PLQ,$A56-1,U$15-1,1,1))))</f>
        <v>0</v>
      </c>
      <c r="V56" s="144">
        <f ca="1">IF(V$13="",0,CHOOSE(Detalhamento.OpçãoServiços,OFFSET(Import.PLQ,$A56-1,V$15-1,1,1),IF($E56&lt;&gt;1,IF(ISNUMBER(INDEX(Import.PLE,Detalhamento!$E56,Detalhamento!V$15)),IF(INDEX(Import.PLE,Detalhamento!$E56,Detalhamento!V$15)&lt;=mediçao,OFFSET(Import.PLQ,$A56-1,V$15-1,1,1),0),0),PLE!$AA$28*OFFSET(Import.PLQ,$A56-1,V$15-1,1,1)),IF($E56&lt;&gt;1,IF(ISNUMBER(INDEX(Import.PLE,Detalhamento!$E56,Detalhamento!V$15)),IF(INDEX(Import.PLE,Detalhamento!$E56,Detalhamento!V$15)&lt;=mediçao,0,OFFSET(Import.PLQ,$A56-1,V$15-1,1,1)),OFFSET(Import.PLQ,$A56-1,V$15-1,1,1)),(1-PLE!$AA$28)*OFFSET(Import.PLQ,$A56-1,V$15-1,1,1))))</f>
        <v>0</v>
      </c>
      <c r="W56" s="144">
        <f ca="1">IF(W$13="",0,CHOOSE(Detalhamento.OpçãoServiços,OFFSET(Import.PLQ,$A56-1,W$15-1,1,1),IF($E56&lt;&gt;1,IF(ISNUMBER(INDEX(Import.PLE,Detalhamento!$E56,Detalhamento!W$15)),IF(INDEX(Import.PLE,Detalhamento!$E56,Detalhamento!W$15)&lt;=mediçao,OFFSET(Import.PLQ,$A56-1,W$15-1,1,1),0),0),PLE!$AA$28*OFFSET(Import.PLQ,$A56-1,W$15-1,1,1)),IF($E56&lt;&gt;1,IF(ISNUMBER(INDEX(Import.PLE,Detalhamento!$E56,Detalhamento!W$15)),IF(INDEX(Import.PLE,Detalhamento!$E56,Detalhamento!W$15)&lt;=mediçao,0,OFFSET(Import.PLQ,$A56-1,W$15-1,1,1)),OFFSET(Import.PLQ,$A56-1,W$15-1,1,1)),(1-PLE!$AA$28)*OFFSET(Import.PLQ,$A56-1,W$15-1,1,1))))</f>
        <v>0</v>
      </c>
      <c r="X56" s="144">
        <f ca="1">IF(X$13="",0,CHOOSE(Detalhamento.OpçãoServiços,OFFSET(Import.PLQ,$A56-1,X$15-1,1,1),IF($E56&lt;&gt;1,IF(ISNUMBER(INDEX(Import.PLE,Detalhamento!$E56,Detalhamento!X$15)),IF(INDEX(Import.PLE,Detalhamento!$E56,Detalhamento!X$15)&lt;=mediçao,OFFSET(Import.PLQ,$A56-1,X$15-1,1,1),0),0),PLE!$AA$28*OFFSET(Import.PLQ,$A56-1,X$15-1,1,1)),IF($E56&lt;&gt;1,IF(ISNUMBER(INDEX(Import.PLE,Detalhamento!$E56,Detalhamento!X$15)),IF(INDEX(Import.PLE,Detalhamento!$E56,Detalhamento!X$15)&lt;=mediçao,0,OFFSET(Import.PLQ,$A56-1,X$15-1,1,1)),OFFSET(Import.PLQ,$A56-1,X$15-1,1,1)),(1-PLE!$AA$28)*OFFSET(Import.PLQ,$A56-1,X$15-1,1,1))))</f>
        <v>0</v>
      </c>
      <c r="Y56" s="144">
        <f ca="1">IF(Y$13="",0,CHOOSE(Detalhamento.OpçãoServiços,OFFSET(Import.PLQ,$A56-1,Y$15-1,1,1),IF($E56&lt;&gt;1,IF(ISNUMBER(INDEX(Import.PLE,Detalhamento!$E56,Detalhamento!Y$15)),IF(INDEX(Import.PLE,Detalhamento!$E56,Detalhamento!Y$15)&lt;=mediçao,OFFSET(Import.PLQ,$A56-1,Y$15-1,1,1),0),0),PLE!$AA$28*OFFSET(Import.PLQ,$A56-1,Y$15-1,1,1)),IF($E56&lt;&gt;1,IF(ISNUMBER(INDEX(Import.PLE,Detalhamento!$E56,Detalhamento!Y$15)),IF(INDEX(Import.PLE,Detalhamento!$E56,Detalhamento!Y$15)&lt;=mediçao,0,OFFSET(Import.PLQ,$A56-1,Y$15-1,1,1)),OFFSET(Import.PLQ,$A56-1,Y$15-1,1,1)),(1-PLE!$AA$28)*OFFSET(Import.PLQ,$A56-1,Y$15-1,1,1))))</f>
        <v>0</v>
      </c>
      <c r="Z56" s="144">
        <f ca="1">IF(Z$13="",0,CHOOSE(Detalhamento.OpçãoServiços,OFFSET(Import.PLQ,$A56-1,Z$15-1,1,1),IF($E56&lt;&gt;1,IF(ISNUMBER(INDEX(Import.PLE,Detalhamento!$E56,Detalhamento!Z$15)),IF(INDEX(Import.PLE,Detalhamento!$E56,Detalhamento!Z$15)&lt;=mediçao,OFFSET(Import.PLQ,$A56-1,Z$15-1,1,1),0),0),PLE!$AA$28*OFFSET(Import.PLQ,$A56-1,Z$15-1,1,1)),IF($E56&lt;&gt;1,IF(ISNUMBER(INDEX(Import.PLE,Detalhamento!$E56,Detalhamento!Z$15)),IF(INDEX(Import.PLE,Detalhamento!$E56,Detalhamento!Z$15)&lt;=mediçao,0,OFFSET(Import.PLQ,$A56-1,Z$15-1,1,1)),OFFSET(Import.PLQ,$A56-1,Z$15-1,1,1)),(1-PLE!$AA$28)*OFFSET(Import.PLQ,$A56-1,Z$15-1,1,1))))</f>
        <v>0</v>
      </c>
      <c r="AA56" s="144">
        <f ca="1">IF(AA$13="",0,CHOOSE(Detalhamento.OpçãoServiços,OFFSET(Import.PLQ,$A56-1,AA$15-1,1,1),IF($E56&lt;&gt;1,IF(ISNUMBER(INDEX(Import.PLE,Detalhamento!$E56,Detalhamento!AA$15)),IF(INDEX(Import.PLE,Detalhamento!$E56,Detalhamento!AA$15)&lt;=mediçao,OFFSET(Import.PLQ,$A56-1,AA$15-1,1,1),0),0),PLE!$AA$28*OFFSET(Import.PLQ,$A56-1,AA$15-1,1,1)),IF($E56&lt;&gt;1,IF(ISNUMBER(INDEX(Import.PLE,Detalhamento!$E56,Detalhamento!AA$15)),IF(INDEX(Import.PLE,Detalhamento!$E56,Detalhamento!AA$15)&lt;=mediçao,0,OFFSET(Import.PLQ,$A56-1,AA$15-1,1,1)),OFFSET(Import.PLQ,$A56-1,AA$15-1,1,1)),(1-PLE!$AA$28)*OFFSET(Import.PLQ,$A56-1,AA$15-1,1,1))))</f>
        <v>0</v>
      </c>
      <c r="AB56" s="144">
        <f ca="1">IF(AB$13="",0,CHOOSE(Detalhamento.OpçãoServiços,OFFSET(Import.PLQ,$A56-1,AB$15-1,1,1),IF($E56&lt;&gt;1,IF(ISNUMBER(INDEX(Import.PLE,Detalhamento!$E56,Detalhamento!AB$15)),IF(INDEX(Import.PLE,Detalhamento!$E56,Detalhamento!AB$15)&lt;=mediçao,OFFSET(Import.PLQ,$A56-1,AB$15-1,1,1),0),0),PLE!$AA$28*OFFSET(Import.PLQ,$A56-1,AB$15-1,1,1)),IF($E56&lt;&gt;1,IF(ISNUMBER(INDEX(Import.PLE,Detalhamento!$E56,Detalhamento!AB$15)),IF(INDEX(Import.PLE,Detalhamento!$E56,Detalhamento!AB$15)&lt;=mediçao,0,OFFSET(Import.PLQ,$A56-1,AB$15-1,1,1)),OFFSET(Import.PLQ,$A56-1,AB$15-1,1,1)),(1-PLE!$AA$28)*OFFSET(Import.PLQ,$A56-1,AB$15-1,1,1))))</f>
        <v>0</v>
      </c>
      <c r="AC56" s="144">
        <f ca="1">IF(AC$13="",0,CHOOSE(Detalhamento.OpçãoServiços,OFFSET(Import.PLQ,$A56-1,AC$15-1,1,1),IF($E56&lt;&gt;1,IF(ISNUMBER(INDEX(Import.PLE,Detalhamento!$E56,Detalhamento!AC$15)),IF(INDEX(Import.PLE,Detalhamento!$E56,Detalhamento!AC$15)&lt;=mediçao,OFFSET(Import.PLQ,$A56-1,AC$15-1,1,1),0),0),PLE!$AA$28*OFFSET(Import.PLQ,$A56-1,AC$15-1,1,1)),IF($E56&lt;&gt;1,IF(ISNUMBER(INDEX(Import.PLE,Detalhamento!$E56,Detalhamento!AC$15)),IF(INDEX(Import.PLE,Detalhamento!$E56,Detalhamento!AC$15)&lt;=mediçao,0,OFFSET(Import.PLQ,$A56-1,AC$15-1,1,1)),OFFSET(Import.PLQ,$A56-1,AC$15-1,1,1)),(1-PLE!$AA$28)*OFFSET(Import.PLQ,$A56-1,AC$15-1,1,1))))</f>
        <v>0</v>
      </c>
      <c r="AD56" s="144">
        <f ca="1">IF(AD$13="",0,CHOOSE(Detalhamento.OpçãoServiços,OFFSET(Import.PLQ,$A56-1,AD$15-1,1,1),IF($E56&lt;&gt;1,IF(ISNUMBER(INDEX(Import.PLE,Detalhamento!$E56,Detalhamento!AD$15)),IF(INDEX(Import.PLE,Detalhamento!$E56,Detalhamento!AD$15)&lt;=mediçao,OFFSET(Import.PLQ,$A56-1,AD$15-1,1,1),0),0),PLE!$AA$28*OFFSET(Import.PLQ,$A56-1,AD$15-1,1,1)),IF($E56&lt;&gt;1,IF(ISNUMBER(INDEX(Import.PLE,Detalhamento!$E56,Detalhamento!AD$15)),IF(INDEX(Import.PLE,Detalhamento!$E56,Detalhamento!AD$15)&lt;=mediçao,0,OFFSET(Import.PLQ,$A56-1,AD$15-1,1,1)),OFFSET(Import.PLQ,$A56-1,AD$15-1,1,1)),(1-PLE!$AA$28)*OFFSET(Import.PLQ,$A56-1,AD$15-1,1,1))))</f>
        <v>0</v>
      </c>
      <c r="AE56" s="144">
        <f ca="1">IF(AE$13="",0,CHOOSE(Detalhamento.OpçãoServiços,OFFSET(Import.PLQ,$A56-1,AE$15-1,1,1),IF($E56&lt;&gt;1,IF(ISNUMBER(INDEX(Import.PLE,Detalhamento!$E56,Detalhamento!AE$15)),IF(INDEX(Import.PLE,Detalhamento!$E56,Detalhamento!AE$15)&lt;=mediçao,OFFSET(Import.PLQ,$A56-1,AE$15-1,1,1),0),0),PLE!$AA$28*OFFSET(Import.PLQ,$A56-1,AE$15-1,1,1)),IF($E56&lt;&gt;1,IF(ISNUMBER(INDEX(Import.PLE,Detalhamento!$E56,Detalhamento!AE$15)),IF(INDEX(Import.PLE,Detalhamento!$E56,Detalhamento!AE$15)&lt;=mediçao,0,OFFSET(Import.PLQ,$A56-1,AE$15-1,1,1)),OFFSET(Import.PLQ,$A56-1,AE$15-1,1,1)),(1-PLE!$AA$28)*OFFSET(Import.PLQ,$A56-1,AE$15-1,1,1))))</f>
        <v>0</v>
      </c>
      <c r="AF56" s="144">
        <f ca="1">IF(AF$13="",0,CHOOSE(Detalhamento.OpçãoServiços,OFFSET(Import.PLQ,$A56-1,AF$15-1,1,1),IF($E56&lt;&gt;1,IF(ISNUMBER(INDEX(Import.PLE,Detalhamento!$E56,Detalhamento!AF$15)),IF(INDEX(Import.PLE,Detalhamento!$E56,Detalhamento!AF$15)&lt;=mediçao,OFFSET(Import.PLQ,$A56-1,AF$15-1,1,1),0),0),PLE!$AA$28*OFFSET(Import.PLQ,$A56-1,AF$15-1,1,1)),IF($E56&lt;&gt;1,IF(ISNUMBER(INDEX(Import.PLE,Detalhamento!$E56,Detalhamento!AF$15)),IF(INDEX(Import.PLE,Detalhamento!$E56,Detalhamento!AF$15)&lt;=mediçao,0,OFFSET(Import.PLQ,$A56-1,AF$15-1,1,1)),OFFSET(Import.PLQ,$A56-1,AF$15-1,1,1)),(1-PLE!$AA$28)*OFFSET(Import.PLQ,$A56-1,AF$15-1,1,1))))</f>
        <v>0</v>
      </c>
      <c r="AG56" s="144">
        <f ca="1">IF(AG$13="",0,CHOOSE(Detalhamento.OpçãoServiços,OFFSET(Import.PLQ,$A56-1,AG$15-1,1,1),IF($E56&lt;&gt;1,IF(ISNUMBER(INDEX(Import.PLE,Detalhamento!$E56,Detalhamento!AG$15)),IF(INDEX(Import.PLE,Detalhamento!$E56,Detalhamento!AG$15)&lt;=mediçao,OFFSET(Import.PLQ,$A56-1,AG$15-1,1,1),0),0),PLE!$AA$28*OFFSET(Import.PLQ,$A56-1,AG$15-1,1,1)),IF($E56&lt;&gt;1,IF(ISNUMBER(INDEX(Import.PLE,Detalhamento!$E56,Detalhamento!AG$15)),IF(INDEX(Import.PLE,Detalhamento!$E56,Detalhamento!AG$15)&lt;=mediçao,0,OFFSET(Import.PLQ,$A56-1,AG$15-1,1,1)),OFFSET(Import.PLQ,$A56-1,AG$15-1,1,1)),(1-PLE!$AA$28)*OFFSET(Import.PLQ,$A56-1,AG$15-1,1,1))))</f>
        <v>0</v>
      </c>
      <c r="AH56" s="144">
        <f ca="1">IF(AH$13="",0,CHOOSE(Detalhamento.OpçãoServiços,OFFSET(Import.PLQ,$A56-1,AH$15-1,1,1),IF($E56&lt;&gt;1,IF(ISNUMBER(INDEX(Import.PLE,Detalhamento!$E56,Detalhamento!AH$15)),IF(INDEX(Import.PLE,Detalhamento!$E56,Detalhamento!AH$15)&lt;=mediçao,OFFSET(Import.PLQ,$A56-1,AH$15-1,1,1),0),0),PLE!$AA$28*OFFSET(Import.PLQ,$A56-1,AH$15-1,1,1)),IF($E56&lt;&gt;1,IF(ISNUMBER(INDEX(Import.PLE,Detalhamento!$E56,Detalhamento!AH$15)),IF(INDEX(Import.PLE,Detalhamento!$E56,Detalhamento!AH$15)&lt;=mediçao,0,OFFSET(Import.PLQ,$A56-1,AH$15-1,1,1)),OFFSET(Import.PLQ,$A56-1,AH$15-1,1,1)),(1-PLE!$AA$28)*OFFSET(Import.PLQ,$A56-1,AH$15-1,1,1))))</f>
        <v>0</v>
      </c>
      <c r="AI56" s="144">
        <f ca="1">IF(AI$13="",0,CHOOSE(Detalhamento.OpçãoServiços,OFFSET(Import.PLQ,$A56-1,AI$15-1,1,1),IF($E56&lt;&gt;1,IF(ISNUMBER(INDEX(Import.PLE,Detalhamento!$E56,Detalhamento!AI$15)),IF(INDEX(Import.PLE,Detalhamento!$E56,Detalhamento!AI$15)&lt;=mediçao,OFFSET(Import.PLQ,$A56-1,AI$15-1,1,1),0),0),PLE!$AA$28*OFFSET(Import.PLQ,$A56-1,AI$15-1,1,1)),IF($E56&lt;&gt;1,IF(ISNUMBER(INDEX(Import.PLE,Detalhamento!$E56,Detalhamento!AI$15)),IF(INDEX(Import.PLE,Detalhamento!$E56,Detalhamento!AI$15)&lt;=mediçao,0,OFFSET(Import.PLQ,$A56-1,AI$15-1,1,1)),OFFSET(Import.PLQ,$A56-1,AI$15-1,1,1)),(1-PLE!$AA$28)*OFFSET(Import.PLQ,$A56-1,AI$15-1,1,1))))</f>
        <v>0</v>
      </c>
      <c r="AJ56" s="144">
        <f ca="1">IF(AJ$13="",0,CHOOSE(Detalhamento.OpçãoServiços,OFFSET(Import.PLQ,$A56-1,AJ$15-1,1,1),IF($E56&lt;&gt;1,IF(ISNUMBER(INDEX(Import.PLE,Detalhamento!$E56,Detalhamento!AJ$15)),IF(INDEX(Import.PLE,Detalhamento!$E56,Detalhamento!AJ$15)&lt;=mediçao,OFFSET(Import.PLQ,$A56-1,AJ$15-1,1,1),0),0),PLE!$AA$28*OFFSET(Import.PLQ,$A56-1,AJ$15-1,1,1)),IF($E56&lt;&gt;1,IF(ISNUMBER(INDEX(Import.PLE,Detalhamento!$E56,Detalhamento!AJ$15)),IF(INDEX(Import.PLE,Detalhamento!$E56,Detalhamento!AJ$15)&lt;=mediçao,0,OFFSET(Import.PLQ,$A56-1,AJ$15-1,1,1)),OFFSET(Import.PLQ,$A56-1,AJ$15-1,1,1)),(1-PLE!$AA$28)*OFFSET(Import.PLQ,$A56-1,AJ$15-1,1,1))))</f>
        <v>0</v>
      </c>
      <c r="AK56" s="144">
        <f ca="1">IF(AK$13="",0,CHOOSE(Detalhamento.OpçãoServiços,OFFSET(Import.PLQ,$A56-1,AK$15-1,1,1),IF($E56&lt;&gt;1,IF(ISNUMBER(INDEX(Import.PLE,Detalhamento!$E56,Detalhamento!AK$15)),IF(INDEX(Import.PLE,Detalhamento!$E56,Detalhamento!AK$15)&lt;=mediçao,OFFSET(Import.PLQ,$A56-1,AK$15-1,1,1),0),0),PLE!$AA$28*OFFSET(Import.PLQ,$A56-1,AK$15-1,1,1)),IF($E56&lt;&gt;1,IF(ISNUMBER(INDEX(Import.PLE,Detalhamento!$E56,Detalhamento!AK$15)),IF(INDEX(Import.PLE,Detalhamento!$E56,Detalhamento!AK$15)&lt;=mediçao,0,OFFSET(Import.PLQ,$A56-1,AK$15-1,1,1)),OFFSET(Import.PLQ,$A56-1,AK$15-1,1,1)),(1-PLE!$AA$28)*OFFSET(Import.PLQ,$A56-1,AK$15-1,1,1))))</f>
        <v>0</v>
      </c>
      <c r="AL56" s="144">
        <f ca="1">IF(AL$13="",0,CHOOSE(Detalhamento.OpçãoServiços,OFFSET(Import.PLQ,$A56-1,AL$15-1,1,1),IF($E56&lt;&gt;1,IF(ISNUMBER(INDEX(Import.PLE,Detalhamento!$E56,Detalhamento!AL$15)),IF(INDEX(Import.PLE,Detalhamento!$E56,Detalhamento!AL$15)&lt;=mediçao,OFFSET(Import.PLQ,$A56-1,AL$15-1,1,1),0),0),PLE!$AA$28*OFFSET(Import.PLQ,$A56-1,AL$15-1,1,1)),IF($E56&lt;&gt;1,IF(ISNUMBER(INDEX(Import.PLE,Detalhamento!$E56,Detalhamento!AL$15)),IF(INDEX(Import.PLE,Detalhamento!$E56,Detalhamento!AL$15)&lt;=mediçao,0,OFFSET(Import.PLQ,$A56-1,AL$15-1,1,1)),OFFSET(Import.PLQ,$A56-1,AL$15-1,1,1)),(1-PLE!$AA$28)*OFFSET(Import.PLQ,$A56-1,AL$15-1,1,1))))</f>
        <v>0</v>
      </c>
      <c r="AM56" s="144">
        <f ca="1">IF(AM$13="",0,CHOOSE(Detalhamento.OpçãoServiços,OFFSET(Import.PLQ,$A56-1,AM$15-1,1,1),IF($E56&lt;&gt;1,IF(ISNUMBER(INDEX(Import.PLE,Detalhamento!$E56,Detalhamento!AM$15)),IF(INDEX(Import.PLE,Detalhamento!$E56,Detalhamento!AM$15)&lt;=mediçao,OFFSET(Import.PLQ,$A56-1,AM$15-1,1,1),0),0),PLE!$AA$28*OFFSET(Import.PLQ,$A56-1,AM$15-1,1,1)),IF($E56&lt;&gt;1,IF(ISNUMBER(INDEX(Import.PLE,Detalhamento!$E56,Detalhamento!AM$15)),IF(INDEX(Import.PLE,Detalhamento!$E56,Detalhamento!AM$15)&lt;=mediçao,0,OFFSET(Import.PLQ,$A56-1,AM$15-1,1,1)),OFFSET(Import.PLQ,$A56-1,AM$15-1,1,1)),(1-PLE!$AA$28)*OFFSET(Import.PLQ,$A56-1,AM$15-1,1,1))))</f>
        <v>0</v>
      </c>
      <c r="AN56" s="144">
        <f ca="1">IF(AN$13="",0,CHOOSE(Detalhamento.OpçãoServiços,OFFSET(Import.PLQ,$A56-1,AN$15-1,1,1),IF($E56&lt;&gt;1,IF(ISNUMBER(INDEX(Import.PLE,Detalhamento!$E56,Detalhamento!AN$15)),IF(INDEX(Import.PLE,Detalhamento!$E56,Detalhamento!AN$15)&lt;=mediçao,OFFSET(Import.PLQ,$A56-1,AN$15-1,1,1),0),0),PLE!$AA$28*OFFSET(Import.PLQ,$A56-1,AN$15-1,1,1)),IF($E56&lt;&gt;1,IF(ISNUMBER(INDEX(Import.PLE,Detalhamento!$E56,Detalhamento!AN$15)),IF(INDEX(Import.PLE,Detalhamento!$E56,Detalhamento!AN$15)&lt;=mediçao,0,OFFSET(Import.PLQ,$A56-1,AN$15-1,1,1)),OFFSET(Import.PLQ,$A56-1,AN$15-1,1,1)),(1-PLE!$AA$28)*OFFSET(Import.PLQ,$A56-1,AN$15-1,1,1))))</f>
        <v>0</v>
      </c>
      <c r="AO56" s="144">
        <f ca="1">IF(AO$13="",0,CHOOSE(Detalhamento.OpçãoServiços,OFFSET(Import.PLQ,$A56-1,AO$15-1,1,1),IF($E56&lt;&gt;1,IF(ISNUMBER(INDEX(Import.PLE,Detalhamento!$E56,Detalhamento!AO$15)),IF(INDEX(Import.PLE,Detalhamento!$E56,Detalhamento!AO$15)&lt;=mediçao,OFFSET(Import.PLQ,$A56-1,AO$15-1,1,1),0),0),PLE!$AA$28*OFFSET(Import.PLQ,$A56-1,AO$15-1,1,1)),IF($E56&lt;&gt;1,IF(ISNUMBER(INDEX(Import.PLE,Detalhamento!$E56,Detalhamento!AO$15)),IF(INDEX(Import.PLE,Detalhamento!$E56,Detalhamento!AO$15)&lt;=mediçao,0,OFFSET(Import.PLQ,$A56-1,AO$15-1,1,1)),OFFSET(Import.PLQ,$A56-1,AO$15-1,1,1)),(1-PLE!$AA$28)*OFFSET(Import.PLQ,$A56-1,AO$15-1,1,1))))</f>
        <v>0</v>
      </c>
      <c r="AP56" s="144">
        <f ca="1">IF(AP$13="",0,CHOOSE(Detalhamento.OpçãoServiços,OFFSET(Import.PLQ,$A56-1,AP$15-1,1,1),IF($E56&lt;&gt;1,IF(ISNUMBER(INDEX(Import.PLE,Detalhamento!$E56,Detalhamento!AP$15)),IF(INDEX(Import.PLE,Detalhamento!$E56,Detalhamento!AP$15)&lt;=mediçao,OFFSET(Import.PLQ,$A56-1,AP$15-1,1,1),0),0),PLE!$AA$28*OFFSET(Import.PLQ,$A56-1,AP$15-1,1,1)),IF($E56&lt;&gt;1,IF(ISNUMBER(INDEX(Import.PLE,Detalhamento!$E56,Detalhamento!AP$15)),IF(INDEX(Import.PLE,Detalhamento!$E56,Detalhamento!AP$15)&lt;=mediçao,0,OFFSET(Import.PLQ,$A56-1,AP$15-1,1,1)),OFFSET(Import.PLQ,$A56-1,AP$15-1,1,1)),(1-PLE!$AA$28)*OFFSET(Import.PLQ,$A56-1,AP$15-1,1,1))))</f>
        <v>0</v>
      </c>
      <c r="AQ56" s="144">
        <f ca="1">IF(AQ$13="",0,CHOOSE(Detalhamento.OpçãoServiços,OFFSET(Import.PLQ,$A56-1,AQ$15-1,1,1),IF($E56&lt;&gt;1,IF(ISNUMBER(INDEX(Import.PLE,Detalhamento!$E56,Detalhamento!AQ$15)),IF(INDEX(Import.PLE,Detalhamento!$E56,Detalhamento!AQ$15)&lt;=mediçao,OFFSET(Import.PLQ,$A56-1,AQ$15-1,1,1),0),0),PLE!$AA$28*OFFSET(Import.PLQ,$A56-1,AQ$15-1,1,1)),IF($E56&lt;&gt;1,IF(ISNUMBER(INDEX(Import.PLE,Detalhamento!$E56,Detalhamento!AQ$15)),IF(INDEX(Import.PLE,Detalhamento!$E56,Detalhamento!AQ$15)&lt;=mediçao,0,OFFSET(Import.PLQ,$A56-1,AQ$15-1,1,1)),OFFSET(Import.PLQ,$A56-1,AQ$15-1,1,1)),(1-PLE!$AA$28)*OFFSET(Import.PLQ,$A56-1,AQ$15-1,1,1))))</f>
        <v>0</v>
      </c>
      <c r="AR56" s="144">
        <f ca="1">IF(AR$13="",0,CHOOSE(Detalhamento.OpçãoServiços,OFFSET(Import.PLQ,$A56-1,AR$15-1,1,1),IF($E56&lt;&gt;1,IF(ISNUMBER(INDEX(Import.PLE,Detalhamento!$E56,Detalhamento!AR$15)),IF(INDEX(Import.PLE,Detalhamento!$E56,Detalhamento!AR$15)&lt;=mediçao,OFFSET(Import.PLQ,$A56-1,AR$15-1,1,1),0),0),PLE!$AA$28*OFFSET(Import.PLQ,$A56-1,AR$15-1,1,1)),IF($E56&lt;&gt;1,IF(ISNUMBER(INDEX(Import.PLE,Detalhamento!$E56,Detalhamento!AR$15)),IF(INDEX(Import.PLE,Detalhamento!$E56,Detalhamento!AR$15)&lt;=mediçao,0,OFFSET(Import.PLQ,$A56-1,AR$15-1,1,1)),OFFSET(Import.PLQ,$A56-1,AR$15-1,1,1)),(1-PLE!$AA$28)*OFFSET(Import.PLQ,$A56-1,AR$15-1,1,1))))</f>
        <v>0</v>
      </c>
      <c r="AS56" s="144">
        <f ca="1">IF(AS$13="",0,CHOOSE(Detalhamento.OpçãoServiços,OFFSET(Import.PLQ,$A56-1,AS$15-1,1,1),IF($E56&lt;&gt;1,IF(ISNUMBER(INDEX(Import.PLE,Detalhamento!$E56,Detalhamento!AS$15)),IF(INDEX(Import.PLE,Detalhamento!$E56,Detalhamento!AS$15)&lt;=mediçao,OFFSET(Import.PLQ,$A56-1,AS$15-1,1,1),0),0),PLE!$AA$28*OFFSET(Import.PLQ,$A56-1,AS$15-1,1,1)),IF($E56&lt;&gt;1,IF(ISNUMBER(INDEX(Import.PLE,Detalhamento!$E56,Detalhamento!AS$15)),IF(INDEX(Import.PLE,Detalhamento!$E56,Detalhamento!AS$15)&lt;=mediçao,0,OFFSET(Import.PLQ,$A56-1,AS$15-1,1,1)),OFFSET(Import.PLQ,$A56-1,AS$15-1,1,1)),(1-PLE!$AA$28)*OFFSET(Import.PLQ,$A56-1,AS$15-1,1,1))))</f>
        <v>0</v>
      </c>
      <c r="AT56" s="144">
        <f ca="1">IF(AT$13="",0,CHOOSE(Detalhamento.OpçãoServiços,OFFSET(Import.PLQ,$A56-1,AT$15-1,1,1),IF($E56&lt;&gt;1,IF(ISNUMBER(INDEX(Import.PLE,Detalhamento!$E56,Detalhamento!AT$15)),IF(INDEX(Import.PLE,Detalhamento!$E56,Detalhamento!AT$15)&lt;=mediçao,OFFSET(Import.PLQ,$A56-1,AT$15-1,1,1),0),0),PLE!$AA$28*OFFSET(Import.PLQ,$A56-1,AT$15-1,1,1)),IF($E56&lt;&gt;1,IF(ISNUMBER(INDEX(Import.PLE,Detalhamento!$E56,Detalhamento!AT$15)),IF(INDEX(Import.PLE,Detalhamento!$E56,Detalhamento!AT$15)&lt;=mediçao,0,OFFSET(Import.PLQ,$A56-1,AT$15-1,1,1)),OFFSET(Import.PLQ,$A56-1,AT$15-1,1,1)),(1-PLE!$AA$28)*OFFSET(Import.PLQ,$A56-1,AT$15-1,1,1))))</f>
        <v>0</v>
      </c>
      <c r="AU56" s="144">
        <f ca="1">IF(AU$13="",0,CHOOSE(Detalhamento.OpçãoServiços,OFFSET(Import.PLQ,$A56-1,AU$15-1,1,1),IF($E56&lt;&gt;1,IF(ISNUMBER(INDEX(Import.PLE,Detalhamento!$E56,Detalhamento!AU$15)),IF(INDEX(Import.PLE,Detalhamento!$E56,Detalhamento!AU$15)&lt;=mediçao,OFFSET(Import.PLQ,$A56-1,AU$15-1,1,1),0),0),PLE!$AA$28*OFFSET(Import.PLQ,$A56-1,AU$15-1,1,1)),IF($E56&lt;&gt;1,IF(ISNUMBER(INDEX(Import.PLE,Detalhamento!$E56,Detalhamento!AU$15)),IF(INDEX(Import.PLE,Detalhamento!$E56,Detalhamento!AU$15)&lt;=mediçao,0,OFFSET(Import.PLQ,$A56-1,AU$15-1,1,1)),OFFSET(Import.PLQ,$A56-1,AU$15-1,1,1)),(1-PLE!$AA$28)*OFFSET(Import.PLQ,$A56-1,AU$15-1,1,1))))</f>
        <v>0</v>
      </c>
      <c r="AV56" s="144">
        <f ca="1">IF(AV$13="",0,CHOOSE(Detalhamento.OpçãoServiços,OFFSET(Import.PLQ,$A56-1,AV$15-1,1,1),IF($E56&lt;&gt;1,IF(ISNUMBER(INDEX(Import.PLE,Detalhamento!$E56,Detalhamento!AV$15)),IF(INDEX(Import.PLE,Detalhamento!$E56,Detalhamento!AV$15)&lt;=mediçao,OFFSET(Import.PLQ,$A56-1,AV$15-1,1,1),0),0),PLE!$AA$28*OFFSET(Import.PLQ,$A56-1,AV$15-1,1,1)),IF($E56&lt;&gt;1,IF(ISNUMBER(INDEX(Import.PLE,Detalhamento!$E56,Detalhamento!AV$15)),IF(INDEX(Import.PLE,Detalhamento!$E56,Detalhamento!AV$15)&lt;=mediçao,0,OFFSET(Import.PLQ,$A56-1,AV$15-1,1,1)),OFFSET(Import.PLQ,$A56-1,AV$15-1,1,1)),(1-PLE!$AA$28)*OFFSET(Import.PLQ,$A56-1,AV$15-1,1,1))))</f>
        <v>0</v>
      </c>
      <c r="AW56" s="144">
        <f ca="1">IF(AW$13="",0,CHOOSE(Detalhamento.OpçãoServiços,OFFSET(Import.PLQ,$A56-1,AW$15-1,1,1),IF($E56&lt;&gt;1,IF(ISNUMBER(INDEX(Import.PLE,Detalhamento!$E56,Detalhamento!AW$15)),IF(INDEX(Import.PLE,Detalhamento!$E56,Detalhamento!AW$15)&lt;=mediçao,OFFSET(Import.PLQ,$A56-1,AW$15-1,1,1),0),0),PLE!$AA$28*OFFSET(Import.PLQ,$A56-1,AW$15-1,1,1)),IF($E56&lt;&gt;1,IF(ISNUMBER(INDEX(Import.PLE,Detalhamento!$E56,Detalhamento!AW$15)),IF(INDEX(Import.PLE,Detalhamento!$E56,Detalhamento!AW$15)&lt;=mediçao,0,OFFSET(Import.PLQ,$A56-1,AW$15-1,1,1)),OFFSET(Import.PLQ,$A56-1,AW$15-1,1,1)),(1-PLE!$AA$28)*OFFSET(Import.PLQ,$A56-1,AW$15-1,1,1))))</f>
        <v>0</v>
      </c>
      <c r="AX56" s="144">
        <f ca="1">IF(AX$13="",0,CHOOSE(Detalhamento.OpçãoServiços,OFFSET(Import.PLQ,$A56-1,AX$15-1,1,1),IF($E56&lt;&gt;1,IF(ISNUMBER(INDEX(Import.PLE,Detalhamento!$E56,Detalhamento!AX$15)),IF(INDEX(Import.PLE,Detalhamento!$E56,Detalhamento!AX$15)&lt;=mediçao,OFFSET(Import.PLQ,$A56-1,AX$15-1,1,1),0),0),PLE!$AA$28*OFFSET(Import.PLQ,$A56-1,AX$15-1,1,1)),IF($E56&lt;&gt;1,IF(ISNUMBER(INDEX(Import.PLE,Detalhamento!$E56,Detalhamento!AX$15)),IF(INDEX(Import.PLE,Detalhamento!$E56,Detalhamento!AX$15)&lt;=mediçao,0,OFFSET(Import.PLQ,$A56-1,AX$15-1,1,1)),OFFSET(Import.PLQ,$A56-1,AX$15-1,1,1)),(1-PLE!$AA$28)*OFFSET(Import.PLQ,$A56-1,AX$15-1,1,1))))</f>
        <v>0</v>
      </c>
      <c r="AY56" s="144">
        <f ca="1">IF(AY$13="",0,CHOOSE(Detalhamento.OpçãoServiços,OFFSET(Import.PLQ,$A56-1,AY$15-1,1,1),IF($E56&lt;&gt;1,IF(ISNUMBER(INDEX(Import.PLE,Detalhamento!$E56,Detalhamento!AY$15)),IF(INDEX(Import.PLE,Detalhamento!$E56,Detalhamento!AY$15)&lt;=mediçao,OFFSET(Import.PLQ,$A56-1,AY$15-1,1,1),0),0),PLE!$AA$28*OFFSET(Import.PLQ,$A56-1,AY$15-1,1,1)),IF($E56&lt;&gt;1,IF(ISNUMBER(INDEX(Import.PLE,Detalhamento!$E56,Detalhamento!AY$15)),IF(INDEX(Import.PLE,Detalhamento!$E56,Detalhamento!AY$15)&lt;=mediçao,0,OFFSET(Import.PLQ,$A56-1,AY$15-1,1,1)),OFFSET(Import.PLQ,$A56-1,AY$15-1,1,1)),(1-PLE!$AA$28)*OFFSET(Import.PLQ,$A56-1,AY$15-1,1,1))))</f>
        <v>0</v>
      </c>
      <c r="AZ56" s="144">
        <f ca="1">IF(AZ$13="",0,CHOOSE(Detalhamento.OpçãoServiços,OFFSET(Import.PLQ,$A56-1,AZ$15-1,1,1),IF($E56&lt;&gt;1,IF(ISNUMBER(INDEX(Import.PLE,Detalhamento!$E56,Detalhamento!AZ$15)),IF(INDEX(Import.PLE,Detalhamento!$E56,Detalhamento!AZ$15)&lt;=mediçao,OFFSET(Import.PLQ,$A56-1,AZ$15-1,1,1),0),0),PLE!$AA$28*OFFSET(Import.PLQ,$A56-1,AZ$15-1,1,1)),IF($E56&lt;&gt;1,IF(ISNUMBER(INDEX(Import.PLE,Detalhamento!$E56,Detalhamento!AZ$15)),IF(INDEX(Import.PLE,Detalhamento!$E56,Detalhamento!AZ$15)&lt;=mediçao,0,OFFSET(Import.PLQ,$A56-1,AZ$15-1,1,1)),OFFSET(Import.PLQ,$A56-1,AZ$15-1,1,1)),(1-PLE!$AA$28)*OFFSET(Import.PLQ,$A56-1,AZ$15-1,1,1))))</f>
        <v>0</v>
      </c>
      <c r="BA56" s="144">
        <f ca="1">IF(BA$13="",0,CHOOSE(Detalhamento.OpçãoServiços,OFFSET(Import.PLQ,$A56-1,BA$15-1,1,1),IF($E56&lt;&gt;1,IF(ISNUMBER(INDEX(Import.PLE,Detalhamento!$E56,Detalhamento!BA$15)),IF(INDEX(Import.PLE,Detalhamento!$E56,Detalhamento!BA$15)&lt;=mediçao,OFFSET(Import.PLQ,$A56-1,BA$15-1,1,1),0),0),PLE!$AA$28*OFFSET(Import.PLQ,$A56-1,BA$15-1,1,1)),IF($E56&lt;&gt;1,IF(ISNUMBER(INDEX(Import.PLE,Detalhamento!$E56,Detalhamento!BA$15)),IF(INDEX(Import.PLE,Detalhamento!$E56,Detalhamento!BA$15)&lt;=mediçao,0,OFFSET(Import.PLQ,$A56-1,BA$15-1,1,1)),OFFSET(Import.PLQ,$A56-1,BA$15-1,1,1)),(1-PLE!$AA$28)*OFFSET(Import.PLQ,$A56-1,BA$15-1,1,1))))</f>
        <v>0</v>
      </c>
      <c r="BB56" s="144">
        <f ca="1">IF(BB$13="",0,CHOOSE(Detalhamento.OpçãoServiços,OFFSET(Import.PLQ,$A56-1,BB$15-1,1,1),IF($E56&lt;&gt;1,IF(ISNUMBER(INDEX(Import.PLE,Detalhamento!$E56,Detalhamento!BB$15)),IF(INDEX(Import.PLE,Detalhamento!$E56,Detalhamento!BB$15)&lt;=mediçao,OFFSET(Import.PLQ,$A56-1,BB$15-1,1,1),0),0),PLE!$AA$28*OFFSET(Import.PLQ,$A56-1,BB$15-1,1,1)),IF($E56&lt;&gt;1,IF(ISNUMBER(INDEX(Import.PLE,Detalhamento!$E56,Detalhamento!BB$15)),IF(INDEX(Import.PLE,Detalhamento!$E56,Detalhamento!BB$15)&lt;=mediçao,0,OFFSET(Import.PLQ,$A56-1,BB$15-1,1,1)),OFFSET(Import.PLQ,$A56-1,BB$15-1,1,1)),(1-PLE!$AA$28)*OFFSET(Import.PLQ,$A56-1,BB$15-1,1,1))))</f>
        <v>0</v>
      </c>
      <c r="BC56" s="144">
        <f ca="1">IF(BC$13="",0,CHOOSE(Detalhamento.OpçãoServiços,OFFSET(Import.PLQ,$A56-1,BC$15-1,1,1),IF($E56&lt;&gt;1,IF(ISNUMBER(INDEX(Import.PLE,Detalhamento!$E56,Detalhamento!BC$15)),IF(INDEX(Import.PLE,Detalhamento!$E56,Detalhamento!BC$15)&lt;=mediçao,OFFSET(Import.PLQ,$A56-1,BC$15-1,1,1),0),0),PLE!$AA$28*OFFSET(Import.PLQ,$A56-1,BC$15-1,1,1)),IF($E56&lt;&gt;1,IF(ISNUMBER(INDEX(Import.PLE,Detalhamento!$E56,Detalhamento!BC$15)),IF(INDEX(Import.PLE,Detalhamento!$E56,Detalhamento!BC$15)&lt;=mediçao,0,OFFSET(Import.PLQ,$A56-1,BC$15-1,1,1)),OFFSET(Import.PLQ,$A56-1,BC$15-1,1,1)),(1-PLE!$AA$28)*OFFSET(Import.PLQ,$A56-1,BC$15-1,1,1))))</f>
        <v>0</v>
      </c>
      <c r="BD56" s="144">
        <f ca="1">IF(BD$13="",0,CHOOSE(Detalhamento.OpçãoServiços,OFFSET(Import.PLQ,$A56-1,BD$15-1,1,1),IF($E56&lt;&gt;1,IF(ISNUMBER(INDEX(Import.PLE,Detalhamento!$E56,Detalhamento!BD$15)),IF(INDEX(Import.PLE,Detalhamento!$E56,Detalhamento!BD$15)&lt;=mediçao,OFFSET(Import.PLQ,$A56-1,BD$15-1,1,1),0),0),PLE!$AA$28*OFFSET(Import.PLQ,$A56-1,BD$15-1,1,1)),IF($E56&lt;&gt;1,IF(ISNUMBER(INDEX(Import.PLE,Detalhamento!$E56,Detalhamento!BD$15)),IF(INDEX(Import.PLE,Detalhamento!$E56,Detalhamento!BD$15)&lt;=mediçao,0,OFFSET(Import.PLQ,$A56-1,BD$15-1,1,1)),OFFSET(Import.PLQ,$A56-1,BD$15-1,1,1)),(1-PLE!$AA$28)*OFFSET(Import.PLQ,$A56-1,BD$15-1,1,1))))</f>
        <v>0</v>
      </c>
      <c r="BE56" s="144">
        <f ca="1">IF(BE$13="",0,CHOOSE(Detalhamento.OpçãoServiços,OFFSET(Import.PLQ,$A56-1,BE$15-1,1,1),IF($E56&lt;&gt;1,IF(ISNUMBER(INDEX(Import.PLE,Detalhamento!$E56,Detalhamento!BE$15)),IF(INDEX(Import.PLE,Detalhamento!$E56,Detalhamento!BE$15)&lt;=mediçao,OFFSET(Import.PLQ,$A56-1,BE$15-1,1,1),0),0),PLE!$AA$28*OFFSET(Import.PLQ,$A56-1,BE$15-1,1,1)),IF($E56&lt;&gt;1,IF(ISNUMBER(INDEX(Import.PLE,Detalhamento!$E56,Detalhamento!BE$15)),IF(INDEX(Import.PLE,Detalhamento!$E56,Detalhamento!BE$15)&lt;=mediçao,0,OFFSET(Import.PLQ,$A56-1,BE$15-1,1,1)),OFFSET(Import.PLQ,$A56-1,BE$15-1,1,1)),(1-PLE!$AA$28)*OFFSET(Import.PLQ,$A56-1,BE$15-1,1,1))))</f>
        <v>0</v>
      </c>
      <c r="BF56" s="144">
        <f ca="1">IF(BF$13="",0,CHOOSE(Detalhamento.OpçãoServiços,OFFSET(Import.PLQ,$A56-1,BF$15-1,1,1),IF($E56&lt;&gt;1,IF(ISNUMBER(INDEX(Import.PLE,Detalhamento!$E56,Detalhamento!BF$15)),IF(INDEX(Import.PLE,Detalhamento!$E56,Detalhamento!BF$15)&lt;=mediçao,OFFSET(Import.PLQ,$A56-1,BF$15-1,1,1),0),0),PLE!$AA$28*OFFSET(Import.PLQ,$A56-1,BF$15-1,1,1)),IF($E56&lt;&gt;1,IF(ISNUMBER(INDEX(Import.PLE,Detalhamento!$E56,Detalhamento!BF$15)),IF(INDEX(Import.PLE,Detalhamento!$E56,Detalhamento!BF$15)&lt;=mediçao,0,OFFSET(Import.PLQ,$A56-1,BF$15-1,1,1)),OFFSET(Import.PLQ,$A56-1,BF$15-1,1,1)),(1-PLE!$AA$28)*OFFSET(Import.PLQ,$A56-1,BF$15-1,1,1))))</f>
        <v>0</v>
      </c>
      <c r="BG56" s="144">
        <f ca="1">IF(BG$13="",0,CHOOSE(Detalhamento.OpçãoServiços,OFFSET(Import.PLQ,$A56-1,BG$15-1,1,1),IF($E56&lt;&gt;1,IF(ISNUMBER(INDEX(Import.PLE,Detalhamento!$E56,Detalhamento!BG$15)),IF(INDEX(Import.PLE,Detalhamento!$E56,Detalhamento!BG$15)&lt;=mediçao,OFFSET(Import.PLQ,$A56-1,BG$15-1,1,1),0),0),PLE!$AA$28*OFFSET(Import.PLQ,$A56-1,BG$15-1,1,1)),IF($E56&lt;&gt;1,IF(ISNUMBER(INDEX(Import.PLE,Detalhamento!$E56,Detalhamento!BG$15)),IF(INDEX(Import.PLE,Detalhamento!$E56,Detalhamento!BG$15)&lt;=mediçao,0,OFFSET(Import.PLQ,$A56-1,BG$15-1,1,1)),OFFSET(Import.PLQ,$A56-1,BG$15-1,1,1)),(1-PLE!$AA$28)*OFFSET(Import.PLQ,$A56-1,BG$15-1,1,1))))</f>
        <v>0</v>
      </c>
      <c r="BH56" s="144">
        <f ca="1">IF(BH$13="",0,CHOOSE(Detalhamento.OpçãoServiços,OFFSET(Import.PLQ,$A56-1,BH$15-1,1,1),IF($E56&lt;&gt;1,IF(ISNUMBER(INDEX(Import.PLE,Detalhamento!$E56,Detalhamento!BH$15)),IF(INDEX(Import.PLE,Detalhamento!$E56,Detalhamento!BH$15)&lt;=mediçao,OFFSET(Import.PLQ,$A56-1,BH$15-1,1,1),0),0),PLE!$AA$28*OFFSET(Import.PLQ,$A56-1,BH$15-1,1,1)),IF($E56&lt;&gt;1,IF(ISNUMBER(INDEX(Import.PLE,Detalhamento!$E56,Detalhamento!BH$15)),IF(INDEX(Import.PLE,Detalhamento!$E56,Detalhamento!BH$15)&lt;=mediçao,0,OFFSET(Import.PLQ,$A56-1,BH$15-1,1,1)),OFFSET(Import.PLQ,$A56-1,BH$15-1,1,1)),(1-PLE!$AA$28)*OFFSET(Import.PLQ,$A56-1,BH$15-1,1,1))))</f>
        <v>0</v>
      </c>
      <c r="BI56" s="144">
        <f ca="1">IF(BI$13="",0,CHOOSE(Detalhamento.OpçãoServiços,OFFSET(Import.PLQ,$A56-1,BI$15-1,1,1),IF($E56&lt;&gt;1,IF(ISNUMBER(INDEX(Import.PLE,Detalhamento!$E56,Detalhamento!BI$15)),IF(INDEX(Import.PLE,Detalhamento!$E56,Detalhamento!BI$15)&lt;=mediçao,OFFSET(Import.PLQ,$A56-1,BI$15-1,1,1),0),0),PLE!$AA$28*OFFSET(Import.PLQ,$A56-1,BI$15-1,1,1)),IF($E56&lt;&gt;1,IF(ISNUMBER(INDEX(Import.PLE,Detalhamento!$E56,Detalhamento!BI$15)),IF(INDEX(Import.PLE,Detalhamento!$E56,Detalhamento!BI$15)&lt;=mediçao,0,OFFSET(Import.PLQ,$A56-1,BI$15-1,1,1)),OFFSET(Import.PLQ,$A56-1,BI$15-1,1,1)),(1-PLE!$AA$28)*OFFSET(Import.PLQ,$A56-1,BI$15-1,1,1))))</f>
        <v>0</v>
      </c>
    </row>
    <row r="57" spans="1:61" ht="10.5" x14ac:dyDescent="0.25">
      <c r="A57" s="155">
        <v>279</v>
      </c>
      <c r="B57" s="21" t="str">
        <f t="shared" ca="1" si="8"/>
        <v>Evento</v>
      </c>
      <c r="E57" s="153">
        <f t="shared" ca="1" si="9"/>
        <v>5</v>
      </c>
      <c r="F57" s="154">
        <f t="shared" ca="1" si="10"/>
        <v>50000</v>
      </c>
      <c r="G57" s="154" t="str">
        <f t="shared" ca="1" si="14"/>
        <v>Evento</v>
      </c>
      <c r="H57" s="182" t="str">
        <f t="shared" ca="1" si="14"/>
        <v>Quad. - Superestrutura (Pilares, Vigas E Lajes) - Toda A Quadra</v>
      </c>
      <c r="I57" s="37" t="str">
        <f t="shared" ca="1" si="12"/>
        <v>R$</v>
      </c>
      <c r="J57" s="144">
        <f t="shared" ca="1" si="13"/>
        <v>106408.33000000002</v>
      </c>
      <c r="K57" s="67"/>
      <c r="L57" s="144">
        <f ca="1">IF(L$13="",0,CHOOSE(Detalhamento.OpçãoServiços,OFFSET(Import.PLQ,$A57-1,L$15-1,1,1),IF($E57&lt;&gt;1,IF(ISNUMBER(INDEX(Import.PLE,Detalhamento!$E57,Detalhamento!L$15)),IF(INDEX(Import.PLE,Detalhamento!$E57,Detalhamento!L$15)&lt;=mediçao,OFFSET(Import.PLQ,$A57-1,L$15-1,1,1),0),0),PLE!$AA$28*OFFSET(Import.PLQ,$A57-1,L$15-1,1,1)),IF($E57&lt;&gt;1,IF(ISNUMBER(INDEX(Import.PLE,Detalhamento!$E57,Detalhamento!L$15)),IF(INDEX(Import.PLE,Detalhamento!$E57,Detalhamento!L$15)&lt;=mediçao,0,OFFSET(Import.PLQ,$A57-1,L$15-1,1,1)),OFFSET(Import.PLQ,$A57-1,L$15-1,1,1)),(1-PLE!$AA$28)*OFFSET(Import.PLQ,$A57-1,L$15-1,1,1))))</f>
        <v>106408.33000000002</v>
      </c>
      <c r="M57" s="144">
        <f ca="1">IF(M$13="",0,CHOOSE(Detalhamento.OpçãoServiços,OFFSET(Import.PLQ,$A57-1,M$15-1,1,1),IF($E57&lt;&gt;1,IF(ISNUMBER(INDEX(Import.PLE,Detalhamento!$E57,Detalhamento!M$15)),IF(INDEX(Import.PLE,Detalhamento!$E57,Detalhamento!M$15)&lt;=mediçao,OFFSET(Import.PLQ,$A57-1,M$15-1,1,1),0),0),PLE!$AA$28*OFFSET(Import.PLQ,$A57-1,M$15-1,1,1)),IF($E57&lt;&gt;1,IF(ISNUMBER(INDEX(Import.PLE,Detalhamento!$E57,Detalhamento!M$15)),IF(INDEX(Import.PLE,Detalhamento!$E57,Detalhamento!M$15)&lt;=mediçao,0,OFFSET(Import.PLQ,$A57-1,M$15-1,1,1)),OFFSET(Import.PLQ,$A57-1,M$15-1,1,1)),(1-PLE!$AA$28)*OFFSET(Import.PLQ,$A57-1,M$15-1,1,1))))</f>
        <v>0</v>
      </c>
      <c r="N57" s="144">
        <f ca="1">IF(N$13="",0,CHOOSE(Detalhamento.OpçãoServiços,OFFSET(Import.PLQ,$A57-1,N$15-1,1,1),IF($E57&lt;&gt;1,IF(ISNUMBER(INDEX(Import.PLE,Detalhamento!$E57,Detalhamento!N$15)),IF(INDEX(Import.PLE,Detalhamento!$E57,Detalhamento!N$15)&lt;=mediçao,OFFSET(Import.PLQ,$A57-1,N$15-1,1,1),0),0),PLE!$AA$28*OFFSET(Import.PLQ,$A57-1,N$15-1,1,1)),IF($E57&lt;&gt;1,IF(ISNUMBER(INDEX(Import.PLE,Detalhamento!$E57,Detalhamento!N$15)),IF(INDEX(Import.PLE,Detalhamento!$E57,Detalhamento!N$15)&lt;=mediçao,0,OFFSET(Import.PLQ,$A57-1,N$15-1,1,1)),OFFSET(Import.PLQ,$A57-1,N$15-1,1,1)),(1-PLE!$AA$28)*OFFSET(Import.PLQ,$A57-1,N$15-1,1,1))))</f>
        <v>0</v>
      </c>
      <c r="O57" s="144">
        <f ca="1">IF(O$13="",0,CHOOSE(Detalhamento.OpçãoServiços,OFFSET(Import.PLQ,$A57-1,O$15-1,1,1),IF($E57&lt;&gt;1,IF(ISNUMBER(INDEX(Import.PLE,Detalhamento!$E57,Detalhamento!O$15)),IF(INDEX(Import.PLE,Detalhamento!$E57,Detalhamento!O$15)&lt;=mediçao,OFFSET(Import.PLQ,$A57-1,O$15-1,1,1),0),0),PLE!$AA$28*OFFSET(Import.PLQ,$A57-1,O$15-1,1,1)),IF($E57&lt;&gt;1,IF(ISNUMBER(INDEX(Import.PLE,Detalhamento!$E57,Detalhamento!O$15)),IF(INDEX(Import.PLE,Detalhamento!$E57,Detalhamento!O$15)&lt;=mediçao,0,OFFSET(Import.PLQ,$A57-1,O$15-1,1,1)),OFFSET(Import.PLQ,$A57-1,O$15-1,1,1)),(1-PLE!$AA$28)*OFFSET(Import.PLQ,$A57-1,O$15-1,1,1))))</f>
        <v>0</v>
      </c>
      <c r="P57" s="144">
        <f ca="1">IF(P$13="",0,CHOOSE(Detalhamento.OpçãoServiços,OFFSET(Import.PLQ,$A57-1,P$15-1,1,1),IF($E57&lt;&gt;1,IF(ISNUMBER(INDEX(Import.PLE,Detalhamento!$E57,Detalhamento!P$15)),IF(INDEX(Import.PLE,Detalhamento!$E57,Detalhamento!P$15)&lt;=mediçao,OFFSET(Import.PLQ,$A57-1,P$15-1,1,1),0),0),PLE!$AA$28*OFFSET(Import.PLQ,$A57-1,P$15-1,1,1)),IF($E57&lt;&gt;1,IF(ISNUMBER(INDEX(Import.PLE,Detalhamento!$E57,Detalhamento!P$15)),IF(INDEX(Import.PLE,Detalhamento!$E57,Detalhamento!P$15)&lt;=mediçao,0,OFFSET(Import.PLQ,$A57-1,P$15-1,1,1)),OFFSET(Import.PLQ,$A57-1,P$15-1,1,1)),(1-PLE!$AA$28)*OFFSET(Import.PLQ,$A57-1,P$15-1,1,1))))</f>
        <v>0</v>
      </c>
      <c r="Q57" s="144">
        <f ca="1">IF(Q$13="",0,CHOOSE(Detalhamento.OpçãoServiços,OFFSET(Import.PLQ,$A57-1,Q$15-1,1,1),IF($E57&lt;&gt;1,IF(ISNUMBER(INDEX(Import.PLE,Detalhamento!$E57,Detalhamento!Q$15)),IF(INDEX(Import.PLE,Detalhamento!$E57,Detalhamento!Q$15)&lt;=mediçao,OFFSET(Import.PLQ,$A57-1,Q$15-1,1,1),0),0),PLE!$AA$28*OFFSET(Import.PLQ,$A57-1,Q$15-1,1,1)),IF($E57&lt;&gt;1,IF(ISNUMBER(INDEX(Import.PLE,Detalhamento!$E57,Detalhamento!Q$15)),IF(INDEX(Import.PLE,Detalhamento!$E57,Detalhamento!Q$15)&lt;=mediçao,0,OFFSET(Import.PLQ,$A57-1,Q$15-1,1,1)),OFFSET(Import.PLQ,$A57-1,Q$15-1,1,1)),(1-PLE!$AA$28)*OFFSET(Import.PLQ,$A57-1,Q$15-1,1,1))))</f>
        <v>0</v>
      </c>
      <c r="R57" s="144">
        <f ca="1">IF(R$13="",0,CHOOSE(Detalhamento.OpçãoServiços,OFFSET(Import.PLQ,$A57-1,R$15-1,1,1),IF($E57&lt;&gt;1,IF(ISNUMBER(INDEX(Import.PLE,Detalhamento!$E57,Detalhamento!R$15)),IF(INDEX(Import.PLE,Detalhamento!$E57,Detalhamento!R$15)&lt;=mediçao,OFFSET(Import.PLQ,$A57-1,R$15-1,1,1),0),0),PLE!$AA$28*OFFSET(Import.PLQ,$A57-1,R$15-1,1,1)),IF($E57&lt;&gt;1,IF(ISNUMBER(INDEX(Import.PLE,Detalhamento!$E57,Detalhamento!R$15)),IF(INDEX(Import.PLE,Detalhamento!$E57,Detalhamento!R$15)&lt;=mediçao,0,OFFSET(Import.PLQ,$A57-1,R$15-1,1,1)),OFFSET(Import.PLQ,$A57-1,R$15-1,1,1)),(1-PLE!$AA$28)*OFFSET(Import.PLQ,$A57-1,R$15-1,1,1))))</f>
        <v>0</v>
      </c>
      <c r="S57" s="144">
        <f ca="1">IF(S$13="",0,CHOOSE(Detalhamento.OpçãoServiços,OFFSET(Import.PLQ,$A57-1,S$15-1,1,1),IF($E57&lt;&gt;1,IF(ISNUMBER(INDEX(Import.PLE,Detalhamento!$E57,Detalhamento!S$15)),IF(INDEX(Import.PLE,Detalhamento!$E57,Detalhamento!S$15)&lt;=mediçao,OFFSET(Import.PLQ,$A57-1,S$15-1,1,1),0),0),PLE!$AA$28*OFFSET(Import.PLQ,$A57-1,S$15-1,1,1)),IF($E57&lt;&gt;1,IF(ISNUMBER(INDEX(Import.PLE,Detalhamento!$E57,Detalhamento!S$15)),IF(INDEX(Import.PLE,Detalhamento!$E57,Detalhamento!S$15)&lt;=mediçao,0,OFFSET(Import.PLQ,$A57-1,S$15-1,1,1)),OFFSET(Import.PLQ,$A57-1,S$15-1,1,1)),(1-PLE!$AA$28)*OFFSET(Import.PLQ,$A57-1,S$15-1,1,1))))</f>
        <v>0</v>
      </c>
      <c r="T57" s="144">
        <f ca="1">IF(T$13="",0,CHOOSE(Detalhamento.OpçãoServiços,OFFSET(Import.PLQ,$A57-1,T$15-1,1,1),IF($E57&lt;&gt;1,IF(ISNUMBER(INDEX(Import.PLE,Detalhamento!$E57,Detalhamento!T$15)),IF(INDEX(Import.PLE,Detalhamento!$E57,Detalhamento!T$15)&lt;=mediçao,OFFSET(Import.PLQ,$A57-1,T$15-1,1,1),0),0),PLE!$AA$28*OFFSET(Import.PLQ,$A57-1,T$15-1,1,1)),IF($E57&lt;&gt;1,IF(ISNUMBER(INDEX(Import.PLE,Detalhamento!$E57,Detalhamento!T$15)),IF(INDEX(Import.PLE,Detalhamento!$E57,Detalhamento!T$15)&lt;=mediçao,0,OFFSET(Import.PLQ,$A57-1,T$15-1,1,1)),OFFSET(Import.PLQ,$A57-1,T$15-1,1,1)),(1-PLE!$AA$28)*OFFSET(Import.PLQ,$A57-1,T$15-1,1,1))))</f>
        <v>0</v>
      </c>
      <c r="U57" s="144">
        <f ca="1">IF(U$13="",0,CHOOSE(Detalhamento.OpçãoServiços,OFFSET(Import.PLQ,$A57-1,U$15-1,1,1),IF($E57&lt;&gt;1,IF(ISNUMBER(INDEX(Import.PLE,Detalhamento!$E57,Detalhamento!U$15)),IF(INDEX(Import.PLE,Detalhamento!$E57,Detalhamento!U$15)&lt;=mediçao,OFFSET(Import.PLQ,$A57-1,U$15-1,1,1),0),0),PLE!$AA$28*OFFSET(Import.PLQ,$A57-1,U$15-1,1,1)),IF($E57&lt;&gt;1,IF(ISNUMBER(INDEX(Import.PLE,Detalhamento!$E57,Detalhamento!U$15)),IF(INDEX(Import.PLE,Detalhamento!$E57,Detalhamento!U$15)&lt;=mediçao,0,OFFSET(Import.PLQ,$A57-1,U$15-1,1,1)),OFFSET(Import.PLQ,$A57-1,U$15-1,1,1)),(1-PLE!$AA$28)*OFFSET(Import.PLQ,$A57-1,U$15-1,1,1))))</f>
        <v>0</v>
      </c>
      <c r="V57" s="144">
        <f ca="1">IF(V$13="",0,CHOOSE(Detalhamento.OpçãoServiços,OFFSET(Import.PLQ,$A57-1,V$15-1,1,1),IF($E57&lt;&gt;1,IF(ISNUMBER(INDEX(Import.PLE,Detalhamento!$E57,Detalhamento!V$15)),IF(INDEX(Import.PLE,Detalhamento!$E57,Detalhamento!V$15)&lt;=mediçao,OFFSET(Import.PLQ,$A57-1,V$15-1,1,1),0),0),PLE!$AA$28*OFFSET(Import.PLQ,$A57-1,V$15-1,1,1)),IF($E57&lt;&gt;1,IF(ISNUMBER(INDEX(Import.PLE,Detalhamento!$E57,Detalhamento!V$15)),IF(INDEX(Import.PLE,Detalhamento!$E57,Detalhamento!V$15)&lt;=mediçao,0,OFFSET(Import.PLQ,$A57-1,V$15-1,1,1)),OFFSET(Import.PLQ,$A57-1,V$15-1,1,1)),(1-PLE!$AA$28)*OFFSET(Import.PLQ,$A57-1,V$15-1,1,1))))</f>
        <v>0</v>
      </c>
      <c r="W57" s="144">
        <f ca="1">IF(W$13="",0,CHOOSE(Detalhamento.OpçãoServiços,OFFSET(Import.PLQ,$A57-1,W$15-1,1,1),IF($E57&lt;&gt;1,IF(ISNUMBER(INDEX(Import.PLE,Detalhamento!$E57,Detalhamento!W$15)),IF(INDEX(Import.PLE,Detalhamento!$E57,Detalhamento!W$15)&lt;=mediçao,OFFSET(Import.PLQ,$A57-1,W$15-1,1,1),0),0),PLE!$AA$28*OFFSET(Import.PLQ,$A57-1,W$15-1,1,1)),IF($E57&lt;&gt;1,IF(ISNUMBER(INDEX(Import.PLE,Detalhamento!$E57,Detalhamento!W$15)),IF(INDEX(Import.PLE,Detalhamento!$E57,Detalhamento!W$15)&lt;=mediçao,0,OFFSET(Import.PLQ,$A57-1,W$15-1,1,1)),OFFSET(Import.PLQ,$A57-1,W$15-1,1,1)),(1-PLE!$AA$28)*OFFSET(Import.PLQ,$A57-1,W$15-1,1,1))))</f>
        <v>0</v>
      </c>
      <c r="X57" s="144">
        <f ca="1">IF(X$13="",0,CHOOSE(Detalhamento.OpçãoServiços,OFFSET(Import.PLQ,$A57-1,X$15-1,1,1),IF($E57&lt;&gt;1,IF(ISNUMBER(INDEX(Import.PLE,Detalhamento!$E57,Detalhamento!X$15)),IF(INDEX(Import.PLE,Detalhamento!$E57,Detalhamento!X$15)&lt;=mediçao,OFFSET(Import.PLQ,$A57-1,X$15-1,1,1),0),0),PLE!$AA$28*OFFSET(Import.PLQ,$A57-1,X$15-1,1,1)),IF($E57&lt;&gt;1,IF(ISNUMBER(INDEX(Import.PLE,Detalhamento!$E57,Detalhamento!X$15)),IF(INDEX(Import.PLE,Detalhamento!$E57,Detalhamento!X$15)&lt;=mediçao,0,OFFSET(Import.PLQ,$A57-1,X$15-1,1,1)),OFFSET(Import.PLQ,$A57-1,X$15-1,1,1)),(1-PLE!$AA$28)*OFFSET(Import.PLQ,$A57-1,X$15-1,1,1))))</f>
        <v>0</v>
      </c>
      <c r="Y57" s="144">
        <f ca="1">IF(Y$13="",0,CHOOSE(Detalhamento.OpçãoServiços,OFFSET(Import.PLQ,$A57-1,Y$15-1,1,1),IF($E57&lt;&gt;1,IF(ISNUMBER(INDEX(Import.PLE,Detalhamento!$E57,Detalhamento!Y$15)),IF(INDEX(Import.PLE,Detalhamento!$E57,Detalhamento!Y$15)&lt;=mediçao,OFFSET(Import.PLQ,$A57-1,Y$15-1,1,1),0),0),PLE!$AA$28*OFFSET(Import.PLQ,$A57-1,Y$15-1,1,1)),IF($E57&lt;&gt;1,IF(ISNUMBER(INDEX(Import.PLE,Detalhamento!$E57,Detalhamento!Y$15)),IF(INDEX(Import.PLE,Detalhamento!$E57,Detalhamento!Y$15)&lt;=mediçao,0,OFFSET(Import.PLQ,$A57-1,Y$15-1,1,1)),OFFSET(Import.PLQ,$A57-1,Y$15-1,1,1)),(1-PLE!$AA$28)*OFFSET(Import.PLQ,$A57-1,Y$15-1,1,1))))</f>
        <v>0</v>
      </c>
      <c r="Z57" s="144">
        <f ca="1">IF(Z$13="",0,CHOOSE(Detalhamento.OpçãoServiços,OFFSET(Import.PLQ,$A57-1,Z$15-1,1,1),IF($E57&lt;&gt;1,IF(ISNUMBER(INDEX(Import.PLE,Detalhamento!$E57,Detalhamento!Z$15)),IF(INDEX(Import.PLE,Detalhamento!$E57,Detalhamento!Z$15)&lt;=mediçao,OFFSET(Import.PLQ,$A57-1,Z$15-1,1,1),0),0),PLE!$AA$28*OFFSET(Import.PLQ,$A57-1,Z$15-1,1,1)),IF($E57&lt;&gt;1,IF(ISNUMBER(INDEX(Import.PLE,Detalhamento!$E57,Detalhamento!Z$15)),IF(INDEX(Import.PLE,Detalhamento!$E57,Detalhamento!Z$15)&lt;=mediçao,0,OFFSET(Import.PLQ,$A57-1,Z$15-1,1,1)),OFFSET(Import.PLQ,$A57-1,Z$15-1,1,1)),(1-PLE!$AA$28)*OFFSET(Import.PLQ,$A57-1,Z$15-1,1,1))))</f>
        <v>0</v>
      </c>
      <c r="AA57" s="144">
        <f ca="1">IF(AA$13="",0,CHOOSE(Detalhamento.OpçãoServiços,OFFSET(Import.PLQ,$A57-1,AA$15-1,1,1),IF($E57&lt;&gt;1,IF(ISNUMBER(INDEX(Import.PLE,Detalhamento!$E57,Detalhamento!AA$15)),IF(INDEX(Import.PLE,Detalhamento!$E57,Detalhamento!AA$15)&lt;=mediçao,OFFSET(Import.PLQ,$A57-1,AA$15-1,1,1),0),0),PLE!$AA$28*OFFSET(Import.PLQ,$A57-1,AA$15-1,1,1)),IF($E57&lt;&gt;1,IF(ISNUMBER(INDEX(Import.PLE,Detalhamento!$E57,Detalhamento!AA$15)),IF(INDEX(Import.PLE,Detalhamento!$E57,Detalhamento!AA$15)&lt;=mediçao,0,OFFSET(Import.PLQ,$A57-1,AA$15-1,1,1)),OFFSET(Import.PLQ,$A57-1,AA$15-1,1,1)),(1-PLE!$AA$28)*OFFSET(Import.PLQ,$A57-1,AA$15-1,1,1))))</f>
        <v>0</v>
      </c>
      <c r="AB57" s="144">
        <f ca="1">IF(AB$13="",0,CHOOSE(Detalhamento.OpçãoServiços,OFFSET(Import.PLQ,$A57-1,AB$15-1,1,1),IF($E57&lt;&gt;1,IF(ISNUMBER(INDEX(Import.PLE,Detalhamento!$E57,Detalhamento!AB$15)),IF(INDEX(Import.PLE,Detalhamento!$E57,Detalhamento!AB$15)&lt;=mediçao,OFFSET(Import.PLQ,$A57-1,AB$15-1,1,1),0),0),PLE!$AA$28*OFFSET(Import.PLQ,$A57-1,AB$15-1,1,1)),IF($E57&lt;&gt;1,IF(ISNUMBER(INDEX(Import.PLE,Detalhamento!$E57,Detalhamento!AB$15)),IF(INDEX(Import.PLE,Detalhamento!$E57,Detalhamento!AB$15)&lt;=mediçao,0,OFFSET(Import.PLQ,$A57-1,AB$15-1,1,1)),OFFSET(Import.PLQ,$A57-1,AB$15-1,1,1)),(1-PLE!$AA$28)*OFFSET(Import.PLQ,$A57-1,AB$15-1,1,1))))</f>
        <v>0</v>
      </c>
      <c r="AC57" s="144">
        <f ca="1">IF(AC$13="",0,CHOOSE(Detalhamento.OpçãoServiços,OFFSET(Import.PLQ,$A57-1,AC$15-1,1,1),IF($E57&lt;&gt;1,IF(ISNUMBER(INDEX(Import.PLE,Detalhamento!$E57,Detalhamento!AC$15)),IF(INDEX(Import.PLE,Detalhamento!$E57,Detalhamento!AC$15)&lt;=mediçao,OFFSET(Import.PLQ,$A57-1,AC$15-1,1,1),0),0),PLE!$AA$28*OFFSET(Import.PLQ,$A57-1,AC$15-1,1,1)),IF($E57&lt;&gt;1,IF(ISNUMBER(INDEX(Import.PLE,Detalhamento!$E57,Detalhamento!AC$15)),IF(INDEX(Import.PLE,Detalhamento!$E57,Detalhamento!AC$15)&lt;=mediçao,0,OFFSET(Import.PLQ,$A57-1,AC$15-1,1,1)),OFFSET(Import.PLQ,$A57-1,AC$15-1,1,1)),(1-PLE!$AA$28)*OFFSET(Import.PLQ,$A57-1,AC$15-1,1,1))))</f>
        <v>0</v>
      </c>
      <c r="AD57" s="144">
        <f ca="1">IF(AD$13="",0,CHOOSE(Detalhamento.OpçãoServiços,OFFSET(Import.PLQ,$A57-1,AD$15-1,1,1),IF($E57&lt;&gt;1,IF(ISNUMBER(INDEX(Import.PLE,Detalhamento!$E57,Detalhamento!AD$15)),IF(INDEX(Import.PLE,Detalhamento!$E57,Detalhamento!AD$15)&lt;=mediçao,OFFSET(Import.PLQ,$A57-1,AD$15-1,1,1),0),0),PLE!$AA$28*OFFSET(Import.PLQ,$A57-1,AD$15-1,1,1)),IF($E57&lt;&gt;1,IF(ISNUMBER(INDEX(Import.PLE,Detalhamento!$E57,Detalhamento!AD$15)),IF(INDEX(Import.PLE,Detalhamento!$E57,Detalhamento!AD$15)&lt;=mediçao,0,OFFSET(Import.PLQ,$A57-1,AD$15-1,1,1)),OFFSET(Import.PLQ,$A57-1,AD$15-1,1,1)),(1-PLE!$AA$28)*OFFSET(Import.PLQ,$A57-1,AD$15-1,1,1))))</f>
        <v>0</v>
      </c>
      <c r="AE57" s="144">
        <f ca="1">IF(AE$13="",0,CHOOSE(Detalhamento.OpçãoServiços,OFFSET(Import.PLQ,$A57-1,AE$15-1,1,1),IF($E57&lt;&gt;1,IF(ISNUMBER(INDEX(Import.PLE,Detalhamento!$E57,Detalhamento!AE$15)),IF(INDEX(Import.PLE,Detalhamento!$E57,Detalhamento!AE$15)&lt;=mediçao,OFFSET(Import.PLQ,$A57-1,AE$15-1,1,1),0),0),PLE!$AA$28*OFFSET(Import.PLQ,$A57-1,AE$15-1,1,1)),IF($E57&lt;&gt;1,IF(ISNUMBER(INDEX(Import.PLE,Detalhamento!$E57,Detalhamento!AE$15)),IF(INDEX(Import.PLE,Detalhamento!$E57,Detalhamento!AE$15)&lt;=mediçao,0,OFFSET(Import.PLQ,$A57-1,AE$15-1,1,1)),OFFSET(Import.PLQ,$A57-1,AE$15-1,1,1)),(1-PLE!$AA$28)*OFFSET(Import.PLQ,$A57-1,AE$15-1,1,1))))</f>
        <v>0</v>
      </c>
      <c r="AF57" s="144">
        <f ca="1">IF(AF$13="",0,CHOOSE(Detalhamento.OpçãoServiços,OFFSET(Import.PLQ,$A57-1,AF$15-1,1,1),IF($E57&lt;&gt;1,IF(ISNUMBER(INDEX(Import.PLE,Detalhamento!$E57,Detalhamento!AF$15)),IF(INDEX(Import.PLE,Detalhamento!$E57,Detalhamento!AF$15)&lt;=mediçao,OFFSET(Import.PLQ,$A57-1,AF$15-1,1,1),0),0),PLE!$AA$28*OFFSET(Import.PLQ,$A57-1,AF$15-1,1,1)),IF($E57&lt;&gt;1,IF(ISNUMBER(INDEX(Import.PLE,Detalhamento!$E57,Detalhamento!AF$15)),IF(INDEX(Import.PLE,Detalhamento!$E57,Detalhamento!AF$15)&lt;=mediçao,0,OFFSET(Import.PLQ,$A57-1,AF$15-1,1,1)),OFFSET(Import.PLQ,$A57-1,AF$15-1,1,1)),(1-PLE!$AA$28)*OFFSET(Import.PLQ,$A57-1,AF$15-1,1,1))))</f>
        <v>0</v>
      </c>
      <c r="AG57" s="144">
        <f ca="1">IF(AG$13="",0,CHOOSE(Detalhamento.OpçãoServiços,OFFSET(Import.PLQ,$A57-1,AG$15-1,1,1),IF($E57&lt;&gt;1,IF(ISNUMBER(INDEX(Import.PLE,Detalhamento!$E57,Detalhamento!AG$15)),IF(INDEX(Import.PLE,Detalhamento!$E57,Detalhamento!AG$15)&lt;=mediçao,OFFSET(Import.PLQ,$A57-1,AG$15-1,1,1),0),0),PLE!$AA$28*OFFSET(Import.PLQ,$A57-1,AG$15-1,1,1)),IF($E57&lt;&gt;1,IF(ISNUMBER(INDEX(Import.PLE,Detalhamento!$E57,Detalhamento!AG$15)),IF(INDEX(Import.PLE,Detalhamento!$E57,Detalhamento!AG$15)&lt;=mediçao,0,OFFSET(Import.PLQ,$A57-1,AG$15-1,1,1)),OFFSET(Import.PLQ,$A57-1,AG$15-1,1,1)),(1-PLE!$AA$28)*OFFSET(Import.PLQ,$A57-1,AG$15-1,1,1))))</f>
        <v>0</v>
      </c>
      <c r="AH57" s="144">
        <f ca="1">IF(AH$13="",0,CHOOSE(Detalhamento.OpçãoServiços,OFFSET(Import.PLQ,$A57-1,AH$15-1,1,1),IF($E57&lt;&gt;1,IF(ISNUMBER(INDEX(Import.PLE,Detalhamento!$E57,Detalhamento!AH$15)),IF(INDEX(Import.PLE,Detalhamento!$E57,Detalhamento!AH$15)&lt;=mediçao,OFFSET(Import.PLQ,$A57-1,AH$15-1,1,1),0),0),PLE!$AA$28*OFFSET(Import.PLQ,$A57-1,AH$15-1,1,1)),IF($E57&lt;&gt;1,IF(ISNUMBER(INDEX(Import.PLE,Detalhamento!$E57,Detalhamento!AH$15)),IF(INDEX(Import.PLE,Detalhamento!$E57,Detalhamento!AH$15)&lt;=mediçao,0,OFFSET(Import.PLQ,$A57-1,AH$15-1,1,1)),OFFSET(Import.PLQ,$A57-1,AH$15-1,1,1)),(1-PLE!$AA$28)*OFFSET(Import.PLQ,$A57-1,AH$15-1,1,1))))</f>
        <v>0</v>
      </c>
      <c r="AI57" s="144">
        <f ca="1">IF(AI$13="",0,CHOOSE(Detalhamento.OpçãoServiços,OFFSET(Import.PLQ,$A57-1,AI$15-1,1,1),IF($E57&lt;&gt;1,IF(ISNUMBER(INDEX(Import.PLE,Detalhamento!$E57,Detalhamento!AI$15)),IF(INDEX(Import.PLE,Detalhamento!$E57,Detalhamento!AI$15)&lt;=mediçao,OFFSET(Import.PLQ,$A57-1,AI$15-1,1,1),0),0),PLE!$AA$28*OFFSET(Import.PLQ,$A57-1,AI$15-1,1,1)),IF($E57&lt;&gt;1,IF(ISNUMBER(INDEX(Import.PLE,Detalhamento!$E57,Detalhamento!AI$15)),IF(INDEX(Import.PLE,Detalhamento!$E57,Detalhamento!AI$15)&lt;=mediçao,0,OFFSET(Import.PLQ,$A57-1,AI$15-1,1,1)),OFFSET(Import.PLQ,$A57-1,AI$15-1,1,1)),(1-PLE!$AA$28)*OFFSET(Import.PLQ,$A57-1,AI$15-1,1,1))))</f>
        <v>0</v>
      </c>
      <c r="AJ57" s="144">
        <f ca="1">IF(AJ$13="",0,CHOOSE(Detalhamento.OpçãoServiços,OFFSET(Import.PLQ,$A57-1,AJ$15-1,1,1),IF($E57&lt;&gt;1,IF(ISNUMBER(INDEX(Import.PLE,Detalhamento!$E57,Detalhamento!AJ$15)),IF(INDEX(Import.PLE,Detalhamento!$E57,Detalhamento!AJ$15)&lt;=mediçao,OFFSET(Import.PLQ,$A57-1,AJ$15-1,1,1),0),0),PLE!$AA$28*OFFSET(Import.PLQ,$A57-1,AJ$15-1,1,1)),IF($E57&lt;&gt;1,IF(ISNUMBER(INDEX(Import.PLE,Detalhamento!$E57,Detalhamento!AJ$15)),IF(INDEX(Import.PLE,Detalhamento!$E57,Detalhamento!AJ$15)&lt;=mediçao,0,OFFSET(Import.PLQ,$A57-1,AJ$15-1,1,1)),OFFSET(Import.PLQ,$A57-1,AJ$15-1,1,1)),(1-PLE!$AA$28)*OFFSET(Import.PLQ,$A57-1,AJ$15-1,1,1))))</f>
        <v>0</v>
      </c>
      <c r="AK57" s="144">
        <f ca="1">IF(AK$13="",0,CHOOSE(Detalhamento.OpçãoServiços,OFFSET(Import.PLQ,$A57-1,AK$15-1,1,1),IF($E57&lt;&gt;1,IF(ISNUMBER(INDEX(Import.PLE,Detalhamento!$E57,Detalhamento!AK$15)),IF(INDEX(Import.PLE,Detalhamento!$E57,Detalhamento!AK$15)&lt;=mediçao,OFFSET(Import.PLQ,$A57-1,AK$15-1,1,1),0),0),PLE!$AA$28*OFFSET(Import.PLQ,$A57-1,AK$15-1,1,1)),IF($E57&lt;&gt;1,IF(ISNUMBER(INDEX(Import.PLE,Detalhamento!$E57,Detalhamento!AK$15)),IF(INDEX(Import.PLE,Detalhamento!$E57,Detalhamento!AK$15)&lt;=mediçao,0,OFFSET(Import.PLQ,$A57-1,AK$15-1,1,1)),OFFSET(Import.PLQ,$A57-1,AK$15-1,1,1)),(1-PLE!$AA$28)*OFFSET(Import.PLQ,$A57-1,AK$15-1,1,1))))</f>
        <v>0</v>
      </c>
      <c r="AL57" s="144">
        <f ca="1">IF(AL$13="",0,CHOOSE(Detalhamento.OpçãoServiços,OFFSET(Import.PLQ,$A57-1,AL$15-1,1,1),IF($E57&lt;&gt;1,IF(ISNUMBER(INDEX(Import.PLE,Detalhamento!$E57,Detalhamento!AL$15)),IF(INDEX(Import.PLE,Detalhamento!$E57,Detalhamento!AL$15)&lt;=mediçao,OFFSET(Import.PLQ,$A57-1,AL$15-1,1,1),0),0),PLE!$AA$28*OFFSET(Import.PLQ,$A57-1,AL$15-1,1,1)),IF($E57&lt;&gt;1,IF(ISNUMBER(INDEX(Import.PLE,Detalhamento!$E57,Detalhamento!AL$15)),IF(INDEX(Import.PLE,Detalhamento!$E57,Detalhamento!AL$15)&lt;=mediçao,0,OFFSET(Import.PLQ,$A57-1,AL$15-1,1,1)),OFFSET(Import.PLQ,$A57-1,AL$15-1,1,1)),(1-PLE!$AA$28)*OFFSET(Import.PLQ,$A57-1,AL$15-1,1,1))))</f>
        <v>0</v>
      </c>
      <c r="AM57" s="144">
        <f ca="1">IF(AM$13="",0,CHOOSE(Detalhamento.OpçãoServiços,OFFSET(Import.PLQ,$A57-1,AM$15-1,1,1),IF($E57&lt;&gt;1,IF(ISNUMBER(INDEX(Import.PLE,Detalhamento!$E57,Detalhamento!AM$15)),IF(INDEX(Import.PLE,Detalhamento!$E57,Detalhamento!AM$15)&lt;=mediçao,OFFSET(Import.PLQ,$A57-1,AM$15-1,1,1),0),0),PLE!$AA$28*OFFSET(Import.PLQ,$A57-1,AM$15-1,1,1)),IF($E57&lt;&gt;1,IF(ISNUMBER(INDEX(Import.PLE,Detalhamento!$E57,Detalhamento!AM$15)),IF(INDEX(Import.PLE,Detalhamento!$E57,Detalhamento!AM$15)&lt;=mediçao,0,OFFSET(Import.PLQ,$A57-1,AM$15-1,1,1)),OFFSET(Import.PLQ,$A57-1,AM$15-1,1,1)),(1-PLE!$AA$28)*OFFSET(Import.PLQ,$A57-1,AM$15-1,1,1))))</f>
        <v>0</v>
      </c>
      <c r="AN57" s="144">
        <f ca="1">IF(AN$13="",0,CHOOSE(Detalhamento.OpçãoServiços,OFFSET(Import.PLQ,$A57-1,AN$15-1,1,1),IF($E57&lt;&gt;1,IF(ISNUMBER(INDEX(Import.PLE,Detalhamento!$E57,Detalhamento!AN$15)),IF(INDEX(Import.PLE,Detalhamento!$E57,Detalhamento!AN$15)&lt;=mediçao,OFFSET(Import.PLQ,$A57-1,AN$15-1,1,1),0),0),PLE!$AA$28*OFFSET(Import.PLQ,$A57-1,AN$15-1,1,1)),IF($E57&lt;&gt;1,IF(ISNUMBER(INDEX(Import.PLE,Detalhamento!$E57,Detalhamento!AN$15)),IF(INDEX(Import.PLE,Detalhamento!$E57,Detalhamento!AN$15)&lt;=mediçao,0,OFFSET(Import.PLQ,$A57-1,AN$15-1,1,1)),OFFSET(Import.PLQ,$A57-1,AN$15-1,1,1)),(1-PLE!$AA$28)*OFFSET(Import.PLQ,$A57-1,AN$15-1,1,1))))</f>
        <v>0</v>
      </c>
      <c r="AO57" s="144">
        <f ca="1">IF(AO$13="",0,CHOOSE(Detalhamento.OpçãoServiços,OFFSET(Import.PLQ,$A57-1,AO$15-1,1,1),IF($E57&lt;&gt;1,IF(ISNUMBER(INDEX(Import.PLE,Detalhamento!$E57,Detalhamento!AO$15)),IF(INDEX(Import.PLE,Detalhamento!$E57,Detalhamento!AO$15)&lt;=mediçao,OFFSET(Import.PLQ,$A57-1,AO$15-1,1,1),0),0),PLE!$AA$28*OFFSET(Import.PLQ,$A57-1,AO$15-1,1,1)),IF($E57&lt;&gt;1,IF(ISNUMBER(INDEX(Import.PLE,Detalhamento!$E57,Detalhamento!AO$15)),IF(INDEX(Import.PLE,Detalhamento!$E57,Detalhamento!AO$15)&lt;=mediçao,0,OFFSET(Import.PLQ,$A57-1,AO$15-1,1,1)),OFFSET(Import.PLQ,$A57-1,AO$15-1,1,1)),(1-PLE!$AA$28)*OFFSET(Import.PLQ,$A57-1,AO$15-1,1,1))))</f>
        <v>0</v>
      </c>
      <c r="AP57" s="144">
        <f ca="1">IF(AP$13="",0,CHOOSE(Detalhamento.OpçãoServiços,OFFSET(Import.PLQ,$A57-1,AP$15-1,1,1),IF($E57&lt;&gt;1,IF(ISNUMBER(INDEX(Import.PLE,Detalhamento!$E57,Detalhamento!AP$15)),IF(INDEX(Import.PLE,Detalhamento!$E57,Detalhamento!AP$15)&lt;=mediçao,OFFSET(Import.PLQ,$A57-1,AP$15-1,1,1),0),0),PLE!$AA$28*OFFSET(Import.PLQ,$A57-1,AP$15-1,1,1)),IF($E57&lt;&gt;1,IF(ISNUMBER(INDEX(Import.PLE,Detalhamento!$E57,Detalhamento!AP$15)),IF(INDEX(Import.PLE,Detalhamento!$E57,Detalhamento!AP$15)&lt;=mediçao,0,OFFSET(Import.PLQ,$A57-1,AP$15-1,1,1)),OFFSET(Import.PLQ,$A57-1,AP$15-1,1,1)),(1-PLE!$AA$28)*OFFSET(Import.PLQ,$A57-1,AP$15-1,1,1))))</f>
        <v>0</v>
      </c>
      <c r="AQ57" s="144">
        <f ca="1">IF(AQ$13="",0,CHOOSE(Detalhamento.OpçãoServiços,OFFSET(Import.PLQ,$A57-1,AQ$15-1,1,1),IF($E57&lt;&gt;1,IF(ISNUMBER(INDEX(Import.PLE,Detalhamento!$E57,Detalhamento!AQ$15)),IF(INDEX(Import.PLE,Detalhamento!$E57,Detalhamento!AQ$15)&lt;=mediçao,OFFSET(Import.PLQ,$A57-1,AQ$15-1,1,1),0),0),PLE!$AA$28*OFFSET(Import.PLQ,$A57-1,AQ$15-1,1,1)),IF($E57&lt;&gt;1,IF(ISNUMBER(INDEX(Import.PLE,Detalhamento!$E57,Detalhamento!AQ$15)),IF(INDEX(Import.PLE,Detalhamento!$E57,Detalhamento!AQ$15)&lt;=mediçao,0,OFFSET(Import.PLQ,$A57-1,AQ$15-1,1,1)),OFFSET(Import.PLQ,$A57-1,AQ$15-1,1,1)),(1-PLE!$AA$28)*OFFSET(Import.PLQ,$A57-1,AQ$15-1,1,1))))</f>
        <v>0</v>
      </c>
      <c r="AR57" s="144">
        <f ca="1">IF(AR$13="",0,CHOOSE(Detalhamento.OpçãoServiços,OFFSET(Import.PLQ,$A57-1,AR$15-1,1,1),IF($E57&lt;&gt;1,IF(ISNUMBER(INDEX(Import.PLE,Detalhamento!$E57,Detalhamento!AR$15)),IF(INDEX(Import.PLE,Detalhamento!$E57,Detalhamento!AR$15)&lt;=mediçao,OFFSET(Import.PLQ,$A57-1,AR$15-1,1,1),0),0),PLE!$AA$28*OFFSET(Import.PLQ,$A57-1,AR$15-1,1,1)),IF($E57&lt;&gt;1,IF(ISNUMBER(INDEX(Import.PLE,Detalhamento!$E57,Detalhamento!AR$15)),IF(INDEX(Import.PLE,Detalhamento!$E57,Detalhamento!AR$15)&lt;=mediçao,0,OFFSET(Import.PLQ,$A57-1,AR$15-1,1,1)),OFFSET(Import.PLQ,$A57-1,AR$15-1,1,1)),(1-PLE!$AA$28)*OFFSET(Import.PLQ,$A57-1,AR$15-1,1,1))))</f>
        <v>0</v>
      </c>
      <c r="AS57" s="144">
        <f ca="1">IF(AS$13="",0,CHOOSE(Detalhamento.OpçãoServiços,OFFSET(Import.PLQ,$A57-1,AS$15-1,1,1),IF($E57&lt;&gt;1,IF(ISNUMBER(INDEX(Import.PLE,Detalhamento!$E57,Detalhamento!AS$15)),IF(INDEX(Import.PLE,Detalhamento!$E57,Detalhamento!AS$15)&lt;=mediçao,OFFSET(Import.PLQ,$A57-1,AS$15-1,1,1),0),0),PLE!$AA$28*OFFSET(Import.PLQ,$A57-1,AS$15-1,1,1)),IF($E57&lt;&gt;1,IF(ISNUMBER(INDEX(Import.PLE,Detalhamento!$E57,Detalhamento!AS$15)),IF(INDEX(Import.PLE,Detalhamento!$E57,Detalhamento!AS$15)&lt;=mediçao,0,OFFSET(Import.PLQ,$A57-1,AS$15-1,1,1)),OFFSET(Import.PLQ,$A57-1,AS$15-1,1,1)),(1-PLE!$AA$28)*OFFSET(Import.PLQ,$A57-1,AS$15-1,1,1))))</f>
        <v>0</v>
      </c>
      <c r="AT57" s="144">
        <f ca="1">IF(AT$13="",0,CHOOSE(Detalhamento.OpçãoServiços,OFFSET(Import.PLQ,$A57-1,AT$15-1,1,1),IF($E57&lt;&gt;1,IF(ISNUMBER(INDEX(Import.PLE,Detalhamento!$E57,Detalhamento!AT$15)),IF(INDEX(Import.PLE,Detalhamento!$E57,Detalhamento!AT$15)&lt;=mediçao,OFFSET(Import.PLQ,$A57-1,AT$15-1,1,1),0),0),PLE!$AA$28*OFFSET(Import.PLQ,$A57-1,AT$15-1,1,1)),IF($E57&lt;&gt;1,IF(ISNUMBER(INDEX(Import.PLE,Detalhamento!$E57,Detalhamento!AT$15)),IF(INDEX(Import.PLE,Detalhamento!$E57,Detalhamento!AT$15)&lt;=mediçao,0,OFFSET(Import.PLQ,$A57-1,AT$15-1,1,1)),OFFSET(Import.PLQ,$A57-1,AT$15-1,1,1)),(1-PLE!$AA$28)*OFFSET(Import.PLQ,$A57-1,AT$15-1,1,1))))</f>
        <v>0</v>
      </c>
      <c r="AU57" s="144">
        <f ca="1">IF(AU$13="",0,CHOOSE(Detalhamento.OpçãoServiços,OFFSET(Import.PLQ,$A57-1,AU$15-1,1,1),IF($E57&lt;&gt;1,IF(ISNUMBER(INDEX(Import.PLE,Detalhamento!$E57,Detalhamento!AU$15)),IF(INDEX(Import.PLE,Detalhamento!$E57,Detalhamento!AU$15)&lt;=mediçao,OFFSET(Import.PLQ,$A57-1,AU$15-1,1,1),0),0),PLE!$AA$28*OFFSET(Import.PLQ,$A57-1,AU$15-1,1,1)),IF($E57&lt;&gt;1,IF(ISNUMBER(INDEX(Import.PLE,Detalhamento!$E57,Detalhamento!AU$15)),IF(INDEX(Import.PLE,Detalhamento!$E57,Detalhamento!AU$15)&lt;=mediçao,0,OFFSET(Import.PLQ,$A57-1,AU$15-1,1,1)),OFFSET(Import.PLQ,$A57-1,AU$15-1,1,1)),(1-PLE!$AA$28)*OFFSET(Import.PLQ,$A57-1,AU$15-1,1,1))))</f>
        <v>0</v>
      </c>
      <c r="AV57" s="144">
        <f ca="1">IF(AV$13="",0,CHOOSE(Detalhamento.OpçãoServiços,OFFSET(Import.PLQ,$A57-1,AV$15-1,1,1),IF($E57&lt;&gt;1,IF(ISNUMBER(INDEX(Import.PLE,Detalhamento!$E57,Detalhamento!AV$15)),IF(INDEX(Import.PLE,Detalhamento!$E57,Detalhamento!AV$15)&lt;=mediçao,OFFSET(Import.PLQ,$A57-1,AV$15-1,1,1),0),0),PLE!$AA$28*OFFSET(Import.PLQ,$A57-1,AV$15-1,1,1)),IF($E57&lt;&gt;1,IF(ISNUMBER(INDEX(Import.PLE,Detalhamento!$E57,Detalhamento!AV$15)),IF(INDEX(Import.PLE,Detalhamento!$E57,Detalhamento!AV$15)&lt;=mediçao,0,OFFSET(Import.PLQ,$A57-1,AV$15-1,1,1)),OFFSET(Import.PLQ,$A57-1,AV$15-1,1,1)),(1-PLE!$AA$28)*OFFSET(Import.PLQ,$A57-1,AV$15-1,1,1))))</f>
        <v>0</v>
      </c>
      <c r="AW57" s="144">
        <f ca="1">IF(AW$13="",0,CHOOSE(Detalhamento.OpçãoServiços,OFFSET(Import.PLQ,$A57-1,AW$15-1,1,1),IF($E57&lt;&gt;1,IF(ISNUMBER(INDEX(Import.PLE,Detalhamento!$E57,Detalhamento!AW$15)),IF(INDEX(Import.PLE,Detalhamento!$E57,Detalhamento!AW$15)&lt;=mediçao,OFFSET(Import.PLQ,$A57-1,AW$15-1,1,1),0),0),PLE!$AA$28*OFFSET(Import.PLQ,$A57-1,AW$15-1,1,1)),IF($E57&lt;&gt;1,IF(ISNUMBER(INDEX(Import.PLE,Detalhamento!$E57,Detalhamento!AW$15)),IF(INDEX(Import.PLE,Detalhamento!$E57,Detalhamento!AW$15)&lt;=mediçao,0,OFFSET(Import.PLQ,$A57-1,AW$15-1,1,1)),OFFSET(Import.PLQ,$A57-1,AW$15-1,1,1)),(1-PLE!$AA$28)*OFFSET(Import.PLQ,$A57-1,AW$15-1,1,1))))</f>
        <v>0</v>
      </c>
      <c r="AX57" s="144">
        <f ca="1">IF(AX$13="",0,CHOOSE(Detalhamento.OpçãoServiços,OFFSET(Import.PLQ,$A57-1,AX$15-1,1,1),IF($E57&lt;&gt;1,IF(ISNUMBER(INDEX(Import.PLE,Detalhamento!$E57,Detalhamento!AX$15)),IF(INDEX(Import.PLE,Detalhamento!$E57,Detalhamento!AX$15)&lt;=mediçao,OFFSET(Import.PLQ,$A57-1,AX$15-1,1,1),0),0),PLE!$AA$28*OFFSET(Import.PLQ,$A57-1,AX$15-1,1,1)),IF($E57&lt;&gt;1,IF(ISNUMBER(INDEX(Import.PLE,Detalhamento!$E57,Detalhamento!AX$15)),IF(INDEX(Import.PLE,Detalhamento!$E57,Detalhamento!AX$15)&lt;=mediçao,0,OFFSET(Import.PLQ,$A57-1,AX$15-1,1,1)),OFFSET(Import.PLQ,$A57-1,AX$15-1,1,1)),(1-PLE!$AA$28)*OFFSET(Import.PLQ,$A57-1,AX$15-1,1,1))))</f>
        <v>0</v>
      </c>
      <c r="AY57" s="144">
        <f ca="1">IF(AY$13="",0,CHOOSE(Detalhamento.OpçãoServiços,OFFSET(Import.PLQ,$A57-1,AY$15-1,1,1),IF($E57&lt;&gt;1,IF(ISNUMBER(INDEX(Import.PLE,Detalhamento!$E57,Detalhamento!AY$15)),IF(INDEX(Import.PLE,Detalhamento!$E57,Detalhamento!AY$15)&lt;=mediçao,OFFSET(Import.PLQ,$A57-1,AY$15-1,1,1),0),0),PLE!$AA$28*OFFSET(Import.PLQ,$A57-1,AY$15-1,1,1)),IF($E57&lt;&gt;1,IF(ISNUMBER(INDEX(Import.PLE,Detalhamento!$E57,Detalhamento!AY$15)),IF(INDEX(Import.PLE,Detalhamento!$E57,Detalhamento!AY$15)&lt;=mediçao,0,OFFSET(Import.PLQ,$A57-1,AY$15-1,1,1)),OFFSET(Import.PLQ,$A57-1,AY$15-1,1,1)),(1-PLE!$AA$28)*OFFSET(Import.PLQ,$A57-1,AY$15-1,1,1))))</f>
        <v>0</v>
      </c>
      <c r="AZ57" s="144">
        <f ca="1">IF(AZ$13="",0,CHOOSE(Detalhamento.OpçãoServiços,OFFSET(Import.PLQ,$A57-1,AZ$15-1,1,1),IF($E57&lt;&gt;1,IF(ISNUMBER(INDEX(Import.PLE,Detalhamento!$E57,Detalhamento!AZ$15)),IF(INDEX(Import.PLE,Detalhamento!$E57,Detalhamento!AZ$15)&lt;=mediçao,OFFSET(Import.PLQ,$A57-1,AZ$15-1,1,1),0),0),PLE!$AA$28*OFFSET(Import.PLQ,$A57-1,AZ$15-1,1,1)),IF($E57&lt;&gt;1,IF(ISNUMBER(INDEX(Import.PLE,Detalhamento!$E57,Detalhamento!AZ$15)),IF(INDEX(Import.PLE,Detalhamento!$E57,Detalhamento!AZ$15)&lt;=mediçao,0,OFFSET(Import.PLQ,$A57-1,AZ$15-1,1,1)),OFFSET(Import.PLQ,$A57-1,AZ$15-1,1,1)),(1-PLE!$AA$28)*OFFSET(Import.PLQ,$A57-1,AZ$15-1,1,1))))</f>
        <v>0</v>
      </c>
      <c r="BA57" s="144">
        <f ca="1">IF(BA$13="",0,CHOOSE(Detalhamento.OpçãoServiços,OFFSET(Import.PLQ,$A57-1,BA$15-1,1,1),IF($E57&lt;&gt;1,IF(ISNUMBER(INDEX(Import.PLE,Detalhamento!$E57,Detalhamento!BA$15)),IF(INDEX(Import.PLE,Detalhamento!$E57,Detalhamento!BA$15)&lt;=mediçao,OFFSET(Import.PLQ,$A57-1,BA$15-1,1,1),0),0),PLE!$AA$28*OFFSET(Import.PLQ,$A57-1,BA$15-1,1,1)),IF($E57&lt;&gt;1,IF(ISNUMBER(INDEX(Import.PLE,Detalhamento!$E57,Detalhamento!BA$15)),IF(INDEX(Import.PLE,Detalhamento!$E57,Detalhamento!BA$15)&lt;=mediçao,0,OFFSET(Import.PLQ,$A57-1,BA$15-1,1,1)),OFFSET(Import.PLQ,$A57-1,BA$15-1,1,1)),(1-PLE!$AA$28)*OFFSET(Import.PLQ,$A57-1,BA$15-1,1,1))))</f>
        <v>0</v>
      </c>
      <c r="BB57" s="144">
        <f ca="1">IF(BB$13="",0,CHOOSE(Detalhamento.OpçãoServiços,OFFSET(Import.PLQ,$A57-1,BB$15-1,1,1),IF($E57&lt;&gt;1,IF(ISNUMBER(INDEX(Import.PLE,Detalhamento!$E57,Detalhamento!BB$15)),IF(INDEX(Import.PLE,Detalhamento!$E57,Detalhamento!BB$15)&lt;=mediçao,OFFSET(Import.PLQ,$A57-1,BB$15-1,1,1),0),0),PLE!$AA$28*OFFSET(Import.PLQ,$A57-1,BB$15-1,1,1)),IF($E57&lt;&gt;1,IF(ISNUMBER(INDEX(Import.PLE,Detalhamento!$E57,Detalhamento!BB$15)),IF(INDEX(Import.PLE,Detalhamento!$E57,Detalhamento!BB$15)&lt;=mediçao,0,OFFSET(Import.PLQ,$A57-1,BB$15-1,1,1)),OFFSET(Import.PLQ,$A57-1,BB$15-1,1,1)),(1-PLE!$AA$28)*OFFSET(Import.PLQ,$A57-1,BB$15-1,1,1))))</f>
        <v>0</v>
      </c>
      <c r="BC57" s="144">
        <f ca="1">IF(BC$13="",0,CHOOSE(Detalhamento.OpçãoServiços,OFFSET(Import.PLQ,$A57-1,BC$15-1,1,1),IF($E57&lt;&gt;1,IF(ISNUMBER(INDEX(Import.PLE,Detalhamento!$E57,Detalhamento!BC$15)),IF(INDEX(Import.PLE,Detalhamento!$E57,Detalhamento!BC$15)&lt;=mediçao,OFFSET(Import.PLQ,$A57-1,BC$15-1,1,1),0),0),PLE!$AA$28*OFFSET(Import.PLQ,$A57-1,BC$15-1,1,1)),IF($E57&lt;&gt;1,IF(ISNUMBER(INDEX(Import.PLE,Detalhamento!$E57,Detalhamento!BC$15)),IF(INDEX(Import.PLE,Detalhamento!$E57,Detalhamento!BC$15)&lt;=mediçao,0,OFFSET(Import.PLQ,$A57-1,BC$15-1,1,1)),OFFSET(Import.PLQ,$A57-1,BC$15-1,1,1)),(1-PLE!$AA$28)*OFFSET(Import.PLQ,$A57-1,BC$15-1,1,1))))</f>
        <v>0</v>
      </c>
      <c r="BD57" s="144">
        <f ca="1">IF(BD$13="",0,CHOOSE(Detalhamento.OpçãoServiços,OFFSET(Import.PLQ,$A57-1,BD$15-1,1,1),IF($E57&lt;&gt;1,IF(ISNUMBER(INDEX(Import.PLE,Detalhamento!$E57,Detalhamento!BD$15)),IF(INDEX(Import.PLE,Detalhamento!$E57,Detalhamento!BD$15)&lt;=mediçao,OFFSET(Import.PLQ,$A57-1,BD$15-1,1,1),0),0),PLE!$AA$28*OFFSET(Import.PLQ,$A57-1,BD$15-1,1,1)),IF($E57&lt;&gt;1,IF(ISNUMBER(INDEX(Import.PLE,Detalhamento!$E57,Detalhamento!BD$15)),IF(INDEX(Import.PLE,Detalhamento!$E57,Detalhamento!BD$15)&lt;=mediçao,0,OFFSET(Import.PLQ,$A57-1,BD$15-1,1,1)),OFFSET(Import.PLQ,$A57-1,BD$15-1,1,1)),(1-PLE!$AA$28)*OFFSET(Import.PLQ,$A57-1,BD$15-1,1,1))))</f>
        <v>0</v>
      </c>
      <c r="BE57" s="144">
        <f ca="1">IF(BE$13="",0,CHOOSE(Detalhamento.OpçãoServiços,OFFSET(Import.PLQ,$A57-1,BE$15-1,1,1),IF($E57&lt;&gt;1,IF(ISNUMBER(INDEX(Import.PLE,Detalhamento!$E57,Detalhamento!BE$15)),IF(INDEX(Import.PLE,Detalhamento!$E57,Detalhamento!BE$15)&lt;=mediçao,OFFSET(Import.PLQ,$A57-1,BE$15-1,1,1),0),0),PLE!$AA$28*OFFSET(Import.PLQ,$A57-1,BE$15-1,1,1)),IF($E57&lt;&gt;1,IF(ISNUMBER(INDEX(Import.PLE,Detalhamento!$E57,Detalhamento!BE$15)),IF(INDEX(Import.PLE,Detalhamento!$E57,Detalhamento!BE$15)&lt;=mediçao,0,OFFSET(Import.PLQ,$A57-1,BE$15-1,1,1)),OFFSET(Import.PLQ,$A57-1,BE$15-1,1,1)),(1-PLE!$AA$28)*OFFSET(Import.PLQ,$A57-1,BE$15-1,1,1))))</f>
        <v>0</v>
      </c>
      <c r="BF57" s="144">
        <f ca="1">IF(BF$13="",0,CHOOSE(Detalhamento.OpçãoServiços,OFFSET(Import.PLQ,$A57-1,BF$15-1,1,1),IF($E57&lt;&gt;1,IF(ISNUMBER(INDEX(Import.PLE,Detalhamento!$E57,Detalhamento!BF$15)),IF(INDEX(Import.PLE,Detalhamento!$E57,Detalhamento!BF$15)&lt;=mediçao,OFFSET(Import.PLQ,$A57-1,BF$15-1,1,1),0),0),PLE!$AA$28*OFFSET(Import.PLQ,$A57-1,BF$15-1,1,1)),IF($E57&lt;&gt;1,IF(ISNUMBER(INDEX(Import.PLE,Detalhamento!$E57,Detalhamento!BF$15)),IF(INDEX(Import.PLE,Detalhamento!$E57,Detalhamento!BF$15)&lt;=mediçao,0,OFFSET(Import.PLQ,$A57-1,BF$15-1,1,1)),OFFSET(Import.PLQ,$A57-1,BF$15-1,1,1)),(1-PLE!$AA$28)*OFFSET(Import.PLQ,$A57-1,BF$15-1,1,1))))</f>
        <v>0</v>
      </c>
      <c r="BG57" s="144">
        <f ca="1">IF(BG$13="",0,CHOOSE(Detalhamento.OpçãoServiços,OFFSET(Import.PLQ,$A57-1,BG$15-1,1,1),IF($E57&lt;&gt;1,IF(ISNUMBER(INDEX(Import.PLE,Detalhamento!$E57,Detalhamento!BG$15)),IF(INDEX(Import.PLE,Detalhamento!$E57,Detalhamento!BG$15)&lt;=mediçao,OFFSET(Import.PLQ,$A57-1,BG$15-1,1,1),0),0),PLE!$AA$28*OFFSET(Import.PLQ,$A57-1,BG$15-1,1,1)),IF($E57&lt;&gt;1,IF(ISNUMBER(INDEX(Import.PLE,Detalhamento!$E57,Detalhamento!BG$15)),IF(INDEX(Import.PLE,Detalhamento!$E57,Detalhamento!BG$15)&lt;=mediçao,0,OFFSET(Import.PLQ,$A57-1,BG$15-1,1,1)),OFFSET(Import.PLQ,$A57-1,BG$15-1,1,1)),(1-PLE!$AA$28)*OFFSET(Import.PLQ,$A57-1,BG$15-1,1,1))))</f>
        <v>0</v>
      </c>
      <c r="BH57" s="144">
        <f ca="1">IF(BH$13="",0,CHOOSE(Detalhamento.OpçãoServiços,OFFSET(Import.PLQ,$A57-1,BH$15-1,1,1),IF($E57&lt;&gt;1,IF(ISNUMBER(INDEX(Import.PLE,Detalhamento!$E57,Detalhamento!BH$15)),IF(INDEX(Import.PLE,Detalhamento!$E57,Detalhamento!BH$15)&lt;=mediçao,OFFSET(Import.PLQ,$A57-1,BH$15-1,1,1),0),0),PLE!$AA$28*OFFSET(Import.PLQ,$A57-1,BH$15-1,1,1)),IF($E57&lt;&gt;1,IF(ISNUMBER(INDEX(Import.PLE,Detalhamento!$E57,Detalhamento!BH$15)),IF(INDEX(Import.PLE,Detalhamento!$E57,Detalhamento!BH$15)&lt;=mediçao,0,OFFSET(Import.PLQ,$A57-1,BH$15-1,1,1)),OFFSET(Import.PLQ,$A57-1,BH$15-1,1,1)),(1-PLE!$AA$28)*OFFSET(Import.PLQ,$A57-1,BH$15-1,1,1))))</f>
        <v>0</v>
      </c>
      <c r="BI57" s="144">
        <f ca="1">IF(BI$13="",0,CHOOSE(Detalhamento.OpçãoServiços,OFFSET(Import.PLQ,$A57-1,BI$15-1,1,1),IF($E57&lt;&gt;1,IF(ISNUMBER(INDEX(Import.PLE,Detalhamento!$E57,Detalhamento!BI$15)),IF(INDEX(Import.PLE,Detalhamento!$E57,Detalhamento!BI$15)&lt;=mediçao,OFFSET(Import.PLQ,$A57-1,BI$15-1,1,1),0),0),PLE!$AA$28*OFFSET(Import.PLQ,$A57-1,BI$15-1,1,1)),IF($E57&lt;&gt;1,IF(ISNUMBER(INDEX(Import.PLE,Detalhamento!$E57,Detalhamento!BI$15)),IF(INDEX(Import.PLE,Detalhamento!$E57,Detalhamento!BI$15)&lt;=mediçao,0,OFFSET(Import.PLQ,$A57-1,BI$15-1,1,1)),OFFSET(Import.PLQ,$A57-1,BI$15-1,1,1)),(1-PLE!$AA$28)*OFFSET(Import.PLQ,$A57-1,BI$15-1,1,1))))</f>
        <v>0</v>
      </c>
    </row>
    <row r="58" spans="1:61" ht="30" x14ac:dyDescent="0.2">
      <c r="A58" s="155">
        <v>37</v>
      </c>
      <c r="B58" s="21" t="str">
        <f t="shared" ca="1" si="8"/>
        <v>Serviço</v>
      </c>
      <c r="E58" s="153">
        <f t="shared" ca="1" si="9"/>
        <v>5</v>
      </c>
      <c r="F58" s="154">
        <f t="shared" ca="1" si="10"/>
        <v>50037</v>
      </c>
      <c r="G58" s="154" t="str">
        <f t="shared" ca="1" si="14"/>
        <v>1.4.1.1</v>
      </c>
      <c r="H58" s="182" t="str">
        <f t="shared" ca="1" si="14"/>
        <v>MONTAGEM E DESMONTAGEM DE FÔRMA DE PILARES RETANGULARES E ESTRUTURAS SIMILARES, PÉ-DIREITO SIMPLES, EM MADEIRA SERRADA, 4 UTILIZAÇÕES. AF_09/2020</v>
      </c>
      <c r="I58" s="37" t="str">
        <f t="shared" ca="1" si="12"/>
        <v>M2</v>
      </c>
      <c r="J58" s="144">
        <f t="shared" ca="1" si="13"/>
        <v>311.32</v>
      </c>
      <c r="K58" s="67"/>
      <c r="L58" s="144">
        <f ca="1">IF(L$13="",0,CHOOSE(Detalhamento.OpçãoServiços,OFFSET(Import.PLQ,$A58-1,L$15-1,1,1),IF($E58&lt;&gt;1,IF(ISNUMBER(INDEX(Import.PLE,Detalhamento!$E58,Detalhamento!L$15)),IF(INDEX(Import.PLE,Detalhamento!$E58,Detalhamento!L$15)&lt;=mediçao,OFFSET(Import.PLQ,$A58-1,L$15-1,1,1),0),0),PLE!$AA$28*OFFSET(Import.PLQ,$A58-1,L$15-1,1,1)),IF($E58&lt;&gt;1,IF(ISNUMBER(INDEX(Import.PLE,Detalhamento!$E58,Detalhamento!L$15)),IF(INDEX(Import.PLE,Detalhamento!$E58,Detalhamento!L$15)&lt;=mediçao,0,OFFSET(Import.PLQ,$A58-1,L$15-1,1,1)),OFFSET(Import.PLQ,$A58-1,L$15-1,1,1)),(1-PLE!$AA$28)*OFFSET(Import.PLQ,$A58-1,L$15-1,1,1))))</f>
        <v>311.32</v>
      </c>
      <c r="M58" s="144">
        <f ca="1">IF(M$13="",0,CHOOSE(Detalhamento.OpçãoServiços,OFFSET(Import.PLQ,$A58-1,M$15-1,1,1),IF($E58&lt;&gt;1,IF(ISNUMBER(INDEX(Import.PLE,Detalhamento!$E58,Detalhamento!M$15)),IF(INDEX(Import.PLE,Detalhamento!$E58,Detalhamento!M$15)&lt;=mediçao,OFFSET(Import.PLQ,$A58-1,M$15-1,1,1),0),0),PLE!$AA$28*OFFSET(Import.PLQ,$A58-1,M$15-1,1,1)),IF($E58&lt;&gt;1,IF(ISNUMBER(INDEX(Import.PLE,Detalhamento!$E58,Detalhamento!M$15)),IF(INDEX(Import.PLE,Detalhamento!$E58,Detalhamento!M$15)&lt;=mediçao,0,OFFSET(Import.PLQ,$A58-1,M$15-1,1,1)),OFFSET(Import.PLQ,$A58-1,M$15-1,1,1)),(1-PLE!$AA$28)*OFFSET(Import.PLQ,$A58-1,M$15-1,1,1))))</f>
        <v>0</v>
      </c>
      <c r="N58" s="144">
        <f ca="1">IF(N$13="",0,CHOOSE(Detalhamento.OpçãoServiços,OFFSET(Import.PLQ,$A58-1,N$15-1,1,1),IF($E58&lt;&gt;1,IF(ISNUMBER(INDEX(Import.PLE,Detalhamento!$E58,Detalhamento!N$15)),IF(INDEX(Import.PLE,Detalhamento!$E58,Detalhamento!N$15)&lt;=mediçao,OFFSET(Import.PLQ,$A58-1,N$15-1,1,1),0),0),PLE!$AA$28*OFFSET(Import.PLQ,$A58-1,N$15-1,1,1)),IF($E58&lt;&gt;1,IF(ISNUMBER(INDEX(Import.PLE,Detalhamento!$E58,Detalhamento!N$15)),IF(INDEX(Import.PLE,Detalhamento!$E58,Detalhamento!N$15)&lt;=mediçao,0,OFFSET(Import.PLQ,$A58-1,N$15-1,1,1)),OFFSET(Import.PLQ,$A58-1,N$15-1,1,1)),(1-PLE!$AA$28)*OFFSET(Import.PLQ,$A58-1,N$15-1,1,1))))</f>
        <v>0</v>
      </c>
      <c r="O58" s="144">
        <f ca="1">IF(O$13="",0,CHOOSE(Detalhamento.OpçãoServiços,OFFSET(Import.PLQ,$A58-1,O$15-1,1,1),IF($E58&lt;&gt;1,IF(ISNUMBER(INDEX(Import.PLE,Detalhamento!$E58,Detalhamento!O$15)),IF(INDEX(Import.PLE,Detalhamento!$E58,Detalhamento!O$15)&lt;=mediçao,OFFSET(Import.PLQ,$A58-1,O$15-1,1,1),0),0),PLE!$AA$28*OFFSET(Import.PLQ,$A58-1,O$15-1,1,1)),IF($E58&lt;&gt;1,IF(ISNUMBER(INDEX(Import.PLE,Detalhamento!$E58,Detalhamento!O$15)),IF(INDEX(Import.PLE,Detalhamento!$E58,Detalhamento!O$15)&lt;=mediçao,0,OFFSET(Import.PLQ,$A58-1,O$15-1,1,1)),OFFSET(Import.PLQ,$A58-1,O$15-1,1,1)),(1-PLE!$AA$28)*OFFSET(Import.PLQ,$A58-1,O$15-1,1,1))))</f>
        <v>0</v>
      </c>
      <c r="P58" s="144">
        <f ca="1">IF(P$13="",0,CHOOSE(Detalhamento.OpçãoServiços,OFFSET(Import.PLQ,$A58-1,P$15-1,1,1),IF($E58&lt;&gt;1,IF(ISNUMBER(INDEX(Import.PLE,Detalhamento!$E58,Detalhamento!P$15)),IF(INDEX(Import.PLE,Detalhamento!$E58,Detalhamento!P$15)&lt;=mediçao,OFFSET(Import.PLQ,$A58-1,P$15-1,1,1),0),0),PLE!$AA$28*OFFSET(Import.PLQ,$A58-1,P$15-1,1,1)),IF($E58&lt;&gt;1,IF(ISNUMBER(INDEX(Import.PLE,Detalhamento!$E58,Detalhamento!P$15)),IF(INDEX(Import.PLE,Detalhamento!$E58,Detalhamento!P$15)&lt;=mediçao,0,OFFSET(Import.PLQ,$A58-1,P$15-1,1,1)),OFFSET(Import.PLQ,$A58-1,P$15-1,1,1)),(1-PLE!$AA$28)*OFFSET(Import.PLQ,$A58-1,P$15-1,1,1))))</f>
        <v>0</v>
      </c>
      <c r="Q58" s="144">
        <f ca="1">IF(Q$13="",0,CHOOSE(Detalhamento.OpçãoServiços,OFFSET(Import.PLQ,$A58-1,Q$15-1,1,1),IF($E58&lt;&gt;1,IF(ISNUMBER(INDEX(Import.PLE,Detalhamento!$E58,Detalhamento!Q$15)),IF(INDEX(Import.PLE,Detalhamento!$E58,Detalhamento!Q$15)&lt;=mediçao,OFFSET(Import.PLQ,$A58-1,Q$15-1,1,1),0),0),PLE!$AA$28*OFFSET(Import.PLQ,$A58-1,Q$15-1,1,1)),IF($E58&lt;&gt;1,IF(ISNUMBER(INDEX(Import.PLE,Detalhamento!$E58,Detalhamento!Q$15)),IF(INDEX(Import.PLE,Detalhamento!$E58,Detalhamento!Q$15)&lt;=mediçao,0,OFFSET(Import.PLQ,$A58-1,Q$15-1,1,1)),OFFSET(Import.PLQ,$A58-1,Q$15-1,1,1)),(1-PLE!$AA$28)*OFFSET(Import.PLQ,$A58-1,Q$15-1,1,1))))</f>
        <v>0</v>
      </c>
      <c r="R58" s="144">
        <f ca="1">IF(R$13="",0,CHOOSE(Detalhamento.OpçãoServiços,OFFSET(Import.PLQ,$A58-1,R$15-1,1,1),IF($E58&lt;&gt;1,IF(ISNUMBER(INDEX(Import.PLE,Detalhamento!$E58,Detalhamento!R$15)),IF(INDEX(Import.PLE,Detalhamento!$E58,Detalhamento!R$15)&lt;=mediçao,OFFSET(Import.PLQ,$A58-1,R$15-1,1,1),0),0),PLE!$AA$28*OFFSET(Import.PLQ,$A58-1,R$15-1,1,1)),IF($E58&lt;&gt;1,IF(ISNUMBER(INDEX(Import.PLE,Detalhamento!$E58,Detalhamento!R$15)),IF(INDEX(Import.PLE,Detalhamento!$E58,Detalhamento!R$15)&lt;=mediçao,0,OFFSET(Import.PLQ,$A58-1,R$15-1,1,1)),OFFSET(Import.PLQ,$A58-1,R$15-1,1,1)),(1-PLE!$AA$28)*OFFSET(Import.PLQ,$A58-1,R$15-1,1,1))))</f>
        <v>0</v>
      </c>
      <c r="S58" s="144">
        <f ca="1">IF(S$13="",0,CHOOSE(Detalhamento.OpçãoServiços,OFFSET(Import.PLQ,$A58-1,S$15-1,1,1),IF($E58&lt;&gt;1,IF(ISNUMBER(INDEX(Import.PLE,Detalhamento!$E58,Detalhamento!S$15)),IF(INDEX(Import.PLE,Detalhamento!$E58,Detalhamento!S$15)&lt;=mediçao,OFFSET(Import.PLQ,$A58-1,S$15-1,1,1),0),0),PLE!$AA$28*OFFSET(Import.PLQ,$A58-1,S$15-1,1,1)),IF($E58&lt;&gt;1,IF(ISNUMBER(INDEX(Import.PLE,Detalhamento!$E58,Detalhamento!S$15)),IF(INDEX(Import.PLE,Detalhamento!$E58,Detalhamento!S$15)&lt;=mediçao,0,OFFSET(Import.PLQ,$A58-1,S$15-1,1,1)),OFFSET(Import.PLQ,$A58-1,S$15-1,1,1)),(1-PLE!$AA$28)*OFFSET(Import.PLQ,$A58-1,S$15-1,1,1))))</f>
        <v>0</v>
      </c>
      <c r="T58" s="144">
        <f ca="1">IF(T$13="",0,CHOOSE(Detalhamento.OpçãoServiços,OFFSET(Import.PLQ,$A58-1,T$15-1,1,1),IF($E58&lt;&gt;1,IF(ISNUMBER(INDEX(Import.PLE,Detalhamento!$E58,Detalhamento!T$15)),IF(INDEX(Import.PLE,Detalhamento!$E58,Detalhamento!T$15)&lt;=mediçao,OFFSET(Import.PLQ,$A58-1,T$15-1,1,1),0),0),PLE!$AA$28*OFFSET(Import.PLQ,$A58-1,T$15-1,1,1)),IF($E58&lt;&gt;1,IF(ISNUMBER(INDEX(Import.PLE,Detalhamento!$E58,Detalhamento!T$15)),IF(INDEX(Import.PLE,Detalhamento!$E58,Detalhamento!T$15)&lt;=mediçao,0,OFFSET(Import.PLQ,$A58-1,T$15-1,1,1)),OFFSET(Import.PLQ,$A58-1,T$15-1,1,1)),(1-PLE!$AA$28)*OFFSET(Import.PLQ,$A58-1,T$15-1,1,1))))</f>
        <v>0</v>
      </c>
      <c r="U58" s="144">
        <f ca="1">IF(U$13="",0,CHOOSE(Detalhamento.OpçãoServiços,OFFSET(Import.PLQ,$A58-1,U$15-1,1,1),IF($E58&lt;&gt;1,IF(ISNUMBER(INDEX(Import.PLE,Detalhamento!$E58,Detalhamento!U$15)),IF(INDEX(Import.PLE,Detalhamento!$E58,Detalhamento!U$15)&lt;=mediçao,OFFSET(Import.PLQ,$A58-1,U$15-1,1,1),0),0),PLE!$AA$28*OFFSET(Import.PLQ,$A58-1,U$15-1,1,1)),IF($E58&lt;&gt;1,IF(ISNUMBER(INDEX(Import.PLE,Detalhamento!$E58,Detalhamento!U$15)),IF(INDEX(Import.PLE,Detalhamento!$E58,Detalhamento!U$15)&lt;=mediçao,0,OFFSET(Import.PLQ,$A58-1,U$15-1,1,1)),OFFSET(Import.PLQ,$A58-1,U$15-1,1,1)),(1-PLE!$AA$28)*OFFSET(Import.PLQ,$A58-1,U$15-1,1,1))))</f>
        <v>0</v>
      </c>
      <c r="V58" s="144">
        <f ca="1">IF(V$13="",0,CHOOSE(Detalhamento.OpçãoServiços,OFFSET(Import.PLQ,$A58-1,V$15-1,1,1),IF($E58&lt;&gt;1,IF(ISNUMBER(INDEX(Import.PLE,Detalhamento!$E58,Detalhamento!V$15)),IF(INDEX(Import.PLE,Detalhamento!$E58,Detalhamento!V$15)&lt;=mediçao,OFFSET(Import.PLQ,$A58-1,V$15-1,1,1),0),0),PLE!$AA$28*OFFSET(Import.PLQ,$A58-1,V$15-1,1,1)),IF($E58&lt;&gt;1,IF(ISNUMBER(INDEX(Import.PLE,Detalhamento!$E58,Detalhamento!V$15)),IF(INDEX(Import.PLE,Detalhamento!$E58,Detalhamento!V$15)&lt;=mediçao,0,OFFSET(Import.PLQ,$A58-1,V$15-1,1,1)),OFFSET(Import.PLQ,$A58-1,V$15-1,1,1)),(1-PLE!$AA$28)*OFFSET(Import.PLQ,$A58-1,V$15-1,1,1))))</f>
        <v>0</v>
      </c>
      <c r="W58" s="144">
        <f ca="1">IF(W$13="",0,CHOOSE(Detalhamento.OpçãoServiços,OFFSET(Import.PLQ,$A58-1,W$15-1,1,1),IF($E58&lt;&gt;1,IF(ISNUMBER(INDEX(Import.PLE,Detalhamento!$E58,Detalhamento!W$15)),IF(INDEX(Import.PLE,Detalhamento!$E58,Detalhamento!W$15)&lt;=mediçao,OFFSET(Import.PLQ,$A58-1,W$15-1,1,1),0),0),PLE!$AA$28*OFFSET(Import.PLQ,$A58-1,W$15-1,1,1)),IF($E58&lt;&gt;1,IF(ISNUMBER(INDEX(Import.PLE,Detalhamento!$E58,Detalhamento!W$15)),IF(INDEX(Import.PLE,Detalhamento!$E58,Detalhamento!W$15)&lt;=mediçao,0,OFFSET(Import.PLQ,$A58-1,W$15-1,1,1)),OFFSET(Import.PLQ,$A58-1,W$15-1,1,1)),(1-PLE!$AA$28)*OFFSET(Import.PLQ,$A58-1,W$15-1,1,1))))</f>
        <v>0</v>
      </c>
      <c r="X58" s="144">
        <f ca="1">IF(X$13="",0,CHOOSE(Detalhamento.OpçãoServiços,OFFSET(Import.PLQ,$A58-1,X$15-1,1,1),IF($E58&lt;&gt;1,IF(ISNUMBER(INDEX(Import.PLE,Detalhamento!$E58,Detalhamento!X$15)),IF(INDEX(Import.PLE,Detalhamento!$E58,Detalhamento!X$15)&lt;=mediçao,OFFSET(Import.PLQ,$A58-1,X$15-1,1,1),0),0),PLE!$AA$28*OFFSET(Import.PLQ,$A58-1,X$15-1,1,1)),IF($E58&lt;&gt;1,IF(ISNUMBER(INDEX(Import.PLE,Detalhamento!$E58,Detalhamento!X$15)),IF(INDEX(Import.PLE,Detalhamento!$E58,Detalhamento!X$15)&lt;=mediçao,0,OFFSET(Import.PLQ,$A58-1,X$15-1,1,1)),OFFSET(Import.PLQ,$A58-1,X$15-1,1,1)),(1-PLE!$AA$28)*OFFSET(Import.PLQ,$A58-1,X$15-1,1,1))))</f>
        <v>0</v>
      </c>
      <c r="Y58" s="144">
        <f ca="1">IF(Y$13="",0,CHOOSE(Detalhamento.OpçãoServiços,OFFSET(Import.PLQ,$A58-1,Y$15-1,1,1),IF($E58&lt;&gt;1,IF(ISNUMBER(INDEX(Import.PLE,Detalhamento!$E58,Detalhamento!Y$15)),IF(INDEX(Import.PLE,Detalhamento!$E58,Detalhamento!Y$15)&lt;=mediçao,OFFSET(Import.PLQ,$A58-1,Y$15-1,1,1),0),0),PLE!$AA$28*OFFSET(Import.PLQ,$A58-1,Y$15-1,1,1)),IF($E58&lt;&gt;1,IF(ISNUMBER(INDEX(Import.PLE,Detalhamento!$E58,Detalhamento!Y$15)),IF(INDEX(Import.PLE,Detalhamento!$E58,Detalhamento!Y$15)&lt;=mediçao,0,OFFSET(Import.PLQ,$A58-1,Y$15-1,1,1)),OFFSET(Import.PLQ,$A58-1,Y$15-1,1,1)),(1-PLE!$AA$28)*OFFSET(Import.PLQ,$A58-1,Y$15-1,1,1))))</f>
        <v>0</v>
      </c>
      <c r="Z58" s="144">
        <f ca="1">IF(Z$13="",0,CHOOSE(Detalhamento.OpçãoServiços,OFFSET(Import.PLQ,$A58-1,Z$15-1,1,1),IF($E58&lt;&gt;1,IF(ISNUMBER(INDEX(Import.PLE,Detalhamento!$E58,Detalhamento!Z$15)),IF(INDEX(Import.PLE,Detalhamento!$E58,Detalhamento!Z$15)&lt;=mediçao,OFFSET(Import.PLQ,$A58-1,Z$15-1,1,1),0),0),PLE!$AA$28*OFFSET(Import.PLQ,$A58-1,Z$15-1,1,1)),IF($E58&lt;&gt;1,IF(ISNUMBER(INDEX(Import.PLE,Detalhamento!$E58,Detalhamento!Z$15)),IF(INDEX(Import.PLE,Detalhamento!$E58,Detalhamento!Z$15)&lt;=mediçao,0,OFFSET(Import.PLQ,$A58-1,Z$15-1,1,1)),OFFSET(Import.PLQ,$A58-1,Z$15-1,1,1)),(1-PLE!$AA$28)*OFFSET(Import.PLQ,$A58-1,Z$15-1,1,1))))</f>
        <v>0</v>
      </c>
      <c r="AA58" s="144">
        <f ca="1">IF(AA$13="",0,CHOOSE(Detalhamento.OpçãoServiços,OFFSET(Import.PLQ,$A58-1,AA$15-1,1,1),IF($E58&lt;&gt;1,IF(ISNUMBER(INDEX(Import.PLE,Detalhamento!$E58,Detalhamento!AA$15)),IF(INDEX(Import.PLE,Detalhamento!$E58,Detalhamento!AA$15)&lt;=mediçao,OFFSET(Import.PLQ,$A58-1,AA$15-1,1,1),0),0),PLE!$AA$28*OFFSET(Import.PLQ,$A58-1,AA$15-1,1,1)),IF($E58&lt;&gt;1,IF(ISNUMBER(INDEX(Import.PLE,Detalhamento!$E58,Detalhamento!AA$15)),IF(INDEX(Import.PLE,Detalhamento!$E58,Detalhamento!AA$15)&lt;=mediçao,0,OFFSET(Import.PLQ,$A58-1,AA$15-1,1,1)),OFFSET(Import.PLQ,$A58-1,AA$15-1,1,1)),(1-PLE!$AA$28)*OFFSET(Import.PLQ,$A58-1,AA$15-1,1,1))))</f>
        <v>0</v>
      </c>
      <c r="AB58" s="144">
        <f ca="1">IF(AB$13="",0,CHOOSE(Detalhamento.OpçãoServiços,OFFSET(Import.PLQ,$A58-1,AB$15-1,1,1),IF($E58&lt;&gt;1,IF(ISNUMBER(INDEX(Import.PLE,Detalhamento!$E58,Detalhamento!AB$15)),IF(INDEX(Import.PLE,Detalhamento!$E58,Detalhamento!AB$15)&lt;=mediçao,OFFSET(Import.PLQ,$A58-1,AB$15-1,1,1),0),0),PLE!$AA$28*OFFSET(Import.PLQ,$A58-1,AB$15-1,1,1)),IF($E58&lt;&gt;1,IF(ISNUMBER(INDEX(Import.PLE,Detalhamento!$E58,Detalhamento!AB$15)),IF(INDEX(Import.PLE,Detalhamento!$E58,Detalhamento!AB$15)&lt;=mediçao,0,OFFSET(Import.PLQ,$A58-1,AB$15-1,1,1)),OFFSET(Import.PLQ,$A58-1,AB$15-1,1,1)),(1-PLE!$AA$28)*OFFSET(Import.PLQ,$A58-1,AB$15-1,1,1))))</f>
        <v>0</v>
      </c>
      <c r="AC58" s="144">
        <f ca="1">IF(AC$13="",0,CHOOSE(Detalhamento.OpçãoServiços,OFFSET(Import.PLQ,$A58-1,AC$15-1,1,1),IF($E58&lt;&gt;1,IF(ISNUMBER(INDEX(Import.PLE,Detalhamento!$E58,Detalhamento!AC$15)),IF(INDEX(Import.PLE,Detalhamento!$E58,Detalhamento!AC$15)&lt;=mediçao,OFFSET(Import.PLQ,$A58-1,AC$15-1,1,1),0),0),PLE!$AA$28*OFFSET(Import.PLQ,$A58-1,AC$15-1,1,1)),IF($E58&lt;&gt;1,IF(ISNUMBER(INDEX(Import.PLE,Detalhamento!$E58,Detalhamento!AC$15)),IF(INDEX(Import.PLE,Detalhamento!$E58,Detalhamento!AC$15)&lt;=mediçao,0,OFFSET(Import.PLQ,$A58-1,AC$15-1,1,1)),OFFSET(Import.PLQ,$A58-1,AC$15-1,1,1)),(1-PLE!$AA$28)*OFFSET(Import.PLQ,$A58-1,AC$15-1,1,1))))</f>
        <v>0</v>
      </c>
      <c r="AD58" s="144">
        <f ca="1">IF(AD$13="",0,CHOOSE(Detalhamento.OpçãoServiços,OFFSET(Import.PLQ,$A58-1,AD$15-1,1,1),IF($E58&lt;&gt;1,IF(ISNUMBER(INDEX(Import.PLE,Detalhamento!$E58,Detalhamento!AD$15)),IF(INDEX(Import.PLE,Detalhamento!$E58,Detalhamento!AD$15)&lt;=mediçao,OFFSET(Import.PLQ,$A58-1,AD$15-1,1,1),0),0),PLE!$AA$28*OFFSET(Import.PLQ,$A58-1,AD$15-1,1,1)),IF($E58&lt;&gt;1,IF(ISNUMBER(INDEX(Import.PLE,Detalhamento!$E58,Detalhamento!AD$15)),IF(INDEX(Import.PLE,Detalhamento!$E58,Detalhamento!AD$15)&lt;=mediçao,0,OFFSET(Import.PLQ,$A58-1,AD$15-1,1,1)),OFFSET(Import.PLQ,$A58-1,AD$15-1,1,1)),(1-PLE!$AA$28)*OFFSET(Import.PLQ,$A58-1,AD$15-1,1,1))))</f>
        <v>0</v>
      </c>
      <c r="AE58" s="144">
        <f ca="1">IF(AE$13="",0,CHOOSE(Detalhamento.OpçãoServiços,OFFSET(Import.PLQ,$A58-1,AE$15-1,1,1),IF($E58&lt;&gt;1,IF(ISNUMBER(INDEX(Import.PLE,Detalhamento!$E58,Detalhamento!AE$15)),IF(INDEX(Import.PLE,Detalhamento!$E58,Detalhamento!AE$15)&lt;=mediçao,OFFSET(Import.PLQ,$A58-1,AE$15-1,1,1),0),0),PLE!$AA$28*OFFSET(Import.PLQ,$A58-1,AE$15-1,1,1)),IF($E58&lt;&gt;1,IF(ISNUMBER(INDEX(Import.PLE,Detalhamento!$E58,Detalhamento!AE$15)),IF(INDEX(Import.PLE,Detalhamento!$E58,Detalhamento!AE$15)&lt;=mediçao,0,OFFSET(Import.PLQ,$A58-1,AE$15-1,1,1)),OFFSET(Import.PLQ,$A58-1,AE$15-1,1,1)),(1-PLE!$AA$28)*OFFSET(Import.PLQ,$A58-1,AE$15-1,1,1))))</f>
        <v>0</v>
      </c>
      <c r="AF58" s="144">
        <f ca="1">IF(AF$13="",0,CHOOSE(Detalhamento.OpçãoServiços,OFFSET(Import.PLQ,$A58-1,AF$15-1,1,1),IF($E58&lt;&gt;1,IF(ISNUMBER(INDEX(Import.PLE,Detalhamento!$E58,Detalhamento!AF$15)),IF(INDEX(Import.PLE,Detalhamento!$E58,Detalhamento!AF$15)&lt;=mediçao,OFFSET(Import.PLQ,$A58-1,AF$15-1,1,1),0),0),PLE!$AA$28*OFFSET(Import.PLQ,$A58-1,AF$15-1,1,1)),IF($E58&lt;&gt;1,IF(ISNUMBER(INDEX(Import.PLE,Detalhamento!$E58,Detalhamento!AF$15)),IF(INDEX(Import.PLE,Detalhamento!$E58,Detalhamento!AF$15)&lt;=mediçao,0,OFFSET(Import.PLQ,$A58-1,AF$15-1,1,1)),OFFSET(Import.PLQ,$A58-1,AF$15-1,1,1)),(1-PLE!$AA$28)*OFFSET(Import.PLQ,$A58-1,AF$15-1,1,1))))</f>
        <v>0</v>
      </c>
      <c r="AG58" s="144">
        <f ca="1">IF(AG$13="",0,CHOOSE(Detalhamento.OpçãoServiços,OFFSET(Import.PLQ,$A58-1,AG$15-1,1,1),IF($E58&lt;&gt;1,IF(ISNUMBER(INDEX(Import.PLE,Detalhamento!$E58,Detalhamento!AG$15)),IF(INDEX(Import.PLE,Detalhamento!$E58,Detalhamento!AG$15)&lt;=mediçao,OFFSET(Import.PLQ,$A58-1,AG$15-1,1,1),0),0),PLE!$AA$28*OFFSET(Import.PLQ,$A58-1,AG$15-1,1,1)),IF($E58&lt;&gt;1,IF(ISNUMBER(INDEX(Import.PLE,Detalhamento!$E58,Detalhamento!AG$15)),IF(INDEX(Import.PLE,Detalhamento!$E58,Detalhamento!AG$15)&lt;=mediçao,0,OFFSET(Import.PLQ,$A58-1,AG$15-1,1,1)),OFFSET(Import.PLQ,$A58-1,AG$15-1,1,1)),(1-PLE!$AA$28)*OFFSET(Import.PLQ,$A58-1,AG$15-1,1,1))))</f>
        <v>0</v>
      </c>
      <c r="AH58" s="144">
        <f ca="1">IF(AH$13="",0,CHOOSE(Detalhamento.OpçãoServiços,OFFSET(Import.PLQ,$A58-1,AH$15-1,1,1),IF($E58&lt;&gt;1,IF(ISNUMBER(INDEX(Import.PLE,Detalhamento!$E58,Detalhamento!AH$15)),IF(INDEX(Import.PLE,Detalhamento!$E58,Detalhamento!AH$15)&lt;=mediçao,OFFSET(Import.PLQ,$A58-1,AH$15-1,1,1),0),0),PLE!$AA$28*OFFSET(Import.PLQ,$A58-1,AH$15-1,1,1)),IF($E58&lt;&gt;1,IF(ISNUMBER(INDEX(Import.PLE,Detalhamento!$E58,Detalhamento!AH$15)),IF(INDEX(Import.PLE,Detalhamento!$E58,Detalhamento!AH$15)&lt;=mediçao,0,OFFSET(Import.PLQ,$A58-1,AH$15-1,1,1)),OFFSET(Import.PLQ,$A58-1,AH$15-1,1,1)),(1-PLE!$AA$28)*OFFSET(Import.PLQ,$A58-1,AH$15-1,1,1))))</f>
        <v>0</v>
      </c>
      <c r="AI58" s="144">
        <f ca="1">IF(AI$13="",0,CHOOSE(Detalhamento.OpçãoServiços,OFFSET(Import.PLQ,$A58-1,AI$15-1,1,1),IF($E58&lt;&gt;1,IF(ISNUMBER(INDEX(Import.PLE,Detalhamento!$E58,Detalhamento!AI$15)),IF(INDEX(Import.PLE,Detalhamento!$E58,Detalhamento!AI$15)&lt;=mediçao,OFFSET(Import.PLQ,$A58-1,AI$15-1,1,1),0),0),PLE!$AA$28*OFFSET(Import.PLQ,$A58-1,AI$15-1,1,1)),IF($E58&lt;&gt;1,IF(ISNUMBER(INDEX(Import.PLE,Detalhamento!$E58,Detalhamento!AI$15)),IF(INDEX(Import.PLE,Detalhamento!$E58,Detalhamento!AI$15)&lt;=mediçao,0,OFFSET(Import.PLQ,$A58-1,AI$15-1,1,1)),OFFSET(Import.PLQ,$A58-1,AI$15-1,1,1)),(1-PLE!$AA$28)*OFFSET(Import.PLQ,$A58-1,AI$15-1,1,1))))</f>
        <v>0</v>
      </c>
      <c r="AJ58" s="144">
        <f ca="1">IF(AJ$13="",0,CHOOSE(Detalhamento.OpçãoServiços,OFFSET(Import.PLQ,$A58-1,AJ$15-1,1,1),IF($E58&lt;&gt;1,IF(ISNUMBER(INDEX(Import.PLE,Detalhamento!$E58,Detalhamento!AJ$15)),IF(INDEX(Import.PLE,Detalhamento!$E58,Detalhamento!AJ$15)&lt;=mediçao,OFFSET(Import.PLQ,$A58-1,AJ$15-1,1,1),0),0),PLE!$AA$28*OFFSET(Import.PLQ,$A58-1,AJ$15-1,1,1)),IF($E58&lt;&gt;1,IF(ISNUMBER(INDEX(Import.PLE,Detalhamento!$E58,Detalhamento!AJ$15)),IF(INDEX(Import.PLE,Detalhamento!$E58,Detalhamento!AJ$15)&lt;=mediçao,0,OFFSET(Import.PLQ,$A58-1,AJ$15-1,1,1)),OFFSET(Import.PLQ,$A58-1,AJ$15-1,1,1)),(1-PLE!$AA$28)*OFFSET(Import.PLQ,$A58-1,AJ$15-1,1,1))))</f>
        <v>0</v>
      </c>
      <c r="AK58" s="144">
        <f ca="1">IF(AK$13="",0,CHOOSE(Detalhamento.OpçãoServiços,OFFSET(Import.PLQ,$A58-1,AK$15-1,1,1),IF($E58&lt;&gt;1,IF(ISNUMBER(INDEX(Import.PLE,Detalhamento!$E58,Detalhamento!AK$15)),IF(INDEX(Import.PLE,Detalhamento!$E58,Detalhamento!AK$15)&lt;=mediçao,OFFSET(Import.PLQ,$A58-1,AK$15-1,1,1),0),0),PLE!$AA$28*OFFSET(Import.PLQ,$A58-1,AK$15-1,1,1)),IF($E58&lt;&gt;1,IF(ISNUMBER(INDEX(Import.PLE,Detalhamento!$E58,Detalhamento!AK$15)),IF(INDEX(Import.PLE,Detalhamento!$E58,Detalhamento!AK$15)&lt;=mediçao,0,OFFSET(Import.PLQ,$A58-1,AK$15-1,1,1)),OFFSET(Import.PLQ,$A58-1,AK$15-1,1,1)),(1-PLE!$AA$28)*OFFSET(Import.PLQ,$A58-1,AK$15-1,1,1))))</f>
        <v>0</v>
      </c>
      <c r="AL58" s="144">
        <f ca="1">IF(AL$13="",0,CHOOSE(Detalhamento.OpçãoServiços,OFFSET(Import.PLQ,$A58-1,AL$15-1,1,1),IF($E58&lt;&gt;1,IF(ISNUMBER(INDEX(Import.PLE,Detalhamento!$E58,Detalhamento!AL$15)),IF(INDEX(Import.PLE,Detalhamento!$E58,Detalhamento!AL$15)&lt;=mediçao,OFFSET(Import.PLQ,$A58-1,AL$15-1,1,1),0),0),PLE!$AA$28*OFFSET(Import.PLQ,$A58-1,AL$15-1,1,1)),IF($E58&lt;&gt;1,IF(ISNUMBER(INDEX(Import.PLE,Detalhamento!$E58,Detalhamento!AL$15)),IF(INDEX(Import.PLE,Detalhamento!$E58,Detalhamento!AL$15)&lt;=mediçao,0,OFFSET(Import.PLQ,$A58-1,AL$15-1,1,1)),OFFSET(Import.PLQ,$A58-1,AL$15-1,1,1)),(1-PLE!$AA$28)*OFFSET(Import.PLQ,$A58-1,AL$15-1,1,1))))</f>
        <v>0</v>
      </c>
      <c r="AM58" s="144">
        <f ca="1">IF(AM$13="",0,CHOOSE(Detalhamento.OpçãoServiços,OFFSET(Import.PLQ,$A58-1,AM$15-1,1,1),IF($E58&lt;&gt;1,IF(ISNUMBER(INDEX(Import.PLE,Detalhamento!$E58,Detalhamento!AM$15)),IF(INDEX(Import.PLE,Detalhamento!$E58,Detalhamento!AM$15)&lt;=mediçao,OFFSET(Import.PLQ,$A58-1,AM$15-1,1,1),0),0),PLE!$AA$28*OFFSET(Import.PLQ,$A58-1,AM$15-1,1,1)),IF($E58&lt;&gt;1,IF(ISNUMBER(INDEX(Import.PLE,Detalhamento!$E58,Detalhamento!AM$15)),IF(INDEX(Import.PLE,Detalhamento!$E58,Detalhamento!AM$15)&lt;=mediçao,0,OFFSET(Import.PLQ,$A58-1,AM$15-1,1,1)),OFFSET(Import.PLQ,$A58-1,AM$15-1,1,1)),(1-PLE!$AA$28)*OFFSET(Import.PLQ,$A58-1,AM$15-1,1,1))))</f>
        <v>0</v>
      </c>
      <c r="AN58" s="144">
        <f ca="1">IF(AN$13="",0,CHOOSE(Detalhamento.OpçãoServiços,OFFSET(Import.PLQ,$A58-1,AN$15-1,1,1),IF($E58&lt;&gt;1,IF(ISNUMBER(INDEX(Import.PLE,Detalhamento!$E58,Detalhamento!AN$15)),IF(INDEX(Import.PLE,Detalhamento!$E58,Detalhamento!AN$15)&lt;=mediçao,OFFSET(Import.PLQ,$A58-1,AN$15-1,1,1),0),0),PLE!$AA$28*OFFSET(Import.PLQ,$A58-1,AN$15-1,1,1)),IF($E58&lt;&gt;1,IF(ISNUMBER(INDEX(Import.PLE,Detalhamento!$E58,Detalhamento!AN$15)),IF(INDEX(Import.PLE,Detalhamento!$E58,Detalhamento!AN$15)&lt;=mediçao,0,OFFSET(Import.PLQ,$A58-1,AN$15-1,1,1)),OFFSET(Import.PLQ,$A58-1,AN$15-1,1,1)),(1-PLE!$AA$28)*OFFSET(Import.PLQ,$A58-1,AN$15-1,1,1))))</f>
        <v>0</v>
      </c>
      <c r="AO58" s="144">
        <f ca="1">IF(AO$13="",0,CHOOSE(Detalhamento.OpçãoServiços,OFFSET(Import.PLQ,$A58-1,AO$15-1,1,1),IF($E58&lt;&gt;1,IF(ISNUMBER(INDEX(Import.PLE,Detalhamento!$E58,Detalhamento!AO$15)),IF(INDEX(Import.PLE,Detalhamento!$E58,Detalhamento!AO$15)&lt;=mediçao,OFFSET(Import.PLQ,$A58-1,AO$15-1,1,1),0),0),PLE!$AA$28*OFFSET(Import.PLQ,$A58-1,AO$15-1,1,1)),IF($E58&lt;&gt;1,IF(ISNUMBER(INDEX(Import.PLE,Detalhamento!$E58,Detalhamento!AO$15)),IF(INDEX(Import.PLE,Detalhamento!$E58,Detalhamento!AO$15)&lt;=mediçao,0,OFFSET(Import.PLQ,$A58-1,AO$15-1,1,1)),OFFSET(Import.PLQ,$A58-1,AO$15-1,1,1)),(1-PLE!$AA$28)*OFFSET(Import.PLQ,$A58-1,AO$15-1,1,1))))</f>
        <v>0</v>
      </c>
      <c r="AP58" s="144">
        <f ca="1">IF(AP$13="",0,CHOOSE(Detalhamento.OpçãoServiços,OFFSET(Import.PLQ,$A58-1,AP$15-1,1,1),IF($E58&lt;&gt;1,IF(ISNUMBER(INDEX(Import.PLE,Detalhamento!$E58,Detalhamento!AP$15)),IF(INDEX(Import.PLE,Detalhamento!$E58,Detalhamento!AP$15)&lt;=mediçao,OFFSET(Import.PLQ,$A58-1,AP$15-1,1,1),0),0),PLE!$AA$28*OFFSET(Import.PLQ,$A58-1,AP$15-1,1,1)),IF($E58&lt;&gt;1,IF(ISNUMBER(INDEX(Import.PLE,Detalhamento!$E58,Detalhamento!AP$15)),IF(INDEX(Import.PLE,Detalhamento!$E58,Detalhamento!AP$15)&lt;=mediçao,0,OFFSET(Import.PLQ,$A58-1,AP$15-1,1,1)),OFFSET(Import.PLQ,$A58-1,AP$15-1,1,1)),(1-PLE!$AA$28)*OFFSET(Import.PLQ,$A58-1,AP$15-1,1,1))))</f>
        <v>0</v>
      </c>
      <c r="AQ58" s="144">
        <f ca="1">IF(AQ$13="",0,CHOOSE(Detalhamento.OpçãoServiços,OFFSET(Import.PLQ,$A58-1,AQ$15-1,1,1),IF($E58&lt;&gt;1,IF(ISNUMBER(INDEX(Import.PLE,Detalhamento!$E58,Detalhamento!AQ$15)),IF(INDEX(Import.PLE,Detalhamento!$E58,Detalhamento!AQ$15)&lt;=mediçao,OFFSET(Import.PLQ,$A58-1,AQ$15-1,1,1),0),0),PLE!$AA$28*OFFSET(Import.PLQ,$A58-1,AQ$15-1,1,1)),IF($E58&lt;&gt;1,IF(ISNUMBER(INDEX(Import.PLE,Detalhamento!$E58,Detalhamento!AQ$15)),IF(INDEX(Import.PLE,Detalhamento!$E58,Detalhamento!AQ$15)&lt;=mediçao,0,OFFSET(Import.PLQ,$A58-1,AQ$15-1,1,1)),OFFSET(Import.PLQ,$A58-1,AQ$15-1,1,1)),(1-PLE!$AA$28)*OFFSET(Import.PLQ,$A58-1,AQ$15-1,1,1))))</f>
        <v>0</v>
      </c>
      <c r="AR58" s="144">
        <f ca="1">IF(AR$13="",0,CHOOSE(Detalhamento.OpçãoServiços,OFFSET(Import.PLQ,$A58-1,AR$15-1,1,1),IF($E58&lt;&gt;1,IF(ISNUMBER(INDEX(Import.PLE,Detalhamento!$E58,Detalhamento!AR$15)),IF(INDEX(Import.PLE,Detalhamento!$E58,Detalhamento!AR$15)&lt;=mediçao,OFFSET(Import.PLQ,$A58-1,AR$15-1,1,1),0),0),PLE!$AA$28*OFFSET(Import.PLQ,$A58-1,AR$15-1,1,1)),IF($E58&lt;&gt;1,IF(ISNUMBER(INDEX(Import.PLE,Detalhamento!$E58,Detalhamento!AR$15)),IF(INDEX(Import.PLE,Detalhamento!$E58,Detalhamento!AR$15)&lt;=mediçao,0,OFFSET(Import.PLQ,$A58-1,AR$15-1,1,1)),OFFSET(Import.PLQ,$A58-1,AR$15-1,1,1)),(1-PLE!$AA$28)*OFFSET(Import.PLQ,$A58-1,AR$15-1,1,1))))</f>
        <v>0</v>
      </c>
      <c r="AS58" s="144">
        <f ca="1">IF(AS$13="",0,CHOOSE(Detalhamento.OpçãoServiços,OFFSET(Import.PLQ,$A58-1,AS$15-1,1,1),IF($E58&lt;&gt;1,IF(ISNUMBER(INDEX(Import.PLE,Detalhamento!$E58,Detalhamento!AS$15)),IF(INDEX(Import.PLE,Detalhamento!$E58,Detalhamento!AS$15)&lt;=mediçao,OFFSET(Import.PLQ,$A58-1,AS$15-1,1,1),0),0),PLE!$AA$28*OFFSET(Import.PLQ,$A58-1,AS$15-1,1,1)),IF($E58&lt;&gt;1,IF(ISNUMBER(INDEX(Import.PLE,Detalhamento!$E58,Detalhamento!AS$15)),IF(INDEX(Import.PLE,Detalhamento!$E58,Detalhamento!AS$15)&lt;=mediçao,0,OFFSET(Import.PLQ,$A58-1,AS$15-1,1,1)),OFFSET(Import.PLQ,$A58-1,AS$15-1,1,1)),(1-PLE!$AA$28)*OFFSET(Import.PLQ,$A58-1,AS$15-1,1,1))))</f>
        <v>0</v>
      </c>
      <c r="AT58" s="144">
        <f ca="1">IF(AT$13="",0,CHOOSE(Detalhamento.OpçãoServiços,OFFSET(Import.PLQ,$A58-1,AT$15-1,1,1),IF($E58&lt;&gt;1,IF(ISNUMBER(INDEX(Import.PLE,Detalhamento!$E58,Detalhamento!AT$15)),IF(INDEX(Import.PLE,Detalhamento!$E58,Detalhamento!AT$15)&lt;=mediçao,OFFSET(Import.PLQ,$A58-1,AT$15-1,1,1),0),0),PLE!$AA$28*OFFSET(Import.PLQ,$A58-1,AT$15-1,1,1)),IF($E58&lt;&gt;1,IF(ISNUMBER(INDEX(Import.PLE,Detalhamento!$E58,Detalhamento!AT$15)),IF(INDEX(Import.PLE,Detalhamento!$E58,Detalhamento!AT$15)&lt;=mediçao,0,OFFSET(Import.PLQ,$A58-1,AT$15-1,1,1)),OFFSET(Import.PLQ,$A58-1,AT$15-1,1,1)),(1-PLE!$AA$28)*OFFSET(Import.PLQ,$A58-1,AT$15-1,1,1))))</f>
        <v>0</v>
      </c>
      <c r="AU58" s="144">
        <f ca="1">IF(AU$13="",0,CHOOSE(Detalhamento.OpçãoServiços,OFFSET(Import.PLQ,$A58-1,AU$15-1,1,1),IF($E58&lt;&gt;1,IF(ISNUMBER(INDEX(Import.PLE,Detalhamento!$E58,Detalhamento!AU$15)),IF(INDEX(Import.PLE,Detalhamento!$E58,Detalhamento!AU$15)&lt;=mediçao,OFFSET(Import.PLQ,$A58-1,AU$15-1,1,1),0),0),PLE!$AA$28*OFFSET(Import.PLQ,$A58-1,AU$15-1,1,1)),IF($E58&lt;&gt;1,IF(ISNUMBER(INDEX(Import.PLE,Detalhamento!$E58,Detalhamento!AU$15)),IF(INDEX(Import.PLE,Detalhamento!$E58,Detalhamento!AU$15)&lt;=mediçao,0,OFFSET(Import.PLQ,$A58-1,AU$15-1,1,1)),OFFSET(Import.PLQ,$A58-1,AU$15-1,1,1)),(1-PLE!$AA$28)*OFFSET(Import.PLQ,$A58-1,AU$15-1,1,1))))</f>
        <v>0</v>
      </c>
      <c r="AV58" s="144">
        <f ca="1">IF(AV$13="",0,CHOOSE(Detalhamento.OpçãoServiços,OFFSET(Import.PLQ,$A58-1,AV$15-1,1,1),IF($E58&lt;&gt;1,IF(ISNUMBER(INDEX(Import.PLE,Detalhamento!$E58,Detalhamento!AV$15)),IF(INDEX(Import.PLE,Detalhamento!$E58,Detalhamento!AV$15)&lt;=mediçao,OFFSET(Import.PLQ,$A58-1,AV$15-1,1,1),0),0),PLE!$AA$28*OFFSET(Import.PLQ,$A58-1,AV$15-1,1,1)),IF($E58&lt;&gt;1,IF(ISNUMBER(INDEX(Import.PLE,Detalhamento!$E58,Detalhamento!AV$15)),IF(INDEX(Import.PLE,Detalhamento!$E58,Detalhamento!AV$15)&lt;=mediçao,0,OFFSET(Import.PLQ,$A58-1,AV$15-1,1,1)),OFFSET(Import.PLQ,$A58-1,AV$15-1,1,1)),(1-PLE!$AA$28)*OFFSET(Import.PLQ,$A58-1,AV$15-1,1,1))))</f>
        <v>0</v>
      </c>
      <c r="AW58" s="144">
        <f ca="1">IF(AW$13="",0,CHOOSE(Detalhamento.OpçãoServiços,OFFSET(Import.PLQ,$A58-1,AW$15-1,1,1),IF($E58&lt;&gt;1,IF(ISNUMBER(INDEX(Import.PLE,Detalhamento!$E58,Detalhamento!AW$15)),IF(INDEX(Import.PLE,Detalhamento!$E58,Detalhamento!AW$15)&lt;=mediçao,OFFSET(Import.PLQ,$A58-1,AW$15-1,1,1),0),0),PLE!$AA$28*OFFSET(Import.PLQ,$A58-1,AW$15-1,1,1)),IF($E58&lt;&gt;1,IF(ISNUMBER(INDEX(Import.PLE,Detalhamento!$E58,Detalhamento!AW$15)),IF(INDEX(Import.PLE,Detalhamento!$E58,Detalhamento!AW$15)&lt;=mediçao,0,OFFSET(Import.PLQ,$A58-1,AW$15-1,1,1)),OFFSET(Import.PLQ,$A58-1,AW$15-1,1,1)),(1-PLE!$AA$28)*OFFSET(Import.PLQ,$A58-1,AW$15-1,1,1))))</f>
        <v>0</v>
      </c>
      <c r="AX58" s="144">
        <f ca="1">IF(AX$13="",0,CHOOSE(Detalhamento.OpçãoServiços,OFFSET(Import.PLQ,$A58-1,AX$15-1,1,1),IF($E58&lt;&gt;1,IF(ISNUMBER(INDEX(Import.PLE,Detalhamento!$E58,Detalhamento!AX$15)),IF(INDEX(Import.PLE,Detalhamento!$E58,Detalhamento!AX$15)&lt;=mediçao,OFFSET(Import.PLQ,$A58-1,AX$15-1,1,1),0),0),PLE!$AA$28*OFFSET(Import.PLQ,$A58-1,AX$15-1,1,1)),IF($E58&lt;&gt;1,IF(ISNUMBER(INDEX(Import.PLE,Detalhamento!$E58,Detalhamento!AX$15)),IF(INDEX(Import.PLE,Detalhamento!$E58,Detalhamento!AX$15)&lt;=mediçao,0,OFFSET(Import.PLQ,$A58-1,AX$15-1,1,1)),OFFSET(Import.PLQ,$A58-1,AX$15-1,1,1)),(1-PLE!$AA$28)*OFFSET(Import.PLQ,$A58-1,AX$15-1,1,1))))</f>
        <v>0</v>
      </c>
      <c r="AY58" s="144">
        <f ca="1">IF(AY$13="",0,CHOOSE(Detalhamento.OpçãoServiços,OFFSET(Import.PLQ,$A58-1,AY$15-1,1,1),IF($E58&lt;&gt;1,IF(ISNUMBER(INDEX(Import.PLE,Detalhamento!$E58,Detalhamento!AY$15)),IF(INDEX(Import.PLE,Detalhamento!$E58,Detalhamento!AY$15)&lt;=mediçao,OFFSET(Import.PLQ,$A58-1,AY$15-1,1,1),0),0),PLE!$AA$28*OFFSET(Import.PLQ,$A58-1,AY$15-1,1,1)),IF($E58&lt;&gt;1,IF(ISNUMBER(INDEX(Import.PLE,Detalhamento!$E58,Detalhamento!AY$15)),IF(INDEX(Import.PLE,Detalhamento!$E58,Detalhamento!AY$15)&lt;=mediçao,0,OFFSET(Import.PLQ,$A58-1,AY$15-1,1,1)),OFFSET(Import.PLQ,$A58-1,AY$15-1,1,1)),(1-PLE!$AA$28)*OFFSET(Import.PLQ,$A58-1,AY$15-1,1,1))))</f>
        <v>0</v>
      </c>
      <c r="AZ58" s="144">
        <f ca="1">IF(AZ$13="",0,CHOOSE(Detalhamento.OpçãoServiços,OFFSET(Import.PLQ,$A58-1,AZ$15-1,1,1),IF($E58&lt;&gt;1,IF(ISNUMBER(INDEX(Import.PLE,Detalhamento!$E58,Detalhamento!AZ$15)),IF(INDEX(Import.PLE,Detalhamento!$E58,Detalhamento!AZ$15)&lt;=mediçao,OFFSET(Import.PLQ,$A58-1,AZ$15-1,1,1),0),0),PLE!$AA$28*OFFSET(Import.PLQ,$A58-1,AZ$15-1,1,1)),IF($E58&lt;&gt;1,IF(ISNUMBER(INDEX(Import.PLE,Detalhamento!$E58,Detalhamento!AZ$15)),IF(INDEX(Import.PLE,Detalhamento!$E58,Detalhamento!AZ$15)&lt;=mediçao,0,OFFSET(Import.PLQ,$A58-1,AZ$15-1,1,1)),OFFSET(Import.PLQ,$A58-1,AZ$15-1,1,1)),(1-PLE!$AA$28)*OFFSET(Import.PLQ,$A58-1,AZ$15-1,1,1))))</f>
        <v>0</v>
      </c>
      <c r="BA58" s="144">
        <f ca="1">IF(BA$13="",0,CHOOSE(Detalhamento.OpçãoServiços,OFFSET(Import.PLQ,$A58-1,BA$15-1,1,1),IF($E58&lt;&gt;1,IF(ISNUMBER(INDEX(Import.PLE,Detalhamento!$E58,Detalhamento!BA$15)),IF(INDEX(Import.PLE,Detalhamento!$E58,Detalhamento!BA$15)&lt;=mediçao,OFFSET(Import.PLQ,$A58-1,BA$15-1,1,1),0),0),PLE!$AA$28*OFFSET(Import.PLQ,$A58-1,BA$15-1,1,1)),IF($E58&lt;&gt;1,IF(ISNUMBER(INDEX(Import.PLE,Detalhamento!$E58,Detalhamento!BA$15)),IF(INDEX(Import.PLE,Detalhamento!$E58,Detalhamento!BA$15)&lt;=mediçao,0,OFFSET(Import.PLQ,$A58-1,BA$15-1,1,1)),OFFSET(Import.PLQ,$A58-1,BA$15-1,1,1)),(1-PLE!$AA$28)*OFFSET(Import.PLQ,$A58-1,BA$15-1,1,1))))</f>
        <v>0</v>
      </c>
      <c r="BB58" s="144">
        <f ca="1">IF(BB$13="",0,CHOOSE(Detalhamento.OpçãoServiços,OFFSET(Import.PLQ,$A58-1,BB$15-1,1,1),IF($E58&lt;&gt;1,IF(ISNUMBER(INDEX(Import.PLE,Detalhamento!$E58,Detalhamento!BB$15)),IF(INDEX(Import.PLE,Detalhamento!$E58,Detalhamento!BB$15)&lt;=mediçao,OFFSET(Import.PLQ,$A58-1,BB$15-1,1,1),0),0),PLE!$AA$28*OFFSET(Import.PLQ,$A58-1,BB$15-1,1,1)),IF($E58&lt;&gt;1,IF(ISNUMBER(INDEX(Import.PLE,Detalhamento!$E58,Detalhamento!BB$15)),IF(INDEX(Import.PLE,Detalhamento!$E58,Detalhamento!BB$15)&lt;=mediçao,0,OFFSET(Import.PLQ,$A58-1,BB$15-1,1,1)),OFFSET(Import.PLQ,$A58-1,BB$15-1,1,1)),(1-PLE!$AA$28)*OFFSET(Import.PLQ,$A58-1,BB$15-1,1,1))))</f>
        <v>0</v>
      </c>
      <c r="BC58" s="144">
        <f ca="1">IF(BC$13="",0,CHOOSE(Detalhamento.OpçãoServiços,OFFSET(Import.PLQ,$A58-1,BC$15-1,1,1),IF($E58&lt;&gt;1,IF(ISNUMBER(INDEX(Import.PLE,Detalhamento!$E58,Detalhamento!BC$15)),IF(INDEX(Import.PLE,Detalhamento!$E58,Detalhamento!BC$15)&lt;=mediçao,OFFSET(Import.PLQ,$A58-1,BC$15-1,1,1),0),0),PLE!$AA$28*OFFSET(Import.PLQ,$A58-1,BC$15-1,1,1)),IF($E58&lt;&gt;1,IF(ISNUMBER(INDEX(Import.PLE,Detalhamento!$E58,Detalhamento!BC$15)),IF(INDEX(Import.PLE,Detalhamento!$E58,Detalhamento!BC$15)&lt;=mediçao,0,OFFSET(Import.PLQ,$A58-1,BC$15-1,1,1)),OFFSET(Import.PLQ,$A58-1,BC$15-1,1,1)),(1-PLE!$AA$28)*OFFSET(Import.PLQ,$A58-1,BC$15-1,1,1))))</f>
        <v>0</v>
      </c>
      <c r="BD58" s="144">
        <f ca="1">IF(BD$13="",0,CHOOSE(Detalhamento.OpçãoServiços,OFFSET(Import.PLQ,$A58-1,BD$15-1,1,1),IF($E58&lt;&gt;1,IF(ISNUMBER(INDEX(Import.PLE,Detalhamento!$E58,Detalhamento!BD$15)),IF(INDEX(Import.PLE,Detalhamento!$E58,Detalhamento!BD$15)&lt;=mediçao,OFFSET(Import.PLQ,$A58-1,BD$15-1,1,1),0),0),PLE!$AA$28*OFFSET(Import.PLQ,$A58-1,BD$15-1,1,1)),IF($E58&lt;&gt;1,IF(ISNUMBER(INDEX(Import.PLE,Detalhamento!$E58,Detalhamento!BD$15)),IF(INDEX(Import.PLE,Detalhamento!$E58,Detalhamento!BD$15)&lt;=mediçao,0,OFFSET(Import.PLQ,$A58-1,BD$15-1,1,1)),OFFSET(Import.PLQ,$A58-1,BD$15-1,1,1)),(1-PLE!$AA$28)*OFFSET(Import.PLQ,$A58-1,BD$15-1,1,1))))</f>
        <v>0</v>
      </c>
      <c r="BE58" s="144">
        <f ca="1">IF(BE$13="",0,CHOOSE(Detalhamento.OpçãoServiços,OFFSET(Import.PLQ,$A58-1,BE$15-1,1,1),IF($E58&lt;&gt;1,IF(ISNUMBER(INDEX(Import.PLE,Detalhamento!$E58,Detalhamento!BE$15)),IF(INDEX(Import.PLE,Detalhamento!$E58,Detalhamento!BE$15)&lt;=mediçao,OFFSET(Import.PLQ,$A58-1,BE$15-1,1,1),0),0),PLE!$AA$28*OFFSET(Import.PLQ,$A58-1,BE$15-1,1,1)),IF($E58&lt;&gt;1,IF(ISNUMBER(INDEX(Import.PLE,Detalhamento!$E58,Detalhamento!BE$15)),IF(INDEX(Import.PLE,Detalhamento!$E58,Detalhamento!BE$15)&lt;=mediçao,0,OFFSET(Import.PLQ,$A58-1,BE$15-1,1,1)),OFFSET(Import.PLQ,$A58-1,BE$15-1,1,1)),(1-PLE!$AA$28)*OFFSET(Import.PLQ,$A58-1,BE$15-1,1,1))))</f>
        <v>0</v>
      </c>
      <c r="BF58" s="144">
        <f ca="1">IF(BF$13="",0,CHOOSE(Detalhamento.OpçãoServiços,OFFSET(Import.PLQ,$A58-1,BF$15-1,1,1),IF($E58&lt;&gt;1,IF(ISNUMBER(INDEX(Import.PLE,Detalhamento!$E58,Detalhamento!BF$15)),IF(INDEX(Import.PLE,Detalhamento!$E58,Detalhamento!BF$15)&lt;=mediçao,OFFSET(Import.PLQ,$A58-1,BF$15-1,1,1),0),0),PLE!$AA$28*OFFSET(Import.PLQ,$A58-1,BF$15-1,1,1)),IF($E58&lt;&gt;1,IF(ISNUMBER(INDEX(Import.PLE,Detalhamento!$E58,Detalhamento!BF$15)),IF(INDEX(Import.PLE,Detalhamento!$E58,Detalhamento!BF$15)&lt;=mediçao,0,OFFSET(Import.PLQ,$A58-1,BF$15-1,1,1)),OFFSET(Import.PLQ,$A58-1,BF$15-1,1,1)),(1-PLE!$AA$28)*OFFSET(Import.PLQ,$A58-1,BF$15-1,1,1))))</f>
        <v>0</v>
      </c>
      <c r="BG58" s="144">
        <f ca="1">IF(BG$13="",0,CHOOSE(Detalhamento.OpçãoServiços,OFFSET(Import.PLQ,$A58-1,BG$15-1,1,1),IF($E58&lt;&gt;1,IF(ISNUMBER(INDEX(Import.PLE,Detalhamento!$E58,Detalhamento!BG$15)),IF(INDEX(Import.PLE,Detalhamento!$E58,Detalhamento!BG$15)&lt;=mediçao,OFFSET(Import.PLQ,$A58-1,BG$15-1,1,1),0),0),PLE!$AA$28*OFFSET(Import.PLQ,$A58-1,BG$15-1,1,1)),IF($E58&lt;&gt;1,IF(ISNUMBER(INDEX(Import.PLE,Detalhamento!$E58,Detalhamento!BG$15)),IF(INDEX(Import.PLE,Detalhamento!$E58,Detalhamento!BG$15)&lt;=mediçao,0,OFFSET(Import.PLQ,$A58-1,BG$15-1,1,1)),OFFSET(Import.PLQ,$A58-1,BG$15-1,1,1)),(1-PLE!$AA$28)*OFFSET(Import.PLQ,$A58-1,BG$15-1,1,1))))</f>
        <v>0</v>
      </c>
      <c r="BH58" s="144">
        <f ca="1">IF(BH$13="",0,CHOOSE(Detalhamento.OpçãoServiços,OFFSET(Import.PLQ,$A58-1,BH$15-1,1,1),IF($E58&lt;&gt;1,IF(ISNUMBER(INDEX(Import.PLE,Detalhamento!$E58,Detalhamento!BH$15)),IF(INDEX(Import.PLE,Detalhamento!$E58,Detalhamento!BH$15)&lt;=mediçao,OFFSET(Import.PLQ,$A58-1,BH$15-1,1,1),0),0),PLE!$AA$28*OFFSET(Import.PLQ,$A58-1,BH$15-1,1,1)),IF($E58&lt;&gt;1,IF(ISNUMBER(INDEX(Import.PLE,Detalhamento!$E58,Detalhamento!BH$15)),IF(INDEX(Import.PLE,Detalhamento!$E58,Detalhamento!BH$15)&lt;=mediçao,0,OFFSET(Import.PLQ,$A58-1,BH$15-1,1,1)),OFFSET(Import.PLQ,$A58-1,BH$15-1,1,1)),(1-PLE!$AA$28)*OFFSET(Import.PLQ,$A58-1,BH$15-1,1,1))))</f>
        <v>0</v>
      </c>
      <c r="BI58" s="144">
        <f ca="1">IF(BI$13="",0,CHOOSE(Detalhamento.OpçãoServiços,OFFSET(Import.PLQ,$A58-1,BI$15-1,1,1),IF($E58&lt;&gt;1,IF(ISNUMBER(INDEX(Import.PLE,Detalhamento!$E58,Detalhamento!BI$15)),IF(INDEX(Import.PLE,Detalhamento!$E58,Detalhamento!BI$15)&lt;=mediçao,OFFSET(Import.PLQ,$A58-1,BI$15-1,1,1),0),0),PLE!$AA$28*OFFSET(Import.PLQ,$A58-1,BI$15-1,1,1)),IF($E58&lt;&gt;1,IF(ISNUMBER(INDEX(Import.PLE,Detalhamento!$E58,Detalhamento!BI$15)),IF(INDEX(Import.PLE,Detalhamento!$E58,Detalhamento!BI$15)&lt;=mediçao,0,OFFSET(Import.PLQ,$A58-1,BI$15-1,1,1)),OFFSET(Import.PLQ,$A58-1,BI$15-1,1,1)),(1-PLE!$AA$28)*OFFSET(Import.PLQ,$A58-1,BI$15-1,1,1))))</f>
        <v>0</v>
      </c>
    </row>
    <row r="59" spans="1:61" ht="40" x14ac:dyDescent="0.2">
      <c r="A59" s="155">
        <v>38</v>
      </c>
      <c r="B59" s="21" t="str">
        <f t="shared" ca="1" si="8"/>
        <v>Serviço</v>
      </c>
      <c r="E59" s="153">
        <f t="shared" ca="1" si="9"/>
        <v>5</v>
      </c>
      <c r="F59" s="154">
        <f t="shared" ca="1" si="10"/>
        <v>50038</v>
      </c>
      <c r="G59" s="154" t="str">
        <f t="shared" ca="1" si="14"/>
        <v>1.4.1.2</v>
      </c>
      <c r="H59" s="182" t="str">
        <f t="shared" ca="1" si="14"/>
        <v>ARMAÇÃO DE PILAR OU VIGA DE UMA ESTRUTURA CONVENCIONAL DE CONCRETO ARMADO EM UMA EDIFICAÇÃO TÉRREA OU SOBRADO UTILIZANDO AÇO CA-60 DE 5,0 MM - MONTAGEM. AF_12/2015</v>
      </c>
      <c r="I59" s="37" t="str">
        <f t="shared" ca="1" si="12"/>
        <v>KG</v>
      </c>
      <c r="J59" s="144">
        <f t="shared" ca="1" si="13"/>
        <v>363.6</v>
      </c>
      <c r="K59" s="67"/>
      <c r="L59" s="144">
        <f ca="1">IF(L$13="",0,CHOOSE(Detalhamento.OpçãoServiços,OFFSET(Import.PLQ,$A59-1,L$15-1,1,1),IF($E59&lt;&gt;1,IF(ISNUMBER(INDEX(Import.PLE,Detalhamento!$E59,Detalhamento!L$15)),IF(INDEX(Import.PLE,Detalhamento!$E59,Detalhamento!L$15)&lt;=mediçao,OFFSET(Import.PLQ,$A59-1,L$15-1,1,1),0),0),PLE!$AA$28*OFFSET(Import.PLQ,$A59-1,L$15-1,1,1)),IF($E59&lt;&gt;1,IF(ISNUMBER(INDEX(Import.PLE,Detalhamento!$E59,Detalhamento!L$15)),IF(INDEX(Import.PLE,Detalhamento!$E59,Detalhamento!L$15)&lt;=mediçao,0,OFFSET(Import.PLQ,$A59-1,L$15-1,1,1)),OFFSET(Import.PLQ,$A59-1,L$15-1,1,1)),(1-PLE!$AA$28)*OFFSET(Import.PLQ,$A59-1,L$15-1,1,1))))</f>
        <v>363.6</v>
      </c>
      <c r="M59" s="144">
        <f ca="1">IF(M$13="",0,CHOOSE(Detalhamento.OpçãoServiços,OFFSET(Import.PLQ,$A59-1,M$15-1,1,1),IF($E59&lt;&gt;1,IF(ISNUMBER(INDEX(Import.PLE,Detalhamento!$E59,Detalhamento!M$15)),IF(INDEX(Import.PLE,Detalhamento!$E59,Detalhamento!M$15)&lt;=mediçao,OFFSET(Import.PLQ,$A59-1,M$15-1,1,1),0),0),PLE!$AA$28*OFFSET(Import.PLQ,$A59-1,M$15-1,1,1)),IF($E59&lt;&gt;1,IF(ISNUMBER(INDEX(Import.PLE,Detalhamento!$E59,Detalhamento!M$15)),IF(INDEX(Import.PLE,Detalhamento!$E59,Detalhamento!M$15)&lt;=mediçao,0,OFFSET(Import.PLQ,$A59-1,M$15-1,1,1)),OFFSET(Import.PLQ,$A59-1,M$15-1,1,1)),(1-PLE!$AA$28)*OFFSET(Import.PLQ,$A59-1,M$15-1,1,1))))</f>
        <v>0</v>
      </c>
      <c r="N59" s="144">
        <f ca="1">IF(N$13="",0,CHOOSE(Detalhamento.OpçãoServiços,OFFSET(Import.PLQ,$A59-1,N$15-1,1,1),IF($E59&lt;&gt;1,IF(ISNUMBER(INDEX(Import.PLE,Detalhamento!$E59,Detalhamento!N$15)),IF(INDEX(Import.PLE,Detalhamento!$E59,Detalhamento!N$15)&lt;=mediçao,OFFSET(Import.PLQ,$A59-1,N$15-1,1,1),0),0),PLE!$AA$28*OFFSET(Import.PLQ,$A59-1,N$15-1,1,1)),IF($E59&lt;&gt;1,IF(ISNUMBER(INDEX(Import.PLE,Detalhamento!$E59,Detalhamento!N$15)),IF(INDEX(Import.PLE,Detalhamento!$E59,Detalhamento!N$15)&lt;=mediçao,0,OFFSET(Import.PLQ,$A59-1,N$15-1,1,1)),OFFSET(Import.PLQ,$A59-1,N$15-1,1,1)),(1-PLE!$AA$28)*OFFSET(Import.PLQ,$A59-1,N$15-1,1,1))))</f>
        <v>0</v>
      </c>
      <c r="O59" s="144">
        <f ca="1">IF(O$13="",0,CHOOSE(Detalhamento.OpçãoServiços,OFFSET(Import.PLQ,$A59-1,O$15-1,1,1),IF($E59&lt;&gt;1,IF(ISNUMBER(INDEX(Import.PLE,Detalhamento!$E59,Detalhamento!O$15)),IF(INDEX(Import.PLE,Detalhamento!$E59,Detalhamento!O$15)&lt;=mediçao,OFFSET(Import.PLQ,$A59-1,O$15-1,1,1),0),0),PLE!$AA$28*OFFSET(Import.PLQ,$A59-1,O$15-1,1,1)),IF($E59&lt;&gt;1,IF(ISNUMBER(INDEX(Import.PLE,Detalhamento!$E59,Detalhamento!O$15)),IF(INDEX(Import.PLE,Detalhamento!$E59,Detalhamento!O$15)&lt;=mediçao,0,OFFSET(Import.PLQ,$A59-1,O$15-1,1,1)),OFFSET(Import.PLQ,$A59-1,O$15-1,1,1)),(1-PLE!$AA$28)*OFFSET(Import.PLQ,$A59-1,O$15-1,1,1))))</f>
        <v>0</v>
      </c>
      <c r="P59" s="144">
        <f ca="1">IF(P$13="",0,CHOOSE(Detalhamento.OpçãoServiços,OFFSET(Import.PLQ,$A59-1,P$15-1,1,1),IF($E59&lt;&gt;1,IF(ISNUMBER(INDEX(Import.PLE,Detalhamento!$E59,Detalhamento!P$15)),IF(INDEX(Import.PLE,Detalhamento!$E59,Detalhamento!P$15)&lt;=mediçao,OFFSET(Import.PLQ,$A59-1,P$15-1,1,1),0),0),PLE!$AA$28*OFFSET(Import.PLQ,$A59-1,P$15-1,1,1)),IF($E59&lt;&gt;1,IF(ISNUMBER(INDEX(Import.PLE,Detalhamento!$E59,Detalhamento!P$15)),IF(INDEX(Import.PLE,Detalhamento!$E59,Detalhamento!P$15)&lt;=mediçao,0,OFFSET(Import.PLQ,$A59-1,P$15-1,1,1)),OFFSET(Import.PLQ,$A59-1,P$15-1,1,1)),(1-PLE!$AA$28)*OFFSET(Import.PLQ,$A59-1,P$15-1,1,1))))</f>
        <v>0</v>
      </c>
      <c r="Q59" s="144">
        <f ca="1">IF(Q$13="",0,CHOOSE(Detalhamento.OpçãoServiços,OFFSET(Import.PLQ,$A59-1,Q$15-1,1,1),IF($E59&lt;&gt;1,IF(ISNUMBER(INDEX(Import.PLE,Detalhamento!$E59,Detalhamento!Q$15)),IF(INDEX(Import.PLE,Detalhamento!$E59,Detalhamento!Q$15)&lt;=mediçao,OFFSET(Import.PLQ,$A59-1,Q$15-1,1,1),0),0),PLE!$AA$28*OFFSET(Import.PLQ,$A59-1,Q$15-1,1,1)),IF($E59&lt;&gt;1,IF(ISNUMBER(INDEX(Import.PLE,Detalhamento!$E59,Detalhamento!Q$15)),IF(INDEX(Import.PLE,Detalhamento!$E59,Detalhamento!Q$15)&lt;=mediçao,0,OFFSET(Import.PLQ,$A59-1,Q$15-1,1,1)),OFFSET(Import.PLQ,$A59-1,Q$15-1,1,1)),(1-PLE!$AA$28)*OFFSET(Import.PLQ,$A59-1,Q$15-1,1,1))))</f>
        <v>0</v>
      </c>
      <c r="R59" s="144">
        <f ca="1">IF(R$13="",0,CHOOSE(Detalhamento.OpçãoServiços,OFFSET(Import.PLQ,$A59-1,R$15-1,1,1),IF($E59&lt;&gt;1,IF(ISNUMBER(INDEX(Import.PLE,Detalhamento!$E59,Detalhamento!R$15)),IF(INDEX(Import.PLE,Detalhamento!$E59,Detalhamento!R$15)&lt;=mediçao,OFFSET(Import.PLQ,$A59-1,R$15-1,1,1),0),0),PLE!$AA$28*OFFSET(Import.PLQ,$A59-1,R$15-1,1,1)),IF($E59&lt;&gt;1,IF(ISNUMBER(INDEX(Import.PLE,Detalhamento!$E59,Detalhamento!R$15)),IF(INDEX(Import.PLE,Detalhamento!$E59,Detalhamento!R$15)&lt;=mediçao,0,OFFSET(Import.PLQ,$A59-1,R$15-1,1,1)),OFFSET(Import.PLQ,$A59-1,R$15-1,1,1)),(1-PLE!$AA$28)*OFFSET(Import.PLQ,$A59-1,R$15-1,1,1))))</f>
        <v>0</v>
      </c>
      <c r="S59" s="144">
        <f ca="1">IF(S$13="",0,CHOOSE(Detalhamento.OpçãoServiços,OFFSET(Import.PLQ,$A59-1,S$15-1,1,1),IF($E59&lt;&gt;1,IF(ISNUMBER(INDEX(Import.PLE,Detalhamento!$E59,Detalhamento!S$15)),IF(INDEX(Import.PLE,Detalhamento!$E59,Detalhamento!S$15)&lt;=mediçao,OFFSET(Import.PLQ,$A59-1,S$15-1,1,1),0),0),PLE!$AA$28*OFFSET(Import.PLQ,$A59-1,S$15-1,1,1)),IF($E59&lt;&gt;1,IF(ISNUMBER(INDEX(Import.PLE,Detalhamento!$E59,Detalhamento!S$15)),IF(INDEX(Import.PLE,Detalhamento!$E59,Detalhamento!S$15)&lt;=mediçao,0,OFFSET(Import.PLQ,$A59-1,S$15-1,1,1)),OFFSET(Import.PLQ,$A59-1,S$15-1,1,1)),(1-PLE!$AA$28)*OFFSET(Import.PLQ,$A59-1,S$15-1,1,1))))</f>
        <v>0</v>
      </c>
      <c r="T59" s="144">
        <f ca="1">IF(T$13="",0,CHOOSE(Detalhamento.OpçãoServiços,OFFSET(Import.PLQ,$A59-1,T$15-1,1,1),IF($E59&lt;&gt;1,IF(ISNUMBER(INDEX(Import.PLE,Detalhamento!$E59,Detalhamento!T$15)),IF(INDEX(Import.PLE,Detalhamento!$E59,Detalhamento!T$15)&lt;=mediçao,OFFSET(Import.PLQ,$A59-1,T$15-1,1,1),0),0),PLE!$AA$28*OFFSET(Import.PLQ,$A59-1,T$15-1,1,1)),IF($E59&lt;&gt;1,IF(ISNUMBER(INDEX(Import.PLE,Detalhamento!$E59,Detalhamento!T$15)),IF(INDEX(Import.PLE,Detalhamento!$E59,Detalhamento!T$15)&lt;=mediçao,0,OFFSET(Import.PLQ,$A59-1,T$15-1,1,1)),OFFSET(Import.PLQ,$A59-1,T$15-1,1,1)),(1-PLE!$AA$28)*OFFSET(Import.PLQ,$A59-1,T$15-1,1,1))))</f>
        <v>0</v>
      </c>
      <c r="U59" s="144">
        <f ca="1">IF(U$13="",0,CHOOSE(Detalhamento.OpçãoServiços,OFFSET(Import.PLQ,$A59-1,U$15-1,1,1),IF($E59&lt;&gt;1,IF(ISNUMBER(INDEX(Import.PLE,Detalhamento!$E59,Detalhamento!U$15)),IF(INDEX(Import.PLE,Detalhamento!$E59,Detalhamento!U$15)&lt;=mediçao,OFFSET(Import.PLQ,$A59-1,U$15-1,1,1),0),0),PLE!$AA$28*OFFSET(Import.PLQ,$A59-1,U$15-1,1,1)),IF($E59&lt;&gt;1,IF(ISNUMBER(INDEX(Import.PLE,Detalhamento!$E59,Detalhamento!U$15)),IF(INDEX(Import.PLE,Detalhamento!$E59,Detalhamento!U$15)&lt;=mediçao,0,OFFSET(Import.PLQ,$A59-1,U$15-1,1,1)),OFFSET(Import.PLQ,$A59-1,U$15-1,1,1)),(1-PLE!$AA$28)*OFFSET(Import.PLQ,$A59-1,U$15-1,1,1))))</f>
        <v>0</v>
      </c>
      <c r="V59" s="144">
        <f ca="1">IF(V$13="",0,CHOOSE(Detalhamento.OpçãoServiços,OFFSET(Import.PLQ,$A59-1,V$15-1,1,1),IF($E59&lt;&gt;1,IF(ISNUMBER(INDEX(Import.PLE,Detalhamento!$E59,Detalhamento!V$15)),IF(INDEX(Import.PLE,Detalhamento!$E59,Detalhamento!V$15)&lt;=mediçao,OFFSET(Import.PLQ,$A59-1,V$15-1,1,1),0),0),PLE!$AA$28*OFFSET(Import.PLQ,$A59-1,V$15-1,1,1)),IF($E59&lt;&gt;1,IF(ISNUMBER(INDEX(Import.PLE,Detalhamento!$E59,Detalhamento!V$15)),IF(INDEX(Import.PLE,Detalhamento!$E59,Detalhamento!V$15)&lt;=mediçao,0,OFFSET(Import.PLQ,$A59-1,V$15-1,1,1)),OFFSET(Import.PLQ,$A59-1,V$15-1,1,1)),(1-PLE!$AA$28)*OFFSET(Import.PLQ,$A59-1,V$15-1,1,1))))</f>
        <v>0</v>
      </c>
      <c r="W59" s="144">
        <f ca="1">IF(W$13="",0,CHOOSE(Detalhamento.OpçãoServiços,OFFSET(Import.PLQ,$A59-1,W$15-1,1,1),IF($E59&lt;&gt;1,IF(ISNUMBER(INDEX(Import.PLE,Detalhamento!$E59,Detalhamento!W$15)),IF(INDEX(Import.PLE,Detalhamento!$E59,Detalhamento!W$15)&lt;=mediçao,OFFSET(Import.PLQ,$A59-1,W$15-1,1,1),0),0),PLE!$AA$28*OFFSET(Import.PLQ,$A59-1,W$15-1,1,1)),IF($E59&lt;&gt;1,IF(ISNUMBER(INDEX(Import.PLE,Detalhamento!$E59,Detalhamento!W$15)),IF(INDEX(Import.PLE,Detalhamento!$E59,Detalhamento!W$15)&lt;=mediçao,0,OFFSET(Import.PLQ,$A59-1,W$15-1,1,1)),OFFSET(Import.PLQ,$A59-1,W$15-1,1,1)),(1-PLE!$AA$28)*OFFSET(Import.PLQ,$A59-1,W$15-1,1,1))))</f>
        <v>0</v>
      </c>
      <c r="X59" s="144">
        <f ca="1">IF(X$13="",0,CHOOSE(Detalhamento.OpçãoServiços,OFFSET(Import.PLQ,$A59-1,X$15-1,1,1),IF($E59&lt;&gt;1,IF(ISNUMBER(INDEX(Import.PLE,Detalhamento!$E59,Detalhamento!X$15)),IF(INDEX(Import.PLE,Detalhamento!$E59,Detalhamento!X$15)&lt;=mediçao,OFFSET(Import.PLQ,$A59-1,X$15-1,1,1),0),0),PLE!$AA$28*OFFSET(Import.PLQ,$A59-1,X$15-1,1,1)),IF($E59&lt;&gt;1,IF(ISNUMBER(INDEX(Import.PLE,Detalhamento!$E59,Detalhamento!X$15)),IF(INDEX(Import.PLE,Detalhamento!$E59,Detalhamento!X$15)&lt;=mediçao,0,OFFSET(Import.PLQ,$A59-1,X$15-1,1,1)),OFFSET(Import.PLQ,$A59-1,X$15-1,1,1)),(1-PLE!$AA$28)*OFFSET(Import.PLQ,$A59-1,X$15-1,1,1))))</f>
        <v>0</v>
      </c>
      <c r="Y59" s="144">
        <f ca="1">IF(Y$13="",0,CHOOSE(Detalhamento.OpçãoServiços,OFFSET(Import.PLQ,$A59-1,Y$15-1,1,1),IF($E59&lt;&gt;1,IF(ISNUMBER(INDEX(Import.PLE,Detalhamento!$E59,Detalhamento!Y$15)),IF(INDEX(Import.PLE,Detalhamento!$E59,Detalhamento!Y$15)&lt;=mediçao,OFFSET(Import.PLQ,$A59-1,Y$15-1,1,1),0),0),PLE!$AA$28*OFFSET(Import.PLQ,$A59-1,Y$15-1,1,1)),IF($E59&lt;&gt;1,IF(ISNUMBER(INDEX(Import.PLE,Detalhamento!$E59,Detalhamento!Y$15)),IF(INDEX(Import.PLE,Detalhamento!$E59,Detalhamento!Y$15)&lt;=mediçao,0,OFFSET(Import.PLQ,$A59-1,Y$15-1,1,1)),OFFSET(Import.PLQ,$A59-1,Y$15-1,1,1)),(1-PLE!$AA$28)*OFFSET(Import.PLQ,$A59-1,Y$15-1,1,1))))</f>
        <v>0</v>
      </c>
      <c r="Z59" s="144">
        <f ca="1">IF(Z$13="",0,CHOOSE(Detalhamento.OpçãoServiços,OFFSET(Import.PLQ,$A59-1,Z$15-1,1,1),IF($E59&lt;&gt;1,IF(ISNUMBER(INDEX(Import.PLE,Detalhamento!$E59,Detalhamento!Z$15)),IF(INDEX(Import.PLE,Detalhamento!$E59,Detalhamento!Z$15)&lt;=mediçao,OFFSET(Import.PLQ,$A59-1,Z$15-1,1,1),0),0),PLE!$AA$28*OFFSET(Import.PLQ,$A59-1,Z$15-1,1,1)),IF($E59&lt;&gt;1,IF(ISNUMBER(INDEX(Import.PLE,Detalhamento!$E59,Detalhamento!Z$15)),IF(INDEX(Import.PLE,Detalhamento!$E59,Detalhamento!Z$15)&lt;=mediçao,0,OFFSET(Import.PLQ,$A59-1,Z$15-1,1,1)),OFFSET(Import.PLQ,$A59-1,Z$15-1,1,1)),(1-PLE!$AA$28)*OFFSET(Import.PLQ,$A59-1,Z$15-1,1,1))))</f>
        <v>0</v>
      </c>
      <c r="AA59" s="144">
        <f ca="1">IF(AA$13="",0,CHOOSE(Detalhamento.OpçãoServiços,OFFSET(Import.PLQ,$A59-1,AA$15-1,1,1),IF($E59&lt;&gt;1,IF(ISNUMBER(INDEX(Import.PLE,Detalhamento!$E59,Detalhamento!AA$15)),IF(INDEX(Import.PLE,Detalhamento!$E59,Detalhamento!AA$15)&lt;=mediçao,OFFSET(Import.PLQ,$A59-1,AA$15-1,1,1),0),0),PLE!$AA$28*OFFSET(Import.PLQ,$A59-1,AA$15-1,1,1)),IF($E59&lt;&gt;1,IF(ISNUMBER(INDEX(Import.PLE,Detalhamento!$E59,Detalhamento!AA$15)),IF(INDEX(Import.PLE,Detalhamento!$E59,Detalhamento!AA$15)&lt;=mediçao,0,OFFSET(Import.PLQ,$A59-1,AA$15-1,1,1)),OFFSET(Import.PLQ,$A59-1,AA$15-1,1,1)),(1-PLE!$AA$28)*OFFSET(Import.PLQ,$A59-1,AA$15-1,1,1))))</f>
        <v>0</v>
      </c>
      <c r="AB59" s="144">
        <f ca="1">IF(AB$13="",0,CHOOSE(Detalhamento.OpçãoServiços,OFFSET(Import.PLQ,$A59-1,AB$15-1,1,1),IF($E59&lt;&gt;1,IF(ISNUMBER(INDEX(Import.PLE,Detalhamento!$E59,Detalhamento!AB$15)),IF(INDEX(Import.PLE,Detalhamento!$E59,Detalhamento!AB$15)&lt;=mediçao,OFFSET(Import.PLQ,$A59-1,AB$15-1,1,1),0),0),PLE!$AA$28*OFFSET(Import.PLQ,$A59-1,AB$15-1,1,1)),IF($E59&lt;&gt;1,IF(ISNUMBER(INDEX(Import.PLE,Detalhamento!$E59,Detalhamento!AB$15)),IF(INDEX(Import.PLE,Detalhamento!$E59,Detalhamento!AB$15)&lt;=mediçao,0,OFFSET(Import.PLQ,$A59-1,AB$15-1,1,1)),OFFSET(Import.PLQ,$A59-1,AB$15-1,1,1)),(1-PLE!$AA$28)*OFFSET(Import.PLQ,$A59-1,AB$15-1,1,1))))</f>
        <v>0</v>
      </c>
      <c r="AC59" s="144">
        <f ca="1">IF(AC$13="",0,CHOOSE(Detalhamento.OpçãoServiços,OFFSET(Import.PLQ,$A59-1,AC$15-1,1,1),IF($E59&lt;&gt;1,IF(ISNUMBER(INDEX(Import.PLE,Detalhamento!$E59,Detalhamento!AC$15)),IF(INDEX(Import.PLE,Detalhamento!$E59,Detalhamento!AC$15)&lt;=mediçao,OFFSET(Import.PLQ,$A59-1,AC$15-1,1,1),0),0),PLE!$AA$28*OFFSET(Import.PLQ,$A59-1,AC$15-1,1,1)),IF($E59&lt;&gt;1,IF(ISNUMBER(INDEX(Import.PLE,Detalhamento!$E59,Detalhamento!AC$15)),IF(INDEX(Import.PLE,Detalhamento!$E59,Detalhamento!AC$15)&lt;=mediçao,0,OFFSET(Import.PLQ,$A59-1,AC$15-1,1,1)),OFFSET(Import.PLQ,$A59-1,AC$15-1,1,1)),(1-PLE!$AA$28)*OFFSET(Import.PLQ,$A59-1,AC$15-1,1,1))))</f>
        <v>0</v>
      </c>
      <c r="AD59" s="144">
        <f ca="1">IF(AD$13="",0,CHOOSE(Detalhamento.OpçãoServiços,OFFSET(Import.PLQ,$A59-1,AD$15-1,1,1),IF($E59&lt;&gt;1,IF(ISNUMBER(INDEX(Import.PLE,Detalhamento!$E59,Detalhamento!AD$15)),IF(INDEX(Import.PLE,Detalhamento!$E59,Detalhamento!AD$15)&lt;=mediçao,OFFSET(Import.PLQ,$A59-1,AD$15-1,1,1),0),0),PLE!$AA$28*OFFSET(Import.PLQ,$A59-1,AD$15-1,1,1)),IF($E59&lt;&gt;1,IF(ISNUMBER(INDEX(Import.PLE,Detalhamento!$E59,Detalhamento!AD$15)),IF(INDEX(Import.PLE,Detalhamento!$E59,Detalhamento!AD$15)&lt;=mediçao,0,OFFSET(Import.PLQ,$A59-1,AD$15-1,1,1)),OFFSET(Import.PLQ,$A59-1,AD$15-1,1,1)),(1-PLE!$AA$28)*OFFSET(Import.PLQ,$A59-1,AD$15-1,1,1))))</f>
        <v>0</v>
      </c>
      <c r="AE59" s="144">
        <f ca="1">IF(AE$13="",0,CHOOSE(Detalhamento.OpçãoServiços,OFFSET(Import.PLQ,$A59-1,AE$15-1,1,1),IF($E59&lt;&gt;1,IF(ISNUMBER(INDEX(Import.PLE,Detalhamento!$E59,Detalhamento!AE$15)),IF(INDEX(Import.PLE,Detalhamento!$E59,Detalhamento!AE$15)&lt;=mediçao,OFFSET(Import.PLQ,$A59-1,AE$15-1,1,1),0),0),PLE!$AA$28*OFFSET(Import.PLQ,$A59-1,AE$15-1,1,1)),IF($E59&lt;&gt;1,IF(ISNUMBER(INDEX(Import.PLE,Detalhamento!$E59,Detalhamento!AE$15)),IF(INDEX(Import.PLE,Detalhamento!$E59,Detalhamento!AE$15)&lt;=mediçao,0,OFFSET(Import.PLQ,$A59-1,AE$15-1,1,1)),OFFSET(Import.PLQ,$A59-1,AE$15-1,1,1)),(1-PLE!$AA$28)*OFFSET(Import.PLQ,$A59-1,AE$15-1,1,1))))</f>
        <v>0</v>
      </c>
      <c r="AF59" s="144">
        <f ca="1">IF(AF$13="",0,CHOOSE(Detalhamento.OpçãoServiços,OFFSET(Import.PLQ,$A59-1,AF$15-1,1,1),IF($E59&lt;&gt;1,IF(ISNUMBER(INDEX(Import.PLE,Detalhamento!$E59,Detalhamento!AF$15)),IF(INDEX(Import.PLE,Detalhamento!$E59,Detalhamento!AF$15)&lt;=mediçao,OFFSET(Import.PLQ,$A59-1,AF$15-1,1,1),0),0),PLE!$AA$28*OFFSET(Import.PLQ,$A59-1,AF$15-1,1,1)),IF($E59&lt;&gt;1,IF(ISNUMBER(INDEX(Import.PLE,Detalhamento!$E59,Detalhamento!AF$15)),IF(INDEX(Import.PLE,Detalhamento!$E59,Detalhamento!AF$15)&lt;=mediçao,0,OFFSET(Import.PLQ,$A59-1,AF$15-1,1,1)),OFFSET(Import.PLQ,$A59-1,AF$15-1,1,1)),(1-PLE!$AA$28)*OFFSET(Import.PLQ,$A59-1,AF$15-1,1,1))))</f>
        <v>0</v>
      </c>
      <c r="AG59" s="144">
        <f ca="1">IF(AG$13="",0,CHOOSE(Detalhamento.OpçãoServiços,OFFSET(Import.PLQ,$A59-1,AG$15-1,1,1),IF($E59&lt;&gt;1,IF(ISNUMBER(INDEX(Import.PLE,Detalhamento!$E59,Detalhamento!AG$15)),IF(INDEX(Import.PLE,Detalhamento!$E59,Detalhamento!AG$15)&lt;=mediçao,OFFSET(Import.PLQ,$A59-1,AG$15-1,1,1),0),0),PLE!$AA$28*OFFSET(Import.PLQ,$A59-1,AG$15-1,1,1)),IF($E59&lt;&gt;1,IF(ISNUMBER(INDEX(Import.PLE,Detalhamento!$E59,Detalhamento!AG$15)),IF(INDEX(Import.PLE,Detalhamento!$E59,Detalhamento!AG$15)&lt;=mediçao,0,OFFSET(Import.PLQ,$A59-1,AG$15-1,1,1)),OFFSET(Import.PLQ,$A59-1,AG$15-1,1,1)),(1-PLE!$AA$28)*OFFSET(Import.PLQ,$A59-1,AG$15-1,1,1))))</f>
        <v>0</v>
      </c>
      <c r="AH59" s="144">
        <f ca="1">IF(AH$13="",0,CHOOSE(Detalhamento.OpçãoServiços,OFFSET(Import.PLQ,$A59-1,AH$15-1,1,1),IF($E59&lt;&gt;1,IF(ISNUMBER(INDEX(Import.PLE,Detalhamento!$E59,Detalhamento!AH$15)),IF(INDEX(Import.PLE,Detalhamento!$E59,Detalhamento!AH$15)&lt;=mediçao,OFFSET(Import.PLQ,$A59-1,AH$15-1,1,1),0),0),PLE!$AA$28*OFFSET(Import.PLQ,$A59-1,AH$15-1,1,1)),IF($E59&lt;&gt;1,IF(ISNUMBER(INDEX(Import.PLE,Detalhamento!$E59,Detalhamento!AH$15)),IF(INDEX(Import.PLE,Detalhamento!$E59,Detalhamento!AH$15)&lt;=mediçao,0,OFFSET(Import.PLQ,$A59-1,AH$15-1,1,1)),OFFSET(Import.PLQ,$A59-1,AH$15-1,1,1)),(1-PLE!$AA$28)*OFFSET(Import.PLQ,$A59-1,AH$15-1,1,1))))</f>
        <v>0</v>
      </c>
      <c r="AI59" s="144">
        <f ca="1">IF(AI$13="",0,CHOOSE(Detalhamento.OpçãoServiços,OFFSET(Import.PLQ,$A59-1,AI$15-1,1,1),IF($E59&lt;&gt;1,IF(ISNUMBER(INDEX(Import.PLE,Detalhamento!$E59,Detalhamento!AI$15)),IF(INDEX(Import.PLE,Detalhamento!$E59,Detalhamento!AI$15)&lt;=mediçao,OFFSET(Import.PLQ,$A59-1,AI$15-1,1,1),0),0),PLE!$AA$28*OFFSET(Import.PLQ,$A59-1,AI$15-1,1,1)),IF($E59&lt;&gt;1,IF(ISNUMBER(INDEX(Import.PLE,Detalhamento!$E59,Detalhamento!AI$15)),IF(INDEX(Import.PLE,Detalhamento!$E59,Detalhamento!AI$15)&lt;=mediçao,0,OFFSET(Import.PLQ,$A59-1,AI$15-1,1,1)),OFFSET(Import.PLQ,$A59-1,AI$15-1,1,1)),(1-PLE!$AA$28)*OFFSET(Import.PLQ,$A59-1,AI$15-1,1,1))))</f>
        <v>0</v>
      </c>
      <c r="AJ59" s="144">
        <f ca="1">IF(AJ$13="",0,CHOOSE(Detalhamento.OpçãoServiços,OFFSET(Import.PLQ,$A59-1,AJ$15-1,1,1),IF($E59&lt;&gt;1,IF(ISNUMBER(INDEX(Import.PLE,Detalhamento!$E59,Detalhamento!AJ$15)),IF(INDEX(Import.PLE,Detalhamento!$E59,Detalhamento!AJ$15)&lt;=mediçao,OFFSET(Import.PLQ,$A59-1,AJ$15-1,1,1),0),0),PLE!$AA$28*OFFSET(Import.PLQ,$A59-1,AJ$15-1,1,1)),IF($E59&lt;&gt;1,IF(ISNUMBER(INDEX(Import.PLE,Detalhamento!$E59,Detalhamento!AJ$15)),IF(INDEX(Import.PLE,Detalhamento!$E59,Detalhamento!AJ$15)&lt;=mediçao,0,OFFSET(Import.PLQ,$A59-1,AJ$15-1,1,1)),OFFSET(Import.PLQ,$A59-1,AJ$15-1,1,1)),(1-PLE!$AA$28)*OFFSET(Import.PLQ,$A59-1,AJ$15-1,1,1))))</f>
        <v>0</v>
      </c>
      <c r="AK59" s="144">
        <f ca="1">IF(AK$13="",0,CHOOSE(Detalhamento.OpçãoServiços,OFFSET(Import.PLQ,$A59-1,AK$15-1,1,1),IF($E59&lt;&gt;1,IF(ISNUMBER(INDEX(Import.PLE,Detalhamento!$E59,Detalhamento!AK$15)),IF(INDEX(Import.PLE,Detalhamento!$E59,Detalhamento!AK$15)&lt;=mediçao,OFFSET(Import.PLQ,$A59-1,AK$15-1,1,1),0),0),PLE!$AA$28*OFFSET(Import.PLQ,$A59-1,AK$15-1,1,1)),IF($E59&lt;&gt;1,IF(ISNUMBER(INDEX(Import.PLE,Detalhamento!$E59,Detalhamento!AK$15)),IF(INDEX(Import.PLE,Detalhamento!$E59,Detalhamento!AK$15)&lt;=mediçao,0,OFFSET(Import.PLQ,$A59-1,AK$15-1,1,1)),OFFSET(Import.PLQ,$A59-1,AK$15-1,1,1)),(1-PLE!$AA$28)*OFFSET(Import.PLQ,$A59-1,AK$15-1,1,1))))</f>
        <v>0</v>
      </c>
      <c r="AL59" s="144">
        <f ca="1">IF(AL$13="",0,CHOOSE(Detalhamento.OpçãoServiços,OFFSET(Import.PLQ,$A59-1,AL$15-1,1,1),IF($E59&lt;&gt;1,IF(ISNUMBER(INDEX(Import.PLE,Detalhamento!$E59,Detalhamento!AL$15)),IF(INDEX(Import.PLE,Detalhamento!$E59,Detalhamento!AL$15)&lt;=mediçao,OFFSET(Import.PLQ,$A59-1,AL$15-1,1,1),0),0),PLE!$AA$28*OFFSET(Import.PLQ,$A59-1,AL$15-1,1,1)),IF($E59&lt;&gt;1,IF(ISNUMBER(INDEX(Import.PLE,Detalhamento!$E59,Detalhamento!AL$15)),IF(INDEX(Import.PLE,Detalhamento!$E59,Detalhamento!AL$15)&lt;=mediçao,0,OFFSET(Import.PLQ,$A59-1,AL$15-1,1,1)),OFFSET(Import.PLQ,$A59-1,AL$15-1,1,1)),(1-PLE!$AA$28)*OFFSET(Import.PLQ,$A59-1,AL$15-1,1,1))))</f>
        <v>0</v>
      </c>
      <c r="AM59" s="144">
        <f ca="1">IF(AM$13="",0,CHOOSE(Detalhamento.OpçãoServiços,OFFSET(Import.PLQ,$A59-1,AM$15-1,1,1),IF($E59&lt;&gt;1,IF(ISNUMBER(INDEX(Import.PLE,Detalhamento!$E59,Detalhamento!AM$15)),IF(INDEX(Import.PLE,Detalhamento!$E59,Detalhamento!AM$15)&lt;=mediçao,OFFSET(Import.PLQ,$A59-1,AM$15-1,1,1),0),0),PLE!$AA$28*OFFSET(Import.PLQ,$A59-1,AM$15-1,1,1)),IF($E59&lt;&gt;1,IF(ISNUMBER(INDEX(Import.PLE,Detalhamento!$E59,Detalhamento!AM$15)),IF(INDEX(Import.PLE,Detalhamento!$E59,Detalhamento!AM$15)&lt;=mediçao,0,OFFSET(Import.PLQ,$A59-1,AM$15-1,1,1)),OFFSET(Import.PLQ,$A59-1,AM$15-1,1,1)),(1-PLE!$AA$28)*OFFSET(Import.PLQ,$A59-1,AM$15-1,1,1))))</f>
        <v>0</v>
      </c>
      <c r="AN59" s="144">
        <f ca="1">IF(AN$13="",0,CHOOSE(Detalhamento.OpçãoServiços,OFFSET(Import.PLQ,$A59-1,AN$15-1,1,1),IF($E59&lt;&gt;1,IF(ISNUMBER(INDEX(Import.PLE,Detalhamento!$E59,Detalhamento!AN$15)),IF(INDEX(Import.PLE,Detalhamento!$E59,Detalhamento!AN$15)&lt;=mediçao,OFFSET(Import.PLQ,$A59-1,AN$15-1,1,1),0),0),PLE!$AA$28*OFFSET(Import.PLQ,$A59-1,AN$15-1,1,1)),IF($E59&lt;&gt;1,IF(ISNUMBER(INDEX(Import.PLE,Detalhamento!$E59,Detalhamento!AN$15)),IF(INDEX(Import.PLE,Detalhamento!$E59,Detalhamento!AN$15)&lt;=mediçao,0,OFFSET(Import.PLQ,$A59-1,AN$15-1,1,1)),OFFSET(Import.PLQ,$A59-1,AN$15-1,1,1)),(1-PLE!$AA$28)*OFFSET(Import.PLQ,$A59-1,AN$15-1,1,1))))</f>
        <v>0</v>
      </c>
      <c r="AO59" s="144">
        <f ca="1">IF(AO$13="",0,CHOOSE(Detalhamento.OpçãoServiços,OFFSET(Import.PLQ,$A59-1,AO$15-1,1,1),IF($E59&lt;&gt;1,IF(ISNUMBER(INDEX(Import.PLE,Detalhamento!$E59,Detalhamento!AO$15)),IF(INDEX(Import.PLE,Detalhamento!$E59,Detalhamento!AO$15)&lt;=mediçao,OFFSET(Import.PLQ,$A59-1,AO$15-1,1,1),0),0),PLE!$AA$28*OFFSET(Import.PLQ,$A59-1,AO$15-1,1,1)),IF($E59&lt;&gt;1,IF(ISNUMBER(INDEX(Import.PLE,Detalhamento!$E59,Detalhamento!AO$15)),IF(INDEX(Import.PLE,Detalhamento!$E59,Detalhamento!AO$15)&lt;=mediçao,0,OFFSET(Import.PLQ,$A59-1,AO$15-1,1,1)),OFFSET(Import.PLQ,$A59-1,AO$15-1,1,1)),(1-PLE!$AA$28)*OFFSET(Import.PLQ,$A59-1,AO$15-1,1,1))))</f>
        <v>0</v>
      </c>
      <c r="AP59" s="144">
        <f ca="1">IF(AP$13="",0,CHOOSE(Detalhamento.OpçãoServiços,OFFSET(Import.PLQ,$A59-1,AP$15-1,1,1),IF($E59&lt;&gt;1,IF(ISNUMBER(INDEX(Import.PLE,Detalhamento!$E59,Detalhamento!AP$15)),IF(INDEX(Import.PLE,Detalhamento!$E59,Detalhamento!AP$15)&lt;=mediçao,OFFSET(Import.PLQ,$A59-1,AP$15-1,1,1),0),0),PLE!$AA$28*OFFSET(Import.PLQ,$A59-1,AP$15-1,1,1)),IF($E59&lt;&gt;1,IF(ISNUMBER(INDEX(Import.PLE,Detalhamento!$E59,Detalhamento!AP$15)),IF(INDEX(Import.PLE,Detalhamento!$E59,Detalhamento!AP$15)&lt;=mediçao,0,OFFSET(Import.PLQ,$A59-1,AP$15-1,1,1)),OFFSET(Import.PLQ,$A59-1,AP$15-1,1,1)),(1-PLE!$AA$28)*OFFSET(Import.PLQ,$A59-1,AP$15-1,1,1))))</f>
        <v>0</v>
      </c>
      <c r="AQ59" s="144">
        <f ca="1">IF(AQ$13="",0,CHOOSE(Detalhamento.OpçãoServiços,OFFSET(Import.PLQ,$A59-1,AQ$15-1,1,1),IF($E59&lt;&gt;1,IF(ISNUMBER(INDEX(Import.PLE,Detalhamento!$E59,Detalhamento!AQ$15)),IF(INDEX(Import.PLE,Detalhamento!$E59,Detalhamento!AQ$15)&lt;=mediçao,OFFSET(Import.PLQ,$A59-1,AQ$15-1,1,1),0),0),PLE!$AA$28*OFFSET(Import.PLQ,$A59-1,AQ$15-1,1,1)),IF($E59&lt;&gt;1,IF(ISNUMBER(INDEX(Import.PLE,Detalhamento!$E59,Detalhamento!AQ$15)),IF(INDEX(Import.PLE,Detalhamento!$E59,Detalhamento!AQ$15)&lt;=mediçao,0,OFFSET(Import.PLQ,$A59-1,AQ$15-1,1,1)),OFFSET(Import.PLQ,$A59-1,AQ$15-1,1,1)),(1-PLE!$AA$28)*OFFSET(Import.PLQ,$A59-1,AQ$15-1,1,1))))</f>
        <v>0</v>
      </c>
      <c r="AR59" s="144">
        <f ca="1">IF(AR$13="",0,CHOOSE(Detalhamento.OpçãoServiços,OFFSET(Import.PLQ,$A59-1,AR$15-1,1,1),IF($E59&lt;&gt;1,IF(ISNUMBER(INDEX(Import.PLE,Detalhamento!$E59,Detalhamento!AR$15)),IF(INDEX(Import.PLE,Detalhamento!$E59,Detalhamento!AR$15)&lt;=mediçao,OFFSET(Import.PLQ,$A59-1,AR$15-1,1,1),0),0),PLE!$AA$28*OFFSET(Import.PLQ,$A59-1,AR$15-1,1,1)),IF($E59&lt;&gt;1,IF(ISNUMBER(INDEX(Import.PLE,Detalhamento!$E59,Detalhamento!AR$15)),IF(INDEX(Import.PLE,Detalhamento!$E59,Detalhamento!AR$15)&lt;=mediçao,0,OFFSET(Import.PLQ,$A59-1,AR$15-1,1,1)),OFFSET(Import.PLQ,$A59-1,AR$15-1,1,1)),(1-PLE!$AA$28)*OFFSET(Import.PLQ,$A59-1,AR$15-1,1,1))))</f>
        <v>0</v>
      </c>
      <c r="AS59" s="144">
        <f ca="1">IF(AS$13="",0,CHOOSE(Detalhamento.OpçãoServiços,OFFSET(Import.PLQ,$A59-1,AS$15-1,1,1),IF($E59&lt;&gt;1,IF(ISNUMBER(INDEX(Import.PLE,Detalhamento!$E59,Detalhamento!AS$15)),IF(INDEX(Import.PLE,Detalhamento!$E59,Detalhamento!AS$15)&lt;=mediçao,OFFSET(Import.PLQ,$A59-1,AS$15-1,1,1),0),0),PLE!$AA$28*OFFSET(Import.PLQ,$A59-1,AS$15-1,1,1)),IF($E59&lt;&gt;1,IF(ISNUMBER(INDEX(Import.PLE,Detalhamento!$E59,Detalhamento!AS$15)),IF(INDEX(Import.PLE,Detalhamento!$E59,Detalhamento!AS$15)&lt;=mediçao,0,OFFSET(Import.PLQ,$A59-1,AS$15-1,1,1)),OFFSET(Import.PLQ,$A59-1,AS$15-1,1,1)),(1-PLE!$AA$28)*OFFSET(Import.PLQ,$A59-1,AS$15-1,1,1))))</f>
        <v>0</v>
      </c>
      <c r="AT59" s="144">
        <f ca="1">IF(AT$13="",0,CHOOSE(Detalhamento.OpçãoServiços,OFFSET(Import.PLQ,$A59-1,AT$15-1,1,1),IF($E59&lt;&gt;1,IF(ISNUMBER(INDEX(Import.PLE,Detalhamento!$E59,Detalhamento!AT$15)),IF(INDEX(Import.PLE,Detalhamento!$E59,Detalhamento!AT$15)&lt;=mediçao,OFFSET(Import.PLQ,$A59-1,AT$15-1,1,1),0),0),PLE!$AA$28*OFFSET(Import.PLQ,$A59-1,AT$15-1,1,1)),IF($E59&lt;&gt;1,IF(ISNUMBER(INDEX(Import.PLE,Detalhamento!$E59,Detalhamento!AT$15)),IF(INDEX(Import.PLE,Detalhamento!$E59,Detalhamento!AT$15)&lt;=mediçao,0,OFFSET(Import.PLQ,$A59-1,AT$15-1,1,1)),OFFSET(Import.PLQ,$A59-1,AT$15-1,1,1)),(1-PLE!$AA$28)*OFFSET(Import.PLQ,$A59-1,AT$15-1,1,1))))</f>
        <v>0</v>
      </c>
      <c r="AU59" s="144">
        <f ca="1">IF(AU$13="",0,CHOOSE(Detalhamento.OpçãoServiços,OFFSET(Import.PLQ,$A59-1,AU$15-1,1,1),IF($E59&lt;&gt;1,IF(ISNUMBER(INDEX(Import.PLE,Detalhamento!$E59,Detalhamento!AU$15)),IF(INDEX(Import.PLE,Detalhamento!$E59,Detalhamento!AU$15)&lt;=mediçao,OFFSET(Import.PLQ,$A59-1,AU$15-1,1,1),0),0),PLE!$AA$28*OFFSET(Import.PLQ,$A59-1,AU$15-1,1,1)),IF($E59&lt;&gt;1,IF(ISNUMBER(INDEX(Import.PLE,Detalhamento!$E59,Detalhamento!AU$15)),IF(INDEX(Import.PLE,Detalhamento!$E59,Detalhamento!AU$15)&lt;=mediçao,0,OFFSET(Import.PLQ,$A59-1,AU$15-1,1,1)),OFFSET(Import.PLQ,$A59-1,AU$15-1,1,1)),(1-PLE!$AA$28)*OFFSET(Import.PLQ,$A59-1,AU$15-1,1,1))))</f>
        <v>0</v>
      </c>
      <c r="AV59" s="144">
        <f ca="1">IF(AV$13="",0,CHOOSE(Detalhamento.OpçãoServiços,OFFSET(Import.PLQ,$A59-1,AV$15-1,1,1),IF($E59&lt;&gt;1,IF(ISNUMBER(INDEX(Import.PLE,Detalhamento!$E59,Detalhamento!AV$15)),IF(INDEX(Import.PLE,Detalhamento!$E59,Detalhamento!AV$15)&lt;=mediçao,OFFSET(Import.PLQ,$A59-1,AV$15-1,1,1),0),0),PLE!$AA$28*OFFSET(Import.PLQ,$A59-1,AV$15-1,1,1)),IF($E59&lt;&gt;1,IF(ISNUMBER(INDEX(Import.PLE,Detalhamento!$E59,Detalhamento!AV$15)),IF(INDEX(Import.PLE,Detalhamento!$E59,Detalhamento!AV$15)&lt;=mediçao,0,OFFSET(Import.PLQ,$A59-1,AV$15-1,1,1)),OFFSET(Import.PLQ,$A59-1,AV$15-1,1,1)),(1-PLE!$AA$28)*OFFSET(Import.PLQ,$A59-1,AV$15-1,1,1))))</f>
        <v>0</v>
      </c>
      <c r="AW59" s="144">
        <f ca="1">IF(AW$13="",0,CHOOSE(Detalhamento.OpçãoServiços,OFFSET(Import.PLQ,$A59-1,AW$15-1,1,1),IF($E59&lt;&gt;1,IF(ISNUMBER(INDEX(Import.PLE,Detalhamento!$E59,Detalhamento!AW$15)),IF(INDEX(Import.PLE,Detalhamento!$E59,Detalhamento!AW$15)&lt;=mediçao,OFFSET(Import.PLQ,$A59-1,AW$15-1,1,1),0),0),PLE!$AA$28*OFFSET(Import.PLQ,$A59-1,AW$15-1,1,1)),IF($E59&lt;&gt;1,IF(ISNUMBER(INDEX(Import.PLE,Detalhamento!$E59,Detalhamento!AW$15)),IF(INDEX(Import.PLE,Detalhamento!$E59,Detalhamento!AW$15)&lt;=mediçao,0,OFFSET(Import.PLQ,$A59-1,AW$15-1,1,1)),OFFSET(Import.PLQ,$A59-1,AW$15-1,1,1)),(1-PLE!$AA$28)*OFFSET(Import.PLQ,$A59-1,AW$15-1,1,1))))</f>
        <v>0</v>
      </c>
      <c r="AX59" s="144">
        <f ca="1">IF(AX$13="",0,CHOOSE(Detalhamento.OpçãoServiços,OFFSET(Import.PLQ,$A59-1,AX$15-1,1,1),IF($E59&lt;&gt;1,IF(ISNUMBER(INDEX(Import.PLE,Detalhamento!$E59,Detalhamento!AX$15)),IF(INDEX(Import.PLE,Detalhamento!$E59,Detalhamento!AX$15)&lt;=mediçao,OFFSET(Import.PLQ,$A59-1,AX$15-1,1,1),0),0),PLE!$AA$28*OFFSET(Import.PLQ,$A59-1,AX$15-1,1,1)),IF($E59&lt;&gt;1,IF(ISNUMBER(INDEX(Import.PLE,Detalhamento!$E59,Detalhamento!AX$15)),IF(INDEX(Import.PLE,Detalhamento!$E59,Detalhamento!AX$15)&lt;=mediçao,0,OFFSET(Import.PLQ,$A59-1,AX$15-1,1,1)),OFFSET(Import.PLQ,$A59-1,AX$15-1,1,1)),(1-PLE!$AA$28)*OFFSET(Import.PLQ,$A59-1,AX$15-1,1,1))))</f>
        <v>0</v>
      </c>
      <c r="AY59" s="144">
        <f ca="1">IF(AY$13="",0,CHOOSE(Detalhamento.OpçãoServiços,OFFSET(Import.PLQ,$A59-1,AY$15-1,1,1),IF($E59&lt;&gt;1,IF(ISNUMBER(INDEX(Import.PLE,Detalhamento!$E59,Detalhamento!AY$15)),IF(INDEX(Import.PLE,Detalhamento!$E59,Detalhamento!AY$15)&lt;=mediçao,OFFSET(Import.PLQ,$A59-1,AY$15-1,1,1),0),0),PLE!$AA$28*OFFSET(Import.PLQ,$A59-1,AY$15-1,1,1)),IF($E59&lt;&gt;1,IF(ISNUMBER(INDEX(Import.PLE,Detalhamento!$E59,Detalhamento!AY$15)),IF(INDEX(Import.PLE,Detalhamento!$E59,Detalhamento!AY$15)&lt;=mediçao,0,OFFSET(Import.PLQ,$A59-1,AY$15-1,1,1)),OFFSET(Import.PLQ,$A59-1,AY$15-1,1,1)),(1-PLE!$AA$28)*OFFSET(Import.PLQ,$A59-1,AY$15-1,1,1))))</f>
        <v>0</v>
      </c>
      <c r="AZ59" s="144">
        <f ca="1">IF(AZ$13="",0,CHOOSE(Detalhamento.OpçãoServiços,OFFSET(Import.PLQ,$A59-1,AZ$15-1,1,1),IF($E59&lt;&gt;1,IF(ISNUMBER(INDEX(Import.PLE,Detalhamento!$E59,Detalhamento!AZ$15)),IF(INDEX(Import.PLE,Detalhamento!$E59,Detalhamento!AZ$15)&lt;=mediçao,OFFSET(Import.PLQ,$A59-1,AZ$15-1,1,1),0),0),PLE!$AA$28*OFFSET(Import.PLQ,$A59-1,AZ$15-1,1,1)),IF($E59&lt;&gt;1,IF(ISNUMBER(INDEX(Import.PLE,Detalhamento!$E59,Detalhamento!AZ$15)),IF(INDEX(Import.PLE,Detalhamento!$E59,Detalhamento!AZ$15)&lt;=mediçao,0,OFFSET(Import.PLQ,$A59-1,AZ$15-1,1,1)),OFFSET(Import.PLQ,$A59-1,AZ$15-1,1,1)),(1-PLE!$AA$28)*OFFSET(Import.PLQ,$A59-1,AZ$15-1,1,1))))</f>
        <v>0</v>
      </c>
      <c r="BA59" s="144">
        <f ca="1">IF(BA$13="",0,CHOOSE(Detalhamento.OpçãoServiços,OFFSET(Import.PLQ,$A59-1,BA$15-1,1,1),IF($E59&lt;&gt;1,IF(ISNUMBER(INDEX(Import.PLE,Detalhamento!$E59,Detalhamento!BA$15)),IF(INDEX(Import.PLE,Detalhamento!$E59,Detalhamento!BA$15)&lt;=mediçao,OFFSET(Import.PLQ,$A59-1,BA$15-1,1,1),0),0),PLE!$AA$28*OFFSET(Import.PLQ,$A59-1,BA$15-1,1,1)),IF($E59&lt;&gt;1,IF(ISNUMBER(INDEX(Import.PLE,Detalhamento!$E59,Detalhamento!BA$15)),IF(INDEX(Import.PLE,Detalhamento!$E59,Detalhamento!BA$15)&lt;=mediçao,0,OFFSET(Import.PLQ,$A59-1,BA$15-1,1,1)),OFFSET(Import.PLQ,$A59-1,BA$15-1,1,1)),(1-PLE!$AA$28)*OFFSET(Import.PLQ,$A59-1,BA$15-1,1,1))))</f>
        <v>0</v>
      </c>
      <c r="BB59" s="144">
        <f ca="1">IF(BB$13="",0,CHOOSE(Detalhamento.OpçãoServiços,OFFSET(Import.PLQ,$A59-1,BB$15-1,1,1),IF($E59&lt;&gt;1,IF(ISNUMBER(INDEX(Import.PLE,Detalhamento!$E59,Detalhamento!BB$15)),IF(INDEX(Import.PLE,Detalhamento!$E59,Detalhamento!BB$15)&lt;=mediçao,OFFSET(Import.PLQ,$A59-1,BB$15-1,1,1),0),0),PLE!$AA$28*OFFSET(Import.PLQ,$A59-1,BB$15-1,1,1)),IF($E59&lt;&gt;1,IF(ISNUMBER(INDEX(Import.PLE,Detalhamento!$E59,Detalhamento!BB$15)),IF(INDEX(Import.PLE,Detalhamento!$E59,Detalhamento!BB$15)&lt;=mediçao,0,OFFSET(Import.PLQ,$A59-1,BB$15-1,1,1)),OFFSET(Import.PLQ,$A59-1,BB$15-1,1,1)),(1-PLE!$AA$28)*OFFSET(Import.PLQ,$A59-1,BB$15-1,1,1))))</f>
        <v>0</v>
      </c>
      <c r="BC59" s="144">
        <f ca="1">IF(BC$13="",0,CHOOSE(Detalhamento.OpçãoServiços,OFFSET(Import.PLQ,$A59-1,BC$15-1,1,1),IF($E59&lt;&gt;1,IF(ISNUMBER(INDEX(Import.PLE,Detalhamento!$E59,Detalhamento!BC$15)),IF(INDEX(Import.PLE,Detalhamento!$E59,Detalhamento!BC$15)&lt;=mediçao,OFFSET(Import.PLQ,$A59-1,BC$15-1,1,1),0),0),PLE!$AA$28*OFFSET(Import.PLQ,$A59-1,BC$15-1,1,1)),IF($E59&lt;&gt;1,IF(ISNUMBER(INDEX(Import.PLE,Detalhamento!$E59,Detalhamento!BC$15)),IF(INDEX(Import.PLE,Detalhamento!$E59,Detalhamento!BC$15)&lt;=mediçao,0,OFFSET(Import.PLQ,$A59-1,BC$15-1,1,1)),OFFSET(Import.PLQ,$A59-1,BC$15-1,1,1)),(1-PLE!$AA$28)*OFFSET(Import.PLQ,$A59-1,BC$15-1,1,1))))</f>
        <v>0</v>
      </c>
      <c r="BD59" s="144">
        <f ca="1">IF(BD$13="",0,CHOOSE(Detalhamento.OpçãoServiços,OFFSET(Import.PLQ,$A59-1,BD$15-1,1,1),IF($E59&lt;&gt;1,IF(ISNUMBER(INDEX(Import.PLE,Detalhamento!$E59,Detalhamento!BD$15)),IF(INDEX(Import.PLE,Detalhamento!$E59,Detalhamento!BD$15)&lt;=mediçao,OFFSET(Import.PLQ,$A59-1,BD$15-1,1,1),0),0),PLE!$AA$28*OFFSET(Import.PLQ,$A59-1,BD$15-1,1,1)),IF($E59&lt;&gt;1,IF(ISNUMBER(INDEX(Import.PLE,Detalhamento!$E59,Detalhamento!BD$15)),IF(INDEX(Import.PLE,Detalhamento!$E59,Detalhamento!BD$15)&lt;=mediçao,0,OFFSET(Import.PLQ,$A59-1,BD$15-1,1,1)),OFFSET(Import.PLQ,$A59-1,BD$15-1,1,1)),(1-PLE!$AA$28)*OFFSET(Import.PLQ,$A59-1,BD$15-1,1,1))))</f>
        <v>0</v>
      </c>
      <c r="BE59" s="144">
        <f ca="1">IF(BE$13="",0,CHOOSE(Detalhamento.OpçãoServiços,OFFSET(Import.PLQ,$A59-1,BE$15-1,1,1),IF($E59&lt;&gt;1,IF(ISNUMBER(INDEX(Import.PLE,Detalhamento!$E59,Detalhamento!BE$15)),IF(INDEX(Import.PLE,Detalhamento!$E59,Detalhamento!BE$15)&lt;=mediçao,OFFSET(Import.PLQ,$A59-1,BE$15-1,1,1),0),0),PLE!$AA$28*OFFSET(Import.PLQ,$A59-1,BE$15-1,1,1)),IF($E59&lt;&gt;1,IF(ISNUMBER(INDEX(Import.PLE,Detalhamento!$E59,Detalhamento!BE$15)),IF(INDEX(Import.PLE,Detalhamento!$E59,Detalhamento!BE$15)&lt;=mediçao,0,OFFSET(Import.PLQ,$A59-1,BE$15-1,1,1)),OFFSET(Import.PLQ,$A59-1,BE$15-1,1,1)),(1-PLE!$AA$28)*OFFSET(Import.PLQ,$A59-1,BE$15-1,1,1))))</f>
        <v>0</v>
      </c>
      <c r="BF59" s="144">
        <f ca="1">IF(BF$13="",0,CHOOSE(Detalhamento.OpçãoServiços,OFFSET(Import.PLQ,$A59-1,BF$15-1,1,1),IF($E59&lt;&gt;1,IF(ISNUMBER(INDEX(Import.PLE,Detalhamento!$E59,Detalhamento!BF$15)),IF(INDEX(Import.PLE,Detalhamento!$E59,Detalhamento!BF$15)&lt;=mediçao,OFFSET(Import.PLQ,$A59-1,BF$15-1,1,1),0),0),PLE!$AA$28*OFFSET(Import.PLQ,$A59-1,BF$15-1,1,1)),IF($E59&lt;&gt;1,IF(ISNUMBER(INDEX(Import.PLE,Detalhamento!$E59,Detalhamento!BF$15)),IF(INDEX(Import.PLE,Detalhamento!$E59,Detalhamento!BF$15)&lt;=mediçao,0,OFFSET(Import.PLQ,$A59-1,BF$15-1,1,1)),OFFSET(Import.PLQ,$A59-1,BF$15-1,1,1)),(1-PLE!$AA$28)*OFFSET(Import.PLQ,$A59-1,BF$15-1,1,1))))</f>
        <v>0</v>
      </c>
      <c r="BG59" s="144">
        <f ca="1">IF(BG$13="",0,CHOOSE(Detalhamento.OpçãoServiços,OFFSET(Import.PLQ,$A59-1,BG$15-1,1,1),IF($E59&lt;&gt;1,IF(ISNUMBER(INDEX(Import.PLE,Detalhamento!$E59,Detalhamento!BG$15)),IF(INDEX(Import.PLE,Detalhamento!$E59,Detalhamento!BG$15)&lt;=mediçao,OFFSET(Import.PLQ,$A59-1,BG$15-1,1,1),0),0),PLE!$AA$28*OFFSET(Import.PLQ,$A59-1,BG$15-1,1,1)),IF($E59&lt;&gt;1,IF(ISNUMBER(INDEX(Import.PLE,Detalhamento!$E59,Detalhamento!BG$15)),IF(INDEX(Import.PLE,Detalhamento!$E59,Detalhamento!BG$15)&lt;=mediçao,0,OFFSET(Import.PLQ,$A59-1,BG$15-1,1,1)),OFFSET(Import.PLQ,$A59-1,BG$15-1,1,1)),(1-PLE!$AA$28)*OFFSET(Import.PLQ,$A59-1,BG$15-1,1,1))))</f>
        <v>0</v>
      </c>
      <c r="BH59" s="144">
        <f ca="1">IF(BH$13="",0,CHOOSE(Detalhamento.OpçãoServiços,OFFSET(Import.PLQ,$A59-1,BH$15-1,1,1),IF($E59&lt;&gt;1,IF(ISNUMBER(INDEX(Import.PLE,Detalhamento!$E59,Detalhamento!BH$15)),IF(INDEX(Import.PLE,Detalhamento!$E59,Detalhamento!BH$15)&lt;=mediçao,OFFSET(Import.PLQ,$A59-1,BH$15-1,1,1),0),0),PLE!$AA$28*OFFSET(Import.PLQ,$A59-1,BH$15-1,1,1)),IF($E59&lt;&gt;1,IF(ISNUMBER(INDEX(Import.PLE,Detalhamento!$E59,Detalhamento!BH$15)),IF(INDEX(Import.PLE,Detalhamento!$E59,Detalhamento!BH$15)&lt;=mediçao,0,OFFSET(Import.PLQ,$A59-1,BH$15-1,1,1)),OFFSET(Import.PLQ,$A59-1,BH$15-1,1,1)),(1-PLE!$AA$28)*OFFSET(Import.PLQ,$A59-1,BH$15-1,1,1))))</f>
        <v>0</v>
      </c>
      <c r="BI59" s="144">
        <f ca="1">IF(BI$13="",0,CHOOSE(Detalhamento.OpçãoServiços,OFFSET(Import.PLQ,$A59-1,BI$15-1,1,1),IF($E59&lt;&gt;1,IF(ISNUMBER(INDEX(Import.PLE,Detalhamento!$E59,Detalhamento!BI$15)),IF(INDEX(Import.PLE,Detalhamento!$E59,Detalhamento!BI$15)&lt;=mediçao,OFFSET(Import.PLQ,$A59-1,BI$15-1,1,1),0),0),PLE!$AA$28*OFFSET(Import.PLQ,$A59-1,BI$15-1,1,1)),IF($E59&lt;&gt;1,IF(ISNUMBER(INDEX(Import.PLE,Detalhamento!$E59,Detalhamento!BI$15)),IF(INDEX(Import.PLE,Detalhamento!$E59,Detalhamento!BI$15)&lt;=mediçao,0,OFFSET(Import.PLQ,$A59-1,BI$15-1,1,1)),OFFSET(Import.PLQ,$A59-1,BI$15-1,1,1)),(1-PLE!$AA$28)*OFFSET(Import.PLQ,$A59-1,BI$15-1,1,1))))</f>
        <v>0</v>
      </c>
    </row>
    <row r="60" spans="1:61" ht="10.5" hidden="1" x14ac:dyDescent="0.25">
      <c r="A60" s="155">
        <v>44</v>
      </c>
      <c r="B60" s="21" t="str">
        <f t="shared" ca="1" si="8"/>
        <v>Nível</v>
      </c>
      <c r="E60" s="153" t="str">
        <f t="shared" ca="1" si="9"/>
        <v/>
      </c>
      <c r="F60" s="154">
        <f t="shared" ca="1" si="10"/>
        <v>0</v>
      </c>
      <c r="G60" s="154" t="str">
        <f t="shared" ref="G60:H79" ca="1" si="15">OFFSET(LIorçamento,$A60-1,G$16,1,1)</f>
        <v>1.4.2</v>
      </c>
      <c r="H60" s="182" t="str">
        <f t="shared" ca="1" si="15"/>
        <v>CONCRETO ARMADO PARA VIGAS DA EDIFICAÇÃO</v>
      </c>
      <c r="I60" s="37" t="str">
        <f t="shared" ca="1" si="12"/>
        <v/>
      </c>
      <c r="J60" s="144" t="str">
        <f t="shared" ca="1" si="13"/>
        <v/>
      </c>
      <c r="K60" s="67"/>
      <c r="L60" s="144">
        <f ca="1">IF(L$13="",0,CHOOSE(Detalhamento.OpçãoServiços,OFFSET(Import.PLQ,$A60-1,L$15-1,1,1),IF($E60&lt;&gt;1,IF(ISNUMBER(INDEX(Import.PLE,Detalhamento!$E60,Detalhamento!L$15)),IF(INDEX(Import.PLE,Detalhamento!$E60,Detalhamento!L$15)&lt;=mediçao,OFFSET(Import.PLQ,$A60-1,L$15-1,1,1),0),0),PLE!$AA$28*OFFSET(Import.PLQ,$A60-1,L$15-1,1,1)),IF($E60&lt;&gt;1,IF(ISNUMBER(INDEX(Import.PLE,Detalhamento!$E60,Detalhamento!L$15)),IF(INDEX(Import.PLE,Detalhamento!$E60,Detalhamento!L$15)&lt;=mediçao,0,OFFSET(Import.PLQ,$A60-1,L$15-1,1,1)),OFFSET(Import.PLQ,$A60-1,L$15-1,1,1)),(1-PLE!$AA$28)*OFFSET(Import.PLQ,$A60-1,L$15-1,1,1))))</f>
        <v>0</v>
      </c>
      <c r="M60" s="144">
        <f ca="1">IF(M$13="",0,CHOOSE(Detalhamento.OpçãoServiços,OFFSET(Import.PLQ,$A60-1,M$15-1,1,1),IF($E60&lt;&gt;1,IF(ISNUMBER(INDEX(Import.PLE,Detalhamento!$E60,Detalhamento!M$15)),IF(INDEX(Import.PLE,Detalhamento!$E60,Detalhamento!M$15)&lt;=mediçao,OFFSET(Import.PLQ,$A60-1,M$15-1,1,1),0),0),PLE!$AA$28*OFFSET(Import.PLQ,$A60-1,M$15-1,1,1)),IF($E60&lt;&gt;1,IF(ISNUMBER(INDEX(Import.PLE,Detalhamento!$E60,Detalhamento!M$15)),IF(INDEX(Import.PLE,Detalhamento!$E60,Detalhamento!M$15)&lt;=mediçao,0,OFFSET(Import.PLQ,$A60-1,M$15-1,1,1)),OFFSET(Import.PLQ,$A60-1,M$15-1,1,1)),(1-PLE!$AA$28)*OFFSET(Import.PLQ,$A60-1,M$15-1,1,1))))</f>
        <v>0</v>
      </c>
      <c r="N60" s="144">
        <f ca="1">IF(N$13="",0,CHOOSE(Detalhamento.OpçãoServiços,OFFSET(Import.PLQ,$A60-1,N$15-1,1,1),IF($E60&lt;&gt;1,IF(ISNUMBER(INDEX(Import.PLE,Detalhamento!$E60,Detalhamento!N$15)),IF(INDEX(Import.PLE,Detalhamento!$E60,Detalhamento!N$15)&lt;=mediçao,OFFSET(Import.PLQ,$A60-1,N$15-1,1,1),0),0),PLE!$AA$28*OFFSET(Import.PLQ,$A60-1,N$15-1,1,1)),IF($E60&lt;&gt;1,IF(ISNUMBER(INDEX(Import.PLE,Detalhamento!$E60,Detalhamento!N$15)),IF(INDEX(Import.PLE,Detalhamento!$E60,Detalhamento!N$15)&lt;=mediçao,0,OFFSET(Import.PLQ,$A60-1,N$15-1,1,1)),OFFSET(Import.PLQ,$A60-1,N$15-1,1,1)),(1-PLE!$AA$28)*OFFSET(Import.PLQ,$A60-1,N$15-1,1,1))))</f>
        <v>0</v>
      </c>
      <c r="O60" s="144">
        <f ca="1">IF(O$13="",0,CHOOSE(Detalhamento.OpçãoServiços,OFFSET(Import.PLQ,$A60-1,O$15-1,1,1),IF($E60&lt;&gt;1,IF(ISNUMBER(INDEX(Import.PLE,Detalhamento!$E60,Detalhamento!O$15)),IF(INDEX(Import.PLE,Detalhamento!$E60,Detalhamento!O$15)&lt;=mediçao,OFFSET(Import.PLQ,$A60-1,O$15-1,1,1),0),0),PLE!$AA$28*OFFSET(Import.PLQ,$A60-1,O$15-1,1,1)),IF($E60&lt;&gt;1,IF(ISNUMBER(INDEX(Import.PLE,Detalhamento!$E60,Detalhamento!O$15)),IF(INDEX(Import.PLE,Detalhamento!$E60,Detalhamento!O$15)&lt;=mediçao,0,OFFSET(Import.PLQ,$A60-1,O$15-1,1,1)),OFFSET(Import.PLQ,$A60-1,O$15-1,1,1)),(1-PLE!$AA$28)*OFFSET(Import.PLQ,$A60-1,O$15-1,1,1))))</f>
        <v>0</v>
      </c>
      <c r="P60" s="144">
        <f ca="1">IF(P$13="",0,CHOOSE(Detalhamento.OpçãoServiços,OFFSET(Import.PLQ,$A60-1,P$15-1,1,1),IF($E60&lt;&gt;1,IF(ISNUMBER(INDEX(Import.PLE,Detalhamento!$E60,Detalhamento!P$15)),IF(INDEX(Import.PLE,Detalhamento!$E60,Detalhamento!P$15)&lt;=mediçao,OFFSET(Import.PLQ,$A60-1,P$15-1,1,1),0),0),PLE!$AA$28*OFFSET(Import.PLQ,$A60-1,P$15-1,1,1)),IF($E60&lt;&gt;1,IF(ISNUMBER(INDEX(Import.PLE,Detalhamento!$E60,Detalhamento!P$15)),IF(INDEX(Import.PLE,Detalhamento!$E60,Detalhamento!P$15)&lt;=mediçao,0,OFFSET(Import.PLQ,$A60-1,P$15-1,1,1)),OFFSET(Import.PLQ,$A60-1,P$15-1,1,1)),(1-PLE!$AA$28)*OFFSET(Import.PLQ,$A60-1,P$15-1,1,1))))</f>
        <v>0</v>
      </c>
      <c r="Q60" s="144">
        <f ca="1">IF(Q$13="",0,CHOOSE(Detalhamento.OpçãoServiços,OFFSET(Import.PLQ,$A60-1,Q$15-1,1,1),IF($E60&lt;&gt;1,IF(ISNUMBER(INDEX(Import.PLE,Detalhamento!$E60,Detalhamento!Q$15)),IF(INDEX(Import.PLE,Detalhamento!$E60,Detalhamento!Q$15)&lt;=mediçao,OFFSET(Import.PLQ,$A60-1,Q$15-1,1,1),0),0),PLE!$AA$28*OFFSET(Import.PLQ,$A60-1,Q$15-1,1,1)),IF($E60&lt;&gt;1,IF(ISNUMBER(INDEX(Import.PLE,Detalhamento!$E60,Detalhamento!Q$15)),IF(INDEX(Import.PLE,Detalhamento!$E60,Detalhamento!Q$15)&lt;=mediçao,0,OFFSET(Import.PLQ,$A60-1,Q$15-1,1,1)),OFFSET(Import.PLQ,$A60-1,Q$15-1,1,1)),(1-PLE!$AA$28)*OFFSET(Import.PLQ,$A60-1,Q$15-1,1,1))))</f>
        <v>0</v>
      </c>
      <c r="R60" s="144">
        <f ca="1">IF(R$13="",0,CHOOSE(Detalhamento.OpçãoServiços,OFFSET(Import.PLQ,$A60-1,R$15-1,1,1),IF($E60&lt;&gt;1,IF(ISNUMBER(INDEX(Import.PLE,Detalhamento!$E60,Detalhamento!R$15)),IF(INDEX(Import.PLE,Detalhamento!$E60,Detalhamento!R$15)&lt;=mediçao,OFFSET(Import.PLQ,$A60-1,R$15-1,1,1),0),0),PLE!$AA$28*OFFSET(Import.PLQ,$A60-1,R$15-1,1,1)),IF($E60&lt;&gt;1,IF(ISNUMBER(INDEX(Import.PLE,Detalhamento!$E60,Detalhamento!R$15)),IF(INDEX(Import.PLE,Detalhamento!$E60,Detalhamento!R$15)&lt;=mediçao,0,OFFSET(Import.PLQ,$A60-1,R$15-1,1,1)),OFFSET(Import.PLQ,$A60-1,R$15-1,1,1)),(1-PLE!$AA$28)*OFFSET(Import.PLQ,$A60-1,R$15-1,1,1))))</f>
        <v>0</v>
      </c>
      <c r="S60" s="144">
        <f ca="1">IF(S$13="",0,CHOOSE(Detalhamento.OpçãoServiços,OFFSET(Import.PLQ,$A60-1,S$15-1,1,1),IF($E60&lt;&gt;1,IF(ISNUMBER(INDEX(Import.PLE,Detalhamento!$E60,Detalhamento!S$15)),IF(INDEX(Import.PLE,Detalhamento!$E60,Detalhamento!S$15)&lt;=mediçao,OFFSET(Import.PLQ,$A60-1,S$15-1,1,1),0),0),PLE!$AA$28*OFFSET(Import.PLQ,$A60-1,S$15-1,1,1)),IF($E60&lt;&gt;1,IF(ISNUMBER(INDEX(Import.PLE,Detalhamento!$E60,Detalhamento!S$15)),IF(INDEX(Import.PLE,Detalhamento!$E60,Detalhamento!S$15)&lt;=mediçao,0,OFFSET(Import.PLQ,$A60-1,S$15-1,1,1)),OFFSET(Import.PLQ,$A60-1,S$15-1,1,1)),(1-PLE!$AA$28)*OFFSET(Import.PLQ,$A60-1,S$15-1,1,1))))</f>
        <v>0</v>
      </c>
      <c r="T60" s="144">
        <f ca="1">IF(T$13="",0,CHOOSE(Detalhamento.OpçãoServiços,OFFSET(Import.PLQ,$A60-1,T$15-1,1,1),IF($E60&lt;&gt;1,IF(ISNUMBER(INDEX(Import.PLE,Detalhamento!$E60,Detalhamento!T$15)),IF(INDEX(Import.PLE,Detalhamento!$E60,Detalhamento!T$15)&lt;=mediçao,OFFSET(Import.PLQ,$A60-1,T$15-1,1,1),0),0),PLE!$AA$28*OFFSET(Import.PLQ,$A60-1,T$15-1,1,1)),IF($E60&lt;&gt;1,IF(ISNUMBER(INDEX(Import.PLE,Detalhamento!$E60,Detalhamento!T$15)),IF(INDEX(Import.PLE,Detalhamento!$E60,Detalhamento!T$15)&lt;=mediçao,0,OFFSET(Import.PLQ,$A60-1,T$15-1,1,1)),OFFSET(Import.PLQ,$A60-1,T$15-1,1,1)),(1-PLE!$AA$28)*OFFSET(Import.PLQ,$A60-1,T$15-1,1,1))))</f>
        <v>0</v>
      </c>
      <c r="U60" s="144">
        <f ca="1">IF(U$13="",0,CHOOSE(Detalhamento.OpçãoServiços,OFFSET(Import.PLQ,$A60-1,U$15-1,1,1),IF($E60&lt;&gt;1,IF(ISNUMBER(INDEX(Import.PLE,Detalhamento!$E60,Detalhamento!U$15)),IF(INDEX(Import.PLE,Detalhamento!$E60,Detalhamento!U$15)&lt;=mediçao,OFFSET(Import.PLQ,$A60-1,U$15-1,1,1),0),0),PLE!$AA$28*OFFSET(Import.PLQ,$A60-1,U$15-1,1,1)),IF($E60&lt;&gt;1,IF(ISNUMBER(INDEX(Import.PLE,Detalhamento!$E60,Detalhamento!U$15)),IF(INDEX(Import.PLE,Detalhamento!$E60,Detalhamento!U$15)&lt;=mediçao,0,OFFSET(Import.PLQ,$A60-1,U$15-1,1,1)),OFFSET(Import.PLQ,$A60-1,U$15-1,1,1)),(1-PLE!$AA$28)*OFFSET(Import.PLQ,$A60-1,U$15-1,1,1))))</f>
        <v>0</v>
      </c>
      <c r="V60" s="144">
        <f ca="1">IF(V$13="",0,CHOOSE(Detalhamento.OpçãoServiços,OFFSET(Import.PLQ,$A60-1,V$15-1,1,1),IF($E60&lt;&gt;1,IF(ISNUMBER(INDEX(Import.PLE,Detalhamento!$E60,Detalhamento!V$15)),IF(INDEX(Import.PLE,Detalhamento!$E60,Detalhamento!V$15)&lt;=mediçao,OFFSET(Import.PLQ,$A60-1,V$15-1,1,1),0),0),PLE!$AA$28*OFFSET(Import.PLQ,$A60-1,V$15-1,1,1)),IF($E60&lt;&gt;1,IF(ISNUMBER(INDEX(Import.PLE,Detalhamento!$E60,Detalhamento!V$15)),IF(INDEX(Import.PLE,Detalhamento!$E60,Detalhamento!V$15)&lt;=mediçao,0,OFFSET(Import.PLQ,$A60-1,V$15-1,1,1)),OFFSET(Import.PLQ,$A60-1,V$15-1,1,1)),(1-PLE!$AA$28)*OFFSET(Import.PLQ,$A60-1,V$15-1,1,1))))</f>
        <v>0</v>
      </c>
      <c r="W60" s="144">
        <f ca="1">IF(W$13="",0,CHOOSE(Detalhamento.OpçãoServiços,OFFSET(Import.PLQ,$A60-1,W$15-1,1,1),IF($E60&lt;&gt;1,IF(ISNUMBER(INDEX(Import.PLE,Detalhamento!$E60,Detalhamento!W$15)),IF(INDEX(Import.PLE,Detalhamento!$E60,Detalhamento!W$15)&lt;=mediçao,OFFSET(Import.PLQ,$A60-1,W$15-1,1,1),0),0),PLE!$AA$28*OFFSET(Import.PLQ,$A60-1,W$15-1,1,1)),IF($E60&lt;&gt;1,IF(ISNUMBER(INDEX(Import.PLE,Detalhamento!$E60,Detalhamento!W$15)),IF(INDEX(Import.PLE,Detalhamento!$E60,Detalhamento!W$15)&lt;=mediçao,0,OFFSET(Import.PLQ,$A60-1,W$15-1,1,1)),OFFSET(Import.PLQ,$A60-1,W$15-1,1,1)),(1-PLE!$AA$28)*OFFSET(Import.PLQ,$A60-1,W$15-1,1,1))))</f>
        <v>0</v>
      </c>
      <c r="X60" s="144">
        <f ca="1">IF(X$13="",0,CHOOSE(Detalhamento.OpçãoServiços,OFFSET(Import.PLQ,$A60-1,X$15-1,1,1),IF($E60&lt;&gt;1,IF(ISNUMBER(INDEX(Import.PLE,Detalhamento!$E60,Detalhamento!X$15)),IF(INDEX(Import.PLE,Detalhamento!$E60,Detalhamento!X$15)&lt;=mediçao,OFFSET(Import.PLQ,$A60-1,X$15-1,1,1),0),0),PLE!$AA$28*OFFSET(Import.PLQ,$A60-1,X$15-1,1,1)),IF($E60&lt;&gt;1,IF(ISNUMBER(INDEX(Import.PLE,Detalhamento!$E60,Detalhamento!X$15)),IF(INDEX(Import.PLE,Detalhamento!$E60,Detalhamento!X$15)&lt;=mediçao,0,OFFSET(Import.PLQ,$A60-1,X$15-1,1,1)),OFFSET(Import.PLQ,$A60-1,X$15-1,1,1)),(1-PLE!$AA$28)*OFFSET(Import.PLQ,$A60-1,X$15-1,1,1))))</f>
        <v>0</v>
      </c>
      <c r="Y60" s="144">
        <f ca="1">IF(Y$13="",0,CHOOSE(Detalhamento.OpçãoServiços,OFFSET(Import.PLQ,$A60-1,Y$15-1,1,1),IF($E60&lt;&gt;1,IF(ISNUMBER(INDEX(Import.PLE,Detalhamento!$E60,Detalhamento!Y$15)),IF(INDEX(Import.PLE,Detalhamento!$E60,Detalhamento!Y$15)&lt;=mediçao,OFFSET(Import.PLQ,$A60-1,Y$15-1,1,1),0),0),PLE!$AA$28*OFFSET(Import.PLQ,$A60-1,Y$15-1,1,1)),IF($E60&lt;&gt;1,IF(ISNUMBER(INDEX(Import.PLE,Detalhamento!$E60,Detalhamento!Y$15)),IF(INDEX(Import.PLE,Detalhamento!$E60,Detalhamento!Y$15)&lt;=mediçao,0,OFFSET(Import.PLQ,$A60-1,Y$15-1,1,1)),OFFSET(Import.PLQ,$A60-1,Y$15-1,1,1)),(1-PLE!$AA$28)*OFFSET(Import.PLQ,$A60-1,Y$15-1,1,1))))</f>
        <v>0</v>
      </c>
      <c r="Z60" s="144">
        <f ca="1">IF(Z$13="",0,CHOOSE(Detalhamento.OpçãoServiços,OFFSET(Import.PLQ,$A60-1,Z$15-1,1,1),IF($E60&lt;&gt;1,IF(ISNUMBER(INDEX(Import.PLE,Detalhamento!$E60,Detalhamento!Z$15)),IF(INDEX(Import.PLE,Detalhamento!$E60,Detalhamento!Z$15)&lt;=mediçao,OFFSET(Import.PLQ,$A60-1,Z$15-1,1,1),0),0),PLE!$AA$28*OFFSET(Import.PLQ,$A60-1,Z$15-1,1,1)),IF($E60&lt;&gt;1,IF(ISNUMBER(INDEX(Import.PLE,Detalhamento!$E60,Detalhamento!Z$15)),IF(INDEX(Import.PLE,Detalhamento!$E60,Detalhamento!Z$15)&lt;=mediçao,0,OFFSET(Import.PLQ,$A60-1,Z$15-1,1,1)),OFFSET(Import.PLQ,$A60-1,Z$15-1,1,1)),(1-PLE!$AA$28)*OFFSET(Import.PLQ,$A60-1,Z$15-1,1,1))))</f>
        <v>0</v>
      </c>
      <c r="AA60" s="144">
        <f ca="1">IF(AA$13="",0,CHOOSE(Detalhamento.OpçãoServiços,OFFSET(Import.PLQ,$A60-1,AA$15-1,1,1),IF($E60&lt;&gt;1,IF(ISNUMBER(INDEX(Import.PLE,Detalhamento!$E60,Detalhamento!AA$15)),IF(INDEX(Import.PLE,Detalhamento!$E60,Detalhamento!AA$15)&lt;=mediçao,OFFSET(Import.PLQ,$A60-1,AA$15-1,1,1),0),0),PLE!$AA$28*OFFSET(Import.PLQ,$A60-1,AA$15-1,1,1)),IF($E60&lt;&gt;1,IF(ISNUMBER(INDEX(Import.PLE,Detalhamento!$E60,Detalhamento!AA$15)),IF(INDEX(Import.PLE,Detalhamento!$E60,Detalhamento!AA$15)&lt;=mediçao,0,OFFSET(Import.PLQ,$A60-1,AA$15-1,1,1)),OFFSET(Import.PLQ,$A60-1,AA$15-1,1,1)),(1-PLE!$AA$28)*OFFSET(Import.PLQ,$A60-1,AA$15-1,1,1))))</f>
        <v>0</v>
      </c>
      <c r="AB60" s="144">
        <f ca="1">IF(AB$13="",0,CHOOSE(Detalhamento.OpçãoServiços,OFFSET(Import.PLQ,$A60-1,AB$15-1,1,1),IF($E60&lt;&gt;1,IF(ISNUMBER(INDEX(Import.PLE,Detalhamento!$E60,Detalhamento!AB$15)),IF(INDEX(Import.PLE,Detalhamento!$E60,Detalhamento!AB$15)&lt;=mediçao,OFFSET(Import.PLQ,$A60-1,AB$15-1,1,1),0),0),PLE!$AA$28*OFFSET(Import.PLQ,$A60-1,AB$15-1,1,1)),IF($E60&lt;&gt;1,IF(ISNUMBER(INDEX(Import.PLE,Detalhamento!$E60,Detalhamento!AB$15)),IF(INDEX(Import.PLE,Detalhamento!$E60,Detalhamento!AB$15)&lt;=mediçao,0,OFFSET(Import.PLQ,$A60-1,AB$15-1,1,1)),OFFSET(Import.PLQ,$A60-1,AB$15-1,1,1)),(1-PLE!$AA$28)*OFFSET(Import.PLQ,$A60-1,AB$15-1,1,1))))</f>
        <v>0</v>
      </c>
      <c r="AC60" s="144">
        <f ca="1">IF(AC$13="",0,CHOOSE(Detalhamento.OpçãoServiços,OFFSET(Import.PLQ,$A60-1,AC$15-1,1,1),IF($E60&lt;&gt;1,IF(ISNUMBER(INDEX(Import.PLE,Detalhamento!$E60,Detalhamento!AC$15)),IF(INDEX(Import.PLE,Detalhamento!$E60,Detalhamento!AC$15)&lt;=mediçao,OFFSET(Import.PLQ,$A60-1,AC$15-1,1,1),0),0),PLE!$AA$28*OFFSET(Import.PLQ,$A60-1,AC$15-1,1,1)),IF($E60&lt;&gt;1,IF(ISNUMBER(INDEX(Import.PLE,Detalhamento!$E60,Detalhamento!AC$15)),IF(INDEX(Import.PLE,Detalhamento!$E60,Detalhamento!AC$15)&lt;=mediçao,0,OFFSET(Import.PLQ,$A60-1,AC$15-1,1,1)),OFFSET(Import.PLQ,$A60-1,AC$15-1,1,1)),(1-PLE!$AA$28)*OFFSET(Import.PLQ,$A60-1,AC$15-1,1,1))))</f>
        <v>0</v>
      </c>
      <c r="AD60" s="144">
        <f ca="1">IF(AD$13="",0,CHOOSE(Detalhamento.OpçãoServiços,OFFSET(Import.PLQ,$A60-1,AD$15-1,1,1),IF($E60&lt;&gt;1,IF(ISNUMBER(INDEX(Import.PLE,Detalhamento!$E60,Detalhamento!AD$15)),IF(INDEX(Import.PLE,Detalhamento!$E60,Detalhamento!AD$15)&lt;=mediçao,OFFSET(Import.PLQ,$A60-1,AD$15-1,1,1),0),0),PLE!$AA$28*OFFSET(Import.PLQ,$A60-1,AD$15-1,1,1)),IF($E60&lt;&gt;1,IF(ISNUMBER(INDEX(Import.PLE,Detalhamento!$E60,Detalhamento!AD$15)),IF(INDEX(Import.PLE,Detalhamento!$E60,Detalhamento!AD$15)&lt;=mediçao,0,OFFSET(Import.PLQ,$A60-1,AD$15-1,1,1)),OFFSET(Import.PLQ,$A60-1,AD$15-1,1,1)),(1-PLE!$AA$28)*OFFSET(Import.PLQ,$A60-1,AD$15-1,1,1))))</f>
        <v>0</v>
      </c>
      <c r="AE60" s="144">
        <f ca="1">IF(AE$13="",0,CHOOSE(Detalhamento.OpçãoServiços,OFFSET(Import.PLQ,$A60-1,AE$15-1,1,1),IF($E60&lt;&gt;1,IF(ISNUMBER(INDEX(Import.PLE,Detalhamento!$E60,Detalhamento!AE$15)),IF(INDEX(Import.PLE,Detalhamento!$E60,Detalhamento!AE$15)&lt;=mediçao,OFFSET(Import.PLQ,$A60-1,AE$15-1,1,1),0),0),PLE!$AA$28*OFFSET(Import.PLQ,$A60-1,AE$15-1,1,1)),IF($E60&lt;&gt;1,IF(ISNUMBER(INDEX(Import.PLE,Detalhamento!$E60,Detalhamento!AE$15)),IF(INDEX(Import.PLE,Detalhamento!$E60,Detalhamento!AE$15)&lt;=mediçao,0,OFFSET(Import.PLQ,$A60-1,AE$15-1,1,1)),OFFSET(Import.PLQ,$A60-1,AE$15-1,1,1)),(1-PLE!$AA$28)*OFFSET(Import.PLQ,$A60-1,AE$15-1,1,1))))</f>
        <v>0</v>
      </c>
      <c r="AF60" s="144">
        <f ca="1">IF(AF$13="",0,CHOOSE(Detalhamento.OpçãoServiços,OFFSET(Import.PLQ,$A60-1,AF$15-1,1,1),IF($E60&lt;&gt;1,IF(ISNUMBER(INDEX(Import.PLE,Detalhamento!$E60,Detalhamento!AF$15)),IF(INDEX(Import.PLE,Detalhamento!$E60,Detalhamento!AF$15)&lt;=mediçao,OFFSET(Import.PLQ,$A60-1,AF$15-1,1,1),0),0),PLE!$AA$28*OFFSET(Import.PLQ,$A60-1,AF$15-1,1,1)),IF($E60&lt;&gt;1,IF(ISNUMBER(INDEX(Import.PLE,Detalhamento!$E60,Detalhamento!AF$15)),IF(INDEX(Import.PLE,Detalhamento!$E60,Detalhamento!AF$15)&lt;=mediçao,0,OFFSET(Import.PLQ,$A60-1,AF$15-1,1,1)),OFFSET(Import.PLQ,$A60-1,AF$15-1,1,1)),(1-PLE!$AA$28)*OFFSET(Import.PLQ,$A60-1,AF$15-1,1,1))))</f>
        <v>0</v>
      </c>
      <c r="AG60" s="144">
        <f ca="1">IF(AG$13="",0,CHOOSE(Detalhamento.OpçãoServiços,OFFSET(Import.PLQ,$A60-1,AG$15-1,1,1),IF($E60&lt;&gt;1,IF(ISNUMBER(INDEX(Import.PLE,Detalhamento!$E60,Detalhamento!AG$15)),IF(INDEX(Import.PLE,Detalhamento!$E60,Detalhamento!AG$15)&lt;=mediçao,OFFSET(Import.PLQ,$A60-1,AG$15-1,1,1),0),0),PLE!$AA$28*OFFSET(Import.PLQ,$A60-1,AG$15-1,1,1)),IF($E60&lt;&gt;1,IF(ISNUMBER(INDEX(Import.PLE,Detalhamento!$E60,Detalhamento!AG$15)),IF(INDEX(Import.PLE,Detalhamento!$E60,Detalhamento!AG$15)&lt;=mediçao,0,OFFSET(Import.PLQ,$A60-1,AG$15-1,1,1)),OFFSET(Import.PLQ,$A60-1,AG$15-1,1,1)),(1-PLE!$AA$28)*OFFSET(Import.PLQ,$A60-1,AG$15-1,1,1))))</f>
        <v>0</v>
      </c>
      <c r="AH60" s="144">
        <f ca="1">IF(AH$13="",0,CHOOSE(Detalhamento.OpçãoServiços,OFFSET(Import.PLQ,$A60-1,AH$15-1,1,1),IF($E60&lt;&gt;1,IF(ISNUMBER(INDEX(Import.PLE,Detalhamento!$E60,Detalhamento!AH$15)),IF(INDEX(Import.PLE,Detalhamento!$E60,Detalhamento!AH$15)&lt;=mediçao,OFFSET(Import.PLQ,$A60-1,AH$15-1,1,1),0),0),PLE!$AA$28*OFFSET(Import.PLQ,$A60-1,AH$15-1,1,1)),IF($E60&lt;&gt;1,IF(ISNUMBER(INDEX(Import.PLE,Detalhamento!$E60,Detalhamento!AH$15)),IF(INDEX(Import.PLE,Detalhamento!$E60,Detalhamento!AH$15)&lt;=mediçao,0,OFFSET(Import.PLQ,$A60-1,AH$15-1,1,1)),OFFSET(Import.PLQ,$A60-1,AH$15-1,1,1)),(1-PLE!$AA$28)*OFFSET(Import.PLQ,$A60-1,AH$15-1,1,1))))</f>
        <v>0</v>
      </c>
      <c r="AI60" s="144">
        <f ca="1">IF(AI$13="",0,CHOOSE(Detalhamento.OpçãoServiços,OFFSET(Import.PLQ,$A60-1,AI$15-1,1,1),IF($E60&lt;&gt;1,IF(ISNUMBER(INDEX(Import.PLE,Detalhamento!$E60,Detalhamento!AI$15)),IF(INDEX(Import.PLE,Detalhamento!$E60,Detalhamento!AI$15)&lt;=mediçao,OFFSET(Import.PLQ,$A60-1,AI$15-1,1,1),0),0),PLE!$AA$28*OFFSET(Import.PLQ,$A60-1,AI$15-1,1,1)),IF($E60&lt;&gt;1,IF(ISNUMBER(INDEX(Import.PLE,Detalhamento!$E60,Detalhamento!AI$15)),IF(INDEX(Import.PLE,Detalhamento!$E60,Detalhamento!AI$15)&lt;=mediçao,0,OFFSET(Import.PLQ,$A60-1,AI$15-1,1,1)),OFFSET(Import.PLQ,$A60-1,AI$15-1,1,1)),(1-PLE!$AA$28)*OFFSET(Import.PLQ,$A60-1,AI$15-1,1,1))))</f>
        <v>0</v>
      </c>
      <c r="AJ60" s="144">
        <f ca="1">IF(AJ$13="",0,CHOOSE(Detalhamento.OpçãoServiços,OFFSET(Import.PLQ,$A60-1,AJ$15-1,1,1),IF($E60&lt;&gt;1,IF(ISNUMBER(INDEX(Import.PLE,Detalhamento!$E60,Detalhamento!AJ$15)),IF(INDEX(Import.PLE,Detalhamento!$E60,Detalhamento!AJ$15)&lt;=mediçao,OFFSET(Import.PLQ,$A60-1,AJ$15-1,1,1),0),0),PLE!$AA$28*OFFSET(Import.PLQ,$A60-1,AJ$15-1,1,1)),IF($E60&lt;&gt;1,IF(ISNUMBER(INDEX(Import.PLE,Detalhamento!$E60,Detalhamento!AJ$15)),IF(INDEX(Import.PLE,Detalhamento!$E60,Detalhamento!AJ$15)&lt;=mediçao,0,OFFSET(Import.PLQ,$A60-1,AJ$15-1,1,1)),OFFSET(Import.PLQ,$A60-1,AJ$15-1,1,1)),(1-PLE!$AA$28)*OFFSET(Import.PLQ,$A60-1,AJ$15-1,1,1))))</f>
        <v>0</v>
      </c>
      <c r="AK60" s="144">
        <f ca="1">IF(AK$13="",0,CHOOSE(Detalhamento.OpçãoServiços,OFFSET(Import.PLQ,$A60-1,AK$15-1,1,1),IF($E60&lt;&gt;1,IF(ISNUMBER(INDEX(Import.PLE,Detalhamento!$E60,Detalhamento!AK$15)),IF(INDEX(Import.PLE,Detalhamento!$E60,Detalhamento!AK$15)&lt;=mediçao,OFFSET(Import.PLQ,$A60-1,AK$15-1,1,1),0),0),PLE!$AA$28*OFFSET(Import.PLQ,$A60-1,AK$15-1,1,1)),IF($E60&lt;&gt;1,IF(ISNUMBER(INDEX(Import.PLE,Detalhamento!$E60,Detalhamento!AK$15)),IF(INDEX(Import.PLE,Detalhamento!$E60,Detalhamento!AK$15)&lt;=mediçao,0,OFFSET(Import.PLQ,$A60-1,AK$15-1,1,1)),OFFSET(Import.PLQ,$A60-1,AK$15-1,1,1)),(1-PLE!$AA$28)*OFFSET(Import.PLQ,$A60-1,AK$15-1,1,1))))</f>
        <v>0</v>
      </c>
      <c r="AL60" s="144">
        <f ca="1">IF(AL$13="",0,CHOOSE(Detalhamento.OpçãoServiços,OFFSET(Import.PLQ,$A60-1,AL$15-1,1,1),IF($E60&lt;&gt;1,IF(ISNUMBER(INDEX(Import.PLE,Detalhamento!$E60,Detalhamento!AL$15)),IF(INDEX(Import.PLE,Detalhamento!$E60,Detalhamento!AL$15)&lt;=mediçao,OFFSET(Import.PLQ,$A60-1,AL$15-1,1,1),0),0),PLE!$AA$28*OFFSET(Import.PLQ,$A60-1,AL$15-1,1,1)),IF($E60&lt;&gt;1,IF(ISNUMBER(INDEX(Import.PLE,Detalhamento!$E60,Detalhamento!AL$15)),IF(INDEX(Import.PLE,Detalhamento!$E60,Detalhamento!AL$15)&lt;=mediçao,0,OFFSET(Import.PLQ,$A60-1,AL$15-1,1,1)),OFFSET(Import.PLQ,$A60-1,AL$15-1,1,1)),(1-PLE!$AA$28)*OFFSET(Import.PLQ,$A60-1,AL$15-1,1,1))))</f>
        <v>0</v>
      </c>
      <c r="AM60" s="144">
        <f ca="1">IF(AM$13="",0,CHOOSE(Detalhamento.OpçãoServiços,OFFSET(Import.PLQ,$A60-1,AM$15-1,1,1),IF($E60&lt;&gt;1,IF(ISNUMBER(INDEX(Import.PLE,Detalhamento!$E60,Detalhamento!AM$15)),IF(INDEX(Import.PLE,Detalhamento!$E60,Detalhamento!AM$15)&lt;=mediçao,OFFSET(Import.PLQ,$A60-1,AM$15-1,1,1),0),0),PLE!$AA$28*OFFSET(Import.PLQ,$A60-1,AM$15-1,1,1)),IF($E60&lt;&gt;1,IF(ISNUMBER(INDEX(Import.PLE,Detalhamento!$E60,Detalhamento!AM$15)),IF(INDEX(Import.PLE,Detalhamento!$E60,Detalhamento!AM$15)&lt;=mediçao,0,OFFSET(Import.PLQ,$A60-1,AM$15-1,1,1)),OFFSET(Import.PLQ,$A60-1,AM$15-1,1,1)),(1-PLE!$AA$28)*OFFSET(Import.PLQ,$A60-1,AM$15-1,1,1))))</f>
        <v>0</v>
      </c>
      <c r="AN60" s="144">
        <f ca="1">IF(AN$13="",0,CHOOSE(Detalhamento.OpçãoServiços,OFFSET(Import.PLQ,$A60-1,AN$15-1,1,1),IF($E60&lt;&gt;1,IF(ISNUMBER(INDEX(Import.PLE,Detalhamento!$E60,Detalhamento!AN$15)),IF(INDEX(Import.PLE,Detalhamento!$E60,Detalhamento!AN$15)&lt;=mediçao,OFFSET(Import.PLQ,$A60-1,AN$15-1,1,1),0),0),PLE!$AA$28*OFFSET(Import.PLQ,$A60-1,AN$15-1,1,1)),IF($E60&lt;&gt;1,IF(ISNUMBER(INDEX(Import.PLE,Detalhamento!$E60,Detalhamento!AN$15)),IF(INDEX(Import.PLE,Detalhamento!$E60,Detalhamento!AN$15)&lt;=mediçao,0,OFFSET(Import.PLQ,$A60-1,AN$15-1,1,1)),OFFSET(Import.PLQ,$A60-1,AN$15-1,1,1)),(1-PLE!$AA$28)*OFFSET(Import.PLQ,$A60-1,AN$15-1,1,1))))</f>
        <v>0</v>
      </c>
      <c r="AO60" s="144">
        <f ca="1">IF(AO$13="",0,CHOOSE(Detalhamento.OpçãoServiços,OFFSET(Import.PLQ,$A60-1,AO$15-1,1,1),IF($E60&lt;&gt;1,IF(ISNUMBER(INDEX(Import.PLE,Detalhamento!$E60,Detalhamento!AO$15)),IF(INDEX(Import.PLE,Detalhamento!$E60,Detalhamento!AO$15)&lt;=mediçao,OFFSET(Import.PLQ,$A60-1,AO$15-1,1,1),0),0),PLE!$AA$28*OFFSET(Import.PLQ,$A60-1,AO$15-1,1,1)),IF($E60&lt;&gt;1,IF(ISNUMBER(INDEX(Import.PLE,Detalhamento!$E60,Detalhamento!AO$15)),IF(INDEX(Import.PLE,Detalhamento!$E60,Detalhamento!AO$15)&lt;=mediçao,0,OFFSET(Import.PLQ,$A60-1,AO$15-1,1,1)),OFFSET(Import.PLQ,$A60-1,AO$15-1,1,1)),(1-PLE!$AA$28)*OFFSET(Import.PLQ,$A60-1,AO$15-1,1,1))))</f>
        <v>0</v>
      </c>
      <c r="AP60" s="144">
        <f ca="1">IF(AP$13="",0,CHOOSE(Detalhamento.OpçãoServiços,OFFSET(Import.PLQ,$A60-1,AP$15-1,1,1),IF($E60&lt;&gt;1,IF(ISNUMBER(INDEX(Import.PLE,Detalhamento!$E60,Detalhamento!AP$15)),IF(INDEX(Import.PLE,Detalhamento!$E60,Detalhamento!AP$15)&lt;=mediçao,OFFSET(Import.PLQ,$A60-1,AP$15-1,1,1),0),0),PLE!$AA$28*OFFSET(Import.PLQ,$A60-1,AP$15-1,1,1)),IF($E60&lt;&gt;1,IF(ISNUMBER(INDEX(Import.PLE,Detalhamento!$E60,Detalhamento!AP$15)),IF(INDEX(Import.PLE,Detalhamento!$E60,Detalhamento!AP$15)&lt;=mediçao,0,OFFSET(Import.PLQ,$A60-1,AP$15-1,1,1)),OFFSET(Import.PLQ,$A60-1,AP$15-1,1,1)),(1-PLE!$AA$28)*OFFSET(Import.PLQ,$A60-1,AP$15-1,1,1))))</f>
        <v>0</v>
      </c>
      <c r="AQ60" s="144">
        <f ca="1">IF(AQ$13="",0,CHOOSE(Detalhamento.OpçãoServiços,OFFSET(Import.PLQ,$A60-1,AQ$15-1,1,1),IF($E60&lt;&gt;1,IF(ISNUMBER(INDEX(Import.PLE,Detalhamento!$E60,Detalhamento!AQ$15)),IF(INDEX(Import.PLE,Detalhamento!$E60,Detalhamento!AQ$15)&lt;=mediçao,OFFSET(Import.PLQ,$A60-1,AQ$15-1,1,1),0),0),PLE!$AA$28*OFFSET(Import.PLQ,$A60-1,AQ$15-1,1,1)),IF($E60&lt;&gt;1,IF(ISNUMBER(INDEX(Import.PLE,Detalhamento!$E60,Detalhamento!AQ$15)),IF(INDEX(Import.PLE,Detalhamento!$E60,Detalhamento!AQ$15)&lt;=mediçao,0,OFFSET(Import.PLQ,$A60-1,AQ$15-1,1,1)),OFFSET(Import.PLQ,$A60-1,AQ$15-1,1,1)),(1-PLE!$AA$28)*OFFSET(Import.PLQ,$A60-1,AQ$15-1,1,1))))</f>
        <v>0</v>
      </c>
      <c r="AR60" s="144">
        <f ca="1">IF(AR$13="",0,CHOOSE(Detalhamento.OpçãoServiços,OFFSET(Import.PLQ,$A60-1,AR$15-1,1,1),IF($E60&lt;&gt;1,IF(ISNUMBER(INDEX(Import.PLE,Detalhamento!$E60,Detalhamento!AR$15)),IF(INDEX(Import.PLE,Detalhamento!$E60,Detalhamento!AR$15)&lt;=mediçao,OFFSET(Import.PLQ,$A60-1,AR$15-1,1,1),0),0),PLE!$AA$28*OFFSET(Import.PLQ,$A60-1,AR$15-1,1,1)),IF($E60&lt;&gt;1,IF(ISNUMBER(INDEX(Import.PLE,Detalhamento!$E60,Detalhamento!AR$15)),IF(INDEX(Import.PLE,Detalhamento!$E60,Detalhamento!AR$15)&lt;=mediçao,0,OFFSET(Import.PLQ,$A60-1,AR$15-1,1,1)),OFFSET(Import.PLQ,$A60-1,AR$15-1,1,1)),(1-PLE!$AA$28)*OFFSET(Import.PLQ,$A60-1,AR$15-1,1,1))))</f>
        <v>0</v>
      </c>
      <c r="AS60" s="144">
        <f ca="1">IF(AS$13="",0,CHOOSE(Detalhamento.OpçãoServiços,OFFSET(Import.PLQ,$A60-1,AS$15-1,1,1),IF($E60&lt;&gt;1,IF(ISNUMBER(INDEX(Import.PLE,Detalhamento!$E60,Detalhamento!AS$15)),IF(INDEX(Import.PLE,Detalhamento!$E60,Detalhamento!AS$15)&lt;=mediçao,OFFSET(Import.PLQ,$A60-1,AS$15-1,1,1),0),0),PLE!$AA$28*OFFSET(Import.PLQ,$A60-1,AS$15-1,1,1)),IF($E60&lt;&gt;1,IF(ISNUMBER(INDEX(Import.PLE,Detalhamento!$E60,Detalhamento!AS$15)),IF(INDEX(Import.PLE,Detalhamento!$E60,Detalhamento!AS$15)&lt;=mediçao,0,OFFSET(Import.PLQ,$A60-1,AS$15-1,1,1)),OFFSET(Import.PLQ,$A60-1,AS$15-1,1,1)),(1-PLE!$AA$28)*OFFSET(Import.PLQ,$A60-1,AS$15-1,1,1))))</f>
        <v>0</v>
      </c>
      <c r="AT60" s="144">
        <f ca="1">IF(AT$13="",0,CHOOSE(Detalhamento.OpçãoServiços,OFFSET(Import.PLQ,$A60-1,AT$15-1,1,1),IF($E60&lt;&gt;1,IF(ISNUMBER(INDEX(Import.PLE,Detalhamento!$E60,Detalhamento!AT$15)),IF(INDEX(Import.PLE,Detalhamento!$E60,Detalhamento!AT$15)&lt;=mediçao,OFFSET(Import.PLQ,$A60-1,AT$15-1,1,1),0),0),PLE!$AA$28*OFFSET(Import.PLQ,$A60-1,AT$15-1,1,1)),IF($E60&lt;&gt;1,IF(ISNUMBER(INDEX(Import.PLE,Detalhamento!$E60,Detalhamento!AT$15)),IF(INDEX(Import.PLE,Detalhamento!$E60,Detalhamento!AT$15)&lt;=mediçao,0,OFFSET(Import.PLQ,$A60-1,AT$15-1,1,1)),OFFSET(Import.PLQ,$A60-1,AT$15-1,1,1)),(1-PLE!$AA$28)*OFFSET(Import.PLQ,$A60-1,AT$15-1,1,1))))</f>
        <v>0</v>
      </c>
      <c r="AU60" s="144">
        <f ca="1">IF(AU$13="",0,CHOOSE(Detalhamento.OpçãoServiços,OFFSET(Import.PLQ,$A60-1,AU$15-1,1,1),IF($E60&lt;&gt;1,IF(ISNUMBER(INDEX(Import.PLE,Detalhamento!$E60,Detalhamento!AU$15)),IF(INDEX(Import.PLE,Detalhamento!$E60,Detalhamento!AU$15)&lt;=mediçao,OFFSET(Import.PLQ,$A60-1,AU$15-1,1,1),0),0),PLE!$AA$28*OFFSET(Import.PLQ,$A60-1,AU$15-1,1,1)),IF($E60&lt;&gt;1,IF(ISNUMBER(INDEX(Import.PLE,Detalhamento!$E60,Detalhamento!AU$15)),IF(INDEX(Import.PLE,Detalhamento!$E60,Detalhamento!AU$15)&lt;=mediçao,0,OFFSET(Import.PLQ,$A60-1,AU$15-1,1,1)),OFFSET(Import.PLQ,$A60-1,AU$15-1,1,1)),(1-PLE!$AA$28)*OFFSET(Import.PLQ,$A60-1,AU$15-1,1,1))))</f>
        <v>0</v>
      </c>
      <c r="AV60" s="144">
        <f ca="1">IF(AV$13="",0,CHOOSE(Detalhamento.OpçãoServiços,OFFSET(Import.PLQ,$A60-1,AV$15-1,1,1),IF($E60&lt;&gt;1,IF(ISNUMBER(INDEX(Import.PLE,Detalhamento!$E60,Detalhamento!AV$15)),IF(INDEX(Import.PLE,Detalhamento!$E60,Detalhamento!AV$15)&lt;=mediçao,OFFSET(Import.PLQ,$A60-1,AV$15-1,1,1),0),0),PLE!$AA$28*OFFSET(Import.PLQ,$A60-1,AV$15-1,1,1)),IF($E60&lt;&gt;1,IF(ISNUMBER(INDEX(Import.PLE,Detalhamento!$E60,Detalhamento!AV$15)),IF(INDEX(Import.PLE,Detalhamento!$E60,Detalhamento!AV$15)&lt;=mediçao,0,OFFSET(Import.PLQ,$A60-1,AV$15-1,1,1)),OFFSET(Import.PLQ,$A60-1,AV$15-1,1,1)),(1-PLE!$AA$28)*OFFSET(Import.PLQ,$A60-1,AV$15-1,1,1))))</f>
        <v>0</v>
      </c>
      <c r="AW60" s="144">
        <f ca="1">IF(AW$13="",0,CHOOSE(Detalhamento.OpçãoServiços,OFFSET(Import.PLQ,$A60-1,AW$15-1,1,1),IF($E60&lt;&gt;1,IF(ISNUMBER(INDEX(Import.PLE,Detalhamento!$E60,Detalhamento!AW$15)),IF(INDEX(Import.PLE,Detalhamento!$E60,Detalhamento!AW$15)&lt;=mediçao,OFFSET(Import.PLQ,$A60-1,AW$15-1,1,1),0),0),PLE!$AA$28*OFFSET(Import.PLQ,$A60-1,AW$15-1,1,1)),IF($E60&lt;&gt;1,IF(ISNUMBER(INDEX(Import.PLE,Detalhamento!$E60,Detalhamento!AW$15)),IF(INDEX(Import.PLE,Detalhamento!$E60,Detalhamento!AW$15)&lt;=mediçao,0,OFFSET(Import.PLQ,$A60-1,AW$15-1,1,1)),OFFSET(Import.PLQ,$A60-1,AW$15-1,1,1)),(1-PLE!$AA$28)*OFFSET(Import.PLQ,$A60-1,AW$15-1,1,1))))</f>
        <v>0</v>
      </c>
      <c r="AX60" s="144">
        <f ca="1">IF(AX$13="",0,CHOOSE(Detalhamento.OpçãoServiços,OFFSET(Import.PLQ,$A60-1,AX$15-1,1,1),IF($E60&lt;&gt;1,IF(ISNUMBER(INDEX(Import.PLE,Detalhamento!$E60,Detalhamento!AX$15)),IF(INDEX(Import.PLE,Detalhamento!$E60,Detalhamento!AX$15)&lt;=mediçao,OFFSET(Import.PLQ,$A60-1,AX$15-1,1,1),0),0),PLE!$AA$28*OFFSET(Import.PLQ,$A60-1,AX$15-1,1,1)),IF($E60&lt;&gt;1,IF(ISNUMBER(INDEX(Import.PLE,Detalhamento!$E60,Detalhamento!AX$15)),IF(INDEX(Import.PLE,Detalhamento!$E60,Detalhamento!AX$15)&lt;=mediçao,0,OFFSET(Import.PLQ,$A60-1,AX$15-1,1,1)),OFFSET(Import.PLQ,$A60-1,AX$15-1,1,1)),(1-PLE!$AA$28)*OFFSET(Import.PLQ,$A60-1,AX$15-1,1,1))))</f>
        <v>0</v>
      </c>
      <c r="AY60" s="144">
        <f ca="1">IF(AY$13="",0,CHOOSE(Detalhamento.OpçãoServiços,OFFSET(Import.PLQ,$A60-1,AY$15-1,1,1),IF($E60&lt;&gt;1,IF(ISNUMBER(INDEX(Import.PLE,Detalhamento!$E60,Detalhamento!AY$15)),IF(INDEX(Import.PLE,Detalhamento!$E60,Detalhamento!AY$15)&lt;=mediçao,OFFSET(Import.PLQ,$A60-1,AY$15-1,1,1),0),0),PLE!$AA$28*OFFSET(Import.PLQ,$A60-1,AY$15-1,1,1)),IF($E60&lt;&gt;1,IF(ISNUMBER(INDEX(Import.PLE,Detalhamento!$E60,Detalhamento!AY$15)),IF(INDEX(Import.PLE,Detalhamento!$E60,Detalhamento!AY$15)&lt;=mediçao,0,OFFSET(Import.PLQ,$A60-1,AY$15-1,1,1)),OFFSET(Import.PLQ,$A60-1,AY$15-1,1,1)),(1-PLE!$AA$28)*OFFSET(Import.PLQ,$A60-1,AY$15-1,1,1))))</f>
        <v>0</v>
      </c>
      <c r="AZ60" s="144">
        <f ca="1">IF(AZ$13="",0,CHOOSE(Detalhamento.OpçãoServiços,OFFSET(Import.PLQ,$A60-1,AZ$15-1,1,1),IF($E60&lt;&gt;1,IF(ISNUMBER(INDEX(Import.PLE,Detalhamento!$E60,Detalhamento!AZ$15)),IF(INDEX(Import.PLE,Detalhamento!$E60,Detalhamento!AZ$15)&lt;=mediçao,OFFSET(Import.PLQ,$A60-1,AZ$15-1,1,1),0),0),PLE!$AA$28*OFFSET(Import.PLQ,$A60-1,AZ$15-1,1,1)),IF($E60&lt;&gt;1,IF(ISNUMBER(INDEX(Import.PLE,Detalhamento!$E60,Detalhamento!AZ$15)),IF(INDEX(Import.PLE,Detalhamento!$E60,Detalhamento!AZ$15)&lt;=mediçao,0,OFFSET(Import.PLQ,$A60-1,AZ$15-1,1,1)),OFFSET(Import.PLQ,$A60-1,AZ$15-1,1,1)),(1-PLE!$AA$28)*OFFSET(Import.PLQ,$A60-1,AZ$15-1,1,1))))</f>
        <v>0</v>
      </c>
      <c r="BA60" s="144">
        <f ca="1">IF(BA$13="",0,CHOOSE(Detalhamento.OpçãoServiços,OFFSET(Import.PLQ,$A60-1,BA$15-1,1,1),IF($E60&lt;&gt;1,IF(ISNUMBER(INDEX(Import.PLE,Detalhamento!$E60,Detalhamento!BA$15)),IF(INDEX(Import.PLE,Detalhamento!$E60,Detalhamento!BA$15)&lt;=mediçao,OFFSET(Import.PLQ,$A60-1,BA$15-1,1,1),0),0),PLE!$AA$28*OFFSET(Import.PLQ,$A60-1,BA$15-1,1,1)),IF($E60&lt;&gt;1,IF(ISNUMBER(INDEX(Import.PLE,Detalhamento!$E60,Detalhamento!BA$15)),IF(INDEX(Import.PLE,Detalhamento!$E60,Detalhamento!BA$15)&lt;=mediçao,0,OFFSET(Import.PLQ,$A60-1,BA$15-1,1,1)),OFFSET(Import.PLQ,$A60-1,BA$15-1,1,1)),(1-PLE!$AA$28)*OFFSET(Import.PLQ,$A60-1,BA$15-1,1,1))))</f>
        <v>0</v>
      </c>
      <c r="BB60" s="144">
        <f ca="1">IF(BB$13="",0,CHOOSE(Detalhamento.OpçãoServiços,OFFSET(Import.PLQ,$A60-1,BB$15-1,1,1),IF($E60&lt;&gt;1,IF(ISNUMBER(INDEX(Import.PLE,Detalhamento!$E60,Detalhamento!BB$15)),IF(INDEX(Import.PLE,Detalhamento!$E60,Detalhamento!BB$15)&lt;=mediçao,OFFSET(Import.PLQ,$A60-1,BB$15-1,1,1),0),0),PLE!$AA$28*OFFSET(Import.PLQ,$A60-1,BB$15-1,1,1)),IF($E60&lt;&gt;1,IF(ISNUMBER(INDEX(Import.PLE,Detalhamento!$E60,Detalhamento!BB$15)),IF(INDEX(Import.PLE,Detalhamento!$E60,Detalhamento!BB$15)&lt;=mediçao,0,OFFSET(Import.PLQ,$A60-1,BB$15-1,1,1)),OFFSET(Import.PLQ,$A60-1,BB$15-1,1,1)),(1-PLE!$AA$28)*OFFSET(Import.PLQ,$A60-1,BB$15-1,1,1))))</f>
        <v>0</v>
      </c>
      <c r="BC60" s="144">
        <f ca="1">IF(BC$13="",0,CHOOSE(Detalhamento.OpçãoServiços,OFFSET(Import.PLQ,$A60-1,BC$15-1,1,1),IF($E60&lt;&gt;1,IF(ISNUMBER(INDEX(Import.PLE,Detalhamento!$E60,Detalhamento!BC$15)),IF(INDEX(Import.PLE,Detalhamento!$E60,Detalhamento!BC$15)&lt;=mediçao,OFFSET(Import.PLQ,$A60-1,BC$15-1,1,1),0),0),PLE!$AA$28*OFFSET(Import.PLQ,$A60-1,BC$15-1,1,1)),IF($E60&lt;&gt;1,IF(ISNUMBER(INDEX(Import.PLE,Detalhamento!$E60,Detalhamento!BC$15)),IF(INDEX(Import.PLE,Detalhamento!$E60,Detalhamento!BC$15)&lt;=mediçao,0,OFFSET(Import.PLQ,$A60-1,BC$15-1,1,1)),OFFSET(Import.PLQ,$A60-1,BC$15-1,1,1)),(1-PLE!$AA$28)*OFFSET(Import.PLQ,$A60-1,BC$15-1,1,1))))</f>
        <v>0</v>
      </c>
      <c r="BD60" s="144">
        <f ca="1">IF(BD$13="",0,CHOOSE(Detalhamento.OpçãoServiços,OFFSET(Import.PLQ,$A60-1,BD$15-1,1,1),IF($E60&lt;&gt;1,IF(ISNUMBER(INDEX(Import.PLE,Detalhamento!$E60,Detalhamento!BD$15)),IF(INDEX(Import.PLE,Detalhamento!$E60,Detalhamento!BD$15)&lt;=mediçao,OFFSET(Import.PLQ,$A60-1,BD$15-1,1,1),0),0),PLE!$AA$28*OFFSET(Import.PLQ,$A60-1,BD$15-1,1,1)),IF($E60&lt;&gt;1,IF(ISNUMBER(INDEX(Import.PLE,Detalhamento!$E60,Detalhamento!BD$15)),IF(INDEX(Import.PLE,Detalhamento!$E60,Detalhamento!BD$15)&lt;=mediçao,0,OFFSET(Import.PLQ,$A60-1,BD$15-1,1,1)),OFFSET(Import.PLQ,$A60-1,BD$15-1,1,1)),(1-PLE!$AA$28)*OFFSET(Import.PLQ,$A60-1,BD$15-1,1,1))))</f>
        <v>0</v>
      </c>
      <c r="BE60" s="144">
        <f ca="1">IF(BE$13="",0,CHOOSE(Detalhamento.OpçãoServiços,OFFSET(Import.PLQ,$A60-1,BE$15-1,1,1),IF($E60&lt;&gt;1,IF(ISNUMBER(INDEX(Import.PLE,Detalhamento!$E60,Detalhamento!BE$15)),IF(INDEX(Import.PLE,Detalhamento!$E60,Detalhamento!BE$15)&lt;=mediçao,OFFSET(Import.PLQ,$A60-1,BE$15-1,1,1),0),0),PLE!$AA$28*OFFSET(Import.PLQ,$A60-1,BE$15-1,1,1)),IF($E60&lt;&gt;1,IF(ISNUMBER(INDEX(Import.PLE,Detalhamento!$E60,Detalhamento!BE$15)),IF(INDEX(Import.PLE,Detalhamento!$E60,Detalhamento!BE$15)&lt;=mediçao,0,OFFSET(Import.PLQ,$A60-1,BE$15-1,1,1)),OFFSET(Import.PLQ,$A60-1,BE$15-1,1,1)),(1-PLE!$AA$28)*OFFSET(Import.PLQ,$A60-1,BE$15-1,1,1))))</f>
        <v>0</v>
      </c>
      <c r="BF60" s="144">
        <f ca="1">IF(BF$13="",0,CHOOSE(Detalhamento.OpçãoServiços,OFFSET(Import.PLQ,$A60-1,BF$15-1,1,1),IF($E60&lt;&gt;1,IF(ISNUMBER(INDEX(Import.PLE,Detalhamento!$E60,Detalhamento!BF$15)),IF(INDEX(Import.PLE,Detalhamento!$E60,Detalhamento!BF$15)&lt;=mediçao,OFFSET(Import.PLQ,$A60-1,BF$15-1,1,1),0),0),PLE!$AA$28*OFFSET(Import.PLQ,$A60-1,BF$15-1,1,1)),IF($E60&lt;&gt;1,IF(ISNUMBER(INDEX(Import.PLE,Detalhamento!$E60,Detalhamento!BF$15)),IF(INDEX(Import.PLE,Detalhamento!$E60,Detalhamento!BF$15)&lt;=mediçao,0,OFFSET(Import.PLQ,$A60-1,BF$15-1,1,1)),OFFSET(Import.PLQ,$A60-1,BF$15-1,1,1)),(1-PLE!$AA$28)*OFFSET(Import.PLQ,$A60-1,BF$15-1,1,1))))</f>
        <v>0</v>
      </c>
      <c r="BG60" s="144">
        <f ca="1">IF(BG$13="",0,CHOOSE(Detalhamento.OpçãoServiços,OFFSET(Import.PLQ,$A60-1,BG$15-1,1,1),IF($E60&lt;&gt;1,IF(ISNUMBER(INDEX(Import.PLE,Detalhamento!$E60,Detalhamento!BG$15)),IF(INDEX(Import.PLE,Detalhamento!$E60,Detalhamento!BG$15)&lt;=mediçao,OFFSET(Import.PLQ,$A60-1,BG$15-1,1,1),0),0),PLE!$AA$28*OFFSET(Import.PLQ,$A60-1,BG$15-1,1,1)),IF($E60&lt;&gt;1,IF(ISNUMBER(INDEX(Import.PLE,Detalhamento!$E60,Detalhamento!BG$15)),IF(INDEX(Import.PLE,Detalhamento!$E60,Detalhamento!BG$15)&lt;=mediçao,0,OFFSET(Import.PLQ,$A60-1,BG$15-1,1,1)),OFFSET(Import.PLQ,$A60-1,BG$15-1,1,1)),(1-PLE!$AA$28)*OFFSET(Import.PLQ,$A60-1,BG$15-1,1,1))))</f>
        <v>0</v>
      </c>
      <c r="BH60" s="144">
        <f ca="1">IF(BH$13="",0,CHOOSE(Detalhamento.OpçãoServiços,OFFSET(Import.PLQ,$A60-1,BH$15-1,1,1),IF($E60&lt;&gt;1,IF(ISNUMBER(INDEX(Import.PLE,Detalhamento!$E60,Detalhamento!BH$15)),IF(INDEX(Import.PLE,Detalhamento!$E60,Detalhamento!BH$15)&lt;=mediçao,OFFSET(Import.PLQ,$A60-1,BH$15-1,1,1),0),0),PLE!$AA$28*OFFSET(Import.PLQ,$A60-1,BH$15-1,1,1)),IF($E60&lt;&gt;1,IF(ISNUMBER(INDEX(Import.PLE,Detalhamento!$E60,Detalhamento!BH$15)),IF(INDEX(Import.PLE,Detalhamento!$E60,Detalhamento!BH$15)&lt;=mediçao,0,OFFSET(Import.PLQ,$A60-1,BH$15-1,1,1)),OFFSET(Import.PLQ,$A60-1,BH$15-1,1,1)),(1-PLE!$AA$28)*OFFSET(Import.PLQ,$A60-1,BH$15-1,1,1))))</f>
        <v>0</v>
      </c>
      <c r="BI60" s="144">
        <f ca="1">IF(BI$13="",0,CHOOSE(Detalhamento.OpçãoServiços,OFFSET(Import.PLQ,$A60-1,BI$15-1,1,1),IF($E60&lt;&gt;1,IF(ISNUMBER(INDEX(Import.PLE,Detalhamento!$E60,Detalhamento!BI$15)),IF(INDEX(Import.PLE,Detalhamento!$E60,Detalhamento!BI$15)&lt;=mediçao,OFFSET(Import.PLQ,$A60-1,BI$15-1,1,1),0),0),PLE!$AA$28*OFFSET(Import.PLQ,$A60-1,BI$15-1,1,1)),IF($E60&lt;&gt;1,IF(ISNUMBER(INDEX(Import.PLE,Detalhamento!$E60,Detalhamento!BI$15)),IF(INDEX(Import.PLE,Detalhamento!$E60,Detalhamento!BI$15)&lt;=mediçao,0,OFFSET(Import.PLQ,$A60-1,BI$15-1,1,1)),OFFSET(Import.PLQ,$A60-1,BI$15-1,1,1)),(1-PLE!$AA$28)*OFFSET(Import.PLQ,$A60-1,BI$15-1,1,1))))</f>
        <v>0</v>
      </c>
    </row>
    <row r="61" spans="1:61" ht="40" x14ac:dyDescent="0.2">
      <c r="A61" s="155">
        <v>39</v>
      </c>
      <c r="B61" s="21" t="str">
        <f t="shared" ca="1" si="8"/>
        <v>Serviço</v>
      </c>
      <c r="E61" s="153">
        <f t="shared" ca="1" si="9"/>
        <v>5</v>
      </c>
      <c r="F61" s="154">
        <f t="shared" ca="1" si="10"/>
        <v>50039</v>
      </c>
      <c r="G61" s="154" t="str">
        <f t="shared" ca="1" si="15"/>
        <v>1.4.1.3</v>
      </c>
      <c r="H61" s="182" t="str">
        <f t="shared" ca="1" si="15"/>
        <v>ARMAÇÃO DE PILAR OU VIGA DE UMA ESTRUTURA CONVENCIONAL DE CONCRETO ARMADO EM UMA EDIFICAÇÃO TÉRREA OU SOBRADO UTILIZANDO AÇO CA-50 DE 10,0 MM - MONTAGEM. AF_12/2015</v>
      </c>
      <c r="I61" s="37" t="str">
        <f t="shared" ca="1" si="12"/>
        <v>KG</v>
      </c>
      <c r="J61" s="144">
        <f t="shared" ca="1" si="13"/>
        <v>224.3</v>
      </c>
      <c r="K61" s="67"/>
      <c r="L61" s="144">
        <f ca="1">IF(L$13="",0,CHOOSE(Detalhamento.OpçãoServiços,OFFSET(Import.PLQ,$A61-1,L$15-1,1,1),IF($E61&lt;&gt;1,IF(ISNUMBER(INDEX(Import.PLE,Detalhamento!$E61,Detalhamento!L$15)),IF(INDEX(Import.PLE,Detalhamento!$E61,Detalhamento!L$15)&lt;=mediçao,OFFSET(Import.PLQ,$A61-1,L$15-1,1,1),0),0),PLE!$AA$28*OFFSET(Import.PLQ,$A61-1,L$15-1,1,1)),IF($E61&lt;&gt;1,IF(ISNUMBER(INDEX(Import.PLE,Detalhamento!$E61,Detalhamento!L$15)),IF(INDEX(Import.PLE,Detalhamento!$E61,Detalhamento!L$15)&lt;=mediçao,0,OFFSET(Import.PLQ,$A61-1,L$15-1,1,1)),OFFSET(Import.PLQ,$A61-1,L$15-1,1,1)),(1-PLE!$AA$28)*OFFSET(Import.PLQ,$A61-1,L$15-1,1,1))))</f>
        <v>224.3</v>
      </c>
      <c r="M61" s="144">
        <f ca="1">IF(M$13="",0,CHOOSE(Detalhamento.OpçãoServiços,OFFSET(Import.PLQ,$A61-1,M$15-1,1,1),IF($E61&lt;&gt;1,IF(ISNUMBER(INDEX(Import.PLE,Detalhamento!$E61,Detalhamento!M$15)),IF(INDEX(Import.PLE,Detalhamento!$E61,Detalhamento!M$15)&lt;=mediçao,OFFSET(Import.PLQ,$A61-1,M$15-1,1,1),0),0),PLE!$AA$28*OFFSET(Import.PLQ,$A61-1,M$15-1,1,1)),IF($E61&lt;&gt;1,IF(ISNUMBER(INDEX(Import.PLE,Detalhamento!$E61,Detalhamento!M$15)),IF(INDEX(Import.PLE,Detalhamento!$E61,Detalhamento!M$15)&lt;=mediçao,0,OFFSET(Import.PLQ,$A61-1,M$15-1,1,1)),OFFSET(Import.PLQ,$A61-1,M$15-1,1,1)),(1-PLE!$AA$28)*OFFSET(Import.PLQ,$A61-1,M$15-1,1,1))))</f>
        <v>0</v>
      </c>
      <c r="N61" s="144">
        <f ca="1">IF(N$13="",0,CHOOSE(Detalhamento.OpçãoServiços,OFFSET(Import.PLQ,$A61-1,N$15-1,1,1),IF($E61&lt;&gt;1,IF(ISNUMBER(INDEX(Import.PLE,Detalhamento!$E61,Detalhamento!N$15)),IF(INDEX(Import.PLE,Detalhamento!$E61,Detalhamento!N$15)&lt;=mediçao,OFFSET(Import.PLQ,$A61-1,N$15-1,1,1),0),0),PLE!$AA$28*OFFSET(Import.PLQ,$A61-1,N$15-1,1,1)),IF($E61&lt;&gt;1,IF(ISNUMBER(INDEX(Import.PLE,Detalhamento!$E61,Detalhamento!N$15)),IF(INDEX(Import.PLE,Detalhamento!$E61,Detalhamento!N$15)&lt;=mediçao,0,OFFSET(Import.PLQ,$A61-1,N$15-1,1,1)),OFFSET(Import.PLQ,$A61-1,N$15-1,1,1)),(1-PLE!$AA$28)*OFFSET(Import.PLQ,$A61-1,N$15-1,1,1))))</f>
        <v>0</v>
      </c>
      <c r="O61" s="144">
        <f ca="1">IF(O$13="",0,CHOOSE(Detalhamento.OpçãoServiços,OFFSET(Import.PLQ,$A61-1,O$15-1,1,1),IF($E61&lt;&gt;1,IF(ISNUMBER(INDEX(Import.PLE,Detalhamento!$E61,Detalhamento!O$15)),IF(INDEX(Import.PLE,Detalhamento!$E61,Detalhamento!O$15)&lt;=mediçao,OFFSET(Import.PLQ,$A61-1,O$15-1,1,1),0),0),PLE!$AA$28*OFFSET(Import.PLQ,$A61-1,O$15-1,1,1)),IF($E61&lt;&gt;1,IF(ISNUMBER(INDEX(Import.PLE,Detalhamento!$E61,Detalhamento!O$15)),IF(INDEX(Import.PLE,Detalhamento!$E61,Detalhamento!O$15)&lt;=mediçao,0,OFFSET(Import.PLQ,$A61-1,O$15-1,1,1)),OFFSET(Import.PLQ,$A61-1,O$15-1,1,1)),(1-PLE!$AA$28)*OFFSET(Import.PLQ,$A61-1,O$15-1,1,1))))</f>
        <v>0</v>
      </c>
      <c r="P61" s="144">
        <f ca="1">IF(P$13="",0,CHOOSE(Detalhamento.OpçãoServiços,OFFSET(Import.PLQ,$A61-1,P$15-1,1,1),IF($E61&lt;&gt;1,IF(ISNUMBER(INDEX(Import.PLE,Detalhamento!$E61,Detalhamento!P$15)),IF(INDEX(Import.PLE,Detalhamento!$E61,Detalhamento!P$15)&lt;=mediçao,OFFSET(Import.PLQ,$A61-1,P$15-1,1,1),0),0),PLE!$AA$28*OFFSET(Import.PLQ,$A61-1,P$15-1,1,1)),IF($E61&lt;&gt;1,IF(ISNUMBER(INDEX(Import.PLE,Detalhamento!$E61,Detalhamento!P$15)),IF(INDEX(Import.PLE,Detalhamento!$E61,Detalhamento!P$15)&lt;=mediçao,0,OFFSET(Import.PLQ,$A61-1,P$15-1,1,1)),OFFSET(Import.PLQ,$A61-1,P$15-1,1,1)),(1-PLE!$AA$28)*OFFSET(Import.PLQ,$A61-1,P$15-1,1,1))))</f>
        <v>0</v>
      </c>
      <c r="Q61" s="144">
        <f ca="1">IF(Q$13="",0,CHOOSE(Detalhamento.OpçãoServiços,OFFSET(Import.PLQ,$A61-1,Q$15-1,1,1),IF($E61&lt;&gt;1,IF(ISNUMBER(INDEX(Import.PLE,Detalhamento!$E61,Detalhamento!Q$15)),IF(INDEX(Import.PLE,Detalhamento!$E61,Detalhamento!Q$15)&lt;=mediçao,OFFSET(Import.PLQ,$A61-1,Q$15-1,1,1),0),0),PLE!$AA$28*OFFSET(Import.PLQ,$A61-1,Q$15-1,1,1)),IF($E61&lt;&gt;1,IF(ISNUMBER(INDEX(Import.PLE,Detalhamento!$E61,Detalhamento!Q$15)),IF(INDEX(Import.PLE,Detalhamento!$E61,Detalhamento!Q$15)&lt;=mediçao,0,OFFSET(Import.PLQ,$A61-1,Q$15-1,1,1)),OFFSET(Import.PLQ,$A61-1,Q$15-1,1,1)),(1-PLE!$AA$28)*OFFSET(Import.PLQ,$A61-1,Q$15-1,1,1))))</f>
        <v>0</v>
      </c>
      <c r="R61" s="144">
        <f ca="1">IF(R$13="",0,CHOOSE(Detalhamento.OpçãoServiços,OFFSET(Import.PLQ,$A61-1,R$15-1,1,1),IF($E61&lt;&gt;1,IF(ISNUMBER(INDEX(Import.PLE,Detalhamento!$E61,Detalhamento!R$15)),IF(INDEX(Import.PLE,Detalhamento!$E61,Detalhamento!R$15)&lt;=mediçao,OFFSET(Import.PLQ,$A61-1,R$15-1,1,1),0),0),PLE!$AA$28*OFFSET(Import.PLQ,$A61-1,R$15-1,1,1)),IF($E61&lt;&gt;1,IF(ISNUMBER(INDEX(Import.PLE,Detalhamento!$E61,Detalhamento!R$15)),IF(INDEX(Import.PLE,Detalhamento!$E61,Detalhamento!R$15)&lt;=mediçao,0,OFFSET(Import.PLQ,$A61-1,R$15-1,1,1)),OFFSET(Import.PLQ,$A61-1,R$15-1,1,1)),(1-PLE!$AA$28)*OFFSET(Import.PLQ,$A61-1,R$15-1,1,1))))</f>
        <v>0</v>
      </c>
      <c r="S61" s="144">
        <f ca="1">IF(S$13="",0,CHOOSE(Detalhamento.OpçãoServiços,OFFSET(Import.PLQ,$A61-1,S$15-1,1,1),IF($E61&lt;&gt;1,IF(ISNUMBER(INDEX(Import.PLE,Detalhamento!$E61,Detalhamento!S$15)),IF(INDEX(Import.PLE,Detalhamento!$E61,Detalhamento!S$15)&lt;=mediçao,OFFSET(Import.PLQ,$A61-1,S$15-1,1,1),0),0),PLE!$AA$28*OFFSET(Import.PLQ,$A61-1,S$15-1,1,1)),IF($E61&lt;&gt;1,IF(ISNUMBER(INDEX(Import.PLE,Detalhamento!$E61,Detalhamento!S$15)),IF(INDEX(Import.PLE,Detalhamento!$E61,Detalhamento!S$15)&lt;=mediçao,0,OFFSET(Import.PLQ,$A61-1,S$15-1,1,1)),OFFSET(Import.PLQ,$A61-1,S$15-1,1,1)),(1-PLE!$AA$28)*OFFSET(Import.PLQ,$A61-1,S$15-1,1,1))))</f>
        <v>0</v>
      </c>
      <c r="T61" s="144">
        <f ca="1">IF(T$13="",0,CHOOSE(Detalhamento.OpçãoServiços,OFFSET(Import.PLQ,$A61-1,T$15-1,1,1),IF($E61&lt;&gt;1,IF(ISNUMBER(INDEX(Import.PLE,Detalhamento!$E61,Detalhamento!T$15)),IF(INDEX(Import.PLE,Detalhamento!$E61,Detalhamento!T$15)&lt;=mediçao,OFFSET(Import.PLQ,$A61-1,T$15-1,1,1),0),0),PLE!$AA$28*OFFSET(Import.PLQ,$A61-1,T$15-1,1,1)),IF($E61&lt;&gt;1,IF(ISNUMBER(INDEX(Import.PLE,Detalhamento!$E61,Detalhamento!T$15)),IF(INDEX(Import.PLE,Detalhamento!$E61,Detalhamento!T$15)&lt;=mediçao,0,OFFSET(Import.PLQ,$A61-1,T$15-1,1,1)),OFFSET(Import.PLQ,$A61-1,T$15-1,1,1)),(1-PLE!$AA$28)*OFFSET(Import.PLQ,$A61-1,T$15-1,1,1))))</f>
        <v>0</v>
      </c>
      <c r="U61" s="144">
        <f ca="1">IF(U$13="",0,CHOOSE(Detalhamento.OpçãoServiços,OFFSET(Import.PLQ,$A61-1,U$15-1,1,1),IF($E61&lt;&gt;1,IF(ISNUMBER(INDEX(Import.PLE,Detalhamento!$E61,Detalhamento!U$15)),IF(INDEX(Import.PLE,Detalhamento!$E61,Detalhamento!U$15)&lt;=mediçao,OFFSET(Import.PLQ,$A61-1,U$15-1,1,1),0),0),PLE!$AA$28*OFFSET(Import.PLQ,$A61-1,U$15-1,1,1)),IF($E61&lt;&gt;1,IF(ISNUMBER(INDEX(Import.PLE,Detalhamento!$E61,Detalhamento!U$15)),IF(INDEX(Import.PLE,Detalhamento!$E61,Detalhamento!U$15)&lt;=mediçao,0,OFFSET(Import.PLQ,$A61-1,U$15-1,1,1)),OFFSET(Import.PLQ,$A61-1,U$15-1,1,1)),(1-PLE!$AA$28)*OFFSET(Import.PLQ,$A61-1,U$15-1,1,1))))</f>
        <v>0</v>
      </c>
      <c r="V61" s="144">
        <f ca="1">IF(V$13="",0,CHOOSE(Detalhamento.OpçãoServiços,OFFSET(Import.PLQ,$A61-1,V$15-1,1,1),IF($E61&lt;&gt;1,IF(ISNUMBER(INDEX(Import.PLE,Detalhamento!$E61,Detalhamento!V$15)),IF(INDEX(Import.PLE,Detalhamento!$E61,Detalhamento!V$15)&lt;=mediçao,OFFSET(Import.PLQ,$A61-1,V$15-1,1,1),0),0),PLE!$AA$28*OFFSET(Import.PLQ,$A61-1,V$15-1,1,1)),IF($E61&lt;&gt;1,IF(ISNUMBER(INDEX(Import.PLE,Detalhamento!$E61,Detalhamento!V$15)),IF(INDEX(Import.PLE,Detalhamento!$E61,Detalhamento!V$15)&lt;=mediçao,0,OFFSET(Import.PLQ,$A61-1,V$15-1,1,1)),OFFSET(Import.PLQ,$A61-1,V$15-1,1,1)),(1-PLE!$AA$28)*OFFSET(Import.PLQ,$A61-1,V$15-1,1,1))))</f>
        <v>0</v>
      </c>
      <c r="W61" s="144">
        <f ca="1">IF(W$13="",0,CHOOSE(Detalhamento.OpçãoServiços,OFFSET(Import.PLQ,$A61-1,W$15-1,1,1),IF($E61&lt;&gt;1,IF(ISNUMBER(INDEX(Import.PLE,Detalhamento!$E61,Detalhamento!W$15)),IF(INDEX(Import.PLE,Detalhamento!$E61,Detalhamento!W$15)&lt;=mediçao,OFFSET(Import.PLQ,$A61-1,W$15-1,1,1),0),0),PLE!$AA$28*OFFSET(Import.PLQ,$A61-1,W$15-1,1,1)),IF($E61&lt;&gt;1,IF(ISNUMBER(INDEX(Import.PLE,Detalhamento!$E61,Detalhamento!W$15)),IF(INDEX(Import.PLE,Detalhamento!$E61,Detalhamento!W$15)&lt;=mediçao,0,OFFSET(Import.PLQ,$A61-1,W$15-1,1,1)),OFFSET(Import.PLQ,$A61-1,W$15-1,1,1)),(1-PLE!$AA$28)*OFFSET(Import.PLQ,$A61-1,W$15-1,1,1))))</f>
        <v>0</v>
      </c>
      <c r="X61" s="144">
        <f ca="1">IF(X$13="",0,CHOOSE(Detalhamento.OpçãoServiços,OFFSET(Import.PLQ,$A61-1,X$15-1,1,1),IF($E61&lt;&gt;1,IF(ISNUMBER(INDEX(Import.PLE,Detalhamento!$E61,Detalhamento!X$15)),IF(INDEX(Import.PLE,Detalhamento!$E61,Detalhamento!X$15)&lt;=mediçao,OFFSET(Import.PLQ,$A61-1,X$15-1,1,1),0),0),PLE!$AA$28*OFFSET(Import.PLQ,$A61-1,X$15-1,1,1)),IF($E61&lt;&gt;1,IF(ISNUMBER(INDEX(Import.PLE,Detalhamento!$E61,Detalhamento!X$15)),IF(INDEX(Import.PLE,Detalhamento!$E61,Detalhamento!X$15)&lt;=mediçao,0,OFFSET(Import.PLQ,$A61-1,X$15-1,1,1)),OFFSET(Import.PLQ,$A61-1,X$15-1,1,1)),(1-PLE!$AA$28)*OFFSET(Import.PLQ,$A61-1,X$15-1,1,1))))</f>
        <v>0</v>
      </c>
      <c r="Y61" s="144">
        <f ca="1">IF(Y$13="",0,CHOOSE(Detalhamento.OpçãoServiços,OFFSET(Import.PLQ,$A61-1,Y$15-1,1,1),IF($E61&lt;&gt;1,IF(ISNUMBER(INDEX(Import.PLE,Detalhamento!$E61,Detalhamento!Y$15)),IF(INDEX(Import.PLE,Detalhamento!$E61,Detalhamento!Y$15)&lt;=mediçao,OFFSET(Import.PLQ,$A61-1,Y$15-1,1,1),0),0),PLE!$AA$28*OFFSET(Import.PLQ,$A61-1,Y$15-1,1,1)),IF($E61&lt;&gt;1,IF(ISNUMBER(INDEX(Import.PLE,Detalhamento!$E61,Detalhamento!Y$15)),IF(INDEX(Import.PLE,Detalhamento!$E61,Detalhamento!Y$15)&lt;=mediçao,0,OFFSET(Import.PLQ,$A61-1,Y$15-1,1,1)),OFFSET(Import.PLQ,$A61-1,Y$15-1,1,1)),(1-PLE!$AA$28)*OFFSET(Import.PLQ,$A61-1,Y$15-1,1,1))))</f>
        <v>0</v>
      </c>
      <c r="Z61" s="144">
        <f ca="1">IF(Z$13="",0,CHOOSE(Detalhamento.OpçãoServiços,OFFSET(Import.PLQ,$A61-1,Z$15-1,1,1),IF($E61&lt;&gt;1,IF(ISNUMBER(INDEX(Import.PLE,Detalhamento!$E61,Detalhamento!Z$15)),IF(INDEX(Import.PLE,Detalhamento!$E61,Detalhamento!Z$15)&lt;=mediçao,OFFSET(Import.PLQ,$A61-1,Z$15-1,1,1),0),0),PLE!$AA$28*OFFSET(Import.PLQ,$A61-1,Z$15-1,1,1)),IF($E61&lt;&gt;1,IF(ISNUMBER(INDEX(Import.PLE,Detalhamento!$E61,Detalhamento!Z$15)),IF(INDEX(Import.PLE,Detalhamento!$E61,Detalhamento!Z$15)&lt;=mediçao,0,OFFSET(Import.PLQ,$A61-1,Z$15-1,1,1)),OFFSET(Import.PLQ,$A61-1,Z$15-1,1,1)),(1-PLE!$AA$28)*OFFSET(Import.PLQ,$A61-1,Z$15-1,1,1))))</f>
        <v>0</v>
      </c>
      <c r="AA61" s="144">
        <f ca="1">IF(AA$13="",0,CHOOSE(Detalhamento.OpçãoServiços,OFFSET(Import.PLQ,$A61-1,AA$15-1,1,1),IF($E61&lt;&gt;1,IF(ISNUMBER(INDEX(Import.PLE,Detalhamento!$E61,Detalhamento!AA$15)),IF(INDEX(Import.PLE,Detalhamento!$E61,Detalhamento!AA$15)&lt;=mediçao,OFFSET(Import.PLQ,$A61-1,AA$15-1,1,1),0),0),PLE!$AA$28*OFFSET(Import.PLQ,$A61-1,AA$15-1,1,1)),IF($E61&lt;&gt;1,IF(ISNUMBER(INDEX(Import.PLE,Detalhamento!$E61,Detalhamento!AA$15)),IF(INDEX(Import.PLE,Detalhamento!$E61,Detalhamento!AA$15)&lt;=mediçao,0,OFFSET(Import.PLQ,$A61-1,AA$15-1,1,1)),OFFSET(Import.PLQ,$A61-1,AA$15-1,1,1)),(1-PLE!$AA$28)*OFFSET(Import.PLQ,$A61-1,AA$15-1,1,1))))</f>
        <v>0</v>
      </c>
      <c r="AB61" s="144">
        <f ca="1">IF(AB$13="",0,CHOOSE(Detalhamento.OpçãoServiços,OFFSET(Import.PLQ,$A61-1,AB$15-1,1,1),IF($E61&lt;&gt;1,IF(ISNUMBER(INDEX(Import.PLE,Detalhamento!$E61,Detalhamento!AB$15)),IF(INDEX(Import.PLE,Detalhamento!$E61,Detalhamento!AB$15)&lt;=mediçao,OFFSET(Import.PLQ,$A61-1,AB$15-1,1,1),0),0),PLE!$AA$28*OFFSET(Import.PLQ,$A61-1,AB$15-1,1,1)),IF($E61&lt;&gt;1,IF(ISNUMBER(INDEX(Import.PLE,Detalhamento!$E61,Detalhamento!AB$15)),IF(INDEX(Import.PLE,Detalhamento!$E61,Detalhamento!AB$15)&lt;=mediçao,0,OFFSET(Import.PLQ,$A61-1,AB$15-1,1,1)),OFFSET(Import.PLQ,$A61-1,AB$15-1,1,1)),(1-PLE!$AA$28)*OFFSET(Import.PLQ,$A61-1,AB$15-1,1,1))))</f>
        <v>0</v>
      </c>
      <c r="AC61" s="144">
        <f ca="1">IF(AC$13="",0,CHOOSE(Detalhamento.OpçãoServiços,OFFSET(Import.PLQ,$A61-1,AC$15-1,1,1),IF($E61&lt;&gt;1,IF(ISNUMBER(INDEX(Import.PLE,Detalhamento!$E61,Detalhamento!AC$15)),IF(INDEX(Import.PLE,Detalhamento!$E61,Detalhamento!AC$15)&lt;=mediçao,OFFSET(Import.PLQ,$A61-1,AC$15-1,1,1),0),0),PLE!$AA$28*OFFSET(Import.PLQ,$A61-1,AC$15-1,1,1)),IF($E61&lt;&gt;1,IF(ISNUMBER(INDEX(Import.PLE,Detalhamento!$E61,Detalhamento!AC$15)),IF(INDEX(Import.PLE,Detalhamento!$E61,Detalhamento!AC$15)&lt;=mediçao,0,OFFSET(Import.PLQ,$A61-1,AC$15-1,1,1)),OFFSET(Import.PLQ,$A61-1,AC$15-1,1,1)),(1-PLE!$AA$28)*OFFSET(Import.PLQ,$A61-1,AC$15-1,1,1))))</f>
        <v>0</v>
      </c>
      <c r="AD61" s="144">
        <f ca="1">IF(AD$13="",0,CHOOSE(Detalhamento.OpçãoServiços,OFFSET(Import.PLQ,$A61-1,AD$15-1,1,1),IF($E61&lt;&gt;1,IF(ISNUMBER(INDEX(Import.PLE,Detalhamento!$E61,Detalhamento!AD$15)),IF(INDEX(Import.PLE,Detalhamento!$E61,Detalhamento!AD$15)&lt;=mediçao,OFFSET(Import.PLQ,$A61-1,AD$15-1,1,1),0),0),PLE!$AA$28*OFFSET(Import.PLQ,$A61-1,AD$15-1,1,1)),IF($E61&lt;&gt;1,IF(ISNUMBER(INDEX(Import.PLE,Detalhamento!$E61,Detalhamento!AD$15)),IF(INDEX(Import.PLE,Detalhamento!$E61,Detalhamento!AD$15)&lt;=mediçao,0,OFFSET(Import.PLQ,$A61-1,AD$15-1,1,1)),OFFSET(Import.PLQ,$A61-1,AD$15-1,1,1)),(1-PLE!$AA$28)*OFFSET(Import.PLQ,$A61-1,AD$15-1,1,1))))</f>
        <v>0</v>
      </c>
      <c r="AE61" s="144">
        <f ca="1">IF(AE$13="",0,CHOOSE(Detalhamento.OpçãoServiços,OFFSET(Import.PLQ,$A61-1,AE$15-1,1,1),IF($E61&lt;&gt;1,IF(ISNUMBER(INDEX(Import.PLE,Detalhamento!$E61,Detalhamento!AE$15)),IF(INDEX(Import.PLE,Detalhamento!$E61,Detalhamento!AE$15)&lt;=mediçao,OFFSET(Import.PLQ,$A61-1,AE$15-1,1,1),0),0),PLE!$AA$28*OFFSET(Import.PLQ,$A61-1,AE$15-1,1,1)),IF($E61&lt;&gt;1,IF(ISNUMBER(INDEX(Import.PLE,Detalhamento!$E61,Detalhamento!AE$15)),IF(INDEX(Import.PLE,Detalhamento!$E61,Detalhamento!AE$15)&lt;=mediçao,0,OFFSET(Import.PLQ,$A61-1,AE$15-1,1,1)),OFFSET(Import.PLQ,$A61-1,AE$15-1,1,1)),(1-PLE!$AA$28)*OFFSET(Import.PLQ,$A61-1,AE$15-1,1,1))))</f>
        <v>0</v>
      </c>
      <c r="AF61" s="144">
        <f ca="1">IF(AF$13="",0,CHOOSE(Detalhamento.OpçãoServiços,OFFSET(Import.PLQ,$A61-1,AF$15-1,1,1),IF($E61&lt;&gt;1,IF(ISNUMBER(INDEX(Import.PLE,Detalhamento!$E61,Detalhamento!AF$15)),IF(INDEX(Import.PLE,Detalhamento!$E61,Detalhamento!AF$15)&lt;=mediçao,OFFSET(Import.PLQ,$A61-1,AF$15-1,1,1),0),0),PLE!$AA$28*OFFSET(Import.PLQ,$A61-1,AF$15-1,1,1)),IF($E61&lt;&gt;1,IF(ISNUMBER(INDEX(Import.PLE,Detalhamento!$E61,Detalhamento!AF$15)),IF(INDEX(Import.PLE,Detalhamento!$E61,Detalhamento!AF$15)&lt;=mediçao,0,OFFSET(Import.PLQ,$A61-1,AF$15-1,1,1)),OFFSET(Import.PLQ,$A61-1,AF$15-1,1,1)),(1-PLE!$AA$28)*OFFSET(Import.PLQ,$A61-1,AF$15-1,1,1))))</f>
        <v>0</v>
      </c>
      <c r="AG61" s="144">
        <f ca="1">IF(AG$13="",0,CHOOSE(Detalhamento.OpçãoServiços,OFFSET(Import.PLQ,$A61-1,AG$15-1,1,1),IF($E61&lt;&gt;1,IF(ISNUMBER(INDEX(Import.PLE,Detalhamento!$E61,Detalhamento!AG$15)),IF(INDEX(Import.PLE,Detalhamento!$E61,Detalhamento!AG$15)&lt;=mediçao,OFFSET(Import.PLQ,$A61-1,AG$15-1,1,1),0),0),PLE!$AA$28*OFFSET(Import.PLQ,$A61-1,AG$15-1,1,1)),IF($E61&lt;&gt;1,IF(ISNUMBER(INDEX(Import.PLE,Detalhamento!$E61,Detalhamento!AG$15)),IF(INDEX(Import.PLE,Detalhamento!$E61,Detalhamento!AG$15)&lt;=mediçao,0,OFFSET(Import.PLQ,$A61-1,AG$15-1,1,1)),OFFSET(Import.PLQ,$A61-1,AG$15-1,1,1)),(1-PLE!$AA$28)*OFFSET(Import.PLQ,$A61-1,AG$15-1,1,1))))</f>
        <v>0</v>
      </c>
      <c r="AH61" s="144">
        <f ca="1">IF(AH$13="",0,CHOOSE(Detalhamento.OpçãoServiços,OFFSET(Import.PLQ,$A61-1,AH$15-1,1,1),IF($E61&lt;&gt;1,IF(ISNUMBER(INDEX(Import.PLE,Detalhamento!$E61,Detalhamento!AH$15)),IF(INDEX(Import.PLE,Detalhamento!$E61,Detalhamento!AH$15)&lt;=mediçao,OFFSET(Import.PLQ,$A61-1,AH$15-1,1,1),0),0),PLE!$AA$28*OFFSET(Import.PLQ,$A61-1,AH$15-1,1,1)),IF($E61&lt;&gt;1,IF(ISNUMBER(INDEX(Import.PLE,Detalhamento!$E61,Detalhamento!AH$15)),IF(INDEX(Import.PLE,Detalhamento!$E61,Detalhamento!AH$15)&lt;=mediçao,0,OFFSET(Import.PLQ,$A61-1,AH$15-1,1,1)),OFFSET(Import.PLQ,$A61-1,AH$15-1,1,1)),(1-PLE!$AA$28)*OFFSET(Import.PLQ,$A61-1,AH$15-1,1,1))))</f>
        <v>0</v>
      </c>
      <c r="AI61" s="144">
        <f ca="1">IF(AI$13="",0,CHOOSE(Detalhamento.OpçãoServiços,OFFSET(Import.PLQ,$A61-1,AI$15-1,1,1),IF($E61&lt;&gt;1,IF(ISNUMBER(INDEX(Import.PLE,Detalhamento!$E61,Detalhamento!AI$15)),IF(INDEX(Import.PLE,Detalhamento!$E61,Detalhamento!AI$15)&lt;=mediçao,OFFSET(Import.PLQ,$A61-1,AI$15-1,1,1),0),0),PLE!$AA$28*OFFSET(Import.PLQ,$A61-1,AI$15-1,1,1)),IF($E61&lt;&gt;1,IF(ISNUMBER(INDEX(Import.PLE,Detalhamento!$E61,Detalhamento!AI$15)),IF(INDEX(Import.PLE,Detalhamento!$E61,Detalhamento!AI$15)&lt;=mediçao,0,OFFSET(Import.PLQ,$A61-1,AI$15-1,1,1)),OFFSET(Import.PLQ,$A61-1,AI$15-1,1,1)),(1-PLE!$AA$28)*OFFSET(Import.PLQ,$A61-1,AI$15-1,1,1))))</f>
        <v>0</v>
      </c>
      <c r="AJ61" s="144">
        <f ca="1">IF(AJ$13="",0,CHOOSE(Detalhamento.OpçãoServiços,OFFSET(Import.PLQ,$A61-1,AJ$15-1,1,1),IF($E61&lt;&gt;1,IF(ISNUMBER(INDEX(Import.PLE,Detalhamento!$E61,Detalhamento!AJ$15)),IF(INDEX(Import.PLE,Detalhamento!$E61,Detalhamento!AJ$15)&lt;=mediçao,OFFSET(Import.PLQ,$A61-1,AJ$15-1,1,1),0),0),PLE!$AA$28*OFFSET(Import.PLQ,$A61-1,AJ$15-1,1,1)),IF($E61&lt;&gt;1,IF(ISNUMBER(INDEX(Import.PLE,Detalhamento!$E61,Detalhamento!AJ$15)),IF(INDEX(Import.PLE,Detalhamento!$E61,Detalhamento!AJ$15)&lt;=mediçao,0,OFFSET(Import.PLQ,$A61-1,AJ$15-1,1,1)),OFFSET(Import.PLQ,$A61-1,AJ$15-1,1,1)),(1-PLE!$AA$28)*OFFSET(Import.PLQ,$A61-1,AJ$15-1,1,1))))</f>
        <v>0</v>
      </c>
      <c r="AK61" s="144">
        <f ca="1">IF(AK$13="",0,CHOOSE(Detalhamento.OpçãoServiços,OFFSET(Import.PLQ,$A61-1,AK$15-1,1,1),IF($E61&lt;&gt;1,IF(ISNUMBER(INDEX(Import.PLE,Detalhamento!$E61,Detalhamento!AK$15)),IF(INDEX(Import.PLE,Detalhamento!$E61,Detalhamento!AK$15)&lt;=mediçao,OFFSET(Import.PLQ,$A61-1,AK$15-1,1,1),0),0),PLE!$AA$28*OFFSET(Import.PLQ,$A61-1,AK$15-1,1,1)),IF($E61&lt;&gt;1,IF(ISNUMBER(INDEX(Import.PLE,Detalhamento!$E61,Detalhamento!AK$15)),IF(INDEX(Import.PLE,Detalhamento!$E61,Detalhamento!AK$15)&lt;=mediçao,0,OFFSET(Import.PLQ,$A61-1,AK$15-1,1,1)),OFFSET(Import.PLQ,$A61-1,AK$15-1,1,1)),(1-PLE!$AA$28)*OFFSET(Import.PLQ,$A61-1,AK$15-1,1,1))))</f>
        <v>0</v>
      </c>
      <c r="AL61" s="144">
        <f ca="1">IF(AL$13="",0,CHOOSE(Detalhamento.OpçãoServiços,OFFSET(Import.PLQ,$A61-1,AL$15-1,1,1),IF($E61&lt;&gt;1,IF(ISNUMBER(INDEX(Import.PLE,Detalhamento!$E61,Detalhamento!AL$15)),IF(INDEX(Import.PLE,Detalhamento!$E61,Detalhamento!AL$15)&lt;=mediçao,OFFSET(Import.PLQ,$A61-1,AL$15-1,1,1),0),0),PLE!$AA$28*OFFSET(Import.PLQ,$A61-1,AL$15-1,1,1)),IF($E61&lt;&gt;1,IF(ISNUMBER(INDEX(Import.PLE,Detalhamento!$E61,Detalhamento!AL$15)),IF(INDEX(Import.PLE,Detalhamento!$E61,Detalhamento!AL$15)&lt;=mediçao,0,OFFSET(Import.PLQ,$A61-1,AL$15-1,1,1)),OFFSET(Import.PLQ,$A61-1,AL$15-1,1,1)),(1-PLE!$AA$28)*OFFSET(Import.PLQ,$A61-1,AL$15-1,1,1))))</f>
        <v>0</v>
      </c>
      <c r="AM61" s="144">
        <f ca="1">IF(AM$13="",0,CHOOSE(Detalhamento.OpçãoServiços,OFFSET(Import.PLQ,$A61-1,AM$15-1,1,1),IF($E61&lt;&gt;1,IF(ISNUMBER(INDEX(Import.PLE,Detalhamento!$E61,Detalhamento!AM$15)),IF(INDEX(Import.PLE,Detalhamento!$E61,Detalhamento!AM$15)&lt;=mediçao,OFFSET(Import.PLQ,$A61-1,AM$15-1,1,1),0),0),PLE!$AA$28*OFFSET(Import.PLQ,$A61-1,AM$15-1,1,1)),IF($E61&lt;&gt;1,IF(ISNUMBER(INDEX(Import.PLE,Detalhamento!$E61,Detalhamento!AM$15)),IF(INDEX(Import.PLE,Detalhamento!$E61,Detalhamento!AM$15)&lt;=mediçao,0,OFFSET(Import.PLQ,$A61-1,AM$15-1,1,1)),OFFSET(Import.PLQ,$A61-1,AM$15-1,1,1)),(1-PLE!$AA$28)*OFFSET(Import.PLQ,$A61-1,AM$15-1,1,1))))</f>
        <v>0</v>
      </c>
      <c r="AN61" s="144">
        <f ca="1">IF(AN$13="",0,CHOOSE(Detalhamento.OpçãoServiços,OFFSET(Import.PLQ,$A61-1,AN$15-1,1,1),IF($E61&lt;&gt;1,IF(ISNUMBER(INDEX(Import.PLE,Detalhamento!$E61,Detalhamento!AN$15)),IF(INDEX(Import.PLE,Detalhamento!$E61,Detalhamento!AN$15)&lt;=mediçao,OFFSET(Import.PLQ,$A61-1,AN$15-1,1,1),0),0),PLE!$AA$28*OFFSET(Import.PLQ,$A61-1,AN$15-1,1,1)),IF($E61&lt;&gt;1,IF(ISNUMBER(INDEX(Import.PLE,Detalhamento!$E61,Detalhamento!AN$15)),IF(INDEX(Import.PLE,Detalhamento!$E61,Detalhamento!AN$15)&lt;=mediçao,0,OFFSET(Import.PLQ,$A61-1,AN$15-1,1,1)),OFFSET(Import.PLQ,$A61-1,AN$15-1,1,1)),(1-PLE!$AA$28)*OFFSET(Import.PLQ,$A61-1,AN$15-1,1,1))))</f>
        <v>0</v>
      </c>
      <c r="AO61" s="144">
        <f ca="1">IF(AO$13="",0,CHOOSE(Detalhamento.OpçãoServiços,OFFSET(Import.PLQ,$A61-1,AO$15-1,1,1),IF($E61&lt;&gt;1,IF(ISNUMBER(INDEX(Import.PLE,Detalhamento!$E61,Detalhamento!AO$15)),IF(INDEX(Import.PLE,Detalhamento!$E61,Detalhamento!AO$15)&lt;=mediçao,OFFSET(Import.PLQ,$A61-1,AO$15-1,1,1),0),0),PLE!$AA$28*OFFSET(Import.PLQ,$A61-1,AO$15-1,1,1)),IF($E61&lt;&gt;1,IF(ISNUMBER(INDEX(Import.PLE,Detalhamento!$E61,Detalhamento!AO$15)),IF(INDEX(Import.PLE,Detalhamento!$E61,Detalhamento!AO$15)&lt;=mediçao,0,OFFSET(Import.PLQ,$A61-1,AO$15-1,1,1)),OFFSET(Import.PLQ,$A61-1,AO$15-1,1,1)),(1-PLE!$AA$28)*OFFSET(Import.PLQ,$A61-1,AO$15-1,1,1))))</f>
        <v>0</v>
      </c>
      <c r="AP61" s="144">
        <f ca="1">IF(AP$13="",0,CHOOSE(Detalhamento.OpçãoServiços,OFFSET(Import.PLQ,$A61-1,AP$15-1,1,1),IF($E61&lt;&gt;1,IF(ISNUMBER(INDEX(Import.PLE,Detalhamento!$E61,Detalhamento!AP$15)),IF(INDEX(Import.PLE,Detalhamento!$E61,Detalhamento!AP$15)&lt;=mediçao,OFFSET(Import.PLQ,$A61-1,AP$15-1,1,1),0),0),PLE!$AA$28*OFFSET(Import.PLQ,$A61-1,AP$15-1,1,1)),IF($E61&lt;&gt;1,IF(ISNUMBER(INDEX(Import.PLE,Detalhamento!$E61,Detalhamento!AP$15)),IF(INDEX(Import.PLE,Detalhamento!$E61,Detalhamento!AP$15)&lt;=mediçao,0,OFFSET(Import.PLQ,$A61-1,AP$15-1,1,1)),OFFSET(Import.PLQ,$A61-1,AP$15-1,1,1)),(1-PLE!$AA$28)*OFFSET(Import.PLQ,$A61-1,AP$15-1,1,1))))</f>
        <v>0</v>
      </c>
      <c r="AQ61" s="144">
        <f ca="1">IF(AQ$13="",0,CHOOSE(Detalhamento.OpçãoServiços,OFFSET(Import.PLQ,$A61-1,AQ$15-1,1,1),IF($E61&lt;&gt;1,IF(ISNUMBER(INDEX(Import.PLE,Detalhamento!$E61,Detalhamento!AQ$15)),IF(INDEX(Import.PLE,Detalhamento!$E61,Detalhamento!AQ$15)&lt;=mediçao,OFFSET(Import.PLQ,$A61-1,AQ$15-1,1,1),0),0),PLE!$AA$28*OFFSET(Import.PLQ,$A61-1,AQ$15-1,1,1)),IF($E61&lt;&gt;1,IF(ISNUMBER(INDEX(Import.PLE,Detalhamento!$E61,Detalhamento!AQ$15)),IF(INDEX(Import.PLE,Detalhamento!$E61,Detalhamento!AQ$15)&lt;=mediçao,0,OFFSET(Import.PLQ,$A61-1,AQ$15-1,1,1)),OFFSET(Import.PLQ,$A61-1,AQ$15-1,1,1)),(1-PLE!$AA$28)*OFFSET(Import.PLQ,$A61-1,AQ$15-1,1,1))))</f>
        <v>0</v>
      </c>
      <c r="AR61" s="144">
        <f ca="1">IF(AR$13="",0,CHOOSE(Detalhamento.OpçãoServiços,OFFSET(Import.PLQ,$A61-1,AR$15-1,1,1),IF($E61&lt;&gt;1,IF(ISNUMBER(INDEX(Import.PLE,Detalhamento!$E61,Detalhamento!AR$15)),IF(INDEX(Import.PLE,Detalhamento!$E61,Detalhamento!AR$15)&lt;=mediçao,OFFSET(Import.PLQ,$A61-1,AR$15-1,1,1),0),0),PLE!$AA$28*OFFSET(Import.PLQ,$A61-1,AR$15-1,1,1)),IF($E61&lt;&gt;1,IF(ISNUMBER(INDEX(Import.PLE,Detalhamento!$E61,Detalhamento!AR$15)),IF(INDEX(Import.PLE,Detalhamento!$E61,Detalhamento!AR$15)&lt;=mediçao,0,OFFSET(Import.PLQ,$A61-1,AR$15-1,1,1)),OFFSET(Import.PLQ,$A61-1,AR$15-1,1,1)),(1-PLE!$AA$28)*OFFSET(Import.PLQ,$A61-1,AR$15-1,1,1))))</f>
        <v>0</v>
      </c>
      <c r="AS61" s="144">
        <f ca="1">IF(AS$13="",0,CHOOSE(Detalhamento.OpçãoServiços,OFFSET(Import.PLQ,$A61-1,AS$15-1,1,1),IF($E61&lt;&gt;1,IF(ISNUMBER(INDEX(Import.PLE,Detalhamento!$E61,Detalhamento!AS$15)),IF(INDEX(Import.PLE,Detalhamento!$E61,Detalhamento!AS$15)&lt;=mediçao,OFFSET(Import.PLQ,$A61-1,AS$15-1,1,1),0),0),PLE!$AA$28*OFFSET(Import.PLQ,$A61-1,AS$15-1,1,1)),IF($E61&lt;&gt;1,IF(ISNUMBER(INDEX(Import.PLE,Detalhamento!$E61,Detalhamento!AS$15)),IF(INDEX(Import.PLE,Detalhamento!$E61,Detalhamento!AS$15)&lt;=mediçao,0,OFFSET(Import.PLQ,$A61-1,AS$15-1,1,1)),OFFSET(Import.PLQ,$A61-1,AS$15-1,1,1)),(1-PLE!$AA$28)*OFFSET(Import.PLQ,$A61-1,AS$15-1,1,1))))</f>
        <v>0</v>
      </c>
      <c r="AT61" s="144">
        <f ca="1">IF(AT$13="",0,CHOOSE(Detalhamento.OpçãoServiços,OFFSET(Import.PLQ,$A61-1,AT$15-1,1,1),IF($E61&lt;&gt;1,IF(ISNUMBER(INDEX(Import.PLE,Detalhamento!$E61,Detalhamento!AT$15)),IF(INDEX(Import.PLE,Detalhamento!$E61,Detalhamento!AT$15)&lt;=mediçao,OFFSET(Import.PLQ,$A61-1,AT$15-1,1,1),0),0),PLE!$AA$28*OFFSET(Import.PLQ,$A61-1,AT$15-1,1,1)),IF($E61&lt;&gt;1,IF(ISNUMBER(INDEX(Import.PLE,Detalhamento!$E61,Detalhamento!AT$15)),IF(INDEX(Import.PLE,Detalhamento!$E61,Detalhamento!AT$15)&lt;=mediçao,0,OFFSET(Import.PLQ,$A61-1,AT$15-1,1,1)),OFFSET(Import.PLQ,$A61-1,AT$15-1,1,1)),(1-PLE!$AA$28)*OFFSET(Import.PLQ,$A61-1,AT$15-1,1,1))))</f>
        <v>0</v>
      </c>
      <c r="AU61" s="144">
        <f ca="1">IF(AU$13="",0,CHOOSE(Detalhamento.OpçãoServiços,OFFSET(Import.PLQ,$A61-1,AU$15-1,1,1),IF($E61&lt;&gt;1,IF(ISNUMBER(INDEX(Import.PLE,Detalhamento!$E61,Detalhamento!AU$15)),IF(INDEX(Import.PLE,Detalhamento!$E61,Detalhamento!AU$15)&lt;=mediçao,OFFSET(Import.PLQ,$A61-1,AU$15-1,1,1),0),0),PLE!$AA$28*OFFSET(Import.PLQ,$A61-1,AU$15-1,1,1)),IF($E61&lt;&gt;1,IF(ISNUMBER(INDEX(Import.PLE,Detalhamento!$E61,Detalhamento!AU$15)),IF(INDEX(Import.PLE,Detalhamento!$E61,Detalhamento!AU$15)&lt;=mediçao,0,OFFSET(Import.PLQ,$A61-1,AU$15-1,1,1)),OFFSET(Import.PLQ,$A61-1,AU$15-1,1,1)),(1-PLE!$AA$28)*OFFSET(Import.PLQ,$A61-1,AU$15-1,1,1))))</f>
        <v>0</v>
      </c>
      <c r="AV61" s="144">
        <f ca="1">IF(AV$13="",0,CHOOSE(Detalhamento.OpçãoServiços,OFFSET(Import.PLQ,$A61-1,AV$15-1,1,1),IF($E61&lt;&gt;1,IF(ISNUMBER(INDEX(Import.PLE,Detalhamento!$E61,Detalhamento!AV$15)),IF(INDEX(Import.PLE,Detalhamento!$E61,Detalhamento!AV$15)&lt;=mediçao,OFFSET(Import.PLQ,$A61-1,AV$15-1,1,1),0),0),PLE!$AA$28*OFFSET(Import.PLQ,$A61-1,AV$15-1,1,1)),IF($E61&lt;&gt;1,IF(ISNUMBER(INDEX(Import.PLE,Detalhamento!$E61,Detalhamento!AV$15)),IF(INDEX(Import.PLE,Detalhamento!$E61,Detalhamento!AV$15)&lt;=mediçao,0,OFFSET(Import.PLQ,$A61-1,AV$15-1,1,1)),OFFSET(Import.PLQ,$A61-1,AV$15-1,1,1)),(1-PLE!$AA$28)*OFFSET(Import.PLQ,$A61-1,AV$15-1,1,1))))</f>
        <v>0</v>
      </c>
      <c r="AW61" s="144">
        <f ca="1">IF(AW$13="",0,CHOOSE(Detalhamento.OpçãoServiços,OFFSET(Import.PLQ,$A61-1,AW$15-1,1,1),IF($E61&lt;&gt;1,IF(ISNUMBER(INDEX(Import.PLE,Detalhamento!$E61,Detalhamento!AW$15)),IF(INDEX(Import.PLE,Detalhamento!$E61,Detalhamento!AW$15)&lt;=mediçao,OFFSET(Import.PLQ,$A61-1,AW$15-1,1,1),0),0),PLE!$AA$28*OFFSET(Import.PLQ,$A61-1,AW$15-1,1,1)),IF($E61&lt;&gt;1,IF(ISNUMBER(INDEX(Import.PLE,Detalhamento!$E61,Detalhamento!AW$15)),IF(INDEX(Import.PLE,Detalhamento!$E61,Detalhamento!AW$15)&lt;=mediçao,0,OFFSET(Import.PLQ,$A61-1,AW$15-1,1,1)),OFFSET(Import.PLQ,$A61-1,AW$15-1,1,1)),(1-PLE!$AA$28)*OFFSET(Import.PLQ,$A61-1,AW$15-1,1,1))))</f>
        <v>0</v>
      </c>
      <c r="AX61" s="144">
        <f ca="1">IF(AX$13="",0,CHOOSE(Detalhamento.OpçãoServiços,OFFSET(Import.PLQ,$A61-1,AX$15-1,1,1),IF($E61&lt;&gt;1,IF(ISNUMBER(INDEX(Import.PLE,Detalhamento!$E61,Detalhamento!AX$15)),IF(INDEX(Import.PLE,Detalhamento!$E61,Detalhamento!AX$15)&lt;=mediçao,OFFSET(Import.PLQ,$A61-1,AX$15-1,1,1),0),0),PLE!$AA$28*OFFSET(Import.PLQ,$A61-1,AX$15-1,1,1)),IF($E61&lt;&gt;1,IF(ISNUMBER(INDEX(Import.PLE,Detalhamento!$E61,Detalhamento!AX$15)),IF(INDEX(Import.PLE,Detalhamento!$E61,Detalhamento!AX$15)&lt;=mediçao,0,OFFSET(Import.PLQ,$A61-1,AX$15-1,1,1)),OFFSET(Import.PLQ,$A61-1,AX$15-1,1,1)),(1-PLE!$AA$28)*OFFSET(Import.PLQ,$A61-1,AX$15-1,1,1))))</f>
        <v>0</v>
      </c>
      <c r="AY61" s="144">
        <f ca="1">IF(AY$13="",0,CHOOSE(Detalhamento.OpçãoServiços,OFFSET(Import.PLQ,$A61-1,AY$15-1,1,1),IF($E61&lt;&gt;1,IF(ISNUMBER(INDEX(Import.PLE,Detalhamento!$E61,Detalhamento!AY$15)),IF(INDEX(Import.PLE,Detalhamento!$E61,Detalhamento!AY$15)&lt;=mediçao,OFFSET(Import.PLQ,$A61-1,AY$15-1,1,1),0),0),PLE!$AA$28*OFFSET(Import.PLQ,$A61-1,AY$15-1,1,1)),IF($E61&lt;&gt;1,IF(ISNUMBER(INDEX(Import.PLE,Detalhamento!$E61,Detalhamento!AY$15)),IF(INDEX(Import.PLE,Detalhamento!$E61,Detalhamento!AY$15)&lt;=mediçao,0,OFFSET(Import.PLQ,$A61-1,AY$15-1,1,1)),OFFSET(Import.PLQ,$A61-1,AY$15-1,1,1)),(1-PLE!$AA$28)*OFFSET(Import.PLQ,$A61-1,AY$15-1,1,1))))</f>
        <v>0</v>
      </c>
      <c r="AZ61" s="144">
        <f ca="1">IF(AZ$13="",0,CHOOSE(Detalhamento.OpçãoServiços,OFFSET(Import.PLQ,$A61-1,AZ$15-1,1,1),IF($E61&lt;&gt;1,IF(ISNUMBER(INDEX(Import.PLE,Detalhamento!$E61,Detalhamento!AZ$15)),IF(INDEX(Import.PLE,Detalhamento!$E61,Detalhamento!AZ$15)&lt;=mediçao,OFFSET(Import.PLQ,$A61-1,AZ$15-1,1,1),0),0),PLE!$AA$28*OFFSET(Import.PLQ,$A61-1,AZ$15-1,1,1)),IF($E61&lt;&gt;1,IF(ISNUMBER(INDEX(Import.PLE,Detalhamento!$E61,Detalhamento!AZ$15)),IF(INDEX(Import.PLE,Detalhamento!$E61,Detalhamento!AZ$15)&lt;=mediçao,0,OFFSET(Import.PLQ,$A61-1,AZ$15-1,1,1)),OFFSET(Import.PLQ,$A61-1,AZ$15-1,1,1)),(1-PLE!$AA$28)*OFFSET(Import.PLQ,$A61-1,AZ$15-1,1,1))))</f>
        <v>0</v>
      </c>
      <c r="BA61" s="144">
        <f ca="1">IF(BA$13="",0,CHOOSE(Detalhamento.OpçãoServiços,OFFSET(Import.PLQ,$A61-1,BA$15-1,1,1),IF($E61&lt;&gt;1,IF(ISNUMBER(INDEX(Import.PLE,Detalhamento!$E61,Detalhamento!BA$15)),IF(INDEX(Import.PLE,Detalhamento!$E61,Detalhamento!BA$15)&lt;=mediçao,OFFSET(Import.PLQ,$A61-1,BA$15-1,1,1),0),0),PLE!$AA$28*OFFSET(Import.PLQ,$A61-1,BA$15-1,1,1)),IF($E61&lt;&gt;1,IF(ISNUMBER(INDEX(Import.PLE,Detalhamento!$E61,Detalhamento!BA$15)),IF(INDEX(Import.PLE,Detalhamento!$E61,Detalhamento!BA$15)&lt;=mediçao,0,OFFSET(Import.PLQ,$A61-1,BA$15-1,1,1)),OFFSET(Import.PLQ,$A61-1,BA$15-1,1,1)),(1-PLE!$AA$28)*OFFSET(Import.PLQ,$A61-1,BA$15-1,1,1))))</f>
        <v>0</v>
      </c>
      <c r="BB61" s="144">
        <f ca="1">IF(BB$13="",0,CHOOSE(Detalhamento.OpçãoServiços,OFFSET(Import.PLQ,$A61-1,BB$15-1,1,1),IF($E61&lt;&gt;1,IF(ISNUMBER(INDEX(Import.PLE,Detalhamento!$E61,Detalhamento!BB$15)),IF(INDEX(Import.PLE,Detalhamento!$E61,Detalhamento!BB$15)&lt;=mediçao,OFFSET(Import.PLQ,$A61-1,BB$15-1,1,1),0),0),PLE!$AA$28*OFFSET(Import.PLQ,$A61-1,BB$15-1,1,1)),IF($E61&lt;&gt;1,IF(ISNUMBER(INDEX(Import.PLE,Detalhamento!$E61,Detalhamento!BB$15)),IF(INDEX(Import.PLE,Detalhamento!$E61,Detalhamento!BB$15)&lt;=mediçao,0,OFFSET(Import.PLQ,$A61-1,BB$15-1,1,1)),OFFSET(Import.PLQ,$A61-1,BB$15-1,1,1)),(1-PLE!$AA$28)*OFFSET(Import.PLQ,$A61-1,BB$15-1,1,1))))</f>
        <v>0</v>
      </c>
      <c r="BC61" s="144">
        <f ca="1">IF(BC$13="",0,CHOOSE(Detalhamento.OpçãoServiços,OFFSET(Import.PLQ,$A61-1,BC$15-1,1,1),IF($E61&lt;&gt;1,IF(ISNUMBER(INDEX(Import.PLE,Detalhamento!$E61,Detalhamento!BC$15)),IF(INDEX(Import.PLE,Detalhamento!$E61,Detalhamento!BC$15)&lt;=mediçao,OFFSET(Import.PLQ,$A61-1,BC$15-1,1,1),0),0),PLE!$AA$28*OFFSET(Import.PLQ,$A61-1,BC$15-1,1,1)),IF($E61&lt;&gt;1,IF(ISNUMBER(INDEX(Import.PLE,Detalhamento!$E61,Detalhamento!BC$15)),IF(INDEX(Import.PLE,Detalhamento!$E61,Detalhamento!BC$15)&lt;=mediçao,0,OFFSET(Import.PLQ,$A61-1,BC$15-1,1,1)),OFFSET(Import.PLQ,$A61-1,BC$15-1,1,1)),(1-PLE!$AA$28)*OFFSET(Import.PLQ,$A61-1,BC$15-1,1,1))))</f>
        <v>0</v>
      </c>
      <c r="BD61" s="144">
        <f ca="1">IF(BD$13="",0,CHOOSE(Detalhamento.OpçãoServiços,OFFSET(Import.PLQ,$A61-1,BD$15-1,1,1),IF($E61&lt;&gt;1,IF(ISNUMBER(INDEX(Import.PLE,Detalhamento!$E61,Detalhamento!BD$15)),IF(INDEX(Import.PLE,Detalhamento!$E61,Detalhamento!BD$15)&lt;=mediçao,OFFSET(Import.PLQ,$A61-1,BD$15-1,1,1),0),0),PLE!$AA$28*OFFSET(Import.PLQ,$A61-1,BD$15-1,1,1)),IF($E61&lt;&gt;1,IF(ISNUMBER(INDEX(Import.PLE,Detalhamento!$E61,Detalhamento!BD$15)),IF(INDEX(Import.PLE,Detalhamento!$E61,Detalhamento!BD$15)&lt;=mediçao,0,OFFSET(Import.PLQ,$A61-1,BD$15-1,1,1)),OFFSET(Import.PLQ,$A61-1,BD$15-1,1,1)),(1-PLE!$AA$28)*OFFSET(Import.PLQ,$A61-1,BD$15-1,1,1))))</f>
        <v>0</v>
      </c>
      <c r="BE61" s="144">
        <f ca="1">IF(BE$13="",0,CHOOSE(Detalhamento.OpçãoServiços,OFFSET(Import.PLQ,$A61-1,BE$15-1,1,1),IF($E61&lt;&gt;1,IF(ISNUMBER(INDEX(Import.PLE,Detalhamento!$E61,Detalhamento!BE$15)),IF(INDEX(Import.PLE,Detalhamento!$E61,Detalhamento!BE$15)&lt;=mediçao,OFFSET(Import.PLQ,$A61-1,BE$15-1,1,1),0),0),PLE!$AA$28*OFFSET(Import.PLQ,$A61-1,BE$15-1,1,1)),IF($E61&lt;&gt;1,IF(ISNUMBER(INDEX(Import.PLE,Detalhamento!$E61,Detalhamento!BE$15)),IF(INDEX(Import.PLE,Detalhamento!$E61,Detalhamento!BE$15)&lt;=mediçao,0,OFFSET(Import.PLQ,$A61-1,BE$15-1,1,1)),OFFSET(Import.PLQ,$A61-1,BE$15-1,1,1)),(1-PLE!$AA$28)*OFFSET(Import.PLQ,$A61-1,BE$15-1,1,1))))</f>
        <v>0</v>
      </c>
      <c r="BF61" s="144">
        <f ca="1">IF(BF$13="",0,CHOOSE(Detalhamento.OpçãoServiços,OFFSET(Import.PLQ,$A61-1,BF$15-1,1,1),IF($E61&lt;&gt;1,IF(ISNUMBER(INDEX(Import.PLE,Detalhamento!$E61,Detalhamento!BF$15)),IF(INDEX(Import.PLE,Detalhamento!$E61,Detalhamento!BF$15)&lt;=mediçao,OFFSET(Import.PLQ,$A61-1,BF$15-1,1,1),0),0),PLE!$AA$28*OFFSET(Import.PLQ,$A61-1,BF$15-1,1,1)),IF($E61&lt;&gt;1,IF(ISNUMBER(INDEX(Import.PLE,Detalhamento!$E61,Detalhamento!BF$15)),IF(INDEX(Import.PLE,Detalhamento!$E61,Detalhamento!BF$15)&lt;=mediçao,0,OFFSET(Import.PLQ,$A61-1,BF$15-1,1,1)),OFFSET(Import.PLQ,$A61-1,BF$15-1,1,1)),(1-PLE!$AA$28)*OFFSET(Import.PLQ,$A61-1,BF$15-1,1,1))))</f>
        <v>0</v>
      </c>
      <c r="BG61" s="144">
        <f ca="1">IF(BG$13="",0,CHOOSE(Detalhamento.OpçãoServiços,OFFSET(Import.PLQ,$A61-1,BG$15-1,1,1),IF($E61&lt;&gt;1,IF(ISNUMBER(INDEX(Import.PLE,Detalhamento!$E61,Detalhamento!BG$15)),IF(INDEX(Import.PLE,Detalhamento!$E61,Detalhamento!BG$15)&lt;=mediçao,OFFSET(Import.PLQ,$A61-1,BG$15-1,1,1),0),0),PLE!$AA$28*OFFSET(Import.PLQ,$A61-1,BG$15-1,1,1)),IF($E61&lt;&gt;1,IF(ISNUMBER(INDEX(Import.PLE,Detalhamento!$E61,Detalhamento!BG$15)),IF(INDEX(Import.PLE,Detalhamento!$E61,Detalhamento!BG$15)&lt;=mediçao,0,OFFSET(Import.PLQ,$A61-1,BG$15-1,1,1)),OFFSET(Import.PLQ,$A61-1,BG$15-1,1,1)),(1-PLE!$AA$28)*OFFSET(Import.PLQ,$A61-1,BG$15-1,1,1))))</f>
        <v>0</v>
      </c>
      <c r="BH61" s="144">
        <f ca="1">IF(BH$13="",0,CHOOSE(Detalhamento.OpçãoServiços,OFFSET(Import.PLQ,$A61-1,BH$15-1,1,1),IF($E61&lt;&gt;1,IF(ISNUMBER(INDEX(Import.PLE,Detalhamento!$E61,Detalhamento!BH$15)),IF(INDEX(Import.PLE,Detalhamento!$E61,Detalhamento!BH$15)&lt;=mediçao,OFFSET(Import.PLQ,$A61-1,BH$15-1,1,1),0),0),PLE!$AA$28*OFFSET(Import.PLQ,$A61-1,BH$15-1,1,1)),IF($E61&lt;&gt;1,IF(ISNUMBER(INDEX(Import.PLE,Detalhamento!$E61,Detalhamento!BH$15)),IF(INDEX(Import.PLE,Detalhamento!$E61,Detalhamento!BH$15)&lt;=mediçao,0,OFFSET(Import.PLQ,$A61-1,BH$15-1,1,1)),OFFSET(Import.PLQ,$A61-1,BH$15-1,1,1)),(1-PLE!$AA$28)*OFFSET(Import.PLQ,$A61-1,BH$15-1,1,1))))</f>
        <v>0</v>
      </c>
      <c r="BI61" s="144">
        <f ca="1">IF(BI$13="",0,CHOOSE(Detalhamento.OpçãoServiços,OFFSET(Import.PLQ,$A61-1,BI$15-1,1,1),IF($E61&lt;&gt;1,IF(ISNUMBER(INDEX(Import.PLE,Detalhamento!$E61,Detalhamento!BI$15)),IF(INDEX(Import.PLE,Detalhamento!$E61,Detalhamento!BI$15)&lt;=mediçao,OFFSET(Import.PLQ,$A61-1,BI$15-1,1,1),0),0),PLE!$AA$28*OFFSET(Import.PLQ,$A61-1,BI$15-1,1,1)),IF($E61&lt;&gt;1,IF(ISNUMBER(INDEX(Import.PLE,Detalhamento!$E61,Detalhamento!BI$15)),IF(INDEX(Import.PLE,Detalhamento!$E61,Detalhamento!BI$15)&lt;=mediçao,0,OFFSET(Import.PLQ,$A61-1,BI$15-1,1,1)),OFFSET(Import.PLQ,$A61-1,BI$15-1,1,1)),(1-PLE!$AA$28)*OFFSET(Import.PLQ,$A61-1,BI$15-1,1,1))))</f>
        <v>0</v>
      </c>
    </row>
    <row r="62" spans="1:61" ht="40" x14ac:dyDescent="0.2">
      <c r="A62" s="155">
        <v>40</v>
      </c>
      <c r="B62" s="21" t="str">
        <f t="shared" ca="1" si="8"/>
        <v>Serviço</v>
      </c>
      <c r="E62" s="153">
        <f t="shared" ca="1" si="9"/>
        <v>5</v>
      </c>
      <c r="F62" s="154">
        <f t="shared" ca="1" si="10"/>
        <v>50040</v>
      </c>
      <c r="G62" s="154" t="str">
        <f t="shared" ca="1" si="15"/>
        <v>1.4.1.4</v>
      </c>
      <c r="H62" s="182" t="str">
        <f t="shared" ca="1" si="15"/>
        <v>ARMAÇÃO DE PILAR OU VIGA DE UMA ESTRUTURA CONVENCIONAL DE CONCRETO ARMADO EM UMA EDIFICAÇÃO TÉRREA OU SOBRADO UTILIZANDO AÇO CA-50 DE 12,5 MM - MONTAGEM. AF_12/2015</v>
      </c>
      <c r="I62" s="37" t="str">
        <f t="shared" ca="1" si="12"/>
        <v>KG</v>
      </c>
      <c r="J62" s="144">
        <f t="shared" ca="1" si="13"/>
        <v>57.4</v>
      </c>
      <c r="K62" s="67"/>
      <c r="L62" s="144">
        <f ca="1">IF(L$13="",0,CHOOSE(Detalhamento.OpçãoServiços,OFFSET(Import.PLQ,$A62-1,L$15-1,1,1),IF($E62&lt;&gt;1,IF(ISNUMBER(INDEX(Import.PLE,Detalhamento!$E62,Detalhamento!L$15)),IF(INDEX(Import.PLE,Detalhamento!$E62,Detalhamento!L$15)&lt;=mediçao,OFFSET(Import.PLQ,$A62-1,L$15-1,1,1),0),0),PLE!$AA$28*OFFSET(Import.PLQ,$A62-1,L$15-1,1,1)),IF($E62&lt;&gt;1,IF(ISNUMBER(INDEX(Import.PLE,Detalhamento!$E62,Detalhamento!L$15)),IF(INDEX(Import.PLE,Detalhamento!$E62,Detalhamento!L$15)&lt;=mediçao,0,OFFSET(Import.PLQ,$A62-1,L$15-1,1,1)),OFFSET(Import.PLQ,$A62-1,L$15-1,1,1)),(1-PLE!$AA$28)*OFFSET(Import.PLQ,$A62-1,L$15-1,1,1))))</f>
        <v>57.4</v>
      </c>
      <c r="M62" s="144">
        <f ca="1">IF(M$13="",0,CHOOSE(Detalhamento.OpçãoServiços,OFFSET(Import.PLQ,$A62-1,M$15-1,1,1),IF($E62&lt;&gt;1,IF(ISNUMBER(INDEX(Import.PLE,Detalhamento!$E62,Detalhamento!M$15)),IF(INDEX(Import.PLE,Detalhamento!$E62,Detalhamento!M$15)&lt;=mediçao,OFFSET(Import.PLQ,$A62-1,M$15-1,1,1),0),0),PLE!$AA$28*OFFSET(Import.PLQ,$A62-1,M$15-1,1,1)),IF($E62&lt;&gt;1,IF(ISNUMBER(INDEX(Import.PLE,Detalhamento!$E62,Detalhamento!M$15)),IF(INDEX(Import.PLE,Detalhamento!$E62,Detalhamento!M$15)&lt;=mediçao,0,OFFSET(Import.PLQ,$A62-1,M$15-1,1,1)),OFFSET(Import.PLQ,$A62-1,M$15-1,1,1)),(1-PLE!$AA$28)*OFFSET(Import.PLQ,$A62-1,M$15-1,1,1))))</f>
        <v>0</v>
      </c>
      <c r="N62" s="144">
        <f ca="1">IF(N$13="",0,CHOOSE(Detalhamento.OpçãoServiços,OFFSET(Import.PLQ,$A62-1,N$15-1,1,1),IF($E62&lt;&gt;1,IF(ISNUMBER(INDEX(Import.PLE,Detalhamento!$E62,Detalhamento!N$15)),IF(INDEX(Import.PLE,Detalhamento!$E62,Detalhamento!N$15)&lt;=mediçao,OFFSET(Import.PLQ,$A62-1,N$15-1,1,1),0),0),PLE!$AA$28*OFFSET(Import.PLQ,$A62-1,N$15-1,1,1)),IF($E62&lt;&gt;1,IF(ISNUMBER(INDEX(Import.PLE,Detalhamento!$E62,Detalhamento!N$15)),IF(INDEX(Import.PLE,Detalhamento!$E62,Detalhamento!N$15)&lt;=mediçao,0,OFFSET(Import.PLQ,$A62-1,N$15-1,1,1)),OFFSET(Import.PLQ,$A62-1,N$15-1,1,1)),(1-PLE!$AA$28)*OFFSET(Import.PLQ,$A62-1,N$15-1,1,1))))</f>
        <v>0</v>
      </c>
      <c r="O62" s="144">
        <f ca="1">IF(O$13="",0,CHOOSE(Detalhamento.OpçãoServiços,OFFSET(Import.PLQ,$A62-1,O$15-1,1,1),IF($E62&lt;&gt;1,IF(ISNUMBER(INDEX(Import.PLE,Detalhamento!$E62,Detalhamento!O$15)),IF(INDEX(Import.PLE,Detalhamento!$E62,Detalhamento!O$15)&lt;=mediçao,OFFSET(Import.PLQ,$A62-1,O$15-1,1,1),0),0),PLE!$AA$28*OFFSET(Import.PLQ,$A62-1,O$15-1,1,1)),IF($E62&lt;&gt;1,IF(ISNUMBER(INDEX(Import.PLE,Detalhamento!$E62,Detalhamento!O$15)),IF(INDEX(Import.PLE,Detalhamento!$E62,Detalhamento!O$15)&lt;=mediçao,0,OFFSET(Import.PLQ,$A62-1,O$15-1,1,1)),OFFSET(Import.PLQ,$A62-1,O$15-1,1,1)),(1-PLE!$AA$28)*OFFSET(Import.PLQ,$A62-1,O$15-1,1,1))))</f>
        <v>0</v>
      </c>
      <c r="P62" s="144">
        <f ca="1">IF(P$13="",0,CHOOSE(Detalhamento.OpçãoServiços,OFFSET(Import.PLQ,$A62-1,P$15-1,1,1),IF($E62&lt;&gt;1,IF(ISNUMBER(INDEX(Import.PLE,Detalhamento!$E62,Detalhamento!P$15)),IF(INDEX(Import.PLE,Detalhamento!$E62,Detalhamento!P$15)&lt;=mediçao,OFFSET(Import.PLQ,$A62-1,P$15-1,1,1),0),0),PLE!$AA$28*OFFSET(Import.PLQ,$A62-1,P$15-1,1,1)),IF($E62&lt;&gt;1,IF(ISNUMBER(INDEX(Import.PLE,Detalhamento!$E62,Detalhamento!P$15)),IF(INDEX(Import.PLE,Detalhamento!$E62,Detalhamento!P$15)&lt;=mediçao,0,OFFSET(Import.PLQ,$A62-1,P$15-1,1,1)),OFFSET(Import.PLQ,$A62-1,P$15-1,1,1)),(1-PLE!$AA$28)*OFFSET(Import.PLQ,$A62-1,P$15-1,1,1))))</f>
        <v>0</v>
      </c>
      <c r="Q62" s="144">
        <f ca="1">IF(Q$13="",0,CHOOSE(Detalhamento.OpçãoServiços,OFFSET(Import.PLQ,$A62-1,Q$15-1,1,1),IF($E62&lt;&gt;1,IF(ISNUMBER(INDEX(Import.PLE,Detalhamento!$E62,Detalhamento!Q$15)),IF(INDEX(Import.PLE,Detalhamento!$E62,Detalhamento!Q$15)&lt;=mediçao,OFFSET(Import.PLQ,$A62-1,Q$15-1,1,1),0),0),PLE!$AA$28*OFFSET(Import.PLQ,$A62-1,Q$15-1,1,1)),IF($E62&lt;&gt;1,IF(ISNUMBER(INDEX(Import.PLE,Detalhamento!$E62,Detalhamento!Q$15)),IF(INDEX(Import.PLE,Detalhamento!$E62,Detalhamento!Q$15)&lt;=mediçao,0,OFFSET(Import.PLQ,$A62-1,Q$15-1,1,1)),OFFSET(Import.PLQ,$A62-1,Q$15-1,1,1)),(1-PLE!$AA$28)*OFFSET(Import.PLQ,$A62-1,Q$15-1,1,1))))</f>
        <v>0</v>
      </c>
      <c r="R62" s="144">
        <f ca="1">IF(R$13="",0,CHOOSE(Detalhamento.OpçãoServiços,OFFSET(Import.PLQ,$A62-1,R$15-1,1,1),IF($E62&lt;&gt;1,IF(ISNUMBER(INDEX(Import.PLE,Detalhamento!$E62,Detalhamento!R$15)),IF(INDEX(Import.PLE,Detalhamento!$E62,Detalhamento!R$15)&lt;=mediçao,OFFSET(Import.PLQ,$A62-1,R$15-1,1,1),0),0),PLE!$AA$28*OFFSET(Import.PLQ,$A62-1,R$15-1,1,1)),IF($E62&lt;&gt;1,IF(ISNUMBER(INDEX(Import.PLE,Detalhamento!$E62,Detalhamento!R$15)),IF(INDEX(Import.PLE,Detalhamento!$E62,Detalhamento!R$15)&lt;=mediçao,0,OFFSET(Import.PLQ,$A62-1,R$15-1,1,1)),OFFSET(Import.PLQ,$A62-1,R$15-1,1,1)),(1-PLE!$AA$28)*OFFSET(Import.PLQ,$A62-1,R$15-1,1,1))))</f>
        <v>0</v>
      </c>
      <c r="S62" s="144">
        <f ca="1">IF(S$13="",0,CHOOSE(Detalhamento.OpçãoServiços,OFFSET(Import.PLQ,$A62-1,S$15-1,1,1),IF($E62&lt;&gt;1,IF(ISNUMBER(INDEX(Import.PLE,Detalhamento!$E62,Detalhamento!S$15)),IF(INDEX(Import.PLE,Detalhamento!$E62,Detalhamento!S$15)&lt;=mediçao,OFFSET(Import.PLQ,$A62-1,S$15-1,1,1),0),0),PLE!$AA$28*OFFSET(Import.PLQ,$A62-1,S$15-1,1,1)),IF($E62&lt;&gt;1,IF(ISNUMBER(INDEX(Import.PLE,Detalhamento!$E62,Detalhamento!S$15)),IF(INDEX(Import.PLE,Detalhamento!$E62,Detalhamento!S$15)&lt;=mediçao,0,OFFSET(Import.PLQ,$A62-1,S$15-1,1,1)),OFFSET(Import.PLQ,$A62-1,S$15-1,1,1)),(1-PLE!$AA$28)*OFFSET(Import.PLQ,$A62-1,S$15-1,1,1))))</f>
        <v>0</v>
      </c>
      <c r="T62" s="144">
        <f ca="1">IF(T$13="",0,CHOOSE(Detalhamento.OpçãoServiços,OFFSET(Import.PLQ,$A62-1,T$15-1,1,1),IF($E62&lt;&gt;1,IF(ISNUMBER(INDEX(Import.PLE,Detalhamento!$E62,Detalhamento!T$15)),IF(INDEX(Import.PLE,Detalhamento!$E62,Detalhamento!T$15)&lt;=mediçao,OFFSET(Import.PLQ,$A62-1,T$15-1,1,1),0),0),PLE!$AA$28*OFFSET(Import.PLQ,$A62-1,T$15-1,1,1)),IF($E62&lt;&gt;1,IF(ISNUMBER(INDEX(Import.PLE,Detalhamento!$E62,Detalhamento!T$15)),IF(INDEX(Import.PLE,Detalhamento!$E62,Detalhamento!T$15)&lt;=mediçao,0,OFFSET(Import.PLQ,$A62-1,T$15-1,1,1)),OFFSET(Import.PLQ,$A62-1,T$15-1,1,1)),(1-PLE!$AA$28)*OFFSET(Import.PLQ,$A62-1,T$15-1,1,1))))</f>
        <v>0</v>
      </c>
      <c r="U62" s="144">
        <f ca="1">IF(U$13="",0,CHOOSE(Detalhamento.OpçãoServiços,OFFSET(Import.PLQ,$A62-1,U$15-1,1,1),IF($E62&lt;&gt;1,IF(ISNUMBER(INDEX(Import.PLE,Detalhamento!$E62,Detalhamento!U$15)),IF(INDEX(Import.PLE,Detalhamento!$E62,Detalhamento!U$15)&lt;=mediçao,OFFSET(Import.PLQ,$A62-1,U$15-1,1,1),0),0),PLE!$AA$28*OFFSET(Import.PLQ,$A62-1,U$15-1,1,1)),IF($E62&lt;&gt;1,IF(ISNUMBER(INDEX(Import.PLE,Detalhamento!$E62,Detalhamento!U$15)),IF(INDEX(Import.PLE,Detalhamento!$E62,Detalhamento!U$15)&lt;=mediçao,0,OFFSET(Import.PLQ,$A62-1,U$15-1,1,1)),OFFSET(Import.PLQ,$A62-1,U$15-1,1,1)),(1-PLE!$AA$28)*OFFSET(Import.PLQ,$A62-1,U$15-1,1,1))))</f>
        <v>0</v>
      </c>
      <c r="V62" s="144">
        <f ca="1">IF(V$13="",0,CHOOSE(Detalhamento.OpçãoServiços,OFFSET(Import.PLQ,$A62-1,V$15-1,1,1),IF($E62&lt;&gt;1,IF(ISNUMBER(INDEX(Import.PLE,Detalhamento!$E62,Detalhamento!V$15)),IF(INDEX(Import.PLE,Detalhamento!$E62,Detalhamento!V$15)&lt;=mediçao,OFFSET(Import.PLQ,$A62-1,V$15-1,1,1),0),0),PLE!$AA$28*OFFSET(Import.PLQ,$A62-1,V$15-1,1,1)),IF($E62&lt;&gt;1,IF(ISNUMBER(INDEX(Import.PLE,Detalhamento!$E62,Detalhamento!V$15)),IF(INDEX(Import.PLE,Detalhamento!$E62,Detalhamento!V$15)&lt;=mediçao,0,OFFSET(Import.PLQ,$A62-1,V$15-1,1,1)),OFFSET(Import.PLQ,$A62-1,V$15-1,1,1)),(1-PLE!$AA$28)*OFFSET(Import.PLQ,$A62-1,V$15-1,1,1))))</f>
        <v>0</v>
      </c>
      <c r="W62" s="144">
        <f ca="1">IF(W$13="",0,CHOOSE(Detalhamento.OpçãoServiços,OFFSET(Import.PLQ,$A62-1,W$15-1,1,1),IF($E62&lt;&gt;1,IF(ISNUMBER(INDEX(Import.PLE,Detalhamento!$E62,Detalhamento!W$15)),IF(INDEX(Import.PLE,Detalhamento!$E62,Detalhamento!W$15)&lt;=mediçao,OFFSET(Import.PLQ,$A62-1,W$15-1,1,1),0),0),PLE!$AA$28*OFFSET(Import.PLQ,$A62-1,W$15-1,1,1)),IF($E62&lt;&gt;1,IF(ISNUMBER(INDEX(Import.PLE,Detalhamento!$E62,Detalhamento!W$15)),IF(INDEX(Import.PLE,Detalhamento!$E62,Detalhamento!W$15)&lt;=mediçao,0,OFFSET(Import.PLQ,$A62-1,W$15-1,1,1)),OFFSET(Import.PLQ,$A62-1,W$15-1,1,1)),(1-PLE!$AA$28)*OFFSET(Import.PLQ,$A62-1,W$15-1,1,1))))</f>
        <v>0</v>
      </c>
      <c r="X62" s="144">
        <f ca="1">IF(X$13="",0,CHOOSE(Detalhamento.OpçãoServiços,OFFSET(Import.PLQ,$A62-1,X$15-1,1,1),IF($E62&lt;&gt;1,IF(ISNUMBER(INDEX(Import.PLE,Detalhamento!$E62,Detalhamento!X$15)),IF(INDEX(Import.PLE,Detalhamento!$E62,Detalhamento!X$15)&lt;=mediçao,OFFSET(Import.PLQ,$A62-1,X$15-1,1,1),0),0),PLE!$AA$28*OFFSET(Import.PLQ,$A62-1,X$15-1,1,1)),IF($E62&lt;&gt;1,IF(ISNUMBER(INDEX(Import.PLE,Detalhamento!$E62,Detalhamento!X$15)),IF(INDEX(Import.PLE,Detalhamento!$E62,Detalhamento!X$15)&lt;=mediçao,0,OFFSET(Import.PLQ,$A62-1,X$15-1,1,1)),OFFSET(Import.PLQ,$A62-1,X$15-1,1,1)),(1-PLE!$AA$28)*OFFSET(Import.PLQ,$A62-1,X$15-1,1,1))))</f>
        <v>0</v>
      </c>
      <c r="Y62" s="144">
        <f ca="1">IF(Y$13="",0,CHOOSE(Detalhamento.OpçãoServiços,OFFSET(Import.PLQ,$A62-1,Y$15-1,1,1),IF($E62&lt;&gt;1,IF(ISNUMBER(INDEX(Import.PLE,Detalhamento!$E62,Detalhamento!Y$15)),IF(INDEX(Import.PLE,Detalhamento!$E62,Detalhamento!Y$15)&lt;=mediçao,OFFSET(Import.PLQ,$A62-1,Y$15-1,1,1),0),0),PLE!$AA$28*OFFSET(Import.PLQ,$A62-1,Y$15-1,1,1)),IF($E62&lt;&gt;1,IF(ISNUMBER(INDEX(Import.PLE,Detalhamento!$E62,Detalhamento!Y$15)),IF(INDEX(Import.PLE,Detalhamento!$E62,Detalhamento!Y$15)&lt;=mediçao,0,OFFSET(Import.PLQ,$A62-1,Y$15-1,1,1)),OFFSET(Import.PLQ,$A62-1,Y$15-1,1,1)),(1-PLE!$AA$28)*OFFSET(Import.PLQ,$A62-1,Y$15-1,1,1))))</f>
        <v>0</v>
      </c>
      <c r="Z62" s="144">
        <f ca="1">IF(Z$13="",0,CHOOSE(Detalhamento.OpçãoServiços,OFFSET(Import.PLQ,$A62-1,Z$15-1,1,1),IF($E62&lt;&gt;1,IF(ISNUMBER(INDEX(Import.PLE,Detalhamento!$E62,Detalhamento!Z$15)),IF(INDEX(Import.PLE,Detalhamento!$E62,Detalhamento!Z$15)&lt;=mediçao,OFFSET(Import.PLQ,$A62-1,Z$15-1,1,1),0),0),PLE!$AA$28*OFFSET(Import.PLQ,$A62-1,Z$15-1,1,1)),IF($E62&lt;&gt;1,IF(ISNUMBER(INDEX(Import.PLE,Detalhamento!$E62,Detalhamento!Z$15)),IF(INDEX(Import.PLE,Detalhamento!$E62,Detalhamento!Z$15)&lt;=mediçao,0,OFFSET(Import.PLQ,$A62-1,Z$15-1,1,1)),OFFSET(Import.PLQ,$A62-1,Z$15-1,1,1)),(1-PLE!$AA$28)*OFFSET(Import.PLQ,$A62-1,Z$15-1,1,1))))</f>
        <v>0</v>
      </c>
      <c r="AA62" s="144">
        <f ca="1">IF(AA$13="",0,CHOOSE(Detalhamento.OpçãoServiços,OFFSET(Import.PLQ,$A62-1,AA$15-1,1,1),IF($E62&lt;&gt;1,IF(ISNUMBER(INDEX(Import.PLE,Detalhamento!$E62,Detalhamento!AA$15)),IF(INDEX(Import.PLE,Detalhamento!$E62,Detalhamento!AA$15)&lt;=mediçao,OFFSET(Import.PLQ,$A62-1,AA$15-1,1,1),0),0),PLE!$AA$28*OFFSET(Import.PLQ,$A62-1,AA$15-1,1,1)),IF($E62&lt;&gt;1,IF(ISNUMBER(INDEX(Import.PLE,Detalhamento!$E62,Detalhamento!AA$15)),IF(INDEX(Import.PLE,Detalhamento!$E62,Detalhamento!AA$15)&lt;=mediçao,0,OFFSET(Import.PLQ,$A62-1,AA$15-1,1,1)),OFFSET(Import.PLQ,$A62-1,AA$15-1,1,1)),(1-PLE!$AA$28)*OFFSET(Import.PLQ,$A62-1,AA$15-1,1,1))))</f>
        <v>0</v>
      </c>
      <c r="AB62" s="144">
        <f ca="1">IF(AB$13="",0,CHOOSE(Detalhamento.OpçãoServiços,OFFSET(Import.PLQ,$A62-1,AB$15-1,1,1),IF($E62&lt;&gt;1,IF(ISNUMBER(INDEX(Import.PLE,Detalhamento!$E62,Detalhamento!AB$15)),IF(INDEX(Import.PLE,Detalhamento!$E62,Detalhamento!AB$15)&lt;=mediçao,OFFSET(Import.PLQ,$A62-1,AB$15-1,1,1),0),0),PLE!$AA$28*OFFSET(Import.PLQ,$A62-1,AB$15-1,1,1)),IF($E62&lt;&gt;1,IF(ISNUMBER(INDEX(Import.PLE,Detalhamento!$E62,Detalhamento!AB$15)),IF(INDEX(Import.PLE,Detalhamento!$E62,Detalhamento!AB$15)&lt;=mediçao,0,OFFSET(Import.PLQ,$A62-1,AB$15-1,1,1)),OFFSET(Import.PLQ,$A62-1,AB$15-1,1,1)),(1-PLE!$AA$28)*OFFSET(Import.PLQ,$A62-1,AB$15-1,1,1))))</f>
        <v>0</v>
      </c>
      <c r="AC62" s="144">
        <f ca="1">IF(AC$13="",0,CHOOSE(Detalhamento.OpçãoServiços,OFFSET(Import.PLQ,$A62-1,AC$15-1,1,1),IF($E62&lt;&gt;1,IF(ISNUMBER(INDEX(Import.PLE,Detalhamento!$E62,Detalhamento!AC$15)),IF(INDEX(Import.PLE,Detalhamento!$E62,Detalhamento!AC$15)&lt;=mediçao,OFFSET(Import.PLQ,$A62-1,AC$15-1,1,1),0),0),PLE!$AA$28*OFFSET(Import.PLQ,$A62-1,AC$15-1,1,1)),IF($E62&lt;&gt;1,IF(ISNUMBER(INDEX(Import.PLE,Detalhamento!$E62,Detalhamento!AC$15)),IF(INDEX(Import.PLE,Detalhamento!$E62,Detalhamento!AC$15)&lt;=mediçao,0,OFFSET(Import.PLQ,$A62-1,AC$15-1,1,1)),OFFSET(Import.PLQ,$A62-1,AC$15-1,1,1)),(1-PLE!$AA$28)*OFFSET(Import.PLQ,$A62-1,AC$15-1,1,1))))</f>
        <v>0</v>
      </c>
      <c r="AD62" s="144">
        <f ca="1">IF(AD$13="",0,CHOOSE(Detalhamento.OpçãoServiços,OFFSET(Import.PLQ,$A62-1,AD$15-1,1,1),IF($E62&lt;&gt;1,IF(ISNUMBER(INDEX(Import.PLE,Detalhamento!$E62,Detalhamento!AD$15)),IF(INDEX(Import.PLE,Detalhamento!$E62,Detalhamento!AD$15)&lt;=mediçao,OFFSET(Import.PLQ,$A62-1,AD$15-1,1,1),0),0),PLE!$AA$28*OFFSET(Import.PLQ,$A62-1,AD$15-1,1,1)),IF($E62&lt;&gt;1,IF(ISNUMBER(INDEX(Import.PLE,Detalhamento!$E62,Detalhamento!AD$15)),IF(INDEX(Import.PLE,Detalhamento!$E62,Detalhamento!AD$15)&lt;=mediçao,0,OFFSET(Import.PLQ,$A62-1,AD$15-1,1,1)),OFFSET(Import.PLQ,$A62-1,AD$15-1,1,1)),(1-PLE!$AA$28)*OFFSET(Import.PLQ,$A62-1,AD$15-1,1,1))))</f>
        <v>0</v>
      </c>
      <c r="AE62" s="144">
        <f ca="1">IF(AE$13="",0,CHOOSE(Detalhamento.OpçãoServiços,OFFSET(Import.PLQ,$A62-1,AE$15-1,1,1),IF($E62&lt;&gt;1,IF(ISNUMBER(INDEX(Import.PLE,Detalhamento!$E62,Detalhamento!AE$15)),IF(INDEX(Import.PLE,Detalhamento!$E62,Detalhamento!AE$15)&lt;=mediçao,OFFSET(Import.PLQ,$A62-1,AE$15-1,1,1),0),0),PLE!$AA$28*OFFSET(Import.PLQ,$A62-1,AE$15-1,1,1)),IF($E62&lt;&gt;1,IF(ISNUMBER(INDEX(Import.PLE,Detalhamento!$E62,Detalhamento!AE$15)),IF(INDEX(Import.PLE,Detalhamento!$E62,Detalhamento!AE$15)&lt;=mediçao,0,OFFSET(Import.PLQ,$A62-1,AE$15-1,1,1)),OFFSET(Import.PLQ,$A62-1,AE$15-1,1,1)),(1-PLE!$AA$28)*OFFSET(Import.PLQ,$A62-1,AE$15-1,1,1))))</f>
        <v>0</v>
      </c>
      <c r="AF62" s="144">
        <f ca="1">IF(AF$13="",0,CHOOSE(Detalhamento.OpçãoServiços,OFFSET(Import.PLQ,$A62-1,AF$15-1,1,1),IF($E62&lt;&gt;1,IF(ISNUMBER(INDEX(Import.PLE,Detalhamento!$E62,Detalhamento!AF$15)),IF(INDEX(Import.PLE,Detalhamento!$E62,Detalhamento!AF$15)&lt;=mediçao,OFFSET(Import.PLQ,$A62-1,AF$15-1,1,1),0),0),PLE!$AA$28*OFFSET(Import.PLQ,$A62-1,AF$15-1,1,1)),IF($E62&lt;&gt;1,IF(ISNUMBER(INDEX(Import.PLE,Detalhamento!$E62,Detalhamento!AF$15)),IF(INDEX(Import.PLE,Detalhamento!$E62,Detalhamento!AF$15)&lt;=mediçao,0,OFFSET(Import.PLQ,$A62-1,AF$15-1,1,1)),OFFSET(Import.PLQ,$A62-1,AF$15-1,1,1)),(1-PLE!$AA$28)*OFFSET(Import.PLQ,$A62-1,AF$15-1,1,1))))</f>
        <v>0</v>
      </c>
      <c r="AG62" s="144">
        <f ca="1">IF(AG$13="",0,CHOOSE(Detalhamento.OpçãoServiços,OFFSET(Import.PLQ,$A62-1,AG$15-1,1,1),IF($E62&lt;&gt;1,IF(ISNUMBER(INDEX(Import.PLE,Detalhamento!$E62,Detalhamento!AG$15)),IF(INDEX(Import.PLE,Detalhamento!$E62,Detalhamento!AG$15)&lt;=mediçao,OFFSET(Import.PLQ,$A62-1,AG$15-1,1,1),0),0),PLE!$AA$28*OFFSET(Import.PLQ,$A62-1,AG$15-1,1,1)),IF($E62&lt;&gt;1,IF(ISNUMBER(INDEX(Import.PLE,Detalhamento!$E62,Detalhamento!AG$15)),IF(INDEX(Import.PLE,Detalhamento!$E62,Detalhamento!AG$15)&lt;=mediçao,0,OFFSET(Import.PLQ,$A62-1,AG$15-1,1,1)),OFFSET(Import.PLQ,$A62-1,AG$15-1,1,1)),(1-PLE!$AA$28)*OFFSET(Import.PLQ,$A62-1,AG$15-1,1,1))))</f>
        <v>0</v>
      </c>
      <c r="AH62" s="144">
        <f ca="1">IF(AH$13="",0,CHOOSE(Detalhamento.OpçãoServiços,OFFSET(Import.PLQ,$A62-1,AH$15-1,1,1),IF($E62&lt;&gt;1,IF(ISNUMBER(INDEX(Import.PLE,Detalhamento!$E62,Detalhamento!AH$15)),IF(INDEX(Import.PLE,Detalhamento!$E62,Detalhamento!AH$15)&lt;=mediçao,OFFSET(Import.PLQ,$A62-1,AH$15-1,1,1),0),0),PLE!$AA$28*OFFSET(Import.PLQ,$A62-1,AH$15-1,1,1)),IF($E62&lt;&gt;1,IF(ISNUMBER(INDEX(Import.PLE,Detalhamento!$E62,Detalhamento!AH$15)),IF(INDEX(Import.PLE,Detalhamento!$E62,Detalhamento!AH$15)&lt;=mediçao,0,OFFSET(Import.PLQ,$A62-1,AH$15-1,1,1)),OFFSET(Import.PLQ,$A62-1,AH$15-1,1,1)),(1-PLE!$AA$28)*OFFSET(Import.PLQ,$A62-1,AH$15-1,1,1))))</f>
        <v>0</v>
      </c>
      <c r="AI62" s="144">
        <f ca="1">IF(AI$13="",0,CHOOSE(Detalhamento.OpçãoServiços,OFFSET(Import.PLQ,$A62-1,AI$15-1,1,1),IF($E62&lt;&gt;1,IF(ISNUMBER(INDEX(Import.PLE,Detalhamento!$E62,Detalhamento!AI$15)),IF(INDEX(Import.PLE,Detalhamento!$E62,Detalhamento!AI$15)&lt;=mediçao,OFFSET(Import.PLQ,$A62-1,AI$15-1,1,1),0),0),PLE!$AA$28*OFFSET(Import.PLQ,$A62-1,AI$15-1,1,1)),IF($E62&lt;&gt;1,IF(ISNUMBER(INDEX(Import.PLE,Detalhamento!$E62,Detalhamento!AI$15)),IF(INDEX(Import.PLE,Detalhamento!$E62,Detalhamento!AI$15)&lt;=mediçao,0,OFFSET(Import.PLQ,$A62-1,AI$15-1,1,1)),OFFSET(Import.PLQ,$A62-1,AI$15-1,1,1)),(1-PLE!$AA$28)*OFFSET(Import.PLQ,$A62-1,AI$15-1,1,1))))</f>
        <v>0</v>
      </c>
      <c r="AJ62" s="144">
        <f ca="1">IF(AJ$13="",0,CHOOSE(Detalhamento.OpçãoServiços,OFFSET(Import.PLQ,$A62-1,AJ$15-1,1,1),IF($E62&lt;&gt;1,IF(ISNUMBER(INDEX(Import.PLE,Detalhamento!$E62,Detalhamento!AJ$15)),IF(INDEX(Import.PLE,Detalhamento!$E62,Detalhamento!AJ$15)&lt;=mediçao,OFFSET(Import.PLQ,$A62-1,AJ$15-1,1,1),0),0),PLE!$AA$28*OFFSET(Import.PLQ,$A62-1,AJ$15-1,1,1)),IF($E62&lt;&gt;1,IF(ISNUMBER(INDEX(Import.PLE,Detalhamento!$E62,Detalhamento!AJ$15)),IF(INDEX(Import.PLE,Detalhamento!$E62,Detalhamento!AJ$15)&lt;=mediçao,0,OFFSET(Import.PLQ,$A62-1,AJ$15-1,1,1)),OFFSET(Import.PLQ,$A62-1,AJ$15-1,1,1)),(1-PLE!$AA$28)*OFFSET(Import.PLQ,$A62-1,AJ$15-1,1,1))))</f>
        <v>0</v>
      </c>
      <c r="AK62" s="144">
        <f ca="1">IF(AK$13="",0,CHOOSE(Detalhamento.OpçãoServiços,OFFSET(Import.PLQ,$A62-1,AK$15-1,1,1),IF($E62&lt;&gt;1,IF(ISNUMBER(INDEX(Import.PLE,Detalhamento!$E62,Detalhamento!AK$15)),IF(INDEX(Import.PLE,Detalhamento!$E62,Detalhamento!AK$15)&lt;=mediçao,OFFSET(Import.PLQ,$A62-1,AK$15-1,1,1),0),0),PLE!$AA$28*OFFSET(Import.PLQ,$A62-1,AK$15-1,1,1)),IF($E62&lt;&gt;1,IF(ISNUMBER(INDEX(Import.PLE,Detalhamento!$E62,Detalhamento!AK$15)),IF(INDEX(Import.PLE,Detalhamento!$E62,Detalhamento!AK$15)&lt;=mediçao,0,OFFSET(Import.PLQ,$A62-1,AK$15-1,1,1)),OFFSET(Import.PLQ,$A62-1,AK$15-1,1,1)),(1-PLE!$AA$28)*OFFSET(Import.PLQ,$A62-1,AK$15-1,1,1))))</f>
        <v>0</v>
      </c>
      <c r="AL62" s="144">
        <f ca="1">IF(AL$13="",0,CHOOSE(Detalhamento.OpçãoServiços,OFFSET(Import.PLQ,$A62-1,AL$15-1,1,1),IF($E62&lt;&gt;1,IF(ISNUMBER(INDEX(Import.PLE,Detalhamento!$E62,Detalhamento!AL$15)),IF(INDEX(Import.PLE,Detalhamento!$E62,Detalhamento!AL$15)&lt;=mediçao,OFFSET(Import.PLQ,$A62-1,AL$15-1,1,1),0),0),PLE!$AA$28*OFFSET(Import.PLQ,$A62-1,AL$15-1,1,1)),IF($E62&lt;&gt;1,IF(ISNUMBER(INDEX(Import.PLE,Detalhamento!$E62,Detalhamento!AL$15)),IF(INDEX(Import.PLE,Detalhamento!$E62,Detalhamento!AL$15)&lt;=mediçao,0,OFFSET(Import.PLQ,$A62-1,AL$15-1,1,1)),OFFSET(Import.PLQ,$A62-1,AL$15-1,1,1)),(1-PLE!$AA$28)*OFFSET(Import.PLQ,$A62-1,AL$15-1,1,1))))</f>
        <v>0</v>
      </c>
      <c r="AM62" s="144">
        <f ca="1">IF(AM$13="",0,CHOOSE(Detalhamento.OpçãoServiços,OFFSET(Import.PLQ,$A62-1,AM$15-1,1,1),IF($E62&lt;&gt;1,IF(ISNUMBER(INDEX(Import.PLE,Detalhamento!$E62,Detalhamento!AM$15)),IF(INDEX(Import.PLE,Detalhamento!$E62,Detalhamento!AM$15)&lt;=mediçao,OFFSET(Import.PLQ,$A62-1,AM$15-1,1,1),0),0),PLE!$AA$28*OFFSET(Import.PLQ,$A62-1,AM$15-1,1,1)),IF($E62&lt;&gt;1,IF(ISNUMBER(INDEX(Import.PLE,Detalhamento!$E62,Detalhamento!AM$15)),IF(INDEX(Import.PLE,Detalhamento!$E62,Detalhamento!AM$15)&lt;=mediçao,0,OFFSET(Import.PLQ,$A62-1,AM$15-1,1,1)),OFFSET(Import.PLQ,$A62-1,AM$15-1,1,1)),(1-PLE!$AA$28)*OFFSET(Import.PLQ,$A62-1,AM$15-1,1,1))))</f>
        <v>0</v>
      </c>
      <c r="AN62" s="144">
        <f ca="1">IF(AN$13="",0,CHOOSE(Detalhamento.OpçãoServiços,OFFSET(Import.PLQ,$A62-1,AN$15-1,1,1),IF($E62&lt;&gt;1,IF(ISNUMBER(INDEX(Import.PLE,Detalhamento!$E62,Detalhamento!AN$15)),IF(INDEX(Import.PLE,Detalhamento!$E62,Detalhamento!AN$15)&lt;=mediçao,OFFSET(Import.PLQ,$A62-1,AN$15-1,1,1),0),0),PLE!$AA$28*OFFSET(Import.PLQ,$A62-1,AN$15-1,1,1)),IF($E62&lt;&gt;1,IF(ISNUMBER(INDEX(Import.PLE,Detalhamento!$E62,Detalhamento!AN$15)),IF(INDEX(Import.PLE,Detalhamento!$E62,Detalhamento!AN$15)&lt;=mediçao,0,OFFSET(Import.PLQ,$A62-1,AN$15-1,1,1)),OFFSET(Import.PLQ,$A62-1,AN$15-1,1,1)),(1-PLE!$AA$28)*OFFSET(Import.PLQ,$A62-1,AN$15-1,1,1))))</f>
        <v>0</v>
      </c>
      <c r="AO62" s="144">
        <f ca="1">IF(AO$13="",0,CHOOSE(Detalhamento.OpçãoServiços,OFFSET(Import.PLQ,$A62-1,AO$15-1,1,1),IF($E62&lt;&gt;1,IF(ISNUMBER(INDEX(Import.PLE,Detalhamento!$E62,Detalhamento!AO$15)),IF(INDEX(Import.PLE,Detalhamento!$E62,Detalhamento!AO$15)&lt;=mediçao,OFFSET(Import.PLQ,$A62-1,AO$15-1,1,1),0),0),PLE!$AA$28*OFFSET(Import.PLQ,$A62-1,AO$15-1,1,1)),IF($E62&lt;&gt;1,IF(ISNUMBER(INDEX(Import.PLE,Detalhamento!$E62,Detalhamento!AO$15)),IF(INDEX(Import.PLE,Detalhamento!$E62,Detalhamento!AO$15)&lt;=mediçao,0,OFFSET(Import.PLQ,$A62-1,AO$15-1,1,1)),OFFSET(Import.PLQ,$A62-1,AO$15-1,1,1)),(1-PLE!$AA$28)*OFFSET(Import.PLQ,$A62-1,AO$15-1,1,1))))</f>
        <v>0</v>
      </c>
      <c r="AP62" s="144">
        <f ca="1">IF(AP$13="",0,CHOOSE(Detalhamento.OpçãoServiços,OFFSET(Import.PLQ,$A62-1,AP$15-1,1,1),IF($E62&lt;&gt;1,IF(ISNUMBER(INDEX(Import.PLE,Detalhamento!$E62,Detalhamento!AP$15)),IF(INDEX(Import.PLE,Detalhamento!$E62,Detalhamento!AP$15)&lt;=mediçao,OFFSET(Import.PLQ,$A62-1,AP$15-1,1,1),0),0),PLE!$AA$28*OFFSET(Import.PLQ,$A62-1,AP$15-1,1,1)),IF($E62&lt;&gt;1,IF(ISNUMBER(INDEX(Import.PLE,Detalhamento!$E62,Detalhamento!AP$15)),IF(INDEX(Import.PLE,Detalhamento!$E62,Detalhamento!AP$15)&lt;=mediçao,0,OFFSET(Import.PLQ,$A62-1,AP$15-1,1,1)),OFFSET(Import.PLQ,$A62-1,AP$15-1,1,1)),(1-PLE!$AA$28)*OFFSET(Import.PLQ,$A62-1,AP$15-1,1,1))))</f>
        <v>0</v>
      </c>
      <c r="AQ62" s="144">
        <f ca="1">IF(AQ$13="",0,CHOOSE(Detalhamento.OpçãoServiços,OFFSET(Import.PLQ,$A62-1,AQ$15-1,1,1),IF($E62&lt;&gt;1,IF(ISNUMBER(INDEX(Import.PLE,Detalhamento!$E62,Detalhamento!AQ$15)),IF(INDEX(Import.PLE,Detalhamento!$E62,Detalhamento!AQ$15)&lt;=mediçao,OFFSET(Import.PLQ,$A62-1,AQ$15-1,1,1),0),0),PLE!$AA$28*OFFSET(Import.PLQ,$A62-1,AQ$15-1,1,1)),IF($E62&lt;&gt;1,IF(ISNUMBER(INDEX(Import.PLE,Detalhamento!$E62,Detalhamento!AQ$15)),IF(INDEX(Import.PLE,Detalhamento!$E62,Detalhamento!AQ$15)&lt;=mediçao,0,OFFSET(Import.PLQ,$A62-1,AQ$15-1,1,1)),OFFSET(Import.PLQ,$A62-1,AQ$15-1,1,1)),(1-PLE!$AA$28)*OFFSET(Import.PLQ,$A62-1,AQ$15-1,1,1))))</f>
        <v>0</v>
      </c>
      <c r="AR62" s="144">
        <f ca="1">IF(AR$13="",0,CHOOSE(Detalhamento.OpçãoServiços,OFFSET(Import.PLQ,$A62-1,AR$15-1,1,1),IF($E62&lt;&gt;1,IF(ISNUMBER(INDEX(Import.PLE,Detalhamento!$E62,Detalhamento!AR$15)),IF(INDEX(Import.PLE,Detalhamento!$E62,Detalhamento!AR$15)&lt;=mediçao,OFFSET(Import.PLQ,$A62-1,AR$15-1,1,1),0),0),PLE!$AA$28*OFFSET(Import.PLQ,$A62-1,AR$15-1,1,1)),IF($E62&lt;&gt;1,IF(ISNUMBER(INDEX(Import.PLE,Detalhamento!$E62,Detalhamento!AR$15)),IF(INDEX(Import.PLE,Detalhamento!$E62,Detalhamento!AR$15)&lt;=mediçao,0,OFFSET(Import.PLQ,$A62-1,AR$15-1,1,1)),OFFSET(Import.PLQ,$A62-1,AR$15-1,1,1)),(1-PLE!$AA$28)*OFFSET(Import.PLQ,$A62-1,AR$15-1,1,1))))</f>
        <v>0</v>
      </c>
      <c r="AS62" s="144">
        <f ca="1">IF(AS$13="",0,CHOOSE(Detalhamento.OpçãoServiços,OFFSET(Import.PLQ,$A62-1,AS$15-1,1,1),IF($E62&lt;&gt;1,IF(ISNUMBER(INDEX(Import.PLE,Detalhamento!$E62,Detalhamento!AS$15)),IF(INDEX(Import.PLE,Detalhamento!$E62,Detalhamento!AS$15)&lt;=mediçao,OFFSET(Import.PLQ,$A62-1,AS$15-1,1,1),0),0),PLE!$AA$28*OFFSET(Import.PLQ,$A62-1,AS$15-1,1,1)),IF($E62&lt;&gt;1,IF(ISNUMBER(INDEX(Import.PLE,Detalhamento!$E62,Detalhamento!AS$15)),IF(INDEX(Import.PLE,Detalhamento!$E62,Detalhamento!AS$15)&lt;=mediçao,0,OFFSET(Import.PLQ,$A62-1,AS$15-1,1,1)),OFFSET(Import.PLQ,$A62-1,AS$15-1,1,1)),(1-PLE!$AA$28)*OFFSET(Import.PLQ,$A62-1,AS$15-1,1,1))))</f>
        <v>0</v>
      </c>
      <c r="AT62" s="144">
        <f ca="1">IF(AT$13="",0,CHOOSE(Detalhamento.OpçãoServiços,OFFSET(Import.PLQ,$A62-1,AT$15-1,1,1),IF($E62&lt;&gt;1,IF(ISNUMBER(INDEX(Import.PLE,Detalhamento!$E62,Detalhamento!AT$15)),IF(INDEX(Import.PLE,Detalhamento!$E62,Detalhamento!AT$15)&lt;=mediçao,OFFSET(Import.PLQ,$A62-1,AT$15-1,1,1),0),0),PLE!$AA$28*OFFSET(Import.PLQ,$A62-1,AT$15-1,1,1)),IF($E62&lt;&gt;1,IF(ISNUMBER(INDEX(Import.PLE,Detalhamento!$E62,Detalhamento!AT$15)),IF(INDEX(Import.PLE,Detalhamento!$E62,Detalhamento!AT$15)&lt;=mediçao,0,OFFSET(Import.PLQ,$A62-1,AT$15-1,1,1)),OFFSET(Import.PLQ,$A62-1,AT$15-1,1,1)),(1-PLE!$AA$28)*OFFSET(Import.PLQ,$A62-1,AT$15-1,1,1))))</f>
        <v>0</v>
      </c>
      <c r="AU62" s="144">
        <f ca="1">IF(AU$13="",0,CHOOSE(Detalhamento.OpçãoServiços,OFFSET(Import.PLQ,$A62-1,AU$15-1,1,1),IF($E62&lt;&gt;1,IF(ISNUMBER(INDEX(Import.PLE,Detalhamento!$E62,Detalhamento!AU$15)),IF(INDEX(Import.PLE,Detalhamento!$E62,Detalhamento!AU$15)&lt;=mediçao,OFFSET(Import.PLQ,$A62-1,AU$15-1,1,1),0),0),PLE!$AA$28*OFFSET(Import.PLQ,$A62-1,AU$15-1,1,1)),IF($E62&lt;&gt;1,IF(ISNUMBER(INDEX(Import.PLE,Detalhamento!$E62,Detalhamento!AU$15)),IF(INDEX(Import.PLE,Detalhamento!$E62,Detalhamento!AU$15)&lt;=mediçao,0,OFFSET(Import.PLQ,$A62-1,AU$15-1,1,1)),OFFSET(Import.PLQ,$A62-1,AU$15-1,1,1)),(1-PLE!$AA$28)*OFFSET(Import.PLQ,$A62-1,AU$15-1,1,1))))</f>
        <v>0</v>
      </c>
      <c r="AV62" s="144">
        <f ca="1">IF(AV$13="",0,CHOOSE(Detalhamento.OpçãoServiços,OFFSET(Import.PLQ,$A62-1,AV$15-1,1,1),IF($E62&lt;&gt;1,IF(ISNUMBER(INDEX(Import.PLE,Detalhamento!$E62,Detalhamento!AV$15)),IF(INDEX(Import.PLE,Detalhamento!$E62,Detalhamento!AV$15)&lt;=mediçao,OFFSET(Import.PLQ,$A62-1,AV$15-1,1,1),0),0),PLE!$AA$28*OFFSET(Import.PLQ,$A62-1,AV$15-1,1,1)),IF($E62&lt;&gt;1,IF(ISNUMBER(INDEX(Import.PLE,Detalhamento!$E62,Detalhamento!AV$15)),IF(INDEX(Import.PLE,Detalhamento!$E62,Detalhamento!AV$15)&lt;=mediçao,0,OFFSET(Import.PLQ,$A62-1,AV$15-1,1,1)),OFFSET(Import.PLQ,$A62-1,AV$15-1,1,1)),(1-PLE!$AA$28)*OFFSET(Import.PLQ,$A62-1,AV$15-1,1,1))))</f>
        <v>0</v>
      </c>
      <c r="AW62" s="144">
        <f ca="1">IF(AW$13="",0,CHOOSE(Detalhamento.OpçãoServiços,OFFSET(Import.PLQ,$A62-1,AW$15-1,1,1),IF($E62&lt;&gt;1,IF(ISNUMBER(INDEX(Import.PLE,Detalhamento!$E62,Detalhamento!AW$15)),IF(INDEX(Import.PLE,Detalhamento!$E62,Detalhamento!AW$15)&lt;=mediçao,OFFSET(Import.PLQ,$A62-1,AW$15-1,1,1),0),0),PLE!$AA$28*OFFSET(Import.PLQ,$A62-1,AW$15-1,1,1)),IF($E62&lt;&gt;1,IF(ISNUMBER(INDEX(Import.PLE,Detalhamento!$E62,Detalhamento!AW$15)),IF(INDEX(Import.PLE,Detalhamento!$E62,Detalhamento!AW$15)&lt;=mediçao,0,OFFSET(Import.PLQ,$A62-1,AW$15-1,1,1)),OFFSET(Import.PLQ,$A62-1,AW$15-1,1,1)),(1-PLE!$AA$28)*OFFSET(Import.PLQ,$A62-1,AW$15-1,1,1))))</f>
        <v>0</v>
      </c>
      <c r="AX62" s="144">
        <f ca="1">IF(AX$13="",0,CHOOSE(Detalhamento.OpçãoServiços,OFFSET(Import.PLQ,$A62-1,AX$15-1,1,1),IF($E62&lt;&gt;1,IF(ISNUMBER(INDEX(Import.PLE,Detalhamento!$E62,Detalhamento!AX$15)),IF(INDEX(Import.PLE,Detalhamento!$E62,Detalhamento!AX$15)&lt;=mediçao,OFFSET(Import.PLQ,$A62-1,AX$15-1,1,1),0),0),PLE!$AA$28*OFFSET(Import.PLQ,$A62-1,AX$15-1,1,1)),IF($E62&lt;&gt;1,IF(ISNUMBER(INDEX(Import.PLE,Detalhamento!$E62,Detalhamento!AX$15)),IF(INDEX(Import.PLE,Detalhamento!$E62,Detalhamento!AX$15)&lt;=mediçao,0,OFFSET(Import.PLQ,$A62-1,AX$15-1,1,1)),OFFSET(Import.PLQ,$A62-1,AX$15-1,1,1)),(1-PLE!$AA$28)*OFFSET(Import.PLQ,$A62-1,AX$15-1,1,1))))</f>
        <v>0</v>
      </c>
      <c r="AY62" s="144">
        <f ca="1">IF(AY$13="",0,CHOOSE(Detalhamento.OpçãoServiços,OFFSET(Import.PLQ,$A62-1,AY$15-1,1,1),IF($E62&lt;&gt;1,IF(ISNUMBER(INDEX(Import.PLE,Detalhamento!$E62,Detalhamento!AY$15)),IF(INDEX(Import.PLE,Detalhamento!$E62,Detalhamento!AY$15)&lt;=mediçao,OFFSET(Import.PLQ,$A62-1,AY$15-1,1,1),0),0),PLE!$AA$28*OFFSET(Import.PLQ,$A62-1,AY$15-1,1,1)),IF($E62&lt;&gt;1,IF(ISNUMBER(INDEX(Import.PLE,Detalhamento!$E62,Detalhamento!AY$15)),IF(INDEX(Import.PLE,Detalhamento!$E62,Detalhamento!AY$15)&lt;=mediçao,0,OFFSET(Import.PLQ,$A62-1,AY$15-1,1,1)),OFFSET(Import.PLQ,$A62-1,AY$15-1,1,1)),(1-PLE!$AA$28)*OFFSET(Import.PLQ,$A62-1,AY$15-1,1,1))))</f>
        <v>0</v>
      </c>
      <c r="AZ62" s="144">
        <f ca="1">IF(AZ$13="",0,CHOOSE(Detalhamento.OpçãoServiços,OFFSET(Import.PLQ,$A62-1,AZ$15-1,1,1),IF($E62&lt;&gt;1,IF(ISNUMBER(INDEX(Import.PLE,Detalhamento!$E62,Detalhamento!AZ$15)),IF(INDEX(Import.PLE,Detalhamento!$E62,Detalhamento!AZ$15)&lt;=mediçao,OFFSET(Import.PLQ,$A62-1,AZ$15-1,1,1),0),0),PLE!$AA$28*OFFSET(Import.PLQ,$A62-1,AZ$15-1,1,1)),IF($E62&lt;&gt;1,IF(ISNUMBER(INDEX(Import.PLE,Detalhamento!$E62,Detalhamento!AZ$15)),IF(INDEX(Import.PLE,Detalhamento!$E62,Detalhamento!AZ$15)&lt;=mediçao,0,OFFSET(Import.PLQ,$A62-1,AZ$15-1,1,1)),OFFSET(Import.PLQ,$A62-1,AZ$15-1,1,1)),(1-PLE!$AA$28)*OFFSET(Import.PLQ,$A62-1,AZ$15-1,1,1))))</f>
        <v>0</v>
      </c>
      <c r="BA62" s="144">
        <f ca="1">IF(BA$13="",0,CHOOSE(Detalhamento.OpçãoServiços,OFFSET(Import.PLQ,$A62-1,BA$15-1,1,1),IF($E62&lt;&gt;1,IF(ISNUMBER(INDEX(Import.PLE,Detalhamento!$E62,Detalhamento!BA$15)),IF(INDEX(Import.PLE,Detalhamento!$E62,Detalhamento!BA$15)&lt;=mediçao,OFFSET(Import.PLQ,$A62-1,BA$15-1,1,1),0),0),PLE!$AA$28*OFFSET(Import.PLQ,$A62-1,BA$15-1,1,1)),IF($E62&lt;&gt;1,IF(ISNUMBER(INDEX(Import.PLE,Detalhamento!$E62,Detalhamento!BA$15)),IF(INDEX(Import.PLE,Detalhamento!$E62,Detalhamento!BA$15)&lt;=mediçao,0,OFFSET(Import.PLQ,$A62-1,BA$15-1,1,1)),OFFSET(Import.PLQ,$A62-1,BA$15-1,1,1)),(1-PLE!$AA$28)*OFFSET(Import.PLQ,$A62-1,BA$15-1,1,1))))</f>
        <v>0</v>
      </c>
      <c r="BB62" s="144">
        <f ca="1">IF(BB$13="",0,CHOOSE(Detalhamento.OpçãoServiços,OFFSET(Import.PLQ,$A62-1,BB$15-1,1,1),IF($E62&lt;&gt;1,IF(ISNUMBER(INDEX(Import.PLE,Detalhamento!$E62,Detalhamento!BB$15)),IF(INDEX(Import.PLE,Detalhamento!$E62,Detalhamento!BB$15)&lt;=mediçao,OFFSET(Import.PLQ,$A62-1,BB$15-1,1,1),0),0),PLE!$AA$28*OFFSET(Import.PLQ,$A62-1,BB$15-1,1,1)),IF($E62&lt;&gt;1,IF(ISNUMBER(INDEX(Import.PLE,Detalhamento!$E62,Detalhamento!BB$15)),IF(INDEX(Import.PLE,Detalhamento!$E62,Detalhamento!BB$15)&lt;=mediçao,0,OFFSET(Import.PLQ,$A62-1,BB$15-1,1,1)),OFFSET(Import.PLQ,$A62-1,BB$15-1,1,1)),(1-PLE!$AA$28)*OFFSET(Import.PLQ,$A62-1,BB$15-1,1,1))))</f>
        <v>0</v>
      </c>
      <c r="BC62" s="144">
        <f ca="1">IF(BC$13="",0,CHOOSE(Detalhamento.OpçãoServiços,OFFSET(Import.PLQ,$A62-1,BC$15-1,1,1),IF($E62&lt;&gt;1,IF(ISNUMBER(INDEX(Import.PLE,Detalhamento!$E62,Detalhamento!BC$15)),IF(INDEX(Import.PLE,Detalhamento!$E62,Detalhamento!BC$15)&lt;=mediçao,OFFSET(Import.PLQ,$A62-1,BC$15-1,1,1),0),0),PLE!$AA$28*OFFSET(Import.PLQ,$A62-1,BC$15-1,1,1)),IF($E62&lt;&gt;1,IF(ISNUMBER(INDEX(Import.PLE,Detalhamento!$E62,Detalhamento!BC$15)),IF(INDEX(Import.PLE,Detalhamento!$E62,Detalhamento!BC$15)&lt;=mediçao,0,OFFSET(Import.PLQ,$A62-1,BC$15-1,1,1)),OFFSET(Import.PLQ,$A62-1,BC$15-1,1,1)),(1-PLE!$AA$28)*OFFSET(Import.PLQ,$A62-1,BC$15-1,1,1))))</f>
        <v>0</v>
      </c>
      <c r="BD62" s="144">
        <f ca="1">IF(BD$13="",0,CHOOSE(Detalhamento.OpçãoServiços,OFFSET(Import.PLQ,$A62-1,BD$15-1,1,1),IF($E62&lt;&gt;1,IF(ISNUMBER(INDEX(Import.PLE,Detalhamento!$E62,Detalhamento!BD$15)),IF(INDEX(Import.PLE,Detalhamento!$E62,Detalhamento!BD$15)&lt;=mediçao,OFFSET(Import.PLQ,$A62-1,BD$15-1,1,1),0),0),PLE!$AA$28*OFFSET(Import.PLQ,$A62-1,BD$15-1,1,1)),IF($E62&lt;&gt;1,IF(ISNUMBER(INDEX(Import.PLE,Detalhamento!$E62,Detalhamento!BD$15)),IF(INDEX(Import.PLE,Detalhamento!$E62,Detalhamento!BD$15)&lt;=mediçao,0,OFFSET(Import.PLQ,$A62-1,BD$15-1,1,1)),OFFSET(Import.PLQ,$A62-1,BD$15-1,1,1)),(1-PLE!$AA$28)*OFFSET(Import.PLQ,$A62-1,BD$15-1,1,1))))</f>
        <v>0</v>
      </c>
      <c r="BE62" s="144">
        <f ca="1">IF(BE$13="",0,CHOOSE(Detalhamento.OpçãoServiços,OFFSET(Import.PLQ,$A62-1,BE$15-1,1,1),IF($E62&lt;&gt;1,IF(ISNUMBER(INDEX(Import.PLE,Detalhamento!$E62,Detalhamento!BE$15)),IF(INDEX(Import.PLE,Detalhamento!$E62,Detalhamento!BE$15)&lt;=mediçao,OFFSET(Import.PLQ,$A62-1,BE$15-1,1,1),0),0),PLE!$AA$28*OFFSET(Import.PLQ,$A62-1,BE$15-1,1,1)),IF($E62&lt;&gt;1,IF(ISNUMBER(INDEX(Import.PLE,Detalhamento!$E62,Detalhamento!BE$15)),IF(INDEX(Import.PLE,Detalhamento!$E62,Detalhamento!BE$15)&lt;=mediçao,0,OFFSET(Import.PLQ,$A62-1,BE$15-1,1,1)),OFFSET(Import.PLQ,$A62-1,BE$15-1,1,1)),(1-PLE!$AA$28)*OFFSET(Import.PLQ,$A62-1,BE$15-1,1,1))))</f>
        <v>0</v>
      </c>
      <c r="BF62" s="144">
        <f ca="1">IF(BF$13="",0,CHOOSE(Detalhamento.OpçãoServiços,OFFSET(Import.PLQ,$A62-1,BF$15-1,1,1),IF($E62&lt;&gt;1,IF(ISNUMBER(INDEX(Import.PLE,Detalhamento!$E62,Detalhamento!BF$15)),IF(INDEX(Import.PLE,Detalhamento!$E62,Detalhamento!BF$15)&lt;=mediçao,OFFSET(Import.PLQ,$A62-1,BF$15-1,1,1),0),0),PLE!$AA$28*OFFSET(Import.PLQ,$A62-1,BF$15-1,1,1)),IF($E62&lt;&gt;1,IF(ISNUMBER(INDEX(Import.PLE,Detalhamento!$E62,Detalhamento!BF$15)),IF(INDEX(Import.PLE,Detalhamento!$E62,Detalhamento!BF$15)&lt;=mediçao,0,OFFSET(Import.PLQ,$A62-1,BF$15-1,1,1)),OFFSET(Import.PLQ,$A62-1,BF$15-1,1,1)),(1-PLE!$AA$28)*OFFSET(Import.PLQ,$A62-1,BF$15-1,1,1))))</f>
        <v>0</v>
      </c>
      <c r="BG62" s="144">
        <f ca="1">IF(BG$13="",0,CHOOSE(Detalhamento.OpçãoServiços,OFFSET(Import.PLQ,$A62-1,BG$15-1,1,1),IF($E62&lt;&gt;1,IF(ISNUMBER(INDEX(Import.PLE,Detalhamento!$E62,Detalhamento!BG$15)),IF(INDEX(Import.PLE,Detalhamento!$E62,Detalhamento!BG$15)&lt;=mediçao,OFFSET(Import.PLQ,$A62-1,BG$15-1,1,1),0),0),PLE!$AA$28*OFFSET(Import.PLQ,$A62-1,BG$15-1,1,1)),IF($E62&lt;&gt;1,IF(ISNUMBER(INDEX(Import.PLE,Detalhamento!$E62,Detalhamento!BG$15)),IF(INDEX(Import.PLE,Detalhamento!$E62,Detalhamento!BG$15)&lt;=mediçao,0,OFFSET(Import.PLQ,$A62-1,BG$15-1,1,1)),OFFSET(Import.PLQ,$A62-1,BG$15-1,1,1)),(1-PLE!$AA$28)*OFFSET(Import.PLQ,$A62-1,BG$15-1,1,1))))</f>
        <v>0</v>
      </c>
      <c r="BH62" s="144">
        <f ca="1">IF(BH$13="",0,CHOOSE(Detalhamento.OpçãoServiços,OFFSET(Import.PLQ,$A62-1,BH$15-1,1,1),IF($E62&lt;&gt;1,IF(ISNUMBER(INDEX(Import.PLE,Detalhamento!$E62,Detalhamento!BH$15)),IF(INDEX(Import.PLE,Detalhamento!$E62,Detalhamento!BH$15)&lt;=mediçao,OFFSET(Import.PLQ,$A62-1,BH$15-1,1,1),0),0),PLE!$AA$28*OFFSET(Import.PLQ,$A62-1,BH$15-1,1,1)),IF($E62&lt;&gt;1,IF(ISNUMBER(INDEX(Import.PLE,Detalhamento!$E62,Detalhamento!BH$15)),IF(INDEX(Import.PLE,Detalhamento!$E62,Detalhamento!BH$15)&lt;=mediçao,0,OFFSET(Import.PLQ,$A62-1,BH$15-1,1,1)),OFFSET(Import.PLQ,$A62-1,BH$15-1,1,1)),(1-PLE!$AA$28)*OFFSET(Import.PLQ,$A62-1,BH$15-1,1,1))))</f>
        <v>0</v>
      </c>
      <c r="BI62" s="144">
        <f ca="1">IF(BI$13="",0,CHOOSE(Detalhamento.OpçãoServiços,OFFSET(Import.PLQ,$A62-1,BI$15-1,1,1),IF($E62&lt;&gt;1,IF(ISNUMBER(INDEX(Import.PLE,Detalhamento!$E62,Detalhamento!BI$15)),IF(INDEX(Import.PLE,Detalhamento!$E62,Detalhamento!BI$15)&lt;=mediçao,OFFSET(Import.PLQ,$A62-1,BI$15-1,1,1),0),0),PLE!$AA$28*OFFSET(Import.PLQ,$A62-1,BI$15-1,1,1)),IF($E62&lt;&gt;1,IF(ISNUMBER(INDEX(Import.PLE,Detalhamento!$E62,Detalhamento!BI$15)),IF(INDEX(Import.PLE,Detalhamento!$E62,Detalhamento!BI$15)&lt;=mediçao,0,OFFSET(Import.PLQ,$A62-1,BI$15-1,1,1)),OFFSET(Import.PLQ,$A62-1,BI$15-1,1,1)),(1-PLE!$AA$28)*OFFSET(Import.PLQ,$A62-1,BI$15-1,1,1))))</f>
        <v>0</v>
      </c>
    </row>
    <row r="63" spans="1:61" ht="40" x14ac:dyDescent="0.2">
      <c r="A63" s="155">
        <v>41</v>
      </c>
      <c r="B63" s="21" t="str">
        <f t="shared" ca="1" si="8"/>
        <v>Serviço</v>
      </c>
      <c r="E63" s="153">
        <f t="shared" ca="1" si="9"/>
        <v>5</v>
      </c>
      <c r="F63" s="154">
        <f t="shared" ca="1" si="10"/>
        <v>50041</v>
      </c>
      <c r="G63" s="154" t="str">
        <f t="shared" ca="1" si="15"/>
        <v>1.4.1.5</v>
      </c>
      <c r="H63" s="182" t="str">
        <f t="shared" ca="1" si="15"/>
        <v>ARMAÇÃO DE PILAR OU VIGA DE UMA ESTRUTURA CONVENCIONAL DE CONCRETO ARMADO EM UMA EDIFICAÇÃO TÉRREA OU SOBRADO UTILIZANDO AÇO CA-50 DE 16,0 MM - MONTAGEM. AF_12/2015</v>
      </c>
      <c r="I63" s="37" t="str">
        <f t="shared" ca="1" si="12"/>
        <v>KG</v>
      </c>
      <c r="J63" s="144">
        <f t="shared" ca="1" si="13"/>
        <v>1463.6</v>
      </c>
      <c r="K63" s="67"/>
      <c r="L63" s="144">
        <f ca="1">IF(L$13="",0,CHOOSE(Detalhamento.OpçãoServiços,OFFSET(Import.PLQ,$A63-1,L$15-1,1,1),IF($E63&lt;&gt;1,IF(ISNUMBER(INDEX(Import.PLE,Detalhamento!$E63,Detalhamento!L$15)),IF(INDEX(Import.PLE,Detalhamento!$E63,Detalhamento!L$15)&lt;=mediçao,OFFSET(Import.PLQ,$A63-1,L$15-1,1,1),0),0),PLE!$AA$28*OFFSET(Import.PLQ,$A63-1,L$15-1,1,1)),IF($E63&lt;&gt;1,IF(ISNUMBER(INDEX(Import.PLE,Detalhamento!$E63,Detalhamento!L$15)),IF(INDEX(Import.PLE,Detalhamento!$E63,Detalhamento!L$15)&lt;=mediçao,0,OFFSET(Import.PLQ,$A63-1,L$15-1,1,1)),OFFSET(Import.PLQ,$A63-1,L$15-1,1,1)),(1-PLE!$AA$28)*OFFSET(Import.PLQ,$A63-1,L$15-1,1,1))))</f>
        <v>1463.6</v>
      </c>
      <c r="M63" s="144">
        <f ca="1">IF(M$13="",0,CHOOSE(Detalhamento.OpçãoServiços,OFFSET(Import.PLQ,$A63-1,M$15-1,1,1),IF($E63&lt;&gt;1,IF(ISNUMBER(INDEX(Import.PLE,Detalhamento!$E63,Detalhamento!M$15)),IF(INDEX(Import.PLE,Detalhamento!$E63,Detalhamento!M$15)&lt;=mediçao,OFFSET(Import.PLQ,$A63-1,M$15-1,1,1),0),0),PLE!$AA$28*OFFSET(Import.PLQ,$A63-1,M$15-1,1,1)),IF($E63&lt;&gt;1,IF(ISNUMBER(INDEX(Import.PLE,Detalhamento!$E63,Detalhamento!M$15)),IF(INDEX(Import.PLE,Detalhamento!$E63,Detalhamento!M$15)&lt;=mediçao,0,OFFSET(Import.PLQ,$A63-1,M$15-1,1,1)),OFFSET(Import.PLQ,$A63-1,M$15-1,1,1)),(1-PLE!$AA$28)*OFFSET(Import.PLQ,$A63-1,M$15-1,1,1))))</f>
        <v>0</v>
      </c>
      <c r="N63" s="144">
        <f ca="1">IF(N$13="",0,CHOOSE(Detalhamento.OpçãoServiços,OFFSET(Import.PLQ,$A63-1,N$15-1,1,1),IF($E63&lt;&gt;1,IF(ISNUMBER(INDEX(Import.PLE,Detalhamento!$E63,Detalhamento!N$15)),IF(INDEX(Import.PLE,Detalhamento!$E63,Detalhamento!N$15)&lt;=mediçao,OFFSET(Import.PLQ,$A63-1,N$15-1,1,1),0),0),PLE!$AA$28*OFFSET(Import.PLQ,$A63-1,N$15-1,1,1)),IF($E63&lt;&gt;1,IF(ISNUMBER(INDEX(Import.PLE,Detalhamento!$E63,Detalhamento!N$15)),IF(INDEX(Import.PLE,Detalhamento!$E63,Detalhamento!N$15)&lt;=mediçao,0,OFFSET(Import.PLQ,$A63-1,N$15-1,1,1)),OFFSET(Import.PLQ,$A63-1,N$15-1,1,1)),(1-PLE!$AA$28)*OFFSET(Import.PLQ,$A63-1,N$15-1,1,1))))</f>
        <v>0</v>
      </c>
      <c r="O63" s="144">
        <f ca="1">IF(O$13="",0,CHOOSE(Detalhamento.OpçãoServiços,OFFSET(Import.PLQ,$A63-1,O$15-1,1,1),IF($E63&lt;&gt;1,IF(ISNUMBER(INDEX(Import.PLE,Detalhamento!$E63,Detalhamento!O$15)),IF(INDEX(Import.PLE,Detalhamento!$E63,Detalhamento!O$15)&lt;=mediçao,OFFSET(Import.PLQ,$A63-1,O$15-1,1,1),0),0),PLE!$AA$28*OFFSET(Import.PLQ,$A63-1,O$15-1,1,1)),IF($E63&lt;&gt;1,IF(ISNUMBER(INDEX(Import.PLE,Detalhamento!$E63,Detalhamento!O$15)),IF(INDEX(Import.PLE,Detalhamento!$E63,Detalhamento!O$15)&lt;=mediçao,0,OFFSET(Import.PLQ,$A63-1,O$15-1,1,1)),OFFSET(Import.PLQ,$A63-1,O$15-1,1,1)),(1-PLE!$AA$28)*OFFSET(Import.PLQ,$A63-1,O$15-1,1,1))))</f>
        <v>0</v>
      </c>
      <c r="P63" s="144">
        <f ca="1">IF(P$13="",0,CHOOSE(Detalhamento.OpçãoServiços,OFFSET(Import.PLQ,$A63-1,P$15-1,1,1),IF($E63&lt;&gt;1,IF(ISNUMBER(INDEX(Import.PLE,Detalhamento!$E63,Detalhamento!P$15)),IF(INDEX(Import.PLE,Detalhamento!$E63,Detalhamento!P$15)&lt;=mediçao,OFFSET(Import.PLQ,$A63-1,P$15-1,1,1),0),0),PLE!$AA$28*OFFSET(Import.PLQ,$A63-1,P$15-1,1,1)),IF($E63&lt;&gt;1,IF(ISNUMBER(INDEX(Import.PLE,Detalhamento!$E63,Detalhamento!P$15)),IF(INDEX(Import.PLE,Detalhamento!$E63,Detalhamento!P$15)&lt;=mediçao,0,OFFSET(Import.PLQ,$A63-1,P$15-1,1,1)),OFFSET(Import.PLQ,$A63-1,P$15-1,1,1)),(1-PLE!$AA$28)*OFFSET(Import.PLQ,$A63-1,P$15-1,1,1))))</f>
        <v>0</v>
      </c>
      <c r="Q63" s="144">
        <f ca="1">IF(Q$13="",0,CHOOSE(Detalhamento.OpçãoServiços,OFFSET(Import.PLQ,$A63-1,Q$15-1,1,1),IF($E63&lt;&gt;1,IF(ISNUMBER(INDEX(Import.PLE,Detalhamento!$E63,Detalhamento!Q$15)),IF(INDEX(Import.PLE,Detalhamento!$E63,Detalhamento!Q$15)&lt;=mediçao,OFFSET(Import.PLQ,$A63-1,Q$15-1,1,1),0),0),PLE!$AA$28*OFFSET(Import.PLQ,$A63-1,Q$15-1,1,1)),IF($E63&lt;&gt;1,IF(ISNUMBER(INDEX(Import.PLE,Detalhamento!$E63,Detalhamento!Q$15)),IF(INDEX(Import.PLE,Detalhamento!$E63,Detalhamento!Q$15)&lt;=mediçao,0,OFFSET(Import.PLQ,$A63-1,Q$15-1,1,1)),OFFSET(Import.PLQ,$A63-1,Q$15-1,1,1)),(1-PLE!$AA$28)*OFFSET(Import.PLQ,$A63-1,Q$15-1,1,1))))</f>
        <v>0</v>
      </c>
      <c r="R63" s="144">
        <f ca="1">IF(R$13="",0,CHOOSE(Detalhamento.OpçãoServiços,OFFSET(Import.PLQ,$A63-1,R$15-1,1,1),IF($E63&lt;&gt;1,IF(ISNUMBER(INDEX(Import.PLE,Detalhamento!$E63,Detalhamento!R$15)),IF(INDEX(Import.PLE,Detalhamento!$E63,Detalhamento!R$15)&lt;=mediçao,OFFSET(Import.PLQ,$A63-1,R$15-1,1,1),0),0),PLE!$AA$28*OFFSET(Import.PLQ,$A63-1,R$15-1,1,1)),IF($E63&lt;&gt;1,IF(ISNUMBER(INDEX(Import.PLE,Detalhamento!$E63,Detalhamento!R$15)),IF(INDEX(Import.PLE,Detalhamento!$E63,Detalhamento!R$15)&lt;=mediçao,0,OFFSET(Import.PLQ,$A63-1,R$15-1,1,1)),OFFSET(Import.PLQ,$A63-1,R$15-1,1,1)),(1-PLE!$AA$28)*OFFSET(Import.PLQ,$A63-1,R$15-1,1,1))))</f>
        <v>0</v>
      </c>
      <c r="S63" s="144">
        <f ca="1">IF(S$13="",0,CHOOSE(Detalhamento.OpçãoServiços,OFFSET(Import.PLQ,$A63-1,S$15-1,1,1),IF($E63&lt;&gt;1,IF(ISNUMBER(INDEX(Import.PLE,Detalhamento!$E63,Detalhamento!S$15)),IF(INDEX(Import.PLE,Detalhamento!$E63,Detalhamento!S$15)&lt;=mediçao,OFFSET(Import.PLQ,$A63-1,S$15-1,1,1),0),0),PLE!$AA$28*OFFSET(Import.PLQ,$A63-1,S$15-1,1,1)),IF($E63&lt;&gt;1,IF(ISNUMBER(INDEX(Import.PLE,Detalhamento!$E63,Detalhamento!S$15)),IF(INDEX(Import.PLE,Detalhamento!$E63,Detalhamento!S$15)&lt;=mediçao,0,OFFSET(Import.PLQ,$A63-1,S$15-1,1,1)),OFFSET(Import.PLQ,$A63-1,S$15-1,1,1)),(1-PLE!$AA$28)*OFFSET(Import.PLQ,$A63-1,S$15-1,1,1))))</f>
        <v>0</v>
      </c>
      <c r="T63" s="144">
        <f ca="1">IF(T$13="",0,CHOOSE(Detalhamento.OpçãoServiços,OFFSET(Import.PLQ,$A63-1,T$15-1,1,1),IF($E63&lt;&gt;1,IF(ISNUMBER(INDEX(Import.PLE,Detalhamento!$E63,Detalhamento!T$15)),IF(INDEX(Import.PLE,Detalhamento!$E63,Detalhamento!T$15)&lt;=mediçao,OFFSET(Import.PLQ,$A63-1,T$15-1,1,1),0),0),PLE!$AA$28*OFFSET(Import.PLQ,$A63-1,T$15-1,1,1)),IF($E63&lt;&gt;1,IF(ISNUMBER(INDEX(Import.PLE,Detalhamento!$E63,Detalhamento!T$15)),IF(INDEX(Import.PLE,Detalhamento!$E63,Detalhamento!T$15)&lt;=mediçao,0,OFFSET(Import.PLQ,$A63-1,T$15-1,1,1)),OFFSET(Import.PLQ,$A63-1,T$15-1,1,1)),(1-PLE!$AA$28)*OFFSET(Import.PLQ,$A63-1,T$15-1,1,1))))</f>
        <v>0</v>
      </c>
      <c r="U63" s="144">
        <f ca="1">IF(U$13="",0,CHOOSE(Detalhamento.OpçãoServiços,OFFSET(Import.PLQ,$A63-1,U$15-1,1,1),IF($E63&lt;&gt;1,IF(ISNUMBER(INDEX(Import.PLE,Detalhamento!$E63,Detalhamento!U$15)),IF(INDEX(Import.PLE,Detalhamento!$E63,Detalhamento!U$15)&lt;=mediçao,OFFSET(Import.PLQ,$A63-1,U$15-1,1,1),0),0),PLE!$AA$28*OFFSET(Import.PLQ,$A63-1,U$15-1,1,1)),IF($E63&lt;&gt;1,IF(ISNUMBER(INDEX(Import.PLE,Detalhamento!$E63,Detalhamento!U$15)),IF(INDEX(Import.PLE,Detalhamento!$E63,Detalhamento!U$15)&lt;=mediçao,0,OFFSET(Import.PLQ,$A63-1,U$15-1,1,1)),OFFSET(Import.PLQ,$A63-1,U$15-1,1,1)),(1-PLE!$AA$28)*OFFSET(Import.PLQ,$A63-1,U$15-1,1,1))))</f>
        <v>0</v>
      </c>
      <c r="V63" s="144">
        <f ca="1">IF(V$13="",0,CHOOSE(Detalhamento.OpçãoServiços,OFFSET(Import.PLQ,$A63-1,V$15-1,1,1),IF($E63&lt;&gt;1,IF(ISNUMBER(INDEX(Import.PLE,Detalhamento!$E63,Detalhamento!V$15)),IF(INDEX(Import.PLE,Detalhamento!$E63,Detalhamento!V$15)&lt;=mediçao,OFFSET(Import.PLQ,$A63-1,V$15-1,1,1),0),0),PLE!$AA$28*OFFSET(Import.PLQ,$A63-1,V$15-1,1,1)),IF($E63&lt;&gt;1,IF(ISNUMBER(INDEX(Import.PLE,Detalhamento!$E63,Detalhamento!V$15)),IF(INDEX(Import.PLE,Detalhamento!$E63,Detalhamento!V$15)&lt;=mediçao,0,OFFSET(Import.PLQ,$A63-1,V$15-1,1,1)),OFFSET(Import.PLQ,$A63-1,V$15-1,1,1)),(1-PLE!$AA$28)*OFFSET(Import.PLQ,$A63-1,V$15-1,1,1))))</f>
        <v>0</v>
      </c>
      <c r="W63" s="144">
        <f ca="1">IF(W$13="",0,CHOOSE(Detalhamento.OpçãoServiços,OFFSET(Import.PLQ,$A63-1,W$15-1,1,1),IF($E63&lt;&gt;1,IF(ISNUMBER(INDEX(Import.PLE,Detalhamento!$E63,Detalhamento!W$15)),IF(INDEX(Import.PLE,Detalhamento!$E63,Detalhamento!W$15)&lt;=mediçao,OFFSET(Import.PLQ,$A63-1,W$15-1,1,1),0),0),PLE!$AA$28*OFFSET(Import.PLQ,$A63-1,W$15-1,1,1)),IF($E63&lt;&gt;1,IF(ISNUMBER(INDEX(Import.PLE,Detalhamento!$E63,Detalhamento!W$15)),IF(INDEX(Import.PLE,Detalhamento!$E63,Detalhamento!W$15)&lt;=mediçao,0,OFFSET(Import.PLQ,$A63-1,W$15-1,1,1)),OFFSET(Import.PLQ,$A63-1,W$15-1,1,1)),(1-PLE!$AA$28)*OFFSET(Import.PLQ,$A63-1,W$15-1,1,1))))</f>
        <v>0</v>
      </c>
      <c r="X63" s="144">
        <f ca="1">IF(X$13="",0,CHOOSE(Detalhamento.OpçãoServiços,OFFSET(Import.PLQ,$A63-1,X$15-1,1,1),IF($E63&lt;&gt;1,IF(ISNUMBER(INDEX(Import.PLE,Detalhamento!$E63,Detalhamento!X$15)),IF(INDEX(Import.PLE,Detalhamento!$E63,Detalhamento!X$15)&lt;=mediçao,OFFSET(Import.PLQ,$A63-1,X$15-1,1,1),0),0),PLE!$AA$28*OFFSET(Import.PLQ,$A63-1,X$15-1,1,1)),IF($E63&lt;&gt;1,IF(ISNUMBER(INDEX(Import.PLE,Detalhamento!$E63,Detalhamento!X$15)),IF(INDEX(Import.PLE,Detalhamento!$E63,Detalhamento!X$15)&lt;=mediçao,0,OFFSET(Import.PLQ,$A63-1,X$15-1,1,1)),OFFSET(Import.PLQ,$A63-1,X$15-1,1,1)),(1-PLE!$AA$28)*OFFSET(Import.PLQ,$A63-1,X$15-1,1,1))))</f>
        <v>0</v>
      </c>
      <c r="Y63" s="144">
        <f ca="1">IF(Y$13="",0,CHOOSE(Detalhamento.OpçãoServiços,OFFSET(Import.PLQ,$A63-1,Y$15-1,1,1),IF($E63&lt;&gt;1,IF(ISNUMBER(INDEX(Import.PLE,Detalhamento!$E63,Detalhamento!Y$15)),IF(INDEX(Import.PLE,Detalhamento!$E63,Detalhamento!Y$15)&lt;=mediçao,OFFSET(Import.PLQ,$A63-1,Y$15-1,1,1),0),0),PLE!$AA$28*OFFSET(Import.PLQ,$A63-1,Y$15-1,1,1)),IF($E63&lt;&gt;1,IF(ISNUMBER(INDEX(Import.PLE,Detalhamento!$E63,Detalhamento!Y$15)),IF(INDEX(Import.PLE,Detalhamento!$E63,Detalhamento!Y$15)&lt;=mediçao,0,OFFSET(Import.PLQ,$A63-1,Y$15-1,1,1)),OFFSET(Import.PLQ,$A63-1,Y$15-1,1,1)),(1-PLE!$AA$28)*OFFSET(Import.PLQ,$A63-1,Y$15-1,1,1))))</f>
        <v>0</v>
      </c>
      <c r="Z63" s="144">
        <f ca="1">IF(Z$13="",0,CHOOSE(Detalhamento.OpçãoServiços,OFFSET(Import.PLQ,$A63-1,Z$15-1,1,1),IF($E63&lt;&gt;1,IF(ISNUMBER(INDEX(Import.PLE,Detalhamento!$E63,Detalhamento!Z$15)),IF(INDEX(Import.PLE,Detalhamento!$E63,Detalhamento!Z$15)&lt;=mediçao,OFFSET(Import.PLQ,$A63-1,Z$15-1,1,1),0),0),PLE!$AA$28*OFFSET(Import.PLQ,$A63-1,Z$15-1,1,1)),IF($E63&lt;&gt;1,IF(ISNUMBER(INDEX(Import.PLE,Detalhamento!$E63,Detalhamento!Z$15)),IF(INDEX(Import.PLE,Detalhamento!$E63,Detalhamento!Z$15)&lt;=mediçao,0,OFFSET(Import.PLQ,$A63-1,Z$15-1,1,1)),OFFSET(Import.PLQ,$A63-1,Z$15-1,1,1)),(1-PLE!$AA$28)*OFFSET(Import.PLQ,$A63-1,Z$15-1,1,1))))</f>
        <v>0</v>
      </c>
      <c r="AA63" s="144">
        <f ca="1">IF(AA$13="",0,CHOOSE(Detalhamento.OpçãoServiços,OFFSET(Import.PLQ,$A63-1,AA$15-1,1,1),IF($E63&lt;&gt;1,IF(ISNUMBER(INDEX(Import.PLE,Detalhamento!$E63,Detalhamento!AA$15)),IF(INDEX(Import.PLE,Detalhamento!$E63,Detalhamento!AA$15)&lt;=mediçao,OFFSET(Import.PLQ,$A63-1,AA$15-1,1,1),0),0),PLE!$AA$28*OFFSET(Import.PLQ,$A63-1,AA$15-1,1,1)),IF($E63&lt;&gt;1,IF(ISNUMBER(INDEX(Import.PLE,Detalhamento!$E63,Detalhamento!AA$15)),IF(INDEX(Import.PLE,Detalhamento!$E63,Detalhamento!AA$15)&lt;=mediçao,0,OFFSET(Import.PLQ,$A63-1,AA$15-1,1,1)),OFFSET(Import.PLQ,$A63-1,AA$15-1,1,1)),(1-PLE!$AA$28)*OFFSET(Import.PLQ,$A63-1,AA$15-1,1,1))))</f>
        <v>0</v>
      </c>
      <c r="AB63" s="144">
        <f ca="1">IF(AB$13="",0,CHOOSE(Detalhamento.OpçãoServiços,OFFSET(Import.PLQ,$A63-1,AB$15-1,1,1),IF($E63&lt;&gt;1,IF(ISNUMBER(INDEX(Import.PLE,Detalhamento!$E63,Detalhamento!AB$15)),IF(INDEX(Import.PLE,Detalhamento!$E63,Detalhamento!AB$15)&lt;=mediçao,OFFSET(Import.PLQ,$A63-1,AB$15-1,1,1),0),0),PLE!$AA$28*OFFSET(Import.PLQ,$A63-1,AB$15-1,1,1)),IF($E63&lt;&gt;1,IF(ISNUMBER(INDEX(Import.PLE,Detalhamento!$E63,Detalhamento!AB$15)),IF(INDEX(Import.PLE,Detalhamento!$E63,Detalhamento!AB$15)&lt;=mediçao,0,OFFSET(Import.PLQ,$A63-1,AB$15-1,1,1)),OFFSET(Import.PLQ,$A63-1,AB$15-1,1,1)),(1-PLE!$AA$28)*OFFSET(Import.PLQ,$A63-1,AB$15-1,1,1))))</f>
        <v>0</v>
      </c>
      <c r="AC63" s="144">
        <f ca="1">IF(AC$13="",0,CHOOSE(Detalhamento.OpçãoServiços,OFFSET(Import.PLQ,$A63-1,AC$15-1,1,1),IF($E63&lt;&gt;1,IF(ISNUMBER(INDEX(Import.PLE,Detalhamento!$E63,Detalhamento!AC$15)),IF(INDEX(Import.PLE,Detalhamento!$E63,Detalhamento!AC$15)&lt;=mediçao,OFFSET(Import.PLQ,$A63-1,AC$15-1,1,1),0),0),PLE!$AA$28*OFFSET(Import.PLQ,$A63-1,AC$15-1,1,1)),IF($E63&lt;&gt;1,IF(ISNUMBER(INDEX(Import.PLE,Detalhamento!$E63,Detalhamento!AC$15)),IF(INDEX(Import.PLE,Detalhamento!$E63,Detalhamento!AC$15)&lt;=mediçao,0,OFFSET(Import.PLQ,$A63-1,AC$15-1,1,1)),OFFSET(Import.PLQ,$A63-1,AC$15-1,1,1)),(1-PLE!$AA$28)*OFFSET(Import.PLQ,$A63-1,AC$15-1,1,1))))</f>
        <v>0</v>
      </c>
      <c r="AD63" s="144">
        <f ca="1">IF(AD$13="",0,CHOOSE(Detalhamento.OpçãoServiços,OFFSET(Import.PLQ,$A63-1,AD$15-1,1,1),IF($E63&lt;&gt;1,IF(ISNUMBER(INDEX(Import.PLE,Detalhamento!$E63,Detalhamento!AD$15)),IF(INDEX(Import.PLE,Detalhamento!$E63,Detalhamento!AD$15)&lt;=mediçao,OFFSET(Import.PLQ,$A63-1,AD$15-1,1,1),0),0),PLE!$AA$28*OFFSET(Import.PLQ,$A63-1,AD$15-1,1,1)),IF($E63&lt;&gt;1,IF(ISNUMBER(INDEX(Import.PLE,Detalhamento!$E63,Detalhamento!AD$15)),IF(INDEX(Import.PLE,Detalhamento!$E63,Detalhamento!AD$15)&lt;=mediçao,0,OFFSET(Import.PLQ,$A63-1,AD$15-1,1,1)),OFFSET(Import.PLQ,$A63-1,AD$15-1,1,1)),(1-PLE!$AA$28)*OFFSET(Import.PLQ,$A63-1,AD$15-1,1,1))))</f>
        <v>0</v>
      </c>
      <c r="AE63" s="144">
        <f ca="1">IF(AE$13="",0,CHOOSE(Detalhamento.OpçãoServiços,OFFSET(Import.PLQ,$A63-1,AE$15-1,1,1),IF($E63&lt;&gt;1,IF(ISNUMBER(INDEX(Import.PLE,Detalhamento!$E63,Detalhamento!AE$15)),IF(INDEX(Import.PLE,Detalhamento!$E63,Detalhamento!AE$15)&lt;=mediçao,OFFSET(Import.PLQ,$A63-1,AE$15-1,1,1),0),0),PLE!$AA$28*OFFSET(Import.PLQ,$A63-1,AE$15-1,1,1)),IF($E63&lt;&gt;1,IF(ISNUMBER(INDEX(Import.PLE,Detalhamento!$E63,Detalhamento!AE$15)),IF(INDEX(Import.PLE,Detalhamento!$E63,Detalhamento!AE$15)&lt;=mediçao,0,OFFSET(Import.PLQ,$A63-1,AE$15-1,1,1)),OFFSET(Import.PLQ,$A63-1,AE$15-1,1,1)),(1-PLE!$AA$28)*OFFSET(Import.PLQ,$A63-1,AE$15-1,1,1))))</f>
        <v>0</v>
      </c>
      <c r="AF63" s="144">
        <f ca="1">IF(AF$13="",0,CHOOSE(Detalhamento.OpçãoServiços,OFFSET(Import.PLQ,$A63-1,AF$15-1,1,1),IF($E63&lt;&gt;1,IF(ISNUMBER(INDEX(Import.PLE,Detalhamento!$E63,Detalhamento!AF$15)),IF(INDEX(Import.PLE,Detalhamento!$E63,Detalhamento!AF$15)&lt;=mediçao,OFFSET(Import.PLQ,$A63-1,AF$15-1,1,1),0),0),PLE!$AA$28*OFFSET(Import.PLQ,$A63-1,AF$15-1,1,1)),IF($E63&lt;&gt;1,IF(ISNUMBER(INDEX(Import.PLE,Detalhamento!$E63,Detalhamento!AF$15)),IF(INDEX(Import.PLE,Detalhamento!$E63,Detalhamento!AF$15)&lt;=mediçao,0,OFFSET(Import.PLQ,$A63-1,AF$15-1,1,1)),OFFSET(Import.PLQ,$A63-1,AF$15-1,1,1)),(1-PLE!$AA$28)*OFFSET(Import.PLQ,$A63-1,AF$15-1,1,1))))</f>
        <v>0</v>
      </c>
      <c r="AG63" s="144">
        <f ca="1">IF(AG$13="",0,CHOOSE(Detalhamento.OpçãoServiços,OFFSET(Import.PLQ,$A63-1,AG$15-1,1,1),IF($E63&lt;&gt;1,IF(ISNUMBER(INDEX(Import.PLE,Detalhamento!$E63,Detalhamento!AG$15)),IF(INDEX(Import.PLE,Detalhamento!$E63,Detalhamento!AG$15)&lt;=mediçao,OFFSET(Import.PLQ,$A63-1,AG$15-1,1,1),0),0),PLE!$AA$28*OFFSET(Import.PLQ,$A63-1,AG$15-1,1,1)),IF($E63&lt;&gt;1,IF(ISNUMBER(INDEX(Import.PLE,Detalhamento!$E63,Detalhamento!AG$15)),IF(INDEX(Import.PLE,Detalhamento!$E63,Detalhamento!AG$15)&lt;=mediçao,0,OFFSET(Import.PLQ,$A63-1,AG$15-1,1,1)),OFFSET(Import.PLQ,$A63-1,AG$15-1,1,1)),(1-PLE!$AA$28)*OFFSET(Import.PLQ,$A63-1,AG$15-1,1,1))))</f>
        <v>0</v>
      </c>
      <c r="AH63" s="144">
        <f ca="1">IF(AH$13="",0,CHOOSE(Detalhamento.OpçãoServiços,OFFSET(Import.PLQ,$A63-1,AH$15-1,1,1),IF($E63&lt;&gt;1,IF(ISNUMBER(INDEX(Import.PLE,Detalhamento!$E63,Detalhamento!AH$15)),IF(INDEX(Import.PLE,Detalhamento!$E63,Detalhamento!AH$15)&lt;=mediçao,OFFSET(Import.PLQ,$A63-1,AH$15-1,1,1),0),0),PLE!$AA$28*OFFSET(Import.PLQ,$A63-1,AH$15-1,1,1)),IF($E63&lt;&gt;1,IF(ISNUMBER(INDEX(Import.PLE,Detalhamento!$E63,Detalhamento!AH$15)),IF(INDEX(Import.PLE,Detalhamento!$E63,Detalhamento!AH$15)&lt;=mediçao,0,OFFSET(Import.PLQ,$A63-1,AH$15-1,1,1)),OFFSET(Import.PLQ,$A63-1,AH$15-1,1,1)),(1-PLE!$AA$28)*OFFSET(Import.PLQ,$A63-1,AH$15-1,1,1))))</f>
        <v>0</v>
      </c>
      <c r="AI63" s="144">
        <f ca="1">IF(AI$13="",0,CHOOSE(Detalhamento.OpçãoServiços,OFFSET(Import.PLQ,$A63-1,AI$15-1,1,1),IF($E63&lt;&gt;1,IF(ISNUMBER(INDEX(Import.PLE,Detalhamento!$E63,Detalhamento!AI$15)),IF(INDEX(Import.PLE,Detalhamento!$E63,Detalhamento!AI$15)&lt;=mediçao,OFFSET(Import.PLQ,$A63-1,AI$15-1,1,1),0),0),PLE!$AA$28*OFFSET(Import.PLQ,$A63-1,AI$15-1,1,1)),IF($E63&lt;&gt;1,IF(ISNUMBER(INDEX(Import.PLE,Detalhamento!$E63,Detalhamento!AI$15)),IF(INDEX(Import.PLE,Detalhamento!$E63,Detalhamento!AI$15)&lt;=mediçao,0,OFFSET(Import.PLQ,$A63-1,AI$15-1,1,1)),OFFSET(Import.PLQ,$A63-1,AI$15-1,1,1)),(1-PLE!$AA$28)*OFFSET(Import.PLQ,$A63-1,AI$15-1,1,1))))</f>
        <v>0</v>
      </c>
      <c r="AJ63" s="144">
        <f ca="1">IF(AJ$13="",0,CHOOSE(Detalhamento.OpçãoServiços,OFFSET(Import.PLQ,$A63-1,AJ$15-1,1,1),IF($E63&lt;&gt;1,IF(ISNUMBER(INDEX(Import.PLE,Detalhamento!$E63,Detalhamento!AJ$15)),IF(INDEX(Import.PLE,Detalhamento!$E63,Detalhamento!AJ$15)&lt;=mediçao,OFFSET(Import.PLQ,$A63-1,AJ$15-1,1,1),0),0),PLE!$AA$28*OFFSET(Import.PLQ,$A63-1,AJ$15-1,1,1)),IF($E63&lt;&gt;1,IF(ISNUMBER(INDEX(Import.PLE,Detalhamento!$E63,Detalhamento!AJ$15)),IF(INDEX(Import.PLE,Detalhamento!$E63,Detalhamento!AJ$15)&lt;=mediçao,0,OFFSET(Import.PLQ,$A63-1,AJ$15-1,1,1)),OFFSET(Import.PLQ,$A63-1,AJ$15-1,1,1)),(1-PLE!$AA$28)*OFFSET(Import.PLQ,$A63-1,AJ$15-1,1,1))))</f>
        <v>0</v>
      </c>
      <c r="AK63" s="144">
        <f ca="1">IF(AK$13="",0,CHOOSE(Detalhamento.OpçãoServiços,OFFSET(Import.PLQ,$A63-1,AK$15-1,1,1),IF($E63&lt;&gt;1,IF(ISNUMBER(INDEX(Import.PLE,Detalhamento!$E63,Detalhamento!AK$15)),IF(INDEX(Import.PLE,Detalhamento!$E63,Detalhamento!AK$15)&lt;=mediçao,OFFSET(Import.PLQ,$A63-1,AK$15-1,1,1),0),0),PLE!$AA$28*OFFSET(Import.PLQ,$A63-1,AK$15-1,1,1)),IF($E63&lt;&gt;1,IF(ISNUMBER(INDEX(Import.PLE,Detalhamento!$E63,Detalhamento!AK$15)),IF(INDEX(Import.PLE,Detalhamento!$E63,Detalhamento!AK$15)&lt;=mediçao,0,OFFSET(Import.PLQ,$A63-1,AK$15-1,1,1)),OFFSET(Import.PLQ,$A63-1,AK$15-1,1,1)),(1-PLE!$AA$28)*OFFSET(Import.PLQ,$A63-1,AK$15-1,1,1))))</f>
        <v>0</v>
      </c>
      <c r="AL63" s="144">
        <f ca="1">IF(AL$13="",0,CHOOSE(Detalhamento.OpçãoServiços,OFFSET(Import.PLQ,$A63-1,AL$15-1,1,1),IF($E63&lt;&gt;1,IF(ISNUMBER(INDEX(Import.PLE,Detalhamento!$E63,Detalhamento!AL$15)),IF(INDEX(Import.PLE,Detalhamento!$E63,Detalhamento!AL$15)&lt;=mediçao,OFFSET(Import.PLQ,$A63-1,AL$15-1,1,1),0),0),PLE!$AA$28*OFFSET(Import.PLQ,$A63-1,AL$15-1,1,1)),IF($E63&lt;&gt;1,IF(ISNUMBER(INDEX(Import.PLE,Detalhamento!$E63,Detalhamento!AL$15)),IF(INDEX(Import.PLE,Detalhamento!$E63,Detalhamento!AL$15)&lt;=mediçao,0,OFFSET(Import.PLQ,$A63-1,AL$15-1,1,1)),OFFSET(Import.PLQ,$A63-1,AL$15-1,1,1)),(1-PLE!$AA$28)*OFFSET(Import.PLQ,$A63-1,AL$15-1,1,1))))</f>
        <v>0</v>
      </c>
      <c r="AM63" s="144">
        <f ca="1">IF(AM$13="",0,CHOOSE(Detalhamento.OpçãoServiços,OFFSET(Import.PLQ,$A63-1,AM$15-1,1,1),IF($E63&lt;&gt;1,IF(ISNUMBER(INDEX(Import.PLE,Detalhamento!$E63,Detalhamento!AM$15)),IF(INDEX(Import.PLE,Detalhamento!$E63,Detalhamento!AM$15)&lt;=mediçao,OFFSET(Import.PLQ,$A63-1,AM$15-1,1,1),0),0),PLE!$AA$28*OFFSET(Import.PLQ,$A63-1,AM$15-1,1,1)),IF($E63&lt;&gt;1,IF(ISNUMBER(INDEX(Import.PLE,Detalhamento!$E63,Detalhamento!AM$15)),IF(INDEX(Import.PLE,Detalhamento!$E63,Detalhamento!AM$15)&lt;=mediçao,0,OFFSET(Import.PLQ,$A63-1,AM$15-1,1,1)),OFFSET(Import.PLQ,$A63-1,AM$15-1,1,1)),(1-PLE!$AA$28)*OFFSET(Import.PLQ,$A63-1,AM$15-1,1,1))))</f>
        <v>0</v>
      </c>
      <c r="AN63" s="144">
        <f ca="1">IF(AN$13="",0,CHOOSE(Detalhamento.OpçãoServiços,OFFSET(Import.PLQ,$A63-1,AN$15-1,1,1),IF($E63&lt;&gt;1,IF(ISNUMBER(INDEX(Import.PLE,Detalhamento!$E63,Detalhamento!AN$15)),IF(INDEX(Import.PLE,Detalhamento!$E63,Detalhamento!AN$15)&lt;=mediçao,OFFSET(Import.PLQ,$A63-1,AN$15-1,1,1),0),0),PLE!$AA$28*OFFSET(Import.PLQ,$A63-1,AN$15-1,1,1)),IF($E63&lt;&gt;1,IF(ISNUMBER(INDEX(Import.PLE,Detalhamento!$E63,Detalhamento!AN$15)),IF(INDEX(Import.PLE,Detalhamento!$E63,Detalhamento!AN$15)&lt;=mediçao,0,OFFSET(Import.PLQ,$A63-1,AN$15-1,1,1)),OFFSET(Import.PLQ,$A63-1,AN$15-1,1,1)),(1-PLE!$AA$28)*OFFSET(Import.PLQ,$A63-1,AN$15-1,1,1))))</f>
        <v>0</v>
      </c>
      <c r="AO63" s="144">
        <f ca="1">IF(AO$13="",0,CHOOSE(Detalhamento.OpçãoServiços,OFFSET(Import.PLQ,$A63-1,AO$15-1,1,1),IF($E63&lt;&gt;1,IF(ISNUMBER(INDEX(Import.PLE,Detalhamento!$E63,Detalhamento!AO$15)),IF(INDEX(Import.PLE,Detalhamento!$E63,Detalhamento!AO$15)&lt;=mediçao,OFFSET(Import.PLQ,$A63-1,AO$15-1,1,1),0),0),PLE!$AA$28*OFFSET(Import.PLQ,$A63-1,AO$15-1,1,1)),IF($E63&lt;&gt;1,IF(ISNUMBER(INDEX(Import.PLE,Detalhamento!$E63,Detalhamento!AO$15)),IF(INDEX(Import.PLE,Detalhamento!$E63,Detalhamento!AO$15)&lt;=mediçao,0,OFFSET(Import.PLQ,$A63-1,AO$15-1,1,1)),OFFSET(Import.PLQ,$A63-1,AO$15-1,1,1)),(1-PLE!$AA$28)*OFFSET(Import.PLQ,$A63-1,AO$15-1,1,1))))</f>
        <v>0</v>
      </c>
      <c r="AP63" s="144">
        <f ca="1">IF(AP$13="",0,CHOOSE(Detalhamento.OpçãoServiços,OFFSET(Import.PLQ,$A63-1,AP$15-1,1,1),IF($E63&lt;&gt;1,IF(ISNUMBER(INDEX(Import.PLE,Detalhamento!$E63,Detalhamento!AP$15)),IF(INDEX(Import.PLE,Detalhamento!$E63,Detalhamento!AP$15)&lt;=mediçao,OFFSET(Import.PLQ,$A63-1,AP$15-1,1,1),0),0),PLE!$AA$28*OFFSET(Import.PLQ,$A63-1,AP$15-1,1,1)),IF($E63&lt;&gt;1,IF(ISNUMBER(INDEX(Import.PLE,Detalhamento!$E63,Detalhamento!AP$15)),IF(INDEX(Import.PLE,Detalhamento!$E63,Detalhamento!AP$15)&lt;=mediçao,0,OFFSET(Import.PLQ,$A63-1,AP$15-1,1,1)),OFFSET(Import.PLQ,$A63-1,AP$15-1,1,1)),(1-PLE!$AA$28)*OFFSET(Import.PLQ,$A63-1,AP$15-1,1,1))))</f>
        <v>0</v>
      </c>
      <c r="AQ63" s="144">
        <f ca="1">IF(AQ$13="",0,CHOOSE(Detalhamento.OpçãoServiços,OFFSET(Import.PLQ,$A63-1,AQ$15-1,1,1),IF($E63&lt;&gt;1,IF(ISNUMBER(INDEX(Import.PLE,Detalhamento!$E63,Detalhamento!AQ$15)),IF(INDEX(Import.PLE,Detalhamento!$E63,Detalhamento!AQ$15)&lt;=mediçao,OFFSET(Import.PLQ,$A63-1,AQ$15-1,1,1),0),0),PLE!$AA$28*OFFSET(Import.PLQ,$A63-1,AQ$15-1,1,1)),IF($E63&lt;&gt;1,IF(ISNUMBER(INDEX(Import.PLE,Detalhamento!$E63,Detalhamento!AQ$15)),IF(INDEX(Import.PLE,Detalhamento!$E63,Detalhamento!AQ$15)&lt;=mediçao,0,OFFSET(Import.PLQ,$A63-1,AQ$15-1,1,1)),OFFSET(Import.PLQ,$A63-1,AQ$15-1,1,1)),(1-PLE!$AA$28)*OFFSET(Import.PLQ,$A63-1,AQ$15-1,1,1))))</f>
        <v>0</v>
      </c>
      <c r="AR63" s="144">
        <f ca="1">IF(AR$13="",0,CHOOSE(Detalhamento.OpçãoServiços,OFFSET(Import.PLQ,$A63-1,AR$15-1,1,1),IF($E63&lt;&gt;1,IF(ISNUMBER(INDEX(Import.PLE,Detalhamento!$E63,Detalhamento!AR$15)),IF(INDEX(Import.PLE,Detalhamento!$E63,Detalhamento!AR$15)&lt;=mediçao,OFFSET(Import.PLQ,$A63-1,AR$15-1,1,1),0),0),PLE!$AA$28*OFFSET(Import.PLQ,$A63-1,AR$15-1,1,1)),IF($E63&lt;&gt;1,IF(ISNUMBER(INDEX(Import.PLE,Detalhamento!$E63,Detalhamento!AR$15)),IF(INDEX(Import.PLE,Detalhamento!$E63,Detalhamento!AR$15)&lt;=mediçao,0,OFFSET(Import.PLQ,$A63-1,AR$15-1,1,1)),OFFSET(Import.PLQ,$A63-1,AR$15-1,1,1)),(1-PLE!$AA$28)*OFFSET(Import.PLQ,$A63-1,AR$15-1,1,1))))</f>
        <v>0</v>
      </c>
      <c r="AS63" s="144">
        <f ca="1">IF(AS$13="",0,CHOOSE(Detalhamento.OpçãoServiços,OFFSET(Import.PLQ,$A63-1,AS$15-1,1,1),IF($E63&lt;&gt;1,IF(ISNUMBER(INDEX(Import.PLE,Detalhamento!$E63,Detalhamento!AS$15)),IF(INDEX(Import.PLE,Detalhamento!$E63,Detalhamento!AS$15)&lt;=mediçao,OFFSET(Import.PLQ,$A63-1,AS$15-1,1,1),0),0),PLE!$AA$28*OFFSET(Import.PLQ,$A63-1,AS$15-1,1,1)),IF($E63&lt;&gt;1,IF(ISNUMBER(INDEX(Import.PLE,Detalhamento!$E63,Detalhamento!AS$15)),IF(INDEX(Import.PLE,Detalhamento!$E63,Detalhamento!AS$15)&lt;=mediçao,0,OFFSET(Import.PLQ,$A63-1,AS$15-1,1,1)),OFFSET(Import.PLQ,$A63-1,AS$15-1,1,1)),(1-PLE!$AA$28)*OFFSET(Import.PLQ,$A63-1,AS$15-1,1,1))))</f>
        <v>0</v>
      </c>
      <c r="AT63" s="144">
        <f ca="1">IF(AT$13="",0,CHOOSE(Detalhamento.OpçãoServiços,OFFSET(Import.PLQ,$A63-1,AT$15-1,1,1),IF($E63&lt;&gt;1,IF(ISNUMBER(INDEX(Import.PLE,Detalhamento!$E63,Detalhamento!AT$15)),IF(INDEX(Import.PLE,Detalhamento!$E63,Detalhamento!AT$15)&lt;=mediçao,OFFSET(Import.PLQ,$A63-1,AT$15-1,1,1),0),0),PLE!$AA$28*OFFSET(Import.PLQ,$A63-1,AT$15-1,1,1)),IF($E63&lt;&gt;1,IF(ISNUMBER(INDEX(Import.PLE,Detalhamento!$E63,Detalhamento!AT$15)),IF(INDEX(Import.PLE,Detalhamento!$E63,Detalhamento!AT$15)&lt;=mediçao,0,OFFSET(Import.PLQ,$A63-1,AT$15-1,1,1)),OFFSET(Import.PLQ,$A63-1,AT$15-1,1,1)),(1-PLE!$AA$28)*OFFSET(Import.PLQ,$A63-1,AT$15-1,1,1))))</f>
        <v>0</v>
      </c>
      <c r="AU63" s="144">
        <f ca="1">IF(AU$13="",0,CHOOSE(Detalhamento.OpçãoServiços,OFFSET(Import.PLQ,$A63-1,AU$15-1,1,1),IF($E63&lt;&gt;1,IF(ISNUMBER(INDEX(Import.PLE,Detalhamento!$E63,Detalhamento!AU$15)),IF(INDEX(Import.PLE,Detalhamento!$E63,Detalhamento!AU$15)&lt;=mediçao,OFFSET(Import.PLQ,$A63-1,AU$15-1,1,1),0),0),PLE!$AA$28*OFFSET(Import.PLQ,$A63-1,AU$15-1,1,1)),IF($E63&lt;&gt;1,IF(ISNUMBER(INDEX(Import.PLE,Detalhamento!$E63,Detalhamento!AU$15)),IF(INDEX(Import.PLE,Detalhamento!$E63,Detalhamento!AU$15)&lt;=mediçao,0,OFFSET(Import.PLQ,$A63-1,AU$15-1,1,1)),OFFSET(Import.PLQ,$A63-1,AU$15-1,1,1)),(1-PLE!$AA$28)*OFFSET(Import.PLQ,$A63-1,AU$15-1,1,1))))</f>
        <v>0</v>
      </c>
      <c r="AV63" s="144">
        <f ca="1">IF(AV$13="",0,CHOOSE(Detalhamento.OpçãoServiços,OFFSET(Import.PLQ,$A63-1,AV$15-1,1,1),IF($E63&lt;&gt;1,IF(ISNUMBER(INDEX(Import.PLE,Detalhamento!$E63,Detalhamento!AV$15)),IF(INDEX(Import.PLE,Detalhamento!$E63,Detalhamento!AV$15)&lt;=mediçao,OFFSET(Import.PLQ,$A63-1,AV$15-1,1,1),0),0),PLE!$AA$28*OFFSET(Import.PLQ,$A63-1,AV$15-1,1,1)),IF($E63&lt;&gt;1,IF(ISNUMBER(INDEX(Import.PLE,Detalhamento!$E63,Detalhamento!AV$15)),IF(INDEX(Import.PLE,Detalhamento!$E63,Detalhamento!AV$15)&lt;=mediçao,0,OFFSET(Import.PLQ,$A63-1,AV$15-1,1,1)),OFFSET(Import.PLQ,$A63-1,AV$15-1,1,1)),(1-PLE!$AA$28)*OFFSET(Import.PLQ,$A63-1,AV$15-1,1,1))))</f>
        <v>0</v>
      </c>
      <c r="AW63" s="144">
        <f ca="1">IF(AW$13="",0,CHOOSE(Detalhamento.OpçãoServiços,OFFSET(Import.PLQ,$A63-1,AW$15-1,1,1),IF($E63&lt;&gt;1,IF(ISNUMBER(INDEX(Import.PLE,Detalhamento!$E63,Detalhamento!AW$15)),IF(INDEX(Import.PLE,Detalhamento!$E63,Detalhamento!AW$15)&lt;=mediçao,OFFSET(Import.PLQ,$A63-1,AW$15-1,1,1),0),0),PLE!$AA$28*OFFSET(Import.PLQ,$A63-1,AW$15-1,1,1)),IF($E63&lt;&gt;1,IF(ISNUMBER(INDEX(Import.PLE,Detalhamento!$E63,Detalhamento!AW$15)),IF(INDEX(Import.PLE,Detalhamento!$E63,Detalhamento!AW$15)&lt;=mediçao,0,OFFSET(Import.PLQ,$A63-1,AW$15-1,1,1)),OFFSET(Import.PLQ,$A63-1,AW$15-1,1,1)),(1-PLE!$AA$28)*OFFSET(Import.PLQ,$A63-1,AW$15-1,1,1))))</f>
        <v>0</v>
      </c>
      <c r="AX63" s="144">
        <f ca="1">IF(AX$13="",0,CHOOSE(Detalhamento.OpçãoServiços,OFFSET(Import.PLQ,$A63-1,AX$15-1,1,1),IF($E63&lt;&gt;1,IF(ISNUMBER(INDEX(Import.PLE,Detalhamento!$E63,Detalhamento!AX$15)),IF(INDEX(Import.PLE,Detalhamento!$E63,Detalhamento!AX$15)&lt;=mediçao,OFFSET(Import.PLQ,$A63-1,AX$15-1,1,1),0),0),PLE!$AA$28*OFFSET(Import.PLQ,$A63-1,AX$15-1,1,1)),IF($E63&lt;&gt;1,IF(ISNUMBER(INDEX(Import.PLE,Detalhamento!$E63,Detalhamento!AX$15)),IF(INDEX(Import.PLE,Detalhamento!$E63,Detalhamento!AX$15)&lt;=mediçao,0,OFFSET(Import.PLQ,$A63-1,AX$15-1,1,1)),OFFSET(Import.PLQ,$A63-1,AX$15-1,1,1)),(1-PLE!$AA$28)*OFFSET(Import.PLQ,$A63-1,AX$15-1,1,1))))</f>
        <v>0</v>
      </c>
      <c r="AY63" s="144">
        <f ca="1">IF(AY$13="",0,CHOOSE(Detalhamento.OpçãoServiços,OFFSET(Import.PLQ,$A63-1,AY$15-1,1,1),IF($E63&lt;&gt;1,IF(ISNUMBER(INDEX(Import.PLE,Detalhamento!$E63,Detalhamento!AY$15)),IF(INDEX(Import.PLE,Detalhamento!$E63,Detalhamento!AY$15)&lt;=mediçao,OFFSET(Import.PLQ,$A63-1,AY$15-1,1,1),0),0),PLE!$AA$28*OFFSET(Import.PLQ,$A63-1,AY$15-1,1,1)),IF($E63&lt;&gt;1,IF(ISNUMBER(INDEX(Import.PLE,Detalhamento!$E63,Detalhamento!AY$15)),IF(INDEX(Import.PLE,Detalhamento!$E63,Detalhamento!AY$15)&lt;=mediçao,0,OFFSET(Import.PLQ,$A63-1,AY$15-1,1,1)),OFFSET(Import.PLQ,$A63-1,AY$15-1,1,1)),(1-PLE!$AA$28)*OFFSET(Import.PLQ,$A63-1,AY$15-1,1,1))))</f>
        <v>0</v>
      </c>
      <c r="AZ63" s="144">
        <f ca="1">IF(AZ$13="",0,CHOOSE(Detalhamento.OpçãoServiços,OFFSET(Import.PLQ,$A63-1,AZ$15-1,1,1),IF($E63&lt;&gt;1,IF(ISNUMBER(INDEX(Import.PLE,Detalhamento!$E63,Detalhamento!AZ$15)),IF(INDEX(Import.PLE,Detalhamento!$E63,Detalhamento!AZ$15)&lt;=mediçao,OFFSET(Import.PLQ,$A63-1,AZ$15-1,1,1),0),0),PLE!$AA$28*OFFSET(Import.PLQ,$A63-1,AZ$15-1,1,1)),IF($E63&lt;&gt;1,IF(ISNUMBER(INDEX(Import.PLE,Detalhamento!$E63,Detalhamento!AZ$15)),IF(INDEX(Import.PLE,Detalhamento!$E63,Detalhamento!AZ$15)&lt;=mediçao,0,OFFSET(Import.PLQ,$A63-1,AZ$15-1,1,1)),OFFSET(Import.PLQ,$A63-1,AZ$15-1,1,1)),(1-PLE!$AA$28)*OFFSET(Import.PLQ,$A63-1,AZ$15-1,1,1))))</f>
        <v>0</v>
      </c>
      <c r="BA63" s="144">
        <f ca="1">IF(BA$13="",0,CHOOSE(Detalhamento.OpçãoServiços,OFFSET(Import.PLQ,$A63-1,BA$15-1,1,1),IF($E63&lt;&gt;1,IF(ISNUMBER(INDEX(Import.PLE,Detalhamento!$E63,Detalhamento!BA$15)),IF(INDEX(Import.PLE,Detalhamento!$E63,Detalhamento!BA$15)&lt;=mediçao,OFFSET(Import.PLQ,$A63-1,BA$15-1,1,1),0),0),PLE!$AA$28*OFFSET(Import.PLQ,$A63-1,BA$15-1,1,1)),IF($E63&lt;&gt;1,IF(ISNUMBER(INDEX(Import.PLE,Detalhamento!$E63,Detalhamento!BA$15)),IF(INDEX(Import.PLE,Detalhamento!$E63,Detalhamento!BA$15)&lt;=mediçao,0,OFFSET(Import.PLQ,$A63-1,BA$15-1,1,1)),OFFSET(Import.PLQ,$A63-1,BA$15-1,1,1)),(1-PLE!$AA$28)*OFFSET(Import.PLQ,$A63-1,BA$15-1,1,1))))</f>
        <v>0</v>
      </c>
      <c r="BB63" s="144">
        <f ca="1">IF(BB$13="",0,CHOOSE(Detalhamento.OpçãoServiços,OFFSET(Import.PLQ,$A63-1,BB$15-1,1,1),IF($E63&lt;&gt;1,IF(ISNUMBER(INDEX(Import.PLE,Detalhamento!$E63,Detalhamento!BB$15)),IF(INDEX(Import.PLE,Detalhamento!$E63,Detalhamento!BB$15)&lt;=mediçao,OFFSET(Import.PLQ,$A63-1,BB$15-1,1,1),0),0),PLE!$AA$28*OFFSET(Import.PLQ,$A63-1,BB$15-1,1,1)),IF($E63&lt;&gt;1,IF(ISNUMBER(INDEX(Import.PLE,Detalhamento!$E63,Detalhamento!BB$15)),IF(INDEX(Import.PLE,Detalhamento!$E63,Detalhamento!BB$15)&lt;=mediçao,0,OFFSET(Import.PLQ,$A63-1,BB$15-1,1,1)),OFFSET(Import.PLQ,$A63-1,BB$15-1,1,1)),(1-PLE!$AA$28)*OFFSET(Import.PLQ,$A63-1,BB$15-1,1,1))))</f>
        <v>0</v>
      </c>
      <c r="BC63" s="144">
        <f ca="1">IF(BC$13="",0,CHOOSE(Detalhamento.OpçãoServiços,OFFSET(Import.PLQ,$A63-1,BC$15-1,1,1),IF($E63&lt;&gt;1,IF(ISNUMBER(INDEX(Import.PLE,Detalhamento!$E63,Detalhamento!BC$15)),IF(INDEX(Import.PLE,Detalhamento!$E63,Detalhamento!BC$15)&lt;=mediçao,OFFSET(Import.PLQ,$A63-1,BC$15-1,1,1),0),0),PLE!$AA$28*OFFSET(Import.PLQ,$A63-1,BC$15-1,1,1)),IF($E63&lt;&gt;1,IF(ISNUMBER(INDEX(Import.PLE,Detalhamento!$E63,Detalhamento!BC$15)),IF(INDEX(Import.PLE,Detalhamento!$E63,Detalhamento!BC$15)&lt;=mediçao,0,OFFSET(Import.PLQ,$A63-1,BC$15-1,1,1)),OFFSET(Import.PLQ,$A63-1,BC$15-1,1,1)),(1-PLE!$AA$28)*OFFSET(Import.PLQ,$A63-1,BC$15-1,1,1))))</f>
        <v>0</v>
      </c>
      <c r="BD63" s="144">
        <f ca="1">IF(BD$13="",0,CHOOSE(Detalhamento.OpçãoServiços,OFFSET(Import.PLQ,$A63-1,BD$15-1,1,1),IF($E63&lt;&gt;1,IF(ISNUMBER(INDEX(Import.PLE,Detalhamento!$E63,Detalhamento!BD$15)),IF(INDEX(Import.PLE,Detalhamento!$E63,Detalhamento!BD$15)&lt;=mediçao,OFFSET(Import.PLQ,$A63-1,BD$15-1,1,1),0),0),PLE!$AA$28*OFFSET(Import.PLQ,$A63-1,BD$15-1,1,1)),IF($E63&lt;&gt;1,IF(ISNUMBER(INDEX(Import.PLE,Detalhamento!$E63,Detalhamento!BD$15)),IF(INDEX(Import.PLE,Detalhamento!$E63,Detalhamento!BD$15)&lt;=mediçao,0,OFFSET(Import.PLQ,$A63-1,BD$15-1,1,1)),OFFSET(Import.PLQ,$A63-1,BD$15-1,1,1)),(1-PLE!$AA$28)*OFFSET(Import.PLQ,$A63-1,BD$15-1,1,1))))</f>
        <v>0</v>
      </c>
      <c r="BE63" s="144">
        <f ca="1">IF(BE$13="",0,CHOOSE(Detalhamento.OpçãoServiços,OFFSET(Import.PLQ,$A63-1,BE$15-1,1,1),IF($E63&lt;&gt;1,IF(ISNUMBER(INDEX(Import.PLE,Detalhamento!$E63,Detalhamento!BE$15)),IF(INDEX(Import.PLE,Detalhamento!$E63,Detalhamento!BE$15)&lt;=mediçao,OFFSET(Import.PLQ,$A63-1,BE$15-1,1,1),0),0),PLE!$AA$28*OFFSET(Import.PLQ,$A63-1,BE$15-1,1,1)),IF($E63&lt;&gt;1,IF(ISNUMBER(INDEX(Import.PLE,Detalhamento!$E63,Detalhamento!BE$15)),IF(INDEX(Import.PLE,Detalhamento!$E63,Detalhamento!BE$15)&lt;=mediçao,0,OFFSET(Import.PLQ,$A63-1,BE$15-1,1,1)),OFFSET(Import.PLQ,$A63-1,BE$15-1,1,1)),(1-PLE!$AA$28)*OFFSET(Import.PLQ,$A63-1,BE$15-1,1,1))))</f>
        <v>0</v>
      </c>
      <c r="BF63" s="144">
        <f ca="1">IF(BF$13="",0,CHOOSE(Detalhamento.OpçãoServiços,OFFSET(Import.PLQ,$A63-1,BF$15-1,1,1),IF($E63&lt;&gt;1,IF(ISNUMBER(INDEX(Import.PLE,Detalhamento!$E63,Detalhamento!BF$15)),IF(INDEX(Import.PLE,Detalhamento!$E63,Detalhamento!BF$15)&lt;=mediçao,OFFSET(Import.PLQ,$A63-1,BF$15-1,1,1),0),0),PLE!$AA$28*OFFSET(Import.PLQ,$A63-1,BF$15-1,1,1)),IF($E63&lt;&gt;1,IF(ISNUMBER(INDEX(Import.PLE,Detalhamento!$E63,Detalhamento!BF$15)),IF(INDEX(Import.PLE,Detalhamento!$E63,Detalhamento!BF$15)&lt;=mediçao,0,OFFSET(Import.PLQ,$A63-1,BF$15-1,1,1)),OFFSET(Import.PLQ,$A63-1,BF$15-1,1,1)),(1-PLE!$AA$28)*OFFSET(Import.PLQ,$A63-1,BF$15-1,1,1))))</f>
        <v>0</v>
      </c>
      <c r="BG63" s="144">
        <f ca="1">IF(BG$13="",0,CHOOSE(Detalhamento.OpçãoServiços,OFFSET(Import.PLQ,$A63-1,BG$15-1,1,1),IF($E63&lt;&gt;1,IF(ISNUMBER(INDEX(Import.PLE,Detalhamento!$E63,Detalhamento!BG$15)),IF(INDEX(Import.PLE,Detalhamento!$E63,Detalhamento!BG$15)&lt;=mediçao,OFFSET(Import.PLQ,$A63-1,BG$15-1,1,1),0),0),PLE!$AA$28*OFFSET(Import.PLQ,$A63-1,BG$15-1,1,1)),IF($E63&lt;&gt;1,IF(ISNUMBER(INDEX(Import.PLE,Detalhamento!$E63,Detalhamento!BG$15)),IF(INDEX(Import.PLE,Detalhamento!$E63,Detalhamento!BG$15)&lt;=mediçao,0,OFFSET(Import.PLQ,$A63-1,BG$15-1,1,1)),OFFSET(Import.PLQ,$A63-1,BG$15-1,1,1)),(1-PLE!$AA$28)*OFFSET(Import.PLQ,$A63-1,BG$15-1,1,1))))</f>
        <v>0</v>
      </c>
      <c r="BH63" s="144">
        <f ca="1">IF(BH$13="",0,CHOOSE(Detalhamento.OpçãoServiços,OFFSET(Import.PLQ,$A63-1,BH$15-1,1,1),IF($E63&lt;&gt;1,IF(ISNUMBER(INDEX(Import.PLE,Detalhamento!$E63,Detalhamento!BH$15)),IF(INDEX(Import.PLE,Detalhamento!$E63,Detalhamento!BH$15)&lt;=mediçao,OFFSET(Import.PLQ,$A63-1,BH$15-1,1,1),0),0),PLE!$AA$28*OFFSET(Import.PLQ,$A63-1,BH$15-1,1,1)),IF($E63&lt;&gt;1,IF(ISNUMBER(INDEX(Import.PLE,Detalhamento!$E63,Detalhamento!BH$15)),IF(INDEX(Import.PLE,Detalhamento!$E63,Detalhamento!BH$15)&lt;=mediçao,0,OFFSET(Import.PLQ,$A63-1,BH$15-1,1,1)),OFFSET(Import.PLQ,$A63-1,BH$15-1,1,1)),(1-PLE!$AA$28)*OFFSET(Import.PLQ,$A63-1,BH$15-1,1,1))))</f>
        <v>0</v>
      </c>
      <c r="BI63" s="144">
        <f ca="1">IF(BI$13="",0,CHOOSE(Detalhamento.OpçãoServiços,OFFSET(Import.PLQ,$A63-1,BI$15-1,1,1),IF($E63&lt;&gt;1,IF(ISNUMBER(INDEX(Import.PLE,Detalhamento!$E63,Detalhamento!BI$15)),IF(INDEX(Import.PLE,Detalhamento!$E63,Detalhamento!BI$15)&lt;=mediçao,OFFSET(Import.PLQ,$A63-1,BI$15-1,1,1),0),0),PLE!$AA$28*OFFSET(Import.PLQ,$A63-1,BI$15-1,1,1)),IF($E63&lt;&gt;1,IF(ISNUMBER(INDEX(Import.PLE,Detalhamento!$E63,Detalhamento!BI$15)),IF(INDEX(Import.PLE,Detalhamento!$E63,Detalhamento!BI$15)&lt;=mediçao,0,OFFSET(Import.PLQ,$A63-1,BI$15-1,1,1)),OFFSET(Import.PLQ,$A63-1,BI$15-1,1,1)),(1-PLE!$AA$28)*OFFSET(Import.PLQ,$A63-1,BI$15-1,1,1))))</f>
        <v>0</v>
      </c>
    </row>
    <row r="64" spans="1:61" ht="30" x14ac:dyDescent="0.2">
      <c r="A64" s="155">
        <v>42</v>
      </c>
      <c r="B64" s="21" t="str">
        <f t="shared" ca="1" si="8"/>
        <v>Serviço</v>
      </c>
      <c r="E64" s="153">
        <f t="shared" ca="1" si="9"/>
        <v>5</v>
      </c>
      <c r="F64" s="154">
        <f t="shared" ca="1" si="10"/>
        <v>50042</v>
      </c>
      <c r="G64" s="154" t="str">
        <f t="shared" ca="1" si="15"/>
        <v>1.4.1.6</v>
      </c>
      <c r="H64" s="182" t="str">
        <f t="shared" ca="1" si="15"/>
        <v>CONCRETO FCK = 25MPA, TRAÇO 1:2,3:2,7 (CIMENTO/ AREIA MÉDIA/ BRITA 1)  - PREPARO MECÂNICO COM BETONEIRA 400 L. AF_07/2016</v>
      </c>
      <c r="I64" s="37" t="str">
        <f t="shared" ca="1" si="12"/>
        <v>M3</v>
      </c>
      <c r="J64" s="144">
        <f t="shared" ca="1" si="13"/>
        <v>36.200000000000003</v>
      </c>
      <c r="K64" s="67"/>
      <c r="L64" s="144">
        <f ca="1">IF(L$13="",0,CHOOSE(Detalhamento.OpçãoServiços,OFFSET(Import.PLQ,$A64-1,L$15-1,1,1),IF($E64&lt;&gt;1,IF(ISNUMBER(INDEX(Import.PLE,Detalhamento!$E64,Detalhamento!L$15)),IF(INDEX(Import.PLE,Detalhamento!$E64,Detalhamento!L$15)&lt;=mediçao,OFFSET(Import.PLQ,$A64-1,L$15-1,1,1),0),0),PLE!$AA$28*OFFSET(Import.PLQ,$A64-1,L$15-1,1,1)),IF($E64&lt;&gt;1,IF(ISNUMBER(INDEX(Import.PLE,Detalhamento!$E64,Detalhamento!L$15)),IF(INDEX(Import.PLE,Detalhamento!$E64,Detalhamento!L$15)&lt;=mediçao,0,OFFSET(Import.PLQ,$A64-1,L$15-1,1,1)),OFFSET(Import.PLQ,$A64-1,L$15-1,1,1)),(1-PLE!$AA$28)*OFFSET(Import.PLQ,$A64-1,L$15-1,1,1))))</f>
        <v>36.200000000000003</v>
      </c>
      <c r="M64" s="144">
        <f ca="1">IF(M$13="",0,CHOOSE(Detalhamento.OpçãoServiços,OFFSET(Import.PLQ,$A64-1,M$15-1,1,1),IF($E64&lt;&gt;1,IF(ISNUMBER(INDEX(Import.PLE,Detalhamento!$E64,Detalhamento!M$15)),IF(INDEX(Import.PLE,Detalhamento!$E64,Detalhamento!M$15)&lt;=mediçao,OFFSET(Import.PLQ,$A64-1,M$15-1,1,1),0),0),PLE!$AA$28*OFFSET(Import.PLQ,$A64-1,M$15-1,1,1)),IF($E64&lt;&gt;1,IF(ISNUMBER(INDEX(Import.PLE,Detalhamento!$E64,Detalhamento!M$15)),IF(INDEX(Import.PLE,Detalhamento!$E64,Detalhamento!M$15)&lt;=mediçao,0,OFFSET(Import.PLQ,$A64-1,M$15-1,1,1)),OFFSET(Import.PLQ,$A64-1,M$15-1,1,1)),(1-PLE!$AA$28)*OFFSET(Import.PLQ,$A64-1,M$15-1,1,1))))</f>
        <v>0</v>
      </c>
      <c r="N64" s="144">
        <f ca="1">IF(N$13="",0,CHOOSE(Detalhamento.OpçãoServiços,OFFSET(Import.PLQ,$A64-1,N$15-1,1,1),IF($E64&lt;&gt;1,IF(ISNUMBER(INDEX(Import.PLE,Detalhamento!$E64,Detalhamento!N$15)),IF(INDEX(Import.PLE,Detalhamento!$E64,Detalhamento!N$15)&lt;=mediçao,OFFSET(Import.PLQ,$A64-1,N$15-1,1,1),0),0),PLE!$AA$28*OFFSET(Import.PLQ,$A64-1,N$15-1,1,1)),IF($E64&lt;&gt;1,IF(ISNUMBER(INDEX(Import.PLE,Detalhamento!$E64,Detalhamento!N$15)),IF(INDEX(Import.PLE,Detalhamento!$E64,Detalhamento!N$15)&lt;=mediçao,0,OFFSET(Import.PLQ,$A64-1,N$15-1,1,1)),OFFSET(Import.PLQ,$A64-1,N$15-1,1,1)),(1-PLE!$AA$28)*OFFSET(Import.PLQ,$A64-1,N$15-1,1,1))))</f>
        <v>0</v>
      </c>
      <c r="O64" s="144">
        <f ca="1">IF(O$13="",0,CHOOSE(Detalhamento.OpçãoServiços,OFFSET(Import.PLQ,$A64-1,O$15-1,1,1),IF($E64&lt;&gt;1,IF(ISNUMBER(INDEX(Import.PLE,Detalhamento!$E64,Detalhamento!O$15)),IF(INDEX(Import.PLE,Detalhamento!$E64,Detalhamento!O$15)&lt;=mediçao,OFFSET(Import.PLQ,$A64-1,O$15-1,1,1),0),0),PLE!$AA$28*OFFSET(Import.PLQ,$A64-1,O$15-1,1,1)),IF($E64&lt;&gt;1,IF(ISNUMBER(INDEX(Import.PLE,Detalhamento!$E64,Detalhamento!O$15)),IF(INDEX(Import.PLE,Detalhamento!$E64,Detalhamento!O$15)&lt;=mediçao,0,OFFSET(Import.PLQ,$A64-1,O$15-1,1,1)),OFFSET(Import.PLQ,$A64-1,O$15-1,1,1)),(1-PLE!$AA$28)*OFFSET(Import.PLQ,$A64-1,O$15-1,1,1))))</f>
        <v>0</v>
      </c>
      <c r="P64" s="144">
        <f ca="1">IF(P$13="",0,CHOOSE(Detalhamento.OpçãoServiços,OFFSET(Import.PLQ,$A64-1,P$15-1,1,1),IF($E64&lt;&gt;1,IF(ISNUMBER(INDEX(Import.PLE,Detalhamento!$E64,Detalhamento!P$15)),IF(INDEX(Import.PLE,Detalhamento!$E64,Detalhamento!P$15)&lt;=mediçao,OFFSET(Import.PLQ,$A64-1,P$15-1,1,1),0),0),PLE!$AA$28*OFFSET(Import.PLQ,$A64-1,P$15-1,1,1)),IF($E64&lt;&gt;1,IF(ISNUMBER(INDEX(Import.PLE,Detalhamento!$E64,Detalhamento!P$15)),IF(INDEX(Import.PLE,Detalhamento!$E64,Detalhamento!P$15)&lt;=mediçao,0,OFFSET(Import.PLQ,$A64-1,P$15-1,1,1)),OFFSET(Import.PLQ,$A64-1,P$15-1,1,1)),(1-PLE!$AA$28)*OFFSET(Import.PLQ,$A64-1,P$15-1,1,1))))</f>
        <v>0</v>
      </c>
      <c r="Q64" s="144">
        <f ca="1">IF(Q$13="",0,CHOOSE(Detalhamento.OpçãoServiços,OFFSET(Import.PLQ,$A64-1,Q$15-1,1,1),IF($E64&lt;&gt;1,IF(ISNUMBER(INDEX(Import.PLE,Detalhamento!$E64,Detalhamento!Q$15)),IF(INDEX(Import.PLE,Detalhamento!$E64,Detalhamento!Q$15)&lt;=mediçao,OFFSET(Import.PLQ,$A64-1,Q$15-1,1,1),0),0),PLE!$AA$28*OFFSET(Import.PLQ,$A64-1,Q$15-1,1,1)),IF($E64&lt;&gt;1,IF(ISNUMBER(INDEX(Import.PLE,Detalhamento!$E64,Detalhamento!Q$15)),IF(INDEX(Import.PLE,Detalhamento!$E64,Detalhamento!Q$15)&lt;=mediçao,0,OFFSET(Import.PLQ,$A64-1,Q$15-1,1,1)),OFFSET(Import.PLQ,$A64-1,Q$15-1,1,1)),(1-PLE!$AA$28)*OFFSET(Import.PLQ,$A64-1,Q$15-1,1,1))))</f>
        <v>0</v>
      </c>
      <c r="R64" s="144">
        <f ca="1">IF(R$13="",0,CHOOSE(Detalhamento.OpçãoServiços,OFFSET(Import.PLQ,$A64-1,R$15-1,1,1),IF($E64&lt;&gt;1,IF(ISNUMBER(INDEX(Import.PLE,Detalhamento!$E64,Detalhamento!R$15)),IF(INDEX(Import.PLE,Detalhamento!$E64,Detalhamento!R$15)&lt;=mediçao,OFFSET(Import.PLQ,$A64-1,R$15-1,1,1),0),0),PLE!$AA$28*OFFSET(Import.PLQ,$A64-1,R$15-1,1,1)),IF($E64&lt;&gt;1,IF(ISNUMBER(INDEX(Import.PLE,Detalhamento!$E64,Detalhamento!R$15)),IF(INDEX(Import.PLE,Detalhamento!$E64,Detalhamento!R$15)&lt;=mediçao,0,OFFSET(Import.PLQ,$A64-1,R$15-1,1,1)),OFFSET(Import.PLQ,$A64-1,R$15-1,1,1)),(1-PLE!$AA$28)*OFFSET(Import.PLQ,$A64-1,R$15-1,1,1))))</f>
        <v>0</v>
      </c>
      <c r="S64" s="144">
        <f ca="1">IF(S$13="",0,CHOOSE(Detalhamento.OpçãoServiços,OFFSET(Import.PLQ,$A64-1,S$15-1,1,1),IF($E64&lt;&gt;1,IF(ISNUMBER(INDEX(Import.PLE,Detalhamento!$E64,Detalhamento!S$15)),IF(INDEX(Import.PLE,Detalhamento!$E64,Detalhamento!S$15)&lt;=mediçao,OFFSET(Import.PLQ,$A64-1,S$15-1,1,1),0),0),PLE!$AA$28*OFFSET(Import.PLQ,$A64-1,S$15-1,1,1)),IF($E64&lt;&gt;1,IF(ISNUMBER(INDEX(Import.PLE,Detalhamento!$E64,Detalhamento!S$15)),IF(INDEX(Import.PLE,Detalhamento!$E64,Detalhamento!S$15)&lt;=mediçao,0,OFFSET(Import.PLQ,$A64-1,S$15-1,1,1)),OFFSET(Import.PLQ,$A64-1,S$15-1,1,1)),(1-PLE!$AA$28)*OFFSET(Import.PLQ,$A64-1,S$15-1,1,1))))</f>
        <v>0</v>
      </c>
      <c r="T64" s="144">
        <f ca="1">IF(T$13="",0,CHOOSE(Detalhamento.OpçãoServiços,OFFSET(Import.PLQ,$A64-1,T$15-1,1,1),IF($E64&lt;&gt;1,IF(ISNUMBER(INDEX(Import.PLE,Detalhamento!$E64,Detalhamento!T$15)),IF(INDEX(Import.PLE,Detalhamento!$E64,Detalhamento!T$15)&lt;=mediçao,OFFSET(Import.PLQ,$A64-1,T$15-1,1,1),0),0),PLE!$AA$28*OFFSET(Import.PLQ,$A64-1,T$15-1,1,1)),IF($E64&lt;&gt;1,IF(ISNUMBER(INDEX(Import.PLE,Detalhamento!$E64,Detalhamento!T$15)),IF(INDEX(Import.PLE,Detalhamento!$E64,Detalhamento!T$15)&lt;=mediçao,0,OFFSET(Import.PLQ,$A64-1,T$15-1,1,1)),OFFSET(Import.PLQ,$A64-1,T$15-1,1,1)),(1-PLE!$AA$28)*OFFSET(Import.PLQ,$A64-1,T$15-1,1,1))))</f>
        <v>0</v>
      </c>
      <c r="U64" s="144">
        <f ca="1">IF(U$13="",0,CHOOSE(Detalhamento.OpçãoServiços,OFFSET(Import.PLQ,$A64-1,U$15-1,1,1),IF($E64&lt;&gt;1,IF(ISNUMBER(INDEX(Import.PLE,Detalhamento!$E64,Detalhamento!U$15)),IF(INDEX(Import.PLE,Detalhamento!$E64,Detalhamento!U$15)&lt;=mediçao,OFFSET(Import.PLQ,$A64-1,U$15-1,1,1),0),0),PLE!$AA$28*OFFSET(Import.PLQ,$A64-1,U$15-1,1,1)),IF($E64&lt;&gt;1,IF(ISNUMBER(INDEX(Import.PLE,Detalhamento!$E64,Detalhamento!U$15)),IF(INDEX(Import.PLE,Detalhamento!$E64,Detalhamento!U$15)&lt;=mediçao,0,OFFSET(Import.PLQ,$A64-1,U$15-1,1,1)),OFFSET(Import.PLQ,$A64-1,U$15-1,1,1)),(1-PLE!$AA$28)*OFFSET(Import.PLQ,$A64-1,U$15-1,1,1))))</f>
        <v>0</v>
      </c>
      <c r="V64" s="144">
        <f ca="1">IF(V$13="",0,CHOOSE(Detalhamento.OpçãoServiços,OFFSET(Import.PLQ,$A64-1,V$15-1,1,1),IF($E64&lt;&gt;1,IF(ISNUMBER(INDEX(Import.PLE,Detalhamento!$E64,Detalhamento!V$15)),IF(INDEX(Import.PLE,Detalhamento!$E64,Detalhamento!V$15)&lt;=mediçao,OFFSET(Import.PLQ,$A64-1,V$15-1,1,1),0),0),PLE!$AA$28*OFFSET(Import.PLQ,$A64-1,V$15-1,1,1)),IF($E64&lt;&gt;1,IF(ISNUMBER(INDEX(Import.PLE,Detalhamento!$E64,Detalhamento!V$15)),IF(INDEX(Import.PLE,Detalhamento!$E64,Detalhamento!V$15)&lt;=mediçao,0,OFFSET(Import.PLQ,$A64-1,V$15-1,1,1)),OFFSET(Import.PLQ,$A64-1,V$15-1,1,1)),(1-PLE!$AA$28)*OFFSET(Import.PLQ,$A64-1,V$15-1,1,1))))</f>
        <v>0</v>
      </c>
      <c r="W64" s="144">
        <f ca="1">IF(W$13="",0,CHOOSE(Detalhamento.OpçãoServiços,OFFSET(Import.PLQ,$A64-1,W$15-1,1,1),IF($E64&lt;&gt;1,IF(ISNUMBER(INDEX(Import.PLE,Detalhamento!$E64,Detalhamento!W$15)),IF(INDEX(Import.PLE,Detalhamento!$E64,Detalhamento!W$15)&lt;=mediçao,OFFSET(Import.PLQ,$A64-1,W$15-1,1,1),0),0),PLE!$AA$28*OFFSET(Import.PLQ,$A64-1,W$15-1,1,1)),IF($E64&lt;&gt;1,IF(ISNUMBER(INDEX(Import.PLE,Detalhamento!$E64,Detalhamento!W$15)),IF(INDEX(Import.PLE,Detalhamento!$E64,Detalhamento!W$15)&lt;=mediçao,0,OFFSET(Import.PLQ,$A64-1,W$15-1,1,1)),OFFSET(Import.PLQ,$A64-1,W$15-1,1,1)),(1-PLE!$AA$28)*OFFSET(Import.PLQ,$A64-1,W$15-1,1,1))))</f>
        <v>0</v>
      </c>
      <c r="X64" s="144">
        <f ca="1">IF(X$13="",0,CHOOSE(Detalhamento.OpçãoServiços,OFFSET(Import.PLQ,$A64-1,X$15-1,1,1),IF($E64&lt;&gt;1,IF(ISNUMBER(INDEX(Import.PLE,Detalhamento!$E64,Detalhamento!X$15)),IF(INDEX(Import.PLE,Detalhamento!$E64,Detalhamento!X$15)&lt;=mediçao,OFFSET(Import.PLQ,$A64-1,X$15-1,1,1),0),0),PLE!$AA$28*OFFSET(Import.PLQ,$A64-1,X$15-1,1,1)),IF($E64&lt;&gt;1,IF(ISNUMBER(INDEX(Import.PLE,Detalhamento!$E64,Detalhamento!X$15)),IF(INDEX(Import.PLE,Detalhamento!$E64,Detalhamento!X$15)&lt;=mediçao,0,OFFSET(Import.PLQ,$A64-1,X$15-1,1,1)),OFFSET(Import.PLQ,$A64-1,X$15-1,1,1)),(1-PLE!$AA$28)*OFFSET(Import.PLQ,$A64-1,X$15-1,1,1))))</f>
        <v>0</v>
      </c>
      <c r="Y64" s="144">
        <f ca="1">IF(Y$13="",0,CHOOSE(Detalhamento.OpçãoServiços,OFFSET(Import.PLQ,$A64-1,Y$15-1,1,1),IF($E64&lt;&gt;1,IF(ISNUMBER(INDEX(Import.PLE,Detalhamento!$E64,Detalhamento!Y$15)),IF(INDEX(Import.PLE,Detalhamento!$E64,Detalhamento!Y$15)&lt;=mediçao,OFFSET(Import.PLQ,$A64-1,Y$15-1,1,1),0),0),PLE!$AA$28*OFFSET(Import.PLQ,$A64-1,Y$15-1,1,1)),IF($E64&lt;&gt;1,IF(ISNUMBER(INDEX(Import.PLE,Detalhamento!$E64,Detalhamento!Y$15)),IF(INDEX(Import.PLE,Detalhamento!$E64,Detalhamento!Y$15)&lt;=mediçao,0,OFFSET(Import.PLQ,$A64-1,Y$15-1,1,1)),OFFSET(Import.PLQ,$A64-1,Y$15-1,1,1)),(1-PLE!$AA$28)*OFFSET(Import.PLQ,$A64-1,Y$15-1,1,1))))</f>
        <v>0</v>
      </c>
      <c r="Z64" s="144">
        <f ca="1">IF(Z$13="",0,CHOOSE(Detalhamento.OpçãoServiços,OFFSET(Import.PLQ,$A64-1,Z$15-1,1,1),IF($E64&lt;&gt;1,IF(ISNUMBER(INDEX(Import.PLE,Detalhamento!$E64,Detalhamento!Z$15)),IF(INDEX(Import.PLE,Detalhamento!$E64,Detalhamento!Z$15)&lt;=mediçao,OFFSET(Import.PLQ,$A64-1,Z$15-1,1,1),0),0),PLE!$AA$28*OFFSET(Import.PLQ,$A64-1,Z$15-1,1,1)),IF($E64&lt;&gt;1,IF(ISNUMBER(INDEX(Import.PLE,Detalhamento!$E64,Detalhamento!Z$15)),IF(INDEX(Import.PLE,Detalhamento!$E64,Detalhamento!Z$15)&lt;=mediçao,0,OFFSET(Import.PLQ,$A64-1,Z$15-1,1,1)),OFFSET(Import.PLQ,$A64-1,Z$15-1,1,1)),(1-PLE!$AA$28)*OFFSET(Import.PLQ,$A64-1,Z$15-1,1,1))))</f>
        <v>0</v>
      </c>
      <c r="AA64" s="144">
        <f ca="1">IF(AA$13="",0,CHOOSE(Detalhamento.OpçãoServiços,OFFSET(Import.PLQ,$A64-1,AA$15-1,1,1),IF($E64&lt;&gt;1,IF(ISNUMBER(INDEX(Import.PLE,Detalhamento!$E64,Detalhamento!AA$15)),IF(INDEX(Import.PLE,Detalhamento!$E64,Detalhamento!AA$15)&lt;=mediçao,OFFSET(Import.PLQ,$A64-1,AA$15-1,1,1),0),0),PLE!$AA$28*OFFSET(Import.PLQ,$A64-1,AA$15-1,1,1)),IF($E64&lt;&gt;1,IF(ISNUMBER(INDEX(Import.PLE,Detalhamento!$E64,Detalhamento!AA$15)),IF(INDEX(Import.PLE,Detalhamento!$E64,Detalhamento!AA$15)&lt;=mediçao,0,OFFSET(Import.PLQ,$A64-1,AA$15-1,1,1)),OFFSET(Import.PLQ,$A64-1,AA$15-1,1,1)),(1-PLE!$AA$28)*OFFSET(Import.PLQ,$A64-1,AA$15-1,1,1))))</f>
        <v>0</v>
      </c>
      <c r="AB64" s="144">
        <f ca="1">IF(AB$13="",0,CHOOSE(Detalhamento.OpçãoServiços,OFFSET(Import.PLQ,$A64-1,AB$15-1,1,1),IF($E64&lt;&gt;1,IF(ISNUMBER(INDEX(Import.PLE,Detalhamento!$E64,Detalhamento!AB$15)),IF(INDEX(Import.PLE,Detalhamento!$E64,Detalhamento!AB$15)&lt;=mediçao,OFFSET(Import.PLQ,$A64-1,AB$15-1,1,1),0),0),PLE!$AA$28*OFFSET(Import.PLQ,$A64-1,AB$15-1,1,1)),IF($E64&lt;&gt;1,IF(ISNUMBER(INDEX(Import.PLE,Detalhamento!$E64,Detalhamento!AB$15)),IF(INDEX(Import.PLE,Detalhamento!$E64,Detalhamento!AB$15)&lt;=mediçao,0,OFFSET(Import.PLQ,$A64-1,AB$15-1,1,1)),OFFSET(Import.PLQ,$A64-1,AB$15-1,1,1)),(1-PLE!$AA$28)*OFFSET(Import.PLQ,$A64-1,AB$15-1,1,1))))</f>
        <v>0</v>
      </c>
      <c r="AC64" s="144">
        <f ca="1">IF(AC$13="",0,CHOOSE(Detalhamento.OpçãoServiços,OFFSET(Import.PLQ,$A64-1,AC$15-1,1,1),IF($E64&lt;&gt;1,IF(ISNUMBER(INDEX(Import.PLE,Detalhamento!$E64,Detalhamento!AC$15)),IF(INDEX(Import.PLE,Detalhamento!$E64,Detalhamento!AC$15)&lt;=mediçao,OFFSET(Import.PLQ,$A64-1,AC$15-1,1,1),0),0),PLE!$AA$28*OFFSET(Import.PLQ,$A64-1,AC$15-1,1,1)),IF($E64&lt;&gt;1,IF(ISNUMBER(INDEX(Import.PLE,Detalhamento!$E64,Detalhamento!AC$15)),IF(INDEX(Import.PLE,Detalhamento!$E64,Detalhamento!AC$15)&lt;=mediçao,0,OFFSET(Import.PLQ,$A64-1,AC$15-1,1,1)),OFFSET(Import.PLQ,$A64-1,AC$15-1,1,1)),(1-PLE!$AA$28)*OFFSET(Import.PLQ,$A64-1,AC$15-1,1,1))))</f>
        <v>0</v>
      </c>
      <c r="AD64" s="144">
        <f ca="1">IF(AD$13="",0,CHOOSE(Detalhamento.OpçãoServiços,OFFSET(Import.PLQ,$A64-1,AD$15-1,1,1),IF($E64&lt;&gt;1,IF(ISNUMBER(INDEX(Import.PLE,Detalhamento!$E64,Detalhamento!AD$15)),IF(INDEX(Import.PLE,Detalhamento!$E64,Detalhamento!AD$15)&lt;=mediçao,OFFSET(Import.PLQ,$A64-1,AD$15-1,1,1),0),0),PLE!$AA$28*OFFSET(Import.PLQ,$A64-1,AD$15-1,1,1)),IF($E64&lt;&gt;1,IF(ISNUMBER(INDEX(Import.PLE,Detalhamento!$E64,Detalhamento!AD$15)),IF(INDEX(Import.PLE,Detalhamento!$E64,Detalhamento!AD$15)&lt;=mediçao,0,OFFSET(Import.PLQ,$A64-1,AD$15-1,1,1)),OFFSET(Import.PLQ,$A64-1,AD$15-1,1,1)),(1-PLE!$AA$28)*OFFSET(Import.PLQ,$A64-1,AD$15-1,1,1))))</f>
        <v>0</v>
      </c>
      <c r="AE64" s="144">
        <f ca="1">IF(AE$13="",0,CHOOSE(Detalhamento.OpçãoServiços,OFFSET(Import.PLQ,$A64-1,AE$15-1,1,1),IF($E64&lt;&gt;1,IF(ISNUMBER(INDEX(Import.PLE,Detalhamento!$E64,Detalhamento!AE$15)),IF(INDEX(Import.PLE,Detalhamento!$E64,Detalhamento!AE$15)&lt;=mediçao,OFFSET(Import.PLQ,$A64-1,AE$15-1,1,1),0),0),PLE!$AA$28*OFFSET(Import.PLQ,$A64-1,AE$15-1,1,1)),IF($E64&lt;&gt;1,IF(ISNUMBER(INDEX(Import.PLE,Detalhamento!$E64,Detalhamento!AE$15)),IF(INDEX(Import.PLE,Detalhamento!$E64,Detalhamento!AE$15)&lt;=mediçao,0,OFFSET(Import.PLQ,$A64-1,AE$15-1,1,1)),OFFSET(Import.PLQ,$A64-1,AE$15-1,1,1)),(1-PLE!$AA$28)*OFFSET(Import.PLQ,$A64-1,AE$15-1,1,1))))</f>
        <v>0</v>
      </c>
      <c r="AF64" s="144">
        <f ca="1">IF(AF$13="",0,CHOOSE(Detalhamento.OpçãoServiços,OFFSET(Import.PLQ,$A64-1,AF$15-1,1,1),IF($E64&lt;&gt;1,IF(ISNUMBER(INDEX(Import.PLE,Detalhamento!$E64,Detalhamento!AF$15)),IF(INDEX(Import.PLE,Detalhamento!$E64,Detalhamento!AF$15)&lt;=mediçao,OFFSET(Import.PLQ,$A64-1,AF$15-1,1,1),0),0),PLE!$AA$28*OFFSET(Import.PLQ,$A64-1,AF$15-1,1,1)),IF($E64&lt;&gt;1,IF(ISNUMBER(INDEX(Import.PLE,Detalhamento!$E64,Detalhamento!AF$15)),IF(INDEX(Import.PLE,Detalhamento!$E64,Detalhamento!AF$15)&lt;=mediçao,0,OFFSET(Import.PLQ,$A64-1,AF$15-1,1,1)),OFFSET(Import.PLQ,$A64-1,AF$15-1,1,1)),(1-PLE!$AA$28)*OFFSET(Import.PLQ,$A64-1,AF$15-1,1,1))))</f>
        <v>0</v>
      </c>
      <c r="AG64" s="144">
        <f ca="1">IF(AG$13="",0,CHOOSE(Detalhamento.OpçãoServiços,OFFSET(Import.PLQ,$A64-1,AG$15-1,1,1),IF($E64&lt;&gt;1,IF(ISNUMBER(INDEX(Import.PLE,Detalhamento!$E64,Detalhamento!AG$15)),IF(INDEX(Import.PLE,Detalhamento!$E64,Detalhamento!AG$15)&lt;=mediçao,OFFSET(Import.PLQ,$A64-1,AG$15-1,1,1),0),0),PLE!$AA$28*OFFSET(Import.PLQ,$A64-1,AG$15-1,1,1)),IF($E64&lt;&gt;1,IF(ISNUMBER(INDEX(Import.PLE,Detalhamento!$E64,Detalhamento!AG$15)),IF(INDEX(Import.PLE,Detalhamento!$E64,Detalhamento!AG$15)&lt;=mediçao,0,OFFSET(Import.PLQ,$A64-1,AG$15-1,1,1)),OFFSET(Import.PLQ,$A64-1,AG$15-1,1,1)),(1-PLE!$AA$28)*OFFSET(Import.PLQ,$A64-1,AG$15-1,1,1))))</f>
        <v>0</v>
      </c>
      <c r="AH64" s="144">
        <f ca="1">IF(AH$13="",0,CHOOSE(Detalhamento.OpçãoServiços,OFFSET(Import.PLQ,$A64-1,AH$15-1,1,1),IF($E64&lt;&gt;1,IF(ISNUMBER(INDEX(Import.PLE,Detalhamento!$E64,Detalhamento!AH$15)),IF(INDEX(Import.PLE,Detalhamento!$E64,Detalhamento!AH$15)&lt;=mediçao,OFFSET(Import.PLQ,$A64-1,AH$15-1,1,1),0),0),PLE!$AA$28*OFFSET(Import.PLQ,$A64-1,AH$15-1,1,1)),IF($E64&lt;&gt;1,IF(ISNUMBER(INDEX(Import.PLE,Detalhamento!$E64,Detalhamento!AH$15)),IF(INDEX(Import.PLE,Detalhamento!$E64,Detalhamento!AH$15)&lt;=mediçao,0,OFFSET(Import.PLQ,$A64-1,AH$15-1,1,1)),OFFSET(Import.PLQ,$A64-1,AH$15-1,1,1)),(1-PLE!$AA$28)*OFFSET(Import.PLQ,$A64-1,AH$15-1,1,1))))</f>
        <v>0</v>
      </c>
      <c r="AI64" s="144">
        <f ca="1">IF(AI$13="",0,CHOOSE(Detalhamento.OpçãoServiços,OFFSET(Import.PLQ,$A64-1,AI$15-1,1,1),IF($E64&lt;&gt;1,IF(ISNUMBER(INDEX(Import.PLE,Detalhamento!$E64,Detalhamento!AI$15)),IF(INDEX(Import.PLE,Detalhamento!$E64,Detalhamento!AI$15)&lt;=mediçao,OFFSET(Import.PLQ,$A64-1,AI$15-1,1,1),0),0),PLE!$AA$28*OFFSET(Import.PLQ,$A64-1,AI$15-1,1,1)),IF($E64&lt;&gt;1,IF(ISNUMBER(INDEX(Import.PLE,Detalhamento!$E64,Detalhamento!AI$15)),IF(INDEX(Import.PLE,Detalhamento!$E64,Detalhamento!AI$15)&lt;=mediçao,0,OFFSET(Import.PLQ,$A64-1,AI$15-1,1,1)),OFFSET(Import.PLQ,$A64-1,AI$15-1,1,1)),(1-PLE!$AA$28)*OFFSET(Import.PLQ,$A64-1,AI$15-1,1,1))))</f>
        <v>0</v>
      </c>
      <c r="AJ64" s="144">
        <f ca="1">IF(AJ$13="",0,CHOOSE(Detalhamento.OpçãoServiços,OFFSET(Import.PLQ,$A64-1,AJ$15-1,1,1),IF($E64&lt;&gt;1,IF(ISNUMBER(INDEX(Import.PLE,Detalhamento!$E64,Detalhamento!AJ$15)),IF(INDEX(Import.PLE,Detalhamento!$E64,Detalhamento!AJ$15)&lt;=mediçao,OFFSET(Import.PLQ,$A64-1,AJ$15-1,1,1),0),0),PLE!$AA$28*OFFSET(Import.PLQ,$A64-1,AJ$15-1,1,1)),IF($E64&lt;&gt;1,IF(ISNUMBER(INDEX(Import.PLE,Detalhamento!$E64,Detalhamento!AJ$15)),IF(INDEX(Import.PLE,Detalhamento!$E64,Detalhamento!AJ$15)&lt;=mediçao,0,OFFSET(Import.PLQ,$A64-1,AJ$15-1,1,1)),OFFSET(Import.PLQ,$A64-1,AJ$15-1,1,1)),(1-PLE!$AA$28)*OFFSET(Import.PLQ,$A64-1,AJ$15-1,1,1))))</f>
        <v>0</v>
      </c>
      <c r="AK64" s="144">
        <f ca="1">IF(AK$13="",0,CHOOSE(Detalhamento.OpçãoServiços,OFFSET(Import.PLQ,$A64-1,AK$15-1,1,1),IF($E64&lt;&gt;1,IF(ISNUMBER(INDEX(Import.PLE,Detalhamento!$E64,Detalhamento!AK$15)),IF(INDEX(Import.PLE,Detalhamento!$E64,Detalhamento!AK$15)&lt;=mediçao,OFFSET(Import.PLQ,$A64-1,AK$15-1,1,1),0),0),PLE!$AA$28*OFFSET(Import.PLQ,$A64-1,AK$15-1,1,1)),IF($E64&lt;&gt;1,IF(ISNUMBER(INDEX(Import.PLE,Detalhamento!$E64,Detalhamento!AK$15)),IF(INDEX(Import.PLE,Detalhamento!$E64,Detalhamento!AK$15)&lt;=mediçao,0,OFFSET(Import.PLQ,$A64-1,AK$15-1,1,1)),OFFSET(Import.PLQ,$A64-1,AK$15-1,1,1)),(1-PLE!$AA$28)*OFFSET(Import.PLQ,$A64-1,AK$15-1,1,1))))</f>
        <v>0</v>
      </c>
      <c r="AL64" s="144">
        <f ca="1">IF(AL$13="",0,CHOOSE(Detalhamento.OpçãoServiços,OFFSET(Import.PLQ,$A64-1,AL$15-1,1,1),IF($E64&lt;&gt;1,IF(ISNUMBER(INDEX(Import.PLE,Detalhamento!$E64,Detalhamento!AL$15)),IF(INDEX(Import.PLE,Detalhamento!$E64,Detalhamento!AL$15)&lt;=mediçao,OFFSET(Import.PLQ,$A64-1,AL$15-1,1,1),0),0),PLE!$AA$28*OFFSET(Import.PLQ,$A64-1,AL$15-1,1,1)),IF($E64&lt;&gt;1,IF(ISNUMBER(INDEX(Import.PLE,Detalhamento!$E64,Detalhamento!AL$15)),IF(INDEX(Import.PLE,Detalhamento!$E64,Detalhamento!AL$15)&lt;=mediçao,0,OFFSET(Import.PLQ,$A64-1,AL$15-1,1,1)),OFFSET(Import.PLQ,$A64-1,AL$15-1,1,1)),(1-PLE!$AA$28)*OFFSET(Import.PLQ,$A64-1,AL$15-1,1,1))))</f>
        <v>0</v>
      </c>
      <c r="AM64" s="144">
        <f ca="1">IF(AM$13="",0,CHOOSE(Detalhamento.OpçãoServiços,OFFSET(Import.PLQ,$A64-1,AM$15-1,1,1),IF($E64&lt;&gt;1,IF(ISNUMBER(INDEX(Import.PLE,Detalhamento!$E64,Detalhamento!AM$15)),IF(INDEX(Import.PLE,Detalhamento!$E64,Detalhamento!AM$15)&lt;=mediçao,OFFSET(Import.PLQ,$A64-1,AM$15-1,1,1),0),0),PLE!$AA$28*OFFSET(Import.PLQ,$A64-1,AM$15-1,1,1)),IF($E64&lt;&gt;1,IF(ISNUMBER(INDEX(Import.PLE,Detalhamento!$E64,Detalhamento!AM$15)),IF(INDEX(Import.PLE,Detalhamento!$E64,Detalhamento!AM$15)&lt;=mediçao,0,OFFSET(Import.PLQ,$A64-1,AM$15-1,1,1)),OFFSET(Import.PLQ,$A64-1,AM$15-1,1,1)),(1-PLE!$AA$28)*OFFSET(Import.PLQ,$A64-1,AM$15-1,1,1))))</f>
        <v>0</v>
      </c>
      <c r="AN64" s="144">
        <f ca="1">IF(AN$13="",0,CHOOSE(Detalhamento.OpçãoServiços,OFFSET(Import.PLQ,$A64-1,AN$15-1,1,1),IF($E64&lt;&gt;1,IF(ISNUMBER(INDEX(Import.PLE,Detalhamento!$E64,Detalhamento!AN$15)),IF(INDEX(Import.PLE,Detalhamento!$E64,Detalhamento!AN$15)&lt;=mediçao,OFFSET(Import.PLQ,$A64-1,AN$15-1,1,1),0),0),PLE!$AA$28*OFFSET(Import.PLQ,$A64-1,AN$15-1,1,1)),IF($E64&lt;&gt;1,IF(ISNUMBER(INDEX(Import.PLE,Detalhamento!$E64,Detalhamento!AN$15)),IF(INDEX(Import.PLE,Detalhamento!$E64,Detalhamento!AN$15)&lt;=mediçao,0,OFFSET(Import.PLQ,$A64-1,AN$15-1,1,1)),OFFSET(Import.PLQ,$A64-1,AN$15-1,1,1)),(1-PLE!$AA$28)*OFFSET(Import.PLQ,$A64-1,AN$15-1,1,1))))</f>
        <v>0</v>
      </c>
      <c r="AO64" s="144">
        <f ca="1">IF(AO$13="",0,CHOOSE(Detalhamento.OpçãoServiços,OFFSET(Import.PLQ,$A64-1,AO$15-1,1,1),IF($E64&lt;&gt;1,IF(ISNUMBER(INDEX(Import.PLE,Detalhamento!$E64,Detalhamento!AO$15)),IF(INDEX(Import.PLE,Detalhamento!$E64,Detalhamento!AO$15)&lt;=mediçao,OFFSET(Import.PLQ,$A64-1,AO$15-1,1,1),0),0),PLE!$AA$28*OFFSET(Import.PLQ,$A64-1,AO$15-1,1,1)),IF($E64&lt;&gt;1,IF(ISNUMBER(INDEX(Import.PLE,Detalhamento!$E64,Detalhamento!AO$15)),IF(INDEX(Import.PLE,Detalhamento!$E64,Detalhamento!AO$15)&lt;=mediçao,0,OFFSET(Import.PLQ,$A64-1,AO$15-1,1,1)),OFFSET(Import.PLQ,$A64-1,AO$15-1,1,1)),(1-PLE!$AA$28)*OFFSET(Import.PLQ,$A64-1,AO$15-1,1,1))))</f>
        <v>0</v>
      </c>
      <c r="AP64" s="144">
        <f ca="1">IF(AP$13="",0,CHOOSE(Detalhamento.OpçãoServiços,OFFSET(Import.PLQ,$A64-1,AP$15-1,1,1),IF($E64&lt;&gt;1,IF(ISNUMBER(INDEX(Import.PLE,Detalhamento!$E64,Detalhamento!AP$15)),IF(INDEX(Import.PLE,Detalhamento!$E64,Detalhamento!AP$15)&lt;=mediçao,OFFSET(Import.PLQ,$A64-1,AP$15-1,1,1),0),0),PLE!$AA$28*OFFSET(Import.PLQ,$A64-1,AP$15-1,1,1)),IF($E64&lt;&gt;1,IF(ISNUMBER(INDEX(Import.PLE,Detalhamento!$E64,Detalhamento!AP$15)),IF(INDEX(Import.PLE,Detalhamento!$E64,Detalhamento!AP$15)&lt;=mediçao,0,OFFSET(Import.PLQ,$A64-1,AP$15-1,1,1)),OFFSET(Import.PLQ,$A64-1,AP$15-1,1,1)),(1-PLE!$AA$28)*OFFSET(Import.PLQ,$A64-1,AP$15-1,1,1))))</f>
        <v>0</v>
      </c>
      <c r="AQ64" s="144">
        <f ca="1">IF(AQ$13="",0,CHOOSE(Detalhamento.OpçãoServiços,OFFSET(Import.PLQ,$A64-1,AQ$15-1,1,1),IF($E64&lt;&gt;1,IF(ISNUMBER(INDEX(Import.PLE,Detalhamento!$E64,Detalhamento!AQ$15)),IF(INDEX(Import.PLE,Detalhamento!$E64,Detalhamento!AQ$15)&lt;=mediçao,OFFSET(Import.PLQ,$A64-1,AQ$15-1,1,1),0),0),PLE!$AA$28*OFFSET(Import.PLQ,$A64-1,AQ$15-1,1,1)),IF($E64&lt;&gt;1,IF(ISNUMBER(INDEX(Import.PLE,Detalhamento!$E64,Detalhamento!AQ$15)),IF(INDEX(Import.PLE,Detalhamento!$E64,Detalhamento!AQ$15)&lt;=mediçao,0,OFFSET(Import.PLQ,$A64-1,AQ$15-1,1,1)),OFFSET(Import.PLQ,$A64-1,AQ$15-1,1,1)),(1-PLE!$AA$28)*OFFSET(Import.PLQ,$A64-1,AQ$15-1,1,1))))</f>
        <v>0</v>
      </c>
      <c r="AR64" s="144">
        <f ca="1">IF(AR$13="",0,CHOOSE(Detalhamento.OpçãoServiços,OFFSET(Import.PLQ,$A64-1,AR$15-1,1,1),IF($E64&lt;&gt;1,IF(ISNUMBER(INDEX(Import.PLE,Detalhamento!$E64,Detalhamento!AR$15)),IF(INDEX(Import.PLE,Detalhamento!$E64,Detalhamento!AR$15)&lt;=mediçao,OFFSET(Import.PLQ,$A64-1,AR$15-1,1,1),0),0),PLE!$AA$28*OFFSET(Import.PLQ,$A64-1,AR$15-1,1,1)),IF($E64&lt;&gt;1,IF(ISNUMBER(INDEX(Import.PLE,Detalhamento!$E64,Detalhamento!AR$15)),IF(INDEX(Import.PLE,Detalhamento!$E64,Detalhamento!AR$15)&lt;=mediçao,0,OFFSET(Import.PLQ,$A64-1,AR$15-1,1,1)),OFFSET(Import.PLQ,$A64-1,AR$15-1,1,1)),(1-PLE!$AA$28)*OFFSET(Import.PLQ,$A64-1,AR$15-1,1,1))))</f>
        <v>0</v>
      </c>
      <c r="AS64" s="144">
        <f ca="1">IF(AS$13="",0,CHOOSE(Detalhamento.OpçãoServiços,OFFSET(Import.PLQ,$A64-1,AS$15-1,1,1),IF($E64&lt;&gt;1,IF(ISNUMBER(INDEX(Import.PLE,Detalhamento!$E64,Detalhamento!AS$15)),IF(INDEX(Import.PLE,Detalhamento!$E64,Detalhamento!AS$15)&lt;=mediçao,OFFSET(Import.PLQ,$A64-1,AS$15-1,1,1),0),0),PLE!$AA$28*OFFSET(Import.PLQ,$A64-1,AS$15-1,1,1)),IF($E64&lt;&gt;1,IF(ISNUMBER(INDEX(Import.PLE,Detalhamento!$E64,Detalhamento!AS$15)),IF(INDEX(Import.PLE,Detalhamento!$E64,Detalhamento!AS$15)&lt;=mediçao,0,OFFSET(Import.PLQ,$A64-1,AS$15-1,1,1)),OFFSET(Import.PLQ,$A64-1,AS$15-1,1,1)),(1-PLE!$AA$28)*OFFSET(Import.PLQ,$A64-1,AS$15-1,1,1))))</f>
        <v>0</v>
      </c>
      <c r="AT64" s="144">
        <f ca="1">IF(AT$13="",0,CHOOSE(Detalhamento.OpçãoServiços,OFFSET(Import.PLQ,$A64-1,AT$15-1,1,1),IF($E64&lt;&gt;1,IF(ISNUMBER(INDEX(Import.PLE,Detalhamento!$E64,Detalhamento!AT$15)),IF(INDEX(Import.PLE,Detalhamento!$E64,Detalhamento!AT$15)&lt;=mediçao,OFFSET(Import.PLQ,$A64-1,AT$15-1,1,1),0),0),PLE!$AA$28*OFFSET(Import.PLQ,$A64-1,AT$15-1,1,1)),IF($E64&lt;&gt;1,IF(ISNUMBER(INDEX(Import.PLE,Detalhamento!$E64,Detalhamento!AT$15)),IF(INDEX(Import.PLE,Detalhamento!$E64,Detalhamento!AT$15)&lt;=mediçao,0,OFFSET(Import.PLQ,$A64-1,AT$15-1,1,1)),OFFSET(Import.PLQ,$A64-1,AT$15-1,1,1)),(1-PLE!$AA$28)*OFFSET(Import.PLQ,$A64-1,AT$15-1,1,1))))</f>
        <v>0</v>
      </c>
      <c r="AU64" s="144">
        <f ca="1">IF(AU$13="",0,CHOOSE(Detalhamento.OpçãoServiços,OFFSET(Import.PLQ,$A64-1,AU$15-1,1,1),IF($E64&lt;&gt;1,IF(ISNUMBER(INDEX(Import.PLE,Detalhamento!$E64,Detalhamento!AU$15)),IF(INDEX(Import.PLE,Detalhamento!$E64,Detalhamento!AU$15)&lt;=mediçao,OFFSET(Import.PLQ,$A64-1,AU$15-1,1,1),0),0),PLE!$AA$28*OFFSET(Import.PLQ,$A64-1,AU$15-1,1,1)),IF($E64&lt;&gt;1,IF(ISNUMBER(INDEX(Import.PLE,Detalhamento!$E64,Detalhamento!AU$15)),IF(INDEX(Import.PLE,Detalhamento!$E64,Detalhamento!AU$15)&lt;=mediçao,0,OFFSET(Import.PLQ,$A64-1,AU$15-1,1,1)),OFFSET(Import.PLQ,$A64-1,AU$15-1,1,1)),(1-PLE!$AA$28)*OFFSET(Import.PLQ,$A64-1,AU$15-1,1,1))))</f>
        <v>0</v>
      </c>
      <c r="AV64" s="144">
        <f ca="1">IF(AV$13="",0,CHOOSE(Detalhamento.OpçãoServiços,OFFSET(Import.PLQ,$A64-1,AV$15-1,1,1),IF($E64&lt;&gt;1,IF(ISNUMBER(INDEX(Import.PLE,Detalhamento!$E64,Detalhamento!AV$15)),IF(INDEX(Import.PLE,Detalhamento!$E64,Detalhamento!AV$15)&lt;=mediçao,OFFSET(Import.PLQ,$A64-1,AV$15-1,1,1),0),0),PLE!$AA$28*OFFSET(Import.PLQ,$A64-1,AV$15-1,1,1)),IF($E64&lt;&gt;1,IF(ISNUMBER(INDEX(Import.PLE,Detalhamento!$E64,Detalhamento!AV$15)),IF(INDEX(Import.PLE,Detalhamento!$E64,Detalhamento!AV$15)&lt;=mediçao,0,OFFSET(Import.PLQ,$A64-1,AV$15-1,1,1)),OFFSET(Import.PLQ,$A64-1,AV$15-1,1,1)),(1-PLE!$AA$28)*OFFSET(Import.PLQ,$A64-1,AV$15-1,1,1))))</f>
        <v>0</v>
      </c>
      <c r="AW64" s="144">
        <f ca="1">IF(AW$13="",0,CHOOSE(Detalhamento.OpçãoServiços,OFFSET(Import.PLQ,$A64-1,AW$15-1,1,1),IF($E64&lt;&gt;1,IF(ISNUMBER(INDEX(Import.PLE,Detalhamento!$E64,Detalhamento!AW$15)),IF(INDEX(Import.PLE,Detalhamento!$E64,Detalhamento!AW$15)&lt;=mediçao,OFFSET(Import.PLQ,$A64-1,AW$15-1,1,1),0),0),PLE!$AA$28*OFFSET(Import.PLQ,$A64-1,AW$15-1,1,1)),IF($E64&lt;&gt;1,IF(ISNUMBER(INDEX(Import.PLE,Detalhamento!$E64,Detalhamento!AW$15)),IF(INDEX(Import.PLE,Detalhamento!$E64,Detalhamento!AW$15)&lt;=mediçao,0,OFFSET(Import.PLQ,$A64-1,AW$15-1,1,1)),OFFSET(Import.PLQ,$A64-1,AW$15-1,1,1)),(1-PLE!$AA$28)*OFFSET(Import.PLQ,$A64-1,AW$15-1,1,1))))</f>
        <v>0</v>
      </c>
      <c r="AX64" s="144">
        <f ca="1">IF(AX$13="",0,CHOOSE(Detalhamento.OpçãoServiços,OFFSET(Import.PLQ,$A64-1,AX$15-1,1,1),IF($E64&lt;&gt;1,IF(ISNUMBER(INDEX(Import.PLE,Detalhamento!$E64,Detalhamento!AX$15)),IF(INDEX(Import.PLE,Detalhamento!$E64,Detalhamento!AX$15)&lt;=mediçao,OFFSET(Import.PLQ,$A64-1,AX$15-1,1,1),0),0),PLE!$AA$28*OFFSET(Import.PLQ,$A64-1,AX$15-1,1,1)),IF($E64&lt;&gt;1,IF(ISNUMBER(INDEX(Import.PLE,Detalhamento!$E64,Detalhamento!AX$15)),IF(INDEX(Import.PLE,Detalhamento!$E64,Detalhamento!AX$15)&lt;=mediçao,0,OFFSET(Import.PLQ,$A64-1,AX$15-1,1,1)),OFFSET(Import.PLQ,$A64-1,AX$15-1,1,1)),(1-PLE!$AA$28)*OFFSET(Import.PLQ,$A64-1,AX$15-1,1,1))))</f>
        <v>0</v>
      </c>
      <c r="AY64" s="144">
        <f ca="1">IF(AY$13="",0,CHOOSE(Detalhamento.OpçãoServiços,OFFSET(Import.PLQ,$A64-1,AY$15-1,1,1),IF($E64&lt;&gt;1,IF(ISNUMBER(INDEX(Import.PLE,Detalhamento!$E64,Detalhamento!AY$15)),IF(INDEX(Import.PLE,Detalhamento!$E64,Detalhamento!AY$15)&lt;=mediçao,OFFSET(Import.PLQ,$A64-1,AY$15-1,1,1),0),0),PLE!$AA$28*OFFSET(Import.PLQ,$A64-1,AY$15-1,1,1)),IF($E64&lt;&gt;1,IF(ISNUMBER(INDEX(Import.PLE,Detalhamento!$E64,Detalhamento!AY$15)),IF(INDEX(Import.PLE,Detalhamento!$E64,Detalhamento!AY$15)&lt;=mediçao,0,OFFSET(Import.PLQ,$A64-1,AY$15-1,1,1)),OFFSET(Import.PLQ,$A64-1,AY$15-1,1,1)),(1-PLE!$AA$28)*OFFSET(Import.PLQ,$A64-1,AY$15-1,1,1))))</f>
        <v>0</v>
      </c>
      <c r="AZ64" s="144">
        <f ca="1">IF(AZ$13="",0,CHOOSE(Detalhamento.OpçãoServiços,OFFSET(Import.PLQ,$A64-1,AZ$15-1,1,1),IF($E64&lt;&gt;1,IF(ISNUMBER(INDEX(Import.PLE,Detalhamento!$E64,Detalhamento!AZ$15)),IF(INDEX(Import.PLE,Detalhamento!$E64,Detalhamento!AZ$15)&lt;=mediçao,OFFSET(Import.PLQ,$A64-1,AZ$15-1,1,1),0),0),PLE!$AA$28*OFFSET(Import.PLQ,$A64-1,AZ$15-1,1,1)),IF($E64&lt;&gt;1,IF(ISNUMBER(INDEX(Import.PLE,Detalhamento!$E64,Detalhamento!AZ$15)),IF(INDEX(Import.PLE,Detalhamento!$E64,Detalhamento!AZ$15)&lt;=mediçao,0,OFFSET(Import.PLQ,$A64-1,AZ$15-1,1,1)),OFFSET(Import.PLQ,$A64-1,AZ$15-1,1,1)),(1-PLE!$AA$28)*OFFSET(Import.PLQ,$A64-1,AZ$15-1,1,1))))</f>
        <v>0</v>
      </c>
      <c r="BA64" s="144">
        <f ca="1">IF(BA$13="",0,CHOOSE(Detalhamento.OpçãoServiços,OFFSET(Import.PLQ,$A64-1,BA$15-1,1,1),IF($E64&lt;&gt;1,IF(ISNUMBER(INDEX(Import.PLE,Detalhamento!$E64,Detalhamento!BA$15)),IF(INDEX(Import.PLE,Detalhamento!$E64,Detalhamento!BA$15)&lt;=mediçao,OFFSET(Import.PLQ,$A64-1,BA$15-1,1,1),0),0),PLE!$AA$28*OFFSET(Import.PLQ,$A64-1,BA$15-1,1,1)),IF($E64&lt;&gt;1,IF(ISNUMBER(INDEX(Import.PLE,Detalhamento!$E64,Detalhamento!BA$15)),IF(INDEX(Import.PLE,Detalhamento!$E64,Detalhamento!BA$15)&lt;=mediçao,0,OFFSET(Import.PLQ,$A64-1,BA$15-1,1,1)),OFFSET(Import.PLQ,$A64-1,BA$15-1,1,1)),(1-PLE!$AA$28)*OFFSET(Import.PLQ,$A64-1,BA$15-1,1,1))))</f>
        <v>0</v>
      </c>
      <c r="BB64" s="144">
        <f ca="1">IF(BB$13="",0,CHOOSE(Detalhamento.OpçãoServiços,OFFSET(Import.PLQ,$A64-1,BB$15-1,1,1),IF($E64&lt;&gt;1,IF(ISNUMBER(INDEX(Import.PLE,Detalhamento!$E64,Detalhamento!BB$15)),IF(INDEX(Import.PLE,Detalhamento!$E64,Detalhamento!BB$15)&lt;=mediçao,OFFSET(Import.PLQ,$A64-1,BB$15-1,1,1),0),0),PLE!$AA$28*OFFSET(Import.PLQ,$A64-1,BB$15-1,1,1)),IF($E64&lt;&gt;1,IF(ISNUMBER(INDEX(Import.PLE,Detalhamento!$E64,Detalhamento!BB$15)),IF(INDEX(Import.PLE,Detalhamento!$E64,Detalhamento!BB$15)&lt;=mediçao,0,OFFSET(Import.PLQ,$A64-1,BB$15-1,1,1)),OFFSET(Import.PLQ,$A64-1,BB$15-1,1,1)),(1-PLE!$AA$28)*OFFSET(Import.PLQ,$A64-1,BB$15-1,1,1))))</f>
        <v>0</v>
      </c>
      <c r="BC64" s="144">
        <f ca="1">IF(BC$13="",0,CHOOSE(Detalhamento.OpçãoServiços,OFFSET(Import.PLQ,$A64-1,BC$15-1,1,1),IF($E64&lt;&gt;1,IF(ISNUMBER(INDEX(Import.PLE,Detalhamento!$E64,Detalhamento!BC$15)),IF(INDEX(Import.PLE,Detalhamento!$E64,Detalhamento!BC$15)&lt;=mediçao,OFFSET(Import.PLQ,$A64-1,BC$15-1,1,1),0),0),PLE!$AA$28*OFFSET(Import.PLQ,$A64-1,BC$15-1,1,1)),IF($E64&lt;&gt;1,IF(ISNUMBER(INDEX(Import.PLE,Detalhamento!$E64,Detalhamento!BC$15)),IF(INDEX(Import.PLE,Detalhamento!$E64,Detalhamento!BC$15)&lt;=mediçao,0,OFFSET(Import.PLQ,$A64-1,BC$15-1,1,1)),OFFSET(Import.PLQ,$A64-1,BC$15-1,1,1)),(1-PLE!$AA$28)*OFFSET(Import.PLQ,$A64-1,BC$15-1,1,1))))</f>
        <v>0</v>
      </c>
      <c r="BD64" s="144">
        <f ca="1">IF(BD$13="",0,CHOOSE(Detalhamento.OpçãoServiços,OFFSET(Import.PLQ,$A64-1,BD$15-1,1,1),IF($E64&lt;&gt;1,IF(ISNUMBER(INDEX(Import.PLE,Detalhamento!$E64,Detalhamento!BD$15)),IF(INDEX(Import.PLE,Detalhamento!$E64,Detalhamento!BD$15)&lt;=mediçao,OFFSET(Import.PLQ,$A64-1,BD$15-1,1,1),0),0),PLE!$AA$28*OFFSET(Import.PLQ,$A64-1,BD$15-1,1,1)),IF($E64&lt;&gt;1,IF(ISNUMBER(INDEX(Import.PLE,Detalhamento!$E64,Detalhamento!BD$15)),IF(INDEX(Import.PLE,Detalhamento!$E64,Detalhamento!BD$15)&lt;=mediçao,0,OFFSET(Import.PLQ,$A64-1,BD$15-1,1,1)),OFFSET(Import.PLQ,$A64-1,BD$15-1,1,1)),(1-PLE!$AA$28)*OFFSET(Import.PLQ,$A64-1,BD$15-1,1,1))))</f>
        <v>0</v>
      </c>
      <c r="BE64" s="144">
        <f ca="1">IF(BE$13="",0,CHOOSE(Detalhamento.OpçãoServiços,OFFSET(Import.PLQ,$A64-1,BE$15-1,1,1),IF($E64&lt;&gt;1,IF(ISNUMBER(INDEX(Import.PLE,Detalhamento!$E64,Detalhamento!BE$15)),IF(INDEX(Import.PLE,Detalhamento!$E64,Detalhamento!BE$15)&lt;=mediçao,OFFSET(Import.PLQ,$A64-1,BE$15-1,1,1),0),0),PLE!$AA$28*OFFSET(Import.PLQ,$A64-1,BE$15-1,1,1)),IF($E64&lt;&gt;1,IF(ISNUMBER(INDEX(Import.PLE,Detalhamento!$E64,Detalhamento!BE$15)),IF(INDEX(Import.PLE,Detalhamento!$E64,Detalhamento!BE$15)&lt;=mediçao,0,OFFSET(Import.PLQ,$A64-1,BE$15-1,1,1)),OFFSET(Import.PLQ,$A64-1,BE$15-1,1,1)),(1-PLE!$AA$28)*OFFSET(Import.PLQ,$A64-1,BE$15-1,1,1))))</f>
        <v>0</v>
      </c>
      <c r="BF64" s="144">
        <f ca="1">IF(BF$13="",0,CHOOSE(Detalhamento.OpçãoServiços,OFFSET(Import.PLQ,$A64-1,BF$15-1,1,1),IF($E64&lt;&gt;1,IF(ISNUMBER(INDEX(Import.PLE,Detalhamento!$E64,Detalhamento!BF$15)),IF(INDEX(Import.PLE,Detalhamento!$E64,Detalhamento!BF$15)&lt;=mediçao,OFFSET(Import.PLQ,$A64-1,BF$15-1,1,1),0),0),PLE!$AA$28*OFFSET(Import.PLQ,$A64-1,BF$15-1,1,1)),IF($E64&lt;&gt;1,IF(ISNUMBER(INDEX(Import.PLE,Detalhamento!$E64,Detalhamento!BF$15)),IF(INDEX(Import.PLE,Detalhamento!$E64,Detalhamento!BF$15)&lt;=mediçao,0,OFFSET(Import.PLQ,$A64-1,BF$15-1,1,1)),OFFSET(Import.PLQ,$A64-1,BF$15-1,1,1)),(1-PLE!$AA$28)*OFFSET(Import.PLQ,$A64-1,BF$15-1,1,1))))</f>
        <v>0</v>
      </c>
      <c r="BG64" s="144">
        <f ca="1">IF(BG$13="",0,CHOOSE(Detalhamento.OpçãoServiços,OFFSET(Import.PLQ,$A64-1,BG$15-1,1,1),IF($E64&lt;&gt;1,IF(ISNUMBER(INDEX(Import.PLE,Detalhamento!$E64,Detalhamento!BG$15)),IF(INDEX(Import.PLE,Detalhamento!$E64,Detalhamento!BG$15)&lt;=mediçao,OFFSET(Import.PLQ,$A64-1,BG$15-1,1,1),0),0),PLE!$AA$28*OFFSET(Import.PLQ,$A64-1,BG$15-1,1,1)),IF($E64&lt;&gt;1,IF(ISNUMBER(INDEX(Import.PLE,Detalhamento!$E64,Detalhamento!BG$15)),IF(INDEX(Import.PLE,Detalhamento!$E64,Detalhamento!BG$15)&lt;=mediçao,0,OFFSET(Import.PLQ,$A64-1,BG$15-1,1,1)),OFFSET(Import.PLQ,$A64-1,BG$15-1,1,1)),(1-PLE!$AA$28)*OFFSET(Import.PLQ,$A64-1,BG$15-1,1,1))))</f>
        <v>0</v>
      </c>
      <c r="BH64" s="144">
        <f ca="1">IF(BH$13="",0,CHOOSE(Detalhamento.OpçãoServiços,OFFSET(Import.PLQ,$A64-1,BH$15-1,1,1),IF($E64&lt;&gt;1,IF(ISNUMBER(INDEX(Import.PLE,Detalhamento!$E64,Detalhamento!BH$15)),IF(INDEX(Import.PLE,Detalhamento!$E64,Detalhamento!BH$15)&lt;=mediçao,OFFSET(Import.PLQ,$A64-1,BH$15-1,1,1),0),0),PLE!$AA$28*OFFSET(Import.PLQ,$A64-1,BH$15-1,1,1)),IF($E64&lt;&gt;1,IF(ISNUMBER(INDEX(Import.PLE,Detalhamento!$E64,Detalhamento!BH$15)),IF(INDEX(Import.PLE,Detalhamento!$E64,Detalhamento!BH$15)&lt;=mediçao,0,OFFSET(Import.PLQ,$A64-1,BH$15-1,1,1)),OFFSET(Import.PLQ,$A64-1,BH$15-1,1,1)),(1-PLE!$AA$28)*OFFSET(Import.PLQ,$A64-1,BH$15-1,1,1))))</f>
        <v>0</v>
      </c>
      <c r="BI64" s="144">
        <f ca="1">IF(BI$13="",0,CHOOSE(Detalhamento.OpçãoServiços,OFFSET(Import.PLQ,$A64-1,BI$15-1,1,1),IF($E64&lt;&gt;1,IF(ISNUMBER(INDEX(Import.PLE,Detalhamento!$E64,Detalhamento!BI$15)),IF(INDEX(Import.PLE,Detalhamento!$E64,Detalhamento!BI$15)&lt;=mediçao,OFFSET(Import.PLQ,$A64-1,BI$15-1,1,1),0),0),PLE!$AA$28*OFFSET(Import.PLQ,$A64-1,BI$15-1,1,1)),IF($E64&lt;&gt;1,IF(ISNUMBER(INDEX(Import.PLE,Detalhamento!$E64,Detalhamento!BI$15)),IF(INDEX(Import.PLE,Detalhamento!$E64,Detalhamento!BI$15)&lt;=mediçao,0,OFFSET(Import.PLQ,$A64-1,BI$15-1,1,1)),OFFSET(Import.PLQ,$A64-1,BI$15-1,1,1)),(1-PLE!$AA$28)*OFFSET(Import.PLQ,$A64-1,BI$15-1,1,1))))</f>
        <v>0</v>
      </c>
    </row>
    <row r="65" spans="1:61" ht="20" x14ac:dyDescent="0.2">
      <c r="A65" s="155">
        <v>43</v>
      </c>
      <c r="B65" s="21" t="str">
        <f t="shared" ca="1" si="8"/>
        <v>Serviço</v>
      </c>
      <c r="E65" s="153">
        <f t="shared" ca="1" si="9"/>
        <v>5</v>
      </c>
      <c r="F65" s="154">
        <f t="shared" ca="1" si="10"/>
        <v>50043</v>
      </c>
      <c r="G65" s="154" t="str">
        <f t="shared" ca="1" si="15"/>
        <v>1.4.1.7</v>
      </c>
      <c r="H65" s="182" t="str">
        <f t="shared" ca="1" si="15"/>
        <v>LANÇAMENTO COM USO DE BALDES, ADENSAMENTO E ACABAMENTO DE CONCRETO EM ESTRUTURAS. AF_12/2015</v>
      </c>
      <c r="I65" s="37" t="str">
        <f t="shared" ca="1" si="12"/>
        <v>M3</v>
      </c>
      <c r="J65" s="144">
        <f t="shared" ca="1" si="13"/>
        <v>36.200000000000003</v>
      </c>
      <c r="K65" s="67"/>
      <c r="L65" s="144">
        <f ca="1">IF(L$13="",0,CHOOSE(Detalhamento.OpçãoServiços,OFFSET(Import.PLQ,$A65-1,L$15-1,1,1),IF($E65&lt;&gt;1,IF(ISNUMBER(INDEX(Import.PLE,Detalhamento!$E65,Detalhamento!L$15)),IF(INDEX(Import.PLE,Detalhamento!$E65,Detalhamento!L$15)&lt;=mediçao,OFFSET(Import.PLQ,$A65-1,L$15-1,1,1),0),0),PLE!$AA$28*OFFSET(Import.PLQ,$A65-1,L$15-1,1,1)),IF($E65&lt;&gt;1,IF(ISNUMBER(INDEX(Import.PLE,Detalhamento!$E65,Detalhamento!L$15)),IF(INDEX(Import.PLE,Detalhamento!$E65,Detalhamento!L$15)&lt;=mediçao,0,OFFSET(Import.PLQ,$A65-1,L$15-1,1,1)),OFFSET(Import.PLQ,$A65-1,L$15-1,1,1)),(1-PLE!$AA$28)*OFFSET(Import.PLQ,$A65-1,L$15-1,1,1))))</f>
        <v>36.200000000000003</v>
      </c>
      <c r="M65" s="144">
        <f ca="1">IF(M$13="",0,CHOOSE(Detalhamento.OpçãoServiços,OFFSET(Import.PLQ,$A65-1,M$15-1,1,1),IF($E65&lt;&gt;1,IF(ISNUMBER(INDEX(Import.PLE,Detalhamento!$E65,Detalhamento!M$15)),IF(INDEX(Import.PLE,Detalhamento!$E65,Detalhamento!M$15)&lt;=mediçao,OFFSET(Import.PLQ,$A65-1,M$15-1,1,1),0),0),PLE!$AA$28*OFFSET(Import.PLQ,$A65-1,M$15-1,1,1)),IF($E65&lt;&gt;1,IF(ISNUMBER(INDEX(Import.PLE,Detalhamento!$E65,Detalhamento!M$15)),IF(INDEX(Import.PLE,Detalhamento!$E65,Detalhamento!M$15)&lt;=mediçao,0,OFFSET(Import.PLQ,$A65-1,M$15-1,1,1)),OFFSET(Import.PLQ,$A65-1,M$15-1,1,1)),(1-PLE!$AA$28)*OFFSET(Import.PLQ,$A65-1,M$15-1,1,1))))</f>
        <v>0</v>
      </c>
      <c r="N65" s="144">
        <f ca="1">IF(N$13="",0,CHOOSE(Detalhamento.OpçãoServiços,OFFSET(Import.PLQ,$A65-1,N$15-1,1,1),IF($E65&lt;&gt;1,IF(ISNUMBER(INDEX(Import.PLE,Detalhamento!$E65,Detalhamento!N$15)),IF(INDEX(Import.PLE,Detalhamento!$E65,Detalhamento!N$15)&lt;=mediçao,OFFSET(Import.PLQ,$A65-1,N$15-1,1,1),0),0),PLE!$AA$28*OFFSET(Import.PLQ,$A65-1,N$15-1,1,1)),IF($E65&lt;&gt;1,IF(ISNUMBER(INDEX(Import.PLE,Detalhamento!$E65,Detalhamento!N$15)),IF(INDEX(Import.PLE,Detalhamento!$E65,Detalhamento!N$15)&lt;=mediçao,0,OFFSET(Import.PLQ,$A65-1,N$15-1,1,1)),OFFSET(Import.PLQ,$A65-1,N$15-1,1,1)),(1-PLE!$AA$28)*OFFSET(Import.PLQ,$A65-1,N$15-1,1,1))))</f>
        <v>0</v>
      </c>
      <c r="O65" s="144">
        <f ca="1">IF(O$13="",0,CHOOSE(Detalhamento.OpçãoServiços,OFFSET(Import.PLQ,$A65-1,O$15-1,1,1),IF($E65&lt;&gt;1,IF(ISNUMBER(INDEX(Import.PLE,Detalhamento!$E65,Detalhamento!O$15)),IF(INDEX(Import.PLE,Detalhamento!$E65,Detalhamento!O$15)&lt;=mediçao,OFFSET(Import.PLQ,$A65-1,O$15-1,1,1),0),0),PLE!$AA$28*OFFSET(Import.PLQ,$A65-1,O$15-1,1,1)),IF($E65&lt;&gt;1,IF(ISNUMBER(INDEX(Import.PLE,Detalhamento!$E65,Detalhamento!O$15)),IF(INDEX(Import.PLE,Detalhamento!$E65,Detalhamento!O$15)&lt;=mediçao,0,OFFSET(Import.PLQ,$A65-1,O$15-1,1,1)),OFFSET(Import.PLQ,$A65-1,O$15-1,1,1)),(1-PLE!$AA$28)*OFFSET(Import.PLQ,$A65-1,O$15-1,1,1))))</f>
        <v>0</v>
      </c>
      <c r="P65" s="144">
        <f ca="1">IF(P$13="",0,CHOOSE(Detalhamento.OpçãoServiços,OFFSET(Import.PLQ,$A65-1,P$15-1,1,1),IF($E65&lt;&gt;1,IF(ISNUMBER(INDEX(Import.PLE,Detalhamento!$E65,Detalhamento!P$15)),IF(INDEX(Import.PLE,Detalhamento!$E65,Detalhamento!P$15)&lt;=mediçao,OFFSET(Import.PLQ,$A65-1,P$15-1,1,1),0),0),PLE!$AA$28*OFFSET(Import.PLQ,$A65-1,P$15-1,1,1)),IF($E65&lt;&gt;1,IF(ISNUMBER(INDEX(Import.PLE,Detalhamento!$E65,Detalhamento!P$15)),IF(INDEX(Import.PLE,Detalhamento!$E65,Detalhamento!P$15)&lt;=mediçao,0,OFFSET(Import.PLQ,$A65-1,P$15-1,1,1)),OFFSET(Import.PLQ,$A65-1,P$15-1,1,1)),(1-PLE!$AA$28)*OFFSET(Import.PLQ,$A65-1,P$15-1,1,1))))</f>
        <v>0</v>
      </c>
      <c r="Q65" s="144">
        <f ca="1">IF(Q$13="",0,CHOOSE(Detalhamento.OpçãoServiços,OFFSET(Import.PLQ,$A65-1,Q$15-1,1,1),IF($E65&lt;&gt;1,IF(ISNUMBER(INDEX(Import.PLE,Detalhamento!$E65,Detalhamento!Q$15)),IF(INDEX(Import.PLE,Detalhamento!$E65,Detalhamento!Q$15)&lt;=mediçao,OFFSET(Import.PLQ,$A65-1,Q$15-1,1,1),0),0),PLE!$AA$28*OFFSET(Import.PLQ,$A65-1,Q$15-1,1,1)),IF($E65&lt;&gt;1,IF(ISNUMBER(INDEX(Import.PLE,Detalhamento!$E65,Detalhamento!Q$15)),IF(INDEX(Import.PLE,Detalhamento!$E65,Detalhamento!Q$15)&lt;=mediçao,0,OFFSET(Import.PLQ,$A65-1,Q$15-1,1,1)),OFFSET(Import.PLQ,$A65-1,Q$15-1,1,1)),(1-PLE!$AA$28)*OFFSET(Import.PLQ,$A65-1,Q$15-1,1,1))))</f>
        <v>0</v>
      </c>
      <c r="R65" s="144">
        <f ca="1">IF(R$13="",0,CHOOSE(Detalhamento.OpçãoServiços,OFFSET(Import.PLQ,$A65-1,R$15-1,1,1),IF($E65&lt;&gt;1,IF(ISNUMBER(INDEX(Import.PLE,Detalhamento!$E65,Detalhamento!R$15)),IF(INDEX(Import.PLE,Detalhamento!$E65,Detalhamento!R$15)&lt;=mediçao,OFFSET(Import.PLQ,$A65-1,R$15-1,1,1),0),0),PLE!$AA$28*OFFSET(Import.PLQ,$A65-1,R$15-1,1,1)),IF($E65&lt;&gt;1,IF(ISNUMBER(INDEX(Import.PLE,Detalhamento!$E65,Detalhamento!R$15)),IF(INDEX(Import.PLE,Detalhamento!$E65,Detalhamento!R$15)&lt;=mediçao,0,OFFSET(Import.PLQ,$A65-1,R$15-1,1,1)),OFFSET(Import.PLQ,$A65-1,R$15-1,1,1)),(1-PLE!$AA$28)*OFFSET(Import.PLQ,$A65-1,R$15-1,1,1))))</f>
        <v>0</v>
      </c>
      <c r="S65" s="144">
        <f ca="1">IF(S$13="",0,CHOOSE(Detalhamento.OpçãoServiços,OFFSET(Import.PLQ,$A65-1,S$15-1,1,1),IF($E65&lt;&gt;1,IF(ISNUMBER(INDEX(Import.PLE,Detalhamento!$E65,Detalhamento!S$15)),IF(INDEX(Import.PLE,Detalhamento!$E65,Detalhamento!S$15)&lt;=mediçao,OFFSET(Import.PLQ,$A65-1,S$15-1,1,1),0),0),PLE!$AA$28*OFFSET(Import.PLQ,$A65-1,S$15-1,1,1)),IF($E65&lt;&gt;1,IF(ISNUMBER(INDEX(Import.PLE,Detalhamento!$E65,Detalhamento!S$15)),IF(INDEX(Import.PLE,Detalhamento!$E65,Detalhamento!S$15)&lt;=mediçao,0,OFFSET(Import.PLQ,$A65-1,S$15-1,1,1)),OFFSET(Import.PLQ,$A65-1,S$15-1,1,1)),(1-PLE!$AA$28)*OFFSET(Import.PLQ,$A65-1,S$15-1,1,1))))</f>
        <v>0</v>
      </c>
      <c r="T65" s="144">
        <f ca="1">IF(T$13="",0,CHOOSE(Detalhamento.OpçãoServiços,OFFSET(Import.PLQ,$A65-1,T$15-1,1,1),IF($E65&lt;&gt;1,IF(ISNUMBER(INDEX(Import.PLE,Detalhamento!$E65,Detalhamento!T$15)),IF(INDEX(Import.PLE,Detalhamento!$E65,Detalhamento!T$15)&lt;=mediçao,OFFSET(Import.PLQ,$A65-1,T$15-1,1,1),0),0),PLE!$AA$28*OFFSET(Import.PLQ,$A65-1,T$15-1,1,1)),IF($E65&lt;&gt;1,IF(ISNUMBER(INDEX(Import.PLE,Detalhamento!$E65,Detalhamento!T$15)),IF(INDEX(Import.PLE,Detalhamento!$E65,Detalhamento!T$15)&lt;=mediçao,0,OFFSET(Import.PLQ,$A65-1,T$15-1,1,1)),OFFSET(Import.PLQ,$A65-1,T$15-1,1,1)),(1-PLE!$AA$28)*OFFSET(Import.PLQ,$A65-1,T$15-1,1,1))))</f>
        <v>0</v>
      </c>
      <c r="U65" s="144">
        <f ca="1">IF(U$13="",0,CHOOSE(Detalhamento.OpçãoServiços,OFFSET(Import.PLQ,$A65-1,U$15-1,1,1),IF($E65&lt;&gt;1,IF(ISNUMBER(INDEX(Import.PLE,Detalhamento!$E65,Detalhamento!U$15)),IF(INDEX(Import.PLE,Detalhamento!$E65,Detalhamento!U$15)&lt;=mediçao,OFFSET(Import.PLQ,$A65-1,U$15-1,1,1),0),0),PLE!$AA$28*OFFSET(Import.PLQ,$A65-1,U$15-1,1,1)),IF($E65&lt;&gt;1,IF(ISNUMBER(INDEX(Import.PLE,Detalhamento!$E65,Detalhamento!U$15)),IF(INDEX(Import.PLE,Detalhamento!$E65,Detalhamento!U$15)&lt;=mediçao,0,OFFSET(Import.PLQ,$A65-1,U$15-1,1,1)),OFFSET(Import.PLQ,$A65-1,U$15-1,1,1)),(1-PLE!$AA$28)*OFFSET(Import.PLQ,$A65-1,U$15-1,1,1))))</f>
        <v>0</v>
      </c>
      <c r="V65" s="144">
        <f ca="1">IF(V$13="",0,CHOOSE(Detalhamento.OpçãoServiços,OFFSET(Import.PLQ,$A65-1,V$15-1,1,1),IF($E65&lt;&gt;1,IF(ISNUMBER(INDEX(Import.PLE,Detalhamento!$E65,Detalhamento!V$15)),IF(INDEX(Import.PLE,Detalhamento!$E65,Detalhamento!V$15)&lt;=mediçao,OFFSET(Import.PLQ,$A65-1,V$15-1,1,1),0),0),PLE!$AA$28*OFFSET(Import.PLQ,$A65-1,V$15-1,1,1)),IF($E65&lt;&gt;1,IF(ISNUMBER(INDEX(Import.PLE,Detalhamento!$E65,Detalhamento!V$15)),IF(INDEX(Import.PLE,Detalhamento!$E65,Detalhamento!V$15)&lt;=mediçao,0,OFFSET(Import.PLQ,$A65-1,V$15-1,1,1)),OFFSET(Import.PLQ,$A65-1,V$15-1,1,1)),(1-PLE!$AA$28)*OFFSET(Import.PLQ,$A65-1,V$15-1,1,1))))</f>
        <v>0</v>
      </c>
      <c r="W65" s="144">
        <f ca="1">IF(W$13="",0,CHOOSE(Detalhamento.OpçãoServiços,OFFSET(Import.PLQ,$A65-1,W$15-1,1,1),IF($E65&lt;&gt;1,IF(ISNUMBER(INDEX(Import.PLE,Detalhamento!$E65,Detalhamento!W$15)),IF(INDEX(Import.PLE,Detalhamento!$E65,Detalhamento!W$15)&lt;=mediçao,OFFSET(Import.PLQ,$A65-1,W$15-1,1,1),0),0),PLE!$AA$28*OFFSET(Import.PLQ,$A65-1,W$15-1,1,1)),IF($E65&lt;&gt;1,IF(ISNUMBER(INDEX(Import.PLE,Detalhamento!$E65,Detalhamento!W$15)),IF(INDEX(Import.PLE,Detalhamento!$E65,Detalhamento!W$15)&lt;=mediçao,0,OFFSET(Import.PLQ,$A65-1,W$15-1,1,1)),OFFSET(Import.PLQ,$A65-1,W$15-1,1,1)),(1-PLE!$AA$28)*OFFSET(Import.PLQ,$A65-1,W$15-1,1,1))))</f>
        <v>0</v>
      </c>
      <c r="X65" s="144">
        <f ca="1">IF(X$13="",0,CHOOSE(Detalhamento.OpçãoServiços,OFFSET(Import.PLQ,$A65-1,X$15-1,1,1),IF($E65&lt;&gt;1,IF(ISNUMBER(INDEX(Import.PLE,Detalhamento!$E65,Detalhamento!X$15)),IF(INDEX(Import.PLE,Detalhamento!$E65,Detalhamento!X$15)&lt;=mediçao,OFFSET(Import.PLQ,$A65-1,X$15-1,1,1),0),0),PLE!$AA$28*OFFSET(Import.PLQ,$A65-1,X$15-1,1,1)),IF($E65&lt;&gt;1,IF(ISNUMBER(INDEX(Import.PLE,Detalhamento!$E65,Detalhamento!X$15)),IF(INDEX(Import.PLE,Detalhamento!$E65,Detalhamento!X$15)&lt;=mediçao,0,OFFSET(Import.PLQ,$A65-1,X$15-1,1,1)),OFFSET(Import.PLQ,$A65-1,X$15-1,1,1)),(1-PLE!$AA$28)*OFFSET(Import.PLQ,$A65-1,X$15-1,1,1))))</f>
        <v>0</v>
      </c>
      <c r="Y65" s="144">
        <f ca="1">IF(Y$13="",0,CHOOSE(Detalhamento.OpçãoServiços,OFFSET(Import.PLQ,$A65-1,Y$15-1,1,1),IF($E65&lt;&gt;1,IF(ISNUMBER(INDEX(Import.PLE,Detalhamento!$E65,Detalhamento!Y$15)),IF(INDEX(Import.PLE,Detalhamento!$E65,Detalhamento!Y$15)&lt;=mediçao,OFFSET(Import.PLQ,$A65-1,Y$15-1,1,1),0),0),PLE!$AA$28*OFFSET(Import.PLQ,$A65-1,Y$15-1,1,1)),IF($E65&lt;&gt;1,IF(ISNUMBER(INDEX(Import.PLE,Detalhamento!$E65,Detalhamento!Y$15)),IF(INDEX(Import.PLE,Detalhamento!$E65,Detalhamento!Y$15)&lt;=mediçao,0,OFFSET(Import.PLQ,$A65-1,Y$15-1,1,1)),OFFSET(Import.PLQ,$A65-1,Y$15-1,1,1)),(1-PLE!$AA$28)*OFFSET(Import.PLQ,$A65-1,Y$15-1,1,1))))</f>
        <v>0</v>
      </c>
      <c r="Z65" s="144">
        <f ca="1">IF(Z$13="",0,CHOOSE(Detalhamento.OpçãoServiços,OFFSET(Import.PLQ,$A65-1,Z$15-1,1,1),IF($E65&lt;&gt;1,IF(ISNUMBER(INDEX(Import.PLE,Detalhamento!$E65,Detalhamento!Z$15)),IF(INDEX(Import.PLE,Detalhamento!$E65,Detalhamento!Z$15)&lt;=mediçao,OFFSET(Import.PLQ,$A65-1,Z$15-1,1,1),0),0),PLE!$AA$28*OFFSET(Import.PLQ,$A65-1,Z$15-1,1,1)),IF($E65&lt;&gt;1,IF(ISNUMBER(INDEX(Import.PLE,Detalhamento!$E65,Detalhamento!Z$15)),IF(INDEX(Import.PLE,Detalhamento!$E65,Detalhamento!Z$15)&lt;=mediçao,0,OFFSET(Import.PLQ,$A65-1,Z$15-1,1,1)),OFFSET(Import.PLQ,$A65-1,Z$15-1,1,1)),(1-PLE!$AA$28)*OFFSET(Import.PLQ,$A65-1,Z$15-1,1,1))))</f>
        <v>0</v>
      </c>
      <c r="AA65" s="144">
        <f ca="1">IF(AA$13="",0,CHOOSE(Detalhamento.OpçãoServiços,OFFSET(Import.PLQ,$A65-1,AA$15-1,1,1),IF($E65&lt;&gt;1,IF(ISNUMBER(INDEX(Import.PLE,Detalhamento!$E65,Detalhamento!AA$15)),IF(INDEX(Import.PLE,Detalhamento!$E65,Detalhamento!AA$15)&lt;=mediçao,OFFSET(Import.PLQ,$A65-1,AA$15-1,1,1),0),0),PLE!$AA$28*OFFSET(Import.PLQ,$A65-1,AA$15-1,1,1)),IF($E65&lt;&gt;1,IF(ISNUMBER(INDEX(Import.PLE,Detalhamento!$E65,Detalhamento!AA$15)),IF(INDEX(Import.PLE,Detalhamento!$E65,Detalhamento!AA$15)&lt;=mediçao,0,OFFSET(Import.PLQ,$A65-1,AA$15-1,1,1)),OFFSET(Import.PLQ,$A65-1,AA$15-1,1,1)),(1-PLE!$AA$28)*OFFSET(Import.PLQ,$A65-1,AA$15-1,1,1))))</f>
        <v>0</v>
      </c>
      <c r="AB65" s="144">
        <f ca="1">IF(AB$13="",0,CHOOSE(Detalhamento.OpçãoServiços,OFFSET(Import.PLQ,$A65-1,AB$15-1,1,1),IF($E65&lt;&gt;1,IF(ISNUMBER(INDEX(Import.PLE,Detalhamento!$E65,Detalhamento!AB$15)),IF(INDEX(Import.PLE,Detalhamento!$E65,Detalhamento!AB$15)&lt;=mediçao,OFFSET(Import.PLQ,$A65-1,AB$15-1,1,1),0),0),PLE!$AA$28*OFFSET(Import.PLQ,$A65-1,AB$15-1,1,1)),IF($E65&lt;&gt;1,IF(ISNUMBER(INDEX(Import.PLE,Detalhamento!$E65,Detalhamento!AB$15)),IF(INDEX(Import.PLE,Detalhamento!$E65,Detalhamento!AB$15)&lt;=mediçao,0,OFFSET(Import.PLQ,$A65-1,AB$15-1,1,1)),OFFSET(Import.PLQ,$A65-1,AB$15-1,1,1)),(1-PLE!$AA$28)*OFFSET(Import.PLQ,$A65-1,AB$15-1,1,1))))</f>
        <v>0</v>
      </c>
      <c r="AC65" s="144">
        <f ca="1">IF(AC$13="",0,CHOOSE(Detalhamento.OpçãoServiços,OFFSET(Import.PLQ,$A65-1,AC$15-1,1,1),IF($E65&lt;&gt;1,IF(ISNUMBER(INDEX(Import.PLE,Detalhamento!$E65,Detalhamento!AC$15)),IF(INDEX(Import.PLE,Detalhamento!$E65,Detalhamento!AC$15)&lt;=mediçao,OFFSET(Import.PLQ,$A65-1,AC$15-1,1,1),0),0),PLE!$AA$28*OFFSET(Import.PLQ,$A65-1,AC$15-1,1,1)),IF($E65&lt;&gt;1,IF(ISNUMBER(INDEX(Import.PLE,Detalhamento!$E65,Detalhamento!AC$15)),IF(INDEX(Import.PLE,Detalhamento!$E65,Detalhamento!AC$15)&lt;=mediçao,0,OFFSET(Import.PLQ,$A65-1,AC$15-1,1,1)),OFFSET(Import.PLQ,$A65-1,AC$15-1,1,1)),(1-PLE!$AA$28)*OFFSET(Import.PLQ,$A65-1,AC$15-1,1,1))))</f>
        <v>0</v>
      </c>
      <c r="AD65" s="144">
        <f ca="1">IF(AD$13="",0,CHOOSE(Detalhamento.OpçãoServiços,OFFSET(Import.PLQ,$A65-1,AD$15-1,1,1),IF($E65&lt;&gt;1,IF(ISNUMBER(INDEX(Import.PLE,Detalhamento!$E65,Detalhamento!AD$15)),IF(INDEX(Import.PLE,Detalhamento!$E65,Detalhamento!AD$15)&lt;=mediçao,OFFSET(Import.PLQ,$A65-1,AD$15-1,1,1),0),0),PLE!$AA$28*OFFSET(Import.PLQ,$A65-1,AD$15-1,1,1)),IF($E65&lt;&gt;1,IF(ISNUMBER(INDEX(Import.PLE,Detalhamento!$E65,Detalhamento!AD$15)),IF(INDEX(Import.PLE,Detalhamento!$E65,Detalhamento!AD$15)&lt;=mediçao,0,OFFSET(Import.PLQ,$A65-1,AD$15-1,1,1)),OFFSET(Import.PLQ,$A65-1,AD$15-1,1,1)),(1-PLE!$AA$28)*OFFSET(Import.PLQ,$A65-1,AD$15-1,1,1))))</f>
        <v>0</v>
      </c>
      <c r="AE65" s="144">
        <f ca="1">IF(AE$13="",0,CHOOSE(Detalhamento.OpçãoServiços,OFFSET(Import.PLQ,$A65-1,AE$15-1,1,1),IF($E65&lt;&gt;1,IF(ISNUMBER(INDEX(Import.PLE,Detalhamento!$E65,Detalhamento!AE$15)),IF(INDEX(Import.PLE,Detalhamento!$E65,Detalhamento!AE$15)&lt;=mediçao,OFFSET(Import.PLQ,$A65-1,AE$15-1,1,1),0),0),PLE!$AA$28*OFFSET(Import.PLQ,$A65-1,AE$15-1,1,1)),IF($E65&lt;&gt;1,IF(ISNUMBER(INDEX(Import.PLE,Detalhamento!$E65,Detalhamento!AE$15)),IF(INDEX(Import.PLE,Detalhamento!$E65,Detalhamento!AE$15)&lt;=mediçao,0,OFFSET(Import.PLQ,$A65-1,AE$15-1,1,1)),OFFSET(Import.PLQ,$A65-1,AE$15-1,1,1)),(1-PLE!$AA$28)*OFFSET(Import.PLQ,$A65-1,AE$15-1,1,1))))</f>
        <v>0</v>
      </c>
      <c r="AF65" s="144">
        <f ca="1">IF(AF$13="",0,CHOOSE(Detalhamento.OpçãoServiços,OFFSET(Import.PLQ,$A65-1,AF$15-1,1,1),IF($E65&lt;&gt;1,IF(ISNUMBER(INDEX(Import.PLE,Detalhamento!$E65,Detalhamento!AF$15)),IF(INDEX(Import.PLE,Detalhamento!$E65,Detalhamento!AF$15)&lt;=mediçao,OFFSET(Import.PLQ,$A65-1,AF$15-1,1,1),0),0),PLE!$AA$28*OFFSET(Import.PLQ,$A65-1,AF$15-1,1,1)),IF($E65&lt;&gt;1,IF(ISNUMBER(INDEX(Import.PLE,Detalhamento!$E65,Detalhamento!AF$15)),IF(INDEX(Import.PLE,Detalhamento!$E65,Detalhamento!AF$15)&lt;=mediçao,0,OFFSET(Import.PLQ,$A65-1,AF$15-1,1,1)),OFFSET(Import.PLQ,$A65-1,AF$15-1,1,1)),(1-PLE!$AA$28)*OFFSET(Import.PLQ,$A65-1,AF$15-1,1,1))))</f>
        <v>0</v>
      </c>
      <c r="AG65" s="144">
        <f ca="1">IF(AG$13="",0,CHOOSE(Detalhamento.OpçãoServiços,OFFSET(Import.PLQ,$A65-1,AG$15-1,1,1),IF($E65&lt;&gt;1,IF(ISNUMBER(INDEX(Import.PLE,Detalhamento!$E65,Detalhamento!AG$15)),IF(INDEX(Import.PLE,Detalhamento!$E65,Detalhamento!AG$15)&lt;=mediçao,OFFSET(Import.PLQ,$A65-1,AG$15-1,1,1),0),0),PLE!$AA$28*OFFSET(Import.PLQ,$A65-1,AG$15-1,1,1)),IF($E65&lt;&gt;1,IF(ISNUMBER(INDEX(Import.PLE,Detalhamento!$E65,Detalhamento!AG$15)),IF(INDEX(Import.PLE,Detalhamento!$E65,Detalhamento!AG$15)&lt;=mediçao,0,OFFSET(Import.PLQ,$A65-1,AG$15-1,1,1)),OFFSET(Import.PLQ,$A65-1,AG$15-1,1,1)),(1-PLE!$AA$28)*OFFSET(Import.PLQ,$A65-1,AG$15-1,1,1))))</f>
        <v>0</v>
      </c>
      <c r="AH65" s="144">
        <f ca="1">IF(AH$13="",0,CHOOSE(Detalhamento.OpçãoServiços,OFFSET(Import.PLQ,$A65-1,AH$15-1,1,1),IF($E65&lt;&gt;1,IF(ISNUMBER(INDEX(Import.PLE,Detalhamento!$E65,Detalhamento!AH$15)),IF(INDEX(Import.PLE,Detalhamento!$E65,Detalhamento!AH$15)&lt;=mediçao,OFFSET(Import.PLQ,$A65-1,AH$15-1,1,1),0),0),PLE!$AA$28*OFFSET(Import.PLQ,$A65-1,AH$15-1,1,1)),IF($E65&lt;&gt;1,IF(ISNUMBER(INDEX(Import.PLE,Detalhamento!$E65,Detalhamento!AH$15)),IF(INDEX(Import.PLE,Detalhamento!$E65,Detalhamento!AH$15)&lt;=mediçao,0,OFFSET(Import.PLQ,$A65-1,AH$15-1,1,1)),OFFSET(Import.PLQ,$A65-1,AH$15-1,1,1)),(1-PLE!$AA$28)*OFFSET(Import.PLQ,$A65-1,AH$15-1,1,1))))</f>
        <v>0</v>
      </c>
      <c r="AI65" s="144">
        <f ca="1">IF(AI$13="",0,CHOOSE(Detalhamento.OpçãoServiços,OFFSET(Import.PLQ,$A65-1,AI$15-1,1,1),IF($E65&lt;&gt;1,IF(ISNUMBER(INDEX(Import.PLE,Detalhamento!$E65,Detalhamento!AI$15)),IF(INDEX(Import.PLE,Detalhamento!$E65,Detalhamento!AI$15)&lt;=mediçao,OFFSET(Import.PLQ,$A65-1,AI$15-1,1,1),0),0),PLE!$AA$28*OFFSET(Import.PLQ,$A65-1,AI$15-1,1,1)),IF($E65&lt;&gt;1,IF(ISNUMBER(INDEX(Import.PLE,Detalhamento!$E65,Detalhamento!AI$15)),IF(INDEX(Import.PLE,Detalhamento!$E65,Detalhamento!AI$15)&lt;=mediçao,0,OFFSET(Import.PLQ,$A65-1,AI$15-1,1,1)),OFFSET(Import.PLQ,$A65-1,AI$15-1,1,1)),(1-PLE!$AA$28)*OFFSET(Import.PLQ,$A65-1,AI$15-1,1,1))))</f>
        <v>0</v>
      </c>
      <c r="AJ65" s="144">
        <f ca="1">IF(AJ$13="",0,CHOOSE(Detalhamento.OpçãoServiços,OFFSET(Import.PLQ,$A65-1,AJ$15-1,1,1),IF($E65&lt;&gt;1,IF(ISNUMBER(INDEX(Import.PLE,Detalhamento!$E65,Detalhamento!AJ$15)),IF(INDEX(Import.PLE,Detalhamento!$E65,Detalhamento!AJ$15)&lt;=mediçao,OFFSET(Import.PLQ,$A65-1,AJ$15-1,1,1),0),0),PLE!$AA$28*OFFSET(Import.PLQ,$A65-1,AJ$15-1,1,1)),IF($E65&lt;&gt;1,IF(ISNUMBER(INDEX(Import.PLE,Detalhamento!$E65,Detalhamento!AJ$15)),IF(INDEX(Import.PLE,Detalhamento!$E65,Detalhamento!AJ$15)&lt;=mediçao,0,OFFSET(Import.PLQ,$A65-1,AJ$15-1,1,1)),OFFSET(Import.PLQ,$A65-1,AJ$15-1,1,1)),(1-PLE!$AA$28)*OFFSET(Import.PLQ,$A65-1,AJ$15-1,1,1))))</f>
        <v>0</v>
      </c>
      <c r="AK65" s="144">
        <f ca="1">IF(AK$13="",0,CHOOSE(Detalhamento.OpçãoServiços,OFFSET(Import.PLQ,$A65-1,AK$15-1,1,1),IF($E65&lt;&gt;1,IF(ISNUMBER(INDEX(Import.PLE,Detalhamento!$E65,Detalhamento!AK$15)),IF(INDEX(Import.PLE,Detalhamento!$E65,Detalhamento!AK$15)&lt;=mediçao,OFFSET(Import.PLQ,$A65-1,AK$15-1,1,1),0),0),PLE!$AA$28*OFFSET(Import.PLQ,$A65-1,AK$15-1,1,1)),IF($E65&lt;&gt;1,IF(ISNUMBER(INDEX(Import.PLE,Detalhamento!$E65,Detalhamento!AK$15)),IF(INDEX(Import.PLE,Detalhamento!$E65,Detalhamento!AK$15)&lt;=mediçao,0,OFFSET(Import.PLQ,$A65-1,AK$15-1,1,1)),OFFSET(Import.PLQ,$A65-1,AK$15-1,1,1)),(1-PLE!$AA$28)*OFFSET(Import.PLQ,$A65-1,AK$15-1,1,1))))</f>
        <v>0</v>
      </c>
      <c r="AL65" s="144">
        <f ca="1">IF(AL$13="",0,CHOOSE(Detalhamento.OpçãoServiços,OFFSET(Import.PLQ,$A65-1,AL$15-1,1,1),IF($E65&lt;&gt;1,IF(ISNUMBER(INDEX(Import.PLE,Detalhamento!$E65,Detalhamento!AL$15)),IF(INDEX(Import.PLE,Detalhamento!$E65,Detalhamento!AL$15)&lt;=mediçao,OFFSET(Import.PLQ,$A65-1,AL$15-1,1,1),0),0),PLE!$AA$28*OFFSET(Import.PLQ,$A65-1,AL$15-1,1,1)),IF($E65&lt;&gt;1,IF(ISNUMBER(INDEX(Import.PLE,Detalhamento!$E65,Detalhamento!AL$15)),IF(INDEX(Import.PLE,Detalhamento!$E65,Detalhamento!AL$15)&lt;=mediçao,0,OFFSET(Import.PLQ,$A65-1,AL$15-1,1,1)),OFFSET(Import.PLQ,$A65-1,AL$15-1,1,1)),(1-PLE!$AA$28)*OFFSET(Import.PLQ,$A65-1,AL$15-1,1,1))))</f>
        <v>0</v>
      </c>
      <c r="AM65" s="144">
        <f ca="1">IF(AM$13="",0,CHOOSE(Detalhamento.OpçãoServiços,OFFSET(Import.PLQ,$A65-1,AM$15-1,1,1),IF($E65&lt;&gt;1,IF(ISNUMBER(INDEX(Import.PLE,Detalhamento!$E65,Detalhamento!AM$15)),IF(INDEX(Import.PLE,Detalhamento!$E65,Detalhamento!AM$15)&lt;=mediçao,OFFSET(Import.PLQ,$A65-1,AM$15-1,1,1),0),0),PLE!$AA$28*OFFSET(Import.PLQ,$A65-1,AM$15-1,1,1)),IF($E65&lt;&gt;1,IF(ISNUMBER(INDEX(Import.PLE,Detalhamento!$E65,Detalhamento!AM$15)),IF(INDEX(Import.PLE,Detalhamento!$E65,Detalhamento!AM$15)&lt;=mediçao,0,OFFSET(Import.PLQ,$A65-1,AM$15-1,1,1)),OFFSET(Import.PLQ,$A65-1,AM$15-1,1,1)),(1-PLE!$AA$28)*OFFSET(Import.PLQ,$A65-1,AM$15-1,1,1))))</f>
        <v>0</v>
      </c>
      <c r="AN65" s="144">
        <f ca="1">IF(AN$13="",0,CHOOSE(Detalhamento.OpçãoServiços,OFFSET(Import.PLQ,$A65-1,AN$15-1,1,1),IF($E65&lt;&gt;1,IF(ISNUMBER(INDEX(Import.PLE,Detalhamento!$E65,Detalhamento!AN$15)),IF(INDEX(Import.PLE,Detalhamento!$E65,Detalhamento!AN$15)&lt;=mediçao,OFFSET(Import.PLQ,$A65-1,AN$15-1,1,1),0),0),PLE!$AA$28*OFFSET(Import.PLQ,$A65-1,AN$15-1,1,1)),IF($E65&lt;&gt;1,IF(ISNUMBER(INDEX(Import.PLE,Detalhamento!$E65,Detalhamento!AN$15)),IF(INDEX(Import.PLE,Detalhamento!$E65,Detalhamento!AN$15)&lt;=mediçao,0,OFFSET(Import.PLQ,$A65-1,AN$15-1,1,1)),OFFSET(Import.PLQ,$A65-1,AN$15-1,1,1)),(1-PLE!$AA$28)*OFFSET(Import.PLQ,$A65-1,AN$15-1,1,1))))</f>
        <v>0</v>
      </c>
      <c r="AO65" s="144">
        <f ca="1">IF(AO$13="",0,CHOOSE(Detalhamento.OpçãoServiços,OFFSET(Import.PLQ,$A65-1,AO$15-1,1,1),IF($E65&lt;&gt;1,IF(ISNUMBER(INDEX(Import.PLE,Detalhamento!$E65,Detalhamento!AO$15)),IF(INDEX(Import.PLE,Detalhamento!$E65,Detalhamento!AO$15)&lt;=mediçao,OFFSET(Import.PLQ,$A65-1,AO$15-1,1,1),0),0),PLE!$AA$28*OFFSET(Import.PLQ,$A65-1,AO$15-1,1,1)),IF($E65&lt;&gt;1,IF(ISNUMBER(INDEX(Import.PLE,Detalhamento!$E65,Detalhamento!AO$15)),IF(INDEX(Import.PLE,Detalhamento!$E65,Detalhamento!AO$15)&lt;=mediçao,0,OFFSET(Import.PLQ,$A65-1,AO$15-1,1,1)),OFFSET(Import.PLQ,$A65-1,AO$15-1,1,1)),(1-PLE!$AA$28)*OFFSET(Import.PLQ,$A65-1,AO$15-1,1,1))))</f>
        <v>0</v>
      </c>
      <c r="AP65" s="144">
        <f ca="1">IF(AP$13="",0,CHOOSE(Detalhamento.OpçãoServiços,OFFSET(Import.PLQ,$A65-1,AP$15-1,1,1),IF($E65&lt;&gt;1,IF(ISNUMBER(INDEX(Import.PLE,Detalhamento!$E65,Detalhamento!AP$15)),IF(INDEX(Import.PLE,Detalhamento!$E65,Detalhamento!AP$15)&lt;=mediçao,OFFSET(Import.PLQ,$A65-1,AP$15-1,1,1),0),0),PLE!$AA$28*OFFSET(Import.PLQ,$A65-1,AP$15-1,1,1)),IF($E65&lt;&gt;1,IF(ISNUMBER(INDEX(Import.PLE,Detalhamento!$E65,Detalhamento!AP$15)),IF(INDEX(Import.PLE,Detalhamento!$E65,Detalhamento!AP$15)&lt;=mediçao,0,OFFSET(Import.PLQ,$A65-1,AP$15-1,1,1)),OFFSET(Import.PLQ,$A65-1,AP$15-1,1,1)),(1-PLE!$AA$28)*OFFSET(Import.PLQ,$A65-1,AP$15-1,1,1))))</f>
        <v>0</v>
      </c>
      <c r="AQ65" s="144">
        <f ca="1">IF(AQ$13="",0,CHOOSE(Detalhamento.OpçãoServiços,OFFSET(Import.PLQ,$A65-1,AQ$15-1,1,1),IF($E65&lt;&gt;1,IF(ISNUMBER(INDEX(Import.PLE,Detalhamento!$E65,Detalhamento!AQ$15)),IF(INDEX(Import.PLE,Detalhamento!$E65,Detalhamento!AQ$15)&lt;=mediçao,OFFSET(Import.PLQ,$A65-1,AQ$15-1,1,1),0),0),PLE!$AA$28*OFFSET(Import.PLQ,$A65-1,AQ$15-1,1,1)),IF($E65&lt;&gt;1,IF(ISNUMBER(INDEX(Import.PLE,Detalhamento!$E65,Detalhamento!AQ$15)),IF(INDEX(Import.PLE,Detalhamento!$E65,Detalhamento!AQ$15)&lt;=mediçao,0,OFFSET(Import.PLQ,$A65-1,AQ$15-1,1,1)),OFFSET(Import.PLQ,$A65-1,AQ$15-1,1,1)),(1-PLE!$AA$28)*OFFSET(Import.PLQ,$A65-1,AQ$15-1,1,1))))</f>
        <v>0</v>
      </c>
      <c r="AR65" s="144">
        <f ca="1">IF(AR$13="",0,CHOOSE(Detalhamento.OpçãoServiços,OFFSET(Import.PLQ,$A65-1,AR$15-1,1,1),IF($E65&lt;&gt;1,IF(ISNUMBER(INDEX(Import.PLE,Detalhamento!$E65,Detalhamento!AR$15)),IF(INDEX(Import.PLE,Detalhamento!$E65,Detalhamento!AR$15)&lt;=mediçao,OFFSET(Import.PLQ,$A65-1,AR$15-1,1,1),0),0),PLE!$AA$28*OFFSET(Import.PLQ,$A65-1,AR$15-1,1,1)),IF($E65&lt;&gt;1,IF(ISNUMBER(INDEX(Import.PLE,Detalhamento!$E65,Detalhamento!AR$15)),IF(INDEX(Import.PLE,Detalhamento!$E65,Detalhamento!AR$15)&lt;=mediçao,0,OFFSET(Import.PLQ,$A65-1,AR$15-1,1,1)),OFFSET(Import.PLQ,$A65-1,AR$15-1,1,1)),(1-PLE!$AA$28)*OFFSET(Import.PLQ,$A65-1,AR$15-1,1,1))))</f>
        <v>0</v>
      </c>
      <c r="AS65" s="144">
        <f ca="1">IF(AS$13="",0,CHOOSE(Detalhamento.OpçãoServiços,OFFSET(Import.PLQ,$A65-1,AS$15-1,1,1),IF($E65&lt;&gt;1,IF(ISNUMBER(INDEX(Import.PLE,Detalhamento!$E65,Detalhamento!AS$15)),IF(INDEX(Import.PLE,Detalhamento!$E65,Detalhamento!AS$15)&lt;=mediçao,OFFSET(Import.PLQ,$A65-1,AS$15-1,1,1),0),0),PLE!$AA$28*OFFSET(Import.PLQ,$A65-1,AS$15-1,1,1)),IF($E65&lt;&gt;1,IF(ISNUMBER(INDEX(Import.PLE,Detalhamento!$E65,Detalhamento!AS$15)),IF(INDEX(Import.PLE,Detalhamento!$E65,Detalhamento!AS$15)&lt;=mediçao,0,OFFSET(Import.PLQ,$A65-1,AS$15-1,1,1)),OFFSET(Import.PLQ,$A65-1,AS$15-1,1,1)),(1-PLE!$AA$28)*OFFSET(Import.PLQ,$A65-1,AS$15-1,1,1))))</f>
        <v>0</v>
      </c>
      <c r="AT65" s="144">
        <f ca="1">IF(AT$13="",0,CHOOSE(Detalhamento.OpçãoServiços,OFFSET(Import.PLQ,$A65-1,AT$15-1,1,1),IF($E65&lt;&gt;1,IF(ISNUMBER(INDEX(Import.PLE,Detalhamento!$E65,Detalhamento!AT$15)),IF(INDEX(Import.PLE,Detalhamento!$E65,Detalhamento!AT$15)&lt;=mediçao,OFFSET(Import.PLQ,$A65-1,AT$15-1,1,1),0),0),PLE!$AA$28*OFFSET(Import.PLQ,$A65-1,AT$15-1,1,1)),IF($E65&lt;&gt;1,IF(ISNUMBER(INDEX(Import.PLE,Detalhamento!$E65,Detalhamento!AT$15)),IF(INDEX(Import.PLE,Detalhamento!$E65,Detalhamento!AT$15)&lt;=mediçao,0,OFFSET(Import.PLQ,$A65-1,AT$15-1,1,1)),OFFSET(Import.PLQ,$A65-1,AT$15-1,1,1)),(1-PLE!$AA$28)*OFFSET(Import.PLQ,$A65-1,AT$15-1,1,1))))</f>
        <v>0</v>
      </c>
      <c r="AU65" s="144">
        <f ca="1">IF(AU$13="",0,CHOOSE(Detalhamento.OpçãoServiços,OFFSET(Import.PLQ,$A65-1,AU$15-1,1,1),IF($E65&lt;&gt;1,IF(ISNUMBER(INDEX(Import.PLE,Detalhamento!$E65,Detalhamento!AU$15)),IF(INDEX(Import.PLE,Detalhamento!$E65,Detalhamento!AU$15)&lt;=mediçao,OFFSET(Import.PLQ,$A65-1,AU$15-1,1,1),0),0),PLE!$AA$28*OFFSET(Import.PLQ,$A65-1,AU$15-1,1,1)),IF($E65&lt;&gt;1,IF(ISNUMBER(INDEX(Import.PLE,Detalhamento!$E65,Detalhamento!AU$15)),IF(INDEX(Import.PLE,Detalhamento!$E65,Detalhamento!AU$15)&lt;=mediçao,0,OFFSET(Import.PLQ,$A65-1,AU$15-1,1,1)),OFFSET(Import.PLQ,$A65-1,AU$15-1,1,1)),(1-PLE!$AA$28)*OFFSET(Import.PLQ,$A65-1,AU$15-1,1,1))))</f>
        <v>0</v>
      </c>
      <c r="AV65" s="144">
        <f ca="1">IF(AV$13="",0,CHOOSE(Detalhamento.OpçãoServiços,OFFSET(Import.PLQ,$A65-1,AV$15-1,1,1),IF($E65&lt;&gt;1,IF(ISNUMBER(INDEX(Import.PLE,Detalhamento!$E65,Detalhamento!AV$15)),IF(INDEX(Import.PLE,Detalhamento!$E65,Detalhamento!AV$15)&lt;=mediçao,OFFSET(Import.PLQ,$A65-1,AV$15-1,1,1),0),0),PLE!$AA$28*OFFSET(Import.PLQ,$A65-1,AV$15-1,1,1)),IF($E65&lt;&gt;1,IF(ISNUMBER(INDEX(Import.PLE,Detalhamento!$E65,Detalhamento!AV$15)),IF(INDEX(Import.PLE,Detalhamento!$E65,Detalhamento!AV$15)&lt;=mediçao,0,OFFSET(Import.PLQ,$A65-1,AV$15-1,1,1)),OFFSET(Import.PLQ,$A65-1,AV$15-1,1,1)),(1-PLE!$AA$28)*OFFSET(Import.PLQ,$A65-1,AV$15-1,1,1))))</f>
        <v>0</v>
      </c>
      <c r="AW65" s="144">
        <f ca="1">IF(AW$13="",0,CHOOSE(Detalhamento.OpçãoServiços,OFFSET(Import.PLQ,$A65-1,AW$15-1,1,1),IF($E65&lt;&gt;1,IF(ISNUMBER(INDEX(Import.PLE,Detalhamento!$E65,Detalhamento!AW$15)),IF(INDEX(Import.PLE,Detalhamento!$E65,Detalhamento!AW$15)&lt;=mediçao,OFFSET(Import.PLQ,$A65-1,AW$15-1,1,1),0),0),PLE!$AA$28*OFFSET(Import.PLQ,$A65-1,AW$15-1,1,1)),IF($E65&lt;&gt;1,IF(ISNUMBER(INDEX(Import.PLE,Detalhamento!$E65,Detalhamento!AW$15)),IF(INDEX(Import.PLE,Detalhamento!$E65,Detalhamento!AW$15)&lt;=mediçao,0,OFFSET(Import.PLQ,$A65-1,AW$15-1,1,1)),OFFSET(Import.PLQ,$A65-1,AW$15-1,1,1)),(1-PLE!$AA$28)*OFFSET(Import.PLQ,$A65-1,AW$15-1,1,1))))</f>
        <v>0</v>
      </c>
      <c r="AX65" s="144">
        <f ca="1">IF(AX$13="",0,CHOOSE(Detalhamento.OpçãoServiços,OFFSET(Import.PLQ,$A65-1,AX$15-1,1,1),IF($E65&lt;&gt;1,IF(ISNUMBER(INDEX(Import.PLE,Detalhamento!$E65,Detalhamento!AX$15)),IF(INDEX(Import.PLE,Detalhamento!$E65,Detalhamento!AX$15)&lt;=mediçao,OFFSET(Import.PLQ,$A65-1,AX$15-1,1,1),0),0),PLE!$AA$28*OFFSET(Import.PLQ,$A65-1,AX$15-1,1,1)),IF($E65&lt;&gt;1,IF(ISNUMBER(INDEX(Import.PLE,Detalhamento!$E65,Detalhamento!AX$15)),IF(INDEX(Import.PLE,Detalhamento!$E65,Detalhamento!AX$15)&lt;=mediçao,0,OFFSET(Import.PLQ,$A65-1,AX$15-1,1,1)),OFFSET(Import.PLQ,$A65-1,AX$15-1,1,1)),(1-PLE!$AA$28)*OFFSET(Import.PLQ,$A65-1,AX$15-1,1,1))))</f>
        <v>0</v>
      </c>
      <c r="AY65" s="144">
        <f ca="1">IF(AY$13="",0,CHOOSE(Detalhamento.OpçãoServiços,OFFSET(Import.PLQ,$A65-1,AY$15-1,1,1),IF($E65&lt;&gt;1,IF(ISNUMBER(INDEX(Import.PLE,Detalhamento!$E65,Detalhamento!AY$15)),IF(INDEX(Import.PLE,Detalhamento!$E65,Detalhamento!AY$15)&lt;=mediçao,OFFSET(Import.PLQ,$A65-1,AY$15-1,1,1),0),0),PLE!$AA$28*OFFSET(Import.PLQ,$A65-1,AY$15-1,1,1)),IF($E65&lt;&gt;1,IF(ISNUMBER(INDEX(Import.PLE,Detalhamento!$E65,Detalhamento!AY$15)),IF(INDEX(Import.PLE,Detalhamento!$E65,Detalhamento!AY$15)&lt;=mediçao,0,OFFSET(Import.PLQ,$A65-1,AY$15-1,1,1)),OFFSET(Import.PLQ,$A65-1,AY$15-1,1,1)),(1-PLE!$AA$28)*OFFSET(Import.PLQ,$A65-1,AY$15-1,1,1))))</f>
        <v>0</v>
      </c>
      <c r="AZ65" s="144">
        <f ca="1">IF(AZ$13="",0,CHOOSE(Detalhamento.OpçãoServiços,OFFSET(Import.PLQ,$A65-1,AZ$15-1,1,1),IF($E65&lt;&gt;1,IF(ISNUMBER(INDEX(Import.PLE,Detalhamento!$E65,Detalhamento!AZ$15)),IF(INDEX(Import.PLE,Detalhamento!$E65,Detalhamento!AZ$15)&lt;=mediçao,OFFSET(Import.PLQ,$A65-1,AZ$15-1,1,1),0),0),PLE!$AA$28*OFFSET(Import.PLQ,$A65-1,AZ$15-1,1,1)),IF($E65&lt;&gt;1,IF(ISNUMBER(INDEX(Import.PLE,Detalhamento!$E65,Detalhamento!AZ$15)),IF(INDEX(Import.PLE,Detalhamento!$E65,Detalhamento!AZ$15)&lt;=mediçao,0,OFFSET(Import.PLQ,$A65-1,AZ$15-1,1,1)),OFFSET(Import.PLQ,$A65-1,AZ$15-1,1,1)),(1-PLE!$AA$28)*OFFSET(Import.PLQ,$A65-1,AZ$15-1,1,1))))</f>
        <v>0</v>
      </c>
      <c r="BA65" s="144">
        <f ca="1">IF(BA$13="",0,CHOOSE(Detalhamento.OpçãoServiços,OFFSET(Import.PLQ,$A65-1,BA$15-1,1,1),IF($E65&lt;&gt;1,IF(ISNUMBER(INDEX(Import.PLE,Detalhamento!$E65,Detalhamento!BA$15)),IF(INDEX(Import.PLE,Detalhamento!$E65,Detalhamento!BA$15)&lt;=mediçao,OFFSET(Import.PLQ,$A65-1,BA$15-1,1,1),0),0),PLE!$AA$28*OFFSET(Import.PLQ,$A65-1,BA$15-1,1,1)),IF($E65&lt;&gt;1,IF(ISNUMBER(INDEX(Import.PLE,Detalhamento!$E65,Detalhamento!BA$15)),IF(INDEX(Import.PLE,Detalhamento!$E65,Detalhamento!BA$15)&lt;=mediçao,0,OFFSET(Import.PLQ,$A65-1,BA$15-1,1,1)),OFFSET(Import.PLQ,$A65-1,BA$15-1,1,1)),(1-PLE!$AA$28)*OFFSET(Import.PLQ,$A65-1,BA$15-1,1,1))))</f>
        <v>0</v>
      </c>
      <c r="BB65" s="144">
        <f ca="1">IF(BB$13="",0,CHOOSE(Detalhamento.OpçãoServiços,OFFSET(Import.PLQ,$A65-1,BB$15-1,1,1),IF($E65&lt;&gt;1,IF(ISNUMBER(INDEX(Import.PLE,Detalhamento!$E65,Detalhamento!BB$15)),IF(INDEX(Import.PLE,Detalhamento!$E65,Detalhamento!BB$15)&lt;=mediçao,OFFSET(Import.PLQ,$A65-1,BB$15-1,1,1),0),0),PLE!$AA$28*OFFSET(Import.PLQ,$A65-1,BB$15-1,1,1)),IF($E65&lt;&gt;1,IF(ISNUMBER(INDEX(Import.PLE,Detalhamento!$E65,Detalhamento!BB$15)),IF(INDEX(Import.PLE,Detalhamento!$E65,Detalhamento!BB$15)&lt;=mediçao,0,OFFSET(Import.PLQ,$A65-1,BB$15-1,1,1)),OFFSET(Import.PLQ,$A65-1,BB$15-1,1,1)),(1-PLE!$AA$28)*OFFSET(Import.PLQ,$A65-1,BB$15-1,1,1))))</f>
        <v>0</v>
      </c>
      <c r="BC65" s="144">
        <f ca="1">IF(BC$13="",0,CHOOSE(Detalhamento.OpçãoServiços,OFFSET(Import.PLQ,$A65-1,BC$15-1,1,1),IF($E65&lt;&gt;1,IF(ISNUMBER(INDEX(Import.PLE,Detalhamento!$E65,Detalhamento!BC$15)),IF(INDEX(Import.PLE,Detalhamento!$E65,Detalhamento!BC$15)&lt;=mediçao,OFFSET(Import.PLQ,$A65-1,BC$15-1,1,1),0),0),PLE!$AA$28*OFFSET(Import.PLQ,$A65-1,BC$15-1,1,1)),IF($E65&lt;&gt;1,IF(ISNUMBER(INDEX(Import.PLE,Detalhamento!$E65,Detalhamento!BC$15)),IF(INDEX(Import.PLE,Detalhamento!$E65,Detalhamento!BC$15)&lt;=mediçao,0,OFFSET(Import.PLQ,$A65-1,BC$15-1,1,1)),OFFSET(Import.PLQ,$A65-1,BC$15-1,1,1)),(1-PLE!$AA$28)*OFFSET(Import.PLQ,$A65-1,BC$15-1,1,1))))</f>
        <v>0</v>
      </c>
      <c r="BD65" s="144">
        <f ca="1">IF(BD$13="",0,CHOOSE(Detalhamento.OpçãoServiços,OFFSET(Import.PLQ,$A65-1,BD$15-1,1,1),IF($E65&lt;&gt;1,IF(ISNUMBER(INDEX(Import.PLE,Detalhamento!$E65,Detalhamento!BD$15)),IF(INDEX(Import.PLE,Detalhamento!$E65,Detalhamento!BD$15)&lt;=mediçao,OFFSET(Import.PLQ,$A65-1,BD$15-1,1,1),0),0),PLE!$AA$28*OFFSET(Import.PLQ,$A65-1,BD$15-1,1,1)),IF($E65&lt;&gt;1,IF(ISNUMBER(INDEX(Import.PLE,Detalhamento!$E65,Detalhamento!BD$15)),IF(INDEX(Import.PLE,Detalhamento!$E65,Detalhamento!BD$15)&lt;=mediçao,0,OFFSET(Import.PLQ,$A65-1,BD$15-1,1,1)),OFFSET(Import.PLQ,$A65-1,BD$15-1,1,1)),(1-PLE!$AA$28)*OFFSET(Import.PLQ,$A65-1,BD$15-1,1,1))))</f>
        <v>0</v>
      </c>
      <c r="BE65" s="144">
        <f ca="1">IF(BE$13="",0,CHOOSE(Detalhamento.OpçãoServiços,OFFSET(Import.PLQ,$A65-1,BE$15-1,1,1),IF($E65&lt;&gt;1,IF(ISNUMBER(INDEX(Import.PLE,Detalhamento!$E65,Detalhamento!BE$15)),IF(INDEX(Import.PLE,Detalhamento!$E65,Detalhamento!BE$15)&lt;=mediçao,OFFSET(Import.PLQ,$A65-1,BE$15-1,1,1),0),0),PLE!$AA$28*OFFSET(Import.PLQ,$A65-1,BE$15-1,1,1)),IF($E65&lt;&gt;1,IF(ISNUMBER(INDEX(Import.PLE,Detalhamento!$E65,Detalhamento!BE$15)),IF(INDEX(Import.PLE,Detalhamento!$E65,Detalhamento!BE$15)&lt;=mediçao,0,OFFSET(Import.PLQ,$A65-1,BE$15-1,1,1)),OFFSET(Import.PLQ,$A65-1,BE$15-1,1,1)),(1-PLE!$AA$28)*OFFSET(Import.PLQ,$A65-1,BE$15-1,1,1))))</f>
        <v>0</v>
      </c>
      <c r="BF65" s="144">
        <f ca="1">IF(BF$13="",0,CHOOSE(Detalhamento.OpçãoServiços,OFFSET(Import.PLQ,$A65-1,BF$15-1,1,1),IF($E65&lt;&gt;1,IF(ISNUMBER(INDEX(Import.PLE,Detalhamento!$E65,Detalhamento!BF$15)),IF(INDEX(Import.PLE,Detalhamento!$E65,Detalhamento!BF$15)&lt;=mediçao,OFFSET(Import.PLQ,$A65-1,BF$15-1,1,1),0),0),PLE!$AA$28*OFFSET(Import.PLQ,$A65-1,BF$15-1,1,1)),IF($E65&lt;&gt;1,IF(ISNUMBER(INDEX(Import.PLE,Detalhamento!$E65,Detalhamento!BF$15)),IF(INDEX(Import.PLE,Detalhamento!$E65,Detalhamento!BF$15)&lt;=mediçao,0,OFFSET(Import.PLQ,$A65-1,BF$15-1,1,1)),OFFSET(Import.PLQ,$A65-1,BF$15-1,1,1)),(1-PLE!$AA$28)*OFFSET(Import.PLQ,$A65-1,BF$15-1,1,1))))</f>
        <v>0</v>
      </c>
      <c r="BG65" s="144">
        <f ca="1">IF(BG$13="",0,CHOOSE(Detalhamento.OpçãoServiços,OFFSET(Import.PLQ,$A65-1,BG$15-1,1,1),IF($E65&lt;&gt;1,IF(ISNUMBER(INDEX(Import.PLE,Detalhamento!$E65,Detalhamento!BG$15)),IF(INDEX(Import.PLE,Detalhamento!$E65,Detalhamento!BG$15)&lt;=mediçao,OFFSET(Import.PLQ,$A65-1,BG$15-1,1,1),0),0),PLE!$AA$28*OFFSET(Import.PLQ,$A65-1,BG$15-1,1,1)),IF($E65&lt;&gt;1,IF(ISNUMBER(INDEX(Import.PLE,Detalhamento!$E65,Detalhamento!BG$15)),IF(INDEX(Import.PLE,Detalhamento!$E65,Detalhamento!BG$15)&lt;=mediçao,0,OFFSET(Import.PLQ,$A65-1,BG$15-1,1,1)),OFFSET(Import.PLQ,$A65-1,BG$15-1,1,1)),(1-PLE!$AA$28)*OFFSET(Import.PLQ,$A65-1,BG$15-1,1,1))))</f>
        <v>0</v>
      </c>
      <c r="BH65" s="144">
        <f ca="1">IF(BH$13="",0,CHOOSE(Detalhamento.OpçãoServiços,OFFSET(Import.PLQ,$A65-1,BH$15-1,1,1),IF($E65&lt;&gt;1,IF(ISNUMBER(INDEX(Import.PLE,Detalhamento!$E65,Detalhamento!BH$15)),IF(INDEX(Import.PLE,Detalhamento!$E65,Detalhamento!BH$15)&lt;=mediçao,OFFSET(Import.PLQ,$A65-1,BH$15-1,1,1),0),0),PLE!$AA$28*OFFSET(Import.PLQ,$A65-1,BH$15-1,1,1)),IF($E65&lt;&gt;1,IF(ISNUMBER(INDEX(Import.PLE,Detalhamento!$E65,Detalhamento!BH$15)),IF(INDEX(Import.PLE,Detalhamento!$E65,Detalhamento!BH$15)&lt;=mediçao,0,OFFSET(Import.PLQ,$A65-1,BH$15-1,1,1)),OFFSET(Import.PLQ,$A65-1,BH$15-1,1,1)),(1-PLE!$AA$28)*OFFSET(Import.PLQ,$A65-1,BH$15-1,1,1))))</f>
        <v>0</v>
      </c>
      <c r="BI65" s="144">
        <f ca="1">IF(BI$13="",0,CHOOSE(Detalhamento.OpçãoServiços,OFFSET(Import.PLQ,$A65-1,BI$15-1,1,1),IF($E65&lt;&gt;1,IF(ISNUMBER(INDEX(Import.PLE,Detalhamento!$E65,Detalhamento!BI$15)),IF(INDEX(Import.PLE,Detalhamento!$E65,Detalhamento!BI$15)&lt;=mediçao,OFFSET(Import.PLQ,$A65-1,BI$15-1,1,1),0),0),PLE!$AA$28*OFFSET(Import.PLQ,$A65-1,BI$15-1,1,1)),IF($E65&lt;&gt;1,IF(ISNUMBER(INDEX(Import.PLE,Detalhamento!$E65,Detalhamento!BI$15)),IF(INDEX(Import.PLE,Detalhamento!$E65,Detalhamento!BI$15)&lt;=mediçao,0,OFFSET(Import.PLQ,$A65-1,BI$15-1,1,1)),OFFSET(Import.PLQ,$A65-1,BI$15-1,1,1)),(1-PLE!$AA$28)*OFFSET(Import.PLQ,$A65-1,BI$15-1,1,1))))</f>
        <v>0</v>
      </c>
    </row>
    <row r="66" spans="1:61" ht="30" x14ac:dyDescent="0.2">
      <c r="A66" s="155">
        <v>45</v>
      </c>
      <c r="B66" s="21" t="str">
        <f t="shared" ca="1" si="8"/>
        <v>Serviço</v>
      </c>
      <c r="E66" s="153">
        <f t="shared" ca="1" si="9"/>
        <v>5</v>
      </c>
      <c r="F66" s="154">
        <f t="shared" ca="1" si="10"/>
        <v>50045</v>
      </c>
      <c r="G66" s="154" t="str">
        <f t="shared" ca="1" si="15"/>
        <v>1.4.2.1</v>
      </c>
      <c r="H66" s="182" t="str">
        <f t="shared" ca="1" si="15"/>
        <v>MONTAGEM E DESMONTAGEM DE FÔRMA DE PILARES RETANGULARES E ESTRUTURAS SIMILARES, PÉ-DIREITO SIMPLES, EM MADEIRA SERRADA, 4 UTILIZAÇÕES. AF_09/2020</v>
      </c>
      <c r="I66" s="37" t="str">
        <f t="shared" ca="1" si="12"/>
        <v>M2</v>
      </c>
      <c r="J66" s="144">
        <f t="shared" ca="1" si="13"/>
        <v>121.49</v>
      </c>
      <c r="K66" s="67"/>
      <c r="L66" s="144">
        <f ca="1">IF(L$13="",0,CHOOSE(Detalhamento.OpçãoServiços,OFFSET(Import.PLQ,$A66-1,L$15-1,1,1),IF($E66&lt;&gt;1,IF(ISNUMBER(INDEX(Import.PLE,Detalhamento!$E66,Detalhamento!L$15)),IF(INDEX(Import.PLE,Detalhamento!$E66,Detalhamento!L$15)&lt;=mediçao,OFFSET(Import.PLQ,$A66-1,L$15-1,1,1),0),0),PLE!$AA$28*OFFSET(Import.PLQ,$A66-1,L$15-1,1,1)),IF($E66&lt;&gt;1,IF(ISNUMBER(INDEX(Import.PLE,Detalhamento!$E66,Detalhamento!L$15)),IF(INDEX(Import.PLE,Detalhamento!$E66,Detalhamento!L$15)&lt;=mediçao,0,OFFSET(Import.PLQ,$A66-1,L$15-1,1,1)),OFFSET(Import.PLQ,$A66-1,L$15-1,1,1)),(1-PLE!$AA$28)*OFFSET(Import.PLQ,$A66-1,L$15-1,1,1))))</f>
        <v>121.49</v>
      </c>
      <c r="M66" s="144">
        <f ca="1">IF(M$13="",0,CHOOSE(Detalhamento.OpçãoServiços,OFFSET(Import.PLQ,$A66-1,M$15-1,1,1),IF($E66&lt;&gt;1,IF(ISNUMBER(INDEX(Import.PLE,Detalhamento!$E66,Detalhamento!M$15)),IF(INDEX(Import.PLE,Detalhamento!$E66,Detalhamento!M$15)&lt;=mediçao,OFFSET(Import.PLQ,$A66-1,M$15-1,1,1),0),0),PLE!$AA$28*OFFSET(Import.PLQ,$A66-1,M$15-1,1,1)),IF($E66&lt;&gt;1,IF(ISNUMBER(INDEX(Import.PLE,Detalhamento!$E66,Detalhamento!M$15)),IF(INDEX(Import.PLE,Detalhamento!$E66,Detalhamento!M$15)&lt;=mediçao,0,OFFSET(Import.PLQ,$A66-1,M$15-1,1,1)),OFFSET(Import.PLQ,$A66-1,M$15-1,1,1)),(1-PLE!$AA$28)*OFFSET(Import.PLQ,$A66-1,M$15-1,1,1))))</f>
        <v>0</v>
      </c>
      <c r="N66" s="144">
        <f ca="1">IF(N$13="",0,CHOOSE(Detalhamento.OpçãoServiços,OFFSET(Import.PLQ,$A66-1,N$15-1,1,1),IF($E66&lt;&gt;1,IF(ISNUMBER(INDEX(Import.PLE,Detalhamento!$E66,Detalhamento!N$15)),IF(INDEX(Import.PLE,Detalhamento!$E66,Detalhamento!N$15)&lt;=mediçao,OFFSET(Import.PLQ,$A66-1,N$15-1,1,1),0),0),PLE!$AA$28*OFFSET(Import.PLQ,$A66-1,N$15-1,1,1)),IF($E66&lt;&gt;1,IF(ISNUMBER(INDEX(Import.PLE,Detalhamento!$E66,Detalhamento!N$15)),IF(INDEX(Import.PLE,Detalhamento!$E66,Detalhamento!N$15)&lt;=mediçao,0,OFFSET(Import.PLQ,$A66-1,N$15-1,1,1)),OFFSET(Import.PLQ,$A66-1,N$15-1,1,1)),(1-PLE!$AA$28)*OFFSET(Import.PLQ,$A66-1,N$15-1,1,1))))</f>
        <v>0</v>
      </c>
      <c r="O66" s="144">
        <f ca="1">IF(O$13="",0,CHOOSE(Detalhamento.OpçãoServiços,OFFSET(Import.PLQ,$A66-1,O$15-1,1,1),IF($E66&lt;&gt;1,IF(ISNUMBER(INDEX(Import.PLE,Detalhamento!$E66,Detalhamento!O$15)),IF(INDEX(Import.PLE,Detalhamento!$E66,Detalhamento!O$15)&lt;=mediçao,OFFSET(Import.PLQ,$A66-1,O$15-1,1,1),0),0),PLE!$AA$28*OFFSET(Import.PLQ,$A66-1,O$15-1,1,1)),IF($E66&lt;&gt;1,IF(ISNUMBER(INDEX(Import.PLE,Detalhamento!$E66,Detalhamento!O$15)),IF(INDEX(Import.PLE,Detalhamento!$E66,Detalhamento!O$15)&lt;=mediçao,0,OFFSET(Import.PLQ,$A66-1,O$15-1,1,1)),OFFSET(Import.PLQ,$A66-1,O$15-1,1,1)),(1-PLE!$AA$28)*OFFSET(Import.PLQ,$A66-1,O$15-1,1,1))))</f>
        <v>0</v>
      </c>
      <c r="P66" s="144">
        <f ca="1">IF(P$13="",0,CHOOSE(Detalhamento.OpçãoServiços,OFFSET(Import.PLQ,$A66-1,P$15-1,1,1),IF($E66&lt;&gt;1,IF(ISNUMBER(INDEX(Import.PLE,Detalhamento!$E66,Detalhamento!P$15)),IF(INDEX(Import.PLE,Detalhamento!$E66,Detalhamento!P$15)&lt;=mediçao,OFFSET(Import.PLQ,$A66-1,P$15-1,1,1),0),0),PLE!$AA$28*OFFSET(Import.PLQ,$A66-1,P$15-1,1,1)),IF($E66&lt;&gt;1,IF(ISNUMBER(INDEX(Import.PLE,Detalhamento!$E66,Detalhamento!P$15)),IF(INDEX(Import.PLE,Detalhamento!$E66,Detalhamento!P$15)&lt;=mediçao,0,OFFSET(Import.PLQ,$A66-1,P$15-1,1,1)),OFFSET(Import.PLQ,$A66-1,P$15-1,1,1)),(1-PLE!$AA$28)*OFFSET(Import.PLQ,$A66-1,P$15-1,1,1))))</f>
        <v>0</v>
      </c>
      <c r="Q66" s="144">
        <f ca="1">IF(Q$13="",0,CHOOSE(Detalhamento.OpçãoServiços,OFFSET(Import.PLQ,$A66-1,Q$15-1,1,1),IF($E66&lt;&gt;1,IF(ISNUMBER(INDEX(Import.PLE,Detalhamento!$E66,Detalhamento!Q$15)),IF(INDEX(Import.PLE,Detalhamento!$E66,Detalhamento!Q$15)&lt;=mediçao,OFFSET(Import.PLQ,$A66-1,Q$15-1,1,1),0),0),PLE!$AA$28*OFFSET(Import.PLQ,$A66-1,Q$15-1,1,1)),IF($E66&lt;&gt;1,IF(ISNUMBER(INDEX(Import.PLE,Detalhamento!$E66,Detalhamento!Q$15)),IF(INDEX(Import.PLE,Detalhamento!$E66,Detalhamento!Q$15)&lt;=mediçao,0,OFFSET(Import.PLQ,$A66-1,Q$15-1,1,1)),OFFSET(Import.PLQ,$A66-1,Q$15-1,1,1)),(1-PLE!$AA$28)*OFFSET(Import.PLQ,$A66-1,Q$15-1,1,1))))</f>
        <v>0</v>
      </c>
      <c r="R66" s="144">
        <f ca="1">IF(R$13="",0,CHOOSE(Detalhamento.OpçãoServiços,OFFSET(Import.PLQ,$A66-1,R$15-1,1,1),IF($E66&lt;&gt;1,IF(ISNUMBER(INDEX(Import.PLE,Detalhamento!$E66,Detalhamento!R$15)),IF(INDEX(Import.PLE,Detalhamento!$E66,Detalhamento!R$15)&lt;=mediçao,OFFSET(Import.PLQ,$A66-1,R$15-1,1,1),0),0),PLE!$AA$28*OFFSET(Import.PLQ,$A66-1,R$15-1,1,1)),IF($E66&lt;&gt;1,IF(ISNUMBER(INDEX(Import.PLE,Detalhamento!$E66,Detalhamento!R$15)),IF(INDEX(Import.PLE,Detalhamento!$E66,Detalhamento!R$15)&lt;=mediçao,0,OFFSET(Import.PLQ,$A66-1,R$15-1,1,1)),OFFSET(Import.PLQ,$A66-1,R$15-1,1,1)),(1-PLE!$AA$28)*OFFSET(Import.PLQ,$A66-1,R$15-1,1,1))))</f>
        <v>0</v>
      </c>
      <c r="S66" s="144">
        <f ca="1">IF(S$13="",0,CHOOSE(Detalhamento.OpçãoServiços,OFFSET(Import.PLQ,$A66-1,S$15-1,1,1),IF($E66&lt;&gt;1,IF(ISNUMBER(INDEX(Import.PLE,Detalhamento!$E66,Detalhamento!S$15)),IF(INDEX(Import.PLE,Detalhamento!$E66,Detalhamento!S$15)&lt;=mediçao,OFFSET(Import.PLQ,$A66-1,S$15-1,1,1),0),0),PLE!$AA$28*OFFSET(Import.PLQ,$A66-1,S$15-1,1,1)),IF($E66&lt;&gt;1,IF(ISNUMBER(INDEX(Import.PLE,Detalhamento!$E66,Detalhamento!S$15)),IF(INDEX(Import.PLE,Detalhamento!$E66,Detalhamento!S$15)&lt;=mediçao,0,OFFSET(Import.PLQ,$A66-1,S$15-1,1,1)),OFFSET(Import.PLQ,$A66-1,S$15-1,1,1)),(1-PLE!$AA$28)*OFFSET(Import.PLQ,$A66-1,S$15-1,1,1))))</f>
        <v>0</v>
      </c>
      <c r="T66" s="144">
        <f ca="1">IF(T$13="",0,CHOOSE(Detalhamento.OpçãoServiços,OFFSET(Import.PLQ,$A66-1,T$15-1,1,1),IF($E66&lt;&gt;1,IF(ISNUMBER(INDEX(Import.PLE,Detalhamento!$E66,Detalhamento!T$15)),IF(INDEX(Import.PLE,Detalhamento!$E66,Detalhamento!T$15)&lt;=mediçao,OFFSET(Import.PLQ,$A66-1,T$15-1,1,1),0),0),PLE!$AA$28*OFFSET(Import.PLQ,$A66-1,T$15-1,1,1)),IF($E66&lt;&gt;1,IF(ISNUMBER(INDEX(Import.PLE,Detalhamento!$E66,Detalhamento!T$15)),IF(INDEX(Import.PLE,Detalhamento!$E66,Detalhamento!T$15)&lt;=mediçao,0,OFFSET(Import.PLQ,$A66-1,T$15-1,1,1)),OFFSET(Import.PLQ,$A66-1,T$15-1,1,1)),(1-PLE!$AA$28)*OFFSET(Import.PLQ,$A66-1,T$15-1,1,1))))</f>
        <v>0</v>
      </c>
      <c r="U66" s="144">
        <f ca="1">IF(U$13="",0,CHOOSE(Detalhamento.OpçãoServiços,OFFSET(Import.PLQ,$A66-1,U$15-1,1,1),IF($E66&lt;&gt;1,IF(ISNUMBER(INDEX(Import.PLE,Detalhamento!$E66,Detalhamento!U$15)),IF(INDEX(Import.PLE,Detalhamento!$E66,Detalhamento!U$15)&lt;=mediçao,OFFSET(Import.PLQ,$A66-1,U$15-1,1,1),0),0),PLE!$AA$28*OFFSET(Import.PLQ,$A66-1,U$15-1,1,1)),IF($E66&lt;&gt;1,IF(ISNUMBER(INDEX(Import.PLE,Detalhamento!$E66,Detalhamento!U$15)),IF(INDEX(Import.PLE,Detalhamento!$E66,Detalhamento!U$15)&lt;=mediçao,0,OFFSET(Import.PLQ,$A66-1,U$15-1,1,1)),OFFSET(Import.PLQ,$A66-1,U$15-1,1,1)),(1-PLE!$AA$28)*OFFSET(Import.PLQ,$A66-1,U$15-1,1,1))))</f>
        <v>0</v>
      </c>
      <c r="V66" s="144">
        <f ca="1">IF(V$13="",0,CHOOSE(Detalhamento.OpçãoServiços,OFFSET(Import.PLQ,$A66-1,V$15-1,1,1),IF($E66&lt;&gt;1,IF(ISNUMBER(INDEX(Import.PLE,Detalhamento!$E66,Detalhamento!V$15)),IF(INDEX(Import.PLE,Detalhamento!$E66,Detalhamento!V$15)&lt;=mediçao,OFFSET(Import.PLQ,$A66-1,V$15-1,1,1),0),0),PLE!$AA$28*OFFSET(Import.PLQ,$A66-1,V$15-1,1,1)),IF($E66&lt;&gt;1,IF(ISNUMBER(INDEX(Import.PLE,Detalhamento!$E66,Detalhamento!V$15)),IF(INDEX(Import.PLE,Detalhamento!$E66,Detalhamento!V$15)&lt;=mediçao,0,OFFSET(Import.PLQ,$A66-1,V$15-1,1,1)),OFFSET(Import.PLQ,$A66-1,V$15-1,1,1)),(1-PLE!$AA$28)*OFFSET(Import.PLQ,$A66-1,V$15-1,1,1))))</f>
        <v>0</v>
      </c>
      <c r="W66" s="144">
        <f ca="1">IF(W$13="",0,CHOOSE(Detalhamento.OpçãoServiços,OFFSET(Import.PLQ,$A66-1,W$15-1,1,1),IF($E66&lt;&gt;1,IF(ISNUMBER(INDEX(Import.PLE,Detalhamento!$E66,Detalhamento!W$15)),IF(INDEX(Import.PLE,Detalhamento!$E66,Detalhamento!W$15)&lt;=mediçao,OFFSET(Import.PLQ,$A66-1,W$15-1,1,1),0),0),PLE!$AA$28*OFFSET(Import.PLQ,$A66-1,W$15-1,1,1)),IF($E66&lt;&gt;1,IF(ISNUMBER(INDEX(Import.PLE,Detalhamento!$E66,Detalhamento!W$15)),IF(INDEX(Import.PLE,Detalhamento!$E66,Detalhamento!W$15)&lt;=mediçao,0,OFFSET(Import.PLQ,$A66-1,W$15-1,1,1)),OFFSET(Import.PLQ,$A66-1,W$15-1,1,1)),(1-PLE!$AA$28)*OFFSET(Import.PLQ,$A66-1,W$15-1,1,1))))</f>
        <v>0</v>
      </c>
      <c r="X66" s="144">
        <f ca="1">IF(X$13="",0,CHOOSE(Detalhamento.OpçãoServiços,OFFSET(Import.PLQ,$A66-1,X$15-1,1,1),IF($E66&lt;&gt;1,IF(ISNUMBER(INDEX(Import.PLE,Detalhamento!$E66,Detalhamento!X$15)),IF(INDEX(Import.PLE,Detalhamento!$E66,Detalhamento!X$15)&lt;=mediçao,OFFSET(Import.PLQ,$A66-1,X$15-1,1,1),0),0),PLE!$AA$28*OFFSET(Import.PLQ,$A66-1,X$15-1,1,1)),IF($E66&lt;&gt;1,IF(ISNUMBER(INDEX(Import.PLE,Detalhamento!$E66,Detalhamento!X$15)),IF(INDEX(Import.PLE,Detalhamento!$E66,Detalhamento!X$15)&lt;=mediçao,0,OFFSET(Import.PLQ,$A66-1,X$15-1,1,1)),OFFSET(Import.PLQ,$A66-1,X$15-1,1,1)),(1-PLE!$AA$28)*OFFSET(Import.PLQ,$A66-1,X$15-1,1,1))))</f>
        <v>0</v>
      </c>
      <c r="Y66" s="144">
        <f ca="1">IF(Y$13="",0,CHOOSE(Detalhamento.OpçãoServiços,OFFSET(Import.PLQ,$A66-1,Y$15-1,1,1),IF($E66&lt;&gt;1,IF(ISNUMBER(INDEX(Import.PLE,Detalhamento!$E66,Detalhamento!Y$15)),IF(INDEX(Import.PLE,Detalhamento!$E66,Detalhamento!Y$15)&lt;=mediçao,OFFSET(Import.PLQ,$A66-1,Y$15-1,1,1),0),0),PLE!$AA$28*OFFSET(Import.PLQ,$A66-1,Y$15-1,1,1)),IF($E66&lt;&gt;1,IF(ISNUMBER(INDEX(Import.PLE,Detalhamento!$E66,Detalhamento!Y$15)),IF(INDEX(Import.PLE,Detalhamento!$E66,Detalhamento!Y$15)&lt;=mediçao,0,OFFSET(Import.PLQ,$A66-1,Y$15-1,1,1)),OFFSET(Import.PLQ,$A66-1,Y$15-1,1,1)),(1-PLE!$AA$28)*OFFSET(Import.PLQ,$A66-1,Y$15-1,1,1))))</f>
        <v>0</v>
      </c>
      <c r="Z66" s="144">
        <f ca="1">IF(Z$13="",0,CHOOSE(Detalhamento.OpçãoServiços,OFFSET(Import.PLQ,$A66-1,Z$15-1,1,1),IF($E66&lt;&gt;1,IF(ISNUMBER(INDEX(Import.PLE,Detalhamento!$E66,Detalhamento!Z$15)),IF(INDEX(Import.PLE,Detalhamento!$E66,Detalhamento!Z$15)&lt;=mediçao,OFFSET(Import.PLQ,$A66-1,Z$15-1,1,1),0),0),PLE!$AA$28*OFFSET(Import.PLQ,$A66-1,Z$15-1,1,1)),IF($E66&lt;&gt;1,IF(ISNUMBER(INDEX(Import.PLE,Detalhamento!$E66,Detalhamento!Z$15)),IF(INDEX(Import.PLE,Detalhamento!$E66,Detalhamento!Z$15)&lt;=mediçao,0,OFFSET(Import.PLQ,$A66-1,Z$15-1,1,1)),OFFSET(Import.PLQ,$A66-1,Z$15-1,1,1)),(1-PLE!$AA$28)*OFFSET(Import.PLQ,$A66-1,Z$15-1,1,1))))</f>
        <v>0</v>
      </c>
      <c r="AA66" s="144">
        <f ca="1">IF(AA$13="",0,CHOOSE(Detalhamento.OpçãoServiços,OFFSET(Import.PLQ,$A66-1,AA$15-1,1,1),IF($E66&lt;&gt;1,IF(ISNUMBER(INDEX(Import.PLE,Detalhamento!$E66,Detalhamento!AA$15)),IF(INDEX(Import.PLE,Detalhamento!$E66,Detalhamento!AA$15)&lt;=mediçao,OFFSET(Import.PLQ,$A66-1,AA$15-1,1,1),0),0),PLE!$AA$28*OFFSET(Import.PLQ,$A66-1,AA$15-1,1,1)),IF($E66&lt;&gt;1,IF(ISNUMBER(INDEX(Import.PLE,Detalhamento!$E66,Detalhamento!AA$15)),IF(INDEX(Import.PLE,Detalhamento!$E66,Detalhamento!AA$15)&lt;=mediçao,0,OFFSET(Import.PLQ,$A66-1,AA$15-1,1,1)),OFFSET(Import.PLQ,$A66-1,AA$15-1,1,1)),(1-PLE!$AA$28)*OFFSET(Import.PLQ,$A66-1,AA$15-1,1,1))))</f>
        <v>0</v>
      </c>
      <c r="AB66" s="144">
        <f ca="1">IF(AB$13="",0,CHOOSE(Detalhamento.OpçãoServiços,OFFSET(Import.PLQ,$A66-1,AB$15-1,1,1),IF($E66&lt;&gt;1,IF(ISNUMBER(INDEX(Import.PLE,Detalhamento!$E66,Detalhamento!AB$15)),IF(INDEX(Import.PLE,Detalhamento!$E66,Detalhamento!AB$15)&lt;=mediçao,OFFSET(Import.PLQ,$A66-1,AB$15-1,1,1),0),0),PLE!$AA$28*OFFSET(Import.PLQ,$A66-1,AB$15-1,1,1)),IF($E66&lt;&gt;1,IF(ISNUMBER(INDEX(Import.PLE,Detalhamento!$E66,Detalhamento!AB$15)),IF(INDEX(Import.PLE,Detalhamento!$E66,Detalhamento!AB$15)&lt;=mediçao,0,OFFSET(Import.PLQ,$A66-1,AB$15-1,1,1)),OFFSET(Import.PLQ,$A66-1,AB$15-1,1,1)),(1-PLE!$AA$28)*OFFSET(Import.PLQ,$A66-1,AB$15-1,1,1))))</f>
        <v>0</v>
      </c>
      <c r="AC66" s="144">
        <f ca="1">IF(AC$13="",0,CHOOSE(Detalhamento.OpçãoServiços,OFFSET(Import.PLQ,$A66-1,AC$15-1,1,1),IF($E66&lt;&gt;1,IF(ISNUMBER(INDEX(Import.PLE,Detalhamento!$E66,Detalhamento!AC$15)),IF(INDEX(Import.PLE,Detalhamento!$E66,Detalhamento!AC$15)&lt;=mediçao,OFFSET(Import.PLQ,$A66-1,AC$15-1,1,1),0),0),PLE!$AA$28*OFFSET(Import.PLQ,$A66-1,AC$15-1,1,1)),IF($E66&lt;&gt;1,IF(ISNUMBER(INDEX(Import.PLE,Detalhamento!$E66,Detalhamento!AC$15)),IF(INDEX(Import.PLE,Detalhamento!$E66,Detalhamento!AC$15)&lt;=mediçao,0,OFFSET(Import.PLQ,$A66-1,AC$15-1,1,1)),OFFSET(Import.PLQ,$A66-1,AC$15-1,1,1)),(1-PLE!$AA$28)*OFFSET(Import.PLQ,$A66-1,AC$15-1,1,1))))</f>
        <v>0</v>
      </c>
      <c r="AD66" s="144">
        <f ca="1">IF(AD$13="",0,CHOOSE(Detalhamento.OpçãoServiços,OFFSET(Import.PLQ,$A66-1,AD$15-1,1,1),IF($E66&lt;&gt;1,IF(ISNUMBER(INDEX(Import.PLE,Detalhamento!$E66,Detalhamento!AD$15)),IF(INDEX(Import.PLE,Detalhamento!$E66,Detalhamento!AD$15)&lt;=mediçao,OFFSET(Import.PLQ,$A66-1,AD$15-1,1,1),0),0),PLE!$AA$28*OFFSET(Import.PLQ,$A66-1,AD$15-1,1,1)),IF($E66&lt;&gt;1,IF(ISNUMBER(INDEX(Import.PLE,Detalhamento!$E66,Detalhamento!AD$15)),IF(INDEX(Import.PLE,Detalhamento!$E66,Detalhamento!AD$15)&lt;=mediçao,0,OFFSET(Import.PLQ,$A66-1,AD$15-1,1,1)),OFFSET(Import.PLQ,$A66-1,AD$15-1,1,1)),(1-PLE!$AA$28)*OFFSET(Import.PLQ,$A66-1,AD$15-1,1,1))))</f>
        <v>0</v>
      </c>
      <c r="AE66" s="144">
        <f ca="1">IF(AE$13="",0,CHOOSE(Detalhamento.OpçãoServiços,OFFSET(Import.PLQ,$A66-1,AE$15-1,1,1),IF($E66&lt;&gt;1,IF(ISNUMBER(INDEX(Import.PLE,Detalhamento!$E66,Detalhamento!AE$15)),IF(INDEX(Import.PLE,Detalhamento!$E66,Detalhamento!AE$15)&lt;=mediçao,OFFSET(Import.PLQ,$A66-1,AE$15-1,1,1),0),0),PLE!$AA$28*OFFSET(Import.PLQ,$A66-1,AE$15-1,1,1)),IF($E66&lt;&gt;1,IF(ISNUMBER(INDEX(Import.PLE,Detalhamento!$E66,Detalhamento!AE$15)),IF(INDEX(Import.PLE,Detalhamento!$E66,Detalhamento!AE$15)&lt;=mediçao,0,OFFSET(Import.PLQ,$A66-1,AE$15-1,1,1)),OFFSET(Import.PLQ,$A66-1,AE$15-1,1,1)),(1-PLE!$AA$28)*OFFSET(Import.PLQ,$A66-1,AE$15-1,1,1))))</f>
        <v>0</v>
      </c>
      <c r="AF66" s="144">
        <f ca="1">IF(AF$13="",0,CHOOSE(Detalhamento.OpçãoServiços,OFFSET(Import.PLQ,$A66-1,AF$15-1,1,1),IF($E66&lt;&gt;1,IF(ISNUMBER(INDEX(Import.PLE,Detalhamento!$E66,Detalhamento!AF$15)),IF(INDEX(Import.PLE,Detalhamento!$E66,Detalhamento!AF$15)&lt;=mediçao,OFFSET(Import.PLQ,$A66-1,AF$15-1,1,1),0),0),PLE!$AA$28*OFFSET(Import.PLQ,$A66-1,AF$15-1,1,1)),IF($E66&lt;&gt;1,IF(ISNUMBER(INDEX(Import.PLE,Detalhamento!$E66,Detalhamento!AF$15)),IF(INDEX(Import.PLE,Detalhamento!$E66,Detalhamento!AF$15)&lt;=mediçao,0,OFFSET(Import.PLQ,$A66-1,AF$15-1,1,1)),OFFSET(Import.PLQ,$A66-1,AF$15-1,1,1)),(1-PLE!$AA$28)*OFFSET(Import.PLQ,$A66-1,AF$15-1,1,1))))</f>
        <v>0</v>
      </c>
      <c r="AG66" s="144">
        <f ca="1">IF(AG$13="",0,CHOOSE(Detalhamento.OpçãoServiços,OFFSET(Import.PLQ,$A66-1,AG$15-1,1,1),IF($E66&lt;&gt;1,IF(ISNUMBER(INDEX(Import.PLE,Detalhamento!$E66,Detalhamento!AG$15)),IF(INDEX(Import.PLE,Detalhamento!$E66,Detalhamento!AG$15)&lt;=mediçao,OFFSET(Import.PLQ,$A66-1,AG$15-1,1,1),0),0),PLE!$AA$28*OFFSET(Import.PLQ,$A66-1,AG$15-1,1,1)),IF($E66&lt;&gt;1,IF(ISNUMBER(INDEX(Import.PLE,Detalhamento!$E66,Detalhamento!AG$15)),IF(INDEX(Import.PLE,Detalhamento!$E66,Detalhamento!AG$15)&lt;=mediçao,0,OFFSET(Import.PLQ,$A66-1,AG$15-1,1,1)),OFFSET(Import.PLQ,$A66-1,AG$15-1,1,1)),(1-PLE!$AA$28)*OFFSET(Import.PLQ,$A66-1,AG$15-1,1,1))))</f>
        <v>0</v>
      </c>
      <c r="AH66" s="144">
        <f ca="1">IF(AH$13="",0,CHOOSE(Detalhamento.OpçãoServiços,OFFSET(Import.PLQ,$A66-1,AH$15-1,1,1),IF($E66&lt;&gt;1,IF(ISNUMBER(INDEX(Import.PLE,Detalhamento!$E66,Detalhamento!AH$15)),IF(INDEX(Import.PLE,Detalhamento!$E66,Detalhamento!AH$15)&lt;=mediçao,OFFSET(Import.PLQ,$A66-1,AH$15-1,1,1),0),0),PLE!$AA$28*OFFSET(Import.PLQ,$A66-1,AH$15-1,1,1)),IF($E66&lt;&gt;1,IF(ISNUMBER(INDEX(Import.PLE,Detalhamento!$E66,Detalhamento!AH$15)),IF(INDEX(Import.PLE,Detalhamento!$E66,Detalhamento!AH$15)&lt;=mediçao,0,OFFSET(Import.PLQ,$A66-1,AH$15-1,1,1)),OFFSET(Import.PLQ,$A66-1,AH$15-1,1,1)),(1-PLE!$AA$28)*OFFSET(Import.PLQ,$A66-1,AH$15-1,1,1))))</f>
        <v>0</v>
      </c>
      <c r="AI66" s="144">
        <f ca="1">IF(AI$13="",0,CHOOSE(Detalhamento.OpçãoServiços,OFFSET(Import.PLQ,$A66-1,AI$15-1,1,1),IF($E66&lt;&gt;1,IF(ISNUMBER(INDEX(Import.PLE,Detalhamento!$E66,Detalhamento!AI$15)),IF(INDEX(Import.PLE,Detalhamento!$E66,Detalhamento!AI$15)&lt;=mediçao,OFFSET(Import.PLQ,$A66-1,AI$15-1,1,1),0),0),PLE!$AA$28*OFFSET(Import.PLQ,$A66-1,AI$15-1,1,1)),IF($E66&lt;&gt;1,IF(ISNUMBER(INDEX(Import.PLE,Detalhamento!$E66,Detalhamento!AI$15)),IF(INDEX(Import.PLE,Detalhamento!$E66,Detalhamento!AI$15)&lt;=mediçao,0,OFFSET(Import.PLQ,$A66-1,AI$15-1,1,1)),OFFSET(Import.PLQ,$A66-1,AI$15-1,1,1)),(1-PLE!$AA$28)*OFFSET(Import.PLQ,$A66-1,AI$15-1,1,1))))</f>
        <v>0</v>
      </c>
      <c r="AJ66" s="144">
        <f ca="1">IF(AJ$13="",0,CHOOSE(Detalhamento.OpçãoServiços,OFFSET(Import.PLQ,$A66-1,AJ$15-1,1,1),IF($E66&lt;&gt;1,IF(ISNUMBER(INDEX(Import.PLE,Detalhamento!$E66,Detalhamento!AJ$15)),IF(INDEX(Import.PLE,Detalhamento!$E66,Detalhamento!AJ$15)&lt;=mediçao,OFFSET(Import.PLQ,$A66-1,AJ$15-1,1,1),0),0),PLE!$AA$28*OFFSET(Import.PLQ,$A66-1,AJ$15-1,1,1)),IF($E66&lt;&gt;1,IF(ISNUMBER(INDEX(Import.PLE,Detalhamento!$E66,Detalhamento!AJ$15)),IF(INDEX(Import.PLE,Detalhamento!$E66,Detalhamento!AJ$15)&lt;=mediçao,0,OFFSET(Import.PLQ,$A66-1,AJ$15-1,1,1)),OFFSET(Import.PLQ,$A66-1,AJ$15-1,1,1)),(1-PLE!$AA$28)*OFFSET(Import.PLQ,$A66-1,AJ$15-1,1,1))))</f>
        <v>0</v>
      </c>
      <c r="AK66" s="144">
        <f ca="1">IF(AK$13="",0,CHOOSE(Detalhamento.OpçãoServiços,OFFSET(Import.PLQ,$A66-1,AK$15-1,1,1),IF($E66&lt;&gt;1,IF(ISNUMBER(INDEX(Import.PLE,Detalhamento!$E66,Detalhamento!AK$15)),IF(INDEX(Import.PLE,Detalhamento!$E66,Detalhamento!AK$15)&lt;=mediçao,OFFSET(Import.PLQ,$A66-1,AK$15-1,1,1),0),0),PLE!$AA$28*OFFSET(Import.PLQ,$A66-1,AK$15-1,1,1)),IF($E66&lt;&gt;1,IF(ISNUMBER(INDEX(Import.PLE,Detalhamento!$E66,Detalhamento!AK$15)),IF(INDEX(Import.PLE,Detalhamento!$E66,Detalhamento!AK$15)&lt;=mediçao,0,OFFSET(Import.PLQ,$A66-1,AK$15-1,1,1)),OFFSET(Import.PLQ,$A66-1,AK$15-1,1,1)),(1-PLE!$AA$28)*OFFSET(Import.PLQ,$A66-1,AK$15-1,1,1))))</f>
        <v>0</v>
      </c>
      <c r="AL66" s="144">
        <f ca="1">IF(AL$13="",0,CHOOSE(Detalhamento.OpçãoServiços,OFFSET(Import.PLQ,$A66-1,AL$15-1,1,1),IF($E66&lt;&gt;1,IF(ISNUMBER(INDEX(Import.PLE,Detalhamento!$E66,Detalhamento!AL$15)),IF(INDEX(Import.PLE,Detalhamento!$E66,Detalhamento!AL$15)&lt;=mediçao,OFFSET(Import.PLQ,$A66-1,AL$15-1,1,1),0),0),PLE!$AA$28*OFFSET(Import.PLQ,$A66-1,AL$15-1,1,1)),IF($E66&lt;&gt;1,IF(ISNUMBER(INDEX(Import.PLE,Detalhamento!$E66,Detalhamento!AL$15)),IF(INDEX(Import.PLE,Detalhamento!$E66,Detalhamento!AL$15)&lt;=mediçao,0,OFFSET(Import.PLQ,$A66-1,AL$15-1,1,1)),OFFSET(Import.PLQ,$A66-1,AL$15-1,1,1)),(1-PLE!$AA$28)*OFFSET(Import.PLQ,$A66-1,AL$15-1,1,1))))</f>
        <v>0</v>
      </c>
      <c r="AM66" s="144">
        <f ca="1">IF(AM$13="",0,CHOOSE(Detalhamento.OpçãoServiços,OFFSET(Import.PLQ,$A66-1,AM$15-1,1,1),IF($E66&lt;&gt;1,IF(ISNUMBER(INDEX(Import.PLE,Detalhamento!$E66,Detalhamento!AM$15)),IF(INDEX(Import.PLE,Detalhamento!$E66,Detalhamento!AM$15)&lt;=mediçao,OFFSET(Import.PLQ,$A66-1,AM$15-1,1,1),0),0),PLE!$AA$28*OFFSET(Import.PLQ,$A66-1,AM$15-1,1,1)),IF($E66&lt;&gt;1,IF(ISNUMBER(INDEX(Import.PLE,Detalhamento!$E66,Detalhamento!AM$15)),IF(INDEX(Import.PLE,Detalhamento!$E66,Detalhamento!AM$15)&lt;=mediçao,0,OFFSET(Import.PLQ,$A66-1,AM$15-1,1,1)),OFFSET(Import.PLQ,$A66-1,AM$15-1,1,1)),(1-PLE!$AA$28)*OFFSET(Import.PLQ,$A66-1,AM$15-1,1,1))))</f>
        <v>0</v>
      </c>
      <c r="AN66" s="144">
        <f ca="1">IF(AN$13="",0,CHOOSE(Detalhamento.OpçãoServiços,OFFSET(Import.PLQ,$A66-1,AN$15-1,1,1),IF($E66&lt;&gt;1,IF(ISNUMBER(INDEX(Import.PLE,Detalhamento!$E66,Detalhamento!AN$15)),IF(INDEX(Import.PLE,Detalhamento!$E66,Detalhamento!AN$15)&lt;=mediçao,OFFSET(Import.PLQ,$A66-1,AN$15-1,1,1),0),0),PLE!$AA$28*OFFSET(Import.PLQ,$A66-1,AN$15-1,1,1)),IF($E66&lt;&gt;1,IF(ISNUMBER(INDEX(Import.PLE,Detalhamento!$E66,Detalhamento!AN$15)),IF(INDEX(Import.PLE,Detalhamento!$E66,Detalhamento!AN$15)&lt;=mediçao,0,OFFSET(Import.PLQ,$A66-1,AN$15-1,1,1)),OFFSET(Import.PLQ,$A66-1,AN$15-1,1,1)),(1-PLE!$AA$28)*OFFSET(Import.PLQ,$A66-1,AN$15-1,1,1))))</f>
        <v>0</v>
      </c>
      <c r="AO66" s="144">
        <f ca="1">IF(AO$13="",0,CHOOSE(Detalhamento.OpçãoServiços,OFFSET(Import.PLQ,$A66-1,AO$15-1,1,1),IF($E66&lt;&gt;1,IF(ISNUMBER(INDEX(Import.PLE,Detalhamento!$E66,Detalhamento!AO$15)),IF(INDEX(Import.PLE,Detalhamento!$E66,Detalhamento!AO$15)&lt;=mediçao,OFFSET(Import.PLQ,$A66-1,AO$15-1,1,1),0),0),PLE!$AA$28*OFFSET(Import.PLQ,$A66-1,AO$15-1,1,1)),IF($E66&lt;&gt;1,IF(ISNUMBER(INDEX(Import.PLE,Detalhamento!$E66,Detalhamento!AO$15)),IF(INDEX(Import.PLE,Detalhamento!$E66,Detalhamento!AO$15)&lt;=mediçao,0,OFFSET(Import.PLQ,$A66-1,AO$15-1,1,1)),OFFSET(Import.PLQ,$A66-1,AO$15-1,1,1)),(1-PLE!$AA$28)*OFFSET(Import.PLQ,$A66-1,AO$15-1,1,1))))</f>
        <v>0</v>
      </c>
      <c r="AP66" s="144">
        <f ca="1">IF(AP$13="",0,CHOOSE(Detalhamento.OpçãoServiços,OFFSET(Import.PLQ,$A66-1,AP$15-1,1,1),IF($E66&lt;&gt;1,IF(ISNUMBER(INDEX(Import.PLE,Detalhamento!$E66,Detalhamento!AP$15)),IF(INDEX(Import.PLE,Detalhamento!$E66,Detalhamento!AP$15)&lt;=mediçao,OFFSET(Import.PLQ,$A66-1,AP$15-1,1,1),0),0),PLE!$AA$28*OFFSET(Import.PLQ,$A66-1,AP$15-1,1,1)),IF($E66&lt;&gt;1,IF(ISNUMBER(INDEX(Import.PLE,Detalhamento!$E66,Detalhamento!AP$15)),IF(INDEX(Import.PLE,Detalhamento!$E66,Detalhamento!AP$15)&lt;=mediçao,0,OFFSET(Import.PLQ,$A66-1,AP$15-1,1,1)),OFFSET(Import.PLQ,$A66-1,AP$15-1,1,1)),(1-PLE!$AA$28)*OFFSET(Import.PLQ,$A66-1,AP$15-1,1,1))))</f>
        <v>0</v>
      </c>
      <c r="AQ66" s="144">
        <f ca="1">IF(AQ$13="",0,CHOOSE(Detalhamento.OpçãoServiços,OFFSET(Import.PLQ,$A66-1,AQ$15-1,1,1),IF($E66&lt;&gt;1,IF(ISNUMBER(INDEX(Import.PLE,Detalhamento!$E66,Detalhamento!AQ$15)),IF(INDEX(Import.PLE,Detalhamento!$E66,Detalhamento!AQ$15)&lt;=mediçao,OFFSET(Import.PLQ,$A66-1,AQ$15-1,1,1),0),0),PLE!$AA$28*OFFSET(Import.PLQ,$A66-1,AQ$15-1,1,1)),IF($E66&lt;&gt;1,IF(ISNUMBER(INDEX(Import.PLE,Detalhamento!$E66,Detalhamento!AQ$15)),IF(INDEX(Import.PLE,Detalhamento!$E66,Detalhamento!AQ$15)&lt;=mediçao,0,OFFSET(Import.PLQ,$A66-1,AQ$15-1,1,1)),OFFSET(Import.PLQ,$A66-1,AQ$15-1,1,1)),(1-PLE!$AA$28)*OFFSET(Import.PLQ,$A66-1,AQ$15-1,1,1))))</f>
        <v>0</v>
      </c>
      <c r="AR66" s="144">
        <f ca="1">IF(AR$13="",0,CHOOSE(Detalhamento.OpçãoServiços,OFFSET(Import.PLQ,$A66-1,AR$15-1,1,1),IF($E66&lt;&gt;1,IF(ISNUMBER(INDEX(Import.PLE,Detalhamento!$E66,Detalhamento!AR$15)),IF(INDEX(Import.PLE,Detalhamento!$E66,Detalhamento!AR$15)&lt;=mediçao,OFFSET(Import.PLQ,$A66-1,AR$15-1,1,1),0),0),PLE!$AA$28*OFFSET(Import.PLQ,$A66-1,AR$15-1,1,1)),IF($E66&lt;&gt;1,IF(ISNUMBER(INDEX(Import.PLE,Detalhamento!$E66,Detalhamento!AR$15)),IF(INDEX(Import.PLE,Detalhamento!$E66,Detalhamento!AR$15)&lt;=mediçao,0,OFFSET(Import.PLQ,$A66-1,AR$15-1,1,1)),OFFSET(Import.PLQ,$A66-1,AR$15-1,1,1)),(1-PLE!$AA$28)*OFFSET(Import.PLQ,$A66-1,AR$15-1,1,1))))</f>
        <v>0</v>
      </c>
      <c r="AS66" s="144">
        <f ca="1">IF(AS$13="",0,CHOOSE(Detalhamento.OpçãoServiços,OFFSET(Import.PLQ,$A66-1,AS$15-1,1,1),IF($E66&lt;&gt;1,IF(ISNUMBER(INDEX(Import.PLE,Detalhamento!$E66,Detalhamento!AS$15)),IF(INDEX(Import.PLE,Detalhamento!$E66,Detalhamento!AS$15)&lt;=mediçao,OFFSET(Import.PLQ,$A66-1,AS$15-1,1,1),0),0),PLE!$AA$28*OFFSET(Import.PLQ,$A66-1,AS$15-1,1,1)),IF($E66&lt;&gt;1,IF(ISNUMBER(INDEX(Import.PLE,Detalhamento!$E66,Detalhamento!AS$15)),IF(INDEX(Import.PLE,Detalhamento!$E66,Detalhamento!AS$15)&lt;=mediçao,0,OFFSET(Import.PLQ,$A66-1,AS$15-1,1,1)),OFFSET(Import.PLQ,$A66-1,AS$15-1,1,1)),(1-PLE!$AA$28)*OFFSET(Import.PLQ,$A66-1,AS$15-1,1,1))))</f>
        <v>0</v>
      </c>
      <c r="AT66" s="144">
        <f ca="1">IF(AT$13="",0,CHOOSE(Detalhamento.OpçãoServiços,OFFSET(Import.PLQ,$A66-1,AT$15-1,1,1),IF($E66&lt;&gt;1,IF(ISNUMBER(INDEX(Import.PLE,Detalhamento!$E66,Detalhamento!AT$15)),IF(INDEX(Import.PLE,Detalhamento!$E66,Detalhamento!AT$15)&lt;=mediçao,OFFSET(Import.PLQ,$A66-1,AT$15-1,1,1),0),0),PLE!$AA$28*OFFSET(Import.PLQ,$A66-1,AT$15-1,1,1)),IF($E66&lt;&gt;1,IF(ISNUMBER(INDEX(Import.PLE,Detalhamento!$E66,Detalhamento!AT$15)),IF(INDEX(Import.PLE,Detalhamento!$E66,Detalhamento!AT$15)&lt;=mediçao,0,OFFSET(Import.PLQ,$A66-1,AT$15-1,1,1)),OFFSET(Import.PLQ,$A66-1,AT$15-1,1,1)),(1-PLE!$AA$28)*OFFSET(Import.PLQ,$A66-1,AT$15-1,1,1))))</f>
        <v>0</v>
      </c>
      <c r="AU66" s="144">
        <f ca="1">IF(AU$13="",0,CHOOSE(Detalhamento.OpçãoServiços,OFFSET(Import.PLQ,$A66-1,AU$15-1,1,1),IF($E66&lt;&gt;1,IF(ISNUMBER(INDEX(Import.PLE,Detalhamento!$E66,Detalhamento!AU$15)),IF(INDEX(Import.PLE,Detalhamento!$E66,Detalhamento!AU$15)&lt;=mediçao,OFFSET(Import.PLQ,$A66-1,AU$15-1,1,1),0),0),PLE!$AA$28*OFFSET(Import.PLQ,$A66-1,AU$15-1,1,1)),IF($E66&lt;&gt;1,IF(ISNUMBER(INDEX(Import.PLE,Detalhamento!$E66,Detalhamento!AU$15)),IF(INDEX(Import.PLE,Detalhamento!$E66,Detalhamento!AU$15)&lt;=mediçao,0,OFFSET(Import.PLQ,$A66-1,AU$15-1,1,1)),OFFSET(Import.PLQ,$A66-1,AU$15-1,1,1)),(1-PLE!$AA$28)*OFFSET(Import.PLQ,$A66-1,AU$15-1,1,1))))</f>
        <v>0</v>
      </c>
      <c r="AV66" s="144">
        <f ca="1">IF(AV$13="",0,CHOOSE(Detalhamento.OpçãoServiços,OFFSET(Import.PLQ,$A66-1,AV$15-1,1,1),IF($E66&lt;&gt;1,IF(ISNUMBER(INDEX(Import.PLE,Detalhamento!$E66,Detalhamento!AV$15)),IF(INDEX(Import.PLE,Detalhamento!$E66,Detalhamento!AV$15)&lt;=mediçao,OFFSET(Import.PLQ,$A66-1,AV$15-1,1,1),0),0),PLE!$AA$28*OFFSET(Import.PLQ,$A66-1,AV$15-1,1,1)),IF($E66&lt;&gt;1,IF(ISNUMBER(INDEX(Import.PLE,Detalhamento!$E66,Detalhamento!AV$15)),IF(INDEX(Import.PLE,Detalhamento!$E66,Detalhamento!AV$15)&lt;=mediçao,0,OFFSET(Import.PLQ,$A66-1,AV$15-1,1,1)),OFFSET(Import.PLQ,$A66-1,AV$15-1,1,1)),(1-PLE!$AA$28)*OFFSET(Import.PLQ,$A66-1,AV$15-1,1,1))))</f>
        <v>0</v>
      </c>
      <c r="AW66" s="144">
        <f ca="1">IF(AW$13="",0,CHOOSE(Detalhamento.OpçãoServiços,OFFSET(Import.PLQ,$A66-1,AW$15-1,1,1),IF($E66&lt;&gt;1,IF(ISNUMBER(INDEX(Import.PLE,Detalhamento!$E66,Detalhamento!AW$15)),IF(INDEX(Import.PLE,Detalhamento!$E66,Detalhamento!AW$15)&lt;=mediçao,OFFSET(Import.PLQ,$A66-1,AW$15-1,1,1),0),0),PLE!$AA$28*OFFSET(Import.PLQ,$A66-1,AW$15-1,1,1)),IF($E66&lt;&gt;1,IF(ISNUMBER(INDEX(Import.PLE,Detalhamento!$E66,Detalhamento!AW$15)),IF(INDEX(Import.PLE,Detalhamento!$E66,Detalhamento!AW$15)&lt;=mediçao,0,OFFSET(Import.PLQ,$A66-1,AW$15-1,1,1)),OFFSET(Import.PLQ,$A66-1,AW$15-1,1,1)),(1-PLE!$AA$28)*OFFSET(Import.PLQ,$A66-1,AW$15-1,1,1))))</f>
        <v>0</v>
      </c>
      <c r="AX66" s="144">
        <f ca="1">IF(AX$13="",0,CHOOSE(Detalhamento.OpçãoServiços,OFFSET(Import.PLQ,$A66-1,AX$15-1,1,1),IF($E66&lt;&gt;1,IF(ISNUMBER(INDEX(Import.PLE,Detalhamento!$E66,Detalhamento!AX$15)),IF(INDEX(Import.PLE,Detalhamento!$E66,Detalhamento!AX$15)&lt;=mediçao,OFFSET(Import.PLQ,$A66-1,AX$15-1,1,1),0),0),PLE!$AA$28*OFFSET(Import.PLQ,$A66-1,AX$15-1,1,1)),IF($E66&lt;&gt;1,IF(ISNUMBER(INDEX(Import.PLE,Detalhamento!$E66,Detalhamento!AX$15)),IF(INDEX(Import.PLE,Detalhamento!$E66,Detalhamento!AX$15)&lt;=mediçao,0,OFFSET(Import.PLQ,$A66-1,AX$15-1,1,1)),OFFSET(Import.PLQ,$A66-1,AX$15-1,1,1)),(1-PLE!$AA$28)*OFFSET(Import.PLQ,$A66-1,AX$15-1,1,1))))</f>
        <v>0</v>
      </c>
      <c r="AY66" s="144">
        <f ca="1">IF(AY$13="",0,CHOOSE(Detalhamento.OpçãoServiços,OFFSET(Import.PLQ,$A66-1,AY$15-1,1,1),IF($E66&lt;&gt;1,IF(ISNUMBER(INDEX(Import.PLE,Detalhamento!$E66,Detalhamento!AY$15)),IF(INDEX(Import.PLE,Detalhamento!$E66,Detalhamento!AY$15)&lt;=mediçao,OFFSET(Import.PLQ,$A66-1,AY$15-1,1,1),0),0),PLE!$AA$28*OFFSET(Import.PLQ,$A66-1,AY$15-1,1,1)),IF($E66&lt;&gt;1,IF(ISNUMBER(INDEX(Import.PLE,Detalhamento!$E66,Detalhamento!AY$15)),IF(INDEX(Import.PLE,Detalhamento!$E66,Detalhamento!AY$15)&lt;=mediçao,0,OFFSET(Import.PLQ,$A66-1,AY$15-1,1,1)),OFFSET(Import.PLQ,$A66-1,AY$15-1,1,1)),(1-PLE!$AA$28)*OFFSET(Import.PLQ,$A66-1,AY$15-1,1,1))))</f>
        <v>0</v>
      </c>
      <c r="AZ66" s="144">
        <f ca="1">IF(AZ$13="",0,CHOOSE(Detalhamento.OpçãoServiços,OFFSET(Import.PLQ,$A66-1,AZ$15-1,1,1),IF($E66&lt;&gt;1,IF(ISNUMBER(INDEX(Import.PLE,Detalhamento!$E66,Detalhamento!AZ$15)),IF(INDEX(Import.PLE,Detalhamento!$E66,Detalhamento!AZ$15)&lt;=mediçao,OFFSET(Import.PLQ,$A66-1,AZ$15-1,1,1),0),0),PLE!$AA$28*OFFSET(Import.PLQ,$A66-1,AZ$15-1,1,1)),IF($E66&lt;&gt;1,IF(ISNUMBER(INDEX(Import.PLE,Detalhamento!$E66,Detalhamento!AZ$15)),IF(INDEX(Import.PLE,Detalhamento!$E66,Detalhamento!AZ$15)&lt;=mediçao,0,OFFSET(Import.PLQ,$A66-1,AZ$15-1,1,1)),OFFSET(Import.PLQ,$A66-1,AZ$15-1,1,1)),(1-PLE!$AA$28)*OFFSET(Import.PLQ,$A66-1,AZ$15-1,1,1))))</f>
        <v>0</v>
      </c>
      <c r="BA66" s="144">
        <f ca="1">IF(BA$13="",0,CHOOSE(Detalhamento.OpçãoServiços,OFFSET(Import.PLQ,$A66-1,BA$15-1,1,1),IF($E66&lt;&gt;1,IF(ISNUMBER(INDEX(Import.PLE,Detalhamento!$E66,Detalhamento!BA$15)),IF(INDEX(Import.PLE,Detalhamento!$E66,Detalhamento!BA$15)&lt;=mediçao,OFFSET(Import.PLQ,$A66-1,BA$15-1,1,1),0),0),PLE!$AA$28*OFFSET(Import.PLQ,$A66-1,BA$15-1,1,1)),IF($E66&lt;&gt;1,IF(ISNUMBER(INDEX(Import.PLE,Detalhamento!$E66,Detalhamento!BA$15)),IF(INDEX(Import.PLE,Detalhamento!$E66,Detalhamento!BA$15)&lt;=mediçao,0,OFFSET(Import.PLQ,$A66-1,BA$15-1,1,1)),OFFSET(Import.PLQ,$A66-1,BA$15-1,1,1)),(1-PLE!$AA$28)*OFFSET(Import.PLQ,$A66-1,BA$15-1,1,1))))</f>
        <v>0</v>
      </c>
      <c r="BB66" s="144">
        <f ca="1">IF(BB$13="",0,CHOOSE(Detalhamento.OpçãoServiços,OFFSET(Import.PLQ,$A66-1,BB$15-1,1,1),IF($E66&lt;&gt;1,IF(ISNUMBER(INDEX(Import.PLE,Detalhamento!$E66,Detalhamento!BB$15)),IF(INDEX(Import.PLE,Detalhamento!$E66,Detalhamento!BB$15)&lt;=mediçao,OFFSET(Import.PLQ,$A66-1,BB$15-1,1,1),0),0),PLE!$AA$28*OFFSET(Import.PLQ,$A66-1,BB$15-1,1,1)),IF($E66&lt;&gt;1,IF(ISNUMBER(INDEX(Import.PLE,Detalhamento!$E66,Detalhamento!BB$15)),IF(INDEX(Import.PLE,Detalhamento!$E66,Detalhamento!BB$15)&lt;=mediçao,0,OFFSET(Import.PLQ,$A66-1,BB$15-1,1,1)),OFFSET(Import.PLQ,$A66-1,BB$15-1,1,1)),(1-PLE!$AA$28)*OFFSET(Import.PLQ,$A66-1,BB$15-1,1,1))))</f>
        <v>0</v>
      </c>
      <c r="BC66" s="144">
        <f ca="1">IF(BC$13="",0,CHOOSE(Detalhamento.OpçãoServiços,OFFSET(Import.PLQ,$A66-1,BC$15-1,1,1),IF($E66&lt;&gt;1,IF(ISNUMBER(INDEX(Import.PLE,Detalhamento!$E66,Detalhamento!BC$15)),IF(INDEX(Import.PLE,Detalhamento!$E66,Detalhamento!BC$15)&lt;=mediçao,OFFSET(Import.PLQ,$A66-1,BC$15-1,1,1),0),0),PLE!$AA$28*OFFSET(Import.PLQ,$A66-1,BC$15-1,1,1)),IF($E66&lt;&gt;1,IF(ISNUMBER(INDEX(Import.PLE,Detalhamento!$E66,Detalhamento!BC$15)),IF(INDEX(Import.PLE,Detalhamento!$E66,Detalhamento!BC$15)&lt;=mediçao,0,OFFSET(Import.PLQ,$A66-1,BC$15-1,1,1)),OFFSET(Import.PLQ,$A66-1,BC$15-1,1,1)),(1-PLE!$AA$28)*OFFSET(Import.PLQ,$A66-1,BC$15-1,1,1))))</f>
        <v>0</v>
      </c>
      <c r="BD66" s="144">
        <f ca="1">IF(BD$13="",0,CHOOSE(Detalhamento.OpçãoServiços,OFFSET(Import.PLQ,$A66-1,BD$15-1,1,1),IF($E66&lt;&gt;1,IF(ISNUMBER(INDEX(Import.PLE,Detalhamento!$E66,Detalhamento!BD$15)),IF(INDEX(Import.PLE,Detalhamento!$E66,Detalhamento!BD$15)&lt;=mediçao,OFFSET(Import.PLQ,$A66-1,BD$15-1,1,1),0),0),PLE!$AA$28*OFFSET(Import.PLQ,$A66-1,BD$15-1,1,1)),IF($E66&lt;&gt;1,IF(ISNUMBER(INDEX(Import.PLE,Detalhamento!$E66,Detalhamento!BD$15)),IF(INDEX(Import.PLE,Detalhamento!$E66,Detalhamento!BD$15)&lt;=mediçao,0,OFFSET(Import.PLQ,$A66-1,BD$15-1,1,1)),OFFSET(Import.PLQ,$A66-1,BD$15-1,1,1)),(1-PLE!$AA$28)*OFFSET(Import.PLQ,$A66-1,BD$15-1,1,1))))</f>
        <v>0</v>
      </c>
      <c r="BE66" s="144">
        <f ca="1">IF(BE$13="",0,CHOOSE(Detalhamento.OpçãoServiços,OFFSET(Import.PLQ,$A66-1,BE$15-1,1,1),IF($E66&lt;&gt;1,IF(ISNUMBER(INDEX(Import.PLE,Detalhamento!$E66,Detalhamento!BE$15)),IF(INDEX(Import.PLE,Detalhamento!$E66,Detalhamento!BE$15)&lt;=mediçao,OFFSET(Import.PLQ,$A66-1,BE$15-1,1,1),0),0),PLE!$AA$28*OFFSET(Import.PLQ,$A66-1,BE$15-1,1,1)),IF($E66&lt;&gt;1,IF(ISNUMBER(INDEX(Import.PLE,Detalhamento!$E66,Detalhamento!BE$15)),IF(INDEX(Import.PLE,Detalhamento!$E66,Detalhamento!BE$15)&lt;=mediçao,0,OFFSET(Import.PLQ,$A66-1,BE$15-1,1,1)),OFFSET(Import.PLQ,$A66-1,BE$15-1,1,1)),(1-PLE!$AA$28)*OFFSET(Import.PLQ,$A66-1,BE$15-1,1,1))))</f>
        <v>0</v>
      </c>
      <c r="BF66" s="144">
        <f ca="1">IF(BF$13="",0,CHOOSE(Detalhamento.OpçãoServiços,OFFSET(Import.PLQ,$A66-1,BF$15-1,1,1),IF($E66&lt;&gt;1,IF(ISNUMBER(INDEX(Import.PLE,Detalhamento!$E66,Detalhamento!BF$15)),IF(INDEX(Import.PLE,Detalhamento!$E66,Detalhamento!BF$15)&lt;=mediçao,OFFSET(Import.PLQ,$A66-1,BF$15-1,1,1),0),0),PLE!$AA$28*OFFSET(Import.PLQ,$A66-1,BF$15-1,1,1)),IF($E66&lt;&gt;1,IF(ISNUMBER(INDEX(Import.PLE,Detalhamento!$E66,Detalhamento!BF$15)),IF(INDEX(Import.PLE,Detalhamento!$E66,Detalhamento!BF$15)&lt;=mediçao,0,OFFSET(Import.PLQ,$A66-1,BF$15-1,1,1)),OFFSET(Import.PLQ,$A66-1,BF$15-1,1,1)),(1-PLE!$AA$28)*OFFSET(Import.PLQ,$A66-1,BF$15-1,1,1))))</f>
        <v>0</v>
      </c>
      <c r="BG66" s="144">
        <f ca="1">IF(BG$13="",0,CHOOSE(Detalhamento.OpçãoServiços,OFFSET(Import.PLQ,$A66-1,BG$15-1,1,1),IF($E66&lt;&gt;1,IF(ISNUMBER(INDEX(Import.PLE,Detalhamento!$E66,Detalhamento!BG$15)),IF(INDEX(Import.PLE,Detalhamento!$E66,Detalhamento!BG$15)&lt;=mediçao,OFFSET(Import.PLQ,$A66-1,BG$15-1,1,1),0),0),PLE!$AA$28*OFFSET(Import.PLQ,$A66-1,BG$15-1,1,1)),IF($E66&lt;&gt;1,IF(ISNUMBER(INDEX(Import.PLE,Detalhamento!$E66,Detalhamento!BG$15)),IF(INDEX(Import.PLE,Detalhamento!$E66,Detalhamento!BG$15)&lt;=mediçao,0,OFFSET(Import.PLQ,$A66-1,BG$15-1,1,1)),OFFSET(Import.PLQ,$A66-1,BG$15-1,1,1)),(1-PLE!$AA$28)*OFFSET(Import.PLQ,$A66-1,BG$15-1,1,1))))</f>
        <v>0</v>
      </c>
      <c r="BH66" s="144">
        <f ca="1">IF(BH$13="",0,CHOOSE(Detalhamento.OpçãoServiços,OFFSET(Import.PLQ,$A66-1,BH$15-1,1,1),IF($E66&lt;&gt;1,IF(ISNUMBER(INDEX(Import.PLE,Detalhamento!$E66,Detalhamento!BH$15)),IF(INDEX(Import.PLE,Detalhamento!$E66,Detalhamento!BH$15)&lt;=mediçao,OFFSET(Import.PLQ,$A66-1,BH$15-1,1,1),0),0),PLE!$AA$28*OFFSET(Import.PLQ,$A66-1,BH$15-1,1,1)),IF($E66&lt;&gt;1,IF(ISNUMBER(INDEX(Import.PLE,Detalhamento!$E66,Detalhamento!BH$15)),IF(INDEX(Import.PLE,Detalhamento!$E66,Detalhamento!BH$15)&lt;=mediçao,0,OFFSET(Import.PLQ,$A66-1,BH$15-1,1,1)),OFFSET(Import.PLQ,$A66-1,BH$15-1,1,1)),(1-PLE!$AA$28)*OFFSET(Import.PLQ,$A66-1,BH$15-1,1,1))))</f>
        <v>0</v>
      </c>
      <c r="BI66" s="144">
        <f ca="1">IF(BI$13="",0,CHOOSE(Detalhamento.OpçãoServiços,OFFSET(Import.PLQ,$A66-1,BI$15-1,1,1),IF($E66&lt;&gt;1,IF(ISNUMBER(INDEX(Import.PLE,Detalhamento!$E66,Detalhamento!BI$15)),IF(INDEX(Import.PLE,Detalhamento!$E66,Detalhamento!BI$15)&lt;=mediçao,OFFSET(Import.PLQ,$A66-1,BI$15-1,1,1),0),0),PLE!$AA$28*OFFSET(Import.PLQ,$A66-1,BI$15-1,1,1)),IF($E66&lt;&gt;1,IF(ISNUMBER(INDEX(Import.PLE,Detalhamento!$E66,Detalhamento!BI$15)),IF(INDEX(Import.PLE,Detalhamento!$E66,Detalhamento!BI$15)&lt;=mediçao,0,OFFSET(Import.PLQ,$A66-1,BI$15-1,1,1)),OFFSET(Import.PLQ,$A66-1,BI$15-1,1,1)),(1-PLE!$AA$28)*OFFSET(Import.PLQ,$A66-1,BI$15-1,1,1))))</f>
        <v>0</v>
      </c>
    </row>
    <row r="67" spans="1:61" ht="40" x14ac:dyDescent="0.2">
      <c r="A67" s="155">
        <v>46</v>
      </c>
      <c r="B67" s="21" t="str">
        <f t="shared" ca="1" si="8"/>
        <v>Serviço</v>
      </c>
      <c r="E67" s="153">
        <f t="shared" ca="1" si="9"/>
        <v>5</v>
      </c>
      <c r="F67" s="154">
        <f t="shared" ca="1" si="10"/>
        <v>50046</v>
      </c>
      <c r="G67" s="154" t="str">
        <f t="shared" ca="1" si="15"/>
        <v>1.4.2.2</v>
      </c>
      <c r="H67" s="182" t="str">
        <f t="shared" ca="1" si="15"/>
        <v>ARMAÇÃO DE PILAR OU VIGA DE UMA ESTRUTURA CONVENCIONAL DE CONCRETO ARMADO EM UMA EDIFICAÇÃO TÉRREA OU SOBRADO UTILIZANDO AÇO CA-60 DE 5,0 MM - MONTAGEM. AF_12/2015</v>
      </c>
      <c r="I67" s="37" t="str">
        <f t="shared" ca="1" si="12"/>
        <v>KG</v>
      </c>
      <c r="J67" s="144">
        <f t="shared" ca="1" si="13"/>
        <v>143.19999999999999</v>
      </c>
      <c r="K67" s="67"/>
      <c r="L67" s="144">
        <f ca="1">IF(L$13="",0,CHOOSE(Detalhamento.OpçãoServiços,OFFSET(Import.PLQ,$A67-1,L$15-1,1,1),IF($E67&lt;&gt;1,IF(ISNUMBER(INDEX(Import.PLE,Detalhamento!$E67,Detalhamento!L$15)),IF(INDEX(Import.PLE,Detalhamento!$E67,Detalhamento!L$15)&lt;=mediçao,OFFSET(Import.PLQ,$A67-1,L$15-1,1,1),0),0),PLE!$AA$28*OFFSET(Import.PLQ,$A67-1,L$15-1,1,1)),IF($E67&lt;&gt;1,IF(ISNUMBER(INDEX(Import.PLE,Detalhamento!$E67,Detalhamento!L$15)),IF(INDEX(Import.PLE,Detalhamento!$E67,Detalhamento!L$15)&lt;=mediçao,0,OFFSET(Import.PLQ,$A67-1,L$15-1,1,1)),OFFSET(Import.PLQ,$A67-1,L$15-1,1,1)),(1-PLE!$AA$28)*OFFSET(Import.PLQ,$A67-1,L$15-1,1,1))))</f>
        <v>143.19999999999999</v>
      </c>
      <c r="M67" s="144">
        <f ca="1">IF(M$13="",0,CHOOSE(Detalhamento.OpçãoServiços,OFFSET(Import.PLQ,$A67-1,M$15-1,1,1),IF($E67&lt;&gt;1,IF(ISNUMBER(INDEX(Import.PLE,Detalhamento!$E67,Detalhamento!M$15)),IF(INDEX(Import.PLE,Detalhamento!$E67,Detalhamento!M$15)&lt;=mediçao,OFFSET(Import.PLQ,$A67-1,M$15-1,1,1),0),0),PLE!$AA$28*OFFSET(Import.PLQ,$A67-1,M$15-1,1,1)),IF($E67&lt;&gt;1,IF(ISNUMBER(INDEX(Import.PLE,Detalhamento!$E67,Detalhamento!M$15)),IF(INDEX(Import.PLE,Detalhamento!$E67,Detalhamento!M$15)&lt;=mediçao,0,OFFSET(Import.PLQ,$A67-1,M$15-1,1,1)),OFFSET(Import.PLQ,$A67-1,M$15-1,1,1)),(1-PLE!$AA$28)*OFFSET(Import.PLQ,$A67-1,M$15-1,1,1))))</f>
        <v>0</v>
      </c>
      <c r="N67" s="144">
        <f ca="1">IF(N$13="",0,CHOOSE(Detalhamento.OpçãoServiços,OFFSET(Import.PLQ,$A67-1,N$15-1,1,1),IF($E67&lt;&gt;1,IF(ISNUMBER(INDEX(Import.PLE,Detalhamento!$E67,Detalhamento!N$15)),IF(INDEX(Import.PLE,Detalhamento!$E67,Detalhamento!N$15)&lt;=mediçao,OFFSET(Import.PLQ,$A67-1,N$15-1,1,1),0),0),PLE!$AA$28*OFFSET(Import.PLQ,$A67-1,N$15-1,1,1)),IF($E67&lt;&gt;1,IF(ISNUMBER(INDEX(Import.PLE,Detalhamento!$E67,Detalhamento!N$15)),IF(INDEX(Import.PLE,Detalhamento!$E67,Detalhamento!N$15)&lt;=mediçao,0,OFFSET(Import.PLQ,$A67-1,N$15-1,1,1)),OFFSET(Import.PLQ,$A67-1,N$15-1,1,1)),(1-PLE!$AA$28)*OFFSET(Import.PLQ,$A67-1,N$15-1,1,1))))</f>
        <v>0</v>
      </c>
      <c r="O67" s="144">
        <f ca="1">IF(O$13="",0,CHOOSE(Detalhamento.OpçãoServiços,OFFSET(Import.PLQ,$A67-1,O$15-1,1,1),IF($E67&lt;&gt;1,IF(ISNUMBER(INDEX(Import.PLE,Detalhamento!$E67,Detalhamento!O$15)),IF(INDEX(Import.PLE,Detalhamento!$E67,Detalhamento!O$15)&lt;=mediçao,OFFSET(Import.PLQ,$A67-1,O$15-1,1,1),0),0),PLE!$AA$28*OFFSET(Import.PLQ,$A67-1,O$15-1,1,1)),IF($E67&lt;&gt;1,IF(ISNUMBER(INDEX(Import.PLE,Detalhamento!$E67,Detalhamento!O$15)),IF(INDEX(Import.PLE,Detalhamento!$E67,Detalhamento!O$15)&lt;=mediçao,0,OFFSET(Import.PLQ,$A67-1,O$15-1,1,1)),OFFSET(Import.PLQ,$A67-1,O$15-1,1,1)),(1-PLE!$AA$28)*OFFSET(Import.PLQ,$A67-1,O$15-1,1,1))))</f>
        <v>0</v>
      </c>
      <c r="P67" s="144">
        <f ca="1">IF(P$13="",0,CHOOSE(Detalhamento.OpçãoServiços,OFFSET(Import.PLQ,$A67-1,P$15-1,1,1),IF($E67&lt;&gt;1,IF(ISNUMBER(INDEX(Import.PLE,Detalhamento!$E67,Detalhamento!P$15)),IF(INDEX(Import.PLE,Detalhamento!$E67,Detalhamento!P$15)&lt;=mediçao,OFFSET(Import.PLQ,$A67-1,P$15-1,1,1),0),0),PLE!$AA$28*OFFSET(Import.PLQ,$A67-1,P$15-1,1,1)),IF($E67&lt;&gt;1,IF(ISNUMBER(INDEX(Import.PLE,Detalhamento!$E67,Detalhamento!P$15)),IF(INDEX(Import.PLE,Detalhamento!$E67,Detalhamento!P$15)&lt;=mediçao,0,OFFSET(Import.PLQ,$A67-1,P$15-1,1,1)),OFFSET(Import.PLQ,$A67-1,P$15-1,1,1)),(1-PLE!$AA$28)*OFFSET(Import.PLQ,$A67-1,P$15-1,1,1))))</f>
        <v>0</v>
      </c>
      <c r="Q67" s="144">
        <f ca="1">IF(Q$13="",0,CHOOSE(Detalhamento.OpçãoServiços,OFFSET(Import.PLQ,$A67-1,Q$15-1,1,1),IF($E67&lt;&gt;1,IF(ISNUMBER(INDEX(Import.PLE,Detalhamento!$E67,Detalhamento!Q$15)),IF(INDEX(Import.PLE,Detalhamento!$E67,Detalhamento!Q$15)&lt;=mediçao,OFFSET(Import.PLQ,$A67-1,Q$15-1,1,1),0),0),PLE!$AA$28*OFFSET(Import.PLQ,$A67-1,Q$15-1,1,1)),IF($E67&lt;&gt;1,IF(ISNUMBER(INDEX(Import.PLE,Detalhamento!$E67,Detalhamento!Q$15)),IF(INDEX(Import.PLE,Detalhamento!$E67,Detalhamento!Q$15)&lt;=mediçao,0,OFFSET(Import.PLQ,$A67-1,Q$15-1,1,1)),OFFSET(Import.PLQ,$A67-1,Q$15-1,1,1)),(1-PLE!$AA$28)*OFFSET(Import.PLQ,$A67-1,Q$15-1,1,1))))</f>
        <v>0</v>
      </c>
      <c r="R67" s="144">
        <f ca="1">IF(R$13="",0,CHOOSE(Detalhamento.OpçãoServiços,OFFSET(Import.PLQ,$A67-1,R$15-1,1,1),IF($E67&lt;&gt;1,IF(ISNUMBER(INDEX(Import.PLE,Detalhamento!$E67,Detalhamento!R$15)),IF(INDEX(Import.PLE,Detalhamento!$E67,Detalhamento!R$15)&lt;=mediçao,OFFSET(Import.PLQ,$A67-1,R$15-1,1,1),0),0),PLE!$AA$28*OFFSET(Import.PLQ,$A67-1,R$15-1,1,1)),IF($E67&lt;&gt;1,IF(ISNUMBER(INDEX(Import.PLE,Detalhamento!$E67,Detalhamento!R$15)),IF(INDEX(Import.PLE,Detalhamento!$E67,Detalhamento!R$15)&lt;=mediçao,0,OFFSET(Import.PLQ,$A67-1,R$15-1,1,1)),OFFSET(Import.PLQ,$A67-1,R$15-1,1,1)),(1-PLE!$AA$28)*OFFSET(Import.PLQ,$A67-1,R$15-1,1,1))))</f>
        <v>0</v>
      </c>
      <c r="S67" s="144">
        <f ca="1">IF(S$13="",0,CHOOSE(Detalhamento.OpçãoServiços,OFFSET(Import.PLQ,$A67-1,S$15-1,1,1),IF($E67&lt;&gt;1,IF(ISNUMBER(INDEX(Import.PLE,Detalhamento!$E67,Detalhamento!S$15)),IF(INDEX(Import.PLE,Detalhamento!$E67,Detalhamento!S$15)&lt;=mediçao,OFFSET(Import.PLQ,$A67-1,S$15-1,1,1),0),0),PLE!$AA$28*OFFSET(Import.PLQ,$A67-1,S$15-1,1,1)),IF($E67&lt;&gt;1,IF(ISNUMBER(INDEX(Import.PLE,Detalhamento!$E67,Detalhamento!S$15)),IF(INDEX(Import.PLE,Detalhamento!$E67,Detalhamento!S$15)&lt;=mediçao,0,OFFSET(Import.PLQ,$A67-1,S$15-1,1,1)),OFFSET(Import.PLQ,$A67-1,S$15-1,1,1)),(1-PLE!$AA$28)*OFFSET(Import.PLQ,$A67-1,S$15-1,1,1))))</f>
        <v>0</v>
      </c>
      <c r="T67" s="144">
        <f ca="1">IF(T$13="",0,CHOOSE(Detalhamento.OpçãoServiços,OFFSET(Import.PLQ,$A67-1,T$15-1,1,1),IF($E67&lt;&gt;1,IF(ISNUMBER(INDEX(Import.PLE,Detalhamento!$E67,Detalhamento!T$15)),IF(INDEX(Import.PLE,Detalhamento!$E67,Detalhamento!T$15)&lt;=mediçao,OFFSET(Import.PLQ,$A67-1,T$15-1,1,1),0),0),PLE!$AA$28*OFFSET(Import.PLQ,$A67-1,T$15-1,1,1)),IF($E67&lt;&gt;1,IF(ISNUMBER(INDEX(Import.PLE,Detalhamento!$E67,Detalhamento!T$15)),IF(INDEX(Import.PLE,Detalhamento!$E67,Detalhamento!T$15)&lt;=mediçao,0,OFFSET(Import.PLQ,$A67-1,T$15-1,1,1)),OFFSET(Import.PLQ,$A67-1,T$15-1,1,1)),(1-PLE!$AA$28)*OFFSET(Import.PLQ,$A67-1,T$15-1,1,1))))</f>
        <v>0</v>
      </c>
      <c r="U67" s="144">
        <f ca="1">IF(U$13="",0,CHOOSE(Detalhamento.OpçãoServiços,OFFSET(Import.PLQ,$A67-1,U$15-1,1,1),IF($E67&lt;&gt;1,IF(ISNUMBER(INDEX(Import.PLE,Detalhamento!$E67,Detalhamento!U$15)),IF(INDEX(Import.PLE,Detalhamento!$E67,Detalhamento!U$15)&lt;=mediçao,OFFSET(Import.PLQ,$A67-1,U$15-1,1,1),0),0),PLE!$AA$28*OFFSET(Import.PLQ,$A67-1,U$15-1,1,1)),IF($E67&lt;&gt;1,IF(ISNUMBER(INDEX(Import.PLE,Detalhamento!$E67,Detalhamento!U$15)),IF(INDEX(Import.PLE,Detalhamento!$E67,Detalhamento!U$15)&lt;=mediçao,0,OFFSET(Import.PLQ,$A67-1,U$15-1,1,1)),OFFSET(Import.PLQ,$A67-1,U$15-1,1,1)),(1-PLE!$AA$28)*OFFSET(Import.PLQ,$A67-1,U$15-1,1,1))))</f>
        <v>0</v>
      </c>
      <c r="V67" s="144">
        <f ca="1">IF(V$13="",0,CHOOSE(Detalhamento.OpçãoServiços,OFFSET(Import.PLQ,$A67-1,V$15-1,1,1),IF($E67&lt;&gt;1,IF(ISNUMBER(INDEX(Import.PLE,Detalhamento!$E67,Detalhamento!V$15)),IF(INDEX(Import.PLE,Detalhamento!$E67,Detalhamento!V$15)&lt;=mediçao,OFFSET(Import.PLQ,$A67-1,V$15-1,1,1),0),0),PLE!$AA$28*OFFSET(Import.PLQ,$A67-1,V$15-1,1,1)),IF($E67&lt;&gt;1,IF(ISNUMBER(INDEX(Import.PLE,Detalhamento!$E67,Detalhamento!V$15)),IF(INDEX(Import.PLE,Detalhamento!$E67,Detalhamento!V$15)&lt;=mediçao,0,OFFSET(Import.PLQ,$A67-1,V$15-1,1,1)),OFFSET(Import.PLQ,$A67-1,V$15-1,1,1)),(1-PLE!$AA$28)*OFFSET(Import.PLQ,$A67-1,V$15-1,1,1))))</f>
        <v>0</v>
      </c>
      <c r="W67" s="144">
        <f ca="1">IF(W$13="",0,CHOOSE(Detalhamento.OpçãoServiços,OFFSET(Import.PLQ,$A67-1,W$15-1,1,1),IF($E67&lt;&gt;1,IF(ISNUMBER(INDEX(Import.PLE,Detalhamento!$E67,Detalhamento!W$15)),IF(INDEX(Import.PLE,Detalhamento!$E67,Detalhamento!W$15)&lt;=mediçao,OFFSET(Import.PLQ,$A67-1,W$15-1,1,1),0),0),PLE!$AA$28*OFFSET(Import.PLQ,$A67-1,W$15-1,1,1)),IF($E67&lt;&gt;1,IF(ISNUMBER(INDEX(Import.PLE,Detalhamento!$E67,Detalhamento!W$15)),IF(INDEX(Import.PLE,Detalhamento!$E67,Detalhamento!W$15)&lt;=mediçao,0,OFFSET(Import.PLQ,$A67-1,W$15-1,1,1)),OFFSET(Import.PLQ,$A67-1,W$15-1,1,1)),(1-PLE!$AA$28)*OFFSET(Import.PLQ,$A67-1,W$15-1,1,1))))</f>
        <v>0</v>
      </c>
      <c r="X67" s="144">
        <f ca="1">IF(X$13="",0,CHOOSE(Detalhamento.OpçãoServiços,OFFSET(Import.PLQ,$A67-1,X$15-1,1,1),IF($E67&lt;&gt;1,IF(ISNUMBER(INDEX(Import.PLE,Detalhamento!$E67,Detalhamento!X$15)),IF(INDEX(Import.PLE,Detalhamento!$E67,Detalhamento!X$15)&lt;=mediçao,OFFSET(Import.PLQ,$A67-1,X$15-1,1,1),0),0),PLE!$AA$28*OFFSET(Import.PLQ,$A67-1,X$15-1,1,1)),IF($E67&lt;&gt;1,IF(ISNUMBER(INDEX(Import.PLE,Detalhamento!$E67,Detalhamento!X$15)),IF(INDEX(Import.PLE,Detalhamento!$E67,Detalhamento!X$15)&lt;=mediçao,0,OFFSET(Import.PLQ,$A67-1,X$15-1,1,1)),OFFSET(Import.PLQ,$A67-1,X$15-1,1,1)),(1-PLE!$AA$28)*OFFSET(Import.PLQ,$A67-1,X$15-1,1,1))))</f>
        <v>0</v>
      </c>
      <c r="Y67" s="144">
        <f ca="1">IF(Y$13="",0,CHOOSE(Detalhamento.OpçãoServiços,OFFSET(Import.PLQ,$A67-1,Y$15-1,1,1),IF($E67&lt;&gt;1,IF(ISNUMBER(INDEX(Import.PLE,Detalhamento!$E67,Detalhamento!Y$15)),IF(INDEX(Import.PLE,Detalhamento!$E67,Detalhamento!Y$15)&lt;=mediçao,OFFSET(Import.PLQ,$A67-1,Y$15-1,1,1),0),0),PLE!$AA$28*OFFSET(Import.PLQ,$A67-1,Y$15-1,1,1)),IF($E67&lt;&gt;1,IF(ISNUMBER(INDEX(Import.PLE,Detalhamento!$E67,Detalhamento!Y$15)),IF(INDEX(Import.PLE,Detalhamento!$E67,Detalhamento!Y$15)&lt;=mediçao,0,OFFSET(Import.PLQ,$A67-1,Y$15-1,1,1)),OFFSET(Import.PLQ,$A67-1,Y$15-1,1,1)),(1-PLE!$AA$28)*OFFSET(Import.PLQ,$A67-1,Y$15-1,1,1))))</f>
        <v>0</v>
      </c>
      <c r="Z67" s="144">
        <f ca="1">IF(Z$13="",0,CHOOSE(Detalhamento.OpçãoServiços,OFFSET(Import.PLQ,$A67-1,Z$15-1,1,1),IF($E67&lt;&gt;1,IF(ISNUMBER(INDEX(Import.PLE,Detalhamento!$E67,Detalhamento!Z$15)),IF(INDEX(Import.PLE,Detalhamento!$E67,Detalhamento!Z$15)&lt;=mediçao,OFFSET(Import.PLQ,$A67-1,Z$15-1,1,1),0),0),PLE!$AA$28*OFFSET(Import.PLQ,$A67-1,Z$15-1,1,1)),IF($E67&lt;&gt;1,IF(ISNUMBER(INDEX(Import.PLE,Detalhamento!$E67,Detalhamento!Z$15)),IF(INDEX(Import.PLE,Detalhamento!$E67,Detalhamento!Z$15)&lt;=mediçao,0,OFFSET(Import.PLQ,$A67-1,Z$15-1,1,1)),OFFSET(Import.PLQ,$A67-1,Z$15-1,1,1)),(1-PLE!$AA$28)*OFFSET(Import.PLQ,$A67-1,Z$15-1,1,1))))</f>
        <v>0</v>
      </c>
      <c r="AA67" s="144">
        <f ca="1">IF(AA$13="",0,CHOOSE(Detalhamento.OpçãoServiços,OFFSET(Import.PLQ,$A67-1,AA$15-1,1,1),IF($E67&lt;&gt;1,IF(ISNUMBER(INDEX(Import.PLE,Detalhamento!$E67,Detalhamento!AA$15)),IF(INDEX(Import.PLE,Detalhamento!$E67,Detalhamento!AA$15)&lt;=mediçao,OFFSET(Import.PLQ,$A67-1,AA$15-1,1,1),0),0),PLE!$AA$28*OFFSET(Import.PLQ,$A67-1,AA$15-1,1,1)),IF($E67&lt;&gt;1,IF(ISNUMBER(INDEX(Import.PLE,Detalhamento!$E67,Detalhamento!AA$15)),IF(INDEX(Import.PLE,Detalhamento!$E67,Detalhamento!AA$15)&lt;=mediçao,0,OFFSET(Import.PLQ,$A67-1,AA$15-1,1,1)),OFFSET(Import.PLQ,$A67-1,AA$15-1,1,1)),(1-PLE!$AA$28)*OFFSET(Import.PLQ,$A67-1,AA$15-1,1,1))))</f>
        <v>0</v>
      </c>
      <c r="AB67" s="144">
        <f ca="1">IF(AB$13="",0,CHOOSE(Detalhamento.OpçãoServiços,OFFSET(Import.PLQ,$A67-1,AB$15-1,1,1),IF($E67&lt;&gt;1,IF(ISNUMBER(INDEX(Import.PLE,Detalhamento!$E67,Detalhamento!AB$15)),IF(INDEX(Import.PLE,Detalhamento!$E67,Detalhamento!AB$15)&lt;=mediçao,OFFSET(Import.PLQ,$A67-1,AB$15-1,1,1),0),0),PLE!$AA$28*OFFSET(Import.PLQ,$A67-1,AB$15-1,1,1)),IF($E67&lt;&gt;1,IF(ISNUMBER(INDEX(Import.PLE,Detalhamento!$E67,Detalhamento!AB$15)),IF(INDEX(Import.PLE,Detalhamento!$E67,Detalhamento!AB$15)&lt;=mediçao,0,OFFSET(Import.PLQ,$A67-1,AB$15-1,1,1)),OFFSET(Import.PLQ,$A67-1,AB$15-1,1,1)),(1-PLE!$AA$28)*OFFSET(Import.PLQ,$A67-1,AB$15-1,1,1))))</f>
        <v>0</v>
      </c>
      <c r="AC67" s="144">
        <f ca="1">IF(AC$13="",0,CHOOSE(Detalhamento.OpçãoServiços,OFFSET(Import.PLQ,$A67-1,AC$15-1,1,1),IF($E67&lt;&gt;1,IF(ISNUMBER(INDEX(Import.PLE,Detalhamento!$E67,Detalhamento!AC$15)),IF(INDEX(Import.PLE,Detalhamento!$E67,Detalhamento!AC$15)&lt;=mediçao,OFFSET(Import.PLQ,$A67-1,AC$15-1,1,1),0),0),PLE!$AA$28*OFFSET(Import.PLQ,$A67-1,AC$15-1,1,1)),IF($E67&lt;&gt;1,IF(ISNUMBER(INDEX(Import.PLE,Detalhamento!$E67,Detalhamento!AC$15)),IF(INDEX(Import.PLE,Detalhamento!$E67,Detalhamento!AC$15)&lt;=mediçao,0,OFFSET(Import.PLQ,$A67-1,AC$15-1,1,1)),OFFSET(Import.PLQ,$A67-1,AC$15-1,1,1)),(1-PLE!$AA$28)*OFFSET(Import.PLQ,$A67-1,AC$15-1,1,1))))</f>
        <v>0</v>
      </c>
      <c r="AD67" s="144">
        <f ca="1">IF(AD$13="",0,CHOOSE(Detalhamento.OpçãoServiços,OFFSET(Import.PLQ,$A67-1,AD$15-1,1,1),IF($E67&lt;&gt;1,IF(ISNUMBER(INDEX(Import.PLE,Detalhamento!$E67,Detalhamento!AD$15)),IF(INDEX(Import.PLE,Detalhamento!$E67,Detalhamento!AD$15)&lt;=mediçao,OFFSET(Import.PLQ,$A67-1,AD$15-1,1,1),0),0),PLE!$AA$28*OFFSET(Import.PLQ,$A67-1,AD$15-1,1,1)),IF($E67&lt;&gt;1,IF(ISNUMBER(INDEX(Import.PLE,Detalhamento!$E67,Detalhamento!AD$15)),IF(INDEX(Import.PLE,Detalhamento!$E67,Detalhamento!AD$15)&lt;=mediçao,0,OFFSET(Import.PLQ,$A67-1,AD$15-1,1,1)),OFFSET(Import.PLQ,$A67-1,AD$15-1,1,1)),(1-PLE!$AA$28)*OFFSET(Import.PLQ,$A67-1,AD$15-1,1,1))))</f>
        <v>0</v>
      </c>
      <c r="AE67" s="144">
        <f ca="1">IF(AE$13="",0,CHOOSE(Detalhamento.OpçãoServiços,OFFSET(Import.PLQ,$A67-1,AE$15-1,1,1),IF($E67&lt;&gt;1,IF(ISNUMBER(INDEX(Import.PLE,Detalhamento!$E67,Detalhamento!AE$15)),IF(INDEX(Import.PLE,Detalhamento!$E67,Detalhamento!AE$15)&lt;=mediçao,OFFSET(Import.PLQ,$A67-1,AE$15-1,1,1),0),0),PLE!$AA$28*OFFSET(Import.PLQ,$A67-1,AE$15-1,1,1)),IF($E67&lt;&gt;1,IF(ISNUMBER(INDEX(Import.PLE,Detalhamento!$E67,Detalhamento!AE$15)),IF(INDEX(Import.PLE,Detalhamento!$E67,Detalhamento!AE$15)&lt;=mediçao,0,OFFSET(Import.PLQ,$A67-1,AE$15-1,1,1)),OFFSET(Import.PLQ,$A67-1,AE$15-1,1,1)),(1-PLE!$AA$28)*OFFSET(Import.PLQ,$A67-1,AE$15-1,1,1))))</f>
        <v>0</v>
      </c>
      <c r="AF67" s="144">
        <f ca="1">IF(AF$13="",0,CHOOSE(Detalhamento.OpçãoServiços,OFFSET(Import.PLQ,$A67-1,AF$15-1,1,1),IF($E67&lt;&gt;1,IF(ISNUMBER(INDEX(Import.PLE,Detalhamento!$E67,Detalhamento!AF$15)),IF(INDEX(Import.PLE,Detalhamento!$E67,Detalhamento!AF$15)&lt;=mediçao,OFFSET(Import.PLQ,$A67-1,AF$15-1,1,1),0),0),PLE!$AA$28*OFFSET(Import.PLQ,$A67-1,AF$15-1,1,1)),IF($E67&lt;&gt;1,IF(ISNUMBER(INDEX(Import.PLE,Detalhamento!$E67,Detalhamento!AF$15)),IF(INDEX(Import.PLE,Detalhamento!$E67,Detalhamento!AF$15)&lt;=mediçao,0,OFFSET(Import.PLQ,$A67-1,AF$15-1,1,1)),OFFSET(Import.PLQ,$A67-1,AF$15-1,1,1)),(1-PLE!$AA$28)*OFFSET(Import.PLQ,$A67-1,AF$15-1,1,1))))</f>
        <v>0</v>
      </c>
      <c r="AG67" s="144">
        <f ca="1">IF(AG$13="",0,CHOOSE(Detalhamento.OpçãoServiços,OFFSET(Import.PLQ,$A67-1,AG$15-1,1,1),IF($E67&lt;&gt;1,IF(ISNUMBER(INDEX(Import.PLE,Detalhamento!$E67,Detalhamento!AG$15)),IF(INDEX(Import.PLE,Detalhamento!$E67,Detalhamento!AG$15)&lt;=mediçao,OFFSET(Import.PLQ,$A67-1,AG$15-1,1,1),0),0),PLE!$AA$28*OFFSET(Import.PLQ,$A67-1,AG$15-1,1,1)),IF($E67&lt;&gt;1,IF(ISNUMBER(INDEX(Import.PLE,Detalhamento!$E67,Detalhamento!AG$15)),IF(INDEX(Import.PLE,Detalhamento!$E67,Detalhamento!AG$15)&lt;=mediçao,0,OFFSET(Import.PLQ,$A67-1,AG$15-1,1,1)),OFFSET(Import.PLQ,$A67-1,AG$15-1,1,1)),(1-PLE!$AA$28)*OFFSET(Import.PLQ,$A67-1,AG$15-1,1,1))))</f>
        <v>0</v>
      </c>
      <c r="AH67" s="144">
        <f ca="1">IF(AH$13="",0,CHOOSE(Detalhamento.OpçãoServiços,OFFSET(Import.PLQ,$A67-1,AH$15-1,1,1),IF($E67&lt;&gt;1,IF(ISNUMBER(INDEX(Import.PLE,Detalhamento!$E67,Detalhamento!AH$15)),IF(INDEX(Import.PLE,Detalhamento!$E67,Detalhamento!AH$15)&lt;=mediçao,OFFSET(Import.PLQ,$A67-1,AH$15-1,1,1),0),0),PLE!$AA$28*OFFSET(Import.PLQ,$A67-1,AH$15-1,1,1)),IF($E67&lt;&gt;1,IF(ISNUMBER(INDEX(Import.PLE,Detalhamento!$E67,Detalhamento!AH$15)),IF(INDEX(Import.PLE,Detalhamento!$E67,Detalhamento!AH$15)&lt;=mediçao,0,OFFSET(Import.PLQ,$A67-1,AH$15-1,1,1)),OFFSET(Import.PLQ,$A67-1,AH$15-1,1,1)),(1-PLE!$AA$28)*OFFSET(Import.PLQ,$A67-1,AH$15-1,1,1))))</f>
        <v>0</v>
      </c>
      <c r="AI67" s="144">
        <f ca="1">IF(AI$13="",0,CHOOSE(Detalhamento.OpçãoServiços,OFFSET(Import.PLQ,$A67-1,AI$15-1,1,1),IF($E67&lt;&gt;1,IF(ISNUMBER(INDEX(Import.PLE,Detalhamento!$E67,Detalhamento!AI$15)),IF(INDEX(Import.PLE,Detalhamento!$E67,Detalhamento!AI$15)&lt;=mediçao,OFFSET(Import.PLQ,$A67-1,AI$15-1,1,1),0),0),PLE!$AA$28*OFFSET(Import.PLQ,$A67-1,AI$15-1,1,1)),IF($E67&lt;&gt;1,IF(ISNUMBER(INDEX(Import.PLE,Detalhamento!$E67,Detalhamento!AI$15)),IF(INDEX(Import.PLE,Detalhamento!$E67,Detalhamento!AI$15)&lt;=mediçao,0,OFFSET(Import.PLQ,$A67-1,AI$15-1,1,1)),OFFSET(Import.PLQ,$A67-1,AI$15-1,1,1)),(1-PLE!$AA$28)*OFFSET(Import.PLQ,$A67-1,AI$15-1,1,1))))</f>
        <v>0</v>
      </c>
      <c r="AJ67" s="144">
        <f ca="1">IF(AJ$13="",0,CHOOSE(Detalhamento.OpçãoServiços,OFFSET(Import.PLQ,$A67-1,AJ$15-1,1,1),IF($E67&lt;&gt;1,IF(ISNUMBER(INDEX(Import.PLE,Detalhamento!$E67,Detalhamento!AJ$15)),IF(INDEX(Import.PLE,Detalhamento!$E67,Detalhamento!AJ$15)&lt;=mediçao,OFFSET(Import.PLQ,$A67-1,AJ$15-1,1,1),0),0),PLE!$AA$28*OFFSET(Import.PLQ,$A67-1,AJ$15-1,1,1)),IF($E67&lt;&gt;1,IF(ISNUMBER(INDEX(Import.PLE,Detalhamento!$E67,Detalhamento!AJ$15)),IF(INDEX(Import.PLE,Detalhamento!$E67,Detalhamento!AJ$15)&lt;=mediçao,0,OFFSET(Import.PLQ,$A67-1,AJ$15-1,1,1)),OFFSET(Import.PLQ,$A67-1,AJ$15-1,1,1)),(1-PLE!$AA$28)*OFFSET(Import.PLQ,$A67-1,AJ$15-1,1,1))))</f>
        <v>0</v>
      </c>
      <c r="AK67" s="144">
        <f ca="1">IF(AK$13="",0,CHOOSE(Detalhamento.OpçãoServiços,OFFSET(Import.PLQ,$A67-1,AK$15-1,1,1),IF($E67&lt;&gt;1,IF(ISNUMBER(INDEX(Import.PLE,Detalhamento!$E67,Detalhamento!AK$15)),IF(INDEX(Import.PLE,Detalhamento!$E67,Detalhamento!AK$15)&lt;=mediçao,OFFSET(Import.PLQ,$A67-1,AK$15-1,1,1),0),0),PLE!$AA$28*OFFSET(Import.PLQ,$A67-1,AK$15-1,1,1)),IF($E67&lt;&gt;1,IF(ISNUMBER(INDEX(Import.PLE,Detalhamento!$E67,Detalhamento!AK$15)),IF(INDEX(Import.PLE,Detalhamento!$E67,Detalhamento!AK$15)&lt;=mediçao,0,OFFSET(Import.PLQ,$A67-1,AK$15-1,1,1)),OFFSET(Import.PLQ,$A67-1,AK$15-1,1,1)),(1-PLE!$AA$28)*OFFSET(Import.PLQ,$A67-1,AK$15-1,1,1))))</f>
        <v>0</v>
      </c>
      <c r="AL67" s="144">
        <f ca="1">IF(AL$13="",0,CHOOSE(Detalhamento.OpçãoServiços,OFFSET(Import.PLQ,$A67-1,AL$15-1,1,1),IF($E67&lt;&gt;1,IF(ISNUMBER(INDEX(Import.PLE,Detalhamento!$E67,Detalhamento!AL$15)),IF(INDEX(Import.PLE,Detalhamento!$E67,Detalhamento!AL$15)&lt;=mediçao,OFFSET(Import.PLQ,$A67-1,AL$15-1,1,1),0),0),PLE!$AA$28*OFFSET(Import.PLQ,$A67-1,AL$15-1,1,1)),IF($E67&lt;&gt;1,IF(ISNUMBER(INDEX(Import.PLE,Detalhamento!$E67,Detalhamento!AL$15)),IF(INDEX(Import.PLE,Detalhamento!$E67,Detalhamento!AL$15)&lt;=mediçao,0,OFFSET(Import.PLQ,$A67-1,AL$15-1,1,1)),OFFSET(Import.PLQ,$A67-1,AL$15-1,1,1)),(1-PLE!$AA$28)*OFFSET(Import.PLQ,$A67-1,AL$15-1,1,1))))</f>
        <v>0</v>
      </c>
      <c r="AM67" s="144">
        <f ca="1">IF(AM$13="",0,CHOOSE(Detalhamento.OpçãoServiços,OFFSET(Import.PLQ,$A67-1,AM$15-1,1,1),IF($E67&lt;&gt;1,IF(ISNUMBER(INDEX(Import.PLE,Detalhamento!$E67,Detalhamento!AM$15)),IF(INDEX(Import.PLE,Detalhamento!$E67,Detalhamento!AM$15)&lt;=mediçao,OFFSET(Import.PLQ,$A67-1,AM$15-1,1,1),0),0),PLE!$AA$28*OFFSET(Import.PLQ,$A67-1,AM$15-1,1,1)),IF($E67&lt;&gt;1,IF(ISNUMBER(INDEX(Import.PLE,Detalhamento!$E67,Detalhamento!AM$15)),IF(INDEX(Import.PLE,Detalhamento!$E67,Detalhamento!AM$15)&lt;=mediçao,0,OFFSET(Import.PLQ,$A67-1,AM$15-1,1,1)),OFFSET(Import.PLQ,$A67-1,AM$15-1,1,1)),(1-PLE!$AA$28)*OFFSET(Import.PLQ,$A67-1,AM$15-1,1,1))))</f>
        <v>0</v>
      </c>
      <c r="AN67" s="144">
        <f ca="1">IF(AN$13="",0,CHOOSE(Detalhamento.OpçãoServiços,OFFSET(Import.PLQ,$A67-1,AN$15-1,1,1),IF($E67&lt;&gt;1,IF(ISNUMBER(INDEX(Import.PLE,Detalhamento!$E67,Detalhamento!AN$15)),IF(INDEX(Import.PLE,Detalhamento!$E67,Detalhamento!AN$15)&lt;=mediçao,OFFSET(Import.PLQ,$A67-1,AN$15-1,1,1),0),0),PLE!$AA$28*OFFSET(Import.PLQ,$A67-1,AN$15-1,1,1)),IF($E67&lt;&gt;1,IF(ISNUMBER(INDEX(Import.PLE,Detalhamento!$E67,Detalhamento!AN$15)),IF(INDEX(Import.PLE,Detalhamento!$E67,Detalhamento!AN$15)&lt;=mediçao,0,OFFSET(Import.PLQ,$A67-1,AN$15-1,1,1)),OFFSET(Import.PLQ,$A67-1,AN$15-1,1,1)),(1-PLE!$AA$28)*OFFSET(Import.PLQ,$A67-1,AN$15-1,1,1))))</f>
        <v>0</v>
      </c>
      <c r="AO67" s="144">
        <f ca="1">IF(AO$13="",0,CHOOSE(Detalhamento.OpçãoServiços,OFFSET(Import.PLQ,$A67-1,AO$15-1,1,1),IF($E67&lt;&gt;1,IF(ISNUMBER(INDEX(Import.PLE,Detalhamento!$E67,Detalhamento!AO$15)),IF(INDEX(Import.PLE,Detalhamento!$E67,Detalhamento!AO$15)&lt;=mediçao,OFFSET(Import.PLQ,$A67-1,AO$15-1,1,1),0),0),PLE!$AA$28*OFFSET(Import.PLQ,$A67-1,AO$15-1,1,1)),IF($E67&lt;&gt;1,IF(ISNUMBER(INDEX(Import.PLE,Detalhamento!$E67,Detalhamento!AO$15)),IF(INDEX(Import.PLE,Detalhamento!$E67,Detalhamento!AO$15)&lt;=mediçao,0,OFFSET(Import.PLQ,$A67-1,AO$15-1,1,1)),OFFSET(Import.PLQ,$A67-1,AO$15-1,1,1)),(1-PLE!$AA$28)*OFFSET(Import.PLQ,$A67-1,AO$15-1,1,1))))</f>
        <v>0</v>
      </c>
      <c r="AP67" s="144">
        <f ca="1">IF(AP$13="",0,CHOOSE(Detalhamento.OpçãoServiços,OFFSET(Import.PLQ,$A67-1,AP$15-1,1,1),IF($E67&lt;&gt;1,IF(ISNUMBER(INDEX(Import.PLE,Detalhamento!$E67,Detalhamento!AP$15)),IF(INDEX(Import.PLE,Detalhamento!$E67,Detalhamento!AP$15)&lt;=mediçao,OFFSET(Import.PLQ,$A67-1,AP$15-1,1,1),0),0),PLE!$AA$28*OFFSET(Import.PLQ,$A67-1,AP$15-1,1,1)),IF($E67&lt;&gt;1,IF(ISNUMBER(INDEX(Import.PLE,Detalhamento!$E67,Detalhamento!AP$15)),IF(INDEX(Import.PLE,Detalhamento!$E67,Detalhamento!AP$15)&lt;=mediçao,0,OFFSET(Import.PLQ,$A67-1,AP$15-1,1,1)),OFFSET(Import.PLQ,$A67-1,AP$15-1,1,1)),(1-PLE!$AA$28)*OFFSET(Import.PLQ,$A67-1,AP$15-1,1,1))))</f>
        <v>0</v>
      </c>
      <c r="AQ67" s="144">
        <f ca="1">IF(AQ$13="",0,CHOOSE(Detalhamento.OpçãoServiços,OFFSET(Import.PLQ,$A67-1,AQ$15-1,1,1),IF($E67&lt;&gt;1,IF(ISNUMBER(INDEX(Import.PLE,Detalhamento!$E67,Detalhamento!AQ$15)),IF(INDEX(Import.PLE,Detalhamento!$E67,Detalhamento!AQ$15)&lt;=mediçao,OFFSET(Import.PLQ,$A67-1,AQ$15-1,1,1),0),0),PLE!$AA$28*OFFSET(Import.PLQ,$A67-1,AQ$15-1,1,1)),IF($E67&lt;&gt;1,IF(ISNUMBER(INDEX(Import.PLE,Detalhamento!$E67,Detalhamento!AQ$15)),IF(INDEX(Import.PLE,Detalhamento!$E67,Detalhamento!AQ$15)&lt;=mediçao,0,OFFSET(Import.PLQ,$A67-1,AQ$15-1,1,1)),OFFSET(Import.PLQ,$A67-1,AQ$15-1,1,1)),(1-PLE!$AA$28)*OFFSET(Import.PLQ,$A67-1,AQ$15-1,1,1))))</f>
        <v>0</v>
      </c>
      <c r="AR67" s="144">
        <f ca="1">IF(AR$13="",0,CHOOSE(Detalhamento.OpçãoServiços,OFFSET(Import.PLQ,$A67-1,AR$15-1,1,1),IF($E67&lt;&gt;1,IF(ISNUMBER(INDEX(Import.PLE,Detalhamento!$E67,Detalhamento!AR$15)),IF(INDEX(Import.PLE,Detalhamento!$E67,Detalhamento!AR$15)&lt;=mediçao,OFFSET(Import.PLQ,$A67-1,AR$15-1,1,1),0),0),PLE!$AA$28*OFFSET(Import.PLQ,$A67-1,AR$15-1,1,1)),IF($E67&lt;&gt;1,IF(ISNUMBER(INDEX(Import.PLE,Detalhamento!$E67,Detalhamento!AR$15)),IF(INDEX(Import.PLE,Detalhamento!$E67,Detalhamento!AR$15)&lt;=mediçao,0,OFFSET(Import.PLQ,$A67-1,AR$15-1,1,1)),OFFSET(Import.PLQ,$A67-1,AR$15-1,1,1)),(1-PLE!$AA$28)*OFFSET(Import.PLQ,$A67-1,AR$15-1,1,1))))</f>
        <v>0</v>
      </c>
      <c r="AS67" s="144">
        <f ca="1">IF(AS$13="",0,CHOOSE(Detalhamento.OpçãoServiços,OFFSET(Import.PLQ,$A67-1,AS$15-1,1,1),IF($E67&lt;&gt;1,IF(ISNUMBER(INDEX(Import.PLE,Detalhamento!$E67,Detalhamento!AS$15)),IF(INDEX(Import.PLE,Detalhamento!$E67,Detalhamento!AS$15)&lt;=mediçao,OFFSET(Import.PLQ,$A67-1,AS$15-1,1,1),0),0),PLE!$AA$28*OFFSET(Import.PLQ,$A67-1,AS$15-1,1,1)),IF($E67&lt;&gt;1,IF(ISNUMBER(INDEX(Import.PLE,Detalhamento!$E67,Detalhamento!AS$15)),IF(INDEX(Import.PLE,Detalhamento!$E67,Detalhamento!AS$15)&lt;=mediçao,0,OFFSET(Import.PLQ,$A67-1,AS$15-1,1,1)),OFFSET(Import.PLQ,$A67-1,AS$15-1,1,1)),(1-PLE!$AA$28)*OFFSET(Import.PLQ,$A67-1,AS$15-1,1,1))))</f>
        <v>0</v>
      </c>
      <c r="AT67" s="144">
        <f ca="1">IF(AT$13="",0,CHOOSE(Detalhamento.OpçãoServiços,OFFSET(Import.PLQ,$A67-1,AT$15-1,1,1),IF($E67&lt;&gt;1,IF(ISNUMBER(INDEX(Import.PLE,Detalhamento!$E67,Detalhamento!AT$15)),IF(INDEX(Import.PLE,Detalhamento!$E67,Detalhamento!AT$15)&lt;=mediçao,OFFSET(Import.PLQ,$A67-1,AT$15-1,1,1),0),0),PLE!$AA$28*OFFSET(Import.PLQ,$A67-1,AT$15-1,1,1)),IF($E67&lt;&gt;1,IF(ISNUMBER(INDEX(Import.PLE,Detalhamento!$E67,Detalhamento!AT$15)),IF(INDEX(Import.PLE,Detalhamento!$E67,Detalhamento!AT$15)&lt;=mediçao,0,OFFSET(Import.PLQ,$A67-1,AT$15-1,1,1)),OFFSET(Import.PLQ,$A67-1,AT$15-1,1,1)),(1-PLE!$AA$28)*OFFSET(Import.PLQ,$A67-1,AT$15-1,1,1))))</f>
        <v>0</v>
      </c>
      <c r="AU67" s="144">
        <f ca="1">IF(AU$13="",0,CHOOSE(Detalhamento.OpçãoServiços,OFFSET(Import.PLQ,$A67-1,AU$15-1,1,1),IF($E67&lt;&gt;1,IF(ISNUMBER(INDEX(Import.PLE,Detalhamento!$E67,Detalhamento!AU$15)),IF(INDEX(Import.PLE,Detalhamento!$E67,Detalhamento!AU$15)&lt;=mediçao,OFFSET(Import.PLQ,$A67-1,AU$15-1,1,1),0),0),PLE!$AA$28*OFFSET(Import.PLQ,$A67-1,AU$15-1,1,1)),IF($E67&lt;&gt;1,IF(ISNUMBER(INDEX(Import.PLE,Detalhamento!$E67,Detalhamento!AU$15)),IF(INDEX(Import.PLE,Detalhamento!$E67,Detalhamento!AU$15)&lt;=mediçao,0,OFFSET(Import.PLQ,$A67-1,AU$15-1,1,1)),OFFSET(Import.PLQ,$A67-1,AU$15-1,1,1)),(1-PLE!$AA$28)*OFFSET(Import.PLQ,$A67-1,AU$15-1,1,1))))</f>
        <v>0</v>
      </c>
      <c r="AV67" s="144">
        <f ca="1">IF(AV$13="",0,CHOOSE(Detalhamento.OpçãoServiços,OFFSET(Import.PLQ,$A67-1,AV$15-1,1,1),IF($E67&lt;&gt;1,IF(ISNUMBER(INDEX(Import.PLE,Detalhamento!$E67,Detalhamento!AV$15)),IF(INDEX(Import.PLE,Detalhamento!$E67,Detalhamento!AV$15)&lt;=mediçao,OFFSET(Import.PLQ,$A67-1,AV$15-1,1,1),0),0),PLE!$AA$28*OFFSET(Import.PLQ,$A67-1,AV$15-1,1,1)),IF($E67&lt;&gt;1,IF(ISNUMBER(INDEX(Import.PLE,Detalhamento!$E67,Detalhamento!AV$15)),IF(INDEX(Import.PLE,Detalhamento!$E67,Detalhamento!AV$15)&lt;=mediçao,0,OFFSET(Import.PLQ,$A67-1,AV$15-1,1,1)),OFFSET(Import.PLQ,$A67-1,AV$15-1,1,1)),(1-PLE!$AA$28)*OFFSET(Import.PLQ,$A67-1,AV$15-1,1,1))))</f>
        <v>0</v>
      </c>
      <c r="AW67" s="144">
        <f ca="1">IF(AW$13="",0,CHOOSE(Detalhamento.OpçãoServiços,OFFSET(Import.PLQ,$A67-1,AW$15-1,1,1),IF($E67&lt;&gt;1,IF(ISNUMBER(INDEX(Import.PLE,Detalhamento!$E67,Detalhamento!AW$15)),IF(INDEX(Import.PLE,Detalhamento!$E67,Detalhamento!AW$15)&lt;=mediçao,OFFSET(Import.PLQ,$A67-1,AW$15-1,1,1),0),0),PLE!$AA$28*OFFSET(Import.PLQ,$A67-1,AW$15-1,1,1)),IF($E67&lt;&gt;1,IF(ISNUMBER(INDEX(Import.PLE,Detalhamento!$E67,Detalhamento!AW$15)),IF(INDEX(Import.PLE,Detalhamento!$E67,Detalhamento!AW$15)&lt;=mediçao,0,OFFSET(Import.PLQ,$A67-1,AW$15-1,1,1)),OFFSET(Import.PLQ,$A67-1,AW$15-1,1,1)),(1-PLE!$AA$28)*OFFSET(Import.PLQ,$A67-1,AW$15-1,1,1))))</f>
        <v>0</v>
      </c>
      <c r="AX67" s="144">
        <f ca="1">IF(AX$13="",0,CHOOSE(Detalhamento.OpçãoServiços,OFFSET(Import.PLQ,$A67-1,AX$15-1,1,1),IF($E67&lt;&gt;1,IF(ISNUMBER(INDEX(Import.PLE,Detalhamento!$E67,Detalhamento!AX$15)),IF(INDEX(Import.PLE,Detalhamento!$E67,Detalhamento!AX$15)&lt;=mediçao,OFFSET(Import.PLQ,$A67-1,AX$15-1,1,1),0),0),PLE!$AA$28*OFFSET(Import.PLQ,$A67-1,AX$15-1,1,1)),IF($E67&lt;&gt;1,IF(ISNUMBER(INDEX(Import.PLE,Detalhamento!$E67,Detalhamento!AX$15)),IF(INDEX(Import.PLE,Detalhamento!$E67,Detalhamento!AX$15)&lt;=mediçao,0,OFFSET(Import.PLQ,$A67-1,AX$15-1,1,1)),OFFSET(Import.PLQ,$A67-1,AX$15-1,1,1)),(1-PLE!$AA$28)*OFFSET(Import.PLQ,$A67-1,AX$15-1,1,1))))</f>
        <v>0</v>
      </c>
      <c r="AY67" s="144">
        <f ca="1">IF(AY$13="",0,CHOOSE(Detalhamento.OpçãoServiços,OFFSET(Import.PLQ,$A67-1,AY$15-1,1,1),IF($E67&lt;&gt;1,IF(ISNUMBER(INDEX(Import.PLE,Detalhamento!$E67,Detalhamento!AY$15)),IF(INDEX(Import.PLE,Detalhamento!$E67,Detalhamento!AY$15)&lt;=mediçao,OFFSET(Import.PLQ,$A67-1,AY$15-1,1,1),0),0),PLE!$AA$28*OFFSET(Import.PLQ,$A67-1,AY$15-1,1,1)),IF($E67&lt;&gt;1,IF(ISNUMBER(INDEX(Import.PLE,Detalhamento!$E67,Detalhamento!AY$15)),IF(INDEX(Import.PLE,Detalhamento!$E67,Detalhamento!AY$15)&lt;=mediçao,0,OFFSET(Import.PLQ,$A67-1,AY$15-1,1,1)),OFFSET(Import.PLQ,$A67-1,AY$15-1,1,1)),(1-PLE!$AA$28)*OFFSET(Import.PLQ,$A67-1,AY$15-1,1,1))))</f>
        <v>0</v>
      </c>
      <c r="AZ67" s="144">
        <f ca="1">IF(AZ$13="",0,CHOOSE(Detalhamento.OpçãoServiços,OFFSET(Import.PLQ,$A67-1,AZ$15-1,1,1),IF($E67&lt;&gt;1,IF(ISNUMBER(INDEX(Import.PLE,Detalhamento!$E67,Detalhamento!AZ$15)),IF(INDEX(Import.PLE,Detalhamento!$E67,Detalhamento!AZ$15)&lt;=mediçao,OFFSET(Import.PLQ,$A67-1,AZ$15-1,1,1),0),0),PLE!$AA$28*OFFSET(Import.PLQ,$A67-1,AZ$15-1,1,1)),IF($E67&lt;&gt;1,IF(ISNUMBER(INDEX(Import.PLE,Detalhamento!$E67,Detalhamento!AZ$15)),IF(INDEX(Import.PLE,Detalhamento!$E67,Detalhamento!AZ$15)&lt;=mediçao,0,OFFSET(Import.PLQ,$A67-1,AZ$15-1,1,1)),OFFSET(Import.PLQ,$A67-1,AZ$15-1,1,1)),(1-PLE!$AA$28)*OFFSET(Import.PLQ,$A67-1,AZ$15-1,1,1))))</f>
        <v>0</v>
      </c>
      <c r="BA67" s="144">
        <f ca="1">IF(BA$13="",0,CHOOSE(Detalhamento.OpçãoServiços,OFFSET(Import.PLQ,$A67-1,BA$15-1,1,1),IF($E67&lt;&gt;1,IF(ISNUMBER(INDEX(Import.PLE,Detalhamento!$E67,Detalhamento!BA$15)),IF(INDEX(Import.PLE,Detalhamento!$E67,Detalhamento!BA$15)&lt;=mediçao,OFFSET(Import.PLQ,$A67-1,BA$15-1,1,1),0),0),PLE!$AA$28*OFFSET(Import.PLQ,$A67-1,BA$15-1,1,1)),IF($E67&lt;&gt;1,IF(ISNUMBER(INDEX(Import.PLE,Detalhamento!$E67,Detalhamento!BA$15)),IF(INDEX(Import.PLE,Detalhamento!$E67,Detalhamento!BA$15)&lt;=mediçao,0,OFFSET(Import.PLQ,$A67-1,BA$15-1,1,1)),OFFSET(Import.PLQ,$A67-1,BA$15-1,1,1)),(1-PLE!$AA$28)*OFFSET(Import.PLQ,$A67-1,BA$15-1,1,1))))</f>
        <v>0</v>
      </c>
      <c r="BB67" s="144">
        <f ca="1">IF(BB$13="",0,CHOOSE(Detalhamento.OpçãoServiços,OFFSET(Import.PLQ,$A67-1,BB$15-1,1,1),IF($E67&lt;&gt;1,IF(ISNUMBER(INDEX(Import.PLE,Detalhamento!$E67,Detalhamento!BB$15)),IF(INDEX(Import.PLE,Detalhamento!$E67,Detalhamento!BB$15)&lt;=mediçao,OFFSET(Import.PLQ,$A67-1,BB$15-1,1,1),0),0),PLE!$AA$28*OFFSET(Import.PLQ,$A67-1,BB$15-1,1,1)),IF($E67&lt;&gt;1,IF(ISNUMBER(INDEX(Import.PLE,Detalhamento!$E67,Detalhamento!BB$15)),IF(INDEX(Import.PLE,Detalhamento!$E67,Detalhamento!BB$15)&lt;=mediçao,0,OFFSET(Import.PLQ,$A67-1,BB$15-1,1,1)),OFFSET(Import.PLQ,$A67-1,BB$15-1,1,1)),(1-PLE!$AA$28)*OFFSET(Import.PLQ,$A67-1,BB$15-1,1,1))))</f>
        <v>0</v>
      </c>
      <c r="BC67" s="144">
        <f ca="1">IF(BC$13="",0,CHOOSE(Detalhamento.OpçãoServiços,OFFSET(Import.PLQ,$A67-1,BC$15-1,1,1),IF($E67&lt;&gt;1,IF(ISNUMBER(INDEX(Import.PLE,Detalhamento!$E67,Detalhamento!BC$15)),IF(INDEX(Import.PLE,Detalhamento!$E67,Detalhamento!BC$15)&lt;=mediçao,OFFSET(Import.PLQ,$A67-1,BC$15-1,1,1),0),0),PLE!$AA$28*OFFSET(Import.PLQ,$A67-1,BC$15-1,1,1)),IF($E67&lt;&gt;1,IF(ISNUMBER(INDEX(Import.PLE,Detalhamento!$E67,Detalhamento!BC$15)),IF(INDEX(Import.PLE,Detalhamento!$E67,Detalhamento!BC$15)&lt;=mediçao,0,OFFSET(Import.PLQ,$A67-1,BC$15-1,1,1)),OFFSET(Import.PLQ,$A67-1,BC$15-1,1,1)),(1-PLE!$AA$28)*OFFSET(Import.PLQ,$A67-1,BC$15-1,1,1))))</f>
        <v>0</v>
      </c>
      <c r="BD67" s="144">
        <f ca="1">IF(BD$13="",0,CHOOSE(Detalhamento.OpçãoServiços,OFFSET(Import.PLQ,$A67-1,BD$15-1,1,1),IF($E67&lt;&gt;1,IF(ISNUMBER(INDEX(Import.PLE,Detalhamento!$E67,Detalhamento!BD$15)),IF(INDEX(Import.PLE,Detalhamento!$E67,Detalhamento!BD$15)&lt;=mediçao,OFFSET(Import.PLQ,$A67-1,BD$15-1,1,1),0),0),PLE!$AA$28*OFFSET(Import.PLQ,$A67-1,BD$15-1,1,1)),IF($E67&lt;&gt;1,IF(ISNUMBER(INDEX(Import.PLE,Detalhamento!$E67,Detalhamento!BD$15)),IF(INDEX(Import.PLE,Detalhamento!$E67,Detalhamento!BD$15)&lt;=mediçao,0,OFFSET(Import.PLQ,$A67-1,BD$15-1,1,1)),OFFSET(Import.PLQ,$A67-1,BD$15-1,1,1)),(1-PLE!$AA$28)*OFFSET(Import.PLQ,$A67-1,BD$15-1,1,1))))</f>
        <v>0</v>
      </c>
      <c r="BE67" s="144">
        <f ca="1">IF(BE$13="",0,CHOOSE(Detalhamento.OpçãoServiços,OFFSET(Import.PLQ,$A67-1,BE$15-1,1,1),IF($E67&lt;&gt;1,IF(ISNUMBER(INDEX(Import.PLE,Detalhamento!$E67,Detalhamento!BE$15)),IF(INDEX(Import.PLE,Detalhamento!$E67,Detalhamento!BE$15)&lt;=mediçao,OFFSET(Import.PLQ,$A67-1,BE$15-1,1,1),0),0),PLE!$AA$28*OFFSET(Import.PLQ,$A67-1,BE$15-1,1,1)),IF($E67&lt;&gt;1,IF(ISNUMBER(INDEX(Import.PLE,Detalhamento!$E67,Detalhamento!BE$15)),IF(INDEX(Import.PLE,Detalhamento!$E67,Detalhamento!BE$15)&lt;=mediçao,0,OFFSET(Import.PLQ,$A67-1,BE$15-1,1,1)),OFFSET(Import.PLQ,$A67-1,BE$15-1,1,1)),(1-PLE!$AA$28)*OFFSET(Import.PLQ,$A67-1,BE$15-1,1,1))))</f>
        <v>0</v>
      </c>
      <c r="BF67" s="144">
        <f ca="1">IF(BF$13="",0,CHOOSE(Detalhamento.OpçãoServiços,OFFSET(Import.PLQ,$A67-1,BF$15-1,1,1),IF($E67&lt;&gt;1,IF(ISNUMBER(INDEX(Import.PLE,Detalhamento!$E67,Detalhamento!BF$15)),IF(INDEX(Import.PLE,Detalhamento!$E67,Detalhamento!BF$15)&lt;=mediçao,OFFSET(Import.PLQ,$A67-1,BF$15-1,1,1),0),0),PLE!$AA$28*OFFSET(Import.PLQ,$A67-1,BF$15-1,1,1)),IF($E67&lt;&gt;1,IF(ISNUMBER(INDEX(Import.PLE,Detalhamento!$E67,Detalhamento!BF$15)),IF(INDEX(Import.PLE,Detalhamento!$E67,Detalhamento!BF$15)&lt;=mediçao,0,OFFSET(Import.PLQ,$A67-1,BF$15-1,1,1)),OFFSET(Import.PLQ,$A67-1,BF$15-1,1,1)),(1-PLE!$AA$28)*OFFSET(Import.PLQ,$A67-1,BF$15-1,1,1))))</f>
        <v>0</v>
      </c>
      <c r="BG67" s="144">
        <f ca="1">IF(BG$13="",0,CHOOSE(Detalhamento.OpçãoServiços,OFFSET(Import.PLQ,$A67-1,BG$15-1,1,1),IF($E67&lt;&gt;1,IF(ISNUMBER(INDEX(Import.PLE,Detalhamento!$E67,Detalhamento!BG$15)),IF(INDEX(Import.PLE,Detalhamento!$E67,Detalhamento!BG$15)&lt;=mediçao,OFFSET(Import.PLQ,$A67-1,BG$15-1,1,1),0),0),PLE!$AA$28*OFFSET(Import.PLQ,$A67-1,BG$15-1,1,1)),IF($E67&lt;&gt;1,IF(ISNUMBER(INDEX(Import.PLE,Detalhamento!$E67,Detalhamento!BG$15)),IF(INDEX(Import.PLE,Detalhamento!$E67,Detalhamento!BG$15)&lt;=mediçao,0,OFFSET(Import.PLQ,$A67-1,BG$15-1,1,1)),OFFSET(Import.PLQ,$A67-1,BG$15-1,1,1)),(1-PLE!$AA$28)*OFFSET(Import.PLQ,$A67-1,BG$15-1,1,1))))</f>
        <v>0</v>
      </c>
      <c r="BH67" s="144">
        <f ca="1">IF(BH$13="",0,CHOOSE(Detalhamento.OpçãoServiços,OFFSET(Import.PLQ,$A67-1,BH$15-1,1,1),IF($E67&lt;&gt;1,IF(ISNUMBER(INDEX(Import.PLE,Detalhamento!$E67,Detalhamento!BH$15)),IF(INDEX(Import.PLE,Detalhamento!$E67,Detalhamento!BH$15)&lt;=mediçao,OFFSET(Import.PLQ,$A67-1,BH$15-1,1,1),0),0),PLE!$AA$28*OFFSET(Import.PLQ,$A67-1,BH$15-1,1,1)),IF($E67&lt;&gt;1,IF(ISNUMBER(INDEX(Import.PLE,Detalhamento!$E67,Detalhamento!BH$15)),IF(INDEX(Import.PLE,Detalhamento!$E67,Detalhamento!BH$15)&lt;=mediçao,0,OFFSET(Import.PLQ,$A67-1,BH$15-1,1,1)),OFFSET(Import.PLQ,$A67-1,BH$15-1,1,1)),(1-PLE!$AA$28)*OFFSET(Import.PLQ,$A67-1,BH$15-1,1,1))))</f>
        <v>0</v>
      </c>
      <c r="BI67" s="144">
        <f ca="1">IF(BI$13="",0,CHOOSE(Detalhamento.OpçãoServiços,OFFSET(Import.PLQ,$A67-1,BI$15-1,1,1),IF($E67&lt;&gt;1,IF(ISNUMBER(INDEX(Import.PLE,Detalhamento!$E67,Detalhamento!BI$15)),IF(INDEX(Import.PLE,Detalhamento!$E67,Detalhamento!BI$15)&lt;=mediçao,OFFSET(Import.PLQ,$A67-1,BI$15-1,1,1),0),0),PLE!$AA$28*OFFSET(Import.PLQ,$A67-1,BI$15-1,1,1)),IF($E67&lt;&gt;1,IF(ISNUMBER(INDEX(Import.PLE,Detalhamento!$E67,Detalhamento!BI$15)),IF(INDEX(Import.PLE,Detalhamento!$E67,Detalhamento!BI$15)&lt;=mediçao,0,OFFSET(Import.PLQ,$A67-1,BI$15-1,1,1)),OFFSET(Import.PLQ,$A67-1,BI$15-1,1,1)),(1-PLE!$AA$28)*OFFSET(Import.PLQ,$A67-1,BI$15-1,1,1))))</f>
        <v>0</v>
      </c>
    </row>
    <row r="68" spans="1:61" ht="10.5" hidden="1" x14ac:dyDescent="0.25">
      <c r="A68" s="155">
        <v>52</v>
      </c>
      <c r="B68" s="21" t="str">
        <f t="shared" ca="1" si="8"/>
        <v>Nível</v>
      </c>
      <c r="E68" s="153" t="str">
        <f t="shared" ca="1" si="9"/>
        <v/>
      </c>
      <c r="F68" s="154">
        <f t="shared" ca="1" si="10"/>
        <v>0</v>
      </c>
      <c r="G68" s="154" t="str">
        <f t="shared" ca="1" si="15"/>
        <v>1.4.3</v>
      </c>
      <c r="H68" s="182" t="str">
        <f t="shared" ca="1" si="15"/>
        <v>CINTAMENTO (BLOCOS DE CANALETA)</v>
      </c>
      <c r="I68" s="37" t="str">
        <f t="shared" ca="1" si="12"/>
        <v/>
      </c>
      <c r="J68" s="144" t="str">
        <f t="shared" ca="1" si="13"/>
        <v/>
      </c>
      <c r="K68" s="67"/>
      <c r="L68" s="144">
        <f ca="1">IF(L$13="",0,CHOOSE(Detalhamento.OpçãoServiços,OFFSET(Import.PLQ,$A68-1,L$15-1,1,1),IF($E68&lt;&gt;1,IF(ISNUMBER(INDEX(Import.PLE,Detalhamento!$E68,Detalhamento!L$15)),IF(INDEX(Import.PLE,Detalhamento!$E68,Detalhamento!L$15)&lt;=mediçao,OFFSET(Import.PLQ,$A68-1,L$15-1,1,1),0),0),PLE!$AA$28*OFFSET(Import.PLQ,$A68-1,L$15-1,1,1)),IF($E68&lt;&gt;1,IF(ISNUMBER(INDEX(Import.PLE,Detalhamento!$E68,Detalhamento!L$15)),IF(INDEX(Import.PLE,Detalhamento!$E68,Detalhamento!L$15)&lt;=mediçao,0,OFFSET(Import.PLQ,$A68-1,L$15-1,1,1)),OFFSET(Import.PLQ,$A68-1,L$15-1,1,1)),(1-PLE!$AA$28)*OFFSET(Import.PLQ,$A68-1,L$15-1,1,1))))</f>
        <v>0</v>
      </c>
      <c r="M68" s="144">
        <f ca="1">IF(M$13="",0,CHOOSE(Detalhamento.OpçãoServiços,OFFSET(Import.PLQ,$A68-1,M$15-1,1,1),IF($E68&lt;&gt;1,IF(ISNUMBER(INDEX(Import.PLE,Detalhamento!$E68,Detalhamento!M$15)),IF(INDEX(Import.PLE,Detalhamento!$E68,Detalhamento!M$15)&lt;=mediçao,OFFSET(Import.PLQ,$A68-1,M$15-1,1,1),0),0),PLE!$AA$28*OFFSET(Import.PLQ,$A68-1,M$15-1,1,1)),IF($E68&lt;&gt;1,IF(ISNUMBER(INDEX(Import.PLE,Detalhamento!$E68,Detalhamento!M$15)),IF(INDEX(Import.PLE,Detalhamento!$E68,Detalhamento!M$15)&lt;=mediçao,0,OFFSET(Import.PLQ,$A68-1,M$15-1,1,1)),OFFSET(Import.PLQ,$A68-1,M$15-1,1,1)),(1-PLE!$AA$28)*OFFSET(Import.PLQ,$A68-1,M$15-1,1,1))))</f>
        <v>0</v>
      </c>
      <c r="N68" s="144">
        <f ca="1">IF(N$13="",0,CHOOSE(Detalhamento.OpçãoServiços,OFFSET(Import.PLQ,$A68-1,N$15-1,1,1),IF($E68&lt;&gt;1,IF(ISNUMBER(INDEX(Import.PLE,Detalhamento!$E68,Detalhamento!N$15)),IF(INDEX(Import.PLE,Detalhamento!$E68,Detalhamento!N$15)&lt;=mediçao,OFFSET(Import.PLQ,$A68-1,N$15-1,1,1),0),0),PLE!$AA$28*OFFSET(Import.PLQ,$A68-1,N$15-1,1,1)),IF($E68&lt;&gt;1,IF(ISNUMBER(INDEX(Import.PLE,Detalhamento!$E68,Detalhamento!N$15)),IF(INDEX(Import.PLE,Detalhamento!$E68,Detalhamento!N$15)&lt;=mediçao,0,OFFSET(Import.PLQ,$A68-1,N$15-1,1,1)),OFFSET(Import.PLQ,$A68-1,N$15-1,1,1)),(1-PLE!$AA$28)*OFFSET(Import.PLQ,$A68-1,N$15-1,1,1))))</f>
        <v>0</v>
      </c>
      <c r="O68" s="144">
        <f ca="1">IF(O$13="",0,CHOOSE(Detalhamento.OpçãoServiços,OFFSET(Import.PLQ,$A68-1,O$15-1,1,1),IF($E68&lt;&gt;1,IF(ISNUMBER(INDEX(Import.PLE,Detalhamento!$E68,Detalhamento!O$15)),IF(INDEX(Import.PLE,Detalhamento!$E68,Detalhamento!O$15)&lt;=mediçao,OFFSET(Import.PLQ,$A68-1,O$15-1,1,1),0),0),PLE!$AA$28*OFFSET(Import.PLQ,$A68-1,O$15-1,1,1)),IF($E68&lt;&gt;1,IF(ISNUMBER(INDEX(Import.PLE,Detalhamento!$E68,Detalhamento!O$15)),IF(INDEX(Import.PLE,Detalhamento!$E68,Detalhamento!O$15)&lt;=mediçao,0,OFFSET(Import.PLQ,$A68-1,O$15-1,1,1)),OFFSET(Import.PLQ,$A68-1,O$15-1,1,1)),(1-PLE!$AA$28)*OFFSET(Import.PLQ,$A68-1,O$15-1,1,1))))</f>
        <v>0</v>
      </c>
      <c r="P68" s="144">
        <f ca="1">IF(P$13="",0,CHOOSE(Detalhamento.OpçãoServiços,OFFSET(Import.PLQ,$A68-1,P$15-1,1,1),IF($E68&lt;&gt;1,IF(ISNUMBER(INDEX(Import.PLE,Detalhamento!$E68,Detalhamento!P$15)),IF(INDEX(Import.PLE,Detalhamento!$E68,Detalhamento!P$15)&lt;=mediçao,OFFSET(Import.PLQ,$A68-1,P$15-1,1,1),0),0),PLE!$AA$28*OFFSET(Import.PLQ,$A68-1,P$15-1,1,1)),IF($E68&lt;&gt;1,IF(ISNUMBER(INDEX(Import.PLE,Detalhamento!$E68,Detalhamento!P$15)),IF(INDEX(Import.PLE,Detalhamento!$E68,Detalhamento!P$15)&lt;=mediçao,0,OFFSET(Import.PLQ,$A68-1,P$15-1,1,1)),OFFSET(Import.PLQ,$A68-1,P$15-1,1,1)),(1-PLE!$AA$28)*OFFSET(Import.PLQ,$A68-1,P$15-1,1,1))))</f>
        <v>0</v>
      </c>
      <c r="Q68" s="144">
        <f ca="1">IF(Q$13="",0,CHOOSE(Detalhamento.OpçãoServiços,OFFSET(Import.PLQ,$A68-1,Q$15-1,1,1),IF($E68&lt;&gt;1,IF(ISNUMBER(INDEX(Import.PLE,Detalhamento!$E68,Detalhamento!Q$15)),IF(INDEX(Import.PLE,Detalhamento!$E68,Detalhamento!Q$15)&lt;=mediçao,OFFSET(Import.PLQ,$A68-1,Q$15-1,1,1),0),0),PLE!$AA$28*OFFSET(Import.PLQ,$A68-1,Q$15-1,1,1)),IF($E68&lt;&gt;1,IF(ISNUMBER(INDEX(Import.PLE,Detalhamento!$E68,Detalhamento!Q$15)),IF(INDEX(Import.PLE,Detalhamento!$E68,Detalhamento!Q$15)&lt;=mediçao,0,OFFSET(Import.PLQ,$A68-1,Q$15-1,1,1)),OFFSET(Import.PLQ,$A68-1,Q$15-1,1,1)),(1-PLE!$AA$28)*OFFSET(Import.PLQ,$A68-1,Q$15-1,1,1))))</f>
        <v>0</v>
      </c>
      <c r="R68" s="144">
        <f ca="1">IF(R$13="",0,CHOOSE(Detalhamento.OpçãoServiços,OFFSET(Import.PLQ,$A68-1,R$15-1,1,1),IF($E68&lt;&gt;1,IF(ISNUMBER(INDEX(Import.PLE,Detalhamento!$E68,Detalhamento!R$15)),IF(INDEX(Import.PLE,Detalhamento!$E68,Detalhamento!R$15)&lt;=mediçao,OFFSET(Import.PLQ,$A68-1,R$15-1,1,1),0),0),PLE!$AA$28*OFFSET(Import.PLQ,$A68-1,R$15-1,1,1)),IF($E68&lt;&gt;1,IF(ISNUMBER(INDEX(Import.PLE,Detalhamento!$E68,Detalhamento!R$15)),IF(INDEX(Import.PLE,Detalhamento!$E68,Detalhamento!R$15)&lt;=mediçao,0,OFFSET(Import.PLQ,$A68-1,R$15-1,1,1)),OFFSET(Import.PLQ,$A68-1,R$15-1,1,1)),(1-PLE!$AA$28)*OFFSET(Import.PLQ,$A68-1,R$15-1,1,1))))</f>
        <v>0</v>
      </c>
      <c r="S68" s="144">
        <f ca="1">IF(S$13="",0,CHOOSE(Detalhamento.OpçãoServiços,OFFSET(Import.PLQ,$A68-1,S$15-1,1,1),IF($E68&lt;&gt;1,IF(ISNUMBER(INDEX(Import.PLE,Detalhamento!$E68,Detalhamento!S$15)),IF(INDEX(Import.PLE,Detalhamento!$E68,Detalhamento!S$15)&lt;=mediçao,OFFSET(Import.PLQ,$A68-1,S$15-1,1,1),0),0),PLE!$AA$28*OFFSET(Import.PLQ,$A68-1,S$15-1,1,1)),IF($E68&lt;&gt;1,IF(ISNUMBER(INDEX(Import.PLE,Detalhamento!$E68,Detalhamento!S$15)),IF(INDEX(Import.PLE,Detalhamento!$E68,Detalhamento!S$15)&lt;=mediçao,0,OFFSET(Import.PLQ,$A68-1,S$15-1,1,1)),OFFSET(Import.PLQ,$A68-1,S$15-1,1,1)),(1-PLE!$AA$28)*OFFSET(Import.PLQ,$A68-1,S$15-1,1,1))))</f>
        <v>0</v>
      </c>
      <c r="T68" s="144">
        <f ca="1">IF(T$13="",0,CHOOSE(Detalhamento.OpçãoServiços,OFFSET(Import.PLQ,$A68-1,T$15-1,1,1),IF($E68&lt;&gt;1,IF(ISNUMBER(INDEX(Import.PLE,Detalhamento!$E68,Detalhamento!T$15)),IF(INDEX(Import.PLE,Detalhamento!$E68,Detalhamento!T$15)&lt;=mediçao,OFFSET(Import.PLQ,$A68-1,T$15-1,1,1),0),0),PLE!$AA$28*OFFSET(Import.PLQ,$A68-1,T$15-1,1,1)),IF($E68&lt;&gt;1,IF(ISNUMBER(INDEX(Import.PLE,Detalhamento!$E68,Detalhamento!T$15)),IF(INDEX(Import.PLE,Detalhamento!$E68,Detalhamento!T$15)&lt;=mediçao,0,OFFSET(Import.PLQ,$A68-1,T$15-1,1,1)),OFFSET(Import.PLQ,$A68-1,T$15-1,1,1)),(1-PLE!$AA$28)*OFFSET(Import.PLQ,$A68-1,T$15-1,1,1))))</f>
        <v>0</v>
      </c>
      <c r="U68" s="144">
        <f ca="1">IF(U$13="",0,CHOOSE(Detalhamento.OpçãoServiços,OFFSET(Import.PLQ,$A68-1,U$15-1,1,1),IF($E68&lt;&gt;1,IF(ISNUMBER(INDEX(Import.PLE,Detalhamento!$E68,Detalhamento!U$15)),IF(INDEX(Import.PLE,Detalhamento!$E68,Detalhamento!U$15)&lt;=mediçao,OFFSET(Import.PLQ,$A68-1,U$15-1,1,1),0),0),PLE!$AA$28*OFFSET(Import.PLQ,$A68-1,U$15-1,1,1)),IF($E68&lt;&gt;1,IF(ISNUMBER(INDEX(Import.PLE,Detalhamento!$E68,Detalhamento!U$15)),IF(INDEX(Import.PLE,Detalhamento!$E68,Detalhamento!U$15)&lt;=mediçao,0,OFFSET(Import.PLQ,$A68-1,U$15-1,1,1)),OFFSET(Import.PLQ,$A68-1,U$15-1,1,1)),(1-PLE!$AA$28)*OFFSET(Import.PLQ,$A68-1,U$15-1,1,1))))</f>
        <v>0</v>
      </c>
      <c r="V68" s="144">
        <f ca="1">IF(V$13="",0,CHOOSE(Detalhamento.OpçãoServiços,OFFSET(Import.PLQ,$A68-1,V$15-1,1,1),IF($E68&lt;&gt;1,IF(ISNUMBER(INDEX(Import.PLE,Detalhamento!$E68,Detalhamento!V$15)),IF(INDEX(Import.PLE,Detalhamento!$E68,Detalhamento!V$15)&lt;=mediçao,OFFSET(Import.PLQ,$A68-1,V$15-1,1,1),0),0),PLE!$AA$28*OFFSET(Import.PLQ,$A68-1,V$15-1,1,1)),IF($E68&lt;&gt;1,IF(ISNUMBER(INDEX(Import.PLE,Detalhamento!$E68,Detalhamento!V$15)),IF(INDEX(Import.PLE,Detalhamento!$E68,Detalhamento!V$15)&lt;=mediçao,0,OFFSET(Import.PLQ,$A68-1,V$15-1,1,1)),OFFSET(Import.PLQ,$A68-1,V$15-1,1,1)),(1-PLE!$AA$28)*OFFSET(Import.PLQ,$A68-1,V$15-1,1,1))))</f>
        <v>0</v>
      </c>
      <c r="W68" s="144">
        <f ca="1">IF(W$13="",0,CHOOSE(Detalhamento.OpçãoServiços,OFFSET(Import.PLQ,$A68-1,W$15-1,1,1),IF($E68&lt;&gt;1,IF(ISNUMBER(INDEX(Import.PLE,Detalhamento!$E68,Detalhamento!W$15)),IF(INDEX(Import.PLE,Detalhamento!$E68,Detalhamento!W$15)&lt;=mediçao,OFFSET(Import.PLQ,$A68-1,W$15-1,1,1),0),0),PLE!$AA$28*OFFSET(Import.PLQ,$A68-1,W$15-1,1,1)),IF($E68&lt;&gt;1,IF(ISNUMBER(INDEX(Import.PLE,Detalhamento!$E68,Detalhamento!W$15)),IF(INDEX(Import.PLE,Detalhamento!$E68,Detalhamento!W$15)&lt;=mediçao,0,OFFSET(Import.PLQ,$A68-1,W$15-1,1,1)),OFFSET(Import.PLQ,$A68-1,W$15-1,1,1)),(1-PLE!$AA$28)*OFFSET(Import.PLQ,$A68-1,W$15-1,1,1))))</f>
        <v>0</v>
      </c>
      <c r="X68" s="144">
        <f ca="1">IF(X$13="",0,CHOOSE(Detalhamento.OpçãoServiços,OFFSET(Import.PLQ,$A68-1,X$15-1,1,1),IF($E68&lt;&gt;1,IF(ISNUMBER(INDEX(Import.PLE,Detalhamento!$E68,Detalhamento!X$15)),IF(INDEX(Import.PLE,Detalhamento!$E68,Detalhamento!X$15)&lt;=mediçao,OFFSET(Import.PLQ,$A68-1,X$15-1,1,1),0),0),PLE!$AA$28*OFFSET(Import.PLQ,$A68-1,X$15-1,1,1)),IF($E68&lt;&gt;1,IF(ISNUMBER(INDEX(Import.PLE,Detalhamento!$E68,Detalhamento!X$15)),IF(INDEX(Import.PLE,Detalhamento!$E68,Detalhamento!X$15)&lt;=mediçao,0,OFFSET(Import.PLQ,$A68-1,X$15-1,1,1)),OFFSET(Import.PLQ,$A68-1,X$15-1,1,1)),(1-PLE!$AA$28)*OFFSET(Import.PLQ,$A68-1,X$15-1,1,1))))</f>
        <v>0</v>
      </c>
      <c r="Y68" s="144">
        <f ca="1">IF(Y$13="",0,CHOOSE(Detalhamento.OpçãoServiços,OFFSET(Import.PLQ,$A68-1,Y$15-1,1,1),IF($E68&lt;&gt;1,IF(ISNUMBER(INDEX(Import.PLE,Detalhamento!$E68,Detalhamento!Y$15)),IF(INDEX(Import.PLE,Detalhamento!$E68,Detalhamento!Y$15)&lt;=mediçao,OFFSET(Import.PLQ,$A68-1,Y$15-1,1,1),0),0),PLE!$AA$28*OFFSET(Import.PLQ,$A68-1,Y$15-1,1,1)),IF($E68&lt;&gt;1,IF(ISNUMBER(INDEX(Import.PLE,Detalhamento!$E68,Detalhamento!Y$15)),IF(INDEX(Import.PLE,Detalhamento!$E68,Detalhamento!Y$15)&lt;=mediçao,0,OFFSET(Import.PLQ,$A68-1,Y$15-1,1,1)),OFFSET(Import.PLQ,$A68-1,Y$15-1,1,1)),(1-PLE!$AA$28)*OFFSET(Import.PLQ,$A68-1,Y$15-1,1,1))))</f>
        <v>0</v>
      </c>
      <c r="Z68" s="144">
        <f ca="1">IF(Z$13="",0,CHOOSE(Detalhamento.OpçãoServiços,OFFSET(Import.PLQ,$A68-1,Z$15-1,1,1),IF($E68&lt;&gt;1,IF(ISNUMBER(INDEX(Import.PLE,Detalhamento!$E68,Detalhamento!Z$15)),IF(INDEX(Import.PLE,Detalhamento!$E68,Detalhamento!Z$15)&lt;=mediçao,OFFSET(Import.PLQ,$A68-1,Z$15-1,1,1),0),0),PLE!$AA$28*OFFSET(Import.PLQ,$A68-1,Z$15-1,1,1)),IF($E68&lt;&gt;1,IF(ISNUMBER(INDEX(Import.PLE,Detalhamento!$E68,Detalhamento!Z$15)),IF(INDEX(Import.PLE,Detalhamento!$E68,Detalhamento!Z$15)&lt;=mediçao,0,OFFSET(Import.PLQ,$A68-1,Z$15-1,1,1)),OFFSET(Import.PLQ,$A68-1,Z$15-1,1,1)),(1-PLE!$AA$28)*OFFSET(Import.PLQ,$A68-1,Z$15-1,1,1))))</f>
        <v>0</v>
      </c>
      <c r="AA68" s="144">
        <f ca="1">IF(AA$13="",0,CHOOSE(Detalhamento.OpçãoServiços,OFFSET(Import.PLQ,$A68-1,AA$15-1,1,1),IF($E68&lt;&gt;1,IF(ISNUMBER(INDEX(Import.PLE,Detalhamento!$E68,Detalhamento!AA$15)),IF(INDEX(Import.PLE,Detalhamento!$E68,Detalhamento!AA$15)&lt;=mediçao,OFFSET(Import.PLQ,$A68-1,AA$15-1,1,1),0),0),PLE!$AA$28*OFFSET(Import.PLQ,$A68-1,AA$15-1,1,1)),IF($E68&lt;&gt;1,IF(ISNUMBER(INDEX(Import.PLE,Detalhamento!$E68,Detalhamento!AA$15)),IF(INDEX(Import.PLE,Detalhamento!$E68,Detalhamento!AA$15)&lt;=mediçao,0,OFFSET(Import.PLQ,$A68-1,AA$15-1,1,1)),OFFSET(Import.PLQ,$A68-1,AA$15-1,1,1)),(1-PLE!$AA$28)*OFFSET(Import.PLQ,$A68-1,AA$15-1,1,1))))</f>
        <v>0</v>
      </c>
      <c r="AB68" s="144">
        <f ca="1">IF(AB$13="",0,CHOOSE(Detalhamento.OpçãoServiços,OFFSET(Import.PLQ,$A68-1,AB$15-1,1,1),IF($E68&lt;&gt;1,IF(ISNUMBER(INDEX(Import.PLE,Detalhamento!$E68,Detalhamento!AB$15)),IF(INDEX(Import.PLE,Detalhamento!$E68,Detalhamento!AB$15)&lt;=mediçao,OFFSET(Import.PLQ,$A68-1,AB$15-1,1,1),0),0),PLE!$AA$28*OFFSET(Import.PLQ,$A68-1,AB$15-1,1,1)),IF($E68&lt;&gt;1,IF(ISNUMBER(INDEX(Import.PLE,Detalhamento!$E68,Detalhamento!AB$15)),IF(INDEX(Import.PLE,Detalhamento!$E68,Detalhamento!AB$15)&lt;=mediçao,0,OFFSET(Import.PLQ,$A68-1,AB$15-1,1,1)),OFFSET(Import.PLQ,$A68-1,AB$15-1,1,1)),(1-PLE!$AA$28)*OFFSET(Import.PLQ,$A68-1,AB$15-1,1,1))))</f>
        <v>0</v>
      </c>
      <c r="AC68" s="144">
        <f ca="1">IF(AC$13="",0,CHOOSE(Detalhamento.OpçãoServiços,OFFSET(Import.PLQ,$A68-1,AC$15-1,1,1),IF($E68&lt;&gt;1,IF(ISNUMBER(INDEX(Import.PLE,Detalhamento!$E68,Detalhamento!AC$15)),IF(INDEX(Import.PLE,Detalhamento!$E68,Detalhamento!AC$15)&lt;=mediçao,OFFSET(Import.PLQ,$A68-1,AC$15-1,1,1),0),0),PLE!$AA$28*OFFSET(Import.PLQ,$A68-1,AC$15-1,1,1)),IF($E68&lt;&gt;1,IF(ISNUMBER(INDEX(Import.PLE,Detalhamento!$E68,Detalhamento!AC$15)),IF(INDEX(Import.PLE,Detalhamento!$E68,Detalhamento!AC$15)&lt;=mediçao,0,OFFSET(Import.PLQ,$A68-1,AC$15-1,1,1)),OFFSET(Import.PLQ,$A68-1,AC$15-1,1,1)),(1-PLE!$AA$28)*OFFSET(Import.PLQ,$A68-1,AC$15-1,1,1))))</f>
        <v>0</v>
      </c>
      <c r="AD68" s="144">
        <f ca="1">IF(AD$13="",0,CHOOSE(Detalhamento.OpçãoServiços,OFFSET(Import.PLQ,$A68-1,AD$15-1,1,1),IF($E68&lt;&gt;1,IF(ISNUMBER(INDEX(Import.PLE,Detalhamento!$E68,Detalhamento!AD$15)),IF(INDEX(Import.PLE,Detalhamento!$E68,Detalhamento!AD$15)&lt;=mediçao,OFFSET(Import.PLQ,$A68-1,AD$15-1,1,1),0),0),PLE!$AA$28*OFFSET(Import.PLQ,$A68-1,AD$15-1,1,1)),IF($E68&lt;&gt;1,IF(ISNUMBER(INDEX(Import.PLE,Detalhamento!$E68,Detalhamento!AD$15)),IF(INDEX(Import.PLE,Detalhamento!$E68,Detalhamento!AD$15)&lt;=mediçao,0,OFFSET(Import.PLQ,$A68-1,AD$15-1,1,1)),OFFSET(Import.PLQ,$A68-1,AD$15-1,1,1)),(1-PLE!$AA$28)*OFFSET(Import.PLQ,$A68-1,AD$15-1,1,1))))</f>
        <v>0</v>
      </c>
      <c r="AE68" s="144">
        <f ca="1">IF(AE$13="",0,CHOOSE(Detalhamento.OpçãoServiços,OFFSET(Import.PLQ,$A68-1,AE$15-1,1,1),IF($E68&lt;&gt;1,IF(ISNUMBER(INDEX(Import.PLE,Detalhamento!$E68,Detalhamento!AE$15)),IF(INDEX(Import.PLE,Detalhamento!$E68,Detalhamento!AE$15)&lt;=mediçao,OFFSET(Import.PLQ,$A68-1,AE$15-1,1,1),0),0),PLE!$AA$28*OFFSET(Import.PLQ,$A68-1,AE$15-1,1,1)),IF($E68&lt;&gt;1,IF(ISNUMBER(INDEX(Import.PLE,Detalhamento!$E68,Detalhamento!AE$15)),IF(INDEX(Import.PLE,Detalhamento!$E68,Detalhamento!AE$15)&lt;=mediçao,0,OFFSET(Import.PLQ,$A68-1,AE$15-1,1,1)),OFFSET(Import.PLQ,$A68-1,AE$15-1,1,1)),(1-PLE!$AA$28)*OFFSET(Import.PLQ,$A68-1,AE$15-1,1,1))))</f>
        <v>0</v>
      </c>
      <c r="AF68" s="144">
        <f ca="1">IF(AF$13="",0,CHOOSE(Detalhamento.OpçãoServiços,OFFSET(Import.PLQ,$A68-1,AF$15-1,1,1),IF($E68&lt;&gt;1,IF(ISNUMBER(INDEX(Import.PLE,Detalhamento!$E68,Detalhamento!AF$15)),IF(INDEX(Import.PLE,Detalhamento!$E68,Detalhamento!AF$15)&lt;=mediçao,OFFSET(Import.PLQ,$A68-1,AF$15-1,1,1),0),0),PLE!$AA$28*OFFSET(Import.PLQ,$A68-1,AF$15-1,1,1)),IF($E68&lt;&gt;1,IF(ISNUMBER(INDEX(Import.PLE,Detalhamento!$E68,Detalhamento!AF$15)),IF(INDEX(Import.PLE,Detalhamento!$E68,Detalhamento!AF$15)&lt;=mediçao,0,OFFSET(Import.PLQ,$A68-1,AF$15-1,1,1)),OFFSET(Import.PLQ,$A68-1,AF$15-1,1,1)),(1-PLE!$AA$28)*OFFSET(Import.PLQ,$A68-1,AF$15-1,1,1))))</f>
        <v>0</v>
      </c>
      <c r="AG68" s="144">
        <f ca="1">IF(AG$13="",0,CHOOSE(Detalhamento.OpçãoServiços,OFFSET(Import.PLQ,$A68-1,AG$15-1,1,1),IF($E68&lt;&gt;1,IF(ISNUMBER(INDEX(Import.PLE,Detalhamento!$E68,Detalhamento!AG$15)),IF(INDEX(Import.PLE,Detalhamento!$E68,Detalhamento!AG$15)&lt;=mediçao,OFFSET(Import.PLQ,$A68-1,AG$15-1,1,1),0),0),PLE!$AA$28*OFFSET(Import.PLQ,$A68-1,AG$15-1,1,1)),IF($E68&lt;&gt;1,IF(ISNUMBER(INDEX(Import.PLE,Detalhamento!$E68,Detalhamento!AG$15)),IF(INDEX(Import.PLE,Detalhamento!$E68,Detalhamento!AG$15)&lt;=mediçao,0,OFFSET(Import.PLQ,$A68-1,AG$15-1,1,1)),OFFSET(Import.PLQ,$A68-1,AG$15-1,1,1)),(1-PLE!$AA$28)*OFFSET(Import.PLQ,$A68-1,AG$15-1,1,1))))</f>
        <v>0</v>
      </c>
      <c r="AH68" s="144">
        <f ca="1">IF(AH$13="",0,CHOOSE(Detalhamento.OpçãoServiços,OFFSET(Import.PLQ,$A68-1,AH$15-1,1,1),IF($E68&lt;&gt;1,IF(ISNUMBER(INDEX(Import.PLE,Detalhamento!$E68,Detalhamento!AH$15)),IF(INDEX(Import.PLE,Detalhamento!$E68,Detalhamento!AH$15)&lt;=mediçao,OFFSET(Import.PLQ,$A68-1,AH$15-1,1,1),0),0),PLE!$AA$28*OFFSET(Import.PLQ,$A68-1,AH$15-1,1,1)),IF($E68&lt;&gt;1,IF(ISNUMBER(INDEX(Import.PLE,Detalhamento!$E68,Detalhamento!AH$15)),IF(INDEX(Import.PLE,Detalhamento!$E68,Detalhamento!AH$15)&lt;=mediçao,0,OFFSET(Import.PLQ,$A68-1,AH$15-1,1,1)),OFFSET(Import.PLQ,$A68-1,AH$15-1,1,1)),(1-PLE!$AA$28)*OFFSET(Import.PLQ,$A68-1,AH$15-1,1,1))))</f>
        <v>0</v>
      </c>
      <c r="AI68" s="144">
        <f ca="1">IF(AI$13="",0,CHOOSE(Detalhamento.OpçãoServiços,OFFSET(Import.PLQ,$A68-1,AI$15-1,1,1),IF($E68&lt;&gt;1,IF(ISNUMBER(INDEX(Import.PLE,Detalhamento!$E68,Detalhamento!AI$15)),IF(INDEX(Import.PLE,Detalhamento!$E68,Detalhamento!AI$15)&lt;=mediçao,OFFSET(Import.PLQ,$A68-1,AI$15-1,1,1),0),0),PLE!$AA$28*OFFSET(Import.PLQ,$A68-1,AI$15-1,1,1)),IF($E68&lt;&gt;1,IF(ISNUMBER(INDEX(Import.PLE,Detalhamento!$E68,Detalhamento!AI$15)),IF(INDEX(Import.PLE,Detalhamento!$E68,Detalhamento!AI$15)&lt;=mediçao,0,OFFSET(Import.PLQ,$A68-1,AI$15-1,1,1)),OFFSET(Import.PLQ,$A68-1,AI$15-1,1,1)),(1-PLE!$AA$28)*OFFSET(Import.PLQ,$A68-1,AI$15-1,1,1))))</f>
        <v>0</v>
      </c>
      <c r="AJ68" s="144">
        <f ca="1">IF(AJ$13="",0,CHOOSE(Detalhamento.OpçãoServiços,OFFSET(Import.PLQ,$A68-1,AJ$15-1,1,1),IF($E68&lt;&gt;1,IF(ISNUMBER(INDEX(Import.PLE,Detalhamento!$E68,Detalhamento!AJ$15)),IF(INDEX(Import.PLE,Detalhamento!$E68,Detalhamento!AJ$15)&lt;=mediçao,OFFSET(Import.PLQ,$A68-1,AJ$15-1,1,1),0),0),PLE!$AA$28*OFFSET(Import.PLQ,$A68-1,AJ$15-1,1,1)),IF($E68&lt;&gt;1,IF(ISNUMBER(INDEX(Import.PLE,Detalhamento!$E68,Detalhamento!AJ$15)),IF(INDEX(Import.PLE,Detalhamento!$E68,Detalhamento!AJ$15)&lt;=mediçao,0,OFFSET(Import.PLQ,$A68-1,AJ$15-1,1,1)),OFFSET(Import.PLQ,$A68-1,AJ$15-1,1,1)),(1-PLE!$AA$28)*OFFSET(Import.PLQ,$A68-1,AJ$15-1,1,1))))</f>
        <v>0</v>
      </c>
      <c r="AK68" s="144">
        <f ca="1">IF(AK$13="",0,CHOOSE(Detalhamento.OpçãoServiços,OFFSET(Import.PLQ,$A68-1,AK$15-1,1,1),IF($E68&lt;&gt;1,IF(ISNUMBER(INDEX(Import.PLE,Detalhamento!$E68,Detalhamento!AK$15)),IF(INDEX(Import.PLE,Detalhamento!$E68,Detalhamento!AK$15)&lt;=mediçao,OFFSET(Import.PLQ,$A68-1,AK$15-1,1,1),0),0),PLE!$AA$28*OFFSET(Import.PLQ,$A68-1,AK$15-1,1,1)),IF($E68&lt;&gt;1,IF(ISNUMBER(INDEX(Import.PLE,Detalhamento!$E68,Detalhamento!AK$15)),IF(INDEX(Import.PLE,Detalhamento!$E68,Detalhamento!AK$15)&lt;=mediçao,0,OFFSET(Import.PLQ,$A68-1,AK$15-1,1,1)),OFFSET(Import.PLQ,$A68-1,AK$15-1,1,1)),(1-PLE!$AA$28)*OFFSET(Import.PLQ,$A68-1,AK$15-1,1,1))))</f>
        <v>0</v>
      </c>
      <c r="AL68" s="144">
        <f ca="1">IF(AL$13="",0,CHOOSE(Detalhamento.OpçãoServiços,OFFSET(Import.PLQ,$A68-1,AL$15-1,1,1),IF($E68&lt;&gt;1,IF(ISNUMBER(INDEX(Import.PLE,Detalhamento!$E68,Detalhamento!AL$15)),IF(INDEX(Import.PLE,Detalhamento!$E68,Detalhamento!AL$15)&lt;=mediçao,OFFSET(Import.PLQ,$A68-1,AL$15-1,1,1),0),0),PLE!$AA$28*OFFSET(Import.PLQ,$A68-1,AL$15-1,1,1)),IF($E68&lt;&gt;1,IF(ISNUMBER(INDEX(Import.PLE,Detalhamento!$E68,Detalhamento!AL$15)),IF(INDEX(Import.PLE,Detalhamento!$E68,Detalhamento!AL$15)&lt;=mediçao,0,OFFSET(Import.PLQ,$A68-1,AL$15-1,1,1)),OFFSET(Import.PLQ,$A68-1,AL$15-1,1,1)),(1-PLE!$AA$28)*OFFSET(Import.PLQ,$A68-1,AL$15-1,1,1))))</f>
        <v>0</v>
      </c>
      <c r="AM68" s="144">
        <f ca="1">IF(AM$13="",0,CHOOSE(Detalhamento.OpçãoServiços,OFFSET(Import.PLQ,$A68-1,AM$15-1,1,1),IF($E68&lt;&gt;1,IF(ISNUMBER(INDEX(Import.PLE,Detalhamento!$E68,Detalhamento!AM$15)),IF(INDEX(Import.PLE,Detalhamento!$E68,Detalhamento!AM$15)&lt;=mediçao,OFFSET(Import.PLQ,$A68-1,AM$15-1,1,1),0),0),PLE!$AA$28*OFFSET(Import.PLQ,$A68-1,AM$15-1,1,1)),IF($E68&lt;&gt;1,IF(ISNUMBER(INDEX(Import.PLE,Detalhamento!$E68,Detalhamento!AM$15)),IF(INDEX(Import.PLE,Detalhamento!$E68,Detalhamento!AM$15)&lt;=mediçao,0,OFFSET(Import.PLQ,$A68-1,AM$15-1,1,1)),OFFSET(Import.PLQ,$A68-1,AM$15-1,1,1)),(1-PLE!$AA$28)*OFFSET(Import.PLQ,$A68-1,AM$15-1,1,1))))</f>
        <v>0</v>
      </c>
      <c r="AN68" s="144">
        <f ca="1">IF(AN$13="",0,CHOOSE(Detalhamento.OpçãoServiços,OFFSET(Import.PLQ,$A68-1,AN$15-1,1,1),IF($E68&lt;&gt;1,IF(ISNUMBER(INDEX(Import.PLE,Detalhamento!$E68,Detalhamento!AN$15)),IF(INDEX(Import.PLE,Detalhamento!$E68,Detalhamento!AN$15)&lt;=mediçao,OFFSET(Import.PLQ,$A68-1,AN$15-1,1,1),0),0),PLE!$AA$28*OFFSET(Import.PLQ,$A68-1,AN$15-1,1,1)),IF($E68&lt;&gt;1,IF(ISNUMBER(INDEX(Import.PLE,Detalhamento!$E68,Detalhamento!AN$15)),IF(INDEX(Import.PLE,Detalhamento!$E68,Detalhamento!AN$15)&lt;=mediçao,0,OFFSET(Import.PLQ,$A68-1,AN$15-1,1,1)),OFFSET(Import.PLQ,$A68-1,AN$15-1,1,1)),(1-PLE!$AA$28)*OFFSET(Import.PLQ,$A68-1,AN$15-1,1,1))))</f>
        <v>0</v>
      </c>
      <c r="AO68" s="144">
        <f ca="1">IF(AO$13="",0,CHOOSE(Detalhamento.OpçãoServiços,OFFSET(Import.PLQ,$A68-1,AO$15-1,1,1),IF($E68&lt;&gt;1,IF(ISNUMBER(INDEX(Import.PLE,Detalhamento!$E68,Detalhamento!AO$15)),IF(INDEX(Import.PLE,Detalhamento!$E68,Detalhamento!AO$15)&lt;=mediçao,OFFSET(Import.PLQ,$A68-1,AO$15-1,1,1),0),0),PLE!$AA$28*OFFSET(Import.PLQ,$A68-1,AO$15-1,1,1)),IF($E68&lt;&gt;1,IF(ISNUMBER(INDEX(Import.PLE,Detalhamento!$E68,Detalhamento!AO$15)),IF(INDEX(Import.PLE,Detalhamento!$E68,Detalhamento!AO$15)&lt;=mediçao,0,OFFSET(Import.PLQ,$A68-1,AO$15-1,1,1)),OFFSET(Import.PLQ,$A68-1,AO$15-1,1,1)),(1-PLE!$AA$28)*OFFSET(Import.PLQ,$A68-1,AO$15-1,1,1))))</f>
        <v>0</v>
      </c>
      <c r="AP68" s="144">
        <f ca="1">IF(AP$13="",0,CHOOSE(Detalhamento.OpçãoServiços,OFFSET(Import.PLQ,$A68-1,AP$15-1,1,1),IF($E68&lt;&gt;1,IF(ISNUMBER(INDEX(Import.PLE,Detalhamento!$E68,Detalhamento!AP$15)),IF(INDEX(Import.PLE,Detalhamento!$E68,Detalhamento!AP$15)&lt;=mediçao,OFFSET(Import.PLQ,$A68-1,AP$15-1,1,1),0),0),PLE!$AA$28*OFFSET(Import.PLQ,$A68-1,AP$15-1,1,1)),IF($E68&lt;&gt;1,IF(ISNUMBER(INDEX(Import.PLE,Detalhamento!$E68,Detalhamento!AP$15)),IF(INDEX(Import.PLE,Detalhamento!$E68,Detalhamento!AP$15)&lt;=mediçao,0,OFFSET(Import.PLQ,$A68-1,AP$15-1,1,1)),OFFSET(Import.PLQ,$A68-1,AP$15-1,1,1)),(1-PLE!$AA$28)*OFFSET(Import.PLQ,$A68-1,AP$15-1,1,1))))</f>
        <v>0</v>
      </c>
      <c r="AQ68" s="144">
        <f ca="1">IF(AQ$13="",0,CHOOSE(Detalhamento.OpçãoServiços,OFFSET(Import.PLQ,$A68-1,AQ$15-1,1,1),IF($E68&lt;&gt;1,IF(ISNUMBER(INDEX(Import.PLE,Detalhamento!$E68,Detalhamento!AQ$15)),IF(INDEX(Import.PLE,Detalhamento!$E68,Detalhamento!AQ$15)&lt;=mediçao,OFFSET(Import.PLQ,$A68-1,AQ$15-1,1,1),0),0),PLE!$AA$28*OFFSET(Import.PLQ,$A68-1,AQ$15-1,1,1)),IF($E68&lt;&gt;1,IF(ISNUMBER(INDEX(Import.PLE,Detalhamento!$E68,Detalhamento!AQ$15)),IF(INDEX(Import.PLE,Detalhamento!$E68,Detalhamento!AQ$15)&lt;=mediçao,0,OFFSET(Import.PLQ,$A68-1,AQ$15-1,1,1)),OFFSET(Import.PLQ,$A68-1,AQ$15-1,1,1)),(1-PLE!$AA$28)*OFFSET(Import.PLQ,$A68-1,AQ$15-1,1,1))))</f>
        <v>0</v>
      </c>
      <c r="AR68" s="144">
        <f ca="1">IF(AR$13="",0,CHOOSE(Detalhamento.OpçãoServiços,OFFSET(Import.PLQ,$A68-1,AR$15-1,1,1),IF($E68&lt;&gt;1,IF(ISNUMBER(INDEX(Import.PLE,Detalhamento!$E68,Detalhamento!AR$15)),IF(INDEX(Import.PLE,Detalhamento!$E68,Detalhamento!AR$15)&lt;=mediçao,OFFSET(Import.PLQ,$A68-1,AR$15-1,1,1),0),0),PLE!$AA$28*OFFSET(Import.PLQ,$A68-1,AR$15-1,1,1)),IF($E68&lt;&gt;1,IF(ISNUMBER(INDEX(Import.PLE,Detalhamento!$E68,Detalhamento!AR$15)),IF(INDEX(Import.PLE,Detalhamento!$E68,Detalhamento!AR$15)&lt;=mediçao,0,OFFSET(Import.PLQ,$A68-1,AR$15-1,1,1)),OFFSET(Import.PLQ,$A68-1,AR$15-1,1,1)),(1-PLE!$AA$28)*OFFSET(Import.PLQ,$A68-1,AR$15-1,1,1))))</f>
        <v>0</v>
      </c>
      <c r="AS68" s="144">
        <f ca="1">IF(AS$13="",0,CHOOSE(Detalhamento.OpçãoServiços,OFFSET(Import.PLQ,$A68-1,AS$15-1,1,1),IF($E68&lt;&gt;1,IF(ISNUMBER(INDEX(Import.PLE,Detalhamento!$E68,Detalhamento!AS$15)),IF(INDEX(Import.PLE,Detalhamento!$E68,Detalhamento!AS$15)&lt;=mediçao,OFFSET(Import.PLQ,$A68-1,AS$15-1,1,1),0),0),PLE!$AA$28*OFFSET(Import.PLQ,$A68-1,AS$15-1,1,1)),IF($E68&lt;&gt;1,IF(ISNUMBER(INDEX(Import.PLE,Detalhamento!$E68,Detalhamento!AS$15)),IF(INDEX(Import.PLE,Detalhamento!$E68,Detalhamento!AS$15)&lt;=mediçao,0,OFFSET(Import.PLQ,$A68-1,AS$15-1,1,1)),OFFSET(Import.PLQ,$A68-1,AS$15-1,1,1)),(1-PLE!$AA$28)*OFFSET(Import.PLQ,$A68-1,AS$15-1,1,1))))</f>
        <v>0</v>
      </c>
      <c r="AT68" s="144">
        <f ca="1">IF(AT$13="",0,CHOOSE(Detalhamento.OpçãoServiços,OFFSET(Import.PLQ,$A68-1,AT$15-1,1,1),IF($E68&lt;&gt;1,IF(ISNUMBER(INDEX(Import.PLE,Detalhamento!$E68,Detalhamento!AT$15)),IF(INDEX(Import.PLE,Detalhamento!$E68,Detalhamento!AT$15)&lt;=mediçao,OFFSET(Import.PLQ,$A68-1,AT$15-1,1,1),0),0),PLE!$AA$28*OFFSET(Import.PLQ,$A68-1,AT$15-1,1,1)),IF($E68&lt;&gt;1,IF(ISNUMBER(INDEX(Import.PLE,Detalhamento!$E68,Detalhamento!AT$15)),IF(INDEX(Import.PLE,Detalhamento!$E68,Detalhamento!AT$15)&lt;=mediçao,0,OFFSET(Import.PLQ,$A68-1,AT$15-1,1,1)),OFFSET(Import.PLQ,$A68-1,AT$15-1,1,1)),(1-PLE!$AA$28)*OFFSET(Import.PLQ,$A68-1,AT$15-1,1,1))))</f>
        <v>0</v>
      </c>
      <c r="AU68" s="144">
        <f ca="1">IF(AU$13="",0,CHOOSE(Detalhamento.OpçãoServiços,OFFSET(Import.PLQ,$A68-1,AU$15-1,1,1),IF($E68&lt;&gt;1,IF(ISNUMBER(INDEX(Import.PLE,Detalhamento!$E68,Detalhamento!AU$15)),IF(INDEX(Import.PLE,Detalhamento!$E68,Detalhamento!AU$15)&lt;=mediçao,OFFSET(Import.PLQ,$A68-1,AU$15-1,1,1),0),0),PLE!$AA$28*OFFSET(Import.PLQ,$A68-1,AU$15-1,1,1)),IF($E68&lt;&gt;1,IF(ISNUMBER(INDEX(Import.PLE,Detalhamento!$E68,Detalhamento!AU$15)),IF(INDEX(Import.PLE,Detalhamento!$E68,Detalhamento!AU$15)&lt;=mediçao,0,OFFSET(Import.PLQ,$A68-1,AU$15-1,1,1)),OFFSET(Import.PLQ,$A68-1,AU$15-1,1,1)),(1-PLE!$AA$28)*OFFSET(Import.PLQ,$A68-1,AU$15-1,1,1))))</f>
        <v>0</v>
      </c>
      <c r="AV68" s="144">
        <f ca="1">IF(AV$13="",0,CHOOSE(Detalhamento.OpçãoServiços,OFFSET(Import.PLQ,$A68-1,AV$15-1,1,1),IF($E68&lt;&gt;1,IF(ISNUMBER(INDEX(Import.PLE,Detalhamento!$E68,Detalhamento!AV$15)),IF(INDEX(Import.PLE,Detalhamento!$E68,Detalhamento!AV$15)&lt;=mediçao,OFFSET(Import.PLQ,$A68-1,AV$15-1,1,1),0),0),PLE!$AA$28*OFFSET(Import.PLQ,$A68-1,AV$15-1,1,1)),IF($E68&lt;&gt;1,IF(ISNUMBER(INDEX(Import.PLE,Detalhamento!$E68,Detalhamento!AV$15)),IF(INDEX(Import.PLE,Detalhamento!$E68,Detalhamento!AV$15)&lt;=mediçao,0,OFFSET(Import.PLQ,$A68-1,AV$15-1,1,1)),OFFSET(Import.PLQ,$A68-1,AV$15-1,1,1)),(1-PLE!$AA$28)*OFFSET(Import.PLQ,$A68-1,AV$15-1,1,1))))</f>
        <v>0</v>
      </c>
      <c r="AW68" s="144">
        <f ca="1">IF(AW$13="",0,CHOOSE(Detalhamento.OpçãoServiços,OFFSET(Import.PLQ,$A68-1,AW$15-1,1,1),IF($E68&lt;&gt;1,IF(ISNUMBER(INDEX(Import.PLE,Detalhamento!$E68,Detalhamento!AW$15)),IF(INDEX(Import.PLE,Detalhamento!$E68,Detalhamento!AW$15)&lt;=mediçao,OFFSET(Import.PLQ,$A68-1,AW$15-1,1,1),0),0),PLE!$AA$28*OFFSET(Import.PLQ,$A68-1,AW$15-1,1,1)),IF($E68&lt;&gt;1,IF(ISNUMBER(INDEX(Import.PLE,Detalhamento!$E68,Detalhamento!AW$15)),IF(INDEX(Import.PLE,Detalhamento!$E68,Detalhamento!AW$15)&lt;=mediçao,0,OFFSET(Import.PLQ,$A68-1,AW$15-1,1,1)),OFFSET(Import.PLQ,$A68-1,AW$15-1,1,1)),(1-PLE!$AA$28)*OFFSET(Import.PLQ,$A68-1,AW$15-1,1,1))))</f>
        <v>0</v>
      </c>
      <c r="AX68" s="144">
        <f ca="1">IF(AX$13="",0,CHOOSE(Detalhamento.OpçãoServiços,OFFSET(Import.PLQ,$A68-1,AX$15-1,1,1),IF($E68&lt;&gt;1,IF(ISNUMBER(INDEX(Import.PLE,Detalhamento!$E68,Detalhamento!AX$15)),IF(INDEX(Import.PLE,Detalhamento!$E68,Detalhamento!AX$15)&lt;=mediçao,OFFSET(Import.PLQ,$A68-1,AX$15-1,1,1),0),0),PLE!$AA$28*OFFSET(Import.PLQ,$A68-1,AX$15-1,1,1)),IF($E68&lt;&gt;1,IF(ISNUMBER(INDEX(Import.PLE,Detalhamento!$E68,Detalhamento!AX$15)),IF(INDEX(Import.PLE,Detalhamento!$E68,Detalhamento!AX$15)&lt;=mediçao,0,OFFSET(Import.PLQ,$A68-1,AX$15-1,1,1)),OFFSET(Import.PLQ,$A68-1,AX$15-1,1,1)),(1-PLE!$AA$28)*OFFSET(Import.PLQ,$A68-1,AX$15-1,1,1))))</f>
        <v>0</v>
      </c>
      <c r="AY68" s="144">
        <f ca="1">IF(AY$13="",0,CHOOSE(Detalhamento.OpçãoServiços,OFFSET(Import.PLQ,$A68-1,AY$15-1,1,1),IF($E68&lt;&gt;1,IF(ISNUMBER(INDEX(Import.PLE,Detalhamento!$E68,Detalhamento!AY$15)),IF(INDEX(Import.PLE,Detalhamento!$E68,Detalhamento!AY$15)&lt;=mediçao,OFFSET(Import.PLQ,$A68-1,AY$15-1,1,1),0),0),PLE!$AA$28*OFFSET(Import.PLQ,$A68-1,AY$15-1,1,1)),IF($E68&lt;&gt;1,IF(ISNUMBER(INDEX(Import.PLE,Detalhamento!$E68,Detalhamento!AY$15)),IF(INDEX(Import.PLE,Detalhamento!$E68,Detalhamento!AY$15)&lt;=mediçao,0,OFFSET(Import.PLQ,$A68-1,AY$15-1,1,1)),OFFSET(Import.PLQ,$A68-1,AY$15-1,1,1)),(1-PLE!$AA$28)*OFFSET(Import.PLQ,$A68-1,AY$15-1,1,1))))</f>
        <v>0</v>
      </c>
      <c r="AZ68" s="144">
        <f ca="1">IF(AZ$13="",0,CHOOSE(Detalhamento.OpçãoServiços,OFFSET(Import.PLQ,$A68-1,AZ$15-1,1,1),IF($E68&lt;&gt;1,IF(ISNUMBER(INDEX(Import.PLE,Detalhamento!$E68,Detalhamento!AZ$15)),IF(INDEX(Import.PLE,Detalhamento!$E68,Detalhamento!AZ$15)&lt;=mediçao,OFFSET(Import.PLQ,$A68-1,AZ$15-1,1,1),0),0),PLE!$AA$28*OFFSET(Import.PLQ,$A68-1,AZ$15-1,1,1)),IF($E68&lt;&gt;1,IF(ISNUMBER(INDEX(Import.PLE,Detalhamento!$E68,Detalhamento!AZ$15)),IF(INDEX(Import.PLE,Detalhamento!$E68,Detalhamento!AZ$15)&lt;=mediçao,0,OFFSET(Import.PLQ,$A68-1,AZ$15-1,1,1)),OFFSET(Import.PLQ,$A68-1,AZ$15-1,1,1)),(1-PLE!$AA$28)*OFFSET(Import.PLQ,$A68-1,AZ$15-1,1,1))))</f>
        <v>0</v>
      </c>
      <c r="BA68" s="144">
        <f ca="1">IF(BA$13="",0,CHOOSE(Detalhamento.OpçãoServiços,OFFSET(Import.PLQ,$A68-1,BA$15-1,1,1),IF($E68&lt;&gt;1,IF(ISNUMBER(INDEX(Import.PLE,Detalhamento!$E68,Detalhamento!BA$15)),IF(INDEX(Import.PLE,Detalhamento!$E68,Detalhamento!BA$15)&lt;=mediçao,OFFSET(Import.PLQ,$A68-1,BA$15-1,1,1),0),0),PLE!$AA$28*OFFSET(Import.PLQ,$A68-1,BA$15-1,1,1)),IF($E68&lt;&gt;1,IF(ISNUMBER(INDEX(Import.PLE,Detalhamento!$E68,Detalhamento!BA$15)),IF(INDEX(Import.PLE,Detalhamento!$E68,Detalhamento!BA$15)&lt;=mediçao,0,OFFSET(Import.PLQ,$A68-1,BA$15-1,1,1)),OFFSET(Import.PLQ,$A68-1,BA$15-1,1,1)),(1-PLE!$AA$28)*OFFSET(Import.PLQ,$A68-1,BA$15-1,1,1))))</f>
        <v>0</v>
      </c>
      <c r="BB68" s="144">
        <f ca="1">IF(BB$13="",0,CHOOSE(Detalhamento.OpçãoServiços,OFFSET(Import.PLQ,$A68-1,BB$15-1,1,1),IF($E68&lt;&gt;1,IF(ISNUMBER(INDEX(Import.PLE,Detalhamento!$E68,Detalhamento!BB$15)),IF(INDEX(Import.PLE,Detalhamento!$E68,Detalhamento!BB$15)&lt;=mediçao,OFFSET(Import.PLQ,$A68-1,BB$15-1,1,1),0),0),PLE!$AA$28*OFFSET(Import.PLQ,$A68-1,BB$15-1,1,1)),IF($E68&lt;&gt;1,IF(ISNUMBER(INDEX(Import.PLE,Detalhamento!$E68,Detalhamento!BB$15)),IF(INDEX(Import.PLE,Detalhamento!$E68,Detalhamento!BB$15)&lt;=mediçao,0,OFFSET(Import.PLQ,$A68-1,BB$15-1,1,1)),OFFSET(Import.PLQ,$A68-1,BB$15-1,1,1)),(1-PLE!$AA$28)*OFFSET(Import.PLQ,$A68-1,BB$15-1,1,1))))</f>
        <v>0</v>
      </c>
      <c r="BC68" s="144">
        <f ca="1">IF(BC$13="",0,CHOOSE(Detalhamento.OpçãoServiços,OFFSET(Import.PLQ,$A68-1,BC$15-1,1,1),IF($E68&lt;&gt;1,IF(ISNUMBER(INDEX(Import.PLE,Detalhamento!$E68,Detalhamento!BC$15)),IF(INDEX(Import.PLE,Detalhamento!$E68,Detalhamento!BC$15)&lt;=mediçao,OFFSET(Import.PLQ,$A68-1,BC$15-1,1,1),0),0),PLE!$AA$28*OFFSET(Import.PLQ,$A68-1,BC$15-1,1,1)),IF($E68&lt;&gt;1,IF(ISNUMBER(INDEX(Import.PLE,Detalhamento!$E68,Detalhamento!BC$15)),IF(INDEX(Import.PLE,Detalhamento!$E68,Detalhamento!BC$15)&lt;=mediçao,0,OFFSET(Import.PLQ,$A68-1,BC$15-1,1,1)),OFFSET(Import.PLQ,$A68-1,BC$15-1,1,1)),(1-PLE!$AA$28)*OFFSET(Import.PLQ,$A68-1,BC$15-1,1,1))))</f>
        <v>0</v>
      </c>
      <c r="BD68" s="144">
        <f ca="1">IF(BD$13="",0,CHOOSE(Detalhamento.OpçãoServiços,OFFSET(Import.PLQ,$A68-1,BD$15-1,1,1),IF($E68&lt;&gt;1,IF(ISNUMBER(INDEX(Import.PLE,Detalhamento!$E68,Detalhamento!BD$15)),IF(INDEX(Import.PLE,Detalhamento!$E68,Detalhamento!BD$15)&lt;=mediçao,OFFSET(Import.PLQ,$A68-1,BD$15-1,1,1),0),0),PLE!$AA$28*OFFSET(Import.PLQ,$A68-1,BD$15-1,1,1)),IF($E68&lt;&gt;1,IF(ISNUMBER(INDEX(Import.PLE,Detalhamento!$E68,Detalhamento!BD$15)),IF(INDEX(Import.PLE,Detalhamento!$E68,Detalhamento!BD$15)&lt;=mediçao,0,OFFSET(Import.PLQ,$A68-1,BD$15-1,1,1)),OFFSET(Import.PLQ,$A68-1,BD$15-1,1,1)),(1-PLE!$AA$28)*OFFSET(Import.PLQ,$A68-1,BD$15-1,1,1))))</f>
        <v>0</v>
      </c>
      <c r="BE68" s="144">
        <f ca="1">IF(BE$13="",0,CHOOSE(Detalhamento.OpçãoServiços,OFFSET(Import.PLQ,$A68-1,BE$15-1,1,1),IF($E68&lt;&gt;1,IF(ISNUMBER(INDEX(Import.PLE,Detalhamento!$E68,Detalhamento!BE$15)),IF(INDEX(Import.PLE,Detalhamento!$E68,Detalhamento!BE$15)&lt;=mediçao,OFFSET(Import.PLQ,$A68-1,BE$15-1,1,1),0),0),PLE!$AA$28*OFFSET(Import.PLQ,$A68-1,BE$15-1,1,1)),IF($E68&lt;&gt;1,IF(ISNUMBER(INDEX(Import.PLE,Detalhamento!$E68,Detalhamento!BE$15)),IF(INDEX(Import.PLE,Detalhamento!$E68,Detalhamento!BE$15)&lt;=mediçao,0,OFFSET(Import.PLQ,$A68-1,BE$15-1,1,1)),OFFSET(Import.PLQ,$A68-1,BE$15-1,1,1)),(1-PLE!$AA$28)*OFFSET(Import.PLQ,$A68-1,BE$15-1,1,1))))</f>
        <v>0</v>
      </c>
      <c r="BF68" s="144">
        <f ca="1">IF(BF$13="",0,CHOOSE(Detalhamento.OpçãoServiços,OFFSET(Import.PLQ,$A68-1,BF$15-1,1,1),IF($E68&lt;&gt;1,IF(ISNUMBER(INDEX(Import.PLE,Detalhamento!$E68,Detalhamento!BF$15)),IF(INDEX(Import.PLE,Detalhamento!$E68,Detalhamento!BF$15)&lt;=mediçao,OFFSET(Import.PLQ,$A68-1,BF$15-1,1,1),0),0),PLE!$AA$28*OFFSET(Import.PLQ,$A68-1,BF$15-1,1,1)),IF($E68&lt;&gt;1,IF(ISNUMBER(INDEX(Import.PLE,Detalhamento!$E68,Detalhamento!BF$15)),IF(INDEX(Import.PLE,Detalhamento!$E68,Detalhamento!BF$15)&lt;=mediçao,0,OFFSET(Import.PLQ,$A68-1,BF$15-1,1,1)),OFFSET(Import.PLQ,$A68-1,BF$15-1,1,1)),(1-PLE!$AA$28)*OFFSET(Import.PLQ,$A68-1,BF$15-1,1,1))))</f>
        <v>0</v>
      </c>
      <c r="BG68" s="144">
        <f ca="1">IF(BG$13="",0,CHOOSE(Detalhamento.OpçãoServiços,OFFSET(Import.PLQ,$A68-1,BG$15-1,1,1),IF($E68&lt;&gt;1,IF(ISNUMBER(INDEX(Import.PLE,Detalhamento!$E68,Detalhamento!BG$15)),IF(INDEX(Import.PLE,Detalhamento!$E68,Detalhamento!BG$15)&lt;=mediçao,OFFSET(Import.PLQ,$A68-1,BG$15-1,1,1),0),0),PLE!$AA$28*OFFSET(Import.PLQ,$A68-1,BG$15-1,1,1)),IF($E68&lt;&gt;1,IF(ISNUMBER(INDEX(Import.PLE,Detalhamento!$E68,Detalhamento!BG$15)),IF(INDEX(Import.PLE,Detalhamento!$E68,Detalhamento!BG$15)&lt;=mediçao,0,OFFSET(Import.PLQ,$A68-1,BG$15-1,1,1)),OFFSET(Import.PLQ,$A68-1,BG$15-1,1,1)),(1-PLE!$AA$28)*OFFSET(Import.PLQ,$A68-1,BG$15-1,1,1))))</f>
        <v>0</v>
      </c>
      <c r="BH68" s="144">
        <f ca="1">IF(BH$13="",0,CHOOSE(Detalhamento.OpçãoServiços,OFFSET(Import.PLQ,$A68-1,BH$15-1,1,1),IF($E68&lt;&gt;1,IF(ISNUMBER(INDEX(Import.PLE,Detalhamento!$E68,Detalhamento!BH$15)),IF(INDEX(Import.PLE,Detalhamento!$E68,Detalhamento!BH$15)&lt;=mediçao,OFFSET(Import.PLQ,$A68-1,BH$15-1,1,1),0),0),PLE!$AA$28*OFFSET(Import.PLQ,$A68-1,BH$15-1,1,1)),IF($E68&lt;&gt;1,IF(ISNUMBER(INDEX(Import.PLE,Detalhamento!$E68,Detalhamento!BH$15)),IF(INDEX(Import.PLE,Detalhamento!$E68,Detalhamento!BH$15)&lt;=mediçao,0,OFFSET(Import.PLQ,$A68-1,BH$15-1,1,1)),OFFSET(Import.PLQ,$A68-1,BH$15-1,1,1)),(1-PLE!$AA$28)*OFFSET(Import.PLQ,$A68-1,BH$15-1,1,1))))</f>
        <v>0</v>
      </c>
      <c r="BI68" s="144">
        <f ca="1">IF(BI$13="",0,CHOOSE(Detalhamento.OpçãoServiços,OFFSET(Import.PLQ,$A68-1,BI$15-1,1,1),IF($E68&lt;&gt;1,IF(ISNUMBER(INDEX(Import.PLE,Detalhamento!$E68,Detalhamento!BI$15)),IF(INDEX(Import.PLE,Detalhamento!$E68,Detalhamento!BI$15)&lt;=mediçao,OFFSET(Import.PLQ,$A68-1,BI$15-1,1,1),0),0),PLE!$AA$28*OFFSET(Import.PLQ,$A68-1,BI$15-1,1,1)),IF($E68&lt;&gt;1,IF(ISNUMBER(INDEX(Import.PLE,Detalhamento!$E68,Detalhamento!BI$15)),IF(INDEX(Import.PLE,Detalhamento!$E68,Detalhamento!BI$15)&lt;=mediçao,0,OFFSET(Import.PLQ,$A68-1,BI$15-1,1,1)),OFFSET(Import.PLQ,$A68-1,BI$15-1,1,1)),(1-PLE!$AA$28)*OFFSET(Import.PLQ,$A68-1,BI$15-1,1,1))))</f>
        <v>0</v>
      </c>
    </row>
    <row r="69" spans="1:61" ht="40" x14ac:dyDescent="0.2">
      <c r="A69" s="155">
        <v>47</v>
      </c>
      <c r="B69" s="21" t="str">
        <f t="shared" ca="1" si="8"/>
        <v>Serviço</v>
      </c>
      <c r="E69" s="153">
        <f t="shared" ca="1" si="9"/>
        <v>5</v>
      </c>
      <c r="F69" s="154">
        <f t="shared" ca="1" si="10"/>
        <v>50047</v>
      </c>
      <c r="G69" s="154" t="str">
        <f t="shared" ca="1" si="15"/>
        <v>1.4.2.3</v>
      </c>
      <c r="H69" s="182" t="str">
        <f t="shared" ca="1" si="15"/>
        <v>ARMAÇÃO DE PILAR OU VIGA DE UMA ESTRUTURA CONVENCIONAL DE CONCRETO ARMADO EM UMA EDIFICAÇÃO TÉRREA OU SOBRADO UTILIZANDO AÇO CA-50 DE 6,3 MM - MONTAGEM. AF_12/2015</v>
      </c>
      <c r="I69" s="37" t="str">
        <f t="shared" ca="1" si="12"/>
        <v>KG</v>
      </c>
      <c r="J69" s="144">
        <f t="shared" ca="1" si="13"/>
        <v>153.1</v>
      </c>
      <c r="K69" s="67"/>
      <c r="L69" s="144">
        <f ca="1">IF(L$13="",0,CHOOSE(Detalhamento.OpçãoServiços,OFFSET(Import.PLQ,$A69-1,L$15-1,1,1),IF($E69&lt;&gt;1,IF(ISNUMBER(INDEX(Import.PLE,Detalhamento!$E69,Detalhamento!L$15)),IF(INDEX(Import.PLE,Detalhamento!$E69,Detalhamento!L$15)&lt;=mediçao,OFFSET(Import.PLQ,$A69-1,L$15-1,1,1),0),0),PLE!$AA$28*OFFSET(Import.PLQ,$A69-1,L$15-1,1,1)),IF($E69&lt;&gt;1,IF(ISNUMBER(INDEX(Import.PLE,Detalhamento!$E69,Detalhamento!L$15)),IF(INDEX(Import.PLE,Detalhamento!$E69,Detalhamento!L$15)&lt;=mediçao,0,OFFSET(Import.PLQ,$A69-1,L$15-1,1,1)),OFFSET(Import.PLQ,$A69-1,L$15-1,1,1)),(1-PLE!$AA$28)*OFFSET(Import.PLQ,$A69-1,L$15-1,1,1))))</f>
        <v>153.1</v>
      </c>
      <c r="M69" s="144">
        <f ca="1">IF(M$13="",0,CHOOSE(Detalhamento.OpçãoServiços,OFFSET(Import.PLQ,$A69-1,M$15-1,1,1),IF($E69&lt;&gt;1,IF(ISNUMBER(INDEX(Import.PLE,Detalhamento!$E69,Detalhamento!M$15)),IF(INDEX(Import.PLE,Detalhamento!$E69,Detalhamento!M$15)&lt;=mediçao,OFFSET(Import.PLQ,$A69-1,M$15-1,1,1),0),0),PLE!$AA$28*OFFSET(Import.PLQ,$A69-1,M$15-1,1,1)),IF($E69&lt;&gt;1,IF(ISNUMBER(INDEX(Import.PLE,Detalhamento!$E69,Detalhamento!M$15)),IF(INDEX(Import.PLE,Detalhamento!$E69,Detalhamento!M$15)&lt;=mediçao,0,OFFSET(Import.PLQ,$A69-1,M$15-1,1,1)),OFFSET(Import.PLQ,$A69-1,M$15-1,1,1)),(1-PLE!$AA$28)*OFFSET(Import.PLQ,$A69-1,M$15-1,1,1))))</f>
        <v>0</v>
      </c>
      <c r="N69" s="144">
        <f ca="1">IF(N$13="",0,CHOOSE(Detalhamento.OpçãoServiços,OFFSET(Import.PLQ,$A69-1,N$15-1,1,1),IF($E69&lt;&gt;1,IF(ISNUMBER(INDEX(Import.PLE,Detalhamento!$E69,Detalhamento!N$15)),IF(INDEX(Import.PLE,Detalhamento!$E69,Detalhamento!N$15)&lt;=mediçao,OFFSET(Import.PLQ,$A69-1,N$15-1,1,1),0),0),PLE!$AA$28*OFFSET(Import.PLQ,$A69-1,N$15-1,1,1)),IF($E69&lt;&gt;1,IF(ISNUMBER(INDEX(Import.PLE,Detalhamento!$E69,Detalhamento!N$15)),IF(INDEX(Import.PLE,Detalhamento!$E69,Detalhamento!N$15)&lt;=mediçao,0,OFFSET(Import.PLQ,$A69-1,N$15-1,1,1)),OFFSET(Import.PLQ,$A69-1,N$15-1,1,1)),(1-PLE!$AA$28)*OFFSET(Import.PLQ,$A69-1,N$15-1,1,1))))</f>
        <v>0</v>
      </c>
      <c r="O69" s="144">
        <f ca="1">IF(O$13="",0,CHOOSE(Detalhamento.OpçãoServiços,OFFSET(Import.PLQ,$A69-1,O$15-1,1,1),IF($E69&lt;&gt;1,IF(ISNUMBER(INDEX(Import.PLE,Detalhamento!$E69,Detalhamento!O$15)),IF(INDEX(Import.PLE,Detalhamento!$E69,Detalhamento!O$15)&lt;=mediçao,OFFSET(Import.PLQ,$A69-1,O$15-1,1,1),0),0),PLE!$AA$28*OFFSET(Import.PLQ,$A69-1,O$15-1,1,1)),IF($E69&lt;&gt;1,IF(ISNUMBER(INDEX(Import.PLE,Detalhamento!$E69,Detalhamento!O$15)),IF(INDEX(Import.PLE,Detalhamento!$E69,Detalhamento!O$15)&lt;=mediçao,0,OFFSET(Import.PLQ,$A69-1,O$15-1,1,1)),OFFSET(Import.PLQ,$A69-1,O$15-1,1,1)),(1-PLE!$AA$28)*OFFSET(Import.PLQ,$A69-1,O$15-1,1,1))))</f>
        <v>0</v>
      </c>
      <c r="P69" s="144">
        <f ca="1">IF(P$13="",0,CHOOSE(Detalhamento.OpçãoServiços,OFFSET(Import.PLQ,$A69-1,P$15-1,1,1),IF($E69&lt;&gt;1,IF(ISNUMBER(INDEX(Import.PLE,Detalhamento!$E69,Detalhamento!P$15)),IF(INDEX(Import.PLE,Detalhamento!$E69,Detalhamento!P$15)&lt;=mediçao,OFFSET(Import.PLQ,$A69-1,P$15-1,1,1),0),0),PLE!$AA$28*OFFSET(Import.PLQ,$A69-1,P$15-1,1,1)),IF($E69&lt;&gt;1,IF(ISNUMBER(INDEX(Import.PLE,Detalhamento!$E69,Detalhamento!P$15)),IF(INDEX(Import.PLE,Detalhamento!$E69,Detalhamento!P$15)&lt;=mediçao,0,OFFSET(Import.PLQ,$A69-1,P$15-1,1,1)),OFFSET(Import.PLQ,$A69-1,P$15-1,1,1)),(1-PLE!$AA$28)*OFFSET(Import.PLQ,$A69-1,P$15-1,1,1))))</f>
        <v>0</v>
      </c>
      <c r="Q69" s="144">
        <f ca="1">IF(Q$13="",0,CHOOSE(Detalhamento.OpçãoServiços,OFFSET(Import.PLQ,$A69-1,Q$15-1,1,1),IF($E69&lt;&gt;1,IF(ISNUMBER(INDEX(Import.PLE,Detalhamento!$E69,Detalhamento!Q$15)),IF(INDEX(Import.PLE,Detalhamento!$E69,Detalhamento!Q$15)&lt;=mediçao,OFFSET(Import.PLQ,$A69-1,Q$15-1,1,1),0),0),PLE!$AA$28*OFFSET(Import.PLQ,$A69-1,Q$15-1,1,1)),IF($E69&lt;&gt;1,IF(ISNUMBER(INDEX(Import.PLE,Detalhamento!$E69,Detalhamento!Q$15)),IF(INDEX(Import.PLE,Detalhamento!$E69,Detalhamento!Q$15)&lt;=mediçao,0,OFFSET(Import.PLQ,$A69-1,Q$15-1,1,1)),OFFSET(Import.PLQ,$A69-1,Q$15-1,1,1)),(1-PLE!$AA$28)*OFFSET(Import.PLQ,$A69-1,Q$15-1,1,1))))</f>
        <v>0</v>
      </c>
      <c r="R69" s="144">
        <f ca="1">IF(R$13="",0,CHOOSE(Detalhamento.OpçãoServiços,OFFSET(Import.PLQ,$A69-1,R$15-1,1,1),IF($E69&lt;&gt;1,IF(ISNUMBER(INDEX(Import.PLE,Detalhamento!$E69,Detalhamento!R$15)),IF(INDEX(Import.PLE,Detalhamento!$E69,Detalhamento!R$15)&lt;=mediçao,OFFSET(Import.PLQ,$A69-1,R$15-1,1,1),0),0),PLE!$AA$28*OFFSET(Import.PLQ,$A69-1,R$15-1,1,1)),IF($E69&lt;&gt;1,IF(ISNUMBER(INDEX(Import.PLE,Detalhamento!$E69,Detalhamento!R$15)),IF(INDEX(Import.PLE,Detalhamento!$E69,Detalhamento!R$15)&lt;=mediçao,0,OFFSET(Import.PLQ,$A69-1,R$15-1,1,1)),OFFSET(Import.PLQ,$A69-1,R$15-1,1,1)),(1-PLE!$AA$28)*OFFSET(Import.PLQ,$A69-1,R$15-1,1,1))))</f>
        <v>0</v>
      </c>
      <c r="S69" s="144">
        <f ca="1">IF(S$13="",0,CHOOSE(Detalhamento.OpçãoServiços,OFFSET(Import.PLQ,$A69-1,S$15-1,1,1),IF($E69&lt;&gt;1,IF(ISNUMBER(INDEX(Import.PLE,Detalhamento!$E69,Detalhamento!S$15)),IF(INDEX(Import.PLE,Detalhamento!$E69,Detalhamento!S$15)&lt;=mediçao,OFFSET(Import.PLQ,$A69-1,S$15-1,1,1),0),0),PLE!$AA$28*OFFSET(Import.PLQ,$A69-1,S$15-1,1,1)),IF($E69&lt;&gt;1,IF(ISNUMBER(INDEX(Import.PLE,Detalhamento!$E69,Detalhamento!S$15)),IF(INDEX(Import.PLE,Detalhamento!$E69,Detalhamento!S$15)&lt;=mediçao,0,OFFSET(Import.PLQ,$A69-1,S$15-1,1,1)),OFFSET(Import.PLQ,$A69-1,S$15-1,1,1)),(1-PLE!$AA$28)*OFFSET(Import.PLQ,$A69-1,S$15-1,1,1))))</f>
        <v>0</v>
      </c>
      <c r="T69" s="144">
        <f ca="1">IF(T$13="",0,CHOOSE(Detalhamento.OpçãoServiços,OFFSET(Import.PLQ,$A69-1,T$15-1,1,1),IF($E69&lt;&gt;1,IF(ISNUMBER(INDEX(Import.PLE,Detalhamento!$E69,Detalhamento!T$15)),IF(INDEX(Import.PLE,Detalhamento!$E69,Detalhamento!T$15)&lt;=mediçao,OFFSET(Import.PLQ,$A69-1,T$15-1,1,1),0),0),PLE!$AA$28*OFFSET(Import.PLQ,$A69-1,T$15-1,1,1)),IF($E69&lt;&gt;1,IF(ISNUMBER(INDEX(Import.PLE,Detalhamento!$E69,Detalhamento!T$15)),IF(INDEX(Import.PLE,Detalhamento!$E69,Detalhamento!T$15)&lt;=mediçao,0,OFFSET(Import.PLQ,$A69-1,T$15-1,1,1)),OFFSET(Import.PLQ,$A69-1,T$15-1,1,1)),(1-PLE!$AA$28)*OFFSET(Import.PLQ,$A69-1,T$15-1,1,1))))</f>
        <v>0</v>
      </c>
      <c r="U69" s="144">
        <f ca="1">IF(U$13="",0,CHOOSE(Detalhamento.OpçãoServiços,OFFSET(Import.PLQ,$A69-1,U$15-1,1,1),IF($E69&lt;&gt;1,IF(ISNUMBER(INDEX(Import.PLE,Detalhamento!$E69,Detalhamento!U$15)),IF(INDEX(Import.PLE,Detalhamento!$E69,Detalhamento!U$15)&lt;=mediçao,OFFSET(Import.PLQ,$A69-1,U$15-1,1,1),0),0),PLE!$AA$28*OFFSET(Import.PLQ,$A69-1,U$15-1,1,1)),IF($E69&lt;&gt;1,IF(ISNUMBER(INDEX(Import.PLE,Detalhamento!$E69,Detalhamento!U$15)),IF(INDEX(Import.PLE,Detalhamento!$E69,Detalhamento!U$15)&lt;=mediçao,0,OFFSET(Import.PLQ,$A69-1,U$15-1,1,1)),OFFSET(Import.PLQ,$A69-1,U$15-1,1,1)),(1-PLE!$AA$28)*OFFSET(Import.PLQ,$A69-1,U$15-1,1,1))))</f>
        <v>0</v>
      </c>
      <c r="V69" s="144">
        <f ca="1">IF(V$13="",0,CHOOSE(Detalhamento.OpçãoServiços,OFFSET(Import.PLQ,$A69-1,V$15-1,1,1),IF($E69&lt;&gt;1,IF(ISNUMBER(INDEX(Import.PLE,Detalhamento!$E69,Detalhamento!V$15)),IF(INDEX(Import.PLE,Detalhamento!$E69,Detalhamento!V$15)&lt;=mediçao,OFFSET(Import.PLQ,$A69-1,V$15-1,1,1),0),0),PLE!$AA$28*OFFSET(Import.PLQ,$A69-1,V$15-1,1,1)),IF($E69&lt;&gt;1,IF(ISNUMBER(INDEX(Import.PLE,Detalhamento!$E69,Detalhamento!V$15)),IF(INDEX(Import.PLE,Detalhamento!$E69,Detalhamento!V$15)&lt;=mediçao,0,OFFSET(Import.PLQ,$A69-1,V$15-1,1,1)),OFFSET(Import.PLQ,$A69-1,V$15-1,1,1)),(1-PLE!$AA$28)*OFFSET(Import.PLQ,$A69-1,V$15-1,1,1))))</f>
        <v>0</v>
      </c>
      <c r="W69" s="144">
        <f ca="1">IF(W$13="",0,CHOOSE(Detalhamento.OpçãoServiços,OFFSET(Import.PLQ,$A69-1,W$15-1,1,1),IF($E69&lt;&gt;1,IF(ISNUMBER(INDEX(Import.PLE,Detalhamento!$E69,Detalhamento!W$15)),IF(INDEX(Import.PLE,Detalhamento!$E69,Detalhamento!W$15)&lt;=mediçao,OFFSET(Import.PLQ,$A69-1,W$15-1,1,1),0),0),PLE!$AA$28*OFFSET(Import.PLQ,$A69-1,W$15-1,1,1)),IF($E69&lt;&gt;1,IF(ISNUMBER(INDEX(Import.PLE,Detalhamento!$E69,Detalhamento!W$15)),IF(INDEX(Import.PLE,Detalhamento!$E69,Detalhamento!W$15)&lt;=mediçao,0,OFFSET(Import.PLQ,$A69-1,W$15-1,1,1)),OFFSET(Import.PLQ,$A69-1,W$15-1,1,1)),(1-PLE!$AA$28)*OFFSET(Import.PLQ,$A69-1,W$15-1,1,1))))</f>
        <v>0</v>
      </c>
      <c r="X69" s="144">
        <f ca="1">IF(X$13="",0,CHOOSE(Detalhamento.OpçãoServiços,OFFSET(Import.PLQ,$A69-1,X$15-1,1,1),IF($E69&lt;&gt;1,IF(ISNUMBER(INDEX(Import.PLE,Detalhamento!$E69,Detalhamento!X$15)),IF(INDEX(Import.PLE,Detalhamento!$E69,Detalhamento!X$15)&lt;=mediçao,OFFSET(Import.PLQ,$A69-1,X$15-1,1,1),0),0),PLE!$AA$28*OFFSET(Import.PLQ,$A69-1,X$15-1,1,1)),IF($E69&lt;&gt;1,IF(ISNUMBER(INDEX(Import.PLE,Detalhamento!$E69,Detalhamento!X$15)),IF(INDEX(Import.PLE,Detalhamento!$E69,Detalhamento!X$15)&lt;=mediçao,0,OFFSET(Import.PLQ,$A69-1,X$15-1,1,1)),OFFSET(Import.PLQ,$A69-1,X$15-1,1,1)),(1-PLE!$AA$28)*OFFSET(Import.PLQ,$A69-1,X$15-1,1,1))))</f>
        <v>0</v>
      </c>
      <c r="Y69" s="144">
        <f ca="1">IF(Y$13="",0,CHOOSE(Detalhamento.OpçãoServiços,OFFSET(Import.PLQ,$A69-1,Y$15-1,1,1),IF($E69&lt;&gt;1,IF(ISNUMBER(INDEX(Import.PLE,Detalhamento!$E69,Detalhamento!Y$15)),IF(INDEX(Import.PLE,Detalhamento!$E69,Detalhamento!Y$15)&lt;=mediçao,OFFSET(Import.PLQ,$A69-1,Y$15-1,1,1),0),0),PLE!$AA$28*OFFSET(Import.PLQ,$A69-1,Y$15-1,1,1)),IF($E69&lt;&gt;1,IF(ISNUMBER(INDEX(Import.PLE,Detalhamento!$E69,Detalhamento!Y$15)),IF(INDEX(Import.PLE,Detalhamento!$E69,Detalhamento!Y$15)&lt;=mediçao,0,OFFSET(Import.PLQ,$A69-1,Y$15-1,1,1)),OFFSET(Import.PLQ,$A69-1,Y$15-1,1,1)),(1-PLE!$AA$28)*OFFSET(Import.PLQ,$A69-1,Y$15-1,1,1))))</f>
        <v>0</v>
      </c>
      <c r="Z69" s="144">
        <f ca="1">IF(Z$13="",0,CHOOSE(Detalhamento.OpçãoServiços,OFFSET(Import.PLQ,$A69-1,Z$15-1,1,1),IF($E69&lt;&gt;1,IF(ISNUMBER(INDEX(Import.PLE,Detalhamento!$E69,Detalhamento!Z$15)),IF(INDEX(Import.PLE,Detalhamento!$E69,Detalhamento!Z$15)&lt;=mediçao,OFFSET(Import.PLQ,$A69-1,Z$15-1,1,1),0),0),PLE!$AA$28*OFFSET(Import.PLQ,$A69-1,Z$15-1,1,1)),IF($E69&lt;&gt;1,IF(ISNUMBER(INDEX(Import.PLE,Detalhamento!$E69,Detalhamento!Z$15)),IF(INDEX(Import.PLE,Detalhamento!$E69,Detalhamento!Z$15)&lt;=mediçao,0,OFFSET(Import.PLQ,$A69-1,Z$15-1,1,1)),OFFSET(Import.PLQ,$A69-1,Z$15-1,1,1)),(1-PLE!$AA$28)*OFFSET(Import.PLQ,$A69-1,Z$15-1,1,1))))</f>
        <v>0</v>
      </c>
      <c r="AA69" s="144">
        <f ca="1">IF(AA$13="",0,CHOOSE(Detalhamento.OpçãoServiços,OFFSET(Import.PLQ,$A69-1,AA$15-1,1,1),IF($E69&lt;&gt;1,IF(ISNUMBER(INDEX(Import.PLE,Detalhamento!$E69,Detalhamento!AA$15)),IF(INDEX(Import.PLE,Detalhamento!$E69,Detalhamento!AA$15)&lt;=mediçao,OFFSET(Import.PLQ,$A69-1,AA$15-1,1,1),0),0),PLE!$AA$28*OFFSET(Import.PLQ,$A69-1,AA$15-1,1,1)),IF($E69&lt;&gt;1,IF(ISNUMBER(INDEX(Import.PLE,Detalhamento!$E69,Detalhamento!AA$15)),IF(INDEX(Import.PLE,Detalhamento!$E69,Detalhamento!AA$15)&lt;=mediçao,0,OFFSET(Import.PLQ,$A69-1,AA$15-1,1,1)),OFFSET(Import.PLQ,$A69-1,AA$15-1,1,1)),(1-PLE!$AA$28)*OFFSET(Import.PLQ,$A69-1,AA$15-1,1,1))))</f>
        <v>0</v>
      </c>
      <c r="AB69" s="144">
        <f ca="1">IF(AB$13="",0,CHOOSE(Detalhamento.OpçãoServiços,OFFSET(Import.PLQ,$A69-1,AB$15-1,1,1),IF($E69&lt;&gt;1,IF(ISNUMBER(INDEX(Import.PLE,Detalhamento!$E69,Detalhamento!AB$15)),IF(INDEX(Import.PLE,Detalhamento!$E69,Detalhamento!AB$15)&lt;=mediçao,OFFSET(Import.PLQ,$A69-1,AB$15-1,1,1),0),0),PLE!$AA$28*OFFSET(Import.PLQ,$A69-1,AB$15-1,1,1)),IF($E69&lt;&gt;1,IF(ISNUMBER(INDEX(Import.PLE,Detalhamento!$E69,Detalhamento!AB$15)),IF(INDEX(Import.PLE,Detalhamento!$E69,Detalhamento!AB$15)&lt;=mediçao,0,OFFSET(Import.PLQ,$A69-1,AB$15-1,1,1)),OFFSET(Import.PLQ,$A69-1,AB$15-1,1,1)),(1-PLE!$AA$28)*OFFSET(Import.PLQ,$A69-1,AB$15-1,1,1))))</f>
        <v>0</v>
      </c>
      <c r="AC69" s="144">
        <f ca="1">IF(AC$13="",0,CHOOSE(Detalhamento.OpçãoServiços,OFFSET(Import.PLQ,$A69-1,AC$15-1,1,1),IF($E69&lt;&gt;1,IF(ISNUMBER(INDEX(Import.PLE,Detalhamento!$E69,Detalhamento!AC$15)),IF(INDEX(Import.PLE,Detalhamento!$E69,Detalhamento!AC$15)&lt;=mediçao,OFFSET(Import.PLQ,$A69-1,AC$15-1,1,1),0),0),PLE!$AA$28*OFFSET(Import.PLQ,$A69-1,AC$15-1,1,1)),IF($E69&lt;&gt;1,IF(ISNUMBER(INDEX(Import.PLE,Detalhamento!$E69,Detalhamento!AC$15)),IF(INDEX(Import.PLE,Detalhamento!$E69,Detalhamento!AC$15)&lt;=mediçao,0,OFFSET(Import.PLQ,$A69-1,AC$15-1,1,1)),OFFSET(Import.PLQ,$A69-1,AC$15-1,1,1)),(1-PLE!$AA$28)*OFFSET(Import.PLQ,$A69-1,AC$15-1,1,1))))</f>
        <v>0</v>
      </c>
      <c r="AD69" s="144">
        <f ca="1">IF(AD$13="",0,CHOOSE(Detalhamento.OpçãoServiços,OFFSET(Import.PLQ,$A69-1,AD$15-1,1,1),IF($E69&lt;&gt;1,IF(ISNUMBER(INDEX(Import.PLE,Detalhamento!$E69,Detalhamento!AD$15)),IF(INDEX(Import.PLE,Detalhamento!$E69,Detalhamento!AD$15)&lt;=mediçao,OFFSET(Import.PLQ,$A69-1,AD$15-1,1,1),0),0),PLE!$AA$28*OFFSET(Import.PLQ,$A69-1,AD$15-1,1,1)),IF($E69&lt;&gt;1,IF(ISNUMBER(INDEX(Import.PLE,Detalhamento!$E69,Detalhamento!AD$15)),IF(INDEX(Import.PLE,Detalhamento!$E69,Detalhamento!AD$15)&lt;=mediçao,0,OFFSET(Import.PLQ,$A69-1,AD$15-1,1,1)),OFFSET(Import.PLQ,$A69-1,AD$15-1,1,1)),(1-PLE!$AA$28)*OFFSET(Import.PLQ,$A69-1,AD$15-1,1,1))))</f>
        <v>0</v>
      </c>
      <c r="AE69" s="144">
        <f ca="1">IF(AE$13="",0,CHOOSE(Detalhamento.OpçãoServiços,OFFSET(Import.PLQ,$A69-1,AE$15-1,1,1),IF($E69&lt;&gt;1,IF(ISNUMBER(INDEX(Import.PLE,Detalhamento!$E69,Detalhamento!AE$15)),IF(INDEX(Import.PLE,Detalhamento!$E69,Detalhamento!AE$15)&lt;=mediçao,OFFSET(Import.PLQ,$A69-1,AE$15-1,1,1),0),0),PLE!$AA$28*OFFSET(Import.PLQ,$A69-1,AE$15-1,1,1)),IF($E69&lt;&gt;1,IF(ISNUMBER(INDEX(Import.PLE,Detalhamento!$E69,Detalhamento!AE$15)),IF(INDEX(Import.PLE,Detalhamento!$E69,Detalhamento!AE$15)&lt;=mediçao,0,OFFSET(Import.PLQ,$A69-1,AE$15-1,1,1)),OFFSET(Import.PLQ,$A69-1,AE$15-1,1,1)),(1-PLE!$AA$28)*OFFSET(Import.PLQ,$A69-1,AE$15-1,1,1))))</f>
        <v>0</v>
      </c>
      <c r="AF69" s="144">
        <f ca="1">IF(AF$13="",0,CHOOSE(Detalhamento.OpçãoServiços,OFFSET(Import.PLQ,$A69-1,AF$15-1,1,1),IF($E69&lt;&gt;1,IF(ISNUMBER(INDEX(Import.PLE,Detalhamento!$E69,Detalhamento!AF$15)),IF(INDEX(Import.PLE,Detalhamento!$E69,Detalhamento!AF$15)&lt;=mediçao,OFFSET(Import.PLQ,$A69-1,AF$15-1,1,1),0),0),PLE!$AA$28*OFFSET(Import.PLQ,$A69-1,AF$15-1,1,1)),IF($E69&lt;&gt;1,IF(ISNUMBER(INDEX(Import.PLE,Detalhamento!$E69,Detalhamento!AF$15)),IF(INDEX(Import.PLE,Detalhamento!$E69,Detalhamento!AF$15)&lt;=mediçao,0,OFFSET(Import.PLQ,$A69-1,AF$15-1,1,1)),OFFSET(Import.PLQ,$A69-1,AF$15-1,1,1)),(1-PLE!$AA$28)*OFFSET(Import.PLQ,$A69-1,AF$15-1,1,1))))</f>
        <v>0</v>
      </c>
      <c r="AG69" s="144">
        <f ca="1">IF(AG$13="",0,CHOOSE(Detalhamento.OpçãoServiços,OFFSET(Import.PLQ,$A69-1,AG$15-1,1,1),IF($E69&lt;&gt;1,IF(ISNUMBER(INDEX(Import.PLE,Detalhamento!$E69,Detalhamento!AG$15)),IF(INDEX(Import.PLE,Detalhamento!$E69,Detalhamento!AG$15)&lt;=mediçao,OFFSET(Import.PLQ,$A69-1,AG$15-1,1,1),0),0),PLE!$AA$28*OFFSET(Import.PLQ,$A69-1,AG$15-1,1,1)),IF($E69&lt;&gt;1,IF(ISNUMBER(INDEX(Import.PLE,Detalhamento!$E69,Detalhamento!AG$15)),IF(INDEX(Import.PLE,Detalhamento!$E69,Detalhamento!AG$15)&lt;=mediçao,0,OFFSET(Import.PLQ,$A69-1,AG$15-1,1,1)),OFFSET(Import.PLQ,$A69-1,AG$15-1,1,1)),(1-PLE!$AA$28)*OFFSET(Import.PLQ,$A69-1,AG$15-1,1,1))))</f>
        <v>0</v>
      </c>
      <c r="AH69" s="144">
        <f ca="1">IF(AH$13="",0,CHOOSE(Detalhamento.OpçãoServiços,OFFSET(Import.PLQ,$A69-1,AH$15-1,1,1),IF($E69&lt;&gt;1,IF(ISNUMBER(INDEX(Import.PLE,Detalhamento!$E69,Detalhamento!AH$15)),IF(INDEX(Import.PLE,Detalhamento!$E69,Detalhamento!AH$15)&lt;=mediçao,OFFSET(Import.PLQ,$A69-1,AH$15-1,1,1),0),0),PLE!$AA$28*OFFSET(Import.PLQ,$A69-1,AH$15-1,1,1)),IF($E69&lt;&gt;1,IF(ISNUMBER(INDEX(Import.PLE,Detalhamento!$E69,Detalhamento!AH$15)),IF(INDEX(Import.PLE,Detalhamento!$E69,Detalhamento!AH$15)&lt;=mediçao,0,OFFSET(Import.PLQ,$A69-1,AH$15-1,1,1)),OFFSET(Import.PLQ,$A69-1,AH$15-1,1,1)),(1-PLE!$AA$28)*OFFSET(Import.PLQ,$A69-1,AH$15-1,1,1))))</f>
        <v>0</v>
      </c>
      <c r="AI69" s="144">
        <f ca="1">IF(AI$13="",0,CHOOSE(Detalhamento.OpçãoServiços,OFFSET(Import.PLQ,$A69-1,AI$15-1,1,1),IF($E69&lt;&gt;1,IF(ISNUMBER(INDEX(Import.PLE,Detalhamento!$E69,Detalhamento!AI$15)),IF(INDEX(Import.PLE,Detalhamento!$E69,Detalhamento!AI$15)&lt;=mediçao,OFFSET(Import.PLQ,$A69-1,AI$15-1,1,1),0),0),PLE!$AA$28*OFFSET(Import.PLQ,$A69-1,AI$15-1,1,1)),IF($E69&lt;&gt;1,IF(ISNUMBER(INDEX(Import.PLE,Detalhamento!$E69,Detalhamento!AI$15)),IF(INDEX(Import.PLE,Detalhamento!$E69,Detalhamento!AI$15)&lt;=mediçao,0,OFFSET(Import.PLQ,$A69-1,AI$15-1,1,1)),OFFSET(Import.PLQ,$A69-1,AI$15-1,1,1)),(1-PLE!$AA$28)*OFFSET(Import.PLQ,$A69-1,AI$15-1,1,1))))</f>
        <v>0</v>
      </c>
      <c r="AJ69" s="144">
        <f ca="1">IF(AJ$13="",0,CHOOSE(Detalhamento.OpçãoServiços,OFFSET(Import.PLQ,$A69-1,AJ$15-1,1,1),IF($E69&lt;&gt;1,IF(ISNUMBER(INDEX(Import.PLE,Detalhamento!$E69,Detalhamento!AJ$15)),IF(INDEX(Import.PLE,Detalhamento!$E69,Detalhamento!AJ$15)&lt;=mediçao,OFFSET(Import.PLQ,$A69-1,AJ$15-1,1,1),0),0),PLE!$AA$28*OFFSET(Import.PLQ,$A69-1,AJ$15-1,1,1)),IF($E69&lt;&gt;1,IF(ISNUMBER(INDEX(Import.PLE,Detalhamento!$E69,Detalhamento!AJ$15)),IF(INDEX(Import.PLE,Detalhamento!$E69,Detalhamento!AJ$15)&lt;=mediçao,0,OFFSET(Import.PLQ,$A69-1,AJ$15-1,1,1)),OFFSET(Import.PLQ,$A69-1,AJ$15-1,1,1)),(1-PLE!$AA$28)*OFFSET(Import.PLQ,$A69-1,AJ$15-1,1,1))))</f>
        <v>0</v>
      </c>
      <c r="AK69" s="144">
        <f ca="1">IF(AK$13="",0,CHOOSE(Detalhamento.OpçãoServiços,OFFSET(Import.PLQ,$A69-1,AK$15-1,1,1),IF($E69&lt;&gt;1,IF(ISNUMBER(INDEX(Import.PLE,Detalhamento!$E69,Detalhamento!AK$15)),IF(INDEX(Import.PLE,Detalhamento!$E69,Detalhamento!AK$15)&lt;=mediçao,OFFSET(Import.PLQ,$A69-1,AK$15-1,1,1),0),0),PLE!$AA$28*OFFSET(Import.PLQ,$A69-1,AK$15-1,1,1)),IF($E69&lt;&gt;1,IF(ISNUMBER(INDEX(Import.PLE,Detalhamento!$E69,Detalhamento!AK$15)),IF(INDEX(Import.PLE,Detalhamento!$E69,Detalhamento!AK$15)&lt;=mediçao,0,OFFSET(Import.PLQ,$A69-1,AK$15-1,1,1)),OFFSET(Import.PLQ,$A69-1,AK$15-1,1,1)),(1-PLE!$AA$28)*OFFSET(Import.PLQ,$A69-1,AK$15-1,1,1))))</f>
        <v>0</v>
      </c>
      <c r="AL69" s="144">
        <f ca="1">IF(AL$13="",0,CHOOSE(Detalhamento.OpçãoServiços,OFFSET(Import.PLQ,$A69-1,AL$15-1,1,1),IF($E69&lt;&gt;1,IF(ISNUMBER(INDEX(Import.PLE,Detalhamento!$E69,Detalhamento!AL$15)),IF(INDEX(Import.PLE,Detalhamento!$E69,Detalhamento!AL$15)&lt;=mediçao,OFFSET(Import.PLQ,$A69-1,AL$15-1,1,1),0),0),PLE!$AA$28*OFFSET(Import.PLQ,$A69-1,AL$15-1,1,1)),IF($E69&lt;&gt;1,IF(ISNUMBER(INDEX(Import.PLE,Detalhamento!$E69,Detalhamento!AL$15)),IF(INDEX(Import.PLE,Detalhamento!$E69,Detalhamento!AL$15)&lt;=mediçao,0,OFFSET(Import.PLQ,$A69-1,AL$15-1,1,1)),OFFSET(Import.PLQ,$A69-1,AL$15-1,1,1)),(1-PLE!$AA$28)*OFFSET(Import.PLQ,$A69-1,AL$15-1,1,1))))</f>
        <v>0</v>
      </c>
      <c r="AM69" s="144">
        <f ca="1">IF(AM$13="",0,CHOOSE(Detalhamento.OpçãoServiços,OFFSET(Import.PLQ,$A69-1,AM$15-1,1,1),IF($E69&lt;&gt;1,IF(ISNUMBER(INDEX(Import.PLE,Detalhamento!$E69,Detalhamento!AM$15)),IF(INDEX(Import.PLE,Detalhamento!$E69,Detalhamento!AM$15)&lt;=mediçao,OFFSET(Import.PLQ,$A69-1,AM$15-1,1,1),0),0),PLE!$AA$28*OFFSET(Import.PLQ,$A69-1,AM$15-1,1,1)),IF($E69&lt;&gt;1,IF(ISNUMBER(INDEX(Import.PLE,Detalhamento!$E69,Detalhamento!AM$15)),IF(INDEX(Import.PLE,Detalhamento!$E69,Detalhamento!AM$15)&lt;=mediçao,0,OFFSET(Import.PLQ,$A69-1,AM$15-1,1,1)),OFFSET(Import.PLQ,$A69-1,AM$15-1,1,1)),(1-PLE!$AA$28)*OFFSET(Import.PLQ,$A69-1,AM$15-1,1,1))))</f>
        <v>0</v>
      </c>
      <c r="AN69" s="144">
        <f ca="1">IF(AN$13="",0,CHOOSE(Detalhamento.OpçãoServiços,OFFSET(Import.PLQ,$A69-1,AN$15-1,1,1),IF($E69&lt;&gt;1,IF(ISNUMBER(INDEX(Import.PLE,Detalhamento!$E69,Detalhamento!AN$15)),IF(INDEX(Import.PLE,Detalhamento!$E69,Detalhamento!AN$15)&lt;=mediçao,OFFSET(Import.PLQ,$A69-1,AN$15-1,1,1),0),0),PLE!$AA$28*OFFSET(Import.PLQ,$A69-1,AN$15-1,1,1)),IF($E69&lt;&gt;1,IF(ISNUMBER(INDEX(Import.PLE,Detalhamento!$E69,Detalhamento!AN$15)),IF(INDEX(Import.PLE,Detalhamento!$E69,Detalhamento!AN$15)&lt;=mediçao,0,OFFSET(Import.PLQ,$A69-1,AN$15-1,1,1)),OFFSET(Import.PLQ,$A69-1,AN$15-1,1,1)),(1-PLE!$AA$28)*OFFSET(Import.PLQ,$A69-1,AN$15-1,1,1))))</f>
        <v>0</v>
      </c>
      <c r="AO69" s="144">
        <f ca="1">IF(AO$13="",0,CHOOSE(Detalhamento.OpçãoServiços,OFFSET(Import.PLQ,$A69-1,AO$15-1,1,1),IF($E69&lt;&gt;1,IF(ISNUMBER(INDEX(Import.PLE,Detalhamento!$E69,Detalhamento!AO$15)),IF(INDEX(Import.PLE,Detalhamento!$E69,Detalhamento!AO$15)&lt;=mediçao,OFFSET(Import.PLQ,$A69-1,AO$15-1,1,1),0),0),PLE!$AA$28*OFFSET(Import.PLQ,$A69-1,AO$15-1,1,1)),IF($E69&lt;&gt;1,IF(ISNUMBER(INDEX(Import.PLE,Detalhamento!$E69,Detalhamento!AO$15)),IF(INDEX(Import.PLE,Detalhamento!$E69,Detalhamento!AO$15)&lt;=mediçao,0,OFFSET(Import.PLQ,$A69-1,AO$15-1,1,1)),OFFSET(Import.PLQ,$A69-1,AO$15-1,1,1)),(1-PLE!$AA$28)*OFFSET(Import.PLQ,$A69-1,AO$15-1,1,1))))</f>
        <v>0</v>
      </c>
      <c r="AP69" s="144">
        <f ca="1">IF(AP$13="",0,CHOOSE(Detalhamento.OpçãoServiços,OFFSET(Import.PLQ,$A69-1,AP$15-1,1,1),IF($E69&lt;&gt;1,IF(ISNUMBER(INDEX(Import.PLE,Detalhamento!$E69,Detalhamento!AP$15)),IF(INDEX(Import.PLE,Detalhamento!$E69,Detalhamento!AP$15)&lt;=mediçao,OFFSET(Import.PLQ,$A69-1,AP$15-1,1,1),0),0),PLE!$AA$28*OFFSET(Import.PLQ,$A69-1,AP$15-1,1,1)),IF($E69&lt;&gt;1,IF(ISNUMBER(INDEX(Import.PLE,Detalhamento!$E69,Detalhamento!AP$15)),IF(INDEX(Import.PLE,Detalhamento!$E69,Detalhamento!AP$15)&lt;=mediçao,0,OFFSET(Import.PLQ,$A69-1,AP$15-1,1,1)),OFFSET(Import.PLQ,$A69-1,AP$15-1,1,1)),(1-PLE!$AA$28)*OFFSET(Import.PLQ,$A69-1,AP$15-1,1,1))))</f>
        <v>0</v>
      </c>
      <c r="AQ69" s="144">
        <f ca="1">IF(AQ$13="",0,CHOOSE(Detalhamento.OpçãoServiços,OFFSET(Import.PLQ,$A69-1,AQ$15-1,1,1),IF($E69&lt;&gt;1,IF(ISNUMBER(INDEX(Import.PLE,Detalhamento!$E69,Detalhamento!AQ$15)),IF(INDEX(Import.PLE,Detalhamento!$E69,Detalhamento!AQ$15)&lt;=mediçao,OFFSET(Import.PLQ,$A69-1,AQ$15-1,1,1),0),0),PLE!$AA$28*OFFSET(Import.PLQ,$A69-1,AQ$15-1,1,1)),IF($E69&lt;&gt;1,IF(ISNUMBER(INDEX(Import.PLE,Detalhamento!$E69,Detalhamento!AQ$15)),IF(INDEX(Import.PLE,Detalhamento!$E69,Detalhamento!AQ$15)&lt;=mediçao,0,OFFSET(Import.PLQ,$A69-1,AQ$15-1,1,1)),OFFSET(Import.PLQ,$A69-1,AQ$15-1,1,1)),(1-PLE!$AA$28)*OFFSET(Import.PLQ,$A69-1,AQ$15-1,1,1))))</f>
        <v>0</v>
      </c>
      <c r="AR69" s="144">
        <f ca="1">IF(AR$13="",0,CHOOSE(Detalhamento.OpçãoServiços,OFFSET(Import.PLQ,$A69-1,AR$15-1,1,1),IF($E69&lt;&gt;1,IF(ISNUMBER(INDEX(Import.PLE,Detalhamento!$E69,Detalhamento!AR$15)),IF(INDEX(Import.PLE,Detalhamento!$E69,Detalhamento!AR$15)&lt;=mediçao,OFFSET(Import.PLQ,$A69-1,AR$15-1,1,1),0),0),PLE!$AA$28*OFFSET(Import.PLQ,$A69-1,AR$15-1,1,1)),IF($E69&lt;&gt;1,IF(ISNUMBER(INDEX(Import.PLE,Detalhamento!$E69,Detalhamento!AR$15)),IF(INDEX(Import.PLE,Detalhamento!$E69,Detalhamento!AR$15)&lt;=mediçao,0,OFFSET(Import.PLQ,$A69-1,AR$15-1,1,1)),OFFSET(Import.PLQ,$A69-1,AR$15-1,1,1)),(1-PLE!$AA$28)*OFFSET(Import.PLQ,$A69-1,AR$15-1,1,1))))</f>
        <v>0</v>
      </c>
      <c r="AS69" s="144">
        <f ca="1">IF(AS$13="",0,CHOOSE(Detalhamento.OpçãoServiços,OFFSET(Import.PLQ,$A69-1,AS$15-1,1,1),IF($E69&lt;&gt;1,IF(ISNUMBER(INDEX(Import.PLE,Detalhamento!$E69,Detalhamento!AS$15)),IF(INDEX(Import.PLE,Detalhamento!$E69,Detalhamento!AS$15)&lt;=mediçao,OFFSET(Import.PLQ,$A69-1,AS$15-1,1,1),0),0),PLE!$AA$28*OFFSET(Import.PLQ,$A69-1,AS$15-1,1,1)),IF($E69&lt;&gt;1,IF(ISNUMBER(INDEX(Import.PLE,Detalhamento!$E69,Detalhamento!AS$15)),IF(INDEX(Import.PLE,Detalhamento!$E69,Detalhamento!AS$15)&lt;=mediçao,0,OFFSET(Import.PLQ,$A69-1,AS$15-1,1,1)),OFFSET(Import.PLQ,$A69-1,AS$15-1,1,1)),(1-PLE!$AA$28)*OFFSET(Import.PLQ,$A69-1,AS$15-1,1,1))))</f>
        <v>0</v>
      </c>
      <c r="AT69" s="144">
        <f ca="1">IF(AT$13="",0,CHOOSE(Detalhamento.OpçãoServiços,OFFSET(Import.PLQ,$A69-1,AT$15-1,1,1),IF($E69&lt;&gt;1,IF(ISNUMBER(INDEX(Import.PLE,Detalhamento!$E69,Detalhamento!AT$15)),IF(INDEX(Import.PLE,Detalhamento!$E69,Detalhamento!AT$15)&lt;=mediçao,OFFSET(Import.PLQ,$A69-1,AT$15-1,1,1),0),0),PLE!$AA$28*OFFSET(Import.PLQ,$A69-1,AT$15-1,1,1)),IF($E69&lt;&gt;1,IF(ISNUMBER(INDEX(Import.PLE,Detalhamento!$E69,Detalhamento!AT$15)),IF(INDEX(Import.PLE,Detalhamento!$E69,Detalhamento!AT$15)&lt;=mediçao,0,OFFSET(Import.PLQ,$A69-1,AT$15-1,1,1)),OFFSET(Import.PLQ,$A69-1,AT$15-1,1,1)),(1-PLE!$AA$28)*OFFSET(Import.PLQ,$A69-1,AT$15-1,1,1))))</f>
        <v>0</v>
      </c>
      <c r="AU69" s="144">
        <f ca="1">IF(AU$13="",0,CHOOSE(Detalhamento.OpçãoServiços,OFFSET(Import.PLQ,$A69-1,AU$15-1,1,1),IF($E69&lt;&gt;1,IF(ISNUMBER(INDEX(Import.PLE,Detalhamento!$E69,Detalhamento!AU$15)),IF(INDEX(Import.PLE,Detalhamento!$E69,Detalhamento!AU$15)&lt;=mediçao,OFFSET(Import.PLQ,$A69-1,AU$15-1,1,1),0),0),PLE!$AA$28*OFFSET(Import.PLQ,$A69-1,AU$15-1,1,1)),IF($E69&lt;&gt;1,IF(ISNUMBER(INDEX(Import.PLE,Detalhamento!$E69,Detalhamento!AU$15)),IF(INDEX(Import.PLE,Detalhamento!$E69,Detalhamento!AU$15)&lt;=mediçao,0,OFFSET(Import.PLQ,$A69-1,AU$15-1,1,1)),OFFSET(Import.PLQ,$A69-1,AU$15-1,1,1)),(1-PLE!$AA$28)*OFFSET(Import.PLQ,$A69-1,AU$15-1,1,1))))</f>
        <v>0</v>
      </c>
      <c r="AV69" s="144">
        <f ca="1">IF(AV$13="",0,CHOOSE(Detalhamento.OpçãoServiços,OFFSET(Import.PLQ,$A69-1,AV$15-1,1,1),IF($E69&lt;&gt;1,IF(ISNUMBER(INDEX(Import.PLE,Detalhamento!$E69,Detalhamento!AV$15)),IF(INDEX(Import.PLE,Detalhamento!$E69,Detalhamento!AV$15)&lt;=mediçao,OFFSET(Import.PLQ,$A69-1,AV$15-1,1,1),0),0),PLE!$AA$28*OFFSET(Import.PLQ,$A69-1,AV$15-1,1,1)),IF($E69&lt;&gt;1,IF(ISNUMBER(INDEX(Import.PLE,Detalhamento!$E69,Detalhamento!AV$15)),IF(INDEX(Import.PLE,Detalhamento!$E69,Detalhamento!AV$15)&lt;=mediçao,0,OFFSET(Import.PLQ,$A69-1,AV$15-1,1,1)),OFFSET(Import.PLQ,$A69-1,AV$15-1,1,1)),(1-PLE!$AA$28)*OFFSET(Import.PLQ,$A69-1,AV$15-1,1,1))))</f>
        <v>0</v>
      </c>
      <c r="AW69" s="144">
        <f ca="1">IF(AW$13="",0,CHOOSE(Detalhamento.OpçãoServiços,OFFSET(Import.PLQ,$A69-1,AW$15-1,1,1),IF($E69&lt;&gt;1,IF(ISNUMBER(INDEX(Import.PLE,Detalhamento!$E69,Detalhamento!AW$15)),IF(INDEX(Import.PLE,Detalhamento!$E69,Detalhamento!AW$15)&lt;=mediçao,OFFSET(Import.PLQ,$A69-1,AW$15-1,1,1),0),0),PLE!$AA$28*OFFSET(Import.PLQ,$A69-1,AW$15-1,1,1)),IF($E69&lt;&gt;1,IF(ISNUMBER(INDEX(Import.PLE,Detalhamento!$E69,Detalhamento!AW$15)),IF(INDEX(Import.PLE,Detalhamento!$E69,Detalhamento!AW$15)&lt;=mediçao,0,OFFSET(Import.PLQ,$A69-1,AW$15-1,1,1)),OFFSET(Import.PLQ,$A69-1,AW$15-1,1,1)),(1-PLE!$AA$28)*OFFSET(Import.PLQ,$A69-1,AW$15-1,1,1))))</f>
        <v>0</v>
      </c>
      <c r="AX69" s="144">
        <f ca="1">IF(AX$13="",0,CHOOSE(Detalhamento.OpçãoServiços,OFFSET(Import.PLQ,$A69-1,AX$15-1,1,1),IF($E69&lt;&gt;1,IF(ISNUMBER(INDEX(Import.PLE,Detalhamento!$E69,Detalhamento!AX$15)),IF(INDEX(Import.PLE,Detalhamento!$E69,Detalhamento!AX$15)&lt;=mediçao,OFFSET(Import.PLQ,$A69-1,AX$15-1,1,1),0),0),PLE!$AA$28*OFFSET(Import.PLQ,$A69-1,AX$15-1,1,1)),IF($E69&lt;&gt;1,IF(ISNUMBER(INDEX(Import.PLE,Detalhamento!$E69,Detalhamento!AX$15)),IF(INDEX(Import.PLE,Detalhamento!$E69,Detalhamento!AX$15)&lt;=mediçao,0,OFFSET(Import.PLQ,$A69-1,AX$15-1,1,1)),OFFSET(Import.PLQ,$A69-1,AX$15-1,1,1)),(1-PLE!$AA$28)*OFFSET(Import.PLQ,$A69-1,AX$15-1,1,1))))</f>
        <v>0</v>
      </c>
      <c r="AY69" s="144">
        <f ca="1">IF(AY$13="",0,CHOOSE(Detalhamento.OpçãoServiços,OFFSET(Import.PLQ,$A69-1,AY$15-1,1,1),IF($E69&lt;&gt;1,IF(ISNUMBER(INDEX(Import.PLE,Detalhamento!$E69,Detalhamento!AY$15)),IF(INDEX(Import.PLE,Detalhamento!$E69,Detalhamento!AY$15)&lt;=mediçao,OFFSET(Import.PLQ,$A69-1,AY$15-1,1,1),0),0),PLE!$AA$28*OFFSET(Import.PLQ,$A69-1,AY$15-1,1,1)),IF($E69&lt;&gt;1,IF(ISNUMBER(INDEX(Import.PLE,Detalhamento!$E69,Detalhamento!AY$15)),IF(INDEX(Import.PLE,Detalhamento!$E69,Detalhamento!AY$15)&lt;=mediçao,0,OFFSET(Import.PLQ,$A69-1,AY$15-1,1,1)),OFFSET(Import.PLQ,$A69-1,AY$15-1,1,1)),(1-PLE!$AA$28)*OFFSET(Import.PLQ,$A69-1,AY$15-1,1,1))))</f>
        <v>0</v>
      </c>
      <c r="AZ69" s="144">
        <f ca="1">IF(AZ$13="",0,CHOOSE(Detalhamento.OpçãoServiços,OFFSET(Import.PLQ,$A69-1,AZ$15-1,1,1),IF($E69&lt;&gt;1,IF(ISNUMBER(INDEX(Import.PLE,Detalhamento!$E69,Detalhamento!AZ$15)),IF(INDEX(Import.PLE,Detalhamento!$E69,Detalhamento!AZ$15)&lt;=mediçao,OFFSET(Import.PLQ,$A69-1,AZ$15-1,1,1),0),0),PLE!$AA$28*OFFSET(Import.PLQ,$A69-1,AZ$15-1,1,1)),IF($E69&lt;&gt;1,IF(ISNUMBER(INDEX(Import.PLE,Detalhamento!$E69,Detalhamento!AZ$15)),IF(INDEX(Import.PLE,Detalhamento!$E69,Detalhamento!AZ$15)&lt;=mediçao,0,OFFSET(Import.PLQ,$A69-1,AZ$15-1,1,1)),OFFSET(Import.PLQ,$A69-1,AZ$15-1,1,1)),(1-PLE!$AA$28)*OFFSET(Import.PLQ,$A69-1,AZ$15-1,1,1))))</f>
        <v>0</v>
      </c>
      <c r="BA69" s="144">
        <f ca="1">IF(BA$13="",0,CHOOSE(Detalhamento.OpçãoServiços,OFFSET(Import.PLQ,$A69-1,BA$15-1,1,1),IF($E69&lt;&gt;1,IF(ISNUMBER(INDEX(Import.PLE,Detalhamento!$E69,Detalhamento!BA$15)),IF(INDEX(Import.PLE,Detalhamento!$E69,Detalhamento!BA$15)&lt;=mediçao,OFFSET(Import.PLQ,$A69-1,BA$15-1,1,1),0),0),PLE!$AA$28*OFFSET(Import.PLQ,$A69-1,BA$15-1,1,1)),IF($E69&lt;&gt;1,IF(ISNUMBER(INDEX(Import.PLE,Detalhamento!$E69,Detalhamento!BA$15)),IF(INDEX(Import.PLE,Detalhamento!$E69,Detalhamento!BA$15)&lt;=mediçao,0,OFFSET(Import.PLQ,$A69-1,BA$15-1,1,1)),OFFSET(Import.PLQ,$A69-1,BA$15-1,1,1)),(1-PLE!$AA$28)*OFFSET(Import.PLQ,$A69-1,BA$15-1,1,1))))</f>
        <v>0</v>
      </c>
      <c r="BB69" s="144">
        <f ca="1">IF(BB$13="",0,CHOOSE(Detalhamento.OpçãoServiços,OFFSET(Import.PLQ,$A69-1,BB$15-1,1,1),IF($E69&lt;&gt;1,IF(ISNUMBER(INDEX(Import.PLE,Detalhamento!$E69,Detalhamento!BB$15)),IF(INDEX(Import.PLE,Detalhamento!$E69,Detalhamento!BB$15)&lt;=mediçao,OFFSET(Import.PLQ,$A69-1,BB$15-1,1,1),0),0),PLE!$AA$28*OFFSET(Import.PLQ,$A69-1,BB$15-1,1,1)),IF($E69&lt;&gt;1,IF(ISNUMBER(INDEX(Import.PLE,Detalhamento!$E69,Detalhamento!BB$15)),IF(INDEX(Import.PLE,Detalhamento!$E69,Detalhamento!BB$15)&lt;=mediçao,0,OFFSET(Import.PLQ,$A69-1,BB$15-1,1,1)),OFFSET(Import.PLQ,$A69-1,BB$15-1,1,1)),(1-PLE!$AA$28)*OFFSET(Import.PLQ,$A69-1,BB$15-1,1,1))))</f>
        <v>0</v>
      </c>
      <c r="BC69" s="144">
        <f ca="1">IF(BC$13="",0,CHOOSE(Detalhamento.OpçãoServiços,OFFSET(Import.PLQ,$A69-1,BC$15-1,1,1),IF($E69&lt;&gt;1,IF(ISNUMBER(INDEX(Import.PLE,Detalhamento!$E69,Detalhamento!BC$15)),IF(INDEX(Import.PLE,Detalhamento!$E69,Detalhamento!BC$15)&lt;=mediçao,OFFSET(Import.PLQ,$A69-1,BC$15-1,1,1),0),0),PLE!$AA$28*OFFSET(Import.PLQ,$A69-1,BC$15-1,1,1)),IF($E69&lt;&gt;1,IF(ISNUMBER(INDEX(Import.PLE,Detalhamento!$E69,Detalhamento!BC$15)),IF(INDEX(Import.PLE,Detalhamento!$E69,Detalhamento!BC$15)&lt;=mediçao,0,OFFSET(Import.PLQ,$A69-1,BC$15-1,1,1)),OFFSET(Import.PLQ,$A69-1,BC$15-1,1,1)),(1-PLE!$AA$28)*OFFSET(Import.PLQ,$A69-1,BC$15-1,1,1))))</f>
        <v>0</v>
      </c>
      <c r="BD69" s="144">
        <f ca="1">IF(BD$13="",0,CHOOSE(Detalhamento.OpçãoServiços,OFFSET(Import.PLQ,$A69-1,BD$15-1,1,1),IF($E69&lt;&gt;1,IF(ISNUMBER(INDEX(Import.PLE,Detalhamento!$E69,Detalhamento!BD$15)),IF(INDEX(Import.PLE,Detalhamento!$E69,Detalhamento!BD$15)&lt;=mediçao,OFFSET(Import.PLQ,$A69-1,BD$15-1,1,1),0),0),PLE!$AA$28*OFFSET(Import.PLQ,$A69-1,BD$15-1,1,1)),IF($E69&lt;&gt;1,IF(ISNUMBER(INDEX(Import.PLE,Detalhamento!$E69,Detalhamento!BD$15)),IF(INDEX(Import.PLE,Detalhamento!$E69,Detalhamento!BD$15)&lt;=mediçao,0,OFFSET(Import.PLQ,$A69-1,BD$15-1,1,1)),OFFSET(Import.PLQ,$A69-1,BD$15-1,1,1)),(1-PLE!$AA$28)*OFFSET(Import.PLQ,$A69-1,BD$15-1,1,1))))</f>
        <v>0</v>
      </c>
      <c r="BE69" s="144">
        <f ca="1">IF(BE$13="",0,CHOOSE(Detalhamento.OpçãoServiços,OFFSET(Import.PLQ,$A69-1,BE$15-1,1,1),IF($E69&lt;&gt;1,IF(ISNUMBER(INDEX(Import.PLE,Detalhamento!$E69,Detalhamento!BE$15)),IF(INDEX(Import.PLE,Detalhamento!$E69,Detalhamento!BE$15)&lt;=mediçao,OFFSET(Import.PLQ,$A69-1,BE$15-1,1,1),0),0),PLE!$AA$28*OFFSET(Import.PLQ,$A69-1,BE$15-1,1,1)),IF($E69&lt;&gt;1,IF(ISNUMBER(INDEX(Import.PLE,Detalhamento!$E69,Detalhamento!BE$15)),IF(INDEX(Import.PLE,Detalhamento!$E69,Detalhamento!BE$15)&lt;=mediçao,0,OFFSET(Import.PLQ,$A69-1,BE$15-1,1,1)),OFFSET(Import.PLQ,$A69-1,BE$15-1,1,1)),(1-PLE!$AA$28)*OFFSET(Import.PLQ,$A69-1,BE$15-1,1,1))))</f>
        <v>0</v>
      </c>
      <c r="BF69" s="144">
        <f ca="1">IF(BF$13="",0,CHOOSE(Detalhamento.OpçãoServiços,OFFSET(Import.PLQ,$A69-1,BF$15-1,1,1),IF($E69&lt;&gt;1,IF(ISNUMBER(INDEX(Import.PLE,Detalhamento!$E69,Detalhamento!BF$15)),IF(INDEX(Import.PLE,Detalhamento!$E69,Detalhamento!BF$15)&lt;=mediçao,OFFSET(Import.PLQ,$A69-1,BF$15-1,1,1),0),0),PLE!$AA$28*OFFSET(Import.PLQ,$A69-1,BF$15-1,1,1)),IF($E69&lt;&gt;1,IF(ISNUMBER(INDEX(Import.PLE,Detalhamento!$E69,Detalhamento!BF$15)),IF(INDEX(Import.PLE,Detalhamento!$E69,Detalhamento!BF$15)&lt;=mediçao,0,OFFSET(Import.PLQ,$A69-1,BF$15-1,1,1)),OFFSET(Import.PLQ,$A69-1,BF$15-1,1,1)),(1-PLE!$AA$28)*OFFSET(Import.PLQ,$A69-1,BF$15-1,1,1))))</f>
        <v>0</v>
      </c>
      <c r="BG69" s="144">
        <f ca="1">IF(BG$13="",0,CHOOSE(Detalhamento.OpçãoServiços,OFFSET(Import.PLQ,$A69-1,BG$15-1,1,1),IF($E69&lt;&gt;1,IF(ISNUMBER(INDEX(Import.PLE,Detalhamento!$E69,Detalhamento!BG$15)),IF(INDEX(Import.PLE,Detalhamento!$E69,Detalhamento!BG$15)&lt;=mediçao,OFFSET(Import.PLQ,$A69-1,BG$15-1,1,1),0),0),PLE!$AA$28*OFFSET(Import.PLQ,$A69-1,BG$15-1,1,1)),IF($E69&lt;&gt;1,IF(ISNUMBER(INDEX(Import.PLE,Detalhamento!$E69,Detalhamento!BG$15)),IF(INDEX(Import.PLE,Detalhamento!$E69,Detalhamento!BG$15)&lt;=mediçao,0,OFFSET(Import.PLQ,$A69-1,BG$15-1,1,1)),OFFSET(Import.PLQ,$A69-1,BG$15-1,1,1)),(1-PLE!$AA$28)*OFFSET(Import.PLQ,$A69-1,BG$15-1,1,1))))</f>
        <v>0</v>
      </c>
      <c r="BH69" s="144">
        <f ca="1">IF(BH$13="",0,CHOOSE(Detalhamento.OpçãoServiços,OFFSET(Import.PLQ,$A69-1,BH$15-1,1,1),IF($E69&lt;&gt;1,IF(ISNUMBER(INDEX(Import.PLE,Detalhamento!$E69,Detalhamento!BH$15)),IF(INDEX(Import.PLE,Detalhamento!$E69,Detalhamento!BH$15)&lt;=mediçao,OFFSET(Import.PLQ,$A69-1,BH$15-1,1,1),0),0),PLE!$AA$28*OFFSET(Import.PLQ,$A69-1,BH$15-1,1,1)),IF($E69&lt;&gt;1,IF(ISNUMBER(INDEX(Import.PLE,Detalhamento!$E69,Detalhamento!BH$15)),IF(INDEX(Import.PLE,Detalhamento!$E69,Detalhamento!BH$15)&lt;=mediçao,0,OFFSET(Import.PLQ,$A69-1,BH$15-1,1,1)),OFFSET(Import.PLQ,$A69-1,BH$15-1,1,1)),(1-PLE!$AA$28)*OFFSET(Import.PLQ,$A69-1,BH$15-1,1,1))))</f>
        <v>0</v>
      </c>
      <c r="BI69" s="144">
        <f ca="1">IF(BI$13="",0,CHOOSE(Detalhamento.OpçãoServiços,OFFSET(Import.PLQ,$A69-1,BI$15-1,1,1),IF($E69&lt;&gt;1,IF(ISNUMBER(INDEX(Import.PLE,Detalhamento!$E69,Detalhamento!BI$15)),IF(INDEX(Import.PLE,Detalhamento!$E69,Detalhamento!BI$15)&lt;=mediçao,OFFSET(Import.PLQ,$A69-1,BI$15-1,1,1),0),0),PLE!$AA$28*OFFSET(Import.PLQ,$A69-1,BI$15-1,1,1)),IF($E69&lt;&gt;1,IF(ISNUMBER(INDEX(Import.PLE,Detalhamento!$E69,Detalhamento!BI$15)),IF(INDEX(Import.PLE,Detalhamento!$E69,Detalhamento!BI$15)&lt;=mediçao,0,OFFSET(Import.PLQ,$A69-1,BI$15-1,1,1)),OFFSET(Import.PLQ,$A69-1,BI$15-1,1,1)),(1-PLE!$AA$28)*OFFSET(Import.PLQ,$A69-1,BI$15-1,1,1))))</f>
        <v>0</v>
      </c>
    </row>
    <row r="70" spans="1:61" ht="10.5" hidden="1" x14ac:dyDescent="0.25">
      <c r="A70" s="155">
        <v>54</v>
      </c>
      <c r="B70" s="21" t="str">
        <f t="shared" ca="1" si="8"/>
        <v>Nível</v>
      </c>
      <c r="E70" s="153" t="str">
        <f t="shared" ca="1" si="9"/>
        <v/>
      </c>
      <c r="F70" s="154">
        <f t="shared" ca="1" si="10"/>
        <v>0</v>
      </c>
      <c r="G70" s="154" t="str">
        <f t="shared" ca="1" si="15"/>
        <v>1.4.4</v>
      </c>
      <c r="H70" s="182" t="str">
        <f t="shared" ca="1" si="15"/>
        <v>CONCRETO ARMADO PARA VERGAS E CONTRAVERGAS</v>
      </c>
      <c r="I70" s="37" t="str">
        <f t="shared" ca="1" si="12"/>
        <v/>
      </c>
      <c r="J70" s="144" t="str">
        <f t="shared" ca="1" si="13"/>
        <v/>
      </c>
      <c r="K70" s="67"/>
      <c r="L70" s="144">
        <f ca="1">IF(L$13="",0,CHOOSE(Detalhamento.OpçãoServiços,OFFSET(Import.PLQ,$A70-1,L$15-1,1,1),IF($E70&lt;&gt;1,IF(ISNUMBER(INDEX(Import.PLE,Detalhamento!$E70,Detalhamento!L$15)),IF(INDEX(Import.PLE,Detalhamento!$E70,Detalhamento!L$15)&lt;=mediçao,OFFSET(Import.PLQ,$A70-1,L$15-1,1,1),0),0),PLE!$AA$28*OFFSET(Import.PLQ,$A70-1,L$15-1,1,1)),IF($E70&lt;&gt;1,IF(ISNUMBER(INDEX(Import.PLE,Detalhamento!$E70,Detalhamento!L$15)),IF(INDEX(Import.PLE,Detalhamento!$E70,Detalhamento!L$15)&lt;=mediçao,0,OFFSET(Import.PLQ,$A70-1,L$15-1,1,1)),OFFSET(Import.PLQ,$A70-1,L$15-1,1,1)),(1-PLE!$AA$28)*OFFSET(Import.PLQ,$A70-1,L$15-1,1,1))))</f>
        <v>0</v>
      </c>
      <c r="M70" s="144">
        <f ca="1">IF(M$13="",0,CHOOSE(Detalhamento.OpçãoServiços,OFFSET(Import.PLQ,$A70-1,M$15-1,1,1),IF($E70&lt;&gt;1,IF(ISNUMBER(INDEX(Import.PLE,Detalhamento!$E70,Detalhamento!M$15)),IF(INDEX(Import.PLE,Detalhamento!$E70,Detalhamento!M$15)&lt;=mediçao,OFFSET(Import.PLQ,$A70-1,M$15-1,1,1),0),0),PLE!$AA$28*OFFSET(Import.PLQ,$A70-1,M$15-1,1,1)),IF($E70&lt;&gt;1,IF(ISNUMBER(INDEX(Import.PLE,Detalhamento!$E70,Detalhamento!M$15)),IF(INDEX(Import.PLE,Detalhamento!$E70,Detalhamento!M$15)&lt;=mediçao,0,OFFSET(Import.PLQ,$A70-1,M$15-1,1,1)),OFFSET(Import.PLQ,$A70-1,M$15-1,1,1)),(1-PLE!$AA$28)*OFFSET(Import.PLQ,$A70-1,M$15-1,1,1))))</f>
        <v>0</v>
      </c>
      <c r="N70" s="144">
        <f ca="1">IF(N$13="",0,CHOOSE(Detalhamento.OpçãoServiços,OFFSET(Import.PLQ,$A70-1,N$15-1,1,1),IF($E70&lt;&gt;1,IF(ISNUMBER(INDEX(Import.PLE,Detalhamento!$E70,Detalhamento!N$15)),IF(INDEX(Import.PLE,Detalhamento!$E70,Detalhamento!N$15)&lt;=mediçao,OFFSET(Import.PLQ,$A70-1,N$15-1,1,1),0),0),PLE!$AA$28*OFFSET(Import.PLQ,$A70-1,N$15-1,1,1)),IF($E70&lt;&gt;1,IF(ISNUMBER(INDEX(Import.PLE,Detalhamento!$E70,Detalhamento!N$15)),IF(INDEX(Import.PLE,Detalhamento!$E70,Detalhamento!N$15)&lt;=mediçao,0,OFFSET(Import.PLQ,$A70-1,N$15-1,1,1)),OFFSET(Import.PLQ,$A70-1,N$15-1,1,1)),(1-PLE!$AA$28)*OFFSET(Import.PLQ,$A70-1,N$15-1,1,1))))</f>
        <v>0</v>
      </c>
      <c r="O70" s="144">
        <f ca="1">IF(O$13="",0,CHOOSE(Detalhamento.OpçãoServiços,OFFSET(Import.PLQ,$A70-1,O$15-1,1,1),IF($E70&lt;&gt;1,IF(ISNUMBER(INDEX(Import.PLE,Detalhamento!$E70,Detalhamento!O$15)),IF(INDEX(Import.PLE,Detalhamento!$E70,Detalhamento!O$15)&lt;=mediçao,OFFSET(Import.PLQ,$A70-1,O$15-1,1,1),0),0),PLE!$AA$28*OFFSET(Import.PLQ,$A70-1,O$15-1,1,1)),IF($E70&lt;&gt;1,IF(ISNUMBER(INDEX(Import.PLE,Detalhamento!$E70,Detalhamento!O$15)),IF(INDEX(Import.PLE,Detalhamento!$E70,Detalhamento!O$15)&lt;=mediçao,0,OFFSET(Import.PLQ,$A70-1,O$15-1,1,1)),OFFSET(Import.PLQ,$A70-1,O$15-1,1,1)),(1-PLE!$AA$28)*OFFSET(Import.PLQ,$A70-1,O$15-1,1,1))))</f>
        <v>0</v>
      </c>
      <c r="P70" s="144">
        <f ca="1">IF(P$13="",0,CHOOSE(Detalhamento.OpçãoServiços,OFFSET(Import.PLQ,$A70-1,P$15-1,1,1),IF($E70&lt;&gt;1,IF(ISNUMBER(INDEX(Import.PLE,Detalhamento!$E70,Detalhamento!P$15)),IF(INDEX(Import.PLE,Detalhamento!$E70,Detalhamento!P$15)&lt;=mediçao,OFFSET(Import.PLQ,$A70-1,P$15-1,1,1),0),0),PLE!$AA$28*OFFSET(Import.PLQ,$A70-1,P$15-1,1,1)),IF($E70&lt;&gt;1,IF(ISNUMBER(INDEX(Import.PLE,Detalhamento!$E70,Detalhamento!P$15)),IF(INDEX(Import.PLE,Detalhamento!$E70,Detalhamento!P$15)&lt;=mediçao,0,OFFSET(Import.PLQ,$A70-1,P$15-1,1,1)),OFFSET(Import.PLQ,$A70-1,P$15-1,1,1)),(1-PLE!$AA$28)*OFFSET(Import.PLQ,$A70-1,P$15-1,1,1))))</f>
        <v>0</v>
      </c>
      <c r="Q70" s="144">
        <f ca="1">IF(Q$13="",0,CHOOSE(Detalhamento.OpçãoServiços,OFFSET(Import.PLQ,$A70-1,Q$15-1,1,1),IF($E70&lt;&gt;1,IF(ISNUMBER(INDEX(Import.PLE,Detalhamento!$E70,Detalhamento!Q$15)),IF(INDEX(Import.PLE,Detalhamento!$E70,Detalhamento!Q$15)&lt;=mediçao,OFFSET(Import.PLQ,$A70-1,Q$15-1,1,1),0),0),PLE!$AA$28*OFFSET(Import.PLQ,$A70-1,Q$15-1,1,1)),IF($E70&lt;&gt;1,IF(ISNUMBER(INDEX(Import.PLE,Detalhamento!$E70,Detalhamento!Q$15)),IF(INDEX(Import.PLE,Detalhamento!$E70,Detalhamento!Q$15)&lt;=mediçao,0,OFFSET(Import.PLQ,$A70-1,Q$15-1,1,1)),OFFSET(Import.PLQ,$A70-1,Q$15-1,1,1)),(1-PLE!$AA$28)*OFFSET(Import.PLQ,$A70-1,Q$15-1,1,1))))</f>
        <v>0</v>
      </c>
      <c r="R70" s="144">
        <f ca="1">IF(R$13="",0,CHOOSE(Detalhamento.OpçãoServiços,OFFSET(Import.PLQ,$A70-1,R$15-1,1,1),IF($E70&lt;&gt;1,IF(ISNUMBER(INDEX(Import.PLE,Detalhamento!$E70,Detalhamento!R$15)),IF(INDEX(Import.PLE,Detalhamento!$E70,Detalhamento!R$15)&lt;=mediçao,OFFSET(Import.PLQ,$A70-1,R$15-1,1,1),0),0),PLE!$AA$28*OFFSET(Import.PLQ,$A70-1,R$15-1,1,1)),IF($E70&lt;&gt;1,IF(ISNUMBER(INDEX(Import.PLE,Detalhamento!$E70,Detalhamento!R$15)),IF(INDEX(Import.PLE,Detalhamento!$E70,Detalhamento!R$15)&lt;=mediçao,0,OFFSET(Import.PLQ,$A70-1,R$15-1,1,1)),OFFSET(Import.PLQ,$A70-1,R$15-1,1,1)),(1-PLE!$AA$28)*OFFSET(Import.PLQ,$A70-1,R$15-1,1,1))))</f>
        <v>0</v>
      </c>
      <c r="S70" s="144">
        <f ca="1">IF(S$13="",0,CHOOSE(Detalhamento.OpçãoServiços,OFFSET(Import.PLQ,$A70-1,S$15-1,1,1),IF($E70&lt;&gt;1,IF(ISNUMBER(INDEX(Import.PLE,Detalhamento!$E70,Detalhamento!S$15)),IF(INDEX(Import.PLE,Detalhamento!$E70,Detalhamento!S$15)&lt;=mediçao,OFFSET(Import.PLQ,$A70-1,S$15-1,1,1),0),0),PLE!$AA$28*OFFSET(Import.PLQ,$A70-1,S$15-1,1,1)),IF($E70&lt;&gt;1,IF(ISNUMBER(INDEX(Import.PLE,Detalhamento!$E70,Detalhamento!S$15)),IF(INDEX(Import.PLE,Detalhamento!$E70,Detalhamento!S$15)&lt;=mediçao,0,OFFSET(Import.PLQ,$A70-1,S$15-1,1,1)),OFFSET(Import.PLQ,$A70-1,S$15-1,1,1)),(1-PLE!$AA$28)*OFFSET(Import.PLQ,$A70-1,S$15-1,1,1))))</f>
        <v>0</v>
      </c>
      <c r="T70" s="144">
        <f ca="1">IF(T$13="",0,CHOOSE(Detalhamento.OpçãoServiços,OFFSET(Import.PLQ,$A70-1,T$15-1,1,1),IF($E70&lt;&gt;1,IF(ISNUMBER(INDEX(Import.PLE,Detalhamento!$E70,Detalhamento!T$15)),IF(INDEX(Import.PLE,Detalhamento!$E70,Detalhamento!T$15)&lt;=mediçao,OFFSET(Import.PLQ,$A70-1,T$15-1,1,1),0),0),PLE!$AA$28*OFFSET(Import.PLQ,$A70-1,T$15-1,1,1)),IF($E70&lt;&gt;1,IF(ISNUMBER(INDEX(Import.PLE,Detalhamento!$E70,Detalhamento!T$15)),IF(INDEX(Import.PLE,Detalhamento!$E70,Detalhamento!T$15)&lt;=mediçao,0,OFFSET(Import.PLQ,$A70-1,T$15-1,1,1)),OFFSET(Import.PLQ,$A70-1,T$15-1,1,1)),(1-PLE!$AA$28)*OFFSET(Import.PLQ,$A70-1,T$15-1,1,1))))</f>
        <v>0</v>
      </c>
      <c r="U70" s="144">
        <f ca="1">IF(U$13="",0,CHOOSE(Detalhamento.OpçãoServiços,OFFSET(Import.PLQ,$A70-1,U$15-1,1,1),IF($E70&lt;&gt;1,IF(ISNUMBER(INDEX(Import.PLE,Detalhamento!$E70,Detalhamento!U$15)),IF(INDEX(Import.PLE,Detalhamento!$E70,Detalhamento!U$15)&lt;=mediçao,OFFSET(Import.PLQ,$A70-1,U$15-1,1,1),0),0),PLE!$AA$28*OFFSET(Import.PLQ,$A70-1,U$15-1,1,1)),IF($E70&lt;&gt;1,IF(ISNUMBER(INDEX(Import.PLE,Detalhamento!$E70,Detalhamento!U$15)),IF(INDEX(Import.PLE,Detalhamento!$E70,Detalhamento!U$15)&lt;=mediçao,0,OFFSET(Import.PLQ,$A70-1,U$15-1,1,1)),OFFSET(Import.PLQ,$A70-1,U$15-1,1,1)),(1-PLE!$AA$28)*OFFSET(Import.PLQ,$A70-1,U$15-1,1,1))))</f>
        <v>0</v>
      </c>
      <c r="V70" s="144">
        <f ca="1">IF(V$13="",0,CHOOSE(Detalhamento.OpçãoServiços,OFFSET(Import.PLQ,$A70-1,V$15-1,1,1),IF($E70&lt;&gt;1,IF(ISNUMBER(INDEX(Import.PLE,Detalhamento!$E70,Detalhamento!V$15)),IF(INDEX(Import.PLE,Detalhamento!$E70,Detalhamento!V$15)&lt;=mediçao,OFFSET(Import.PLQ,$A70-1,V$15-1,1,1),0),0),PLE!$AA$28*OFFSET(Import.PLQ,$A70-1,V$15-1,1,1)),IF($E70&lt;&gt;1,IF(ISNUMBER(INDEX(Import.PLE,Detalhamento!$E70,Detalhamento!V$15)),IF(INDEX(Import.PLE,Detalhamento!$E70,Detalhamento!V$15)&lt;=mediçao,0,OFFSET(Import.PLQ,$A70-1,V$15-1,1,1)),OFFSET(Import.PLQ,$A70-1,V$15-1,1,1)),(1-PLE!$AA$28)*OFFSET(Import.PLQ,$A70-1,V$15-1,1,1))))</f>
        <v>0</v>
      </c>
      <c r="W70" s="144">
        <f ca="1">IF(W$13="",0,CHOOSE(Detalhamento.OpçãoServiços,OFFSET(Import.PLQ,$A70-1,W$15-1,1,1),IF($E70&lt;&gt;1,IF(ISNUMBER(INDEX(Import.PLE,Detalhamento!$E70,Detalhamento!W$15)),IF(INDEX(Import.PLE,Detalhamento!$E70,Detalhamento!W$15)&lt;=mediçao,OFFSET(Import.PLQ,$A70-1,W$15-1,1,1),0),0),PLE!$AA$28*OFFSET(Import.PLQ,$A70-1,W$15-1,1,1)),IF($E70&lt;&gt;1,IF(ISNUMBER(INDEX(Import.PLE,Detalhamento!$E70,Detalhamento!W$15)),IF(INDEX(Import.PLE,Detalhamento!$E70,Detalhamento!W$15)&lt;=mediçao,0,OFFSET(Import.PLQ,$A70-1,W$15-1,1,1)),OFFSET(Import.PLQ,$A70-1,W$15-1,1,1)),(1-PLE!$AA$28)*OFFSET(Import.PLQ,$A70-1,W$15-1,1,1))))</f>
        <v>0</v>
      </c>
      <c r="X70" s="144">
        <f ca="1">IF(X$13="",0,CHOOSE(Detalhamento.OpçãoServiços,OFFSET(Import.PLQ,$A70-1,X$15-1,1,1),IF($E70&lt;&gt;1,IF(ISNUMBER(INDEX(Import.PLE,Detalhamento!$E70,Detalhamento!X$15)),IF(INDEX(Import.PLE,Detalhamento!$E70,Detalhamento!X$15)&lt;=mediçao,OFFSET(Import.PLQ,$A70-1,X$15-1,1,1),0),0),PLE!$AA$28*OFFSET(Import.PLQ,$A70-1,X$15-1,1,1)),IF($E70&lt;&gt;1,IF(ISNUMBER(INDEX(Import.PLE,Detalhamento!$E70,Detalhamento!X$15)),IF(INDEX(Import.PLE,Detalhamento!$E70,Detalhamento!X$15)&lt;=mediçao,0,OFFSET(Import.PLQ,$A70-1,X$15-1,1,1)),OFFSET(Import.PLQ,$A70-1,X$15-1,1,1)),(1-PLE!$AA$28)*OFFSET(Import.PLQ,$A70-1,X$15-1,1,1))))</f>
        <v>0</v>
      </c>
      <c r="Y70" s="144">
        <f ca="1">IF(Y$13="",0,CHOOSE(Detalhamento.OpçãoServiços,OFFSET(Import.PLQ,$A70-1,Y$15-1,1,1),IF($E70&lt;&gt;1,IF(ISNUMBER(INDEX(Import.PLE,Detalhamento!$E70,Detalhamento!Y$15)),IF(INDEX(Import.PLE,Detalhamento!$E70,Detalhamento!Y$15)&lt;=mediçao,OFFSET(Import.PLQ,$A70-1,Y$15-1,1,1),0),0),PLE!$AA$28*OFFSET(Import.PLQ,$A70-1,Y$15-1,1,1)),IF($E70&lt;&gt;1,IF(ISNUMBER(INDEX(Import.PLE,Detalhamento!$E70,Detalhamento!Y$15)),IF(INDEX(Import.PLE,Detalhamento!$E70,Detalhamento!Y$15)&lt;=mediçao,0,OFFSET(Import.PLQ,$A70-1,Y$15-1,1,1)),OFFSET(Import.PLQ,$A70-1,Y$15-1,1,1)),(1-PLE!$AA$28)*OFFSET(Import.PLQ,$A70-1,Y$15-1,1,1))))</f>
        <v>0</v>
      </c>
      <c r="Z70" s="144">
        <f ca="1">IF(Z$13="",0,CHOOSE(Detalhamento.OpçãoServiços,OFFSET(Import.PLQ,$A70-1,Z$15-1,1,1),IF($E70&lt;&gt;1,IF(ISNUMBER(INDEX(Import.PLE,Detalhamento!$E70,Detalhamento!Z$15)),IF(INDEX(Import.PLE,Detalhamento!$E70,Detalhamento!Z$15)&lt;=mediçao,OFFSET(Import.PLQ,$A70-1,Z$15-1,1,1),0),0),PLE!$AA$28*OFFSET(Import.PLQ,$A70-1,Z$15-1,1,1)),IF($E70&lt;&gt;1,IF(ISNUMBER(INDEX(Import.PLE,Detalhamento!$E70,Detalhamento!Z$15)),IF(INDEX(Import.PLE,Detalhamento!$E70,Detalhamento!Z$15)&lt;=mediçao,0,OFFSET(Import.PLQ,$A70-1,Z$15-1,1,1)),OFFSET(Import.PLQ,$A70-1,Z$15-1,1,1)),(1-PLE!$AA$28)*OFFSET(Import.PLQ,$A70-1,Z$15-1,1,1))))</f>
        <v>0</v>
      </c>
      <c r="AA70" s="144">
        <f ca="1">IF(AA$13="",0,CHOOSE(Detalhamento.OpçãoServiços,OFFSET(Import.PLQ,$A70-1,AA$15-1,1,1),IF($E70&lt;&gt;1,IF(ISNUMBER(INDEX(Import.PLE,Detalhamento!$E70,Detalhamento!AA$15)),IF(INDEX(Import.PLE,Detalhamento!$E70,Detalhamento!AA$15)&lt;=mediçao,OFFSET(Import.PLQ,$A70-1,AA$15-1,1,1),0),0),PLE!$AA$28*OFFSET(Import.PLQ,$A70-1,AA$15-1,1,1)),IF($E70&lt;&gt;1,IF(ISNUMBER(INDEX(Import.PLE,Detalhamento!$E70,Detalhamento!AA$15)),IF(INDEX(Import.PLE,Detalhamento!$E70,Detalhamento!AA$15)&lt;=mediçao,0,OFFSET(Import.PLQ,$A70-1,AA$15-1,1,1)),OFFSET(Import.PLQ,$A70-1,AA$15-1,1,1)),(1-PLE!$AA$28)*OFFSET(Import.PLQ,$A70-1,AA$15-1,1,1))))</f>
        <v>0</v>
      </c>
      <c r="AB70" s="144">
        <f ca="1">IF(AB$13="",0,CHOOSE(Detalhamento.OpçãoServiços,OFFSET(Import.PLQ,$A70-1,AB$15-1,1,1),IF($E70&lt;&gt;1,IF(ISNUMBER(INDEX(Import.PLE,Detalhamento!$E70,Detalhamento!AB$15)),IF(INDEX(Import.PLE,Detalhamento!$E70,Detalhamento!AB$15)&lt;=mediçao,OFFSET(Import.PLQ,$A70-1,AB$15-1,1,1),0),0),PLE!$AA$28*OFFSET(Import.PLQ,$A70-1,AB$15-1,1,1)),IF($E70&lt;&gt;1,IF(ISNUMBER(INDEX(Import.PLE,Detalhamento!$E70,Detalhamento!AB$15)),IF(INDEX(Import.PLE,Detalhamento!$E70,Detalhamento!AB$15)&lt;=mediçao,0,OFFSET(Import.PLQ,$A70-1,AB$15-1,1,1)),OFFSET(Import.PLQ,$A70-1,AB$15-1,1,1)),(1-PLE!$AA$28)*OFFSET(Import.PLQ,$A70-1,AB$15-1,1,1))))</f>
        <v>0</v>
      </c>
      <c r="AC70" s="144">
        <f ca="1">IF(AC$13="",0,CHOOSE(Detalhamento.OpçãoServiços,OFFSET(Import.PLQ,$A70-1,AC$15-1,1,1),IF($E70&lt;&gt;1,IF(ISNUMBER(INDEX(Import.PLE,Detalhamento!$E70,Detalhamento!AC$15)),IF(INDEX(Import.PLE,Detalhamento!$E70,Detalhamento!AC$15)&lt;=mediçao,OFFSET(Import.PLQ,$A70-1,AC$15-1,1,1),0),0),PLE!$AA$28*OFFSET(Import.PLQ,$A70-1,AC$15-1,1,1)),IF($E70&lt;&gt;1,IF(ISNUMBER(INDEX(Import.PLE,Detalhamento!$E70,Detalhamento!AC$15)),IF(INDEX(Import.PLE,Detalhamento!$E70,Detalhamento!AC$15)&lt;=mediçao,0,OFFSET(Import.PLQ,$A70-1,AC$15-1,1,1)),OFFSET(Import.PLQ,$A70-1,AC$15-1,1,1)),(1-PLE!$AA$28)*OFFSET(Import.PLQ,$A70-1,AC$15-1,1,1))))</f>
        <v>0</v>
      </c>
      <c r="AD70" s="144">
        <f ca="1">IF(AD$13="",0,CHOOSE(Detalhamento.OpçãoServiços,OFFSET(Import.PLQ,$A70-1,AD$15-1,1,1),IF($E70&lt;&gt;1,IF(ISNUMBER(INDEX(Import.PLE,Detalhamento!$E70,Detalhamento!AD$15)),IF(INDEX(Import.PLE,Detalhamento!$E70,Detalhamento!AD$15)&lt;=mediçao,OFFSET(Import.PLQ,$A70-1,AD$15-1,1,1),0),0),PLE!$AA$28*OFFSET(Import.PLQ,$A70-1,AD$15-1,1,1)),IF($E70&lt;&gt;1,IF(ISNUMBER(INDEX(Import.PLE,Detalhamento!$E70,Detalhamento!AD$15)),IF(INDEX(Import.PLE,Detalhamento!$E70,Detalhamento!AD$15)&lt;=mediçao,0,OFFSET(Import.PLQ,$A70-1,AD$15-1,1,1)),OFFSET(Import.PLQ,$A70-1,AD$15-1,1,1)),(1-PLE!$AA$28)*OFFSET(Import.PLQ,$A70-1,AD$15-1,1,1))))</f>
        <v>0</v>
      </c>
      <c r="AE70" s="144">
        <f ca="1">IF(AE$13="",0,CHOOSE(Detalhamento.OpçãoServiços,OFFSET(Import.PLQ,$A70-1,AE$15-1,1,1),IF($E70&lt;&gt;1,IF(ISNUMBER(INDEX(Import.PLE,Detalhamento!$E70,Detalhamento!AE$15)),IF(INDEX(Import.PLE,Detalhamento!$E70,Detalhamento!AE$15)&lt;=mediçao,OFFSET(Import.PLQ,$A70-1,AE$15-1,1,1),0),0),PLE!$AA$28*OFFSET(Import.PLQ,$A70-1,AE$15-1,1,1)),IF($E70&lt;&gt;1,IF(ISNUMBER(INDEX(Import.PLE,Detalhamento!$E70,Detalhamento!AE$15)),IF(INDEX(Import.PLE,Detalhamento!$E70,Detalhamento!AE$15)&lt;=mediçao,0,OFFSET(Import.PLQ,$A70-1,AE$15-1,1,1)),OFFSET(Import.PLQ,$A70-1,AE$15-1,1,1)),(1-PLE!$AA$28)*OFFSET(Import.PLQ,$A70-1,AE$15-1,1,1))))</f>
        <v>0</v>
      </c>
      <c r="AF70" s="144">
        <f ca="1">IF(AF$13="",0,CHOOSE(Detalhamento.OpçãoServiços,OFFSET(Import.PLQ,$A70-1,AF$15-1,1,1),IF($E70&lt;&gt;1,IF(ISNUMBER(INDEX(Import.PLE,Detalhamento!$E70,Detalhamento!AF$15)),IF(INDEX(Import.PLE,Detalhamento!$E70,Detalhamento!AF$15)&lt;=mediçao,OFFSET(Import.PLQ,$A70-1,AF$15-1,1,1),0),0),PLE!$AA$28*OFFSET(Import.PLQ,$A70-1,AF$15-1,1,1)),IF($E70&lt;&gt;1,IF(ISNUMBER(INDEX(Import.PLE,Detalhamento!$E70,Detalhamento!AF$15)),IF(INDEX(Import.PLE,Detalhamento!$E70,Detalhamento!AF$15)&lt;=mediçao,0,OFFSET(Import.PLQ,$A70-1,AF$15-1,1,1)),OFFSET(Import.PLQ,$A70-1,AF$15-1,1,1)),(1-PLE!$AA$28)*OFFSET(Import.PLQ,$A70-1,AF$15-1,1,1))))</f>
        <v>0</v>
      </c>
      <c r="AG70" s="144">
        <f ca="1">IF(AG$13="",0,CHOOSE(Detalhamento.OpçãoServiços,OFFSET(Import.PLQ,$A70-1,AG$15-1,1,1),IF($E70&lt;&gt;1,IF(ISNUMBER(INDEX(Import.PLE,Detalhamento!$E70,Detalhamento!AG$15)),IF(INDEX(Import.PLE,Detalhamento!$E70,Detalhamento!AG$15)&lt;=mediçao,OFFSET(Import.PLQ,$A70-1,AG$15-1,1,1),0),0),PLE!$AA$28*OFFSET(Import.PLQ,$A70-1,AG$15-1,1,1)),IF($E70&lt;&gt;1,IF(ISNUMBER(INDEX(Import.PLE,Detalhamento!$E70,Detalhamento!AG$15)),IF(INDEX(Import.PLE,Detalhamento!$E70,Detalhamento!AG$15)&lt;=mediçao,0,OFFSET(Import.PLQ,$A70-1,AG$15-1,1,1)),OFFSET(Import.PLQ,$A70-1,AG$15-1,1,1)),(1-PLE!$AA$28)*OFFSET(Import.PLQ,$A70-1,AG$15-1,1,1))))</f>
        <v>0</v>
      </c>
      <c r="AH70" s="144">
        <f ca="1">IF(AH$13="",0,CHOOSE(Detalhamento.OpçãoServiços,OFFSET(Import.PLQ,$A70-1,AH$15-1,1,1),IF($E70&lt;&gt;1,IF(ISNUMBER(INDEX(Import.PLE,Detalhamento!$E70,Detalhamento!AH$15)),IF(INDEX(Import.PLE,Detalhamento!$E70,Detalhamento!AH$15)&lt;=mediçao,OFFSET(Import.PLQ,$A70-1,AH$15-1,1,1),0),0),PLE!$AA$28*OFFSET(Import.PLQ,$A70-1,AH$15-1,1,1)),IF($E70&lt;&gt;1,IF(ISNUMBER(INDEX(Import.PLE,Detalhamento!$E70,Detalhamento!AH$15)),IF(INDEX(Import.PLE,Detalhamento!$E70,Detalhamento!AH$15)&lt;=mediçao,0,OFFSET(Import.PLQ,$A70-1,AH$15-1,1,1)),OFFSET(Import.PLQ,$A70-1,AH$15-1,1,1)),(1-PLE!$AA$28)*OFFSET(Import.PLQ,$A70-1,AH$15-1,1,1))))</f>
        <v>0</v>
      </c>
      <c r="AI70" s="144">
        <f ca="1">IF(AI$13="",0,CHOOSE(Detalhamento.OpçãoServiços,OFFSET(Import.PLQ,$A70-1,AI$15-1,1,1),IF($E70&lt;&gt;1,IF(ISNUMBER(INDEX(Import.PLE,Detalhamento!$E70,Detalhamento!AI$15)),IF(INDEX(Import.PLE,Detalhamento!$E70,Detalhamento!AI$15)&lt;=mediçao,OFFSET(Import.PLQ,$A70-1,AI$15-1,1,1),0),0),PLE!$AA$28*OFFSET(Import.PLQ,$A70-1,AI$15-1,1,1)),IF($E70&lt;&gt;1,IF(ISNUMBER(INDEX(Import.PLE,Detalhamento!$E70,Detalhamento!AI$15)),IF(INDEX(Import.PLE,Detalhamento!$E70,Detalhamento!AI$15)&lt;=mediçao,0,OFFSET(Import.PLQ,$A70-1,AI$15-1,1,1)),OFFSET(Import.PLQ,$A70-1,AI$15-1,1,1)),(1-PLE!$AA$28)*OFFSET(Import.PLQ,$A70-1,AI$15-1,1,1))))</f>
        <v>0</v>
      </c>
      <c r="AJ70" s="144">
        <f ca="1">IF(AJ$13="",0,CHOOSE(Detalhamento.OpçãoServiços,OFFSET(Import.PLQ,$A70-1,AJ$15-1,1,1),IF($E70&lt;&gt;1,IF(ISNUMBER(INDEX(Import.PLE,Detalhamento!$E70,Detalhamento!AJ$15)),IF(INDEX(Import.PLE,Detalhamento!$E70,Detalhamento!AJ$15)&lt;=mediçao,OFFSET(Import.PLQ,$A70-1,AJ$15-1,1,1),0),0),PLE!$AA$28*OFFSET(Import.PLQ,$A70-1,AJ$15-1,1,1)),IF($E70&lt;&gt;1,IF(ISNUMBER(INDEX(Import.PLE,Detalhamento!$E70,Detalhamento!AJ$15)),IF(INDEX(Import.PLE,Detalhamento!$E70,Detalhamento!AJ$15)&lt;=mediçao,0,OFFSET(Import.PLQ,$A70-1,AJ$15-1,1,1)),OFFSET(Import.PLQ,$A70-1,AJ$15-1,1,1)),(1-PLE!$AA$28)*OFFSET(Import.PLQ,$A70-1,AJ$15-1,1,1))))</f>
        <v>0</v>
      </c>
      <c r="AK70" s="144">
        <f ca="1">IF(AK$13="",0,CHOOSE(Detalhamento.OpçãoServiços,OFFSET(Import.PLQ,$A70-1,AK$15-1,1,1),IF($E70&lt;&gt;1,IF(ISNUMBER(INDEX(Import.PLE,Detalhamento!$E70,Detalhamento!AK$15)),IF(INDEX(Import.PLE,Detalhamento!$E70,Detalhamento!AK$15)&lt;=mediçao,OFFSET(Import.PLQ,$A70-1,AK$15-1,1,1),0),0),PLE!$AA$28*OFFSET(Import.PLQ,$A70-1,AK$15-1,1,1)),IF($E70&lt;&gt;1,IF(ISNUMBER(INDEX(Import.PLE,Detalhamento!$E70,Detalhamento!AK$15)),IF(INDEX(Import.PLE,Detalhamento!$E70,Detalhamento!AK$15)&lt;=mediçao,0,OFFSET(Import.PLQ,$A70-1,AK$15-1,1,1)),OFFSET(Import.PLQ,$A70-1,AK$15-1,1,1)),(1-PLE!$AA$28)*OFFSET(Import.PLQ,$A70-1,AK$15-1,1,1))))</f>
        <v>0</v>
      </c>
      <c r="AL70" s="144">
        <f ca="1">IF(AL$13="",0,CHOOSE(Detalhamento.OpçãoServiços,OFFSET(Import.PLQ,$A70-1,AL$15-1,1,1),IF($E70&lt;&gt;1,IF(ISNUMBER(INDEX(Import.PLE,Detalhamento!$E70,Detalhamento!AL$15)),IF(INDEX(Import.PLE,Detalhamento!$E70,Detalhamento!AL$15)&lt;=mediçao,OFFSET(Import.PLQ,$A70-1,AL$15-1,1,1),0),0),PLE!$AA$28*OFFSET(Import.PLQ,$A70-1,AL$15-1,1,1)),IF($E70&lt;&gt;1,IF(ISNUMBER(INDEX(Import.PLE,Detalhamento!$E70,Detalhamento!AL$15)),IF(INDEX(Import.PLE,Detalhamento!$E70,Detalhamento!AL$15)&lt;=mediçao,0,OFFSET(Import.PLQ,$A70-1,AL$15-1,1,1)),OFFSET(Import.PLQ,$A70-1,AL$15-1,1,1)),(1-PLE!$AA$28)*OFFSET(Import.PLQ,$A70-1,AL$15-1,1,1))))</f>
        <v>0</v>
      </c>
      <c r="AM70" s="144">
        <f ca="1">IF(AM$13="",0,CHOOSE(Detalhamento.OpçãoServiços,OFFSET(Import.PLQ,$A70-1,AM$15-1,1,1),IF($E70&lt;&gt;1,IF(ISNUMBER(INDEX(Import.PLE,Detalhamento!$E70,Detalhamento!AM$15)),IF(INDEX(Import.PLE,Detalhamento!$E70,Detalhamento!AM$15)&lt;=mediçao,OFFSET(Import.PLQ,$A70-1,AM$15-1,1,1),0),0),PLE!$AA$28*OFFSET(Import.PLQ,$A70-1,AM$15-1,1,1)),IF($E70&lt;&gt;1,IF(ISNUMBER(INDEX(Import.PLE,Detalhamento!$E70,Detalhamento!AM$15)),IF(INDEX(Import.PLE,Detalhamento!$E70,Detalhamento!AM$15)&lt;=mediçao,0,OFFSET(Import.PLQ,$A70-1,AM$15-1,1,1)),OFFSET(Import.PLQ,$A70-1,AM$15-1,1,1)),(1-PLE!$AA$28)*OFFSET(Import.PLQ,$A70-1,AM$15-1,1,1))))</f>
        <v>0</v>
      </c>
      <c r="AN70" s="144">
        <f ca="1">IF(AN$13="",0,CHOOSE(Detalhamento.OpçãoServiços,OFFSET(Import.PLQ,$A70-1,AN$15-1,1,1),IF($E70&lt;&gt;1,IF(ISNUMBER(INDEX(Import.PLE,Detalhamento!$E70,Detalhamento!AN$15)),IF(INDEX(Import.PLE,Detalhamento!$E70,Detalhamento!AN$15)&lt;=mediçao,OFFSET(Import.PLQ,$A70-1,AN$15-1,1,1),0),0),PLE!$AA$28*OFFSET(Import.PLQ,$A70-1,AN$15-1,1,1)),IF($E70&lt;&gt;1,IF(ISNUMBER(INDEX(Import.PLE,Detalhamento!$E70,Detalhamento!AN$15)),IF(INDEX(Import.PLE,Detalhamento!$E70,Detalhamento!AN$15)&lt;=mediçao,0,OFFSET(Import.PLQ,$A70-1,AN$15-1,1,1)),OFFSET(Import.PLQ,$A70-1,AN$15-1,1,1)),(1-PLE!$AA$28)*OFFSET(Import.PLQ,$A70-1,AN$15-1,1,1))))</f>
        <v>0</v>
      </c>
      <c r="AO70" s="144">
        <f ca="1">IF(AO$13="",0,CHOOSE(Detalhamento.OpçãoServiços,OFFSET(Import.PLQ,$A70-1,AO$15-1,1,1),IF($E70&lt;&gt;1,IF(ISNUMBER(INDEX(Import.PLE,Detalhamento!$E70,Detalhamento!AO$15)),IF(INDEX(Import.PLE,Detalhamento!$E70,Detalhamento!AO$15)&lt;=mediçao,OFFSET(Import.PLQ,$A70-1,AO$15-1,1,1),0),0),PLE!$AA$28*OFFSET(Import.PLQ,$A70-1,AO$15-1,1,1)),IF($E70&lt;&gt;1,IF(ISNUMBER(INDEX(Import.PLE,Detalhamento!$E70,Detalhamento!AO$15)),IF(INDEX(Import.PLE,Detalhamento!$E70,Detalhamento!AO$15)&lt;=mediçao,0,OFFSET(Import.PLQ,$A70-1,AO$15-1,1,1)),OFFSET(Import.PLQ,$A70-1,AO$15-1,1,1)),(1-PLE!$AA$28)*OFFSET(Import.PLQ,$A70-1,AO$15-1,1,1))))</f>
        <v>0</v>
      </c>
      <c r="AP70" s="144">
        <f ca="1">IF(AP$13="",0,CHOOSE(Detalhamento.OpçãoServiços,OFFSET(Import.PLQ,$A70-1,AP$15-1,1,1),IF($E70&lt;&gt;1,IF(ISNUMBER(INDEX(Import.PLE,Detalhamento!$E70,Detalhamento!AP$15)),IF(INDEX(Import.PLE,Detalhamento!$E70,Detalhamento!AP$15)&lt;=mediçao,OFFSET(Import.PLQ,$A70-1,AP$15-1,1,1),0),0),PLE!$AA$28*OFFSET(Import.PLQ,$A70-1,AP$15-1,1,1)),IF($E70&lt;&gt;1,IF(ISNUMBER(INDEX(Import.PLE,Detalhamento!$E70,Detalhamento!AP$15)),IF(INDEX(Import.PLE,Detalhamento!$E70,Detalhamento!AP$15)&lt;=mediçao,0,OFFSET(Import.PLQ,$A70-1,AP$15-1,1,1)),OFFSET(Import.PLQ,$A70-1,AP$15-1,1,1)),(1-PLE!$AA$28)*OFFSET(Import.PLQ,$A70-1,AP$15-1,1,1))))</f>
        <v>0</v>
      </c>
      <c r="AQ70" s="144">
        <f ca="1">IF(AQ$13="",0,CHOOSE(Detalhamento.OpçãoServiços,OFFSET(Import.PLQ,$A70-1,AQ$15-1,1,1),IF($E70&lt;&gt;1,IF(ISNUMBER(INDEX(Import.PLE,Detalhamento!$E70,Detalhamento!AQ$15)),IF(INDEX(Import.PLE,Detalhamento!$E70,Detalhamento!AQ$15)&lt;=mediçao,OFFSET(Import.PLQ,$A70-1,AQ$15-1,1,1),0),0),PLE!$AA$28*OFFSET(Import.PLQ,$A70-1,AQ$15-1,1,1)),IF($E70&lt;&gt;1,IF(ISNUMBER(INDEX(Import.PLE,Detalhamento!$E70,Detalhamento!AQ$15)),IF(INDEX(Import.PLE,Detalhamento!$E70,Detalhamento!AQ$15)&lt;=mediçao,0,OFFSET(Import.PLQ,$A70-1,AQ$15-1,1,1)),OFFSET(Import.PLQ,$A70-1,AQ$15-1,1,1)),(1-PLE!$AA$28)*OFFSET(Import.PLQ,$A70-1,AQ$15-1,1,1))))</f>
        <v>0</v>
      </c>
      <c r="AR70" s="144">
        <f ca="1">IF(AR$13="",0,CHOOSE(Detalhamento.OpçãoServiços,OFFSET(Import.PLQ,$A70-1,AR$15-1,1,1),IF($E70&lt;&gt;1,IF(ISNUMBER(INDEX(Import.PLE,Detalhamento!$E70,Detalhamento!AR$15)),IF(INDEX(Import.PLE,Detalhamento!$E70,Detalhamento!AR$15)&lt;=mediçao,OFFSET(Import.PLQ,$A70-1,AR$15-1,1,1),0),0),PLE!$AA$28*OFFSET(Import.PLQ,$A70-1,AR$15-1,1,1)),IF($E70&lt;&gt;1,IF(ISNUMBER(INDEX(Import.PLE,Detalhamento!$E70,Detalhamento!AR$15)),IF(INDEX(Import.PLE,Detalhamento!$E70,Detalhamento!AR$15)&lt;=mediçao,0,OFFSET(Import.PLQ,$A70-1,AR$15-1,1,1)),OFFSET(Import.PLQ,$A70-1,AR$15-1,1,1)),(1-PLE!$AA$28)*OFFSET(Import.PLQ,$A70-1,AR$15-1,1,1))))</f>
        <v>0</v>
      </c>
      <c r="AS70" s="144">
        <f ca="1">IF(AS$13="",0,CHOOSE(Detalhamento.OpçãoServiços,OFFSET(Import.PLQ,$A70-1,AS$15-1,1,1),IF($E70&lt;&gt;1,IF(ISNUMBER(INDEX(Import.PLE,Detalhamento!$E70,Detalhamento!AS$15)),IF(INDEX(Import.PLE,Detalhamento!$E70,Detalhamento!AS$15)&lt;=mediçao,OFFSET(Import.PLQ,$A70-1,AS$15-1,1,1),0),0),PLE!$AA$28*OFFSET(Import.PLQ,$A70-1,AS$15-1,1,1)),IF($E70&lt;&gt;1,IF(ISNUMBER(INDEX(Import.PLE,Detalhamento!$E70,Detalhamento!AS$15)),IF(INDEX(Import.PLE,Detalhamento!$E70,Detalhamento!AS$15)&lt;=mediçao,0,OFFSET(Import.PLQ,$A70-1,AS$15-1,1,1)),OFFSET(Import.PLQ,$A70-1,AS$15-1,1,1)),(1-PLE!$AA$28)*OFFSET(Import.PLQ,$A70-1,AS$15-1,1,1))))</f>
        <v>0</v>
      </c>
      <c r="AT70" s="144">
        <f ca="1">IF(AT$13="",0,CHOOSE(Detalhamento.OpçãoServiços,OFFSET(Import.PLQ,$A70-1,AT$15-1,1,1),IF($E70&lt;&gt;1,IF(ISNUMBER(INDEX(Import.PLE,Detalhamento!$E70,Detalhamento!AT$15)),IF(INDEX(Import.PLE,Detalhamento!$E70,Detalhamento!AT$15)&lt;=mediçao,OFFSET(Import.PLQ,$A70-1,AT$15-1,1,1),0),0),PLE!$AA$28*OFFSET(Import.PLQ,$A70-1,AT$15-1,1,1)),IF($E70&lt;&gt;1,IF(ISNUMBER(INDEX(Import.PLE,Detalhamento!$E70,Detalhamento!AT$15)),IF(INDEX(Import.PLE,Detalhamento!$E70,Detalhamento!AT$15)&lt;=mediçao,0,OFFSET(Import.PLQ,$A70-1,AT$15-1,1,1)),OFFSET(Import.PLQ,$A70-1,AT$15-1,1,1)),(1-PLE!$AA$28)*OFFSET(Import.PLQ,$A70-1,AT$15-1,1,1))))</f>
        <v>0</v>
      </c>
      <c r="AU70" s="144">
        <f ca="1">IF(AU$13="",0,CHOOSE(Detalhamento.OpçãoServiços,OFFSET(Import.PLQ,$A70-1,AU$15-1,1,1),IF($E70&lt;&gt;1,IF(ISNUMBER(INDEX(Import.PLE,Detalhamento!$E70,Detalhamento!AU$15)),IF(INDEX(Import.PLE,Detalhamento!$E70,Detalhamento!AU$15)&lt;=mediçao,OFFSET(Import.PLQ,$A70-1,AU$15-1,1,1),0),0),PLE!$AA$28*OFFSET(Import.PLQ,$A70-1,AU$15-1,1,1)),IF($E70&lt;&gt;1,IF(ISNUMBER(INDEX(Import.PLE,Detalhamento!$E70,Detalhamento!AU$15)),IF(INDEX(Import.PLE,Detalhamento!$E70,Detalhamento!AU$15)&lt;=mediçao,0,OFFSET(Import.PLQ,$A70-1,AU$15-1,1,1)),OFFSET(Import.PLQ,$A70-1,AU$15-1,1,1)),(1-PLE!$AA$28)*OFFSET(Import.PLQ,$A70-1,AU$15-1,1,1))))</f>
        <v>0</v>
      </c>
      <c r="AV70" s="144">
        <f ca="1">IF(AV$13="",0,CHOOSE(Detalhamento.OpçãoServiços,OFFSET(Import.PLQ,$A70-1,AV$15-1,1,1),IF($E70&lt;&gt;1,IF(ISNUMBER(INDEX(Import.PLE,Detalhamento!$E70,Detalhamento!AV$15)),IF(INDEX(Import.PLE,Detalhamento!$E70,Detalhamento!AV$15)&lt;=mediçao,OFFSET(Import.PLQ,$A70-1,AV$15-1,1,1),0),0),PLE!$AA$28*OFFSET(Import.PLQ,$A70-1,AV$15-1,1,1)),IF($E70&lt;&gt;1,IF(ISNUMBER(INDEX(Import.PLE,Detalhamento!$E70,Detalhamento!AV$15)),IF(INDEX(Import.PLE,Detalhamento!$E70,Detalhamento!AV$15)&lt;=mediçao,0,OFFSET(Import.PLQ,$A70-1,AV$15-1,1,1)),OFFSET(Import.PLQ,$A70-1,AV$15-1,1,1)),(1-PLE!$AA$28)*OFFSET(Import.PLQ,$A70-1,AV$15-1,1,1))))</f>
        <v>0</v>
      </c>
      <c r="AW70" s="144">
        <f ca="1">IF(AW$13="",0,CHOOSE(Detalhamento.OpçãoServiços,OFFSET(Import.PLQ,$A70-1,AW$15-1,1,1),IF($E70&lt;&gt;1,IF(ISNUMBER(INDEX(Import.PLE,Detalhamento!$E70,Detalhamento!AW$15)),IF(INDEX(Import.PLE,Detalhamento!$E70,Detalhamento!AW$15)&lt;=mediçao,OFFSET(Import.PLQ,$A70-1,AW$15-1,1,1),0),0),PLE!$AA$28*OFFSET(Import.PLQ,$A70-1,AW$15-1,1,1)),IF($E70&lt;&gt;1,IF(ISNUMBER(INDEX(Import.PLE,Detalhamento!$E70,Detalhamento!AW$15)),IF(INDEX(Import.PLE,Detalhamento!$E70,Detalhamento!AW$15)&lt;=mediçao,0,OFFSET(Import.PLQ,$A70-1,AW$15-1,1,1)),OFFSET(Import.PLQ,$A70-1,AW$15-1,1,1)),(1-PLE!$AA$28)*OFFSET(Import.PLQ,$A70-1,AW$15-1,1,1))))</f>
        <v>0</v>
      </c>
      <c r="AX70" s="144">
        <f ca="1">IF(AX$13="",0,CHOOSE(Detalhamento.OpçãoServiços,OFFSET(Import.PLQ,$A70-1,AX$15-1,1,1),IF($E70&lt;&gt;1,IF(ISNUMBER(INDEX(Import.PLE,Detalhamento!$E70,Detalhamento!AX$15)),IF(INDEX(Import.PLE,Detalhamento!$E70,Detalhamento!AX$15)&lt;=mediçao,OFFSET(Import.PLQ,$A70-1,AX$15-1,1,1),0),0),PLE!$AA$28*OFFSET(Import.PLQ,$A70-1,AX$15-1,1,1)),IF($E70&lt;&gt;1,IF(ISNUMBER(INDEX(Import.PLE,Detalhamento!$E70,Detalhamento!AX$15)),IF(INDEX(Import.PLE,Detalhamento!$E70,Detalhamento!AX$15)&lt;=mediçao,0,OFFSET(Import.PLQ,$A70-1,AX$15-1,1,1)),OFFSET(Import.PLQ,$A70-1,AX$15-1,1,1)),(1-PLE!$AA$28)*OFFSET(Import.PLQ,$A70-1,AX$15-1,1,1))))</f>
        <v>0</v>
      </c>
      <c r="AY70" s="144">
        <f ca="1">IF(AY$13="",0,CHOOSE(Detalhamento.OpçãoServiços,OFFSET(Import.PLQ,$A70-1,AY$15-1,1,1),IF($E70&lt;&gt;1,IF(ISNUMBER(INDEX(Import.PLE,Detalhamento!$E70,Detalhamento!AY$15)),IF(INDEX(Import.PLE,Detalhamento!$E70,Detalhamento!AY$15)&lt;=mediçao,OFFSET(Import.PLQ,$A70-1,AY$15-1,1,1),0),0),PLE!$AA$28*OFFSET(Import.PLQ,$A70-1,AY$15-1,1,1)),IF($E70&lt;&gt;1,IF(ISNUMBER(INDEX(Import.PLE,Detalhamento!$E70,Detalhamento!AY$15)),IF(INDEX(Import.PLE,Detalhamento!$E70,Detalhamento!AY$15)&lt;=mediçao,0,OFFSET(Import.PLQ,$A70-1,AY$15-1,1,1)),OFFSET(Import.PLQ,$A70-1,AY$15-1,1,1)),(1-PLE!$AA$28)*OFFSET(Import.PLQ,$A70-1,AY$15-1,1,1))))</f>
        <v>0</v>
      </c>
      <c r="AZ70" s="144">
        <f ca="1">IF(AZ$13="",0,CHOOSE(Detalhamento.OpçãoServiços,OFFSET(Import.PLQ,$A70-1,AZ$15-1,1,1),IF($E70&lt;&gt;1,IF(ISNUMBER(INDEX(Import.PLE,Detalhamento!$E70,Detalhamento!AZ$15)),IF(INDEX(Import.PLE,Detalhamento!$E70,Detalhamento!AZ$15)&lt;=mediçao,OFFSET(Import.PLQ,$A70-1,AZ$15-1,1,1),0),0),PLE!$AA$28*OFFSET(Import.PLQ,$A70-1,AZ$15-1,1,1)),IF($E70&lt;&gt;1,IF(ISNUMBER(INDEX(Import.PLE,Detalhamento!$E70,Detalhamento!AZ$15)),IF(INDEX(Import.PLE,Detalhamento!$E70,Detalhamento!AZ$15)&lt;=mediçao,0,OFFSET(Import.PLQ,$A70-1,AZ$15-1,1,1)),OFFSET(Import.PLQ,$A70-1,AZ$15-1,1,1)),(1-PLE!$AA$28)*OFFSET(Import.PLQ,$A70-1,AZ$15-1,1,1))))</f>
        <v>0</v>
      </c>
      <c r="BA70" s="144">
        <f ca="1">IF(BA$13="",0,CHOOSE(Detalhamento.OpçãoServiços,OFFSET(Import.PLQ,$A70-1,BA$15-1,1,1),IF($E70&lt;&gt;1,IF(ISNUMBER(INDEX(Import.PLE,Detalhamento!$E70,Detalhamento!BA$15)),IF(INDEX(Import.PLE,Detalhamento!$E70,Detalhamento!BA$15)&lt;=mediçao,OFFSET(Import.PLQ,$A70-1,BA$15-1,1,1),0),0),PLE!$AA$28*OFFSET(Import.PLQ,$A70-1,BA$15-1,1,1)),IF($E70&lt;&gt;1,IF(ISNUMBER(INDEX(Import.PLE,Detalhamento!$E70,Detalhamento!BA$15)),IF(INDEX(Import.PLE,Detalhamento!$E70,Detalhamento!BA$15)&lt;=mediçao,0,OFFSET(Import.PLQ,$A70-1,BA$15-1,1,1)),OFFSET(Import.PLQ,$A70-1,BA$15-1,1,1)),(1-PLE!$AA$28)*OFFSET(Import.PLQ,$A70-1,BA$15-1,1,1))))</f>
        <v>0</v>
      </c>
      <c r="BB70" s="144">
        <f ca="1">IF(BB$13="",0,CHOOSE(Detalhamento.OpçãoServiços,OFFSET(Import.PLQ,$A70-1,BB$15-1,1,1),IF($E70&lt;&gt;1,IF(ISNUMBER(INDEX(Import.PLE,Detalhamento!$E70,Detalhamento!BB$15)),IF(INDEX(Import.PLE,Detalhamento!$E70,Detalhamento!BB$15)&lt;=mediçao,OFFSET(Import.PLQ,$A70-1,BB$15-1,1,1),0),0),PLE!$AA$28*OFFSET(Import.PLQ,$A70-1,BB$15-1,1,1)),IF($E70&lt;&gt;1,IF(ISNUMBER(INDEX(Import.PLE,Detalhamento!$E70,Detalhamento!BB$15)),IF(INDEX(Import.PLE,Detalhamento!$E70,Detalhamento!BB$15)&lt;=mediçao,0,OFFSET(Import.PLQ,$A70-1,BB$15-1,1,1)),OFFSET(Import.PLQ,$A70-1,BB$15-1,1,1)),(1-PLE!$AA$28)*OFFSET(Import.PLQ,$A70-1,BB$15-1,1,1))))</f>
        <v>0</v>
      </c>
      <c r="BC70" s="144">
        <f ca="1">IF(BC$13="",0,CHOOSE(Detalhamento.OpçãoServiços,OFFSET(Import.PLQ,$A70-1,BC$15-1,1,1),IF($E70&lt;&gt;1,IF(ISNUMBER(INDEX(Import.PLE,Detalhamento!$E70,Detalhamento!BC$15)),IF(INDEX(Import.PLE,Detalhamento!$E70,Detalhamento!BC$15)&lt;=mediçao,OFFSET(Import.PLQ,$A70-1,BC$15-1,1,1),0),0),PLE!$AA$28*OFFSET(Import.PLQ,$A70-1,BC$15-1,1,1)),IF($E70&lt;&gt;1,IF(ISNUMBER(INDEX(Import.PLE,Detalhamento!$E70,Detalhamento!BC$15)),IF(INDEX(Import.PLE,Detalhamento!$E70,Detalhamento!BC$15)&lt;=mediçao,0,OFFSET(Import.PLQ,$A70-1,BC$15-1,1,1)),OFFSET(Import.PLQ,$A70-1,BC$15-1,1,1)),(1-PLE!$AA$28)*OFFSET(Import.PLQ,$A70-1,BC$15-1,1,1))))</f>
        <v>0</v>
      </c>
      <c r="BD70" s="144">
        <f ca="1">IF(BD$13="",0,CHOOSE(Detalhamento.OpçãoServiços,OFFSET(Import.PLQ,$A70-1,BD$15-1,1,1),IF($E70&lt;&gt;1,IF(ISNUMBER(INDEX(Import.PLE,Detalhamento!$E70,Detalhamento!BD$15)),IF(INDEX(Import.PLE,Detalhamento!$E70,Detalhamento!BD$15)&lt;=mediçao,OFFSET(Import.PLQ,$A70-1,BD$15-1,1,1),0),0),PLE!$AA$28*OFFSET(Import.PLQ,$A70-1,BD$15-1,1,1)),IF($E70&lt;&gt;1,IF(ISNUMBER(INDEX(Import.PLE,Detalhamento!$E70,Detalhamento!BD$15)),IF(INDEX(Import.PLE,Detalhamento!$E70,Detalhamento!BD$15)&lt;=mediçao,0,OFFSET(Import.PLQ,$A70-1,BD$15-1,1,1)),OFFSET(Import.PLQ,$A70-1,BD$15-1,1,1)),(1-PLE!$AA$28)*OFFSET(Import.PLQ,$A70-1,BD$15-1,1,1))))</f>
        <v>0</v>
      </c>
      <c r="BE70" s="144">
        <f ca="1">IF(BE$13="",0,CHOOSE(Detalhamento.OpçãoServiços,OFFSET(Import.PLQ,$A70-1,BE$15-1,1,1),IF($E70&lt;&gt;1,IF(ISNUMBER(INDEX(Import.PLE,Detalhamento!$E70,Detalhamento!BE$15)),IF(INDEX(Import.PLE,Detalhamento!$E70,Detalhamento!BE$15)&lt;=mediçao,OFFSET(Import.PLQ,$A70-1,BE$15-1,1,1),0),0),PLE!$AA$28*OFFSET(Import.PLQ,$A70-1,BE$15-1,1,1)),IF($E70&lt;&gt;1,IF(ISNUMBER(INDEX(Import.PLE,Detalhamento!$E70,Detalhamento!BE$15)),IF(INDEX(Import.PLE,Detalhamento!$E70,Detalhamento!BE$15)&lt;=mediçao,0,OFFSET(Import.PLQ,$A70-1,BE$15-1,1,1)),OFFSET(Import.PLQ,$A70-1,BE$15-1,1,1)),(1-PLE!$AA$28)*OFFSET(Import.PLQ,$A70-1,BE$15-1,1,1))))</f>
        <v>0</v>
      </c>
      <c r="BF70" s="144">
        <f ca="1">IF(BF$13="",0,CHOOSE(Detalhamento.OpçãoServiços,OFFSET(Import.PLQ,$A70-1,BF$15-1,1,1),IF($E70&lt;&gt;1,IF(ISNUMBER(INDEX(Import.PLE,Detalhamento!$E70,Detalhamento!BF$15)),IF(INDEX(Import.PLE,Detalhamento!$E70,Detalhamento!BF$15)&lt;=mediçao,OFFSET(Import.PLQ,$A70-1,BF$15-1,1,1),0),0),PLE!$AA$28*OFFSET(Import.PLQ,$A70-1,BF$15-1,1,1)),IF($E70&lt;&gt;1,IF(ISNUMBER(INDEX(Import.PLE,Detalhamento!$E70,Detalhamento!BF$15)),IF(INDEX(Import.PLE,Detalhamento!$E70,Detalhamento!BF$15)&lt;=mediçao,0,OFFSET(Import.PLQ,$A70-1,BF$15-1,1,1)),OFFSET(Import.PLQ,$A70-1,BF$15-1,1,1)),(1-PLE!$AA$28)*OFFSET(Import.PLQ,$A70-1,BF$15-1,1,1))))</f>
        <v>0</v>
      </c>
      <c r="BG70" s="144">
        <f ca="1">IF(BG$13="",0,CHOOSE(Detalhamento.OpçãoServiços,OFFSET(Import.PLQ,$A70-1,BG$15-1,1,1),IF($E70&lt;&gt;1,IF(ISNUMBER(INDEX(Import.PLE,Detalhamento!$E70,Detalhamento!BG$15)),IF(INDEX(Import.PLE,Detalhamento!$E70,Detalhamento!BG$15)&lt;=mediçao,OFFSET(Import.PLQ,$A70-1,BG$15-1,1,1),0),0),PLE!$AA$28*OFFSET(Import.PLQ,$A70-1,BG$15-1,1,1)),IF($E70&lt;&gt;1,IF(ISNUMBER(INDEX(Import.PLE,Detalhamento!$E70,Detalhamento!BG$15)),IF(INDEX(Import.PLE,Detalhamento!$E70,Detalhamento!BG$15)&lt;=mediçao,0,OFFSET(Import.PLQ,$A70-1,BG$15-1,1,1)),OFFSET(Import.PLQ,$A70-1,BG$15-1,1,1)),(1-PLE!$AA$28)*OFFSET(Import.PLQ,$A70-1,BG$15-1,1,1))))</f>
        <v>0</v>
      </c>
      <c r="BH70" s="144">
        <f ca="1">IF(BH$13="",0,CHOOSE(Detalhamento.OpçãoServiços,OFFSET(Import.PLQ,$A70-1,BH$15-1,1,1),IF($E70&lt;&gt;1,IF(ISNUMBER(INDEX(Import.PLE,Detalhamento!$E70,Detalhamento!BH$15)),IF(INDEX(Import.PLE,Detalhamento!$E70,Detalhamento!BH$15)&lt;=mediçao,OFFSET(Import.PLQ,$A70-1,BH$15-1,1,1),0),0),PLE!$AA$28*OFFSET(Import.PLQ,$A70-1,BH$15-1,1,1)),IF($E70&lt;&gt;1,IF(ISNUMBER(INDEX(Import.PLE,Detalhamento!$E70,Detalhamento!BH$15)),IF(INDEX(Import.PLE,Detalhamento!$E70,Detalhamento!BH$15)&lt;=mediçao,0,OFFSET(Import.PLQ,$A70-1,BH$15-1,1,1)),OFFSET(Import.PLQ,$A70-1,BH$15-1,1,1)),(1-PLE!$AA$28)*OFFSET(Import.PLQ,$A70-1,BH$15-1,1,1))))</f>
        <v>0</v>
      </c>
      <c r="BI70" s="144">
        <f ca="1">IF(BI$13="",0,CHOOSE(Detalhamento.OpçãoServiços,OFFSET(Import.PLQ,$A70-1,BI$15-1,1,1),IF($E70&lt;&gt;1,IF(ISNUMBER(INDEX(Import.PLE,Detalhamento!$E70,Detalhamento!BI$15)),IF(INDEX(Import.PLE,Detalhamento!$E70,Detalhamento!BI$15)&lt;=mediçao,OFFSET(Import.PLQ,$A70-1,BI$15-1,1,1),0),0),PLE!$AA$28*OFFSET(Import.PLQ,$A70-1,BI$15-1,1,1)),IF($E70&lt;&gt;1,IF(ISNUMBER(INDEX(Import.PLE,Detalhamento!$E70,Detalhamento!BI$15)),IF(INDEX(Import.PLE,Detalhamento!$E70,Detalhamento!BI$15)&lt;=mediçao,0,OFFSET(Import.PLQ,$A70-1,BI$15-1,1,1)),OFFSET(Import.PLQ,$A70-1,BI$15-1,1,1)),(1-PLE!$AA$28)*OFFSET(Import.PLQ,$A70-1,BI$15-1,1,1))))</f>
        <v>0</v>
      </c>
    </row>
    <row r="71" spans="1:61" ht="40" x14ac:dyDescent="0.2">
      <c r="A71" s="155">
        <v>48</v>
      </c>
      <c r="B71" s="21" t="str">
        <f t="shared" ca="1" si="8"/>
        <v>Serviço</v>
      </c>
      <c r="E71" s="153">
        <f t="shared" ca="1" si="9"/>
        <v>5</v>
      </c>
      <c r="F71" s="154">
        <f t="shared" ca="1" si="10"/>
        <v>50048</v>
      </c>
      <c r="G71" s="154" t="str">
        <f t="shared" ca="1" si="15"/>
        <v>1.4.2.4</v>
      </c>
      <c r="H71" s="182" t="str">
        <f t="shared" ca="1" si="15"/>
        <v>ARMAÇÃO DE PILAR OU VIGA DE UMA ESTRUTURA CONVENCIONAL DE CONCRETO ARMADO EM UMA EDIFICAÇÃO TÉRREA OU SOBRADO UTILIZANDO AÇO CA-50 DE 12,5 MM - MONTAGEM. AF_12/2015</v>
      </c>
      <c r="I71" s="37" t="str">
        <f t="shared" ca="1" si="12"/>
        <v>KG</v>
      </c>
      <c r="J71" s="144">
        <f t="shared" ca="1" si="13"/>
        <v>46</v>
      </c>
      <c r="K71" s="67"/>
      <c r="L71" s="144">
        <f ca="1">IF(L$13="",0,CHOOSE(Detalhamento.OpçãoServiços,OFFSET(Import.PLQ,$A71-1,L$15-1,1,1),IF($E71&lt;&gt;1,IF(ISNUMBER(INDEX(Import.PLE,Detalhamento!$E71,Detalhamento!L$15)),IF(INDEX(Import.PLE,Detalhamento!$E71,Detalhamento!L$15)&lt;=mediçao,OFFSET(Import.PLQ,$A71-1,L$15-1,1,1),0),0),PLE!$AA$28*OFFSET(Import.PLQ,$A71-1,L$15-1,1,1)),IF($E71&lt;&gt;1,IF(ISNUMBER(INDEX(Import.PLE,Detalhamento!$E71,Detalhamento!L$15)),IF(INDEX(Import.PLE,Detalhamento!$E71,Detalhamento!L$15)&lt;=mediçao,0,OFFSET(Import.PLQ,$A71-1,L$15-1,1,1)),OFFSET(Import.PLQ,$A71-1,L$15-1,1,1)),(1-PLE!$AA$28)*OFFSET(Import.PLQ,$A71-1,L$15-1,1,1))))</f>
        <v>46</v>
      </c>
      <c r="M71" s="144">
        <f ca="1">IF(M$13="",0,CHOOSE(Detalhamento.OpçãoServiços,OFFSET(Import.PLQ,$A71-1,M$15-1,1,1),IF($E71&lt;&gt;1,IF(ISNUMBER(INDEX(Import.PLE,Detalhamento!$E71,Detalhamento!M$15)),IF(INDEX(Import.PLE,Detalhamento!$E71,Detalhamento!M$15)&lt;=mediçao,OFFSET(Import.PLQ,$A71-1,M$15-1,1,1),0),0),PLE!$AA$28*OFFSET(Import.PLQ,$A71-1,M$15-1,1,1)),IF($E71&lt;&gt;1,IF(ISNUMBER(INDEX(Import.PLE,Detalhamento!$E71,Detalhamento!M$15)),IF(INDEX(Import.PLE,Detalhamento!$E71,Detalhamento!M$15)&lt;=mediçao,0,OFFSET(Import.PLQ,$A71-1,M$15-1,1,1)),OFFSET(Import.PLQ,$A71-1,M$15-1,1,1)),(1-PLE!$AA$28)*OFFSET(Import.PLQ,$A71-1,M$15-1,1,1))))</f>
        <v>0</v>
      </c>
      <c r="N71" s="144">
        <f ca="1">IF(N$13="",0,CHOOSE(Detalhamento.OpçãoServiços,OFFSET(Import.PLQ,$A71-1,N$15-1,1,1),IF($E71&lt;&gt;1,IF(ISNUMBER(INDEX(Import.PLE,Detalhamento!$E71,Detalhamento!N$15)),IF(INDEX(Import.PLE,Detalhamento!$E71,Detalhamento!N$15)&lt;=mediçao,OFFSET(Import.PLQ,$A71-1,N$15-1,1,1),0),0),PLE!$AA$28*OFFSET(Import.PLQ,$A71-1,N$15-1,1,1)),IF($E71&lt;&gt;1,IF(ISNUMBER(INDEX(Import.PLE,Detalhamento!$E71,Detalhamento!N$15)),IF(INDEX(Import.PLE,Detalhamento!$E71,Detalhamento!N$15)&lt;=mediçao,0,OFFSET(Import.PLQ,$A71-1,N$15-1,1,1)),OFFSET(Import.PLQ,$A71-1,N$15-1,1,1)),(1-PLE!$AA$28)*OFFSET(Import.PLQ,$A71-1,N$15-1,1,1))))</f>
        <v>0</v>
      </c>
      <c r="O71" s="144">
        <f ca="1">IF(O$13="",0,CHOOSE(Detalhamento.OpçãoServiços,OFFSET(Import.PLQ,$A71-1,O$15-1,1,1),IF($E71&lt;&gt;1,IF(ISNUMBER(INDEX(Import.PLE,Detalhamento!$E71,Detalhamento!O$15)),IF(INDEX(Import.PLE,Detalhamento!$E71,Detalhamento!O$15)&lt;=mediçao,OFFSET(Import.PLQ,$A71-1,O$15-1,1,1),0),0),PLE!$AA$28*OFFSET(Import.PLQ,$A71-1,O$15-1,1,1)),IF($E71&lt;&gt;1,IF(ISNUMBER(INDEX(Import.PLE,Detalhamento!$E71,Detalhamento!O$15)),IF(INDEX(Import.PLE,Detalhamento!$E71,Detalhamento!O$15)&lt;=mediçao,0,OFFSET(Import.PLQ,$A71-1,O$15-1,1,1)),OFFSET(Import.PLQ,$A71-1,O$15-1,1,1)),(1-PLE!$AA$28)*OFFSET(Import.PLQ,$A71-1,O$15-1,1,1))))</f>
        <v>0</v>
      </c>
      <c r="P71" s="144">
        <f ca="1">IF(P$13="",0,CHOOSE(Detalhamento.OpçãoServiços,OFFSET(Import.PLQ,$A71-1,P$15-1,1,1),IF($E71&lt;&gt;1,IF(ISNUMBER(INDEX(Import.PLE,Detalhamento!$E71,Detalhamento!P$15)),IF(INDEX(Import.PLE,Detalhamento!$E71,Detalhamento!P$15)&lt;=mediçao,OFFSET(Import.PLQ,$A71-1,P$15-1,1,1),0),0),PLE!$AA$28*OFFSET(Import.PLQ,$A71-1,P$15-1,1,1)),IF($E71&lt;&gt;1,IF(ISNUMBER(INDEX(Import.PLE,Detalhamento!$E71,Detalhamento!P$15)),IF(INDEX(Import.PLE,Detalhamento!$E71,Detalhamento!P$15)&lt;=mediçao,0,OFFSET(Import.PLQ,$A71-1,P$15-1,1,1)),OFFSET(Import.PLQ,$A71-1,P$15-1,1,1)),(1-PLE!$AA$28)*OFFSET(Import.PLQ,$A71-1,P$15-1,1,1))))</f>
        <v>0</v>
      </c>
      <c r="Q71" s="144">
        <f ca="1">IF(Q$13="",0,CHOOSE(Detalhamento.OpçãoServiços,OFFSET(Import.PLQ,$A71-1,Q$15-1,1,1),IF($E71&lt;&gt;1,IF(ISNUMBER(INDEX(Import.PLE,Detalhamento!$E71,Detalhamento!Q$15)),IF(INDEX(Import.PLE,Detalhamento!$E71,Detalhamento!Q$15)&lt;=mediçao,OFFSET(Import.PLQ,$A71-1,Q$15-1,1,1),0),0),PLE!$AA$28*OFFSET(Import.PLQ,$A71-1,Q$15-1,1,1)),IF($E71&lt;&gt;1,IF(ISNUMBER(INDEX(Import.PLE,Detalhamento!$E71,Detalhamento!Q$15)),IF(INDEX(Import.PLE,Detalhamento!$E71,Detalhamento!Q$15)&lt;=mediçao,0,OFFSET(Import.PLQ,$A71-1,Q$15-1,1,1)),OFFSET(Import.PLQ,$A71-1,Q$15-1,1,1)),(1-PLE!$AA$28)*OFFSET(Import.PLQ,$A71-1,Q$15-1,1,1))))</f>
        <v>0</v>
      </c>
      <c r="R71" s="144">
        <f ca="1">IF(R$13="",0,CHOOSE(Detalhamento.OpçãoServiços,OFFSET(Import.PLQ,$A71-1,R$15-1,1,1),IF($E71&lt;&gt;1,IF(ISNUMBER(INDEX(Import.PLE,Detalhamento!$E71,Detalhamento!R$15)),IF(INDEX(Import.PLE,Detalhamento!$E71,Detalhamento!R$15)&lt;=mediçao,OFFSET(Import.PLQ,$A71-1,R$15-1,1,1),0),0),PLE!$AA$28*OFFSET(Import.PLQ,$A71-1,R$15-1,1,1)),IF($E71&lt;&gt;1,IF(ISNUMBER(INDEX(Import.PLE,Detalhamento!$E71,Detalhamento!R$15)),IF(INDEX(Import.PLE,Detalhamento!$E71,Detalhamento!R$15)&lt;=mediçao,0,OFFSET(Import.PLQ,$A71-1,R$15-1,1,1)),OFFSET(Import.PLQ,$A71-1,R$15-1,1,1)),(1-PLE!$AA$28)*OFFSET(Import.PLQ,$A71-1,R$15-1,1,1))))</f>
        <v>0</v>
      </c>
      <c r="S71" s="144">
        <f ca="1">IF(S$13="",0,CHOOSE(Detalhamento.OpçãoServiços,OFFSET(Import.PLQ,$A71-1,S$15-1,1,1),IF($E71&lt;&gt;1,IF(ISNUMBER(INDEX(Import.PLE,Detalhamento!$E71,Detalhamento!S$15)),IF(INDEX(Import.PLE,Detalhamento!$E71,Detalhamento!S$15)&lt;=mediçao,OFFSET(Import.PLQ,$A71-1,S$15-1,1,1),0),0),PLE!$AA$28*OFFSET(Import.PLQ,$A71-1,S$15-1,1,1)),IF($E71&lt;&gt;1,IF(ISNUMBER(INDEX(Import.PLE,Detalhamento!$E71,Detalhamento!S$15)),IF(INDEX(Import.PLE,Detalhamento!$E71,Detalhamento!S$15)&lt;=mediçao,0,OFFSET(Import.PLQ,$A71-1,S$15-1,1,1)),OFFSET(Import.PLQ,$A71-1,S$15-1,1,1)),(1-PLE!$AA$28)*OFFSET(Import.PLQ,$A71-1,S$15-1,1,1))))</f>
        <v>0</v>
      </c>
      <c r="T71" s="144">
        <f ca="1">IF(T$13="",0,CHOOSE(Detalhamento.OpçãoServiços,OFFSET(Import.PLQ,$A71-1,T$15-1,1,1),IF($E71&lt;&gt;1,IF(ISNUMBER(INDEX(Import.PLE,Detalhamento!$E71,Detalhamento!T$15)),IF(INDEX(Import.PLE,Detalhamento!$E71,Detalhamento!T$15)&lt;=mediçao,OFFSET(Import.PLQ,$A71-1,T$15-1,1,1),0),0),PLE!$AA$28*OFFSET(Import.PLQ,$A71-1,T$15-1,1,1)),IF($E71&lt;&gt;1,IF(ISNUMBER(INDEX(Import.PLE,Detalhamento!$E71,Detalhamento!T$15)),IF(INDEX(Import.PLE,Detalhamento!$E71,Detalhamento!T$15)&lt;=mediçao,0,OFFSET(Import.PLQ,$A71-1,T$15-1,1,1)),OFFSET(Import.PLQ,$A71-1,T$15-1,1,1)),(1-PLE!$AA$28)*OFFSET(Import.PLQ,$A71-1,T$15-1,1,1))))</f>
        <v>0</v>
      </c>
      <c r="U71" s="144">
        <f ca="1">IF(U$13="",0,CHOOSE(Detalhamento.OpçãoServiços,OFFSET(Import.PLQ,$A71-1,U$15-1,1,1),IF($E71&lt;&gt;1,IF(ISNUMBER(INDEX(Import.PLE,Detalhamento!$E71,Detalhamento!U$15)),IF(INDEX(Import.PLE,Detalhamento!$E71,Detalhamento!U$15)&lt;=mediçao,OFFSET(Import.PLQ,$A71-1,U$15-1,1,1),0),0),PLE!$AA$28*OFFSET(Import.PLQ,$A71-1,U$15-1,1,1)),IF($E71&lt;&gt;1,IF(ISNUMBER(INDEX(Import.PLE,Detalhamento!$E71,Detalhamento!U$15)),IF(INDEX(Import.PLE,Detalhamento!$E71,Detalhamento!U$15)&lt;=mediçao,0,OFFSET(Import.PLQ,$A71-1,U$15-1,1,1)),OFFSET(Import.PLQ,$A71-1,U$15-1,1,1)),(1-PLE!$AA$28)*OFFSET(Import.PLQ,$A71-1,U$15-1,1,1))))</f>
        <v>0</v>
      </c>
      <c r="V71" s="144">
        <f ca="1">IF(V$13="",0,CHOOSE(Detalhamento.OpçãoServiços,OFFSET(Import.PLQ,$A71-1,V$15-1,1,1),IF($E71&lt;&gt;1,IF(ISNUMBER(INDEX(Import.PLE,Detalhamento!$E71,Detalhamento!V$15)),IF(INDEX(Import.PLE,Detalhamento!$E71,Detalhamento!V$15)&lt;=mediçao,OFFSET(Import.PLQ,$A71-1,V$15-1,1,1),0),0),PLE!$AA$28*OFFSET(Import.PLQ,$A71-1,V$15-1,1,1)),IF($E71&lt;&gt;1,IF(ISNUMBER(INDEX(Import.PLE,Detalhamento!$E71,Detalhamento!V$15)),IF(INDEX(Import.PLE,Detalhamento!$E71,Detalhamento!V$15)&lt;=mediçao,0,OFFSET(Import.PLQ,$A71-1,V$15-1,1,1)),OFFSET(Import.PLQ,$A71-1,V$15-1,1,1)),(1-PLE!$AA$28)*OFFSET(Import.PLQ,$A71-1,V$15-1,1,1))))</f>
        <v>0</v>
      </c>
      <c r="W71" s="144">
        <f ca="1">IF(W$13="",0,CHOOSE(Detalhamento.OpçãoServiços,OFFSET(Import.PLQ,$A71-1,W$15-1,1,1),IF($E71&lt;&gt;1,IF(ISNUMBER(INDEX(Import.PLE,Detalhamento!$E71,Detalhamento!W$15)),IF(INDEX(Import.PLE,Detalhamento!$E71,Detalhamento!W$15)&lt;=mediçao,OFFSET(Import.PLQ,$A71-1,W$15-1,1,1),0),0),PLE!$AA$28*OFFSET(Import.PLQ,$A71-1,W$15-1,1,1)),IF($E71&lt;&gt;1,IF(ISNUMBER(INDEX(Import.PLE,Detalhamento!$E71,Detalhamento!W$15)),IF(INDEX(Import.PLE,Detalhamento!$E71,Detalhamento!W$15)&lt;=mediçao,0,OFFSET(Import.PLQ,$A71-1,W$15-1,1,1)),OFFSET(Import.PLQ,$A71-1,W$15-1,1,1)),(1-PLE!$AA$28)*OFFSET(Import.PLQ,$A71-1,W$15-1,1,1))))</f>
        <v>0</v>
      </c>
      <c r="X71" s="144">
        <f ca="1">IF(X$13="",0,CHOOSE(Detalhamento.OpçãoServiços,OFFSET(Import.PLQ,$A71-1,X$15-1,1,1),IF($E71&lt;&gt;1,IF(ISNUMBER(INDEX(Import.PLE,Detalhamento!$E71,Detalhamento!X$15)),IF(INDEX(Import.PLE,Detalhamento!$E71,Detalhamento!X$15)&lt;=mediçao,OFFSET(Import.PLQ,$A71-1,X$15-1,1,1),0),0),PLE!$AA$28*OFFSET(Import.PLQ,$A71-1,X$15-1,1,1)),IF($E71&lt;&gt;1,IF(ISNUMBER(INDEX(Import.PLE,Detalhamento!$E71,Detalhamento!X$15)),IF(INDEX(Import.PLE,Detalhamento!$E71,Detalhamento!X$15)&lt;=mediçao,0,OFFSET(Import.PLQ,$A71-1,X$15-1,1,1)),OFFSET(Import.PLQ,$A71-1,X$15-1,1,1)),(1-PLE!$AA$28)*OFFSET(Import.PLQ,$A71-1,X$15-1,1,1))))</f>
        <v>0</v>
      </c>
      <c r="Y71" s="144">
        <f ca="1">IF(Y$13="",0,CHOOSE(Detalhamento.OpçãoServiços,OFFSET(Import.PLQ,$A71-1,Y$15-1,1,1),IF($E71&lt;&gt;1,IF(ISNUMBER(INDEX(Import.PLE,Detalhamento!$E71,Detalhamento!Y$15)),IF(INDEX(Import.PLE,Detalhamento!$E71,Detalhamento!Y$15)&lt;=mediçao,OFFSET(Import.PLQ,$A71-1,Y$15-1,1,1),0),0),PLE!$AA$28*OFFSET(Import.PLQ,$A71-1,Y$15-1,1,1)),IF($E71&lt;&gt;1,IF(ISNUMBER(INDEX(Import.PLE,Detalhamento!$E71,Detalhamento!Y$15)),IF(INDEX(Import.PLE,Detalhamento!$E71,Detalhamento!Y$15)&lt;=mediçao,0,OFFSET(Import.PLQ,$A71-1,Y$15-1,1,1)),OFFSET(Import.PLQ,$A71-1,Y$15-1,1,1)),(1-PLE!$AA$28)*OFFSET(Import.PLQ,$A71-1,Y$15-1,1,1))))</f>
        <v>0</v>
      </c>
      <c r="Z71" s="144">
        <f ca="1">IF(Z$13="",0,CHOOSE(Detalhamento.OpçãoServiços,OFFSET(Import.PLQ,$A71-1,Z$15-1,1,1),IF($E71&lt;&gt;1,IF(ISNUMBER(INDEX(Import.PLE,Detalhamento!$E71,Detalhamento!Z$15)),IF(INDEX(Import.PLE,Detalhamento!$E71,Detalhamento!Z$15)&lt;=mediçao,OFFSET(Import.PLQ,$A71-1,Z$15-1,1,1),0),0),PLE!$AA$28*OFFSET(Import.PLQ,$A71-1,Z$15-1,1,1)),IF($E71&lt;&gt;1,IF(ISNUMBER(INDEX(Import.PLE,Detalhamento!$E71,Detalhamento!Z$15)),IF(INDEX(Import.PLE,Detalhamento!$E71,Detalhamento!Z$15)&lt;=mediçao,0,OFFSET(Import.PLQ,$A71-1,Z$15-1,1,1)),OFFSET(Import.PLQ,$A71-1,Z$15-1,1,1)),(1-PLE!$AA$28)*OFFSET(Import.PLQ,$A71-1,Z$15-1,1,1))))</f>
        <v>0</v>
      </c>
      <c r="AA71" s="144">
        <f ca="1">IF(AA$13="",0,CHOOSE(Detalhamento.OpçãoServiços,OFFSET(Import.PLQ,$A71-1,AA$15-1,1,1),IF($E71&lt;&gt;1,IF(ISNUMBER(INDEX(Import.PLE,Detalhamento!$E71,Detalhamento!AA$15)),IF(INDEX(Import.PLE,Detalhamento!$E71,Detalhamento!AA$15)&lt;=mediçao,OFFSET(Import.PLQ,$A71-1,AA$15-1,1,1),0),0),PLE!$AA$28*OFFSET(Import.PLQ,$A71-1,AA$15-1,1,1)),IF($E71&lt;&gt;1,IF(ISNUMBER(INDEX(Import.PLE,Detalhamento!$E71,Detalhamento!AA$15)),IF(INDEX(Import.PLE,Detalhamento!$E71,Detalhamento!AA$15)&lt;=mediçao,0,OFFSET(Import.PLQ,$A71-1,AA$15-1,1,1)),OFFSET(Import.PLQ,$A71-1,AA$15-1,1,1)),(1-PLE!$AA$28)*OFFSET(Import.PLQ,$A71-1,AA$15-1,1,1))))</f>
        <v>0</v>
      </c>
      <c r="AB71" s="144">
        <f ca="1">IF(AB$13="",0,CHOOSE(Detalhamento.OpçãoServiços,OFFSET(Import.PLQ,$A71-1,AB$15-1,1,1),IF($E71&lt;&gt;1,IF(ISNUMBER(INDEX(Import.PLE,Detalhamento!$E71,Detalhamento!AB$15)),IF(INDEX(Import.PLE,Detalhamento!$E71,Detalhamento!AB$15)&lt;=mediçao,OFFSET(Import.PLQ,$A71-1,AB$15-1,1,1),0),0),PLE!$AA$28*OFFSET(Import.PLQ,$A71-1,AB$15-1,1,1)),IF($E71&lt;&gt;1,IF(ISNUMBER(INDEX(Import.PLE,Detalhamento!$E71,Detalhamento!AB$15)),IF(INDEX(Import.PLE,Detalhamento!$E71,Detalhamento!AB$15)&lt;=mediçao,0,OFFSET(Import.PLQ,$A71-1,AB$15-1,1,1)),OFFSET(Import.PLQ,$A71-1,AB$15-1,1,1)),(1-PLE!$AA$28)*OFFSET(Import.PLQ,$A71-1,AB$15-1,1,1))))</f>
        <v>0</v>
      </c>
      <c r="AC71" s="144">
        <f ca="1">IF(AC$13="",0,CHOOSE(Detalhamento.OpçãoServiços,OFFSET(Import.PLQ,$A71-1,AC$15-1,1,1),IF($E71&lt;&gt;1,IF(ISNUMBER(INDEX(Import.PLE,Detalhamento!$E71,Detalhamento!AC$15)),IF(INDEX(Import.PLE,Detalhamento!$E71,Detalhamento!AC$15)&lt;=mediçao,OFFSET(Import.PLQ,$A71-1,AC$15-1,1,1),0),0),PLE!$AA$28*OFFSET(Import.PLQ,$A71-1,AC$15-1,1,1)),IF($E71&lt;&gt;1,IF(ISNUMBER(INDEX(Import.PLE,Detalhamento!$E71,Detalhamento!AC$15)),IF(INDEX(Import.PLE,Detalhamento!$E71,Detalhamento!AC$15)&lt;=mediçao,0,OFFSET(Import.PLQ,$A71-1,AC$15-1,1,1)),OFFSET(Import.PLQ,$A71-1,AC$15-1,1,1)),(1-PLE!$AA$28)*OFFSET(Import.PLQ,$A71-1,AC$15-1,1,1))))</f>
        <v>0</v>
      </c>
      <c r="AD71" s="144">
        <f ca="1">IF(AD$13="",0,CHOOSE(Detalhamento.OpçãoServiços,OFFSET(Import.PLQ,$A71-1,AD$15-1,1,1),IF($E71&lt;&gt;1,IF(ISNUMBER(INDEX(Import.PLE,Detalhamento!$E71,Detalhamento!AD$15)),IF(INDEX(Import.PLE,Detalhamento!$E71,Detalhamento!AD$15)&lt;=mediçao,OFFSET(Import.PLQ,$A71-1,AD$15-1,1,1),0),0),PLE!$AA$28*OFFSET(Import.PLQ,$A71-1,AD$15-1,1,1)),IF($E71&lt;&gt;1,IF(ISNUMBER(INDEX(Import.PLE,Detalhamento!$E71,Detalhamento!AD$15)),IF(INDEX(Import.PLE,Detalhamento!$E71,Detalhamento!AD$15)&lt;=mediçao,0,OFFSET(Import.PLQ,$A71-1,AD$15-1,1,1)),OFFSET(Import.PLQ,$A71-1,AD$15-1,1,1)),(1-PLE!$AA$28)*OFFSET(Import.PLQ,$A71-1,AD$15-1,1,1))))</f>
        <v>0</v>
      </c>
      <c r="AE71" s="144">
        <f ca="1">IF(AE$13="",0,CHOOSE(Detalhamento.OpçãoServiços,OFFSET(Import.PLQ,$A71-1,AE$15-1,1,1),IF($E71&lt;&gt;1,IF(ISNUMBER(INDEX(Import.PLE,Detalhamento!$E71,Detalhamento!AE$15)),IF(INDEX(Import.PLE,Detalhamento!$E71,Detalhamento!AE$15)&lt;=mediçao,OFFSET(Import.PLQ,$A71-1,AE$15-1,1,1),0),0),PLE!$AA$28*OFFSET(Import.PLQ,$A71-1,AE$15-1,1,1)),IF($E71&lt;&gt;1,IF(ISNUMBER(INDEX(Import.PLE,Detalhamento!$E71,Detalhamento!AE$15)),IF(INDEX(Import.PLE,Detalhamento!$E71,Detalhamento!AE$15)&lt;=mediçao,0,OFFSET(Import.PLQ,$A71-1,AE$15-1,1,1)),OFFSET(Import.PLQ,$A71-1,AE$15-1,1,1)),(1-PLE!$AA$28)*OFFSET(Import.PLQ,$A71-1,AE$15-1,1,1))))</f>
        <v>0</v>
      </c>
      <c r="AF71" s="144">
        <f ca="1">IF(AF$13="",0,CHOOSE(Detalhamento.OpçãoServiços,OFFSET(Import.PLQ,$A71-1,AF$15-1,1,1),IF($E71&lt;&gt;1,IF(ISNUMBER(INDEX(Import.PLE,Detalhamento!$E71,Detalhamento!AF$15)),IF(INDEX(Import.PLE,Detalhamento!$E71,Detalhamento!AF$15)&lt;=mediçao,OFFSET(Import.PLQ,$A71-1,AF$15-1,1,1),0),0),PLE!$AA$28*OFFSET(Import.PLQ,$A71-1,AF$15-1,1,1)),IF($E71&lt;&gt;1,IF(ISNUMBER(INDEX(Import.PLE,Detalhamento!$E71,Detalhamento!AF$15)),IF(INDEX(Import.PLE,Detalhamento!$E71,Detalhamento!AF$15)&lt;=mediçao,0,OFFSET(Import.PLQ,$A71-1,AF$15-1,1,1)),OFFSET(Import.PLQ,$A71-1,AF$15-1,1,1)),(1-PLE!$AA$28)*OFFSET(Import.PLQ,$A71-1,AF$15-1,1,1))))</f>
        <v>0</v>
      </c>
      <c r="AG71" s="144">
        <f ca="1">IF(AG$13="",0,CHOOSE(Detalhamento.OpçãoServiços,OFFSET(Import.PLQ,$A71-1,AG$15-1,1,1),IF($E71&lt;&gt;1,IF(ISNUMBER(INDEX(Import.PLE,Detalhamento!$E71,Detalhamento!AG$15)),IF(INDEX(Import.PLE,Detalhamento!$E71,Detalhamento!AG$15)&lt;=mediçao,OFFSET(Import.PLQ,$A71-1,AG$15-1,1,1),0),0),PLE!$AA$28*OFFSET(Import.PLQ,$A71-1,AG$15-1,1,1)),IF($E71&lt;&gt;1,IF(ISNUMBER(INDEX(Import.PLE,Detalhamento!$E71,Detalhamento!AG$15)),IF(INDEX(Import.PLE,Detalhamento!$E71,Detalhamento!AG$15)&lt;=mediçao,0,OFFSET(Import.PLQ,$A71-1,AG$15-1,1,1)),OFFSET(Import.PLQ,$A71-1,AG$15-1,1,1)),(1-PLE!$AA$28)*OFFSET(Import.PLQ,$A71-1,AG$15-1,1,1))))</f>
        <v>0</v>
      </c>
      <c r="AH71" s="144">
        <f ca="1">IF(AH$13="",0,CHOOSE(Detalhamento.OpçãoServiços,OFFSET(Import.PLQ,$A71-1,AH$15-1,1,1),IF($E71&lt;&gt;1,IF(ISNUMBER(INDEX(Import.PLE,Detalhamento!$E71,Detalhamento!AH$15)),IF(INDEX(Import.PLE,Detalhamento!$E71,Detalhamento!AH$15)&lt;=mediçao,OFFSET(Import.PLQ,$A71-1,AH$15-1,1,1),0),0),PLE!$AA$28*OFFSET(Import.PLQ,$A71-1,AH$15-1,1,1)),IF($E71&lt;&gt;1,IF(ISNUMBER(INDEX(Import.PLE,Detalhamento!$E71,Detalhamento!AH$15)),IF(INDEX(Import.PLE,Detalhamento!$E71,Detalhamento!AH$15)&lt;=mediçao,0,OFFSET(Import.PLQ,$A71-1,AH$15-1,1,1)),OFFSET(Import.PLQ,$A71-1,AH$15-1,1,1)),(1-PLE!$AA$28)*OFFSET(Import.PLQ,$A71-1,AH$15-1,1,1))))</f>
        <v>0</v>
      </c>
      <c r="AI71" s="144">
        <f ca="1">IF(AI$13="",0,CHOOSE(Detalhamento.OpçãoServiços,OFFSET(Import.PLQ,$A71-1,AI$15-1,1,1),IF($E71&lt;&gt;1,IF(ISNUMBER(INDEX(Import.PLE,Detalhamento!$E71,Detalhamento!AI$15)),IF(INDEX(Import.PLE,Detalhamento!$E71,Detalhamento!AI$15)&lt;=mediçao,OFFSET(Import.PLQ,$A71-1,AI$15-1,1,1),0),0),PLE!$AA$28*OFFSET(Import.PLQ,$A71-1,AI$15-1,1,1)),IF($E71&lt;&gt;1,IF(ISNUMBER(INDEX(Import.PLE,Detalhamento!$E71,Detalhamento!AI$15)),IF(INDEX(Import.PLE,Detalhamento!$E71,Detalhamento!AI$15)&lt;=mediçao,0,OFFSET(Import.PLQ,$A71-1,AI$15-1,1,1)),OFFSET(Import.PLQ,$A71-1,AI$15-1,1,1)),(1-PLE!$AA$28)*OFFSET(Import.PLQ,$A71-1,AI$15-1,1,1))))</f>
        <v>0</v>
      </c>
      <c r="AJ71" s="144">
        <f ca="1">IF(AJ$13="",0,CHOOSE(Detalhamento.OpçãoServiços,OFFSET(Import.PLQ,$A71-1,AJ$15-1,1,1),IF($E71&lt;&gt;1,IF(ISNUMBER(INDEX(Import.PLE,Detalhamento!$E71,Detalhamento!AJ$15)),IF(INDEX(Import.PLE,Detalhamento!$E71,Detalhamento!AJ$15)&lt;=mediçao,OFFSET(Import.PLQ,$A71-1,AJ$15-1,1,1),0),0),PLE!$AA$28*OFFSET(Import.PLQ,$A71-1,AJ$15-1,1,1)),IF($E71&lt;&gt;1,IF(ISNUMBER(INDEX(Import.PLE,Detalhamento!$E71,Detalhamento!AJ$15)),IF(INDEX(Import.PLE,Detalhamento!$E71,Detalhamento!AJ$15)&lt;=mediçao,0,OFFSET(Import.PLQ,$A71-1,AJ$15-1,1,1)),OFFSET(Import.PLQ,$A71-1,AJ$15-1,1,1)),(1-PLE!$AA$28)*OFFSET(Import.PLQ,$A71-1,AJ$15-1,1,1))))</f>
        <v>0</v>
      </c>
      <c r="AK71" s="144">
        <f ca="1">IF(AK$13="",0,CHOOSE(Detalhamento.OpçãoServiços,OFFSET(Import.PLQ,$A71-1,AK$15-1,1,1),IF($E71&lt;&gt;1,IF(ISNUMBER(INDEX(Import.PLE,Detalhamento!$E71,Detalhamento!AK$15)),IF(INDEX(Import.PLE,Detalhamento!$E71,Detalhamento!AK$15)&lt;=mediçao,OFFSET(Import.PLQ,$A71-1,AK$15-1,1,1),0),0),PLE!$AA$28*OFFSET(Import.PLQ,$A71-1,AK$15-1,1,1)),IF($E71&lt;&gt;1,IF(ISNUMBER(INDEX(Import.PLE,Detalhamento!$E71,Detalhamento!AK$15)),IF(INDEX(Import.PLE,Detalhamento!$E71,Detalhamento!AK$15)&lt;=mediçao,0,OFFSET(Import.PLQ,$A71-1,AK$15-1,1,1)),OFFSET(Import.PLQ,$A71-1,AK$15-1,1,1)),(1-PLE!$AA$28)*OFFSET(Import.PLQ,$A71-1,AK$15-1,1,1))))</f>
        <v>0</v>
      </c>
      <c r="AL71" s="144">
        <f ca="1">IF(AL$13="",0,CHOOSE(Detalhamento.OpçãoServiços,OFFSET(Import.PLQ,$A71-1,AL$15-1,1,1),IF($E71&lt;&gt;1,IF(ISNUMBER(INDEX(Import.PLE,Detalhamento!$E71,Detalhamento!AL$15)),IF(INDEX(Import.PLE,Detalhamento!$E71,Detalhamento!AL$15)&lt;=mediçao,OFFSET(Import.PLQ,$A71-1,AL$15-1,1,1),0),0),PLE!$AA$28*OFFSET(Import.PLQ,$A71-1,AL$15-1,1,1)),IF($E71&lt;&gt;1,IF(ISNUMBER(INDEX(Import.PLE,Detalhamento!$E71,Detalhamento!AL$15)),IF(INDEX(Import.PLE,Detalhamento!$E71,Detalhamento!AL$15)&lt;=mediçao,0,OFFSET(Import.PLQ,$A71-1,AL$15-1,1,1)),OFFSET(Import.PLQ,$A71-1,AL$15-1,1,1)),(1-PLE!$AA$28)*OFFSET(Import.PLQ,$A71-1,AL$15-1,1,1))))</f>
        <v>0</v>
      </c>
      <c r="AM71" s="144">
        <f ca="1">IF(AM$13="",0,CHOOSE(Detalhamento.OpçãoServiços,OFFSET(Import.PLQ,$A71-1,AM$15-1,1,1),IF($E71&lt;&gt;1,IF(ISNUMBER(INDEX(Import.PLE,Detalhamento!$E71,Detalhamento!AM$15)),IF(INDEX(Import.PLE,Detalhamento!$E71,Detalhamento!AM$15)&lt;=mediçao,OFFSET(Import.PLQ,$A71-1,AM$15-1,1,1),0),0),PLE!$AA$28*OFFSET(Import.PLQ,$A71-1,AM$15-1,1,1)),IF($E71&lt;&gt;1,IF(ISNUMBER(INDEX(Import.PLE,Detalhamento!$E71,Detalhamento!AM$15)),IF(INDEX(Import.PLE,Detalhamento!$E71,Detalhamento!AM$15)&lt;=mediçao,0,OFFSET(Import.PLQ,$A71-1,AM$15-1,1,1)),OFFSET(Import.PLQ,$A71-1,AM$15-1,1,1)),(1-PLE!$AA$28)*OFFSET(Import.PLQ,$A71-1,AM$15-1,1,1))))</f>
        <v>0</v>
      </c>
      <c r="AN71" s="144">
        <f ca="1">IF(AN$13="",0,CHOOSE(Detalhamento.OpçãoServiços,OFFSET(Import.PLQ,$A71-1,AN$15-1,1,1),IF($E71&lt;&gt;1,IF(ISNUMBER(INDEX(Import.PLE,Detalhamento!$E71,Detalhamento!AN$15)),IF(INDEX(Import.PLE,Detalhamento!$E71,Detalhamento!AN$15)&lt;=mediçao,OFFSET(Import.PLQ,$A71-1,AN$15-1,1,1),0),0),PLE!$AA$28*OFFSET(Import.PLQ,$A71-1,AN$15-1,1,1)),IF($E71&lt;&gt;1,IF(ISNUMBER(INDEX(Import.PLE,Detalhamento!$E71,Detalhamento!AN$15)),IF(INDEX(Import.PLE,Detalhamento!$E71,Detalhamento!AN$15)&lt;=mediçao,0,OFFSET(Import.PLQ,$A71-1,AN$15-1,1,1)),OFFSET(Import.PLQ,$A71-1,AN$15-1,1,1)),(1-PLE!$AA$28)*OFFSET(Import.PLQ,$A71-1,AN$15-1,1,1))))</f>
        <v>0</v>
      </c>
      <c r="AO71" s="144">
        <f ca="1">IF(AO$13="",0,CHOOSE(Detalhamento.OpçãoServiços,OFFSET(Import.PLQ,$A71-1,AO$15-1,1,1),IF($E71&lt;&gt;1,IF(ISNUMBER(INDEX(Import.PLE,Detalhamento!$E71,Detalhamento!AO$15)),IF(INDEX(Import.PLE,Detalhamento!$E71,Detalhamento!AO$15)&lt;=mediçao,OFFSET(Import.PLQ,$A71-1,AO$15-1,1,1),0),0),PLE!$AA$28*OFFSET(Import.PLQ,$A71-1,AO$15-1,1,1)),IF($E71&lt;&gt;1,IF(ISNUMBER(INDEX(Import.PLE,Detalhamento!$E71,Detalhamento!AO$15)),IF(INDEX(Import.PLE,Detalhamento!$E71,Detalhamento!AO$15)&lt;=mediçao,0,OFFSET(Import.PLQ,$A71-1,AO$15-1,1,1)),OFFSET(Import.PLQ,$A71-1,AO$15-1,1,1)),(1-PLE!$AA$28)*OFFSET(Import.PLQ,$A71-1,AO$15-1,1,1))))</f>
        <v>0</v>
      </c>
      <c r="AP71" s="144">
        <f ca="1">IF(AP$13="",0,CHOOSE(Detalhamento.OpçãoServiços,OFFSET(Import.PLQ,$A71-1,AP$15-1,1,1),IF($E71&lt;&gt;1,IF(ISNUMBER(INDEX(Import.PLE,Detalhamento!$E71,Detalhamento!AP$15)),IF(INDEX(Import.PLE,Detalhamento!$E71,Detalhamento!AP$15)&lt;=mediçao,OFFSET(Import.PLQ,$A71-1,AP$15-1,1,1),0),0),PLE!$AA$28*OFFSET(Import.PLQ,$A71-1,AP$15-1,1,1)),IF($E71&lt;&gt;1,IF(ISNUMBER(INDEX(Import.PLE,Detalhamento!$E71,Detalhamento!AP$15)),IF(INDEX(Import.PLE,Detalhamento!$E71,Detalhamento!AP$15)&lt;=mediçao,0,OFFSET(Import.PLQ,$A71-1,AP$15-1,1,1)),OFFSET(Import.PLQ,$A71-1,AP$15-1,1,1)),(1-PLE!$AA$28)*OFFSET(Import.PLQ,$A71-1,AP$15-1,1,1))))</f>
        <v>0</v>
      </c>
      <c r="AQ71" s="144">
        <f ca="1">IF(AQ$13="",0,CHOOSE(Detalhamento.OpçãoServiços,OFFSET(Import.PLQ,$A71-1,AQ$15-1,1,1),IF($E71&lt;&gt;1,IF(ISNUMBER(INDEX(Import.PLE,Detalhamento!$E71,Detalhamento!AQ$15)),IF(INDEX(Import.PLE,Detalhamento!$E71,Detalhamento!AQ$15)&lt;=mediçao,OFFSET(Import.PLQ,$A71-1,AQ$15-1,1,1),0),0),PLE!$AA$28*OFFSET(Import.PLQ,$A71-1,AQ$15-1,1,1)),IF($E71&lt;&gt;1,IF(ISNUMBER(INDEX(Import.PLE,Detalhamento!$E71,Detalhamento!AQ$15)),IF(INDEX(Import.PLE,Detalhamento!$E71,Detalhamento!AQ$15)&lt;=mediçao,0,OFFSET(Import.PLQ,$A71-1,AQ$15-1,1,1)),OFFSET(Import.PLQ,$A71-1,AQ$15-1,1,1)),(1-PLE!$AA$28)*OFFSET(Import.PLQ,$A71-1,AQ$15-1,1,1))))</f>
        <v>0</v>
      </c>
      <c r="AR71" s="144">
        <f ca="1">IF(AR$13="",0,CHOOSE(Detalhamento.OpçãoServiços,OFFSET(Import.PLQ,$A71-1,AR$15-1,1,1),IF($E71&lt;&gt;1,IF(ISNUMBER(INDEX(Import.PLE,Detalhamento!$E71,Detalhamento!AR$15)),IF(INDEX(Import.PLE,Detalhamento!$E71,Detalhamento!AR$15)&lt;=mediçao,OFFSET(Import.PLQ,$A71-1,AR$15-1,1,1),0),0),PLE!$AA$28*OFFSET(Import.PLQ,$A71-1,AR$15-1,1,1)),IF($E71&lt;&gt;1,IF(ISNUMBER(INDEX(Import.PLE,Detalhamento!$E71,Detalhamento!AR$15)),IF(INDEX(Import.PLE,Detalhamento!$E71,Detalhamento!AR$15)&lt;=mediçao,0,OFFSET(Import.PLQ,$A71-1,AR$15-1,1,1)),OFFSET(Import.PLQ,$A71-1,AR$15-1,1,1)),(1-PLE!$AA$28)*OFFSET(Import.PLQ,$A71-1,AR$15-1,1,1))))</f>
        <v>0</v>
      </c>
      <c r="AS71" s="144">
        <f ca="1">IF(AS$13="",0,CHOOSE(Detalhamento.OpçãoServiços,OFFSET(Import.PLQ,$A71-1,AS$15-1,1,1),IF($E71&lt;&gt;1,IF(ISNUMBER(INDEX(Import.PLE,Detalhamento!$E71,Detalhamento!AS$15)),IF(INDEX(Import.PLE,Detalhamento!$E71,Detalhamento!AS$15)&lt;=mediçao,OFFSET(Import.PLQ,$A71-1,AS$15-1,1,1),0),0),PLE!$AA$28*OFFSET(Import.PLQ,$A71-1,AS$15-1,1,1)),IF($E71&lt;&gt;1,IF(ISNUMBER(INDEX(Import.PLE,Detalhamento!$E71,Detalhamento!AS$15)),IF(INDEX(Import.PLE,Detalhamento!$E71,Detalhamento!AS$15)&lt;=mediçao,0,OFFSET(Import.PLQ,$A71-1,AS$15-1,1,1)),OFFSET(Import.PLQ,$A71-1,AS$15-1,1,1)),(1-PLE!$AA$28)*OFFSET(Import.PLQ,$A71-1,AS$15-1,1,1))))</f>
        <v>0</v>
      </c>
      <c r="AT71" s="144">
        <f ca="1">IF(AT$13="",0,CHOOSE(Detalhamento.OpçãoServiços,OFFSET(Import.PLQ,$A71-1,AT$15-1,1,1),IF($E71&lt;&gt;1,IF(ISNUMBER(INDEX(Import.PLE,Detalhamento!$E71,Detalhamento!AT$15)),IF(INDEX(Import.PLE,Detalhamento!$E71,Detalhamento!AT$15)&lt;=mediçao,OFFSET(Import.PLQ,$A71-1,AT$15-1,1,1),0),0),PLE!$AA$28*OFFSET(Import.PLQ,$A71-1,AT$15-1,1,1)),IF($E71&lt;&gt;1,IF(ISNUMBER(INDEX(Import.PLE,Detalhamento!$E71,Detalhamento!AT$15)),IF(INDEX(Import.PLE,Detalhamento!$E71,Detalhamento!AT$15)&lt;=mediçao,0,OFFSET(Import.PLQ,$A71-1,AT$15-1,1,1)),OFFSET(Import.PLQ,$A71-1,AT$15-1,1,1)),(1-PLE!$AA$28)*OFFSET(Import.PLQ,$A71-1,AT$15-1,1,1))))</f>
        <v>0</v>
      </c>
      <c r="AU71" s="144">
        <f ca="1">IF(AU$13="",0,CHOOSE(Detalhamento.OpçãoServiços,OFFSET(Import.PLQ,$A71-1,AU$15-1,1,1),IF($E71&lt;&gt;1,IF(ISNUMBER(INDEX(Import.PLE,Detalhamento!$E71,Detalhamento!AU$15)),IF(INDEX(Import.PLE,Detalhamento!$E71,Detalhamento!AU$15)&lt;=mediçao,OFFSET(Import.PLQ,$A71-1,AU$15-1,1,1),0),0),PLE!$AA$28*OFFSET(Import.PLQ,$A71-1,AU$15-1,1,1)),IF($E71&lt;&gt;1,IF(ISNUMBER(INDEX(Import.PLE,Detalhamento!$E71,Detalhamento!AU$15)),IF(INDEX(Import.PLE,Detalhamento!$E71,Detalhamento!AU$15)&lt;=mediçao,0,OFFSET(Import.PLQ,$A71-1,AU$15-1,1,1)),OFFSET(Import.PLQ,$A71-1,AU$15-1,1,1)),(1-PLE!$AA$28)*OFFSET(Import.PLQ,$A71-1,AU$15-1,1,1))))</f>
        <v>0</v>
      </c>
      <c r="AV71" s="144">
        <f ca="1">IF(AV$13="",0,CHOOSE(Detalhamento.OpçãoServiços,OFFSET(Import.PLQ,$A71-1,AV$15-1,1,1),IF($E71&lt;&gt;1,IF(ISNUMBER(INDEX(Import.PLE,Detalhamento!$E71,Detalhamento!AV$15)),IF(INDEX(Import.PLE,Detalhamento!$E71,Detalhamento!AV$15)&lt;=mediçao,OFFSET(Import.PLQ,$A71-1,AV$15-1,1,1),0),0),PLE!$AA$28*OFFSET(Import.PLQ,$A71-1,AV$15-1,1,1)),IF($E71&lt;&gt;1,IF(ISNUMBER(INDEX(Import.PLE,Detalhamento!$E71,Detalhamento!AV$15)),IF(INDEX(Import.PLE,Detalhamento!$E71,Detalhamento!AV$15)&lt;=mediçao,0,OFFSET(Import.PLQ,$A71-1,AV$15-1,1,1)),OFFSET(Import.PLQ,$A71-1,AV$15-1,1,1)),(1-PLE!$AA$28)*OFFSET(Import.PLQ,$A71-1,AV$15-1,1,1))))</f>
        <v>0</v>
      </c>
      <c r="AW71" s="144">
        <f ca="1">IF(AW$13="",0,CHOOSE(Detalhamento.OpçãoServiços,OFFSET(Import.PLQ,$A71-1,AW$15-1,1,1),IF($E71&lt;&gt;1,IF(ISNUMBER(INDEX(Import.PLE,Detalhamento!$E71,Detalhamento!AW$15)),IF(INDEX(Import.PLE,Detalhamento!$E71,Detalhamento!AW$15)&lt;=mediçao,OFFSET(Import.PLQ,$A71-1,AW$15-1,1,1),0),0),PLE!$AA$28*OFFSET(Import.PLQ,$A71-1,AW$15-1,1,1)),IF($E71&lt;&gt;1,IF(ISNUMBER(INDEX(Import.PLE,Detalhamento!$E71,Detalhamento!AW$15)),IF(INDEX(Import.PLE,Detalhamento!$E71,Detalhamento!AW$15)&lt;=mediçao,0,OFFSET(Import.PLQ,$A71-1,AW$15-1,1,1)),OFFSET(Import.PLQ,$A71-1,AW$15-1,1,1)),(1-PLE!$AA$28)*OFFSET(Import.PLQ,$A71-1,AW$15-1,1,1))))</f>
        <v>0</v>
      </c>
      <c r="AX71" s="144">
        <f ca="1">IF(AX$13="",0,CHOOSE(Detalhamento.OpçãoServiços,OFFSET(Import.PLQ,$A71-1,AX$15-1,1,1),IF($E71&lt;&gt;1,IF(ISNUMBER(INDEX(Import.PLE,Detalhamento!$E71,Detalhamento!AX$15)),IF(INDEX(Import.PLE,Detalhamento!$E71,Detalhamento!AX$15)&lt;=mediçao,OFFSET(Import.PLQ,$A71-1,AX$15-1,1,1),0),0),PLE!$AA$28*OFFSET(Import.PLQ,$A71-1,AX$15-1,1,1)),IF($E71&lt;&gt;1,IF(ISNUMBER(INDEX(Import.PLE,Detalhamento!$E71,Detalhamento!AX$15)),IF(INDEX(Import.PLE,Detalhamento!$E71,Detalhamento!AX$15)&lt;=mediçao,0,OFFSET(Import.PLQ,$A71-1,AX$15-1,1,1)),OFFSET(Import.PLQ,$A71-1,AX$15-1,1,1)),(1-PLE!$AA$28)*OFFSET(Import.PLQ,$A71-1,AX$15-1,1,1))))</f>
        <v>0</v>
      </c>
      <c r="AY71" s="144">
        <f ca="1">IF(AY$13="",0,CHOOSE(Detalhamento.OpçãoServiços,OFFSET(Import.PLQ,$A71-1,AY$15-1,1,1),IF($E71&lt;&gt;1,IF(ISNUMBER(INDEX(Import.PLE,Detalhamento!$E71,Detalhamento!AY$15)),IF(INDEX(Import.PLE,Detalhamento!$E71,Detalhamento!AY$15)&lt;=mediçao,OFFSET(Import.PLQ,$A71-1,AY$15-1,1,1),0),0),PLE!$AA$28*OFFSET(Import.PLQ,$A71-1,AY$15-1,1,1)),IF($E71&lt;&gt;1,IF(ISNUMBER(INDEX(Import.PLE,Detalhamento!$E71,Detalhamento!AY$15)),IF(INDEX(Import.PLE,Detalhamento!$E71,Detalhamento!AY$15)&lt;=mediçao,0,OFFSET(Import.PLQ,$A71-1,AY$15-1,1,1)),OFFSET(Import.PLQ,$A71-1,AY$15-1,1,1)),(1-PLE!$AA$28)*OFFSET(Import.PLQ,$A71-1,AY$15-1,1,1))))</f>
        <v>0</v>
      </c>
      <c r="AZ71" s="144">
        <f ca="1">IF(AZ$13="",0,CHOOSE(Detalhamento.OpçãoServiços,OFFSET(Import.PLQ,$A71-1,AZ$15-1,1,1),IF($E71&lt;&gt;1,IF(ISNUMBER(INDEX(Import.PLE,Detalhamento!$E71,Detalhamento!AZ$15)),IF(INDEX(Import.PLE,Detalhamento!$E71,Detalhamento!AZ$15)&lt;=mediçao,OFFSET(Import.PLQ,$A71-1,AZ$15-1,1,1),0),0),PLE!$AA$28*OFFSET(Import.PLQ,$A71-1,AZ$15-1,1,1)),IF($E71&lt;&gt;1,IF(ISNUMBER(INDEX(Import.PLE,Detalhamento!$E71,Detalhamento!AZ$15)),IF(INDEX(Import.PLE,Detalhamento!$E71,Detalhamento!AZ$15)&lt;=mediçao,0,OFFSET(Import.PLQ,$A71-1,AZ$15-1,1,1)),OFFSET(Import.PLQ,$A71-1,AZ$15-1,1,1)),(1-PLE!$AA$28)*OFFSET(Import.PLQ,$A71-1,AZ$15-1,1,1))))</f>
        <v>0</v>
      </c>
      <c r="BA71" s="144">
        <f ca="1">IF(BA$13="",0,CHOOSE(Detalhamento.OpçãoServiços,OFFSET(Import.PLQ,$A71-1,BA$15-1,1,1),IF($E71&lt;&gt;1,IF(ISNUMBER(INDEX(Import.PLE,Detalhamento!$E71,Detalhamento!BA$15)),IF(INDEX(Import.PLE,Detalhamento!$E71,Detalhamento!BA$15)&lt;=mediçao,OFFSET(Import.PLQ,$A71-1,BA$15-1,1,1),0),0),PLE!$AA$28*OFFSET(Import.PLQ,$A71-1,BA$15-1,1,1)),IF($E71&lt;&gt;1,IF(ISNUMBER(INDEX(Import.PLE,Detalhamento!$E71,Detalhamento!BA$15)),IF(INDEX(Import.PLE,Detalhamento!$E71,Detalhamento!BA$15)&lt;=mediçao,0,OFFSET(Import.PLQ,$A71-1,BA$15-1,1,1)),OFFSET(Import.PLQ,$A71-1,BA$15-1,1,1)),(1-PLE!$AA$28)*OFFSET(Import.PLQ,$A71-1,BA$15-1,1,1))))</f>
        <v>0</v>
      </c>
      <c r="BB71" s="144">
        <f ca="1">IF(BB$13="",0,CHOOSE(Detalhamento.OpçãoServiços,OFFSET(Import.PLQ,$A71-1,BB$15-1,1,1),IF($E71&lt;&gt;1,IF(ISNUMBER(INDEX(Import.PLE,Detalhamento!$E71,Detalhamento!BB$15)),IF(INDEX(Import.PLE,Detalhamento!$E71,Detalhamento!BB$15)&lt;=mediçao,OFFSET(Import.PLQ,$A71-1,BB$15-1,1,1),0),0),PLE!$AA$28*OFFSET(Import.PLQ,$A71-1,BB$15-1,1,1)),IF($E71&lt;&gt;1,IF(ISNUMBER(INDEX(Import.PLE,Detalhamento!$E71,Detalhamento!BB$15)),IF(INDEX(Import.PLE,Detalhamento!$E71,Detalhamento!BB$15)&lt;=mediçao,0,OFFSET(Import.PLQ,$A71-1,BB$15-1,1,1)),OFFSET(Import.PLQ,$A71-1,BB$15-1,1,1)),(1-PLE!$AA$28)*OFFSET(Import.PLQ,$A71-1,BB$15-1,1,1))))</f>
        <v>0</v>
      </c>
      <c r="BC71" s="144">
        <f ca="1">IF(BC$13="",0,CHOOSE(Detalhamento.OpçãoServiços,OFFSET(Import.PLQ,$A71-1,BC$15-1,1,1),IF($E71&lt;&gt;1,IF(ISNUMBER(INDEX(Import.PLE,Detalhamento!$E71,Detalhamento!BC$15)),IF(INDEX(Import.PLE,Detalhamento!$E71,Detalhamento!BC$15)&lt;=mediçao,OFFSET(Import.PLQ,$A71-1,BC$15-1,1,1),0),0),PLE!$AA$28*OFFSET(Import.PLQ,$A71-1,BC$15-1,1,1)),IF($E71&lt;&gt;1,IF(ISNUMBER(INDEX(Import.PLE,Detalhamento!$E71,Detalhamento!BC$15)),IF(INDEX(Import.PLE,Detalhamento!$E71,Detalhamento!BC$15)&lt;=mediçao,0,OFFSET(Import.PLQ,$A71-1,BC$15-1,1,1)),OFFSET(Import.PLQ,$A71-1,BC$15-1,1,1)),(1-PLE!$AA$28)*OFFSET(Import.PLQ,$A71-1,BC$15-1,1,1))))</f>
        <v>0</v>
      </c>
      <c r="BD71" s="144">
        <f ca="1">IF(BD$13="",0,CHOOSE(Detalhamento.OpçãoServiços,OFFSET(Import.PLQ,$A71-1,BD$15-1,1,1),IF($E71&lt;&gt;1,IF(ISNUMBER(INDEX(Import.PLE,Detalhamento!$E71,Detalhamento!BD$15)),IF(INDEX(Import.PLE,Detalhamento!$E71,Detalhamento!BD$15)&lt;=mediçao,OFFSET(Import.PLQ,$A71-1,BD$15-1,1,1),0),0),PLE!$AA$28*OFFSET(Import.PLQ,$A71-1,BD$15-1,1,1)),IF($E71&lt;&gt;1,IF(ISNUMBER(INDEX(Import.PLE,Detalhamento!$E71,Detalhamento!BD$15)),IF(INDEX(Import.PLE,Detalhamento!$E71,Detalhamento!BD$15)&lt;=mediçao,0,OFFSET(Import.PLQ,$A71-1,BD$15-1,1,1)),OFFSET(Import.PLQ,$A71-1,BD$15-1,1,1)),(1-PLE!$AA$28)*OFFSET(Import.PLQ,$A71-1,BD$15-1,1,1))))</f>
        <v>0</v>
      </c>
      <c r="BE71" s="144">
        <f ca="1">IF(BE$13="",0,CHOOSE(Detalhamento.OpçãoServiços,OFFSET(Import.PLQ,$A71-1,BE$15-1,1,1),IF($E71&lt;&gt;1,IF(ISNUMBER(INDEX(Import.PLE,Detalhamento!$E71,Detalhamento!BE$15)),IF(INDEX(Import.PLE,Detalhamento!$E71,Detalhamento!BE$15)&lt;=mediçao,OFFSET(Import.PLQ,$A71-1,BE$15-1,1,1),0),0),PLE!$AA$28*OFFSET(Import.PLQ,$A71-1,BE$15-1,1,1)),IF($E71&lt;&gt;1,IF(ISNUMBER(INDEX(Import.PLE,Detalhamento!$E71,Detalhamento!BE$15)),IF(INDEX(Import.PLE,Detalhamento!$E71,Detalhamento!BE$15)&lt;=mediçao,0,OFFSET(Import.PLQ,$A71-1,BE$15-1,1,1)),OFFSET(Import.PLQ,$A71-1,BE$15-1,1,1)),(1-PLE!$AA$28)*OFFSET(Import.PLQ,$A71-1,BE$15-1,1,1))))</f>
        <v>0</v>
      </c>
      <c r="BF71" s="144">
        <f ca="1">IF(BF$13="",0,CHOOSE(Detalhamento.OpçãoServiços,OFFSET(Import.PLQ,$A71-1,BF$15-1,1,1),IF($E71&lt;&gt;1,IF(ISNUMBER(INDEX(Import.PLE,Detalhamento!$E71,Detalhamento!BF$15)),IF(INDEX(Import.PLE,Detalhamento!$E71,Detalhamento!BF$15)&lt;=mediçao,OFFSET(Import.PLQ,$A71-1,BF$15-1,1,1),0),0),PLE!$AA$28*OFFSET(Import.PLQ,$A71-1,BF$15-1,1,1)),IF($E71&lt;&gt;1,IF(ISNUMBER(INDEX(Import.PLE,Detalhamento!$E71,Detalhamento!BF$15)),IF(INDEX(Import.PLE,Detalhamento!$E71,Detalhamento!BF$15)&lt;=mediçao,0,OFFSET(Import.PLQ,$A71-1,BF$15-1,1,1)),OFFSET(Import.PLQ,$A71-1,BF$15-1,1,1)),(1-PLE!$AA$28)*OFFSET(Import.PLQ,$A71-1,BF$15-1,1,1))))</f>
        <v>0</v>
      </c>
      <c r="BG71" s="144">
        <f ca="1">IF(BG$13="",0,CHOOSE(Detalhamento.OpçãoServiços,OFFSET(Import.PLQ,$A71-1,BG$15-1,1,1),IF($E71&lt;&gt;1,IF(ISNUMBER(INDEX(Import.PLE,Detalhamento!$E71,Detalhamento!BG$15)),IF(INDEX(Import.PLE,Detalhamento!$E71,Detalhamento!BG$15)&lt;=mediçao,OFFSET(Import.PLQ,$A71-1,BG$15-1,1,1),0),0),PLE!$AA$28*OFFSET(Import.PLQ,$A71-1,BG$15-1,1,1)),IF($E71&lt;&gt;1,IF(ISNUMBER(INDEX(Import.PLE,Detalhamento!$E71,Detalhamento!BG$15)),IF(INDEX(Import.PLE,Detalhamento!$E71,Detalhamento!BG$15)&lt;=mediçao,0,OFFSET(Import.PLQ,$A71-1,BG$15-1,1,1)),OFFSET(Import.PLQ,$A71-1,BG$15-1,1,1)),(1-PLE!$AA$28)*OFFSET(Import.PLQ,$A71-1,BG$15-1,1,1))))</f>
        <v>0</v>
      </c>
      <c r="BH71" s="144">
        <f ca="1">IF(BH$13="",0,CHOOSE(Detalhamento.OpçãoServiços,OFFSET(Import.PLQ,$A71-1,BH$15-1,1,1),IF($E71&lt;&gt;1,IF(ISNUMBER(INDEX(Import.PLE,Detalhamento!$E71,Detalhamento!BH$15)),IF(INDEX(Import.PLE,Detalhamento!$E71,Detalhamento!BH$15)&lt;=mediçao,OFFSET(Import.PLQ,$A71-1,BH$15-1,1,1),0),0),PLE!$AA$28*OFFSET(Import.PLQ,$A71-1,BH$15-1,1,1)),IF($E71&lt;&gt;1,IF(ISNUMBER(INDEX(Import.PLE,Detalhamento!$E71,Detalhamento!BH$15)),IF(INDEX(Import.PLE,Detalhamento!$E71,Detalhamento!BH$15)&lt;=mediçao,0,OFFSET(Import.PLQ,$A71-1,BH$15-1,1,1)),OFFSET(Import.PLQ,$A71-1,BH$15-1,1,1)),(1-PLE!$AA$28)*OFFSET(Import.PLQ,$A71-1,BH$15-1,1,1))))</f>
        <v>0</v>
      </c>
      <c r="BI71" s="144">
        <f ca="1">IF(BI$13="",0,CHOOSE(Detalhamento.OpçãoServiços,OFFSET(Import.PLQ,$A71-1,BI$15-1,1,1),IF($E71&lt;&gt;1,IF(ISNUMBER(INDEX(Import.PLE,Detalhamento!$E71,Detalhamento!BI$15)),IF(INDEX(Import.PLE,Detalhamento!$E71,Detalhamento!BI$15)&lt;=mediçao,OFFSET(Import.PLQ,$A71-1,BI$15-1,1,1),0),0),PLE!$AA$28*OFFSET(Import.PLQ,$A71-1,BI$15-1,1,1)),IF($E71&lt;&gt;1,IF(ISNUMBER(INDEX(Import.PLE,Detalhamento!$E71,Detalhamento!BI$15)),IF(INDEX(Import.PLE,Detalhamento!$E71,Detalhamento!BI$15)&lt;=mediçao,0,OFFSET(Import.PLQ,$A71-1,BI$15-1,1,1)),OFFSET(Import.PLQ,$A71-1,BI$15-1,1,1)),(1-PLE!$AA$28)*OFFSET(Import.PLQ,$A71-1,BI$15-1,1,1))))</f>
        <v>0</v>
      </c>
    </row>
    <row r="72" spans="1:61" ht="40" x14ac:dyDescent="0.2">
      <c r="A72" s="155">
        <v>49</v>
      </c>
      <c r="B72" s="21" t="str">
        <f t="shared" ca="1" si="8"/>
        <v>Serviço</v>
      </c>
      <c r="E72" s="153">
        <f t="shared" ca="1" si="9"/>
        <v>5</v>
      </c>
      <c r="F72" s="154">
        <f t="shared" ca="1" si="10"/>
        <v>50049</v>
      </c>
      <c r="G72" s="154" t="str">
        <f t="shared" ca="1" si="15"/>
        <v>1.4.2.5</v>
      </c>
      <c r="H72" s="182" t="str">
        <f t="shared" ca="1" si="15"/>
        <v>ARMAÇÃO DE PILAR OU VIGA DE UMA ESTRUTURA CONVENCIONAL DE CONCRETO ARMADO EM UMA EDIFICAÇÃO TÉRREA OU SOBRADO UTILIZANDO AÇO CA-50 DE 16,0 MM - MONTAGEM. AF_12/2015</v>
      </c>
      <c r="I72" s="37" t="str">
        <f t="shared" ca="1" si="12"/>
        <v>KG</v>
      </c>
      <c r="J72" s="144">
        <f t="shared" ca="1" si="13"/>
        <v>168.2</v>
      </c>
      <c r="K72" s="67"/>
      <c r="L72" s="144">
        <f ca="1">IF(L$13="",0,CHOOSE(Detalhamento.OpçãoServiços,OFFSET(Import.PLQ,$A72-1,L$15-1,1,1),IF($E72&lt;&gt;1,IF(ISNUMBER(INDEX(Import.PLE,Detalhamento!$E72,Detalhamento!L$15)),IF(INDEX(Import.PLE,Detalhamento!$E72,Detalhamento!L$15)&lt;=mediçao,OFFSET(Import.PLQ,$A72-1,L$15-1,1,1),0),0),PLE!$AA$28*OFFSET(Import.PLQ,$A72-1,L$15-1,1,1)),IF($E72&lt;&gt;1,IF(ISNUMBER(INDEX(Import.PLE,Detalhamento!$E72,Detalhamento!L$15)),IF(INDEX(Import.PLE,Detalhamento!$E72,Detalhamento!L$15)&lt;=mediçao,0,OFFSET(Import.PLQ,$A72-1,L$15-1,1,1)),OFFSET(Import.PLQ,$A72-1,L$15-1,1,1)),(1-PLE!$AA$28)*OFFSET(Import.PLQ,$A72-1,L$15-1,1,1))))</f>
        <v>168.2</v>
      </c>
      <c r="M72" s="144">
        <f ca="1">IF(M$13="",0,CHOOSE(Detalhamento.OpçãoServiços,OFFSET(Import.PLQ,$A72-1,M$15-1,1,1),IF($E72&lt;&gt;1,IF(ISNUMBER(INDEX(Import.PLE,Detalhamento!$E72,Detalhamento!M$15)),IF(INDEX(Import.PLE,Detalhamento!$E72,Detalhamento!M$15)&lt;=mediçao,OFFSET(Import.PLQ,$A72-1,M$15-1,1,1),0),0),PLE!$AA$28*OFFSET(Import.PLQ,$A72-1,M$15-1,1,1)),IF($E72&lt;&gt;1,IF(ISNUMBER(INDEX(Import.PLE,Detalhamento!$E72,Detalhamento!M$15)),IF(INDEX(Import.PLE,Detalhamento!$E72,Detalhamento!M$15)&lt;=mediçao,0,OFFSET(Import.PLQ,$A72-1,M$15-1,1,1)),OFFSET(Import.PLQ,$A72-1,M$15-1,1,1)),(1-PLE!$AA$28)*OFFSET(Import.PLQ,$A72-1,M$15-1,1,1))))</f>
        <v>0</v>
      </c>
      <c r="N72" s="144">
        <f ca="1">IF(N$13="",0,CHOOSE(Detalhamento.OpçãoServiços,OFFSET(Import.PLQ,$A72-1,N$15-1,1,1),IF($E72&lt;&gt;1,IF(ISNUMBER(INDEX(Import.PLE,Detalhamento!$E72,Detalhamento!N$15)),IF(INDEX(Import.PLE,Detalhamento!$E72,Detalhamento!N$15)&lt;=mediçao,OFFSET(Import.PLQ,$A72-1,N$15-1,1,1),0),0),PLE!$AA$28*OFFSET(Import.PLQ,$A72-1,N$15-1,1,1)),IF($E72&lt;&gt;1,IF(ISNUMBER(INDEX(Import.PLE,Detalhamento!$E72,Detalhamento!N$15)),IF(INDEX(Import.PLE,Detalhamento!$E72,Detalhamento!N$15)&lt;=mediçao,0,OFFSET(Import.PLQ,$A72-1,N$15-1,1,1)),OFFSET(Import.PLQ,$A72-1,N$15-1,1,1)),(1-PLE!$AA$28)*OFFSET(Import.PLQ,$A72-1,N$15-1,1,1))))</f>
        <v>0</v>
      </c>
      <c r="O72" s="144">
        <f ca="1">IF(O$13="",0,CHOOSE(Detalhamento.OpçãoServiços,OFFSET(Import.PLQ,$A72-1,O$15-1,1,1),IF($E72&lt;&gt;1,IF(ISNUMBER(INDEX(Import.PLE,Detalhamento!$E72,Detalhamento!O$15)),IF(INDEX(Import.PLE,Detalhamento!$E72,Detalhamento!O$15)&lt;=mediçao,OFFSET(Import.PLQ,$A72-1,O$15-1,1,1),0),0),PLE!$AA$28*OFFSET(Import.PLQ,$A72-1,O$15-1,1,1)),IF($E72&lt;&gt;1,IF(ISNUMBER(INDEX(Import.PLE,Detalhamento!$E72,Detalhamento!O$15)),IF(INDEX(Import.PLE,Detalhamento!$E72,Detalhamento!O$15)&lt;=mediçao,0,OFFSET(Import.PLQ,$A72-1,O$15-1,1,1)),OFFSET(Import.PLQ,$A72-1,O$15-1,1,1)),(1-PLE!$AA$28)*OFFSET(Import.PLQ,$A72-1,O$15-1,1,1))))</f>
        <v>0</v>
      </c>
      <c r="P72" s="144">
        <f ca="1">IF(P$13="",0,CHOOSE(Detalhamento.OpçãoServiços,OFFSET(Import.PLQ,$A72-1,P$15-1,1,1),IF($E72&lt;&gt;1,IF(ISNUMBER(INDEX(Import.PLE,Detalhamento!$E72,Detalhamento!P$15)),IF(INDEX(Import.PLE,Detalhamento!$E72,Detalhamento!P$15)&lt;=mediçao,OFFSET(Import.PLQ,$A72-1,P$15-1,1,1),0),0),PLE!$AA$28*OFFSET(Import.PLQ,$A72-1,P$15-1,1,1)),IF($E72&lt;&gt;1,IF(ISNUMBER(INDEX(Import.PLE,Detalhamento!$E72,Detalhamento!P$15)),IF(INDEX(Import.PLE,Detalhamento!$E72,Detalhamento!P$15)&lt;=mediçao,0,OFFSET(Import.PLQ,$A72-1,P$15-1,1,1)),OFFSET(Import.PLQ,$A72-1,P$15-1,1,1)),(1-PLE!$AA$28)*OFFSET(Import.PLQ,$A72-1,P$15-1,1,1))))</f>
        <v>0</v>
      </c>
      <c r="Q72" s="144">
        <f ca="1">IF(Q$13="",0,CHOOSE(Detalhamento.OpçãoServiços,OFFSET(Import.PLQ,$A72-1,Q$15-1,1,1),IF($E72&lt;&gt;1,IF(ISNUMBER(INDEX(Import.PLE,Detalhamento!$E72,Detalhamento!Q$15)),IF(INDEX(Import.PLE,Detalhamento!$E72,Detalhamento!Q$15)&lt;=mediçao,OFFSET(Import.PLQ,$A72-1,Q$15-1,1,1),0),0),PLE!$AA$28*OFFSET(Import.PLQ,$A72-1,Q$15-1,1,1)),IF($E72&lt;&gt;1,IF(ISNUMBER(INDEX(Import.PLE,Detalhamento!$E72,Detalhamento!Q$15)),IF(INDEX(Import.PLE,Detalhamento!$E72,Detalhamento!Q$15)&lt;=mediçao,0,OFFSET(Import.PLQ,$A72-1,Q$15-1,1,1)),OFFSET(Import.PLQ,$A72-1,Q$15-1,1,1)),(1-PLE!$AA$28)*OFFSET(Import.PLQ,$A72-1,Q$15-1,1,1))))</f>
        <v>0</v>
      </c>
      <c r="R72" s="144">
        <f ca="1">IF(R$13="",0,CHOOSE(Detalhamento.OpçãoServiços,OFFSET(Import.PLQ,$A72-1,R$15-1,1,1),IF($E72&lt;&gt;1,IF(ISNUMBER(INDEX(Import.PLE,Detalhamento!$E72,Detalhamento!R$15)),IF(INDEX(Import.PLE,Detalhamento!$E72,Detalhamento!R$15)&lt;=mediçao,OFFSET(Import.PLQ,$A72-1,R$15-1,1,1),0),0),PLE!$AA$28*OFFSET(Import.PLQ,$A72-1,R$15-1,1,1)),IF($E72&lt;&gt;1,IF(ISNUMBER(INDEX(Import.PLE,Detalhamento!$E72,Detalhamento!R$15)),IF(INDEX(Import.PLE,Detalhamento!$E72,Detalhamento!R$15)&lt;=mediçao,0,OFFSET(Import.PLQ,$A72-1,R$15-1,1,1)),OFFSET(Import.PLQ,$A72-1,R$15-1,1,1)),(1-PLE!$AA$28)*OFFSET(Import.PLQ,$A72-1,R$15-1,1,1))))</f>
        <v>0</v>
      </c>
      <c r="S72" s="144">
        <f ca="1">IF(S$13="",0,CHOOSE(Detalhamento.OpçãoServiços,OFFSET(Import.PLQ,$A72-1,S$15-1,1,1),IF($E72&lt;&gt;1,IF(ISNUMBER(INDEX(Import.PLE,Detalhamento!$E72,Detalhamento!S$15)),IF(INDEX(Import.PLE,Detalhamento!$E72,Detalhamento!S$15)&lt;=mediçao,OFFSET(Import.PLQ,$A72-1,S$15-1,1,1),0),0),PLE!$AA$28*OFFSET(Import.PLQ,$A72-1,S$15-1,1,1)),IF($E72&lt;&gt;1,IF(ISNUMBER(INDEX(Import.PLE,Detalhamento!$E72,Detalhamento!S$15)),IF(INDEX(Import.PLE,Detalhamento!$E72,Detalhamento!S$15)&lt;=mediçao,0,OFFSET(Import.PLQ,$A72-1,S$15-1,1,1)),OFFSET(Import.PLQ,$A72-1,S$15-1,1,1)),(1-PLE!$AA$28)*OFFSET(Import.PLQ,$A72-1,S$15-1,1,1))))</f>
        <v>0</v>
      </c>
      <c r="T72" s="144">
        <f ca="1">IF(T$13="",0,CHOOSE(Detalhamento.OpçãoServiços,OFFSET(Import.PLQ,$A72-1,T$15-1,1,1),IF($E72&lt;&gt;1,IF(ISNUMBER(INDEX(Import.PLE,Detalhamento!$E72,Detalhamento!T$15)),IF(INDEX(Import.PLE,Detalhamento!$E72,Detalhamento!T$15)&lt;=mediçao,OFFSET(Import.PLQ,$A72-1,T$15-1,1,1),0),0),PLE!$AA$28*OFFSET(Import.PLQ,$A72-1,T$15-1,1,1)),IF($E72&lt;&gt;1,IF(ISNUMBER(INDEX(Import.PLE,Detalhamento!$E72,Detalhamento!T$15)),IF(INDEX(Import.PLE,Detalhamento!$E72,Detalhamento!T$15)&lt;=mediçao,0,OFFSET(Import.PLQ,$A72-1,T$15-1,1,1)),OFFSET(Import.PLQ,$A72-1,T$15-1,1,1)),(1-PLE!$AA$28)*OFFSET(Import.PLQ,$A72-1,T$15-1,1,1))))</f>
        <v>0</v>
      </c>
      <c r="U72" s="144">
        <f ca="1">IF(U$13="",0,CHOOSE(Detalhamento.OpçãoServiços,OFFSET(Import.PLQ,$A72-1,U$15-1,1,1),IF($E72&lt;&gt;1,IF(ISNUMBER(INDEX(Import.PLE,Detalhamento!$E72,Detalhamento!U$15)),IF(INDEX(Import.PLE,Detalhamento!$E72,Detalhamento!U$15)&lt;=mediçao,OFFSET(Import.PLQ,$A72-1,U$15-1,1,1),0),0),PLE!$AA$28*OFFSET(Import.PLQ,$A72-1,U$15-1,1,1)),IF($E72&lt;&gt;1,IF(ISNUMBER(INDEX(Import.PLE,Detalhamento!$E72,Detalhamento!U$15)),IF(INDEX(Import.PLE,Detalhamento!$E72,Detalhamento!U$15)&lt;=mediçao,0,OFFSET(Import.PLQ,$A72-1,U$15-1,1,1)),OFFSET(Import.PLQ,$A72-1,U$15-1,1,1)),(1-PLE!$AA$28)*OFFSET(Import.PLQ,$A72-1,U$15-1,1,1))))</f>
        <v>0</v>
      </c>
      <c r="V72" s="144">
        <f ca="1">IF(V$13="",0,CHOOSE(Detalhamento.OpçãoServiços,OFFSET(Import.PLQ,$A72-1,V$15-1,1,1),IF($E72&lt;&gt;1,IF(ISNUMBER(INDEX(Import.PLE,Detalhamento!$E72,Detalhamento!V$15)),IF(INDEX(Import.PLE,Detalhamento!$E72,Detalhamento!V$15)&lt;=mediçao,OFFSET(Import.PLQ,$A72-1,V$15-1,1,1),0),0),PLE!$AA$28*OFFSET(Import.PLQ,$A72-1,V$15-1,1,1)),IF($E72&lt;&gt;1,IF(ISNUMBER(INDEX(Import.PLE,Detalhamento!$E72,Detalhamento!V$15)),IF(INDEX(Import.PLE,Detalhamento!$E72,Detalhamento!V$15)&lt;=mediçao,0,OFFSET(Import.PLQ,$A72-1,V$15-1,1,1)),OFFSET(Import.PLQ,$A72-1,V$15-1,1,1)),(1-PLE!$AA$28)*OFFSET(Import.PLQ,$A72-1,V$15-1,1,1))))</f>
        <v>0</v>
      </c>
      <c r="W72" s="144">
        <f ca="1">IF(W$13="",0,CHOOSE(Detalhamento.OpçãoServiços,OFFSET(Import.PLQ,$A72-1,W$15-1,1,1),IF($E72&lt;&gt;1,IF(ISNUMBER(INDEX(Import.PLE,Detalhamento!$E72,Detalhamento!W$15)),IF(INDEX(Import.PLE,Detalhamento!$E72,Detalhamento!W$15)&lt;=mediçao,OFFSET(Import.PLQ,$A72-1,W$15-1,1,1),0),0),PLE!$AA$28*OFFSET(Import.PLQ,$A72-1,W$15-1,1,1)),IF($E72&lt;&gt;1,IF(ISNUMBER(INDEX(Import.PLE,Detalhamento!$E72,Detalhamento!W$15)),IF(INDEX(Import.PLE,Detalhamento!$E72,Detalhamento!W$15)&lt;=mediçao,0,OFFSET(Import.PLQ,$A72-1,W$15-1,1,1)),OFFSET(Import.PLQ,$A72-1,W$15-1,1,1)),(1-PLE!$AA$28)*OFFSET(Import.PLQ,$A72-1,W$15-1,1,1))))</f>
        <v>0</v>
      </c>
      <c r="X72" s="144">
        <f ca="1">IF(X$13="",0,CHOOSE(Detalhamento.OpçãoServiços,OFFSET(Import.PLQ,$A72-1,X$15-1,1,1),IF($E72&lt;&gt;1,IF(ISNUMBER(INDEX(Import.PLE,Detalhamento!$E72,Detalhamento!X$15)),IF(INDEX(Import.PLE,Detalhamento!$E72,Detalhamento!X$15)&lt;=mediçao,OFFSET(Import.PLQ,$A72-1,X$15-1,1,1),0),0),PLE!$AA$28*OFFSET(Import.PLQ,$A72-1,X$15-1,1,1)),IF($E72&lt;&gt;1,IF(ISNUMBER(INDEX(Import.PLE,Detalhamento!$E72,Detalhamento!X$15)),IF(INDEX(Import.PLE,Detalhamento!$E72,Detalhamento!X$15)&lt;=mediçao,0,OFFSET(Import.PLQ,$A72-1,X$15-1,1,1)),OFFSET(Import.PLQ,$A72-1,X$15-1,1,1)),(1-PLE!$AA$28)*OFFSET(Import.PLQ,$A72-1,X$15-1,1,1))))</f>
        <v>0</v>
      </c>
      <c r="Y72" s="144">
        <f ca="1">IF(Y$13="",0,CHOOSE(Detalhamento.OpçãoServiços,OFFSET(Import.PLQ,$A72-1,Y$15-1,1,1),IF($E72&lt;&gt;1,IF(ISNUMBER(INDEX(Import.PLE,Detalhamento!$E72,Detalhamento!Y$15)),IF(INDEX(Import.PLE,Detalhamento!$E72,Detalhamento!Y$15)&lt;=mediçao,OFFSET(Import.PLQ,$A72-1,Y$15-1,1,1),0),0),PLE!$AA$28*OFFSET(Import.PLQ,$A72-1,Y$15-1,1,1)),IF($E72&lt;&gt;1,IF(ISNUMBER(INDEX(Import.PLE,Detalhamento!$E72,Detalhamento!Y$15)),IF(INDEX(Import.PLE,Detalhamento!$E72,Detalhamento!Y$15)&lt;=mediçao,0,OFFSET(Import.PLQ,$A72-1,Y$15-1,1,1)),OFFSET(Import.PLQ,$A72-1,Y$15-1,1,1)),(1-PLE!$AA$28)*OFFSET(Import.PLQ,$A72-1,Y$15-1,1,1))))</f>
        <v>0</v>
      </c>
      <c r="Z72" s="144">
        <f ca="1">IF(Z$13="",0,CHOOSE(Detalhamento.OpçãoServiços,OFFSET(Import.PLQ,$A72-1,Z$15-1,1,1),IF($E72&lt;&gt;1,IF(ISNUMBER(INDEX(Import.PLE,Detalhamento!$E72,Detalhamento!Z$15)),IF(INDEX(Import.PLE,Detalhamento!$E72,Detalhamento!Z$15)&lt;=mediçao,OFFSET(Import.PLQ,$A72-1,Z$15-1,1,1),0),0),PLE!$AA$28*OFFSET(Import.PLQ,$A72-1,Z$15-1,1,1)),IF($E72&lt;&gt;1,IF(ISNUMBER(INDEX(Import.PLE,Detalhamento!$E72,Detalhamento!Z$15)),IF(INDEX(Import.PLE,Detalhamento!$E72,Detalhamento!Z$15)&lt;=mediçao,0,OFFSET(Import.PLQ,$A72-1,Z$15-1,1,1)),OFFSET(Import.PLQ,$A72-1,Z$15-1,1,1)),(1-PLE!$AA$28)*OFFSET(Import.PLQ,$A72-1,Z$15-1,1,1))))</f>
        <v>0</v>
      </c>
      <c r="AA72" s="144">
        <f ca="1">IF(AA$13="",0,CHOOSE(Detalhamento.OpçãoServiços,OFFSET(Import.PLQ,$A72-1,AA$15-1,1,1),IF($E72&lt;&gt;1,IF(ISNUMBER(INDEX(Import.PLE,Detalhamento!$E72,Detalhamento!AA$15)),IF(INDEX(Import.PLE,Detalhamento!$E72,Detalhamento!AA$15)&lt;=mediçao,OFFSET(Import.PLQ,$A72-1,AA$15-1,1,1),0),0),PLE!$AA$28*OFFSET(Import.PLQ,$A72-1,AA$15-1,1,1)),IF($E72&lt;&gt;1,IF(ISNUMBER(INDEX(Import.PLE,Detalhamento!$E72,Detalhamento!AA$15)),IF(INDEX(Import.PLE,Detalhamento!$E72,Detalhamento!AA$15)&lt;=mediçao,0,OFFSET(Import.PLQ,$A72-1,AA$15-1,1,1)),OFFSET(Import.PLQ,$A72-1,AA$15-1,1,1)),(1-PLE!$AA$28)*OFFSET(Import.PLQ,$A72-1,AA$15-1,1,1))))</f>
        <v>0</v>
      </c>
      <c r="AB72" s="144">
        <f ca="1">IF(AB$13="",0,CHOOSE(Detalhamento.OpçãoServiços,OFFSET(Import.PLQ,$A72-1,AB$15-1,1,1),IF($E72&lt;&gt;1,IF(ISNUMBER(INDEX(Import.PLE,Detalhamento!$E72,Detalhamento!AB$15)),IF(INDEX(Import.PLE,Detalhamento!$E72,Detalhamento!AB$15)&lt;=mediçao,OFFSET(Import.PLQ,$A72-1,AB$15-1,1,1),0),0),PLE!$AA$28*OFFSET(Import.PLQ,$A72-1,AB$15-1,1,1)),IF($E72&lt;&gt;1,IF(ISNUMBER(INDEX(Import.PLE,Detalhamento!$E72,Detalhamento!AB$15)),IF(INDEX(Import.PLE,Detalhamento!$E72,Detalhamento!AB$15)&lt;=mediçao,0,OFFSET(Import.PLQ,$A72-1,AB$15-1,1,1)),OFFSET(Import.PLQ,$A72-1,AB$15-1,1,1)),(1-PLE!$AA$28)*OFFSET(Import.PLQ,$A72-1,AB$15-1,1,1))))</f>
        <v>0</v>
      </c>
      <c r="AC72" s="144">
        <f ca="1">IF(AC$13="",0,CHOOSE(Detalhamento.OpçãoServiços,OFFSET(Import.PLQ,$A72-1,AC$15-1,1,1),IF($E72&lt;&gt;1,IF(ISNUMBER(INDEX(Import.PLE,Detalhamento!$E72,Detalhamento!AC$15)),IF(INDEX(Import.PLE,Detalhamento!$E72,Detalhamento!AC$15)&lt;=mediçao,OFFSET(Import.PLQ,$A72-1,AC$15-1,1,1),0),0),PLE!$AA$28*OFFSET(Import.PLQ,$A72-1,AC$15-1,1,1)),IF($E72&lt;&gt;1,IF(ISNUMBER(INDEX(Import.PLE,Detalhamento!$E72,Detalhamento!AC$15)),IF(INDEX(Import.PLE,Detalhamento!$E72,Detalhamento!AC$15)&lt;=mediçao,0,OFFSET(Import.PLQ,$A72-1,AC$15-1,1,1)),OFFSET(Import.PLQ,$A72-1,AC$15-1,1,1)),(1-PLE!$AA$28)*OFFSET(Import.PLQ,$A72-1,AC$15-1,1,1))))</f>
        <v>0</v>
      </c>
      <c r="AD72" s="144">
        <f ca="1">IF(AD$13="",0,CHOOSE(Detalhamento.OpçãoServiços,OFFSET(Import.PLQ,$A72-1,AD$15-1,1,1),IF($E72&lt;&gt;1,IF(ISNUMBER(INDEX(Import.PLE,Detalhamento!$E72,Detalhamento!AD$15)),IF(INDEX(Import.PLE,Detalhamento!$E72,Detalhamento!AD$15)&lt;=mediçao,OFFSET(Import.PLQ,$A72-1,AD$15-1,1,1),0),0),PLE!$AA$28*OFFSET(Import.PLQ,$A72-1,AD$15-1,1,1)),IF($E72&lt;&gt;1,IF(ISNUMBER(INDEX(Import.PLE,Detalhamento!$E72,Detalhamento!AD$15)),IF(INDEX(Import.PLE,Detalhamento!$E72,Detalhamento!AD$15)&lt;=mediçao,0,OFFSET(Import.PLQ,$A72-1,AD$15-1,1,1)),OFFSET(Import.PLQ,$A72-1,AD$15-1,1,1)),(1-PLE!$AA$28)*OFFSET(Import.PLQ,$A72-1,AD$15-1,1,1))))</f>
        <v>0</v>
      </c>
      <c r="AE72" s="144">
        <f ca="1">IF(AE$13="",0,CHOOSE(Detalhamento.OpçãoServiços,OFFSET(Import.PLQ,$A72-1,AE$15-1,1,1),IF($E72&lt;&gt;1,IF(ISNUMBER(INDEX(Import.PLE,Detalhamento!$E72,Detalhamento!AE$15)),IF(INDEX(Import.PLE,Detalhamento!$E72,Detalhamento!AE$15)&lt;=mediçao,OFFSET(Import.PLQ,$A72-1,AE$15-1,1,1),0),0),PLE!$AA$28*OFFSET(Import.PLQ,$A72-1,AE$15-1,1,1)),IF($E72&lt;&gt;1,IF(ISNUMBER(INDEX(Import.PLE,Detalhamento!$E72,Detalhamento!AE$15)),IF(INDEX(Import.PLE,Detalhamento!$E72,Detalhamento!AE$15)&lt;=mediçao,0,OFFSET(Import.PLQ,$A72-1,AE$15-1,1,1)),OFFSET(Import.PLQ,$A72-1,AE$15-1,1,1)),(1-PLE!$AA$28)*OFFSET(Import.PLQ,$A72-1,AE$15-1,1,1))))</f>
        <v>0</v>
      </c>
      <c r="AF72" s="144">
        <f ca="1">IF(AF$13="",0,CHOOSE(Detalhamento.OpçãoServiços,OFFSET(Import.PLQ,$A72-1,AF$15-1,1,1),IF($E72&lt;&gt;1,IF(ISNUMBER(INDEX(Import.PLE,Detalhamento!$E72,Detalhamento!AF$15)),IF(INDEX(Import.PLE,Detalhamento!$E72,Detalhamento!AF$15)&lt;=mediçao,OFFSET(Import.PLQ,$A72-1,AF$15-1,1,1),0),0),PLE!$AA$28*OFFSET(Import.PLQ,$A72-1,AF$15-1,1,1)),IF($E72&lt;&gt;1,IF(ISNUMBER(INDEX(Import.PLE,Detalhamento!$E72,Detalhamento!AF$15)),IF(INDEX(Import.PLE,Detalhamento!$E72,Detalhamento!AF$15)&lt;=mediçao,0,OFFSET(Import.PLQ,$A72-1,AF$15-1,1,1)),OFFSET(Import.PLQ,$A72-1,AF$15-1,1,1)),(1-PLE!$AA$28)*OFFSET(Import.PLQ,$A72-1,AF$15-1,1,1))))</f>
        <v>0</v>
      </c>
      <c r="AG72" s="144">
        <f ca="1">IF(AG$13="",0,CHOOSE(Detalhamento.OpçãoServiços,OFFSET(Import.PLQ,$A72-1,AG$15-1,1,1),IF($E72&lt;&gt;1,IF(ISNUMBER(INDEX(Import.PLE,Detalhamento!$E72,Detalhamento!AG$15)),IF(INDEX(Import.PLE,Detalhamento!$E72,Detalhamento!AG$15)&lt;=mediçao,OFFSET(Import.PLQ,$A72-1,AG$15-1,1,1),0),0),PLE!$AA$28*OFFSET(Import.PLQ,$A72-1,AG$15-1,1,1)),IF($E72&lt;&gt;1,IF(ISNUMBER(INDEX(Import.PLE,Detalhamento!$E72,Detalhamento!AG$15)),IF(INDEX(Import.PLE,Detalhamento!$E72,Detalhamento!AG$15)&lt;=mediçao,0,OFFSET(Import.PLQ,$A72-1,AG$15-1,1,1)),OFFSET(Import.PLQ,$A72-1,AG$15-1,1,1)),(1-PLE!$AA$28)*OFFSET(Import.PLQ,$A72-1,AG$15-1,1,1))))</f>
        <v>0</v>
      </c>
      <c r="AH72" s="144">
        <f ca="1">IF(AH$13="",0,CHOOSE(Detalhamento.OpçãoServiços,OFFSET(Import.PLQ,$A72-1,AH$15-1,1,1),IF($E72&lt;&gt;1,IF(ISNUMBER(INDEX(Import.PLE,Detalhamento!$E72,Detalhamento!AH$15)),IF(INDEX(Import.PLE,Detalhamento!$E72,Detalhamento!AH$15)&lt;=mediçao,OFFSET(Import.PLQ,$A72-1,AH$15-1,1,1),0),0),PLE!$AA$28*OFFSET(Import.PLQ,$A72-1,AH$15-1,1,1)),IF($E72&lt;&gt;1,IF(ISNUMBER(INDEX(Import.PLE,Detalhamento!$E72,Detalhamento!AH$15)),IF(INDEX(Import.PLE,Detalhamento!$E72,Detalhamento!AH$15)&lt;=mediçao,0,OFFSET(Import.PLQ,$A72-1,AH$15-1,1,1)),OFFSET(Import.PLQ,$A72-1,AH$15-1,1,1)),(1-PLE!$AA$28)*OFFSET(Import.PLQ,$A72-1,AH$15-1,1,1))))</f>
        <v>0</v>
      </c>
      <c r="AI72" s="144">
        <f ca="1">IF(AI$13="",0,CHOOSE(Detalhamento.OpçãoServiços,OFFSET(Import.PLQ,$A72-1,AI$15-1,1,1),IF($E72&lt;&gt;1,IF(ISNUMBER(INDEX(Import.PLE,Detalhamento!$E72,Detalhamento!AI$15)),IF(INDEX(Import.PLE,Detalhamento!$E72,Detalhamento!AI$15)&lt;=mediçao,OFFSET(Import.PLQ,$A72-1,AI$15-1,1,1),0),0),PLE!$AA$28*OFFSET(Import.PLQ,$A72-1,AI$15-1,1,1)),IF($E72&lt;&gt;1,IF(ISNUMBER(INDEX(Import.PLE,Detalhamento!$E72,Detalhamento!AI$15)),IF(INDEX(Import.PLE,Detalhamento!$E72,Detalhamento!AI$15)&lt;=mediçao,0,OFFSET(Import.PLQ,$A72-1,AI$15-1,1,1)),OFFSET(Import.PLQ,$A72-1,AI$15-1,1,1)),(1-PLE!$AA$28)*OFFSET(Import.PLQ,$A72-1,AI$15-1,1,1))))</f>
        <v>0</v>
      </c>
      <c r="AJ72" s="144">
        <f ca="1">IF(AJ$13="",0,CHOOSE(Detalhamento.OpçãoServiços,OFFSET(Import.PLQ,$A72-1,AJ$15-1,1,1),IF($E72&lt;&gt;1,IF(ISNUMBER(INDEX(Import.PLE,Detalhamento!$E72,Detalhamento!AJ$15)),IF(INDEX(Import.PLE,Detalhamento!$E72,Detalhamento!AJ$15)&lt;=mediçao,OFFSET(Import.PLQ,$A72-1,AJ$15-1,1,1),0),0),PLE!$AA$28*OFFSET(Import.PLQ,$A72-1,AJ$15-1,1,1)),IF($E72&lt;&gt;1,IF(ISNUMBER(INDEX(Import.PLE,Detalhamento!$E72,Detalhamento!AJ$15)),IF(INDEX(Import.PLE,Detalhamento!$E72,Detalhamento!AJ$15)&lt;=mediçao,0,OFFSET(Import.PLQ,$A72-1,AJ$15-1,1,1)),OFFSET(Import.PLQ,$A72-1,AJ$15-1,1,1)),(1-PLE!$AA$28)*OFFSET(Import.PLQ,$A72-1,AJ$15-1,1,1))))</f>
        <v>0</v>
      </c>
      <c r="AK72" s="144">
        <f ca="1">IF(AK$13="",0,CHOOSE(Detalhamento.OpçãoServiços,OFFSET(Import.PLQ,$A72-1,AK$15-1,1,1),IF($E72&lt;&gt;1,IF(ISNUMBER(INDEX(Import.PLE,Detalhamento!$E72,Detalhamento!AK$15)),IF(INDEX(Import.PLE,Detalhamento!$E72,Detalhamento!AK$15)&lt;=mediçao,OFFSET(Import.PLQ,$A72-1,AK$15-1,1,1),0),0),PLE!$AA$28*OFFSET(Import.PLQ,$A72-1,AK$15-1,1,1)),IF($E72&lt;&gt;1,IF(ISNUMBER(INDEX(Import.PLE,Detalhamento!$E72,Detalhamento!AK$15)),IF(INDEX(Import.PLE,Detalhamento!$E72,Detalhamento!AK$15)&lt;=mediçao,0,OFFSET(Import.PLQ,$A72-1,AK$15-1,1,1)),OFFSET(Import.PLQ,$A72-1,AK$15-1,1,1)),(1-PLE!$AA$28)*OFFSET(Import.PLQ,$A72-1,AK$15-1,1,1))))</f>
        <v>0</v>
      </c>
      <c r="AL72" s="144">
        <f ca="1">IF(AL$13="",0,CHOOSE(Detalhamento.OpçãoServiços,OFFSET(Import.PLQ,$A72-1,AL$15-1,1,1),IF($E72&lt;&gt;1,IF(ISNUMBER(INDEX(Import.PLE,Detalhamento!$E72,Detalhamento!AL$15)),IF(INDEX(Import.PLE,Detalhamento!$E72,Detalhamento!AL$15)&lt;=mediçao,OFFSET(Import.PLQ,$A72-1,AL$15-1,1,1),0),0),PLE!$AA$28*OFFSET(Import.PLQ,$A72-1,AL$15-1,1,1)),IF($E72&lt;&gt;1,IF(ISNUMBER(INDEX(Import.PLE,Detalhamento!$E72,Detalhamento!AL$15)),IF(INDEX(Import.PLE,Detalhamento!$E72,Detalhamento!AL$15)&lt;=mediçao,0,OFFSET(Import.PLQ,$A72-1,AL$15-1,1,1)),OFFSET(Import.PLQ,$A72-1,AL$15-1,1,1)),(1-PLE!$AA$28)*OFFSET(Import.PLQ,$A72-1,AL$15-1,1,1))))</f>
        <v>0</v>
      </c>
      <c r="AM72" s="144">
        <f ca="1">IF(AM$13="",0,CHOOSE(Detalhamento.OpçãoServiços,OFFSET(Import.PLQ,$A72-1,AM$15-1,1,1),IF($E72&lt;&gt;1,IF(ISNUMBER(INDEX(Import.PLE,Detalhamento!$E72,Detalhamento!AM$15)),IF(INDEX(Import.PLE,Detalhamento!$E72,Detalhamento!AM$15)&lt;=mediçao,OFFSET(Import.PLQ,$A72-1,AM$15-1,1,1),0),0),PLE!$AA$28*OFFSET(Import.PLQ,$A72-1,AM$15-1,1,1)),IF($E72&lt;&gt;1,IF(ISNUMBER(INDEX(Import.PLE,Detalhamento!$E72,Detalhamento!AM$15)),IF(INDEX(Import.PLE,Detalhamento!$E72,Detalhamento!AM$15)&lt;=mediçao,0,OFFSET(Import.PLQ,$A72-1,AM$15-1,1,1)),OFFSET(Import.PLQ,$A72-1,AM$15-1,1,1)),(1-PLE!$AA$28)*OFFSET(Import.PLQ,$A72-1,AM$15-1,1,1))))</f>
        <v>0</v>
      </c>
      <c r="AN72" s="144">
        <f ca="1">IF(AN$13="",0,CHOOSE(Detalhamento.OpçãoServiços,OFFSET(Import.PLQ,$A72-1,AN$15-1,1,1),IF($E72&lt;&gt;1,IF(ISNUMBER(INDEX(Import.PLE,Detalhamento!$E72,Detalhamento!AN$15)),IF(INDEX(Import.PLE,Detalhamento!$E72,Detalhamento!AN$15)&lt;=mediçao,OFFSET(Import.PLQ,$A72-1,AN$15-1,1,1),0),0),PLE!$AA$28*OFFSET(Import.PLQ,$A72-1,AN$15-1,1,1)),IF($E72&lt;&gt;1,IF(ISNUMBER(INDEX(Import.PLE,Detalhamento!$E72,Detalhamento!AN$15)),IF(INDEX(Import.PLE,Detalhamento!$E72,Detalhamento!AN$15)&lt;=mediçao,0,OFFSET(Import.PLQ,$A72-1,AN$15-1,1,1)),OFFSET(Import.PLQ,$A72-1,AN$15-1,1,1)),(1-PLE!$AA$28)*OFFSET(Import.PLQ,$A72-1,AN$15-1,1,1))))</f>
        <v>0</v>
      </c>
      <c r="AO72" s="144">
        <f ca="1">IF(AO$13="",0,CHOOSE(Detalhamento.OpçãoServiços,OFFSET(Import.PLQ,$A72-1,AO$15-1,1,1),IF($E72&lt;&gt;1,IF(ISNUMBER(INDEX(Import.PLE,Detalhamento!$E72,Detalhamento!AO$15)),IF(INDEX(Import.PLE,Detalhamento!$E72,Detalhamento!AO$15)&lt;=mediçao,OFFSET(Import.PLQ,$A72-1,AO$15-1,1,1),0),0),PLE!$AA$28*OFFSET(Import.PLQ,$A72-1,AO$15-1,1,1)),IF($E72&lt;&gt;1,IF(ISNUMBER(INDEX(Import.PLE,Detalhamento!$E72,Detalhamento!AO$15)),IF(INDEX(Import.PLE,Detalhamento!$E72,Detalhamento!AO$15)&lt;=mediçao,0,OFFSET(Import.PLQ,$A72-1,AO$15-1,1,1)),OFFSET(Import.PLQ,$A72-1,AO$15-1,1,1)),(1-PLE!$AA$28)*OFFSET(Import.PLQ,$A72-1,AO$15-1,1,1))))</f>
        <v>0</v>
      </c>
      <c r="AP72" s="144">
        <f ca="1">IF(AP$13="",0,CHOOSE(Detalhamento.OpçãoServiços,OFFSET(Import.PLQ,$A72-1,AP$15-1,1,1),IF($E72&lt;&gt;1,IF(ISNUMBER(INDEX(Import.PLE,Detalhamento!$E72,Detalhamento!AP$15)),IF(INDEX(Import.PLE,Detalhamento!$E72,Detalhamento!AP$15)&lt;=mediçao,OFFSET(Import.PLQ,$A72-1,AP$15-1,1,1),0),0),PLE!$AA$28*OFFSET(Import.PLQ,$A72-1,AP$15-1,1,1)),IF($E72&lt;&gt;1,IF(ISNUMBER(INDEX(Import.PLE,Detalhamento!$E72,Detalhamento!AP$15)),IF(INDEX(Import.PLE,Detalhamento!$E72,Detalhamento!AP$15)&lt;=mediçao,0,OFFSET(Import.PLQ,$A72-1,AP$15-1,1,1)),OFFSET(Import.PLQ,$A72-1,AP$15-1,1,1)),(1-PLE!$AA$28)*OFFSET(Import.PLQ,$A72-1,AP$15-1,1,1))))</f>
        <v>0</v>
      </c>
      <c r="AQ72" s="144">
        <f ca="1">IF(AQ$13="",0,CHOOSE(Detalhamento.OpçãoServiços,OFFSET(Import.PLQ,$A72-1,AQ$15-1,1,1),IF($E72&lt;&gt;1,IF(ISNUMBER(INDEX(Import.PLE,Detalhamento!$E72,Detalhamento!AQ$15)),IF(INDEX(Import.PLE,Detalhamento!$E72,Detalhamento!AQ$15)&lt;=mediçao,OFFSET(Import.PLQ,$A72-1,AQ$15-1,1,1),0),0),PLE!$AA$28*OFFSET(Import.PLQ,$A72-1,AQ$15-1,1,1)),IF($E72&lt;&gt;1,IF(ISNUMBER(INDEX(Import.PLE,Detalhamento!$E72,Detalhamento!AQ$15)),IF(INDEX(Import.PLE,Detalhamento!$E72,Detalhamento!AQ$15)&lt;=mediçao,0,OFFSET(Import.PLQ,$A72-1,AQ$15-1,1,1)),OFFSET(Import.PLQ,$A72-1,AQ$15-1,1,1)),(1-PLE!$AA$28)*OFFSET(Import.PLQ,$A72-1,AQ$15-1,1,1))))</f>
        <v>0</v>
      </c>
      <c r="AR72" s="144">
        <f ca="1">IF(AR$13="",0,CHOOSE(Detalhamento.OpçãoServiços,OFFSET(Import.PLQ,$A72-1,AR$15-1,1,1),IF($E72&lt;&gt;1,IF(ISNUMBER(INDEX(Import.PLE,Detalhamento!$E72,Detalhamento!AR$15)),IF(INDEX(Import.PLE,Detalhamento!$E72,Detalhamento!AR$15)&lt;=mediçao,OFFSET(Import.PLQ,$A72-1,AR$15-1,1,1),0),0),PLE!$AA$28*OFFSET(Import.PLQ,$A72-1,AR$15-1,1,1)),IF($E72&lt;&gt;1,IF(ISNUMBER(INDEX(Import.PLE,Detalhamento!$E72,Detalhamento!AR$15)),IF(INDEX(Import.PLE,Detalhamento!$E72,Detalhamento!AR$15)&lt;=mediçao,0,OFFSET(Import.PLQ,$A72-1,AR$15-1,1,1)),OFFSET(Import.PLQ,$A72-1,AR$15-1,1,1)),(1-PLE!$AA$28)*OFFSET(Import.PLQ,$A72-1,AR$15-1,1,1))))</f>
        <v>0</v>
      </c>
      <c r="AS72" s="144">
        <f ca="1">IF(AS$13="",0,CHOOSE(Detalhamento.OpçãoServiços,OFFSET(Import.PLQ,$A72-1,AS$15-1,1,1),IF($E72&lt;&gt;1,IF(ISNUMBER(INDEX(Import.PLE,Detalhamento!$E72,Detalhamento!AS$15)),IF(INDEX(Import.PLE,Detalhamento!$E72,Detalhamento!AS$15)&lt;=mediçao,OFFSET(Import.PLQ,$A72-1,AS$15-1,1,1),0),0),PLE!$AA$28*OFFSET(Import.PLQ,$A72-1,AS$15-1,1,1)),IF($E72&lt;&gt;1,IF(ISNUMBER(INDEX(Import.PLE,Detalhamento!$E72,Detalhamento!AS$15)),IF(INDEX(Import.PLE,Detalhamento!$E72,Detalhamento!AS$15)&lt;=mediçao,0,OFFSET(Import.PLQ,$A72-1,AS$15-1,1,1)),OFFSET(Import.PLQ,$A72-1,AS$15-1,1,1)),(1-PLE!$AA$28)*OFFSET(Import.PLQ,$A72-1,AS$15-1,1,1))))</f>
        <v>0</v>
      </c>
      <c r="AT72" s="144">
        <f ca="1">IF(AT$13="",0,CHOOSE(Detalhamento.OpçãoServiços,OFFSET(Import.PLQ,$A72-1,AT$15-1,1,1),IF($E72&lt;&gt;1,IF(ISNUMBER(INDEX(Import.PLE,Detalhamento!$E72,Detalhamento!AT$15)),IF(INDEX(Import.PLE,Detalhamento!$E72,Detalhamento!AT$15)&lt;=mediçao,OFFSET(Import.PLQ,$A72-1,AT$15-1,1,1),0),0),PLE!$AA$28*OFFSET(Import.PLQ,$A72-1,AT$15-1,1,1)),IF($E72&lt;&gt;1,IF(ISNUMBER(INDEX(Import.PLE,Detalhamento!$E72,Detalhamento!AT$15)),IF(INDEX(Import.PLE,Detalhamento!$E72,Detalhamento!AT$15)&lt;=mediçao,0,OFFSET(Import.PLQ,$A72-1,AT$15-1,1,1)),OFFSET(Import.PLQ,$A72-1,AT$15-1,1,1)),(1-PLE!$AA$28)*OFFSET(Import.PLQ,$A72-1,AT$15-1,1,1))))</f>
        <v>0</v>
      </c>
      <c r="AU72" s="144">
        <f ca="1">IF(AU$13="",0,CHOOSE(Detalhamento.OpçãoServiços,OFFSET(Import.PLQ,$A72-1,AU$15-1,1,1),IF($E72&lt;&gt;1,IF(ISNUMBER(INDEX(Import.PLE,Detalhamento!$E72,Detalhamento!AU$15)),IF(INDEX(Import.PLE,Detalhamento!$E72,Detalhamento!AU$15)&lt;=mediçao,OFFSET(Import.PLQ,$A72-1,AU$15-1,1,1),0),0),PLE!$AA$28*OFFSET(Import.PLQ,$A72-1,AU$15-1,1,1)),IF($E72&lt;&gt;1,IF(ISNUMBER(INDEX(Import.PLE,Detalhamento!$E72,Detalhamento!AU$15)),IF(INDEX(Import.PLE,Detalhamento!$E72,Detalhamento!AU$15)&lt;=mediçao,0,OFFSET(Import.PLQ,$A72-1,AU$15-1,1,1)),OFFSET(Import.PLQ,$A72-1,AU$15-1,1,1)),(1-PLE!$AA$28)*OFFSET(Import.PLQ,$A72-1,AU$15-1,1,1))))</f>
        <v>0</v>
      </c>
      <c r="AV72" s="144">
        <f ca="1">IF(AV$13="",0,CHOOSE(Detalhamento.OpçãoServiços,OFFSET(Import.PLQ,$A72-1,AV$15-1,1,1),IF($E72&lt;&gt;1,IF(ISNUMBER(INDEX(Import.PLE,Detalhamento!$E72,Detalhamento!AV$15)),IF(INDEX(Import.PLE,Detalhamento!$E72,Detalhamento!AV$15)&lt;=mediçao,OFFSET(Import.PLQ,$A72-1,AV$15-1,1,1),0),0),PLE!$AA$28*OFFSET(Import.PLQ,$A72-1,AV$15-1,1,1)),IF($E72&lt;&gt;1,IF(ISNUMBER(INDEX(Import.PLE,Detalhamento!$E72,Detalhamento!AV$15)),IF(INDEX(Import.PLE,Detalhamento!$E72,Detalhamento!AV$15)&lt;=mediçao,0,OFFSET(Import.PLQ,$A72-1,AV$15-1,1,1)),OFFSET(Import.PLQ,$A72-1,AV$15-1,1,1)),(1-PLE!$AA$28)*OFFSET(Import.PLQ,$A72-1,AV$15-1,1,1))))</f>
        <v>0</v>
      </c>
      <c r="AW72" s="144">
        <f ca="1">IF(AW$13="",0,CHOOSE(Detalhamento.OpçãoServiços,OFFSET(Import.PLQ,$A72-1,AW$15-1,1,1),IF($E72&lt;&gt;1,IF(ISNUMBER(INDEX(Import.PLE,Detalhamento!$E72,Detalhamento!AW$15)),IF(INDEX(Import.PLE,Detalhamento!$E72,Detalhamento!AW$15)&lt;=mediçao,OFFSET(Import.PLQ,$A72-1,AW$15-1,1,1),0),0),PLE!$AA$28*OFFSET(Import.PLQ,$A72-1,AW$15-1,1,1)),IF($E72&lt;&gt;1,IF(ISNUMBER(INDEX(Import.PLE,Detalhamento!$E72,Detalhamento!AW$15)),IF(INDEX(Import.PLE,Detalhamento!$E72,Detalhamento!AW$15)&lt;=mediçao,0,OFFSET(Import.PLQ,$A72-1,AW$15-1,1,1)),OFFSET(Import.PLQ,$A72-1,AW$15-1,1,1)),(1-PLE!$AA$28)*OFFSET(Import.PLQ,$A72-1,AW$15-1,1,1))))</f>
        <v>0</v>
      </c>
      <c r="AX72" s="144">
        <f ca="1">IF(AX$13="",0,CHOOSE(Detalhamento.OpçãoServiços,OFFSET(Import.PLQ,$A72-1,AX$15-1,1,1),IF($E72&lt;&gt;1,IF(ISNUMBER(INDEX(Import.PLE,Detalhamento!$E72,Detalhamento!AX$15)),IF(INDEX(Import.PLE,Detalhamento!$E72,Detalhamento!AX$15)&lt;=mediçao,OFFSET(Import.PLQ,$A72-1,AX$15-1,1,1),0),0),PLE!$AA$28*OFFSET(Import.PLQ,$A72-1,AX$15-1,1,1)),IF($E72&lt;&gt;1,IF(ISNUMBER(INDEX(Import.PLE,Detalhamento!$E72,Detalhamento!AX$15)),IF(INDEX(Import.PLE,Detalhamento!$E72,Detalhamento!AX$15)&lt;=mediçao,0,OFFSET(Import.PLQ,$A72-1,AX$15-1,1,1)),OFFSET(Import.PLQ,$A72-1,AX$15-1,1,1)),(1-PLE!$AA$28)*OFFSET(Import.PLQ,$A72-1,AX$15-1,1,1))))</f>
        <v>0</v>
      </c>
      <c r="AY72" s="144">
        <f ca="1">IF(AY$13="",0,CHOOSE(Detalhamento.OpçãoServiços,OFFSET(Import.PLQ,$A72-1,AY$15-1,1,1),IF($E72&lt;&gt;1,IF(ISNUMBER(INDEX(Import.PLE,Detalhamento!$E72,Detalhamento!AY$15)),IF(INDEX(Import.PLE,Detalhamento!$E72,Detalhamento!AY$15)&lt;=mediçao,OFFSET(Import.PLQ,$A72-1,AY$15-1,1,1),0),0),PLE!$AA$28*OFFSET(Import.PLQ,$A72-1,AY$15-1,1,1)),IF($E72&lt;&gt;1,IF(ISNUMBER(INDEX(Import.PLE,Detalhamento!$E72,Detalhamento!AY$15)),IF(INDEX(Import.PLE,Detalhamento!$E72,Detalhamento!AY$15)&lt;=mediçao,0,OFFSET(Import.PLQ,$A72-1,AY$15-1,1,1)),OFFSET(Import.PLQ,$A72-1,AY$15-1,1,1)),(1-PLE!$AA$28)*OFFSET(Import.PLQ,$A72-1,AY$15-1,1,1))))</f>
        <v>0</v>
      </c>
      <c r="AZ72" s="144">
        <f ca="1">IF(AZ$13="",0,CHOOSE(Detalhamento.OpçãoServiços,OFFSET(Import.PLQ,$A72-1,AZ$15-1,1,1),IF($E72&lt;&gt;1,IF(ISNUMBER(INDEX(Import.PLE,Detalhamento!$E72,Detalhamento!AZ$15)),IF(INDEX(Import.PLE,Detalhamento!$E72,Detalhamento!AZ$15)&lt;=mediçao,OFFSET(Import.PLQ,$A72-1,AZ$15-1,1,1),0),0),PLE!$AA$28*OFFSET(Import.PLQ,$A72-1,AZ$15-1,1,1)),IF($E72&lt;&gt;1,IF(ISNUMBER(INDEX(Import.PLE,Detalhamento!$E72,Detalhamento!AZ$15)),IF(INDEX(Import.PLE,Detalhamento!$E72,Detalhamento!AZ$15)&lt;=mediçao,0,OFFSET(Import.PLQ,$A72-1,AZ$15-1,1,1)),OFFSET(Import.PLQ,$A72-1,AZ$15-1,1,1)),(1-PLE!$AA$28)*OFFSET(Import.PLQ,$A72-1,AZ$15-1,1,1))))</f>
        <v>0</v>
      </c>
      <c r="BA72" s="144">
        <f ca="1">IF(BA$13="",0,CHOOSE(Detalhamento.OpçãoServiços,OFFSET(Import.PLQ,$A72-1,BA$15-1,1,1),IF($E72&lt;&gt;1,IF(ISNUMBER(INDEX(Import.PLE,Detalhamento!$E72,Detalhamento!BA$15)),IF(INDEX(Import.PLE,Detalhamento!$E72,Detalhamento!BA$15)&lt;=mediçao,OFFSET(Import.PLQ,$A72-1,BA$15-1,1,1),0),0),PLE!$AA$28*OFFSET(Import.PLQ,$A72-1,BA$15-1,1,1)),IF($E72&lt;&gt;1,IF(ISNUMBER(INDEX(Import.PLE,Detalhamento!$E72,Detalhamento!BA$15)),IF(INDEX(Import.PLE,Detalhamento!$E72,Detalhamento!BA$15)&lt;=mediçao,0,OFFSET(Import.PLQ,$A72-1,BA$15-1,1,1)),OFFSET(Import.PLQ,$A72-1,BA$15-1,1,1)),(1-PLE!$AA$28)*OFFSET(Import.PLQ,$A72-1,BA$15-1,1,1))))</f>
        <v>0</v>
      </c>
      <c r="BB72" s="144">
        <f ca="1">IF(BB$13="",0,CHOOSE(Detalhamento.OpçãoServiços,OFFSET(Import.PLQ,$A72-1,BB$15-1,1,1),IF($E72&lt;&gt;1,IF(ISNUMBER(INDEX(Import.PLE,Detalhamento!$E72,Detalhamento!BB$15)),IF(INDEX(Import.PLE,Detalhamento!$E72,Detalhamento!BB$15)&lt;=mediçao,OFFSET(Import.PLQ,$A72-1,BB$15-1,1,1),0),0),PLE!$AA$28*OFFSET(Import.PLQ,$A72-1,BB$15-1,1,1)),IF($E72&lt;&gt;1,IF(ISNUMBER(INDEX(Import.PLE,Detalhamento!$E72,Detalhamento!BB$15)),IF(INDEX(Import.PLE,Detalhamento!$E72,Detalhamento!BB$15)&lt;=mediçao,0,OFFSET(Import.PLQ,$A72-1,BB$15-1,1,1)),OFFSET(Import.PLQ,$A72-1,BB$15-1,1,1)),(1-PLE!$AA$28)*OFFSET(Import.PLQ,$A72-1,BB$15-1,1,1))))</f>
        <v>0</v>
      </c>
      <c r="BC72" s="144">
        <f ca="1">IF(BC$13="",0,CHOOSE(Detalhamento.OpçãoServiços,OFFSET(Import.PLQ,$A72-1,BC$15-1,1,1),IF($E72&lt;&gt;1,IF(ISNUMBER(INDEX(Import.PLE,Detalhamento!$E72,Detalhamento!BC$15)),IF(INDEX(Import.PLE,Detalhamento!$E72,Detalhamento!BC$15)&lt;=mediçao,OFFSET(Import.PLQ,$A72-1,BC$15-1,1,1),0),0),PLE!$AA$28*OFFSET(Import.PLQ,$A72-1,BC$15-1,1,1)),IF($E72&lt;&gt;1,IF(ISNUMBER(INDEX(Import.PLE,Detalhamento!$E72,Detalhamento!BC$15)),IF(INDEX(Import.PLE,Detalhamento!$E72,Detalhamento!BC$15)&lt;=mediçao,0,OFFSET(Import.PLQ,$A72-1,BC$15-1,1,1)),OFFSET(Import.PLQ,$A72-1,BC$15-1,1,1)),(1-PLE!$AA$28)*OFFSET(Import.PLQ,$A72-1,BC$15-1,1,1))))</f>
        <v>0</v>
      </c>
      <c r="BD72" s="144">
        <f ca="1">IF(BD$13="",0,CHOOSE(Detalhamento.OpçãoServiços,OFFSET(Import.PLQ,$A72-1,BD$15-1,1,1),IF($E72&lt;&gt;1,IF(ISNUMBER(INDEX(Import.PLE,Detalhamento!$E72,Detalhamento!BD$15)),IF(INDEX(Import.PLE,Detalhamento!$E72,Detalhamento!BD$15)&lt;=mediçao,OFFSET(Import.PLQ,$A72-1,BD$15-1,1,1),0),0),PLE!$AA$28*OFFSET(Import.PLQ,$A72-1,BD$15-1,1,1)),IF($E72&lt;&gt;1,IF(ISNUMBER(INDEX(Import.PLE,Detalhamento!$E72,Detalhamento!BD$15)),IF(INDEX(Import.PLE,Detalhamento!$E72,Detalhamento!BD$15)&lt;=mediçao,0,OFFSET(Import.PLQ,$A72-1,BD$15-1,1,1)),OFFSET(Import.PLQ,$A72-1,BD$15-1,1,1)),(1-PLE!$AA$28)*OFFSET(Import.PLQ,$A72-1,BD$15-1,1,1))))</f>
        <v>0</v>
      </c>
      <c r="BE72" s="144">
        <f ca="1">IF(BE$13="",0,CHOOSE(Detalhamento.OpçãoServiços,OFFSET(Import.PLQ,$A72-1,BE$15-1,1,1),IF($E72&lt;&gt;1,IF(ISNUMBER(INDEX(Import.PLE,Detalhamento!$E72,Detalhamento!BE$15)),IF(INDEX(Import.PLE,Detalhamento!$E72,Detalhamento!BE$15)&lt;=mediçao,OFFSET(Import.PLQ,$A72-1,BE$15-1,1,1),0),0),PLE!$AA$28*OFFSET(Import.PLQ,$A72-1,BE$15-1,1,1)),IF($E72&lt;&gt;1,IF(ISNUMBER(INDEX(Import.PLE,Detalhamento!$E72,Detalhamento!BE$15)),IF(INDEX(Import.PLE,Detalhamento!$E72,Detalhamento!BE$15)&lt;=mediçao,0,OFFSET(Import.PLQ,$A72-1,BE$15-1,1,1)),OFFSET(Import.PLQ,$A72-1,BE$15-1,1,1)),(1-PLE!$AA$28)*OFFSET(Import.PLQ,$A72-1,BE$15-1,1,1))))</f>
        <v>0</v>
      </c>
      <c r="BF72" s="144">
        <f ca="1">IF(BF$13="",0,CHOOSE(Detalhamento.OpçãoServiços,OFFSET(Import.PLQ,$A72-1,BF$15-1,1,1),IF($E72&lt;&gt;1,IF(ISNUMBER(INDEX(Import.PLE,Detalhamento!$E72,Detalhamento!BF$15)),IF(INDEX(Import.PLE,Detalhamento!$E72,Detalhamento!BF$15)&lt;=mediçao,OFFSET(Import.PLQ,$A72-1,BF$15-1,1,1),0),0),PLE!$AA$28*OFFSET(Import.PLQ,$A72-1,BF$15-1,1,1)),IF($E72&lt;&gt;1,IF(ISNUMBER(INDEX(Import.PLE,Detalhamento!$E72,Detalhamento!BF$15)),IF(INDEX(Import.PLE,Detalhamento!$E72,Detalhamento!BF$15)&lt;=mediçao,0,OFFSET(Import.PLQ,$A72-1,BF$15-1,1,1)),OFFSET(Import.PLQ,$A72-1,BF$15-1,1,1)),(1-PLE!$AA$28)*OFFSET(Import.PLQ,$A72-1,BF$15-1,1,1))))</f>
        <v>0</v>
      </c>
      <c r="BG72" s="144">
        <f ca="1">IF(BG$13="",0,CHOOSE(Detalhamento.OpçãoServiços,OFFSET(Import.PLQ,$A72-1,BG$15-1,1,1),IF($E72&lt;&gt;1,IF(ISNUMBER(INDEX(Import.PLE,Detalhamento!$E72,Detalhamento!BG$15)),IF(INDEX(Import.PLE,Detalhamento!$E72,Detalhamento!BG$15)&lt;=mediçao,OFFSET(Import.PLQ,$A72-1,BG$15-1,1,1),0),0),PLE!$AA$28*OFFSET(Import.PLQ,$A72-1,BG$15-1,1,1)),IF($E72&lt;&gt;1,IF(ISNUMBER(INDEX(Import.PLE,Detalhamento!$E72,Detalhamento!BG$15)),IF(INDEX(Import.PLE,Detalhamento!$E72,Detalhamento!BG$15)&lt;=mediçao,0,OFFSET(Import.PLQ,$A72-1,BG$15-1,1,1)),OFFSET(Import.PLQ,$A72-1,BG$15-1,1,1)),(1-PLE!$AA$28)*OFFSET(Import.PLQ,$A72-1,BG$15-1,1,1))))</f>
        <v>0</v>
      </c>
      <c r="BH72" s="144">
        <f ca="1">IF(BH$13="",0,CHOOSE(Detalhamento.OpçãoServiços,OFFSET(Import.PLQ,$A72-1,BH$15-1,1,1),IF($E72&lt;&gt;1,IF(ISNUMBER(INDEX(Import.PLE,Detalhamento!$E72,Detalhamento!BH$15)),IF(INDEX(Import.PLE,Detalhamento!$E72,Detalhamento!BH$15)&lt;=mediçao,OFFSET(Import.PLQ,$A72-1,BH$15-1,1,1),0),0),PLE!$AA$28*OFFSET(Import.PLQ,$A72-1,BH$15-1,1,1)),IF($E72&lt;&gt;1,IF(ISNUMBER(INDEX(Import.PLE,Detalhamento!$E72,Detalhamento!BH$15)),IF(INDEX(Import.PLE,Detalhamento!$E72,Detalhamento!BH$15)&lt;=mediçao,0,OFFSET(Import.PLQ,$A72-1,BH$15-1,1,1)),OFFSET(Import.PLQ,$A72-1,BH$15-1,1,1)),(1-PLE!$AA$28)*OFFSET(Import.PLQ,$A72-1,BH$15-1,1,1))))</f>
        <v>0</v>
      </c>
      <c r="BI72" s="144">
        <f ca="1">IF(BI$13="",0,CHOOSE(Detalhamento.OpçãoServiços,OFFSET(Import.PLQ,$A72-1,BI$15-1,1,1),IF($E72&lt;&gt;1,IF(ISNUMBER(INDEX(Import.PLE,Detalhamento!$E72,Detalhamento!BI$15)),IF(INDEX(Import.PLE,Detalhamento!$E72,Detalhamento!BI$15)&lt;=mediçao,OFFSET(Import.PLQ,$A72-1,BI$15-1,1,1),0),0),PLE!$AA$28*OFFSET(Import.PLQ,$A72-1,BI$15-1,1,1)),IF($E72&lt;&gt;1,IF(ISNUMBER(INDEX(Import.PLE,Detalhamento!$E72,Detalhamento!BI$15)),IF(INDEX(Import.PLE,Detalhamento!$E72,Detalhamento!BI$15)&lt;=mediçao,0,OFFSET(Import.PLQ,$A72-1,BI$15-1,1,1)),OFFSET(Import.PLQ,$A72-1,BI$15-1,1,1)),(1-PLE!$AA$28)*OFFSET(Import.PLQ,$A72-1,BI$15-1,1,1))))</f>
        <v>0</v>
      </c>
    </row>
    <row r="73" spans="1:61" ht="10.5" hidden="1" x14ac:dyDescent="0.25">
      <c r="A73" s="155">
        <v>57</v>
      </c>
      <c r="B73" s="21" t="str">
        <f t="shared" ca="1" si="8"/>
        <v>Nível</v>
      </c>
      <c r="E73" s="153" t="str">
        <f t="shared" ca="1" si="9"/>
        <v/>
      </c>
      <c r="F73" s="154">
        <f t="shared" ca="1" si="10"/>
        <v>0</v>
      </c>
      <c r="G73" s="154" t="str">
        <f t="shared" ca="1" si="15"/>
        <v>1.5</v>
      </c>
      <c r="H73" s="182" t="str">
        <f t="shared" ca="1" si="15"/>
        <v>ELEVAÇÃO (murada)</v>
      </c>
      <c r="I73" s="37" t="str">
        <f t="shared" ca="1" si="12"/>
        <v/>
      </c>
      <c r="J73" s="144" t="str">
        <f t="shared" ca="1" si="13"/>
        <v/>
      </c>
      <c r="K73" s="67"/>
      <c r="L73" s="144">
        <f ca="1">IF(L$13="",0,CHOOSE(Detalhamento.OpçãoServiços,OFFSET(Import.PLQ,$A73-1,L$15-1,1,1),IF($E73&lt;&gt;1,IF(ISNUMBER(INDEX(Import.PLE,Detalhamento!$E73,Detalhamento!L$15)),IF(INDEX(Import.PLE,Detalhamento!$E73,Detalhamento!L$15)&lt;=mediçao,OFFSET(Import.PLQ,$A73-1,L$15-1,1,1),0),0),PLE!$AA$28*OFFSET(Import.PLQ,$A73-1,L$15-1,1,1)),IF($E73&lt;&gt;1,IF(ISNUMBER(INDEX(Import.PLE,Detalhamento!$E73,Detalhamento!L$15)),IF(INDEX(Import.PLE,Detalhamento!$E73,Detalhamento!L$15)&lt;=mediçao,0,OFFSET(Import.PLQ,$A73-1,L$15-1,1,1)),OFFSET(Import.PLQ,$A73-1,L$15-1,1,1)),(1-PLE!$AA$28)*OFFSET(Import.PLQ,$A73-1,L$15-1,1,1))))</f>
        <v>0</v>
      </c>
      <c r="M73" s="144">
        <f ca="1">IF(M$13="",0,CHOOSE(Detalhamento.OpçãoServiços,OFFSET(Import.PLQ,$A73-1,M$15-1,1,1),IF($E73&lt;&gt;1,IF(ISNUMBER(INDEX(Import.PLE,Detalhamento!$E73,Detalhamento!M$15)),IF(INDEX(Import.PLE,Detalhamento!$E73,Detalhamento!M$15)&lt;=mediçao,OFFSET(Import.PLQ,$A73-1,M$15-1,1,1),0),0),PLE!$AA$28*OFFSET(Import.PLQ,$A73-1,M$15-1,1,1)),IF($E73&lt;&gt;1,IF(ISNUMBER(INDEX(Import.PLE,Detalhamento!$E73,Detalhamento!M$15)),IF(INDEX(Import.PLE,Detalhamento!$E73,Detalhamento!M$15)&lt;=mediçao,0,OFFSET(Import.PLQ,$A73-1,M$15-1,1,1)),OFFSET(Import.PLQ,$A73-1,M$15-1,1,1)),(1-PLE!$AA$28)*OFFSET(Import.PLQ,$A73-1,M$15-1,1,1))))</f>
        <v>0</v>
      </c>
      <c r="N73" s="144">
        <f ca="1">IF(N$13="",0,CHOOSE(Detalhamento.OpçãoServiços,OFFSET(Import.PLQ,$A73-1,N$15-1,1,1),IF($E73&lt;&gt;1,IF(ISNUMBER(INDEX(Import.PLE,Detalhamento!$E73,Detalhamento!N$15)),IF(INDEX(Import.PLE,Detalhamento!$E73,Detalhamento!N$15)&lt;=mediçao,OFFSET(Import.PLQ,$A73-1,N$15-1,1,1),0),0),PLE!$AA$28*OFFSET(Import.PLQ,$A73-1,N$15-1,1,1)),IF($E73&lt;&gt;1,IF(ISNUMBER(INDEX(Import.PLE,Detalhamento!$E73,Detalhamento!N$15)),IF(INDEX(Import.PLE,Detalhamento!$E73,Detalhamento!N$15)&lt;=mediçao,0,OFFSET(Import.PLQ,$A73-1,N$15-1,1,1)),OFFSET(Import.PLQ,$A73-1,N$15-1,1,1)),(1-PLE!$AA$28)*OFFSET(Import.PLQ,$A73-1,N$15-1,1,1))))</f>
        <v>0</v>
      </c>
      <c r="O73" s="144">
        <f ca="1">IF(O$13="",0,CHOOSE(Detalhamento.OpçãoServiços,OFFSET(Import.PLQ,$A73-1,O$15-1,1,1),IF($E73&lt;&gt;1,IF(ISNUMBER(INDEX(Import.PLE,Detalhamento!$E73,Detalhamento!O$15)),IF(INDEX(Import.PLE,Detalhamento!$E73,Detalhamento!O$15)&lt;=mediçao,OFFSET(Import.PLQ,$A73-1,O$15-1,1,1),0),0),PLE!$AA$28*OFFSET(Import.PLQ,$A73-1,O$15-1,1,1)),IF($E73&lt;&gt;1,IF(ISNUMBER(INDEX(Import.PLE,Detalhamento!$E73,Detalhamento!O$15)),IF(INDEX(Import.PLE,Detalhamento!$E73,Detalhamento!O$15)&lt;=mediçao,0,OFFSET(Import.PLQ,$A73-1,O$15-1,1,1)),OFFSET(Import.PLQ,$A73-1,O$15-1,1,1)),(1-PLE!$AA$28)*OFFSET(Import.PLQ,$A73-1,O$15-1,1,1))))</f>
        <v>0</v>
      </c>
      <c r="P73" s="144">
        <f ca="1">IF(P$13="",0,CHOOSE(Detalhamento.OpçãoServiços,OFFSET(Import.PLQ,$A73-1,P$15-1,1,1),IF($E73&lt;&gt;1,IF(ISNUMBER(INDEX(Import.PLE,Detalhamento!$E73,Detalhamento!P$15)),IF(INDEX(Import.PLE,Detalhamento!$E73,Detalhamento!P$15)&lt;=mediçao,OFFSET(Import.PLQ,$A73-1,P$15-1,1,1),0),0),PLE!$AA$28*OFFSET(Import.PLQ,$A73-1,P$15-1,1,1)),IF($E73&lt;&gt;1,IF(ISNUMBER(INDEX(Import.PLE,Detalhamento!$E73,Detalhamento!P$15)),IF(INDEX(Import.PLE,Detalhamento!$E73,Detalhamento!P$15)&lt;=mediçao,0,OFFSET(Import.PLQ,$A73-1,P$15-1,1,1)),OFFSET(Import.PLQ,$A73-1,P$15-1,1,1)),(1-PLE!$AA$28)*OFFSET(Import.PLQ,$A73-1,P$15-1,1,1))))</f>
        <v>0</v>
      </c>
      <c r="Q73" s="144">
        <f ca="1">IF(Q$13="",0,CHOOSE(Detalhamento.OpçãoServiços,OFFSET(Import.PLQ,$A73-1,Q$15-1,1,1),IF($E73&lt;&gt;1,IF(ISNUMBER(INDEX(Import.PLE,Detalhamento!$E73,Detalhamento!Q$15)),IF(INDEX(Import.PLE,Detalhamento!$E73,Detalhamento!Q$15)&lt;=mediçao,OFFSET(Import.PLQ,$A73-1,Q$15-1,1,1),0),0),PLE!$AA$28*OFFSET(Import.PLQ,$A73-1,Q$15-1,1,1)),IF($E73&lt;&gt;1,IF(ISNUMBER(INDEX(Import.PLE,Detalhamento!$E73,Detalhamento!Q$15)),IF(INDEX(Import.PLE,Detalhamento!$E73,Detalhamento!Q$15)&lt;=mediçao,0,OFFSET(Import.PLQ,$A73-1,Q$15-1,1,1)),OFFSET(Import.PLQ,$A73-1,Q$15-1,1,1)),(1-PLE!$AA$28)*OFFSET(Import.PLQ,$A73-1,Q$15-1,1,1))))</f>
        <v>0</v>
      </c>
      <c r="R73" s="144">
        <f ca="1">IF(R$13="",0,CHOOSE(Detalhamento.OpçãoServiços,OFFSET(Import.PLQ,$A73-1,R$15-1,1,1),IF($E73&lt;&gt;1,IF(ISNUMBER(INDEX(Import.PLE,Detalhamento!$E73,Detalhamento!R$15)),IF(INDEX(Import.PLE,Detalhamento!$E73,Detalhamento!R$15)&lt;=mediçao,OFFSET(Import.PLQ,$A73-1,R$15-1,1,1),0),0),PLE!$AA$28*OFFSET(Import.PLQ,$A73-1,R$15-1,1,1)),IF($E73&lt;&gt;1,IF(ISNUMBER(INDEX(Import.PLE,Detalhamento!$E73,Detalhamento!R$15)),IF(INDEX(Import.PLE,Detalhamento!$E73,Detalhamento!R$15)&lt;=mediçao,0,OFFSET(Import.PLQ,$A73-1,R$15-1,1,1)),OFFSET(Import.PLQ,$A73-1,R$15-1,1,1)),(1-PLE!$AA$28)*OFFSET(Import.PLQ,$A73-1,R$15-1,1,1))))</f>
        <v>0</v>
      </c>
      <c r="S73" s="144">
        <f ca="1">IF(S$13="",0,CHOOSE(Detalhamento.OpçãoServiços,OFFSET(Import.PLQ,$A73-1,S$15-1,1,1),IF($E73&lt;&gt;1,IF(ISNUMBER(INDEX(Import.PLE,Detalhamento!$E73,Detalhamento!S$15)),IF(INDEX(Import.PLE,Detalhamento!$E73,Detalhamento!S$15)&lt;=mediçao,OFFSET(Import.PLQ,$A73-1,S$15-1,1,1),0),0),PLE!$AA$28*OFFSET(Import.PLQ,$A73-1,S$15-1,1,1)),IF($E73&lt;&gt;1,IF(ISNUMBER(INDEX(Import.PLE,Detalhamento!$E73,Detalhamento!S$15)),IF(INDEX(Import.PLE,Detalhamento!$E73,Detalhamento!S$15)&lt;=mediçao,0,OFFSET(Import.PLQ,$A73-1,S$15-1,1,1)),OFFSET(Import.PLQ,$A73-1,S$15-1,1,1)),(1-PLE!$AA$28)*OFFSET(Import.PLQ,$A73-1,S$15-1,1,1))))</f>
        <v>0</v>
      </c>
      <c r="T73" s="144">
        <f ca="1">IF(T$13="",0,CHOOSE(Detalhamento.OpçãoServiços,OFFSET(Import.PLQ,$A73-1,T$15-1,1,1),IF($E73&lt;&gt;1,IF(ISNUMBER(INDEX(Import.PLE,Detalhamento!$E73,Detalhamento!T$15)),IF(INDEX(Import.PLE,Detalhamento!$E73,Detalhamento!T$15)&lt;=mediçao,OFFSET(Import.PLQ,$A73-1,T$15-1,1,1),0),0),PLE!$AA$28*OFFSET(Import.PLQ,$A73-1,T$15-1,1,1)),IF($E73&lt;&gt;1,IF(ISNUMBER(INDEX(Import.PLE,Detalhamento!$E73,Detalhamento!T$15)),IF(INDEX(Import.PLE,Detalhamento!$E73,Detalhamento!T$15)&lt;=mediçao,0,OFFSET(Import.PLQ,$A73-1,T$15-1,1,1)),OFFSET(Import.PLQ,$A73-1,T$15-1,1,1)),(1-PLE!$AA$28)*OFFSET(Import.PLQ,$A73-1,T$15-1,1,1))))</f>
        <v>0</v>
      </c>
      <c r="U73" s="144">
        <f ca="1">IF(U$13="",0,CHOOSE(Detalhamento.OpçãoServiços,OFFSET(Import.PLQ,$A73-1,U$15-1,1,1),IF($E73&lt;&gt;1,IF(ISNUMBER(INDEX(Import.PLE,Detalhamento!$E73,Detalhamento!U$15)),IF(INDEX(Import.PLE,Detalhamento!$E73,Detalhamento!U$15)&lt;=mediçao,OFFSET(Import.PLQ,$A73-1,U$15-1,1,1),0),0),PLE!$AA$28*OFFSET(Import.PLQ,$A73-1,U$15-1,1,1)),IF($E73&lt;&gt;1,IF(ISNUMBER(INDEX(Import.PLE,Detalhamento!$E73,Detalhamento!U$15)),IF(INDEX(Import.PLE,Detalhamento!$E73,Detalhamento!U$15)&lt;=mediçao,0,OFFSET(Import.PLQ,$A73-1,U$15-1,1,1)),OFFSET(Import.PLQ,$A73-1,U$15-1,1,1)),(1-PLE!$AA$28)*OFFSET(Import.PLQ,$A73-1,U$15-1,1,1))))</f>
        <v>0</v>
      </c>
      <c r="V73" s="144">
        <f ca="1">IF(V$13="",0,CHOOSE(Detalhamento.OpçãoServiços,OFFSET(Import.PLQ,$A73-1,V$15-1,1,1),IF($E73&lt;&gt;1,IF(ISNUMBER(INDEX(Import.PLE,Detalhamento!$E73,Detalhamento!V$15)),IF(INDEX(Import.PLE,Detalhamento!$E73,Detalhamento!V$15)&lt;=mediçao,OFFSET(Import.PLQ,$A73-1,V$15-1,1,1),0),0),PLE!$AA$28*OFFSET(Import.PLQ,$A73-1,V$15-1,1,1)),IF($E73&lt;&gt;1,IF(ISNUMBER(INDEX(Import.PLE,Detalhamento!$E73,Detalhamento!V$15)),IF(INDEX(Import.PLE,Detalhamento!$E73,Detalhamento!V$15)&lt;=mediçao,0,OFFSET(Import.PLQ,$A73-1,V$15-1,1,1)),OFFSET(Import.PLQ,$A73-1,V$15-1,1,1)),(1-PLE!$AA$28)*OFFSET(Import.PLQ,$A73-1,V$15-1,1,1))))</f>
        <v>0</v>
      </c>
      <c r="W73" s="144">
        <f ca="1">IF(W$13="",0,CHOOSE(Detalhamento.OpçãoServiços,OFFSET(Import.PLQ,$A73-1,W$15-1,1,1),IF($E73&lt;&gt;1,IF(ISNUMBER(INDEX(Import.PLE,Detalhamento!$E73,Detalhamento!W$15)),IF(INDEX(Import.PLE,Detalhamento!$E73,Detalhamento!W$15)&lt;=mediçao,OFFSET(Import.PLQ,$A73-1,W$15-1,1,1),0),0),PLE!$AA$28*OFFSET(Import.PLQ,$A73-1,W$15-1,1,1)),IF($E73&lt;&gt;1,IF(ISNUMBER(INDEX(Import.PLE,Detalhamento!$E73,Detalhamento!W$15)),IF(INDEX(Import.PLE,Detalhamento!$E73,Detalhamento!W$15)&lt;=mediçao,0,OFFSET(Import.PLQ,$A73-1,W$15-1,1,1)),OFFSET(Import.PLQ,$A73-1,W$15-1,1,1)),(1-PLE!$AA$28)*OFFSET(Import.PLQ,$A73-1,W$15-1,1,1))))</f>
        <v>0</v>
      </c>
      <c r="X73" s="144">
        <f ca="1">IF(X$13="",0,CHOOSE(Detalhamento.OpçãoServiços,OFFSET(Import.PLQ,$A73-1,X$15-1,1,1),IF($E73&lt;&gt;1,IF(ISNUMBER(INDEX(Import.PLE,Detalhamento!$E73,Detalhamento!X$15)),IF(INDEX(Import.PLE,Detalhamento!$E73,Detalhamento!X$15)&lt;=mediçao,OFFSET(Import.PLQ,$A73-1,X$15-1,1,1),0),0),PLE!$AA$28*OFFSET(Import.PLQ,$A73-1,X$15-1,1,1)),IF($E73&lt;&gt;1,IF(ISNUMBER(INDEX(Import.PLE,Detalhamento!$E73,Detalhamento!X$15)),IF(INDEX(Import.PLE,Detalhamento!$E73,Detalhamento!X$15)&lt;=mediçao,0,OFFSET(Import.PLQ,$A73-1,X$15-1,1,1)),OFFSET(Import.PLQ,$A73-1,X$15-1,1,1)),(1-PLE!$AA$28)*OFFSET(Import.PLQ,$A73-1,X$15-1,1,1))))</f>
        <v>0</v>
      </c>
      <c r="Y73" s="144">
        <f ca="1">IF(Y$13="",0,CHOOSE(Detalhamento.OpçãoServiços,OFFSET(Import.PLQ,$A73-1,Y$15-1,1,1),IF($E73&lt;&gt;1,IF(ISNUMBER(INDEX(Import.PLE,Detalhamento!$E73,Detalhamento!Y$15)),IF(INDEX(Import.PLE,Detalhamento!$E73,Detalhamento!Y$15)&lt;=mediçao,OFFSET(Import.PLQ,$A73-1,Y$15-1,1,1),0),0),PLE!$AA$28*OFFSET(Import.PLQ,$A73-1,Y$15-1,1,1)),IF($E73&lt;&gt;1,IF(ISNUMBER(INDEX(Import.PLE,Detalhamento!$E73,Detalhamento!Y$15)),IF(INDEX(Import.PLE,Detalhamento!$E73,Detalhamento!Y$15)&lt;=mediçao,0,OFFSET(Import.PLQ,$A73-1,Y$15-1,1,1)),OFFSET(Import.PLQ,$A73-1,Y$15-1,1,1)),(1-PLE!$AA$28)*OFFSET(Import.PLQ,$A73-1,Y$15-1,1,1))))</f>
        <v>0</v>
      </c>
      <c r="Z73" s="144">
        <f ca="1">IF(Z$13="",0,CHOOSE(Detalhamento.OpçãoServiços,OFFSET(Import.PLQ,$A73-1,Z$15-1,1,1),IF($E73&lt;&gt;1,IF(ISNUMBER(INDEX(Import.PLE,Detalhamento!$E73,Detalhamento!Z$15)),IF(INDEX(Import.PLE,Detalhamento!$E73,Detalhamento!Z$15)&lt;=mediçao,OFFSET(Import.PLQ,$A73-1,Z$15-1,1,1),0),0),PLE!$AA$28*OFFSET(Import.PLQ,$A73-1,Z$15-1,1,1)),IF($E73&lt;&gt;1,IF(ISNUMBER(INDEX(Import.PLE,Detalhamento!$E73,Detalhamento!Z$15)),IF(INDEX(Import.PLE,Detalhamento!$E73,Detalhamento!Z$15)&lt;=mediçao,0,OFFSET(Import.PLQ,$A73-1,Z$15-1,1,1)),OFFSET(Import.PLQ,$A73-1,Z$15-1,1,1)),(1-PLE!$AA$28)*OFFSET(Import.PLQ,$A73-1,Z$15-1,1,1))))</f>
        <v>0</v>
      </c>
      <c r="AA73" s="144">
        <f ca="1">IF(AA$13="",0,CHOOSE(Detalhamento.OpçãoServiços,OFFSET(Import.PLQ,$A73-1,AA$15-1,1,1),IF($E73&lt;&gt;1,IF(ISNUMBER(INDEX(Import.PLE,Detalhamento!$E73,Detalhamento!AA$15)),IF(INDEX(Import.PLE,Detalhamento!$E73,Detalhamento!AA$15)&lt;=mediçao,OFFSET(Import.PLQ,$A73-1,AA$15-1,1,1),0),0),PLE!$AA$28*OFFSET(Import.PLQ,$A73-1,AA$15-1,1,1)),IF($E73&lt;&gt;1,IF(ISNUMBER(INDEX(Import.PLE,Detalhamento!$E73,Detalhamento!AA$15)),IF(INDEX(Import.PLE,Detalhamento!$E73,Detalhamento!AA$15)&lt;=mediçao,0,OFFSET(Import.PLQ,$A73-1,AA$15-1,1,1)),OFFSET(Import.PLQ,$A73-1,AA$15-1,1,1)),(1-PLE!$AA$28)*OFFSET(Import.PLQ,$A73-1,AA$15-1,1,1))))</f>
        <v>0</v>
      </c>
      <c r="AB73" s="144">
        <f ca="1">IF(AB$13="",0,CHOOSE(Detalhamento.OpçãoServiços,OFFSET(Import.PLQ,$A73-1,AB$15-1,1,1),IF($E73&lt;&gt;1,IF(ISNUMBER(INDEX(Import.PLE,Detalhamento!$E73,Detalhamento!AB$15)),IF(INDEX(Import.PLE,Detalhamento!$E73,Detalhamento!AB$15)&lt;=mediçao,OFFSET(Import.PLQ,$A73-1,AB$15-1,1,1),0),0),PLE!$AA$28*OFFSET(Import.PLQ,$A73-1,AB$15-1,1,1)),IF($E73&lt;&gt;1,IF(ISNUMBER(INDEX(Import.PLE,Detalhamento!$E73,Detalhamento!AB$15)),IF(INDEX(Import.PLE,Detalhamento!$E73,Detalhamento!AB$15)&lt;=mediçao,0,OFFSET(Import.PLQ,$A73-1,AB$15-1,1,1)),OFFSET(Import.PLQ,$A73-1,AB$15-1,1,1)),(1-PLE!$AA$28)*OFFSET(Import.PLQ,$A73-1,AB$15-1,1,1))))</f>
        <v>0</v>
      </c>
      <c r="AC73" s="144">
        <f ca="1">IF(AC$13="",0,CHOOSE(Detalhamento.OpçãoServiços,OFFSET(Import.PLQ,$A73-1,AC$15-1,1,1),IF($E73&lt;&gt;1,IF(ISNUMBER(INDEX(Import.PLE,Detalhamento!$E73,Detalhamento!AC$15)),IF(INDEX(Import.PLE,Detalhamento!$E73,Detalhamento!AC$15)&lt;=mediçao,OFFSET(Import.PLQ,$A73-1,AC$15-1,1,1),0),0),PLE!$AA$28*OFFSET(Import.PLQ,$A73-1,AC$15-1,1,1)),IF($E73&lt;&gt;1,IF(ISNUMBER(INDEX(Import.PLE,Detalhamento!$E73,Detalhamento!AC$15)),IF(INDEX(Import.PLE,Detalhamento!$E73,Detalhamento!AC$15)&lt;=mediçao,0,OFFSET(Import.PLQ,$A73-1,AC$15-1,1,1)),OFFSET(Import.PLQ,$A73-1,AC$15-1,1,1)),(1-PLE!$AA$28)*OFFSET(Import.PLQ,$A73-1,AC$15-1,1,1))))</f>
        <v>0</v>
      </c>
      <c r="AD73" s="144">
        <f ca="1">IF(AD$13="",0,CHOOSE(Detalhamento.OpçãoServiços,OFFSET(Import.PLQ,$A73-1,AD$15-1,1,1),IF($E73&lt;&gt;1,IF(ISNUMBER(INDEX(Import.PLE,Detalhamento!$E73,Detalhamento!AD$15)),IF(INDEX(Import.PLE,Detalhamento!$E73,Detalhamento!AD$15)&lt;=mediçao,OFFSET(Import.PLQ,$A73-1,AD$15-1,1,1),0),0),PLE!$AA$28*OFFSET(Import.PLQ,$A73-1,AD$15-1,1,1)),IF($E73&lt;&gt;1,IF(ISNUMBER(INDEX(Import.PLE,Detalhamento!$E73,Detalhamento!AD$15)),IF(INDEX(Import.PLE,Detalhamento!$E73,Detalhamento!AD$15)&lt;=mediçao,0,OFFSET(Import.PLQ,$A73-1,AD$15-1,1,1)),OFFSET(Import.PLQ,$A73-1,AD$15-1,1,1)),(1-PLE!$AA$28)*OFFSET(Import.PLQ,$A73-1,AD$15-1,1,1))))</f>
        <v>0</v>
      </c>
      <c r="AE73" s="144">
        <f ca="1">IF(AE$13="",0,CHOOSE(Detalhamento.OpçãoServiços,OFFSET(Import.PLQ,$A73-1,AE$15-1,1,1),IF($E73&lt;&gt;1,IF(ISNUMBER(INDEX(Import.PLE,Detalhamento!$E73,Detalhamento!AE$15)),IF(INDEX(Import.PLE,Detalhamento!$E73,Detalhamento!AE$15)&lt;=mediçao,OFFSET(Import.PLQ,$A73-1,AE$15-1,1,1),0),0),PLE!$AA$28*OFFSET(Import.PLQ,$A73-1,AE$15-1,1,1)),IF($E73&lt;&gt;1,IF(ISNUMBER(INDEX(Import.PLE,Detalhamento!$E73,Detalhamento!AE$15)),IF(INDEX(Import.PLE,Detalhamento!$E73,Detalhamento!AE$15)&lt;=mediçao,0,OFFSET(Import.PLQ,$A73-1,AE$15-1,1,1)),OFFSET(Import.PLQ,$A73-1,AE$15-1,1,1)),(1-PLE!$AA$28)*OFFSET(Import.PLQ,$A73-1,AE$15-1,1,1))))</f>
        <v>0</v>
      </c>
      <c r="AF73" s="144">
        <f ca="1">IF(AF$13="",0,CHOOSE(Detalhamento.OpçãoServiços,OFFSET(Import.PLQ,$A73-1,AF$15-1,1,1),IF($E73&lt;&gt;1,IF(ISNUMBER(INDEX(Import.PLE,Detalhamento!$E73,Detalhamento!AF$15)),IF(INDEX(Import.PLE,Detalhamento!$E73,Detalhamento!AF$15)&lt;=mediçao,OFFSET(Import.PLQ,$A73-1,AF$15-1,1,1),0),0),PLE!$AA$28*OFFSET(Import.PLQ,$A73-1,AF$15-1,1,1)),IF($E73&lt;&gt;1,IF(ISNUMBER(INDEX(Import.PLE,Detalhamento!$E73,Detalhamento!AF$15)),IF(INDEX(Import.PLE,Detalhamento!$E73,Detalhamento!AF$15)&lt;=mediçao,0,OFFSET(Import.PLQ,$A73-1,AF$15-1,1,1)),OFFSET(Import.PLQ,$A73-1,AF$15-1,1,1)),(1-PLE!$AA$28)*OFFSET(Import.PLQ,$A73-1,AF$15-1,1,1))))</f>
        <v>0</v>
      </c>
      <c r="AG73" s="144">
        <f ca="1">IF(AG$13="",0,CHOOSE(Detalhamento.OpçãoServiços,OFFSET(Import.PLQ,$A73-1,AG$15-1,1,1),IF($E73&lt;&gt;1,IF(ISNUMBER(INDEX(Import.PLE,Detalhamento!$E73,Detalhamento!AG$15)),IF(INDEX(Import.PLE,Detalhamento!$E73,Detalhamento!AG$15)&lt;=mediçao,OFFSET(Import.PLQ,$A73-1,AG$15-1,1,1),0),0),PLE!$AA$28*OFFSET(Import.PLQ,$A73-1,AG$15-1,1,1)),IF($E73&lt;&gt;1,IF(ISNUMBER(INDEX(Import.PLE,Detalhamento!$E73,Detalhamento!AG$15)),IF(INDEX(Import.PLE,Detalhamento!$E73,Detalhamento!AG$15)&lt;=mediçao,0,OFFSET(Import.PLQ,$A73-1,AG$15-1,1,1)),OFFSET(Import.PLQ,$A73-1,AG$15-1,1,1)),(1-PLE!$AA$28)*OFFSET(Import.PLQ,$A73-1,AG$15-1,1,1))))</f>
        <v>0</v>
      </c>
      <c r="AH73" s="144">
        <f ca="1">IF(AH$13="",0,CHOOSE(Detalhamento.OpçãoServiços,OFFSET(Import.PLQ,$A73-1,AH$15-1,1,1),IF($E73&lt;&gt;1,IF(ISNUMBER(INDEX(Import.PLE,Detalhamento!$E73,Detalhamento!AH$15)),IF(INDEX(Import.PLE,Detalhamento!$E73,Detalhamento!AH$15)&lt;=mediçao,OFFSET(Import.PLQ,$A73-1,AH$15-1,1,1),0),0),PLE!$AA$28*OFFSET(Import.PLQ,$A73-1,AH$15-1,1,1)),IF($E73&lt;&gt;1,IF(ISNUMBER(INDEX(Import.PLE,Detalhamento!$E73,Detalhamento!AH$15)),IF(INDEX(Import.PLE,Detalhamento!$E73,Detalhamento!AH$15)&lt;=mediçao,0,OFFSET(Import.PLQ,$A73-1,AH$15-1,1,1)),OFFSET(Import.PLQ,$A73-1,AH$15-1,1,1)),(1-PLE!$AA$28)*OFFSET(Import.PLQ,$A73-1,AH$15-1,1,1))))</f>
        <v>0</v>
      </c>
      <c r="AI73" s="144">
        <f ca="1">IF(AI$13="",0,CHOOSE(Detalhamento.OpçãoServiços,OFFSET(Import.PLQ,$A73-1,AI$15-1,1,1),IF($E73&lt;&gt;1,IF(ISNUMBER(INDEX(Import.PLE,Detalhamento!$E73,Detalhamento!AI$15)),IF(INDEX(Import.PLE,Detalhamento!$E73,Detalhamento!AI$15)&lt;=mediçao,OFFSET(Import.PLQ,$A73-1,AI$15-1,1,1),0),0),PLE!$AA$28*OFFSET(Import.PLQ,$A73-1,AI$15-1,1,1)),IF($E73&lt;&gt;1,IF(ISNUMBER(INDEX(Import.PLE,Detalhamento!$E73,Detalhamento!AI$15)),IF(INDEX(Import.PLE,Detalhamento!$E73,Detalhamento!AI$15)&lt;=mediçao,0,OFFSET(Import.PLQ,$A73-1,AI$15-1,1,1)),OFFSET(Import.PLQ,$A73-1,AI$15-1,1,1)),(1-PLE!$AA$28)*OFFSET(Import.PLQ,$A73-1,AI$15-1,1,1))))</f>
        <v>0</v>
      </c>
      <c r="AJ73" s="144">
        <f ca="1">IF(AJ$13="",0,CHOOSE(Detalhamento.OpçãoServiços,OFFSET(Import.PLQ,$A73-1,AJ$15-1,1,1),IF($E73&lt;&gt;1,IF(ISNUMBER(INDEX(Import.PLE,Detalhamento!$E73,Detalhamento!AJ$15)),IF(INDEX(Import.PLE,Detalhamento!$E73,Detalhamento!AJ$15)&lt;=mediçao,OFFSET(Import.PLQ,$A73-1,AJ$15-1,1,1),0),0),PLE!$AA$28*OFFSET(Import.PLQ,$A73-1,AJ$15-1,1,1)),IF($E73&lt;&gt;1,IF(ISNUMBER(INDEX(Import.PLE,Detalhamento!$E73,Detalhamento!AJ$15)),IF(INDEX(Import.PLE,Detalhamento!$E73,Detalhamento!AJ$15)&lt;=mediçao,0,OFFSET(Import.PLQ,$A73-1,AJ$15-1,1,1)),OFFSET(Import.PLQ,$A73-1,AJ$15-1,1,1)),(1-PLE!$AA$28)*OFFSET(Import.PLQ,$A73-1,AJ$15-1,1,1))))</f>
        <v>0</v>
      </c>
      <c r="AK73" s="144">
        <f ca="1">IF(AK$13="",0,CHOOSE(Detalhamento.OpçãoServiços,OFFSET(Import.PLQ,$A73-1,AK$15-1,1,1),IF($E73&lt;&gt;1,IF(ISNUMBER(INDEX(Import.PLE,Detalhamento!$E73,Detalhamento!AK$15)),IF(INDEX(Import.PLE,Detalhamento!$E73,Detalhamento!AK$15)&lt;=mediçao,OFFSET(Import.PLQ,$A73-1,AK$15-1,1,1),0),0),PLE!$AA$28*OFFSET(Import.PLQ,$A73-1,AK$15-1,1,1)),IF($E73&lt;&gt;1,IF(ISNUMBER(INDEX(Import.PLE,Detalhamento!$E73,Detalhamento!AK$15)),IF(INDEX(Import.PLE,Detalhamento!$E73,Detalhamento!AK$15)&lt;=mediçao,0,OFFSET(Import.PLQ,$A73-1,AK$15-1,1,1)),OFFSET(Import.PLQ,$A73-1,AK$15-1,1,1)),(1-PLE!$AA$28)*OFFSET(Import.PLQ,$A73-1,AK$15-1,1,1))))</f>
        <v>0</v>
      </c>
      <c r="AL73" s="144">
        <f ca="1">IF(AL$13="",0,CHOOSE(Detalhamento.OpçãoServiços,OFFSET(Import.PLQ,$A73-1,AL$15-1,1,1),IF($E73&lt;&gt;1,IF(ISNUMBER(INDEX(Import.PLE,Detalhamento!$E73,Detalhamento!AL$15)),IF(INDEX(Import.PLE,Detalhamento!$E73,Detalhamento!AL$15)&lt;=mediçao,OFFSET(Import.PLQ,$A73-1,AL$15-1,1,1),0),0),PLE!$AA$28*OFFSET(Import.PLQ,$A73-1,AL$15-1,1,1)),IF($E73&lt;&gt;1,IF(ISNUMBER(INDEX(Import.PLE,Detalhamento!$E73,Detalhamento!AL$15)),IF(INDEX(Import.PLE,Detalhamento!$E73,Detalhamento!AL$15)&lt;=mediçao,0,OFFSET(Import.PLQ,$A73-1,AL$15-1,1,1)),OFFSET(Import.PLQ,$A73-1,AL$15-1,1,1)),(1-PLE!$AA$28)*OFFSET(Import.PLQ,$A73-1,AL$15-1,1,1))))</f>
        <v>0</v>
      </c>
      <c r="AM73" s="144">
        <f ca="1">IF(AM$13="",0,CHOOSE(Detalhamento.OpçãoServiços,OFFSET(Import.PLQ,$A73-1,AM$15-1,1,1),IF($E73&lt;&gt;1,IF(ISNUMBER(INDEX(Import.PLE,Detalhamento!$E73,Detalhamento!AM$15)),IF(INDEX(Import.PLE,Detalhamento!$E73,Detalhamento!AM$15)&lt;=mediçao,OFFSET(Import.PLQ,$A73-1,AM$15-1,1,1),0),0),PLE!$AA$28*OFFSET(Import.PLQ,$A73-1,AM$15-1,1,1)),IF($E73&lt;&gt;1,IF(ISNUMBER(INDEX(Import.PLE,Detalhamento!$E73,Detalhamento!AM$15)),IF(INDEX(Import.PLE,Detalhamento!$E73,Detalhamento!AM$15)&lt;=mediçao,0,OFFSET(Import.PLQ,$A73-1,AM$15-1,1,1)),OFFSET(Import.PLQ,$A73-1,AM$15-1,1,1)),(1-PLE!$AA$28)*OFFSET(Import.PLQ,$A73-1,AM$15-1,1,1))))</f>
        <v>0</v>
      </c>
      <c r="AN73" s="144">
        <f ca="1">IF(AN$13="",0,CHOOSE(Detalhamento.OpçãoServiços,OFFSET(Import.PLQ,$A73-1,AN$15-1,1,1),IF($E73&lt;&gt;1,IF(ISNUMBER(INDEX(Import.PLE,Detalhamento!$E73,Detalhamento!AN$15)),IF(INDEX(Import.PLE,Detalhamento!$E73,Detalhamento!AN$15)&lt;=mediçao,OFFSET(Import.PLQ,$A73-1,AN$15-1,1,1),0),0),PLE!$AA$28*OFFSET(Import.PLQ,$A73-1,AN$15-1,1,1)),IF($E73&lt;&gt;1,IF(ISNUMBER(INDEX(Import.PLE,Detalhamento!$E73,Detalhamento!AN$15)),IF(INDEX(Import.PLE,Detalhamento!$E73,Detalhamento!AN$15)&lt;=mediçao,0,OFFSET(Import.PLQ,$A73-1,AN$15-1,1,1)),OFFSET(Import.PLQ,$A73-1,AN$15-1,1,1)),(1-PLE!$AA$28)*OFFSET(Import.PLQ,$A73-1,AN$15-1,1,1))))</f>
        <v>0</v>
      </c>
      <c r="AO73" s="144">
        <f ca="1">IF(AO$13="",0,CHOOSE(Detalhamento.OpçãoServiços,OFFSET(Import.PLQ,$A73-1,AO$15-1,1,1),IF($E73&lt;&gt;1,IF(ISNUMBER(INDEX(Import.PLE,Detalhamento!$E73,Detalhamento!AO$15)),IF(INDEX(Import.PLE,Detalhamento!$E73,Detalhamento!AO$15)&lt;=mediçao,OFFSET(Import.PLQ,$A73-1,AO$15-1,1,1),0),0),PLE!$AA$28*OFFSET(Import.PLQ,$A73-1,AO$15-1,1,1)),IF($E73&lt;&gt;1,IF(ISNUMBER(INDEX(Import.PLE,Detalhamento!$E73,Detalhamento!AO$15)),IF(INDEX(Import.PLE,Detalhamento!$E73,Detalhamento!AO$15)&lt;=mediçao,0,OFFSET(Import.PLQ,$A73-1,AO$15-1,1,1)),OFFSET(Import.PLQ,$A73-1,AO$15-1,1,1)),(1-PLE!$AA$28)*OFFSET(Import.PLQ,$A73-1,AO$15-1,1,1))))</f>
        <v>0</v>
      </c>
      <c r="AP73" s="144">
        <f ca="1">IF(AP$13="",0,CHOOSE(Detalhamento.OpçãoServiços,OFFSET(Import.PLQ,$A73-1,AP$15-1,1,1),IF($E73&lt;&gt;1,IF(ISNUMBER(INDEX(Import.PLE,Detalhamento!$E73,Detalhamento!AP$15)),IF(INDEX(Import.PLE,Detalhamento!$E73,Detalhamento!AP$15)&lt;=mediçao,OFFSET(Import.PLQ,$A73-1,AP$15-1,1,1),0),0),PLE!$AA$28*OFFSET(Import.PLQ,$A73-1,AP$15-1,1,1)),IF($E73&lt;&gt;1,IF(ISNUMBER(INDEX(Import.PLE,Detalhamento!$E73,Detalhamento!AP$15)),IF(INDEX(Import.PLE,Detalhamento!$E73,Detalhamento!AP$15)&lt;=mediçao,0,OFFSET(Import.PLQ,$A73-1,AP$15-1,1,1)),OFFSET(Import.PLQ,$A73-1,AP$15-1,1,1)),(1-PLE!$AA$28)*OFFSET(Import.PLQ,$A73-1,AP$15-1,1,1))))</f>
        <v>0</v>
      </c>
      <c r="AQ73" s="144">
        <f ca="1">IF(AQ$13="",0,CHOOSE(Detalhamento.OpçãoServiços,OFFSET(Import.PLQ,$A73-1,AQ$15-1,1,1),IF($E73&lt;&gt;1,IF(ISNUMBER(INDEX(Import.PLE,Detalhamento!$E73,Detalhamento!AQ$15)),IF(INDEX(Import.PLE,Detalhamento!$E73,Detalhamento!AQ$15)&lt;=mediçao,OFFSET(Import.PLQ,$A73-1,AQ$15-1,1,1),0),0),PLE!$AA$28*OFFSET(Import.PLQ,$A73-1,AQ$15-1,1,1)),IF($E73&lt;&gt;1,IF(ISNUMBER(INDEX(Import.PLE,Detalhamento!$E73,Detalhamento!AQ$15)),IF(INDEX(Import.PLE,Detalhamento!$E73,Detalhamento!AQ$15)&lt;=mediçao,0,OFFSET(Import.PLQ,$A73-1,AQ$15-1,1,1)),OFFSET(Import.PLQ,$A73-1,AQ$15-1,1,1)),(1-PLE!$AA$28)*OFFSET(Import.PLQ,$A73-1,AQ$15-1,1,1))))</f>
        <v>0</v>
      </c>
      <c r="AR73" s="144">
        <f ca="1">IF(AR$13="",0,CHOOSE(Detalhamento.OpçãoServiços,OFFSET(Import.PLQ,$A73-1,AR$15-1,1,1),IF($E73&lt;&gt;1,IF(ISNUMBER(INDEX(Import.PLE,Detalhamento!$E73,Detalhamento!AR$15)),IF(INDEX(Import.PLE,Detalhamento!$E73,Detalhamento!AR$15)&lt;=mediçao,OFFSET(Import.PLQ,$A73-1,AR$15-1,1,1),0),0),PLE!$AA$28*OFFSET(Import.PLQ,$A73-1,AR$15-1,1,1)),IF($E73&lt;&gt;1,IF(ISNUMBER(INDEX(Import.PLE,Detalhamento!$E73,Detalhamento!AR$15)),IF(INDEX(Import.PLE,Detalhamento!$E73,Detalhamento!AR$15)&lt;=mediçao,0,OFFSET(Import.PLQ,$A73-1,AR$15-1,1,1)),OFFSET(Import.PLQ,$A73-1,AR$15-1,1,1)),(1-PLE!$AA$28)*OFFSET(Import.PLQ,$A73-1,AR$15-1,1,1))))</f>
        <v>0</v>
      </c>
      <c r="AS73" s="144">
        <f ca="1">IF(AS$13="",0,CHOOSE(Detalhamento.OpçãoServiços,OFFSET(Import.PLQ,$A73-1,AS$15-1,1,1),IF($E73&lt;&gt;1,IF(ISNUMBER(INDEX(Import.PLE,Detalhamento!$E73,Detalhamento!AS$15)),IF(INDEX(Import.PLE,Detalhamento!$E73,Detalhamento!AS$15)&lt;=mediçao,OFFSET(Import.PLQ,$A73-1,AS$15-1,1,1),0),0),PLE!$AA$28*OFFSET(Import.PLQ,$A73-1,AS$15-1,1,1)),IF($E73&lt;&gt;1,IF(ISNUMBER(INDEX(Import.PLE,Detalhamento!$E73,Detalhamento!AS$15)),IF(INDEX(Import.PLE,Detalhamento!$E73,Detalhamento!AS$15)&lt;=mediçao,0,OFFSET(Import.PLQ,$A73-1,AS$15-1,1,1)),OFFSET(Import.PLQ,$A73-1,AS$15-1,1,1)),(1-PLE!$AA$28)*OFFSET(Import.PLQ,$A73-1,AS$15-1,1,1))))</f>
        <v>0</v>
      </c>
      <c r="AT73" s="144">
        <f ca="1">IF(AT$13="",0,CHOOSE(Detalhamento.OpçãoServiços,OFFSET(Import.PLQ,$A73-1,AT$15-1,1,1),IF($E73&lt;&gt;1,IF(ISNUMBER(INDEX(Import.PLE,Detalhamento!$E73,Detalhamento!AT$15)),IF(INDEX(Import.PLE,Detalhamento!$E73,Detalhamento!AT$15)&lt;=mediçao,OFFSET(Import.PLQ,$A73-1,AT$15-1,1,1),0),0),PLE!$AA$28*OFFSET(Import.PLQ,$A73-1,AT$15-1,1,1)),IF($E73&lt;&gt;1,IF(ISNUMBER(INDEX(Import.PLE,Detalhamento!$E73,Detalhamento!AT$15)),IF(INDEX(Import.PLE,Detalhamento!$E73,Detalhamento!AT$15)&lt;=mediçao,0,OFFSET(Import.PLQ,$A73-1,AT$15-1,1,1)),OFFSET(Import.PLQ,$A73-1,AT$15-1,1,1)),(1-PLE!$AA$28)*OFFSET(Import.PLQ,$A73-1,AT$15-1,1,1))))</f>
        <v>0</v>
      </c>
      <c r="AU73" s="144">
        <f ca="1">IF(AU$13="",0,CHOOSE(Detalhamento.OpçãoServiços,OFFSET(Import.PLQ,$A73-1,AU$15-1,1,1),IF($E73&lt;&gt;1,IF(ISNUMBER(INDEX(Import.PLE,Detalhamento!$E73,Detalhamento!AU$15)),IF(INDEX(Import.PLE,Detalhamento!$E73,Detalhamento!AU$15)&lt;=mediçao,OFFSET(Import.PLQ,$A73-1,AU$15-1,1,1),0),0),PLE!$AA$28*OFFSET(Import.PLQ,$A73-1,AU$15-1,1,1)),IF($E73&lt;&gt;1,IF(ISNUMBER(INDEX(Import.PLE,Detalhamento!$E73,Detalhamento!AU$15)),IF(INDEX(Import.PLE,Detalhamento!$E73,Detalhamento!AU$15)&lt;=mediçao,0,OFFSET(Import.PLQ,$A73-1,AU$15-1,1,1)),OFFSET(Import.PLQ,$A73-1,AU$15-1,1,1)),(1-PLE!$AA$28)*OFFSET(Import.PLQ,$A73-1,AU$15-1,1,1))))</f>
        <v>0</v>
      </c>
      <c r="AV73" s="144">
        <f ca="1">IF(AV$13="",0,CHOOSE(Detalhamento.OpçãoServiços,OFFSET(Import.PLQ,$A73-1,AV$15-1,1,1),IF($E73&lt;&gt;1,IF(ISNUMBER(INDEX(Import.PLE,Detalhamento!$E73,Detalhamento!AV$15)),IF(INDEX(Import.PLE,Detalhamento!$E73,Detalhamento!AV$15)&lt;=mediçao,OFFSET(Import.PLQ,$A73-1,AV$15-1,1,1),0),0),PLE!$AA$28*OFFSET(Import.PLQ,$A73-1,AV$15-1,1,1)),IF($E73&lt;&gt;1,IF(ISNUMBER(INDEX(Import.PLE,Detalhamento!$E73,Detalhamento!AV$15)),IF(INDEX(Import.PLE,Detalhamento!$E73,Detalhamento!AV$15)&lt;=mediçao,0,OFFSET(Import.PLQ,$A73-1,AV$15-1,1,1)),OFFSET(Import.PLQ,$A73-1,AV$15-1,1,1)),(1-PLE!$AA$28)*OFFSET(Import.PLQ,$A73-1,AV$15-1,1,1))))</f>
        <v>0</v>
      </c>
      <c r="AW73" s="144">
        <f ca="1">IF(AW$13="",0,CHOOSE(Detalhamento.OpçãoServiços,OFFSET(Import.PLQ,$A73-1,AW$15-1,1,1),IF($E73&lt;&gt;1,IF(ISNUMBER(INDEX(Import.PLE,Detalhamento!$E73,Detalhamento!AW$15)),IF(INDEX(Import.PLE,Detalhamento!$E73,Detalhamento!AW$15)&lt;=mediçao,OFFSET(Import.PLQ,$A73-1,AW$15-1,1,1),0),0),PLE!$AA$28*OFFSET(Import.PLQ,$A73-1,AW$15-1,1,1)),IF($E73&lt;&gt;1,IF(ISNUMBER(INDEX(Import.PLE,Detalhamento!$E73,Detalhamento!AW$15)),IF(INDEX(Import.PLE,Detalhamento!$E73,Detalhamento!AW$15)&lt;=mediçao,0,OFFSET(Import.PLQ,$A73-1,AW$15-1,1,1)),OFFSET(Import.PLQ,$A73-1,AW$15-1,1,1)),(1-PLE!$AA$28)*OFFSET(Import.PLQ,$A73-1,AW$15-1,1,1))))</f>
        <v>0</v>
      </c>
      <c r="AX73" s="144">
        <f ca="1">IF(AX$13="",0,CHOOSE(Detalhamento.OpçãoServiços,OFFSET(Import.PLQ,$A73-1,AX$15-1,1,1),IF($E73&lt;&gt;1,IF(ISNUMBER(INDEX(Import.PLE,Detalhamento!$E73,Detalhamento!AX$15)),IF(INDEX(Import.PLE,Detalhamento!$E73,Detalhamento!AX$15)&lt;=mediçao,OFFSET(Import.PLQ,$A73-1,AX$15-1,1,1),0),0),PLE!$AA$28*OFFSET(Import.PLQ,$A73-1,AX$15-1,1,1)),IF($E73&lt;&gt;1,IF(ISNUMBER(INDEX(Import.PLE,Detalhamento!$E73,Detalhamento!AX$15)),IF(INDEX(Import.PLE,Detalhamento!$E73,Detalhamento!AX$15)&lt;=mediçao,0,OFFSET(Import.PLQ,$A73-1,AX$15-1,1,1)),OFFSET(Import.PLQ,$A73-1,AX$15-1,1,1)),(1-PLE!$AA$28)*OFFSET(Import.PLQ,$A73-1,AX$15-1,1,1))))</f>
        <v>0</v>
      </c>
      <c r="AY73" s="144">
        <f ca="1">IF(AY$13="",0,CHOOSE(Detalhamento.OpçãoServiços,OFFSET(Import.PLQ,$A73-1,AY$15-1,1,1),IF($E73&lt;&gt;1,IF(ISNUMBER(INDEX(Import.PLE,Detalhamento!$E73,Detalhamento!AY$15)),IF(INDEX(Import.PLE,Detalhamento!$E73,Detalhamento!AY$15)&lt;=mediçao,OFFSET(Import.PLQ,$A73-1,AY$15-1,1,1),0),0),PLE!$AA$28*OFFSET(Import.PLQ,$A73-1,AY$15-1,1,1)),IF($E73&lt;&gt;1,IF(ISNUMBER(INDEX(Import.PLE,Detalhamento!$E73,Detalhamento!AY$15)),IF(INDEX(Import.PLE,Detalhamento!$E73,Detalhamento!AY$15)&lt;=mediçao,0,OFFSET(Import.PLQ,$A73-1,AY$15-1,1,1)),OFFSET(Import.PLQ,$A73-1,AY$15-1,1,1)),(1-PLE!$AA$28)*OFFSET(Import.PLQ,$A73-1,AY$15-1,1,1))))</f>
        <v>0</v>
      </c>
      <c r="AZ73" s="144">
        <f ca="1">IF(AZ$13="",0,CHOOSE(Detalhamento.OpçãoServiços,OFFSET(Import.PLQ,$A73-1,AZ$15-1,1,1),IF($E73&lt;&gt;1,IF(ISNUMBER(INDEX(Import.PLE,Detalhamento!$E73,Detalhamento!AZ$15)),IF(INDEX(Import.PLE,Detalhamento!$E73,Detalhamento!AZ$15)&lt;=mediçao,OFFSET(Import.PLQ,$A73-1,AZ$15-1,1,1),0),0),PLE!$AA$28*OFFSET(Import.PLQ,$A73-1,AZ$15-1,1,1)),IF($E73&lt;&gt;1,IF(ISNUMBER(INDEX(Import.PLE,Detalhamento!$E73,Detalhamento!AZ$15)),IF(INDEX(Import.PLE,Detalhamento!$E73,Detalhamento!AZ$15)&lt;=mediçao,0,OFFSET(Import.PLQ,$A73-1,AZ$15-1,1,1)),OFFSET(Import.PLQ,$A73-1,AZ$15-1,1,1)),(1-PLE!$AA$28)*OFFSET(Import.PLQ,$A73-1,AZ$15-1,1,1))))</f>
        <v>0</v>
      </c>
      <c r="BA73" s="144">
        <f ca="1">IF(BA$13="",0,CHOOSE(Detalhamento.OpçãoServiços,OFFSET(Import.PLQ,$A73-1,BA$15-1,1,1),IF($E73&lt;&gt;1,IF(ISNUMBER(INDEX(Import.PLE,Detalhamento!$E73,Detalhamento!BA$15)),IF(INDEX(Import.PLE,Detalhamento!$E73,Detalhamento!BA$15)&lt;=mediçao,OFFSET(Import.PLQ,$A73-1,BA$15-1,1,1),0),0),PLE!$AA$28*OFFSET(Import.PLQ,$A73-1,BA$15-1,1,1)),IF($E73&lt;&gt;1,IF(ISNUMBER(INDEX(Import.PLE,Detalhamento!$E73,Detalhamento!BA$15)),IF(INDEX(Import.PLE,Detalhamento!$E73,Detalhamento!BA$15)&lt;=mediçao,0,OFFSET(Import.PLQ,$A73-1,BA$15-1,1,1)),OFFSET(Import.PLQ,$A73-1,BA$15-1,1,1)),(1-PLE!$AA$28)*OFFSET(Import.PLQ,$A73-1,BA$15-1,1,1))))</f>
        <v>0</v>
      </c>
      <c r="BB73" s="144">
        <f ca="1">IF(BB$13="",0,CHOOSE(Detalhamento.OpçãoServiços,OFFSET(Import.PLQ,$A73-1,BB$15-1,1,1),IF($E73&lt;&gt;1,IF(ISNUMBER(INDEX(Import.PLE,Detalhamento!$E73,Detalhamento!BB$15)),IF(INDEX(Import.PLE,Detalhamento!$E73,Detalhamento!BB$15)&lt;=mediçao,OFFSET(Import.PLQ,$A73-1,BB$15-1,1,1),0),0),PLE!$AA$28*OFFSET(Import.PLQ,$A73-1,BB$15-1,1,1)),IF($E73&lt;&gt;1,IF(ISNUMBER(INDEX(Import.PLE,Detalhamento!$E73,Detalhamento!BB$15)),IF(INDEX(Import.PLE,Detalhamento!$E73,Detalhamento!BB$15)&lt;=mediçao,0,OFFSET(Import.PLQ,$A73-1,BB$15-1,1,1)),OFFSET(Import.PLQ,$A73-1,BB$15-1,1,1)),(1-PLE!$AA$28)*OFFSET(Import.PLQ,$A73-1,BB$15-1,1,1))))</f>
        <v>0</v>
      </c>
      <c r="BC73" s="144">
        <f ca="1">IF(BC$13="",0,CHOOSE(Detalhamento.OpçãoServiços,OFFSET(Import.PLQ,$A73-1,BC$15-1,1,1),IF($E73&lt;&gt;1,IF(ISNUMBER(INDEX(Import.PLE,Detalhamento!$E73,Detalhamento!BC$15)),IF(INDEX(Import.PLE,Detalhamento!$E73,Detalhamento!BC$15)&lt;=mediçao,OFFSET(Import.PLQ,$A73-1,BC$15-1,1,1),0),0),PLE!$AA$28*OFFSET(Import.PLQ,$A73-1,BC$15-1,1,1)),IF($E73&lt;&gt;1,IF(ISNUMBER(INDEX(Import.PLE,Detalhamento!$E73,Detalhamento!BC$15)),IF(INDEX(Import.PLE,Detalhamento!$E73,Detalhamento!BC$15)&lt;=mediçao,0,OFFSET(Import.PLQ,$A73-1,BC$15-1,1,1)),OFFSET(Import.PLQ,$A73-1,BC$15-1,1,1)),(1-PLE!$AA$28)*OFFSET(Import.PLQ,$A73-1,BC$15-1,1,1))))</f>
        <v>0</v>
      </c>
      <c r="BD73" s="144">
        <f ca="1">IF(BD$13="",0,CHOOSE(Detalhamento.OpçãoServiços,OFFSET(Import.PLQ,$A73-1,BD$15-1,1,1),IF($E73&lt;&gt;1,IF(ISNUMBER(INDEX(Import.PLE,Detalhamento!$E73,Detalhamento!BD$15)),IF(INDEX(Import.PLE,Detalhamento!$E73,Detalhamento!BD$15)&lt;=mediçao,OFFSET(Import.PLQ,$A73-1,BD$15-1,1,1),0),0),PLE!$AA$28*OFFSET(Import.PLQ,$A73-1,BD$15-1,1,1)),IF($E73&lt;&gt;1,IF(ISNUMBER(INDEX(Import.PLE,Detalhamento!$E73,Detalhamento!BD$15)),IF(INDEX(Import.PLE,Detalhamento!$E73,Detalhamento!BD$15)&lt;=mediçao,0,OFFSET(Import.PLQ,$A73-1,BD$15-1,1,1)),OFFSET(Import.PLQ,$A73-1,BD$15-1,1,1)),(1-PLE!$AA$28)*OFFSET(Import.PLQ,$A73-1,BD$15-1,1,1))))</f>
        <v>0</v>
      </c>
      <c r="BE73" s="144">
        <f ca="1">IF(BE$13="",0,CHOOSE(Detalhamento.OpçãoServiços,OFFSET(Import.PLQ,$A73-1,BE$15-1,1,1),IF($E73&lt;&gt;1,IF(ISNUMBER(INDEX(Import.PLE,Detalhamento!$E73,Detalhamento!BE$15)),IF(INDEX(Import.PLE,Detalhamento!$E73,Detalhamento!BE$15)&lt;=mediçao,OFFSET(Import.PLQ,$A73-1,BE$15-1,1,1),0),0),PLE!$AA$28*OFFSET(Import.PLQ,$A73-1,BE$15-1,1,1)),IF($E73&lt;&gt;1,IF(ISNUMBER(INDEX(Import.PLE,Detalhamento!$E73,Detalhamento!BE$15)),IF(INDEX(Import.PLE,Detalhamento!$E73,Detalhamento!BE$15)&lt;=mediçao,0,OFFSET(Import.PLQ,$A73-1,BE$15-1,1,1)),OFFSET(Import.PLQ,$A73-1,BE$15-1,1,1)),(1-PLE!$AA$28)*OFFSET(Import.PLQ,$A73-1,BE$15-1,1,1))))</f>
        <v>0</v>
      </c>
      <c r="BF73" s="144">
        <f ca="1">IF(BF$13="",0,CHOOSE(Detalhamento.OpçãoServiços,OFFSET(Import.PLQ,$A73-1,BF$15-1,1,1),IF($E73&lt;&gt;1,IF(ISNUMBER(INDEX(Import.PLE,Detalhamento!$E73,Detalhamento!BF$15)),IF(INDEX(Import.PLE,Detalhamento!$E73,Detalhamento!BF$15)&lt;=mediçao,OFFSET(Import.PLQ,$A73-1,BF$15-1,1,1),0),0),PLE!$AA$28*OFFSET(Import.PLQ,$A73-1,BF$15-1,1,1)),IF($E73&lt;&gt;1,IF(ISNUMBER(INDEX(Import.PLE,Detalhamento!$E73,Detalhamento!BF$15)),IF(INDEX(Import.PLE,Detalhamento!$E73,Detalhamento!BF$15)&lt;=mediçao,0,OFFSET(Import.PLQ,$A73-1,BF$15-1,1,1)),OFFSET(Import.PLQ,$A73-1,BF$15-1,1,1)),(1-PLE!$AA$28)*OFFSET(Import.PLQ,$A73-1,BF$15-1,1,1))))</f>
        <v>0</v>
      </c>
      <c r="BG73" s="144">
        <f ca="1">IF(BG$13="",0,CHOOSE(Detalhamento.OpçãoServiços,OFFSET(Import.PLQ,$A73-1,BG$15-1,1,1),IF($E73&lt;&gt;1,IF(ISNUMBER(INDEX(Import.PLE,Detalhamento!$E73,Detalhamento!BG$15)),IF(INDEX(Import.PLE,Detalhamento!$E73,Detalhamento!BG$15)&lt;=mediçao,OFFSET(Import.PLQ,$A73-1,BG$15-1,1,1),0),0),PLE!$AA$28*OFFSET(Import.PLQ,$A73-1,BG$15-1,1,1)),IF($E73&lt;&gt;1,IF(ISNUMBER(INDEX(Import.PLE,Detalhamento!$E73,Detalhamento!BG$15)),IF(INDEX(Import.PLE,Detalhamento!$E73,Detalhamento!BG$15)&lt;=mediçao,0,OFFSET(Import.PLQ,$A73-1,BG$15-1,1,1)),OFFSET(Import.PLQ,$A73-1,BG$15-1,1,1)),(1-PLE!$AA$28)*OFFSET(Import.PLQ,$A73-1,BG$15-1,1,1))))</f>
        <v>0</v>
      </c>
      <c r="BH73" s="144">
        <f ca="1">IF(BH$13="",0,CHOOSE(Detalhamento.OpçãoServiços,OFFSET(Import.PLQ,$A73-1,BH$15-1,1,1),IF($E73&lt;&gt;1,IF(ISNUMBER(INDEX(Import.PLE,Detalhamento!$E73,Detalhamento!BH$15)),IF(INDEX(Import.PLE,Detalhamento!$E73,Detalhamento!BH$15)&lt;=mediçao,OFFSET(Import.PLQ,$A73-1,BH$15-1,1,1),0),0),PLE!$AA$28*OFFSET(Import.PLQ,$A73-1,BH$15-1,1,1)),IF($E73&lt;&gt;1,IF(ISNUMBER(INDEX(Import.PLE,Detalhamento!$E73,Detalhamento!BH$15)),IF(INDEX(Import.PLE,Detalhamento!$E73,Detalhamento!BH$15)&lt;=mediçao,0,OFFSET(Import.PLQ,$A73-1,BH$15-1,1,1)),OFFSET(Import.PLQ,$A73-1,BH$15-1,1,1)),(1-PLE!$AA$28)*OFFSET(Import.PLQ,$A73-1,BH$15-1,1,1))))</f>
        <v>0</v>
      </c>
      <c r="BI73" s="144">
        <f ca="1">IF(BI$13="",0,CHOOSE(Detalhamento.OpçãoServiços,OFFSET(Import.PLQ,$A73-1,BI$15-1,1,1),IF($E73&lt;&gt;1,IF(ISNUMBER(INDEX(Import.PLE,Detalhamento!$E73,Detalhamento!BI$15)),IF(INDEX(Import.PLE,Detalhamento!$E73,Detalhamento!BI$15)&lt;=mediçao,OFFSET(Import.PLQ,$A73-1,BI$15-1,1,1),0),0),PLE!$AA$28*OFFSET(Import.PLQ,$A73-1,BI$15-1,1,1)),IF($E73&lt;&gt;1,IF(ISNUMBER(INDEX(Import.PLE,Detalhamento!$E73,Detalhamento!BI$15)),IF(INDEX(Import.PLE,Detalhamento!$E73,Detalhamento!BI$15)&lt;=mediçao,0,OFFSET(Import.PLQ,$A73-1,BI$15-1,1,1)),OFFSET(Import.PLQ,$A73-1,BI$15-1,1,1)),(1-PLE!$AA$28)*OFFSET(Import.PLQ,$A73-1,BI$15-1,1,1))))</f>
        <v>0</v>
      </c>
    </row>
    <row r="74" spans="1:61" ht="30" x14ac:dyDescent="0.2">
      <c r="A74" s="155">
        <v>50</v>
      </c>
      <c r="B74" s="21" t="str">
        <f t="shared" ca="1" si="8"/>
        <v>Serviço</v>
      </c>
      <c r="E74" s="153">
        <f t="shared" ca="1" si="9"/>
        <v>5</v>
      </c>
      <c r="F74" s="154">
        <f t="shared" ca="1" si="10"/>
        <v>50050</v>
      </c>
      <c r="G74" s="154" t="str">
        <f t="shared" ca="1" si="15"/>
        <v>1.4.2.6</v>
      </c>
      <c r="H74" s="182" t="str">
        <f t="shared" ca="1" si="15"/>
        <v>CONCRETO FCK = 25MPA, TRAÇO 1:2,3:2,7 (CIMENTO/ AREIA MÉDIA/ BRITA 1)  - PREPARO MECÂNICO COM BETONEIRA 400 L. AF_07/2016</v>
      </c>
      <c r="I74" s="37" t="str">
        <f t="shared" ca="1" si="12"/>
        <v>M3</v>
      </c>
      <c r="J74" s="144">
        <f t="shared" ca="1" si="13"/>
        <v>5.93</v>
      </c>
      <c r="K74" s="67"/>
      <c r="L74" s="144">
        <f ca="1">IF(L$13="",0,CHOOSE(Detalhamento.OpçãoServiços,OFFSET(Import.PLQ,$A74-1,L$15-1,1,1),IF($E74&lt;&gt;1,IF(ISNUMBER(INDEX(Import.PLE,Detalhamento!$E74,Detalhamento!L$15)),IF(INDEX(Import.PLE,Detalhamento!$E74,Detalhamento!L$15)&lt;=mediçao,OFFSET(Import.PLQ,$A74-1,L$15-1,1,1),0),0),PLE!$AA$28*OFFSET(Import.PLQ,$A74-1,L$15-1,1,1)),IF($E74&lt;&gt;1,IF(ISNUMBER(INDEX(Import.PLE,Detalhamento!$E74,Detalhamento!L$15)),IF(INDEX(Import.PLE,Detalhamento!$E74,Detalhamento!L$15)&lt;=mediçao,0,OFFSET(Import.PLQ,$A74-1,L$15-1,1,1)),OFFSET(Import.PLQ,$A74-1,L$15-1,1,1)),(1-PLE!$AA$28)*OFFSET(Import.PLQ,$A74-1,L$15-1,1,1))))</f>
        <v>5.93</v>
      </c>
      <c r="M74" s="144">
        <f ca="1">IF(M$13="",0,CHOOSE(Detalhamento.OpçãoServiços,OFFSET(Import.PLQ,$A74-1,M$15-1,1,1),IF($E74&lt;&gt;1,IF(ISNUMBER(INDEX(Import.PLE,Detalhamento!$E74,Detalhamento!M$15)),IF(INDEX(Import.PLE,Detalhamento!$E74,Detalhamento!M$15)&lt;=mediçao,OFFSET(Import.PLQ,$A74-1,M$15-1,1,1),0),0),PLE!$AA$28*OFFSET(Import.PLQ,$A74-1,M$15-1,1,1)),IF($E74&lt;&gt;1,IF(ISNUMBER(INDEX(Import.PLE,Detalhamento!$E74,Detalhamento!M$15)),IF(INDEX(Import.PLE,Detalhamento!$E74,Detalhamento!M$15)&lt;=mediçao,0,OFFSET(Import.PLQ,$A74-1,M$15-1,1,1)),OFFSET(Import.PLQ,$A74-1,M$15-1,1,1)),(1-PLE!$AA$28)*OFFSET(Import.PLQ,$A74-1,M$15-1,1,1))))</f>
        <v>0</v>
      </c>
      <c r="N74" s="144">
        <f ca="1">IF(N$13="",0,CHOOSE(Detalhamento.OpçãoServiços,OFFSET(Import.PLQ,$A74-1,N$15-1,1,1),IF($E74&lt;&gt;1,IF(ISNUMBER(INDEX(Import.PLE,Detalhamento!$E74,Detalhamento!N$15)),IF(INDEX(Import.PLE,Detalhamento!$E74,Detalhamento!N$15)&lt;=mediçao,OFFSET(Import.PLQ,$A74-1,N$15-1,1,1),0),0),PLE!$AA$28*OFFSET(Import.PLQ,$A74-1,N$15-1,1,1)),IF($E74&lt;&gt;1,IF(ISNUMBER(INDEX(Import.PLE,Detalhamento!$E74,Detalhamento!N$15)),IF(INDEX(Import.PLE,Detalhamento!$E74,Detalhamento!N$15)&lt;=mediçao,0,OFFSET(Import.PLQ,$A74-1,N$15-1,1,1)),OFFSET(Import.PLQ,$A74-1,N$15-1,1,1)),(1-PLE!$AA$28)*OFFSET(Import.PLQ,$A74-1,N$15-1,1,1))))</f>
        <v>0</v>
      </c>
      <c r="O74" s="144">
        <f ca="1">IF(O$13="",0,CHOOSE(Detalhamento.OpçãoServiços,OFFSET(Import.PLQ,$A74-1,O$15-1,1,1),IF($E74&lt;&gt;1,IF(ISNUMBER(INDEX(Import.PLE,Detalhamento!$E74,Detalhamento!O$15)),IF(INDEX(Import.PLE,Detalhamento!$E74,Detalhamento!O$15)&lt;=mediçao,OFFSET(Import.PLQ,$A74-1,O$15-1,1,1),0),0),PLE!$AA$28*OFFSET(Import.PLQ,$A74-1,O$15-1,1,1)),IF($E74&lt;&gt;1,IF(ISNUMBER(INDEX(Import.PLE,Detalhamento!$E74,Detalhamento!O$15)),IF(INDEX(Import.PLE,Detalhamento!$E74,Detalhamento!O$15)&lt;=mediçao,0,OFFSET(Import.PLQ,$A74-1,O$15-1,1,1)),OFFSET(Import.PLQ,$A74-1,O$15-1,1,1)),(1-PLE!$AA$28)*OFFSET(Import.PLQ,$A74-1,O$15-1,1,1))))</f>
        <v>0</v>
      </c>
      <c r="P74" s="144">
        <f ca="1">IF(P$13="",0,CHOOSE(Detalhamento.OpçãoServiços,OFFSET(Import.PLQ,$A74-1,P$15-1,1,1),IF($E74&lt;&gt;1,IF(ISNUMBER(INDEX(Import.PLE,Detalhamento!$E74,Detalhamento!P$15)),IF(INDEX(Import.PLE,Detalhamento!$E74,Detalhamento!P$15)&lt;=mediçao,OFFSET(Import.PLQ,$A74-1,P$15-1,1,1),0),0),PLE!$AA$28*OFFSET(Import.PLQ,$A74-1,P$15-1,1,1)),IF($E74&lt;&gt;1,IF(ISNUMBER(INDEX(Import.PLE,Detalhamento!$E74,Detalhamento!P$15)),IF(INDEX(Import.PLE,Detalhamento!$E74,Detalhamento!P$15)&lt;=mediçao,0,OFFSET(Import.PLQ,$A74-1,P$15-1,1,1)),OFFSET(Import.PLQ,$A74-1,P$15-1,1,1)),(1-PLE!$AA$28)*OFFSET(Import.PLQ,$A74-1,P$15-1,1,1))))</f>
        <v>0</v>
      </c>
      <c r="Q74" s="144">
        <f ca="1">IF(Q$13="",0,CHOOSE(Detalhamento.OpçãoServiços,OFFSET(Import.PLQ,$A74-1,Q$15-1,1,1),IF($E74&lt;&gt;1,IF(ISNUMBER(INDEX(Import.PLE,Detalhamento!$E74,Detalhamento!Q$15)),IF(INDEX(Import.PLE,Detalhamento!$E74,Detalhamento!Q$15)&lt;=mediçao,OFFSET(Import.PLQ,$A74-1,Q$15-1,1,1),0),0),PLE!$AA$28*OFFSET(Import.PLQ,$A74-1,Q$15-1,1,1)),IF($E74&lt;&gt;1,IF(ISNUMBER(INDEX(Import.PLE,Detalhamento!$E74,Detalhamento!Q$15)),IF(INDEX(Import.PLE,Detalhamento!$E74,Detalhamento!Q$15)&lt;=mediçao,0,OFFSET(Import.PLQ,$A74-1,Q$15-1,1,1)),OFFSET(Import.PLQ,$A74-1,Q$15-1,1,1)),(1-PLE!$AA$28)*OFFSET(Import.PLQ,$A74-1,Q$15-1,1,1))))</f>
        <v>0</v>
      </c>
      <c r="R74" s="144">
        <f ca="1">IF(R$13="",0,CHOOSE(Detalhamento.OpçãoServiços,OFFSET(Import.PLQ,$A74-1,R$15-1,1,1),IF($E74&lt;&gt;1,IF(ISNUMBER(INDEX(Import.PLE,Detalhamento!$E74,Detalhamento!R$15)),IF(INDEX(Import.PLE,Detalhamento!$E74,Detalhamento!R$15)&lt;=mediçao,OFFSET(Import.PLQ,$A74-1,R$15-1,1,1),0),0),PLE!$AA$28*OFFSET(Import.PLQ,$A74-1,R$15-1,1,1)),IF($E74&lt;&gt;1,IF(ISNUMBER(INDEX(Import.PLE,Detalhamento!$E74,Detalhamento!R$15)),IF(INDEX(Import.PLE,Detalhamento!$E74,Detalhamento!R$15)&lt;=mediçao,0,OFFSET(Import.PLQ,$A74-1,R$15-1,1,1)),OFFSET(Import.PLQ,$A74-1,R$15-1,1,1)),(1-PLE!$AA$28)*OFFSET(Import.PLQ,$A74-1,R$15-1,1,1))))</f>
        <v>0</v>
      </c>
      <c r="S74" s="144">
        <f ca="1">IF(S$13="",0,CHOOSE(Detalhamento.OpçãoServiços,OFFSET(Import.PLQ,$A74-1,S$15-1,1,1),IF($E74&lt;&gt;1,IF(ISNUMBER(INDEX(Import.PLE,Detalhamento!$E74,Detalhamento!S$15)),IF(INDEX(Import.PLE,Detalhamento!$E74,Detalhamento!S$15)&lt;=mediçao,OFFSET(Import.PLQ,$A74-1,S$15-1,1,1),0),0),PLE!$AA$28*OFFSET(Import.PLQ,$A74-1,S$15-1,1,1)),IF($E74&lt;&gt;1,IF(ISNUMBER(INDEX(Import.PLE,Detalhamento!$E74,Detalhamento!S$15)),IF(INDEX(Import.PLE,Detalhamento!$E74,Detalhamento!S$15)&lt;=mediçao,0,OFFSET(Import.PLQ,$A74-1,S$15-1,1,1)),OFFSET(Import.PLQ,$A74-1,S$15-1,1,1)),(1-PLE!$AA$28)*OFFSET(Import.PLQ,$A74-1,S$15-1,1,1))))</f>
        <v>0</v>
      </c>
      <c r="T74" s="144">
        <f ca="1">IF(T$13="",0,CHOOSE(Detalhamento.OpçãoServiços,OFFSET(Import.PLQ,$A74-1,T$15-1,1,1),IF($E74&lt;&gt;1,IF(ISNUMBER(INDEX(Import.PLE,Detalhamento!$E74,Detalhamento!T$15)),IF(INDEX(Import.PLE,Detalhamento!$E74,Detalhamento!T$15)&lt;=mediçao,OFFSET(Import.PLQ,$A74-1,T$15-1,1,1),0),0),PLE!$AA$28*OFFSET(Import.PLQ,$A74-1,T$15-1,1,1)),IF($E74&lt;&gt;1,IF(ISNUMBER(INDEX(Import.PLE,Detalhamento!$E74,Detalhamento!T$15)),IF(INDEX(Import.PLE,Detalhamento!$E74,Detalhamento!T$15)&lt;=mediçao,0,OFFSET(Import.PLQ,$A74-1,T$15-1,1,1)),OFFSET(Import.PLQ,$A74-1,T$15-1,1,1)),(1-PLE!$AA$28)*OFFSET(Import.PLQ,$A74-1,T$15-1,1,1))))</f>
        <v>0</v>
      </c>
      <c r="U74" s="144">
        <f ca="1">IF(U$13="",0,CHOOSE(Detalhamento.OpçãoServiços,OFFSET(Import.PLQ,$A74-1,U$15-1,1,1),IF($E74&lt;&gt;1,IF(ISNUMBER(INDEX(Import.PLE,Detalhamento!$E74,Detalhamento!U$15)),IF(INDEX(Import.PLE,Detalhamento!$E74,Detalhamento!U$15)&lt;=mediçao,OFFSET(Import.PLQ,$A74-1,U$15-1,1,1),0),0),PLE!$AA$28*OFFSET(Import.PLQ,$A74-1,U$15-1,1,1)),IF($E74&lt;&gt;1,IF(ISNUMBER(INDEX(Import.PLE,Detalhamento!$E74,Detalhamento!U$15)),IF(INDEX(Import.PLE,Detalhamento!$E74,Detalhamento!U$15)&lt;=mediçao,0,OFFSET(Import.PLQ,$A74-1,U$15-1,1,1)),OFFSET(Import.PLQ,$A74-1,U$15-1,1,1)),(1-PLE!$AA$28)*OFFSET(Import.PLQ,$A74-1,U$15-1,1,1))))</f>
        <v>0</v>
      </c>
      <c r="V74" s="144">
        <f ca="1">IF(V$13="",0,CHOOSE(Detalhamento.OpçãoServiços,OFFSET(Import.PLQ,$A74-1,V$15-1,1,1),IF($E74&lt;&gt;1,IF(ISNUMBER(INDEX(Import.PLE,Detalhamento!$E74,Detalhamento!V$15)),IF(INDEX(Import.PLE,Detalhamento!$E74,Detalhamento!V$15)&lt;=mediçao,OFFSET(Import.PLQ,$A74-1,V$15-1,1,1),0),0),PLE!$AA$28*OFFSET(Import.PLQ,$A74-1,V$15-1,1,1)),IF($E74&lt;&gt;1,IF(ISNUMBER(INDEX(Import.PLE,Detalhamento!$E74,Detalhamento!V$15)),IF(INDEX(Import.PLE,Detalhamento!$E74,Detalhamento!V$15)&lt;=mediçao,0,OFFSET(Import.PLQ,$A74-1,V$15-1,1,1)),OFFSET(Import.PLQ,$A74-1,V$15-1,1,1)),(1-PLE!$AA$28)*OFFSET(Import.PLQ,$A74-1,V$15-1,1,1))))</f>
        <v>0</v>
      </c>
      <c r="W74" s="144">
        <f ca="1">IF(W$13="",0,CHOOSE(Detalhamento.OpçãoServiços,OFFSET(Import.PLQ,$A74-1,W$15-1,1,1),IF($E74&lt;&gt;1,IF(ISNUMBER(INDEX(Import.PLE,Detalhamento!$E74,Detalhamento!W$15)),IF(INDEX(Import.PLE,Detalhamento!$E74,Detalhamento!W$15)&lt;=mediçao,OFFSET(Import.PLQ,$A74-1,W$15-1,1,1),0),0),PLE!$AA$28*OFFSET(Import.PLQ,$A74-1,W$15-1,1,1)),IF($E74&lt;&gt;1,IF(ISNUMBER(INDEX(Import.PLE,Detalhamento!$E74,Detalhamento!W$15)),IF(INDEX(Import.PLE,Detalhamento!$E74,Detalhamento!W$15)&lt;=mediçao,0,OFFSET(Import.PLQ,$A74-1,W$15-1,1,1)),OFFSET(Import.PLQ,$A74-1,W$15-1,1,1)),(1-PLE!$AA$28)*OFFSET(Import.PLQ,$A74-1,W$15-1,1,1))))</f>
        <v>0</v>
      </c>
      <c r="X74" s="144">
        <f ca="1">IF(X$13="",0,CHOOSE(Detalhamento.OpçãoServiços,OFFSET(Import.PLQ,$A74-1,X$15-1,1,1),IF($E74&lt;&gt;1,IF(ISNUMBER(INDEX(Import.PLE,Detalhamento!$E74,Detalhamento!X$15)),IF(INDEX(Import.PLE,Detalhamento!$E74,Detalhamento!X$15)&lt;=mediçao,OFFSET(Import.PLQ,$A74-1,X$15-1,1,1),0),0),PLE!$AA$28*OFFSET(Import.PLQ,$A74-1,X$15-1,1,1)),IF($E74&lt;&gt;1,IF(ISNUMBER(INDEX(Import.PLE,Detalhamento!$E74,Detalhamento!X$15)),IF(INDEX(Import.PLE,Detalhamento!$E74,Detalhamento!X$15)&lt;=mediçao,0,OFFSET(Import.PLQ,$A74-1,X$15-1,1,1)),OFFSET(Import.PLQ,$A74-1,X$15-1,1,1)),(1-PLE!$AA$28)*OFFSET(Import.PLQ,$A74-1,X$15-1,1,1))))</f>
        <v>0</v>
      </c>
      <c r="Y74" s="144">
        <f ca="1">IF(Y$13="",0,CHOOSE(Detalhamento.OpçãoServiços,OFFSET(Import.PLQ,$A74-1,Y$15-1,1,1),IF($E74&lt;&gt;1,IF(ISNUMBER(INDEX(Import.PLE,Detalhamento!$E74,Detalhamento!Y$15)),IF(INDEX(Import.PLE,Detalhamento!$E74,Detalhamento!Y$15)&lt;=mediçao,OFFSET(Import.PLQ,$A74-1,Y$15-1,1,1),0),0),PLE!$AA$28*OFFSET(Import.PLQ,$A74-1,Y$15-1,1,1)),IF($E74&lt;&gt;1,IF(ISNUMBER(INDEX(Import.PLE,Detalhamento!$E74,Detalhamento!Y$15)),IF(INDEX(Import.PLE,Detalhamento!$E74,Detalhamento!Y$15)&lt;=mediçao,0,OFFSET(Import.PLQ,$A74-1,Y$15-1,1,1)),OFFSET(Import.PLQ,$A74-1,Y$15-1,1,1)),(1-PLE!$AA$28)*OFFSET(Import.PLQ,$A74-1,Y$15-1,1,1))))</f>
        <v>0</v>
      </c>
      <c r="Z74" s="144">
        <f ca="1">IF(Z$13="",0,CHOOSE(Detalhamento.OpçãoServiços,OFFSET(Import.PLQ,$A74-1,Z$15-1,1,1),IF($E74&lt;&gt;1,IF(ISNUMBER(INDEX(Import.PLE,Detalhamento!$E74,Detalhamento!Z$15)),IF(INDEX(Import.PLE,Detalhamento!$E74,Detalhamento!Z$15)&lt;=mediçao,OFFSET(Import.PLQ,$A74-1,Z$15-1,1,1),0),0),PLE!$AA$28*OFFSET(Import.PLQ,$A74-1,Z$15-1,1,1)),IF($E74&lt;&gt;1,IF(ISNUMBER(INDEX(Import.PLE,Detalhamento!$E74,Detalhamento!Z$15)),IF(INDEX(Import.PLE,Detalhamento!$E74,Detalhamento!Z$15)&lt;=mediçao,0,OFFSET(Import.PLQ,$A74-1,Z$15-1,1,1)),OFFSET(Import.PLQ,$A74-1,Z$15-1,1,1)),(1-PLE!$AA$28)*OFFSET(Import.PLQ,$A74-1,Z$15-1,1,1))))</f>
        <v>0</v>
      </c>
      <c r="AA74" s="144">
        <f ca="1">IF(AA$13="",0,CHOOSE(Detalhamento.OpçãoServiços,OFFSET(Import.PLQ,$A74-1,AA$15-1,1,1),IF($E74&lt;&gt;1,IF(ISNUMBER(INDEX(Import.PLE,Detalhamento!$E74,Detalhamento!AA$15)),IF(INDEX(Import.PLE,Detalhamento!$E74,Detalhamento!AA$15)&lt;=mediçao,OFFSET(Import.PLQ,$A74-1,AA$15-1,1,1),0),0),PLE!$AA$28*OFFSET(Import.PLQ,$A74-1,AA$15-1,1,1)),IF($E74&lt;&gt;1,IF(ISNUMBER(INDEX(Import.PLE,Detalhamento!$E74,Detalhamento!AA$15)),IF(INDEX(Import.PLE,Detalhamento!$E74,Detalhamento!AA$15)&lt;=mediçao,0,OFFSET(Import.PLQ,$A74-1,AA$15-1,1,1)),OFFSET(Import.PLQ,$A74-1,AA$15-1,1,1)),(1-PLE!$AA$28)*OFFSET(Import.PLQ,$A74-1,AA$15-1,1,1))))</f>
        <v>0</v>
      </c>
      <c r="AB74" s="144">
        <f ca="1">IF(AB$13="",0,CHOOSE(Detalhamento.OpçãoServiços,OFFSET(Import.PLQ,$A74-1,AB$15-1,1,1),IF($E74&lt;&gt;1,IF(ISNUMBER(INDEX(Import.PLE,Detalhamento!$E74,Detalhamento!AB$15)),IF(INDEX(Import.PLE,Detalhamento!$E74,Detalhamento!AB$15)&lt;=mediçao,OFFSET(Import.PLQ,$A74-1,AB$15-1,1,1),0),0),PLE!$AA$28*OFFSET(Import.PLQ,$A74-1,AB$15-1,1,1)),IF($E74&lt;&gt;1,IF(ISNUMBER(INDEX(Import.PLE,Detalhamento!$E74,Detalhamento!AB$15)),IF(INDEX(Import.PLE,Detalhamento!$E74,Detalhamento!AB$15)&lt;=mediçao,0,OFFSET(Import.PLQ,$A74-1,AB$15-1,1,1)),OFFSET(Import.PLQ,$A74-1,AB$15-1,1,1)),(1-PLE!$AA$28)*OFFSET(Import.PLQ,$A74-1,AB$15-1,1,1))))</f>
        <v>0</v>
      </c>
      <c r="AC74" s="144">
        <f ca="1">IF(AC$13="",0,CHOOSE(Detalhamento.OpçãoServiços,OFFSET(Import.PLQ,$A74-1,AC$15-1,1,1),IF($E74&lt;&gt;1,IF(ISNUMBER(INDEX(Import.PLE,Detalhamento!$E74,Detalhamento!AC$15)),IF(INDEX(Import.PLE,Detalhamento!$E74,Detalhamento!AC$15)&lt;=mediçao,OFFSET(Import.PLQ,$A74-1,AC$15-1,1,1),0),0),PLE!$AA$28*OFFSET(Import.PLQ,$A74-1,AC$15-1,1,1)),IF($E74&lt;&gt;1,IF(ISNUMBER(INDEX(Import.PLE,Detalhamento!$E74,Detalhamento!AC$15)),IF(INDEX(Import.PLE,Detalhamento!$E74,Detalhamento!AC$15)&lt;=mediçao,0,OFFSET(Import.PLQ,$A74-1,AC$15-1,1,1)),OFFSET(Import.PLQ,$A74-1,AC$15-1,1,1)),(1-PLE!$AA$28)*OFFSET(Import.PLQ,$A74-1,AC$15-1,1,1))))</f>
        <v>0</v>
      </c>
      <c r="AD74" s="144">
        <f ca="1">IF(AD$13="",0,CHOOSE(Detalhamento.OpçãoServiços,OFFSET(Import.PLQ,$A74-1,AD$15-1,1,1),IF($E74&lt;&gt;1,IF(ISNUMBER(INDEX(Import.PLE,Detalhamento!$E74,Detalhamento!AD$15)),IF(INDEX(Import.PLE,Detalhamento!$E74,Detalhamento!AD$15)&lt;=mediçao,OFFSET(Import.PLQ,$A74-1,AD$15-1,1,1),0),0),PLE!$AA$28*OFFSET(Import.PLQ,$A74-1,AD$15-1,1,1)),IF($E74&lt;&gt;1,IF(ISNUMBER(INDEX(Import.PLE,Detalhamento!$E74,Detalhamento!AD$15)),IF(INDEX(Import.PLE,Detalhamento!$E74,Detalhamento!AD$15)&lt;=mediçao,0,OFFSET(Import.PLQ,$A74-1,AD$15-1,1,1)),OFFSET(Import.PLQ,$A74-1,AD$15-1,1,1)),(1-PLE!$AA$28)*OFFSET(Import.PLQ,$A74-1,AD$15-1,1,1))))</f>
        <v>0</v>
      </c>
      <c r="AE74" s="144">
        <f ca="1">IF(AE$13="",0,CHOOSE(Detalhamento.OpçãoServiços,OFFSET(Import.PLQ,$A74-1,AE$15-1,1,1),IF($E74&lt;&gt;1,IF(ISNUMBER(INDEX(Import.PLE,Detalhamento!$E74,Detalhamento!AE$15)),IF(INDEX(Import.PLE,Detalhamento!$E74,Detalhamento!AE$15)&lt;=mediçao,OFFSET(Import.PLQ,$A74-1,AE$15-1,1,1),0),0),PLE!$AA$28*OFFSET(Import.PLQ,$A74-1,AE$15-1,1,1)),IF($E74&lt;&gt;1,IF(ISNUMBER(INDEX(Import.PLE,Detalhamento!$E74,Detalhamento!AE$15)),IF(INDEX(Import.PLE,Detalhamento!$E74,Detalhamento!AE$15)&lt;=mediçao,0,OFFSET(Import.PLQ,$A74-1,AE$15-1,1,1)),OFFSET(Import.PLQ,$A74-1,AE$15-1,1,1)),(1-PLE!$AA$28)*OFFSET(Import.PLQ,$A74-1,AE$15-1,1,1))))</f>
        <v>0</v>
      </c>
      <c r="AF74" s="144">
        <f ca="1">IF(AF$13="",0,CHOOSE(Detalhamento.OpçãoServiços,OFFSET(Import.PLQ,$A74-1,AF$15-1,1,1),IF($E74&lt;&gt;1,IF(ISNUMBER(INDEX(Import.PLE,Detalhamento!$E74,Detalhamento!AF$15)),IF(INDEX(Import.PLE,Detalhamento!$E74,Detalhamento!AF$15)&lt;=mediçao,OFFSET(Import.PLQ,$A74-1,AF$15-1,1,1),0),0),PLE!$AA$28*OFFSET(Import.PLQ,$A74-1,AF$15-1,1,1)),IF($E74&lt;&gt;1,IF(ISNUMBER(INDEX(Import.PLE,Detalhamento!$E74,Detalhamento!AF$15)),IF(INDEX(Import.PLE,Detalhamento!$E74,Detalhamento!AF$15)&lt;=mediçao,0,OFFSET(Import.PLQ,$A74-1,AF$15-1,1,1)),OFFSET(Import.PLQ,$A74-1,AF$15-1,1,1)),(1-PLE!$AA$28)*OFFSET(Import.PLQ,$A74-1,AF$15-1,1,1))))</f>
        <v>0</v>
      </c>
      <c r="AG74" s="144">
        <f ca="1">IF(AG$13="",0,CHOOSE(Detalhamento.OpçãoServiços,OFFSET(Import.PLQ,$A74-1,AG$15-1,1,1),IF($E74&lt;&gt;1,IF(ISNUMBER(INDEX(Import.PLE,Detalhamento!$E74,Detalhamento!AG$15)),IF(INDEX(Import.PLE,Detalhamento!$E74,Detalhamento!AG$15)&lt;=mediçao,OFFSET(Import.PLQ,$A74-1,AG$15-1,1,1),0),0),PLE!$AA$28*OFFSET(Import.PLQ,$A74-1,AG$15-1,1,1)),IF($E74&lt;&gt;1,IF(ISNUMBER(INDEX(Import.PLE,Detalhamento!$E74,Detalhamento!AG$15)),IF(INDEX(Import.PLE,Detalhamento!$E74,Detalhamento!AG$15)&lt;=mediçao,0,OFFSET(Import.PLQ,$A74-1,AG$15-1,1,1)),OFFSET(Import.PLQ,$A74-1,AG$15-1,1,1)),(1-PLE!$AA$28)*OFFSET(Import.PLQ,$A74-1,AG$15-1,1,1))))</f>
        <v>0</v>
      </c>
      <c r="AH74" s="144">
        <f ca="1">IF(AH$13="",0,CHOOSE(Detalhamento.OpçãoServiços,OFFSET(Import.PLQ,$A74-1,AH$15-1,1,1),IF($E74&lt;&gt;1,IF(ISNUMBER(INDEX(Import.PLE,Detalhamento!$E74,Detalhamento!AH$15)),IF(INDEX(Import.PLE,Detalhamento!$E74,Detalhamento!AH$15)&lt;=mediçao,OFFSET(Import.PLQ,$A74-1,AH$15-1,1,1),0),0),PLE!$AA$28*OFFSET(Import.PLQ,$A74-1,AH$15-1,1,1)),IF($E74&lt;&gt;1,IF(ISNUMBER(INDEX(Import.PLE,Detalhamento!$E74,Detalhamento!AH$15)),IF(INDEX(Import.PLE,Detalhamento!$E74,Detalhamento!AH$15)&lt;=mediçao,0,OFFSET(Import.PLQ,$A74-1,AH$15-1,1,1)),OFFSET(Import.PLQ,$A74-1,AH$15-1,1,1)),(1-PLE!$AA$28)*OFFSET(Import.PLQ,$A74-1,AH$15-1,1,1))))</f>
        <v>0</v>
      </c>
      <c r="AI74" s="144">
        <f ca="1">IF(AI$13="",0,CHOOSE(Detalhamento.OpçãoServiços,OFFSET(Import.PLQ,$A74-1,AI$15-1,1,1),IF($E74&lt;&gt;1,IF(ISNUMBER(INDEX(Import.PLE,Detalhamento!$E74,Detalhamento!AI$15)),IF(INDEX(Import.PLE,Detalhamento!$E74,Detalhamento!AI$15)&lt;=mediçao,OFFSET(Import.PLQ,$A74-1,AI$15-1,1,1),0),0),PLE!$AA$28*OFFSET(Import.PLQ,$A74-1,AI$15-1,1,1)),IF($E74&lt;&gt;1,IF(ISNUMBER(INDEX(Import.PLE,Detalhamento!$E74,Detalhamento!AI$15)),IF(INDEX(Import.PLE,Detalhamento!$E74,Detalhamento!AI$15)&lt;=mediçao,0,OFFSET(Import.PLQ,$A74-1,AI$15-1,1,1)),OFFSET(Import.PLQ,$A74-1,AI$15-1,1,1)),(1-PLE!$AA$28)*OFFSET(Import.PLQ,$A74-1,AI$15-1,1,1))))</f>
        <v>0</v>
      </c>
      <c r="AJ74" s="144">
        <f ca="1">IF(AJ$13="",0,CHOOSE(Detalhamento.OpçãoServiços,OFFSET(Import.PLQ,$A74-1,AJ$15-1,1,1),IF($E74&lt;&gt;1,IF(ISNUMBER(INDEX(Import.PLE,Detalhamento!$E74,Detalhamento!AJ$15)),IF(INDEX(Import.PLE,Detalhamento!$E74,Detalhamento!AJ$15)&lt;=mediçao,OFFSET(Import.PLQ,$A74-1,AJ$15-1,1,1),0),0),PLE!$AA$28*OFFSET(Import.PLQ,$A74-1,AJ$15-1,1,1)),IF($E74&lt;&gt;1,IF(ISNUMBER(INDEX(Import.PLE,Detalhamento!$E74,Detalhamento!AJ$15)),IF(INDEX(Import.PLE,Detalhamento!$E74,Detalhamento!AJ$15)&lt;=mediçao,0,OFFSET(Import.PLQ,$A74-1,AJ$15-1,1,1)),OFFSET(Import.PLQ,$A74-1,AJ$15-1,1,1)),(1-PLE!$AA$28)*OFFSET(Import.PLQ,$A74-1,AJ$15-1,1,1))))</f>
        <v>0</v>
      </c>
      <c r="AK74" s="144">
        <f ca="1">IF(AK$13="",0,CHOOSE(Detalhamento.OpçãoServiços,OFFSET(Import.PLQ,$A74-1,AK$15-1,1,1),IF($E74&lt;&gt;1,IF(ISNUMBER(INDEX(Import.PLE,Detalhamento!$E74,Detalhamento!AK$15)),IF(INDEX(Import.PLE,Detalhamento!$E74,Detalhamento!AK$15)&lt;=mediçao,OFFSET(Import.PLQ,$A74-1,AK$15-1,1,1),0),0),PLE!$AA$28*OFFSET(Import.PLQ,$A74-1,AK$15-1,1,1)),IF($E74&lt;&gt;1,IF(ISNUMBER(INDEX(Import.PLE,Detalhamento!$E74,Detalhamento!AK$15)),IF(INDEX(Import.PLE,Detalhamento!$E74,Detalhamento!AK$15)&lt;=mediçao,0,OFFSET(Import.PLQ,$A74-1,AK$15-1,1,1)),OFFSET(Import.PLQ,$A74-1,AK$15-1,1,1)),(1-PLE!$AA$28)*OFFSET(Import.PLQ,$A74-1,AK$15-1,1,1))))</f>
        <v>0</v>
      </c>
      <c r="AL74" s="144">
        <f ca="1">IF(AL$13="",0,CHOOSE(Detalhamento.OpçãoServiços,OFFSET(Import.PLQ,$A74-1,AL$15-1,1,1),IF($E74&lt;&gt;1,IF(ISNUMBER(INDEX(Import.PLE,Detalhamento!$E74,Detalhamento!AL$15)),IF(INDEX(Import.PLE,Detalhamento!$E74,Detalhamento!AL$15)&lt;=mediçao,OFFSET(Import.PLQ,$A74-1,AL$15-1,1,1),0),0),PLE!$AA$28*OFFSET(Import.PLQ,$A74-1,AL$15-1,1,1)),IF($E74&lt;&gt;1,IF(ISNUMBER(INDEX(Import.PLE,Detalhamento!$E74,Detalhamento!AL$15)),IF(INDEX(Import.PLE,Detalhamento!$E74,Detalhamento!AL$15)&lt;=mediçao,0,OFFSET(Import.PLQ,$A74-1,AL$15-1,1,1)),OFFSET(Import.PLQ,$A74-1,AL$15-1,1,1)),(1-PLE!$AA$28)*OFFSET(Import.PLQ,$A74-1,AL$15-1,1,1))))</f>
        <v>0</v>
      </c>
      <c r="AM74" s="144">
        <f ca="1">IF(AM$13="",0,CHOOSE(Detalhamento.OpçãoServiços,OFFSET(Import.PLQ,$A74-1,AM$15-1,1,1),IF($E74&lt;&gt;1,IF(ISNUMBER(INDEX(Import.PLE,Detalhamento!$E74,Detalhamento!AM$15)),IF(INDEX(Import.PLE,Detalhamento!$E74,Detalhamento!AM$15)&lt;=mediçao,OFFSET(Import.PLQ,$A74-1,AM$15-1,1,1),0),0),PLE!$AA$28*OFFSET(Import.PLQ,$A74-1,AM$15-1,1,1)),IF($E74&lt;&gt;1,IF(ISNUMBER(INDEX(Import.PLE,Detalhamento!$E74,Detalhamento!AM$15)),IF(INDEX(Import.PLE,Detalhamento!$E74,Detalhamento!AM$15)&lt;=mediçao,0,OFFSET(Import.PLQ,$A74-1,AM$15-1,1,1)),OFFSET(Import.PLQ,$A74-1,AM$15-1,1,1)),(1-PLE!$AA$28)*OFFSET(Import.PLQ,$A74-1,AM$15-1,1,1))))</f>
        <v>0</v>
      </c>
      <c r="AN74" s="144">
        <f ca="1">IF(AN$13="",0,CHOOSE(Detalhamento.OpçãoServiços,OFFSET(Import.PLQ,$A74-1,AN$15-1,1,1),IF($E74&lt;&gt;1,IF(ISNUMBER(INDEX(Import.PLE,Detalhamento!$E74,Detalhamento!AN$15)),IF(INDEX(Import.PLE,Detalhamento!$E74,Detalhamento!AN$15)&lt;=mediçao,OFFSET(Import.PLQ,$A74-1,AN$15-1,1,1),0),0),PLE!$AA$28*OFFSET(Import.PLQ,$A74-1,AN$15-1,1,1)),IF($E74&lt;&gt;1,IF(ISNUMBER(INDEX(Import.PLE,Detalhamento!$E74,Detalhamento!AN$15)),IF(INDEX(Import.PLE,Detalhamento!$E74,Detalhamento!AN$15)&lt;=mediçao,0,OFFSET(Import.PLQ,$A74-1,AN$15-1,1,1)),OFFSET(Import.PLQ,$A74-1,AN$15-1,1,1)),(1-PLE!$AA$28)*OFFSET(Import.PLQ,$A74-1,AN$15-1,1,1))))</f>
        <v>0</v>
      </c>
      <c r="AO74" s="144">
        <f ca="1">IF(AO$13="",0,CHOOSE(Detalhamento.OpçãoServiços,OFFSET(Import.PLQ,$A74-1,AO$15-1,1,1),IF($E74&lt;&gt;1,IF(ISNUMBER(INDEX(Import.PLE,Detalhamento!$E74,Detalhamento!AO$15)),IF(INDEX(Import.PLE,Detalhamento!$E74,Detalhamento!AO$15)&lt;=mediçao,OFFSET(Import.PLQ,$A74-1,AO$15-1,1,1),0),0),PLE!$AA$28*OFFSET(Import.PLQ,$A74-1,AO$15-1,1,1)),IF($E74&lt;&gt;1,IF(ISNUMBER(INDEX(Import.PLE,Detalhamento!$E74,Detalhamento!AO$15)),IF(INDEX(Import.PLE,Detalhamento!$E74,Detalhamento!AO$15)&lt;=mediçao,0,OFFSET(Import.PLQ,$A74-1,AO$15-1,1,1)),OFFSET(Import.PLQ,$A74-1,AO$15-1,1,1)),(1-PLE!$AA$28)*OFFSET(Import.PLQ,$A74-1,AO$15-1,1,1))))</f>
        <v>0</v>
      </c>
      <c r="AP74" s="144">
        <f ca="1">IF(AP$13="",0,CHOOSE(Detalhamento.OpçãoServiços,OFFSET(Import.PLQ,$A74-1,AP$15-1,1,1),IF($E74&lt;&gt;1,IF(ISNUMBER(INDEX(Import.PLE,Detalhamento!$E74,Detalhamento!AP$15)),IF(INDEX(Import.PLE,Detalhamento!$E74,Detalhamento!AP$15)&lt;=mediçao,OFFSET(Import.PLQ,$A74-1,AP$15-1,1,1),0),0),PLE!$AA$28*OFFSET(Import.PLQ,$A74-1,AP$15-1,1,1)),IF($E74&lt;&gt;1,IF(ISNUMBER(INDEX(Import.PLE,Detalhamento!$E74,Detalhamento!AP$15)),IF(INDEX(Import.PLE,Detalhamento!$E74,Detalhamento!AP$15)&lt;=mediçao,0,OFFSET(Import.PLQ,$A74-1,AP$15-1,1,1)),OFFSET(Import.PLQ,$A74-1,AP$15-1,1,1)),(1-PLE!$AA$28)*OFFSET(Import.PLQ,$A74-1,AP$15-1,1,1))))</f>
        <v>0</v>
      </c>
      <c r="AQ74" s="144">
        <f ca="1">IF(AQ$13="",0,CHOOSE(Detalhamento.OpçãoServiços,OFFSET(Import.PLQ,$A74-1,AQ$15-1,1,1),IF($E74&lt;&gt;1,IF(ISNUMBER(INDEX(Import.PLE,Detalhamento!$E74,Detalhamento!AQ$15)),IF(INDEX(Import.PLE,Detalhamento!$E74,Detalhamento!AQ$15)&lt;=mediçao,OFFSET(Import.PLQ,$A74-1,AQ$15-1,1,1),0),0),PLE!$AA$28*OFFSET(Import.PLQ,$A74-1,AQ$15-1,1,1)),IF($E74&lt;&gt;1,IF(ISNUMBER(INDEX(Import.PLE,Detalhamento!$E74,Detalhamento!AQ$15)),IF(INDEX(Import.PLE,Detalhamento!$E74,Detalhamento!AQ$15)&lt;=mediçao,0,OFFSET(Import.PLQ,$A74-1,AQ$15-1,1,1)),OFFSET(Import.PLQ,$A74-1,AQ$15-1,1,1)),(1-PLE!$AA$28)*OFFSET(Import.PLQ,$A74-1,AQ$15-1,1,1))))</f>
        <v>0</v>
      </c>
      <c r="AR74" s="144">
        <f ca="1">IF(AR$13="",0,CHOOSE(Detalhamento.OpçãoServiços,OFFSET(Import.PLQ,$A74-1,AR$15-1,1,1),IF($E74&lt;&gt;1,IF(ISNUMBER(INDEX(Import.PLE,Detalhamento!$E74,Detalhamento!AR$15)),IF(INDEX(Import.PLE,Detalhamento!$E74,Detalhamento!AR$15)&lt;=mediçao,OFFSET(Import.PLQ,$A74-1,AR$15-1,1,1),0),0),PLE!$AA$28*OFFSET(Import.PLQ,$A74-1,AR$15-1,1,1)),IF($E74&lt;&gt;1,IF(ISNUMBER(INDEX(Import.PLE,Detalhamento!$E74,Detalhamento!AR$15)),IF(INDEX(Import.PLE,Detalhamento!$E74,Detalhamento!AR$15)&lt;=mediçao,0,OFFSET(Import.PLQ,$A74-1,AR$15-1,1,1)),OFFSET(Import.PLQ,$A74-1,AR$15-1,1,1)),(1-PLE!$AA$28)*OFFSET(Import.PLQ,$A74-1,AR$15-1,1,1))))</f>
        <v>0</v>
      </c>
      <c r="AS74" s="144">
        <f ca="1">IF(AS$13="",0,CHOOSE(Detalhamento.OpçãoServiços,OFFSET(Import.PLQ,$A74-1,AS$15-1,1,1),IF($E74&lt;&gt;1,IF(ISNUMBER(INDEX(Import.PLE,Detalhamento!$E74,Detalhamento!AS$15)),IF(INDEX(Import.PLE,Detalhamento!$E74,Detalhamento!AS$15)&lt;=mediçao,OFFSET(Import.PLQ,$A74-1,AS$15-1,1,1),0),0),PLE!$AA$28*OFFSET(Import.PLQ,$A74-1,AS$15-1,1,1)),IF($E74&lt;&gt;1,IF(ISNUMBER(INDEX(Import.PLE,Detalhamento!$E74,Detalhamento!AS$15)),IF(INDEX(Import.PLE,Detalhamento!$E74,Detalhamento!AS$15)&lt;=mediçao,0,OFFSET(Import.PLQ,$A74-1,AS$15-1,1,1)),OFFSET(Import.PLQ,$A74-1,AS$15-1,1,1)),(1-PLE!$AA$28)*OFFSET(Import.PLQ,$A74-1,AS$15-1,1,1))))</f>
        <v>0</v>
      </c>
      <c r="AT74" s="144">
        <f ca="1">IF(AT$13="",0,CHOOSE(Detalhamento.OpçãoServiços,OFFSET(Import.PLQ,$A74-1,AT$15-1,1,1),IF($E74&lt;&gt;1,IF(ISNUMBER(INDEX(Import.PLE,Detalhamento!$E74,Detalhamento!AT$15)),IF(INDEX(Import.PLE,Detalhamento!$E74,Detalhamento!AT$15)&lt;=mediçao,OFFSET(Import.PLQ,$A74-1,AT$15-1,1,1),0),0),PLE!$AA$28*OFFSET(Import.PLQ,$A74-1,AT$15-1,1,1)),IF($E74&lt;&gt;1,IF(ISNUMBER(INDEX(Import.PLE,Detalhamento!$E74,Detalhamento!AT$15)),IF(INDEX(Import.PLE,Detalhamento!$E74,Detalhamento!AT$15)&lt;=mediçao,0,OFFSET(Import.PLQ,$A74-1,AT$15-1,1,1)),OFFSET(Import.PLQ,$A74-1,AT$15-1,1,1)),(1-PLE!$AA$28)*OFFSET(Import.PLQ,$A74-1,AT$15-1,1,1))))</f>
        <v>0</v>
      </c>
      <c r="AU74" s="144">
        <f ca="1">IF(AU$13="",0,CHOOSE(Detalhamento.OpçãoServiços,OFFSET(Import.PLQ,$A74-1,AU$15-1,1,1),IF($E74&lt;&gt;1,IF(ISNUMBER(INDEX(Import.PLE,Detalhamento!$E74,Detalhamento!AU$15)),IF(INDEX(Import.PLE,Detalhamento!$E74,Detalhamento!AU$15)&lt;=mediçao,OFFSET(Import.PLQ,$A74-1,AU$15-1,1,1),0),0),PLE!$AA$28*OFFSET(Import.PLQ,$A74-1,AU$15-1,1,1)),IF($E74&lt;&gt;1,IF(ISNUMBER(INDEX(Import.PLE,Detalhamento!$E74,Detalhamento!AU$15)),IF(INDEX(Import.PLE,Detalhamento!$E74,Detalhamento!AU$15)&lt;=mediçao,0,OFFSET(Import.PLQ,$A74-1,AU$15-1,1,1)),OFFSET(Import.PLQ,$A74-1,AU$15-1,1,1)),(1-PLE!$AA$28)*OFFSET(Import.PLQ,$A74-1,AU$15-1,1,1))))</f>
        <v>0</v>
      </c>
      <c r="AV74" s="144">
        <f ca="1">IF(AV$13="",0,CHOOSE(Detalhamento.OpçãoServiços,OFFSET(Import.PLQ,$A74-1,AV$15-1,1,1),IF($E74&lt;&gt;1,IF(ISNUMBER(INDEX(Import.PLE,Detalhamento!$E74,Detalhamento!AV$15)),IF(INDEX(Import.PLE,Detalhamento!$E74,Detalhamento!AV$15)&lt;=mediçao,OFFSET(Import.PLQ,$A74-1,AV$15-1,1,1),0),0),PLE!$AA$28*OFFSET(Import.PLQ,$A74-1,AV$15-1,1,1)),IF($E74&lt;&gt;1,IF(ISNUMBER(INDEX(Import.PLE,Detalhamento!$E74,Detalhamento!AV$15)),IF(INDEX(Import.PLE,Detalhamento!$E74,Detalhamento!AV$15)&lt;=mediçao,0,OFFSET(Import.PLQ,$A74-1,AV$15-1,1,1)),OFFSET(Import.PLQ,$A74-1,AV$15-1,1,1)),(1-PLE!$AA$28)*OFFSET(Import.PLQ,$A74-1,AV$15-1,1,1))))</f>
        <v>0</v>
      </c>
      <c r="AW74" s="144">
        <f ca="1">IF(AW$13="",0,CHOOSE(Detalhamento.OpçãoServiços,OFFSET(Import.PLQ,$A74-1,AW$15-1,1,1),IF($E74&lt;&gt;1,IF(ISNUMBER(INDEX(Import.PLE,Detalhamento!$E74,Detalhamento!AW$15)),IF(INDEX(Import.PLE,Detalhamento!$E74,Detalhamento!AW$15)&lt;=mediçao,OFFSET(Import.PLQ,$A74-1,AW$15-1,1,1),0),0),PLE!$AA$28*OFFSET(Import.PLQ,$A74-1,AW$15-1,1,1)),IF($E74&lt;&gt;1,IF(ISNUMBER(INDEX(Import.PLE,Detalhamento!$E74,Detalhamento!AW$15)),IF(INDEX(Import.PLE,Detalhamento!$E74,Detalhamento!AW$15)&lt;=mediçao,0,OFFSET(Import.PLQ,$A74-1,AW$15-1,1,1)),OFFSET(Import.PLQ,$A74-1,AW$15-1,1,1)),(1-PLE!$AA$28)*OFFSET(Import.PLQ,$A74-1,AW$15-1,1,1))))</f>
        <v>0</v>
      </c>
      <c r="AX74" s="144">
        <f ca="1">IF(AX$13="",0,CHOOSE(Detalhamento.OpçãoServiços,OFFSET(Import.PLQ,$A74-1,AX$15-1,1,1),IF($E74&lt;&gt;1,IF(ISNUMBER(INDEX(Import.PLE,Detalhamento!$E74,Detalhamento!AX$15)),IF(INDEX(Import.PLE,Detalhamento!$E74,Detalhamento!AX$15)&lt;=mediçao,OFFSET(Import.PLQ,$A74-1,AX$15-1,1,1),0),0),PLE!$AA$28*OFFSET(Import.PLQ,$A74-1,AX$15-1,1,1)),IF($E74&lt;&gt;1,IF(ISNUMBER(INDEX(Import.PLE,Detalhamento!$E74,Detalhamento!AX$15)),IF(INDEX(Import.PLE,Detalhamento!$E74,Detalhamento!AX$15)&lt;=mediçao,0,OFFSET(Import.PLQ,$A74-1,AX$15-1,1,1)),OFFSET(Import.PLQ,$A74-1,AX$15-1,1,1)),(1-PLE!$AA$28)*OFFSET(Import.PLQ,$A74-1,AX$15-1,1,1))))</f>
        <v>0</v>
      </c>
      <c r="AY74" s="144">
        <f ca="1">IF(AY$13="",0,CHOOSE(Detalhamento.OpçãoServiços,OFFSET(Import.PLQ,$A74-1,AY$15-1,1,1),IF($E74&lt;&gt;1,IF(ISNUMBER(INDEX(Import.PLE,Detalhamento!$E74,Detalhamento!AY$15)),IF(INDEX(Import.PLE,Detalhamento!$E74,Detalhamento!AY$15)&lt;=mediçao,OFFSET(Import.PLQ,$A74-1,AY$15-1,1,1),0),0),PLE!$AA$28*OFFSET(Import.PLQ,$A74-1,AY$15-1,1,1)),IF($E74&lt;&gt;1,IF(ISNUMBER(INDEX(Import.PLE,Detalhamento!$E74,Detalhamento!AY$15)),IF(INDEX(Import.PLE,Detalhamento!$E74,Detalhamento!AY$15)&lt;=mediçao,0,OFFSET(Import.PLQ,$A74-1,AY$15-1,1,1)),OFFSET(Import.PLQ,$A74-1,AY$15-1,1,1)),(1-PLE!$AA$28)*OFFSET(Import.PLQ,$A74-1,AY$15-1,1,1))))</f>
        <v>0</v>
      </c>
      <c r="AZ74" s="144">
        <f ca="1">IF(AZ$13="",0,CHOOSE(Detalhamento.OpçãoServiços,OFFSET(Import.PLQ,$A74-1,AZ$15-1,1,1),IF($E74&lt;&gt;1,IF(ISNUMBER(INDEX(Import.PLE,Detalhamento!$E74,Detalhamento!AZ$15)),IF(INDEX(Import.PLE,Detalhamento!$E74,Detalhamento!AZ$15)&lt;=mediçao,OFFSET(Import.PLQ,$A74-1,AZ$15-1,1,1),0),0),PLE!$AA$28*OFFSET(Import.PLQ,$A74-1,AZ$15-1,1,1)),IF($E74&lt;&gt;1,IF(ISNUMBER(INDEX(Import.PLE,Detalhamento!$E74,Detalhamento!AZ$15)),IF(INDEX(Import.PLE,Detalhamento!$E74,Detalhamento!AZ$15)&lt;=mediçao,0,OFFSET(Import.PLQ,$A74-1,AZ$15-1,1,1)),OFFSET(Import.PLQ,$A74-1,AZ$15-1,1,1)),(1-PLE!$AA$28)*OFFSET(Import.PLQ,$A74-1,AZ$15-1,1,1))))</f>
        <v>0</v>
      </c>
      <c r="BA74" s="144">
        <f ca="1">IF(BA$13="",0,CHOOSE(Detalhamento.OpçãoServiços,OFFSET(Import.PLQ,$A74-1,BA$15-1,1,1),IF($E74&lt;&gt;1,IF(ISNUMBER(INDEX(Import.PLE,Detalhamento!$E74,Detalhamento!BA$15)),IF(INDEX(Import.PLE,Detalhamento!$E74,Detalhamento!BA$15)&lt;=mediçao,OFFSET(Import.PLQ,$A74-1,BA$15-1,1,1),0),0),PLE!$AA$28*OFFSET(Import.PLQ,$A74-1,BA$15-1,1,1)),IF($E74&lt;&gt;1,IF(ISNUMBER(INDEX(Import.PLE,Detalhamento!$E74,Detalhamento!BA$15)),IF(INDEX(Import.PLE,Detalhamento!$E74,Detalhamento!BA$15)&lt;=mediçao,0,OFFSET(Import.PLQ,$A74-1,BA$15-1,1,1)),OFFSET(Import.PLQ,$A74-1,BA$15-1,1,1)),(1-PLE!$AA$28)*OFFSET(Import.PLQ,$A74-1,BA$15-1,1,1))))</f>
        <v>0</v>
      </c>
      <c r="BB74" s="144">
        <f ca="1">IF(BB$13="",0,CHOOSE(Detalhamento.OpçãoServiços,OFFSET(Import.PLQ,$A74-1,BB$15-1,1,1),IF($E74&lt;&gt;1,IF(ISNUMBER(INDEX(Import.PLE,Detalhamento!$E74,Detalhamento!BB$15)),IF(INDEX(Import.PLE,Detalhamento!$E74,Detalhamento!BB$15)&lt;=mediçao,OFFSET(Import.PLQ,$A74-1,BB$15-1,1,1),0),0),PLE!$AA$28*OFFSET(Import.PLQ,$A74-1,BB$15-1,1,1)),IF($E74&lt;&gt;1,IF(ISNUMBER(INDEX(Import.PLE,Detalhamento!$E74,Detalhamento!BB$15)),IF(INDEX(Import.PLE,Detalhamento!$E74,Detalhamento!BB$15)&lt;=mediçao,0,OFFSET(Import.PLQ,$A74-1,BB$15-1,1,1)),OFFSET(Import.PLQ,$A74-1,BB$15-1,1,1)),(1-PLE!$AA$28)*OFFSET(Import.PLQ,$A74-1,BB$15-1,1,1))))</f>
        <v>0</v>
      </c>
      <c r="BC74" s="144">
        <f ca="1">IF(BC$13="",0,CHOOSE(Detalhamento.OpçãoServiços,OFFSET(Import.PLQ,$A74-1,BC$15-1,1,1),IF($E74&lt;&gt;1,IF(ISNUMBER(INDEX(Import.PLE,Detalhamento!$E74,Detalhamento!BC$15)),IF(INDEX(Import.PLE,Detalhamento!$E74,Detalhamento!BC$15)&lt;=mediçao,OFFSET(Import.PLQ,$A74-1,BC$15-1,1,1),0),0),PLE!$AA$28*OFFSET(Import.PLQ,$A74-1,BC$15-1,1,1)),IF($E74&lt;&gt;1,IF(ISNUMBER(INDEX(Import.PLE,Detalhamento!$E74,Detalhamento!BC$15)),IF(INDEX(Import.PLE,Detalhamento!$E74,Detalhamento!BC$15)&lt;=mediçao,0,OFFSET(Import.PLQ,$A74-1,BC$15-1,1,1)),OFFSET(Import.PLQ,$A74-1,BC$15-1,1,1)),(1-PLE!$AA$28)*OFFSET(Import.PLQ,$A74-1,BC$15-1,1,1))))</f>
        <v>0</v>
      </c>
      <c r="BD74" s="144">
        <f ca="1">IF(BD$13="",0,CHOOSE(Detalhamento.OpçãoServiços,OFFSET(Import.PLQ,$A74-1,BD$15-1,1,1),IF($E74&lt;&gt;1,IF(ISNUMBER(INDEX(Import.PLE,Detalhamento!$E74,Detalhamento!BD$15)),IF(INDEX(Import.PLE,Detalhamento!$E74,Detalhamento!BD$15)&lt;=mediçao,OFFSET(Import.PLQ,$A74-1,BD$15-1,1,1),0),0),PLE!$AA$28*OFFSET(Import.PLQ,$A74-1,BD$15-1,1,1)),IF($E74&lt;&gt;1,IF(ISNUMBER(INDEX(Import.PLE,Detalhamento!$E74,Detalhamento!BD$15)),IF(INDEX(Import.PLE,Detalhamento!$E74,Detalhamento!BD$15)&lt;=mediçao,0,OFFSET(Import.PLQ,$A74-1,BD$15-1,1,1)),OFFSET(Import.PLQ,$A74-1,BD$15-1,1,1)),(1-PLE!$AA$28)*OFFSET(Import.PLQ,$A74-1,BD$15-1,1,1))))</f>
        <v>0</v>
      </c>
      <c r="BE74" s="144">
        <f ca="1">IF(BE$13="",0,CHOOSE(Detalhamento.OpçãoServiços,OFFSET(Import.PLQ,$A74-1,BE$15-1,1,1),IF($E74&lt;&gt;1,IF(ISNUMBER(INDEX(Import.PLE,Detalhamento!$E74,Detalhamento!BE$15)),IF(INDEX(Import.PLE,Detalhamento!$E74,Detalhamento!BE$15)&lt;=mediçao,OFFSET(Import.PLQ,$A74-1,BE$15-1,1,1),0),0),PLE!$AA$28*OFFSET(Import.PLQ,$A74-1,BE$15-1,1,1)),IF($E74&lt;&gt;1,IF(ISNUMBER(INDEX(Import.PLE,Detalhamento!$E74,Detalhamento!BE$15)),IF(INDEX(Import.PLE,Detalhamento!$E74,Detalhamento!BE$15)&lt;=mediçao,0,OFFSET(Import.PLQ,$A74-1,BE$15-1,1,1)),OFFSET(Import.PLQ,$A74-1,BE$15-1,1,1)),(1-PLE!$AA$28)*OFFSET(Import.PLQ,$A74-1,BE$15-1,1,1))))</f>
        <v>0</v>
      </c>
      <c r="BF74" s="144">
        <f ca="1">IF(BF$13="",0,CHOOSE(Detalhamento.OpçãoServiços,OFFSET(Import.PLQ,$A74-1,BF$15-1,1,1),IF($E74&lt;&gt;1,IF(ISNUMBER(INDEX(Import.PLE,Detalhamento!$E74,Detalhamento!BF$15)),IF(INDEX(Import.PLE,Detalhamento!$E74,Detalhamento!BF$15)&lt;=mediçao,OFFSET(Import.PLQ,$A74-1,BF$15-1,1,1),0),0),PLE!$AA$28*OFFSET(Import.PLQ,$A74-1,BF$15-1,1,1)),IF($E74&lt;&gt;1,IF(ISNUMBER(INDEX(Import.PLE,Detalhamento!$E74,Detalhamento!BF$15)),IF(INDEX(Import.PLE,Detalhamento!$E74,Detalhamento!BF$15)&lt;=mediçao,0,OFFSET(Import.PLQ,$A74-1,BF$15-1,1,1)),OFFSET(Import.PLQ,$A74-1,BF$15-1,1,1)),(1-PLE!$AA$28)*OFFSET(Import.PLQ,$A74-1,BF$15-1,1,1))))</f>
        <v>0</v>
      </c>
      <c r="BG74" s="144">
        <f ca="1">IF(BG$13="",0,CHOOSE(Detalhamento.OpçãoServiços,OFFSET(Import.PLQ,$A74-1,BG$15-1,1,1),IF($E74&lt;&gt;1,IF(ISNUMBER(INDEX(Import.PLE,Detalhamento!$E74,Detalhamento!BG$15)),IF(INDEX(Import.PLE,Detalhamento!$E74,Detalhamento!BG$15)&lt;=mediçao,OFFSET(Import.PLQ,$A74-1,BG$15-1,1,1),0),0),PLE!$AA$28*OFFSET(Import.PLQ,$A74-1,BG$15-1,1,1)),IF($E74&lt;&gt;1,IF(ISNUMBER(INDEX(Import.PLE,Detalhamento!$E74,Detalhamento!BG$15)),IF(INDEX(Import.PLE,Detalhamento!$E74,Detalhamento!BG$15)&lt;=mediçao,0,OFFSET(Import.PLQ,$A74-1,BG$15-1,1,1)),OFFSET(Import.PLQ,$A74-1,BG$15-1,1,1)),(1-PLE!$AA$28)*OFFSET(Import.PLQ,$A74-1,BG$15-1,1,1))))</f>
        <v>0</v>
      </c>
      <c r="BH74" s="144">
        <f ca="1">IF(BH$13="",0,CHOOSE(Detalhamento.OpçãoServiços,OFFSET(Import.PLQ,$A74-1,BH$15-1,1,1),IF($E74&lt;&gt;1,IF(ISNUMBER(INDEX(Import.PLE,Detalhamento!$E74,Detalhamento!BH$15)),IF(INDEX(Import.PLE,Detalhamento!$E74,Detalhamento!BH$15)&lt;=mediçao,OFFSET(Import.PLQ,$A74-1,BH$15-1,1,1),0),0),PLE!$AA$28*OFFSET(Import.PLQ,$A74-1,BH$15-1,1,1)),IF($E74&lt;&gt;1,IF(ISNUMBER(INDEX(Import.PLE,Detalhamento!$E74,Detalhamento!BH$15)),IF(INDEX(Import.PLE,Detalhamento!$E74,Detalhamento!BH$15)&lt;=mediçao,0,OFFSET(Import.PLQ,$A74-1,BH$15-1,1,1)),OFFSET(Import.PLQ,$A74-1,BH$15-1,1,1)),(1-PLE!$AA$28)*OFFSET(Import.PLQ,$A74-1,BH$15-1,1,1))))</f>
        <v>0</v>
      </c>
      <c r="BI74" s="144">
        <f ca="1">IF(BI$13="",0,CHOOSE(Detalhamento.OpçãoServiços,OFFSET(Import.PLQ,$A74-1,BI$15-1,1,1),IF($E74&lt;&gt;1,IF(ISNUMBER(INDEX(Import.PLE,Detalhamento!$E74,Detalhamento!BI$15)),IF(INDEX(Import.PLE,Detalhamento!$E74,Detalhamento!BI$15)&lt;=mediçao,OFFSET(Import.PLQ,$A74-1,BI$15-1,1,1),0),0),PLE!$AA$28*OFFSET(Import.PLQ,$A74-1,BI$15-1,1,1)),IF($E74&lt;&gt;1,IF(ISNUMBER(INDEX(Import.PLE,Detalhamento!$E74,Detalhamento!BI$15)),IF(INDEX(Import.PLE,Detalhamento!$E74,Detalhamento!BI$15)&lt;=mediçao,0,OFFSET(Import.PLQ,$A74-1,BI$15-1,1,1)),OFFSET(Import.PLQ,$A74-1,BI$15-1,1,1)),(1-PLE!$AA$28)*OFFSET(Import.PLQ,$A74-1,BI$15-1,1,1))))</f>
        <v>0</v>
      </c>
    </row>
    <row r="75" spans="1:61" ht="10.5" hidden="1" x14ac:dyDescent="0.25">
      <c r="A75" s="155">
        <v>59</v>
      </c>
      <c r="B75" s="21" t="str">
        <f t="shared" ca="1" si="8"/>
        <v>Nível</v>
      </c>
      <c r="E75" s="153" t="str">
        <f t="shared" ca="1" si="9"/>
        <v/>
      </c>
      <c r="F75" s="154">
        <f t="shared" ca="1" si="10"/>
        <v>0</v>
      </c>
      <c r="G75" s="154" t="str">
        <f t="shared" ca="1" si="15"/>
        <v>1.6</v>
      </c>
      <c r="H75" s="182" t="str">
        <f t="shared" ca="1" si="15"/>
        <v>ESQUADRIAS</v>
      </c>
      <c r="I75" s="37" t="str">
        <f t="shared" ca="1" si="12"/>
        <v/>
      </c>
      <c r="J75" s="144" t="str">
        <f t="shared" ca="1" si="13"/>
        <v/>
      </c>
      <c r="K75" s="67"/>
      <c r="L75" s="144">
        <f ca="1">IF(L$13="",0,CHOOSE(Detalhamento.OpçãoServiços,OFFSET(Import.PLQ,$A75-1,L$15-1,1,1),IF($E75&lt;&gt;1,IF(ISNUMBER(INDEX(Import.PLE,Detalhamento!$E75,Detalhamento!L$15)),IF(INDEX(Import.PLE,Detalhamento!$E75,Detalhamento!L$15)&lt;=mediçao,OFFSET(Import.PLQ,$A75-1,L$15-1,1,1),0),0),PLE!$AA$28*OFFSET(Import.PLQ,$A75-1,L$15-1,1,1)),IF($E75&lt;&gt;1,IF(ISNUMBER(INDEX(Import.PLE,Detalhamento!$E75,Detalhamento!L$15)),IF(INDEX(Import.PLE,Detalhamento!$E75,Detalhamento!L$15)&lt;=mediçao,0,OFFSET(Import.PLQ,$A75-1,L$15-1,1,1)),OFFSET(Import.PLQ,$A75-1,L$15-1,1,1)),(1-PLE!$AA$28)*OFFSET(Import.PLQ,$A75-1,L$15-1,1,1))))</f>
        <v>0</v>
      </c>
      <c r="M75" s="144">
        <f ca="1">IF(M$13="",0,CHOOSE(Detalhamento.OpçãoServiços,OFFSET(Import.PLQ,$A75-1,M$15-1,1,1),IF($E75&lt;&gt;1,IF(ISNUMBER(INDEX(Import.PLE,Detalhamento!$E75,Detalhamento!M$15)),IF(INDEX(Import.PLE,Detalhamento!$E75,Detalhamento!M$15)&lt;=mediçao,OFFSET(Import.PLQ,$A75-1,M$15-1,1,1),0),0),PLE!$AA$28*OFFSET(Import.PLQ,$A75-1,M$15-1,1,1)),IF($E75&lt;&gt;1,IF(ISNUMBER(INDEX(Import.PLE,Detalhamento!$E75,Detalhamento!M$15)),IF(INDEX(Import.PLE,Detalhamento!$E75,Detalhamento!M$15)&lt;=mediçao,0,OFFSET(Import.PLQ,$A75-1,M$15-1,1,1)),OFFSET(Import.PLQ,$A75-1,M$15-1,1,1)),(1-PLE!$AA$28)*OFFSET(Import.PLQ,$A75-1,M$15-1,1,1))))</f>
        <v>0</v>
      </c>
      <c r="N75" s="144">
        <f ca="1">IF(N$13="",0,CHOOSE(Detalhamento.OpçãoServiços,OFFSET(Import.PLQ,$A75-1,N$15-1,1,1),IF($E75&lt;&gt;1,IF(ISNUMBER(INDEX(Import.PLE,Detalhamento!$E75,Detalhamento!N$15)),IF(INDEX(Import.PLE,Detalhamento!$E75,Detalhamento!N$15)&lt;=mediçao,OFFSET(Import.PLQ,$A75-1,N$15-1,1,1),0),0),PLE!$AA$28*OFFSET(Import.PLQ,$A75-1,N$15-1,1,1)),IF($E75&lt;&gt;1,IF(ISNUMBER(INDEX(Import.PLE,Detalhamento!$E75,Detalhamento!N$15)),IF(INDEX(Import.PLE,Detalhamento!$E75,Detalhamento!N$15)&lt;=mediçao,0,OFFSET(Import.PLQ,$A75-1,N$15-1,1,1)),OFFSET(Import.PLQ,$A75-1,N$15-1,1,1)),(1-PLE!$AA$28)*OFFSET(Import.PLQ,$A75-1,N$15-1,1,1))))</f>
        <v>0</v>
      </c>
      <c r="O75" s="144">
        <f ca="1">IF(O$13="",0,CHOOSE(Detalhamento.OpçãoServiços,OFFSET(Import.PLQ,$A75-1,O$15-1,1,1),IF($E75&lt;&gt;1,IF(ISNUMBER(INDEX(Import.PLE,Detalhamento!$E75,Detalhamento!O$15)),IF(INDEX(Import.PLE,Detalhamento!$E75,Detalhamento!O$15)&lt;=mediçao,OFFSET(Import.PLQ,$A75-1,O$15-1,1,1),0),0),PLE!$AA$28*OFFSET(Import.PLQ,$A75-1,O$15-1,1,1)),IF($E75&lt;&gt;1,IF(ISNUMBER(INDEX(Import.PLE,Detalhamento!$E75,Detalhamento!O$15)),IF(INDEX(Import.PLE,Detalhamento!$E75,Detalhamento!O$15)&lt;=mediçao,0,OFFSET(Import.PLQ,$A75-1,O$15-1,1,1)),OFFSET(Import.PLQ,$A75-1,O$15-1,1,1)),(1-PLE!$AA$28)*OFFSET(Import.PLQ,$A75-1,O$15-1,1,1))))</f>
        <v>0</v>
      </c>
      <c r="P75" s="144">
        <f ca="1">IF(P$13="",0,CHOOSE(Detalhamento.OpçãoServiços,OFFSET(Import.PLQ,$A75-1,P$15-1,1,1),IF($E75&lt;&gt;1,IF(ISNUMBER(INDEX(Import.PLE,Detalhamento!$E75,Detalhamento!P$15)),IF(INDEX(Import.PLE,Detalhamento!$E75,Detalhamento!P$15)&lt;=mediçao,OFFSET(Import.PLQ,$A75-1,P$15-1,1,1),0),0),PLE!$AA$28*OFFSET(Import.PLQ,$A75-1,P$15-1,1,1)),IF($E75&lt;&gt;1,IF(ISNUMBER(INDEX(Import.PLE,Detalhamento!$E75,Detalhamento!P$15)),IF(INDEX(Import.PLE,Detalhamento!$E75,Detalhamento!P$15)&lt;=mediçao,0,OFFSET(Import.PLQ,$A75-1,P$15-1,1,1)),OFFSET(Import.PLQ,$A75-1,P$15-1,1,1)),(1-PLE!$AA$28)*OFFSET(Import.PLQ,$A75-1,P$15-1,1,1))))</f>
        <v>0</v>
      </c>
      <c r="Q75" s="144">
        <f ca="1">IF(Q$13="",0,CHOOSE(Detalhamento.OpçãoServiços,OFFSET(Import.PLQ,$A75-1,Q$15-1,1,1),IF($E75&lt;&gt;1,IF(ISNUMBER(INDEX(Import.PLE,Detalhamento!$E75,Detalhamento!Q$15)),IF(INDEX(Import.PLE,Detalhamento!$E75,Detalhamento!Q$15)&lt;=mediçao,OFFSET(Import.PLQ,$A75-1,Q$15-1,1,1),0),0),PLE!$AA$28*OFFSET(Import.PLQ,$A75-1,Q$15-1,1,1)),IF($E75&lt;&gt;1,IF(ISNUMBER(INDEX(Import.PLE,Detalhamento!$E75,Detalhamento!Q$15)),IF(INDEX(Import.PLE,Detalhamento!$E75,Detalhamento!Q$15)&lt;=mediçao,0,OFFSET(Import.PLQ,$A75-1,Q$15-1,1,1)),OFFSET(Import.PLQ,$A75-1,Q$15-1,1,1)),(1-PLE!$AA$28)*OFFSET(Import.PLQ,$A75-1,Q$15-1,1,1))))</f>
        <v>0</v>
      </c>
      <c r="R75" s="144">
        <f ca="1">IF(R$13="",0,CHOOSE(Detalhamento.OpçãoServiços,OFFSET(Import.PLQ,$A75-1,R$15-1,1,1),IF($E75&lt;&gt;1,IF(ISNUMBER(INDEX(Import.PLE,Detalhamento!$E75,Detalhamento!R$15)),IF(INDEX(Import.PLE,Detalhamento!$E75,Detalhamento!R$15)&lt;=mediçao,OFFSET(Import.PLQ,$A75-1,R$15-1,1,1),0),0),PLE!$AA$28*OFFSET(Import.PLQ,$A75-1,R$15-1,1,1)),IF($E75&lt;&gt;1,IF(ISNUMBER(INDEX(Import.PLE,Detalhamento!$E75,Detalhamento!R$15)),IF(INDEX(Import.PLE,Detalhamento!$E75,Detalhamento!R$15)&lt;=mediçao,0,OFFSET(Import.PLQ,$A75-1,R$15-1,1,1)),OFFSET(Import.PLQ,$A75-1,R$15-1,1,1)),(1-PLE!$AA$28)*OFFSET(Import.PLQ,$A75-1,R$15-1,1,1))))</f>
        <v>0</v>
      </c>
      <c r="S75" s="144">
        <f ca="1">IF(S$13="",0,CHOOSE(Detalhamento.OpçãoServiços,OFFSET(Import.PLQ,$A75-1,S$15-1,1,1),IF($E75&lt;&gt;1,IF(ISNUMBER(INDEX(Import.PLE,Detalhamento!$E75,Detalhamento!S$15)),IF(INDEX(Import.PLE,Detalhamento!$E75,Detalhamento!S$15)&lt;=mediçao,OFFSET(Import.PLQ,$A75-1,S$15-1,1,1),0),0),PLE!$AA$28*OFFSET(Import.PLQ,$A75-1,S$15-1,1,1)),IF($E75&lt;&gt;1,IF(ISNUMBER(INDEX(Import.PLE,Detalhamento!$E75,Detalhamento!S$15)),IF(INDEX(Import.PLE,Detalhamento!$E75,Detalhamento!S$15)&lt;=mediçao,0,OFFSET(Import.PLQ,$A75-1,S$15-1,1,1)),OFFSET(Import.PLQ,$A75-1,S$15-1,1,1)),(1-PLE!$AA$28)*OFFSET(Import.PLQ,$A75-1,S$15-1,1,1))))</f>
        <v>0</v>
      </c>
      <c r="T75" s="144">
        <f ca="1">IF(T$13="",0,CHOOSE(Detalhamento.OpçãoServiços,OFFSET(Import.PLQ,$A75-1,T$15-1,1,1),IF($E75&lt;&gt;1,IF(ISNUMBER(INDEX(Import.PLE,Detalhamento!$E75,Detalhamento!T$15)),IF(INDEX(Import.PLE,Detalhamento!$E75,Detalhamento!T$15)&lt;=mediçao,OFFSET(Import.PLQ,$A75-1,T$15-1,1,1),0),0),PLE!$AA$28*OFFSET(Import.PLQ,$A75-1,T$15-1,1,1)),IF($E75&lt;&gt;1,IF(ISNUMBER(INDEX(Import.PLE,Detalhamento!$E75,Detalhamento!T$15)),IF(INDEX(Import.PLE,Detalhamento!$E75,Detalhamento!T$15)&lt;=mediçao,0,OFFSET(Import.PLQ,$A75-1,T$15-1,1,1)),OFFSET(Import.PLQ,$A75-1,T$15-1,1,1)),(1-PLE!$AA$28)*OFFSET(Import.PLQ,$A75-1,T$15-1,1,1))))</f>
        <v>0</v>
      </c>
      <c r="U75" s="144">
        <f ca="1">IF(U$13="",0,CHOOSE(Detalhamento.OpçãoServiços,OFFSET(Import.PLQ,$A75-1,U$15-1,1,1),IF($E75&lt;&gt;1,IF(ISNUMBER(INDEX(Import.PLE,Detalhamento!$E75,Detalhamento!U$15)),IF(INDEX(Import.PLE,Detalhamento!$E75,Detalhamento!U$15)&lt;=mediçao,OFFSET(Import.PLQ,$A75-1,U$15-1,1,1),0),0),PLE!$AA$28*OFFSET(Import.PLQ,$A75-1,U$15-1,1,1)),IF($E75&lt;&gt;1,IF(ISNUMBER(INDEX(Import.PLE,Detalhamento!$E75,Detalhamento!U$15)),IF(INDEX(Import.PLE,Detalhamento!$E75,Detalhamento!U$15)&lt;=mediçao,0,OFFSET(Import.PLQ,$A75-1,U$15-1,1,1)),OFFSET(Import.PLQ,$A75-1,U$15-1,1,1)),(1-PLE!$AA$28)*OFFSET(Import.PLQ,$A75-1,U$15-1,1,1))))</f>
        <v>0</v>
      </c>
      <c r="V75" s="144">
        <f ca="1">IF(V$13="",0,CHOOSE(Detalhamento.OpçãoServiços,OFFSET(Import.PLQ,$A75-1,V$15-1,1,1),IF($E75&lt;&gt;1,IF(ISNUMBER(INDEX(Import.PLE,Detalhamento!$E75,Detalhamento!V$15)),IF(INDEX(Import.PLE,Detalhamento!$E75,Detalhamento!V$15)&lt;=mediçao,OFFSET(Import.PLQ,$A75-1,V$15-1,1,1),0),0),PLE!$AA$28*OFFSET(Import.PLQ,$A75-1,V$15-1,1,1)),IF($E75&lt;&gt;1,IF(ISNUMBER(INDEX(Import.PLE,Detalhamento!$E75,Detalhamento!V$15)),IF(INDEX(Import.PLE,Detalhamento!$E75,Detalhamento!V$15)&lt;=mediçao,0,OFFSET(Import.PLQ,$A75-1,V$15-1,1,1)),OFFSET(Import.PLQ,$A75-1,V$15-1,1,1)),(1-PLE!$AA$28)*OFFSET(Import.PLQ,$A75-1,V$15-1,1,1))))</f>
        <v>0</v>
      </c>
      <c r="W75" s="144">
        <f ca="1">IF(W$13="",0,CHOOSE(Detalhamento.OpçãoServiços,OFFSET(Import.PLQ,$A75-1,W$15-1,1,1),IF($E75&lt;&gt;1,IF(ISNUMBER(INDEX(Import.PLE,Detalhamento!$E75,Detalhamento!W$15)),IF(INDEX(Import.PLE,Detalhamento!$E75,Detalhamento!W$15)&lt;=mediçao,OFFSET(Import.PLQ,$A75-1,W$15-1,1,1),0),0),PLE!$AA$28*OFFSET(Import.PLQ,$A75-1,W$15-1,1,1)),IF($E75&lt;&gt;1,IF(ISNUMBER(INDEX(Import.PLE,Detalhamento!$E75,Detalhamento!W$15)),IF(INDEX(Import.PLE,Detalhamento!$E75,Detalhamento!W$15)&lt;=mediçao,0,OFFSET(Import.PLQ,$A75-1,W$15-1,1,1)),OFFSET(Import.PLQ,$A75-1,W$15-1,1,1)),(1-PLE!$AA$28)*OFFSET(Import.PLQ,$A75-1,W$15-1,1,1))))</f>
        <v>0</v>
      </c>
      <c r="X75" s="144">
        <f ca="1">IF(X$13="",0,CHOOSE(Detalhamento.OpçãoServiços,OFFSET(Import.PLQ,$A75-1,X$15-1,1,1),IF($E75&lt;&gt;1,IF(ISNUMBER(INDEX(Import.PLE,Detalhamento!$E75,Detalhamento!X$15)),IF(INDEX(Import.PLE,Detalhamento!$E75,Detalhamento!X$15)&lt;=mediçao,OFFSET(Import.PLQ,$A75-1,X$15-1,1,1),0),0),PLE!$AA$28*OFFSET(Import.PLQ,$A75-1,X$15-1,1,1)),IF($E75&lt;&gt;1,IF(ISNUMBER(INDEX(Import.PLE,Detalhamento!$E75,Detalhamento!X$15)),IF(INDEX(Import.PLE,Detalhamento!$E75,Detalhamento!X$15)&lt;=mediçao,0,OFFSET(Import.PLQ,$A75-1,X$15-1,1,1)),OFFSET(Import.PLQ,$A75-1,X$15-1,1,1)),(1-PLE!$AA$28)*OFFSET(Import.PLQ,$A75-1,X$15-1,1,1))))</f>
        <v>0</v>
      </c>
      <c r="Y75" s="144">
        <f ca="1">IF(Y$13="",0,CHOOSE(Detalhamento.OpçãoServiços,OFFSET(Import.PLQ,$A75-1,Y$15-1,1,1),IF($E75&lt;&gt;1,IF(ISNUMBER(INDEX(Import.PLE,Detalhamento!$E75,Detalhamento!Y$15)),IF(INDEX(Import.PLE,Detalhamento!$E75,Detalhamento!Y$15)&lt;=mediçao,OFFSET(Import.PLQ,$A75-1,Y$15-1,1,1),0),0),PLE!$AA$28*OFFSET(Import.PLQ,$A75-1,Y$15-1,1,1)),IF($E75&lt;&gt;1,IF(ISNUMBER(INDEX(Import.PLE,Detalhamento!$E75,Detalhamento!Y$15)),IF(INDEX(Import.PLE,Detalhamento!$E75,Detalhamento!Y$15)&lt;=mediçao,0,OFFSET(Import.PLQ,$A75-1,Y$15-1,1,1)),OFFSET(Import.PLQ,$A75-1,Y$15-1,1,1)),(1-PLE!$AA$28)*OFFSET(Import.PLQ,$A75-1,Y$15-1,1,1))))</f>
        <v>0</v>
      </c>
      <c r="Z75" s="144">
        <f ca="1">IF(Z$13="",0,CHOOSE(Detalhamento.OpçãoServiços,OFFSET(Import.PLQ,$A75-1,Z$15-1,1,1),IF($E75&lt;&gt;1,IF(ISNUMBER(INDEX(Import.PLE,Detalhamento!$E75,Detalhamento!Z$15)),IF(INDEX(Import.PLE,Detalhamento!$E75,Detalhamento!Z$15)&lt;=mediçao,OFFSET(Import.PLQ,$A75-1,Z$15-1,1,1),0),0),PLE!$AA$28*OFFSET(Import.PLQ,$A75-1,Z$15-1,1,1)),IF($E75&lt;&gt;1,IF(ISNUMBER(INDEX(Import.PLE,Detalhamento!$E75,Detalhamento!Z$15)),IF(INDEX(Import.PLE,Detalhamento!$E75,Detalhamento!Z$15)&lt;=mediçao,0,OFFSET(Import.PLQ,$A75-1,Z$15-1,1,1)),OFFSET(Import.PLQ,$A75-1,Z$15-1,1,1)),(1-PLE!$AA$28)*OFFSET(Import.PLQ,$A75-1,Z$15-1,1,1))))</f>
        <v>0</v>
      </c>
      <c r="AA75" s="144">
        <f ca="1">IF(AA$13="",0,CHOOSE(Detalhamento.OpçãoServiços,OFFSET(Import.PLQ,$A75-1,AA$15-1,1,1),IF($E75&lt;&gt;1,IF(ISNUMBER(INDEX(Import.PLE,Detalhamento!$E75,Detalhamento!AA$15)),IF(INDEX(Import.PLE,Detalhamento!$E75,Detalhamento!AA$15)&lt;=mediçao,OFFSET(Import.PLQ,$A75-1,AA$15-1,1,1),0),0),PLE!$AA$28*OFFSET(Import.PLQ,$A75-1,AA$15-1,1,1)),IF($E75&lt;&gt;1,IF(ISNUMBER(INDEX(Import.PLE,Detalhamento!$E75,Detalhamento!AA$15)),IF(INDEX(Import.PLE,Detalhamento!$E75,Detalhamento!AA$15)&lt;=mediçao,0,OFFSET(Import.PLQ,$A75-1,AA$15-1,1,1)),OFFSET(Import.PLQ,$A75-1,AA$15-1,1,1)),(1-PLE!$AA$28)*OFFSET(Import.PLQ,$A75-1,AA$15-1,1,1))))</f>
        <v>0</v>
      </c>
      <c r="AB75" s="144">
        <f ca="1">IF(AB$13="",0,CHOOSE(Detalhamento.OpçãoServiços,OFFSET(Import.PLQ,$A75-1,AB$15-1,1,1),IF($E75&lt;&gt;1,IF(ISNUMBER(INDEX(Import.PLE,Detalhamento!$E75,Detalhamento!AB$15)),IF(INDEX(Import.PLE,Detalhamento!$E75,Detalhamento!AB$15)&lt;=mediçao,OFFSET(Import.PLQ,$A75-1,AB$15-1,1,1),0),0),PLE!$AA$28*OFFSET(Import.PLQ,$A75-1,AB$15-1,1,1)),IF($E75&lt;&gt;1,IF(ISNUMBER(INDEX(Import.PLE,Detalhamento!$E75,Detalhamento!AB$15)),IF(INDEX(Import.PLE,Detalhamento!$E75,Detalhamento!AB$15)&lt;=mediçao,0,OFFSET(Import.PLQ,$A75-1,AB$15-1,1,1)),OFFSET(Import.PLQ,$A75-1,AB$15-1,1,1)),(1-PLE!$AA$28)*OFFSET(Import.PLQ,$A75-1,AB$15-1,1,1))))</f>
        <v>0</v>
      </c>
      <c r="AC75" s="144">
        <f ca="1">IF(AC$13="",0,CHOOSE(Detalhamento.OpçãoServiços,OFFSET(Import.PLQ,$A75-1,AC$15-1,1,1),IF($E75&lt;&gt;1,IF(ISNUMBER(INDEX(Import.PLE,Detalhamento!$E75,Detalhamento!AC$15)),IF(INDEX(Import.PLE,Detalhamento!$E75,Detalhamento!AC$15)&lt;=mediçao,OFFSET(Import.PLQ,$A75-1,AC$15-1,1,1),0),0),PLE!$AA$28*OFFSET(Import.PLQ,$A75-1,AC$15-1,1,1)),IF($E75&lt;&gt;1,IF(ISNUMBER(INDEX(Import.PLE,Detalhamento!$E75,Detalhamento!AC$15)),IF(INDEX(Import.PLE,Detalhamento!$E75,Detalhamento!AC$15)&lt;=mediçao,0,OFFSET(Import.PLQ,$A75-1,AC$15-1,1,1)),OFFSET(Import.PLQ,$A75-1,AC$15-1,1,1)),(1-PLE!$AA$28)*OFFSET(Import.PLQ,$A75-1,AC$15-1,1,1))))</f>
        <v>0</v>
      </c>
      <c r="AD75" s="144">
        <f ca="1">IF(AD$13="",0,CHOOSE(Detalhamento.OpçãoServiços,OFFSET(Import.PLQ,$A75-1,AD$15-1,1,1),IF($E75&lt;&gt;1,IF(ISNUMBER(INDEX(Import.PLE,Detalhamento!$E75,Detalhamento!AD$15)),IF(INDEX(Import.PLE,Detalhamento!$E75,Detalhamento!AD$15)&lt;=mediçao,OFFSET(Import.PLQ,$A75-1,AD$15-1,1,1),0),0),PLE!$AA$28*OFFSET(Import.PLQ,$A75-1,AD$15-1,1,1)),IF($E75&lt;&gt;1,IF(ISNUMBER(INDEX(Import.PLE,Detalhamento!$E75,Detalhamento!AD$15)),IF(INDEX(Import.PLE,Detalhamento!$E75,Detalhamento!AD$15)&lt;=mediçao,0,OFFSET(Import.PLQ,$A75-1,AD$15-1,1,1)),OFFSET(Import.PLQ,$A75-1,AD$15-1,1,1)),(1-PLE!$AA$28)*OFFSET(Import.PLQ,$A75-1,AD$15-1,1,1))))</f>
        <v>0</v>
      </c>
      <c r="AE75" s="144">
        <f ca="1">IF(AE$13="",0,CHOOSE(Detalhamento.OpçãoServiços,OFFSET(Import.PLQ,$A75-1,AE$15-1,1,1),IF($E75&lt;&gt;1,IF(ISNUMBER(INDEX(Import.PLE,Detalhamento!$E75,Detalhamento!AE$15)),IF(INDEX(Import.PLE,Detalhamento!$E75,Detalhamento!AE$15)&lt;=mediçao,OFFSET(Import.PLQ,$A75-1,AE$15-1,1,1),0),0),PLE!$AA$28*OFFSET(Import.PLQ,$A75-1,AE$15-1,1,1)),IF($E75&lt;&gt;1,IF(ISNUMBER(INDEX(Import.PLE,Detalhamento!$E75,Detalhamento!AE$15)),IF(INDEX(Import.PLE,Detalhamento!$E75,Detalhamento!AE$15)&lt;=mediçao,0,OFFSET(Import.PLQ,$A75-1,AE$15-1,1,1)),OFFSET(Import.PLQ,$A75-1,AE$15-1,1,1)),(1-PLE!$AA$28)*OFFSET(Import.PLQ,$A75-1,AE$15-1,1,1))))</f>
        <v>0</v>
      </c>
      <c r="AF75" s="144">
        <f ca="1">IF(AF$13="",0,CHOOSE(Detalhamento.OpçãoServiços,OFFSET(Import.PLQ,$A75-1,AF$15-1,1,1),IF($E75&lt;&gt;1,IF(ISNUMBER(INDEX(Import.PLE,Detalhamento!$E75,Detalhamento!AF$15)),IF(INDEX(Import.PLE,Detalhamento!$E75,Detalhamento!AF$15)&lt;=mediçao,OFFSET(Import.PLQ,$A75-1,AF$15-1,1,1),0),0),PLE!$AA$28*OFFSET(Import.PLQ,$A75-1,AF$15-1,1,1)),IF($E75&lt;&gt;1,IF(ISNUMBER(INDEX(Import.PLE,Detalhamento!$E75,Detalhamento!AF$15)),IF(INDEX(Import.PLE,Detalhamento!$E75,Detalhamento!AF$15)&lt;=mediçao,0,OFFSET(Import.PLQ,$A75-1,AF$15-1,1,1)),OFFSET(Import.PLQ,$A75-1,AF$15-1,1,1)),(1-PLE!$AA$28)*OFFSET(Import.PLQ,$A75-1,AF$15-1,1,1))))</f>
        <v>0</v>
      </c>
      <c r="AG75" s="144">
        <f ca="1">IF(AG$13="",0,CHOOSE(Detalhamento.OpçãoServiços,OFFSET(Import.PLQ,$A75-1,AG$15-1,1,1),IF($E75&lt;&gt;1,IF(ISNUMBER(INDEX(Import.PLE,Detalhamento!$E75,Detalhamento!AG$15)),IF(INDEX(Import.PLE,Detalhamento!$E75,Detalhamento!AG$15)&lt;=mediçao,OFFSET(Import.PLQ,$A75-1,AG$15-1,1,1),0),0),PLE!$AA$28*OFFSET(Import.PLQ,$A75-1,AG$15-1,1,1)),IF($E75&lt;&gt;1,IF(ISNUMBER(INDEX(Import.PLE,Detalhamento!$E75,Detalhamento!AG$15)),IF(INDEX(Import.PLE,Detalhamento!$E75,Detalhamento!AG$15)&lt;=mediçao,0,OFFSET(Import.PLQ,$A75-1,AG$15-1,1,1)),OFFSET(Import.PLQ,$A75-1,AG$15-1,1,1)),(1-PLE!$AA$28)*OFFSET(Import.PLQ,$A75-1,AG$15-1,1,1))))</f>
        <v>0</v>
      </c>
      <c r="AH75" s="144">
        <f ca="1">IF(AH$13="",0,CHOOSE(Detalhamento.OpçãoServiços,OFFSET(Import.PLQ,$A75-1,AH$15-1,1,1),IF($E75&lt;&gt;1,IF(ISNUMBER(INDEX(Import.PLE,Detalhamento!$E75,Detalhamento!AH$15)),IF(INDEX(Import.PLE,Detalhamento!$E75,Detalhamento!AH$15)&lt;=mediçao,OFFSET(Import.PLQ,$A75-1,AH$15-1,1,1),0),0),PLE!$AA$28*OFFSET(Import.PLQ,$A75-1,AH$15-1,1,1)),IF($E75&lt;&gt;1,IF(ISNUMBER(INDEX(Import.PLE,Detalhamento!$E75,Detalhamento!AH$15)),IF(INDEX(Import.PLE,Detalhamento!$E75,Detalhamento!AH$15)&lt;=mediçao,0,OFFSET(Import.PLQ,$A75-1,AH$15-1,1,1)),OFFSET(Import.PLQ,$A75-1,AH$15-1,1,1)),(1-PLE!$AA$28)*OFFSET(Import.PLQ,$A75-1,AH$15-1,1,1))))</f>
        <v>0</v>
      </c>
      <c r="AI75" s="144">
        <f ca="1">IF(AI$13="",0,CHOOSE(Detalhamento.OpçãoServiços,OFFSET(Import.PLQ,$A75-1,AI$15-1,1,1),IF($E75&lt;&gt;1,IF(ISNUMBER(INDEX(Import.PLE,Detalhamento!$E75,Detalhamento!AI$15)),IF(INDEX(Import.PLE,Detalhamento!$E75,Detalhamento!AI$15)&lt;=mediçao,OFFSET(Import.PLQ,$A75-1,AI$15-1,1,1),0),0),PLE!$AA$28*OFFSET(Import.PLQ,$A75-1,AI$15-1,1,1)),IF($E75&lt;&gt;1,IF(ISNUMBER(INDEX(Import.PLE,Detalhamento!$E75,Detalhamento!AI$15)),IF(INDEX(Import.PLE,Detalhamento!$E75,Detalhamento!AI$15)&lt;=mediçao,0,OFFSET(Import.PLQ,$A75-1,AI$15-1,1,1)),OFFSET(Import.PLQ,$A75-1,AI$15-1,1,1)),(1-PLE!$AA$28)*OFFSET(Import.PLQ,$A75-1,AI$15-1,1,1))))</f>
        <v>0</v>
      </c>
      <c r="AJ75" s="144">
        <f ca="1">IF(AJ$13="",0,CHOOSE(Detalhamento.OpçãoServiços,OFFSET(Import.PLQ,$A75-1,AJ$15-1,1,1),IF($E75&lt;&gt;1,IF(ISNUMBER(INDEX(Import.PLE,Detalhamento!$E75,Detalhamento!AJ$15)),IF(INDEX(Import.PLE,Detalhamento!$E75,Detalhamento!AJ$15)&lt;=mediçao,OFFSET(Import.PLQ,$A75-1,AJ$15-1,1,1),0),0),PLE!$AA$28*OFFSET(Import.PLQ,$A75-1,AJ$15-1,1,1)),IF($E75&lt;&gt;1,IF(ISNUMBER(INDEX(Import.PLE,Detalhamento!$E75,Detalhamento!AJ$15)),IF(INDEX(Import.PLE,Detalhamento!$E75,Detalhamento!AJ$15)&lt;=mediçao,0,OFFSET(Import.PLQ,$A75-1,AJ$15-1,1,1)),OFFSET(Import.PLQ,$A75-1,AJ$15-1,1,1)),(1-PLE!$AA$28)*OFFSET(Import.PLQ,$A75-1,AJ$15-1,1,1))))</f>
        <v>0</v>
      </c>
      <c r="AK75" s="144">
        <f ca="1">IF(AK$13="",0,CHOOSE(Detalhamento.OpçãoServiços,OFFSET(Import.PLQ,$A75-1,AK$15-1,1,1),IF($E75&lt;&gt;1,IF(ISNUMBER(INDEX(Import.PLE,Detalhamento!$E75,Detalhamento!AK$15)),IF(INDEX(Import.PLE,Detalhamento!$E75,Detalhamento!AK$15)&lt;=mediçao,OFFSET(Import.PLQ,$A75-1,AK$15-1,1,1),0),0),PLE!$AA$28*OFFSET(Import.PLQ,$A75-1,AK$15-1,1,1)),IF($E75&lt;&gt;1,IF(ISNUMBER(INDEX(Import.PLE,Detalhamento!$E75,Detalhamento!AK$15)),IF(INDEX(Import.PLE,Detalhamento!$E75,Detalhamento!AK$15)&lt;=mediçao,0,OFFSET(Import.PLQ,$A75-1,AK$15-1,1,1)),OFFSET(Import.PLQ,$A75-1,AK$15-1,1,1)),(1-PLE!$AA$28)*OFFSET(Import.PLQ,$A75-1,AK$15-1,1,1))))</f>
        <v>0</v>
      </c>
      <c r="AL75" s="144">
        <f ca="1">IF(AL$13="",0,CHOOSE(Detalhamento.OpçãoServiços,OFFSET(Import.PLQ,$A75-1,AL$15-1,1,1),IF($E75&lt;&gt;1,IF(ISNUMBER(INDEX(Import.PLE,Detalhamento!$E75,Detalhamento!AL$15)),IF(INDEX(Import.PLE,Detalhamento!$E75,Detalhamento!AL$15)&lt;=mediçao,OFFSET(Import.PLQ,$A75-1,AL$15-1,1,1),0),0),PLE!$AA$28*OFFSET(Import.PLQ,$A75-1,AL$15-1,1,1)),IF($E75&lt;&gt;1,IF(ISNUMBER(INDEX(Import.PLE,Detalhamento!$E75,Detalhamento!AL$15)),IF(INDEX(Import.PLE,Detalhamento!$E75,Detalhamento!AL$15)&lt;=mediçao,0,OFFSET(Import.PLQ,$A75-1,AL$15-1,1,1)),OFFSET(Import.PLQ,$A75-1,AL$15-1,1,1)),(1-PLE!$AA$28)*OFFSET(Import.PLQ,$A75-1,AL$15-1,1,1))))</f>
        <v>0</v>
      </c>
      <c r="AM75" s="144">
        <f ca="1">IF(AM$13="",0,CHOOSE(Detalhamento.OpçãoServiços,OFFSET(Import.PLQ,$A75-1,AM$15-1,1,1),IF($E75&lt;&gt;1,IF(ISNUMBER(INDEX(Import.PLE,Detalhamento!$E75,Detalhamento!AM$15)),IF(INDEX(Import.PLE,Detalhamento!$E75,Detalhamento!AM$15)&lt;=mediçao,OFFSET(Import.PLQ,$A75-1,AM$15-1,1,1),0),0),PLE!$AA$28*OFFSET(Import.PLQ,$A75-1,AM$15-1,1,1)),IF($E75&lt;&gt;1,IF(ISNUMBER(INDEX(Import.PLE,Detalhamento!$E75,Detalhamento!AM$15)),IF(INDEX(Import.PLE,Detalhamento!$E75,Detalhamento!AM$15)&lt;=mediçao,0,OFFSET(Import.PLQ,$A75-1,AM$15-1,1,1)),OFFSET(Import.PLQ,$A75-1,AM$15-1,1,1)),(1-PLE!$AA$28)*OFFSET(Import.PLQ,$A75-1,AM$15-1,1,1))))</f>
        <v>0</v>
      </c>
      <c r="AN75" s="144">
        <f ca="1">IF(AN$13="",0,CHOOSE(Detalhamento.OpçãoServiços,OFFSET(Import.PLQ,$A75-1,AN$15-1,1,1),IF($E75&lt;&gt;1,IF(ISNUMBER(INDEX(Import.PLE,Detalhamento!$E75,Detalhamento!AN$15)),IF(INDEX(Import.PLE,Detalhamento!$E75,Detalhamento!AN$15)&lt;=mediçao,OFFSET(Import.PLQ,$A75-1,AN$15-1,1,1),0),0),PLE!$AA$28*OFFSET(Import.PLQ,$A75-1,AN$15-1,1,1)),IF($E75&lt;&gt;1,IF(ISNUMBER(INDEX(Import.PLE,Detalhamento!$E75,Detalhamento!AN$15)),IF(INDEX(Import.PLE,Detalhamento!$E75,Detalhamento!AN$15)&lt;=mediçao,0,OFFSET(Import.PLQ,$A75-1,AN$15-1,1,1)),OFFSET(Import.PLQ,$A75-1,AN$15-1,1,1)),(1-PLE!$AA$28)*OFFSET(Import.PLQ,$A75-1,AN$15-1,1,1))))</f>
        <v>0</v>
      </c>
      <c r="AO75" s="144">
        <f ca="1">IF(AO$13="",0,CHOOSE(Detalhamento.OpçãoServiços,OFFSET(Import.PLQ,$A75-1,AO$15-1,1,1),IF($E75&lt;&gt;1,IF(ISNUMBER(INDEX(Import.PLE,Detalhamento!$E75,Detalhamento!AO$15)),IF(INDEX(Import.PLE,Detalhamento!$E75,Detalhamento!AO$15)&lt;=mediçao,OFFSET(Import.PLQ,$A75-1,AO$15-1,1,1),0),0),PLE!$AA$28*OFFSET(Import.PLQ,$A75-1,AO$15-1,1,1)),IF($E75&lt;&gt;1,IF(ISNUMBER(INDEX(Import.PLE,Detalhamento!$E75,Detalhamento!AO$15)),IF(INDEX(Import.PLE,Detalhamento!$E75,Detalhamento!AO$15)&lt;=mediçao,0,OFFSET(Import.PLQ,$A75-1,AO$15-1,1,1)),OFFSET(Import.PLQ,$A75-1,AO$15-1,1,1)),(1-PLE!$AA$28)*OFFSET(Import.PLQ,$A75-1,AO$15-1,1,1))))</f>
        <v>0</v>
      </c>
      <c r="AP75" s="144">
        <f ca="1">IF(AP$13="",0,CHOOSE(Detalhamento.OpçãoServiços,OFFSET(Import.PLQ,$A75-1,AP$15-1,1,1),IF($E75&lt;&gt;1,IF(ISNUMBER(INDEX(Import.PLE,Detalhamento!$E75,Detalhamento!AP$15)),IF(INDEX(Import.PLE,Detalhamento!$E75,Detalhamento!AP$15)&lt;=mediçao,OFFSET(Import.PLQ,$A75-1,AP$15-1,1,1),0),0),PLE!$AA$28*OFFSET(Import.PLQ,$A75-1,AP$15-1,1,1)),IF($E75&lt;&gt;1,IF(ISNUMBER(INDEX(Import.PLE,Detalhamento!$E75,Detalhamento!AP$15)),IF(INDEX(Import.PLE,Detalhamento!$E75,Detalhamento!AP$15)&lt;=mediçao,0,OFFSET(Import.PLQ,$A75-1,AP$15-1,1,1)),OFFSET(Import.PLQ,$A75-1,AP$15-1,1,1)),(1-PLE!$AA$28)*OFFSET(Import.PLQ,$A75-1,AP$15-1,1,1))))</f>
        <v>0</v>
      </c>
      <c r="AQ75" s="144">
        <f ca="1">IF(AQ$13="",0,CHOOSE(Detalhamento.OpçãoServiços,OFFSET(Import.PLQ,$A75-1,AQ$15-1,1,1),IF($E75&lt;&gt;1,IF(ISNUMBER(INDEX(Import.PLE,Detalhamento!$E75,Detalhamento!AQ$15)),IF(INDEX(Import.PLE,Detalhamento!$E75,Detalhamento!AQ$15)&lt;=mediçao,OFFSET(Import.PLQ,$A75-1,AQ$15-1,1,1),0),0),PLE!$AA$28*OFFSET(Import.PLQ,$A75-1,AQ$15-1,1,1)),IF($E75&lt;&gt;1,IF(ISNUMBER(INDEX(Import.PLE,Detalhamento!$E75,Detalhamento!AQ$15)),IF(INDEX(Import.PLE,Detalhamento!$E75,Detalhamento!AQ$15)&lt;=mediçao,0,OFFSET(Import.PLQ,$A75-1,AQ$15-1,1,1)),OFFSET(Import.PLQ,$A75-1,AQ$15-1,1,1)),(1-PLE!$AA$28)*OFFSET(Import.PLQ,$A75-1,AQ$15-1,1,1))))</f>
        <v>0</v>
      </c>
      <c r="AR75" s="144">
        <f ca="1">IF(AR$13="",0,CHOOSE(Detalhamento.OpçãoServiços,OFFSET(Import.PLQ,$A75-1,AR$15-1,1,1),IF($E75&lt;&gt;1,IF(ISNUMBER(INDEX(Import.PLE,Detalhamento!$E75,Detalhamento!AR$15)),IF(INDEX(Import.PLE,Detalhamento!$E75,Detalhamento!AR$15)&lt;=mediçao,OFFSET(Import.PLQ,$A75-1,AR$15-1,1,1),0),0),PLE!$AA$28*OFFSET(Import.PLQ,$A75-1,AR$15-1,1,1)),IF($E75&lt;&gt;1,IF(ISNUMBER(INDEX(Import.PLE,Detalhamento!$E75,Detalhamento!AR$15)),IF(INDEX(Import.PLE,Detalhamento!$E75,Detalhamento!AR$15)&lt;=mediçao,0,OFFSET(Import.PLQ,$A75-1,AR$15-1,1,1)),OFFSET(Import.PLQ,$A75-1,AR$15-1,1,1)),(1-PLE!$AA$28)*OFFSET(Import.PLQ,$A75-1,AR$15-1,1,1))))</f>
        <v>0</v>
      </c>
      <c r="AS75" s="144">
        <f ca="1">IF(AS$13="",0,CHOOSE(Detalhamento.OpçãoServiços,OFFSET(Import.PLQ,$A75-1,AS$15-1,1,1),IF($E75&lt;&gt;1,IF(ISNUMBER(INDEX(Import.PLE,Detalhamento!$E75,Detalhamento!AS$15)),IF(INDEX(Import.PLE,Detalhamento!$E75,Detalhamento!AS$15)&lt;=mediçao,OFFSET(Import.PLQ,$A75-1,AS$15-1,1,1),0),0),PLE!$AA$28*OFFSET(Import.PLQ,$A75-1,AS$15-1,1,1)),IF($E75&lt;&gt;1,IF(ISNUMBER(INDEX(Import.PLE,Detalhamento!$E75,Detalhamento!AS$15)),IF(INDEX(Import.PLE,Detalhamento!$E75,Detalhamento!AS$15)&lt;=mediçao,0,OFFSET(Import.PLQ,$A75-1,AS$15-1,1,1)),OFFSET(Import.PLQ,$A75-1,AS$15-1,1,1)),(1-PLE!$AA$28)*OFFSET(Import.PLQ,$A75-1,AS$15-1,1,1))))</f>
        <v>0</v>
      </c>
      <c r="AT75" s="144">
        <f ca="1">IF(AT$13="",0,CHOOSE(Detalhamento.OpçãoServiços,OFFSET(Import.PLQ,$A75-1,AT$15-1,1,1),IF($E75&lt;&gt;1,IF(ISNUMBER(INDEX(Import.PLE,Detalhamento!$E75,Detalhamento!AT$15)),IF(INDEX(Import.PLE,Detalhamento!$E75,Detalhamento!AT$15)&lt;=mediçao,OFFSET(Import.PLQ,$A75-1,AT$15-1,1,1),0),0),PLE!$AA$28*OFFSET(Import.PLQ,$A75-1,AT$15-1,1,1)),IF($E75&lt;&gt;1,IF(ISNUMBER(INDEX(Import.PLE,Detalhamento!$E75,Detalhamento!AT$15)),IF(INDEX(Import.PLE,Detalhamento!$E75,Detalhamento!AT$15)&lt;=mediçao,0,OFFSET(Import.PLQ,$A75-1,AT$15-1,1,1)),OFFSET(Import.PLQ,$A75-1,AT$15-1,1,1)),(1-PLE!$AA$28)*OFFSET(Import.PLQ,$A75-1,AT$15-1,1,1))))</f>
        <v>0</v>
      </c>
      <c r="AU75" s="144">
        <f ca="1">IF(AU$13="",0,CHOOSE(Detalhamento.OpçãoServiços,OFFSET(Import.PLQ,$A75-1,AU$15-1,1,1),IF($E75&lt;&gt;1,IF(ISNUMBER(INDEX(Import.PLE,Detalhamento!$E75,Detalhamento!AU$15)),IF(INDEX(Import.PLE,Detalhamento!$E75,Detalhamento!AU$15)&lt;=mediçao,OFFSET(Import.PLQ,$A75-1,AU$15-1,1,1),0),0),PLE!$AA$28*OFFSET(Import.PLQ,$A75-1,AU$15-1,1,1)),IF($E75&lt;&gt;1,IF(ISNUMBER(INDEX(Import.PLE,Detalhamento!$E75,Detalhamento!AU$15)),IF(INDEX(Import.PLE,Detalhamento!$E75,Detalhamento!AU$15)&lt;=mediçao,0,OFFSET(Import.PLQ,$A75-1,AU$15-1,1,1)),OFFSET(Import.PLQ,$A75-1,AU$15-1,1,1)),(1-PLE!$AA$28)*OFFSET(Import.PLQ,$A75-1,AU$15-1,1,1))))</f>
        <v>0</v>
      </c>
      <c r="AV75" s="144">
        <f ca="1">IF(AV$13="",0,CHOOSE(Detalhamento.OpçãoServiços,OFFSET(Import.PLQ,$A75-1,AV$15-1,1,1),IF($E75&lt;&gt;1,IF(ISNUMBER(INDEX(Import.PLE,Detalhamento!$E75,Detalhamento!AV$15)),IF(INDEX(Import.PLE,Detalhamento!$E75,Detalhamento!AV$15)&lt;=mediçao,OFFSET(Import.PLQ,$A75-1,AV$15-1,1,1),0),0),PLE!$AA$28*OFFSET(Import.PLQ,$A75-1,AV$15-1,1,1)),IF($E75&lt;&gt;1,IF(ISNUMBER(INDEX(Import.PLE,Detalhamento!$E75,Detalhamento!AV$15)),IF(INDEX(Import.PLE,Detalhamento!$E75,Detalhamento!AV$15)&lt;=mediçao,0,OFFSET(Import.PLQ,$A75-1,AV$15-1,1,1)),OFFSET(Import.PLQ,$A75-1,AV$15-1,1,1)),(1-PLE!$AA$28)*OFFSET(Import.PLQ,$A75-1,AV$15-1,1,1))))</f>
        <v>0</v>
      </c>
      <c r="AW75" s="144">
        <f ca="1">IF(AW$13="",0,CHOOSE(Detalhamento.OpçãoServiços,OFFSET(Import.PLQ,$A75-1,AW$15-1,1,1),IF($E75&lt;&gt;1,IF(ISNUMBER(INDEX(Import.PLE,Detalhamento!$E75,Detalhamento!AW$15)),IF(INDEX(Import.PLE,Detalhamento!$E75,Detalhamento!AW$15)&lt;=mediçao,OFFSET(Import.PLQ,$A75-1,AW$15-1,1,1),0),0),PLE!$AA$28*OFFSET(Import.PLQ,$A75-1,AW$15-1,1,1)),IF($E75&lt;&gt;1,IF(ISNUMBER(INDEX(Import.PLE,Detalhamento!$E75,Detalhamento!AW$15)),IF(INDEX(Import.PLE,Detalhamento!$E75,Detalhamento!AW$15)&lt;=mediçao,0,OFFSET(Import.PLQ,$A75-1,AW$15-1,1,1)),OFFSET(Import.PLQ,$A75-1,AW$15-1,1,1)),(1-PLE!$AA$28)*OFFSET(Import.PLQ,$A75-1,AW$15-1,1,1))))</f>
        <v>0</v>
      </c>
      <c r="AX75" s="144">
        <f ca="1">IF(AX$13="",0,CHOOSE(Detalhamento.OpçãoServiços,OFFSET(Import.PLQ,$A75-1,AX$15-1,1,1),IF($E75&lt;&gt;1,IF(ISNUMBER(INDEX(Import.PLE,Detalhamento!$E75,Detalhamento!AX$15)),IF(INDEX(Import.PLE,Detalhamento!$E75,Detalhamento!AX$15)&lt;=mediçao,OFFSET(Import.PLQ,$A75-1,AX$15-1,1,1),0),0),PLE!$AA$28*OFFSET(Import.PLQ,$A75-1,AX$15-1,1,1)),IF($E75&lt;&gt;1,IF(ISNUMBER(INDEX(Import.PLE,Detalhamento!$E75,Detalhamento!AX$15)),IF(INDEX(Import.PLE,Detalhamento!$E75,Detalhamento!AX$15)&lt;=mediçao,0,OFFSET(Import.PLQ,$A75-1,AX$15-1,1,1)),OFFSET(Import.PLQ,$A75-1,AX$15-1,1,1)),(1-PLE!$AA$28)*OFFSET(Import.PLQ,$A75-1,AX$15-1,1,1))))</f>
        <v>0</v>
      </c>
      <c r="AY75" s="144">
        <f ca="1">IF(AY$13="",0,CHOOSE(Detalhamento.OpçãoServiços,OFFSET(Import.PLQ,$A75-1,AY$15-1,1,1),IF($E75&lt;&gt;1,IF(ISNUMBER(INDEX(Import.PLE,Detalhamento!$E75,Detalhamento!AY$15)),IF(INDEX(Import.PLE,Detalhamento!$E75,Detalhamento!AY$15)&lt;=mediçao,OFFSET(Import.PLQ,$A75-1,AY$15-1,1,1),0),0),PLE!$AA$28*OFFSET(Import.PLQ,$A75-1,AY$15-1,1,1)),IF($E75&lt;&gt;1,IF(ISNUMBER(INDEX(Import.PLE,Detalhamento!$E75,Detalhamento!AY$15)),IF(INDEX(Import.PLE,Detalhamento!$E75,Detalhamento!AY$15)&lt;=mediçao,0,OFFSET(Import.PLQ,$A75-1,AY$15-1,1,1)),OFFSET(Import.PLQ,$A75-1,AY$15-1,1,1)),(1-PLE!$AA$28)*OFFSET(Import.PLQ,$A75-1,AY$15-1,1,1))))</f>
        <v>0</v>
      </c>
      <c r="AZ75" s="144">
        <f ca="1">IF(AZ$13="",0,CHOOSE(Detalhamento.OpçãoServiços,OFFSET(Import.PLQ,$A75-1,AZ$15-1,1,1),IF($E75&lt;&gt;1,IF(ISNUMBER(INDEX(Import.PLE,Detalhamento!$E75,Detalhamento!AZ$15)),IF(INDEX(Import.PLE,Detalhamento!$E75,Detalhamento!AZ$15)&lt;=mediçao,OFFSET(Import.PLQ,$A75-1,AZ$15-1,1,1),0),0),PLE!$AA$28*OFFSET(Import.PLQ,$A75-1,AZ$15-1,1,1)),IF($E75&lt;&gt;1,IF(ISNUMBER(INDEX(Import.PLE,Detalhamento!$E75,Detalhamento!AZ$15)),IF(INDEX(Import.PLE,Detalhamento!$E75,Detalhamento!AZ$15)&lt;=mediçao,0,OFFSET(Import.PLQ,$A75-1,AZ$15-1,1,1)),OFFSET(Import.PLQ,$A75-1,AZ$15-1,1,1)),(1-PLE!$AA$28)*OFFSET(Import.PLQ,$A75-1,AZ$15-1,1,1))))</f>
        <v>0</v>
      </c>
      <c r="BA75" s="144">
        <f ca="1">IF(BA$13="",0,CHOOSE(Detalhamento.OpçãoServiços,OFFSET(Import.PLQ,$A75-1,BA$15-1,1,1),IF($E75&lt;&gt;1,IF(ISNUMBER(INDEX(Import.PLE,Detalhamento!$E75,Detalhamento!BA$15)),IF(INDEX(Import.PLE,Detalhamento!$E75,Detalhamento!BA$15)&lt;=mediçao,OFFSET(Import.PLQ,$A75-1,BA$15-1,1,1),0),0),PLE!$AA$28*OFFSET(Import.PLQ,$A75-1,BA$15-1,1,1)),IF($E75&lt;&gt;1,IF(ISNUMBER(INDEX(Import.PLE,Detalhamento!$E75,Detalhamento!BA$15)),IF(INDEX(Import.PLE,Detalhamento!$E75,Detalhamento!BA$15)&lt;=mediçao,0,OFFSET(Import.PLQ,$A75-1,BA$15-1,1,1)),OFFSET(Import.PLQ,$A75-1,BA$15-1,1,1)),(1-PLE!$AA$28)*OFFSET(Import.PLQ,$A75-1,BA$15-1,1,1))))</f>
        <v>0</v>
      </c>
      <c r="BB75" s="144">
        <f ca="1">IF(BB$13="",0,CHOOSE(Detalhamento.OpçãoServiços,OFFSET(Import.PLQ,$A75-1,BB$15-1,1,1),IF($E75&lt;&gt;1,IF(ISNUMBER(INDEX(Import.PLE,Detalhamento!$E75,Detalhamento!BB$15)),IF(INDEX(Import.PLE,Detalhamento!$E75,Detalhamento!BB$15)&lt;=mediçao,OFFSET(Import.PLQ,$A75-1,BB$15-1,1,1),0),0),PLE!$AA$28*OFFSET(Import.PLQ,$A75-1,BB$15-1,1,1)),IF($E75&lt;&gt;1,IF(ISNUMBER(INDEX(Import.PLE,Detalhamento!$E75,Detalhamento!BB$15)),IF(INDEX(Import.PLE,Detalhamento!$E75,Detalhamento!BB$15)&lt;=mediçao,0,OFFSET(Import.PLQ,$A75-1,BB$15-1,1,1)),OFFSET(Import.PLQ,$A75-1,BB$15-1,1,1)),(1-PLE!$AA$28)*OFFSET(Import.PLQ,$A75-1,BB$15-1,1,1))))</f>
        <v>0</v>
      </c>
      <c r="BC75" s="144">
        <f ca="1">IF(BC$13="",0,CHOOSE(Detalhamento.OpçãoServiços,OFFSET(Import.PLQ,$A75-1,BC$15-1,1,1),IF($E75&lt;&gt;1,IF(ISNUMBER(INDEX(Import.PLE,Detalhamento!$E75,Detalhamento!BC$15)),IF(INDEX(Import.PLE,Detalhamento!$E75,Detalhamento!BC$15)&lt;=mediçao,OFFSET(Import.PLQ,$A75-1,BC$15-1,1,1),0),0),PLE!$AA$28*OFFSET(Import.PLQ,$A75-1,BC$15-1,1,1)),IF($E75&lt;&gt;1,IF(ISNUMBER(INDEX(Import.PLE,Detalhamento!$E75,Detalhamento!BC$15)),IF(INDEX(Import.PLE,Detalhamento!$E75,Detalhamento!BC$15)&lt;=mediçao,0,OFFSET(Import.PLQ,$A75-1,BC$15-1,1,1)),OFFSET(Import.PLQ,$A75-1,BC$15-1,1,1)),(1-PLE!$AA$28)*OFFSET(Import.PLQ,$A75-1,BC$15-1,1,1))))</f>
        <v>0</v>
      </c>
      <c r="BD75" s="144">
        <f ca="1">IF(BD$13="",0,CHOOSE(Detalhamento.OpçãoServiços,OFFSET(Import.PLQ,$A75-1,BD$15-1,1,1),IF($E75&lt;&gt;1,IF(ISNUMBER(INDEX(Import.PLE,Detalhamento!$E75,Detalhamento!BD$15)),IF(INDEX(Import.PLE,Detalhamento!$E75,Detalhamento!BD$15)&lt;=mediçao,OFFSET(Import.PLQ,$A75-1,BD$15-1,1,1),0),0),PLE!$AA$28*OFFSET(Import.PLQ,$A75-1,BD$15-1,1,1)),IF($E75&lt;&gt;1,IF(ISNUMBER(INDEX(Import.PLE,Detalhamento!$E75,Detalhamento!BD$15)),IF(INDEX(Import.PLE,Detalhamento!$E75,Detalhamento!BD$15)&lt;=mediçao,0,OFFSET(Import.PLQ,$A75-1,BD$15-1,1,1)),OFFSET(Import.PLQ,$A75-1,BD$15-1,1,1)),(1-PLE!$AA$28)*OFFSET(Import.PLQ,$A75-1,BD$15-1,1,1))))</f>
        <v>0</v>
      </c>
      <c r="BE75" s="144">
        <f ca="1">IF(BE$13="",0,CHOOSE(Detalhamento.OpçãoServiços,OFFSET(Import.PLQ,$A75-1,BE$15-1,1,1),IF($E75&lt;&gt;1,IF(ISNUMBER(INDEX(Import.PLE,Detalhamento!$E75,Detalhamento!BE$15)),IF(INDEX(Import.PLE,Detalhamento!$E75,Detalhamento!BE$15)&lt;=mediçao,OFFSET(Import.PLQ,$A75-1,BE$15-1,1,1),0),0),PLE!$AA$28*OFFSET(Import.PLQ,$A75-1,BE$15-1,1,1)),IF($E75&lt;&gt;1,IF(ISNUMBER(INDEX(Import.PLE,Detalhamento!$E75,Detalhamento!BE$15)),IF(INDEX(Import.PLE,Detalhamento!$E75,Detalhamento!BE$15)&lt;=mediçao,0,OFFSET(Import.PLQ,$A75-1,BE$15-1,1,1)),OFFSET(Import.PLQ,$A75-1,BE$15-1,1,1)),(1-PLE!$AA$28)*OFFSET(Import.PLQ,$A75-1,BE$15-1,1,1))))</f>
        <v>0</v>
      </c>
      <c r="BF75" s="144">
        <f ca="1">IF(BF$13="",0,CHOOSE(Detalhamento.OpçãoServiços,OFFSET(Import.PLQ,$A75-1,BF$15-1,1,1),IF($E75&lt;&gt;1,IF(ISNUMBER(INDEX(Import.PLE,Detalhamento!$E75,Detalhamento!BF$15)),IF(INDEX(Import.PLE,Detalhamento!$E75,Detalhamento!BF$15)&lt;=mediçao,OFFSET(Import.PLQ,$A75-1,BF$15-1,1,1),0),0),PLE!$AA$28*OFFSET(Import.PLQ,$A75-1,BF$15-1,1,1)),IF($E75&lt;&gt;1,IF(ISNUMBER(INDEX(Import.PLE,Detalhamento!$E75,Detalhamento!BF$15)),IF(INDEX(Import.PLE,Detalhamento!$E75,Detalhamento!BF$15)&lt;=mediçao,0,OFFSET(Import.PLQ,$A75-1,BF$15-1,1,1)),OFFSET(Import.PLQ,$A75-1,BF$15-1,1,1)),(1-PLE!$AA$28)*OFFSET(Import.PLQ,$A75-1,BF$15-1,1,1))))</f>
        <v>0</v>
      </c>
      <c r="BG75" s="144">
        <f ca="1">IF(BG$13="",0,CHOOSE(Detalhamento.OpçãoServiços,OFFSET(Import.PLQ,$A75-1,BG$15-1,1,1),IF($E75&lt;&gt;1,IF(ISNUMBER(INDEX(Import.PLE,Detalhamento!$E75,Detalhamento!BG$15)),IF(INDEX(Import.PLE,Detalhamento!$E75,Detalhamento!BG$15)&lt;=mediçao,OFFSET(Import.PLQ,$A75-1,BG$15-1,1,1),0),0),PLE!$AA$28*OFFSET(Import.PLQ,$A75-1,BG$15-1,1,1)),IF($E75&lt;&gt;1,IF(ISNUMBER(INDEX(Import.PLE,Detalhamento!$E75,Detalhamento!BG$15)),IF(INDEX(Import.PLE,Detalhamento!$E75,Detalhamento!BG$15)&lt;=mediçao,0,OFFSET(Import.PLQ,$A75-1,BG$15-1,1,1)),OFFSET(Import.PLQ,$A75-1,BG$15-1,1,1)),(1-PLE!$AA$28)*OFFSET(Import.PLQ,$A75-1,BG$15-1,1,1))))</f>
        <v>0</v>
      </c>
      <c r="BH75" s="144">
        <f ca="1">IF(BH$13="",0,CHOOSE(Detalhamento.OpçãoServiços,OFFSET(Import.PLQ,$A75-1,BH$15-1,1,1),IF($E75&lt;&gt;1,IF(ISNUMBER(INDEX(Import.PLE,Detalhamento!$E75,Detalhamento!BH$15)),IF(INDEX(Import.PLE,Detalhamento!$E75,Detalhamento!BH$15)&lt;=mediçao,OFFSET(Import.PLQ,$A75-1,BH$15-1,1,1),0),0),PLE!$AA$28*OFFSET(Import.PLQ,$A75-1,BH$15-1,1,1)),IF($E75&lt;&gt;1,IF(ISNUMBER(INDEX(Import.PLE,Detalhamento!$E75,Detalhamento!BH$15)),IF(INDEX(Import.PLE,Detalhamento!$E75,Detalhamento!BH$15)&lt;=mediçao,0,OFFSET(Import.PLQ,$A75-1,BH$15-1,1,1)),OFFSET(Import.PLQ,$A75-1,BH$15-1,1,1)),(1-PLE!$AA$28)*OFFSET(Import.PLQ,$A75-1,BH$15-1,1,1))))</f>
        <v>0</v>
      </c>
      <c r="BI75" s="144">
        <f ca="1">IF(BI$13="",0,CHOOSE(Detalhamento.OpçãoServiços,OFFSET(Import.PLQ,$A75-1,BI$15-1,1,1),IF($E75&lt;&gt;1,IF(ISNUMBER(INDEX(Import.PLE,Detalhamento!$E75,Detalhamento!BI$15)),IF(INDEX(Import.PLE,Detalhamento!$E75,Detalhamento!BI$15)&lt;=mediçao,OFFSET(Import.PLQ,$A75-1,BI$15-1,1,1),0),0),PLE!$AA$28*OFFSET(Import.PLQ,$A75-1,BI$15-1,1,1)),IF($E75&lt;&gt;1,IF(ISNUMBER(INDEX(Import.PLE,Detalhamento!$E75,Detalhamento!BI$15)),IF(INDEX(Import.PLE,Detalhamento!$E75,Detalhamento!BI$15)&lt;=mediçao,0,OFFSET(Import.PLQ,$A75-1,BI$15-1,1,1)),OFFSET(Import.PLQ,$A75-1,BI$15-1,1,1)),(1-PLE!$AA$28)*OFFSET(Import.PLQ,$A75-1,BI$15-1,1,1))))</f>
        <v>0</v>
      </c>
    </row>
    <row r="76" spans="1:61" ht="10.5" hidden="1" x14ac:dyDescent="0.25">
      <c r="A76" s="155">
        <v>60</v>
      </c>
      <c r="B76" s="21" t="str">
        <f t="shared" ca="1" si="8"/>
        <v>Nível</v>
      </c>
      <c r="E76" s="153" t="str">
        <f t="shared" ca="1" si="9"/>
        <v/>
      </c>
      <c r="F76" s="154">
        <f t="shared" ca="1" si="10"/>
        <v>0</v>
      </c>
      <c r="G76" s="154" t="str">
        <f t="shared" ca="1" si="15"/>
        <v>1.6.1</v>
      </c>
      <c r="H76" s="182" t="str">
        <f t="shared" ca="1" si="15"/>
        <v>PORTÃO DE FERRO</v>
      </c>
      <c r="I76" s="37" t="str">
        <f t="shared" ca="1" si="12"/>
        <v/>
      </c>
      <c r="J76" s="144" t="str">
        <f t="shared" ca="1" si="13"/>
        <v/>
      </c>
      <c r="K76" s="67"/>
      <c r="L76" s="144">
        <f ca="1">IF(L$13="",0,CHOOSE(Detalhamento.OpçãoServiços,OFFSET(Import.PLQ,$A76-1,L$15-1,1,1),IF($E76&lt;&gt;1,IF(ISNUMBER(INDEX(Import.PLE,Detalhamento!$E76,Detalhamento!L$15)),IF(INDEX(Import.PLE,Detalhamento!$E76,Detalhamento!L$15)&lt;=mediçao,OFFSET(Import.PLQ,$A76-1,L$15-1,1,1),0),0),PLE!$AA$28*OFFSET(Import.PLQ,$A76-1,L$15-1,1,1)),IF($E76&lt;&gt;1,IF(ISNUMBER(INDEX(Import.PLE,Detalhamento!$E76,Detalhamento!L$15)),IF(INDEX(Import.PLE,Detalhamento!$E76,Detalhamento!L$15)&lt;=mediçao,0,OFFSET(Import.PLQ,$A76-1,L$15-1,1,1)),OFFSET(Import.PLQ,$A76-1,L$15-1,1,1)),(1-PLE!$AA$28)*OFFSET(Import.PLQ,$A76-1,L$15-1,1,1))))</f>
        <v>0</v>
      </c>
      <c r="M76" s="144">
        <f ca="1">IF(M$13="",0,CHOOSE(Detalhamento.OpçãoServiços,OFFSET(Import.PLQ,$A76-1,M$15-1,1,1),IF($E76&lt;&gt;1,IF(ISNUMBER(INDEX(Import.PLE,Detalhamento!$E76,Detalhamento!M$15)),IF(INDEX(Import.PLE,Detalhamento!$E76,Detalhamento!M$15)&lt;=mediçao,OFFSET(Import.PLQ,$A76-1,M$15-1,1,1),0),0),PLE!$AA$28*OFFSET(Import.PLQ,$A76-1,M$15-1,1,1)),IF($E76&lt;&gt;1,IF(ISNUMBER(INDEX(Import.PLE,Detalhamento!$E76,Detalhamento!M$15)),IF(INDEX(Import.PLE,Detalhamento!$E76,Detalhamento!M$15)&lt;=mediçao,0,OFFSET(Import.PLQ,$A76-1,M$15-1,1,1)),OFFSET(Import.PLQ,$A76-1,M$15-1,1,1)),(1-PLE!$AA$28)*OFFSET(Import.PLQ,$A76-1,M$15-1,1,1))))</f>
        <v>0</v>
      </c>
      <c r="N76" s="144">
        <f ca="1">IF(N$13="",0,CHOOSE(Detalhamento.OpçãoServiços,OFFSET(Import.PLQ,$A76-1,N$15-1,1,1),IF($E76&lt;&gt;1,IF(ISNUMBER(INDEX(Import.PLE,Detalhamento!$E76,Detalhamento!N$15)),IF(INDEX(Import.PLE,Detalhamento!$E76,Detalhamento!N$15)&lt;=mediçao,OFFSET(Import.PLQ,$A76-1,N$15-1,1,1),0),0),PLE!$AA$28*OFFSET(Import.PLQ,$A76-1,N$15-1,1,1)),IF($E76&lt;&gt;1,IF(ISNUMBER(INDEX(Import.PLE,Detalhamento!$E76,Detalhamento!N$15)),IF(INDEX(Import.PLE,Detalhamento!$E76,Detalhamento!N$15)&lt;=mediçao,0,OFFSET(Import.PLQ,$A76-1,N$15-1,1,1)),OFFSET(Import.PLQ,$A76-1,N$15-1,1,1)),(1-PLE!$AA$28)*OFFSET(Import.PLQ,$A76-1,N$15-1,1,1))))</f>
        <v>0</v>
      </c>
      <c r="O76" s="144">
        <f ca="1">IF(O$13="",0,CHOOSE(Detalhamento.OpçãoServiços,OFFSET(Import.PLQ,$A76-1,O$15-1,1,1),IF($E76&lt;&gt;1,IF(ISNUMBER(INDEX(Import.PLE,Detalhamento!$E76,Detalhamento!O$15)),IF(INDEX(Import.PLE,Detalhamento!$E76,Detalhamento!O$15)&lt;=mediçao,OFFSET(Import.PLQ,$A76-1,O$15-1,1,1),0),0),PLE!$AA$28*OFFSET(Import.PLQ,$A76-1,O$15-1,1,1)),IF($E76&lt;&gt;1,IF(ISNUMBER(INDEX(Import.PLE,Detalhamento!$E76,Detalhamento!O$15)),IF(INDEX(Import.PLE,Detalhamento!$E76,Detalhamento!O$15)&lt;=mediçao,0,OFFSET(Import.PLQ,$A76-1,O$15-1,1,1)),OFFSET(Import.PLQ,$A76-1,O$15-1,1,1)),(1-PLE!$AA$28)*OFFSET(Import.PLQ,$A76-1,O$15-1,1,1))))</f>
        <v>0</v>
      </c>
      <c r="P76" s="144">
        <f ca="1">IF(P$13="",0,CHOOSE(Detalhamento.OpçãoServiços,OFFSET(Import.PLQ,$A76-1,P$15-1,1,1),IF($E76&lt;&gt;1,IF(ISNUMBER(INDEX(Import.PLE,Detalhamento!$E76,Detalhamento!P$15)),IF(INDEX(Import.PLE,Detalhamento!$E76,Detalhamento!P$15)&lt;=mediçao,OFFSET(Import.PLQ,$A76-1,P$15-1,1,1),0),0),PLE!$AA$28*OFFSET(Import.PLQ,$A76-1,P$15-1,1,1)),IF($E76&lt;&gt;1,IF(ISNUMBER(INDEX(Import.PLE,Detalhamento!$E76,Detalhamento!P$15)),IF(INDEX(Import.PLE,Detalhamento!$E76,Detalhamento!P$15)&lt;=mediçao,0,OFFSET(Import.PLQ,$A76-1,P$15-1,1,1)),OFFSET(Import.PLQ,$A76-1,P$15-1,1,1)),(1-PLE!$AA$28)*OFFSET(Import.PLQ,$A76-1,P$15-1,1,1))))</f>
        <v>0</v>
      </c>
      <c r="Q76" s="144">
        <f ca="1">IF(Q$13="",0,CHOOSE(Detalhamento.OpçãoServiços,OFFSET(Import.PLQ,$A76-1,Q$15-1,1,1),IF($E76&lt;&gt;1,IF(ISNUMBER(INDEX(Import.PLE,Detalhamento!$E76,Detalhamento!Q$15)),IF(INDEX(Import.PLE,Detalhamento!$E76,Detalhamento!Q$15)&lt;=mediçao,OFFSET(Import.PLQ,$A76-1,Q$15-1,1,1),0),0),PLE!$AA$28*OFFSET(Import.PLQ,$A76-1,Q$15-1,1,1)),IF($E76&lt;&gt;1,IF(ISNUMBER(INDEX(Import.PLE,Detalhamento!$E76,Detalhamento!Q$15)),IF(INDEX(Import.PLE,Detalhamento!$E76,Detalhamento!Q$15)&lt;=mediçao,0,OFFSET(Import.PLQ,$A76-1,Q$15-1,1,1)),OFFSET(Import.PLQ,$A76-1,Q$15-1,1,1)),(1-PLE!$AA$28)*OFFSET(Import.PLQ,$A76-1,Q$15-1,1,1))))</f>
        <v>0</v>
      </c>
      <c r="R76" s="144">
        <f ca="1">IF(R$13="",0,CHOOSE(Detalhamento.OpçãoServiços,OFFSET(Import.PLQ,$A76-1,R$15-1,1,1),IF($E76&lt;&gt;1,IF(ISNUMBER(INDEX(Import.PLE,Detalhamento!$E76,Detalhamento!R$15)),IF(INDEX(Import.PLE,Detalhamento!$E76,Detalhamento!R$15)&lt;=mediçao,OFFSET(Import.PLQ,$A76-1,R$15-1,1,1),0),0),PLE!$AA$28*OFFSET(Import.PLQ,$A76-1,R$15-1,1,1)),IF($E76&lt;&gt;1,IF(ISNUMBER(INDEX(Import.PLE,Detalhamento!$E76,Detalhamento!R$15)),IF(INDEX(Import.PLE,Detalhamento!$E76,Detalhamento!R$15)&lt;=mediçao,0,OFFSET(Import.PLQ,$A76-1,R$15-1,1,1)),OFFSET(Import.PLQ,$A76-1,R$15-1,1,1)),(1-PLE!$AA$28)*OFFSET(Import.PLQ,$A76-1,R$15-1,1,1))))</f>
        <v>0</v>
      </c>
      <c r="S76" s="144">
        <f ca="1">IF(S$13="",0,CHOOSE(Detalhamento.OpçãoServiços,OFFSET(Import.PLQ,$A76-1,S$15-1,1,1),IF($E76&lt;&gt;1,IF(ISNUMBER(INDEX(Import.PLE,Detalhamento!$E76,Detalhamento!S$15)),IF(INDEX(Import.PLE,Detalhamento!$E76,Detalhamento!S$15)&lt;=mediçao,OFFSET(Import.PLQ,$A76-1,S$15-1,1,1),0),0),PLE!$AA$28*OFFSET(Import.PLQ,$A76-1,S$15-1,1,1)),IF($E76&lt;&gt;1,IF(ISNUMBER(INDEX(Import.PLE,Detalhamento!$E76,Detalhamento!S$15)),IF(INDEX(Import.PLE,Detalhamento!$E76,Detalhamento!S$15)&lt;=mediçao,0,OFFSET(Import.PLQ,$A76-1,S$15-1,1,1)),OFFSET(Import.PLQ,$A76-1,S$15-1,1,1)),(1-PLE!$AA$28)*OFFSET(Import.PLQ,$A76-1,S$15-1,1,1))))</f>
        <v>0</v>
      </c>
      <c r="T76" s="144">
        <f ca="1">IF(T$13="",0,CHOOSE(Detalhamento.OpçãoServiços,OFFSET(Import.PLQ,$A76-1,T$15-1,1,1),IF($E76&lt;&gt;1,IF(ISNUMBER(INDEX(Import.PLE,Detalhamento!$E76,Detalhamento!T$15)),IF(INDEX(Import.PLE,Detalhamento!$E76,Detalhamento!T$15)&lt;=mediçao,OFFSET(Import.PLQ,$A76-1,T$15-1,1,1),0),0),PLE!$AA$28*OFFSET(Import.PLQ,$A76-1,T$15-1,1,1)),IF($E76&lt;&gt;1,IF(ISNUMBER(INDEX(Import.PLE,Detalhamento!$E76,Detalhamento!T$15)),IF(INDEX(Import.PLE,Detalhamento!$E76,Detalhamento!T$15)&lt;=mediçao,0,OFFSET(Import.PLQ,$A76-1,T$15-1,1,1)),OFFSET(Import.PLQ,$A76-1,T$15-1,1,1)),(1-PLE!$AA$28)*OFFSET(Import.PLQ,$A76-1,T$15-1,1,1))))</f>
        <v>0</v>
      </c>
      <c r="U76" s="144">
        <f ca="1">IF(U$13="",0,CHOOSE(Detalhamento.OpçãoServiços,OFFSET(Import.PLQ,$A76-1,U$15-1,1,1),IF($E76&lt;&gt;1,IF(ISNUMBER(INDEX(Import.PLE,Detalhamento!$E76,Detalhamento!U$15)),IF(INDEX(Import.PLE,Detalhamento!$E76,Detalhamento!U$15)&lt;=mediçao,OFFSET(Import.PLQ,$A76-1,U$15-1,1,1),0),0),PLE!$AA$28*OFFSET(Import.PLQ,$A76-1,U$15-1,1,1)),IF($E76&lt;&gt;1,IF(ISNUMBER(INDEX(Import.PLE,Detalhamento!$E76,Detalhamento!U$15)),IF(INDEX(Import.PLE,Detalhamento!$E76,Detalhamento!U$15)&lt;=mediçao,0,OFFSET(Import.PLQ,$A76-1,U$15-1,1,1)),OFFSET(Import.PLQ,$A76-1,U$15-1,1,1)),(1-PLE!$AA$28)*OFFSET(Import.PLQ,$A76-1,U$15-1,1,1))))</f>
        <v>0</v>
      </c>
      <c r="V76" s="144">
        <f ca="1">IF(V$13="",0,CHOOSE(Detalhamento.OpçãoServiços,OFFSET(Import.PLQ,$A76-1,V$15-1,1,1),IF($E76&lt;&gt;1,IF(ISNUMBER(INDEX(Import.PLE,Detalhamento!$E76,Detalhamento!V$15)),IF(INDEX(Import.PLE,Detalhamento!$E76,Detalhamento!V$15)&lt;=mediçao,OFFSET(Import.PLQ,$A76-1,V$15-1,1,1),0),0),PLE!$AA$28*OFFSET(Import.PLQ,$A76-1,V$15-1,1,1)),IF($E76&lt;&gt;1,IF(ISNUMBER(INDEX(Import.PLE,Detalhamento!$E76,Detalhamento!V$15)),IF(INDEX(Import.PLE,Detalhamento!$E76,Detalhamento!V$15)&lt;=mediçao,0,OFFSET(Import.PLQ,$A76-1,V$15-1,1,1)),OFFSET(Import.PLQ,$A76-1,V$15-1,1,1)),(1-PLE!$AA$28)*OFFSET(Import.PLQ,$A76-1,V$15-1,1,1))))</f>
        <v>0</v>
      </c>
      <c r="W76" s="144">
        <f ca="1">IF(W$13="",0,CHOOSE(Detalhamento.OpçãoServiços,OFFSET(Import.PLQ,$A76-1,W$15-1,1,1),IF($E76&lt;&gt;1,IF(ISNUMBER(INDEX(Import.PLE,Detalhamento!$E76,Detalhamento!W$15)),IF(INDEX(Import.PLE,Detalhamento!$E76,Detalhamento!W$15)&lt;=mediçao,OFFSET(Import.PLQ,$A76-1,W$15-1,1,1),0),0),PLE!$AA$28*OFFSET(Import.PLQ,$A76-1,W$15-1,1,1)),IF($E76&lt;&gt;1,IF(ISNUMBER(INDEX(Import.PLE,Detalhamento!$E76,Detalhamento!W$15)),IF(INDEX(Import.PLE,Detalhamento!$E76,Detalhamento!W$15)&lt;=mediçao,0,OFFSET(Import.PLQ,$A76-1,W$15-1,1,1)),OFFSET(Import.PLQ,$A76-1,W$15-1,1,1)),(1-PLE!$AA$28)*OFFSET(Import.PLQ,$A76-1,W$15-1,1,1))))</f>
        <v>0</v>
      </c>
      <c r="X76" s="144">
        <f ca="1">IF(X$13="",0,CHOOSE(Detalhamento.OpçãoServiços,OFFSET(Import.PLQ,$A76-1,X$15-1,1,1),IF($E76&lt;&gt;1,IF(ISNUMBER(INDEX(Import.PLE,Detalhamento!$E76,Detalhamento!X$15)),IF(INDEX(Import.PLE,Detalhamento!$E76,Detalhamento!X$15)&lt;=mediçao,OFFSET(Import.PLQ,$A76-1,X$15-1,1,1),0),0),PLE!$AA$28*OFFSET(Import.PLQ,$A76-1,X$15-1,1,1)),IF($E76&lt;&gt;1,IF(ISNUMBER(INDEX(Import.PLE,Detalhamento!$E76,Detalhamento!X$15)),IF(INDEX(Import.PLE,Detalhamento!$E76,Detalhamento!X$15)&lt;=mediçao,0,OFFSET(Import.PLQ,$A76-1,X$15-1,1,1)),OFFSET(Import.PLQ,$A76-1,X$15-1,1,1)),(1-PLE!$AA$28)*OFFSET(Import.PLQ,$A76-1,X$15-1,1,1))))</f>
        <v>0</v>
      </c>
      <c r="Y76" s="144">
        <f ca="1">IF(Y$13="",0,CHOOSE(Detalhamento.OpçãoServiços,OFFSET(Import.PLQ,$A76-1,Y$15-1,1,1),IF($E76&lt;&gt;1,IF(ISNUMBER(INDEX(Import.PLE,Detalhamento!$E76,Detalhamento!Y$15)),IF(INDEX(Import.PLE,Detalhamento!$E76,Detalhamento!Y$15)&lt;=mediçao,OFFSET(Import.PLQ,$A76-1,Y$15-1,1,1),0),0),PLE!$AA$28*OFFSET(Import.PLQ,$A76-1,Y$15-1,1,1)),IF($E76&lt;&gt;1,IF(ISNUMBER(INDEX(Import.PLE,Detalhamento!$E76,Detalhamento!Y$15)),IF(INDEX(Import.PLE,Detalhamento!$E76,Detalhamento!Y$15)&lt;=mediçao,0,OFFSET(Import.PLQ,$A76-1,Y$15-1,1,1)),OFFSET(Import.PLQ,$A76-1,Y$15-1,1,1)),(1-PLE!$AA$28)*OFFSET(Import.PLQ,$A76-1,Y$15-1,1,1))))</f>
        <v>0</v>
      </c>
      <c r="Z76" s="144">
        <f ca="1">IF(Z$13="",0,CHOOSE(Detalhamento.OpçãoServiços,OFFSET(Import.PLQ,$A76-1,Z$15-1,1,1),IF($E76&lt;&gt;1,IF(ISNUMBER(INDEX(Import.PLE,Detalhamento!$E76,Detalhamento!Z$15)),IF(INDEX(Import.PLE,Detalhamento!$E76,Detalhamento!Z$15)&lt;=mediçao,OFFSET(Import.PLQ,$A76-1,Z$15-1,1,1),0),0),PLE!$AA$28*OFFSET(Import.PLQ,$A76-1,Z$15-1,1,1)),IF($E76&lt;&gt;1,IF(ISNUMBER(INDEX(Import.PLE,Detalhamento!$E76,Detalhamento!Z$15)),IF(INDEX(Import.PLE,Detalhamento!$E76,Detalhamento!Z$15)&lt;=mediçao,0,OFFSET(Import.PLQ,$A76-1,Z$15-1,1,1)),OFFSET(Import.PLQ,$A76-1,Z$15-1,1,1)),(1-PLE!$AA$28)*OFFSET(Import.PLQ,$A76-1,Z$15-1,1,1))))</f>
        <v>0</v>
      </c>
      <c r="AA76" s="144">
        <f ca="1">IF(AA$13="",0,CHOOSE(Detalhamento.OpçãoServiços,OFFSET(Import.PLQ,$A76-1,AA$15-1,1,1),IF($E76&lt;&gt;1,IF(ISNUMBER(INDEX(Import.PLE,Detalhamento!$E76,Detalhamento!AA$15)),IF(INDEX(Import.PLE,Detalhamento!$E76,Detalhamento!AA$15)&lt;=mediçao,OFFSET(Import.PLQ,$A76-1,AA$15-1,1,1),0),0),PLE!$AA$28*OFFSET(Import.PLQ,$A76-1,AA$15-1,1,1)),IF($E76&lt;&gt;1,IF(ISNUMBER(INDEX(Import.PLE,Detalhamento!$E76,Detalhamento!AA$15)),IF(INDEX(Import.PLE,Detalhamento!$E76,Detalhamento!AA$15)&lt;=mediçao,0,OFFSET(Import.PLQ,$A76-1,AA$15-1,1,1)),OFFSET(Import.PLQ,$A76-1,AA$15-1,1,1)),(1-PLE!$AA$28)*OFFSET(Import.PLQ,$A76-1,AA$15-1,1,1))))</f>
        <v>0</v>
      </c>
      <c r="AB76" s="144">
        <f ca="1">IF(AB$13="",0,CHOOSE(Detalhamento.OpçãoServiços,OFFSET(Import.PLQ,$A76-1,AB$15-1,1,1),IF($E76&lt;&gt;1,IF(ISNUMBER(INDEX(Import.PLE,Detalhamento!$E76,Detalhamento!AB$15)),IF(INDEX(Import.PLE,Detalhamento!$E76,Detalhamento!AB$15)&lt;=mediçao,OFFSET(Import.PLQ,$A76-1,AB$15-1,1,1),0),0),PLE!$AA$28*OFFSET(Import.PLQ,$A76-1,AB$15-1,1,1)),IF($E76&lt;&gt;1,IF(ISNUMBER(INDEX(Import.PLE,Detalhamento!$E76,Detalhamento!AB$15)),IF(INDEX(Import.PLE,Detalhamento!$E76,Detalhamento!AB$15)&lt;=mediçao,0,OFFSET(Import.PLQ,$A76-1,AB$15-1,1,1)),OFFSET(Import.PLQ,$A76-1,AB$15-1,1,1)),(1-PLE!$AA$28)*OFFSET(Import.PLQ,$A76-1,AB$15-1,1,1))))</f>
        <v>0</v>
      </c>
      <c r="AC76" s="144">
        <f ca="1">IF(AC$13="",0,CHOOSE(Detalhamento.OpçãoServiços,OFFSET(Import.PLQ,$A76-1,AC$15-1,1,1),IF($E76&lt;&gt;1,IF(ISNUMBER(INDEX(Import.PLE,Detalhamento!$E76,Detalhamento!AC$15)),IF(INDEX(Import.PLE,Detalhamento!$E76,Detalhamento!AC$15)&lt;=mediçao,OFFSET(Import.PLQ,$A76-1,AC$15-1,1,1),0),0),PLE!$AA$28*OFFSET(Import.PLQ,$A76-1,AC$15-1,1,1)),IF($E76&lt;&gt;1,IF(ISNUMBER(INDEX(Import.PLE,Detalhamento!$E76,Detalhamento!AC$15)),IF(INDEX(Import.PLE,Detalhamento!$E76,Detalhamento!AC$15)&lt;=mediçao,0,OFFSET(Import.PLQ,$A76-1,AC$15-1,1,1)),OFFSET(Import.PLQ,$A76-1,AC$15-1,1,1)),(1-PLE!$AA$28)*OFFSET(Import.PLQ,$A76-1,AC$15-1,1,1))))</f>
        <v>0</v>
      </c>
      <c r="AD76" s="144">
        <f ca="1">IF(AD$13="",0,CHOOSE(Detalhamento.OpçãoServiços,OFFSET(Import.PLQ,$A76-1,AD$15-1,1,1),IF($E76&lt;&gt;1,IF(ISNUMBER(INDEX(Import.PLE,Detalhamento!$E76,Detalhamento!AD$15)),IF(INDEX(Import.PLE,Detalhamento!$E76,Detalhamento!AD$15)&lt;=mediçao,OFFSET(Import.PLQ,$A76-1,AD$15-1,1,1),0),0),PLE!$AA$28*OFFSET(Import.PLQ,$A76-1,AD$15-1,1,1)),IF($E76&lt;&gt;1,IF(ISNUMBER(INDEX(Import.PLE,Detalhamento!$E76,Detalhamento!AD$15)),IF(INDEX(Import.PLE,Detalhamento!$E76,Detalhamento!AD$15)&lt;=mediçao,0,OFFSET(Import.PLQ,$A76-1,AD$15-1,1,1)),OFFSET(Import.PLQ,$A76-1,AD$15-1,1,1)),(1-PLE!$AA$28)*OFFSET(Import.PLQ,$A76-1,AD$15-1,1,1))))</f>
        <v>0</v>
      </c>
      <c r="AE76" s="144">
        <f ca="1">IF(AE$13="",0,CHOOSE(Detalhamento.OpçãoServiços,OFFSET(Import.PLQ,$A76-1,AE$15-1,1,1),IF($E76&lt;&gt;1,IF(ISNUMBER(INDEX(Import.PLE,Detalhamento!$E76,Detalhamento!AE$15)),IF(INDEX(Import.PLE,Detalhamento!$E76,Detalhamento!AE$15)&lt;=mediçao,OFFSET(Import.PLQ,$A76-1,AE$15-1,1,1),0),0),PLE!$AA$28*OFFSET(Import.PLQ,$A76-1,AE$15-1,1,1)),IF($E76&lt;&gt;1,IF(ISNUMBER(INDEX(Import.PLE,Detalhamento!$E76,Detalhamento!AE$15)),IF(INDEX(Import.PLE,Detalhamento!$E76,Detalhamento!AE$15)&lt;=mediçao,0,OFFSET(Import.PLQ,$A76-1,AE$15-1,1,1)),OFFSET(Import.PLQ,$A76-1,AE$15-1,1,1)),(1-PLE!$AA$28)*OFFSET(Import.PLQ,$A76-1,AE$15-1,1,1))))</f>
        <v>0</v>
      </c>
      <c r="AF76" s="144">
        <f ca="1">IF(AF$13="",0,CHOOSE(Detalhamento.OpçãoServiços,OFFSET(Import.PLQ,$A76-1,AF$15-1,1,1),IF($E76&lt;&gt;1,IF(ISNUMBER(INDEX(Import.PLE,Detalhamento!$E76,Detalhamento!AF$15)),IF(INDEX(Import.PLE,Detalhamento!$E76,Detalhamento!AF$15)&lt;=mediçao,OFFSET(Import.PLQ,$A76-1,AF$15-1,1,1),0),0),PLE!$AA$28*OFFSET(Import.PLQ,$A76-1,AF$15-1,1,1)),IF($E76&lt;&gt;1,IF(ISNUMBER(INDEX(Import.PLE,Detalhamento!$E76,Detalhamento!AF$15)),IF(INDEX(Import.PLE,Detalhamento!$E76,Detalhamento!AF$15)&lt;=mediçao,0,OFFSET(Import.PLQ,$A76-1,AF$15-1,1,1)),OFFSET(Import.PLQ,$A76-1,AF$15-1,1,1)),(1-PLE!$AA$28)*OFFSET(Import.PLQ,$A76-1,AF$15-1,1,1))))</f>
        <v>0</v>
      </c>
      <c r="AG76" s="144">
        <f ca="1">IF(AG$13="",0,CHOOSE(Detalhamento.OpçãoServiços,OFFSET(Import.PLQ,$A76-1,AG$15-1,1,1),IF($E76&lt;&gt;1,IF(ISNUMBER(INDEX(Import.PLE,Detalhamento!$E76,Detalhamento!AG$15)),IF(INDEX(Import.PLE,Detalhamento!$E76,Detalhamento!AG$15)&lt;=mediçao,OFFSET(Import.PLQ,$A76-1,AG$15-1,1,1),0),0),PLE!$AA$28*OFFSET(Import.PLQ,$A76-1,AG$15-1,1,1)),IF($E76&lt;&gt;1,IF(ISNUMBER(INDEX(Import.PLE,Detalhamento!$E76,Detalhamento!AG$15)),IF(INDEX(Import.PLE,Detalhamento!$E76,Detalhamento!AG$15)&lt;=mediçao,0,OFFSET(Import.PLQ,$A76-1,AG$15-1,1,1)),OFFSET(Import.PLQ,$A76-1,AG$15-1,1,1)),(1-PLE!$AA$28)*OFFSET(Import.PLQ,$A76-1,AG$15-1,1,1))))</f>
        <v>0</v>
      </c>
      <c r="AH76" s="144">
        <f ca="1">IF(AH$13="",0,CHOOSE(Detalhamento.OpçãoServiços,OFFSET(Import.PLQ,$A76-1,AH$15-1,1,1),IF($E76&lt;&gt;1,IF(ISNUMBER(INDEX(Import.PLE,Detalhamento!$E76,Detalhamento!AH$15)),IF(INDEX(Import.PLE,Detalhamento!$E76,Detalhamento!AH$15)&lt;=mediçao,OFFSET(Import.PLQ,$A76-1,AH$15-1,1,1),0),0),PLE!$AA$28*OFFSET(Import.PLQ,$A76-1,AH$15-1,1,1)),IF($E76&lt;&gt;1,IF(ISNUMBER(INDEX(Import.PLE,Detalhamento!$E76,Detalhamento!AH$15)),IF(INDEX(Import.PLE,Detalhamento!$E76,Detalhamento!AH$15)&lt;=mediçao,0,OFFSET(Import.PLQ,$A76-1,AH$15-1,1,1)),OFFSET(Import.PLQ,$A76-1,AH$15-1,1,1)),(1-PLE!$AA$28)*OFFSET(Import.PLQ,$A76-1,AH$15-1,1,1))))</f>
        <v>0</v>
      </c>
      <c r="AI76" s="144">
        <f ca="1">IF(AI$13="",0,CHOOSE(Detalhamento.OpçãoServiços,OFFSET(Import.PLQ,$A76-1,AI$15-1,1,1),IF($E76&lt;&gt;1,IF(ISNUMBER(INDEX(Import.PLE,Detalhamento!$E76,Detalhamento!AI$15)),IF(INDEX(Import.PLE,Detalhamento!$E76,Detalhamento!AI$15)&lt;=mediçao,OFFSET(Import.PLQ,$A76-1,AI$15-1,1,1),0),0),PLE!$AA$28*OFFSET(Import.PLQ,$A76-1,AI$15-1,1,1)),IF($E76&lt;&gt;1,IF(ISNUMBER(INDEX(Import.PLE,Detalhamento!$E76,Detalhamento!AI$15)),IF(INDEX(Import.PLE,Detalhamento!$E76,Detalhamento!AI$15)&lt;=mediçao,0,OFFSET(Import.PLQ,$A76-1,AI$15-1,1,1)),OFFSET(Import.PLQ,$A76-1,AI$15-1,1,1)),(1-PLE!$AA$28)*OFFSET(Import.PLQ,$A76-1,AI$15-1,1,1))))</f>
        <v>0</v>
      </c>
      <c r="AJ76" s="144">
        <f ca="1">IF(AJ$13="",0,CHOOSE(Detalhamento.OpçãoServiços,OFFSET(Import.PLQ,$A76-1,AJ$15-1,1,1),IF($E76&lt;&gt;1,IF(ISNUMBER(INDEX(Import.PLE,Detalhamento!$E76,Detalhamento!AJ$15)),IF(INDEX(Import.PLE,Detalhamento!$E76,Detalhamento!AJ$15)&lt;=mediçao,OFFSET(Import.PLQ,$A76-1,AJ$15-1,1,1),0),0),PLE!$AA$28*OFFSET(Import.PLQ,$A76-1,AJ$15-1,1,1)),IF($E76&lt;&gt;1,IF(ISNUMBER(INDEX(Import.PLE,Detalhamento!$E76,Detalhamento!AJ$15)),IF(INDEX(Import.PLE,Detalhamento!$E76,Detalhamento!AJ$15)&lt;=mediçao,0,OFFSET(Import.PLQ,$A76-1,AJ$15-1,1,1)),OFFSET(Import.PLQ,$A76-1,AJ$15-1,1,1)),(1-PLE!$AA$28)*OFFSET(Import.PLQ,$A76-1,AJ$15-1,1,1))))</f>
        <v>0</v>
      </c>
      <c r="AK76" s="144">
        <f ca="1">IF(AK$13="",0,CHOOSE(Detalhamento.OpçãoServiços,OFFSET(Import.PLQ,$A76-1,AK$15-1,1,1),IF($E76&lt;&gt;1,IF(ISNUMBER(INDEX(Import.PLE,Detalhamento!$E76,Detalhamento!AK$15)),IF(INDEX(Import.PLE,Detalhamento!$E76,Detalhamento!AK$15)&lt;=mediçao,OFFSET(Import.PLQ,$A76-1,AK$15-1,1,1),0),0),PLE!$AA$28*OFFSET(Import.PLQ,$A76-1,AK$15-1,1,1)),IF($E76&lt;&gt;1,IF(ISNUMBER(INDEX(Import.PLE,Detalhamento!$E76,Detalhamento!AK$15)),IF(INDEX(Import.PLE,Detalhamento!$E76,Detalhamento!AK$15)&lt;=mediçao,0,OFFSET(Import.PLQ,$A76-1,AK$15-1,1,1)),OFFSET(Import.PLQ,$A76-1,AK$15-1,1,1)),(1-PLE!$AA$28)*OFFSET(Import.PLQ,$A76-1,AK$15-1,1,1))))</f>
        <v>0</v>
      </c>
      <c r="AL76" s="144">
        <f ca="1">IF(AL$13="",0,CHOOSE(Detalhamento.OpçãoServiços,OFFSET(Import.PLQ,$A76-1,AL$15-1,1,1),IF($E76&lt;&gt;1,IF(ISNUMBER(INDEX(Import.PLE,Detalhamento!$E76,Detalhamento!AL$15)),IF(INDEX(Import.PLE,Detalhamento!$E76,Detalhamento!AL$15)&lt;=mediçao,OFFSET(Import.PLQ,$A76-1,AL$15-1,1,1),0),0),PLE!$AA$28*OFFSET(Import.PLQ,$A76-1,AL$15-1,1,1)),IF($E76&lt;&gt;1,IF(ISNUMBER(INDEX(Import.PLE,Detalhamento!$E76,Detalhamento!AL$15)),IF(INDEX(Import.PLE,Detalhamento!$E76,Detalhamento!AL$15)&lt;=mediçao,0,OFFSET(Import.PLQ,$A76-1,AL$15-1,1,1)),OFFSET(Import.PLQ,$A76-1,AL$15-1,1,1)),(1-PLE!$AA$28)*OFFSET(Import.PLQ,$A76-1,AL$15-1,1,1))))</f>
        <v>0</v>
      </c>
      <c r="AM76" s="144">
        <f ca="1">IF(AM$13="",0,CHOOSE(Detalhamento.OpçãoServiços,OFFSET(Import.PLQ,$A76-1,AM$15-1,1,1),IF($E76&lt;&gt;1,IF(ISNUMBER(INDEX(Import.PLE,Detalhamento!$E76,Detalhamento!AM$15)),IF(INDEX(Import.PLE,Detalhamento!$E76,Detalhamento!AM$15)&lt;=mediçao,OFFSET(Import.PLQ,$A76-1,AM$15-1,1,1),0),0),PLE!$AA$28*OFFSET(Import.PLQ,$A76-1,AM$15-1,1,1)),IF($E76&lt;&gt;1,IF(ISNUMBER(INDEX(Import.PLE,Detalhamento!$E76,Detalhamento!AM$15)),IF(INDEX(Import.PLE,Detalhamento!$E76,Detalhamento!AM$15)&lt;=mediçao,0,OFFSET(Import.PLQ,$A76-1,AM$15-1,1,1)),OFFSET(Import.PLQ,$A76-1,AM$15-1,1,1)),(1-PLE!$AA$28)*OFFSET(Import.PLQ,$A76-1,AM$15-1,1,1))))</f>
        <v>0</v>
      </c>
      <c r="AN76" s="144">
        <f ca="1">IF(AN$13="",0,CHOOSE(Detalhamento.OpçãoServiços,OFFSET(Import.PLQ,$A76-1,AN$15-1,1,1),IF($E76&lt;&gt;1,IF(ISNUMBER(INDEX(Import.PLE,Detalhamento!$E76,Detalhamento!AN$15)),IF(INDEX(Import.PLE,Detalhamento!$E76,Detalhamento!AN$15)&lt;=mediçao,OFFSET(Import.PLQ,$A76-1,AN$15-1,1,1),0),0),PLE!$AA$28*OFFSET(Import.PLQ,$A76-1,AN$15-1,1,1)),IF($E76&lt;&gt;1,IF(ISNUMBER(INDEX(Import.PLE,Detalhamento!$E76,Detalhamento!AN$15)),IF(INDEX(Import.PLE,Detalhamento!$E76,Detalhamento!AN$15)&lt;=mediçao,0,OFFSET(Import.PLQ,$A76-1,AN$15-1,1,1)),OFFSET(Import.PLQ,$A76-1,AN$15-1,1,1)),(1-PLE!$AA$28)*OFFSET(Import.PLQ,$A76-1,AN$15-1,1,1))))</f>
        <v>0</v>
      </c>
      <c r="AO76" s="144">
        <f ca="1">IF(AO$13="",0,CHOOSE(Detalhamento.OpçãoServiços,OFFSET(Import.PLQ,$A76-1,AO$15-1,1,1),IF($E76&lt;&gt;1,IF(ISNUMBER(INDEX(Import.PLE,Detalhamento!$E76,Detalhamento!AO$15)),IF(INDEX(Import.PLE,Detalhamento!$E76,Detalhamento!AO$15)&lt;=mediçao,OFFSET(Import.PLQ,$A76-1,AO$15-1,1,1),0),0),PLE!$AA$28*OFFSET(Import.PLQ,$A76-1,AO$15-1,1,1)),IF($E76&lt;&gt;1,IF(ISNUMBER(INDEX(Import.PLE,Detalhamento!$E76,Detalhamento!AO$15)),IF(INDEX(Import.PLE,Detalhamento!$E76,Detalhamento!AO$15)&lt;=mediçao,0,OFFSET(Import.PLQ,$A76-1,AO$15-1,1,1)),OFFSET(Import.PLQ,$A76-1,AO$15-1,1,1)),(1-PLE!$AA$28)*OFFSET(Import.PLQ,$A76-1,AO$15-1,1,1))))</f>
        <v>0</v>
      </c>
      <c r="AP76" s="144">
        <f ca="1">IF(AP$13="",0,CHOOSE(Detalhamento.OpçãoServiços,OFFSET(Import.PLQ,$A76-1,AP$15-1,1,1),IF($E76&lt;&gt;1,IF(ISNUMBER(INDEX(Import.PLE,Detalhamento!$E76,Detalhamento!AP$15)),IF(INDEX(Import.PLE,Detalhamento!$E76,Detalhamento!AP$15)&lt;=mediçao,OFFSET(Import.PLQ,$A76-1,AP$15-1,1,1),0),0),PLE!$AA$28*OFFSET(Import.PLQ,$A76-1,AP$15-1,1,1)),IF($E76&lt;&gt;1,IF(ISNUMBER(INDEX(Import.PLE,Detalhamento!$E76,Detalhamento!AP$15)),IF(INDEX(Import.PLE,Detalhamento!$E76,Detalhamento!AP$15)&lt;=mediçao,0,OFFSET(Import.PLQ,$A76-1,AP$15-1,1,1)),OFFSET(Import.PLQ,$A76-1,AP$15-1,1,1)),(1-PLE!$AA$28)*OFFSET(Import.PLQ,$A76-1,AP$15-1,1,1))))</f>
        <v>0</v>
      </c>
      <c r="AQ76" s="144">
        <f ca="1">IF(AQ$13="",0,CHOOSE(Detalhamento.OpçãoServiços,OFFSET(Import.PLQ,$A76-1,AQ$15-1,1,1),IF($E76&lt;&gt;1,IF(ISNUMBER(INDEX(Import.PLE,Detalhamento!$E76,Detalhamento!AQ$15)),IF(INDEX(Import.PLE,Detalhamento!$E76,Detalhamento!AQ$15)&lt;=mediçao,OFFSET(Import.PLQ,$A76-1,AQ$15-1,1,1),0),0),PLE!$AA$28*OFFSET(Import.PLQ,$A76-1,AQ$15-1,1,1)),IF($E76&lt;&gt;1,IF(ISNUMBER(INDEX(Import.PLE,Detalhamento!$E76,Detalhamento!AQ$15)),IF(INDEX(Import.PLE,Detalhamento!$E76,Detalhamento!AQ$15)&lt;=mediçao,0,OFFSET(Import.PLQ,$A76-1,AQ$15-1,1,1)),OFFSET(Import.PLQ,$A76-1,AQ$15-1,1,1)),(1-PLE!$AA$28)*OFFSET(Import.PLQ,$A76-1,AQ$15-1,1,1))))</f>
        <v>0</v>
      </c>
      <c r="AR76" s="144">
        <f ca="1">IF(AR$13="",0,CHOOSE(Detalhamento.OpçãoServiços,OFFSET(Import.PLQ,$A76-1,AR$15-1,1,1),IF($E76&lt;&gt;1,IF(ISNUMBER(INDEX(Import.PLE,Detalhamento!$E76,Detalhamento!AR$15)),IF(INDEX(Import.PLE,Detalhamento!$E76,Detalhamento!AR$15)&lt;=mediçao,OFFSET(Import.PLQ,$A76-1,AR$15-1,1,1),0),0),PLE!$AA$28*OFFSET(Import.PLQ,$A76-1,AR$15-1,1,1)),IF($E76&lt;&gt;1,IF(ISNUMBER(INDEX(Import.PLE,Detalhamento!$E76,Detalhamento!AR$15)),IF(INDEX(Import.PLE,Detalhamento!$E76,Detalhamento!AR$15)&lt;=mediçao,0,OFFSET(Import.PLQ,$A76-1,AR$15-1,1,1)),OFFSET(Import.PLQ,$A76-1,AR$15-1,1,1)),(1-PLE!$AA$28)*OFFSET(Import.PLQ,$A76-1,AR$15-1,1,1))))</f>
        <v>0</v>
      </c>
      <c r="AS76" s="144">
        <f ca="1">IF(AS$13="",0,CHOOSE(Detalhamento.OpçãoServiços,OFFSET(Import.PLQ,$A76-1,AS$15-1,1,1),IF($E76&lt;&gt;1,IF(ISNUMBER(INDEX(Import.PLE,Detalhamento!$E76,Detalhamento!AS$15)),IF(INDEX(Import.PLE,Detalhamento!$E76,Detalhamento!AS$15)&lt;=mediçao,OFFSET(Import.PLQ,$A76-1,AS$15-1,1,1),0),0),PLE!$AA$28*OFFSET(Import.PLQ,$A76-1,AS$15-1,1,1)),IF($E76&lt;&gt;1,IF(ISNUMBER(INDEX(Import.PLE,Detalhamento!$E76,Detalhamento!AS$15)),IF(INDEX(Import.PLE,Detalhamento!$E76,Detalhamento!AS$15)&lt;=mediçao,0,OFFSET(Import.PLQ,$A76-1,AS$15-1,1,1)),OFFSET(Import.PLQ,$A76-1,AS$15-1,1,1)),(1-PLE!$AA$28)*OFFSET(Import.PLQ,$A76-1,AS$15-1,1,1))))</f>
        <v>0</v>
      </c>
      <c r="AT76" s="144">
        <f ca="1">IF(AT$13="",0,CHOOSE(Detalhamento.OpçãoServiços,OFFSET(Import.PLQ,$A76-1,AT$15-1,1,1),IF($E76&lt;&gt;1,IF(ISNUMBER(INDEX(Import.PLE,Detalhamento!$E76,Detalhamento!AT$15)),IF(INDEX(Import.PLE,Detalhamento!$E76,Detalhamento!AT$15)&lt;=mediçao,OFFSET(Import.PLQ,$A76-1,AT$15-1,1,1),0),0),PLE!$AA$28*OFFSET(Import.PLQ,$A76-1,AT$15-1,1,1)),IF($E76&lt;&gt;1,IF(ISNUMBER(INDEX(Import.PLE,Detalhamento!$E76,Detalhamento!AT$15)),IF(INDEX(Import.PLE,Detalhamento!$E76,Detalhamento!AT$15)&lt;=mediçao,0,OFFSET(Import.PLQ,$A76-1,AT$15-1,1,1)),OFFSET(Import.PLQ,$A76-1,AT$15-1,1,1)),(1-PLE!$AA$28)*OFFSET(Import.PLQ,$A76-1,AT$15-1,1,1))))</f>
        <v>0</v>
      </c>
      <c r="AU76" s="144">
        <f ca="1">IF(AU$13="",0,CHOOSE(Detalhamento.OpçãoServiços,OFFSET(Import.PLQ,$A76-1,AU$15-1,1,1),IF($E76&lt;&gt;1,IF(ISNUMBER(INDEX(Import.PLE,Detalhamento!$E76,Detalhamento!AU$15)),IF(INDEX(Import.PLE,Detalhamento!$E76,Detalhamento!AU$15)&lt;=mediçao,OFFSET(Import.PLQ,$A76-1,AU$15-1,1,1),0),0),PLE!$AA$28*OFFSET(Import.PLQ,$A76-1,AU$15-1,1,1)),IF($E76&lt;&gt;1,IF(ISNUMBER(INDEX(Import.PLE,Detalhamento!$E76,Detalhamento!AU$15)),IF(INDEX(Import.PLE,Detalhamento!$E76,Detalhamento!AU$15)&lt;=mediçao,0,OFFSET(Import.PLQ,$A76-1,AU$15-1,1,1)),OFFSET(Import.PLQ,$A76-1,AU$15-1,1,1)),(1-PLE!$AA$28)*OFFSET(Import.PLQ,$A76-1,AU$15-1,1,1))))</f>
        <v>0</v>
      </c>
      <c r="AV76" s="144">
        <f ca="1">IF(AV$13="",0,CHOOSE(Detalhamento.OpçãoServiços,OFFSET(Import.PLQ,$A76-1,AV$15-1,1,1),IF($E76&lt;&gt;1,IF(ISNUMBER(INDEX(Import.PLE,Detalhamento!$E76,Detalhamento!AV$15)),IF(INDEX(Import.PLE,Detalhamento!$E76,Detalhamento!AV$15)&lt;=mediçao,OFFSET(Import.PLQ,$A76-1,AV$15-1,1,1),0),0),PLE!$AA$28*OFFSET(Import.PLQ,$A76-1,AV$15-1,1,1)),IF($E76&lt;&gt;1,IF(ISNUMBER(INDEX(Import.PLE,Detalhamento!$E76,Detalhamento!AV$15)),IF(INDEX(Import.PLE,Detalhamento!$E76,Detalhamento!AV$15)&lt;=mediçao,0,OFFSET(Import.PLQ,$A76-1,AV$15-1,1,1)),OFFSET(Import.PLQ,$A76-1,AV$15-1,1,1)),(1-PLE!$AA$28)*OFFSET(Import.PLQ,$A76-1,AV$15-1,1,1))))</f>
        <v>0</v>
      </c>
      <c r="AW76" s="144">
        <f ca="1">IF(AW$13="",0,CHOOSE(Detalhamento.OpçãoServiços,OFFSET(Import.PLQ,$A76-1,AW$15-1,1,1),IF($E76&lt;&gt;1,IF(ISNUMBER(INDEX(Import.PLE,Detalhamento!$E76,Detalhamento!AW$15)),IF(INDEX(Import.PLE,Detalhamento!$E76,Detalhamento!AW$15)&lt;=mediçao,OFFSET(Import.PLQ,$A76-1,AW$15-1,1,1),0),0),PLE!$AA$28*OFFSET(Import.PLQ,$A76-1,AW$15-1,1,1)),IF($E76&lt;&gt;1,IF(ISNUMBER(INDEX(Import.PLE,Detalhamento!$E76,Detalhamento!AW$15)),IF(INDEX(Import.PLE,Detalhamento!$E76,Detalhamento!AW$15)&lt;=mediçao,0,OFFSET(Import.PLQ,$A76-1,AW$15-1,1,1)),OFFSET(Import.PLQ,$A76-1,AW$15-1,1,1)),(1-PLE!$AA$28)*OFFSET(Import.PLQ,$A76-1,AW$15-1,1,1))))</f>
        <v>0</v>
      </c>
      <c r="AX76" s="144">
        <f ca="1">IF(AX$13="",0,CHOOSE(Detalhamento.OpçãoServiços,OFFSET(Import.PLQ,$A76-1,AX$15-1,1,1),IF($E76&lt;&gt;1,IF(ISNUMBER(INDEX(Import.PLE,Detalhamento!$E76,Detalhamento!AX$15)),IF(INDEX(Import.PLE,Detalhamento!$E76,Detalhamento!AX$15)&lt;=mediçao,OFFSET(Import.PLQ,$A76-1,AX$15-1,1,1),0),0),PLE!$AA$28*OFFSET(Import.PLQ,$A76-1,AX$15-1,1,1)),IF($E76&lt;&gt;1,IF(ISNUMBER(INDEX(Import.PLE,Detalhamento!$E76,Detalhamento!AX$15)),IF(INDEX(Import.PLE,Detalhamento!$E76,Detalhamento!AX$15)&lt;=mediçao,0,OFFSET(Import.PLQ,$A76-1,AX$15-1,1,1)),OFFSET(Import.PLQ,$A76-1,AX$15-1,1,1)),(1-PLE!$AA$28)*OFFSET(Import.PLQ,$A76-1,AX$15-1,1,1))))</f>
        <v>0</v>
      </c>
      <c r="AY76" s="144">
        <f ca="1">IF(AY$13="",0,CHOOSE(Detalhamento.OpçãoServiços,OFFSET(Import.PLQ,$A76-1,AY$15-1,1,1),IF($E76&lt;&gt;1,IF(ISNUMBER(INDEX(Import.PLE,Detalhamento!$E76,Detalhamento!AY$15)),IF(INDEX(Import.PLE,Detalhamento!$E76,Detalhamento!AY$15)&lt;=mediçao,OFFSET(Import.PLQ,$A76-1,AY$15-1,1,1),0),0),PLE!$AA$28*OFFSET(Import.PLQ,$A76-1,AY$15-1,1,1)),IF($E76&lt;&gt;1,IF(ISNUMBER(INDEX(Import.PLE,Detalhamento!$E76,Detalhamento!AY$15)),IF(INDEX(Import.PLE,Detalhamento!$E76,Detalhamento!AY$15)&lt;=mediçao,0,OFFSET(Import.PLQ,$A76-1,AY$15-1,1,1)),OFFSET(Import.PLQ,$A76-1,AY$15-1,1,1)),(1-PLE!$AA$28)*OFFSET(Import.PLQ,$A76-1,AY$15-1,1,1))))</f>
        <v>0</v>
      </c>
      <c r="AZ76" s="144">
        <f ca="1">IF(AZ$13="",0,CHOOSE(Detalhamento.OpçãoServiços,OFFSET(Import.PLQ,$A76-1,AZ$15-1,1,1),IF($E76&lt;&gt;1,IF(ISNUMBER(INDEX(Import.PLE,Detalhamento!$E76,Detalhamento!AZ$15)),IF(INDEX(Import.PLE,Detalhamento!$E76,Detalhamento!AZ$15)&lt;=mediçao,OFFSET(Import.PLQ,$A76-1,AZ$15-1,1,1),0),0),PLE!$AA$28*OFFSET(Import.PLQ,$A76-1,AZ$15-1,1,1)),IF($E76&lt;&gt;1,IF(ISNUMBER(INDEX(Import.PLE,Detalhamento!$E76,Detalhamento!AZ$15)),IF(INDEX(Import.PLE,Detalhamento!$E76,Detalhamento!AZ$15)&lt;=mediçao,0,OFFSET(Import.PLQ,$A76-1,AZ$15-1,1,1)),OFFSET(Import.PLQ,$A76-1,AZ$15-1,1,1)),(1-PLE!$AA$28)*OFFSET(Import.PLQ,$A76-1,AZ$15-1,1,1))))</f>
        <v>0</v>
      </c>
      <c r="BA76" s="144">
        <f ca="1">IF(BA$13="",0,CHOOSE(Detalhamento.OpçãoServiços,OFFSET(Import.PLQ,$A76-1,BA$15-1,1,1),IF($E76&lt;&gt;1,IF(ISNUMBER(INDEX(Import.PLE,Detalhamento!$E76,Detalhamento!BA$15)),IF(INDEX(Import.PLE,Detalhamento!$E76,Detalhamento!BA$15)&lt;=mediçao,OFFSET(Import.PLQ,$A76-1,BA$15-1,1,1),0),0),PLE!$AA$28*OFFSET(Import.PLQ,$A76-1,BA$15-1,1,1)),IF($E76&lt;&gt;1,IF(ISNUMBER(INDEX(Import.PLE,Detalhamento!$E76,Detalhamento!BA$15)),IF(INDEX(Import.PLE,Detalhamento!$E76,Detalhamento!BA$15)&lt;=mediçao,0,OFFSET(Import.PLQ,$A76-1,BA$15-1,1,1)),OFFSET(Import.PLQ,$A76-1,BA$15-1,1,1)),(1-PLE!$AA$28)*OFFSET(Import.PLQ,$A76-1,BA$15-1,1,1))))</f>
        <v>0</v>
      </c>
      <c r="BB76" s="144">
        <f ca="1">IF(BB$13="",0,CHOOSE(Detalhamento.OpçãoServiços,OFFSET(Import.PLQ,$A76-1,BB$15-1,1,1),IF($E76&lt;&gt;1,IF(ISNUMBER(INDEX(Import.PLE,Detalhamento!$E76,Detalhamento!BB$15)),IF(INDEX(Import.PLE,Detalhamento!$E76,Detalhamento!BB$15)&lt;=mediçao,OFFSET(Import.PLQ,$A76-1,BB$15-1,1,1),0),0),PLE!$AA$28*OFFSET(Import.PLQ,$A76-1,BB$15-1,1,1)),IF($E76&lt;&gt;1,IF(ISNUMBER(INDEX(Import.PLE,Detalhamento!$E76,Detalhamento!BB$15)),IF(INDEX(Import.PLE,Detalhamento!$E76,Detalhamento!BB$15)&lt;=mediçao,0,OFFSET(Import.PLQ,$A76-1,BB$15-1,1,1)),OFFSET(Import.PLQ,$A76-1,BB$15-1,1,1)),(1-PLE!$AA$28)*OFFSET(Import.PLQ,$A76-1,BB$15-1,1,1))))</f>
        <v>0</v>
      </c>
      <c r="BC76" s="144">
        <f ca="1">IF(BC$13="",0,CHOOSE(Detalhamento.OpçãoServiços,OFFSET(Import.PLQ,$A76-1,BC$15-1,1,1),IF($E76&lt;&gt;1,IF(ISNUMBER(INDEX(Import.PLE,Detalhamento!$E76,Detalhamento!BC$15)),IF(INDEX(Import.PLE,Detalhamento!$E76,Detalhamento!BC$15)&lt;=mediçao,OFFSET(Import.PLQ,$A76-1,BC$15-1,1,1),0),0),PLE!$AA$28*OFFSET(Import.PLQ,$A76-1,BC$15-1,1,1)),IF($E76&lt;&gt;1,IF(ISNUMBER(INDEX(Import.PLE,Detalhamento!$E76,Detalhamento!BC$15)),IF(INDEX(Import.PLE,Detalhamento!$E76,Detalhamento!BC$15)&lt;=mediçao,0,OFFSET(Import.PLQ,$A76-1,BC$15-1,1,1)),OFFSET(Import.PLQ,$A76-1,BC$15-1,1,1)),(1-PLE!$AA$28)*OFFSET(Import.PLQ,$A76-1,BC$15-1,1,1))))</f>
        <v>0</v>
      </c>
      <c r="BD76" s="144">
        <f ca="1">IF(BD$13="",0,CHOOSE(Detalhamento.OpçãoServiços,OFFSET(Import.PLQ,$A76-1,BD$15-1,1,1),IF($E76&lt;&gt;1,IF(ISNUMBER(INDEX(Import.PLE,Detalhamento!$E76,Detalhamento!BD$15)),IF(INDEX(Import.PLE,Detalhamento!$E76,Detalhamento!BD$15)&lt;=mediçao,OFFSET(Import.PLQ,$A76-1,BD$15-1,1,1),0),0),PLE!$AA$28*OFFSET(Import.PLQ,$A76-1,BD$15-1,1,1)),IF($E76&lt;&gt;1,IF(ISNUMBER(INDEX(Import.PLE,Detalhamento!$E76,Detalhamento!BD$15)),IF(INDEX(Import.PLE,Detalhamento!$E76,Detalhamento!BD$15)&lt;=mediçao,0,OFFSET(Import.PLQ,$A76-1,BD$15-1,1,1)),OFFSET(Import.PLQ,$A76-1,BD$15-1,1,1)),(1-PLE!$AA$28)*OFFSET(Import.PLQ,$A76-1,BD$15-1,1,1))))</f>
        <v>0</v>
      </c>
      <c r="BE76" s="144">
        <f ca="1">IF(BE$13="",0,CHOOSE(Detalhamento.OpçãoServiços,OFFSET(Import.PLQ,$A76-1,BE$15-1,1,1),IF($E76&lt;&gt;1,IF(ISNUMBER(INDEX(Import.PLE,Detalhamento!$E76,Detalhamento!BE$15)),IF(INDEX(Import.PLE,Detalhamento!$E76,Detalhamento!BE$15)&lt;=mediçao,OFFSET(Import.PLQ,$A76-1,BE$15-1,1,1),0),0),PLE!$AA$28*OFFSET(Import.PLQ,$A76-1,BE$15-1,1,1)),IF($E76&lt;&gt;1,IF(ISNUMBER(INDEX(Import.PLE,Detalhamento!$E76,Detalhamento!BE$15)),IF(INDEX(Import.PLE,Detalhamento!$E76,Detalhamento!BE$15)&lt;=mediçao,0,OFFSET(Import.PLQ,$A76-1,BE$15-1,1,1)),OFFSET(Import.PLQ,$A76-1,BE$15-1,1,1)),(1-PLE!$AA$28)*OFFSET(Import.PLQ,$A76-1,BE$15-1,1,1))))</f>
        <v>0</v>
      </c>
      <c r="BF76" s="144">
        <f ca="1">IF(BF$13="",0,CHOOSE(Detalhamento.OpçãoServiços,OFFSET(Import.PLQ,$A76-1,BF$15-1,1,1),IF($E76&lt;&gt;1,IF(ISNUMBER(INDEX(Import.PLE,Detalhamento!$E76,Detalhamento!BF$15)),IF(INDEX(Import.PLE,Detalhamento!$E76,Detalhamento!BF$15)&lt;=mediçao,OFFSET(Import.PLQ,$A76-1,BF$15-1,1,1),0),0),PLE!$AA$28*OFFSET(Import.PLQ,$A76-1,BF$15-1,1,1)),IF($E76&lt;&gt;1,IF(ISNUMBER(INDEX(Import.PLE,Detalhamento!$E76,Detalhamento!BF$15)),IF(INDEX(Import.PLE,Detalhamento!$E76,Detalhamento!BF$15)&lt;=mediçao,0,OFFSET(Import.PLQ,$A76-1,BF$15-1,1,1)),OFFSET(Import.PLQ,$A76-1,BF$15-1,1,1)),(1-PLE!$AA$28)*OFFSET(Import.PLQ,$A76-1,BF$15-1,1,1))))</f>
        <v>0</v>
      </c>
      <c r="BG76" s="144">
        <f ca="1">IF(BG$13="",0,CHOOSE(Detalhamento.OpçãoServiços,OFFSET(Import.PLQ,$A76-1,BG$15-1,1,1),IF($E76&lt;&gt;1,IF(ISNUMBER(INDEX(Import.PLE,Detalhamento!$E76,Detalhamento!BG$15)),IF(INDEX(Import.PLE,Detalhamento!$E76,Detalhamento!BG$15)&lt;=mediçao,OFFSET(Import.PLQ,$A76-1,BG$15-1,1,1),0),0),PLE!$AA$28*OFFSET(Import.PLQ,$A76-1,BG$15-1,1,1)),IF($E76&lt;&gt;1,IF(ISNUMBER(INDEX(Import.PLE,Detalhamento!$E76,Detalhamento!BG$15)),IF(INDEX(Import.PLE,Detalhamento!$E76,Detalhamento!BG$15)&lt;=mediçao,0,OFFSET(Import.PLQ,$A76-1,BG$15-1,1,1)),OFFSET(Import.PLQ,$A76-1,BG$15-1,1,1)),(1-PLE!$AA$28)*OFFSET(Import.PLQ,$A76-1,BG$15-1,1,1))))</f>
        <v>0</v>
      </c>
      <c r="BH76" s="144">
        <f ca="1">IF(BH$13="",0,CHOOSE(Detalhamento.OpçãoServiços,OFFSET(Import.PLQ,$A76-1,BH$15-1,1,1),IF($E76&lt;&gt;1,IF(ISNUMBER(INDEX(Import.PLE,Detalhamento!$E76,Detalhamento!BH$15)),IF(INDEX(Import.PLE,Detalhamento!$E76,Detalhamento!BH$15)&lt;=mediçao,OFFSET(Import.PLQ,$A76-1,BH$15-1,1,1),0),0),PLE!$AA$28*OFFSET(Import.PLQ,$A76-1,BH$15-1,1,1)),IF($E76&lt;&gt;1,IF(ISNUMBER(INDEX(Import.PLE,Detalhamento!$E76,Detalhamento!BH$15)),IF(INDEX(Import.PLE,Detalhamento!$E76,Detalhamento!BH$15)&lt;=mediçao,0,OFFSET(Import.PLQ,$A76-1,BH$15-1,1,1)),OFFSET(Import.PLQ,$A76-1,BH$15-1,1,1)),(1-PLE!$AA$28)*OFFSET(Import.PLQ,$A76-1,BH$15-1,1,1))))</f>
        <v>0</v>
      </c>
      <c r="BI76" s="144">
        <f ca="1">IF(BI$13="",0,CHOOSE(Detalhamento.OpçãoServiços,OFFSET(Import.PLQ,$A76-1,BI$15-1,1,1),IF($E76&lt;&gt;1,IF(ISNUMBER(INDEX(Import.PLE,Detalhamento!$E76,Detalhamento!BI$15)),IF(INDEX(Import.PLE,Detalhamento!$E76,Detalhamento!BI$15)&lt;=mediçao,OFFSET(Import.PLQ,$A76-1,BI$15-1,1,1),0),0),PLE!$AA$28*OFFSET(Import.PLQ,$A76-1,BI$15-1,1,1)),IF($E76&lt;&gt;1,IF(ISNUMBER(INDEX(Import.PLE,Detalhamento!$E76,Detalhamento!BI$15)),IF(INDEX(Import.PLE,Detalhamento!$E76,Detalhamento!BI$15)&lt;=mediçao,0,OFFSET(Import.PLQ,$A76-1,BI$15-1,1,1)),OFFSET(Import.PLQ,$A76-1,BI$15-1,1,1)),(1-PLE!$AA$28)*OFFSET(Import.PLQ,$A76-1,BI$15-1,1,1))))</f>
        <v>0</v>
      </c>
    </row>
    <row r="77" spans="1:61" ht="20" x14ac:dyDescent="0.2">
      <c r="A77" s="155">
        <v>51</v>
      </c>
      <c r="B77" s="21" t="str">
        <f t="shared" ca="1" si="8"/>
        <v>Serviço</v>
      </c>
      <c r="E77" s="153">
        <f t="shared" ca="1" si="9"/>
        <v>5</v>
      </c>
      <c r="F77" s="154">
        <f t="shared" ca="1" si="10"/>
        <v>50051</v>
      </c>
      <c r="G77" s="154" t="str">
        <f t="shared" ca="1" si="15"/>
        <v>1.4.2.7</v>
      </c>
      <c r="H77" s="182" t="str">
        <f t="shared" ca="1" si="15"/>
        <v>LANÇAMENTO COM USO DE BALDES, ADENSAMENTO E ACABAMENTO DE CONCRETO EM ESTRUTURAS. AF_12/2015</v>
      </c>
      <c r="I77" s="37" t="str">
        <f t="shared" ca="1" si="12"/>
        <v>M3</v>
      </c>
      <c r="J77" s="144">
        <f t="shared" ca="1" si="13"/>
        <v>5.93</v>
      </c>
      <c r="K77" s="67"/>
      <c r="L77" s="144">
        <f ca="1">IF(L$13="",0,CHOOSE(Detalhamento.OpçãoServiços,OFFSET(Import.PLQ,$A77-1,L$15-1,1,1),IF($E77&lt;&gt;1,IF(ISNUMBER(INDEX(Import.PLE,Detalhamento!$E77,Detalhamento!L$15)),IF(INDEX(Import.PLE,Detalhamento!$E77,Detalhamento!L$15)&lt;=mediçao,OFFSET(Import.PLQ,$A77-1,L$15-1,1,1),0),0),PLE!$AA$28*OFFSET(Import.PLQ,$A77-1,L$15-1,1,1)),IF($E77&lt;&gt;1,IF(ISNUMBER(INDEX(Import.PLE,Detalhamento!$E77,Detalhamento!L$15)),IF(INDEX(Import.PLE,Detalhamento!$E77,Detalhamento!L$15)&lt;=mediçao,0,OFFSET(Import.PLQ,$A77-1,L$15-1,1,1)),OFFSET(Import.PLQ,$A77-1,L$15-1,1,1)),(1-PLE!$AA$28)*OFFSET(Import.PLQ,$A77-1,L$15-1,1,1))))</f>
        <v>5.93</v>
      </c>
      <c r="M77" s="144">
        <f ca="1">IF(M$13="",0,CHOOSE(Detalhamento.OpçãoServiços,OFFSET(Import.PLQ,$A77-1,M$15-1,1,1),IF($E77&lt;&gt;1,IF(ISNUMBER(INDEX(Import.PLE,Detalhamento!$E77,Detalhamento!M$15)),IF(INDEX(Import.PLE,Detalhamento!$E77,Detalhamento!M$15)&lt;=mediçao,OFFSET(Import.PLQ,$A77-1,M$15-1,1,1),0),0),PLE!$AA$28*OFFSET(Import.PLQ,$A77-1,M$15-1,1,1)),IF($E77&lt;&gt;1,IF(ISNUMBER(INDEX(Import.PLE,Detalhamento!$E77,Detalhamento!M$15)),IF(INDEX(Import.PLE,Detalhamento!$E77,Detalhamento!M$15)&lt;=mediçao,0,OFFSET(Import.PLQ,$A77-1,M$15-1,1,1)),OFFSET(Import.PLQ,$A77-1,M$15-1,1,1)),(1-PLE!$AA$28)*OFFSET(Import.PLQ,$A77-1,M$15-1,1,1))))</f>
        <v>0</v>
      </c>
      <c r="N77" s="144">
        <f ca="1">IF(N$13="",0,CHOOSE(Detalhamento.OpçãoServiços,OFFSET(Import.PLQ,$A77-1,N$15-1,1,1),IF($E77&lt;&gt;1,IF(ISNUMBER(INDEX(Import.PLE,Detalhamento!$E77,Detalhamento!N$15)),IF(INDEX(Import.PLE,Detalhamento!$E77,Detalhamento!N$15)&lt;=mediçao,OFFSET(Import.PLQ,$A77-1,N$15-1,1,1),0),0),PLE!$AA$28*OFFSET(Import.PLQ,$A77-1,N$15-1,1,1)),IF($E77&lt;&gt;1,IF(ISNUMBER(INDEX(Import.PLE,Detalhamento!$E77,Detalhamento!N$15)),IF(INDEX(Import.PLE,Detalhamento!$E77,Detalhamento!N$15)&lt;=mediçao,0,OFFSET(Import.PLQ,$A77-1,N$15-1,1,1)),OFFSET(Import.PLQ,$A77-1,N$15-1,1,1)),(1-PLE!$AA$28)*OFFSET(Import.PLQ,$A77-1,N$15-1,1,1))))</f>
        <v>0</v>
      </c>
      <c r="O77" s="144">
        <f ca="1">IF(O$13="",0,CHOOSE(Detalhamento.OpçãoServiços,OFFSET(Import.PLQ,$A77-1,O$15-1,1,1),IF($E77&lt;&gt;1,IF(ISNUMBER(INDEX(Import.PLE,Detalhamento!$E77,Detalhamento!O$15)),IF(INDEX(Import.PLE,Detalhamento!$E77,Detalhamento!O$15)&lt;=mediçao,OFFSET(Import.PLQ,$A77-1,O$15-1,1,1),0),0),PLE!$AA$28*OFFSET(Import.PLQ,$A77-1,O$15-1,1,1)),IF($E77&lt;&gt;1,IF(ISNUMBER(INDEX(Import.PLE,Detalhamento!$E77,Detalhamento!O$15)),IF(INDEX(Import.PLE,Detalhamento!$E77,Detalhamento!O$15)&lt;=mediçao,0,OFFSET(Import.PLQ,$A77-1,O$15-1,1,1)),OFFSET(Import.PLQ,$A77-1,O$15-1,1,1)),(1-PLE!$AA$28)*OFFSET(Import.PLQ,$A77-1,O$15-1,1,1))))</f>
        <v>0</v>
      </c>
      <c r="P77" s="144">
        <f ca="1">IF(P$13="",0,CHOOSE(Detalhamento.OpçãoServiços,OFFSET(Import.PLQ,$A77-1,P$15-1,1,1),IF($E77&lt;&gt;1,IF(ISNUMBER(INDEX(Import.PLE,Detalhamento!$E77,Detalhamento!P$15)),IF(INDEX(Import.PLE,Detalhamento!$E77,Detalhamento!P$15)&lt;=mediçao,OFFSET(Import.PLQ,$A77-1,P$15-1,1,1),0),0),PLE!$AA$28*OFFSET(Import.PLQ,$A77-1,P$15-1,1,1)),IF($E77&lt;&gt;1,IF(ISNUMBER(INDEX(Import.PLE,Detalhamento!$E77,Detalhamento!P$15)),IF(INDEX(Import.PLE,Detalhamento!$E77,Detalhamento!P$15)&lt;=mediçao,0,OFFSET(Import.PLQ,$A77-1,P$15-1,1,1)),OFFSET(Import.PLQ,$A77-1,P$15-1,1,1)),(1-PLE!$AA$28)*OFFSET(Import.PLQ,$A77-1,P$15-1,1,1))))</f>
        <v>0</v>
      </c>
      <c r="Q77" s="144">
        <f ca="1">IF(Q$13="",0,CHOOSE(Detalhamento.OpçãoServiços,OFFSET(Import.PLQ,$A77-1,Q$15-1,1,1),IF($E77&lt;&gt;1,IF(ISNUMBER(INDEX(Import.PLE,Detalhamento!$E77,Detalhamento!Q$15)),IF(INDEX(Import.PLE,Detalhamento!$E77,Detalhamento!Q$15)&lt;=mediçao,OFFSET(Import.PLQ,$A77-1,Q$15-1,1,1),0),0),PLE!$AA$28*OFFSET(Import.PLQ,$A77-1,Q$15-1,1,1)),IF($E77&lt;&gt;1,IF(ISNUMBER(INDEX(Import.PLE,Detalhamento!$E77,Detalhamento!Q$15)),IF(INDEX(Import.PLE,Detalhamento!$E77,Detalhamento!Q$15)&lt;=mediçao,0,OFFSET(Import.PLQ,$A77-1,Q$15-1,1,1)),OFFSET(Import.PLQ,$A77-1,Q$15-1,1,1)),(1-PLE!$AA$28)*OFFSET(Import.PLQ,$A77-1,Q$15-1,1,1))))</f>
        <v>0</v>
      </c>
      <c r="R77" s="144">
        <f ca="1">IF(R$13="",0,CHOOSE(Detalhamento.OpçãoServiços,OFFSET(Import.PLQ,$A77-1,R$15-1,1,1),IF($E77&lt;&gt;1,IF(ISNUMBER(INDEX(Import.PLE,Detalhamento!$E77,Detalhamento!R$15)),IF(INDEX(Import.PLE,Detalhamento!$E77,Detalhamento!R$15)&lt;=mediçao,OFFSET(Import.PLQ,$A77-1,R$15-1,1,1),0),0),PLE!$AA$28*OFFSET(Import.PLQ,$A77-1,R$15-1,1,1)),IF($E77&lt;&gt;1,IF(ISNUMBER(INDEX(Import.PLE,Detalhamento!$E77,Detalhamento!R$15)),IF(INDEX(Import.PLE,Detalhamento!$E77,Detalhamento!R$15)&lt;=mediçao,0,OFFSET(Import.PLQ,$A77-1,R$15-1,1,1)),OFFSET(Import.PLQ,$A77-1,R$15-1,1,1)),(1-PLE!$AA$28)*OFFSET(Import.PLQ,$A77-1,R$15-1,1,1))))</f>
        <v>0</v>
      </c>
      <c r="S77" s="144">
        <f ca="1">IF(S$13="",0,CHOOSE(Detalhamento.OpçãoServiços,OFFSET(Import.PLQ,$A77-1,S$15-1,1,1),IF($E77&lt;&gt;1,IF(ISNUMBER(INDEX(Import.PLE,Detalhamento!$E77,Detalhamento!S$15)),IF(INDEX(Import.PLE,Detalhamento!$E77,Detalhamento!S$15)&lt;=mediçao,OFFSET(Import.PLQ,$A77-1,S$15-1,1,1),0),0),PLE!$AA$28*OFFSET(Import.PLQ,$A77-1,S$15-1,1,1)),IF($E77&lt;&gt;1,IF(ISNUMBER(INDEX(Import.PLE,Detalhamento!$E77,Detalhamento!S$15)),IF(INDEX(Import.PLE,Detalhamento!$E77,Detalhamento!S$15)&lt;=mediçao,0,OFFSET(Import.PLQ,$A77-1,S$15-1,1,1)),OFFSET(Import.PLQ,$A77-1,S$15-1,1,1)),(1-PLE!$AA$28)*OFFSET(Import.PLQ,$A77-1,S$15-1,1,1))))</f>
        <v>0</v>
      </c>
      <c r="T77" s="144">
        <f ca="1">IF(T$13="",0,CHOOSE(Detalhamento.OpçãoServiços,OFFSET(Import.PLQ,$A77-1,T$15-1,1,1),IF($E77&lt;&gt;1,IF(ISNUMBER(INDEX(Import.PLE,Detalhamento!$E77,Detalhamento!T$15)),IF(INDEX(Import.PLE,Detalhamento!$E77,Detalhamento!T$15)&lt;=mediçao,OFFSET(Import.PLQ,$A77-1,T$15-1,1,1),0),0),PLE!$AA$28*OFFSET(Import.PLQ,$A77-1,T$15-1,1,1)),IF($E77&lt;&gt;1,IF(ISNUMBER(INDEX(Import.PLE,Detalhamento!$E77,Detalhamento!T$15)),IF(INDEX(Import.PLE,Detalhamento!$E77,Detalhamento!T$15)&lt;=mediçao,0,OFFSET(Import.PLQ,$A77-1,T$15-1,1,1)),OFFSET(Import.PLQ,$A77-1,T$15-1,1,1)),(1-PLE!$AA$28)*OFFSET(Import.PLQ,$A77-1,T$15-1,1,1))))</f>
        <v>0</v>
      </c>
      <c r="U77" s="144">
        <f ca="1">IF(U$13="",0,CHOOSE(Detalhamento.OpçãoServiços,OFFSET(Import.PLQ,$A77-1,U$15-1,1,1),IF($E77&lt;&gt;1,IF(ISNUMBER(INDEX(Import.PLE,Detalhamento!$E77,Detalhamento!U$15)),IF(INDEX(Import.PLE,Detalhamento!$E77,Detalhamento!U$15)&lt;=mediçao,OFFSET(Import.PLQ,$A77-1,U$15-1,1,1),0),0),PLE!$AA$28*OFFSET(Import.PLQ,$A77-1,U$15-1,1,1)),IF($E77&lt;&gt;1,IF(ISNUMBER(INDEX(Import.PLE,Detalhamento!$E77,Detalhamento!U$15)),IF(INDEX(Import.PLE,Detalhamento!$E77,Detalhamento!U$15)&lt;=mediçao,0,OFFSET(Import.PLQ,$A77-1,U$15-1,1,1)),OFFSET(Import.PLQ,$A77-1,U$15-1,1,1)),(1-PLE!$AA$28)*OFFSET(Import.PLQ,$A77-1,U$15-1,1,1))))</f>
        <v>0</v>
      </c>
      <c r="V77" s="144">
        <f ca="1">IF(V$13="",0,CHOOSE(Detalhamento.OpçãoServiços,OFFSET(Import.PLQ,$A77-1,V$15-1,1,1),IF($E77&lt;&gt;1,IF(ISNUMBER(INDEX(Import.PLE,Detalhamento!$E77,Detalhamento!V$15)),IF(INDEX(Import.PLE,Detalhamento!$E77,Detalhamento!V$15)&lt;=mediçao,OFFSET(Import.PLQ,$A77-1,V$15-1,1,1),0),0),PLE!$AA$28*OFFSET(Import.PLQ,$A77-1,V$15-1,1,1)),IF($E77&lt;&gt;1,IF(ISNUMBER(INDEX(Import.PLE,Detalhamento!$E77,Detalhamento!V$15)),IF(INDEX(Import.PLE,Detalhamento!$E77,Detalhamento!V$15)&lt;=mediçao,0,OFFSET(Import.PLQ,$A77-1,V$15-1,1,1)),OFFSET(Import.PLQ,$A77-1,V$15-1,1,1)),(1-PLE!$AA$28)*OFFSET(Import.PLQ,$A77-1,V$15-1,1,1))))</f>
        <v>0</v>
      </c>
      <c r="W77" s="144">
        <f ca="1">IF(W$13="",0,CHOOSE(Detalhamento.OpçãoServiços,OFFSET(Import.PLQ,$A77-1,W$15-1,1,1),IF($E77&lt;&gt;1,IF(ISNUMBER(INDEX(Import.PLE,Detalhamento!$E77,Detalhamento!W$15)),IF(INDEX(Import.PLE,Detalhamento!$E77,Detalhamento!W$15)&lt;=mediçao,OFFSET(Import.PLQ,$A77-1,W$15-1,1,1),0),0),PLE!$AA$28*OFFSET(Import.PLQ,$A77-1,W$15-1,1,1)),IF($E77&lt;&gt;1,IF(ISNUMBER(INDEX(Import.PLE,Detalhamento!$E77,Detalhamento!W$15)),IF(INDEX(Import.PLE,Detalhamento!$E77,Detalhamento!W$15)&lt;=mediçao,0,OFFSET(Import.PLQ,$A77-1,W$15-1,1,1)),OFFSET(Import.PLQ,$A77-1,W$15-1,1,1)),(1-PLE!$AA$28)*OFFSET(Import.PLQ,$A77-1,W$15-1,1,1))))</f>
        <v>0</v>
      </c>
      <c r="X77" s="144">
        <f ca="1">IF(X$13="",0,CHOOSE(Detalhamento.OpçãoServiços,OFFSET(Import.PLQ,$A77-1,X$15-1,1,1),IF($E77&lt;&gt;1,IF(ISNUMBER(INDEX(Import.PLE,Detalhamento!$E77,Detalhamento!X$15)),IF(INDEX(Import.PLE,Detalhamento!$E77,Detalhamento!X$15)&lt;=mediçao,OFFSET(Import.PLQ,$A77-1,X$15-1,1,1),0),0),PLE!$AA$28*OFFSET(Import.PLQ,$A77-1,X$15-1,1,1)),IF($E77&lt;&gt;1,IF(ISNUMBER(INDEX(Import.PLE,Detalhamento!$E77,Detalhamento!X$15)),IF(INDEX(Import.PLE,Detalhamento!$E77,Detalhamento!X$15)&lt;=mediçao,0,OFFSET(Import.PLQ,$A77-1,X$15-1,1,1)),OFFSET(Import.PLQ,$A77-1,X$15-1,1,1)),(1-PLE!$AA$28)*OFFSET(Import.PLQ,$A77-1,X$15-1,1,1))))</f>
        <v>0</v>
      </c>
      <c r="Y77" s="144">
        <f ca="1">IF(Y$13="",0,CHOOSE(Detalhamento.OpçãoServiços,OFFSET(Import.PLQ,$A77-1,Y$15-1,1,1),IF($E77&lt;&gt;1,IF(ISNUMBER(INDEX(Import.PLE,Detalhamento!$E77,Detalhamento!Y$15)),IF(INDEX(Import.PLE,Detalhamento!$E77,Detalhamento!Y$15)&lt;=mediçao,OFFSET(Import.PLQ,$A77-1,Y$15-1,1,1),0),0),PLE!$AA$28*OFFSET(Import.PLQ,$A77-1,Y$15-1,1,1)),IF($E77&lt;&gt;1,IF(ISNUMBER(INDEX(Import.PLE,Detalhamento!$E77,Detalhamento!Y$15)),IF(INDEX(Import.PLE,Detalhamento!$E77,Detalhamento!Y$15)&lt;=mediçao,0,OFFSET(Import.PLQ,$A77-1,Y$15-1,1,1)),OFFSET(Import.PLQ,$A77-1,Y$15-1,1,1)),(1-PLE!$AA$28)*OFFSET(Import.PLQ,$A77-1,Y$15-1,1,1))))</f>
        <v>0</v>
      </c>
      <c r="Z77" s="144">
        <f ca="1">IF(Z$13="",0,CHOOSE(Detalhamento.OpçãoServiços,OFFSET(Import.PLQ,$A77-1,Z$15-1,1,1),IF($E77&lt;&gt;1,IF(ISNUMBER(INDEX(Import.PLE,Detalhamento!$E77,Detalhamento!Z$15)),IF(INDEX(Import.PLE,Detalhamento!$E77,Detalhamento!Z$15)&lt;=mediçao,OFFSET(Import.PLQ,$A77-1,Z$15-1,1,1),0),0),PLE!$AA$28*OFFSET(Import.PLQ,$A77-1,Z$15-1,1,1)),IF($E77&lt;&gt;1,IF(ISNUMBER(INDEX(Import.PLE,Detalhamento!$E77,Detalhamento!Z$15)),IF(INDEX(Import.PLE,Detalhamento!$E77,Detalhamento!Z$15)&lt;=mediçao,0,OFFSET(Import.PLQ,$A77-1,Z$15-1,1,1)),OFFSET(Import.PLQ,$A77-1,Z$15-1,1,1)),(1-PLE!$AA$28)*OFFSET(Import.PLQ,$A77-1,Z$15-1,1,1))))</f>
        <v>0</v>
      </c>
      <c r="AA77" s="144">
        <f ca="1">IF(AA$13="",0,CHOOSE(Detalhamento.OpçãoServiços,OFFSET(Import.PLQ,$A77-1,AA$15-1,1,1),IF($E77&lt;&gt;1,IF(ISNUMBER(INDEX(Import.PLE,Detalhamento!$E77,Detalhamento!AA$15)),IF(INDEX(Import.PLE,Detalhamento!$E77,Detalhamento!AA$15)&lt;=mediçao,OFFSET(Import.PLQ,$A77-1,AA$15-1,1,1),0),0),PLE!$AA$28*OFFSET(Import.PLQ,$A77-1,AA$15-1,1,1)),IF($E77&lt;&gt;1,IF(ISNUMBER(INDEX(Import.PLE,Detalhamento!$E77,Detalhamento!AA$15)),IF(INDEX(Import.PLE,Detalhamento!$E77,Detalhamento!AA$15)&lt;=mediçao,0,OFFSET(Import.PLQ,$A77-1,AA$15-1,1,1)),OFFSET(Import.PLQ,$A77-1,AA$15-1,1,1)),(1-PLE!$AA$28)*OFFSET(Import.PLQ,$A77-1,AA$15-1,1,1))))</f>
        <v>0</v>
      </c>
      <c r="AB77" s="144">
        <f ca="1">IF(AB$13="",0,CHOOSE(Detalhamento.OpçãoServiços,OFFSET(Import.PLQ,$A77-1,AB$15-1,1,1),IF($E77&lt;&gt;1,IF(ISNUMBER(INDEX(Import.PLE,Detalhamento!$E77,Detalhamento!AB$15)),IF(INDEX(Import.PLE,Detalhamento!$E77,Detalhamento!AB$15)&lt;=mediçao,OFFSET(Import.PLQ,$A77-1,AB$15-1,1,1),0),0),PLE!$AA$28*OFFSET(Import.PLQ,$A77-1,AB$15-1,1,1)),IF($E77&lt;&gt;1,IF(ISNUMBER(INDEX(Import.PLE,Detalhamento!$E77,Detalhamento!AB$15)),IF(INDEX(Import.PLE,Detalhamento!$E77,Detalhamento!AB$15)&lt;=mediçao,0,OFFSET(Import.PLQ,$A77-1,AB$15-1,1,1)),OFFSET(Import.PLQ,$A77-1,AB$15-1,1,1)),(1-PLE!$AA$28)*OFFSET(Import.PLQ,$A77-1,AB$15-1,1,1))))</f>
        <v>0</v>
      </c>
      <c r="AC77" s="144">
        <f ca="1">IF(AC$13="",0,CHOOSE(Detalhamento.OpçãoServiços,OFFSET(Import.PLQ,$A77-1,AC$15-1,1,1),IF($E77&lt;&gt;1,IF(ISNUMBER(INDEX(Import.PLE,Detalhamento!$E77,Detalhamento!AC$15)),IF(INDEX(Import.PLE,Detalhamento!$E77,Detalhamento!AC$15)&lt;=mediçao,OFFSET(Import.PLQ,$A77-1,AC$15-1,1,1),0),0),PLE!$AA$28*OFFSET(Import.PLQ,$A77-1,AC$15-1,1,1)),IF($E77&lt;&gt;1,IF(ISNUMBER(INDEX(Import.PLE,Detalhamento!$E77,Detalhamento!AC$15)),IF(INDEX(Import.PLE,Detalhamento!$E77,Detalhamento!AC$15)&lt;=mediçao,0,OFFSET(Import.PLQ,$A77-1,AC$15-1,1,1)),OFFSET(Import.PLQ,$A77-1,AC$15-1,1,1)),(1-PLE!$AA$28)*OFFSET(Import.PLQ,$A77-1,AC$15-1,1,1))))</f>
        <v>0</v>
      </c>
      <c r="AD77" s="144">
        <f ca="1">IF(AD$13="",0,CHOOSE(Detalhamento.OpçãoServiços,OFFSET(Import.PLQ,$A77-1,AD$15-1,1,1),IF($E77&lt;&gt;1,IF(ISNUMBER(INDEX(Import.PLE,Detalhamento!$E77,Detalhamento!AD$15)),IF(INDEX(Import.PLE,Detalhamento!$E77,Detalhamento!AD$15)&lt;=mediçao,OFFSET(Import.PLQ,$A77-1,AD$15-1,1,1),0),0),PLE!$AA$28*OFFSET(Import.PLQ,$A77-1,AD$15-1,1,1)),IF($E77&lt;&gt;1,IF(ISNUMBER(INDEX(Import.PLE,Detalhamento!$E77,Detalhamento!AD$15)),IF(INDEX(Import.PLE,Detalhamento!$E77,Detalhamento!AD$15)&lt;=mediçao,0,OFFSET(Import.PLQ,$A77-1,AD$15-1,1,1)),OFFSET(Import.PLQ,$A77-1,AD$15-1,1,1)),(1-PLE!$AA$28)*OFFSET(Import.PLQ,$A77-1,AD$15-1,1,1))))</f>
        <v>0</v>
      </c>
      <c r="AE77" s="144">
        <f ca="1">IF(AE$13="",0,CHOOSE(Detalhamento.OpçãoServiços,OFFSET(Import.PLQ,$A77-1,AE$15-1,1,1),IF($E77&lt;&gt;1,IF(ISNUMBER(INDEX(Import.PLE,Detalhamento!$E77,Detalhamento!AE$15)),IF(INDEX(Import.PLE,Detalhamento!$E77,Detalhamento!AE$15)&lt;=mediçao,OFFSET(Import.PLQ,$A77-1,AE$15-1,1,1),0),0),PLE!$AA$28*OFFSET(Import.PLQ,$A77-1,AE$15-1,1,1)),IF($E77&lt;&gt;1,IF(ISNUMBER(INDEX(Import.PLE,Detalhamento!$E77,Detalhamento!AE$15)),IF(INDEX(Import.PLE,Detalhamento!$E77,Detalhamento!AE$15)&lt;=mediçao,0,OFFSET(Import.PLQ,$A77-1,AE$15-1,1,1)),OFFSET(Import.PLQ,$A77-1,AE$15-1,1,1)),(1-PLE!$AA$28)*OFFSET(Import.PLQ,$A77-1,AE$15-1,1,1))))</f>
        <v>0</v>
      </c>
      <c r="AF77" s="144">
        <f ca="1">IF(AF$13="",0,CHOOSE(Detalhamento.OpçãoServiços,OFFSET(Import.PLQ,$A77-1,AF$15-1,1,1),IF($E77&lt;&gt;1,IF(ISNUMBER(INDEX(Import.PLE,Detalhamento!$E77,Detalhamento!AF$15)),IF(INDEX(Import.PLE,Detalhamento!$E77,Detalhamento!AF$15)&lt;=mediçao,OFFSET(Import.PLQ,$A77-1,AF$15-1,1,1),0),0),PLE!$AA$28*OFFSET(Import.PLQ,$A77-1,AF$15-1,1,1)),IF($E77&lt;&gt;1,IF(ISNUMBER(INDEX(Import.PLE,Detalhamento!$E77,Detalhamento!AF$15)),IF(INDEX(Import.PLE,Detalhamento!$E77,Detalhamento!AF$15)&lt;=mediçao,0,OFFSET(Import.PLQ,$A77-1,AF$15-1,1,1)),OFFSET(Import.PLQ,$A77-1,AF$15-1,1,1)),(1-PLE!$AA$28)*OFFSET(Import.PLQ,$A77-1,AF$15-1,1,1))))</f>
        <v>0</v>
      </c>
      <c r="AG77" s="144">
        <f ca="1">IF(AG$13="",0,CHOOSE(Detalhamento.OpçãoServiços,OFFSET(Import.PLQ,$A77-1,AG$15-1,1,1),IF($E77&lt;&gt;1,IF(ISNUMBER(INDEX(Import.PLE,Detalhamento!$E77,Detalhamento!AG$15)),IF(INDEX(Import.PLE,Detalhamento!$E77,Detalhamento!AG$15)&lt;=mediçao,OFFSET(Import.PLQ,$A77-1,AG$15-1,1,1),0),0),PLE!$AA$28*OFFSET(Import.PLQ,$A77-1,AG$15-1,1,1)),IF($E77&lt;&gt;1,IF(ISNUMBER(INDEX(Import.PLE,Detalhamento!$E77,Detalhamento!AG$15)),IF(INDEX(Import.PLE,Detalhamento!$E77,Detalhamento!AG$15)&lt;=mediçao,0,OFFSET(Import.PLQ,$A77-1,AG$15-1,1,1)),OFFSET(Import.PLQ,$A77-1,AG$15-1,1,1)),(1-PLE!$AA$28)*OFFSET(Import.PLQ,$A77-1,AG$15-1,1,1))))</f>
        <v>0</v>
      </c>
      <c r="AH77" s="144">
        <f ca="1">IF(AH$13="",0,CHOOSE(Detalhamento.OpçãoServiços,OFFSET(Import.PLQ,$A77-1,AH$15-1,1,1),IF($E77&lt;&gt;1,IF(ISNUMBER(INDEX(Import.PLE,Detalhamento!$E77,Detalhamento!AH$15)),IF(INDEX(Import.PLE,Detalhamento!$E77,Detalhamento!AH$15)&lt;=mediçao,OFFSET(Import.PLQ,$A77-1,AH$15-1,1,1),0),0),PLE!$AA$28*OFFSET(Import.PLQ,$A77-1,AH$15-1,1,1)),IF($E77&lt;&gt;1,IF(ISNUMBER(INDEX(Import.PLE,Detalhamento!$E77,Detalhamento!AH$15)),IF(INDEX(Import.PLE,Detalhamento!$E77,Detalhamento!AH$15)&lt;=mediçao,0,OFFSET(Import.PLQ,$A77-1,AH$15-1,1,1)),OFFSET(Import.PLQ,$A77-1,AH$15-1,1,1)),(1-PLE!$AA$28)*OFFSET(Import.PLQ,$A77-1,AH$15-1,1,1))))</f>
        <v>0</v>
      </c>
      <c r="AI77" s="144">
        <f ca="1">IF(AI$13="",0,CHOOSE(Detalhamento.OpçãoServiços,OFFSET(Import.PLQ,$A77-1,AI$15-1,1,1),IF($E77&lt;&gt;1,IF(ISNUMBER(INDEX(Import.PLE,Detalhamento!$E77,Detalhamento!AI$15)),IF(INDEX(Import.PLE,Detalhamento!$E77,Detalhamento!AI$15)&lt;=mediçao,OFFSET(Import.PLQ,$A77-1,AI$15-1,1,1),0),0),PLE!$AA$28*OFFSET(Import.PLQ,$A77-1,AI$15-1,1,1)),IF($E77&lt;&gt;1,IF(ISNUMBER(INDEX(Import.PLE,Detalhamento!$E77,Detalhamento!AI$15)),IF(INDEX(Import.PLE,Detalhamento!$E77,Detalhamento!AI$15)&lt;=mediçao,0,OFFSET(Import.PLQ,$A77-1,AI$15-1,1,1)),OFFSET(Import.PLQ,$A77-1,AI$15-1,1,1)),(1-PLE!$AA$28)*OFFSET(Import.PLQ,$A77-1,AI$15-1,1,1))))</f>
        <v>0</v>
      </c>
      <c r="AJ77" s="144">
        <f ca="1">IF(AJ$13="",0,CHOOSE(Detalhamento.OpçãoServiços,OFFSET(Import.PLQ,$A77-1,AJ$15-1,1,1),IF($E77&lt;&gt;1,IF(ISNUMBER(INDEX(Import.PLE,Detalhamento!$E77,Detalhamento!AJ$15)),IF(INDEX(Import.PLE,Detalhamento!$E77,Detalhamento!AJ$15)&lt;=mediçao,OFFSET(Import.PLQ,$A77-1,AJ$15-1,1,1),0),0),PLE!$AA$28*OFFSET(Import.PLQ,$A77-1,AJ$15-1,1,1)),IF($E77&lt;&gt;1,IF(ISNUMBER(INDEX(Import.PLE,Detalhamento!$E77,Detalhamento!AJ$15)),IF(INDEX(Import.PLE,Detalhamento!$E77,Detalhamento!AJ$15)&lt;=mediçao,0,OFFSET(Import.PLQ,$A77-1,AJ$15-1,1,1)),OFFSET(Import.PLQ,$A77-1,AJ$15-1,1,1)),(1-PLE!$AA$28)*OFFSET(Import.PLQ,$A77-1,AJ$15-1,1,1))))</f>
        <v>0</v>
      </c>
      <c r="AK77" s="144">
        <f ca="1">IF(AK$13="",0,CHOOSE(Detalhamento.OpçãoServiços,OFFSET(Import.PLQ,$A77-1,AK$15-1,1,1),IF($E77&lt;&gt;1,IF(ISNUMBER(INDEX(Import.PLE,Detalhamento!$E77,Detalhamento!AK$15)),IF(INDEX(Import.PLE,Detalhamento!$E77,Detalhamento!AK$15)&lt;=mediçao,OFFSET(Import.PLQ,$A77-1,AK$15-1,1,1),0),0),PLE!$AA$28*OFFSET(Import.PLQ,$A77-1,AK$15-1,1,1)),IF($E77&lt;&gt;1,IF(ISNUMBER(INDEX(Import.PLE,Detalhamento!$E77,Detalhamento!AK$15)),IF(INDEX(Import.PLE,Detalhamento!$E77,Detalhamento!AK$15)&lt;=mediçao,0,OFFSET(Import.PLQ,$A77-1,AK$15-1,1,1)),OFFSET(Import.PLQ,$A77-1,AK$15-1,1,1)),(1-PLE!$AA$28)*OFFSET(Import.PLQ,$A77-1,AK$15-1,1,1))))</f>
        <v>0</v>
      </c>
      <c r="AL77" s="144">
        <f ca="1">IF(AL$13="",0,CHOOSE(Detalhamento.OpçãoServiços,OFFSET(Import.PLQ,$A77-1,AL$15-1,1,1),IF($E77&lt;&gt;1,IF(ISNUMBER(INDEX(Import.PLE,Detalhamento!$E77,Detalhamento!AL$15)),IF(INDEX(Import.PLE,Detalhamento!$E77,Detalhamento!AL$15)&lt;=mediçao,OFFSET(Import.PLQ,$A77-1,AL$15-1,1,1),0),0),PLE!$AA$28*OFFSET(Import.PLQ,$A77-1,AL$15-1,1,1)),IF($E77&lt;&gt;1,IF(ISNUMBER(INDEX(Import.PLE,Detalhamento!$E77,Detalhamento!AL$15)),IF(INDEX(Import.PLE,Detalhamento!$E77,Detalhamento!AL$15)&lt;=mediçao,0,OFFSET(Import.PLQ,$A77-1,AL$15-1,1,1)),OFFSET(Import.PLQ,$A77-1,AL$15-1,1,1)),(1-PLE!$AA$28)*OFFSET(Import.PLQ,$A77-1,AL$15-1,1,1))))</f>
        <v>0</v>
      </c>
      <c r="AM77" s="144">
        <f ca="1">IF(AM$13="",0,CHOOSE(Detalhamento.OpçãoServiços,OFFSET(Import.PLQ,$A77-1,AM$15-1,1,1),IF($E77&lt;&gt;1,IF(ISNUMBER(INDEX(Import.PLE,Detalhamento!$E77,Detalhamento!AM$15)),IF(INDEX(Import.PLE,Detalhamento!$E77,Detalhamento!AM$15)&lt;=mediçao,OFFSET(Import.PLQ,$A77-1,AM$15-1,1,1),0),0),PLE!$AA$28*OFFSET(Import.PLQ,$A77-1,AM$15-1,1,1)),IF($E77&lt;&gt;1,IF(ISNUMBER(INDEX(Import.PLE,Detalhamento!$E77,Detalhamento!AM$15)),IF(INDEX(Import.PLE,Detalhamento!$E77,Detalhamento!AM$15)&lt;=mediçao,0,OFFSET(Import.PLQ,$A77-1,AM$15-1,1,1)),OFFSET(Import.PLQ,$A77-1,AM$15-1,1,1)),(1-PLE!$AA$28)*OFFSET(Import.PLQ,$A77-1,AM$15-1,1,1))))</f>
        <v>0</v>
      </c>
      <c r="AN77" s="144">
        <f ca="1">IF(AN$13="",0,CHOOSE(Detalhamento.OpçãoServiços,OFFSET(Import.PLQ,$A77-1,AN$15-1,1,1),IF($E77&lt;&gt;1,IF(ISNUMBER(INDEX(Import.PLE,Detalhamento!$E77,Detalhamento!AN$15)),IF(INDEX(Import.PLE,Detalhamento!$E77,Detalhamento!AN$15)&lt;=mediçao,OFFSET(Import.PLQ,$A77-1,AN$15-1,1,1),0),0),PLE!$AA$28*OFFSET(Import.PLQ,$A77-1,AN$15-1,1,1)),IF($E77&lt;&gt;1,IF(ISNUMBER(INDEX(Import.PLE,Detalhamento!$E77,Detalhamento!AN$15)),IF(INDEX(Import.PLE,Detalhamento!$E77,Detalhamento!AN$15)&lt;=mediçao,0,OFFSET(Import.PLQ,$A77-1,AN$15-1,1,1)),OFFSET(Import.PLQ,$A77-1,AN$15-1,1,1)),(1-PLE!$AA$28)*OFFSET(Import.PLQ,$A77-1,AN$15-1,1,1))))</f>
        <v>0</v>
      </c>
      <c r="AO77" s="144">
        <f ca="1">IF(AO$13="",0,CHOOSE(Detalhamento.OpçãoServiços,OFFSET(Import.PLQ,$A77-1,AO$15-1,1,1),IF($E77&lt;&gt;1,IF(ISNUMBER(INDEX(Import.PLE,Detalhamento!$E77,Detalhamento!AO$15)),IF(INDEX(Import.PLE,Detalhamento!$E77,Detalhamento!AO$15)&lt;=mediçao,OFFSET(Import.PLQ,$A77-1,AO$15-1,1,1),0),0),PLE!$AA$28*OFFSET(Import.PLQ,$A77-1,AO$15-1,1,1)),IF($E77&lt;&gt;1,IF(ISNUMBER(INDEX(Import.PLE,Detalhamento!$E77,Detalhamento!AO$15)),IF(INDEX(Import.PLE,Detalhamento!$E77,Detalhamento!AO$15)&lt;=mediçao,0,OFFSET(Import.PLQ,$A77-1,AO$15-1,1,1)),OFFSET(Import.PLQ,$A77-1,AO$15-1,1,1)),(1-PLE!$AA$28)*OFFSET(Import.PLQ,$A77-1,AO$15-1,1,1))))</f>
        <v>0</v>
      </c>
      <c r="AP77" s="144">
        <f ca="1">IF(AP$13="",0,CHOOSE(Detalhamento.OpçãoServiços,OFFSET(Import.PLQ,$A77-1,AP$15-1,1,1),IF($E77&lt;&gt;1,IF(ISNUMBER(INDEX(Import.PLE,Detalhamento!$E77,Detalhamento!AP$15)),IF(INDEX(Import.PLE,Detalhamento!$E77,Detalhamento!AP$15)&lt;=mediçao,OFFSET(Import.PLQ,$A77-1,AP$15-1,1,1),0),0),PLE!$AA$28*OFFSET(Import.PLQ,$A77-1,AP$15-1,1,1)),IF($E77&lt;&gt;1,IF(ISNUMBER(INDEX(Import.PLE,Detalhamento!$E77,Detalhamento!AP$15)),IF(INDEX(Import.PLE,Detalhamento!$E77,Detalhamento!AP$15)&lt;=mediçao,0,OFFSET(Import.PLQ,$A77-1,AP$15-1,1,1)),OFFSET(Import.PLQ,$A77-1,AP$15-1,1,1)),(1-PLE!$AA$28)*OFFSET(Import.PLQ,$A77-1,AP$15-1,1,1))))</f>
        <v>0</v>
      </c>
      <c r="AQ77" s="144">
        <f ca="1">IF(AQ$13="",0,CHOOSE(Detalhamento.OpçãoServiços,OFFSET(Import.PLQ,$A77-1,AQ$15-1,1,1),IF($E77&lt;&gt;1,IF(ISNUMBER(INDEX(Import.PLE,Detalhamento!$E77,Detalhamento!AQ$15)),IF(INDEX(Import.PLE,Detalhamento!$E77,Detalhamento!AQ$15)&lt;=mediçao,OFFSET(Import.PLQ,$A77-1,AQ$15-1,1,1),0),0),PLE!$AA$28*OFFSET(Import.PLQ,$A77-1,AQ$15-1,1,1)),IF($E77&lt;&gt;1,IF(ISNUMBER(INDEX(Import.PLE,Detalhamento!$E77,Detalhamento!AQ$15)),IF(INDEX(Import.PLE,Detalhamento!$E77,Detalhamento!AQ$15)&lt;=mediçao,0,OFFSET(Import.PLQ,$A77-1,AQ$15-1,1,1)),OFFSET(Import.PLQ,$A77-1,AQ$15-1,1,1)),(1-PLE!$AA$28)*OFFSET(Import.PLQ,$A77-1,AQ$15-1,1,1))))</f>
        <v>0</v>
      </c>
      <c r="AR77" s="144">
        <f ca="1">IF(AR$13="",0,CHOOSE(Detalhamento.OpçãoServiços,OFFSET(Import.PLQ,$A77-1,AR$15-1,1,1),IF($E77&lt;&gt;1,IF(ISNUMBER(INDEX(Import.PLE,Detalhamento!$E77,Detalhamento!AR$15)),IF(INDEX(Import.PLE,Detalhamento!$E77,Detalhamento!AR$15)&lt;=mediçao,OFFSET(Import.PLQ,$A77-1,AR$15-1,1,1),0),0),PLE!$AA$28*OFFSET(Import.PLQ,$A77-1,AR$15-1,1,1)),IF($E77&lt;&gt;1,IF(ISNUMBER(INDEX(Import.PLE,Detalhamento!$E77,Detalhamento!AR$15)),IF(INDEX(Import.PLE,Detalhamento!$E77,Detalhamento!AR$15)&lt;=mediçao,0,OFFSET(Import.PLQ,$A77-1,AR$15-1,1,1)),OFFSET(Import.PLQ,$A77-1,AR$15-1,1,1)),(1-PLE!$AA$28)*OFFSET(Import.PLQ,$A77-1,AR$15-1,1,1))))</f>
        <v>0</v>
      </c>
      <c r="AS77" s="144">
        <f ca="1">IF(AS$13="",0,CHOOSE(Detalhamento.OpçãoServiços,OFFSET(Import.PLQ,$A77-1,AS$15-1,1,1),IF($E77&lt;&gt;1,IF(ISNUMBER(INDEX(Import.PLE,Detalhamento!$E77,Detalhamento!AS$15)),IF(INDEX(Import.PLE,Detalhamento!$E77,Detalhamento!AS$15)&lt;=mediçao,OFFSET(Import.PLQ,$A77-1,AS$15-1,1,1),0),0),PLE!$AA$28*OFFSET(Import.PLQ,$A77-1,AS$15-1,1,1)),IF($E77&lt;&gt;1,IF(ISNUMBER(INDEX(Import.PLE,Detalhamento!$E77,Detalhamento!AS$15)),IF(INDEX(Import.PLE,Detalhamento!$E77,Detalhamento!AS$15)&lt;=mediçao,0,OFFSET(Import.PLQ,$A77-1,AS$15-1,1,1)),OFFSET(Import.PLQ,$A77-1,AS$15-1,1,1)),(1-PLE!$AA$28)*OFFSET(Import.PLQ,$A77-1,AS$15-1,1,1))))</f>
        <v>0</v>
      </c>
      <c r="AT77" s="144">
        <f ca="1">IF(AT$13="",0,CHOOSE(Detalhamento.OpçãoServiços,OFFSET(Import.PLQ,$A77-1,AT$15-1,1,1),IF($E77&lt;&gt;1,IF(ISNUMBER(INDEX(Import.PLE,Detalhamento!$E77,Detalhamento!AT$15)),IF(INDEX(Import.PLE,Detalhamento!$E77,Detalhamento!AT$15)&lt;=mediçao,OFFSET(Import.PLQ,$A77-1,AT$15-1,1,1),0),0),PLE!$AA$28*OFFSET(Import.PLQ,$A77-1,AT$15-1,1,1)),IF($E77&lt;&gt;1,IF(ISNUMBER(INDEX(Import.PLE,Detalhamento!$E77,Detalhamento!AT$15)),IF(INDEX(Import.PLE,Detalhamento!$E77,Detalhamento!AT$15)&lt;=mediçao,0,OFFSET(Import.PLQ,$A77-1,AT$15-1,1,1)),OFFSET(Import.PLQ,$A77-1,AT$15-1,1,1)),(1-PLE!$AA$28)*OFFSET(Import.PLQ,$A77-1,AT$15-1,1,1))))</f>
        <v>0</v>
      </c>
      <c r="AU77" s="144">
        <f ca="1">IF(AU$13="",0,CHOOSE(Detalhamento.OpçãoServiços,OFFSET(Import.PLQ,$A77-1,AU$15-1,1,1),IF($E77&lt;&gt;1,IF(ISNUMBER(INDEX(Import.PLE,Detalhamento!$E77,Detalhamento!AU$15)),IF(INDEX(Import.PLE,Detalhamento!$E77,Detalhamento!AU$15)&lt;=mediçao,OFFSET(Import.PLQ,$A77-1,AU$15-1,1,1),0),0),PLE!$AA$28*OFFSET(Import.PLQ,$A77-1,AU$15-1,1,1)),IF($E77&lt;&gt;1,IF(ISNUMBER(INDEX(Import.PLE,Detalhamento!$E77,Detalhamento!AU$15)),IF(INDEX(Import.PLE,Detalhamento!$E77,Detalhamento!AU$15)&lt;=mediçao,0,OFFSET(Import.PLQ,$A77-1,AU$15-1,1,1)),OFFSET(Import.PLQ,$A77-1,AU$15-1,1,1)),(1-PLE!$AA$28)*OFFSET(Import.PLQ,$A77-1,AU$15-1,1,1))))</f>
        <v>0</v>
      </c>
      <c r="AV77" s="144">
        <f ca="1">IF(AV$13="",0,CHOOSE(Detalhamento.OpçãoServiços,OFFSET(Import.PLQ,$A77-1,AV$15-1,1,1),IF($E77&lt;&gt;1,IF(ISNUMBER(INDEX(Import.PLE,Detalhamento!$E77,Detalhamento!AV$15)),IF(INDEX(Import.PLE,Detalhamento!$E77,Detalhamento!AV$15)&lt;=mediçao,OFFSET(Import.PLQ,$A77-1,AV$15-1,1,1),0),0),PLE!$AA$28*OFFSET(Import.PLQ,$A77-1,AV$15-1,1,1)),IF($E77&lt;&gt;1,IF(ISNUMBER(INDEX(Import.PLE,Detalhamento!$E77,Detalhamento!AV$15)),IF(INDEX(Import.PLE,Detalhamento!$E77,Detalhamento!AV$15)&lt;=mediçao,0,OFFSET(Import.PLQ,$A77-1,AV$15-1,1,1)),OFFSET(Import.PLQ,$A77-1,AV$15-1,1,1)),(1-PLE!$AA$28)*OFFSET(Import.PLQ,$A77-1,AV$15-1,1,1))))</f>
        <v>0</v>
      </c>
      <c r="AW77" s="144">
        <f ca="1">IF(AW$13="",0,CHOOSE(Detalhamento.OpçãoServiços,OFFSET(Import.PLQ,$A77-1,AW$15-1,1,1),IF($E77&lt;&gt;1,IF(ISNUMBER(INDEX(Import.PLE,Detalhamento!$E77,Detalhamento!AW$15)),IF(INDEX(Import.PLE,Detalhamento!$E77,Detalhamento!AW$15)&lt;=mediçao,OFFSET(Import.PLQ,$A77-1,AW$15-1,1,1),0),0),PLE!$AA$28*OFFSET(Import.PLQ,$A77-1,AW$15-1,1,1)),IF($E77&lt;&gt;1,IF(ISNUMBER(INDEX(Import.PLE,Detalhamento!$E77,Detalhamento!AW$15)),IF(INDEX(Import.PLE,Detalhamento!$E77,Detalhamento!AW$15)&lt;=mediçao,0,OFFSET(Import.PLQ,$A77-1,AW$15-1,1,1)),OFFSET(Import.PLQ,$A77-1,AW$15-1,1,1)),(1-PLE!$AA$28)*OFFSET(Import.PLQ,$A77-1,AW$15-1,1,1))))</f>
        <v>0</v>
      </c>
      <c r="AX77" s="144">
        <f ca="1">IF(AX$13="",0,CHOOSE(Detalhamento.OpçãoServiços,OFFSET(Import.PLQ,$A77-1,AX$15-1,1,1),IF($E77&lt;&gt;1,IF(ISNUMBER(INDEX(Import.PLE,Detalhamento!$E77,Detalhamento!AX$15)),IF(INDEX(Import.PLE,Detalhamento!$E77,Detalhamento!AX$15)&lt;=mediçao,OFFSET(Import.PLQ,$A77-1,AX$15-1,1,1),0),0),PLE!$AA$28*OFFSET(Import.PLQ,$A77-1,AX$15-1,1,1)),IF($E77&lt;&gt;1,IF(ISNUMBER(INDEX(Import.PLE,Detalhamento!$E77,Detalhamento!AX$15)),IF(INDEX(Import.PLE,Detalhamento!$E77,Detalhamento!AX$15)&lt;=mediçao,0,OFFSET(Import.PLQ,$A77-1,AX$15-1,1,1)),OFFSET(Import.PLQ,$A77-1,AX$15-1,1,1)),(1-PLE!$AA$28)*OFFSET(Import.PLQ,$A77-1,AX$15-1,1,1))))</f>
        <v>0</v>
      </c>
      <c r="AY77" s="144">
        <f ca="1">IF(AY$13="",0,CHOOSE(Detalhamento.OpçãoServiços,OFFSET(Import.PLQ,$A77-1,AY$15-1,1,1),IF($E77&lt;&gt;1,IF(ISNUMBER(INDEX(Import.PLE,Detalhamento!$E77,Detalhamento!AY$15)),IF(INDEX(Import.PLE,Detalhamento!$E77,Detalhamento!AY$15)&lt;=mediçao,OFFSET(Import.PLQ,$A77-1,AY$15-1,1,1),0),0),PLE!$AA$28*OFFSET(Import.PLQ,$A77-1,AY$15-1,1,1)),IF($E77&lt;&gt;1,IF(ISNUMBER(INDEX(Import.PLE,Detalhamento!$E77,Detalhamento!AY$15)),IF(INDEX(Import.PLE,Detalhamento!$E77,Detalhamento!AY$15)&lt;=mediçao,0,OFFSET(Import.PLQ,$A77-1,AY$15-1,1,1)),OFFSET(Import.PLQ,$A77-1,AY$15-1,1,1)),(1-PLE!$AA$28)*OFFSET(Import.PLQ,$A77-1,AY$15-1,1,1))))</f>
        <v>0</v>
      </c>
      <c r="AZ77" s="144">
        <f ca="1">IF(AZ$13="",0,CHOOSE(Detalhamento.OpçãoServiços,OFFSET(Import.PLQ,$A77-1,AZ$15-1,1,1),IF($E77&lt;&gt;1,IF(ISNUMBER(INDEX(Import.PLE,Detalhamento!$E77,Detalhamento!AZ$15)),IF(INDEX(Import.PLE,Detalhamento!$E77,Detalhamento!AZ$15)&lt;=mediçao,OFFSET(Import.PLQ,$A77-1,AZ$15-1,1,1),0),0),PLE!$AA$28*OFFSET(Import.PLQ,$A77-1,AZ$15-1,1,1)),IF($E77&lt;&gt;1,IF(ISNUMBER(INDEX(Import.PLE,Detalhamento!$E77,Detalhamento!AZ$15)),IF(INDEX(Import.PLE,Detalhamento!$E77,Detalhamento!AZ$15)&lt;=mediçao,0,OFFSET(Import.PLQ,$A77-1,AZ$15-1,1,1)),OFFSET(Import.PLQ,$A77-1,AZ$15-1,1,1)),(1-PLE!$AA$28)*OFFSET(Import.PLQ,$A77-1,AZ$15-1,1,1))))</f>
        <v>0</v>
      </c>
      <c r="BA77" s="144">
        <f ca="1">IF(BA$13="",0,CHOOSE(Detalhamento.OpçãoServiços,OFFSET(Import.PLQ,$A77-1,BA$15-1,1,1),IF($E77&lt;&gt;1,IF(ISNUMBER(INDEX(Import.PLE,Detalhamento!$E77,Detalhamento!BA$15)),IF(INDEX(Import.PLE,Detalhamento!$E77,Detalhamento!BA$15)&lt;=mediçao,OFFSET(Import.PLQ,$A77-1,BA$15-1,1,1),0),0),PLE!$AA$28*OFFSET(Import.PLQ,$A77-1,BA$15-1,1,1)),IF($E77&lt;&gt;1,IF(ISNUMBER(INDEX(Import.PLE,Detalhamento!$E77,Detalhamento!BA$15)),IF(INDEX(Import.PLE,Detalhamento!$E77,Detalhamento!BA$15)&lt;=mediçao,0,OFFSET(Import.PLQ,$A77-1,BA$15-1,1,1)),OFFSET(Import.PLQ,$A77-1,BA$15-1,1,1)),(1-PLE!$AA$28)*OFFSET(Import.PLQ,$A77-1,BA$15-1,1,1))))</f>
        <v>0</v>
      </c>
      <c r="BB77" s="144">
        <f ca="1">IF(BB$13="",0,CHOOSE(Detalhamento.OpçãoServiços,OFFSET(Import.PLQ,$A77-1,BB$15-1,1,1),IF($E77&lt;&gt;1,IF(ISNUMBER(INDEX(Import.PLE,Detalhamento!$E77,Detalhamento!BB$15)),IF(INDEX(Import.PLE,Detalhamento!$E77,Detalhamento!BB$15)&lt;=mediçao,OFFSET(Import.PLQ,$A77-1,BB$15-1,1,1),0),0),PLE!$AA$28*OFFSET(Import.PLQ,$A77-1,BB$15-1,1,1)),IF($E77&lt;&gt;1,IF(ISNUMBER(INDEX(Import.PLE,Detalhamento!$E77,Detalhamento!BB$15)),IF(INDEX(Import.PLE,Detalhamento!$E77,Detalhamento!BB$15)&lt;=mediçao,0,OFFSET(Import.PLQ,$A77-1,BB$15-1,1,1)),OFFSET(Import.PLQ,$A77-1,BB$15-1,1,1)),(1-PLE!$AA$28)*OFFSET(Import.PLQ,$A77-1,BB$15-1,1,1))))</f>
        <v>0</v>
      </c>
      <c r="BC77" s="144">
        <f ca="1">IF(BC$13="",0,CHOOSE(Detalhamento.OpçãoServiços,OFFSET(Import.PLQ,$A77-1,BC$15-1,1,1),IF($E77&lt;&gt;1,IF(ISNUMBER(INDEX(Import.PLE,Detalhamento!$E77,Detalhamento!BC$15)),IF(INDEX(Import.PLE,Detalhamento!$E77,Detalhamento!BC$15)&lt;=mediçao,OFFSET(Import.PLQ,$A77-1,BC$15-1,1,1),0),0),PLE!$AA$28*OFFSET(Import.PLQ,$A77-1,BC$15-1,1,1)),IF($E77&lt;&gt;1,IF(ISNUMBER(INDEX(Import.PLE,Detalhamento!$E77,Detalhamento!BC$15)),IF(INDEX(Import.PLE,Detalhamento!$E77,Detalhamento!BC$15)&lt;=mediçao,0,OFFSET(Import.PLQ,$A77-1,BC$15-1,1,1)),OFFSET(Import.PLQ,$A77-1,BC$15-1,1,1)),(1-PLE!$AA$28)*OFFSET(Import.PLQ,$A77-1,BC$15-1,1,1))))</f>
        <v>0</v>
      </c>
      <c r="BD77" s="144">
        <f ca="1">IF(BD$13="",0,CHOOSE(Detalhamento.OpçãoServiços,OFFSET(Import.PLQ,$A77-1,BD$15-1,1,1),IF($E77&lt;&gt;1,IF(ISNUMBER(INDEX(Import.PLE,Detalhamento!$E77,Detalhamento!BD$15)),IF(INDEX(Import.PLE,Detalhamento!$E77,Detalhamento!BD$15)&lt;=mediçao,OFFSET(Import.PLQ,$A77-1,BD$15-1,1,1),0),0),PLE!$AA$28*OFFSET(Import.PLQ,$A77-1,BD$15-1,1,1)),IF($E77&lt;&gt;1,IF(ISNUMBER(INDEX(Import.PLE,Detalhamento!$E77,Detalhamento!BD$15)),IF(INDEX(Import.PLE,Detalhamento!$E77,Detalhamento!BD$15)&lt;=mediçao,0,OFFSET(Import.PLQ,$A77-1,BD$15-1,1,1)),OFFSET(Import.PLQ,$A77-1,BD$15-1,1,1)),(1-PLE!$AA$28)*OFFSET(Import.PLQ,$A77-1,BD$15-1,1,1))))</f>
        <v>0</v>
      </c>
      <c r="BE77" s="144">
        <f ca="1">IF(BE$13="",0,CHOOSE(Detalhamento.OpçãoServiços,OFFSET(Import.PLQ,$A77-1,BE$15-1,1,1),IF($E77&lt;&gt;1,IF(ISNUMBER(INDEX(Import.PLE,Detalhamento!$E77,Detalhamento!BE$15)),IF(INDEX(Import.PLE,Detalhamento!$E77,Detalhamento!BE$15)&lt;=mediçao,OFFSET(Import.PLQ,$A77-1,BE$15-1,1,1),0),0),PLE!$AA$28*OFFSET(Import.PLQ,$A77-1,BE$15-1,1,1)),IF($E77&lt;&gt;1,IF(ISNUMBER(INDEX(Import.PLE,Detalhamento!$E77,Detalhamento!BE$15)),IF(INDEX(Import.PLE,Detalhamento!$E77,Detalhamento!BE$15)&lt;=mediçao,0,OFFSET(Import.PLQ,$A77-1,BE$15-1,1,1)),OFFSET(Import.PLQ,$A77-1,BE$15-1,1,1)),(1-PLE!$AA$28)*OFFSET(Import.PLQ,$A77-1,BE$15-1,1,1))))</f>
        <v>0</v>
      </c>
      <c r="BF77" s="144">
        <f ca="1">IF(BF$13="",0,CHOOSE(Detalhamento.OpçãoServiços,OFFSET(Import.PLQ,$A77-1,BF$15-1,1,1),IF($E77&lt;&gt;1,IF(ISNUMBER(INDEX(Import.PLE,Detalhamento!$E77,Detalhamento!BF$15)),IF(INDEX(Import.PLE,Detalhamento!$E77,Detalhamento!BF$15)&lt;=mediçao,OFFSET(Import.PLQ,$A77-1,BF$15-1,1,1),0),0),PLE!$AA$28*OFFSET(Import.PLQ,$A77-1,BF$15-1,1,1)),IF($E77&lt;&gt;1,IF(ISNUMBER(INDEX(Import.PLE,Detalhamento!$E77,Detalhamento!BF$15)),IF(INDEX(Import.PLE,Detalhamento!$E77,Detalhamento!BF$15)&lt;=mediçao,0,OFFSET(Import.PLQ,$A77-1,BF$15-1,1,1)),OFFSET(Import.PLQ,$A77-1,BF$15-1,1,1)),(1-PLE!$AA$28)*OFFSET(Import.PLQ,$A77-1,BF$15-1,1,1))))</f>
        <v>0</v>
      </c>
      <c r="BG77" s="144">
        <f ca="1">IF(BG$13="",0,CHOOSE(Detalhamento.OpçãoServiços,OFFSET(Import.PLQ,$A77-1,BG$15-1,1,1),IF($E77&lt;&gt;1,IF(ISNUMBER(INDEX(Import.PLE,Detalhamento!$E77,Detalhamento!BG$15)),IF(INDEX(Import.PLE,Detalhamento!$E77,Detalhamento!BG$15)&lt;=mediçao,OFFSET(Import.PLQ,$A77-1,BG$15-1,1,1),0),0),PLE!$AA$28*OFFSET(Import.PLQ,$A77-1,BG$15-1,1,1)),IF($E77&lt;&gt;1,IF(ISNUMBER(INDEX(Import.PLE,Detalhamento!$E77,Detalhamento!BG$15)),IF(INDEX(Import.PLE,Detalhamento!$E77,Detalhamento!BG$15)&lt;=mediçao,0,OFFSET(Import.PLQ,$A77-1,BG$15-1,1,1)),OFFSET(Import.PLQ,$A77-1,BG$15-1,1,1)),(1-PLE!$AA$28)*OFFSET(Import.PLQ,$A77-1,BG$15-1,1,1))))</f>
        <v>0</v>
      </c>
      <c r="BH77" s="144">
        <f ca="1">IF(BH$13="",0,CHOOSE(Detalhamento.OpçãoServiços,OFFSET(Import.PLQ,$A77-1,BH$15-1,1,1),IF($E77&lt;&gt;1,IF(ISNUMBER(INDEX(Import.PLE,Detalhamento!$E77,Detalhamento!BH$15)),IF(INDEX(Import.PLE,Detalhamento!$E77,Detalhamento!BH$15)&lt;=mediçao,OFFSET(Import.PLQ,$A77-1,BH$15-1,1,1),0),0),PLE!$AA$28*OFFSET(Import.PLQ,$A77-1,BH$15-1,1,1)),IF($E77&lt;&gt;1,IF(ISNUMBER(INDEX(Import.PLE,Detalhamento!$E77,Detalhamento!BH$15)),IF(INDEX(Import.PLE,Detalhamento!$E77,Detalhamento!BH$15)&lt;=mediçao,0,OFFSET(Import.PLQ,$A77-1,BH$15-1,1,1)),OFFSET(Import.PLQ,$A77-1,BH$15-1,1,1)),(1-PLE!$AA$28)*OFFSET(Import.PLQ,$A77-1,BH$15-1,1,1))))</f>
        <v>0</v>
      </c>
      <c r="BI77" s="144">
        <f ca="1">IF(BI$13="",0,CHOOSE(Detalhamento.OpçãoServiços,OFFSET(Import.PLQ,$A77-1,BI$15-1,1,1),IF($E77&lt;&gt;1,IF(ISNUMBER(INDEX(Import.PLE,Detalhamento!$E77,Detalhamento!BI$15)),IF(INDEX(Import.PLE,Detalhamento!$E77,Detalhamento!BI$15)&lt;=mediçao,OFFSET(Import.PLQ,$A77-1,BI$15-1,1,1),0),0),PLE!$AA$28*OFFSET(Import.PLQ,$A77-1,BI$15-1,1,1)),IF($E77&lt;&gt;1,IF(ISNUMBER(INDEX(Import.PLE,Detalhamento!$E77,Detalhamento!BI$15)),IF(INDEX(Import.PLE,Detalhamento!$E77,Detalhamento!BI$15)&lt;=mediçao,0,OFFSET(Import.PLQ,$A77-1,BI$15-1,1,1)),OFFSET(Import.PLQ,$A77-1,BI$15-1,1,1)),(1-PLE!$AA$28)*OFFSET(Import.PLQ,$A77-1,BI$15-1,1,1))))</f>
        <v>0</v>
      </c>
    </row>
    <row r="78" spans="1:61" ht="10.5" hidden="1" x14ac:dyDescent="0.25">
      <c r="A78" s="155">
        <v>62</v>
      </c>
      <c r="B78" s="21" t="str">
        <f t="shared" ca="1" si="8"/>
        <v>Nível</v>
      </c>
      <c r="E78" s="153" t="str">
        <f t="shared" ca="1" si="9"/>
        <v/>
      </c>
      <c r="F78" s="154">
        <f t="shared" ca="1" si="10"/>
        <v>0</v>
      </c>
      <c r="G78" s="154" t="str">
        <f t="shared" ca="1" si="15"/>
        <v>1.6.2</v>
      </c>
      <c r="H78" s="182" t="str">
        <f t="shared" ca="1" si="15"/>
        <v>ELEMENTO VAZADO</v>
      </c>
      <c r="I78" s="37" t="str">
        <f t="shared" ca="1" si="12"/>
        <v/>
      </c>
      <c r="J78" s="144" t="str">
        <f t="shared" ca="1" si="13"/>
        <v/>
      </c>
      <c r="K78" s="67"/>
      <c r="L78" s="144">
        <f ca="1">IF(L$13="",0,CHOOSE(Detalhamento.OpçãoServiços,OFFSET(Import.PLQ,$A78-1,L$15-1,1,1),IF($E78&lt;&gt;1,IF(ISNUMBER(INDEX(Import.PLE,Detalhamento!$E78,Detalhamento!L$15)),IF(INDEX(Import.PLE,Detalhamento!$E78,Detalhamento!L$15)&lt;=mediçao,OFFSET(Import.PLQ,$A78-1,L$15-1,1,1),0),0),PLE!$AA$28*OFFSET(Import.PLQ,$A78-1,L$15-1,1,1)),IF($E78&lt;&gt;1,IF(ISNUMBER(INDEX(Import.PLE,Detalhamento!$E78,Detalhamento!L$15)),IF(INDEX(Import.PLE,Detalhamento!$E78,Detalhamento!L$15)&lt;=mediçao,0,OFFSET(Import.PLQ,$A78-1,L$15-1,1,1)),OFFSET(Import.PLQ,$A78-1,L$15-1,1,1)),(1-PLE!$AA$28)*OFFSET(Import.PLQ,$A78-1,L$15-1,1,1))))</f>
        <v>0</v>
      </c>
      <c r="M78" s="144">
        <f ca="1">IF(M$13="",0,CHOOSE(Detalhamento.OpçãoServiços,OFFSET(Import.PLQ,$A78-1,M$15-1,1,1),IF($E78&lt;&gt;1,IF(ISNUMBER(INDEX(Import.PLE,Detalhamento!$E78,Detalhamento!M$15)),IF(INDEX(Import.PLE,Detalhamento!$E78,Detalhamento!M$15)&lt;=mediçao,OFFSET(Import.PLQ,$A78-1,M$15-1,1,1),0),0),PLE!$AA$28*OFFSET(Import.PLQ,$A78-1,M$15-1,1,1)),IF($E78&lt;&gt;1,IF(ISNUMBER(INDEX(Import.PLE,Detalhamento!$E78,Detalhamento!M$15)),IF(INDEX(Import.PLE,Detalhamento!$E78,Detalhamento!M$15)&lt;=mediçao,0,OFFSET(Import.PLQ,$A78-1,M$15-1,1,1)),OFFSET(Import.PLQ,$A78-1,M$15-1,1,1)),(1-PLE!$AA$28)*OFFSET(Import.PLQ,$A78-1,M$15-1,1,1))))</f>
        <v>0</v>
      </c>
      <c r="N78" s="144">
        <f ca="1">IF(N$13="",0,CHOOSE(Detalhamento.OpçãoServiços,OFFSET(Import.PLQ,$A78-1,N$15-1,1,1),IF($E78&lt;&gt;1,IF(ISNUMBER(INDEX(Import.PLE,Detalhamento!$E78,Detalhamento!N$15)),IF(INDEX(Import.PLE,Detalhamento!$E78,Detalhamento!N$15)&lt;=mediçao,OFFSET(Import.PLQ,$A78-1,N$15-1,1,1),0),0),PLE!$AA$28*OFFSET(Import.PLQ,$A78-1,N$15-1,1,1)),IF($E78&lt;&gt;1,IF(ISNUMBER(INDEX(Import.PLE,Detalhamento!$E78,Detalhamento!N$15)),IF(INDEX(Import.PLE,Detalhamento!$E78,Detalhamento!N$15)&lt;=mediçao,0,OFFSET(Import.PLQ,$A78-1,N$15-1,1,1)),OFFSET(Import.PLQ,$A78-1,N$15-1,1,1)),(1-PLE!$AA$28)*OFFSET(Import.PLQ,$A78-1,N$15-1,1,1))))</f>
        <v>0</v>
      </c>
      <c r="O78" s="144">
        <f ca="1">IF(O$13="",0,CHOOSE(Detalhamento.OpçãoServiços,OFFSET(Import.PLQ,$A78-1,O$15-1,1,1),IF($E78&lt;&gt;1,IF(ISNUMBER(INDEX(Import.PLE,Detalhamento!$E78,Detalhamento!O$15)),IF(INDEX(Import.PLE,Detalhamento!$E78,Detalhamento!O$15)&lt;=mediçao,OFFSET(Import.PLQ,$A78-1,O$15-1,1,1),0),0),PLE!$AA$28*OFFSET(Import.PLQ,$A78-1,O$15-1,1,1)),IF($E78&lt;&gt;1,IF(ISNUMBER(INDEX(Import.PLE,Detalhamento!$E78,Detalhamento!O$15)),IF(INDEX(Import.PLE,Detalhamento!$E78,Detalhamento!O$15)&lt;=mediçao,0,OFFSET(Import.PLQ,$A78-1,O$15-1,1,1)),OFFSET(Import.PLQ,$A78-1,O$15-1,1,1)),(1-PLE!$AA$28)*OFFSET(Import.PLQ,$A78-1,O$15-1,1,1))))</f>
        <v>0</v>
      </c>
      <c r="P78" s="144">
        <f ca="1">IF(P$13="",0,CHOOSE(Detalhamento.OpçãoServiços,OFFSET(Import.PLQ,$A78-1,P$15-1,1,1),IF($E78&lt;&gt;1,IF(ISNUMBER(INDEX(Import.PLE,Detalhamento!$E78,Detalhamento!P$15)),IF(INDEX(Import.PLE,Detalhamento!$E78,Detalhamento!P$15)&lt;=mediçao,OFFSET(Import.PLQ,$A78-1,P$15-1,1,1),0),0),PLE!$AA$28*OFFSET(Import.PLQ,$A78-1,P$15-1,1,1)),IF($E78&lt;&gt;1,IF(ISNUMBER(INDEX(Import.PLE,Detalhamento!$E78,Detalhamento!P$15)),IF(INDEX(Import.PLE,Detalhamento!$E78,Detalhamento!P$15)&lt;=mediçao,0,OFFSET(Import.PLQ,$A78-1,P$15-1,1,1)),OFFSET(Import.PLQ,$A78-1,P$15-1,1,1)),(1-PLE!$AA$28)*OFFSET(Import.PLQ,$A78-1,P$15-1,1,1))))</f>
        <v>0</v>
      </c>
      <c r="Q78" s="144">
        <f ca="1">IF(Q$13="",0,CHOOSE(Detalhamento.OpçãoServiços,OFFSET(Import.PLQ,$A78-1,Q$15-1,1,1),IF($E78&lt;&gt;1,IF(ISNUMBER(INDEX(Import.PLE,Detalhamento!$E78,Detalhamento!Q$15)),IF(INDEX(Import.PLE,Detalhamento!$E78,Detalhamento!Q$15)&lt;=mediçao,OFFSET(Import.PLQ,$A78-1,Q$15-1,1,1),0),0),PLE!$AA$28*OFFSET(Import.PLQ,$A78-1,Q$15-1,1,1)),IF($E78&lt;&gt;1,IF(ISNUMBER(INDEX(Import.PLE,Detalhamento!$E78,Detalhamento!Q$15)),IF(INDEX(Import.PLE,Detalhamento!$E78,Detalhamento!Q$15)&lt;=mediçao,0,OFFSET(Import.PLQ,$A78-1,Q$15-1,1,1)),OFFSET(Import.PLQ,$A78-1,Q$15-1,1,1)),(1-PLE!$AA$28)*OFFSET(Import.PLQ,$A78-1,Q$15-1,1,1))))</f>
        <v>0</v>
      </c>
      <c r="R78" s="144">
        <f ca="1">IF(R$13="",0,CHOOSE(Detalhamento.OpçãoServiços,OFFSET(Import.PLQ,$A78-1,R$15-1,1,1),IF($E78&lt;&gt;1,IF(ISNUMBER(INDEX(Import.PLE,Detalhamento!$E78,Detalhamento!R$15)),IF(INDEX(Import.PLE,Detalhamento!$E78,Detalhamento!R$15)&lt;=mediçao,OFFSET(Import.PLQ,$A78-1,R$15-1,1,1),0),0),PLE!$AA$28*OFFSET(Import.PLQ,$A78-1,R$15-1,1,1)),IF($E78&lt;&gt;1,IF(ISNUMBER(INDEX(Import.PLE,Detalhamento!$E78,Detalhamento!R$15)),IF(INDEX(Import.PLE,Detalhamento!$E78,Detalhamento!R$15)&lt;=mediçao,0,OFFSET(Import.PLQ,$A78-1,R$15-1,1,1)),OFFSET(Import.PLQ,$A78-1,R$15-1,1,1)),(1-PLE!$AA$28)*OFFSET(Import.PLQ,$A78-1,R$15-1,1,1))))</f>
        <v>0</v>
      </c>
      <c r="S78" s="144">
        <f ca="1">IF(S$13="",0,CHOOSE(Detalhamento.OpçãoServiços,OFFSET(Import.PLQ,$A78-1,S$15-1,1,1),IF($E78&lt;&gt;1,IF(ISNUMBER(INDEX(Import.PLE,Detalhamento!$E78,Detalhamento!S$15)),IF(INDEX(Import.PLE,Detalhamento!$E78,Detalhamento!S$15)&lt;=mediçao,OFFSET(Import.PLQ,$A78-1,S$15-1,1,1),0),0),PLE!$AA$28*OFFSET(Import.PLQ,$A78-1,S$15-1,1,1)),IF($E78&lt;&gt;1,IF(ISNUMBER(INDEX(Import.PLE,Detalhamento!$E78,Detalhamento!S$15)),IF(INDEX(Import.PLE,Detalhamento!$E78,Detalhamento!S$15)&lt;=mediçao,0,OFFSET(Import.PLQ,$A78-1,S$15-1,1,1)),OFFSET(Import.PLQ,$A78-1,S$15-1,1,1)),(1-PLE!$AA$28)*OFFSET(Import.PLQ,$A78-1,S$15-1,1,1))))</f>
        <v>0</v>
      </c>
      <c r="T78" s="144">
        <f ca="1">IF(T$13="",0,CHOOSE(Detalhamento.OpçãoServiços,OFFSET(Import.PLQ,$A78-1,T$15-1,1,1),IF($E78&lt;&gt;1,IF(ISNUMBER(INDEX(Import.PLE,Detalhamento!$E78,Detalhamento!T$15)),IF(INDEX(Import.PLE,Detalhamento!$E78,Detalhamento!T$15)&lt;=mediçao,OFFSET(Import.PLQ,$A78-1,T$15-1,1,1),0),0),PLE!$AA$28*OFFSET(Import.PLQ,$A78-1,T$15-1,1,1)),IF($E78&lt;&gt;1,IF(ISNUMBER(INDEX(Import.PLE,Detalhamento!$E78,Detalhamento!T$15)),IF(INDEX(Import.PLE,Detalhamento!$E78,Detalhamento!T$15)&lt;=mediçao,0,OFFSET(Import.PLQ,$A78-1,T$15-1,1,1)),OFFSET(Import.PLQ,$A78-1,T$15-1,1,1)),(1-PLE!$AA$28)*OFFSET(Import.PLQ,$A78-1,T$15-1,1,1))))</f>
        <v>0</v>
      </c>
      <c r="U78" s="144">
        <f ca="1">IF(U$13="",0,CHOOSE(Detalhamento.OpçãoServiços,OFFSET(Import.PLQ,$A78-1,U$15-1,1,1),IF($E78&lt;&gt;1,IF(ISNUMBER(INDEX(Import.PLE,Detalhamento!$E78,Detalhamento!U$15)),IF(INDEX(Import.PLE,Detalhamento!$E78,Detalhamento!U$15)&lt;=mediçao,OFFSET(Import.PLQ,$A78-1,U$15-1,1,1),0),0),PLE!$AA$28*OFFSET(Import.PLQ,$A78-1,U$15-1,1,1)),IF($E78&lt;&gt;1,IF(ISNUMBER(INDEX(Import.PLE,Detalhamento!$E78,Detalhamento!U$15)),IF(INDEX(Import.PLE,Detalhamento!$E78,Detalhamento!U$15)&lt;=mediçao,0,OFFSET(Import.PLQ,$A78-1,U$15-1,1,1)),OFFSET(Import.PLQ,$A78-1,U$15-1,1,1)),(1-PLE!$AA$28)*OFFSET(Import.PLQ,$A78-1,U$15-1,1,1))))</f>
        <v>0</v>
      </c>
      <c r="V78" s="144">
        <f ca="1">IF(V$13="",0,CHOOSE(Detalhamento.OpçãoServiços,OFFSET(Import.PLQ,$A78-1,V$15-1,1,1),IF($E78&lt;&gt;1,IF(ISNUMBER(INDEX(Import.PLE,Detalhamento!$E78,Detalhamento!V$15)),IF(INDEX(Import.PLE,Detalhamento!$E78,Detalhamento!V$15)&lt;=mediçao,OFFSET(Import.PLQ,$A78-1,V$15-1,1,1),0),0),PLE!$AA$28*OFFSET(Import.PLQ,$A78-1,V$15-1,1,1)),IF($E78&lt;&gt;1,IF(ISNUMBER(INDEX(Import.PLE,Detalhamento!$E78,Detalhamento!V$15)),IF(INDEX(Import.PLE,Detalhamento!$E78,Detalhamento!V$15)&lt;=mediçao,0,OFFSET(Import.PLQ,$A78-1,V$15-1,1,1)),OFFSET(Import.PLQ,$A78-1,V$15-1,1,1)),(1-PLE!$AA$28)*OFFSET(Import.PLQ,$A78-1,V$15-1,1,1))))</f>
        <v>0</v>
      </c>
      <c r="W78" s="144">
        <f ca="1">IF(W$13="",0,CHOOSE(Detalhamento.OpçãoServiços,OFFSET(Import.PLQ,$A78-1,W$15-1,1,1),IF($E78&lt;&gt;1,IF(ISNUMBER(INDEX(Import.PLE,Detalhamento!$E78,Detalhamento!W$15)),IF(INDEX(Import.PLE,Detalhamento!$E78,Detalhamento!W$15)&lt;=mediçao,OFFSET(Import.PLQ,$A78-1,W$15-1,1,1),0),0),PLE!$AA$28*OFFSET(Import.PLQ,$A78-1,W$15-1,1,1)),IF($E78&lt;&gt;1,IF(ISNUMBER(INDEX(Import.PLE,Detalhamento!$E78,Detalhamento!W$15)),IF(INDEX(Import.PLE,Detalhamento!$E78,Detalhamento!W$15)&lt;=mediçao,0,OFFSET(Import.PLQ,$A78-1,W$15-1,1,1)),OFFSET(Import.PLQ,$A78-1,W$15-1,1,1)),(1-PLE!$AA$28)*OFFSET(Import.PLQ,$A78-1,W$15-1,1,1))))</f>
        <v>0</v>
      </c>
      <c r="X78" s="144">
        <f ca="1">IF(X$13="",0,CHOOSE(Detalhamento.OpçãoServiços,OFFSET(Import.PLQ,$A78-1,X$15-1,1,1),IF($E78&lt;&gt;1,IF(ISNUMBER(INDEX(Import.PLE,Detalhamento!$E78,Detalhamento!X$15)),IF(INDEX(Import.PLE,Detalhamento!$E78,Detalhamento!X$15)&lt;=mediçao,OFFSET(Import.PLQ,$A78-1,X$15-1,1,1),0),0),PLE!$AA$28*OFFSET(Import.PLQ,$A78-1,X$15-1,1,1)),IF($E78&lt;&gt;1,IF(ISNUMBER(INDEX(Import.PLE,Detalhamento!$E78,Detalhamento!X$15)),IF(INDEX(Import.PLE,Detalhamento!$E78,Detalhamento!X$15)&lt;=mediçao,0,OFFSET(Import.PLQ,$A78-1,X$15-1,1,1)),OFFSET(Import.PLQ,$A78-1,X$15-1,1,1)),(1-PLE!$AA$28)*OFFSET(Import.PLQ,$A78-1,X$15-1,1,1))))</f>
        <v>0</v>
      </c>
      <c r="Y78" s="144">
        <f ca="1">IF(Y$13="",0,CHOOSE(Detalhamento.OpçãoServiços,OFFSET(Import.PLQ,$A78-1,Y$15-1,1,1),IF($E78&lt;&gt;1,IF(ISNUMBER(INDEX(Import.PLE,Detalhamento!$E78,Detalhamento!Y$15)),IF(INDEX(Import.PLE,Detalhamento!$E78,Detalhamento!Y$15)&lt;=mediçao,OFFSET(Import.PLQ,$A78-1,Y$15-1,1,1),0),0),PLE!$AA$28*OFFSET(Import.PLQ,$A78-1,Y$15-1,1,1)),IF($E78&lt;&gt;1,IF(ISNUMBER(INDEX(Import.PLE,Detalhamento!$E78,Detalhamento!Y$15)),IF(INDEX(Import.PLE,Detalhamento!$E78,Detalhamento!Y$15)&lt;=mediçao,0,OFFSET(Import.PLQ,$A78-1,Y$15-1,1,1)),OFFSET(Import.PLQ,$A78-1,Y$15-1,1,1)),(1-PLE!$AA$28)*OFFSET(Import.PLQ,$A78-1,Y$15-1,1,1))))</f>
        <v>0</v>
      </c>
      <c r="Z78" s="144">
        <f ca="1">IF(Z$13="",0,CHOOSE(Detalhamento.OpçãoServiços,OFFSET(Import.PLQ,$A78-1,Z$15-1,1,1),IF($E78&lt;&gt;1,IF(ISNUMBER(INDEX(Import.PLE,Detalhamento!$E78,Detalhamento!Z$15)),IF(INDEX(Import.PLE,Detalhamento!$E78,Detalhamento!Z$15)&lt;=mediçao,OFFSET(Import.PLQ,$A78-1,Z$15-1,1,1),0),0),PLE!$AA$28*OFFSET(Import.PLQ,$A78-1,Z$15-1,1,1)),IF($E78&lt;&gt;1,IF(ISNUMBER(INDEX(Import.PLE,Detalhamento!$E78,Detalhamento!Z$15)),IF(INDEX(Import.PLE,Detalhamento!$E78,Detalhamento!Z$15)&lt;=mediçao,0,OFFSET(Import.PLQ,$A78-1,Z$15-1,1,1)),OFFSET(Import.PLQ,$A78-1,Z$15-1,1,1)),(1-PLE!$AA$28)*OFFSET(Import.PLQ,$A78-1,Z$15-1,1,1))))</f>
        <v>0</v>
      </c>
      <c r="AA78" s="144">
        <f ca="1">IF(AA$13="",0,CHOOSE(Detalhamento.OpçãoServiços,OFFSET(Import.PLQ,$A78-1,AA$15-1,1,1),IF($E78&lt;&gt;1,IF(ISNUMBER(INDEX(Import.PLE,Detalhamento!$E78,Detalhamento!AA$15)),IF(INDEX(Import.PLE,Detalhamento!$E78,Detalhamento!AA$15)&lt;=mediçao,OFFSET(Import.PLQ,$A78-1,AA$15-1,1,1),0),0),PLE!$AA$28*OFFSET(Import.PLQ,$A78-1,AA$15-1,1,1)),IF($E78&lt;&gt;1,IF(ISNUMBER(INDEX(Import.PLE,Detalhamento!$E78,Detalhamento!AA$15)),IF(INDEX(Import.PLE,Detalhamento!$E78,Detalhamento!AA$15)&lt;=mediçao,0,OFFSET(Import.PLQ,$A78-1,AA$15-1,1,1)),OFFSET(Import.PLQ,$A78-1,AA$15-1,1,1)),(1-PLE!$AA$28)*OFFSET(Import.PLQ,$A78-1,AA$15-1,1,1))))</f>
        <v>0</v>
      </c>
      <c r="AB78" s="144">
        <f ca="1">IF(AB$13="",0,CHOOSE(Detalhamento.OpçãoServiços,OFFSET(Import.PLQ,$A78-1,AB$15-1,1,1),IF($E78&lt;&gt;1,IF(ISNUMBER(INDEX(Import.PLE,Detalhamento!$E78,Detalhamento!AB$15)),IF(INDEX(Import.PLE,Detalhamento!$E78,Detalhamento!AB$15)&lt;=mediçao,OFFSET(Import.PLQ,$A78-1,AB$15-1,1,1),0),0),PLE!$AA$28*OFFSET(Import.PLQ,$A78-1,AB$15-1,1,1)),IF($E78&lt;&gt;1,IF(ISNUMBER(INDEX(Import.PLE,Detalhamento!$E78,Detalhamento!AB$15)),IF(INDEX(Import.PLE,Detalhamento!$E78,Detalhamento!AB$15)&lt;=mediçao,0,OFFSET(Import.PLQ,$A78-1,AB$15-1,1,1)),OFFSET(Import.PLQ,$A78-1,AB$15-1,1,1)),(1-PLE!$AA$28)*OFFSET(Import.PLQ,$A78-1,AB$15-1,1,1))))</f>
        <v>0</v>
      </c>
      <c r="AC78" s="144">
        <f ca="1">IF(AC$13="",0,CHOOSE(Detalhamento.OpçãoServiços,OFFSET(Import.PLQ,$A78-1,AC$15-1,1,1),IF($E78&lt;&gt;1,IF(ISNUMBER(INDEX(Import.PLE,Detalhamento!$E78,Detalhamento!AC$15)),IF(INDEX(Import.PLE,Detalhamento!$E78,Detalhamento!AC$15)&lt;=mediçao,OFFSET(Import.PLQ,$A78-1,AC$15-1,1,1),0),0),PLE!$AA$28*OFFSET(Import.PLQ,$A78-1,AC$15-1,1,1)),IF($E78&lt;&gt;1,IF(ISNUMBER(INDEX(Import.PLE,Detalhamento!$E78,Detalhamento!AC$15)),IF(INDEX(Import.PLE,Detalhamento!$E78,Detalhamento!AC$15)&lt;=mediçao,0,OFFSET(Import.PLQ,$A78-1,AC$15-1,1,1)),OFFSET(Import.PLQ,$A78-1,AC$15-1,1,1)),(1-PLE!$AA$28)*OFFSET(Import.PLQ,$A78-1,AC$15-1,1,1))))</f>
        <v>0</v>
      </c>
      <c r="AD78" s="144">
        <f ca="1">IF(AD$13="",0,CHOOSE(Detalhamento.OpçãoServiços,OFFSET(Import.PLQ,$A78-1,AD$15-1,1,1),IF($E78&lt;&gt;1,IF(ISNUMBER(INDEX(Import.PLE,Detalhamento!$E78,Detalhamento!AD$15)),IF(INDEX(Import.PLE,Detalhamento!$E78,Detalhamento!AD$15)&lt;=mediçao,OFFSET(Import.PLQ,$A78-1,AD$15-1,1,1),0),0),PLE!$AA$28*OFFSET(Import.PLQ,$A78-1,AD$15-1,1,1)),IF($E78&lt;&gt;1,IF(ISNUMBER(INDEX(Import.PLE,Detalhamento!$E78,Detalhamento!AD$15)),IF(INDEX(Import.PLE,Detalhamento!$E78,Detalhamento!AD$15)&lt;=mediçao,0,OFFSET(Import.PLQ,$A78-1,AD$15-1,1,1)),OFFSET(Import.PLQ,$A78-1,AD$15-1,1,1)),(1-PLE!$AA$28)*OFFSET(Import.PLQ,$A78-1,AD$15-1,1,1))))</f>
        <v>0</v>
      </c>
      <c r="AE78" s="144">
        <f ca="1">IF(AE$13="",0,CHOOSE(Detalhamento.OpçãoServiços,OFFSET(Import.PLQ,$A78-1,AE$15-1,1,1),IF($E78&lt;&gt;1,IF(ISNUMBER(INDEX(Import.PLE,Detalhamento!$E78,Detalhamento!AE$15)),IF(INDEX(Import.PLE,Detalhamento!$E78,Detalhamento!AE$15)&lt;=mediçao,OFFSET(Import.PLQ,$A78-1,AE$15-1,1,1),0),0),PLE!$AA$28*OFFSET(Import.PLQ,$A78-1,AE$15-1,1,1)),IF($E78&lt;&gt;1,IF(ISNUMBER(INDEX(Import.PLE,Detalhamento!$E78,Detalhamento!AE$15)),IF(INDEX(Import.PLE,Detalhamento!$E78,Detalhamento!AE$15)&lt;=mediçao,0,OFFSET(Import.PLQ,$A78-1,AE$15-1,1,1)),OFFSET(Import.PLQ,$A78-1,AE$15-1,1,1)),(1-PLE!$AA$28)*OFFSET(Import.PLQ,$A78-1,AE$15-1,1,1))))</f>
        <v>0</v>
      </c>
      <c r="AF78" s="144">
        <f ca="1">IF(AF$13="",0,CHOOSE(Detalhamento.OpçãoServiços,OFFSET(Import.PLQ,$A78-1,AF$15-1,1,1),IF($E78&lt;&gt;1,IF(ISNUMBER(INDEX(Import.PLE,Detalhamento!$E78,Detalhamento!AF$15)),IF(INDEX(Import.PLE,Detalhamento!$E78,Detalhamento!AF$15)&lt;=mediçao,OFFSET(Import.PLQ,$A78-1,AF$15-1,1,1),0),0),PLE!$AA$28*OFFSET(Import.PLQ,$A78-1,AF$15-1,1,1)),IF($E78&lt;&gt;1,IF(ISNUMBER(INDEX(Import.PLE,Detalhamento!$E78,Detalhamento!AF$15)),IF(INDEX(Import.PLE,Detalhamento!$E78,Detalhamento!AF$15)&lt;=mediçao,0,OFFSET(Import.PLQ,$A78-1,AF$15-1,1,1)),OFFSET(Import.PLQ,$A78-1,AF$15-1,1,1)),(1-PLE!$AA$28)*OFFSET(Import.PLQ,$A78-1,AF$15-1,1,1))))</f>
        <v>0</v>
      </c>
      <c r="AG78" s="144">
        <f ca="1">IF(AG$13="",0,CHOOSE(Detalhamento.OpçãoServiços,OFFSET(Import.PLQ,$A78-1,AG$15-1,1,1),IF($E78&lt;&gt;1,IF(ISNUMBER(INDEX(Import.PLE,Detalhamento!$E78,Detalhamento!AG$15)),IF(INDEX(Import.PLE,Detalhamento!$E78,Detalhamento!AG$15)&lt;=mediçao,OFFSET(Import.PLQ,$A78-1,AG$15-1,1,1),0),0),PLE!$AA$28*OFFSET(Import.PLQ,$A78-1,AG$15-1,1,1)),IF($E78&lt;&gt;1,IF(ISNUMBER(INDEX(Import.PLE,Detalhamento!$E78,Detalhamento!AG$15)),IF(INDEX(Import.PLE,Detalhamento!$E78,Detalhamento!AG$15)&lt;=mediçao,0,OFFSET(Import.PLQ,$A78-1,AG$15-1,1,1)),OFFSET(Import.PLQ,$A78-1,AG$15-1,1,1)),(1-PLE!$AA$28)*OFFSET(Import.PLQ,$A78-1,AG$15-1,1,1))))</f>
        <v>0</v>
      </c>
      <c r="AH78" s="144">
        <f ca="1">IF(AH$13="",0,CHOOSE(Detalhamento.OpçãoServiços,OFFSET(Import.PLQ,$A78-1,AH$15-1,1,1),IF($E78&lt;&gt;1,IF(ISNUMBER(INDEX(Import.PLE,Detalhamento!$E78,Detalhamento!AH$15)),IF(INDEX(Import.PLE,Detalhamento!$E78,Detalhamento!AH$15)&lt;=mediçao,OFFSET(Import.PLQ,$A78-1,AH$15-1,1,1),0),0),PLE!$AA$28*OFFSET(Import.PLQ,$A78-1,AH$15-1,1,1)),IF($E78&lt;&gt;1,IF(ISNUMBER(INDEX(Import.PLE,Detalhamento!$E78,Detalhamento!AH$15)),IF(INDEX(Import.PLE,Detalhamento!$E78,Detalhamento!AH$15)&lt;=mediçao,0,OFFSET(Import.PLQ,$A78-1,AH$15-1,1,1)),OFFSET(Import.PLQ,$A78-1,AH$15-1,1,1)),(1-PLE!$AA$28)*OFFSET(Import.PLQ,$A78-1,AH$15-1,1,1))))</f>
        <v>0</v>
      </c>
      <c r="AI78" s="144">
        <f ca="1">IF(AI$13="",0,CHOOSE(Detalhamento.OpçãoServiços,OFFSET(Import.PLQ,$A78-1,AI$15-1,1,1),IF($E78&lt;&gt;1,IF(ISNUMBER(INDEX(Import.PLE,Detalhamento!$E78,Detalhamento!AI$15)),IF(INDEX(Import.PLE,Detalhamento!$E78,Detalhamento!AI$15)&lt;=mediçao,OFFSET(Import.PLQ,$A78-1,AI$15-1,1,1),0),0),PLE!$AA$28*OFFSET(Import.PLQ,$A78-1,AI$15-1,1,1)),IF($E78&lt;&gt;1,IF(ISNUMBER(INDEX(Import.PLE,Detalhamento!$E78,Detalhamento!AI$15)),IF(INDEX(Import.PLE,Detalhamento!$E78,Detalhamento!AI$15)&lt;=mediçao,0,OFFSET(Import.PLQ,$A78-1,AI$15-1,1,1)),OFFSET(Import.PLQ,$A78-1,AI$15-1,1,1)),(1-PLE!$AA$28)*OFFSET(Import.PLQ,$A78-1,AI$15-1,1,1))))</f>
        <v>0</v>
      </c>
      <c r="AJ78" s="144">
        <f ca="1">IF(AJ$13="",0,CHOOSE(Detalhamento.OpçãoServiços,OFFSET(Import.PLQ,$A78-1,AJ$15-1,1,1),IF($E78&lt;&gt;1,IF(ISNUMBER(INDEX(Import.PLE,Detalhamento!$E78,Detalhamento!AJ$15)),IF(INDEX(Import.PLE,Detalhamento!$E78,Detalhamento!AJ$15)&lt;=mediçao,OFFSET(Import.PLQ,$A78-1,AJ$15-1,1,1),0),0),PLE!$AA$28*OFFSET(Import.PLQ,$A78-1,AJ$15-1,1,1)),IF($E78&lt;&gt;1,IF(ISNUMBER(INDEX(Import.PLE,Detalhamento!$E78,Detalhamento!AJ$15)),IF(INDEX(Import.PLE,Detalhamento!$E78,Detalhamento!AJ$15)&lt;=mediçao,0,OFFSET(Import.PLQ,$A78-1,AJ$15-1,1,1)),OFFSET(Import.PLQ,$A78-1,AJ$15-1,1,1)),(1-PLE!$AA$28)*OFFSET(Import.PLQ,$A78-1,AJ$15-1,1,1))))</f>
        <v>0</v>
      </c>
      <c r="AK78" s="144">
        <f ca="1">IF(AK$13="",0,CHOOSE(Detalhamento.OpçãoServiços,OFFSET(Import.PLQ,$A78-1,AK$15-1,1,1),IF($E78&lt;&gt;1,IF(ISNUMBER(INDEX(Import.PLE,Detalhamento!$E78,Detalhamento!AK$15)),IF(INDEX(Import.PLE,Detalhamento!$E78,Detalhamento!AK$15)&lt;=mediçao,OFFSET(Import.PLQ,$A78-1,AK$15-1,1,1),0),0),PLE!$AA$28*OFFSET(Import.PLQ,$A78-1,AK$15-1,1,1)),IF($E78&lt;&gt;1,IF(ISNUMBER(INDEX(Import.PLE,Detalhamento!$E78,Detalhamento!AK$15)),IF(INDEX(Import.PLE,Detalhamento!$E78,Detalhamento!AK$15)&lt;=mediçao,0,OFFSET(Import.PLQ,$A78-1,AK$15-1,1,1)),OFFSET(Import.PLQ,$A78-1,AK$15-1,1,1)),(1-PLE!$AA$28)*OFFSET(Import.PLQ,$A78-1,AK$15-1,1,1))))</f>
        <v>0</v>
      </c>
      <c r="AL78" s="144">
        <f ca="1">IF(AL$13="",0,CHOOSE(Detalhamento.OpçãoServiços,OFFSET(Import.PLQ,$A78-1,AL$15-1,1,1),IF($E78&lt;&gt;1,IF(ISNUMBER(INDEX(Import.PLE,Detalhamento!$E78,Detalhamento!AL$15)),IF(INDEX(Import.PLE,Detalhamento!$E78,Detalhamento!AL$15)&lt;=mediçao,OFFSET(Import.PLQ,$A78-1,AL$15-1,1,1),0),0),PLE!$AA$28*OFFSET(Import.PLQ,$A78-1,AL$15-1,1,1)),IF($E78&lt;&gt;1,IF(ISNUMBER(INDEX(Import.PLE,Detalhamento!$E78,Detalhamento!AL$15)),IF(INDEX(Import.PLE,Detalhamento!$E78,Detalhamento!AL$15)&lt;=mediçao,0,OFFSET(Import.PLQ,$A78-1,AL$15-1,1,1)),OFFSET(Import.PLQ,$A78-1,AL$15-1,1,1)),(1-PLE!$AA$28)*OFFSET(Import.PLQ,$A78-1,AL$15-1,1,1))))</f>
        <v>0</v>
      </c>
      <c r="AM78" s="144">
        <f ca="1">IF(AM$13="",0,CHOOSE(Detalhamento.OpçãoServiços,OFFSET(Import.PLQ,$A78-1,AM$15-1,1,1),IF($E78&lt;&gt;1,IF(ISNUMBER(INDEX(Import.PLE,Detalhamento!$E78,Detalhamento!AM$15)),IF(INDEX(Import.PLE,Detalhamento!$E78,Detalhamento!AM$15)&lt;=mediçao,OFFSET(Import.PLQ,$A78-1,AM$15-1,1,1),0),0),PLE!$AA$28*OFFSET(Import.PLQ,$A78-1,AM$15-1,1,1)),IF($E78&lt;&gt;1,IF(ISNUMBER(INDEX(Import.PLE,Detalhamento!$E78,Detalhamento!AM$15)),IF(INDEX(Import.PLE,Detalhamento!$E78,Detalhamento!AM$15)&lt;=mediçao,0,OFFSET(Import.PLQ,$A78-1,AM$15-1,1,1)),OFFSET(Import.PLQ,$A78-1,AM$15-1,1,1)),(1-PLE!$AA$28)*OFFSET(Import.PLQ,$A78-1,AM$15-1,1,1))))</f>
        <v>0</v>
      </c>
      <c r="AN78" s="144">
        <f ca="1">IF(AN$13="",0,CHOOSE(Detalhamento.OpçãoServiços,OFFSET(Import.PLQ,$A78-1,AN$15-1,1,1),IF($E78&lt;&gt;1,IF(ISNUMBER(INDEX(Import.PLE,Detalhamento!$E78,Detalhamento!AN$15)),IF(INDEX(Import.PLE,Detalhamento!$E78,Detalhamento!AN$15)&lt;=mediçao,OFFSET(Import.PLQ,$A78-1,AN$15-1,1,1),0),0),PLE!$AA$28*OFFSET(Import.PLQ,$A78-1,AN$15-1,1,1)),IF($E78&lt;&gt;1,IF(ISNUMBER(INDEX(Import.PLE,Detalhamento!$E78,Detalhamento!AN$15)),IF(INDEX(Import.PLE,Detalhamento!$E78,Detalhamento!AN$15)&lt;=mediçao,0,OFFSET(Import.PLQ,$A78-1,AN$15-1,1,1)),OFFSET(Import.PLQ,$A78-1,AN$15-1,1,1)),(1-PLE!$AA$28)*OFFSET(Import.PLQ,$A78-1,AN$15-1,1,1))))</f>
        <v>0</v>
      </c>
      <c r="AO78" s="144">
        <f ca="1">IF(AO$13="",0,CHOOSE(Detalhamento.OpçãoServiços,OFFSET(Import.PLQ,$A78-1,AO$15-1,1,1),IF($E78&lt;&gt;1,IF(ISNUMBER(INDEX(Import.PLE,Detalhamento!$E78,Detalhamento!AO$15)),IF(INDEX(Import.PLE,Detalhamento!$E78,Detalhamento!AO$15)&lt;=mediçao,OFFSET(Import.PLQ,$A78-1,AO$15-1,1,1),0),0),PLE!$AA$28*OFFSET(Import.PLQ,$A78-1,AO$15-1,1,1)),IF($E78&lt;&gt;1,IF(ISNUMBER(INDEX(Import.PLE,Detalhamento!$E78,Detalhamento!AO$15)),IF(INDEX(Import.PLE,Detalhamento!$E78,Detalhamento!AO$15)&lt;=mediçao,0,OFFSET(Import.PLQ,$A78-1,AO$15-1,1,1)),OFFSET(Import.PLQ,$A78-1,AO$15-1,1,1)),(1-PLE!$AA$28)*OFFSET(Import.PLQ,$A78-1,AO$15-1,1,1))))</f>
        <v>0</v>
      </c>
      <c r="AP78" s="144">
        <f ca="1">IF(AP$13="",0,CHOOSE(Detalhamento.OpçãoServiços,OFFSET(Import.PLQ,$A78-1,AP$15-1,1,1),IF($E78&lt;&gt;1,IF(ISNUMBER(INDEX(Import.PLE,Detalhamento!$E78,Detalhamento!AP$15)),IF(INDEX(Import.PLE,Detalhamento!$E78,Detalhamento!AP$15)&lt;=mediçao,OFFSET(Import.PLQ,$A78-1,AP$15-1,1,1),0),0),PLE!$AA$28*OFFSET(Import.PLQ,$A78-1,AP$15-1,1,1)),IF($E78&lt;&gt;1,IF(ISNUMBER(INDEX(Import.PLE,Detalhamento!$E78,Detalhamento!AP$15)),IF(INDEX(Import.PLE,Detalhamento!$E78,Detalhamento!AP$15)&lt;=mediçao,0,OFFSET(Import.PLQ,$A78-1,AP$15-1,1,1)),OFFSET(Import.PLQ,$A78-1,AP$15-1,1,1)),(1-PLE!$AA$28)*OFFSET(Import.PLQ,$A78-1,AP$15-1,1,1))))</f>
        <v>0</v>
      </c>
      <c r="AQ78" s="144">
        <f ca="1">IF(AQ$13="",0,CHOOSE(Detalhamento.OpçãoServiços,OFFSET(Import.PLQ,$A78-1,AQ$15-1,1,1),IF($E78&lt;&gt;1,IF(ISNUMBER(INDEX(Import.PLE,Detalhamento!$E78,Detalhamento!AQ$15)),IF(INDEX(Import.PLE,Detalhamento!$E78,Detalhamento!AQ$15)&lt;=mediçao,OFFSET(Import.PLQ,$A78-1,AQ$15-1,1,1),0),0),PLE!$AA$28*OFFSET(Import.PLQ,$A78-1,AQ$15-1,1,1)),IF($E78&lt;&gt;1,IF(ISNUMBER(INDEX(Import.PLE,Detalhamento!$E78,Detalhamento!AQ$15)),IF(INDEX(Import.PLE,Detalhamento!$E78,Detalhamento!AQ$15)&lt;=mediçao,0,OFFSET(Import.PLQ,$A78-1,AQ$15-1,1,1)),OFFSET(Import.PLQ,$A78-1,AQ$15-1,1,1)),(1-PLE!$AA$28)*OFFSET(Import.PLQ,$A78-1,AQ$15-1,1,1))))</f>
        <v>0</v>
      </c>
      <c r="AR78" s="144">
        <f ca="1">IF(AR$13="",0,CHOOSE(Detalhamento.OpçãoServiços,OFFSET(Import.PLQ,$A78-1,AR$15-1,1,1),IF($E78&lt;&gt;1,IF(ISNUMBER(INDEX(Import.PLE,Detalhamento!$E78,Detalhamento!AR$15)),IF(INDEX(Import.PLE,Detalhamento!$E78,Detalhamento!AR$15)&lt;=mediçao,OFFSET(Import.PLQ,$A78-1,AR$15-1,1,1),0),0),PLE!$AA$28*OFFSET(Import.PLQ,$A78-1,AR$15-1,1,1)),IF($E78&lt;&gt;1,IF(ISNUMBER(INDEX(Import.PLE,Detalhamento!$E78,Detalhamento!AR$15)),IF(INDEX(Import.PLE,Detalhamento!$E78,Detalhamento!AR$15)&lt;=mediçao,0,OFFSET(Import.PLQ,$A78-1,AR$15-1,1,1)),OFFSET(Import.PLQ,$A78-1,AR$15-1,1,1)),(1-PLE!$AA$28)*OFFSET(Import.PLQ,$A78-1,AR$15-1,1,1))))</f>
        <v>0</v>
      </c>
      <c r="AS78" s="144">
        <f ca="1">IF(AS$13="",0,CHOOSE(Detalhamento.OpçãoServiços,OFFSET(Import.PLQ,$A78-1,AS$15-1,1,1),IF($E78&lt;&gt;1,IF(ISNUMBER(INDEX(Import.PLE,Detalhamento!$E78,Detalhamento!AS$15)),IF(INDEX(Import.PLE,Detalhamento!$E78,Detalhamento!AS$15)&lt;=mediçao,OFFSET(Import.PLQ,$A78-1,AS$15-1,1,1),0),0),PLE!$AA$28*OFFSET(Import.PLQ,$A78-1,AS$15-1,1,1)),IF($E78&lt;&gt;1,IF(ISNUMBER(INDEX(Import.PLE,Detalhamento!$E78,Detalhamento!AS$15)),IF(INDEX(Import.PLE,Detalhamento!$E78,Detalhamento!AS$15)&lt;=mediçao,0,OFFSET(Import.PLQ,$A78-1,AS$15-1,1,1)),OFFSET(Import.PLQ,$A78-1,AS$15-1,1,1)),(1-PLE!$AA$28)*OFFSET(Import.PLQ,$A78-1,AS$15-1,1,1))))</f>
        <v>0</v>
      </c>
      <c r="AT78" s="144">
        <f ca="1">IF(AT$13="",0,CHOOSE(Detalhamento.OpçãoServiços,OFFSET(Import.PLQ,$A78-1,AT$15-1,1,1),IF($E78&lt;&gt;1,IF(ISNUMBER(INDEX(Import.PLE,Detalhamento!$E78,Detalhamento!AT$15)),IF(INDEX(Import.PLE,Detalhamento!$E78,Detalhamento!AT$15)&lt;=mediçao,OFFSET(Import.PLQ,$A78-1,AT$15-1,1,1),0),0),PLE!$AA$28*OFFSET(Import.PLQ,$A78-1,AT$15-1,1,1)),IF($E78&lt;&gt;1,IF(ISNUMBER(INDEX(Import.PLE,Detalhamento!$E78,Detalhamento!AT$15)),IF(INDEX(Import.PLE,Detalhamento!$E78,Detalhamento!AT$15)&lt;=mediçao,0,OFFSET(Import.PLQ,$A78-1,AT$15-1,1,1)),OFFSET(Import.PLQ,$A78-1,AT$15-1,1,1)),(1-PLE!$AA$28)*OFFSET(Import.PLQ,$A78-1,AT$15-1,1,1))))</f>
        <v>0</v>
      </c>
      <c r="AU78" s="144">
        <f ca="1">IF(AU$13="",0,CHOOSE(Detalhamento.OpçãoServiços,OFFSET(Import.PLQ,$A78-1,AU$15-1,1,1),IF($E78&lt;&gt;1,IF(ISNUMBER(INDEX(Import.PLE,Detalhamento!$E78,Detalhamento!AU$15)),IF(INDEX(Import.PLE,Detalhamento!$E78,Detalhamento!AU$15)&lt;=mediçao,OFFSET(Import.PLQ,$A78-1,AU$15-1,1,1),0),0),PLE!$AA$28*OFFSET(Import.PLQ,$A78-1,AU$15-1,1,1)),IF($E78&lt;&gt;1,IF(ISNUMBER(INDEX(Import.PLE,Detalhamento!$E78,Detalhamento!AU$15)),IF(INDEX(Import.PLE,Detalhamento!$E78,Detalhamento!AU$15)&lt;=mediçao,0,OFFSET(Import.PLQ,$A78-1,AU$15-1,1,1)),OFFSET(Import.PLQ,$A78-1,AU$15-1,1,1)),(1-PLE!$AA$28)*OFFSET(Import.PLQ,$A78-1,AU$15-1,1,1))))</f>
        <v>0</v>
      </c>
      <c r="AV78" s="144">
        <f ca="1">IF(AV$13="",0,CHOOSE(Detalhamento.OpçãoServiços,OFFSET(Import.PLQ,$A78-1,AV$15-1,1,1),IF($E78&lt;&gt;1,IF(ISNUMBER(INDEX(Import.PLE,Detalhamento!$E78,Detalhamento!AV$15)),IF(INDEX(Import.PLE,Detalhamento!$E78,Detalhamento!AV$15)&lt;=mediçao,OFFSET(Import.PLQ,$A78-1,AV$15-1,1,1),0),0),PLE!$AA$28*OFFSET(Import.PLQ,$A78-1,AV$15-1,1,1)),IF($E78&lt;&gt;1,IF(ISNUMBER(INDEX(Import.PLE,Detalhamento!$E78,Detalhamento!AV$15)),IF(INDEX(Import.PLE,Detalhamento!$E78,Detalhamento!AV$15)&lt;=mediçao,0,OFFSET(Import.PLQ,$A78-1,AV$15-1,1,1)),OFFSET(Import.PLQ,$A78-1,AV$15-1,1,1)),(1-PLE!$AA$28)*OFFSET(Import.PLQ,$A78-1,AV$15-1,1,1))))</f>
        <v>0</v>
      </c>
      <c r="AW78" s="144">
        <f ca="1">IF(AW$13="",0,CHOOSE(Detalhamento.OpçãoServiços,OFFSET(Import.PLQ,$A78-1,AW$15-1,1,1),IF($E78&lt;&gt;1,IF(ISNUMBER(INDEX(Import.PLE,Detalhamento!$E78,Detalhamento!AW$15)),IF(INDEX(Import.PLE,Detalhamento!$E78,Detalhamento!AW$15)&lt;=mediçao,OFFSET(Import.PLQ,$A78-1,AW$15-1,1,1),0),0),PLE!$AA$28*OFFSET(Import.PLQ,$A78-1,AW$15-1,1,1)),IF($E78&lt;&gt;1,IF(ISNUMBER(INDEX(Import.PLE,Detalhamento!$E78,Detalhamento!AW$15)),IF(INDEX(Import.PLE,Detalhamento!$E78,Detalhamento!AW$15)&lt;=mediçao,0,OFFSET(Import.PLQ,$A78-1,AW$15-1,1,1)),OFFSET(Import.PLQ,$A78-1,AW$15-1,1,1)),(1-PLE!$AA$28)*OFFSET(Import.PLQ,$A78-1,AW$15-1,1,1))))</f>
        <v>0</v>
      </c>
      <c r="AX78" s="144">
        <f ca="1">IF(AX$13="",0,CHOOSE(Detalhamento.OpçãoServiços,OFFSET(Import.PLQ,$A78-1,AX$15-1,1,1),IF($E78&lt;&gt;1,IF(ISNUMBER(INDEX(Import.PLE,Detalhamento!$E78,Detalhamento!AX$15)),IF(INDEX(Import.PLE,Detalhamento!$E78,Detalhamento!AX$15)&lt;=mediçao,OFFSET(Import.PLQ,$A78-1,AX$15-1,1,1),0),0),PLE!$AA$28*OFFSET(Import.PLQ,$A78-1,AX$15-1,1,1)),IF($E78&lt;&gt;1,IF(ISNUMBER(INDEX(Import.PLE,Detalhamento!$E78,Detalhamento!AX$15)),IF(INDEX(Import.PLE,Detalhamento!$E78,Detalhamento!AX$15)&lt;=mediçao,0,OFFSET(Import.PLQ,$A78-1,AX$15-1,1,1)),OFFSET(Import.PLQ,$A78-1,AX$15-1,1,1)),(1-PLE!$AA$28)*OFFSET(Import.PLQ,$A78-1,AX$15-1,1,1))))</f>
        <v>0</v>
      </c>
      <c r="AY78" s="144">
        <f ca="1">IF(AY$13="",0,CHOOSE(Detalhamento.OpçãoServiços,OFFSET(Import.PLQ,$A78-1,AY$15-1,1,1),IF($E78&lt;&gt;1,IF(ISNUMBER(INDEX(Import.PLE,Detalhamento!$E78,Detalhamento!AY$15)),IF(INDEX(Import.PLE,Detalhamento!$E78,Detalhamento!AY$15)&lt;=mediçao,OFFSET(Import.PLQ,$A78-1,AY$15-1,1,1),0),0),PLE!$AA$28*OFFSET(Import.PLQ,$A78-1,AY$15-1,1,1)),IF($E78&lt;&gt;1,IF(ISNUMBER(INDEX(Import.PLE,Detalhamento!$E78,Detalhamento!AY$15)),IF(INDEX(Import.PLE,Detalhamento!$E78,Detalhamento!AY$15)&lt;=mediçao,0,OFFSET(Import.PLQ,$A78-1,AY$15-1,1,1)),OFFSET(Import.PLQ,$A78-1,AY$15-1,1,1)),(1-PLE!$AA$28)*OFFSET(Import.PLQ,$A78-1,AY$15-1,1,1))))</f>
        <v>0</v>
      </c>
      <c r="AZ78" s="144">
        <f ca="1">IF(AZ$13="",0,CHOOSE(Detalhamento.OpçãoServiços,OFFSET(Import.PLQ,$A78-1,AZ$15-1,1,1),IF($E78&lt;&gt;1,IF(ISNUMBER(INDEX(Import.PLE,Detalhamento!$E78,Detalhamento!AZ$15)),IF(INDEX(Import.PLE,Detalhamento!$E78,Detalhamento!AZ$15)&lt;=mediçao,OFFSET(Import.PLQ,$A78-1,AZ$15-1,1,1),0),0),PLE!$AA$28*OFFSET(Import.PLQ,$A78-1,AZ$15-1,1,1)),IF($E78&lt;&gt;1,IF(ISNUMBER(INDEX(Import.PLE,Detalhamento!$E78,Detalhamento!AZ$15)),IF(INDEX(Import.PLE,Detalhamento!$E78,Detalhamento!AZ$15)&lt;=mediçao,0,OFFSET(Import.PLQ,$A78-1,AZ$15-1,1,1)),OFFSET(Import.PLQ,$A78-1,AZ$15-1,1,1)),(1-PLE!$AA$28)*OFFSET(Import.PLQ,$A78-1,AZ$15-1,1,1))))</f>
        <v>0</v>
      </c>
      <c r="BA78" s="144">
        <f ca="1">IF(BA$13="",0,CHOOSE(Detalhamento.OpçãoServiços,OFFSET(Import.PLQ,$A78-1,BA$15-1,1,1),IF($E78&lt;&gt;1,IF(ISNUMBER(INDEX(Import.PLE,Detalhamento!$E78,Detalhamento!BA$15)),IF(INDEX(Import.PLE,Detalhamento!$E78,Detalhamento!BA$15)&lt;=mediçao,OFFSET(Import.PLQ,$A78-1,BA$15-1,1,1),0),0),PLE!$AA$28*OFFSET(Import.PLQ,$A78-1,BA$15-1,1,1)),IF($E78&lt;&gt;1,IF(ISNUMBER(INDEX(Import.PLE,Detalhamento!$E78,Detalhamento!BA$15)),IF(INDEX(Import.PLE,Detalhamento!$E78,Detalhamento!BA$15)&lt;=mediçao,0,OFFSET(Import.PLQ,$A78-1,BA$15-1,1,1)),OFFSET(Import.PLQ,$A78-1,BA$15-1,1,1)),(1-PLE!$AA$28)*OFFSET(Import.PLQ,$A78-1,BA$15-1,1,1))))</f>
        <v>0</v>
      </c>
      <c r="BB78" s="144">
        <f ca="1">IF(BB$13="",0,CHOOSE(Detalhamento.OpçãoServiços,OFFSET(Import.PLQ,$A78-1,BB$15-1,1,1),IF($E78&lt;&gt;1,IF(ISNUMBER(INDEX(Import.PLE,Detalhamento!$E78,Detalhamento!BB$15)),IF(INDEX(Import.PLE,Detalhamento!$E78,Detalhamento!BB$15)&lt;=mediçao,OFFSET(Import.PLQ,$A78-1,BB$15-1,1,1),0),0),PLE!$AA$28*OFFSET(Import.PLQ,$A78-1,BB$15-1,1,1)),IF($E78&lt;&gt;1,IF(ISNUMBER(INDEX(Import.PLE,Detalhamento!$E78,Detalhamento!BB$15)),IF(INDEX(Import.PLE,Detalhamento!$E78,Detalhamento!BB$15)&lt;=mediçao,0,OFFSET(Import.PLQ,$A78-1,BB$15-1,1,1)),OFFSET(Import.PLQ,$A78-1,BB$15-1,1,1)),(1-PLE!$AA$28)*OFFSET(Import.PLQ,$A78-1,BB$15-1,1,1))))</f>
        <v>0</v>
      </c>
      <c r="BC78" s="144">
        <f ca="1">IF(BC$13="",0,CHOOSE(Detalhamento.OpçãoServiços,OFFSET(Import.PLQ,$A78-1,BC$15-1,1,1),IF($E78&lt;&gt;1,IF(ISNUMBER(INDEX(Import.PLE,Detalhamento!$E78,Detalhamento!BC$15)),IF(INDEX(Import.PLE,Detalhamento!$E78,Detalhamento!BC$15)&lt;=mediçao,OFFSET(Import.PLQ,$A78-1,BC$15-1,1,1),0),0),PLE!$AA$28*OFFSET(Import.PLQ,$A78-1,BC$15-1,1,1)),IF($E78&lt;&gt;1,IF(ISNUMBER(INDEX(Import.PLE,Detalhamento!$E78,Detalhamento!BC$15)),IF(INDEX(Import.PLE,Detalhamento!$E78,Detalhamento!BC$15)&lt;=mediçao,0,OFFSET(Import.PLQ,$A78-1,BC$15-1,1,1)),OFFSET(Import.PLQ,$A78-1,BC$15-1,1,1)),(1-PLE!$AA$28)*OFFSET(Import.PLQ,$A78-1,BC$15-1,1,1))))</f>
        <v>0</v>
      </c>
      <c r="BD78" s="144">
        <f ca="1">IF(BD$13="",0,CHOOSE(Detalhamento.OpçãoServiços,OFFSET(Import.PLQ,$A78-1,BD$15-1,1,1),IF($E78&lt;&gt;1,IF(ISNUMBER(INDEX(Import.PLE,Detalhamento!$E78,Detalhamento!BD$15)),IF(INDEX(Import.PLE,Detalhamento!$E78,Detalhamento!BD$15)&lt;=mediçao,OFFSET(Import.PLQ,$A78-1,BD$15-1,1,1),0),0),PLE!$AA$28*OFFSET(Import.PLQ,$A78-1,BD$15-1,1,1)),IF($E78&lt;&gt;1,IF(ISNUMBER(INDEX(Import.PLE,Detalhamento!$E78,Detalhamento!BD$15)),IF(INDEX(Import.PLE,Detalhamento!$E78,Detalhamento!BD$15)&lt;=mediçao,0,OFFSET(Import.PLQ,$A78-1,BD$15-1,1,1)),OFFSET(Import.PLQ,$A78-1,BD$15-1,1,1)),(1-PLE!$AA$28)*OFFSET(Import.PLQ,$A78-1,BD$15-1,1,1))))</f>
        <v>0</v>
      </c>
      <c r="BE78" s="144">
        <f ca="1">IF(BE$13="",0,CHOOSE(Detalhamento.OpçãoServiços,OFFSET(Import.PLQ,$A78-1,BE$15-1,1,1),IF($E78&lt;&gt;1,IF(ISNUMBER(INDEX(Import.PLE,Detalhamento!$E78,Detalhamento!BE$15)),IF(INDEX(Import.PLE,Detalhamento!$E78,Detalhamento!BE$15)&lt;=mediçao,OFFSET(Import.PLQ,$A78-1,BE$15-1,1,1),0),0),PLE!$AA$28*OFFSET(Import.PLQ,$A78-1,BE$15-1,1,1)),IF($E78&lt;&gt;1,IF(ISNUMBER(INDEX(Import.PLE,Detalhamento!$E78,Detalhamento!BE$15)),IF(INDEX(Import.PLE,Detalhamento!$E78,Detalhamento!BE$15)&lt;=mediçao,0,OFFSET(Import.PLQ,$A78-1,BE$15-1,1,1)),OFFSET(Import.PLQ,$A78-1,BE$15-1,1,1)),(1-PLE!$AA$28)*OFFSET(Import.PLQ,$A78-1,BE$15-1,1,1))))</f>
        <v>0</v>
      </c>
      <c r="BF78" s="144">
        <f ca="1">IF(BF$13="",0,CHOOSE(Detalhamento.OpçãoServiços,OFFSET(Import.PLQ,$A78-1,BF$15-1,1,1),IF($E78&lt;&gt;1,IF(ISNUMBER(INDEX(Import.PLE,Detalhamento!$E78,Detalhamento!BF$15)),IF(INDEX(Import.PLE,Detalhamento!$E78,Detalhamento!BF$15)&lt;=mediçao,OFFSET(Import.PLQ,$A78-1,BF$15-1,1,1),0),0),PLE!$AA$28*OFFSET(Import.PLQ,$A78-1,BF$15-1,1,1)),IF($E78&lt;&gt;1,IF(ISNUMBER(INDEX(Import.PLE,Detalhamento!$E78,Detalhamento!BF$15)),IF(INDEX(Import.PLE,Detalhamento!$E78,Detalhamento!BF$15)&lt;=mediçao,0,OFFSET(Import.PLQ,$A78-1,BF$15-1,1,1)),OFFSET(Import.PLQ,$A78-1,BF$15-1,1,1)),(1-PLE!$AA$28)*OFFSET(Import.PLQ,$A78-1,BF$15-1,1,1))))</f>
        <v>0</v>
      </c>
      <c r="BG78" s="144">
        <f ca="1">IF(BG$13="",0,CHOOSE(Detalhamento.OpçãoServiços,OFFSET(Import.PLQ,$A78-1,BG$15-1,1,1),IF($E78&lt;&gt;1,IF(ISNUMBER(INDEX(Import.PLE,Detalhamento!$E78,Detalhamento!BG$15)),IF(INDEX(Import.PLE,Detalhamento!$E78,Detalhamento!BG$15)&lt;=mediçao,OFFSET(Import.PLQ,$A78-1,BG$15-1,1,1),0),0),PLE!$AA$28*OFFSET(Import.PLQ,$A78-1,BG$15-1,1,1)),IF($E78&lt;&gt;1,IF(ISNUMBER(INDEX(Import.PLE,Detalhamento!$E78,Detalhamento!BG$15)),IF(INDEX(Import.PLE,Detalhamento!$E78,Detalhamento!BG$15)&lt;=mediçao,0,OFFSET(Import.PLQ,$A78-1,BG$15-1,1,1)),OFFSET(Import.PLQ,$A78-1,BG$15-1,1,1)),(1-PLE!$AA$28)*OFFSET(Import.PLQ,$A78-1,BG$15-1,1,1))))</f>
        <v>0</v>
      </c>
      <c r="BH78" s="144">
        <f ca="1">IF(BH$13="",0,CHOOSE(Detalhamento.OpçãoServiços,OFFSET(Import.PLQ,$A78-1,BH$15-1,1,1),IF($E78&lt;&gt;1,IF(ISNUMBER(INDEX(Import.PLE,Detalhamento!$E78,Detalhamento!BH$15)),IF(INDEX(Import.PLE,Detalhamento!$E78,Detalhamento!BH$15)&lt;=mediçao,OFFSET(Import.PLQ,$A78-1,BH$15-1,1,1),0),0),PLE!$AA$28*OFFSET(Import.PLQ,$A78-1,BH$15-1,1,1)),IF($E78&lt;&gt;1,IF(ISNUMBER(INDEX(Import.PLE,Detalhamento!$E78,Detalhamento!BH$15)),IF(INDEX(Import.PLE,Detalhamento!$E78,Detalhamento!BH$15)&lt;=mediçao,0,OFFSET(Import.PLQ,$A78-1,BH$15-1,1,1)),OFFSET(Import.PLQ,$A78-1,BH$15-1,1,1)),(1-PLE!$AA$28)*OFFSET(Import.PLQ,$A78-1,BH$15-1,1,1))))</f>
        <v>0</v>
      </c>
      <c r="BI78" s="144">
        <f ca="1">IF(BI$13="",0,CHOOSE(Detalhamento.OpçãoServiços,OFFSET(Import.PLQ,$A78-1,BI$15-1,1,1),IF($E78&lt;&gt;1,IF(ISNUMBER(INDEX(Import.PLE,Detalhamento!$E78,Detalhamento!BI$15)),IF(INDEX(Import.PLE,Detalhamento!$E78,Detalhamento!BI$15)&lt;=mediçao,OFFSET(Import.PLQ,$A78-1,BI$15-1,1,1),0),0),PLE!$AA$28*OFFSET(Import.PLQ,$A78-1,BI$15-1,1,1)),IF($E78&lt;&gt;1,IF(ISNUMBER(INDEX(Import.PLE,Detalhamento!$E78,Detalhamento!BI$15)),IF(INDEX(Import.PLE,Detalhamento!$E78,Detalhamento!BI$15)&lt;=mediçao,0,OFFSET(Import.PLQ,$A78-1,BI$15-1,1,1)),OFFSET(Import.PLQ,$A78-1,BI$15-1,1,1)),(1-PLE!$AA$28)*OFFSET(Import.PLQ,$A78-1,BI$15-1,1,1))))</f>
        <v>0</v>
      </c>
    </row>
    <row r="79" spans="1:61" ht="20" x14ac:dyDescent="0.2">
      <c r="A79" s="155">
        <v>53</v>
      </c>
      <c r="B79" s="21" t="str">
        <f t="shared" ca="1" si="8"/>
        <v>Serviço</v>
      </c>
      <c r="E79" s="153">
        <f t="shared" ca="1" si="9"/>
        <v>5</v>
      </c>
      <c r="F79" s="154">
        <f t="shared" ca="1" si="10"/>
        <v>50053</v>
      </c>
      <c r="G79" s="154" t="str">
        <f t="shared" ca="1" si="15"/>
        <v>1.4.3.1</v>
      </c>
      <c r="H79" s="182" t="str">
        <f t="shared" ca="1" si="15"/>
        <v>CINTA DE AMARRAÇÃO DE ALVENARIA MOLDADA IN LOCO COM UTILIZAÇÃO DE BLOCOS CANALETA. AF_03/2016</v>
      </c>
      <c r="I79" s="37" t="str">
        <f t="shared" ca="1" si="12"/>
        <v>M</v>
      </c>
      <c r="J79" s="144">
        <f t="shared" ca="1" si="13"/>
        <v>112.1</v>
      </c>
      <c r="K79" s="67"/>
      <c r="L79" s="144">
        <f ca="1">IF(L$13="",0,CHOOSE(Detalhamento.OpçãoServiços,OFFSET(Import.PLQ,$A79-1,L$15-1,1,1),IF($E79&lt;&gt;1,IF(ISNUMBER(INDEX(Import.PLE,Detalhamento!$E79,Detalhamento!L$15)),IF(INDEX(Import.PLE,Detalhamento!$E79,Detalhamento!L$15)&lt;=mediçao,OFFSET(Import.PLQ,$A79-1,L$15-1,1,1),0),0),PLE!$AA$28*OFFSET(Import.PLQ,$A79-1,L$15-1,1,1)),IF($E79&lt;&gt;1,IF(ISNUMBER(INDEX(Import.PLE,Detalhamento!$E79,Detalhamento!L$15)),IF(INDEX(Import.PLE,Detalhamento!$E79,Detalhamento!L$15)&lt;=mediçao,0,OFFSET(Import.PLQ,$A79-1,L$15-1,1,1)),OFFSET(Import.PLQ,$A79-1,L$15-1,1,1)),(1-PLE!$AA$28)*OFFSET(Import.PLQ,$A79-1,L$15-1,1,1))))</f>
        <v>112.1</v>
      </c>
      <c r="M79" s="144">
        <f ca="1">IF(M$13="",0,CHOOSE(Detalhamento.OpçãoServiços,OFFSET(Import.PLQ,$A79-1,M$15-1,1,1),IF($E79&lt;&gt;1,IF(ISNUMBER(INDEX(Import.PLE,Detalhamento!$E79,Detalhamento!M$15)),IF(INDEX(Import.PLE,Detalhamento!$E79,Detalhamento!M$15)&lt;=mediçao,OFFSET(Import.PLQ,$A79-1,M$15-1,1,1),0),0),PLE!$AA$28*OFFSET(Import.PLQ,$A79-1,M$15-1,1,1)),IF($E79&lt;&gt;1,IF(ISNUMBER(INDEX(Import.PLE,Detalhamento!$E79,Detalhamento!M$15)),IF(INDEX(Import.PLE,Detalhamento!$E79,Detalhamento!M$15)&lt;=mediçao,0,OFFSET(Import.PLQ,$A79-1,M$15-1,1,1)),OFFSET(Import.PLQ,$A79-1,M$15-1,1,1)),(1-PLE!$AA$28)*OFFSET(Import.PLQ,$A79-1,M$15-1,1,1))))</f>
        <v>0</v>
      </c>
      <c r="N79" s="144">
        <f ca="1">IF(N$13="",0,CHOOSE(Detalhamento.OpçãoServiços,OFFSET(Import.PLQ,$A79-1,N$15-1,1,1),IF($E79&lt;&gt;1,IF(ISNUMBER(INDEX(Import.PLE,Detalhamento!$E79,Detalhamento!N$15)),IF(INDEX(Import.PLE,Detalhamento!$E79,Detalhamento!N$15)&lt;=mediçao,OFFSET(Import.PLQ,$A79-1,N$15-1,1,1),0),0),PLE!$AA$28*OFFSET(Import.PLQ,$A79-1,N$15-1,1,1)),IF($E79&lt;&gt;1,IF(ISNUMBER(INDEX(Import.PLE,Detalhamento!$E79,Detalhamento!N$15)),IF(INDEX(Import.PLE,Detalhamento!$E79,Detalhamento!N$15)&lt;=mediçao,0,OFFSET(Import.PLQ,$A79-1,N$15-1,1,1)),OFFSET(Import.PLQ,$A79-1,N$15-1,1,1)),(1-PLE!$AA$28)*OFFSET(Import.PLQ,$A79-1,N$15-1,1,1))))</f>
        <v>0</v>
      </c>
      <c r="O79" s="144">
        <f ca="1">IF(O$13="",0,CHOOSE(Detalhamento.OpçãoServiços,OFFSET(Import.PLQ,$A79-1,O$15-1,1,1),IF($E79&lt;&gt;1,IF(ISNUMBER(INDEX(Import.PLE,Detalhamento!$E79,Detalhamento!O$15)),IF(INDEX(Import.PLE,Detalhamento!$E79,Detalhamento!O$15)&lt;=mediçao,OFFSET(Import.PLQ,$A79-1,O$15-1,1,1),0),0),PLE!$AA$28*OFFSET(Import.PLQ,$A79-1,O$15-1,1,1)),IF($E79&lt;&gt;1,IF(ISNUMBER(INDEX(Import.PLE,Detalhamento!$E79,Detalhamento!O$15)),IF(INDEX(Import.PLE,Detalhamento!$E79,Detalhamento!O$15)&lt;=mediçao,0,OFFSET(Import.PLQ,$A79-1,O$15-1,1,1)),OFFSET(Import.PLQ,$A79-1,O$15-1,1,1)),(1-PLE!$AA$28)*OFFSET(Import.PLQ,$A79-1,O$15-1,1,1))))</f>
        <v>0</v>
      </c>
      <c r="P79" s="144">
        <f ca="1">IF(P$13="",0,CHOOSE(Detalhamento.OpçãoServiços,OFFSET(Import.PLQ,$A79-1,P$15-1,1,1),IF($E79&lt;&gt;1,IF(ISNUMBER(INDEX(Import.PLE,Detalhamento!$E79,Detalhamento!P$15)),IF(INDEX(Import.PLE,Detalhamento!$E79,Detalhamento!P$15)&lt;=mediçao,OFFSET(Import.PLQ,$A79-1,P$15-1,1,1),0),0),PLE!$AA$28*OFFSET(Import.PLQ,$A79-1,P$15-1,1,1)),IF($E79&lt;&gt;1,IF(ISNUMBER(INDEX(Import.PLE,Detalhamento!$E79,Detalhamento!P$15)),IF(INDEX(Import.PLE,Detalhamento!$E79,Detalhamento!P$15)&lt;=mediçao,0,OFFSET(Import.PLQ,$A79-1,P$15-1,1,1)),OFFSET(Import.PLQ,$A79-1,P$15-1,1,1)),(1-PLE!$AA$28)*OFFSET(Import.PLQ,$A79-1,P$15-1,1,1))))</f>
        <v>0</v>
      </c>
      <c r="Q79" s="144">
        <f ca="1">IF(Q$13="",0,CHOOSE(Detalhamento.OpçãoServiços,OFFSET(Import.PLQ,$A79-1,Q$15-1,1,1),IF($E79&lt;&gt;1,IF(ISNUMBER(INDEX(Import.PLE,Detalhamento!$E79,Detalhamento!Q$15)),IF(INDEX(Import.PLE,Detalhamento!$E79,Detalhamento!Q$15)&lt;=mediçao,OFFSET(Import.PLQ,$A79-1,Q$15-1,1,1),0),0),PLE!$AA$28*OFFSET(Import.PLQ,$A79-1,Q$15-1,1,1)),IF($E79&lt;&gt;1,IF(ISNUMBER(INDEX(Import.PLE,Detalhamento!$E79,Detalhamento!Q$15)),IF(INDEX(Import.PLE,Detalhamento!$E79,Detalhamento!Q$15)&lt;=mediçao,0,OFFSET(Import.PLQ,$A79-1,Q$15-1,1,1)),OFFSET(Import.PLQ,$A79-1,Q$15-1,1,1)),(1-PLE!$AA$28)*OFFSET(Import.PLQ,$A79-1,Q$15-1,1,1))))</f>
        <v>0</v>
      </c>
      <c r="R79" s="144">
        <f ca="1">IF(R$13="",0,CHOOSE(Detalhamento.OpçãoServiços,OFFSET(Import.PLQ,$A79-1,R$15-1,1,1),IF($E79&lt;&gt;1,IF(ISNUMBER(INDEX(Import.PLE,Detalhamento!$E79,Detalhamento!R$15)),IF(INDEX(Import.PLE,Detalhamento!$E79,Detalhamento!R$15)&lt;=mediçao,OFFSET(Import.PLQ,$A79-1,R$15-1,1,1),0),0),PLE!$AA$28*OFFSET(Import.PLQ,$A79-1,R$15-1,1,1)),IF($E79&lt;&gt;1,IF(ISNUMBER(INDEX(Import.PLE,Detalhamento!$E79,Detalhamento!R$15)),IF(INDEX(Import.PLE,Detalhamento!$E79,Detalhamento!R$15)&lt;=mediçao,0,OFFSET(Import.PLQ,$A79-1,R$15-1,1,1)),OFFSET(Import.PLQ,$A79-1,R$15-1,1,1)),(1-PLE!$AA$28)*OFFSET(Import.PLQ,$A79-1,R$15-1,1,1))))</f>
        <v>0</v>
      </c>
      <c r="S79" s="144">
        <f ca="1">IF(S$13="",0,CHOOSE(Detalhamento.OpçãoServiços,OFFSET(Import.PLQ,$A79-1,S$15-1,1,1),IF($E79&lt;&gt;1,IF(ISNUMBER(INDEX(Import.PLE,Detalhamento!$E79,Detalhamento!S$15)),IF(INDEX(Import.PLE,Detalhamento!$E79,Detalhamento!S$15)&lt;=mediçao,OFFSET(Import.PLQ,$A79-1,S$15-1,1,1),0),0),PLE!$AA$28*OFFSET(Import.PLQ,$A79-1,S$15-1,1,1)),IF($E79&lt;&gt;1,IF(ISNUMBER(INDEX(Import.PLE,Detalhamento!$E79,Detalhamento!S$15)),IF(INDEX(Import.PLE,Detalhamento!$E79,Detalhamento!S$15)&lt;=mediçao,0,OFFSET(Import.PLQ,$A79-1,S$15-1,1,1)),OFFSET(Import.PLQ,$A79-1,S$15-1,1,1)),(1-PLE!$AA$28)*OFFSET(Import.PLQ,$A79-1,S$15-1,1,1))))</f>
        <v>0</v>
      </c>
      <c r="T79" s="144">
        <f ca="1">IF(T$13="",0,CHOOSE(Detalhamento.OpçãoServiços,OFFSET(Import.PLQ,$A79-1,T$15-1,1,1),IF($E79&lt;&gt;1,IF(ISNUMBER(INDEX(Import.PLE,Detalhamento!$E79,Detalhamento!T$15)),IF(INDEX(Import.PLE,Detalhamento!$E79,Detalhamento!T$15)&lt;=mediçao,OFFSET(Import.PLQ,$A79-1,T$15-1,1,1),0),0),PLE!$AA$28*OFFSET(Import.PLQ,$A79-1,T$15-1,1,1)),IF($E79&lt;&gt;1,IF(ISNUMBER(INDEX(Import.PLE,Detalhamento!$E79,Detalhamento!T$15)),IF(INDEX(Import.PLE,Detalhamento!$E79,Detalhamento!T$15)&lt;=mediçao,0,OFFSET(Import.PLQ,$A79-1,T$15-1,1,1)),OFFSET(Import.PLQ,$A79-1,T$15-1,1,1)),(1-PLE!$AA$28)*OFFSET(Import.PLQ,$A79-1,T$15-1,1,1))))</f>
        <v>0</v>
      </c>
      <c r="U79" s="144">
        <f ca="1">IF(U$13="",0,CHOOSE(Detalhamento.OpçãoServiços,OFFSET(Import.PLQ,$A79-1,U$15-1,1,1),IF($E79&lt;&gt;1,IF(ISNUMBER(INDEX(Import.PLE,Detalhamento!$E79,Detalhamento!U$15)),IF(INDEX(Import.PLE,Detalhamento!$E79,Detalhamento!U$15)&lt;=mediçao,OFFSET(Import.PLQ,$A79-1,U$15-1,1,1),0),0),PLE!$AA$28*OFFSET(Import.PLQ,$A79-1,U$15-1,1,1)),IF($E79&lt;&gt;1,IF(ISNUMBER(INDEX(Import.PLE,Detalhamento!$E79,Detalhamento!U$15)),IF(INDEX(Import.PLE,Detalhamento!$E79,Detalhamento!U$15)&lt;=mediçao,0,OFFSET(Import.PLQ,$A79-1,U$15-1,1,1)),OFFSET(Import.PLQ,$A79-1,U$15-1,1,1)),(1-PLE!$AA$28)*OFFSET(Import.PLQ,$A79-1,U$15-1,1,1))))</f>
        <v>0</v>
      </c>
      <c r="V79" s="144">
        <f ca="1">IF(V$13="",0,CHOOSE(Detalhamento.OpçãoServiços,OFFSET(Import.PLQ,$A79-1,V$15-1,1,1),IF($E79&lt;&gt;1,IF(ISNUMBER(INDEX(Import.PLE,Detalhamento!$E79,Detalhamento!V$15)),IF(INDEX(Import.PLE,Detalhamento!$E79,Detalhamento!V$15)&lt;=mediçao,OFFSET(Import.PLQ,$A79-1,V$15-1,1,1),0),0),PLE!$AA$28*OFFSET(Import.PLQ,$A79-1,V$15-1,1,1)),IF($E79&lt;&gt;1,IF(ISNUMBER(INDEX(Import.PLE,Detalhamento!$E79,Detalhamento!V$15)),IF(INDEX(Import.PLE,Detalhamento!$E79,Detalhamento!V$15)&lt;=mediçao,0,OFFSET(Import.PLQ,$A79-1,V$15-1,1,1)),OFFSET(Import.PLQ,$A79-1,V$15-1,1,1)),(1-PLE!$AA$28)*OFFSET(Import.PLQ,$A79-1,V$15-1,1,1))))</f>
        <v>0</v>
      </c>
      <c r="W79" s="144">
        <f ca="1">IF(W$13="",0,CHOOSE(Detalhamento.OpçãoServiços,OFFSET(Import.PLQ,$A79-1,W$15-1,1,1),IF($E79&lt;&gt;1,IF(ISNUMBER(INDEX(Import.PLE,Detalhamento!$E79,Detalhamento!W$15)),IF(INDEX(Import.PLE,Detalhamento!$E79,Detalhamento!W$15)&lt;=mediçao,OFFSET(Import.PLQ,$A79-1,W$15-1,1,1),0),0),PLE!$AA$28*OFFSET(Import.PLQ,$A79-1,W$15-1,1,1)),IF($E79&lt;&gt;1,IF(ISNUMBER(INDEX(Import.PLE,Detalhamento!$E79,Detalhamento!W$15)),IF(INDEX(Import.PLE,Detalhamento!$E79,Detalhamento!W$15)&lt;=mediçao,0,OFFSET(Import.PLQ,$A79-1,W$15-1,1,1)),OFFSET(Import.PLQ,$A79-1,W$15-1,1,1)),(1-PLE!$AA$28)*OFFSET(Import.PLQ,$A79-1,W$15-1,1,1))))</f>
        <v>0</v>
      </c>
      <c r="X79" s="144">
        <f ca="1">IF(X$13="",0,CHOOSE(Detalhamento.OpçãoServiços,OFFSET(Import.PLQ,$A79-1,X$15-1,1,1),IF($E79&lt;&gt;1,IF(ISNUMBER(INDEX(Import.PLE,Detalhamento!$E79,Detalhamento!X$15)),IF(INDEX(Import.PLE,Detalhamento!$E79,Detalhamento!X$15)&lt;=mediçao,OFFSET(Import.PLQ,$A79-1,X$15-1,1,1),0),0),PLE!$AA$28*OFFSET(Import.PLQ,$A79-1,X$15-1,1,1)),IF($E79&lt;&gt;1,IF(ISNUMBER(INDEX(Import.PLE,Detalhamento!$E79,Detalhamento!X$15)),IF(INDEX(Import.PLE,Detalhamento!$E79,Detalhamento!X$15)&lt;=mediçao,0,OFFSET(Import.PLQ,$A79-1,X$15-1,1,1)),OFFSET(Import.PLQ,$A79-1,X$15-1,1,1)),(1-PLE!$AA$28)*OFFSET(Import.PLQ,$A79-1,X$15-1,1,1))))</f>
        <v>0</v>
      </c>
      <c r="Y79" s="144">
        <f ca="1">IF(Y$13="",0,CHOOSE(Detalhamento.OpçãoServiços,OFFSET(Import.PLQ,$A79-1,Y$15-1,1,1),IF($E79&lt;&gt;1,IF(ISNUMBER(INDEX(Import.PLE,Detalhamento!$E79,Detalhamento!Y$15)),IF(INDEX(Import.PLE,Detalhamento!$E79,Detalhamento!Y$15)&lt;=mediçao,OFFSET(Import.PLQ,$A79-1,Y$15-1,1,1),0),0),PLE!$AA$28*OFFSET(Import.PLQ,$A79-1,Y$15-1,1,1)),IF($E79&lt;&gt;1,IF(ISNUMBER(INDEX(Import.PLE,Detalhamento!$E79,Detalhamento!Y$15)),IF(INDEX(Import.PLE,Detalhamento!$E79,Detalhamento!Y$15)&lt;=mediçao,0,OFFSET(Import.PLQ,$A79-1,Y$15-1,1,1)),OFFSET(Import.PLQ,$A79-1,Y$15-1,1,1)),(1-PLE!$AA$28)*OFFSET(Import.PLQ,$A79-1,Y$15-1,1,1))))</f>
        <v>0</v>
      </c>
      <c r="Z79" s="144">
        <f ca="1">IF(Z$13="",0,CHOOSE(Detalhamento.OpçãoServiços,OFFSET(Import.PLQ,$A79-1,Z$15-1,1,1),IF($E79&lt;&gt;1,IF(ISNUMBER(INDEX(Import.PLE,Detalhamento!$E79,Detalhamento!Z$15)),IF(INDEX(Import.PLE,Detalhamento!$E79,Detalhamento!Z$15)&lt;=mediçao,OFFSET(Import.PLQ,$A79-1,Z$15-1,1,1),0),0),PLE!$AA$28*OFFSET(Import.PLQ,$A79-1,Z$15-1,1,1)),IF($E79&lt;&gt;1,IF(ISNUMBER(INDEX(Import.PLE,Detalhamento!$E79,Detalhamento!Z$15)),IF(INDEX(Import.PLE,Detalhamento!$E79,Detalhamento!Z$15)&lt;=mediçao,0,OFFSET(Import.PLQ,$A79-1,Z$15-1,1,1)),OFFSET(Import.PLQ,$A79-1,Z$15-1,1,1)),(1-PLE!$AA$28)*OFFSET(Import.PLQ,$A79-1,Z$15-1,1,1))))</f>
        <v>0</v>
      </c>
      <c r="AA79" s="144">
        <f ca="1">IF(AA$13="",0,CHOOSE(Detalhamento.OpçãoServiços,OFFSET(Import.PLQ,$A79-1,AA$15-1,1,1),IF($E79&lt;&gt;1,IF(ISNUMBER(INDEX(Import.PLE,Detalhamento!$E79,Detalhamento!AA$15)),IF(INDEX(Import.PLE,Detalhamento!$E79,Detalhamento!AA$15)&lt;=mediçao,OFFSET(Import.PLQ,$A79-1,AA$15-1,1,1),0),0),PLE!$AA$28*OFFSET(Import.PLQ,$A79-1,AA$15-1,1,1)),IF($E79&lt;&gt;1,IF(ISNUMBER(INDEX(Import.PLE,Detalhamento!$E79,Detalhamento!AA$15)),IF(INDEX(Import.PLE,Detalhamento!$E79,Detalhamento!AA$15)&lt;=mediçao,0,OFFSET(Import.PLQ,$A79-1,AA$15-1,1,1)),OFFSET(Import.PLQ,$A79-1,AA$15-1,1,1)),(1-PLE!$AA$28)*OFFSET(Import.PLQ,$A79-1,AA$15-1,1,1))))</f>
        <v>0</v>
      </c>
      <c r="AB79" s="144">
        <f ca="1">IF(AB$13="",0,CHOOSE(Detalhamento.OpçãoServiços,OFFSET(Import.PLQ,$A79-1,AB$15-1,1,1),IF($E79&lt;&gt;1,IF(ISNUMBER(INDEX(Import.PLE,Detalhamento!$E79,Detalhamento!AB$15)),IF(INDEX(Import.PLE,Detalhamento!$E79,Detalhamento!AB$15)&lt;=mediçao,OFFSET(Import.PLQ,$A79-1,AB$15-1,1,1),0),0),PLE!$AA$28*OFFSET(Import.PLQ,$A79-1,AB$15-1,1,1)),IF($E79&lt;&gt;1,IF(ISNUMBER(INDEX(Import.PLE,Detalhamento!$E79,Detalhamento!AB$15)),IF(INDEX(Import.PLE,Detalhamento!$E79,Detalhamento!AB$15)&lt;=mediçao,0,OFFSET(Import.PLQ,$A79-1,AB$15-1,1,1)),OFFSET(Import.PLQ,$A79-1,AB$15-1,1,1)),(1-PLE!$AA$28)*OFFSET(Import.PLQ,$A79-1,AB$15-1,1,1))))</f>
        <v>0</v>
      </c>
      <c r="AC79" s="144">
        <f ca="1">IF(AC$13="",0,CHOOSE(Detalhamento.OpçãoServiços,OFFSET(Import.PLQ,$A79-1,AC$15-1,1,1),IF($E79&lt;&gt;1,IF(ISNUMBER(INDEX(Import.PLE,Detalhamento!$E79,Detalhamento!AC$15)),IF(INDEX(Import.PLE,Detalhamento!$E79,Detalhamento!AC$15)&lt;=mediçao,OFFSET(Import.PLQ,$A79-1,AC$15-1,1,1),0),0),PLE!$AA$28*OFFSET(Import.PLQ,$A79-1,AC$15-1,1,1)),IF($E79&lt;&gt;1,IF(ISNUMBER(INDEX(Import.PLE,Detalhamento!$E79,Detalhamento!AC$15)),IF(INDEX(Import.PLE,Detalhamento!$E79,Detalhamento!AC$15)&lt;=mediçao,0,OFFSET(Import.PLQ,$A79-1,AC$15-1,1,1)),OFFSET(Import.PLQ,$A79-1,AC$15-1,1,1)),(1-PLE!$AA$28)*OFFSET(Import.PLQ,$A79-1,AC$15-1,1,1))))</f>
        <v>0</v>
      </c>
      <c r="AD79" s="144">
        <f ca="1">IF(AD$13="",0,CHOOSE(Detalhamento.OpçãoServiços,OFFSET(Import.PLQ,$A79-1,AD$15-1,1,1),IF($E79&lt;&gt;1,IF(ISNUMBER(INDEX(Import.PLE,Detalhamento!$E79,Detalhamento!AD$15)),IF(INDEX(Import.PLE,Detalhamento!$E79,Detalhamento!AD$15)&lt;=mediçao,OFFSET(Import.PLQ,$A79-1,AD$15-1,1,1),0),0),PLE!$AA$28*OFFSET(Import.PLQ,$A79-1,AD$15-1,1,1)),IF($E79&lt;&gt;1,IF(ISNUMBER(INDEX(Import.PLE,Detalhamento!$E79,Detalhamento!AD$15)),IF(INDEX(Import.PLE,Detalhamento!$E79,Detalhamento!AD$15)&lt;=mediçao,0,OFFSET(Import.PLQ,$A79-1,AD$15-1,1,1)),OFFSET(Import.PLQ,$A79-1,AD$15-1,1,1)),(1-PLE!$AA$28)*OFFSET(Import.PLQ,$A79-1,AD$15-1,1,1))))</f>
        <v>0</v>
      </c>
      <c r="AE79" s="144">
        <f ca="1">IF(AE$13="",0,CHOOSE(Detalhamento.OpçãoServiços,OFFSET(Import.PLQ,$A79-1,AE$15-1,1,1),IF($E79&lt;&gt;1,IF(ISNUMBER(INDEX(Import.PLE,Detalhamento!$E79,Detalhamento!AE$15)),IF(INDEX(Import.PLE,Detalhamento!$E79,Detalhamento!AE$15)&lt;=mediçao,OFFSET(Import.PLQ,$A79-1,AE$15-1,1,1),0),0),PLE!$AA$28*OFFSET(Import.PLQ,$A79-1,AE$15-1,1,1)),IF($E79&lt;&gt;1,IF(ISNUMBER(INDEX(Import.PLE,Detalhamento!$E79,Detalhamento!AE$15)),IF(INDEX(Import.PLE,Detalhamento!$E79,Detalhamento!AE$15)&lt;=mediçao,0,OFFSET(Import.PLQ,$A79-1,AE$15-1,1,1)),OFFSET(Import.PLQ,$A79-1,AE$15-1,1,1)),(1-PLE!$AA$28)*OFFSET(Import.PLQ,$A79-1,AE$15-1,1,1))))</f>
        <v>0</v>
      </c>
      <c r="AF79" s="144">
        <f ca="1">IF(AF$13="",0,CHOOSE(Detalhamento.OpçãoServiços,OFFSET(Import.PLQ,$A79-1,AF$15-1,1,1),IF($E79&lt;&gt;1,IF(ISNUMBER(INDEX(Import.PLE,Detalhamento!$E79,Detalhamento!AF$15)),IF(INDEX(Import.PLE,Detalhamento!$E79,Detalhamento!AF$15)&lt;=mediçao,OFFSET(Import.PLQ,$A79-1,AF$15-1,1,1),0),0),PLE!$AA$28*OFFSET(Import.PLQ,$A79-1,AF$15-1,1,1)),IF($E79&lt;&gt;1,IF(ISNUMBER(INDEX(Import.PLE,Detalhamento!$E79,Detalhamento!AF$15)),IF(INDEX(Import.PLE,Detalhamento!$E79,Detalhamento!AF$15)&lt;=mediçao,0,OFFSET(Import.PLQ,$A79-1,AF$15-1,1,1)),OFFSET(Import.PLQ,$A79-1,AF$15-1,1,1)),(1-PLE!$AA$28)*OFFSET(Import.PLQ,$A79-1,AF$15-1,1,1))))</f>
        <v>0</v>
      </c>
      <c r="AG79" s="144">
        <f ca="1">IF(AG$13="",0,CHOOSE(Detalhamento.OpçãoServiços,OFFSET(Import.PLQ,$A79-1,AG$15-1,1,1),IF($E79&lt;&gt;1,IF(ISNUMBER(INDEX(Import.PLE,Detalhamento!$E79,Detalhamento!AG$15)),IF(INDEX(Import.PLE,Detalhamento!$E79,Detalhamento!AG$15)&lt;=mediçao,OFFSET(Import.PLQ,$A79-1,AG$15-1,1,1),0),0),PLE!$AA$28*OFFSET(Import.PLQ,$A79-1,AG$15-1,1,1)),IF($E79&lt;&gt;1,IF(ISNUMBER(INDEX(Import.PLE,Detalhamento!$E79,Detalhamento!AG$15)),IF(INDEX(Import.PLE,Detalhamento!$E79,Detalhamento!AG$15)&lt;=mediçao,0,OFFSET(Import.PLQ,$A79-1,AG$15-1,1,1)),OFFSET(Import.PLQ,$A79-1,AG$15-1,1,1)),(1-PLE!$AA$28)*OFFSET(Import.PLQ,$A79-1,AG$15-1,1,1))))</f>
        <v>0</v>
      </c>
      <c r="AH79" s="144">
        <f ca="1">IF(AH$13="",0,CHOOSE(Detalhamento.OpçãoServiços,OFFSET(Import.PLQ,$A79-1,AH$15-1,1,1),IF($E79&lt;&gt;1,IF(ISNUMBER(INDEX(Import.PLE,Detalhamento!$E79,Detalhamento!AH$15)),IF(INDEX(Import.PLE,Detalhamento!$E79,Detalhamento!AH$15)&lt;=mediçao,OFFSET(Import.PLQ,$A79-1,AH$15-1,1,1),0),0),PLE!$AA$28*OFFSET(Import.PLQ,$A79-1,AH$15-1,1,1)),IF($E79&lt;&gt;1,IF(ISNUMBER(INDEX(Import.PLE,Detalhamento!$E79,Detalhamento!AH$15)),IF(INDEX(Import.PLE,Detalhamento!$E79,Detalhamento!AH$15)&lt;=mediçao,0,OFFSET(Import.PLQ,$A79-1,AH$15-1,1,1)),OFFSET(Import.PLQ,$A79-1,AH$15-1,1,1)),(1-PLE!$AA$28)*OFFSET(Import.PLQ,$A79-1,AH$15-1,1,1))))</f>
        <v>0</v>
      </c>
      <c r="AI79" s="144">
        <f ca="1">IF(AI$13="",0,CHOOSE(Detalhamento.OpçãoServiços,OFFSET(Import.PLQ,$A79-1,AI$15-1,1,1),IF($E79&lt;&gt;1,IF(ISNUMBER(INDEX(Import.PLE,Detalhamento!$E79,Detalhamento!AI$15)),IF(INDEX(Import.PLE,Detalhamento!$E79,Detalhamento!AI$15)&lt;=mediçao,OFFSET(Import.PLQ,$A79-1,AI$15-1,1,1),0),0),PLE!$AA$28*OFFSET(Import.PLQ,$A79-1,AI$15-1,1,1)),IF($E79&lt;&gt;1,IF(ISNUMBER(INDEX(Import.PLE,Detalhamento!$E79,Detalhamento!AI$15)),IF(INDEX(Import.PLE,Detalhamento!$E79,Detalhamento!AI$15)&lt;=mediçao,0,OFFSET(Import.PLQ,$A79-1,AI$15-1,1,1)),OFFSET(Import.PLQ,$A79-1,AI$15-1,1,1)),(1-PLE!$AA$28)*OFFSET(Import.PLQ,$A79-1,AI$15-1,1,1))))</f>
        <v>0</v>
      </c>
      <c r="AJ79" s="144">
        <f ca="1">IF(AJ$13="",0,CHOOSE(Detalhamento.OpçãoServiços,OFFSET(Import.PLQ,$A79-1,AJ$15-1,1,1),IF($E79&lt;&gt;1,IF(ISNUMBER(INDEX(Import.PLE,Detalhamento!$E79,Detalhamento!AJ$15)),IF(INDEX(Import.PLE,Detalhamento!$E79,Detalhamento!AJ$15)&lt;=mediçao,OFFSET(Import.PLQ,$A79-1,AJ$15-1,1,1),0),0),PLE!$AA$28*OFFSET(Import.PLQ,$A79-1,AJ$15-1,1,1)),IF($E79&lt;&gt;1,IF(ISNUMBER(INDEX(Import.PLE,Detalhamento!$E79,Detalhamento!AJ$15)),IF(INDEX(Import.PLE,Detalhamento!$E79,Detalhamento!AJ$15)&lt;=mediçao,0,OFFSET(Import.PLQ,$A79-1,AJ$15-1,1,1)),OFFSET(Import.PLQ,$A79-1,AJ$15-1,1,1)),(1-PLE!$AA$28)*OFFSET(Import.PLQ,$A79-1,AJ$15-1,1,1))))</f>
        <v>0</v>
      </c>
      <c r="AK79" s="144">
        <f ca="1">IF(AK$13="",0,CHOOSE(Detalhamento.OpçãoServiços,OFFSET(Import.PLQ,$A79-1,AK$15-1,1,1),IF($E79&lt;&gt;1,IF(ISNUMBER(INDEX(Import.PLE,Detalhamento!$E79,Detalhamento!AK$15)),IF(INDEX(Import.PLE,Detalhamento!$E79,Detalhamento!AK$15)&lt;=mediçao,OFFSET(Import.PLQ,$A79-1,AK$15-1,1,1),0),0),PLE!$AA$28*OFFSET(Import.PLQ,$A79-1,AK$15-1,1,1)),IF($E79&lt;&gt;1,IF(ISNUMBER(INDEX(Import.PLE,Detalhamento!$E79,Detalhamento!AK$15)),IF(INDEX(Import.PLE,Detalhamento!$E79,Detalhamento!AK$15)&lt;=mediçao,0,OFFSET(Import.PLQ,$A79-1,AK$15-1,1,1)),OFFSET(Import.PLQ,$A79-1,AK$15-1,1,1)),(1-PLE!$AA$28)*OFFSET(Import.PLQ,$A79-1,AK$15-1,1,1))))</f>
        <v>0</v>
      </c>
      <c r="AL79" s="144">
        <f ca="1">IF(AL$13="",0,CHOOSE(Detalhamento.OpçãoServiços,OFFSET(Import.PLQ,$A79-1,AL$15-1,1,1),IF($E79&lt;&gt;1,IF(ISNUMBER(INDEX(Import.PLE,Detalhamento!$E79,Detalhamento!AL$15)),IF(INDEX(Import.PLE,Detalhamento!$E79,Detalhamento!AL$15)&lt;=mediçao,OFFSET(Import.PLQ,$A79-1,AL$15-1,1,1),0),0),PLE!$AA$28*OFFSET(Import.PLQ,$A79-1,AL$15-1,1,1)),IF($E79&lt;&gt;1,IF(ISNUMBER(INDEX(Import.PLE,Detalhamento!$E79,Detalhamento!AL$15)),IF(INDEX(Import.PLE,Detalhamento!$E79,Detalhamento!AL$15)&lt;=mediçao,0,OFFSET(Import.PLQ,$A79-1,AL$15-1,1,1)),OFFSET(Import.PLQ,$A79-1,AL$15-1,1,1)),(1-PLE!$AA$28)*OFFSET(Import.PLQ,$A79-1,AL$15-1,1,1))))</f>
        <v>0</v>
      </c>
      <c r="AM79" s="144">
        <f ca="1">IF(AM$13="",0,CHOOSE(Detalhamento.OpçãoServiços,OFFSET(Import.PLQ,$A79-1,AM$15-1,1,1),IF($E79&lt;&gt;1,IF(ISNUMBER(INDEX(Import.PLE,Detalhamento!$E79,Detalhamento!AM$15)),IF(INDEX(Import.PLE,Detalhamento!$E79,Detalhamento!AM$15)&lt;=mediçao,OFFSET(Import.PLQ,$A79-1,AM$15-1,1,1),0),0),PLE!$AA$28*OFFSET(Import.PLQ,$A79-1,AM$15-1,1,1)),IF($E79&lt;&gt;1,IF(ISNUMBER(INDEX(Import.PLE,Detalhamento!$E79,Detalhamento!AM$15)),IF(INDEX(Import.PLE,Detalhamento!$E79,Detalhamento!AM$15)&lt;=mediçao,0,OFFSET(Import.PLQ,$A79-1,AM$15-1,1,1)),OFFSET(Import.PLQ,$A79-1,AM$15-1,1,1)),(1-PLE!$AA$28)*OFFSET(Import.PLQ,$A79-1,AM$15-1,1,1))))</f>
        <v>0</v>
      </c>
      <c r="AN79" s="144">
        <f ca="1">IF(AN$13="",0,CHOOSE(Detalhamento.OpçãoServiços,OFFSET(Import.PLQ,$A79-1,AN$15-1,1,1),IF($E79&lt;&gt;1,IF(ISNUMBER(INDEX(Import.PLE,Detalhamento!$E79,Detalhamento!AN$15)),IF(INDEX(Import.PLE,Detalhamento!$E79,Detalhamento!AN$15)&lt;=mediçao,OFFSET(Import.PLQ,$A79-1,AN$15-1,1,1),0),0),PLE!$AA$28*OFFSET(Import.PLQ,$A79-1,AN$15-1,1,1)),IF($E79&lt;&gt;1,IF(ISNUMBER(INDEX(Import.PLE,Detalhamento!$E79,Detalhamento!AN$15)),IF(INDEX(Import.PLE,Detalhamento!$E79,Detalhamento!AN$15)&lt;=mediçao,0,OFFSET(Import.PLQ,$A79-1,AN$15-1,1,1)),OFFSET(Import.PLQ,$A79-1,AN$15-1,1,1)),(1-PLE!$AA$28)*OFFSET(Import.PLQ,$A79-1,AN$15-1,1,1))))</f>
        <v>0</v>
      </c>
      <c r="AO79" s="144">
        <f ca="1">IF(AO$13="",0,CHOOSE(Detalhamento.OpçãoServiços,OFFSET(Import.PLQ,$A79-1,AO$15-1,1,1),IF($E79&lt;&gt;1,IF(ISNUMBER(INDEX(Import.PLE,Detalhamento!$E79,Detalhamento!AO$15)),IF(INDEX(Import.PLE,Detalhamento!$E79,Detalhamento!AO$15)&lt;=mediçao,OFFSET(Import.PLQ,$A79-1,AO$15-1,1,1),0),0),PLE!$AA$28*OFFSET(Import.PLQ,$A79-1,AO$15-1,1,1)),IF($E79&lt;&gt;1,IF(ISNUMBER(INDEX(Import.PLE,Detalhamento!$E79,Detalhamento!AO$15)),IF(INDEX(Import.PLE,Detalhamento!$E79,Detalhamento!AO$15)&lt;=mediçao,0,OFFSET(Import.PLQ,$A79-1,AO$15-1,1,1)),OFFSET(Import.PLQ,$A79-1,AO$15-1,1,1)),(1-PLE!$AA$28)*OFFSET(Import.PLQ,$A79-1,AO$15-1,1,1))))</f>
        <v>0</v>
      </c>
      <c r="AP79" s="144">
        <f ca="1">IF(AP$13="",0,CHOOSE(Detalhamento.OpçãoServiços,OFFSET(Import.PLQ,$A79-1,AP$15-1,1,1),IF($E79&lt;&gt;1,IF(ISNUMBER(INDEX(Import.PLE,Detalhamento!$E79,Detalhamento!AP$15)),IF(INDEX(Import.PLE,Detalhamento!$E79,Detalhamento!AP$15)&lt;=mediçao,OFFSET(Import.PLQ,$A79-1,AP$15-1,1,1),0),0),PLE!$AA$28*OFFSET(Import.PLQ,$A79-1,AP$15-1,1,1)),IF($E79&lt;&gt;1,IF(ISNUMBER(INDEX(Import.PLE,Detalhamento!$E79,Detalhamento!AP$15)),IF(INDEX(Import.PLE,Detalhamento!$E79,Detalhamento!AP$15)&lt;=mediçao,0,OFFSET(Import.PLQ,$A79-1,AP$15-1,1,1)),OFFSET(Import.PLQ,$A79-1,AP$15-1,1,1)),(1-PLE!$AA$28)*OFFSET(Import.PLQ,$A79-1,AP$15-1,1,1))))</f>
        <v>0</v>
      </c>
      <c r="AQ79" s="144">
        <f ca="1">IF(AQ$13="",0,CHOOSE(Detalhamento.OpçãoServiços,OFFSET(Import.PLQ,$A79-1,AQ$15-1,1,1),IF($E79&lt;&gt;1,IF(ISNUMBER(INDEX(Import.PLE,Detalhamento!$E79,Detalhamento!AQ$15)),IF(INDEX(Import.PLE,Detalhamento!$E79,Detalhamento!AQ$15)&lt;=mediçao,OFFSET(Import.PLQ,$A79-1,AQ$15-1,1,1),0),0),PLE!$AA$28*OFFSET(Import.PLQ,$A79-1,AQ$15-1,1,1)),IF($E79&lt;&gt;1,IF(ISNUMBER(INDEX(Import.PLE,Detalhamento!$E79,Detalhamento!AQ$15)),IF(INDEX(Import.PLE,Detalhamento!$E79,Detalhamento!AQ$15)&lt;=mediçao,0,OFFSET(Import.PLQ,$A79-1,AQ$15-1,1,1)),OFFSET(Import.PLQ,$A79-1,AQ$15-1,1,1)),(1-PLE!$AA$28)*OFFSET(Import.PLQ,$A79-1,AQ$15-1,1,1))))</f>
        <v>0</v>
      </c>
      <c r="AR79" s="144">
        <f ca="1">IF(AR$13="",0,CHOOSE(Detalhamento.OpçãoServiços,OFFSET(Import.PLQ,$A79-1,AR$15-1,1,1),IF($E79&lt;&gt;1,IF(ISNUMBER(INDEX(Import.PLE,Detalhamento!$E79,Detalhamento!AR$15)),IF(INDEX(Import.PLE,Detalhamento!$E79,Detalhamento!AR$15)&lt;=mediçao,OFFSET(Import.PLQ,$A79-1,AR$15-1,1,1),0),0),PLE!$AA$28*OFFSET(Import.PLQ,$A79-1,AR$15-1,1,1)),IF($E79&lt;&gt;1,IF(ISNUMBER(INDEX(Import.PLE,Detalhamento!$E79,Detalhamento!AR$15)),IF(INDEX(Import.PLE,Detalhamento!$E79,Detalhamento!AR$15)&lt;=mediçao,0,OFFSET(Import.PLQ,$A79-1,AR$15-1,1,1)),OFFSET(Import.PLQ,$A79-1,AR$15-1,1,1)),(1-PLE!$AA$28)*OFFSET(Import.PLQ,$A79-1,AR$15-1,1,1))))</f>
        <v>0</v>
      </c>
      <c r="AS79" s="144">
        <f ca="1">IF(AS$13="",0,CHOOSE(Detalhamento.OpçãoServiços,OFFSET(Import.PLQ,$A79-1,AS$15-1,1,1),IF($E79&lt;&gt;1,IF(ISNUMBER(INDEX(Import.PLE,Detalhamento!$E79,Detalhamento!AS$15)),IF(INDEX(Import.PLE,Detalhamento!$E79,Detalhamento!AS$15)&lt;=mediçao,OFFSET(Import.PLQ,$A79-1,AS$15-1,1,1),0),0),PLE!$AA$28*OFFSET(Import.PLQ,$A79-1,AS$15-1,1,1)),IF($E79&lt;&gt;1,IF(ISNUMBER(INDEX(Import.PLE,Detalhamento!$E79,Detalhamento!AS$15)),IF(INDEX(Import.PLE,Detalhamento!$E79,Detalhamento!AS$15)&lt;=mediçao,0,OFFSET(Import.PLQ,$A79-1,AS$15-1,1,1)),OFFSET(Import.PLQ,$A79-1,AS$15-1,1,1)),(1-PLE!$AA$28)*OFFSET(Import.PLQ,$A79-1,AS$15-1,1,1))))</f>
        <v>0</v>
      </c>
      <c r="AT79" s="144">
        <f ca="1">IF(AT$13="",0,CHOOSE(Detalhamento.OpçãoServiços,OFFSET(Import.PLQ,$A79-1,AT$15-1,1,1),IF($E79&lt;&gt;1,IF(ISNUMBER(INDEX(Import.PLE,Detalhamento!$E79,Detalhamento!AT$15)),IF(INDEX(Import.PLE,Detalhamento!$E79,Detalhamento!AT$15)&lt;=mediçao,OFFSET(Import.PLQ,$A79-1,AT$15-1,1,1),0),0),PLE!$AA$28*OFFSET(Import.PLQ,$A79-1,AT$15-1,1,1)),IF($E79&lt;&gt;1,IF(ISNUMBER(INDEX(Import.PLE,Detalhamento!$E79,Detalhamento!AT$15)),IF(INDEX(Import.PLE,Detalhamento!$E79,Detalhamento!AT$15)&lt;=mediçao,0,OFFSET(Import.PLQ,$A79-1,AT$15-1,1,1)),OFFSET(Import.PLQ,$A79-1,AT$15-1,1,1)),(1-PLE!$AA$28)*OFFSET(Import.PLQ,$A79-1,AT$15-1,1,1))))</f>
        <v>0</v>
      </c>
      <c r="AU79" s="144">
        <f ca="1">IF(AU$13="",0,CHOOSE(Detalhamento.OpçãoServiços,OFFSET(Import.PLQ,$A79-1,AU$15-1,1,1),IF($E79&lt;&gt;1,IF(ISNUMBER(INDEX(Import.PLE,Detalhamento!$E79,Detalhamento!AU$15)),IF(INDEX(Import.PLE,Detalhamento!$E79,Detalhamento!AU$15)&lt;=mediçao,OFFSET(Import.PLQ,$A79-1,AU$15-1,1,1),0),0),PLE!$AA$28*OFFSET(Import.PLQ,$A79-1,AU$15-1,1,1)),IF($E79&lt;&gt;1,IF(ISNUMBER(INDEX(Import.PLE,Detalhamento!$E79,Detalhamento!AU$15)),IF(INDEX(Import.PLE,Detalhamento!$E79,Detalhamento!AU$15)&lt;=mediçao,0,OFFSET(Import.PLQ,$A79-1,AU$15-1,1,1)),OFFSET(Import.PLQ,$A79-1,AU$15-1,1,1)),(1-PLE!$AA$28)*OFFSET(Import.PLQ,$A79-1,AU$15-1,1,1))))</f>
        <v>0</v>
      </c>
      <c r="AV79" s="144">
        <f ca="1">IF(AV$13="",0,CHOOSE(Detalhamento.OpçãoServiços,OFFSET(Import.PLQ,$A79-1,AV$15-1,1,1),IF($E79&lt;&gt;1,IF(ISNUMBER(INDEX(Import.PLE,Detalhamento!$E79,Detalhamento!AV$15)),IF(INDEX(Import.PLE,Detalhamento!$E79,Detalhamento!AV$15)&lt;=mediçao,OFFSET(Import.PLQ,$A79-1,AV$15-1,1,1),0),0),PLE!$AA$28*OFFSET(Import.PLQ,$A79-1,AV$15-1,1,1)),IF($E79&lt;&gt;1,IF(ISNUMBER(INDEX(Import.PLE,Detalhamento!$E79,Detalhamento!AV$15)),IF(INDEX(Import.PLE,Detalhamento!$E79,Detalhamento!AV$15)&lt;=mediçao,0,OFFSET(Import.PLQ,$A79-1,AV$15-1,1,1)),OFFSET(Import.PLQ,$A79-1,AV$15-1,1,1)),(1-PLE!$AA$28)*OFFSET(Import.PLQ,$A79-1,AV$15-1,1,1))))</f>
        <v>0</v>
      </c>
      <c r="AW79" s="144">
        <f ca="1">IF(AW$13="",0,CHOOSE(Detalhamento.OpçãoServiços,OFFSET(Import.PLQ,$A79-1,AW$15-1,1,1),IF($E79&lt;&gt;1,IF(ISNUMBER(INDEX(Import.PLE,Detalhamento!$E79,Detalhamento!AW$15)),IF(INDEX(Import.PLE,Detalhamento!$E79,Detalhamento!AW$15)&lt;=mediçao,OFFSET(Import.PLQ,$A79-1,AW$15-1,1,1),0),0),PLE!$AA$28*OFFSET(Import.PLQ,$A79-1,AW$15-1,1,1)),IF($E79&lt;&gt;1,IF(ISNUMBER(INDEX(Import.PLE,Detalhamento!$E79,Detalhamento!AW$15)),IF(INDEX(Import.PLE,Detalhamento!$E79,Detalhamento!AW$15)&lt;=mediçao,0,OFFSET(Import.PLQ,$A79-1,AW$15-1,1,1)),OFFSET(Import.PLQ,$A79-1,AW$15-1,1,1)),(1-PLE!$AA$28)*OFFSET(Import.PLQ,$A79-1,AW$15-1,1,1))))</f>
        <v>0</v>
      </c>
      <c r="AX79" s="144">
        <f ca="1">IF(AX$13="",0,CHOOSE(Detalhamento.OpçãoServiços,OFFSET(Import.PLQ,$A79-1,AX$15-1,1,1),IF($E79&lt;&gt;1,IF(ISNUMBER(INDEX(Import.PLE,Detalhamento!$E79,Detalhamento!AX$15)),IF(INDEX(Import.PLE,Detalhamento!$E79,Detalhamento!AX$15)&lt;=mediçao,OFFSET(Import.PLQ,$A79-1,AX$15-1,1,1),0),0),PLE!$AA$28*OFFSET(Import.PLQ,$A79-1,AX$15-1,1,1)),IF($E79&lt;&gt;1,IF(ISNUMBER(INDEX(Import.PLE,Detalhamento!$E79,Detalhamento!AX$15)),IF(INDEX(Import.PLE,Detalhamento!$E79,Detalhamento!AX$15)&lt;=mediçao,0,OFFSET(Import.PLQ,$A79-1,AX$15-1,1,1)),OFFSET(Import.PLQ,$A79-1,AX$15-1,1,1)),(1-PLE!$AA$28)*OFFSET(Import.PLQ,$A79-1,AX$15-1,1,1))))</f>
        <v>0</v>
      </c>
      <c r="AY79" s="144">
        <f ca="1">IF(AY$13="",0,CHOOSE(Detalhamento.OpçãoServiços,OFFSET(Import.PLQ,$A79-1,AY$15-1,1,1),IF($E79&lt;&gt;1,IF(ISNUMBER(INDEX(Import.PLE,Detalhamento!$E79,Detalhamento!AY$15)),IF(INDEX(Import.PLE,Detalhamento!$E79,Detalhamento!AY$15)&lt;=mediçao,OFFSET(Import.PLQ,$A79-1,AY$15-1,1,1),0),0),PLE!$AA$28*OFFSET(Import.PLQ,$A79-1,AY$15-1,1,1)),IF($E79&lt;&gt;1,IF(ISNUMBER(INDEX(Import.PLE,Detalhamento!$E79,Detalhamento!AY$15)),IF(INDEX(Import.PLE,Detalhamento!$E79,Detalhamento!AY$15)&lt;=mediçao,0,OFFSET(Import.PLQ,$A79-1,AY$15-1,1,1)),OFFSET(Import.PLQ,$A79-1,AY$15-1,1,1)),(1-PLE!$AA$28)*OFFSET(Import.PLQ,$A79-1,AY$15-1,1,1))))</f>
        <v>0</v>
      </c>
      <c r="AZ79" s="144">
        <f ca="1">IF(AZ$13="",0,CHOOSE(Detalhamento.OpçãoServiços,OFFSET(Import.PLQ,$A79-1,AZ$15-1,1,1),IF($E79&lt;&gt;1,IF(ISNUMBER(INDEX(Import.PLE,Detalhamento!$E79,Detalhamento!AZ$15)),IF(INDEX(Import.PLE,Detalhamento!$E79,Detalhamento!AZ$15)&lt;=mediçao,OFFSET(Import.PLQ,$A79-1,AZ$15-1,1,1),0),0),PLE!$AA$28*OFFSET(Import.PLQ,$A79-1,AZ$15-1,1,1)),IF($E79&lt;&gt;1,IF(ISNUMBER(INDEX(Import.PLE,Detalhamento!$E79,Detalhamento!AZ$15)),IF(INDEX(Import.PLE,Detalhamento!$E79,Detalhamento!AZ$15)&lt;=mediçao,0,OFFSET(Import.PLQ,$A79-1,AZ$15-1,1,1)),OFFSET(Import.PLQ,$A79-1,AZ$15-1,1,1)),(1-PLE!$AA$28)*OFFSET(Import.PLQ,$A79-1,AZ$15-1,1,1))))</f>
        <v>0</v>
      </c>
      <c r="BA79" s="144">
        <f ca="1">IF(BA$13="",0,CHOOSE(Detalhamento.OpçãoServiços,OFFSET(Import.PLQ,$A79-1,BA$15-1,1,1),IF($E79&lt;&gt;1,IF(ISNUMBER(INDEX(Import.PLE,Detalhamento!$E79,Detalhamento!BA$15)),IF(INDEX(Import.PLE,Detalhamento!$E79,Detalhamento!BA$15)&lt;=mediçao,OFFSET(Import.PLQ,$A79-1,BA$15-1,1,1),0),0),PLE!$AA$28*OFFSET(Import.PLQ,$A79-1,BA$15-1,1,1)),IF($E79&lt;&gt;1,IF(ISNUMBER(INDEX(Import.PLE,Detalhamento!$E79,Detalhamento!BA$15)),IF(INDEX(Import.PLE,Detalhamento!$E79,Detalhamento!BA$15)&lt;=mediçao,0,OFFSET(Import.PLQ,$A79-1,BA$15-1,1,1)),OFFSET(Import.PLQ,$A79-1,BA$15-1,1,1)),(1-PLE!$AA$28)*OFFSET(Import.PLQ,$A79-1,BA$15-1,1,1))))</f>
        <v>0</v>
      </c>
      <c r="BB79" s="144">
        <f ca="1">IF(BB$13="",0,CHOOSE(Detalhamento.OpçãoServiços,OFFSET(Import.PLQ,$A79-1,BB$15-1,1,1),IF($E79&lt;&gt;1,IF(ISNUMBER(INDEX(Import.PLE,Detalhamento!$E79,Detalhamento!BB$15)),IF(INDEX(Import.PLE,Detalhamento!$E79,Detalhamento!BB$15)&lt;=mediçao,OFFSET(Import.PLQ,$A79-1,BB$15-1,1,1),0),0),PLE!$AA$28*OFFSET(Import.PLQ,$A79-1,BB$15-1,1,1)),IF($E79&lt;&gt;1,IF(ISNUMBER(INDEX(Import.PLE,Detalhamento!$E79,Detalhamento!BB$15)),IF(INDEX(Import.PLE,Detalhamento!$E79,Detalhamento!BB$15)&lt;=mediçao,0,OFFSET(Import.PLQ,$A79-1,BB$15-1,1,1)),OFFSET(Import.PLQ,$A79-1,BB$15-1,1,1)),(1-PLE!$AA$28)*OFFSET(Import.PLQ,$A79-1,BB$15-1,1,1))))</f>
        <v>0</v>
      </c>
      <c r="BC79" s="144">
        <f ca="1">IF(BC$13="",0,CHOOSE(Detalhamento.OpçãoServiços,OFFSET(Import.PLQ,$A79-1,BC$15-1,1,1),IF($E79&lt;&gt;1,IF(ISNUMBER(INDEX(Import.PLE,Detalhamento!$E79,Detalhamento!BC$15)),IF(INDEX(Import.PLE,Detalhamento!$E79,Detalhamento!BC$15)&lt;=mediçao,OFFSET(Import.PLQ,$A79-1,BC$15-1,1,1),0),0),PLE!$AA$28*OFFSET(Import.PLQ,$A79-1,BC$15-1,1,1)),IF($E79&lt;&gt;1,IF(ISNUMBER(INDEX(Import.PLE,Detalhamento!$E79,Detalhamento!BC$15)),IF(INDEX(Import.PLE,Detalhamento!$E79,Detalhamento!BC$15)&lt;=mediçao,0,OFFSET(Import.PLQ,$A79-1,BC$15-1,1,1)),OFFSET(Import.PLQ,$A79-1,BC$15-1,1,1)),(1-PLE!$AA$28)*OFFSET(Import.PLQ,$A79-1,BC$15-1,1,1))))</f>
        <v>0</v>
      </c>
      <c r="BD79" s="144">
        <f ca="1">IF(BD$13="",0,CHOOSE(Detalhamento.OpçãoServiços,OFFSET(Import.PLQ,$A79-1,BD$15-1,1,1),IF($E79&lt;&gt;1,IF(ISNUMBER(INDEX(Import.PLE,Detalhamento!$E79,Detalhamento!BD$15)),IF(INDEX(Import.PLE,Detalhamento!$E79,Detalhamento!BD$15)&lt;=mediçao,OFFSET(Import.PLQ,$A79-1,BD$15-1,1,1),0),0),PLE!$AA$28*OFFSET(Import.PLQ,$A79-1,BD$15-1,1,1)),IF($E79&lt;&gt;1,IF(ISNUMBER(INDEX(Import.PLE,Detalhamento!$E79,Detalhamento!BD$15)),IF(INDEX(Import.PLE,Detalhamento!$E79,Detalhamento!BD$15)&lt;=mediçao,0,OFFSET(Import.PLQ,$A79-1,BD$15-1,1,1)),OFFSET(Import.PLQ,$A79-1,BD$15-1,1,1)),(1-PLE!$AA$28)*OFFSET(Import.PLQ,$A79-1,BD$15-1,1,1))))</f>
        <v>0</v>
      </c>
      <c r="BE79" s="144">
        <f ca="1">IF(BE$13="",0,CHOOSE(Detalhamento.OpçãoServiços,OFFSET(Import.PLQ,$A79-1,BE$15-1,1,1),IF($E79&lt;&gt;1,IF(ISNUMBER(INDEX(Import.PLE,Detalhamento!$E79,Detalhamento!BE$15)),IF(INDEX(Import.PLE,Detalhamento!$E79,Detalhamento!BE$15)&lt;=mediçao,OFFSET(Import.PLQ,$A79-1,BE$15-1,1,1),0),0),PLE!$AA$28*OFFSET(Import.PLQ,$A79-1,BE$15-1,1,1)),IF($E79&lt;&gt;1,IF(ISNUMBER(INDEX(Import.PLE,Detalhamento!$E79,Detalhamento!BE$15)),IF(INDEX(Import.PLE,Detalhamento!$E79,Detalhamento!BE$15)&lt;=mediçao,0,OFFSET(Import.PLQ,$A79-1,BE$15-1,1,1)),OFFSET(Import.PLQ,$A79-1,BE$15-1,1,1)),(1-PLE!$AA$28)*OFFSET(Import.PLQ,$A79-1,BE$15-1,1,1))))</f>
        <v>0</v>
      </c>
      <c r="BF79" s="144">
        <f ca="1">IF(BF$13="",0,CHOOSE(Detalhamento.OpçãoServiços,OFFSET(Import.PLQ,$A79-1,BF$15-1,1,1),IF($E79&lt;&gt;1,IF(ISNUMBER(INDEX(Import.PLE,Detalhamento!$E79,Detalhamento!BF$15)),IF(INDEX(Import.PLE,Detalhamento!$E79,Detalhamento!BF$15)&lt;=mediçao,OFFSET(Import.PLQ,$A79-1,BF$15-1,1,1),0),0),PLE!$AA$28*OFFSET(Import.PLQ,$A79-1,BF$15-1,1,1)),IF($E79&lt;&gt;1,IF(ISNUMBER(INDEX(Import.PLE,Detalhamento!$E79,Detalhamento!BF$15)),IF(INDEX(Import.PLE,Detalhamento!$E79,Detalhamento!BF$15)&lt;=mediçao,0,OFFSET(Import.PLQ,$A79-1,BF$15-1,1,1)),OFFSET(Import.PLQ,$A79-1,BF$15-1,1,1)),(1-PLE!$AA$28)*OFFSET(Import.PLQ,$A79-1,BF$15-1,1,1))))</f>
        <v>0</v>
      </c>
      <c r="BG79" s="144">
        <f ca="1">IF(BG$13="",0,CHOOSE(Detalhamento.OpçãoServiços,OFFSET(Import.PLQ,$A79-1,BG$15-1,1,1),IF($E79&lt;&gt;1,IF(ISNUMBER(INDEX(Import.PLE,Detalhamento!$E79,Detalhamento!BG$15)),IF(INDEX(Import.PLE,Detalhamento!$E79,Detalhamento!BG$15)&lt;=mediçao,OFFSET(Import.PLQ,$A79-1,BG$15-1,1,1),0),0),PLE!$AA$28*OFFSET(Import.PLQ,$A79-1,BG$15-1,1,1)),IF($E79&lt;&gt;1,IF(ISNUMBER(INDEX(Import.PLE,Detalhamento!$E79,Detalhamento!BG$15)),IF(INDEX(Import.PLE,Detalhamento!$E79,Detalhamento!BG$15)&lt;=mediçao,0,OFFSET(Import.PLQ,$A79-1,BG$15-1,1,1)),OFFSET(Import.PLQ,$A79-1,BG$15-1,1,1)),(1-PLE!$AA$28)*OFFSET(Import.PLQ,$A79-1,BG$15-1,1,1))))</f>
        <v>0</v>
      </c>
      <c r="BH79" s="144">
        <f ca="1">IF(BH$13="",0,CHOOSE(Detalhamento.OpçãoServiços,OFFSET(Import.PLQ,$A79-1,BH$15-1,1,1),IF($E79&lt;&gt;1,IF(ISNUMBER(INDEX(Import.PLE,Detalhamento!$E79,Detalhamento!BH$15)),IF(INDEX(Import.PLE,Detalhamento!$E79,Detalhamento!BH$15)&lt;=mediçao,OFFSET(Import.PLQ,$A79-1,BH$15-1,1,1),0),0),PLE!$AA$28*OFFSET(Import.PLQ,$A79-1,BH$15-1,1,1)),IF($E79&lt;&gt;1,IF(ISNUMBER(INDEX(Import.PLE,Detalhamento!$E79,Detalhamento!BH$15)),IF(INDEX(Import.PLE,Detalhamento!$E79,Detalhamento!BH$15)&lt;=mediçao,0,OFFSET(Import.PLQ,$A79-1,BH$15-1,1,1)),OFFSET(Import.PLQ,$A79-1,BH$15-1,1,1)),(1-PLE!$AA$28)*OFFSET(Import.PLQ,$A79-1,BH$15-1,1,1))))</f>
        <v>0</v>
      </c>
      <c r="BI79" s="144">
        <f ca="1">IF(BI$13="",0,CHOOSE(Detalhamento.OpçãoServiços,OFFSET(Import.PLQ,$A79-1,BI$15-1,1,1),IF($E79&lt;&gt;1,IF(ISNUMBER(INDEX(Import.PLE,Detalhamento!$E79,Detalhamento!BI$15)),IF(INDEX(Import.PLE,Detalhamento!$E79,Detalhamento!BI$15)&lt;=mediçao,OFFSET(Import.PLQ,$A79-1,BI$15-1,1,1),0),0),PLE!$AA$28*OFFSET(Import.PLQ,$A79-1,BI$15-1,1,1)),IF($E79&lt;&gt;1,IF(ISNUMBER(INDEX(Import.PLE,Detalhamento!$E79,Detalhamento!BI$15)),IF(INDEX(Import.PLE,Detalhamento!$E79,Detalhamento!BI$15)&lt;=mediçao,0,OFFSET(Import.PLQ,$A79-1,BI$15-1,1,1)),OFFSET(Import.PLQ,$A79-1,BI$15-1,1,1)),(1-PLE!$AA$28)*OFFSET(Import.PLQ,$A79-1,BI$15-1,1,1))))</f>
        <v>0</v>
      </c>
    </row>
    <row r="80" spans="1:61" ht="10.5" hidden="1" x14ac:dyDescent="0.25">
      <c r="A80" s="155">
        <v>64</v>
      </c>
      <c r="B80" s="21" t="str">
        <f t="shared" ca="1" si="8"/>
        <v>Nível</v>
      </c>
      <c r="E80" s="153" t="str">
        <f t="shared" ca="1" si="9"/>
        <v/>
      </c>
      <c r="F80" s="154">
        <f t="shared" ca="1" si="10"/>
        <v>0</v>
      </c>
      <c r="G80" s="154" t="str">
        <f t="shared" ref="G80:H99" ca="1" si="16">OFFSET(LIorçamento,$A80-1,G$16,1,1)</f>
        <v>1.7</v>
      </c>
      <c r="H80" s="182" t="str">
        <f t="shared" ca="1" si="16"/>
        <v>COBERTURA</v>
      </c>
      <c r="I80" s="37" t="str">
        <f t="shared" ca="1" si="12"/>
        <v/>
      </c>
      <c r="J80" s="144" t="str">
        <f t="shared" ca="1" si="13"/>
        <v/>
      </c>
      <c r="K80" s="67"/>
      <c r="L80" s="144">
        <f ca="1">IF(L$13="",0,CHOOSE(Detalhamento.OpçãoServiços,OFFSET(Import.PLQ,$A80-1,L$15-1,1,1),IF($E80&lt;&gt;1,IF(ISNUMBER(INDEX(Import.PLE,Detalhamento!$E80,Detalhamento!L$15)),IF(INDEX(Import.PLE,Detalhamento!$E80,Detalhamento!L$15)&lt;=mediçao,OFFSET(Import.PLQ,$A80-1,L$15-1,1,1),0),0),PLE!$AA$28*OFFSET(Import.PLQ,$A80-1,L$15-1,1,1)),IF($E80&lt;&gt;1,IF(ISNUMBER(INDEX(Import.PLE,Detalhamento!$E80,Detalhamento!L$15)),IF(INDEX(Import.PLE,Detalhamento!$E80,Detalhamento!L$15)&lt;=mediçao,0,OFFSET(Import.PLQ,$A80-1,L$15-1,1,1)),OFFSET(Import.PLQ,$A80-1,L$15-1,1,1)),(1-PLE!$AA$28)*OFFSET(Import.PLQ,$A80-1,L$15-1,1,1))))</f>
        <v>0</v>
      </c>
      <c r="M80" s="144">
        <f ca="1">IF(M$13="",0,CHOOSE(Detalhamento.OpçãoServiços,OFFSET(Import.PLQ,$A80-1,M$15-1,1,1),IF($E80&lt;&gt;1,IF(ISNUMBER(INDEX(Import.PLE,Detalhamento!$E80,Detalhamento!M$15)),IF(INDEX(Import.PLE,Detalhamento!$E80,Detalhamento!M$15)&lt;=mediçao,OFFSET(Import.PLQ,$A80-1,M$15-1,1,1),0),0),PLE!$AA$28*OFFSET(Import.PLQ,$A80-1,M$15-1,1,1)),IF($E80&lt;&gt;1,IF(ISNUMBER(INDEX(Import.PLE,Detalhamento!$E80,Detalhamento!M$15)),IF(INDEX(Import.PLE,Detalhamento!$E80,Detalhamento!M$15)&lt;=mediçao,0,OFFSET(Import.PLQ,$A80-1,M$15-1,1,1)),OFFSET(Import.PLQ,$A80-1,M$15-1,1,1)),(1-PLE!$AA$28)*OFFSET(Import.PLQ,$A80-1,M$15-1,1,1))))</f>
        <v>0</v>
      </c>
      <c r="N80" s="144">
        <f ca="1">IF(N$13="",0,CHOOSE(Detalhamento.OpçãoServiços,OFFSET(Import.PLQ,$A80-1,N$15-1,1,1),IF($E80&lt;&gt;1,IF(ISNUMBER(INDEX(Import.PLE,Detalhamento!$E80,Detalhamento!N$15)),IF(INDEX(Import.PLE,Detalhamento!$E80,Detalhamento!N$15)&lt;=mediçao,OFFSET(Import.PLQ,$A80-1,N$15-1,1,1),0),0),PLE!$AA$28*OFFSET(Import.PLQ,$A80-1,N$15-1,1,1)),IF($E80&lt;&gt;1,IF(ISNUMBER(INDEX(Import.PLE,Detalhamento!$E80,Detalhamento!N$15)),IF(INDEX(Import.PLE,Detalhamento!$E80,Detalhamento!N$15)&lt;=mediçao,0,OFFSET(Import.PLQ,$A80-1,N$15-1,1,1)),OFFSET(Import.PLQ,$A80-1,N$15-1,1,1)),(1-PLE!$AA$28)*OFFSET(Import.PLQ,$A80-1,N$15-1,1,1))))</f>
        <v>0</v>
      </c>
      <c r="O80" s="144">
        <f ca="1">IF(O$13="",0,CHOOSE(Detalhamento.OpçãoServiços,OFFSET(Import.PLQ,$A80-1,O$15-1,1,1),IF($E80&lt;&gt;1,IF(ISNUMBER(INDEX(Import.PLE,Detalhamento!$E80,Detalhamento!O$15)),IF(INDEX(Import.PLE,Detalhamento!$E80,Detalhamento!O$15)&lt;=mediçao,OFFSET(Import.PLQ,$A80-1,O$15-1,1,1),0),0),PLE!$AA$28*OFFSET(Import.PLQ,$A80-1,O$15-1,1,1)),IF($E80&lt;&gt;1,IF(ISNUMBER(INDEX(Import.PLE,Detalhamento!$E80,Detalhamento!O$15)),IF(INDEX(Import.PLE,Detalhamento!$E80,Detalhamento!O$15)&lt;=mediçao,0,OFFSET(Import.PLQ,$A80-1,O$15-1,1,1)),OFFSET(Import.PLQ,$A80-1,O$15-1,1,1)),(1-PLE!$AA$28)*OFFSET(Import.PLQ,$A80-1,O$15-1,1,1))))</f>
        <v>0</v>
      </c>
      <c r="P80" s="144">
        <f ca="1">IF(P$13="",0,CHOOSE(Detalhamento.OpçãoServiços,OFFSET(Import.PLQ,$A80-1,P$15-1,1,1),IF($E80&lt;&gt;1,IF(ISNUMBER(INDEX(Import.PLE,Detalhamento!$E80,Detalhamento!P$15)),IF(INDEX(Import.PLE,Detalhamento!$E80,Detalhamento!P$15)&lt;=mediçao,OFFSET(Import.PLQ,$A80-1,P$15-1,1,1),0),0),PLE!$AA$28*OFFSET(Import.PLQ,$A80-1,P$15-1,1,1)),IF($E80&lt;&gt;1,IF(ISNUMBER(INDEX(Import.PLE,Detalhamento!$E80,Detalhamento!P$15)),IF(INDEX(Import.PLE,Detalhamento!$E80,Detalhamento!P$15)&lt;=mediçao,0,OFFSET(Import.PLQ,$A80-1,P$15-1,1,1)),OFFSET(Import.PLQ,$A80-1,P$15-1,1,1)),(1-PLE!$AA$28)*OFFSET(Import.PLQ,$A80-1,P$15-1,1,1))))</f>
        <v>0</v>
      </c>
      <c r="Q80" s="144">
        <f ca="1">IF(Q$13="",0,CHOOSE(Detalhamento.OpçãoServiços,OFFSET(Import.PLQ,$A80-1,Q$15-1,1,1),IF($E80&lt;&gt;1,IF(ISNUMBER(INDEX(Import.PLE,Detalhamento!$E80,Detalhamento!Q$15)),IF(INDEX(Import.PLE,Detalhamento!$E80,Detalhamento!Q$15)&lt;=mediçao,OFFSET(Import.PLQ,$A80-1,Q$15-1,1,1),0),0),PLE!$AA$28*OFFSET(Import.PLQ,$A80-1,Q$15-1,1,1)),IF($E80&lt;&gt;1,IF(ISNUMBER(INDEX(Import.PLE,Detalhamento!$E80,Detalhamento!Q$15)),IF(INDEX(Import.PLE,Detalhamento!$E80,Detalhamento!Q$15)&lt;=mediçao,0,OFFSET(Import.PLQ,$A80-1,Q$15-1,1,1)),OFFSET(Import.PLQ,$A80-1,Q$15-1,1,1)),(1-PLE!$AA$28)*OFFSET(Import.PLQ,$A80-1,Q$15-1,1,1))))</f>
        <v>0</v>
      </c>
      <c r="R80" s="144">
        <f ca="1">IF(R$13="",0,CHOOSE(Detalhamento.OpçãoServiços,OFFSET(Import.PLQ,$A80-1,R$15-1,1,1),IF($E80&lt;&gt;1,IF(ISNUMBER(INDEX(Import.PLE,Detalhamento!$E80,Detalhamento!R$15)),IF(INDEX(Import.PLE,Detalhamento!$E80,Detalhamento!R$15)&lt;=mediçao,OFFSET(Import.PLQ,$A80-1,R$15-1,1,1),0),0),PLE!$AA$28*OFFSET(Import.PLQ,$A80-1,R$15-1,1,1)),IF($E80&lt;&gt;1,IF(ISNUMBER(INDEX(Import.PLE,Detalhamento!$E80,Detalhamento!R$15)),IF(INDEX(Import.PLE,Detalhamento!$E80,Detalhamento!R$15)&lt;=mediçao,0,OFFSET(Import.PLQ,$A80-1,R$15-1,1,1)),OFFSET(Import.PLQ,$A80-1,R$15-1,1,1)),(1-PLE!$AA$28)*OFFSET(Import.PLQ,$A80-1,R$15-1,1,1))))</f>
        <v>0</v>
      </c>
      <c r="S80" s="144">
        <f ca="1">IF(S$13="",0,CHOOSE(Detalhamento.OpçãoServiços,OFFSET(Import.PLQ,$A80-1,S$15-1,1,1),IF($E80&lt;&gt;1,IF(ISNUMBER(INDEX(Import.PLE,Detalhamento!$E80,Detalhamento!S$15)),IF(INDEX(Import.PLE,Detalhamento!$E80,Detalhamento!S$15)&lt;=mediçao,OFFSET(Import.PLQ,$A80-1,S$15-1,1,1),0),0),PLE!$AA$28*OFFSET(Import.PLQ,$A80-1,S$15-1,1,1)),IF($E80&lt;&gt;1,IF(ISNUMBER(INDEX(Import.PLE,Detalhamento!$E80,Detalhamento!S$15)),IF(INDEX(Import.PLE,Detalhamento!$E80,Detalhamento!S$15)&lt;=mediçao,0,OFFSET(Import.PLQ,$A80-1,S$15-1,1,1)),OFFSET(Import.PLQ,$A80-1,S$15-1,1,1)),(1-PLE!$AA$28)*OFFSET(Import.PLQ,$A80-1,S$15-1,1,1))))</f>
        <v>0</v>
      </c>
      <c r="T80" s="144">
        <f ca="1">IF(T$13="",0,CHOOSE(Detalhamento.OpçãoServiços,OFFSET(Import.PLQ,$A80-1,T$15-1,1,1),IF($E80&lt;&gt;1,IF(ISNUMBER(INDEX(Import.PLE,Detalhamento!$E80,Detalhamento!T$15)),IF(INDEX(Import.PLE,Detalhamento!$E80,Detalhamento!T$15)&lt;=mediçao,OFFSET(Import.PLQ,$A80-1,T$15-1,1,1),0),0),PLE!$AA$28*OFFSET(Import.PLQ,$A80-1,T$15-1,1,1)),IF($E80&lt;&gt;1,IF(ISNUMBER(INDEX(Import.PLE,Detalhamento!$E80,Detalhamento!T$15)),IF(INDEX(Import.PLE,Detalhamento!$E80,Detalhamento!T$15)&lt;=mediçao,0,OFFSET(Import.PLQ,$A80-1,T$15-1,1,1)),OFFSET(Import.PLQ,$A80-1,T$15-1,1,1)),(1-PLE!$AA$28)*OFFSET(Import.PLQ,$A80-1,T$15-1,1,1))))</f>
        <v>0</v>
      </c>
      <c r="U80" s="144">
        <f ca="1">IF(U$13="",0,CHOOSE(Detalhamento.OpçãoServiços,OFFSET(Import.PLQ,$A80-1,U$15-1,1,1),IF($E80&lt;&gt;1,IF(ISNUMBER(INDEX(Import.PLE,Detalhamento!$E80,Detalhamento!U$15)),IF(INDEX(Import.PLE,Detalhamento!$E80,Detalhamento!U$15)&lt;=mediçao,OFFSET(Import.PLQ,$A80-1,U$15-1,1,1),0),0),PLE!$AA$28*OFFSET(Import.PLQ,$A80-1,U$15-1,1,1)),IF($E80&lt;&gt;1,IF(ISNUMBER(INDEX(Import.PLE,Detalhamento!$E80,Detalhamento!U$15)),IF(INDEX(Import.PLE,Detalhamento!$E80,Detalhamento!U$15)&lt;=mediçao,0,OFFSET(Import.PLQ,$A80-1,U$15-1,1,1)),OFFSET(Import.PLQ,$A80-1,U$15-1,1,1)),(1-PLE!$AA$28)*OFFSET(Import.PLQ,$A80-1,U$15-1,1,1))))</f>
        <v>0</v>
      </c>
      <c r="V80" s="144">
        <f ca="1">IF(V$13="",0,CHOOSE(Detalhamento.OpçãoServiços,OFFSET(Import.PLQ,$A80-1,V$15-1,1,1),IF($E80&lt;&gt;1,IF(ISNUMBER(INDEX(Import.PLE,Detalhamento!$E80,Detalhamento!V$15)),IF(INDEX(Import.PLE,Detalhamento!$E80,Detalhamento!V$15)&lt;=mediçao,OFFSET(Import.PLQ,$A80-1,V$15-1,1,1),0),0),PLE!$AA$28*OFFSET(Import.PLQ,$A80-1,V$15-1,1,1)),IF($E80&lt;&gt;1,IF(ISNUMBER(INDEX(Import.PLE,Detalhamento!$E80,Detalhamento!V$15)),IF(INDEX(Import.PLE,Detalhamento!$E80,Detalhamento!V$15)&lt;=mediçao,0,OFFSET(Import.PLQ,$A80-1,V$15-1,1,1)),OFFSET(Import.PLQ,$A80-1,V$15-1,1,1)),(1-PLE!$AA$28)*OFFSET(Import.PLQ,$A80-1,V$15-1,1,1))))</f>
        <v>0</v>
      </c>
      <c r="W80" s="144">
        <f ca="1">IF(W$13="",0,CHOOSE(Detalhamento.OpçãoServiços,OFFSET(Import.PLQ,$A80-1,W$15-1,1,1),IF($E80&lt;&gt;1,IF(ISNUMBER(INDEX(Import.PLE,Detalhamento!$E80,Detalhamento!W$15)),IF(INDEX(Import.PLE,Detalhamento!$E80,Detalhamento!W$15)&lt;=mediçao,OFFSET(Import.PLQ,$A80-1,W$15-1,1,1),0),0),PLE!$AA$28*OFFSET(Import.PLQ,$A80-1,W$15-1,1,1)),IF($E80&lt;&gt;1,IF(ISNUMBER(INDEX(Import.PLE,Detalhamento!$E80,Detalhamento!W$15)),IF(INDEX(Import.PLE,Detalhamento!$E80,Detalhamento!W$15)&lt;=mediçao,0,OFFSET(Import.PLQ,$A80-1,W$15-1,1,1)),OFFSET(Import.PLQ,$A80-1,W$15-1,1,1)),(1-PLE!$AA$28)*OFFSET(Import.PLQ,$A80-1,W$15-1,1,1))))</f>
        <v>0</v>
      </c>
      <c r="X80" s="144">
        <f ca="1">IF(X$13="",0,CHOOSE(Detalhamento.OpçãoServiços,OFFSET(Import.PLQ,$A80-1,X$15-1,1,1),IF($E80&lt;&gt;1,IF(ISNUMBER(INDEX(Import.PLE,Detalhamento!$E80,Detalhamento!X$15)),IF(INDEX(Import.PLE,Detalhamento!$E80,Detalhamento!X$15)&lt;=mediçao,OFFSET(Import.PLQ,$A80-1,X$15-1,1,1),0),0),PLE!$AA$28*OFFSET(Import.PLQ,$A80-1,X$15-1,1,1)),IF($E80&lt;&gt;1,IF(ISNUMBER(INDEX(Import.PLE,Detalhamento!$E80,Detalhamento!X$15)),IF(INDEX(Import.PLE,Detalhamento!$E80,Detalhamento!X$15)&lt;=mediçao,0,OFFSET(Import.PLQ,$A80-1,X$15-1,1,1)),OFFSET(Import.PLQ,$A80-1,X$15-1,1,1)),(1-PLE!$AA$28)*OFFSET(Import.PLQ,$A80-1,X$15-1,1,1))))</f>
        <v>0</v>
      </c>
      <c r="Y80" s="144">
        <f ca="1">IF(Y$13="",0,CHOOSE(Detalhamento.OpçãoServiços,OFFSET(Import.PLQ,$A80-1,Y$15-1,1,1),IF($E80&lt;&gt;1,IF(ISNUMBER(INDEX(Import.PLE,Detalhamento!$E80,Detalhamento!Y$15)),IF(INDEX(Import.PLE,Detalhamento!$E80,Detalhamento!Y$15)&lt;=mediçao,OFFSET(Import.PLQ,$A80-1,Y$15-1,1,1),0),0),PLE!$AA$28*OFFSET(Import.PLQ,$A80-1,Y$15-1,1,1)),IF($E80&lt;&gt;1,IF(ISNUMBER(INDEX(Import.PLE,Detalhamento!$E80,Detalhamento!Y$15)),IF(INDEX(Import.PLE,Detalhamento!$E80,Detalhamento!Y$15)&lt;=mediçao,0,OFFSET(Import.PLQ,$A80-1,Y$15-1,1,1)),OFFSET(Import.PLQ,$A80-1,Y$15-1,1,1)),(1-PLE!$AA$28)*OFFSET(Import.PLQ,$A80-1,Y$15-1,1,1))))</f>
        <v>0</v>
      </c>
      <c r="Z80" s="144">
        <f ca="1">IF(Z$13="",0,CHOOSE(Detalhamento.OpçãoServiços,OFFSET(Import.PLQ,$A80-1,Z$15-1,1,1),IF($E80&lt;&gt;1,IF(ISNUMBER(INDEX(Import.PLE,Detalhamento!$E80,Detalhamento!Z$15)),IF(INDEX(Import.PLE,Detalhamento!$E80,Detalhamento!Z$15)&lt;=mediçao,OFFSET(Import.PLQ,$A80-1,Z$15-1,1,1),0),0),PLE!$AA$28*OFFSET(Import.PLQ,$A80-1,Z$15-1,1,1)),IF($E80&lt;&gt;1,IF(ISNUMBER(INDEX(Import.PLE,Detalhamento!$E80,Detalhamento!Z$15)),IF(INDEX(Import.PLE,Detalhamento!$E80,Detalhamento!Z$15)&lt;=mediçao,0,OFFSET(Import.PLQ,$A80-1,Z$15-1,1,1)),OFFSET(Import.PLQ,$A80-1,Z$15-1,1,1)),(1-PLE!$AA$28)*OFFSET(Import.PLQ,$A80-1,Z$15-1,1,1))))</f>
        <v>0</v>
      </c>
      <c r="AA80" s="144">
        <f ca="1">IF(AA$13="",0,CHOOSE(Detalhamento.OpçãoServiços,OFFSET(Import.PLQ,$A80-1,AA$15-1,1,1),IF($E80&lt;&gt;1,IF(ISNUMBER(INDEX(Import.PLE,Detalhamento!$E80,Detalhamento!AA$15)),IF(INDEX(Import.PLE,Detalhamento!$E80,Detalhamento!AA$15)&lt;=mediçao,OFFSET(Import.PLQ,$A80-1,AA$15-1,1,1),0),0),PLE!$AA$28*OFFSET(Import.PLQ,$A80-1,AA$15-1,1,1)),IF($E80&lt;&gt;1,IF(ISNUMBER(INDEX(Import.PLE,Detalhamento!$E80,Detalhamento!AA$15)),IF(INDEX(Import.PLE,Detalhamento!$E80,Detalhamento!AA$15)&lt;=mediçao,0,OFFSET(Import.PLQ,$A80-1,AA$15-1,1,1)),OFFSET(Import.PLQ,$A80-1,AA$15-1,1,1)),(1-PLE!$AA$28)*OFFSET(Import.PLQ,$A80-1,AA$15-1,1,1))))</f>
        <v>0</v>
      </c>
      <c r="AB80" s="144">
        <f ca="1">IF(AB$13="",0,CHOOSE(Detalhamento.OpçãoServiços,OFFSET(Import.PLQ,$A80-1,AB$15-1,1,1),IF($E80&lt;&gt;1,IF(ISNUMBER(INDEX(Import.PLE,Detalhamento!$E80,Detalhamento!AB$15)),IF(INDEX(Import.PLE,Detalhamento!$E80,Detalhamento!AB$15)&lt;=mediçao,OFFSET(Import.PLQ,$A80-1,AB$15-1,1,1),0),0),PLE!$AA$28*OFFSET(Import.PLQ,$A80-1,AB$15-1,1,1)),IF($E80&lt;&gt;1,IF(ISNUMBER(INDEX(Import.PLE,Detalhamento!$E80,Detalhamento!AB$15)),IF(INDEX(Import.PLE,Detalhamento!$E80,Detalhamento!AB$15)&lt;=mediçao,0,OFFSET(Import.PLQ,$A80-1,AB$15-1,1,1)),OFFSET(Import.PLQ,$A80-1,AB$15-1,1,1)),(1-PLE!$AA$28)*OFFSET(Import.PLQ,$A80-1,AB$15-1,1,1))))</f>
        <v>0</v>
      </c>
      <c r="AC80" s="144">
        <f ca="1">IF(AC$13="",0,CHOOSE(Detalhamento.OpçãoServiços,OFFSET(Import.PLQ,$A80-1,AC$15-1,1,1),IF($E80&lt;&gt;1,IF(ISNUMBER(INDEX(Import.PLE,Detalhamento!$E80,Detalhamento!AC$15)),IF(INDEX(Import.PLE,Detalhamento!$E80,Detalhamento!AC$15)&lt;=mediçao,OFFSET(Import.PLQ,$A80-1,AC$15-1,1,1),0),0),PLE!$AA$28*OFFSET(Import.PLQ,$A80-1,AC$15-1,1,1)),IF($E80&lt;&gt;1,IF(ISNUMBER(INDEX(Import.PLE,Detalhamento!$E80,Detalhamento!AC$15)),IF(INDEX(Import.PLE,Detalhamento!$E80,Detalhamento!AC$15)&lt;=mediçao,0,OFFSET(Import.PLQ,$A80-1,AC$15-1,1,1)),OFFSET(Import.PLQ,$A80-1,AC$15-1,1,1)),(1-PLE!$AA$28)*OFFSET(Import.PLQ,$A80-1,AC$15-1,1,1))))</f>
        <v>0</v>
      </c>
      <c r="AD80" s="144">
        <f ca="1">IF(AD$13="",0,CHOOSE(Detalhamento.OpçãoServiços,OFFSET(Import.PLQ,$A80-1,AD$15-1,1,1),IF($E80&lt;&gt;1,IF(ISNUMBER(INDEX(Import.PLE,Detalhamento!$E80,Detalhamento!AD$15)),IF(INDEX(Import.PLE,Detalhamento!$E80,Detalhamento!AD$15)&lt;=mediçao,OFFSET(Import.PLQ,$A80-1,AD$15-1,1,1),0),0),PLE!$AA$28*OFFSET(Import.PLQ,$A80-1,AD$15-1,1,1)),IF($E80&lt;&gt;1,IF(ISNUMBER(INDEX(Import.PLE,Detalhamento!$E80,Detalhamento!AD$15)),IF(INDEX(Import.PLE,Detalhamento!$E80,Detalhamento!AD$15)&lt;=mediçao,0,OFFSET(Import.PLQ,$A80-1,AD$15-1,1,1)),OFFSET(Import.PLQ,$A80-1,AD$15-1,1,1)),(1-PLE!$AA$28)*OFFSET(Import.PLQ,$A80-1,AD$15-1,1,1))))</f>
        <v>0</v>
      </c>
      <c r="AE80" s="144">
        <f ca="1">IF(AE$13="",0,CHOOSE(Detalhamento.OpçãoServiços,OFFSET(Import.PLQ,$A80-1,AE$15-1,1,1),IF($E80&lt;&gt;1,IF(ISNUMBER(INDEX(Import.PLE,Detalhamento!$E80,Detalhamento!AE$15)),IF(INDEX(Import.PLE,Detalhamento!$E80,Detalhamento!AE$15)&lt;=mediçao,OFFSET(Import.PLQ,$A80-1,AE$15-1,1,1),0),0),PLE!$AA$28*OFFSET(Import.PLQ,$A80-1,AE$15-1,1,1)),IF($E80&lt;&gt;1,IF(ISNUMBER(INDEX(Import.PLE,Detalhamento!$E80,Detalhamento!AE$15)),IF(INDEX(Import.PLE,Detalhamento!$E80,Detalhamento!AE$15)&lt;=mediçao,0,OFFSET(Import.PLQ,$A80-1,AE$15-1,1,1)),OFFSET(Import.PLQ,$A80-1,AE$15-1,1,1)),(1-PLE!$AA$28)*OFFSET(Import.PLQ,$A80-1,AE$15-1,1,1))))</f>
        <v>0</v>
      </c>
      <c r="AF80" s="144">
        <f ca="1">IF(AF$13="",0,CHOOSE(Detalhamento.OpçãoServiços,OFFSET(Import.PLQ,$A80-1,AF$15-1,1,1),IF($E80&lt;&gt;1,IF(ISNUMBER(INDEX(Import.PLE,Detalhamento!$E80,Detalhamento!AF$15)),IF(INDEX(Import.PLE,Detalhamento!$E80,Detalhamento!AF$15)&lt;=mediçao,OFFSET(Import.PLQ,$A80-1,AF$15-1,1,1),0),0),PLE!$AA$28*OFFSET(Import.PLQ,$A80-1,AF$15-1,1,1)),IF($E80&lt;&gt;1,IF(ISNUMBER(INDEX(Import.PLE,Detalhamento!$E80,Detalhamento!AF$15)),IF(INDEX(Import.PLE,Detalhamento!$E80,Detalhamento!AF$15)&lt;=mediçao,0,OFFSET(Import.PLQ,$A80-1,AF$15-1,1,1)),OFFSET(Import.PLQ,$A80-1,AF$15-1,1,1)),(1-PLE!$AA$28)*OFFSET(Import.PLQ,$A80-1,AF$15-1,1,1))))</f>
        <v>0</v>
      </c>
      <c r="AG80" s="144">
        <f ca="1">IF(AG$13="",0,CHOOSE(Detalhamento.OpçãoServiços,OFFSET(Import.PLQ,$A80-1,AG$15-1,1,1),IF($E80&lt;&gt;1,IF(ISNUMBER(INDEX(Import.PLE,Detalhamento!$E80,Detalhamento!AG$15)),IF(INDEX(Import.PLE,Detalhamento!$E80,Detalhamento!AG$15)&lt;=mediçao,OFFSET(Import.PLQ,$A80-1,AG$15-1,1,1),0),0),PLE!$AA$28*OFFSET(Import.PLQ,$A80-1,AG$15-1,1,1)),IF($E80&lt;&gt;1,IF(ISNUMBER(INDEX(Import.PLE,Detalhamento!$E80,Detalhamento!AG$15)),IF(INDEX(Import.PLE,Detalhamento!$E80,Detalhamento!AG$15)&lt;=mediçao,0,OFFSET(Import.PLQ,$A80-1,AG$15-1,1,1)),OFFSET(Import.PLQ,$A80-1,AG$15-1,1,1)),(1-PLE!$AA$28)*OFFSET(Import.PLQ,$A80-1,AG$15-1,1,1))))</f>
        <v>0</v>
      </c>
      <c r="AH80" s="144">
        <f ca="1">IF(AH$13="",0,CHOOSE(Detalhamento.OpçãoServiços,OFFSET(Import.PLQ,$A80-1,AH$15-1,1,1),IF($E80&lt;&gt;1,IF(ISNUMBER(INDEX(Import.PLE,Detalhamento!$E80,Detalhamento!AH$15)),IF(INDEX(Import.PLE,Detalhamento!$E80,Detalhamento!AH$15)&lt;=mediçao,OFFSET(Import.PLQ,$A80-1,AH$15-1,1,1),0),0),PLE!$AA$28*OFFSET(Import.PLQ,$A80-1,AH$15-1,1,1)),IF($E80&lt;&gt;1,IF(ISNUMBER(INDEX(Import.PLE,Detalhamento!$E80,Detalhamento!AH$15)),IF(INDEX(Import.PLE,Detalhamento!$E80,Detalhamento!AH$15)&lt;=mediçao,0,OFFSET(Import.PLQ,$A80-1,AH$15-1,1,1)),OFFSET(Import.PLQ,$A80-1,AH$15-1,1,1)),(1-PLE!$AA$28)*OFFSET(Import.PLQ,$A80-1,AH$15-1,1,1))))</f>
        <v>0</v>
      </c>
      <c r="AI80" s="144">
        <f ca="1">IF(AI$13="",0,CHOOSE(Detalhamento.OpçãoServiços,OFFSET(Import.PLQ,$A80-1,AI$15-1,1,1),IF($E80&lt;&gt;1,IF(ISNUMBER(INDEX(Import.PLE,Detalhamento!$E80,Detalhamento!AI$15)),IF(INDEX(Import.PLE,Detalhamento!$E80,Detalhamento!AI$15)&lt;=mediçao,OFFSET(Import.PLQ,$A80-1,AI$15-1,1,1),0),0),PLE!$AA$28*OFFSET(Import.PLQ,$A80-1,AI$15-1,1,1)),IF($E80&lt;&gt;1,IF(ISNUMBER(INDEX(Import.PLE,Detalhamento!$E80,Detalhamento!AI$15)),IF(INDEX(Import.PLE,Detalhamento!$E80,Detalhamento!AI$15)&lt;=mediçao,0,OFFSET(Import.PLQ,$A80-1,AI$15-1,1,1)),OFFSET(Import.PLQ,$A80-1,AI$15-1,1,1)),(1-PLE!$AA$28)*OFFSET(Import.PLQ,$A80-1,AI$15-1,1,1))))</f>
        <v>0</v>
      </c>
      <c r="AJ80" s="144">
        <f ca="1">IF(AJ$13="",0,CHOOSE(Detalhamento.OpçãoServiços,OFFSET(Import.PLQ,$A80-1,AJ$15-1,1,1),IF($E80&lt;&gt;1,IF(ISNUMBER(INDEX(Import.PLE,Detalhamento!$E80,Detalhamento!AJ$15)),IF(INDEX(Import.PLE,Detalhamento!$E80,Detalhamento!AJ$15)&lt;=mediçao,OFFSET(Import.PLQ,$A80-1,AJ$15-1,1,1),0),0),PLE!$AA$28*OFFSET(Import.PLQ,$A80-1,AJ$15-1,1,1)),IF($E80&lt;&gt;1,IF(ISNUMBER(INDEX(Import.PLE,Detalhamento!$E80,Detalhamento!AJ$15)),IF(INDEX(Import.PLE,Detalhamento!$E80,Detalhamento!AJ$15)&lt;=mediçao,0,OFFSET(Import.PLQ,$A80-1,AJ$15-1,1,1)),OFFSET(Import.PLQ,$A80-1,AJ$15-1,1,1)),(1-PLE!$AA$28)*OFFSET(Import.PLQ,$A80-1,AJ$15-1,1,1))))</f>
        <v>0</v>
      </c>
      <c r="AK80" s="144">
        <f ca="1">IF(AK$13="",0,CHOOSE(Detalhamento.OpçãoServiços,OFFSET(Import.PLQ,$A80-1,AK$15-1,1,1),IF($E80&lt;&gt;1,IF(ISNUMBER(INDEX(Import.PLE,Detalhamento!$E80,Detalhamento!AK$15)),IF(INDEX(Import.PLE,Detalhamento!$E80,Detalhamento!AK$15)&lt;=mediçao,OFFSET(Import.PLQ,$A80-1,AK$15-1,1,1),0),0),PLE!$AA$28*OFFSET(Import.PLQ,$A80-1,AK$15-1,1,1)),IF($E80&lt;&gt;1,IF(ISNUMBER(INDEX(Import.PLE,Detalhamento!$E80,Detalhamento!AK$15)),IF(INDEX(Import.PLE,Detalhamento!$E80,Detalhamento!AK$15)&lt;=mediçao,0,OFFSET(Import.PLQ,$A80-1,AK$15-1,1,1)),OFFSET(Import.PLQ,$A80-1,AK$15-1,1,1)),(1-PLE!$AA$28)*OFFSET(Import.PLQ,$A80-1,AK$15-1,1,1))))</f>
        <v>0</v>
      </c>
      <c r="AL80" s="144">
        <f ca="1">IF(AL$13="",0,CHOOSE(Detalhamento.OpçãoServiços,OFFSET(Import.PLQ,$A80-1,AL$15-1,1,1),IF($E80&lt;&gt;1,IF(ISNUMBER(INDEX(Import.PLE,Detalhamento!$E80,Detalhamento!AL$15)),IF(INDEX(Import.PLE,Detalhamento!$E80,Detalhamento!AL$15)&lt;=mediçao,OFFSET(Import.PLQ,$A80-1,AL$15-1,1,1),0),0),PLE!$AA$28*OFFSET(Import.PLQ,$A80-1,AL$15-1,1,1)),IF($E80&lt;&gt;1,IF(ISNUMBER(INDEX(Import.PLE,Detalhamento!$E80,Detalhamento!AL$15)),IF(INDEX(Import.PLE,Detalhamento!$E80,Detalhamento!AL$15)&lt;=mediçao,0,OFFSET(Import.PLQ,$A80-1,AL$15-1,1,1)),OFFSET(Import.PLQ,$A80-1,AL$15-1,1,1)),(1-PLE!$AA$28)*OFFSET(Import.PLQ,$A80-1,AL$15-1,1,1))))</f>
        <v>0</v>
      </c>
      <c r="AM80" s="144">
        <f ca="1">IF(AM$13="",0,CHOOSE(Detalhamento.OpçãoServiços,OFFSET(Import.PLQ,$A80-1,AM$15-1,1,1),IF($E80&lt;&gt;1,IF(ISNUMBER(INDEX(Import.PLE,Detalhamento!$E80,Detalhamento!AM$15)),IF(INDEX(Import.PLE,Detalhamento!$E80,Detalhamento!AM$15)&lt;=mediçao,OFFSET(Import.PLQ,$A80-1,AM$15-1,1,1),0),0),PLE!$AA$28*OFFSET(Import.PLQ,$A80-1,AM$15-1,1,1)),IF($E80&lt;&gt;1,IF(ISNUMBER(INDEX(Import.PLE,Detalhamento!$E80,Detalhamento!AM$15)),IF(INDEX(Import.PLE,Detalhamento!$E80,Detalhamento!AM$15)&lt;=mediçao,0,OFFSET(Import.PLQ,$A80-1,AM$15-1,1,1)),OFFSET(Import.PLQ,$A80-1,AM$15-1,1,1)),(1-PLE!$AA$28)*OFFSET(Import.PLQ,$A80-1,AM$15-1,1,1))))</f>
        <v>0</v>
      </c>
      <c r="AN80" s="144">
        <f ca="1">IF(AN$13="",0,CHOOSE(Detalhamento.OpçãoServiços,OFFSET(Import.PLQ,$A80-1,AN$15-1,1,1),IF($E80&lt;&gt;1,IF(ISNUMBER(INDEX(Import.PLE,Detalhamento!$E80,Detalhamento!AN$15)),IF(INDEX(Import.PLE,Detalhamento!$E80,Detalhamento!AN$15)&lt;=mediçao,OFFSET(Import.PLQ,$A80-1,AN$15-1,1,1),0),0),PLE!$AA$28*OFFSET(Import.PLQ,$A80-1,AN$15-1,1,1)),IF($E80&lt;&gt;1,IF(ISNUMBER(INDEX(Import.PLE,Detalhamento!$E80,Detalhamento!AN$15)),IF(INDEX(Import.PLE,Detalhamento!$E80,Detalhamento!AN$15)&lt;=mediçao,0,OFFSET(Import.PLQ,$A80-1,AN$15-1,1,1)),OFFSET(Import.PLQ,$A80-1,AN$15-1,1,1)),(1-PLE!$AA$28)*OFFSET(Import.PLQ,$A80-1,AN$15-1,1,1))))</f>
        <v>0</v>
      </c>
      <c r="AO80" s="144">
        <f ca="1">IF(AO$13="",0,CHOOSE(Detalhamento.OpçãoServiços,OFFSET(Import.PLQ,$A80-1,AO$15-1,1,1),IF($E80&lt;&gt;1,IF(ISNUMBER(INDEX(Import.PLE,Detalhamento!$E80,Detalhamento!AO$15)),IF(INDEX(Import.PLE,Detalhamento!$E80,Detalhamento!AO$15)&lt;=mediçao,OFFSET(Import.PLQ,$A80-1,AO$15-1,1,1),0),0),PLE!$AA$28*OFFSET(Import.PLQ,$A80-1,AO$15-1,1,1)),IF($E80&lt;&gt;1,IF(ISNUMBER(INDEX(Import.PLE,Detalhamento!$E80,Detalhamento!AO$15)),IF(INDEX(Import.PLE,Detalhamento!$E80,Detalhamento!AO$15)&lt;=mediçao,0,OFFSET(Import.PLQ,$A80-1,AO$15-1,1,1)),OFFSET(Import.PLQ,$A80-1,AO$15-1,1,1)),(1-PLE!$AA$28)*OFFSET(Import.PLQ,$A80-1,AO$15-1,1,1))))</f>
        <v>0</v>
      </c>
      <c r="AP80" s="144">
        <f ca="1">IF(AP$13="",0,CHOOSE(Detalhamento.OpçãoServiços,OFFSET(Import.PLQ,$A80-1,AP$15-1,1,1),IF($E80&lt;&gt;1,IF(ISNUMBER(INDEX(Import.PLE,Detalhamento!$E80,Detalhamento!AP$15)),IF(INDEX(Import.PLE,Detalhamento!$E80,Detalhamento!AP$15)&lt;=mediçao,OFFSET(Import.PLQ,$A80-1,AP$15-1,1,1),0),0),PLE!$AA$28*OFFSET(Import.PLQ,$A80-1,AP$15-1,1,1)),IF($E80&lt;&gt;1,IF(ISNUMBER(INDEX(Import.PLE,Detalhamento!$E80,Detalhamento!AP$15)),IF(INDEX(Import.PLE,Detalhamento!$E80,Detalhamento!AP$15)&lt;=mediçao,0,OFFSET(Import.PLQ,$A80-1,AP$15-1,1,1)),OFFSET(Import.PLQ,$A80-1,AP$15-1,1,1)),(1-PLE!$AA$28)*OFFSET(Import.PLQ,$A80-1,AP$15-1,1,1))))</f>
        <v>0</v>
      </c>
      <c r="AQ80" s="144">
        <f ca="1">IF(AQ$13="",0,CHOOSE(Detalhamento.OpçãoServiços,OFFSET(Import.PLQ,$A80-1,AQ$15-1,1,1),IF($E80&lt;&gt;1,IF(ISNUMBER(INDEX(Import.PLE,Detalhamento!$E80,Detalhamento!AQ$15)),IF(INDEX(Import.PLE,Detalhamento!$E80,Detalhamento!AQ$15)&lt;=mediçao,OFFSET(Import.PLQ,$A80-1,AQ$15-1,1,1),0),0),PLE!$AA$28*OFFSET(Import.PLQ,$A80-1,AQ$15-1,1,1)),IF($E80&lt;&gt;1,IF(ISNUMBER(INDEX(Import.PLE,Detalhamento!$E80,Detalhamento!AQ$15)),IF(INDEX(Import.PLE,Detalhamento!$E80,Detalhamento!AQ$15)&lt;=mediçao,0,OFFSET(Import.PLQ,$A80-1,AQ$15-1,1,1)),OFFSET(Import.PLQ,$A80-1,AQ$15-1,1,1)),(1-PLE!$AA$28)*OFFSET(Import.PLQ,$A80-1,AQ$15-1,1,1))))</f>
        <v>0</v>
      </c>
      <c r="AR80" s="144">
        <f ca="1">IF(AR$13="",0,CHOOSE(Detalhamento.OpçãoServiços,OFFSET(Import.PLQ,$A80-1,AR$15-1,1,1),IF($E80&lt;&gt;1,IF(ISNUMBER(INDEX(Import.PLE,Detalhamento!$E80,Detalhamento!AR$15)),IF(INDEX(Import.PLE,Detalhamento!$E80,Detalhamento!AR$15)&lt;=mediçao,OFFSET(Import.PLQ,$A80-1,AR$15-1,1,1),0),0),PLE!$AA$28*OFFSET(Import.PLQ,$A80-1,AR$15-1,1,1)),IF($E80&lt;&gt;1,IF(ISNUMBER(INDEX(Import.PLE,Detalhamento!$E80,Detalhamento!AR$15)),IF(INDEX(Import.PLE,Detalhamento!$E80,Detalhamento!AR$15)&lt;=mediçao,0,OFFSET(Import.PLQ,$A80-1,AR$15-1,1,1)),OFFSET(Import.PLQ,$A80-1,AR$15-1,1,1)),(1-PLE!$AA$28)*OFFSET(Import.PLQ,$A80-1,AR$15-1,1,1))))</f>
        <v>0</v>
      </c>
      <c r="AS80" s="144">
        <f ca="1">IF(AS$13="",0,CHOOSE(Detalhamento.OpçãoServiços,OFFSET(Import.PLQ,$A80-1,AS$15-1,1,1),IF($E80&lt;&gt;1,IF(ISNUMBER(INDEX(Import.PLE,Detalhamento!$E80,Detalhamento!AS$15)),IF(INDEX(Import.PLE,Detalhamento!$E80,Detalhamento!AS$15)&lt;=mediçao,OFFSET(Import.PLQ,$A80-1,AS$15-1,1,1),0),0),PLE!$AA$28*OFFSET(Import.PLQ,$A80-1,AS$15-1,1,1)),IF($E80&lt;&gt;1,IF(ISNUMBER(INDEX(Import.PLE,Detalhamento!$E80,Detalhamento!AS$15)),IF(INDEX(Import.PLE,Detalhamento!$E80,Detalhamento!AS$15)&lt;=mediçao,0,OFFSET(Import.PLQ,$A80-1,AS$15-1,1,1)),OFFSET(Import.PLQ,$A80-1,AS$15-1,1,1)),(1-PLE!$AA$28)*OFFSET(Import.PLQ,$A80-1,AS$15-1,1,1))))</f>
        <v>0</v>
      </c>
      <c r="AT80" s="144">
        <f ca="1">IF(AT$13="",0,CHOOSE(Detalhamento.OpçãoServiços,OFFSET(Import.PLQ,$A80-1,AT$15-1,1,1),IF($E80&lt;&gt;1,IF(ISNUMBER(INDEX(Import.PLE,Detalhamento!$E80,Detalhamento!AT$15)),IF(INDEX(Import.PLE,Detalhamento!$E80,Detalhamento!AT$15)&lt;=mediçao,OFFSET(Import.PLQ,$A80-1,AT$15-1,1,1),0),0),PLE!$AA$28*OFFSET(Import.PLQ,$A80-1,AT$15-1,1,1)),IF($E80&lt;&gt;1,IF(ISNUMBER(INDEX(Import.PLE,Detalhamento!$E80,Detalhamento!AT$15)),IF(INDEX(Import.PLE,Detalhamento!$E80,Detalhamento!AT$15)&lt;=mediçao,0,OFFSET(Import.PLQ,$A80-1,AT$15-1,1,1)),OFFSET(Import.PLQ,$A80-1,AT$15-1,1,1)),(1-PLE!$AA$28)*OFFSET(Import.PLQ,$A80-1,AT$15-1,1,1))))</f>
        <v>0</v>
      </c>
      <c r="AU80" s="144">
        <f ca="1">IF(AU$13="",0,CHOOSE(Detalhamento.OpçãoServiços,OFFSET(Import.PLQ,$A80-1,AU$15-1,1,1),IF($E80&lt;&gt;1,IF(ISNUMBER(INDEX(Import.PLE,Detalhamento!$E80,Detalhamento!AU$15)),IF(INDEX(Import.PLE,Detalhamento!$E80,Detalhamento!AU$15)&lt;=mediçao,OFFSET(Import.PLQ,$A80-1,AU$15-1,1,1),0),0),PLE!$AA$28*OFFSET(Import.PLQ,$A80-1,AU$15-1,1,1)),IF($E80&lt;&gt;1,IF(ISNUMBER(INDEX(Import.PLE,Detalhamento!$E80,Detalhamento!AU$15)),IF(INDEX(Import.PLE,Detalhamento!$E80,Detalhamento!AU$15)&lt;=mediçao,0,OFFSET(Import.PLQ,$A80-1,AU$15-1,1,1)),OFFSET(Import.PLQ,$A80-1,AU$15-1,1,1)),(1-PLE!$AA$28)*OFFSET(Import.PLQ,$A80-1,AU$15-1,1,1))))</f>
        <v>0</v>
      </c>
      <c r="AV80" s="144">
        <f ca="1">IF(AV$13="",0,CHOOSE(Detalhamento.OpçãoServiços,OFFSET(Import.PLQ,$A80-1,AV$15-1,1,1),IF($E80&lt;&gt;1,IF(ISNUMBER(INDEX(Import.PLE,Detalhamento!$E80,Detalhamento!AV$15)),IF(INDEX(Import.PLE,Detalhamento!$E80,Detalhamento!AV$15)&lt;=mediçao,OFFSET(Import.PLQ,$A80-1,AV$15-1,1,1),0),0),PLE!$AA$28*OFFSET(Import.PLQ,$A80-1,AV$15-1,1,1)),IF($E80&lt;&gt;1,IF(ISNUMBER(INDEX(Import.PLE,Detalhamento!$E80,Detalhamento!AV$15)),IF(INDEX(Import.PLE,Detalhamento!$E80,Detalhamento!AV$15)&lt;=mediçao,0,OFFSET(Import.PLQ,$A80-1,AV$15-1,1,1)),OFFSET(Import.PLQ,$A80-1,AV$15-1,1,1)),(1-PLE!$AA$28)*OFFSET(Import.PLQ,$A80-1,AV$15-1,1,1))))</f>
        <v>0</v>
      </c>
      <c r="AW80" s="144">
        <f ca="1">IF(AW$13="",0,CHOOSE(Detalhamento.OpçãoServiços,OFFSET(Import.PLQ,$A80-1,AW$15-1,1,1),IF($E80&lt;&gt;1,IF(ISNUMBER(INDEX(Import.PLE,Detalhamento!$E80,Detalhamento!AW$15)),IF(INDEX(Import.PLE,Detalhamento!$E80,Detalhamento!AW$15)&lt;=mediçao,OFFSET(Import.PLQ,$A80-1,AW$15-1,1,1),0),0),PLE!$AA$28*OFFSET(Import.PLQ,$A80-1,AW$15-1,1,1)),IF($E80&lt;&gt;1,IF(ISNUMBER(INDEX(Import.PLE,Detalhamento!$E80,Detalhamento!AW$15)),IF(INDEX(Import.PLE,Detalhamento!$E80,Detalhamento!AW$15)&lt;=mediçao,0,OFFSET(Import.PLQ,$A80-1,AW$15-1,1,1)),OFFSET(Import.PLQ,$A80-1,AW$15-1,1,1)),(1-PLE!$AA$28)*OFFSET(Import.PLQ,$A80-1,AW$15-1,1,1))))</f>
        <v>0</v>
      </c>
      <c r="AX80" s="144">
        <f ca="1">IF(AX$13="",0,CHOOSE(Detalhamento.OpçãoServiços,OFFSET(Import.PLQ,$A80-1,AX$15-1,1,1),IF($E80&lt;&gt;1,IF(ISNUMBER(INDEX(Import.PLE,Detalhamento!$E80,Detalhamento!AX$15)),IF(INDEX(Import.PLE,Detalhamento!$E80,Detalhamento!AX$15)&lt;=mediçao,OFFSET(Import.PLQ,$A80-1,AX$15-1,1,1),0),0),PLE!$AA$28*OFFSET(Import.PLQ,$A80-1,AX$15-1,1,1)),IF($E80&lt;&gt;1,IF(ISNUMBER(INDEX(Import.PLE,Detalhamento!$E80,Detalhamento!AX$15)),IF(INDEX(Import.PLE,Detalhamento!$E80,Detalhamento!AX$15)&lt;=mediçao,0,OFFSET(Import.PLQ,$A80-1,AX$15-1,1,1)),OFFSET(Import.PLQ,$A80-1,AX$15-1,1,1)),(1-PLE!$AA$28)*OFFSET(Import.PLQ,$A80-1,AX$15-1,1,1))))</f>
        <v>0</v>
      </c>
      <c r="AY80" s="144">
        <f ca="1">IF(AY$13="",0,CHOOSE(Detalhamento.OpçãoServiços,OFFSET(Import.PLQ,$A80-1,AY$15-1,1,1),IF($E80&lt;&gt;1,IF(ISNUMBER(INDEX(Import.PLE,Detalhamento!$E80,Detalhamento!AY$15)),IF(INDEX(Import.PLE,Detalhamento!$E80,Detalhamento!AY$15)&lt;=mediçao,OFFSET(Import.PLQ,$A80-1,AY$15-1,1,1),0),0),PLE!$AA$28*OFFSET(Import.PLQ,$A80-1,AY$15-1,1,1)),IF($E80&lt;&gt;1,IF(ISNUMBER(INDEX(Import.PLE,Detalhamento!$E80,Detalhamento!AY$15)),IF(INDEX(Import.PLE,Detalhamento!$E80,Detalhamento!AY$15)&lt;=mediçao,0,OFFSET(Import.PLQ,$A80-1,AY$15-1,1,1)),OFFSET(Import.PLQ,$A80-1,AY$15-1,1,1)),(1-PLE!$AA$28)*OFFSET(Import.PLQ,$A80-1,AY$15-1,1,1))))</f>
        <v>0</v>
      </c>
      <c r="AZ80" s="144">
        <f ca="1">IF(AZ$13="",0,CHOOSE(Detalhamento.OpçãoServiços,OFFSET(Import.PLQ,$A80-1,AZ$15-1,1,1),IF($E80&lt;&gt;1,IF(ISNUMBER(INDEX(Import.PLE,Detalhamento!$E80,Detalhamento!AZ$15)),IF(INDEX(Import.PLE,Detalhamento!$E80,Detalhamento!AZ$15)&lt;=mediçao,OFFSET(Import.PLQ,$A80-1,AZ$15-1,1,1),0),0),PLE!$AA$28*OFFSET(Import.PLQ,$A80-1,AZ$15-1,1,1)),IF($E80&lt;&gt;1,IF(ISNUMBER(INDEX(Import.PLE,Detalhamento!$E80,Detalhamento!AZ$15)),IF(INDEX(Import.PLE,Detalhamento!$E80,Detalhamento!AZ$15)&lt;=mediçao,0,OFFSET(Import.PLQ,$A80-1,AZ$15-1,1,1)),OFFSET(Import.PLQ,$A80-1,AZ$15-1,1,1)),(1-PLE!$AA$28)*OFFSET(Import.PLQ,$A80-1,AZ$15-1,1,1))))</f>
        <v>0</v>
      </c>
      <c r="BA80" s="144">
        <f ca="1">IF(BA$13="",0,CHOOSE(Detalhamento.OpçãoServiços,OFFSET(Import.PLQ,$A80-1,BA$15-1,1,1),IF($E80&lt;&gt;1,IF(ISNUMBER(INDEX(Import.PLE,Detalhamento!$E80,Detalhamento!BA$15)),IF(INDEX(Import.PLE,Detalhamento!$E80,Detalhamento!BA$15)&lt;=mediçao,OFFSET(Import.PLQ,$A80-1,BA$15-1,1,1),0),0),PLE!$AA$28*OFFSET(Import.PLQ,$A80-1,BA$15-1,1,1)),IF($E80&lt;&gt;1,IF(ISNUMBER(INDEX(Import.PLE,Detalhamento!$E80,Detalhamento!BA$15)),IF(INDEX(Import.PLE,Detalhamento!$E80,Detalhamento!BA$15)&lt;=mediçao,0,OFFSET(Import.PLQ,$A80-1,BA$15-1,1,1)),OFFSET(Import.PLQ,$A80-1,BA$15-1,1,1)),(1-PLE!$AA$28)*OFFSET(Import.PLQ,$A80-1,BA$15-1,1,1))))</f>
        <v>0</v>
      </c>
      <c r="BB80" s="144">
        <f ca="1">IF(BB$13="",0,CHOOSE(Detalhamento.OpçãoServiços,OFFSET(Import.PLQ,$A80-1,BB$15-1,1,1),IF($E80&lt;&gt;1,IF(ISNUMBER(INDEX(Import.PLE,Detalhamento!$E80,Detalhamento!BB$15)),IF(INDEX(Import.PLE,Detalhamento!$E80,Detalhamento!BB$15)&lt;=mediçao,OFFSET(Import.PLQ,$A80-1,BB$15-1,1,1),0),0),PLE!$AA$28*OFFSET(Import.PLQ,$A80-1,BB$15-1,1,1)),IF($E80&lt;&gt;1,IF(ISNUMBER(INDEX(Import.PLE,Detalhamento!$E80,Detalhamento!BB$15)),IF(INDEX(Import.PLE,Detalhamento!$E80,Detalhamento!BB$15)&lt;=mediçao,0,OFFSET(Import.PLQ,$A80-1,BB$15-1,1,1)),OFFSET(Import.PLQ,$A80-1,BB$15-1,1,1)),(1-PLE!$AA$28)*OFFSET(Import.PLQ,$A80-1,BB$15-1,1,1))))</f>
        <v>0</v>
      </c>
      <c r="BC80" s="144">
        <f ca="1">IF(BC$13="",0,CHOOSE(Detalhamento.OpçãoServiços,OFFSET(Import.PLQ,$A80-1,BC$15-1,1,1),IF($E80&lt;&gt;1,IF(ISNUMBER(INDEX(Import.PLE,Detalhamento!$E80,Detalhamento!BC$15)),IF(INDEX(Import.PLE,Detalhamento!$E80,Detalhamento!BC$15)&lt;=mediçao,OFFSET(Import.PLQ,$A80-1,BC$15-1,1,1),0),0),PLE!$AA$28*OFFSET(Import.PLQ,$A80-1,BC$15-1,1,1)),IF($E80&lt;&gt;1,IF(ISNUMBER(INDEX(Import.PLE,Detalhamento!$E80,Detalhamento!BC$15)),IF(INDEX(Import.PLE,Detalhamento!$E80,Detalhamento!BC$15)&lt;=mediçao,0,OFFSET(Import.PLQ,$A80-1,BC$15-1,1,1)),OFFSET(Import.PLQ,$A80-1,BC$15-1,1,1)),(1-PLE!$AA$28)*OFFSET(Import.PLQ,$A80-1,BC$15-1,1,1))))</f>
        <v>0</v>
      </c>
      <c r="BD80" s="144">
        <f ca="1">IF(BD$13="",0,CHOOSE(Detalhamento.OpçãoServiços,OFFSET(Import.PLQ,$A80-1,BD$15-1,1,1),IF($E80&lt;&gt;1,IF(ISNUMBER(INDEX(Import.PLE,Detalhamento!$E80,Detalhamento!BD$15)),IF(INDEX(Import.PLE,Detalhamento!$E80,Detalhamento!BD$15)&lt;=mediçao,OFFSET(Import.PLQ,$A80-1,BD$15-1,1,1),0),0),PLE!$AA$28*OFFSET(Import.PLQ,$A80-1,BD$15-1,1,1)),IF($E80&lt;&gt;1,IF(ISNUMBER(INDEX(Import.PLE,Detalhamento!$E80,Detalhamento!BD$15)),IF(INDEX(Import.PLE,Detalhamento!$E80,Detalhamento!BD$15)&lt;=mediçao,0,OFFSET(Import.PLQ,$A80-1,BD$15-1,1,1)),OFFSET(Import.PLQ,$A80-1,BD$15-1,1,1)),(1-PLE!$AA$28)*OFFSET(Import.PLQ,$A80-1,BD$15-1,1,1))))</f>
        <v>0</v>
      </c>
      <c r="BE80" s="144">
        <f ca="1">IF(BE$13="",0,CHOOSE(Detalhamento.OpçãoServiços,OFFSET(Import.PLQ,$A80-1,BE$15-1,1,1),IF($E80&lt;&gt;1,IF(ISNUMBER(INDEX(Import.PLE,Detalhamento!$E80,Detalhamento!BE$15)),IF(INDEX(Import.PLE,Detalhamento!$E80,Detalhamento!BE$15)&lt;=mediçao,OFFSET(Import.PLQ,$A80-1,BE$15-1,1,1),0),0),PLE!$AA$28*OFFSET(Import.PLQ,$A80-1,BE$15-1,1,1)),IF($E80&lt;&gt;1,IF(ISNUMBER(INDEX(Import.PLE,Detalhamento!$E80,Detalhamento!BE$15)),IF(INDEX(Import.PLE,Detalhamento!$E80,Detalhamento!BE$15)&lt;=mediçao,0,OFFSET(Import.PLQ,$A80-1,BE$15-1,1,1)),OFFSET(Import.PLQ,$A80-1,BE$15-1,1,1)),(1-PLE!$AA$28)*OFFSET(Import.PLQ,$A80-1,BE$15-1,1,1))))</f>
        <v>0</v>
      </c>
      <c r="BF80" s="144">
        <f ca="1">IF(BF$13="",0,CHOOSE(Detalhamento.OpçãoServiços,OFFSET(Import.PLQ,$A80-1,BF$15-1,1,1),IF($E80&lt;&gt;1,IF(ISNUMBER(INDEX(Import.PLE,Detalhamento!$E80,Detalhamento!BF$15)),IF(INDEX(Import.PLE,Detalhamento!$E80,Detalhamento!BF$15)&lt;=mediçao,OFFSET(Import.PLQ,$A80-1,BF$15-1,1,1),0),0),PLE!$AA$28*OFFSET(Import.PLQ,$A80-1,BF$15-1,1,1)),IF($E80&lt;&gt;1,IF(ISNUMBER(INDEX(Import.PLE,Detalhamento!$E80,Detalhamento!BF$15)),IF(INDEX(Import.PLE,Detalhamento!$E80,Detalhamento!BF$15)&lt;=mediçao,0,OFFSET(Import.PLQ,$A80-1,BF$15-1,1,1)),OFFSET(Import.PLQ,$A80-1,BF$15-1,1,1)),(1-PLE!$AA$28)*OFFSET(Import.PLQ,$A80-1,BF$15-1,1,1))))</f>
        <v>0</v>
      </c>
      <c r="BG80" s="144">
        <f ca="1">IF(BG$13="",0,CHOOSE(Detalhamento.OpçãoServiços,OFFSET(Import.PLQ,$A80-1,BG$15-1,1,1),IF($E80&lt;&gt;1,IF(ISNUMBER(INDEX(Import.PLE,Detalhamento!$E80,Detalhamento!BG$15)),IF(INDEX(Import.PLE,Detalhamento!$E80,Detalhamento!BG$15)&lt;=mediçao,OFFSET(Import.PLQ,$A80-1,BG$15-1,1,1),0),0),PLE!$AA$28*OFFSET(Import.PLQ,$A80-1,BG$15-1,1,1)),IF($E80&lt;&gt;1,IF(ISNUMBER(INDEX(Import.PLE,Detalhamento!$E80,Detalhamento!BG$15)),IF(INDEX(Import.PLE,Detalhamento!$E80,Detalhamento!BG$15)&lt;=mediçao,0,OFFSET(Import.PLQ,$A80-1,BG$15-1,1,1)),OFFSET(Import.PLQ,$A80-1,BG$15-1,1,1)),(1-PLE!$AA$28)*OFFSET(Import.PLQ,$A80-1,BG$15-1,1,1))))</f>
        <v>0</v>
      </c>
      <c r="BH80" s="144">
        <f ca="1">IF(BH$13="",0,CHOOSE(Detalhamento.OpçãoServiços,OFFSET(Import.PLQ,$A80-1,BH$15-1,1,1),IF($E80&lt;&gt;1,IF(ISNUMBER(INDEX(Import.PLE,Detalhamento!$E80,Detalhamento!BH$15)),IF(INDEX(Import.PLE,Detalhamento!$E80,Detalhamento!BH$15)&lt;=mediçao,OFFSET(Import.PLQ,$A80-1,BH$15-1,1,1),0),0),PLE!$AA$28*OFFSET(Import.PLQ,$A80-1,BH$15-1,1,1)),IF($E80&lt;&gt;1,IF(ISNUMBER(INDEX(Import.PLE,Detalhamento!$E80,Detalhamento!BH$15)),IF(INDEX(Import.PLE,Detalhamento!$E80,Detalhamento!BH$15)&lt;=mediçao,0,OFFSET(Import.PLQ,$A80-1,BH$15-1,1,1)),OFFSET(Import.PLQ,$A80-1,BH$15-1,1,1)),(1-PLE!$AA$28)*OFFSET(Import.PLQ,$A80-1,BH$15-1,1,1))))</f>
        <v>0</v>
      </c>
      <c r="BI80" s="144">
        <f ca="1">IF(BI$13="",0,CHOOSE(Detalhamento.OpçãoServiços,OFFSET(Import.PLQ,$A80-1,BI$15-1,1,1),IF($E80&lt;&gt;1,IF(ISNUMBER(INDEX(Import.PLE,Detalhamento!$E80,Detalhamento!BI$15)),IF(INDEX(Import.PLE,Detalhamento!$E80,Detalhamento!BI$15)&lt;=mediçao,OFFSET(Import.PLQ,$A80-1,BI$15-1,1,1),0),0),PLE!$AA$28*OFFSET(Import.PLQ,$A80-1,BI$15-1,1,1)),IF($E80&lt;&gt;1,IF(ISNUMBER(INDEX(Import.PLE,Detalhamento!$E80,Detalhamento!BI$15)),IF(INDEX(Import.PLE,Detalhamento!$E80,Detalhamento!BI$15)&lt;=mediçao,0,OFFSET(Import.PLQ,$A80-1,BI$15-1,1,1)),OFFSET(Import.PLQ,$A80-1,BI$15-1,1,1)),(1-PLE!$AA$28)*OFFSET(Import.PLQ,$A80-1,BI$15-1,1,1))))</f>
        <v>0</v>
      </c>
    </row>
    <row r="81" spans="1:61" ht="10.5" hidden="1" x14ac:dyDescent="0.25">
      <c r="A81" s="155">
        <v>65</v>
      </c>
      <c r="B81" s="21" t="str">
        <f t="shared" ca="1" si="8"/>
        <v>Nível</v>
      </c>
      <c r="E81" s="153" t="str">
        <f t="shared" ca="1" si="9"/>
        <v/>
      </c>
      <c r="F81" s="154">
        <f t="shared" ca="1" si="10"/>
        <v>0</v>
      </c>
      <c r="G81" s="154" t="str">
        <f t="shared" ca="1" si="16"/>
        <v>1.7.1</v>
      </c>
      <c r="H81" s="182" t="str">
        <f t="shared" ca="1" si="16"/>
        <v>ESTRUTRA METÁLICA DE COBERTURA E FECHAMENTO</v>
      </c>
      <c r="I81" s="37" t="str">
        <f t="shared" ca="1" si="12"/>
        <v/>
      </c>
      <c r="J81" s="144" t="str">
        <f t="shared" ca="1" si="13"/>
        <v/>
      </c>
      <c r="K81" s="67"/>
      <c r="L81" s="144">
        <f ca="1">IF(L$13="",0,CHOOSE(Detalhamento.OpçãoServiços,OFFSET(Import.PLQ,$A81-1,L$15-1,1,1),IF($E81&lt;&gt;1,IF(ISNUMBER(INDEX(Import.PLE,Detalhamento!$E81,Detalhamento!L$15)),IF(INDEX(Import.PLE,Detalhamento!$E81,Detalhamento!L$15)&lt;=mediçao,OFFSET(Import.PLQ,$A81-1,L$15-1,1,1),0),0),PLE!$AA$28*OFFSET(Import.PLQ,$A81-1,L$15-1,1,1)),IF($E81&lt;&gt;1,IF(ISNUMBER(INDEX(Import.PLE,Detalhamento!$E81,Detalhamento!L$15)),IF(INDEX(Import.PLE,Detalhamento!$E81,Detalhamento!L$15)&lt;=mediçao,0,OFFSET(Import.PLQ,$A81-1,L$15-1,1,1)),OFFSET(Import.PLQ,$A81-1,L$15-1,1,1)),(1-PLE!$AA$28)*OFFSET(Import.PLQ,$A81-1,L$15-1,1,1))))</f>
        <v>0</v>
      </c>
      <c r="M81" s="144">
        <f ca="1">IF(M$13="",0,CHOOSE(Detalhamento.OpçãoServiços,OFFSET(Import.PLQ,$A81-1,M$15-1,1,1),IF($E81&lt;&gt;1,IF(ISNUMBER(INDEX(Import.PLE,Detalhamento!$E81,Detalhamento!M$15)),IF(INDEX(Import.PLE,Detalhamento!$E81,Detalhamento!M$15)&lt;=mediçao,OFFSET(Import.PLQ,$A81-1,M$15-1,1,1),0),0),PLE!$AA$28*OFFSET(Import.PLQ,$A81-1,M$15-1,1,1)),IF($E81&lt;&gt;1,IF(ISNUMBER(INDEX(Import.PLE,Detalhamento!$E81,Detalhamento!M$15)),IF(INDEX(Import.PLE,Detalhamento!$E81,Detalhamento!M$15)&lt;=mediçao,0,OFFSET(Import.PLQ,$A81-1,M$15-1,1,1)),OFFSET(Import.PLQ,$A81-1,M$15-1,1,1)),(1-PLE!$AA$28)*OFFSET(Import.PLQ,$A81-1,M$15-1,1,1))))</f>
        <v>0</v>
      </c>
      <c r="N81" s="144">
        <f ca="1">IF(N$13="",0,CHOOSE(Detalhamento.OpçãoServiços,OFFSET(Import.PLQ,$A81-1,N$15-1,1,1),IF($E81&lt;&gt;1,IF(ISNUMBER(INDEX(Import.PLE,Detalhamento!$E81,Detalhamento!N$15)),IF(INDEX(Import.PLE,Detalhamento!$E81,Detalhamento!N$15)&lt;=mediçao,OFFSET(Import.PLQ,$A81-1,N$15-1,1,1),0),0),PLE!$AA$28*OFFSET(Import.PLQ,$A81-1,N$15-1,1,1)),IF($E81&lt;&gt;1,IF(ISNUMBER(INDEX(Import.PLE,Detalhamento!$E81,Detalhamento!N$15)),IF(INDEX(Import.PLE,Detalhamento!$E81,Detalhamento!N$15)&lt;=mediçao,0,OFFSET(Import.PLQ,$A81-1,N$15-1,1,1)),OFFSET(Import.PLQ,$A81-1,N$15-1,1,1)),(1-PLE!$AA$28)*OFFSET(Import.PLQ,$A81-1,N$15-1,1,1))))</f>
        <v>0</v>
      </c>
      <c r="O81" s="144">
        <f ca="1">IF(O$13="",0,CHOOSE(Detalhamento.OpçãoServiços,OFFSET(Import.PLQ,$A81-1,O$15-1,1,1),IF($E81&lt;&gt;1,IF(ISNUMBER(INDEX(Import.PLE,Detalhamento!$E81,Detalhamento!O$15)),IF(INDEX(Import.PLE,Detalhamento!$E81,Detalhamento!O$15)&lt;=mediçao,OFFSET(Import.PLQ,$A81-1,O$15-1,1,1),0),0),PLE!$AA$28*OFFSET(Import.PLQ,$A81-1,O$15-1,1,1)),IF($E81&lt;&gt;1,IF(ISNUMBER(INDEX(Import.PLE,Detalhamento!$E81,Detalhamento!O$15)),IF(INDEX(Import.PLE,Detalhamento!$E81,Detalhamento!O$15)&lt;=mediçao,0,OFFSET(Import.PLQ,$A81-1,O$15-1,1,1)),OFFSET(Import.PLQ,$A81-1,O$15-1,1,1)),(1-PLE!$AA$28)*OFFSET(Import.PLQ,$A81-1,O$15-1,1,1))))</f>
        <v>0</v>
      </c>
      <c r="P81" s="144">
        <f ca="1">IF(P$13="",0,CHOOSE(Detalhamento.OpçãoServiços,OFFSET(Import.PLQ,$A81-1,P$15-1,1,1),IF($E81&lt;&gt;1,IF(ISNUMBER(INDEX(Import.PLE,Detalhamento!$E81,Detalhamento!P$15)),IF(INDEX(Import.PLE,Detalhamento!$E81,Detalhamento!P$15)&lt;=mediçao,OFFSET(Import.PLQ,$A81-1,P$15-1,1,1),0),0),PLE!$AA$28*OFFSET(Import.PLQ,$A81-1,P$15-1,1,1)),IF($E81&lt;&gt;1,IF(ISNUMBER(INDEX(Import.PLE,Detalhamento!$E81,Detalhamento!P$15)),IF(INDEX(Import.PLE,Detalhamento!$E81,Detalhamento!P$15)&lt;=mediçao,0,OFFSET(Import.PLQ,$A81-1,P$15-1,1,1)),OFFSET(Import.PLQ,$A81-1,P$15-1,1,1)),(1-PLE!$AA$28)*OFFSET(Import.PLQ,$A81-1,P$15-1,1,1))))</f>
        <v>0</v>
      </c>
      <c r="Q81" s="144">
        <f ca="1">IF(Q$13="",0,CHOOSE(Detalhamento.OpçãoServiços,OFFSET(Import.PLQ,$A81-1,Q$15-1,1,1),IF($E81&lt;&gt;1,IF(ISNUMBER(INDEX(Import.PLE,Detalhamento!$E81,Detalhamento!Q$15)),IF(INDEX(Import.PLE,Detalhamento!$E81,Detalhamento!Q$15)&lt;=mediçao,OFFSET(Import.PLQ,$A81-1,Q$15-1,1,1),0),0),PLE!$AA$28*OFFSET(Import.PLQ,$A81-1,Q$15-1,1,1)),IF($E81&lt;&gt;1,IF(ISNUMBER(INDEX(Import.PLE,Detalhamento!$E81,Detalhamento!Q$15)),IF(INDEX(Import.PLE,Detalhamento!$E81,Detalhamento!Q$15)&lt;=mediçao,0,OFFSET(Import.PLQ,$A81-1,Q$15-1,1,1)),OFFSET(Import.PLQ,$A81-1,Q$15-1,1,1)),(1-PLE!$AA$28)*OFFSET(Import.PLQ,$A81-1,Q$15-1,1,1))))</f>
        <v>0</v>
      </c>
      <c r="R81" s="144">
        <f ca="1">IF(R$13="",0,CHOOSE(Detalhamento.OpçãoServiços,OFFSET(Import.PLQ,$A81-1,R$15-1,1,1),IF($E81&lt;&gt;1,IF(ISNUMBER(INDEX(Import.PLE,Detalhamento!$E81,Detalhamento!R$15)),IF(INDEX(Import.PLE,Detalhamento!$E81,Detalhamento!R$15)&lt;=mediçao,OFFSET(Import.PLQ,$A81-1,R$15-1,1,1),0),0),PLE!$AA$28*OFFSET(Import.PLQ,$A81-1,R$15-1,1,1)),IF($E81&lt;&gt;1,IF(ISNUMBER(INDEX(Import.PLE,Detalhamento!$E81,Detalhamento!R$15)),IF(INDEX(Import.PLE,Detalhamento!$E81,Detalhamento!R$15)&lt;=mediçao,0,OFFSET(Import.PLQ,$A81-1,R$15-1,1,1)),OFFSET(Import.PLQ,$A81-1,R$15-1,1,1)),(1-PLE!$AA$28)*OFFSET(Import.PLQ,$A81-1,R$15-1,1,1))))</f>
        <v>0</v>
      </c>
      <c r="S81" s="144">
        <f ca="1">IF(S$13="",0,CHOOSE(Detalhamento.OpçãoServiços,OFFSET(Import.PLQ,$A81-1,S$15-1,1,1),IF($E81&lt;&gt;1,IF(ISNUMBER(INDEX(Import.PLE,Detalhamento!$E81,Detalhamento!S$15)),IF(INDEX(Import.PLE,Detalhamento!$E81,Detalhamento!S$15)&lt;=mediçao,OFFSET(Import.PLQ,$A81-1,S$15-1,1,1),0),0),PLE!$AA$28*OFFSET(Import.PLQ,$A81-1,S$15-1,1,1)),IF($E81&lt;&gt;1,IF(ISNUMBER(INDEX(Import.PLE,Detalhamento!$E81,Detalhamento!S$15)),IF(INDEX(Import.PLE,Detalhamento!$E81,Detalhamento!S$15)&lt;=mediçao,0,OFFSET(Import.PLQ,$A81-1,S$15-1,1,1)),OFFSET(Import.PLQ,$A81-1,S$15-1,1,1)),(1-PLE!$AA$28)*OFFSET(Import.PLQ,$A81-1,S$15-1,1,1))))</f>
        <v>0</v>
      </c>
      <c r="T81" s="144">
        <f ca="1">IF(T$13="",0,CHOOSE(Detalhamento.OpçãoServiços,OFFSET(Import.PLQ,$A81-1,T$15-1,1,1),IF($E81&lt;&gt;1,IF(ISNUMBER(INDEX(Import.PLE,Detalhamento!$E81,Detalhamento!T$15)),IF(INDEX(Import.PLE,Detalhamento!$E81,Detalhamento!T$15)&lt;=mediçao,OFFSET(Import.PLQ,$A81-1,T$15-1,1,1),0),0),PLE!$AA$28*OFFSET(Import.PLQ,$A81-1,T$15-1,1,1)),IF($E81&lt;&gt;1,IF(ISNUMBER(INDEX(Import.PLE,Detalhamento!$E81,Detalhamento!T$15)),IF(INDEX(Import.PLE,Detalhamento!$E81,Detalhamento!T$15)&lt;=mediçao,0,OFFSET(Import.PLQ,$A81-1,T$15-1,1,1)),OFFSET(Import.PLQ,$A81-1,T$15-1,1,1)),(1-PLE!$AA$28)*OFFSET(Import.PLQ,$A81-1,T$15-1,1,1))))</f>
        <v>0</v>
      </c>
      <c r="U81" s="144">
        <f ca="1">IF(U$13="",0,CHOOSE(Detalhamento.OpçãoServiços,OFFSET(Import.PLQ,$A81-1,U$15-1,1,1),IF($E81&lt;&gt;1,IF(ISNUMBER(INDEX(Import.PLE,Detalhamento!$E81,Detalhamento!U$15)),IF(INDEX(Import.PLE,Detalhamento!$E81,Detalhamento!U$15)&lt;=mediçao,OFFSET(Import.PLQ,$A81-1,U$15-1,1,1),0),0),PLE!$AA$28*OFFSET(Import.PLQ,$A81-1,U$15-1,1,1)),IF($E81&lt;&gt;1,IF(ISNUMBER(INDEX(Import.PLE,Detalhamento!$E81,Detalhamento!U$15)),IF(INDEX(Import.PLE,Detalhamento!$E81,Detalhamento!U$15)&lt;=mediçao,0,OFFSET(Import.PLQ,$A81-1,U$15-1,1,1)),OFFSET(Import.PLQ,$A81-1,U$15-1,1,1)),(1-PLE!$AA$28)*OFFSET(Import.PLQ,$A81-1,U$15-1,1,1))))</f>
        <v>0</v>
      </c>
      <c r="V81" s="144">
        <f ca="1">IF(V$13="",0,CHOOSE(Detalhamento.OpçãoServiços,OFFSET(Import.PLQ,$A81-1,V$15-1,1,1),IF($E81&lt;&gt;1,IF(ISNUMBER(INDEX(Import.PLE,Detalhamento!$E81,Detalhamento!V$15)),IF(INDEX(Import.PLE,Detalhamento!$E81,Detalhamento!V$15)&lt;=mediçao,OFFSET(Import.PLQ,$A81-1,V$15-1,1,1),0),0),PLE!$AA$28*OFFSET(Import.PLQ,$A81-1,V$15-1,1,1)),IF($E81&lt;&gt;1,IF(ISNUMBER(INDEX(Import.PLE,Detalhamento!$E81,Detalhamento!V$15)),IF(INDEX(Import.PLE,Detalhamento!$E81,Detalhamento!V$15)&lt;=mediçao,0,OFFSET(Import.PLQ,$A81-1,V$15-1,1,1)),OFFSET(Import.PLQ,$A81-1,V$15-1,1,1)),(1-PLE!$AA$28)*OFFSET(Import.PLQ,$A81-1,V$15-1,1,1))))</f>
        <v>0</v>
      </c>
      <c r="W81" s="144">
        <f ca="1">IF(W$13="",0,CHOOSE(Detalhamento.OpçãoServiços,OFFSET(Import.PLQ,$A81-1,W$15-1,1,1),IF($E81&lt;&gt;1,IF(ISNUMBER(INDEX(Import.PLE,Detalhamento!$E81,Detalhamento!W$15)),IF(INDEX(Import.PLE,Detalhamento!$E81,Detalhamento!W$15)&lt;=mediçao,OFFSET(Import.PLQ,$A81-1,W$15-1,1,1),0),0),PLE!$AA$28*OFFSET(Import.PLQ,$A81-1,W$15-1,1,1)),IF($E81&lt;&gt;1,IF(ISNUMBER(INDEX(Import.PLE,Detalhamento!$E81,Detalhamento!W$15)),IF(INDEX(Import.PLE,Detalhamento!$E81,Detalhamento!W$15)&lt;=mediçao,0,OFFSET(Import.PLQ,$A81-1,W$15-1,1,1)),OFFSET(Import.PLQ,$A81-1,W$15-1,1,1)),(1-PLE!$AA$28)*OFFSET(Import.PLQ,$A81-1,W$15-1,1,1))))</f>
        <v>0</v>
      </c>
      <c r="X81" s="144">
        <f ca="1">IF(X$13="",0,CHOOSE(Detalhamento.OpçãoServiços,OFFSET(Import.PLQ,$A81-1,X$15-1,1,1),IF($E81&lt;&gt;1,IF(ISNUMBER(INDEX(Import.PLE,Detalhamento!$E81,Detalhamento!X$15)),IF(INDEX(Import.PLE,Detalhamento!$E81,Detalhamento!X$15)&lt;=mediçao,OFFSET(Import.PLQ,$A81-1,X$15-1,1,1),0),0),PLE!$AA$28*OFFSET(Import.PLQ,$A81-1,X$15-1,1,1)),IF($E81&lt;&gt;1,IF(ISNUMBER(INDEX(Import.PLE,Detalhamento!$E81,Detalhamento!X$15)),IF(INDEX(Import.PLE,Detalhamento!$E81,Detalhamento!X$15)&lt;=mediçao,0,OFFSET(Import.PLQ,$A81-1,X$15-1,1,1)),OFFSET(Import.PLQ,$A81-1,X$15-1,1,1)),(1-PLE!$AA$28)*OFFSET(Import.PLQ,$A81-1,X$15-1,1,1))))</f>
        <v>0</v>
      </c>
      <c r="Y81" s="144">
        <f ca="1">IF(Y$13="",0,CHOOSE(Detalhamento.OpçãoServiços,OFFSET(Import.PLQ,$A81-1,Y$15-1,1,1),IF($E81&lt;&gt;1,IF(ISNUMBER(INDEX(Import.PLE,Detalhamento!$E81,Detalhamento!Y$15)),IF(INDEX(Import.PLE,Detalhamento!$E81,Detalhamento!Y$15)&lt;=mediçao,OFFSET(Import.PLQ,$A81-1,Y$15-1,1,1),0),0),PLE!$AA$28*OFFSET(Import.PLQ,$A81-1,Y$15-1,1,1)),IF($E81&lt;&gt;1,IF(ISNUMBER(INDEX(Import.PLE,Detalhamento!$E81,Detalhamento!Y$15)),IF(INDEX(Import.PLE,Detalhamento!$E81,Detalhamento!Y$15)&lt;=mediçao,0,OFFSET(Import.PLQ,$A81-1,Y$15-1,1,1)),OFFSET(Import.PLQ,$A81-1,Y$15-1,1,1)),(1-PLE!$AA$28)*OFFSET(Import.PLQ,$A81-1,Y$15-1,1,1))))</f>
        <v>0</v>
      </c>
      <c r="Z81" s="144">
        <f ca="1">IF(Z$13="",0,CHOOSE(Detalhamento.OpçãoServiços,OFFSET(Import.PLQ,$A81-1,Z$15-1,1,1),IF($E81&lt;&gt;1,IF(ISNUMBER(INDEX(Import.PLE,Detalhamento!$E81,Detalhamento!Z$15)),IF(INDEX(Import.PLE,Detalhamento!$E81,Detalhamento!Z$15)&lt;=mediçao,OFFSET(Import.PLQ,$A81-1,Z$15-1,1,1),0),0),PLE!$AA$28*OFFSET(Import.PLQ,$A81-1,Z$15-1,1,1)),IF($E81&lt;&gt;1,IF(ISNUMBER(INDEX(Import.PLE,Detalhamento!$E81,Detalhamento!Z$15)),IF(INDEX(Import.PLE,Detalhamento!$E81,Detalhamento!Z$15)&lt;=mediçao,0,OFFSET(Import.PLQ,$A81-1,Z$15-1,1,1)),OFFSET(Import.PLQ,$A81-1,Z$15-1,1,1)),(1-PLE!$AA$28)*OFFSET(Import.PLQ,$A81-1,Z$15-1,1,1))))</f>
        <v>0</v>
      </c>
      <c r="AA81" s="144">
        <f ca="1">IF(AA$13="",0,CHOOSE(Detalhamento.OpçãoServiços,OFFSET(Import.PLQ,$A81-1,AA$15-1,1,1),IF($E81&lt;&gt;1,IF(ISNUMBER(INDEX(Import.PLE,Detalhamento!$E81,Detalhamento!AA$15)),IF(INDEX(Import.PLE,Detalhamento!$E81,Detalhamento!AA$15)&lt;=mediçao,OFFSET(Import.PLQ,$A81-1,AA$15-1,1,1),0),0),PLE!$AA$28*OFFSET(Import.PLQ,$A81-1,AA$15-1,1,1)),IF($E81&lt;&gt;1,IF(ISNUMBER(INDEX(Import.PLE,Detalhamento!$E81,Detalhamento!AA$15)),IF(INDEX(Import.PLE,Detalhamento!$E81,Detalhamento!AA$15)&lt;=mediçao,0,OFFSET(Import.PLQ,$A81-1,AA$15-1,1,1)),OFFSET(Import.PLQ,$A81-1,AA$15-1,1,1)),(1-PLE!$AA$28)*OFFSET(Import.PLQ,$A81-1,AA$15-1,1,1))))</f>
        <v>0</v>
      </c>
      <c r="AB81" s="144">
        <f ca="1">IF(AB$13="",0,CHOOSE(Detalhamento.OpçãoServiços,OFFSET(Import.PLQ,$A81-1,AB$15-1,1,1),IF($E81&lt;&gt;1,IF(ISNUMBER(INDEX(Import.PLE,Detalhamento!$E81,Detalhamento!AB$15)),IF(INDEX(Import.PLE,Detalhamento!$E81,Detalhamento!AB$15)&lt;=mediçao,OFFSET(Import.PLQ,$A81-1,AB$15-1,1,1),0),0),PLE!$AA$28*OFFSET(Import.PLQ,$A81-1,AB$15-1,1,1)),IF($E81&lt;&gt;1,IF(ISNUMBER(INDEX(Import.PLE,Detalhamento!$E81,Detalhamento!AB$15)),IF(INDEX(Import.PLE,Detalhamento!$E81,Detalhamento!AB$15)&lt;=mediçao,0,OFFSET(Import.PLQ,$A81-1,AB$15-1,1,1)),OFFSET(Import.PLQ,$A81-1,AB$15-1,1,1)),(1-PLE!$AA$28)*OFFSET(Import.PLQ,$A81-1,AB$15-1,1,1))))</f>
        <v>0</v>
      </c>
      <c r="AC81" s="144">
        <f ca="1">IF(AC$13="",0,CHOOSE(Detalhamento.OpçãoServiços,OFFSET(Import.PLQ,$A81-1,AC$15-1,1,1),IF($E81&lt;&gt;1,IF(ISNUMBER(INDEX(Import.PLE,Detalhamento!$E81,Detalhamento!AC$15)),IF(INDEX(Import.PLE,Detalhamento!$E81,Detalhamento!AC$15)&lt;=mediçao,OFFSET(Import.PLQ,$A81-1,AC$15-1,1,1),0),0),PLE!$AA$28*OFFSET(Import.PLQ,$A81-1,AC$15-1,1,1)),IF($E81&lt;&gt;1,IF(ISNUMBER(INDEX(Import.PLE,Detalhamento!$E81,Detalhamento!AC$15)),IF(INDEX(Import.PLE,Detalhamento!$E81,Detalhamento!AC$15)&lt;=mediçao,0,OFFSET(Import.PLQ,$A81-1,AC$15-1,1,1)),OFFSET(Import.PLQ,$A81-1,AC$15-1,1,1)),(1-PLE!$AA$28)*OFFSET(Import.PLQ,$A81-1,AC$15-1,1,1))))</f>
        <v>0</v>
      </c>
      <c r="AD81" s="144">
        <f ca="1">IF(AD$13="",0,CHOOSE(Detalhamento.OpçãoServiços,OFFSET(Import.PLQ,$A81-1,AD$15-1,1,1),IF($E81&lt;&gt;1,IF(ISNUMBER(INDEX(Import.PLE,Detalhamento!$E81,Detalhamento!AD$15)),IF(INDEX(Import.PLE,Detalhamento!$E81,Detalhamento!AD$15)&lt;=mediçao,OFFSET(Import.PLQ,$A81-1,AD$15-1,1,1),0),0),PLE!$AA$28*OFFSET(Import.PLQ,$A81-1,AD$15-1,1,1)),IF($E81&lt;&gt;1,IF(ISNUMBER(INDEX(Import.PLE,Detalhamento!$E81,Detalhamento!AD$15)),IF(INDEX(Import.PLE,Detalhamento!$E81,Detalhamento!AD$15)&lt;=mediçao,0,OFFSET(Import.PLQ,$A81-1,AD$15-1,1,1)),OFFSET(Import.PLQ,$A81-1,AD$15-1,1,1)),(1-PLE!$AA$28)*OFFSET(Import.PLQ,$A81-1,AD$15-1,1,1))))</f>
        <v>0</v>
      </c>
      <c r="AE81" s="144">
        <f ca="1">IF(AE$13="",0,CHOOSE(Detalhamento.OpçãoServiços,OFFSET(Import.PLQ,$A81-1,AE$15-1,1,1),IF($E81&lt;&gt;1,IF(ISNUMBER(INDEX(Import.PLE,Detalhamento!$E81,Detalhamento!AE$15)),IF(INDEX(Import.PLE,Detalhamento!$E81,Detalhamento!AE$15)&lt;=mediçao,OFFSET(Import.PLQ,$A81-1,AE$15-1,1,1),0),0),PLE!$AA$28*OFFSET(Import.PLQ,$A81-1,AE$15-1,1,1)),IF($E81&lt;&gt;1,IF(ISNUMBER(INDEX(Import.PLE,Detalhamento!$E81,Detalhamento!AE$15)),IF(INDEX(Import.PLE,Detalhamento!$E81,Detalhamento!AE$15)&lt;=mediçao,0,OFFSET(Import.PLQ,$A81-1,AE$15-1,1,1)),OFFSET(Import.PLQ,$A81-1,AE$15-1,1,1)),(1-PLE!$AA$28)*OFFSET(Import.PLQ,$A81-1,AE$15-1,1,1))))</f>
        <v>0</v>
      </c>
      <c r="AF81" s="144">
        <f ca="1">IF(AF$13="",0,CHOOSE(Detalhamento.OpçãoServiços,OFFSET(Import.PLQ,$A81-1,AF$15-1,1,1),IF($E81&lt;&gt;1,IF(ISNUMBER(INDEX(Import.PLE,Detalhamento!$E81,Detalhamento!AF$15)),IF(INDEX(Import.PLE,Detalhamento!$E81,Detalhamento!AF$15)&lt;=mediçao,OFFSET(Import.PLQ,$A81-1,AF$15-1,1,1),0),0),PLE!$AA$28*OFFSET(Import.PLQ,$A81-1,AF$15-1,1,1)),IF($E81&lt;&gt;1,IF(ISNUMBER(INDEX(Import.PLE,Detalhamento!$E81,Detalhamento!AF$15)),IF(INDEX(Import.PLE,Detalhamento!$E81,Detalhamento!AF$15)&lt;=mediçao,0,OFFSET(Import.PLQ,$A81-1,AF$15-1,1,1)),OFFSET(Import.PLQ,$A81-1,AF$15-1,1,1)),(1-PLE!$AA$28)*OFFSET(Import.PLQ,$A81-1,AF$15-1,1,1))))</f>
        <v>0</v>
      </c>
      <c r="AG81" s="144">
        <f ca="1">IF(AG$13="",0,CHOOSE(Detalhamento.OpçãoServiços,OFFSET(Import.PLQ,$A81-1,AG$15-1,1,1),IF($E81&lt;&gt;1,IF(ISNUMBER(INDEX(Import.PLE,Detalhamento!$E81,Detalhamento!AG$15)),IF(INDEX(Import.PLE,Detalhamento!$E81,Detalhamento!AG$15)&lt;=mediçao,OFFSET(Import.PLQ,$A81-1,AG$15-1,1,1),0),0),PLE!$AA$28*OFFSET(Import.PLQ,$A81-1,AG$15-1,1,1)),IF($E81&lt;&gt;1,IF(ISNUMBER(INDEX(Import.PLE,Detalhamento!$E81,Detalhamento!AG$15)),IF(INDEX(Import.PLE,Detalhamento!$E81,Detalhamento!AG$15)&lt;=mediçao,0,OFFSET(Import.PLQ,$A81-1,AG$15-1,1,1)),OFFSET(Import.PLQ,$A81-1,AG$15-1,1,1)),(1-PLE!$AA$28)*OFFSET(Import.PLQ,$A81-1,AG$15-1,1,1))))</f>
        <v>0</v>
      </c>
      <c r="AH81" s="144">
        <f ca="1">IF(AH$13="",0,CHOOSE(Detalhamento.OpçãoServiços,OFFSET(Import.PLQ,$A81-1,AH$15-1,1,1),IF($E81&lt;&gt;1,IF(ISNUMBER(INDEX(Import.PLE,Detalhamento!$E81,Detalhamento!AH$15)),IF(INDEX(Import.PLE,Detalhamento!$E81,Detalhamento!AH$15)&lt;=mediçao,OFFSET(Import.PLQ,$A81-1,AH$15-1,1,1),0),0),PLE!$AA$28*OFFSET(Import.PLQ,$A81-1,AH$15-1,1,1)),IF($E81&lt;&gt;1,IF(ISNUMBER(INDEX(Import.PLE,Detalhamento!$E81,Detalhamento!AH$15)),IF(INDEX(Import.PLE,Detalhamento!$E81,Detalhamento!AH$15)&lt;=mediçao,0,OFFSET(Import.PLQ,$A81-1,AH$15-1,1,1)),OFFSET(Import.PLQ,$A81-1,AH$15-1,1,1)),(1-PLE!$AA$28)*OFFSET(Import.PLQ,$A81-1,AH$15-1,1,1))))</f>
        <v>0</v>
      </c>
      <c r="AI81" s="144">
        <f ca="1">IF(AI$13="",0,CHOOSE(Detalhamento.OpçãoServiços,OFFSET(Import.PLQ,$A81-1,AI$15-1,1,1),IF($E81&lt;&gt;1,IF(ISNUMBER(INDEX(Import.PLE,Detalhamento!$E81,Detalhamento!AI$15)),IF(INDEX(Import.PLE,Detalhamento!$E81,Detalhamento!AI$15)&lt;=mediçao,OFFSET(Import.PLQ,$A81-1,AI$15-1,1,1),0),0),PLE!$AA$28*OFFSET(Import.PLQ,$A81-1,AI$15-1,1,1)),IF($E81&lt;&gt;1,IF(ISNUMBER(INDEX(Import.PLE,Detalhamento!$E81,Detalhamento!AI$15)),IF(INDEX(Import.PLE,Detalhamento!$E81,Detalhamento!AI$15)&lt;=mediçao,0,OFFSET(Import.PLQ,$A81-1,AI$15-1,1,1)),OFFSET(Import.PLQ,$A81-1,AI$15-1,1,1)),(1-PLE!$AA$28)*OFFSET(Import.PLQ,$A81-1,AI$15-1,1,1))))</f>
        <v>0</v>
      </c>
      <c r="AJ81" s="144">
        <f ca="1">IF(AJ$13="",0,CHOOSE(Detalhamento.OpçãoServiços,OFFSET(Import.PLQ,$A81-1,AJ$15-1,1,1),IF($E81&lt;&gt;1,IF(ISNUMBER(INDEX(Import.PLE,Detalhamento!$E81,Detalhamento!AJ$15)),IF(INDEX(Import.PLE,Detalhamento!$E81,Detalhamento!AJ$15)&lt;=mediçao,OFFSET(Import.PLQ,$A81-1,AJ$15-1,1,1),0),0),PLE!$AA$28*OFFSET(Import.PLQ,$A81-1,AJ$15-1,1,1)),IF($E81&lt;&gt;1,IF(ISNUMBER(INDEX(Import.PLE,Detalhamento!$E81,Detalhamento!AJ$15)),IF(INDEX(Import.PLE,Detalhamento!$E81,Detalhamento!AJ$15)&lt;=mediçao,0,OFFSET(Import.PLQ,$A81-1,AJ$15-1,1,1)),OFFSET(Import.PLQ,$A81-1,AJ$15-1,1,1)),(1-PLE!$AA$28)*OFFSET(Import.PLQ,$A81-1,AJ$15-1,1,1))))</f>
        <v>0</v>
      </c>
      <c r="AK81" s="144">
        <f ca="1">IF(AK$13="",0,CHOOSE(Detalhamento.OpçãoServiços,OFFSET(Import.PLQ,$A81-1,AK$15-1,1,1),IF($E81&lt;&gt;1,IF(ISNUMBER(INDEX(Import.PLE,Detalhamento!$E81,Detalhamento!AK$15)),IF(INDEX(Import.PLE,Detalhamento!$E81,Detalhamento!AK$15)&lt;=mediçao,OFFSET(Import.PLQ,$A81-1,AK$15-1,1,1),0),0),PLE!$AA$28*OFFSET(Import.PLQ,$A81-1,AK$15-1,1,1)),IF($E81&lt;&gt;1,IF(ISNUMBER(INDEX(Import.PLE,Detalhamento!$E81,Detalhamento!AK$15)),IF(INDEX(Import.PLE,Detalhamento!$E81,Detalhamento!AK$15)&lt;=mediçao,0,OFFSET(Import.PLQ,$A81-1,AK$15-1,1,1)),OFFSET(Import.PLQ,$A81-1,AK$15-1,1,1)),(1-PLE!$AA$28)*OFFSET(Import.PLQ,$A81-1,AK$15-1,1,1))))</f>
        <v>0</v>
      </c>
      <c r="AL81" s="144">
        <f ca="1">IF(AL$13="",0,CHOOSE(Detalhamento.OpçãoServiços,OFFSET(Import.PLQ,$A81-1,AL$15-1,1,1),IF($E81&lt;&gt;1,IF(ISNUMBER(INDEX(Import.PLE,Detalhamento!$E81,Detalhamento!AL$15)),IF(INDEX(Import.PLE,Detalhamento!$E81,Detalhamento!AL$15)&lt;=mediçao,OFFSET(Import.PLQ,$A81-1,AL$15-1,1,1),0),0),PLE!$AA$28*OFFSET(Import.PLQ,$A81-1,AL$15-1,1,1)),IF($E81&lt;&gt;1,IF(ISNUMBER(INDEX(Import.PLE,Detalhamento!$E81,Detalhamento!AL$15)),IF(INDEX(Import.PLE,Detalhamento!$E81,Detalhamento!AL$15)&lt;=mediçao,0,OFFSET(Import.PLQ,$A81-1,AL$15-1,1,1)),OFFSET(Import.PLQ,$A81-1,AL$15-1,1,1)),(1-PLE!$AA$28)*OFFSET(Import.PLQ,$A81-1,AL$15-1,1,1))))</f>
        <v>0</v>
      </c>
      <c r="AM81" s="144">
        <f ca="1">IF(AM$13="",0,CHOOSE(Detalhamento.OpçãoServiços,OFFSET(Import.PLQ,$A81-1,AM$15-1,1,1),IF($E81&lt;&gt;1,IF(ISNUMBER(INDEX(Import.PLE,Detalhamento!$E81,Detalhamento!AM$15)),IF(INDEX(Import.PLE,Detalhamento!$E81,Detalhamento!AM$15)&lt;=mediçao,OFFSET(Import.PLQ,$A81-1,AM$15-1,1,1),0),0),PLE!$AA$28*OFFSET(Import.PLQ,$A81-1,AM$15-1,1,1)),IF($E81&lt;&gt;1,IF(ISNUMBER(INDEX(Import.PLE,Detalhamento!$E81,Detalhamento!AM$15)),IF(INDEX(Import.PLE,Detalhamento!$E81,Detalhamento!AM$15)&lt;=mediçao,0,OFFSET(Import.PLQ,$A81-1,AM$15-1,1,1)),OFFSET(Import.PLQ,$A81-1,AM$15-1,1,1)),(1-PLE!$AA$28)*OFFSET(Import.PLQ,$A81-1,AM$15-1,1,1))))</f>
        <v>0</v>
      </c>
      <c r="AN81" s="144">
        <f ca="1">IF(AN$13="",0,CHOOSE(Detalhamento.OpçãoServiços,OFFSET(Import.PLQ,$A81-1,AN$15-1,1,1),IF($E81&lt;&gt;1,IF(ISNUMBER(INDEX(Import.PLE,Detalhamento!$E81,Detalhamento!AN$15)),IF(INDEX(Import.PLE,Detalhamento!$E81,Detalhamento!AN$15)&lt;=mediçao,OFFSET(Import.PLQ,$A81-1,AN$15-1,1,1),0),0),PLE!$AA$28*OFFSET(Import.PLQ,$A81-1,AN$15-1,1,1)),IF($E81&lt;&gt;1,IF(ISNUMBER(INDEX(Import.PLE,Detalhamento!$E81,Detalhamento!AN$15)),IF(INDEX(Import.PLE,Detalhamento!$E81,Detalhamento!AN$15)&lt;=mediçao,0,OFFSET(Import.PLQ,$A81-1,AN$15-1,1,1)),OFFSET(Import.PLQ,$A81-1,AN$15-1,1,1)),(1-PLE!$AA$28)*OFFSET(Import.PLQ,$A81-1,AN$15-1,1,1))))</f>
        <v>0</v>
      </c>
      <c r="AO81" s="144">
        <f ca="1">IF(AO$13="",0,CHOOSE(Detalhamento.OpçãoServiços,OFFSET(Import.PLQ,$A81-1,AO$15-1,1,1),IF($E81&lt;&gt;1,IF(ISNUMBER(INDEX(Import.PLE,Detalhamento!$E81,Detalhamento!AO$15)),IF(INDEX(Import.PLE,Detalhamento!$E81,Detalhamento!AO$15)&lt;=mediçao,OFFSET(Import.PLQ,$A81-1,AO$15-1,1,1),0),0),PLE!$AA$28*OFFSET(Import.PLQ,$A81-1,AO$15-1,1,1)),IF($E81&lt;&gt;1,IF(ISNUMBER(INDEX(Import.PLE,Detalhamento!$E81,Detalhamento!AO$15)),IF(INDEX(Import.PLE,Detalhamento!$E81,Detalhamento!AO$15)&lt;=mediçao,0,OFFSET(Import.PLQ,$A81-1,AO$15-1,1,1)),OFFSET(Import.PLQ,$A81-1,AO$15-1,1,1)),(1-PLE!$AA$28)*OFFSET(Import.PLQ,$A81-1,AO$15-1,1,1))))</f>
        <v>0</v>
      </c>
      <c r="AP81" s="144">
        <f ca="1">IF(AP$13="",0,CHOOSE(Detalhamento.OpçãoServiços,OFFSET(Import.PLQ,$A81-1,AP$15-1,1,1),IF($E81&lt;&gt;1,IF(ISNUMBER(INDEX(Import.PLE,Detalhamento!$E81,Detalhamento!AP$15)),IF(INDEX(Import.PLE,Detalhamento!$E81,Detalhamento!AP$15)&lt;=mediçao,OFFSET(Import.PLQ,$A81-1,AP$15-1,1,1),0),0),PLE!$AA$28*OFFSET(Import.PLQ,$A81-1,AP$15-1,1,1)),IF($E81&lt;&gt;1,IF(ISNUMBER(INDEX(Import.PLE,Detalhamento!$E81,Detalhamento!AP$15)),IF(INDEX(Import.PLE,Detalhamento!$E81,Detalhamento!AP$15)&lt;=mediçao,0,OFFSET(Import.PLQ,$A81-1,AP$15-1,1,1)),OFFSET(Import.PLQ,$A81-1,AP$15-1,1,1)),(1-PLE!$AA$28)*OFFSET(Import.PLQ,$A81-1,AP$15-1,1,1))))</f>
        <v>0</v>
      </c>
      <c r="AQ81" s="144">
        <f ca="1">IF(AQ$13="",0,CHOOSE(Detalhamento.OpçãoServiços,OFFSET(Import.PLQ,$A81-1,AQ$15-1,1,1),IF($E81&lt;&gt;1,IF(ISNUMBER(INDEX(Import.PLE,Detalhamento!$E81,Detalhamento!AQ$15)),IF(INDEX(Import.PLE,Detalhamento!$E81,Detalhamento!AQ$15)&lt;=mediçao,OFFSET(Import.PLQ,$A81-1,AQ$15-1,1,1),0),0),PLE!$AA$28*OFFSET(Import.PLQ,$A81-1,AQ$15-1,1,1)),IF($E81&lt;&gt;1,IF(ISNUMBER(INDEX(Import.PLE,Detalhamento!$E81,Detalhamento!AQ$15)),IF(INDEX(Import.PLE,Detalhamento!$E81,Detalhamento!AQ$15)&lt;=mediçao,0,OFFSET(Import.PLQ,$A81-1,AQ$15-1,1,1)),OFFSET(Import.PLQ,$A81-1,AQ$15-1,1,1)),(1-PLE!$AA$28)*OFFSET(Import.PLQ,$A81-1,AQ$15-1,1,1))))</f>
        <v>0</v>
      </c>
      <c r="AR81" s="144">
        <f ca="1">IF(AR$13="",0,CHOOSE(Detalhamento.OpçãoServiços,OFFSET(Import.PLQ,$A81-1,AR$15-1,1,1),IF($E81&lt;&gt;1,IF(ISNUMBER(INDEX(Import.PLE,Detalhamento!$E81,Detalhamento!AR$15)),IF(INDEX(Import.PLE,Detalhamento!$E81,Detalhamento!AR$15)&lt;=mediçao,OFFSET(Import.PLQ,$A81-1,AR$15-1,1,1),0),0),PLE!$AA$28*OFFSET(Import.PLQ,$A81-1,AR$15-1,1,1)),IF($E81&lt;&gt;1,IF(ISNUMBER(INDEX(Import.PLE,Detalhamento!$E81,Detalhamento!AR$15)),IF(INDEX(Import.PLE,Detalhamento!$E81,Detalhamento!AR$15)&lt;=mediçao,0,OFFSET(Import.PLQ,$A81-1,AR$15-1,1,1)),OFFSET(Import.PLQ,$A81-1,AR$15-1,1,1)),(1-PLE!$AA$28)*OFFSET(Import.PLQ,$A81-1,AR$15-1,1,1))))</f>
        <v>0</v>
      </c>
      <c r="AS81" s="144">
        <f ca="1">IF(AS$13="",0,CHOOSE(Detalhamento.OpçãoServiços,OFFSET(Import.PLQ,$A81-1,AS$15-1,1,1),IF($E81&lt;&gt;1,IF(ISNUMBER(INDEX(Import.PLE,Detalhamento!$E81,Detalhamento!AS$15)),IF(INDEX(Import.PLE,Detalhamento!$E81,Detalhamento!AS$15)&lt;=mediçao,OFFSET(Import.PLQ,$A81-1,AS$15-1,1,1),0),0),PLE!$AA$28*OFFSET(Import.PLQ,$A81-1,AS$15-1,1,1)),IF($E81&lt;&gt;1,IF(ISNUMBER(INDEX(Import.PLE,Detalhamento!$E81,Detalhamento!AS$15)),IF(INDEX(Import.PLE,Detalhamento!$E81,Detalhamento!AS$15)&lt;=mediçao,0,OFFSET(Import.PLQ,$A81-1,AS$15-1,1,1)),OFFSET(Import.PLQ,$A81-1,AS$15-1,1,1)),(1-PLE!$AA$28)*OFFSET(Import.PLQ,$A81-1,AS$15-1,1,1))))</f>
        <v>0</v>
      </c>
      <c r="AT81" s="144">
        <f ca="1">IF(AT$13="",0,CHOOSE(Detalhamento.OpçãoServiços,OFFSET(Import.PLQ,$A81-1,AT$15-1,1,1),IF($E81&lt;&gt;1,IF(ISNUMBER(INDEX(Import.PLE,Detalhamento!$E81,Detalhamento!AT$15)),IF(INDEX(Import.PLE,Detalhamento!$E81,Detalhamento!AT$15)&lt;=mediçao,OFFSET(Import.PLQ,$A81-1,AT$15-1,1,1),0),0),PLE!$AA$28*OFFSET(Import.PLQ,$A81-1,AT$15-1,1,1)),IF($E81&lt;&gt;1,IF(ISNUMBER(INDEX(Import.PLE,Detalhamento!$E81,Detalhamento!AT$15)),IF(INDEX(Import.PLE,Detalhamento!$E81,Detalhamento!AT$15)&lt;=mediçao,0,OFFSET(Import.PLQ,$A81-1,AT$15-1,1,1)),OFFSET(Import.PLQ,$A81-1,AT$15-1,1,1)),(1-PLE!$AA$28)*OFFSET(Import.PLQ,$A81-1,AT$15-1,1,1))))</f>
        <v>0</v>
      </c>
      <c r="AU81" s="144">
        <f ca="1">IF(AU$13="",0,CHOOSE(Detalhamento.OpçãoServiços,OFFSET(Import.PLQ,$A81-1,AU$15-1,1,1),IF($E81&lt;&gt;1,IF(ISNUMBER(INDEX(Import.PLE,Detalhamento!$E81,Detalhamento!AU$15)),IF(INDEX(Import.PLE,Detalhamento!$E81,Detalhamento!AU$15)&lt;=mediçao,OFFSET(Import.PLQ,$A81-1,AU$15-1,1,1),0),0),PLE!$AA$28*OFFSET(Import.PLQ,$A81-1,AU$15-1,1,1)),IF($E81&lt;&gt;1,IF(ISNUMBER(INDEX(Import.PLE,Detalhamento!$E81,Detalhamento!AU$15)),IF(INDEX(Import.PLE,Detalhamento!$E81,Detalhamento!AU$15)&lt;=mediçao,0,OFFSET(Import.PLQ,$A81-1,AU$15-1,1,1)),OFFSET(Import.PLQ,$A81-1,AU$15-1,1,1)),(1-PLE!$AA$28)*OFFSET(Import.PLQ,$A81-1,AU$15-1,1,1))))</f>
        <v>0</v>
      </c>
      <c r="AV81" s="144">
        <f ca="1">IF(AV$13="",0,CHOOSE(Detalhamento.OpçãoServiços,OFFSET(Import.PLQ,$A81-1,AV$15-1,1,1),IF($E81&lt;&gt;1,IF(ISNUMBER(INDEX(Import.PLE,Detalhamento!$E81,Detalhamento!AV$15)),IF(INDEX(Import.PLE,Detalhamento!$E81,Detalhamento!AV$15)&lt;=mediçao,OFFSET(Import.PLQ,$A81-1,AV$15-1,1,1),0),0),PLE!$AA$28*OFFSET(Import.PLQ,$A81-1,AV$15-1,1,1)),IF($E81&lt;&gt;1,IF(ISNUMBER(INDEX(Import.PLE,Detalhamento!$E81,Detalhamento!AV$15)),IF(INDEX(Import.PLE,Detalhamento!$E81,Detalhamento!AV$15)&lt;=mediçao,0,OFFSET(Import.PLQ,$A81-1,AV$15-1,1,1)),OFFSET(Import.PLQ,$A81-1,AV$15-1,1,1)),(1-PLE!$AA$28)*OFFSET(Import.PLQ,$A81-1,AV$15-1,1,1))))</f>
        <v>0</v>
      </c>
      <c r="AW81" s="144">
        <f ca="1">IF(AW$13="",0,CHOOSE(Detalhamento.OpçãoServiços,OFFSET(Import.PLQ,$A81-1,AW$15-1,1,1),IF($E81&lt;&gt;1,IF(ISNUMBER(INDEX(Import.PLE,Detalhamento!$E81,Detalhamento!AW$15)),IF(INDEX(Import.PLE,Detalhamento!$E81,Detalhamento!AW$15)&lt;=mediçao,OFFSET(Import.PLQ,$A81-1,AW$15-1,1,1),0),0),PLE!$AA$28*OFFSET(Import.PLQ,$A81-1,AW$15-1,1,1)),IF($E81&lt;&gt;1,IF(ISNUMBER(INDEX(Import.PLE,Detalhamento!$E81,Detalhamento!AW$15)),IF(INDEX(Import.PLE,Detalhamento!$E81,Detalhamento!AW$15)&lt;=mediçao,0,OFFSET(Import.PLQ,$A81-1,AW$15-1,1,1)),OFFSET(Import.PLQ,$A81-1,AW$15-1,1,1)),(1-PLE!$AA$28)*OFFSET(Import.PLQ,$A81-1,AW$15-1,1,1))))</f>
        <v>0</v>
      </c>
      <c r="AX81" s="144">
        <f ca="1">IF(AX$13="",0,CHOOSE(Detalhamento.OpçãoServiços,OFFSET(Import.PLQ,$A81-1,AX$15-1,1,1),IF($E81&lt;&gt;1,IF(ISNUMBER(INDEX(Import.PLE,Detalhamento!$E81,Detalhamento!AX$15)),IF(INDEX(Import.PLE,Detalhamento!$E81,Detalhamento!AX$15)&lt;=mediçao,OFFSET(Import.PLQ,$A81-1,AX$15-1,1,1),0),0),PLE!$AA$28*OFFSET(Import.PLQ,$A81-1,AX$15-1,1,1)),IF($E81&lt;&gt;1,IF(ISNUMBER(INDEX(Import.PLE,Detalhamento!$E81,Detalhamento!AX$15)),IF(INDEX(Import.PLE,Detalhamento!$E81,Detalhamento!AX$15)&lt;=mediçao,0,OFFSET(Import.PLQ,$A81-1,AX$15-1,1,1)),OFFSET(Import.PLQ,$A81-1,AX$15-1,1,1)),(1-PLE!$AA$28)*OFFSET(Import.PLQ,$A81-1,AX$15-1,1,1))))</f>
        <v>0</v>
      </c>
      <c r="AY81" s="144">
        <f ca="1">IF(AY$13="",0,CHOOSE(Detalhamento.OpçãoServiços,OFFSET(Import.PLQ,$A81-1,AY$15-1,1,1),IF($E81&lt;&gt;1,IF(ISNUMBER(INDEX(Import.PLE,Detalhamento!$E81,Detalhamento!AY$15)),IF(INDEX(Import.PLE,Detalhamento!$E81,Detalhamento!AY$15)&lt;=mediçao,OFFSET(Import.PLQ,$A81-1,AY$15-1,1,1),0),0),PLE!$AA$28*OFFSET(Import.PLQ,$A81-1,AY$15-1,1,1)),IF($E81&lt;&gt;1,IF(ISNUMBER(INDEX(Import.PLE,Detalhamento!$E81,Detalhamento!AY$15)),IF(INDEX(Import.PLE,Detalhamento!$E81,Detalhamento!AY$15)&lt;=mediçao,0,OFFSET(Import.PLQ,$A81-1,AY$15-1,1,1)),OFFSET(Import.PLQ,$A81-1,AY$15-1,1,1)),(1-PLE!$AA$28)*OFFSET(Import.PLQ,$A81-1,AY$15-1,1,1))))</f>
        <v>0</v>
      </c>
      <c r="AZ81" s="144">
        <f ca="1">IF(AZ$13="",0,CHOOSE(Detalhamento.OpçãoServiços,OFFSET(Import.PLQ,$A81-1,AZ$15-1,1,1),IF($E81&lt;&gt;1,IF(ISNUMBER(INDEX(Import.PLE,Detalhamento!$E81,Detalhamento!AZ$15)),IF(INDEX(Import.PLE,Detalhamento!$E81,Detalhamento!AZ$15)&lt;=mediçao,OFFSET(Import.PLQ,$A81-1,AZ$15-1,1,1),0),0),PLE!$AA$28*OFFSET(Import.PLQ,$A81-1,AZ$15-1,1,1)),IF($E81&lt;&gt;1,IF(ISNUMBER(INDEX(Import.PLE,Detalhamento!$E81,Detalhamento!AZ$15)),IF(INDEX(Import.PLE,Detalhamento!$E81,Detalhamento!AZ$15)&lt;=mediçao,0,OFFSET(Import.PLQ,$A81-1,AZ$15-1,1,1)),OFFSET(Import.PLQ,$A81-1,AZ$15-1,1,1)),(1-PLE!$AA$28)*OFFSET(Import.PLQ,$A81-1,AZ$15-1,1,1))))</f>
        <v>0</v>
      </c>
      <c r="BA81" s="144">
        <f ca="1">IF(BA$13="",0,CHOOSE(Detalhamento.OpçãoServiços,OFFSET(Import.PLQ,$A81-1,BA$15-1,1,1),IF($E81&lt;&gt;1,IF(ISNUMBER(INDEX(Import.PLE,Detalhamento!$E81,Detalhamento!BA$15)),IF(INDEX(Import.PLE,Detalhamento!$E81,Detalhamento!BA$15)&lt;=mediçao,OFFSET(Import.PLQ,$A81-1,BA$15-1,1,1),0),0),PLE!$AA$28*OFFSET(Import.PLQ,$A81-1,BA$15-1,1,1)),IF($E81&lt;&gt;1,IF(ISNUMBER(INDEX(Import.PLE,Detalhamento!$E81,Detalhamento!BA$15)),IF(INDEX(Import.PLE,Detalhamento!$E81,Detalhamento!BA$15)&lt;=mediçao,0,OFFSET(Import.PLQ,$A81-1,BA$15-1,1,1)),OFFSET(Import.PLQ,$A81-1,BA$15-1,1,1)),(1-PLE!$AA$28)*OFFSET(Import.PLQ,$A81-1,BA$15-1,1,1))))</f>
        <v>0</v>
      </c>
      <c r="BB81" s="144">
        <f ca="1">IF(BB$13="",0,CHOOSE(Detalhamento.OpçãoServiços,OFFSET(Import.PLQ,$A81-1,BB$15-1,1,1),IF($E81&lt;&gt;1,IF(ISNUMBER(INDEX(Import.PLE,Detalhamento!$E81,Detalhamento!BB$15)),IF(INDEX(Import.PLE,Detalhamento!$E81,Detalhamento!BB$15)&lt;=mediçao,OFFSET(Import.PLQ,$A81-1,BB$15-1,1,1),0),0),PLE!$AA$28*OFFSET(Import.PLQ,$A81-1,BB$15-1,1,1)),IF($E81&lt;&gt;1,IF(ISNUMBER(INDEX(Import.PLE,Detalhamento!$E81,Detalhamento!BB$15)),IF(INDEX(Import.PLE,Detalhamento!$E81,Detalhamento!BB$15)&lt;=mediçao,0,OFFSET(Import.PLQ,$A81-1,BB$15-1,1,1)),OFFSET(Import.PLQ,$A81-1,BB$15-1,1,1)),(1-PLE!$AA$28)*OFFSET(Import.PLQ,$A81-1,BB$15-1,1,1))))</f>
        <v>0</v>
      </c>
      <c r="BC81" s="144">
        <f ca="1">IF(BC$13="",0,CHOOSE(Detalhamento.OpçãoServiços,OFFSET(Import.PLQ,$A81-1,BC$15-1,1,1),IF($E81&lt;&gt;1,IF(ISNUMBER(INDEX(Import.PLE,Detalhamento!$E81,Detalhamento!BC$15)),IF(INDEX(Import.PLE,Detalhamento!$E81,Detalhamento!BC$15)&lt;=mediçao,OFFSET(Import.PLQ,$A81-1,BC$15-1,1,1),0),0),PLE!$AA$28*OFFSET(Import.PLQ,$A81-1,BC$15-1,1,1)),IF($E81&lt;&gt;1,IF(ISNUMBER(INDEX(Import.PLE,Detalhamento!$E81,Detalhamento!BC$15)),IF(INDEX(Import.PLE,Detalhamento!$E81,Detalhamento!BC$15)&lt;=mediçao,0,OFFSET(Import.PLQ,$A81-1,BC$15-1,1,1)),OFFSET(Import.PLQ,$A81-1,BC$15-1,1,1)),(1-PLE!$AA$28)*OFFSET(Import.PLQ,$A81-1,BC$15-1,1,1))))</f>
        <v>0</v>
      </c>
      <c r="BD81" s="144">
        <f ca="1">IF(BD$13="",0,CHOOSE(Detalhamento.OpçãoServiços,OFFSET(Import.PLQ,$A81-1,BD$15-1,1,1),IF($E81&lt;&gt;1,IF(ISNUMBER(INDEX(Import.PLE,Detalhamento!$E81,Detalhamento!BD$15)),IF(INDEX(Import.PLE,Detalhamento!$E81,Detalhamento!BD$15)&lt;=mediçao,OFFSET(Import.PLQ,$A81-1,BD$15-1,1,1),0),0),PLE!$AA$28*OFFSET(Import.PLQ,$A81-1,BD$15-1,1,1)),IF($E81&lt;&gt;1,IF(ISNUMBER(INDEX(Import.PLE,Detalhamento!$E81,Detalhamento!BD$15)),IF(INDEX(Import.PLE,Detalhamento!$E81,Detalhamento!BD$15)&lt;=mediçao,0,OFFSET(Import.PLQ,$A81-1,BD$15-1,1,1)),OFFSET(Import.PLQ,$A81-1,BD$15-1,1,1)),(1-PLE!$AA$28)*OFFSET(Import.PLQ,$A81-1,BD$15-1,1,1))))</f>
        <v>0</v>
      </c>
      <c r="BE81" s="144">
        <f ca="1">IF(BE$13="",0,CHOOSE(Detalhamento.OpçãoServiços,OFFSET(Import.PLQ,$A81-1,BE$15-1,1,1),IF($E81&lt;&gt;1,IF(ISNUMBER(INDEX(Import.PLE,Detalhamento!$E81,Detalhamento!BE$15)),IF(INDEX(Import.PLE,Detalhamento!$E81,Detalhamento!BE$15)&lt;=mediçao,OFFSET(Import.PLQ,$A81-1,BE$15-1,1,1),0),0),PLE!$AA$28*OFFSET(Import.PLQ,$A81-1,BE$15-1,1,1)),IF($E81&lt;&gt;1,IF(ISNUMBER(INDEX(Import.PLE,Detalhamento!$E81,Detalhamento!BE$15)),IF(INDEX(Import.PLE,Detalhamento!$E81,Detalhamento!BE$15)&lt;=mediçao,0,OFFSET(Import.PLQ,$A81-1,BE$15-1,1,1)),OFFSET(Import.PLQ,$A81-1,BE$15-1,1,1)),(1-PLE!$AA$28)*OFFSET(Import.PLQ,$A81-1,BE$15-1,1,1))))</f>
        <v>0</v>
      </c>
      <c r="BF81" s="144">
        <f ca="1">IF(BF$13="",0,CHOOSE(Detalhamento.OpçãoServiços,OFFSET(Import.PLQ,$A81-1,BF$15-1,1,1),IF($E81&lt;&gt;1,IF(ISNUMBER(INDEX(Import.PLE,Detalhamento!$E81,Detalhamento!BF$15)),IF(INDEX(Import.PLE,Detalhamento!$E81,Detalhamento!BF$15)&lt;=mediçao,OFFSET(Import.PLQ,$A81-1,BF$15-1,1,1),0),0),PLE!$AA$28*OFFSET(Import.PLQ,$A81-1,BF$15-1,1,1)),IF($E81&lt;&gt;1,IF(ISNUMBER(INDEX(Import.PLE,Detalhamento!$E81,Detalhamento!BF$15)),IF(INDEX(Import.PLE,Detalhamento!$E81,Detalhamento!BF$15)&lt;=mediçao,0,OFFSET(Import.PLQ,$A81-1,BF$15-1,1,1)),OFFSET(Import.PLQ,$A81-1,BF$15-1,1,1)),(1-PLE!$AA$28)*OFFSET(Import.PLQ,$A81-1,BF$15-1,1,1))))</f>
        <v>0</v>
      </c>
      <c r="BG81" s="144">
        <f ca="1">IF(BG$13="",0,CHOOSE(Detalhamento.OpçãoServiços,OFFSET(Import.PLQ,$A81-1,BG$15-1,1,1),IF($E81&lt;&gt;1,IF(ISNUMBER(INDEX(Import.PLE,Detalhamento!$E81,Detalhamento!BG$15)),IF(INDEX(Import.PLE,Detalhamento!$E81,Detalhamento!BG$15)&lt;=mediçao,OFFSET(Import.PLQ,$A81-1,BG$15-1,1,1),0),0),PLE!$AA$28*OFFSET(Import.PLQ,$A81-1,BG$15-1,1,1)),IF($E81&lt;&gt;1,IF(ISNUMBER(INDEX(Import.PLE,Detalhamento!$E81,Detalhamento!BG$15)),IF(INDEX(Import.PLE,Detalhamento!$E81,Detalhamento!BG$15)&lt;=mediçao,0,OFFSET(Import.PLQ,$A81-1,BG$15-1,1,1)),OFFSET(Import.PLQ,$A81-1,BG$15-1,1,1)),(1-PLE!$AA$28)*OFFSET(Import.PLQ,$A81-1,BG$15-1,1,1))))</f>
        <v>0</v>
      </c>
      <c r="BH81" s="144">
        <f ca="1">IF(BH$13="",0,CHOOSE(Detalhamento.OpçãoServiços,OFFSET(Import.PLQ,$A81-1,BH$15-1,1,1),IF($E81&lt;&gt;1,IF(ISNUMBER(INDEX(Import.PLE,Detalhamento!$E81,Detalhamento!BH$15)),IF(INDEX(Import.PLE,Detalhamento!$E81,Detalhamento!BH$15)&lt;=mediçao,OFFSET(Import.PLQ,$A81-1,BH$15-1,1,1),0),0),PLE!$AA$28*OFFSET(Import.PLQ,$A81-1,BH$15-1,1,1)),IF($E81&lt;&gt;1,IF(ISNUMBER(INDEX(Import.PLE,Detalhamento!$E81,Detalhamento!BH$15)),IF(INDEX(Import.PLE,Detalhamento!$E81,Detalhamento!BH$15)&lt;=mediçao,0,OFFSET(Import.PLQ,$A81-1,BH$15-1,1,1)),OFFSET(Import.PLQ,$A81-1,BH$15-1,1,1)),(1-PLE!$AA$28)*OFFSET(Import.PLQ,$A81-1,BH$15-1,1,1))))</f>
        <v>0</v>
      </c>
      <c r="BI81" s="144">
        <f ca="1">IF(BI$13="",0,CHOOSE(Detalhamento.OpçãoServiços,OFFSET(Import.PLQ,$A81-1,BI$15-1,1,1),IF($E81&lt;&gt;1,IF(ISNUMBER(INDEX(Import.PLE,Detalhamento!$E81,Detalhamento!BI$15)),IF(INDEX(Import.PLE,Detalhamento!$E81,Detalhamento!BI$15)&lt;=mediçao,OFFSET(Import.PLQ,$A81-1,BI$15-1,1,1),0),0),PLE!$AA$28*OFFSET(Import.PLQ,$A81-1,BI$15-1,1,1)),IF($E81&lt;&gt;1,IF(ISNUMBER(INDEX(Import.PLE,Detalhamento!$E81,Detalhamento!BI$15)),IF(INDEX(Import.PLE,Detalhamento!$E81,Detalhamento!BI$15)&lt;=mediçao,0,OFFSET(Import.PLQ,$A81-1,BI$15-1,1,1)),OFFSET(Import.PLQ,$A81-1,BI$15-1,1,1)),(1-PLE!$AA$28)*OFFSET(Import.PLQ,$A81-1,BI$15-1,1,1))))</f>
        <v>0</v>
      </c>
    </row>
    <row r="82" spans="1:61" ht="20" x14ac:dyDescent="0.2">
      <c r="A82" s="155">
        <v>55</v>
      </c>
      <c r="B82" s="21" t="str">
        <f t="shared" ca="1" si="8"/>
        <v>Serviço</v>
      </c>
      <c r="E82" s="153">
        <f t="shared" ca="1" si="9"/>
        <v>5</v>
      </c>
      <c r="F82" s="154">
        <f t="shared" ca="1" si="10"/>
        <v>50055</v>
      </c>
      <c r="G82" s="154" t="str">
        <f t="shared" ca="1" si="16"/>
        <v>1.4.4.1</v>
      </c>
      <c r="H82" s="182" t="str">
        <f t="shared" ca="1" si="16"/>
        <v>VERGA PRÉ-MOLDADA PARA PORTAS COM ATÉ 1,5 M DE VÃO. AF_03/2016</v>
      </c>
      <c r="I82" s="37" t="str">
        <f t="shared" ca="1" si="12"/>
        <v>M</v>
      </c>
      <c r="J82" s="144">
        <f t="shared" ca="1" si="13"/>
        <v>1.8</v>
      </c>
      <c r="K82" s="67"/>
      <c r="L82" s="144">
        <f ca="1">IF(L$13="",0,CHOOSE(Detalhamento.OpçãoServiços,OFFSET(Import.PLQ,$A82-1,L$15-1,1,1),IF($E82&lt;&gt;1,IF(ISNUMBER(INDEX(Import.PLE,Detalhamento!$E82,Detalhamento!L$15)),IF(INDEX(Import.PLE,Detalhamento!$E82,Detalhamento!L$15)&lt;=mediçao,OFFSET(Import.PLQ,$A82-1,L$15-1,1,1),0),0),PLE!$AA$28*OFFSET(Import.PLQ,$A82-1,L$15-1,1,1)),IF($E82&lt;&gt;1,IF(ISNUMBER(INDEX(Import.PLE,Detalhamento!$E82,Detalhamento!L$15)),IF(INDEX(Import.PLE,Detalhamento!$E82,Detalhamento!L$15)&lt;=mediçao,0,OFFSET(Import.PLQ,$A82-1,L$15-1,1,1)),OFFSET(Import.PLQ,$A82-1,L$15-1,1,1)),(1-PLE!$AA$28)*OFFSET(Import.PLQ,$A82-1,L$15-1,1,1))))</f>
        <v>1.8</v>
      </c>
      <c r="M82" s="144">
        <f ca="1">IF(M$13="",0,CHOOSE(Detalhamento.OpçãoServiços,OFFSET(Import.PLQ,$A82-1,M$15-1,1,1),IF($E82&lt;&gt;1,IF(ISNUMBER(INDEX(Import.PLE,Detalhamento!$E82,Detalhamento!M$15)),IF(INDEX(Import.PLE,Detalhamento!$E82,Detalhamento!M$15)&lt;=mediçao,OFFSET(Import.PLQ,$A82-1,M$15-1,1,1),0),0),PLE!$AA$28*OFFSET(Import.PLQ,$A82-1,M$15-1,1,1)),IF($E82&lt;&gt;1,IF(ISNUMBER(INDEX(Import.PLE,Detalhamento!$E82,Detalhamento!M$15)),IF(INDEX(Import.PLE,Detalhamento!$E82,Detalhamento!M$15)&lt;=mediçao,0,OFFSET(Import.PLQ,$A82-1,M$15-1,1,1)),OFFSET(Import.PLQ,$A82-1,M$15-1,1,1)),(1-PLE!$AA$28)*OFFSET(Import.PLQ,$A82-1,M$15-1,1,1))))</f>
        <v>0</v>
      </c>
      <c r="N82" s="144">
        <f ca="1">IF(N$13="",0,CHOOSE(Detalhamento.OpçãoServiços,OFFSET(Import.PLQ,$A82-1,N$15-1,1,1),IF($E82&lt;&gt;1,IF(ISNUMBER(INDEX(Import.PLE,Detalhamento!$E82,Detalhamento!N$15)),IF(INDEX(Import.PLE,Detalhamento!$E82,Detalhamento!N$15)&lt;=mediçao,OFFSET(Import.PLQ,$A82-1,N$15-1,1,1),0),0),PLE!$AA$28*OFFSET(Import.PLQ,$A82-1,N$15-1,1,1)),IF($E82&lt;&gt;1,IF(ISNUMBER(INDEX(Import.PLE,Detalhamento!$E82,Detalhamento!N$15)),IF(INDEX(Import.PLE,Detalhamento!$E82,Detalhamento!N$15)&lt;=mediçao,0,OFFSET(Import.PLQ,$A82-1,N$15-1,1,1)),OFFSET(Import.PLQ,$A82-1,N$15-1,1,1)),(1-PLE!$AA$28)*OFFSET(Import.PLQ,$A82-1,N$15-1,1,1))))</f>
        <v>0</v>
      </c>
      <c r="O82" s="144">
        <f ca="1">IF(O$13="",0,CHOOSE(Detalhamento.OpçãoServiços,OFFSET(Import.PLQ,$A82-1,O$15-1,1,1),IF($E82&lt;&gt;1,IF(ISNUMBER(INDEX(Import.PLE,Detalhamento!$E82,Detalhamento!O$15)),IF(INDEX(Import.PLE,Detalhamento!$E82,Detalhamento!O$15)&lt;=mediçao,OFFSET(Import.PLQ,$A82-1,O$15-1,1,1),0),0),PLE!$AA$28*OFFSET(Import.PLQ,$A82-1,O$15-1,1,1)),IF($E82&lt;&gt;1,IF(ISNUMBER(INDEX(Import.PLE,Detalhamento!$E82,Detalhamento!O$15)),IF(INDEX(Import.PLE,Detalhamento!$E82,Detalhamento!O$15)&lt;=mediçao,0,OFFSET(Import.PLQ,$A82-1,O$15-1,1,1)),OFFSET(Import.PLQ,$A82-1,O$15-1,1,1)),(1-PLE!$AA$28)*OFFSET(Import.PLQ,$A82-1,O$15-1,1,1))))</f>
        <v>0</v>
      </c>
      <c r="P82" s="144">
        <f ca="1">IF(P$13="",0,CHOOSE(Detalhamento.OpçãoServiços,OFFSET(Import.PLQ,$A82-1,P$15-1,1,1),IF($E82&lt;&gt;1,IF(ISNUMBER(INDEX(Import.PLE,Detalhamento!$E82,Detalhamento!P$15)),IF(INDEX(Import.PLE,Detalhamento!$E82,Detalhamento!P$15)&lt;=mediçao,OFFSET(Import.PLQ,$A82-1,P$15-1,1,1),0),0),PLE!$AA$28*OFFSET(Import.PLQ,$A82-1,P$15-1,1,1)),IF($E82&lt;&gt;1,IF(ISNUMBER(INDEX(Import.PLE,Detalhamento!$E82,Detalhamento!P$15)),IF(INDEX(Import.PLE,Detalhamento!$E82,Detalhamento!P$15)&lt;=mediçao,0,OFFSET(Import.PLQ,$A82-1,P$15-1,1,1)),OFFSET(Import.PLQ,$A82-1,P$15-1,1,1)),(1-PLE!$AA$28)*OFFSET(Import.PLQ,$A82-1,P$15-1,1,1))))</f>
        <v>0</v>
      </c>
      <c r="Q82" s="144">
        <f ca="1">IF(Q$13="",0,CHOOSE(Detalhamento.OpçãoServiços,OFFSET(Import.PLQ,$A82-1,Q$15-1,1,1),IF($E82&lt;&gt;1,IF(ISNUMBER(INDEX(Import.PLE,Detalhamento!$E82,Detalhamento!Q$15)),IF(INDEX(Import.PLE,Detalhamento!$E82,Detalhamento!Q$15)&lt;=mediçao,OFFSET(Import.PLQ,$A82-1,Q$15-1,1,1),0),0),PLE!$AA$28*OFFSET(Import.PLQ,$A82-1,Q$15-1,1,1)),IF($E82&lt;&gt;1,IF(ISNUMBER(INDEX(Import.PLE,Detalhamento!$E82,Detalhamento!Q$15)),IF(INDEX(Import.PLE,Detalhamento!$E82,Detalhamento!Q$15)&lt;=mediçao,0,OFFSET(Import.PLQ,$A82-1,Q$15-1,1,1)),OFFSET(Import.PLQ,$A82-1,Q$15-1,1,1)),(1-PLE!$AA$28)*OFFSET(Import.PLQ,$A82-1,Q$15-1,1,1))))</f>
        <v>0</v>
      </c>
      <c r="R82" s="144">
        <f ca="1">IF(R$13="",0,CHOOSE(Detalhamento.OpçãoServiços,OFFSET(Import.PLQ,$A82-1,R$15-1,1,1),IF($E82&lt;&gt;1,IF(ISNUMBER(INDEX(Import.PLE,Detalhamento!$E82,Detalhamento!R$15)),IF(INDEX(Import.PLE,Detalhamento!$E82,Detalhamento!R$15)&lt;=mediçao,OFFSET(Import.PLQ,$A82-1,R$15-1,1,1),0),0),PLE!$AA$28*OFFSET(Import.PLQ,$A82-1,R$15-1,1,1)),IF($E82&lt;&gt;1,IF(ISNUMBER(INDEX(Import.PLE,Detalhamento!$E82,Detalhamento!R$15)),IF(INDEX(Import.PLE,Detalhamento!$E82,Detalhamento!R$15)&lt;=mediçao,0,OFFSET(Import.PLQ,$A82-1,R$15-1,1,1)),OFFSET(Import.PLQ,$A82-1,R$15-1,1,1)),(1-PLE!$AA$28)*OFFSET(Import.PLQ,$A82-1,R$15-1,1,1))))</f>
        <v>0</v>
      </c>
      <c r="S82" s="144">
        <f ca="1">IF(S$13="",0,CHOOSE(Detalhamento.OpçãoServiços,OFFSET(Import.PLQ,$A82-1,S$15-1,1,1),IF($E82&lt;&gt;1,IF(ISNUMBER(INDEX(Import.PLE,Detalhamento!$E82,Detalhamento!S$15)),IF(INDEX(Import.PLE,Detalhamento!$E82,Detalhamento!S$15)&lt;=mediçao,OFFSET(Import.PLQ,$A82-1,S$15-1,1,1),0),0),PLE!$AA$28*OFFSET(Import.PLQ,$A82-1,S$15-1,1,1)),IF($E82&lt;&gt;1,IF(ISNUMBER(INDEX(Import.PLE,Detalhamento!$E82,Detalhamento!S$15)),IF(INDEX(Import.PLE,Detalhamento!$E82,Detalhamento!S$15)&lt;=mediçao,0,OFFSET(Import.PLQ,$A82-1,S$15-1,1,1)),OFFSET(Import.PLQ,$A82-1,S$15-1,1,1)),(1-PLE!$AA$28)*OFFSET(Import.PLQ,$A82-1,S$15-1,1,1))))</f>
        <v>0</v>
      </c>
      <c r="T82" s="144">
        <f ca="1">IF(T$13="",0,CHOOSE(Detalhamento.OpçãoServiços,OFFSET(Import.PLQ,$A82-1,T$15-1,1,1),IF($E82&lt;&gt;1,IF(ISNUMBER(INDEX(Import.PLE,Detalhamento!$E82,Detalhamento!T$15)),IF(INDEX(Import.PLE,Detalhamento!$E82,Detalhamento!T$15)&lt;=mediçao,OFFSET(Import.PLQ,$A82-1,T$15-1,1,1),0),0),PLE!$AA$28*OFFSET(Import.PLQ,$A82-1,T$15-1,1,1)),IF($E82&lt;&gt;1,IF(ISNUMBER(INDEX(Import.PLE,Detalhamento!$E82,Detalhamento!T$15)),IF(INDEX(Import.PLE,Detalhamento!$E82,Detalhamento!T$15)&lt;=mediçao,0,OFFSET(Import.PLQ,$A82-1,T$15-1,1,1)),OFFSET(Import.PLQ,$A82-1,T$15-1,1,1)),(1-PLE!$AA$28)*OFFSET(Import.PLQ,$A82-1,T$15-1,1,1))))</f>
        <v>0</v>
      </c>
      <c r="U82" s="144">
        <f ca="1">IF(U$13="",0,CHOOSE(Detalhamento.OpçãoServiços,OFFSET(Import.PLQ,$A82-1,U$15-1,1,1),IF($E82&lt;&gt;1,IF(ISNUMBER(INDEX(Import.PLE,Detalhamento!$E82,Detalhamento!U$15)),IF(INDEX(Import.PLE,Detalhamento!$E82,Detalhamento!U$15)&lt;=mediçao,OFFSET(Import.PLQ,$A82-1,U$15-1,1,1),0),0),PLE!$AA$28*OFFSET(Import.PLQ,$A82-1,U$15-1,1,1)),IF($E82&lt;&gt;1,IF(ISNUMBER(INDEX(Import.PLE,Detalhamento!$E82,Detalhamento!U$15)),IF(INDEX(Import.PLE,Detalhamento!$E82,Detalhamento!U$15)&lt;=mediçao,0,OFFSET(Import.PLQ,$A82-1,U$15-1,1,1)),OFFSET(Import.PLQ,$A82-1,U$15-1,1,1)),(1-PLE!$AA$28)*OFFSET(Import.PLQ,$A82-1,U$15-1,1,1))))</f>
        <v>0</v>
      </c>
      <c r="V82" s="144">
        <f ca="1">IF(V$13="",0,CHOOSE(Detalhamento.OpçãoServiços,OFFSET(Import.PLQ,$A82-1,V$15-1,1,1),IF($E82&lt;&gt;1,IF(ISNUMBER(INDEX(Import.PLE,Detalhamento!$E82,Detalhamento!V$15)),IF(INDEX(Import.PLE,Detalhamento!$E82,Detalhamento!V$15)&lt;=mediçao,OFFSET(Import.PLQ,$A82-1,V$15-1,1,1),0),0),PLE!$AA$28*OFFSET(Import.PLQ,$A82-1,V$15-1,1,1)),IF($E82&lt;&gt;1,IF(ISNUMBER(INDEX(Import.PLE,Detalhamento!$E82,Detalhamento!V$15)),IF(INDEX(Import.PLE,Detalhamento!$E82,Detalhamento!V$15)&lt;=mediçao,0,OFFSET(Import.PLQ,$A82-1,V$15-1,1,1)),OFFSET(Import.PLQ,$A82-1,V$15-1,1,1)),(1-PLE!$AA$28)*OFFSET(Import.PLQ,$A82-1,V$15-1,1,1))))</f>
        <v>0</v>
      </c>
      <c r="W82" s="144">
        <f ca="1">IF(W$13="",0,CHOOSE(Detalhamento.OpçãoServiços,OFFSET(Import.PLQ,$A82-1,W$15-1,1,1),IF($E82&lt;&gt;1,IF(ISNUMBER(INDEX(Import.PLE,Detalhamento!$E82,Detalhamento!W$15)),IF(INDEX(Import.PLE,Detalhamento!$E82,Detalhamento!W$15)&lt;=mediçao,OFFSET(Import.PLQ,$A82-1,W$15-1,1,1),0),0),PLE!$AA$28*OFFSET(Import.PLQ,$A82-1,W$15-1,1,1)),IF($E82&lt;&gt;1,IF(ISNUMBER(INDEX(Import.PLE,Detalhamento!$E82,Detalhamento!W$15)),IF(INDEX(Import.PLE,Detalhamento!$E82,Detalhamento!W$15)&lt;=mediçao,0,OFFSET(Import.PLQ,$A82-1,W$15-1,1,1)),OFFSET(Import.PLQ,$A82-1,W$15-1,1,1)),(1-PLE!$AA$28)*OFFSET(Import.PLQ,$A82-1,W$15-1,1,1))))</f>
        <v>0</v>
      </c>
      <c r="X82" s="144">
        <f ca="1">IF(X$13="",0,CHOOSE(Detalhamento.OpçãoServiços,OFFSET(Import.PLQ,$A82-1,X$15-1,1,1),IF($E82&lt;&gt;1,IF(ISNUMBER(INDEX(Import.PLE,Detalhamento!$E82,Detalhamento!X$15)),IF(INDEX(Import.PLE,Detalhamento!$E82,Detalhamento!X$15)&lt;=mediçao,OFFSET(Import.PLQ,$A82-1,X$15-1,1,1),0),0),PLE!$AA$28*OFFSET(Import.PLQ,$A82-1,X$15-1,1,1)),IF($E82&lt;&gt;1,IF(ISNUMBER(INDEX(Import.PLE,Detalhamento!$E82,Detalhamento!X$15)),IF(INDEX(Import.PLE,Detalhamento!$E82,Detalhamento!X$15)&lt;=mediçao,0,OFFSET(Import.PLQ,$A82-1,X$15-1,1,1)),OFFSET(Import.PLQ,$A82-1,X$15-1,1,1)),(1-PLE!$AA$28)*OFFSET(Import.PLQ,$A82-1,X$15-1,1,1))))</f>
        <v>0</v>
      </c>
      <c r="Y82" s="144">
        <f ca="1">IF(Y$13="",0,CHOOSE(Detalhamento.OpçãoServiços,OFFSET(Import.PLQ,$A82-1,Y$15-1,1,1),IF($E82&lt;&gt;1,IF(ISNUMBER(INDEX(Import.PLE,Detalhamento!$E82,Detalhamento!Y$15)),IF(INDEX(Import.PLE,Detalhamento!$E82,Detalhamento!Y$15)&lt;=mediçao,OFFSET(Import.PLQ,$A82-1,Y$15-1,1,1),0),0),PLE!$AA$28*OFFSET(Import.PLQ,$A82-1,Y$15-1,1,1)),IF($E82&lt;&gt;1,IF(ISNUMBER(INDEX(Import.PLE,Detalhamento!$E82,Detalhamento!Y$15)),IF(INDEX(Import.PLE,Detalhamento!$E82,Detalhamento!Y$15)&lt;=mediçao,0,OFFSET(Import.PLQ,$A82-1,Y$15-1,1,1)),OFFSET(Import.PLQ,$A82-1,Y$15-1,1,1)),(1-PLE!$AA$28)*OFFSET(Import.PLQ,$A82-1,Y$15-1,1,1))))</f>
        <v>0</v>
      </c>
      <c r="Z82" s="144">
        <f ca="1">IF(Z$13="",0,CHOOSE(Detalhamento.OpçãoServiços,OFFSET(Import.PLQ,$A82-1,Z$15-1,1,1),IF($E82&lt;&gt;1,IF(ISNUMBER(INDEX(Import.PLE,Detalhamento!$E82,Detalhamento!Z$15)),IF(INDEX(Import.PLE,Detalhamento!$E82,Detalhamento!Z$15)&lt;=mediçao,OFFSET(Import.PLQ,$A82-1,Z$15-1,1,1),0),0),PLE!$AA$28*OFFSET(Import.PLQ,$A82-1,Z$15-1,1,1)),IF($E82&lt;&gt;1,IF(ISNUMBER(INDEX(Import.PLE,Detalhamento!$E82,Detalhamento!Z$15)),IF(INDEX(Import.PLE,Detalhamento!$E82,Detalhamento!Z$15)&lt;=mediçao,0,OFFSET(Import.PLQ,$A82-1,Z$15-1,1,1)),OFFSET(Import.PLQ,$A82-1,Z$15-1,1,1)),(1-PLE!$AA$28)*OFFSET(Import.PLQ,$A82-1,Z$15-1,1,1))))</f>
        <v>0</v>
      </c>
      <c r="AA82" s="144">
        <f ca="1">IF(AA$13="",0,CHOOSE(Detalhamento.OpçãoServiços,OFFSET(Import.PLQ,$A82-1,AA$15-1,1,1),IF($E82&lt;&gt;1,IF(ISNUMBER(INDEX(Import.PLE,Detalhamento!$E82,Detalhamento!AA$15)),IF(INDEX(Import.PLE,Detalhamento!$E82,Detalhamento!AA$15)&lt;=mediçao,OFFSET(Import.PLQ,$A82-1,AA$15-1,1,1),0),0),PLE!$AA$28*OFFSET(Import.PLQ,$A82-1,AA$15-1,1,1)),IF($E82&lt;&gt;1,IF(ISNUMBER(INDEX(Import.PLE,Detalhamento!$E82,Detalhamento!AA$15)),IF(INDEX(Import.PLE,Detalhamento!$E82,Detalhamento!AA$15)&lt;=mediçao,0,OFFSET(Import.PLQ,$A82-1,AA$15-1,1,1)),OFFSET(Import.PLQ,$A82-1,AA$15-1,1,1)),(1-PLE!$AA$28)*OFFSET(Import.PLQ,$A82-1,AA$15-1,1,1))))</f>
        <v>0</v>
      </c>
      <c r="AB82" s="144">
        <f ca="1">IF(AB$13="",0,CHOOSE(Detalhamento.OpçãoServiços,OFFSET(Import.PLQ,$A82-1,AB$15-1,1,1),IF($E82&lt;&gt;1,IF(ISNUMBER(INDEX(Import.PLE,Detalhamento!$E82,Detalhamento!AB$15)),IF(INDEX(Import.PLE,Detalhamento!$E82,Detalhamento!AB$15)&lt;=mediçao,OFFSET(Import.PLQ,$A82-1,AB$15-1,1,1),0),0),PLE!$AA$28*OFFSET(Import.PLQ,$A82-1,AB$15-1,1,1)),IF($E82&lt;&gt;1,IF(ISNUMBER(INDEX(Import.PLE,Detalhamento!$E82,Detalhamento!AB$15)),IF(INDEX(Import.PLE,Detalhamento!$E82,Detalhamento!AB$15)&lt;=mediçao,0,OFFSET(Import.PLQ,$A82-1,AB$15-1,1,1)),OFFSET(Import.PLQ,$A82-1,AB$15-1,1,1)),(1-PLE!$AA$28)*OFFSET(Import.PLQ,$A82-1,AB$15-1,1,1))))</f>
        <v>0</v>
      </c>
      <c r="AC82" s="144">
        <f ca="1">IF(AC$13="",0,CHOOSE(Detalhamento.OpçãoServiços,OFFSET(Import.PLQ,$A82-1,AC$15-1,1,1),IF($E82&lt;&gt;1,IF(ISNUMBER(INDEX(Import.PLE,Detalhamento!$E82,Detalhamento!AC$15)),IF(INDEX(Import.PLE,Detalhamento!$E82,Detalhamento!AC$15)&lt;=mediçao,OFFSET(Import.PLQ,$A82-1,AC$15-1,1,1),0),0),PLE!$AA$28*OFFSET(Import.PLQ,$A82-1,AC$15-1,1,1)),IF($E82&lt;&gt;1,IF(ISNUMBER(INDEX(Import.PLE,Detalhamento!$E82,Detalhamento!AC$15)),IF(INDEX(Import.PLE,Detalhamento!$E82,Detalhamento!AC$15)&lt;=mediçao,0,OFFSET(Import.PLQ,$A82-1,AC$15-1,1,1)),OFFSET(Import.PLQ,$A82-1,AC$15-1,1,1)),(1-PLE!$AA$28)*OFFSET(Import.PLQ,$A82-1,AC$15-1,1,1))))</f>
        <v>0</v>
      </c>
      <c r="AD82" s="144">
        <f ca="1">IF(AD$13="",0,CHOOSE(Detalhamento.OpçãoServiços,OFFSET(Import.PLQ,$A82-1,AD$15-1,1,1),IF($E82&lt;&gt;1,IF(ISNUMBER(INDEX(Import.PLE,Detalhamento!$E82,Detalhamento!AD$15)),IF(INDEX(Import.PLE,Detalhamento!$E82,Detalhamento!AD$15)&lt;=mediçao,OFFSET(Import.PLQ,$A82-1,AD$15-1,1,1),0),0),PLE!$AA$28*OFFSET(Import.PLQ,$A82-1,AD$15-1,1,1)),IF($E82&lt;&gt;1,IF(ISNUMBER(INDEX(Import.PLE,Detalhamento!$E82,Detalhamento!AD$15)),IF(INDEX(Import.PLE,Detalhamento!$E82,Detalhamento!AD$15)&lt;=mediçao,0,OFFSET(Import.PLQ,$A82-1,AD$15-1,1,1)),OFFSET(Import.PLQ,$A82-1,AD$15-1,1,1)),(1-PLE!$AA$28)*OFFSET(Import.PLQ,$A82-1,AD$15-1,1,1))))</f>
        <v>0</v>
      </c>
      <c r="AE82" s="144">
        <f ca="1">IF(AE$13="",0,CHOOSE(Detalhamento.OpçãoServiços,OFFSET(Import.PLQ,$A82-1,AE$15-1,1,1),IF($E82&lt;&gt;1,IF(ISNUMBER(INDEX(Import.PLE,Detalhamento!$E82,Detalhamento!AE$15)),IF(INDEX(Import.PLE,Detalhamento!$E82,Detalhamento!AE$15)&lt;=mediçao,OFFSET(Import.PLQ,$A82-1,AE$15-1,1,1),0),0),PLE!$AA$28*OFFSET(Import.PLQ,$A82-1,AE$15-1,1,1)),IF($E82&lt;&gt;1,IF(ISNUMBER(INDEX(Import.PLE,Detalhamento!$E82,Detalhamento!AE$15)),IF(INDEX(Import.PLE,Detalhamento!$E82,Detalhamento!AE$15)&lt;=mediçao,0,OFFSET(Import.PLQ,$A82-1,AE$15-1,1,1)),OFFSET(Import.PLQ,$A82-1,AE$15-1,1,1)),(1-PLE!$AA$28)*OFFSET(Import.PLQ,$A82-1,AE$15-1,1,1))))</f>
        <v>0</v>
      </c>
      <c r="AF82" s="144">
        <f ca="1">IF(AF$13="",0,CHOOSE(Detalhamento.OpçãoServiços,OFFSET(Import.PLQ,$A82-1,AF$15-1,1,1),IF($E82&lt;&gt;1,IF(ISNUMBER(INDEX(Import.PLE,Detalhamento!$E82,Detalhamento!AF$15)),IF(INDEX(Import.PLE,Detalhamento!$E82,Detalhamento!AF$15)&lt;=mediçao,OFFSET(Import.PLQ,$A82-1,AF$15-1,1,1),0),0),PLE!$AA$28*OFFSET(Import.PLQ,$A82-1,AF$15-1,1,1)),IF($E82&lt;&gt;1,IF(ISNUMBER(INDEX(Import.PLE,Detalhamento!$E82,Detalhamento!AF$15)),IF(INDEX(Import.PLE,Detalhamento!$E82,Detalhamento!AF$15)&lt;=mediçao,0,OFFSET(Import.PLQ,$A82-1,AF$15-1,1,1)),OFFSET(Import.PLQ,$A82-1,AF$15-1,1,1)),(1-PLE!$AA$28)*OFFSET(Import.PLQ,$A82-1,AF$15-1,1,1))))</f>
        <v>0</v>
      </c>
      <c r="AG82" s="144">
        <f ca="1">IF(AG$13="",0,CHOOSE(Detalhamento.OpçãoServiços,OFFSET(Import.PLQ,$A82-1,AG$15-1,1,1),IF($E82&lt;&gt;1,IF(ISNUMBER(INDEX(Import.PLE,Detalhamento!$E82,Detalhamento!AG$15)),IF(INDEX(Import.PLE,Detalhamento!$E82,Detalhamento!AG$15)&lt;=mediçao,OFFSET(Import.PLQ,$A82-1,AG$15-1,1,1),0),0),PLE!$AA$28*OFFSET(Import.PLQ,$A82-1,AG$15-1,1,1)),IF($E82&lt;&gt;1,IF(ISNUMBER(INDEX(Import.PLE,Detalhamento!$E82,Detalhamento!AG$15)),IF(INDEX(Import.PLE,Detalhamento!$E82,Detalhamento!AG$15)&lt;=mediçao,0,OFFSET(Import.PLQ,$A82-1,AG$15-1,1,1)),OFFSET(Import.PLQ,$A82-1,AG$15-1,1,1)),(1-PLE!$AA$28)*OFFSET(Import.PLQ,$A82-1,AG$15-1,1,1))))</f>
        <v>0</v>
      </c>
      <c r="AH82" s="144">
        <f ca="1">IF(AH$13="",0,CHOOSE(Detalhamento.OpçãoServiços,OFFSET(Import.PLQ,$A82-1,AH$15-1,1,1),IF($E82&lt;&gt;1,IF(ISNUMBER(INDEX(Import.PLE,Detalhamento!$E82,Detalhamento!AH$15)),IF(INDEX(Import.PLE,Detalhamento!$E82,Detalhamento!AH$15)&lt;=mediçao,OFFSET(Import.PLQ,$A82-1,AH$15-1,1,1),0),0),PLE!$AA$28*OFFSET(Import.PLQ,$A82-1,AH$15-1,1,1)),IF($E82&lt;&gt;1,IF(ISNUMBER(INDEX(Import.PLE,Detalhamento!$E82,Detalhamento!AH$15)),IF(INDEX(Import.PLE,Detalhamento!$E82,Detalhamento!AH$15)&lt;=mediçao,0,OFFSET(Import.PLQ,$A82-1,AH$15-1,1,1)),OFFSET(Import.PLQ,$A82-1,AH$15-1,1,1)),(1-PLE!$AA$28)*OFFSET(Import.PLQ,$A82-1,AH$15-1,1,1))))</f>
        <v>0</v>
      </c>
      <c r="AI82" s="144">
        <f ca="1">IF(AI$13="",0,CHOOSE(Detalhamento.OpçãoServiços,OFFSET(Import.PLQ,$A82-1,AI$15-1,1,1),IF($E82&lt;&gt;1,IF(ISNUMBER(INDEX(Import.PLE,Detalhamento!$E82,Detalhamento!AI$15)),IF(INDEX(Import.PLE,Detalhamento!$E82,Detalhamento!AI$15)&lt;=mediçao,OFFSET(Import.PLQ,$A82-1,AI$15-1,1,1),0),0),PLE!$AA$28*OFFSET(Import.PLQ,$A82-1,AI$15-1,1,1)),IF($E82&lt;&gt;1,IF(ISNUMBER(INDEX(Import.PLE,Detalhamento!$E82,Detalhamento!AI$15)),IF(INDEX(Import.PLE,Detalhamento!$E82,Detalhamento!AI$15)&lt;=mediçao,0,OFFSET(Import.PLQ,$A82-1,AI$15-1,1,1)),OFFSET(Import.PLQ,$A82-1,AI$15-1,1,1)),(1-PLE!$AA$28)*OFFSET(Import.PLQ,$A82-1,AI$15-1,1,1))))</f>
        <v>0</v>
      </c>
      <c r="AJ82" s="144">
        <f ca="1">IF(AJ$13="",0,CHOOSE(Detalhamento.OpçãoServiços,OFFSET(Import.PLQ,$A82-1,AJ$15-1,1,1),IF($E82&lt;&gt;1,IF(ISNUMBER(INDEX(Import.PLE,Detalhamento!$E82,Detalhamento!AJ$15)),IF(INDEX(Import.PLE,Detalhamento!$E82,Detalhamento!AJ$15)&lt;=mediçao,OFFSET(Import.PLQ,$A82-1,AJ$15-1,1,1),0),0),PLE!$AA$28*OFFSET(Import.PLQ,$A82-1,AJ$15-1,1,1)),IF($E82&lt;&gt;1,IF(ISNUMBER(INDEX(Import.PLE,Detalhamento!$E82,Detalhamento!AJ$15)),IF(INDEX(Import.PLE,Detalhamento!$E82,Detalhamento!AJ$15)&lt;=mediçao,0,OFFSET(Import.PLQ,$A82-1,AJ$15-1,1,1)),OFFSET(Import.PLQ,$A82-1,AJ$15-1,1,1)),(1-PLE!$AA$28)*OFFSET(Import.PLQ,$A82-1,AJ$15-1,1,1))))</f>
        <v>0</v>
      </c>
      <c r="AK82" s="144">
        <f ca="1">IF(AK$13="",0,CHOOSE(Detalhamento.OpçãoServiços,OFFSET(Import.PLQ,$A82-1,AK$15-1,1,1),IF($E82&lt;&gt;1,IF(ISNUMBER(INDEX(Import.PLE,Detalhamento!$E82,Detalhamento!AK$15)),IF(INDEX(Import.PLE,Detalhamento!$E82,Detalhamento!AK$15)&lt;=mediçao,OFFSET(Import.PLQ,$A82-1,AK$15-1,1,1),0),0),PLE!$AA$28*OFFSET(Import.PLQ,$A82-1,AK$15-1,1,1)),IF($E82&lt;&gt;1,IF(ISNUMBER(INDEX(Import.PLE,Detalhamento!$E82,Detalhamento!AK$15)),IF(INDEX(Import.PLE,Detalhamento!$E82,Detalhamento!AK$15)&lt;=mediçao,0,OFFSET(Import.PLQ,$A82-1,AK$15-1,1,1)),OFFSET(Import.PLQ,$A82-1,AK$15-1,1,1)),(1-PLE!$AA$28)*OFFSET(Import.PLQ,$A82-1,AK$15-1,1,1))))</f>
        <v>0</v>
      </c>
      <c r="AL82" s="144">
        <f ca="1">IF(AL$13="",0,CHOOSE(Detalhamento.OpçãoServiços,OFFSET(Import.PLQ,$A82-1,AL$15-1,1,1),IF($E82&lt;&gt;1,IF(ISNUMBER(INDEX(Import.PLE,Detalhamento!$E82,Detalhamento!AL$15)),IF(INDEX(Import.PLE,Detalhamento!$E82,Detalhamento!AL$15)&lt;=mediçao,OFFSET(Import.PLQ,$A82-1,AL$15-1,1,1),0),0),PLE!$AA$28*OFFSET(Import.PLQ,$A82-1,AL$15-1,1,1)),IF($E82&lt;&gt;1,IF(ISNUMBER(INDEX(Import.PLE,Detalhamento!$E82,Detalhamento!AL$15)),IF(INDEX(Import.PLE,Detalhamento!$E82,Detalhamento!AL$15)&lt;=mediçao,0,OFFSET(Import.PLQ,$A82-1,AL$15-1,1,1)),OFFSET(Import.PLQ,$A82-1,AL$15-1,1,1)),(1-PLE!$AA$28)*OFFSET(Import.PLQ,$A82-1,AL$15-1,1,1))))</f>
        <v>0</v>
      </c>
      <c r="AM82" s="144">
        <f ca="1">IF(AM$13="",0,CHOOSE(Detalhamento.OpçãoServiços,OFFSET(Import.PLQ,$A82-1,AM$15-1,1,1),IF($E82&lt;&gt;1,IF(ISNUMBER(INDEX(Import.PLE,Detalhamento!$E82,Detalhamento!AM$15)),IF(INDEX(Import.PLE,Detalhamento!$E82,Detalhamento!AM$15)&lt;=mediçao,OFFSET(Import.PLQ,$A82-1,AM$15-1,1,1),0),0),PLE!$AA$28*OFFSET(Import.PLQ,$A82-1,AM$15-1,1,1)),IF($E82&lt;&gt;1,IF(ISNUMBER(INDEX(Import.PLE,Detalhamento!$E82,Detalhamento!AM$15)),IF(INDEX(Import.PLE,Detalhamento!$E82,Detalhamento!AM$15)&lt;=mediçao,0,OFFSET(Import.PLQ,$A82-1,AM$15-1,1,1)),OFFSET(Import.PLQ,$A82-1,AM$15-1,1,1)),(1-PLE!$AA$28)*OFFSET(Import.PLQ,$A82-1,AM$15-1,1,1))))</f>
        <v>0</v>
      </c>
      <c r="AN82" s="144">
        <f ca="1">IF(AN$13="",0,CHOOSE(Detalhamento.OpçãoServiços,OFFSET(Import.PLQ,$A82-1,AN$15-1,1,1),IF($E82&lt;&gt;1,IF(ISNUMBER(INDEX(Import.PLE,Detalhamento!$E82,Detalhamento!AN$15)),IF(INDEX(Import.PLE,Detalhamento!$E82,Detalhamento!AN$15)&lt;=mediçao,OFFSET(Import.PLQ,$A82-1,AN$15-1,1,1),0),0),PLE!$AA$28*OFFSET(Import.PLQ,$A82-1,AN$15-1,1,1)),IF($E82&lt;&gt;1,IF(ISNUMBER(INDEX(Import.PLE,Detalhamento!$E82,Detalhamento!AN$15)),IF(INDEX(Import.PLE,Detalhamento!$E82,Detalhamento!AN$15)&lt;=mediçao,0,OFFSET(Import.PLQ,$A82-1,AN$15-1,1,1)),OFFSET(Import.PLQ,$A82-1,AN$15-1,1,1)),(1-PLE!$AA$28)*OFFSET(Import.PLQ,$A82-1,AN$15-1,1,1))))</f>
        <v>0</v>
      </c>
      <c r="AO82" s="144">
        <f ca="1">IF(AO$13="",0,CHOOSE(Detalhamento.OpçãoServiços,OFFSET(Import.PLQ,$A82-1,AO$15-1,1,1),IF($E82&lt;&gt;1,IF(ISNUMBER(INDEX(Import.PLE,Detalhamento!$E82,Detalhamento!AO$15)),IF(INDEX(Import.PLE,Detalhamento!$E82,Detalhamento!AO$15)&lt;=mediçao,OFFSET(Import.PLQ,$A82-1,AO$15-1,1,1),0),0),PLE!$AA$28*OFFSET(Import.PLQ,$A82-1,AO$15-1,1,1)),IF($E82&lt;&gt;1,IF(ISNUMBER(INDEX(Import.PLE,Detalhamento!$E82,Detalhamento!AO$15)),IF(INDEX(Import.PLE,Detalhamento!$E82,Detalhamento!AO$15)&lt;=mediçao,0,OFFSET(Import.PLQ,$A82-1,AO$15-1,1,1)),OFFSET(Import.PLQ,$A82-1,AO$15-1,1,1)),(1-PLE!$AA$28)*OFFSET(Import.PLQ,$A82-1,AO$15-1,1,1))))</f>
        <v>0</v>
      </c>
      <c r="AP82" s="144">
        <f ca="1">IF(AP$13="",0,CHOOSE(Detalhamento.OpçãoServiços,OFFSET(Import.PLQ,$A82-1,AP$15-1,1,1),IF($E82&lt;&gt;1,IF(ISNUMBER(INDEX(Import.PLE,Detalhamento!$E82,Detalhamento!AP$15)),IF(INDEX(Import.PLE,Detalhamento!$E82,Detalhamento!AP$15)&lt;=mediçao,OFFSET(Import.PLQ,$A82-1,AP$15-1,1,1),0),0),PLE!$AA$28*OFFSET(Import.PLQ,$A82-1,AP$15-1,1,1)),IF($E82&lt;&gt;1,IF(ISNUMBER(INDEX(Import.PLE,Detalhamento!$E82,Detalhamento!AP$15)),IF(INDEX(Import.PLE,Detalhamento!$E82,Detalhamento!AP$15)&lt;=mediçao,0,OFFSET(Import.PLQ,$A82-1,AP$15-1,1,1)),OFFSET(Import.PLQ,$A82-1,AP$15-1,1,1)),(1-PLE!$AA$28)*OFFSET(Import.PLQ,$A82-1,AP$15-1,1,1))))</f>
        <v>0</v>
      </c>
      <c r="AQ82" s="144">
        <f ca="1">IF(AQ$13="",0,CHOOSE(Detalhamento.OpçãoServiços,OFFSET(Import.PLQ,$A82-1,AQ$15-1,1,1),IF($E82&lt;&gt;1,IF(ISNUMBER(INDEX(Import.PLE,Detalhamento!$E82,Detalhamento!AQ$15)),IF(INDEX(Import.PLE,Detalhamento!$E82,Detalhamento!AQ$15)&lt;=mediçao,OFFSET(Import.PLQ,$A82-1,AQ$15-1,1,1),0),0),PLE!$AA$28*OFFSET(Import.PLQ,$A82-1,AQ$15-1,1,1)),IF($E82&lt;&gt;1,IF(ISNUMBER(INDEX(Import.PLE,Detalhamento!$E82,Detalhamento!AQ$15)),IF(INDEX(Import.PLE,Detalhamento!$E82,Detalhamento!AQ$15)&lt;=mediçao,0,OFFSET(Import.PLQ,$A82-1,AQ$15-1,1,1)),OFFSET(Import.PLQ,$A82-1,AQ$15-1,1,1)),(1-PLE!$AA$28)*OFFSET(Import.PLQ,$A82-1,AQ$15-1,1,1))))</f>
        <v>0</v>
      </c>
      <c r="AR82" s="144">
        <f ca="1">IF(AR$13="",0,CHOOSE(Detalhamento.OpçãoServiços,OFFSET(Import.PLQ,$A82-1,AR$15-1,1,1),IF($E82&lt;&gt;1,IF(ISNUMBER(INDEX(Import.PLE,Detalhamento!$E82,Detalhamento!AR$15)),IF(INDEX(Import.PLE,Detalhamento!$E82,Detalhamento!AR$15)&lt;=mediçao,OFFSET(Import.PLQ,$A82-1,AR$15-1,1,1),0),0),PLE!$AA$28*OFFSET(Import.PLQ,$A82-1,AR$15-1,1,1)),IF($E82&lt;&gt;1,IF(ISNUMBER(INDEX(Import.PLE,Detalhamento!$E82,Detalhamento!AR$15)),IF(INDEX(Import.PLE,Detalhamento!$E82,Detalhamento!AR$15)&lt;=mediçao,0,OFFSET(Import.PLQ,$A82-1,AR$15-1,1,1)),OFFSET(Import.PLQ,$A82-1,AR$15-1,1,1)),(1-PLE!$AA$28)*OFFSET(Import.PLQ,$A82-1,AR$15-1,1,1))))</f>
        <v>0</v>
      </c>
      <c r="AS82" s="144">
        <f ca="1">IF(AS$13="",0,CHOOSE(Detalhamento.OpçãoServiços,OFFSET(Import.PLQ,$A82-1,AS$15-1,1,1),IF($E82&lt;&gt;1,IF(ISNUMBER(INDEX(Import.PLE,Detalhamento!$E82,Detalhamento!AS$15)),IF(INDEX(Import.PLE,Detalhamento!$E82,Detalhamento!AS$15)&lt;=mediçao,OFFSET(Import.PLQ,$A82-1,AS$15-1,1,1),0),0),PLE!$AA$28*OFFSET(Import.PLQ,$A82-1,AS$15-1,1,1)),IF($E82&lt;&gt;1,IF(ISNUMBER(INDEX(Import.PLE,Detalhamento!$E82,Detalhamento!AS$15)),IF(INDEX(Import.PLE,Detalhamento!$E82,Detalhamento!AS$15)&lt;=mediçao,0,OFFSET(Import.PLQ,$A82-1,AS$15-1,1,1)),OFFSET(Import.PLQ,$A82-1,AS$15-1,1,1)),(1-PLE!$AA$28)*OFFSET(Import.PLQ,$A82-1,AS$15-1,1,1))))</f>
        <v>0</v>
      </c>
      <c r="AT82" s="144">
        <f ca="1">IF(AT$13="",0,CHOOSE(Detalhamento.OpçãoServiços,OFFSET(Import.PLQ,$A82-1,AT$15-1,1,1),IF($E82&lt;&gt;1,IF(ISNUMBER(INDEX(Import.PLE,Detalhamento!$E82,Detalhamento!AT$15)),IF(INDEX(Import.PLE,Detalhamento!$E82,Detalhamento!AT$15)&lt;=mediçao,OFFSET(Import.PLQ,$A82-1,AT$15-1,1,1),0),0),PLE!$AA$28*OFFSET(Import.PLQ,$A82-1,AT$15-1,1,1)),IF($E82&lt;&gt;1,IF(ISNUMBER(INDEX(Import.PLE,Detalhamento!$E82,Detalhamento!AT$15)),IF(INDEX(Import.PLE,Detalhamento!$E82,Detalhamento!AT$15)&lt;=mediçao,0,OFFSET(Import.PLQ,$A82-1,AT$15-1,1,1)),OFFSET(Import.PLQ,$A82-1,AT$15-1,1,1)),(1-PLE!$AA$28)*OFFSET(Import.PLQ,$A82-1,AT$15-1,1,1))))</f>
        <v>0</v>
      </c>
      <c r="AU82" s="144">
        <f ca="1">IF(AU$13="",0,CHOOSE(Detalhamento.OpçãoServiços,OFFSET(Import.PLQ,$A82-1,AU$15-1,1,1),IF($E82&lt;&gt;1,IF(ISNUMBER(INDEX(Import.PLE,Detalhamento!$E82,Detalhamento!AU$15)),IF(INDEX(Import.PLE,Detalhamento!$E82,Detalhamento!AU$15)&lt;=mediçao,OFFSET(Import.PLQ,$A82-1,AU$15-1,1,1),0),0),PLE!$AA$28*OFFSET(Import.PLQ,$A82-1,AU$15-1,1,1)),IF($E82&lt;&gt;1,IF(ISNUMBER(INDEX(Import.PLE,Detalhamento!$E82,Detalhamento!AU$15)),IF(INDEX(Import.PLE,Detalhamento!$E82,Detalhamento!AU$15)&lt;=mediçao,0,OFFSET(Import.PLQ,$A82-1,AU$15-1,1,1)),OFFSET(Import.PLQ,$A82-1,AU$15-1,1,1)),(1-PLE!$AA$28)*OFFSET(Import.PLQ,$A82-1,AU$15-1,1,1))))</f>
        <v>0</v>
      </c>
      <c r="AV82" s="144">
        <f ca="1">IF(AV$13="",0,CHOOSE(Detalhamento.OpçãoServiços,OFFSET(Import.PLQ,$A82-1,AV$15-1,1,1),IF($E82&lt;&gt;1,IF(ISNUMBER(INDEX(Import.PLE,Detalhamento!$E82,Detalhamento!AV$15)),IF(INDEX(Import.PLE,Detalhamento!$E82,Detalhamento!AV$15)&lt;=mediçao,OFFSET(Import.PLQ,$A82-1,AV$15-1,1,1),0),0),PLE!$AA$28*OFFSET(Import.PLQ,$A82-1,AV$15-1,1,1)),IF($E82&lt;&gt;1,IF(ISNUMBER(INDEX(Import.PLE,Detalhamento!$E82,Detalhamento!AV$15)),IF(INDEX(Import.PLE,Detalhamento!$E82,Detalhamento!AV$15)&lt;=mediçao,0,OFFSET(Import.PLQ,$A82-1,AV$15-1,1,1)),OFFSET(Import.PLQ,$A82-1,AV$15-1,1,1)),(1-PLE!$AA$28)*OFFSET(Import.PLQ,$A82-1,AV$15-1,1,1))))</f>
        <v>0</v>
      </c>
      <c r="AW82" s="144">
        <f ca="1">IF(AW$13="",0,CHOOSE(Detalhamento.OpçãoServiços,OFFSET(Import.PLQ,$A82-1,AW$15-1,1,1),IF($E82&lt;&gt;1,IF(ISNUMBER(INDEX(Import.PLE,Detalhamento!$E82,Detalhamento!AW$15)),IF(INDEX(Import.PLE,Detalhamento!$E82,Detalhamento!AW$15)&lt;=mediçao,OFFSET(Import.PLQ,$A82-1,AW$15-1,1,1),0),0),PLE!$AA$28*OFFSET(Import.PLQ,$A82-1,AW$15-1,1,1)),IF($E82&lt;&gt;1,IF(ISNUMBER(INDEX(Import.PLE,Detalhamento!$E82,Detalhamento!AW$15)),IF(INDEX(Import.PLE,Detalhamento!$E82,Detalhamento!AW$15)&lt;=mediçao,0,OFFSET(Import.PLQ,$A82-1,AW$15-1,1,1)),OFFSET(Import.PLQ,$A82-1,AW$15-1,1,1)),(1-PLE!$AA$28)*OFFSET(Import.PLQ,$A82-1,AW$15-1,1,1))))</f>
        <v>0</v>
      </c>
      <c r="AX82" s="144">
        <f ca="1">IF(AX$13="",0,CHOOSE(Detalhamento.OpçãoServiços,OFFSET(Import.PLQ,$A82-1,AX$15-1,1,1),IF($E82&lt;&gt;1,IF(ISNUMBER(INDEX(Import.PLE,Detalhamento!$E82,Detalhamento!AX$15)),IF(INDEX(Import.PLE,Detalhamento!$E82,Detalhamento!AX$15)&lt;=mediçao,OFFSET(Import.PLQ,$A82-1,AX$15-1,1,1),0),0),PLE!$AA$28*OFFSET(Import.PLQ,$A82-1,AX$15-1,1,1)),IF($E82&lt;&gt;1,IF(ISNUMBER(INDEX(Import.PLE,Detalhamento!$E82,Detalhamento!AX$15)),IF(INDEX(Import.PLE,Detalhamento!$E82,Detalhamento!AX$15)&lt;=mediçao,0,OFFSET(Import.PLQ,$A82-1,AX$15-1,1,1)),OFFSET(Import.PLQ,$A82-1,AX$15-1,1,1)),(1-PLE!$AA$28)*OFFSET(Import.PLQ,$A82-1,AX$15-1,1,1))))</f>
        <v>0</v>
      </c>
      <c r="AY82" s="144">
        <f ca="1">IF(AY$13="",0,CHOOSE(Detalhamento.OpçãoServiços,OFFSET(Import.PLQ,$A82-1,AY$15-1,1,1),IF($E82&lt;&gt;1,IF(ISNUMBER(INDEX(Import.PLE,Detalhamento!$E82,Detalhamento!AY$15)),IF(INDEX(Import.PLE,Detalhamento!$E82,Detalhamento!AY$15)&lt;=mediçao,OFFSET(Import.PLQ,$A82-1,AY$15-1,1,1),0),0),PLE!$AA$28*OFFSET(Import.PLQ,$A82-1,AY$15-1,1,1)),IF($E82&lt;&gt;1,IF(ISNUMBER(INDEX(Import.PLE,Detalhamento!$E82,Detalhamento!AY$15)),IF(INDEX(Import.PLE,Detalhamento!$E82,Detalhamento!AY$15)&lt;=mediçao,0,OFFSET(Import.PLQ,$A82-1,AY$15-1,1,1)),OFFSET(Import.PLQ,$A82-1,AY$15-1,1,1)),(1-PLE!$AA$28)*OFFSET(Import.PLQ,$A82-1,AY$15-1,1,1))))</f>
        <v>0</v>
      </c>
      <c r="AZ82" s="144">
        <f ca="1">IF(AZ$13="",0,CHOOSE(Detalhamento.OpçãoServiços,OFFSET(Import.PLQ,$A82-1,AZ$15-1,1,1),IF($E82&lt;&gt;1,IF(ISNUMBER(INDEX(Import.PLE,Detalhamento!$E82,Detalhamento!AZ$15)),IF(INDEX(Import.PLE,Detalhamento!$E82,Detalhamento!AZ$15)&lt;=mediçao,OFFSET(Import.PLQ,$A82-1,AZ$15-1,1,1),0),0),PLE!$AA$28*OFFSET(Import.PLQ,$A82-1,AZ$15-1,1,1)),IF($E82&lt;&gt;1,IF(ISNUMBER(INDEX(Import.PLE,Detalhamento!$E82,Detalhamento!AZ$15)),IF(INDEX(Import.PLE,Detalhamento!$E82,Detalhamento!AZ$15)&lt;=mediçao,0,OFFSET(Import.PLQ,$A82-1,AZ$15-1,1,1)),OFFSET(Import.PLQ,$A82-1,AZ$15-1,1,1)),(1-PLE!$AA$28)*OFFSET(Import.PLQ,$A82-1,AZ$15-1,1,1))))</f>
        <v>0</v>
      </c>
      <c r="BA82" s="144">
        <f ca="1">IF(BA$13="",0,CHOOSE(Detalhamento.OpçãoServiços,OFFSET(Import.PLQ,$A82-1,BA$15-1,1,1),IF($E82&lt;&gt;1,IF(ISNUMBER(INDEX(Import.PLE,Detalhamento!$E82,Detalhamento!BA$15)),IF(INDEX(Import.PLE,Detalhamento!$E82,Detalhamento!BA$15)&lt;=mediçao,OFFSET(Import.PLQ,$A82-1,BA$15-1,1,1),0),0),PLE!$AA$28*OFFSET(Import.PLQ,$A82-1,BA$15-1,1,1)),IF($E82&lt;&gt;1,IF(ISNUMBER(INDEX(Import.PLE,Detalhamento!$E82,Detalhamento!BA$15)),IF(INDEX(Import.PLE,Detalhamento!$E82,Detalhamento!BA$15)&lt;=mediçao,0,OFFSET(Import.PLQ,$A82-1,BA$15-1,1,1)),OFFSET(Import.PLQ,$A82-1,BA$15-1,1,1)),(1-PLE!$AA$28)*OFFSET(Import.PLQ,$A82-1,BA$15-1,1,1))))</f>
        <v>0</v>
      </c>
      <c r="BB82" s="144">
        <f ca="1">IF(BB$13="",0,CHOOSE(Detalhamento.OpçãoServiços,OFFSET(Import.PLQ,$A82-1,BB$15-1,1,1),IF($E82&lt;&gt;1,IF(ISNUMBER(INDEX(Import.PLE,Detalhamento!$E82,Detalhamento!BB$15)),IF(INDEX(Import.PLE,Detalhamento!$E82,Detalhamento!BB$15)&lt;=mediçao,OFFSET(Import.PLQ,$A82-1,BB$15-1,1,1),0),0),PLE!$AA$28*OFFSET(Import.PLQ,$A82-1,BB$15-1,1,1)),IF($E82&lt;&gt;1,IF(ISNUMBER(INDEX(Import.PLE,Detalhamento!$E82,Detalhamento!BB$15)),IF(INDEX(Import.PLE,Detalhamento!$E82,Detalhamento!BB$15)&lt;=mediçao,0,OFFSET(Import.PLQ,$A82-1,BB$15-1,1,1)),OFFSET(Import.PLQ,$A82-1,BB$15-1,1,1)),(1-PLE!$AA$28)*OFFSET(Import.PLQ,$A82-1,BB$15-1,1,1))))</f>
        <v>0</v>
      </c>
      <c r="BC82" s="144">
        <f ca="1">IF(BC$13="",0,CHOOSE(Detalhamento.OpçãoServiços,OFFSET(Import.PLQ,$A82-1,BC$15-1,1,1),IF($E82&lt;&gt;1,IF(ISNUMBER(INDEX(Import.PLE,Detalhamento!$E82,Detalhamento!BC$15)),IF(INDEX(Import.PLE,Detalhamento!$E82,Detalhamento!BC$15)&lt;=mediçao,OFFSET(Import.PLQ,$A82-1,BC$15-1,1,1),0),0),PLE!$AA$28*OFFSET(Import.PLQ,$A82-1,BC$15-1,1,1)),IF($E82&lt;&gt;1,IF(ISNUMBER(INDEX(Import.PLE,Detalhamento!$E82,Detalhamento!BC$15)),IF(INDEX(Import.PLE,Detalhamento!$E82,Detalhamento!BC$15)&lt;=mediçao,0,OFFSET(Import.PLQ,$A82-1,BC$15-1,1,1)),OFFSET(Import.PLQ,$A82-1,BC$15-1,1,1)),(1-PLE!$AA$28)*OFFSET(Import.PLQ,$A82-1,BC$15-1,1,1))))</f>
        <v>0</v>
      </c>
      <c r="BD82" s="144">
        <f ca="1">IF(BD$13="",0,CHOOSE(Detalhamento.OpçãoServiços,OFFSET(Import.PLQ,$A82-1,BD$15-1,1,1),IF($E82&lt;&gt;1,IF(ISNUMBER(INDEX(Import.PLE,Detalhamento!$E82,Detalhamento!BD$15)),IF(INDEX(Import.PLE,Detalhamento!$E82,Detalhamento!BD$15)&lt;=mediçao,OFFSET(Import.PLQ,$A82-1,BD$15-1,1,1),0),0),PLE!$AA$28*OFFSET(Import.PLQ,$A82-1,BD$15-1,1,1)),IF($E82&lt;&gt;1,IF(ISNUMBER(INDEX(Import.PLE,Detalhamento!$E82,Detalhamento!BD$15)),IF(INDEX(Import.PLE,Detalhamento!$E82,Detalhamento!BD$15)&lt;=mediçao,0,OFFSET(Import.PLQ,$A82-1,BD$15-1,1,1)),OFFSET(Import.PLQ,$A82-1,BD$15-1,1,1)),(1-PLE!$AA$28)*OFFSET(Import.PLQ,$A82-1,BD$15-1,1,1))))</f>
        <v>0</v>
      </c>
      <c r="BE82" s="144">
        <f ca="1">IF(BE$13="",0,CHOOSE(Detalhamento.OpçãoServiços,OFFSET(Import.PLQ,$A82-1,BE$15-1,1,1),IF($E82&lt;&gt;1,IF(ISNUMBER(INDEX(Import.PLE,Detalhamento!$E82,Detalhamento!BE$15)),IF(INDEX(Import.PLE,Detalhamento!$E82,Detalhamento!BE$15)&lt;=mediçao,OFFSET(Import.PLQ,$A82-1,BE$15-1,1,1),0),0),PLE!$AA$28*OFFSET(Import.PLQ,$A82-1,BE$15-1,1,1)),IF($E82&lt;&gt;1,IF(ISNUMBER(INDEX(Import.PLE,Detalhamento!$E82,Detalhamento!BE$15)),IF(INDEX(Import.PLE,Detalhamento!$E82,Detalhamento!BE$15)&lt;=mediçao,0,OFFSET(Import.PLQ,$A82-1,BE$15-1,1,1)),OFFSET(Import.PLQ,$A82-1,BE$15-1,1,1)),(1-PLE!$AA$28)*OFFSET(Import.PLQ,$A82-1,BE$15-1,1,1))))</f>
        <v>0</v>
      </c>
      <c r="BF82" s="144">
        <f ca="1">IF(BF$13="",0,CHOOSE(Detalhamento.OpçãoServiços,OFFSET(Import.PLQ,$A82-1,BF$15-1,1,1),IF($E82&lt;&gt;1,IF(ISNUMBER(INDEX(Import.PLE,Detalhamento!$E82,Detalhamento!BF$15)),IF(INDEX(Import.PLE,Detalhamento!$E82,Detalhamento!BF$15)&lt;=mediçao,OFFSET(Import.PLQ,$A82-1,BF$15-1,1,1),0),0),PLE!$AA$28*OFFSET(Import.PLQ,$A82-1,BF$15-1,1,1)),IF($E82&lt;&gt;1,IF(ISNUMBER(INDEX(Import.PLE,Detalhamento!$E82,Detalhamento!BF$15)),IF(INDEX(Import.PLE,Detalhamento!$E82,Detalhamento!BF$15)&lt;=mediçao,0,OFFSET(Import.PLQ,$A82-1,BF$15-1,1,1)),OFFSET(Import.PLQ,$A82-1,BF$15-1,1,1)),(1-PLE!$AA$28)*OFFSET(Import.PLQ,$A82-1,BF$15-1,1,1))))</f>
        <v>0</v>
      </c>
      <c r="BG82" s="144">
        <f ca="1">IF(BG$13="",0,CHOOSE(Detalhamento.OpçãoServiços,OFFSET(Import.PLQ,$A82-1,BG$15-1,1,1),IF($E82&lt;&gt;1,IF(ISNUMBER(INDEX(Import.PLE,Detalhamento!$E82,Detalhamento!BG$15)),IF(INDEX(Import.PLE,Detalhamento!$E82,Detalhamento!BG$15)&lt;=mediçao,OFFSET(Import.PLQ,$A82-1,BG$15-1,1,1),0),0),PLE!$AA$28*OFFSET(Import.PLQ,$A82-1,BG$15-1,1,1)),IF($E82&lt;&gt;1,IF(ISNUMBER(INDEX(Import.PLE,Detalhamento!$E82,Detalhamento!BG$15)),IF(INDEX(Import.PLE,Detalhamento!$E82,Detalhamento!BG$15)&lt;=mediçao,0,OFFSET(Import.PLQ,$A82-1,BG$15-1,1,1)),OFFSET(Import.PLQ,$A82-1,BG$15-1,1,1)),(1-PLE!$AA$28)*OFFSET(Import.PLQ,$A82-1,BG$15-1,1,1))))</f>
        <v>0</v>
      </c>
      <c r="BH82" s="144">
        <f ca="1">IF(BH$13="",0,CHOOSE(Detalhamento.OpçãoServiços,OFFSET(Import.PLQ,$A82-1,BH$15-1,1,1),IF($E82&lt;&gt;1,IF(ISNUMBER(INDEX(Import.PLE,Detalhamento!$E82,Detalhamento!BH$15)),IF(INDEX(Import.PLE,Detalhamento!$E82,Detalhamento!BH$15)&lt;=mediçao,OFFSET(Import.PLQ,$A82-1,BH$15-1,1,1),0),0),PLE!$AA$28*OFFSET(Import.PLQ,$A82-1,BH$15-1,1,1)),IF($E82&lt;&gt;1,IF(ISNUMBER(INDEX(Import.PLE,Detalhamento!$E82,Detalhamento!BH$15)),IF(INDEX(Import.PLE,Detalhamento!$E82,Detalhamento!BH$15)&lt;=mediçao,0,OFFSET(Import.PLQ,$A82-1,BH$15-1,1,1)),OFFSET(Import.PLQ,$A82-1,BH$15-1,1,1)),(1-PLE!$AA$28)*OFFSET(Import.PLQ,$A82-1,BH$15-1,1,1))))</f>
        <v>0</v>
      </c>
      <c r="BI82" s="144">
        <f ca="1">IF(BI$13="",0,CHOOSE(Detalhamento.OpçãoServiços,OFFSET(Import.PLQ,$A82-1,BI$15-1,1,1),IF($E82&lt;&gt;1,IF(ISNUMBER(INDEX(Import.PLE,Detalhamento!$E82,Detalhamento!BI$15)),IF(INDEX(Import.PLE,Detalhamento!$E82,Detalhamento!BI$15)&lt;=mediçao,OFFSET(Import.PLQ,$A82-1,BI$15-1,1,1),0),0),PLE!$AA$28*OFFSET(Import.PLQ,$A82-1,BI$15-1,1,1)),IF($E82&lt;&gt;1,IF(ISNUMBER(INDEX(Import.PLE,Detalhamento!$E82,Detalhamento!BI$15)),IF(INDEX(Import.PLE,Detalhamento!$E82,Detalhamento!BI$15)&lt;=mediçao,0,OFFSET(Import.PLQ,$A82-1,BI$15-1,1,1)),OFFSET(Import.PLQ,$A82-1,BI$15-1,1,1)),(1-PLE!$AA$28)*OFFSET(Import.PLQ,$A82-1,BI$15-1,1,1))))</f>
        <v>0</v>
      </c>
    </row>
    <row r="83" spans="1:61" ht="20" x14ac:dyDescent="0.2">
      <c r="A83" s="155">
        <v>56</v>
      </c>
      <c r="B83" s="21" t="str">
        <f t="shared" ca="1" si="8"/>
        <v>Serviço</v>
      </c>
      <c r="E83" s="153">
        <f t="shared" ca="1" si="9"/>
        <v>5</v>
      </c>
      <c r="F83" s="154">
        <f t="shared" ca="1" si="10"/>
        <v>50056</v>
      </c>
      <c r="G83" s="154" t="str">
        <f t="shared" ca="1" si="16"/>
        <v>1.4.4.2</v>
      </c>
      <c r="H83" s="182" t="str">
        <f t="shared" ca="1" si="16"/>
        <v>VERGA PRÉ-MOLDADA PARA PORTAS COM MAIS DE 1,5 M DE VÃO. AF_03/2016</v>
      </c>
      <c r="I83" s="37" t="str">
        <f t="shared" ca="1" si="12"/>
        <v>M</v>
      </c>
      <c r="J83" s="144">
        <f t="shared" ca="1" si="13"/>
        <v>6</v>
      </c>
      <c r="K83" s="67"/>
      <c r="L83" s="144">
        <f ca="1">IF(L$13="",0,CHOOSE(Detalhamento.OpçãoServiços,OFFSET(Import.PLQ,$A83-1,L$15-1,1,1),IF($E83&lt;&gt;1,IF(ISNUMBER(INDEX(Import.PLE,Detalhamento!$E83,Detalhamento!L$15)),IF(INDEX(Import.PLE,Detalhamento!$E83,Detalhamento!L$15)&lt;=mediçao,OFFSET(Import.PLQ,$A83-1,L$15-1,1,1),0),0),PLE!$AA$28*OFFSET(Import.PLQ,$A83-1,L$15-1,1,1)),IF($E83&lt;&gt;1,IF(ISNUMBER(INDEX(Import.PLE,Detalhamento!$E83,Detalhamento!L$15)),IF(INDEX(Import.PLE,Detalhamento!$E83,Detalhamento!L$15)&lt;=mediçao,0,OFFSET(Import.PLQ,$A83-1,L$15-1,1,1)),OFFSET(Import.PLQ,$A83-1,L$15-1,1,1)),(1-PLE!$AA$28)*OFFSET(Import.PLQ,$A83-1,L$15-1,1,1))))</f>
        <v>6</v>
      </c>
      <c r="M83" s="144">
        <f ca="1">IF(M$13="",0,CHOOSE(Detalhamento.OpçãoServiços,OFFSET(Import.PLQ,$A83-1,M$15-1,1,1),IF($E83&lt;&gt;1,IF(ISNUMBER(INDEX(Import.PLE,Detalhamento!$E83,Detalhamento!M$15)),IF(INDEX(Import.PLE,Detalhamento!$E83,Detalhamento!M$15)&lt;=mediçao,OFFSET(Import.PLQ,$A83-1,M$15-1,1,1),0),0),PLE!$AA$28*OFFSET(Import.PLQ,$A83-1,M$15-1,1,1)),IF($E83&lt;&gt;1,IF(ISNUMBER(INDEX(Import.PLE,Detalhamento!$E83,Detalhamento!M$15)),IF(INDEX(Import.PLE,Detalhamento!$E83,Detalhamento!M$15)&lt;=mediçao,0,OFFSET(Import.PLQ,$A83-1,M$15-1,1,1)),OFFSET(Import.PLQ,$A83-1,M$15-1,1,1)),(1-PLE!$AA$28)*OFFSET(Import.PLQ,$A83-1,M$15-1,1,1))))</f>
        <v>0</v>
      </c>
      <c r="N83" s="144">
        <f ca="1">IF(N$13="",0,CHOOSE(Detalhamento.OpçãoServiços,OFFSET(Import.PLQ,$A83-1,N$15-1,1,1),IF($E83&lt;&gt;1,IF(ISNUMBER(INDEX(Import.PLE,Detalhamento!$E83,Detalhamento!N$15)),IF(INDEX(Import.PLE,Detalhamento!$E83,Detalhamento!N$15)&lt;=mediçao,OFFSET(Import.PLQ,$A83-1,N$15-1,1,1),0),0),PLE!$AA$28*OFFSET(Import.PLQ,$A83-1,N$15-1,1,1)),IF($E83&lt;&gt;1,IF(ISNUMBER(INDEX(Import.PLE,Detalhamento!$E83,Detalhamento!N$15)),IF(INDEX(Import.PLE,Detalhamento!$E83,Detalhamento!N$15)&lt;=mediçao,0,OFFSET(Import.PLQ,$A83-1,N$15-1,1,1)),OFFSET(Import.PLQ,$A83-1,N$15-1,1,1)),(1-PLE!$AA$28)*OFFSET(Import.PLQ,$A83-1,N$15-1,1,1))))</f>
        <v>0</v>
      </c>
      <c r="O83" s="144">
        <f ca="1">IF(O$13="",0,CHOOSE(Detalhamento.OpçãoServiços,OFFSET(Import.PLQ,$A83-1,O$15-1,1,1),IF($E83&lt;&gt;1,IF(ISNUMBER(INDEX(Import.PLE,Detalhamento!$E83,Detalhamento!O$15)),IF(INDEX(Import.PLE,Detalhamento!$E83,Detalhamento!O$15)&lt;=mediçao,OFFSET(Import.PLQ,$A83-1,O$15-1,1,1),0),0),PLE!$AA$28*OFFSET(Import.PLQ,$A83-1,O$15-1,1,1)),IF($E83&lt;&gt;1,IF(ISNUMBER(INDEX(Import.PLE,Detalhamento!$E83,Detalhamento!O$15)),IF(INDEX(Import.PLE,Detalhamento!$E83,Detalhamento!O$15)&lt;=mediçao,0,OFFSET(Import.PLQ,$A83-1,O$15-1,1,1)),OFFSET(Import.PLQ,$A83-1,O$15-1,1,1)),(1-PLE!$AA$28)*OFFSET(Import.PLQ,$A83-1,O$15-1,1,1))))</f>
        <v>0</v>
      </c>
      <c r="P83" s="144">
        <f ca="1">IF(P$13="",0,CHOOSE(Detalhamento.OpçãoServiços,OFFSET(Import.PLQ,$A83-1,P$15-1,1,1),IF($E83&lt;&gt;1,IF(ISNUMBER(INDEX(Import.PLE,Detalhamento!$E83,Detalhamento!P$15)),IF(INDEX(Import.PLE,Detalhamento!$E83,Detalhamento!P$15)&lt;=mediçao,OFFSET(Import.PLQ,$A83-1,P$15-1,1,1),0),0),PLE!$AA$28*OFFSET(Import.PLQ,$A83-1,P$15-1,1,1)),IF($E83&lt;&gt;1,IF(ISNUMBER(INDEX(Import.PLE,Detalhamento!$E83,Detalhamento!P$15)),IF(INDEX(Import.PLE,Detalhamento!$E83,Detalhamento!P$15)&lt;=mediçao,0,OFFSET(Import.PLQ,$A83-1,P$15-1,1,1)),OFFSET(Import.PLQ,$A83-1,P$15-1,1,1)),(1-PLE!$AA$28)*OFFSET(Import.PLQ,$A83-1,P$15-1,1,1))))</f>
        <v>0</v>
      </c>
      <c r="Q83" s="144">
        <f ca="1">IF(Q$13="",0,CHOOSE(Detalhamento.OpçãoServiços,OFFSET(Import.PLQ,$A83-1,Q$15-1,1,1),IF($E83&lt;&gt;1,IF(ISNUMBER(INDEX(Import.PLE,Detalhamento!$E83,Detalhamento!Q$15)),IF(INDEX(Import.PLE,Detalhamento!$E83,Detalhamento!Q$15)&lt;=mediçao,OFFSET(Import.PLQ,$A83-1,Q$15-1,1,1),0),0),PLE!$AA$28*OFFSET(Import.PLQ,$A83-1,Q$15-1,1,1)),IF($E83&lt;&gt;1,IF(ISNUMBER(INDEX(Import.PLE,Detalhamento!$E83,Detalhamento!Q$15)),IF(INDEX(Import.PLE,Detalhamento!$E83,Detalhamento!Q$15)&lt;=mediçao,0,OFFSET(Import.PLQ,$A83-1,Q$15-1,1,1)),OFFSET(Import.PLQ,$A83-1,Q$15-1,1,1)),(1-PLE!$AA$28)*OFFSET(Import.PLQ,$A83-1,Q$15-1,1,1))))</f>
        <v>0</v>
      </c>
      <c r="R83" s="144">
        <f ca="1">IF(R$13="",0,CHOOSE(Detalhamento.OpçãoServiços,OFFSET(Import.PLQ,$A83-1,R$15-1,1,1),IF($E83&lt;&gt;1,IF(ISNUMBER(INDEX(Import.PLE,Detalhamento!$E83,Detalhamento!R$15)),IF(INDEX(Import.PLE,Detalhamento!$E83,Detalhamento!R$15)&lt;=mediçao,OFFSET(Import.PLQ,$A83-1,R$15-1,1,1),0),0),PLE!$AA$28*OFFSET(Import.PLQ,$A83-1,R$15-1,1,1)),IF($E83&lt;&gt;1,IF(ISNUMBER(INDEX(Import.PLE,Detalhamento!$E83,Detalhamento!R$15)),IF(INDEX(Import.PLE,Detalhamento!$E83,Detalhamento!R$15)&lt;=mediçao,0,OFFSET(Import.PLQ,$A83-1,R$15-1,1,1)),OFFSET(Import.PLQ,$A83-1,R$15-1,1,1)),(1-PLE!$AA$28)*OFFSET(Import.PLQ,$A83-1,R$15-1,1,1))))</f>
        <v>0</v>
      </c>
      <c r="S83" s="144">
        <f ca="1">IF(S$13="",0,CHOOSE(Detalhamento.OpçãoServiços,OFFSET(Import.PLQ,$A83-1,S$15-1,1,1),IF($E83&lt;&gt;1,IF(ISNUMBER(INDEX(Import.PLE,Detalhamento!$E83,Detalhamento!S$15)),IF(INDEX(Import.PLE,Detalhamento!$E83,Detalhamento!S$15)&lt;=mediçao,OFFSET(Import.PLQ,$A83-1,S$15-1,1,1),0),0),PLE!$AA$28*OFFSET(Import.PLQ,$A83-1,S$15-1,1,1)),IF($E83&lt;&gt;1,IF(ISNUMBER(INDEX(Import.PLE,Detalhamento!$E83,Detalhamento!S$15)),IF(INDEX(Import.PLE,Detalhamento!$E83,Detalhamento!S$15)&lt;=mediçao,0,OFFSET(Import.PLQ,$A83-1,S$15-1,1,1)),OFFSET(Import.PLQ,$A83-1,S$15-1,1,1)),(1-PLE!$AA$28)*OFFSET(Import.PLQ,$A83-1,S$15-1,1,1))))</f>
        <v>0</v>
      </c>
      <c r="T83" s="144">
        <f ca="1">IF(T$13="",0,CHOOSE(Detalhamento.OpçãoServiços,OFFSET(Import.PLQ,$A83-1,T$15-1,1,1),IF($E83&lt;&gt;1,IF(ISNUMBER(INDEX(Import.PLE,Detalhamento!$E83,Detalhamento!T$15)),IF(INDEX(Import.PLE,Detalhamento!$E83,Detalhamento!T$15)&lt;=mediçao,OFFSET(Import.PLQ,$A83-1,T$15-1,1,1),0),0),PLE!$AA$28*OFFSET(Import.PLQ,$A83-1,T$15-1,1,1)),IF($E83&lt;&gt;1,IF(ISNUMBER(INDEX(Import.PLE,Detalhamento!$E83,Detalhamento!T$15)),IF(INDEX(Import.PLE,Detalhamento!$E83,Detalhamento!T$15)&lt;=mediçao,0,OFFSET(Import.PLQ,$A83-1,T$15-1,1,1)),OFFSET(Import.PLQ,$A83-1,T$15-1,1,1)),(1-PLE!$AA$28)*OFFSET(Import.PLQ,$A83-1,T$15-1,1,1))))</f>
        <v>0</v>
      </c>
      <c r="U83" s="144">
        <f ca="1">IF(U$13="",0,CHOOSE(Detalhamento.OpçãoServiços,OFFSET(Import.PLQ,$A83-1,U$15-1,1,1),IF($E83&lt;&gt;1,IF(ISNUMBER(INDEX(Import.PLE,Detalhamento!$E83,Detalhamento!U$15)),IF(INDEX(Import.PLE,Detalhamento!$E83,Detalhamento!U$15)&lt;=mediçao,OFFSET(Import.PLQ,$A83-1,U$15-1,1,1),0),0),PLE!$AA$28*OFFSET(Import.PLQ,$A83-1,U$15-1,1,1)),IF($E83&lt;&gt;1,IF(ISNUMBER(INDEX(Import.PLE,Detalhamento!$E83,Detalhamento!U$15)),IF(INDEX(Import.PLE,Detalhamento!$E83,Detalhamento!U$15)&lt;=mediçao,0,OFFSET(Import.PLQ,$A83-1,U$15-1,1,1)),OFFSET(Import.PLQ,$A83-1,U$15-1,1,1)),(1-PLE!$AA$28)*OFFSET(Import.PLQ,$A83-1,U$15-1,1,1))))</f>
        <v>0</v>
      </c>
      <c r="V83" s="144">
        <f ca="1">IF(V$13="",0,CHOOSE(Detalhamento.OpçãoServiços,OFFSET(Import.PLQ,$A83-1,V$15-1,1,1),IF($E83&lt;&gt;1,IF(ISNUMBER(INDEX(Import.PLE,Detalhamento!$E83,Detalhamento!V$15)),IF(INDEX(Import.PLE,Detalhamento!$E83,Detalhamento!V$15)&lt;=mediçao,OFFSET(Import.PLQ,$A83-1,V$15-1,1,1),0),0),PLE!$AA$28*OFFSET(Import.PLQ,$A83-1,V$15-1,1,1)),IF($E83&lt;&gt;1,IF(ISNUMBER(INDEX(Import.PLE,Detalhamento!$E83,Detalhamento!V$15)),IF(INDEX(Import.PLE,Detalhamento!$E83,Detalhamento!V$15)&lt;=mediçao,0,OFFSET(Import.PLQ,$A83-1,V$15-1,1,1)),OFFSET(Import.PLQ,$A83-1,V$15-1,1,1)),(1-PLE!$AA$28)*OFFSET(Import.PLQ,$A83-1,V$15-1,1,1))))</f>
        <v>0</v>
      </c>
      <c r="W83" s="144">
        <f ca="1">IF(W$13="",0,CHOOSE(Detalhamento.OpçãoServiços,OFFSET(Import.PLQ,$A83-1,W$15-1,1,1),IF($E83&lt;&gt;1,IF(ISNUMBER(INDEX(Import.PLE,Detalhamento!$E83,Detalhamento!W$15)),IF(INDEX(Import.PLE,Detalhamento!$E83,Detalhamento!W$15)&lt;=mediçao,OFFSET(Import.PLQ,$A83-1,W$15-1,1,1),0),0),PLE!$AA$28*OFFSET(Import.PLQ,$A83-1,W$15-1,1,1)),IF($E83&lt;&gt;1,IF(ISNUMBER(INDEX(Import.PLE,Detalhamento!$E83,Detalhamento!W$15)),IF(INDEX(Import.PLE,Detalhamento!$E83,Detalhamento!W$15)&lt;=mediçao,0,OFFSET(Import.PLQ,$A83-1,W$15-1,1,1)),OFFSET(Import.PLQ,$A83-1,W$15-1,1,1)),(1-PLE!$AA$28)*OFFSET(Import.PLQ,$A83-1,W$15-1,1,1))))</f>
        <v>0</v>
      </c>
      <c r="X83" s="144">
        <f ca="1">IF(X$13="",0,CHOOSE(Detalhamento.OpçãoServiços,OFFSET(Import.PLQ,$A83-1,X$15-1,1,1),IF($E83&lt;&gt;1,IF(ISNUMBER(INDEX(Import.PLE,Detalhamento!$E83,Detalhamento!X$15)),IF(INDEX(Import.PLE,Detalhamento!$E83,Detalhamento!X$15)&lt;=mediçao,OFFSET(Import.PLQ,$A83-1,X$15-1,1,1),0),0),PLE!$AA$28*OFFSET(Import.PLQ,$A83-1,X$15-1,1,1)),IF($E83&lt;&gt;1,IF(ISNUMBER(INDEX(Import.PLE,Detalhamento!$E83,Detalhamento!X$15)),IF(INDEX(Import.PLE,Detalhamento!$E83,Detalhamento!X$15)&lt;=mediçao,0,OFFSET(Import.PLQ,$A83-1,X$15-1,1,1)),OFFSET(Import.PLQ,$A83-1,X$15-1,1,1)),(1-PLE!$AA$28)*OFFSET(Import.PLQ,$A83-1,X$15-1,1,1))))</f>
        <v>0</v>
      </c>
      <c r="Y83" s="144">
        <f ca="1">IF(Y$13="",0,CHOOSE(Detalhamento.OpçãoServiços,OFFSET(Import.PLQ,$A83-1,Y$15-1,1,1),IF($E83&lt;&gt;1,IF(ISNUMBER(INDEX(Import.PLE,Detalhamento!$E83,Detalhamento!Y$15)),IF(INDEX(Import.PLE,Detalhamento!$E83,Detalhamento!Y$15)&lt;=mediçao,OFFSET(Import.PLQ,$A83-1,Y$15-1,1,1),0),0),PLE!$AA$28*OFFSET(Import.PLQ,$A83-1,Y$15-1,1,1)),IF($E83&lt;&gt;1,IF(ISNUMBER(INDEX(Import.PLE,Detalhamento!$E83,Detalhamento!Y$15)),IF(INDEX(Import.PLE,Detalhamento!$E83,Detalhamento!Y$15)&lt;=mediçao,0,OFFSET(Import.PLQ,$A83-1,Y$15-1,1,1)),OFFSET(Import.PLQ,$A83-1,Y$15-1,1,1)),(1-PLE!$AA$28)*OFFSET(Import.PLQ,$A83-1,Y$15-1,1,1))))</f>
        <v>0</v>
      </c>
      <c r="Z83" s="144">
        <f ca="1">IF(Z$13="",0,CHOOSE(Detalhamento.OpçãoServiços,OFFSET(Import.PLQ,$A83-1,Z$15-1,1,1),IF($E83&lt;&gt;1,IF(ISNUMBER(INDEX(Import.PLE,Detalhamento!$E83,Detalhamento!Z$15)),IF(INDEX(Import.PLE,Detalhamento!$E83,Detalhamento!Z$15)&lt;=mediçao,OFFSET(Import.PLQ,$A83-1,Z$15-1,1,1),0),0),PLE!$AA$28*OFFSET(Import.PLQ,$A83-1,Z$15-1,1,1)),IF($E83&lt;&gt;1,IF(ISNUMBER(INDEX(Import.PLE,Detalhamento!$E83,Detalhamento!Z$15)),IF(INDEX(Import.PLE,Detalhamento!$E83,Detalhamento!Z$15)&lt;=mediçao,0,OFFSET(Import.PLQ,$A83-1,Z$15-1,1,1)),OFFSET(Import.PLQ,$A83-1,Z$15-1,1,1)),(1-PLE!$AA$28)*OFFSET(Import.PLQ,$A83-1,Z$15-1,1,1))))</f>
        <v>0</v>
      </c>
      <c r="AA83" s="144">
        <f ca="1">IF(AA$13="",0,CHOOSE(Detalhamento.OpçãoServiços,OFFSET(Import.PLQ,$A83-1,AA$15-1,1,1),IF($E83&lt;&gt;1,IF(ISNUMBER(INDEX(Import.PLE,Detalhamento!$E83,Detalhamento!AA$15)),IF(INDEX(Import.PLE,Detalhamento!$E83,Detalhamento!AA$15)&lt;=mediçao,OFFSET(Import.PLQ,$A83-1,AA$15-1,1,1),0),0),PLE!$AA$28*OFFSET(Import.PLQ,$A83-1,AA$15-1,1,1)),IF($E83&lt;&gt;1,IF(ISNUMBER(INDEX(Import.PLE,Detalhamento!$E83,Detalhamento!AA$15)),IF(INDEX(Import.PLE,Detalhamento!$E83,Detalhamento!AA$15)&lt;=mediçao,0,OFFSET(Import.PLQ,$A83-1,AA$15-1,1,1)),OFFSET(Import.PLQ,$A83-1,AA$15-1,1,1)),(1-PLE!$AA$28)*OFFSET(Import.PLQ,$A83-1,AA$15-1,1,1))))</f>
        <v>0</v>
      </c>
      <c r="AB83" s="144">
        <f ca="1">IF(AB$13="",0,CHOOSE(Detalhamento.OpçãoServiços,OFFSET(Import.PLQ,$A83-1,AB$15-1,1,1),IF($E83&lt;&gt;1,IF(ISNUMBER(INDEX(Import.PLE,Detalhamento!$E83,Detalhamento!AB$15)),IF(INDEX(Import.PLE,Detalhamento!$E83,Detalhamento!AB$15)&lt;=mediçao,OFFSET(Import.PLQ,$A83-1,AB$15-1,1,1),0),0),PLE!$AA$28*OFFSET(Import.PLQ,$A83-1,AB$15-1,1,1)),IF($E83&lt;&gt;1,IF(ISNUMBER(INDEX(Import.PLE,Detalhamento!$E83,Detalhamento!AB$15)),IF(INDEX(Import.PLE,Detalhamento!$E83,Detalhamento!AB$15)&lt;=mediçao,0,OFFSET(Import.PLQ,$A83-1,AB$15-1,1,1)),OFFSET(Import.PLQ,$A83-1,AB$15-1,1,1)),(1-PLE!$AA$28)*OFFSET(Import.PLQ,$A83-1,AB$15-1,1,1))))</f>
        <v>0</v>
      </c>
      <c r="AC83" s="144">
        <f ca="1">IF(AC$13="",0,CHOOSE(Detalhamento.OpçãoServiços,OFFSET(Import.PLQ,$A83-1,AC$15-1,1,1),IF($E83&lt;&gt;1,IF(ISNUMBER(INDEX(Import.PLE,Detalhamento!$E83,Detalhamento!AC$15)),IF(INDEX(Import.PLE,Detalhamento!$E83,Detalhamento!AC$15)&lt;=mediçao,OFFSET(Import.PLQ,$A83-1,AC$15-1,1,1),0),0),PLE!$AA$28*OFFSET(Import.PLQ,$A83-1,AC$15-1,1,1)),IF($E83&lt;&gt;1,IF(ISNUMBER(INDEX(Import.PLE,Detalhamento!$E83,Detalhamento!AC$15)),IF(INDEX(Import.PLE,Detalhamento!$E83,Detalhamento!AC$15)&lt;=mediçao,0,OFFSET(Import.PLQ,$A83-1,AC$15-1,1,1)),OFFSET(Import.PLQ,$A83-1,AC$15-1,1,1)),(1-PLE!$AA$28)*OFFSET(Import.PLQ,$A83-1,AC$15-1,1,1))))</f>
        <v>0</v>
      </c>
      <c r="AD83" s="144">
        <f ca="1">IF(AD$13="",0,CHOOSE(Detalhamento.OpçãoServiços,OFFSET(Import.PLQ,$A83-1,AD$15-1,1,1),IF($E83&lt;&gt;1,IF(ISNUMBER(INDEX(Import.PLE,Detalhamento!$E83,Detalhamento!AD$15)),IF(INDEX(Import.PLE,Detalhamento!$E83,Detalhamento!AD$15)&lt;=mediçao,OFFSET(Import.PLQ,$A83-1,AD$15-1,1,1),0),0),PLE!$AA$28*OFFSET(Import.PLQ,$A83-1,AD$15-1,1,1)),IF($E83&lt;&gt;1,IF(ISNUMBER(INDEX(Import.PLE,Detalhamento!$E83,Detalhamento!AD$15)),IF(INDEX(Import.PLE,Detalhamento!$E83,Detalhamento!AD$15)&lt;=mediçao,0,OFFSET(Import.PLQ,$A83-1,AD$15-1,1,1)),OFFSET(Import.PLQ,$A83-1,AD$15-1,1,1)),(1-PLE!$AA$28)*OFFSET(Import.PLQ,$A83-1,AD$15-1,1,1))))</f>
        <v>0</v>
      </c>
      <c r="AE83" s="144">
        <f ca="1">IF(AE$13="",0,CHOOSE(Detalhamento.OpçãoServiços,OFFSET(Import.PLQ,$A83-1,AE$15-1,1,1),IF($E83&lt;&gt;1,IF(ISNUMBER(INDEX(Import.PLE,Detalhamento!$E83,Detalhamento!AE$15)),IF(INDEX(Import.PLE,Detalhamento!$E83,Detalhamento!AE$15)&lt;=mediçao,OFFSET(Import.PLQ,$A83-1,AE$15-1,1,1),0),0),PLE!$AA$28*OFFSET(Import.PLQ,$A83-1,AE$15-1,1,1)),IF($E83&lt;&gt;1,IF(ISNUMBER(INDEX(Import.PLE,Detalhamento!$E83,Detalhamento!AE$15)),IF(INDEX(Import.PLE,Detalhamento!$E83,Detalhamento!AE$15)&lt;=mediçao,0,OFFSET(Import.PLQ,$A83-1,AE$15-1,1,1)),OFFSET(Import.PLQ,$A83-1,AE$15-1,1,1)),(1-PLE!$AA$28)*OFFSET(Import.PLQ,$A83-1,AE$15-1,1,1))))</f>
        <v>0</v>
      </c>
      <c r="AF83" s="144">
        <f ca="1">IF(AF$13="",0,CHOOSE(Detalhamento.OpçãoServiços,OFFSET(Import.PLQ,$A83-1,AF$15-1,1,1),IF($E83&lt;&gt;1,IF(ISNUMBER(INDEX(Import.PLE,Detalhamento!$E83,Detalhamento!AF$15)),IF(INDEX(Import.PLE,Detalhamento!$E83,Detalhamento!AF$15)&lt;=mediçao,OFFSET(Import.PLQ,$A83-1,AF$15-1,1,1),0),0),PLE!$AA$28*OFFSET(Import.PLQ,$A83-1,AF$15-1,1,1)),IF($E83&lt;&gt;1,IF(ISNUMBER(INDEX(Import.PLE,Detalhamento!$E83,Detalhamento!AF$15)),IF(INDEX(Import.PLE,Detalhamento!$E83,Detalhamento!AF$15)&lt;=mediçao,0,OFFSET(Import.PLQ,$A83-1,AF$15-1,1,1)),OFFSET(Import.PLQ,$A83-1,AF$15-1,1,1)),(1-PLE!$AA$28)*OFFSET(Import.PLQ,$A83-1,AF$15-1,1,1))))</f>
        <v>0</v>
      </c>
      <c r="AG83" s="144">
        <f ca="1">IF(AG$13="",0,CHOOSE(Detalhamento.OpçãoServiços,OFFSET(Import.PLQ,$A83-1,AG$15-1,1,1),IF($E83&lt;&gt;1,IF(ISNUMBER(INDEX(Import.PLE,Detalhamento!$E83,Detalhamento!AG$15)),IF(INDEX(Import.PLE,Detalhamento!$E83,Detalhamento!AG$15)&lt;=mediçao,OFFSET(Import.PLQ,$A83-1,AG$15-1,1,1),0),0),PLE!$AA$28*OFFSET(Import.PLQ,$A83-1,AG$15-1,1,1)),IF($E83&lt;&gt;1,IF(ISNUMBER(INDEX(Import.PLE,Detalhamento!$E83,Detalhamento!AG$15)),IF(INDEX(Import.PLE,Detalhamento!$E83,Detalhamento!AG$15)&lt;=mediçao,0,OFFSET(Import.PLQ,$A83-1,AG$15-1,1,1)),OFFSET(Import.PLQ,$A83-1,AG$15-1,1,1)),(1-PLE!$AA$28)*OFFSET(Import.PLQ,$A83-1,AG$15-1,1,1))))</f>
        <v>0</v>
      </c>
      <c r="AH83" s="144">
        <f ca="1">IF(AH$13="",0,CHOOSE(Detalhamento.OpçãoServiços,OFFSET(Import.PLQ,$A83-1,AH$15-1,1,1),IF($E83&lt;&gt;1,IF(ISNUMBER(INDEX(Import.PLE,Detalhamento!$E83,Detalhamento!AH$15)),IF(INDEX(Import.PLE,Detalhamento!$E83,Detalhamento!AH$15)&lt;=mediçao,OFFSET(Import.PLQ,$A83-1,AH$15-1,1,1),0),0),PLE!$AA$28*OFFSET(Import.PLQ,$A83-1,AH$15-1,1,1)),IF($E83&lt;&gt;1,IF(ISNUMBER(INDEX(Import.PLE,Detalhamento!$E83,Detalhamento!AH$15)),IF(INDEX(Import.PLE,Detalhamento!$E83,Detalhamento!AH$15)&lt;=mediçao,0,OFFSET(Import.PLQ,$A83-1,AH$15-1,1,1)),OFFSET(Import.PLQ,$A83-1,AH$15-1,1,1)),(1-PLE!$AA$28)*OFFSET(Import.PLQ,$A83-1,AH$15-1,1,1))))</f>
        <v>0</v>
      </c>
      <c r="AI83" s="144">
        <f ca="1">IF(AI$13="",0,CHOOSE(Detalhamento.OpçãoServiços,OFFSET(Import.PLQ,$A83-1,AI$15-1,1,1),IF($E83&lt;&gt;1,IF(ISNUMBER(INDEX(Import.PLE,Detalhamento!$E83,Detalhamento!AI$15)),IF(INDEX(Import.PLE,Detalhamento!$E83,Detalhamento!AI$15)&lt;=mediçao,OFFSET(Import.PLQ,$A83-1,AI$15-1,1,1),0),0),PLE!$AA$28*OFFSET(Import.PLQ,$A83-1,AI$15-1,1,1)),IF($E83&lt;&gt;1,IF(ISNUMBER(INDEX(Import.PLE,Detalhamento!$E83,Detalhamento!AI$15)),IF(INDEX(Import.PLE,Detalhamento!$E83,Detalhamento!AI$15)&lt;=mediçao,0,OFFSET(Import.PLQ,$A83-1,AI$15-1,1,1)),OFFSET(Import.PLQ,$A83-1,AI$15-1,1,1)),(1-PLE!$AA$28)*OFFSET(Import.PLQ,$A83-1,AI$15-1,1,1))))</f>
        <v>0</v>
      </c>
      <c r="AJ83" s="144">
        <f ca="1">IF(AJ$13="",0,CHOOSE(Detalhamento.OpçãoServiços,OFFSET(Import.PLQ,$A83-1,AJ$15-1,1,1),IF($E83&lt;&gt;1,IF(ISNUMBER(INDEX(Import.PLE,Detalhamento!$E83,Detalhamento!AJ$15)),IF(INDEX(Import.PLE,Detalhamento!$E83,Detalhamento!AJ$15)&lt;=mediçao,OFFSET(Import.PLQ,$A83-1,AJ$15-1,1,1),0),0),PLE!$AA$28*OFFSET(Import.PLQ,$A83-1,AJ$15-1,1,1)),IF($E83&lt;&gt;1,IF(ISNUMBER(INDEX(Import.PLE,Detalhamento!$E83,Detalhamento!AJ$15)),IF(INDEX(Import.PLE,Detalhamento!$E83,Detalhamento!AJ$15)&lt;=mediçao,0,OFFSET(Import.PLQ,$A83-1,AJ$15-1,1,1)),OFFSET(Import.PLQ,$A83-1,AJ$15-1,1,1)),(1-PLE!$AA$28)*OFFSET(Import.PLQ,$A83-1,AJ$15-1,1,1))))</f>
        <v>0</v>
      </c>
      <c r="AK83" s="144">
        <f ca="1">IF(AK$13="",0,CHOOSE(Detalhamento.OpçãoServiços,OFFSET(Import.PLQ,$A83-1,AK$15-1,1,1),IF($E83&lt;&gt;1,IF(ISNUMBER(INDEX(Import.PLE,Detalhamento!$E83,Detalhamento!AK$15)),IF(INDEX(Import.PLE,Detalhamento!$E83,Detalhamento!AK$15)&lt;=mediçao,OFFSET(Import.PLQ,$A83-1,AK$15-1,1,1),0),0),PLE!$AA$28*OFFSET(Import.PLQ,$A83-1,AK$15-1,1,1)),IF($E83&lt;&gt;1,IF(ISNUMBER(INDEX(Import.PLE,Detalhamento!$E83,Detalhamento!AK$15)),IF(INDEX(Import.PLE,Detalhamento!$E83,Detalhamento!AK$15)&lt;=mediçao,0,OFFSET(Import.PLQ,$A83-1,AK$15-1,1,1)),OFFSET(Import.PLQ,$A83-1,AK$15-1,1,1)),(1-PLE!$AA$28)*OFFSET(Import.PLQ,$A83-1,AK$15-1,1,1))))</f>
        <v>0</v>
      </c>
      <c r="AL83" s="144">
        <f ca="1">IF(AL$13="",0,CHOOSE(Detalhamento.OpçãoServiços,OFFSET(Import.PLQ,$A83-1,AL$15-1,1,1),IF($E83&lt;&gt;1,IF(ISNUMBER(INDEX(Import.PLE,Detalhamento!$E83,Detalhamento!AL$15)),IF(INDEX(Import.PLE,Detalhamento!$E83,Detalhamento!AL$15)&lt;=mediçao,OFFSET(Import.PLQ,$A83-1,AL$15-1,1,1),0),0),PLE!$AA$28*OFFSET(Import.PLQ,$A83-1,AL$15-1,1,1)),IF($E83&lt;&gt;1,IF(ISNUMBER(INDEX(Import.PLE,Detalhamento!$E83,Detalhamento!AL$15)),IF(INDEX(Import.PLE,Detalhamento!$E83,Detalhamento!AL$15)&lt;=mediçao,0,OFFSET(Import.PLQ,$A83-1,AL$15-1,1,1)),OFFSET(Import.PLQ,$A83-1,AL$15-1,1,1)),(1-PLE!$AA$28)*OFFSET(Import.PLQ,$A83-1,AL$15-1,1,1))))</f>
        <v>0</v>
      </c>
      <c r="AM83" s="144">
        <f ca="1">IF(AM$13="",0,CHOOSE(Detalhamento.OpçãoServiços,OFFSET(Import.PLQ,$A83-1,AM$15-1,1,1),IF($E83&lt;&gt;1,IF(ISNUMBER(INDEX(Import.PLE,Detalhamento!$E83,Detalhamento!AM$15)),IF(INDEX(Import.PLE,Detalhamento!$E83,Detalhamento!AM$15)&lt;=mediçao,OFFSET(Import.PLQ,$A83-1,AM$15-1,1,1),0),0),PLE!$AA$28*OFFSET(Import.PLQ,$A83-1,AM$15-1,1,1)),IF($E83&lt;&gt;1,IF(ISNUMBER(INDEX(Import.PLE,Detalhamento!$E83,Detalhamento!AM$15)),IF(INDEX(Import.PLE,Detalhamento!$E83,Detalhamento!AM$15)&lt;=mediçao,0,OFFSET(Import.PLQ,$A83-1,AM$15-1,1,1)),OFFSET(Import.PLQ,$A83-1,AM$15-1,1,1)),(1-PLE!$AA$28)*OFFSET(Import.PLQ,$A83-1,AM$15-1,1,1))))</f>
        <v>0</v>
      </c>
      <c r="AN83" s="144">
        <f ca="1">IF(AN$13="",0,CHOOSE(Detalhamento.OpçãoServiços,OFFSET(Import.PLQ,$A83-1,AN$15-1,1,1),IF($E83&lt;&gt;1,IF(ISNUMBER(INDEX(Import.PLE,Detalhamento!$E83,Detalhamento!AN$15)),IF(INDEX(Import.PLE,Detalhamento!$E83,Detalhamento!AN$15)&lt;=mediçao,OFFSET(Import.PLQ,$A83-1,AN$15-1,1,1),0),0),PLE!$AA$28*OFFSET(Import.PLQ,$A83-1,AN$15-1,1,1)),IF($E83&lt;&gt;1,IF(ISNUMBER(INDEX(Import.PLE,Detalhamento!$E83,Detalhamento!AN$15)),IF(INDEX(Import.PLE,Detalhamento!$E83,Detalhamento!AN$15)&lt;=mediçao,0,OFFSET(Import.PLQ,$A83-1,AN$15-1,1,1)),OFFSET(Import.PLQ,$A83-1,AN$15-1,1,1)),(1-PLE!$AA$28)*OFFSET(Import.PLQ,$A83-1,AN$15-1,1,1))))</f>
        <v>0</v>
      </c>
      <c r="AO83" s="144">
        <f ca="1">IF(AO$13="",0,CHOOSE(Detalhamento.OpçãoServiços,OFFSET(Import.PLQ,$A83-1,AO$15-1,1,1),IF($E83&lt;&gt;1,IF(ISNUMBER(INDEX(Import.PLE,Detalhamento!$E83,Detalhamento!AO$15)),IF(INDEX(Import.PLE,Detalhamento!$E83,Detalhamento!AO$15)&lt;=mediçao,OFFSET(Import.PLQ,$A83-1,AO$15-1,1,1),0),0),PLE!$AA$28*OFFSET(Import.PLQ,$A83-1,AO$15-1,1,1)),IF($E83&lt;&gt;1,IF(ISNUMBER(INDEX(Import.PLE,Detalhamento!$E83,Detalhamento!AO$15)),IF(INDEX(Import.PLE,Detalhamento!$E83,Detalhamento!AO$15)&lt;=mediçao,0,OFFSET(Import.PLQ,$A83-1,AO$15-1,1,1)),OFFSET(Import.PLQ,$A83-1,AO$15-1,1,1)),(1-PLE!$AA$28)*OFFSET(Import.PLQ,$A83-1,AO$15-1,1,1))))</f>
        <v>0</v>
      </c>
      <c r="AP83" s="144">
        <f ca="1">IF(AP$13="",0,CHOOSE(Detalhamento.OpçãoServiços,OFFSET(Import.PLQ,$A83-1,AP$15-1,1,1),IF($E83&lt;&gt;1,IF(ISNUMBER(INDEX(Import.PLE,Detalhamento!$E83,Detalhamento!AP$15)),IF(INDEX(Import.PLE,Detalhamento!$E83,Detalhamento!AP$15)&lt;=mediçao,OFFSET(Import.PLQ,$A83-1,AP$15-1,1,1),0),0),PLE!$AA$28*OFFSET(Import.PLQ,$A83-1,AP$15-1,1,1)),IF($E83&lt;&gt;1,IF(ISNUMBER(INDEX(Import.PLE,Detalhamento!$E83,Detalhamento!AP$15)),IF(INDEX(Import.PLE,Detalhamento!$E83,Detalhamento!AP$15)&lt;=mediçao,0,OFFSET(Import.PLQ,$A83-1,AP$15-1,1,1)),OFFSET(Import.PLQ,$A83-1,AP$15-1,1,1)),(1-PLE!$AA$28)*OFFSET(Import.PLQ,$A83-1,AP$15-1,1,1))))</f>
        <v>0</v>
      </c>
      <c r="AQ83" s="144">
        <f ca="1">IF(AQ$13="",0,CHOOSE(Detalhamento.OpçãoServiços,OFFSET(Import.PLQ,$A83-1,AQ$15-1,1,1),IF($E83&lt;&gt;1,IF(ISNUMBER(INDEX(Import.PLE,Detalhamento!$E83,Detalhamento!AQ$15)),IF(INDEX(Import.PLE,Detalhamento!$E83,Detalhamento!AQ$15)&lt;=mediçao,OFFSET(Import.PLQ,$A83-1,AQ$15-1,1,1),0),0),PLE!$AA$28*OFFSET(Import.PLQ,$A83-1,AQ$15-1,1,1)),IF($E83&lt;&gt;1,IF(ISNUMBER(INDEX(Import.PLE,Detalhamento!$E83,Detalhamento!AQ$15)),IF(INDEX(Import.PLE,Detalhamento!$E83,Detalhamento!AQ$15)&lt;=mediçao,0,OFFSET(Import.PLQ,$A83-1,AQ$15-1,1,1)),OFFSET(Import.PLQ,$A83-1,AQ$15-1,1,1)),(1-PLE!$AA$28)*OFFSET(Import.PLQ,$A83-1,AQ$15-1,1,1))))</f>
        <v>0</v>
      </c>
      <c r="AR83" s="144">
        <f ca="1">IF(AR$13="",0,CHOOSE(Detalhamento.OpçãoServiços,OFFSET(Import.PLQ,$A83-1,AR$15-1,1,1),IF($E83&lt;&gt;1,IF(ISNUMBER(INDEX(Import.PLE,Detalhamento!$E83,Detalhamento!AR$15)),IF(INDEX(Import.PLE,Detalhamento!$E83,Detalhamento!AR$15)&lt;=mediçao,OFFSET(Import.PLQ,$A83-1,AR$15-1,1,1),0),0),PLE!$AA$28*OFFSET(Import.PLQ,$A83-1,AR$15-1,1,1)),IF($E83&lt;&gt;1,IF(ISNUMBER(INDEX(Import.PLE,Detalhamento!$E83,Detalhamento!AR$15)),IF(INDEX(Import.PLE,Detalhamento!$E83,Detalhamento!AR$15)&lt;=mediçao,0,OFFSET(Import.PLQ,$A83-1,AR$15-1,1,1)),OFFSET(Import.PLQ,$A83-1,AR$15-1,1,1)),(1-PLE!$AA$28)*OFFSET(Import.PLQ,$A83-1,AR$15-1,1,1))))</f>
        <v>0</v>
      </c>
      <c r="AS83" s="144">
        <f ca="1">IF(AS$13="",0,CHOOSE(Detalhamento.OpçãoServiços,OFFSET(Import.PLQ,$A83-1,AS$15-1,1,1),IF($E83&lt;&gt;1,IF(ISNUMBER(INDEX(Import.PLE,Detalhamento!$E83,Detalhamento!AS$15)),IF(INDEX(Import.PLE,Detalhamento!$E83,Detalhamento!AS$15)&lt;=mediçao,OFFSET(Import.PLQ,$A83-1,AS$15-1,1,1),0),0),PLE!$AA$28*OFFSET(Import.PLQ,$A83-1,AS$15-1,1,1)),IF($E83&lt;&gt;1,IF(ISNUMBER(INDEX(Import.PLE,Detalhamento!$E83,Detalhamento!AS$15)),IF(INDEX(Import.PLE,Detalhamento!$E83,Detalhamento!AS$15)&lt;=mediçao,0,OFFSET(Import.PLQ,$A83-1,AS$15-1,1,1)),OFFSET(Import.PLQ,$A83-1,AS$15-1,1,1)),(1-PLE!$AA$28)*OFFSET(Import.PLQ,$A83-1,AS$15-1,1,1))))</f>
        <v>0</v>
      </c>
      <c r="AT83" s="144">
        <f ca="1">IF(AT$13="",0,CHOOSE(Detalhamento.OpçãoServiços,OFFSET(Import.PLQ,$A83-1,AT$15-1,1,1),IF($E83&lt;&gt;1,IF(ISNUMBER(INDEX(Import.PLE,Detalhamento!$E83,Detalhamento!AT$15)),IF(INDEX(Import.PLE,Detalhamento!$E83,Detalhamento!AT$15)&lt;=mediçao,OFFSET(Import.PLQ,$A83-1,AT$15-1,1,1),0),0),PLE!$AA$28*OFFSET(Import.PLQ,$A83-1,AT$15-1,1,1)),IF($E83&lt;&gt;1,IF(ISNUMBER(INDEX(Import.PLE,Detalhamento!$E83,Detalhamento!AT$15)),IF(INDEX(Import.PLE,Detalhamento!$E83,Detalhamento!AT$15)&lt;=mediçao,0,OFFSET(Import.PLQ,$A83-1,AT$15-1,1,1)),OFFSET(Import.PLQ,$A83-1,AT$15-1,1,1)),(1-PLE!$AA$28)*OFFSET(Import.PLQ,$A83-1,AT$15-1,1,1))))</f>
        <v>0</v>
      </c>
      <c r="AU83" s="144">
        <f ca="1">IF(AU$13="",0,CHOOSE(Detalhamento.OpçãoServiços,OFFSET(Import.PLQ,$A83-1,AU$15-1,1,1),IF($E83&lt;&gt;1,IF(ISNUMBER(INDEX(Import.PLE,Detalhamento!$E83,Detalhamento!AU$15)),IF(INDEX(Import.PLE,Detalhamento!$E83,Detalhamento!AU$15)&lt;=mediçao,OFFSET(Import.PLQ,$A83-1,AU$15-1,1,1),0),0),PLE!$AA$28*OFFSET(Import.PLQ,$A83-1,AU$15-1,1,1)),IF($E83&lt;&gt;1,IF(ISNUMBER(INDEX(Import.PLE,Detalhamento!$E83,Detalhamento!AU$15)),IF(INDEX(Import.PLE,Detalhamento!$E83,Detalhamento!AU$15)&lt;=mediçao,0,OFFSET(Import.PLQ,$A83-1,AU$15-1,1,1)),OFFSET(Import.PLQ,$A83-1,AU$15-1,1,1)),(1-PLE!$AA$28)*OFFSET(Import.PLQ,$A83-1,AU$15-1,1,1))))</f>
        <v>0</v>
      </c>
      <c r="AV83" s="144">
        <f ca="1">IF(AV$13="",0,CHOOSE(Detalhamento.OpçãoServiços,OFFSET(Import.PLQ,$A83-1,AV$15-1,1,1),IF($E83&lt;&gt;1,IF(ISNUMBER(INDEX(Import.PLE,Detalhamento!$E83,Detalhamento!AV$15)),IF(INDEX(Import.PLE,Detalhamento!$E83,Detalhamento!AV$15)&lt;=mediçao,OFFSET(Import.PLQ,$A83-1,AV$15-1,1,1),0),0),PLE!$AA$28*OFFSET(Import.PLQ,$A83-1,AV$15-1,1,1)),IF($E83&lt;&gt;1,IF(ISNUMBER(INDEX(Import.PLE,Detalhamento!$E83,Detalhamento!AV$15)),IF(INDEX(Import.PLE,Detalhamento!$E83,Detalhamento!AV$15)&lt;=mediçao,0,OFFSET(Import.PLQ,$A83-1,AV$15-1,1,1)),OFFSET(Import.PLQ,$A83-1,AV$15-1,1,1)),(1-PLE!$AA$28)*OFFSET(Import.PLQ,$A83-1,AV$15-1,1,1))))</f>
        <v>0</v>
      </c>
      <c r="AW83" s="144">
        <f ca="1">IF(AW$13="",0,CHOOSE(Detalhamento.OpçãoServiços,OFFSET(Import.PLQ,$A83-1,AW$15-1,1,1),IF($E83&lt;&gt;1,IF(ISNUMBER(INDEX(Import.PLE,Detalhamento!$E83,Detalhamento!AW$15)),IF(INDEX(Import.PLE,Detalhamento!$E83,Detalhamento!AW$15)&lt;=mediçao,OFFSET(Import.PLQ,$A83-1,AW$15-1,1,1),0),0),PLE!$AA$28*OFFSET(Import.PLQ,$A83-1,AW$15-1,1,1)),IF($E83&lt;&gt;1,IF(ISNUMBER(INDEX(Import.PLE,Detalhamento!$E83,Detalhamento!AW$15)),IF(INDEX(Import.PLE,Detalhamento!$E83,Detalhamento!AW$15)&lt;=mediçao,0,OFFSET(Import.PLQ,$A83-1,AW$15-1,1,1)),OFFSET(Import.PLQ,$A83-1,AW$15-1,1,1)),(1-PLE!$AA$28)*OFFSET(Import.PLQ,$A83-1,AW$15-1,1,1))))</f>
        <v>0</v>
      </c>
      <c r="AX83" s="144">
        <f ca="1">IF(AX$13="",0,CHOOSE(Detalhamento.OpçãoServiços,OFFSET(Import.PLQ,$A83-1,AX$15-1,1,1),IF($E83&lt;&gt;1,IF(ISNUMBER(INDEX(Import.PLE,Detalhamento!$E83,Detalhamento!AX$15)),IF(INDEX(Import.PLE,Detalhamento!$E83,Detalhamento!AX$15)&lt;=mediçao,OFFSET(Import.PLQ,$A83-1,AX$15-1,1,1),0),0),PLE!$AA$28*OFFSET(Import.PLQ,$A83-1,AX$15-1,1,1)),IF($E83&lt;&gt;1,IF(ISNUMBER(INDEX(Import.PLE,Detalhamento!$E83,Detalhamento!AX$15)),IF(INDEX(Import.PLE,Detalhamento!$E83,Detalhamento!AX$15)&lt;=mediçao,0,OFFSET(Import.PLQ,$A83-1,AX$15-1,1,1)),OFFSET(Import.PLQ,$A83-1,AX$15-1,1,1)),(1-PLE!$AA$28)*OFFSET(Import.PLQ,$A83-1,AX$15-1,1,1))))</f>
        <v>0</v>
      </c>
      <c r="AY83" s="144">
        <f ca="1">IF(AY$13="",0,CHOOSE(Detalhamento.OpçãoServiços,OFFSET(Import.PLQ,$A83-1,AY$15-1,1,1),IF($E83&lt;&gt;1,IF(ISNUMBER(INDEX(Import.PLE,Detalhamento!$E83,Detalhamento!AY$15)),IF(INDEX(Import.PLE,Detalhamento!$E83,Detalhamento!AY$15)&lt;=mediçao,OFFSET(Import.PLQ,$A83-1,AY$15-1,1,1),0),0),PLE!$AA$28*OFFSET(Import.PLQ,$A83-1,AY$15-1,1,1)),IF($E83&lt;&gt;1,IF(ISNUMBER(INDEX(Import.PLE,Detalhamento!$E83,Detalhamento!AY$15)),IF(INDEX(Import.PLE,Detalhamento!$E83,Detalhamento!AY$15)&lt;=mediçao,0,OFFSET(Import.PLQ,$A83-1,AY$15-1,1,1)),OFFSET(Import.PLQ,$A83-1,AY$15-1,1,1)),(1-PLE!$AA$28)*OFFSET(Import.PLQ,$A83-1,AY$15-1,1,1))))</f>
        <v>0</v>
      </c>
      <c r="AZ83" s="144">
        <f ca="1">IF(AZ$13="",0,CHOOSE(Detalhamento.OpçãoServiços,OFFSET(Import.PLQ,$A83-1,AZ$15-1,1,1),IF($E83&lt;&gt;1,IF(ISNUMBER(INDEX(Import.PLE,Detalhamento!$E83,Detalhamento!AZ$15)),IF(INDEX(Import.PLE,Detalhamento!$E83,Detalhamento!AZ$15)&lt;=mediçao,OFFSET(Import.PLQ,$A83-1,AZ$15-1,1,1),0),0),PLE!$AA$28*OFFSET(Import.PLQ,$A83-1,AZ$15-1,1,1)),IF($E83&lt;&gt;1,IF(ISNUMBER(INDEX(Import.PLE,Detalhamento!$E83,Detalhamento!AZ$15)),IF(INDEX(Import.PLE,Detalhamento!$E83,Detalhamento!AZ$15)&lt;=mediçao,0,OFFSET(Import.PLQ,$A83-1,AZ$15-1,1,1)),OFFSET(Import.PLQ,$A83-1,AZ$15-1,1,1)),(1-PLE!$AA$28)*OFFSET(Import.PLQ,$A83-1,AZ$15-1,1,1))))</f>
        <v>0</v>
      </c>
      <c r="BA83" s="144">
        <f ca="1">IF(BA$13="",0,CHOOSE(Detalhamento.OpçãoServiços,OFFSET(Import.PLQ,$A83-1,BA$15-1,1,1),IF($E83&lt;&gt;1,IF(ISNUMBER(INDEX(Import.PLE,Detalhamento!$E83,Detalhamento!BA$15)),IF(INDEX(Import.PLE,Detalhamento!$E83,Detalhamento!BA$15)&lt;=mediçao,OFFSET(Import.PLQ,$A83-1,BA$15-1,1,1),0),0),PLE!$AA$28*OFFSET(Import.PLQ,$A83-1,BA$15-1,1,1)),IF($E83&lt;&gt;1,IF(ISNUMBER(INDEX(Import.PLE,Detalhamento!$E83,Detalhamento!BA$15)),IF(INDEX(Import.PLE,Detalhamento!$E83,Detalhamento!BA$15)&lt;=mediçao,0,OFFSET(Import.PLQ,$A83-1,BA$15-1,1,1)),OFFSET(Import.PLQ,$A83-1,BA$15-1,1,1)),(1-PLE!$AA$28)*OFFSET(Import.PLQ,$A83-1,BA$15-1,1,1))))</f>
        <v>0</v>
      </c>
      <c r="BB83" s="144">
        <f ca="1">IF(BB$13="",0,CHOOSE(Detalhamento.OpçãoServiços,OFFSET(Import.PLQ,$A83-1,BB$15-1,1,1),IF($E83&lt;&gt;1,IF(ISNUMBER(INDEX(Import.PLE,Detalhamento!$E83,Detalhamento!BB$15)),IF(INDEX(Import.PLE,Detalhamento!$E83,Detalhamento!BB$15)&lt;=mediçao,OFFSET(Import.PLQ,$A83-1,BB$15-1,1,1),0),0),PLE!$AA$28*OFFSET(Import.PLQ,$A83-1,BB$15-1,1,1)),IF($E83&lt;&gt;1,IF(ISNUMBER(INDEX(Import.PLE,Detalhamento!$E83,Detalhamento!BB$15)),IF(INDEX(Import.PLE,Detalhamento!$E83,Detalhamento!BB$15)&lt;=mediçao,0,OFFSET(Import.PLQ,$A83-1,BB$15-1,1,1)),OFFSET(Import.PLQ,$A83-1,BB$15-1,1,1)),(1-PLE!$AA$28)*OFFSET(Import.PLQ,$A83-1,BB$15-1,1,1))))</f>
        <v>0</v>
      </c>
      <c r="BC83" s="144">
        <f ca="1">IF(BC$13="",0,CHOOSE(Detalhamento.OpçãoServiços,OFFSET(Import.PLQ,$A83-1,BC$15-1,1,1),IF($E83&lt;&gt;1,IF(ISNUMBER(INDEX(Import.PLE,Detalhamento!$E83,Detalhamento!BC$15)),IF(INDEX(Import.PLE,Detalhamento!$E83,Detalhamento!BC$15)&lt;=mediçao,OFFSET(Import.PLQ,$A83-1,BC$15-1,1,1),0),0),PLE!$AA$28*OFFSET(Import.PLQ,$A83-1,BC$15-1,1,1)),IF($E83&lt;&gt;1,IF(ISNUMBER(INDEX(Import.PLE,Detalhamento!$E83,Detalhamento!BC$15)),IF(INDEX(Import.PLE,Detalhamento!$E83,Detalhamento!BC$15)&lt;=mediçao,0,OFFSET(Import.PLQ,$A83-1,BC$15-1,1,1)),OFFSET(Import.PLQ,$A83-1,BC$15-1,1,1)),(1-PLE!$AA$28)*OFFSET(Import.PLQ,$A83-1,BC$15-1,1,1))))</f>
        <v>0</v>
      </c>
      <c r="BD83" s="144">
        <f ca="1">IF(BD$13="",0,CHOOSE(Detalhamento.OpçãoServiços,OFFSET(Import.PLQ,$A83-1,BD$15-1,1,1),IF($E83&lt;&gt;1,IF(ISNUMBER(INDEX(Import.PLE,Detalhamento!$E83,Detalhamento!BD$15)),IF(INDEX(Import.PLE,Detalhamento!$E83,Detalhamento!BD$15)&lt;=mediçao,OFFSET(Import.PLQ,$A83-1,BD$15-1,1,1),0),0),PLE!$AA$28*OFFSET(Import.PLQ,$A83-1,BD$15-1,1,1)),IF($E83&lt;&gt;1,IF(ISNUMBER(INDEX(Import.PLE,Detalhamento!$E83,Detalhamento!BD$15)),IF(INDEX(Import.PLE,Detalhamento!$E83,Detalhamento!BD$15)&lt;=mediçao,0,OFFSET(Import.PLQ,$A83-1,BD$15-1,1,1)),OFFSET(Import.PLQ,$A83-1,BD$15-1,1,1)),(1-PLE!$AA$28)*OFFSET(Import.PLQ,$A83-1,BD$15-1,1,1))))</f>
        <v>0</v>
      </c>
      <c r="BE83" s="144">
        <f ca="1">IF(BE$13="",0,CHOOSE(Detalhamento.OpçãoServiços,OFFSET(Import.PLQ,$A83-1,BE$15-1,1,1),IF($E83&lt;&gt;1,IF(ISNUMBER(INDEX(Import.PLE,Detalhamento!$E83,Detalhamento!BE$15)),IF(INDEX(Import.PLE,Detalhamento!$E83,Detalhamento!BE$15)&lt;=mediçao,OFFSET(Import.PLQ,$A83-1,BE$15-1,1,1),0),0),PLE!$AA$28*OFFSET(Import.PLQ,$A83-1,BE$15-1,1,1)),IF($E83&lt;&gt;1,IF(ISNUMBER(INDEX(Import.PLE,Detalhamento!$E83,Detalhamento!BE$15)),IF(INDEX(Import.PLE,Detalhamento!$E83,Detalhamento!BE$15)&lt;=mediçao,0,OFFSET(Import.PLQ,$A83-1,BE$15-1,1,1)),OFFSET(Import.PLQ,$A83-1,BE$15-1,1,1)),(1-PLE!$AA$28)*OFFSET(Import.PLQ,$A83-1,BE$15-1,1,1))))</f>
        <v>0</v>
      </c>
      <c r="BF83" s="144">
        <f ca="1">IF(BF$13="",0,CHOOSE(Detalhamento.OpçãoServiços,OFFSET(Import.PLQ,$A83-1,BF$15-1,1,1),IF($E83&lt;&gt;1,IF(ISNUMBER(INDEX(Import.PLE,Detalhamento!$E83,Detalhamento!BF$15)),IF(INDEX(Import.PLE,Detalhamento!$E83,Detalhamento!BF$15)&lt;=mediçao,OFFSET(Import.PLQ,$A83-1,BF$15-1,1,1),0),0),PLE!$AA$28*OFFSET(Import.PLQ,$A83-1,BF$15-1,1,1)),IF($E83&lt;&gt;1,IF(ISNUMBER(INDEX(Import.PLE,Detalhamento!$E83,Detalhamento!BF$15)),IF(INDEX(Import.PLE,Detalhamento!$E83,Detalhamento!BF$15)&lt;=mediçao,0,OFFSET(Import.PLQ,$A83-1,BF$15-1,1,1)),OFFSET(Import.PLQ,$A83-1,BF$15-1,1,1)),(1-PLE!$AA$28)*OFFSET(Import.PLQ,$A83-1,BF$15-1,1,1))))</f>
        <v>0</v>
      </c>
      <c r="BG83" s="144">
        <f ca="1">IF(BG$13="",0,CHOOSE(Detalhamento.OpçãoServiços,OFFSET(Import.PLQ,$A83-1,BG$15-1,1,1),IF($E83&lt;&gt;1,IF(ISNUMBER(INDEX(Import.PLE,Detalhamento!$E83,Detalhamento!BG$15)),IF(INDEX(Import.PLE,Detalhamento!$E83,Detalhamento!BG$15)&lt;=mediçao,OFFSET(Import.PLQ,$A83-1,BG$15-1,1,1),0),0),PLE!$AA$28*OFFSET(Import.PLQ,$A83-1,BG$15-1,1,1)),IF($E83&lt;&gt;1,IF(ISNUMBER(INDEX(Import.PLE,Detalhamento!$E83,Detalhamento!BG$15)),IF(INDEX(Import.PLE,Detalhamento!$E83,Detalhamento!BG$15)&lt;=mediçao,0,OFFSET(Import.PLQ,$A83-1,BG$15-1,1,1)),OFFSET(Import.PLQ,$A83-1,BG$15-1,1,1)),(1-PLE!$AA$28)*OFFSET(Import.PLQ,$A83-1,BG$15-1,1,1))))</f>
        <v>0</v>
      </c>
      <c r="BH83" s="144">
        <f ca="1">IF(BH$13="",0,CHOOSE(Detalhamento.OpçãoServiços,OFFSET(Import.PLQ,$A83-1,BH$15-1,1,1),IF($E83&lt;&gt;1,IF(ISNUMBER(INDEX(Import.PLE,Detalhamento!$E83,Detalhamento!BH$15)),IF(INDEX(Import.PLE,Detalhamento!$E83,Detalhamento!BH$15)&lt;=mediçao,OFFSET(Import.PLQ,$A83-1,BH$15-1,1,1),0),0),PLE!$AA$28*OFFSET(Import.PLQ,$A83-1,BH$15-1,1,1)),IF($E83&lt;&gt;1,IF(ISNUMBER(INDEX(Import.PLE,Detalhamento!$E83,Detalhamento!BH$15)),IF(INDEX(Import.PLE,Detalhamento!$E83,Detalhamento!BH$15)&lt;=mediçao,0,OFFSET(Import.PLQ,$A83-1,BH$15-1,1,1)),OFFSET(Import.PLQ,$A83-1,BH$15-1,1,1)),(1-PLE!$AA$28)*OFFSET(Import.PLQ,$A83-1,BH$15-1,1,1))))</f>
        <v>0</v>
      </c>
      <c r="BI83" s="144">
        <f ca="1">IF(BI$13="",0,CHOOSE(Detalhamento.OpçãoServiços,OFFSET(Import.PLQ,$A83-1,BI$15-1,1,1),IF($E83&lt;&gt;1,IF(ISNUMBER(INDEX(Import.PLE,Detalhamento!$E83,Detalhamento!BI$15)),IF(INDEX(Import.PLE,Detalhamento!$E83,Detalhamento!BI$15)&lt;=mediçao,OFFSET(Import.PLQ,$A83-1,BI$15-1,1,1),0),0),PLE!$AA$28*OFFSET(Import.PLQ,$A83-1,BI$15-1,1,1)),IF($E83&lt;&gt;1,IF(ISNUMBER(INDEX(Import.PLE,Detalhamento!$E83,Detalhamento!BI$15)),IF(INDEX(Import.PLE,Detalhamento!$E83,Detalhamento!BI$15)&lt;=mediçao,0,OFFSET(Import.PLQ,$A83-1,BI$15-1,1,1)),OFFSET(Import.PLQ,$A83-1,BI$15-1,1,1)),(1-PLE!$AA$28)*OFFSET(Import.PLQ,$A83-1,BI$15-1,1,1))))</f>
        <v>0</v>
      </c>
    </row>
    <row r="84" spans="1:61" ht="10.5" x14ac:dyDescent="0.25">
      <c r="A84" s="155">
        <v>280</v>
      </c>
      <c r="B84" s="21" t="str">
        <f t="shared" ref="B84:B147" ca="1" si="17">OFFSET(LIorçamento,$A84-1,B$16,1,1)</f>
        <v>Evento</v>
      </c>
      <c r="E84" s="153">
        <f t="shared" ref="E84:E147" ca="1" si="18">OFFSET(LIorçamento,$A84-1,E$16,1,1)</f>
        <v>6</v>
      </c>
      <c r="F84" s="154">
        <f t="shared" ref="F84:F147" ca="1" si="19">CHOOSE($B$8,IF(OR(Nível="Serviço",Nível="Evento"),E84*10^4+IF(Nível&lt;&gt;"Evento",A84,0),0),IF(Nível&lt;&gt;"Evento",A84,0))</f>
        <v>60000</v>
      </c>
      <c r="G84" s="154" t="str">
        <f t="shared" ca="1" si="16"/>
        <v>Evento</v>
      </c>
      <c r="H84" s="182" t="str">
        <f t="shared" ca="1" si="16"/>
        <v>Quad. - ELEVAÇÃO (Murada)</v>
      </c>
      <c r="I84" s="37" t="str">
        <f t="shared" ref="I84:I147" ca="1" si="20">IF(OR(Nível="Serviço",Nível="evento"),OFFSET(LIorçamento,$A84-1,I$16,1,1),"")</f>
        <v>R$</v>
      </c>
      <c r="J84" s="144">
        <f t="shared" ref="J84:J147" ca="1" si="21">IF(OR(Nível="Serviço",Nível="evento"),SUM(L84:BI84),"")</f>
        <v>13269.87</v>
      </c>
      <c r="K84" s="67"/>
      <c r="L84" s="144">
        <f ca="1">IF(L$13="",0,CHOOSE(Detalhamento.OpçãoServiços,OFFSET(Import.PLQ,$A84-1,L$15-1,1,1),IF($E84&lt;&gt;1,IF(ISNUMBER(INDEX(Import.PLE,Detalhamento!$E84,Detalhamento!L$15)),IF(INDEX(Import.PLE,Detalhamento!$E84,Detalhamento!L$15)&lt;=mediçao,OFFSET(Import.PLQ,$A84-1,L$15-1,1,1),0),0),PLE!$AA$28*OFFSET(Import.PLQ,$A84-1,L$15-1,1,1)),IF($E84&lt;&gt;1,IF(ISNUMBER(INDEX(Import.PLE,Detalhamento!$E84,Detalhamento!L$15)),IF(INDEX(Import.PLE,Detalhamento!$E84,Detalhamento!L$15)&lt;=mediçao,0,OFFSET(Import.PLQ,$A84-1,L$15-1,1,1)),OFFSET(Import.PLQ,$A84-1,L$15-1,1,1)),(1-PLE!$AA$28)*OFFSET(Import.PLQ,$A84-1,L$15-1,1,1))))</f>
        <v>13269.87</v>
      </c>
      <c r="M84" s="144">
        <f ca="1">IF(M$13="",0,CHOOSE(Detalhamento.OpçãoServiços,OFFSET(Import.PLQ,$A84-1,M$15-1,1,1),IF($E84&lt;&gt;1,IF(ISNUMBER(INDEX(Import.PLE,Detalhamento!$E84,Detalhamento!M$15)),IF(INDEX(Import.PLE,Detalhamento!$E84,Detalhamento!M$15)&lt;=mediçao,OFFSET(Import.PLQ,$A84-1,M$15-1,1,1),0),0),PLE!$AA$28*OFFSET(Import.PLQ,$A84-1,M$15-1,1,1)),IF($E84&lt;&gt;1,IF(ISNUMBER(INDEX(Import.PLE,Detalhamento!$E84,Detalhamento!M$15)),IF(INDEX(Import.PLE,Detalhamento!$E84,Detalhamento!M$15)&lt;=mediçao,0,OFFSET(Import.PLQ,$A84-1,M$15-1,1,1)),OFFSET(Import.PLQ,$A84-1,M$15-1,1,1)),(1-PLE!$AA$28)*OFFSET(Import.PLQ,$A84-1,M$15-1,1,1))))</f>
        <v>0</v>
      </c>
      <c r="N84" s="144">
        <f ca="1">IF(N$13="",0,CHOOSE(Detalhamento.OpçãoServiços,OFFSET(Import.PLQ,$A84-1,N$15-1,1,1),IF($E84&lt;&gt;1,IF(ISNUMBER(INDEX(Import.PLE,Detalhamento!$E84,Detalhamento!N$15)),IF(INDEX(Import.PLE,Detalhamento!$E84,Detalhamento!N$15)&lt;=mediçao,OFFSET(Import.PLQ,$A84-1,N$15-1,1,1),0),0),PLE!$AA$28*OFFSET(Import.PLQ,$A84-1,N$15-1,1,1)),IF($E84&lt;&gt;1,IF(ISNUMBER(INDEX(Import.PLE,Detalhamento!$E84,Detalhamento!N$15)),IF(INDEX(Import.PLE,Detalhamento!$E84,Detalhamento!N$15)&lt;=mediçao,0,OFFSET(Import.PLQ,$A84-1,N$15-1,1,1)),OFFSET(Import.PLQ,$A84-1,N$15-1,1,1)),(1-PLE!$AA$28)*OFFSET(Import.PLQ,$A84-1,N$15-1,1,1))))</f>
        <v>0</v>
      </c>
      <c r="O84" s="144">
        <f ca="1">IF(O$13="",0,CHOOSE(Detalhamento.OpçãoServiços,OFFSET(Import.PLQ,$A84-1,O$15-1,1,1),IF($E84&lt;&gt;1,IF(ISNUMBER(INDEX(Import.PLE,Detalhamento!$E84,Detalhamento!O$15)),IF(INDEX(Import.PLE,Detalhamento!$E84,Detalhamento!O$15)&lt;=mediçao,OFFSET(Import.PLQ,$A84-1,O$15-1,1,1),0),0),PLE!$AA$28*OFFSET(Import.PLQ,$A84-1,O$15-1,1,1)),IF($E84&lt;&gt;1,IF(ISNUMBER(INDEX(Import.PLE,Detalhamento!$E84,Detalhamento!O$15)),IF(INDEX(Import.PLE,Detalhamento!$E84,Detalhamento!O$15)&lt;=mediçao,0,OFFSET(Import.PLQ,$A84-1,O$15-1,1,1)),OFFSET(Import.PLQ,$A84-1,O$15-1,1,1)),(1-PLE!$AA$28)*OFFSET(Import.PLQ,$A84-1,O$15-1,1,1))))</f>
        <v>0</v>
      </c>
      <c r="P84" s="144">
        <f ca="1">IF(P$13="",0,CHOOSE(Detalhamento.OpçãoServiços,OFFSET(Import.PLQ,$A84-1,P$15-1,1,1),IF($E84&lt;&gt;1,IF(ISNUMBER(INDEX(Import.PLE,Detalhamento!$E84,Detalhamento!P$15)),IF(INDEX(Import.PLE,Detalhamento!$E84,Detalhamento!P$15)&lt;=mediçao,OFFSET(Import.PLQ,$A84-1,P$15-1,1,1),0),0),PLE!$AA$28*OFFSET(Import.PLQ,$A84-1,P$15-1,1,1)),IF($E84&lt;&gt;1,IF(ISNUMBER(INDEX(Import.PLE,Detalhamento!$E84,Detalhamento!P$15)),IF(INDEX(Import.PLE,Detalhamento!$E84,Detalhamento!P$15)&lt;=mediçao,0,OFFSET(Import.PLQ,$A84-1,P$15-1,1,1)),OFFSET(Import.PLQ,$A84-1,P$15-1,1,1)),(1-PLE!$AA$28)*OFFSET(Import.PLQ,$A84-1,P$15-1,1,1))))</f>
        <v>0</v>
      </c>
      <c r="Q84" s="144">
        <f ca="1">IF(Q$13="",0,CHOOSE(Detalhamento.OpçãoServiços,OFFSET(Import.PLQ,$A84-1,Q$15-1,1,1),IF($E84&lt;&gt;1,IF(ISNUMBER(INDEX(Import.PLE,Detalhamento!$E84,Detalhamento!Q$15)),IF(INDEX(Import.PLE,Detalhamento!$E84,Detalhamento!Q$15)&lt;=mediçao,OFFSET(Import.PLQ,$A84-1,Q$15-1,1,1),0),0),PLE!$AA$28*OFFSET(Import.PLQ,$A84-1,Q$15-1,1,1)),IF($E84&lt;&gt;1,IF(ISNUMBER(INDEX(Import.PLE,Detalhamento!$E84,Detalhamento!Q$15)),IF(INDEX(Import.PLE,Detalhamento!$E84,Detalhamento!Q$15)&lt;=mediçao,0,OFFSET(Import.PLQ,$A84-1,Q$15-1,1,1)),OFFSET(Import.PLQ,$A84-1,Q$15-1,1,1)),(1-PLE!$AA$28)*OFFSET(Import.PLQ,$A84-1,Q$15-1,1,1))))</f>
        <v>0</v>
      </c>
      <c r="R84" s="144">
        <f ca="1">IF(R$13="",0,CHOOSE(Detalhamento.OpçãoServiços,OFFSET(Import.PLQ,$A84-1,R$15-1,1,1),IF($E84&lt;&gt;1,IF(ISNUMBER(INDEX(Import.PLE,Detalhamento!$E84,Detalhamento!R$15)),IF(INDEX(Import.PLE,Detalhamento!$E84,Detalhamento!R$15)&lt;=mediçao,OFFSET(Import.PLQ,$A84-1,R$15-1,1,1),0),0),PLE!$AA$28*OFFSET(Import.PLQ,$A84-1,R$15-1,1,1)),IF($E84&lt;&gt;1,IF(ISNUMBER(INDEX(Import.PLE,Detalhamento!$E84,Detalhamento!R$15)),IF(INDEX(Import.PLE,Detalhamento!$E84,Detalhamento!R$15)&lt;=mediçao,0,OFFSET(Import.PLQ,$A84-1,R$15-1,1,1)),OFFSET(Import.PLQ,$A84-1,R$15-1,1,1)),(1-PLE!$AA$28)*OFFSET(Import.PLQ,$A84-1,R$15-1,1,1))))</f>
        <v>0</v>
      </c>
      <c r="S84" s="144">
        <f ca="1">IF(S$13="",0,CHOOSE(Detalhamento.OpçãoServiços,OFFSET(Import.PLQ,$A84-1,S$15-1,1,1),IF($E84&lt;&gt;1,IF(ISNUMBER(INDEX(Import.PLE,Detalhamento!$E84,Detalhamento!S$15)),IF(INDEX(Import.PLE,Detalhamento!$E84,Detalhamento!S$15)&lt;=mediçao,OFFSET(Import.PLQ,$A84-1,S$15-1,1,1),0),0),PLE!$AA$28*OFFSET(Import.PLQ,$A84-1,S$15-1,1,1)),IF($E84&lt;&gt;1,IF(ISNUMBER(INDEX(Import.PLE,Detalhamento!$E84,Detalhamento!S$15)),IF(INDEX(Import.PLE,Detalhamento!$E84,Detalhamento!S$15)&lt;=mediçao,0,OFFSET(Import.PLQ,$A84-1,S$15-1,1,1)),OFFSET(Import.PLQ,$A84-1,S$15-1,1,1)),(1-PLE!$AA$28)*OFFSET(Import.PLQ,$A84-1,S$15-1,1,1))))</f>
        <v>0</v>
      </c>
      <c r="T84" s="144">
        <f ca="1">IF(T$13="",0,CHOOSE(Detalhamento.OpçãoServiços,OFFSET(Import.PLQ,$A84-1,T$15-1,1,1),IF($E84&lt;&gt;1,IF(ISNUMBER(INDEX(Import.PLE,Detalhamento!$E84,Detalhamento!T$15)),IF(INDEX(Import.PLE,Detalhamento!$E84,Detalhamento!T$15)&lt;=mediçao,OFFSET(Import.PLQ,$A84-1,T$15-1,1,1),0),0),PLE!$AA$28*OFFSET(Import.PLQ,$A84-1,T$15-1,1,1)),IF($E84&lt;&gt;1,IF(ISNUMBER(INDEX(Import.PLE,Detalhamento!$E84,Detalhamento!T$15)),IF(INDEX(Import.PLE,Detalhamento!$E84,Detalhamento!T$15)&lt;=mediçao,0,OFFSET(Import.PLQ,$A84-1,T$15-1,1,1)),OFFSET(Import.PLQ,$A84-1,T$15-1,1,1)),(1-PLE!$AA$28)*OFFSET(Import.PLQ,$A84-1,T$15-1,1,1))))</f>
        <v>0</v>
      </c>
      <c r="U84" s="144">
        <f ca="1">IF(U$13="",0,CHOOSE(Detalhamento.OpçãoServiços,OFFSET(Import.PLQ,$A84-1,U$15-1,1,1),IF($E84&lt;&gt;1,IF(ISNUMBER(INDEX(Import.PLE,Detalhamento!$E84,Detalhamento!U$15)),IF(INDEX(Import.PLE,Detalhamento!$E84,Detalhamento!U$15)&lt;=mediçao,OFFSET(Import.PLQ,$A84-1,U$15-1,1,1),0),0),PLE!$AA$28*OFFSET(Import.PLQ,$A84-1,U$15-1,1,1)),IF($E84&lt;&gt;1,IF(ISNUMBER(INDEX(Import.PLE,Detalhamento!$E84,Detalhamento!U$15)),IF(INDEX(Import.PLE,Detalhamento!$E84,Detalhamento!U$15)&lt;=mediçao,0,OFFSET(Import.PLQ,$A84-1,U$15-1,1,1)),OFFSET(Import.PLQ,$A84-1,U$15-1,1,1)),(1-PLE!$AA$28)*OFFSET(Import.PLQ,$A84-1,U$15-1,1,1))))</f>
        <v>0</v>
      </c>
      <c r="V84" s="144">
        <f ca="1">IF(V$13="",0,CHOOSE(Detalhamento.OpçãoServiços,OFFSET(Import.PLQ,$A84-1,V$15-1,1,1),IF($E84&lt;&gt;1,IF(ISNUMBER(INDEX(Import.PLE,Detalhamento!$E84,Detalhamento!V$15)),IF(INDEX(Import.PLE,Detalhamento!$E84,Detalhamento!V$15)&lt;=mediçao,OFFSET(Import.PLQ,$A84-1,V$15-1,1,1),0),0),PLE!$AA$28*OFFSET(Import.PLQ,$A84-1,V$15-1,1,1)),IF($E84&lt;&gt;1,IF(ISNUMBER(INDEX(Import.PLE,Detalhamento!$E84,Detalhamento!V$15)),IF(INDEX(Import.PLE,Detalhamento!$E84,Detalhamento!V$15)&lt;=mediçao,0,OFFSET(Import.PLQ,$A84-1,V$15-1,1,1)),OFFSET(Import.PLQ,$A84-1,V$15-1,1,1)),(1-PLE!$AA$28)*OFFSET(Import.PLQ,$A84-1,V$15-1,1,1))))</f>
        <v>0</v>
      </c>
      <c r="W84" s="144">
        <f ca="1">IF(W$13="",0,CHOOSE(Detalhamento.OpçãoServiços,OFFSET(Import.PLQ,$A84-1,W$15-1,1,1),IF($E84&lt;&gt;1,IF(ISNUMBER(INDEX(Import.PLE,Detalhamento!$E84,Detalhamento!W$15)),IF(INDEX(Import.PLE,Detalhamento!$E84,Detalhamento!W$15)&lt;=mediçao,OFFSET(Import.PLQ,$A84-1,W$15-1,1,1),0),0),PLE!$AA$28*OFFSET(Import.PLQ,$A84-1,W$15-1,1,1)),IF($E84&lt;&gt;1,IF(ISNUMBER(INDEX(Import.PLE,Detalhamento!$E84,Detalhamento!W$15)),IF(INDEX(Import.PLE,Detalhamento!$E84,Detalhamento!W$15)&lt;=mediçao,0,OFFSET(Import.PLQ,$A84-1,W$15-1,1,1)),OFFSET(Import.PLQ,$A84-1,W$15-1,1,1)),(1-PLE!$AA$28)*OFFSET(Import.PLQ,$A84-1,W$15-1,1,1))))</f>
        <v>0</v>
      </c>
      <c r="X84" s="144">
        <f ca="1">IF(X$13="",0,CHOOSE(Detalhamento.OpçãoServiços,OFFSET(Import.PLQ,$A84-1,X$15-1,1,1),IF($E84&lt;&gt;1,IF(ISNUMBER(INDEX(Import.PLE,Detalhamento!$E84,Detalhamento!X$15)),IF(INDEX(Import.PLE,Detalhamento!$E84,Detalhamento!X$15)&lt;=mediçao,OFFSET(Import.PLQ,$A84-1,X$15-1,1,1),0),0),PLE!$AA$28*OFFSET(Import.PLQ,$A84-1,X$15-1,1,1)),IF($E84&lt;&gt;1,IF(ISNUMBER(INDEX(Import.PLE,Detalhamento!$E84,Detalhamento!X$15)),IF(INDEX(Import.PLE,Detalhamento!$E84,Detalhamento!X$15)&lt;=mediçao,0,OFFSET(Import.PLQ,$A84-1,X$15-1,1,1)),OFFSET(Import.PLQ,$A84-1,X$15-1,1,1)),(1-PLE!$AA$28)*OFFSET(Import.PLQ,$A84-1,X$15-1,1,1))))</f>
        <v>0</v>
      </c>
      <c r="Y84" s="144">
        <f ca="1">IF(Y$13="",0,CHOOSE(Detalhamento.OpçãoServiços,OFFSET(Import.PLQ,$A84-1,Y$15-1,1,1),IF($E84&lt;&gt;1,IF(ISNUMBER(INDEX(Import.PLE,Detalhamento!$E84,Detalhamento!Y$15)),IF(INDEX(Import.PLE,Detalhamento!$E84,Detalhamento!Y$15)&lt;=mediçao,OFFSET(Import.PLQ,$A84-1,Y$15-1,1,1),0),0),PLE!$AA$28*OFFSET(Import.PLQ,$A84-1,Y$15-1,1,1)),IF($E84&lt;&gt;1,IF(ISNUMBER(INDEX(Import.PLE,Detalhamento!$E84,Detalhamento!Y$15)),IF(INDEX(Import.PLE,Detalhamento!$E84,Detalhamento!Y$15)&lt;=mediçao,0,OFFSET(Import.PLQ,$A84-1,Y$15-1,1,1)),OFFSET(Import.PLQ,$A84-1,Y$15-1,1,1)),(1-PLE!$AA$28)*OFFSET(Import.PLQ,$A84-1,Y$15-1,1,1))))</f>
        <v>0</v>
      </c>
      <c r="Z84" s="144">
        <f ca="1">IF(Z$13="",0,CHOOSE(Detalhamento.OpçãoServiços,OFFSET(Import.PLQ,$A84-1,Z$15-1,1,1),IF($E84&lt;&gt;1,IF(ISNUMBER(INDEX(Import.PLE,Detalhamento!$E84,Detalhamento!Z$15)),IF(INDEX(Import.PLE,Detalhamento!$E84,Detalhamento!Z$15)&lt;=mediçao,OFFSET(Import.PLQ,$A84-1,Z$15-1,1,1),0),0),PLE!$AA$28*OFFSET(Import.PLQ,$A84-1,Z$15-1,1,1)),IF($E84&lt;&gt;1,IF(ISNUMBER(INDEX(Import.PLE,Detalhamento!$E84,Detalhamento!Z$15)),IF(INDEX(Import.PLE,Detalhamento!$E84,Detalhamento!Z$15)&lt;=mediçao,0,OFFSET(Import.PLQ,$A84-1,Z$15-1,1,1)),OFFSET(Import.PLQ,$A84-1,Z$15-1,1,1)),(1-PLE!$AA$28)*OFFSET(Import.PLQ,$A84-1,Z$15-1,1,1))))</f>
        <v>0</v>
      </c>
      <c r="AA84" s="144">
        <f ca="1">IF(AA$13="",0,CHOOSE(Detalhamento.OpçãoServiços,OFFSET(Import.PLQ,$A84-1,AA$15-1,1,1),IF($E84&lt;&gt;1,IF(ISNUMBER(INDEX(Import.PLE,Detalhamento!$E84,Detalhamento!AA$15)),IF(INDEX(Import.PLE,Detalhamento!$E84,Detalhamento!AA$15)&lt;=mediçao,OFFSET(Import.PLQ,$A84-1,AA$15-1,1,1),0),0),PLE!$AA$28*OFFSET(Import.PLQ,$A84-1,AA$15-1,1,1)),IF($E84&lt;&gt;1,IF(ISNUMBER(INDEX(Import.PLE,Detalhamento!$E84,Detalhamento!AA$15)),IF(INDEX(Import.PLE,Detalhamento!$E84,Detalhamento!AA$15)&lt;=mediçao,0,OFFSET(Import.PLQ,$A84-1,AA$15-1,1,1)),OFFSET(Import.PLQ,$A84-1,AA$15-1,1,1)),(1-PLE!$AA$28)*OFFSET(Import.PLQ,$A84-1,AA$15-1,1,1))))</f>
        <v>0</v>
      </c>
      <c r="AB84" s="144">
        <f ca="1">IF(AB$13="",0,CHOOSE(Detalhamento.OpçãoServiços,OFFSET(Import.PLQ,$A84-1,AB$15-1,1,1),IF($E84&lt;&gt;1,IF(ISNUMBER(INDEX(Import.PLE,Detalhamento!$E84,Detalhamento!AB$15)),IF(INDEX(Import.PLE,Detalhamento!$E84,Detalhamento!AB$15)&lt;=mediçao,OFFSET(Import.PLQ,$A84-1,AB$15-1,1,1),0),0),PLE!$AA$28*OFFSET(Import.PLQ,$A84-1,AB$15-1,1,1)),IF($E84&lt;&gt;1,IF(ISNUMBER(INDEX(Import.PLE,Detalhamento!$E84,Detalhamento!AB$15)),IF(INDEX(Import.PLE,Detalhamento!$E84,Detalhamento!AB$15)&lt;=mediçao,0,OFFSET(Import.PLQ,$A84-1,AB$15-1,1,1)),OFFSET(Import.PLQ,$A84-1,AB$15-1,1,1)),(1-PLE!$AA$28)*OFFSET(Import.PLQ,$A84-1,AB$15-1,1,1))))</f>
        <v>0</v>
      </c>
      <c r="AC84" s="144">
        <f ca="1">IF(AC$13="",0,CHOOSE(Detalhamento.OpçãoServiços,OFFSET(Import.PLQ,$A84-1,AC$15-1,1,1),IF($E84&lt;&gt;1,IF(ISNUMBER(INDEX(Import.PLE,Detalhamento!$E84,Detalhamento!AC$15)),IF(INDEX(Import.PLE,Detalhamento!$E84,Detalhamento!AC$15)&lt;=mediçao,OFFSET(Import.PLQ,$A84-1,AC$15-1,1,1),0),0),PLE!$AA$28*OFFSET(Import.PLQ,$A84-1,AC$15-1,1,1)),IF($E84&lt;&gt;1,IF(ISNUMBER(INDEX(Import.PLE,Detalhamento!$E84,Detalhamento!AC$15)),IF(INDEX(Import.PLE,Detalhamento!$E84,Detalhamento!AC$15)&lt;=mediçao,0,OFFSET(Import.PLQ,$A84-1,AC$15-1,1,1)),OFFSET(Import.PLQ,$A84-1,AC$15-1,1,1)),(1-PLE!$AA$28)*OFFSET(Import.PLQ,$A84-1,AC$15-1,1,1))))</f>
        <v>0</v>
      </c>
      <c r="AD84" s="144">
        <f ca="1">IF(AD$13="",0,CHOOSE(Detalhamento.OpçãoServiços,OFFSET(Import.PLQ,$A84-1,AD$15-1,1,1),IF($E84&lt;&gt;1,IF(ISNUMBER(INDEX(Import.PLE,Detalhamento!$E84,Detalhamento!AD$15)),IF(INDEX(Import.PLE,Detalhamento!$E84,Detalhamento!AD$15)&lt;=mediçao,OFFSET(Import.PLQ,$A84-1,AD$15-1,1,1),0),0),PLE!$AA$28*OFFSET(Import.PLQ,$A84-1,AD$15-1,1,1)),IF($E84&lt;&gt;1,IF(ISNUMBER(INDEX(Import.PLE,Detalhamento!$E84,Detalhamento!AD$15)),IF(INDEX(Import.PLE,Detalhamento!$E84,Detalhamento!AD$15)&lt;=mediçao,0,OFFSET(Import.PLQ,$A84-1,AD$15-1,1,1)),OFFSET(Import.PLQ,$A84-1,AD$15-1,1,1)),(1-PLE!$AA$28)*OFFSET(Import.PLQ,$A84-1,AD$15-1,1,1))))</f>
        <v>0</v>
      </c>
      <c r="AE84" s="144">
        <f ca="1">IF(AE$13="",0,CHOOSE(Detalhamento.OpçãoServiços,OFFSET(Import.PLQ,$A84-1,AE$15-1,1,1),IF($E84&lt;&gt;1,IF(ISNUMBER(INDEX(Import.PLE,Detalhamento!$E84,Detalhamento!AE$15)),IF(INDEX(Import.PLE,Detalhamento!$E84,Detalhamento!AE$15)&lt;=mediçao,OFFSET(Import.PLQ,$A84-1,AE$15-1,1,1),0),0),PLE!$AA$28*OFFSET(Import.PLQ,$A84-1,AE$15-1,1,1)),IF($E84&lt;&gt;1,IF(ISNUMBER(INDEX(Import.PLE,Detalhamento!$E84,Detalhamento!AE$15)),IF(INDEX(Import.PLE,Detalhamento!$E84,Detalhamento!AE$15)&lt;=mediçao,0,OFFSET(Import.PLQ,$A84-1,AE$15-1,1,1)),OFFSET(Import.PLQ,$A84-1,AE$15-1,1,1)),(1-PLE!$AA$28)*OFFSET(Import.PLQ,$A84-1,AE$15-1,1,1))))</f>
        <v>0</v>
      </c>
      <c r="AF84" s="144">
        <f ca="1">IF(AF$13="",0,CHOOSE(Detalhamento.OpçãoServiços,OFFSET(Import.PLQ,$A84-1,AF$15-1,1,1),IF($E84&lt;&gt;1,IF(ISNUMBER(INDEX(Import.PLE,Detalhamento!$E84,Detalhamento!AF$15)),IF(INDEX(Import.PLE,Detalhamento!$E84,Detalhamento!AF$15)&lt;=mediçao,OFFSET(Import.PLQ,$A84-1,AF$15-1,1,1),0),0),PLE!$AA$28*OFFSET(Import.PLQ,$A84-1,AF$15-1,1,1)),IF($E84&lt;&gt;1,IF(ISNUMBER(INDEX(Import.PLE,Detalhamento!$E84,Detalhamento!AF$15)),IF(INDEX(Import.PLE,Detalhamento!$E84,Detalhamento!AF$15)&lt;=mediçao,0,OFFSET(Import.PLQ,$A84-1,AF$15-1,1,1)),OFFSET(Import.PLQ,$A84-1,AF$15-1,1,1)),(1-PLE!$AA$28)*OFFSET(Import.PLQ,$A84-1,AF$15-1,1,1))))</f>
        <v>0</v>
      </c>
      <c r="AG84" s="144">
        <f ca="1">IF(AG$13="",0,CHOOSE(Detalhamento.OpçãoServiços,OFFSET(Import.PLQ,$A84-1,AG$15-1,1,1),IF($E84&lt;&gt;1,IF(ISNUMBER(INDEX(Import.PLE,Detalhamento!$E84,Detalhamento!AG$15)),IF(INDEX(Import.PLE,Detalhamento!$E84,Detalhamento!AG$15)&lt;=mediçao,OFFSET(Import.PLQ,$A84-1,AG$15-1,1,1),0),0),PLE!$AA$28*OFFSET(Import.PLQ,$A84-1,AG$15-1,1,1)),IF($E84&lt;&gt;1,IF(ISNUMBER(INDEX(Import.PLE,Detalhamento!$E84,Detalhamento!AG$15)),IF(INDEX(Import.PLE,Detalhamento!$E84,Detalhamento!AG$15)&lt;=mediçao,0,OFFSET(Import.PLQ,$A84-1,AG$15-1,1,1)),OFFSET(Import.PLQ,$A84-1,AG$15-1,1,1)),(1-PLE!$AA$28)*OFFSET(Import.PLQ,$A84-1,AG$15-1,1,1))))</f>
        <v>0</v>
      </c>
      <c r="AH84" s="144">
        <f ca="1">IF(AH$13="",0,CHOOSE(Detalhamento.OpçãoServiços,OFFSET(Import.PLQ,$A84-1,AH$15-1,1,1),IF($E84&lt;&gt;1,IF(ISNUMBER(INDEX(Import.PLE,Detalhamento!$E84,Detalhamento!AH$15)),IF(INDEX(Import.PLE,Detalhamento!$E84,Detalhamento!AH$15)&lt;=mediçao,OFFSET(Import.PLQ,$A84-1,AH$15-1,1,1),0),0),PLE!$AA$28*OFFSET(Import.PLQ,$A84-1,AH$15-1,1,1)),IF($E84&lt;&gt;1,IF(ISNUMBER(INDEX(Import.PLE,Detalhamento!$E84,Detalhamento!AH$15)),IF(INDEX(Import.PLE,Detalhamento!$E84,Detalhamento!AH$15)&lt;=mediçao,0,OFFSET(Import.PLQ,$A84-1,AH$15-1,1,1)),OFFSET(Import.PLQ,$A84-1,AH$15-1,1,1)),(1-PLE!$AA$28)*OFFSET(Import.PLQ,$A84-1,AH$15-1,1,1))))</f>
        <v>0</v>
      </c>
      <c r="AI84" s="144">
        <f ca="1">IF(AI$13="",0,CHOOSE(Detalhamento.OpçãoServiços,OFFSET(Import.PLQ,$A84-1,AI$15-1,1,1),IF($E84&lt;&gt;1,IF(ISNUMBER(INDEX(Import.PLE,Detalhamento!$E84,Detalhamento!AI$15)),IF(INDEX(Import.PLE,Detalhamento!$E84,Detalhamento!AI$15)&lt;=mediçao,OFFSET(Import.PLQ,$A84-1,AI$15-1,1,1),0),0),PLE!$AA$28*OFFSET(Import.PLQ,$A84-1,AI$15-1,1,1)),IF($E84&lt;&gt;1,IF(ISNUMBER(INDEX(Import.PLE,Detalhamento!$E84,Detalhamento!AI$15)),IF(INDEX(Import.PLE,Detalhamento!$E84,Detalhamento!AI$15)&lt;=mediçao,0,OFFSET(Import.PLQ,$A84-1,AI$15-1,1,1)),OFFSET(Import.PLQ,$A84-1,AI$15-1,1,1)),(1-PLE!$AA$28)*OFFSET(Import.PLQ,$A84-1,AI$15-1,1,1))))</f>
        <v>0</v>
      </c>
      <c r="AJ84" s="144">
        <f ca="1">IF(AJ$13="",0,CHOOSE(Detalhamento.OpçãoServiços,OFFSET(Import.PLQ,$A84-1,AJ$15-1,1,1),IF($E84&lt;&gt;1,IF(ISNUMBER(INDEX(Import.PLE,Detalhamento!$E84,Detalhamento!AJ$15)),IF(INDEX(Import.PLE,Detalhamento!$E84,Detalhamento!AJ$15)&lt;=mediçao,OFFSET(Import.PLQ,$A84-1,AJ$15-1,1,1),0),0),PLE!$AA$28*OFFSET(Import.PLQ,$A84-1,AJ$15-1,1,1)),IF($E84&lt;&gt;1,IF(ISNUMBER(INDEX(Import.PLE,Detalhamento!$E84,Detalhamento!AJ$15)),IF(INDEX(Import.PLE,Detalhamento!$E84,Detalhamento!AJ$15)&lt;=mediçao,0,OFFSET(Import.PLQ,$A84-1,AJ$15-1,1,1)),OFFSET(Import.PLQ,$A84-1,AJ$15-1,1,1)),(1-PLE!$AA$28)*OFFSET(Import.PLQ,$A84-1,AJ$15-1,1,1))))</f>
        <v>0</v>
      </c>
      <c r="AK84" s="144">
        <f ca="1">IF(AK$13="",0,CHOOSE(Detalhamento.OpçãoServiços,OFFSET(Import.PLQ,$A84-1,AK$15-1,1,1),IF($E84&lt;&gt;1,IF(ISNUMBER(INDEX(Import.PLE,Detalhamento!$E84,Detalhamento!AK$15)),IF(INDEX(Import.PLE,Detalhamento!$E84,Detalhamento!AK$15)&lt;=mediçao,OFFSET(Import.PLQ,$A84-1,AK$15-1,1,1),0),0),PLE!$AA$28*OFFSET(Import.PLQ,$A84-1,AK$15-1,1,1)),IF($E84&lt;&gt;1,IF(ISNUMBER(INDEX(Import.PLE,Detalhamento!$E84,Detalhamento!AK$15)),IF(INDEX(Import.PLE,Detalhamento!$E84,Detalhamento!AK$15)&lt;=mediçao,0,OFFSET(Import.PLQ,$A84-1,AK$15-1,1,1)),OFFSET(Import.PLQ,$A84-1,AK$15-1,1,1)),(1-PLE!$AA$28)*OFFSET(Import.PLQ,$A84-1,AK$15-1,1,1))))</f>
        <v>0</v>
      </c>
      <c r="AL84" s="144">
        <f ca="1">IF(AL$13="",0,CHOOSE(Detalhamento.OpçãoServiços,OFFSET(Import.PLQ,$A84-1,AL$15-1,1,1),IF($E84&lt;&gt;1,IF(ISNUMBER(INDEX(Import.PLE,Detalhamento!$E84,Detalhamento!AL$15)),IF(INDEX(Import.PLE,Detalhamento!$E84,Detalhamento!AL$15)&lt;=mediçao,OFFSET(Import.PLQ,$A84-1,AL$15-1,1,1),0),0),PLE!$AA$28*OFFSET(Import.PLQ,$A84-1,AL$15-1,1,1)),IF($E84&lt;&gt;1,IF(ISNUMBER(INDEX(Import.PLE,Detalhamento!$E84,Detalhamento!AL$15)),IF(INDEX(Import.PLE,Detalhamento!$E84,Detalhamento!AL$15)&lt;=mediçao,0,OFFSET(Import.PLQ,$A84-1,AL$15-1,1,1)),OFFSET(Import.PLQ,$A84-1,AL$15-1,1,1)),(1-PLE!$AA$28)*OFFSET(Import.PLQ,$A84-1,AL$15-1,1,1))))</f>
        <v>0</v>
      </c>
      <c r="AM84" s="144">
        <f ca="1">IF(AM$13="",0,CHOOSE(Detalhamento.OpçãoServiços,OFFSET(Import.PLQ,$A84-1,AM$15-1,1,1),IF($E84&lt;&gt;1,IF(ISNUMBER(INDEX(Import.PLE,Detalhamento!$E84,Detalhamento!AM$15)),IF(INDEX(Import.PLE,Detalhamento!$E84,Detalhamento!AM$15)&lt;=mediçao,OFFSET(Import.PLQ,$A84-1,AM$15-1,1,1),0),0),PLE!$AA$28*OFFSET(Import.PLQ,$A84-1,AM$15-1,1,1)),IF($E84&lt;&gt;1,IF(ISNUMBER(INDEX(Import.PLE,Detalhamento!$E84,Detalhamento!AM$15)),IF(INDEX(Import.PLE,Detalhamento!$E84,Detalhamento!AM$15)&lt;=mediçao,0,OFFSET(Import.PLQ,$A84-1,AM$15-1,1,1)),OFFSET(Import.PLQ,$A84-1,AM$15-1,1,1)),(1-PLE!$AA$28)*OFFSET(Import.PLQ,$A84-1,AM$15-1,1,1))))</f>
        <v>0</v>
      </c>
      <c r="AN84" s="144">
        <f ca="1">IF(AN$13="",0,CHOOSE(Detalhamento.OpçãoServiços,OFFSET(Import.PLQ,$A84-1,AN$15-1,1,1),IF($E84&lt;&gt;1,IF(ISNUMBER(INDEX(Import.PLE,Detalhamento!$E84,Detalhamento!AN$15)),IF(INDEX(Import.PLE,Detalhamento!$E84,Detalhamento!AN$15)&lt;=mediçao,OFFSET(Import.PLQ,$A84-1,AN$15-1,1,1),0),0),PLE!$AA$28*OFFSET(Import.PLQ,$A84-1,AN$15-1,1,1)),IF($E84&lt;&gt;1,IF(ISNUMBER(INDEX(Import.PLE,Detalhamento!$E84,Detalhamento!AN$15)),IF(INDEX(Import.PLE,Detalhamento!$E84,Detalhamento!AN$15)&lt;=mediçao,0,OFFSET(Import.PLQ,$A84-1,AN$15-1,1,1)),OFFSET(Import.PLQ,$A84-1,AN$15-1,1,1)),(1-PLE!$AA$28)*OFFSET(Import.PLQ,$A84-1,AN$15-1,1,1))))</f>
        <v>0</v>
      </c>
      <c r="AO84" s="144">
        <f ca="1">IF(AO$13="",0,CHOOSE(Detalhamento.OpçãoServiços,OFFSET(Import.PLQ,$A84-1,AO$15-1,1,1),IF($E84&lt;&gt;1,IF(ISNUMBER(INDEX(Import.PLE,Detalhamento!$E84,Detalhamento!AO$15)),IF(INDEX(Import.PLE,Detalhamento!$E84,Detalhamento!AO$15)&lt;=mediçao,OFFSET(Import.PLQ,$A84-1,AO$15-1,1,1),0),0),PLE!$AA$28*OFFSET(Import.PLQ,$A84-1,AO$15-1,1,1)),IF($E84&lt;&gt;1,IF(ISNUMBER(INDEX(Import.PLE,Detalhamento!$E84,Detalhamento!AO$15)),IF(INDEX(Import.PLE,Detalhamento!$E84,Detalhamento!AO$15)&lt;=mediçao,0,OFFSET(Import.PLQ,$A84-1,AO$15-1,1,1)),OFFSET(Import.PLQ,$A84-1,AO$15-1,1,1)),(1-PLE!$AA$28)*OFFSET(Import.PLQ,$A84-1,AO$15-1,1,1))))</f>
        <v>0</v>
      </c>
      <c r="AP84" s="144">
        <f ca="1">IF(AP$13="",0,CHOOSE(Detalhamento.OpçãoServiços,OFFSET(Import.PLQ,$A84-1,AP$15-1,1,1),IF($E84&lt;&gt;1,IF(ISNUMBER(INDEX(Import.PLE,Detalhamento!$E84,Detalhamento!AP$15)),IF(INDEX(Import.PLE,Detalhamento!$E84,Detalhamento!AP$15)&lt;=mediçao,OFFSET(Import.PLQ,$A84-1,AP$15-1,1,1),0),0),PLE!$AA$28*OFFSET(Import.PLQ,$A84-1,AP$15-1,1,1)),IF($E84&lt;&gt;1,IF(ISNUMBER(INDEX(Import.PLE,Detalhamento!$E84,Detalhamento!AP$15)),IF(INDEX(Import.PLE,Detalhamento!$E84,Detalhamento!AP$15)&lt;=mediçao,0,OFFSET(Import.PLQ,$A84-1,AP$15-1,1,1)),OFFSET(Import.PLQ,$A84-1,AP$15-1,1,1)),(1-PLE!$AA$28)*OFFSET(Import.PLQ,$A84-1,AP$15-1,1,1))))</f>
        <v>0</v>
      </c>
      <c r="AQ84" s="144">
        <f ca="1">IF(AQ$13="",0,CHOOSE(Detalhamento.OpçãoServiços,OFFSET(Import.PLQ,$A84-1,AQ$15-1,1,1),IF($E84&lt;&gt;1,IF(ISNUMBER(INDEX(Import.PLE,Detalhamento!$E84,Detalhamento!AQ$15)),IF(INDEX(Import.PLE,Detalhamento!$E84,Detalhamento!AQ$15)&lt;=mediçao,OFFSET(Import.PLQ,$A84-1,AQ$15-1,1,1),0),0),PLE!$AA$28*OFFSET(Import.PLQ,$A84-1,AQ$15-1,1,1)),IF($E84&lt;&gt;1,IF(ISNUMBER(INDEX(Import.PLE,Detalhamento!$E84,Detalhamento!AQ$15)),IF(INDEX(Import.PLE,Detalhamento!$E84,Detalhamento!AQ$15)&lt;=mediçao,0,OFFSET(Import.PLQ,$A84-1,AQ$15-1,1,1)),OFFSET(Import.PLQ,$A84-1,AQ$15-1,1,1)),(1-PLE!$AA$28)*OFFSET(Import.PLQ,$A84-1,AQ$15-1,1,1))))</f>
        <v>0</v>
      </c>
      <c r="AR84" s="144">
        <f ca="1">IF(AR$13="",0,CHOOSE(Detalhamento.OpçãoServiços,OFFSET(Import.PLQ,$A84-1,AR$15-1,1,1),IF($E84&lt;&gt;1,IF(ISNUMBER(INDEX(Import.PLE,Detalhamento!$E84,Detalhamento!AR$15)),IF(INDEX(Import.PLE,Detalhamento!$E84,Detalhamento!AR$15)&lt;=mediçao,OFFSET(Import.PLQ,$A84-1,AR$15-1,1,1),0),0),PLE!$AA$28*OFFSET(Import.PLQ,$A84-1,AR$15-1,1,1)),IF($E84&lt;&gt;1,IF(ISNUMBER(INDEX(Import.PLE,Detalhamento!$E84,Detalhamento!AR$15)),IF(INDEX(Import.PLE,Detalhamento!$E84,Detalhamento!AR$15)&lt;=mediçao,0,OFFSET(Import.PLQ,$A84-1,AR$15-1,1,1)),OFFSET(Import.PLQ,$A84-1,AR$15-1,1,1)),(1-PLE!$AA$28)*OFFSET(Import.PLQ,$A84-1,AR$15-1,1,1))))</f>
        <v>0</v>
      </c>
      <c r="AS84" s="144">
        <f ca="1">IF(AS$13="",0,CHOOSE(Detalhamento.OpçãoServiços,OFFSET(Import.PLQ,$A84-1,AS$15-1,1,1),IF($E84&lt;&gt;1,IF(ISNUMBER(INDEX(Import.PLE,Detalhamento!$E84,Detalhamento!AS$15)),IF(INDEX(Import.PLE,Detalhamento!$E84,Detalhamento!AS$15)&lt;=mediçao,OFFSET(Import.PLQ,$A84-1,AS$15-1,1,1),0),0),PLE!$AA$28*OFFSET(Import.PLQ,$A84-1,AS$15-1,1,1)),IF($E84&lt;&gt;1,IF(ISNUMBER(INDEX(Import.PLE,Detalhamento!$E84,Detalhamento!AS$15)),IF(INDEX(Import.PLE,Detalhamento!$E84,Detalhamento!AS$15)&lt;=mediçao,0,OFFSET(Import.PLQ,$A84-1,AS$15-1,1,1)),OFFSET(Import.PLQ,$A84-1,AS$15-1,1,1)),(1-PLE!$AA$28)*OFFSET(Import.PLQ,$A84-1,AS$15-1,1,1))))</f>
        <v>0</v>
      </c>
      <c r="AT84" s="144">
        <f ca="1">IF(AT$13="",0,CHOOSE(Detalhamento.OpçãoServiços,OFFSET(Import.PLQ,$A84-1,AT$15-1,1,1),IF($E84&lt;&gt;1,IF(ISNUMBER(INDEX(Import.PLE,Detalhamento!$E84,Detalhamento!AT$15)),IF(INDEX(Import.PLE,Detalhamento!$E84,Detalhamento!AT$15)&lt;=mediçao,OFFSET(Import.PLQ,$A84-1,AT$15-1,1,1),0),0),PLE!$AA$28*OFFSET(Import.PLQ,$A84-1,AT$15-1,1,1)),IF($E84&lt;&gt;1,IF(ISNUMBER(INDEX(Import.PLE,Detalhamento!$E84,Detalhamento!AT$15)),IF(INDEX(Import.PLE,Detalhamento!$E84,Detalhamento!AT$15)&lt;=mediçao,0,OFFSET(Import.PLQ,$A84-1,AT$15-1,1,1)),OFFSET(Import.PLQ,$A84-1,AT$15-1,1,1)),(1-PLE!$AA$28)*OFFSET(Import.PLQ,$A84-1,AT$15-1,1,1))))</f>
        <v>0</v>
      </c>
      <c r="AU84" s="144">
        <f ca="1">IF(AU$13="",0,CHOOSE(Detalhamento.OpçãoServiços,OFFSET(Import.PLQ,$A84-1,AU$15-1,1,1),IF($E84&lt;&gt;1,IF(ISNUMBER(INDEX(Import.PLE,Detalhamento!$E84,Detalhamento!AU$15)),IF(INDEX(Import.PLE,Detalhamento!$E84,Detalhamento!AU$15)&lt;=mediçao,OFFSET(Import.PLQ,$A84-1,AU$15-1,1,1),0),0),PLE!$AA$28*OFFSET(Import.PLQ,$A84-1,AU$15-1,1,1)),IF($E84&lt;&gt;1,IF(ISNUMBER(INDEX(Import.PLE,Detalhamento!$E84,Detalhamento!AU$15)),IF(INDEX(Import.PLE,Detalhamento!$E84,Detalhamento!AU$15)&lt;=mediçao,0,OFFSET(Import.PLQ,$A84-1,AU$15-1,1,1)),OFFSET(Import.PLQ,$A84-1,AU$15-1,1,1)),(1-PLE!$AA$28)*OFFSET(Import.PLQ,$A84-1,AU$15-1,1,1))))</f>
        <v>0</v>
      </c>
      <c r="AV84" s="144">
        <f ca="1">IF(AV$13="",0,CHOOSE(Detalhamento.OpçãoServiços,OFFSET(Import.PLQ,$A84-1,AV$15-1,1,1),IF($E84&lt;&gt;1,IF(ISNUMBER(INDEX(Import.PLE,Detalhamento!$E84,Detalhamento!AV$15)),IF(INDEX(Import.PLE,Detalhamento!$E84,Detalhamento!AV$15)&lt;=mediçao,OFFSET(Import.PLQ,$A84-1,AV$15-1,1,1),0),0),PLE!$AA$28*OFFSET(Import.PLQ,$A84-1,AV$15-1,1,1)),IF($E84&lt;&gt;1,IF(ISNUMBER(INDEX(Import.PLE,Detalhamento!$E84,Detalhamento!AV$15)),IF(INDEX(Import.PLE,Detalhamento!$E84,Detalhamento!AV$15)&lt;=mediçao,0,OFFSET(Import.PLQ,$A84-1,AV$15-1,1,1)),OFFSET(Import.PLQ,$A84-1,AV$15-1,1,1)),(1-PLE!$AA$28)*OFFSET(Import.PLQ,$A84-1,AV$15-1,1,1))))</f>
        <v>0</v>
      </c>
      <c r="AW84" s="144">
        <f ca="1">IF(AW$13="",0,CHOOSE(Detalhamento.OpçãoServiços,OFFSET(Import.PLQ,$A84-1,AW$15-1,1,1),IF($E84&lt;&gt;1,IF(ISNUMBER(INDEX(Import.PLE,Detalhamento!$E84,Detalhamento!AW$15)),IF(INDEX(Import.PLE,Detalhamento!$E84,Detalhamento!AW$15)&lt;=mediçao,OFFSET(Import.PLQ,$A84-1,AW$15-1,1,1),0),0),PLE!$AA$28*OFFSET(Import.PLQ,$A84-1,AW$15-1,1,1)),IF($E84&lt;&gt;1,IF(ISNUMBER(INDEX(Import.PLE,Detalhamento!$E84,Detalhamento!AW$15)),IF(INDEX(Import.PLE,Detalhamento!$E84,Detalhamento!AW$15)&lt;=mediçao,0,OFFSET(Import.PLQ,$A84-1,AW$15-1,1,1)),OFFSET(Import.PLQ,$A84-1,AW$15-1,1,1)),(1-PLE!$AA$28)*OFFSET(Import.PLQ,$A84-1,AW$15-1,1,1))))</f>
        <v>0</v>
      </c>
      <c r="AX84" s="144">
        <f ca="1">IF(AX$13="",0,CHOOSE(Detalhamento.OpçãoServiços,OFFSET(Import.PLQ,$A84-1,AX$15-1,1,1),IF($E84&lt;&gt;1,IF(ISNUMBER(INDEX(Import.PLE,Detalhamento!$E84,Detalhamento!AX$15)),IF(INDEX(Import.PLE,Detalhamento!$E84,Detalhamento!AX$15)&lt;=mediçao,OFFSET(Import.PLQ,$A84-1,AX$15-1,1,1),0),0),PLE!$AA$28*OFFSET(Import.PLQ,$A84-1,AX$15-1,1,1)),IF($E84&lt;&gt;1,IF(ISNUMBER(INDEX(Import.PLE,Detalhamento!$E84,Detalhamento!AX$15)),IF(INDEX(Import.PLE,Detalhamento!$E84,Detalhamento!AX$15)&lt;=mediçao,0,OFFSET(Import.PLQ,$A84-1,AX$15-1,1,1)),OFFSET(Import.PLQ,$A84-1,AX$15-1,1,1)),(1-PLE!$AA$28)*OFFSET(Import.PLQ,$A84-1,AX$15-1,1,1))))</f>
        <v>0</v>
      </c>
      <c r="AY84" s="144">
        <f ca="1">IF(AY$13="",0,CHOOSE(Detalhamento.OpçãoServiços,OFFSET(Import.PLQ,$A84-1,AY$15-1,1,1),IF($E84&lt;&gt;1,IF(ISNUMBER(INDEX(Import.PLE,Detalhamento!$E84,Detalhamento!AY$15)),IF(INDEX(Import.PLE,Detalhamento!$E84,Detalhamento!AY$15)&lt;=mediçao,OFFSET(Import.PLQ,$A84-1,AY$15-1,1,1),0),0),PLE!$AA$28*OFFSET(Import.PLQ,$A84-1,AY$15-1,1,1)),IF($E84&lt;&gt;1,IF(ISNUMBER(INDEX(Import.PLE,Detalhamento!$E84,Detalhamento!AY$15)),IF(INDEX(Import.PLE,Detalhamento!$E84,Detalhamento!AY$15)&lt;=mediçao,0,OFFSET(Import.PLQ,$A84-1,AY$15-1,1,1)),OFFSET(Import.PLQ,$A84-1,AY$15-1,1,1)),(1-PLE!$AA$28)*OFFSET(Import.PLQ,$A84-1,AY$15-1,1,1))))</f>
        <v>0</v>
      </c>
      <c r="AZ84" s="144">
        <f ca="1">IF(AZ$13="",0,CHOOSE(Detalhamento.OpçãoServiços,OFFSET(Import.PLQ,$A84-1,AZ$15-1,1,1),IF($E84&lt;&gt;1,IF(ISNUMBER(INDEX(Import.PLE,Detalhamento!$E84,Detalhamento!AZ$15)),IF(INDEX(Import.PLE,Detalhamento!$E84,Detalhamento!AZ$15)&lt;=mediçao,OFFSET(Import.PLQ,$A84-1,AZ$15-1,1,1),0),0),PLE!$AA$28*OFFSET(Import.PLQ,$A84-1,AZ$15-1,1,1)),IF($E84&lt;&gt;1,IF(ISNUMBER(INDEX(Import.PLE,Detalhamento!$E84,Detalhamento!AZ$15)),IF(INDEX(Import.PLE,Detalhamento!$E84,Detalhamento!AZ$15)&lt;=mediçao,0,OFFSET(Import.PLQ,$A84-1,AZ$15-1,1,1)),OFFSET(Import.PLQ,$A84-1,AZ$15-1,1,1)),(1-PLE!$AA$28)*OFFSET(Import.PLQ,$A84-1,AZ$15-1,1,1))))</f>
        <v>0</v>
      </c>
      <c r="BA84" s="144">
        <f ca="1">IF(BA$13="",0,CHOOSE(Detalhamento.OpçãoServiços,OFFSET(Import.PLQ,$A84-1,BA$15-1,1,1),IF($E84&lt;&gt;1,IF(ISNUMBER(INDEX(Import.PLE,Detalhamento!$E84,Detalhamento!BA$15)),IF(INDEX(Import.PLE,Detalhamento!$E84,Detalhamento!BA$15)&lt;=mediçao,OFFSET(Import.PLQ,$A84-1,BA$15-1,1,1),0),0),PLE!$AA$28*OFFSET(Import.PLQ,$A84-1,BA$15-1,1,1)),IF($E84&lt;&gt;1,IF(ISNUMBER(INDEX(Import.PLE,Detalhamento!$E84,Detalhamento!BA$15)),IF(INDEX(Import.PLE,Detalhamento!$E84,Detalhamento!BA$15)&lt;=mediçao,0,OFFSET(Import.PLQ,$A84-1,BA$15-1,1,1)),OFFSET(Import.PLQ,$A84-1,BA$15-1,1,1)),(1-PLE!$AA$28)*OFFSET(Import.PLQ,$A84-1,BA$15-1,1,1))))</f>
        <v>0</v>
      </c>
      <c r="BB84" s="144">
        <f ca="1">IF(BB$13="",0,CHOOSE(Detalhamento.OpçãoServiços,OFFSET(Import.PLQ,$A84-1,BB$15-1,1,1),IF($E84&lt;&gt;1,IF(ISNUMBER(INDEX(Import.PLE,Detalhamento!$E84,Detalhamento!BB$15)),IF(INDEX(Import.PLE,Detalhamento!$E84,Detalhamento!BB$15)&lt;=mediçao,OFFSET(Import.PLQ,$A84-1,BB$15-1,1,1),0),0),PLE!$AA$28*OFFSET(Import.PLQ,$A84-1,BB$15-1,1,1)),IF($E84&lt;&gt;1,IF(ISNUMBER(INDEX(Import.PLE,Detalhamento!$E84,Detalhamento!BB$15)),IF(INDEX(Import.PLE,Detalhamento!$E84,Detalhamento!BB$15)&lt;=mediçao,0,OFFSET(Import.PLQ,$A84-1,BB$15-1,1,1)),OFFSET(Import.PLQ,$A84-1,BB$15-1,1,1)),(1-PLE!$AA$28)*OFFSET(Import.PLQ,$A84-1,BB$15-1,1,1))))</f>
        <v>0</v>
      </c>
      <c r="BC84" s="144">
        <f ca="1">IF(BC$13="",0,CHOOSE(Detalhamento.OpçãoServiços,OFFSET(Import.PLQ,$A84-1,BC$15-1,1,1),IF($E84&lt;&gt;1,IF(ISNUMBER(INDEX(Import.PLE,Detalhamento!$E84,Detalhamento!BC$15)),IF(INDEX(Import.PLE,Detalhamento!$E84,Detalhamento!BC$15)&lt;=mediçao,OFFSET(Import.PLQ,$A84-1,BC$15-1,1,1),0),0),PLE!$AA$28*OFFSET(Import.PLQ,$A84-1,BC$15-1,1,1)),IF($E84&lt;&gt;1,IF(ISNUMBER(INDEX(Import.PLE,Detalhamento!$E84,Detalhamento!BC$15)),IF(INDEX(Import.PLE,Detalhamento!$E84,Detalhamento!BC$15)&lt;=mediçao,0,OFFSET(Import.PLQ,$A84-1,BC$15-1,1,1)),OFFSET(Import.PLQ,$A84-1,BC$15-1,1,1)),(1-PLE!$AA$28)*OFFSET(Import.PLQ,$A84-1,BC$15-1,1,1))))</f>
        <v>0</v>
      </c>
      <c r="BD84" s="144">
        <f ca="1">IF(BD$13="",0,CHOOSE(Detalhamento.OpçãoServiços,OFFSET(Import.PLQ,$A84-1,BD$15-1,1,1),IF($E84&lt;&gt;1,IF(ISNUMBER(INDEX(Import.PLE,Detalhamento!$E84,Detalhamento!BD$15)),IF(INDEX(Import.PLE,Detalhamento!$E84,Detalhamento!BD$15)&lt;=mediçao,OFFSET(Import.PLQ,$A84-1,BD$15-1,1,1),0),0),PLE!$AA$28*OFFSET(Import.PLQ,$A84-1,BD$15-1,1,1)),IF($E84&lt;&gt;1,IF(ISNUMBER(INDEX(Import.PLE,Detalhamento!$E84,Detalhamento!BD$15)),IF(INDEX(Import.PLE,Detalhamento!$E84,Detalhamento!BD$15)&lt;=mediçao,0,OFFSET(Import.PLQ,$A84-1,BD$15-1,1,1)),OFFSET(Import.PLQ,$A84-1,BD$15-1,1,1)),(1-PLE!$AA$28)*OFFSET(Import.PLQ,$A84-1,BD$15-1,1,1))))</f>
        <v>0</v>
      </c>
      <c r="BE84" s="144">
        <f ca="1">IF(BE$13="",0,CHOOSE(Detalhamento.OpçãoServiços,OFFSET(Import.PLQ,$A84-1,BE$15-1,1,1),IF($E84&lt;&gt;1,IF(ISNUMBER(INDEX(Import.PLE,Detalhamento!$E84,Detalhamento!BE$15)),IF(INDEX(Import.PLE,Detalhamento!$E84,Detalhamento!BE$15)&lt;=mediçao,OFFSET(Import.PLQ,$A84-1,BE$15-1,1,1),0),0),PLE!$AA$28*OFFSET(Import.PLQ,$A84-1,BE$15-1,1,1)),IF($E84&lt;&gt;1,IF(ISNUMBER(INDEX(Import.PLE,Detalhamento!$E84,Detalhamento!BE$15)),IF(INDEX(Import.PLE,Detalhamento!$E84,Detalhamento!BE$15)&lt;=mediçao,0,OFFSET(Import.PLQ,$A84-1,BE$15-1,1,1)),OFFSET(Import.PLQ,$A84-1,BE$15-1,1,1)),(1-PLE!$AA$28)*OFFSET(Import.PLQ,$A84-1,BE$15-1,1,1))))</f>
        <v>0</v>
      </c>
      <c r="BF84" s="144">
        <f ca="1">IF(BF$13="",0,CHOOSE(Detalhamento.OpçãoServiços,OFFSET(Import.PLQ,$A84-1,BF$15-1,1,1),IF($E84&lt;&gt;1,IF(ISNUMBER(INDEX(Import.PLE,Detalhamento!$E84,Detalhamento!BF$15)),IF(INDEX(Import.PLE,Detalhamento!$E84,Detalhamento!BF$15)&lt;=mediçao,OFFSET(Import.PLQ,$A84-1,BF$15-1,1,1),0),0),PLE!$AA$28*OFFSET(Import.PLQ,$A84-1,BF$15-1,1,1)),IF($E84&lt;&gt;1,IF(ISNUMBER(INDEX(Import.PLE,Detalhamento!$E84,Detalhamento!BF$15)),IF(INDEX(Import.PLE,Detalhamento!$E84,Detalhamento!BF$15)&lt;=mediçao,0,OFFSET(Import.PLQ,$A84-1,BF$15-1,1,1)),OFFSET(Import.PLQ,$A84-1,BF$15-1,1,1)),(1-PLE!$AA$28)*OFFSET(Import.PLQ,$A84-1,BF$15-1,1,1))))</f>
        <v>0</v>
      </c>
      <c r="BG84" s="144">
        <f ca="1">IF(BG$13="",0,CHOOSE(Detalhamento.OpçãoServiços,OFFSET(Import.PLQ,$A84-1,BG$15-1,1,1),IF($E84&lt;&gt;1,IF(ISNUMBER(INDEX(Import.PLE,Detalhamento!$E84,Detalhamento!BG$15)),IF(INDEX(Import.PLE,Detalhamento!$E84,Detalhamento!BG$15)&lt;=mediçao,OFFSET(Import.PLQ,$A84-1,BG$15-1,1,1),0),0),PLE!$AA$28*OFFSET(Import.PLQ,$A84-1,BG$15-1,1,1)),IF($E84&lt;&gt;1,IF(ISNUMBER(INDEX(Import.PLE,Detalhamento!$E84,Detalhamento!BG$15)),IF(INDEX(Import.PLE,Detalhamento!$E84,Detalhamento!BG$15)&lt;=mediçao,0,OFFSET(Import.PLQ,$A84-1,BG$15-1,1,1)),OFFSET(Import.PLQ,$A84-1,BG$15-1,1,1)),(1-PLE!$AA$28)*OFFSET(Import.PLQ,$A84-1,BG$15-1,1,1))))</f>
        <v>0</v>
      </c>
      <c r="BH84" s="144">
        <f ca="1">IF(BH$13="",0,CHOOSE(Detalhamento.OpçãoServiços,OFFSET(Import.PLQ,$A84-1,BH$15-1,1,1),IF($E84&lt;&gt;1,IF(ISNUMBER(INDEX(Import.PLE,Detalhamento!$E84,Detalhamento!BH$15)),IF(INDEX(Import.PLE,Detalhamento!$E84,Detalhamento!BH$15)&lt;=mediçao,OFFSET(Import.PLQ,$A84-1,BH$15-1,1,1),0),0),PLE!$AA$28*OFFSET(Import.PLQ,$A84-1,BH$15-1,1,1)),IF($E84&lt;&gt;1,IF(ISNUMBER(INDEX(Import.PLE,Detalhamento!$E84,Detalhamento!BH$15)),IF(INDEX(Import.PLE,Detalhamento!$E84,Detalhamento!BH$15)&lt;=mediçao,0,OFFSET(Import.PLQ,$A84-1,BH$15-1,1,1)),OFFSET(Import.PLQ,$A84-1,BH$15-1,1,1)),(1-PLE!$AA$28)*OFFSET(Import.PLQ,$A84-1,BH$15-1,1,1))))</f>
        <v>0</v>
      </c>
      <c r="BI84" s="144">
        <f ca="1">IF(BI$13="",0,CHOOSE(Detalhamento.OpçãoServiços,OFFSET(Import.PLQ,$A84-1,BI$15-1,1,1),IF($E84&lt;&gt;1,IF(ISNUMBER(INDEX(Import.PLE,Detalhamento!$E84,Detalhamento!BI$15)),IF(INDEX(Import.PLE,Detalhamento!$E84,Detalhamento!BI$15)&lt;=mediçao,OFFSET(Import.PLQ,$A84-1,BI$15-1,1,1),0),0),PLE!$AA$28*OFFSET(Import.PLQ,$A84-1,BI$15-1,1,1)),IF($E84&lt;&gt;1,IF(ISNUMBER(INDEX(Import.PLE,Detalhamento!$E84,Detalhamento!BI$15)),IF(INDEX(Import.PLE,Detalhamento!$E84,Detalhamento!BI$15)&lt;=mediçao,0,OFFSET(Import.PLQ,$A84-1,BI$15-1,1,1)),OFFSET(Import.PLQ,$A84-1,BI$15-1,1,1)),(1-PLE!$AA$28)*OFFSET(Import.PLQ,$A84-1,BI$15-1,1,1))))</f>
        <v>0</v>
      </c>
    </row>
    <row r="85" spans="1:61" ht="50" x14ac:dyDescent="0.2">
      <c r="A85" s="155">
        <v>58</v>
      </c>
      <c r="B85" s="21" t="str">
        <f t="shared" ca="1" si="17"/>
        <v>Serviço</v>
      </c>
      <c r="E85" s="153">
        <f t="shared" ca="1" si="18"/>
        <v>6</v>
      </c>
      <c r="F85" s="154">
        <f t="shared" ca="1" si="19"/>
        <v>60058</v>
      </c>
      <c r="G85" s="154" t="str">
        <f t="shared" ca="1" si="16"/>
        <v>1.5.1</v>
      </c>
      <c r="H85" s="182" t="str">
        <f t="shared" ca="1" si="16"/>
        <v>ALVENARIA DE VEDAÇÃO DE BLOCOS CERÂMICOS FURADOS NA HORIZONTAL DE 9X19X19CM (ESPESSURA 9CM) DE PAREDES COM ÁREA LÍQUIDA MAIOR OU IGUAL A 6M² SEM VÃOS E ARGAMASSA DE ASSENTAMENTO COM PREPARO EM BETONEIRA. AF_06/2014</v>
      </c>
      <c r="I85" s="37" t="str">
        <f t="shared" ca="1" si="20"/>
        <v>M2</v>
      </c>
      <c r="J85" s="144">
        <f t="shared" ca="1" si="21"/>
        <v>220.87</v>
      </c>
      <c r="K85" s="67"/>
      <c r="L85" s="144">
        <f ca="1">IF(L$13="",0,CHOOSE(Detalhamento.OpçãoServiços,OFFSET(Import.PLQ,$A85-1,L$15-1,1,1),IF($E85&lt;&gt;1,IF(ISNUMBER(INDEX(Import.PLE,Detalhamento!$E85,Detalhamento!L$15)),IF(INDEX(Import.PLE,Detalhamento!$E85,Detalhamento!L$15)&lt;=mediçao,OFFSET(Import.PLQ,$A85-1,L$15-1,1,1),0),0),PLE!$AA$28*OFFSET(Import.PLQ,$A85-1,L$15-1,1,1)),IF($E85&lt;&gt;1,IF(ISNUMBER(INDEX(Import.PLE,Detalhamento!$E85,Detalhamento!L$15)),IF(INDEX(Import.PLE,Detalhamento!$E85,Detalhamento!L$15)&lt;=mediçao,0,OFFSET(Import.PLQ,$A85-1,L$15-1,1,1)),OFFSET(Import.PLQ,$A85-1,L$15-1,1,1)),(1-PLE!$AA$28)*OFFSET(Import.PLQ,$A85-1,L$15-1,1,1))))</f>
        <v>220.87</v>
      </c>
      <c r="M85" s="144">
        <f ca="1">IF(M$13="",0,CHOOSE(Detalhamento.OpçãoServiços,OFFSET(Import.PLQ,$A85-1,M$15-1,1,1),IF($E85&lt;&gt;1,IF(ISNUMBER(INDEX(Import.PLE,Detalhamento!$E85,Detalhamento!M$15)),IF(INDEX(Import.PLE,Detalhamento!$E85,Detalhamento!M$15)&lt;=mediçao,OFFSET(Import.PLQ,$A85-1,M$15-1,1,1),0),0),PLE!$AA$28*OFFSET(Import.PLQ,$A85-1,M$15-1,1,1)),IF($E85&lt;&gt;1,IF(ISNUMBER(INDEX(Import.PLE,Detalhamento!$E85,Detalhamento!M$15)),IF(INDEX(Import.PLE,Detalhamento!$E85,Detalhamento!M$15)&lt;=mediçao,0,OFFSET(Import.PLQ,$A85-1,M$15-1,1,1)),OFFSET(Import.PLQ,$A85-1,M$15-1,1,1)),(1-PLE!$AA$28)*OFFSET(Import.PLQ,$A85-1,M$15-1,1,1))))</f>
        <v>0</v>
      </c>
      <c r="N85" s="144">
        <f ca="1">IF(N$13="",0,CHOOSE(Detalhamento.OpçãoServiços,OFFSET(Import.PLQ,$A85-1,N$15-1,1,1),IF($E85&lt;&gt;1,IF(ISNUMBER(INDEX(Import.PLE,Detalhamento!$E85,Detalhamento!N$15)),IF(INDEX(Import.PLE,Detalhamento!$E85,Detalhamento!N$15)&lt;=mediçao,OFFSET(Import.PLQ,$A85-1,N$15-1,1,1),0),0),PLE!$AA$28*OFFSET(Import.PLQ,$A85-1,N$15-1,1,1)),IF($E85&lt;&gt;1,IF(ISNUMBER(INDEX(Import.PLE,Detalhamento!$E85,Detalhamento!N$15)),IF(INDEX(Import.PLE,Detalhamento!$E85,Detalhamento!N$15)&lt;=mediçao,0,OFFSET(Import.PLQ,$A85-1,N$15-1,1,1)),OFFSET(Import.PLQ,$A85-1,N$15-1,1,1)),(1-PLE!$AA$28)*OFFSET(Import.PLQ,$A85-1,N$15-1,1,1))))</f>
        <v>0</v>
      </c>
      <c r="O85" s="144">
        <f ca="1">IF(O$13="",0,CHOOSE(Detalhamento.OpçãoServiços,OFFSET(Import.PLQ,$A85-1,O$15-1,1,1),IF($E85&lt;&gt;1,IF(ISNUMBER(INDEX(Import.PLE,Detalhamento!$E85,Detalhamento!O$15)),IF(INDEX(Import.PLE,Detalhamento!$E85,Detalhamento!O$15)&lt;=mediçao,OFFSET(Import.PLQ,$A85-1,O$15-1,1,1),0),0),PLE!$AA$28*OFFSET(Import.PLQ,$A85-1,O$15-1,1,1)),IF($E85&lt;&gt;1,IF(ISNUMBER(INDEX(Import.PLE,Detalhamento!$E85,Detalhamento!O$15)),IF(INDEX(Import.PLE,Detalhamento!$E85,Detalhamento!O$15)&lt;=mediçao,0,OFFSET(Import.PLQ,$A85-1,O$15-1,1,1)),OFFSET(Import.PLQ,$A85-1,O$15-1,1,1)),(1-PLE!$AA$28)*OFFSET(Import.PLQ,$A85-1,O$15-1,1,1))))</f>
        <v>0</v>
      </c>
      <c r="P85" s="144">
        <f ca="1">IF(P$13="",0,CHOOSE(Detalhamento.OpçãoServiços,OFFSET(Import.PLQ,$A85-1,P$15-1,1,1),IF($E85&lt;&gt;1,IF(ISNUMBER(INDEX(Import.PLE,Detalhamento!$E85,Detalhamento!P$15)),IF(INDEX(Import.PLE,Detalhamento!$E85,Detalhamento!P$15)&lt;=mediçao,OFFSET(Import.PLQ,$A85-1,P$15-1,1,1),0),0),PLE!$AA$28*OFFSET(Import.PLQ,$A85-1,P$15-1,1,1)),IF($E85&lt;&gt;1,IF(ISNUMBER(INDEX(Import.PLE,Detalhamento!$E85,Detalhamento!P$15)),IF(INDEX(Import.PLE,Detalhamento!$E85,Detalhamento!P$15)&lt;=mediçao,0,OFFSET(Import.PLQ,$A85-1,P$15-1,1,1)),OFFSET(Import.PLQ,$A85-1,P$15-1,1,1)),(1-PLE!$AA$28)*OFFSET(Import.PLQ,$A85-1,P$15-1,1,1))))</f>
        <v>0</v>
      </c>
      <c r="Q85" s="144">
        <f ca="1">IF(Q$13="",0,CHOOSE(Detalhamento.OpçãoServiços,OFFSET(Import.PLQ,$A85-1,Q$15-1,1,1),IF($E85&lt;&gt;1,IF(ISNUMBER(INDEX(Import.PLE,Detalhamento!$E85,Detalhamento!Q$15)),IF(INDEX(Import.PLE,Detalhamento!$E85,Detalhamento!Q$15)&lt;=mediçao,OFFSET(Import.PLQ,$A85-1,Q$15-1,1,1),0),0),PLE!$AA$28*OFFSET(Import.PLQ,$A85-1,Q$15-1,1,1)),IF($E85&lt;&gt;1,IF(ISNUMBER(INDEX(Import.PLE,Detalhamento!$E85,Detalhamento!Q$15)),IF(INDEX(Import.PLE,Detalhamento!$E85,Detalhamento!Q$15)&lt;=mediçao,0,OFFSET(Import.PLQ,$A85-1,Q$15-1,1,1)),OFFSET(Import.PLQ,$A85-1,Q$15-1,1,1)),(1-PLE!$AA$28)*OFFSET(Import.PLQ,$A85-1,Q$15-1,1,1))))</f>
        <v>0</v>
      </c>
      <c r="R85" s="144">
        <f ca="1">IF(R$13="",0,CHOOSE(Detalhamento.OpçãoServiços,OFFSET(Import.PLQ,$A85-1,R$15-1,1,1),IF($E85&lt;&gt;1,IF(ISNUMBER(INDEX(Import.PLE,Detalhamento!$E85,Detalhamento!R$15)),IF(INDEX(Import.PLE,Detalhamento!$E85,Detalhamento!R$15)&lt;=mediçao,OFFSET(Import.PLQ,$A85-1,R$15-1,1,1),0),0),PLE!$AA$28*OFFSET(Import.PLQ,$A85-1,R$15-1,1,1)),IF($E85&lt;&gt;1,IF(ISNUMBER(INDEX(Import.PLE,Detalhamento!$E85,Detalhamento!R$15)),IF(INDEX(Import.PLE,Detalhamento!$E85,Detalhamento!R$15)&lt;=mediçao,0,OFFSET(Import.PLQ,$A85-1,R$15-1,1,1)),OFFSET(Import.PLQ,$A85-1,R$15-1,1,1)),(1-PLE!$AA$28)*OFFSET(Import.PLQ,$A85-1,R$15-1,1,1))))</f>
        <v>0</v>
      </c>
      <c r="S85" s="144">
        <f ca="1">IF(S$13="",0,CHOOSE(Detalhamento.OpçãoServiços,OFFSET(Import.PLQ,$A85-1,S$15-1,1,1),IF($E85&lt;&gt;1,IF(ISNUMBER(INDEX(Import.PLE,Detalhamento!$E85,Detalhamento!S$15)),IF(INDEX(Import.PLE,Detalhamento!$E85,Detalhamento!S$15)&lt;=mediçao,OFFSET(Import.PLQ,$A85-1,S$15-1,1,1),0),0),PLE!$AA$28*OFFSET(Import.PLQ,$A85-1,S$15-1,1,1)),IF($E85&lt;&gt;1,IF(ISNUMBER(INDEX(Import.PLE,Detalhamento!$E85,Detalhamento!S$15)),IF(INDEX(Import.PLE,Detalhamento!$E85,Detalhamento!S$15)&lt;=mediçao,0,OFFSET(Import.PLQ,$A85-1,S$15-1,1,1)),OFFSET(Import.PLQ,$A85-1,S$15-1,1,1)),(1-PLE!$AA$28)*OFFSET(Import.PLQ,$A85-1,S$15-1,1,1))))</f>
        <v>0</v>
      </c>
      <c r="T85" s="144">
        <f ca="1">IF(T$13="",0,CHOOSE(Detalhamento.OpçãoServiços,OFFSET(Import.PLQ,$A85-1,T$15-1,1,1),IF($E85&lt;&gt;1,IF(ISNUMBER(INDEX(Import.PLE,Detalhamento!$E85,Detalhamento!T$15)),IF(INDEX(Import.PLE,Detalhamento!$E85,Detalhamento!T$15)&lt;=mediçao,OFFSET(Import.PLQ,$A85-1,T$15-1,1,1),0),0),PLE!$AA$28*OFFSET(Import.PLQ,$A85-1,T$15-1,1,1)),IF($E85&lt;&gt;1,IF(ISNUMBER(INDEX(Import.PLE,Detalhamento!$E85,Detalhamento!T$15)),IF(INDEX(Import.PLE,Detalhamento!$E85,Detalhamento!T$15)&lt;=mediçao,0,OFFSET(Import.PLQ,$A85-1,T$15-1,1,1)),OFFSET(Import.PLQ,$A85-1,T$15-1,1,1)),(1-PLE!$AA$28)*OFFSET(Import.PLQ,$A85-1,T$15-1,1,1))))</f>
        <v>0</v>
      </c>
      <c r="U85" s="144">
        <f ca="1">IF(U$13="",0,CHOOSE(Detalhamento.OpçãoServiços,OFFSET(Import.PLQ,$A85-1,U$15-1,1,1),IF($E85&lt;&gt;1,IF(ISNUMBER(INDEX(Import.PLE,Detalhamento!$E85,Detalhamento!U$15)),IF(INDEX(Import.PLE,Detalhamento!$E85,Detalhamento!U$15)&lt;=mediçao,OFFSET(Import.PLQ,$A85-1,U$15-1,1,1),0),0),PLE!$AA$28*OFFSET(Import.PLQ,$A85-1,U$15-1,1,1)),IF($E85&lt;&gt;1,IF(ISNUMBER(INDEX(Import.PLE,Detalhamento!$E85,Detalhamento!U$15)),IF(INDEX(Import.PLE,Detalhamento!$E85,Detalhamento!U$15)&lt;=mediçao,0,OFFSET(Import.PLQ,$A85-1,U$15-1,1,1)),OFFSET(Import.PLQ,$A85-1,U$15-1,1,1)),(1-PLE!$AA$28)*OFFSET(Import.PLQ,$A85-1,U$15-1,1,1))))</f>
        <v>0</v>
      </c>
      <c r="V85" s="144">
        <f ca="1">IF(V$13="",0,CHOOSE(Detalhamento.OpçãoServiços,OFFSET(Import.PLQ,$A85-1,V$15-1,1,1),IF($E85&lt;&gt;1,IF(ISNUMBER(INDEX(Import.PLE,Detalhamento!$E85,Detalhamento!V$15)),IF(INDEX(Import.PLE,Detalhamento!$E85,Detalhamento!V$15)&lt;=mediçao,OFFSET(Import.PLQ,$A85-1,V$15-1,1,1),0),0),PLE!$AA$28*OFFSET(Import.PLQ,$A85-1,V$15-1,1,1)),IF($E85&lt;&gt;1,IF(ISNUMBER(INDEX(Import.PLE,Detalhamento!$E85,Detalhamento!V$15)),IF(INDEX(Import.PLE,Detalhamento!$E85,Detalhamento!V$15)&lt;=mediçao,0,OFFSET(Import.PLQ,$A85-1,V$15-1,1,1)),OFFSET(Import.PLQ,$A85-1,V$15-1,1,1)),(1-PLE!$AA$28)*OFFSET(Import.PLQ,$A85-1,V$15-1,1,1))))</f>
        <v>0</v>
      </c>
      <c r="W85" s="144">
        <f ca="1">IF(W$13="",0,CHOOSE(Detalhamento.OpçãoServiços,OFFSET(Import.PLQ,$A85-1,W$15-1,1,1),IF($E85&lt;&gt;1,IF(ISNUMBER(INDEX(Import.PLE,Detalhamento!$E85,Detalhamento!W$15)),IF(INDEX(Import.PLE,Detalhamento!$E85,Detalhamento!W$15)&lt;=mediçao,OFFSET(Import.PLQ,$A85-1,W$15-1,1,1),0),0),PLE!$AA$28*OFFSET(Import.PLQ,$A85-1,W$15-1,1,1)),IF($E85&lt;&gt;1,IF(ISNUMBER(INDEX(Import.PLE,Detalhamento!$E85,Detalhamento!W$15)),IF(INDEX(Import.PLE,Detalhamento!$E85,Detalhamento!W$15)&lt;=mediçao,0,OFFSET(Import.PLQ,$A85-1,W$15-1,1,1)),OFFSET(Import.PLQ,$A85-1,W$15-1,1,1)),(1-PLE!$AA$28)*OFFSET(Import.PLQ,$A85-1,W$15-1,1,1))))</f>
        <v>0</v>
      </c>
      <c r="X85" s="144">
        <f ca="1">IF(X$13="",0,CHOOSE(Detalhamento.OpçãoServiços,OFFSET(Import.PLQ,$A85-1,X$15-1,1,1),IF($E85&lt;&gt;1,IF(ISNUMBER(INDEX(Import.PLE,Detalhamento!$E85,Detalhamento!X$15)),IF(INDEX(Import.PLE,Detalhamento!$E85,Detalhamento!X$15)&lt;=mediçao,OFFSET(Import.PLQ,$A85-1,X$15-1,1,1),0),0),PLE!$AA$28*OFFSET(Import.PLQ,$A85-1,X$15-1,1,1)),IF($E85&lt;&gt;1,IF(ISNUMBER(INDEX(Import.PLE,Detalhamento!$E85,Detalhamento!X$15)),IF(INDEX(Import.PLE,Detalhamento!$E85,Detalhamento!X$15)&lt;=mediçao,0,OFFSET(Import.PLQ,$A85-1,X$15-1,1,1)),OFFSET(Import.PLQ,$A85-1,X$15-1,1,1)),(1-PLE!$AA$28)*OFFSET(Import.PLQ,$A85-1,X$15-1,1,1))))</f>
        <v>0</v>
      </c>
      <c r="Y85" s="144">
        <f ca="1">IF(Y$13="",0,CHOOSE(Detalhamento.OpçãoServiços,OFFSET(Import.PLQ,$A85-1,Y$15-1,1,1),IF($E85&lt;&gt;1,IF(ISNUMBER(INDEX(Import.PLE,Detalhamento!$E85,Detalhamento!Y$15)),IF(INDEX(Import.PLE,Detalhamento!$E85,Detalhamento!Y$15)&lt;=mediçao,OFFSET(Import.PLQ,$A85-1,Y$15-1,1,1),0),0),PLE!$AA$28*OFFSET(Import.PLQ,$A85-1,Y$15-1,1,1)),IF($E85&lt;&gt;1,IF(ISNUMBER(INDEX(Import.PLE,Detalhamento!$E85,Detalhamento!Y$15)),IF(INDEX(Import.PLE,Detalhamento!$E85,Detalhamento!Y$15)&lt;=mediçao,0,OFFSET(Import.PLQ,$A85-1,Y$15-1,1,1)),OFFSET(Import.PLQ,$A85-1,Y$15-1,1,1)),(1-PLE!$AA$28)*OFFSET(Import.PLQ,$A85-1,Y$15-1,1,1))))</f>
        <v>0</v>
      </c>
      <c r="Z85" s="144">
        <f ca="1">IF(Z$13="",0,CHOOSE(Detalhamento.OpçãoServiços,OFFSET(Import.PLQ,$A85-1,Z$15-1,1,1),IF($E85&lt;&gt;1,IF(ISNUMBER(INDEX(Import.PLE,Detalhamento!$E85,Detalhamento!Z$15)),IF(INDEX(Import.PLE,Detalhamento!$E85,Detalhamento!Z$15)&lt;=mediçao,OFFSET(Import.PLQ,$A85-1,Z$15-1,1,1),0),0),PLE!$AA$28*OFFSET(Import.PLQ,$A85-1,Z$15-1,1,1)),IF($E85&lt;&gt;1,IF(ISNUMBER(INDEX(Import.PLE,Detalhamento!$E85,Detalhamento!Z$15)),IF(INDEX(Import.PLE,Detalhamento!$E85,Detalhamento!Z$15)&lt;=mediçao,0,OFFSET(Import.PLQ,$A85-1,Z$15-1,1,1)),OFFSET(Import.PLQ,$A85-1,Z$15-1,1,1)),(1-PLE!$AA$28)*OFFSET(Import.PLQ,$A85-1,Z$15-1,1,1))))</f>
        <v>0</v>
      </c>
      <c r="AA85" s="144">
        <f ca="1">IF(AA$13="",0,CHOOSE(Detalhamento.OpçãoServiços,OFFSET(Import.PLQ,$A85-1,AA$15-1,1,1),IF($E85&lt;&gt;1,IF(ISNUMBER(INDEX(Import.PLE,Detalhamento!$E85,Detalhamento!AA$15)),IF(INDEX(Import.PLE,Detalhamento!$E85,Detalhamento!AA$15)&lt;=mediçao,OFFSET(Import.PLQ,$A85-1,AA$15-1,1,1),0),0),PLE!$AA$28*OFFSET(Import.PLQ,$A85-1,AA$15-1,1,1)),IF($E85&lt;&gt;1,IF(ISNUMBER(INDEX(Import.PLE,Detalhamento!$E85,Detalhamento!AA$15)),IF(INDEX(Import.PLE,Detalhamento!$E85,Detalhamento!AA$15)&lt;=mediçao,0,OFFSET(Import.PLQ,$A85-1,AA$15-1,1,1)),OFFSET(Import.PLQ,$A85-1,AA$15-1,1,1)),(1-PLE!$AA$28)*OFFSET(Import.PLQ,$A85-1,AA$15-1,1,1))))</f>
        <v>0</v>
      </c>
      <c r="AB85" s="144">
        <f ca="1">IF(AB$13="",0,CHOOSE(Detalhamento.OpçãoServiços,OFFSET(Import.PLQ,$A85-1,AB$15-1,1,1),IF($E85&lt;&gt;1,IF(ISNUMBER(INDEX(Import.PLE,Detalhamento!$E85,Detalhamento!AB$15)),IF(INDEX(Import.PLE,Detalhamento!$E85,Detalhamento!AB$15)&lt;=mediçao,OFFSET(Import.PLQ,$A85-1,AB$15-1,1,1),0),0),PLE!$AA$28*OFFSET(Import.PLQ,$A85-1,AB$15-1,1,1)),IF($E85&lt;&gt;1,IF(ISNUMBER(INDEX(Import.PLE,Detalhamento!$E85,Detalhamento!AB$15)),IF(INDEX(Import.PLE,Detalhamento!$E85,Detalhamento!AB$15)&lt;=mediçao,0,OFFSET(Import.PLQ,$A85-1,AB$15-1,1,1)),OFFSET(Import.PLQ,$A85-1,AB$15-1,1,1)),(1-PLE!$AA$28)*OFFSET(Import.PLQ,$A85-1,AB$15-1,1,1))))</f>
        <v>0</v>
      </c>
      <c r="AC85" s="144">
        <f ca="1">IF(AC$13="",0,CHOOSE(Detalhamento.OpçãoServiços,OFFSET(Import.PLQ,$A85-1,AC$15-1,1,1),IF($E85&lt;&gt;1,IF(ISNUMBER(INDEX(Import.PLE,Detalhamento!$E85,Detalhamento!AC$15)),IF(INDEX(Import.PLE,Detalhamento!$E85,Detalhamento!AC$15)&lt;=mediçao,OFFSET(Import.PLQ,$A85-1,AC$15-1,1,1),0),0),PLE!$AA$28*OFFSET(Import.PLQ,$A85-1,AC$15-1,1,1)),IF($E85&lt;&gt;1,IF(ISNUMBER(INDEX(Import.PLE,Detalhamento!$E85,Detalhamento!AC$15)),IF(INDEX(Import.PLE,Detalhamento!$E85,Detalhamento!AC$15)&lt;=mediçao,0,OFFSET(Import.PLQ,$A85-1,AC$15-1,1,1)),OFFSET(Import.PLQ,$A85-1,AC$15-1,1,1)),(1-PLE!$AA$28)*OFFSET(Import.PLQ,$A85-1,AC$15-1,1,1))))</f>
        <v>0</v>
      </c>
      <c r="AD85" s="144">
        <f ca="1">IF(AD$13="",0,CHOOSE(Detalhamento.OpçãoServiços,OFFSET(Import.PLQ,$A85-1,AD$15-1,1,1),IF($E85&lt;&gt;1,IF(ISNUMBER(INDEX(Import.PLE,Detalhamento!$E85,Detalhamento!AD$15)),IF(INDEX(Import.PLE,Detalhamento!$E85,Detalhamento!AD$15)&lt;=mediçao,OFFSET(Import.PLQ,$A85-1,AD$15-1,1,1),0),0),PLE!$AA$28*OFFSET(Import.PLQ,$A85-1,AD$15-1,1,1)),IF($E85&lt;&gt;1,IF(ISNUMBER(INDEX(Import.PLE,Detalhamento!$E85,Detalhamento!AD$15)),IF(INDEX(Import.PLE,Detalhamento!$E85,Detalhamento!AD$15)&lt;=mediçao,0,OFFSET(Import.PLQ,$A85-1,AD$15-1,1,1)),OFFSET(Import.PLQ,$A85-1,AD$15-1,1,1)),(1-PLE!$AA$28)*OFFSET(Import.PLQ,$A85-1,AD$15-1,1,1))))</f>
        <v>0</v>
      </c>
      <c r="AE85" s="144">
        <f ca="1">IF(AE$13="",0,CHOOSE(Detalhamento.OpçãoServiços,OFFSET(Import.PLQ,$A85-1,AE$15-1,1,1),IF($E85&lt;&gt;1,IF(ISNUMBER(INDEX(Import.PLE,Detalhamento!$E85,Detalhamento!AE$15)),IF(INDEX(Import.PLE,Detalhamento!$E85,Detalhamento!AE$15)&lt;=mediçao,OFFSET(Import.PLQ,$A85-1,AE$15-1,1,1),0),0),PLE!$AA$28*OFFSET(Import.PLQ,$A85-1,AE$15-1,1,1)),IF($E85&lt;&gt;1,IF(ISNUMBER(INDEX(Import.PLE,Detalhamento!$E85,Detalhamento!AE$15)),IF(INDEX(Import.PLE,Detalhamento!$E85,Detalhamento!AE$15)&lt;=mediçao,0,OFFSET(Import.PLQ,$A85-1,AE$15-1,1,1)),OFFSET(Import.PLQ,$A85-1,AE$15-1,1,1)),(1-PLE!$AA$28)*OFFSET(Import.PLQ,$A85-1,AE$15-1,1,1))))</f>
        <v>0</v>
      </c>
      <c r="AF85" s="144">
        <f ca="1">IF(AF$13="",0,CHOOSE(Detalhamento.OpçãoServiços,OFFSET(Import.PLQ,$A85-1,AF$15-1,1,1),IF($E85&lt;&gt;1,IF(ISNUMBER(INDEX(Import.PLE,Detalhamento!$E85,Detalhamento!AF$15)),IF(INDEX(Import.PLE,Detalhamento!$E85,Detalhamento!AF$15)&lt;=mediçao,OFFSET(Import.PLQ,$A85-1,AF$15-1,1,1),0),0),PLE!$AA$28*OFFSET(Import.PLQ,$A85-1,AF$15-1,1,1)),IF($E85&lt;&gt;1,IF(ISNUMBER(INDEX(Import.PLE,Detalhamento!$E85,Detalhamento!AF$15)),IF(INDEX(Import.PLE,Detalhamento!$E85,Detalhamento!AF$15)&lt;=mediçao,0,OFFSET(Import.PLQ,$A85-1,AF$15-1,1,1)),OFFSET(Import.PLQ,$A85-1,AF$15-1,1,1)),(1-PLE!$AA$28)*OFFSET(Import.PLQ,$A85-1,AF$15-1,1,1))))</f>
        <v>0</v>
      </c>
      <c r="AG85" s="144">
        <f ca="1">IF(AG$13="",0,CHOOSE(Detalhamento.OpçãoServiços,OFFSET(Import.PLQ,$A85-1,AG$15-1,1,1),IF($E85&lt;&gt;1,IF(ISNUMBER(INDEX(Import.PLE,Detalhamento!$E85,Detalhamento!AG$15)),IF(INDEX(Import.PLE,Detalhamento!$E85,Detalhamento!AG$15)&lt;=mediçao,OFFSET(Import.PLQ,$A85-1,AG$15-1,1,1),0),0),PLE!$AA$28*OFFSET(Import.PLQ,$A85-1,AG$15-1,1,1)),IF($E85&lt;&gt;1,IF(ISNUMBER(INDEX(Import.PLE,Detalhamento!$E85,Detalhamento!AG$15)),IF(INDEX(Import.PLE,Detalhamento!$E85,Detalhamento!AG$15)&lt;=mediçao,0,OFFSET(Import.PLQ,$A85-1,AG$15-1,1,1)),OFFSET(Import.PLQ,$A85-1,AG$15-1,1,1)),(1-PLE!$AA$28)*OFFSET(Import.PLQ,$A85-1,AG$15-1,1,1))))</f>
        <v>0</v>
      </c>
      <c r="AH85" s="144">
        <f ca="1">IF(AH$13="",0,CHOOSE(Detalhamento.OpçãoServiços,OFFSET(Import.PLQ,$A85-1,AH$15-1,1,1),IF($E85&lt;&gt;1,IF(ISNUMBER(INDEX(Import.PLE,Detalhamento!$E85,Detalhamento!AH$15)),IF(INDEX(Import.PLE,Detalhamento!$E85,Detalhamento!AH$15)&lt;=mediçao,OFFSET(Import.PLQ,$A85-1,AH$15-1,1,1),0),0),PLE!$AA$28*OFFSET(Import.PLQ,$A85-1,AH$15-1,1,1)),IF($E85&lt;&gt;1,IF(ISNUMBER(INDEX(Import.PLE,Detalhamento!$E85,Detalhamento!AH$15)),IF(INDEX(Import.PLE,Detalhamento!$E85,Detalhamento!AH$15)&lt;=mediçao,0,OFFSET(Import.PLQ,$A85-1,AH$15-1,1,1)),OFFSET(Import.PLQ,$A85-1,AH$15-1,1,1)),(1-PLE!$AA$28)*OFFSET(Import.PLQ,$A85-1,AH$15-1,1,1))))</f>
        <v>0</v>
      </c>
      <c r="AI85" s="144">
        <f ca="1">IF(AI$13="",0,CHOOSE(Detalhamento.OpçãoServiços,OFFSET(Import.PLQ,$A85-1,AI$15-1,1,1),IF($E85&lt;&gt;1,IF(ISNUMBER(INDEX(Import.PLE,Detalhamento!$E85,Detalhamento!AI$15)),IF(INDEX(Import.PLE,Detalhamento!$E85,Detalhamento!AI$15)&lt;=mediçao,OFFSET(Import.PLQ,$A85-1,AI$15-1,1,1),0),0),PLE!$AA$28*OFFSET(Import.PLQ,$A85-1,AI$15-1,1,1)),IF($E85&lt;&gt;1,IF(ISNUMBER(INDEX(Import.PLE,Detalhamento!$E85,Detalhamento!AI$15)),IF(INDEX(Import.PLE,Detalhamento!$E85,Detalhamento!AI$15)&lt;=mediçao,0,OFFSET(Import.PLQ,$A85-1,AI$15-1,1,1)),OFFSET(Import.PLQ,$A85-1,AI$15-1,1,1)),(1-PLE!$AA$28)*OFFSET(Import.PLQ,$A85-1,AI$15-1,1,1))))</f>
        <v>0</v>
      </c>
      <c r="AJ85" s="144">
        <f ca="1">IF(AJ$13="",0,CHOOSE(Detalhamento.OpçãoServiços,OFFSET(Import.PLQ,$A85-1,AJ$15-1,1,1),IF($E85&lt;&gt;1,IF(ISNUMBER(INDEX(Import.PLE,Detalhamento!$E85,Detalhamento!AJ$15)),IF(INDEX(Import.PLE,Detalhamento!$E85,Detalhamento!AJ$15)&lt;=mediçao,OFFSET(Import.PLQ,$A85-1,AJ$15-1,1,1),0),0),PLE!$AA$28*OFFSET(Import.PLQ,$A85-1,AJ$15-1,1,1)),IF($E85&lt;&gt;1,IF(ISNUMBER(INDEX(Import.PLE,Detalhamento!$E85,Detalhamento!AJ$15)),IF(INDEX(Import.PLE,Detalhamento!$E85,Detalhamento!AJ$15)&lt;=mediçao,0,OFFSET(Import.PLQ,$A85-1,AJ$15-1,1,1)),OFFSET(Import.PLQ,$A85-1,AJ$15-1,1,1)),(1-PLE!$AA$28)*OFFSET(Import.PLQ,$A85-1,AJ$15-1,1,1))))</f>
        <v>0</v>
      </c>
      <c r="AK85" s="144">
        <f ca="1">IF(AK$13="",0,CHOOSE(Detalhamento.OpçãoServiços,OFFSET(Import.PLQ,$A85-1,AK$15-1,1,1),IF($E85&lt;&gt;1,IF(ISNUMBER(INDEX(Import.PLE,Detalhamento!$E85,Detalhamento!AK$15)),IF(INDEX(Import.PLE,Detalhamento!$E85,Detalhamento!AK$15)&lt;=mediçao,OFFSET(Import.PLQ,$A85-1,AK$15-1,1,1),0),0),PLE!$AA$28*OFFSET(Import.PLQ,$A85-1,AK$15-1,1,1)),IF($E85&lt;&gt;1,IF(ISNUMBER(INDEX(Import.PLE,Detalhamento!$E85,Detalhamento!AK$15)),IF(INDEX(Import.PLE,Detalhamento!$E85,Detalhamento!AK$15)&lt;=mediçao,0,OFFSET(Import.PLQ,$A85-1,AK$15-1,1,1)),OFFSET(Import.PLQ,$A85-1,AK$15-1,1,1)),(1-PLE!$AA$28)*OFFSET(Import.PLQ,$A85-1,AK$15-1,1,1))))</f>
        <v>0</v>
      </c>
      <c r="AL85" s="144">
        <f ca="1">IF(AL$13="",0,CHOOSE(Detalhamento.OpçãoServiços,OFFSET(Import.PLQ,$A85-1,AL$15-1,1,1),IF($E85&lt;&gt;1,IF(ISNUMBER(INDEX(Import.PLE,Detalhamento!$E85,Detalhamento!AL$15)),IF(INDEX(Import.PLE,Detalhamento!$E85,Detalhamento!AL$15)&lt;=mediçao,OFFSET(Import.PLQ,$A85-1,AL$15-1,1,1),0),0),PLE!$AA$28*OFFSET(Import.PLQ,$A85-1,AL$15-1,1,1)),IF($E85&lt;&gt;1,IF(ISNUMBER(INDEX(Import.PLE,Detalhamento!$E85,Detalhamento!AL$15)),IF(INDEX(Import.PLE,Detalhamento!$E85,Detalhamento!AL$15)&lt;=mediçao,0,OFFSET(Import.PLQ,$A85-1,AL$15-1,1,1)),OFFSET(Import.PLQ,$A85-1,AL$15-1,1,1)),(1-PLE!$AA$28)*OFFSET(Import.PLQ,$A85-1,AL$15-1,1,1))))</f>
        <v>0</v>
      </c>
      <c r="AM85" s="144">
        <f ca="1">IF(AM$13="",0,CHOOSE(Detalhamento.OpçãoServiços,OFFSET(Import.PLQ,$A85-1,AM$15-1,1,1),IF($E85&lt;&gt;1,IF(ISNUMBER(INDEX(Import.PLE,Detalhamento!$E85,Detalhamento!AM$15)),IF(INDEX(Import.PLE,Detalhamento!$E85,Detalhamento!AM$15)&lt;=mediçao,OFFSET(Import.PLQ,$A85-1,AM$15-1,1,1),0),0),PLE!$AA$28*OFFSET(Import.PLQ,$A85-1,AM$15-1,1,1)),IF($E85&lt;&gt;1,IF(ISNUMBER(INDEX(Import.PLE,Detalhamento!$E85,Detalhamento!AM$15)),IF(INDEX(Import.PLE,Detalhamento!$E85,Detalhamento!AM$15)&lt;=mediçao,0,OFFSET(Import.PLQ,$A85-1,AM$15-1,1,1)),OFFSET(Import.PLQ,$A85-1,AM$15-1,1,1)),(1-PLE!$AA$28)*OFFSET(Import.PLQ,$A85-1,AM$15-1,1,1))))</f>
        <v>0</v>
      </c>
      <c r="AN85" s="144">
        <f ca="1">IF(AN$13="",0,CHOOSE(Detalhamento.OpçãoServiços,OFFSET(Import.PLQ,$A85-1,AN$15-1,1,1),IF($E85&lt;&gt;1,IF(ISNUMBER(INDEX(Import.PLE,Detalhamento!$E85,Detalhamento!AN$15)),IF(INDEX(Import.PLE,Detalhamento!$E85,Detalhamento!AN$15)&lt;=mediçao,OFFSET(Import.PLQ,$A85-1,AN$15-1,1,1),0),0),PLE!$AA$28*OFFSET(Import.PLQ,$A85-1,AN$15-1,1,1)),IF($E85&lt;&gt;1,IF(ISNUMBER(INDEX(Import.PLE,Detalhamento!$E85,Detalhamento!AN$15)),IF(INDEX(Import.PLE,Detalhamento!$E85,Detalhamento!AN$15)&lt;=mediçao,0,OFFSET(Import.PLQ,$A85-1,AN$15-1,1,1)),OFFSET(Import.PLQ,$A85-1,AN$15-1,1,1)),(1-PLE!$AA$28)*OFFSET(Import.PLQ,$A85-1,AN$15-1,1,1))))</f>
        <v>0</v>
      </c>
      <c r="AO85" s="144">
        <f ca="1">IF(AO$13="",0,CHOOSE(Detalhamento.OpçãoServiços,OFFSET(Import.PLQ,$A85-1,AO$15-1,1,1),IF($E85&lt;&gt;1,IF(ISNUMBER(INDEX(Import.PLE,Detalhamento!$E85,Detalhamento!AO$15)),IF(INDEX(Import.PLE,Detalhamento!$E85,Detalhamento!AO$15)&lt;=mediçao,OFFSET(Import.PLQ,$A85-1,AO$15-1,1,1),0),0),PLE!$AA$28*OFFSET(Import.PLQ,$A85-1,AO$15-1,1,1)),IF($E85&lt;&gt;1,IF(ISNUMBER(INDEX(Import.PLE,Detalhamento!$E85,Detalhamento!AO$15)),IF(INDEX(Import.PLE,Detalhamento!$E85,Detalhamento!AO$15)&lt;=mediçao,0,OFFSET(Import.PLQ,$A85-1,AO$15-1,1,1)),OFFSET(Import.PLQ,$A85-1,AO$15-1,1,1)),(1-PLE!$AA$28)*OFFSET(Import.PLQ,$A85-1,AO$15-1,1,1))))</f>
        <v>0</v>
      </c>
      <c r="AP85" s="144">
        <f ca="1">IF(AP$13="",0,CHOOSE(Detalhamento.OpçãoServiços,OFFSET(Import.PLQ,$A85-1,AP$15-1,1,1),IF($E85&lt;&gt;1,IF(ISNUMBER(INDEX(Import.PLE,Detalhamento!$E85,Detalhamento!AP$15)),IF(INDEX(Import.PLE,Detalhamento!$E85,Detalhamento!AP$15)&lt;=mediçao,OFFSET(Import.PLQ,$A85-1,AP$15-1,1,1),0),0),PLE!$AA$28*OFFSET(Import.PLQ,$A85-1,AP$15-1,1,1)),IF($E85&lt;&gt;1,IF(ISNUMBER(INDEX(Import.PLE,Detalhamento!$E85,Detalhamento!AP$15)),IF(INDEX(Import.PLE,Detalhamento!$E85,Detalhamento!AP$15)&lt;=mediçao,0,OFFSET(Import.PLQ,$A85-1,AP$15-1,1,1)),OFFSET(Import.PLQ,$A85-1,AP$15-1,1,1)),(1-PLE!$AA$28)*OFFSET(Import.PLQ,$A85-1,AP$15-1,1,1))))</f>
        <v>0</v>
      </c>
      <c r="AQ85" s="144">
        <f ca="1">IF(AQ$13="",0,CHOOSE(Detalhamento.OpçãoServiços,OFFSET(Import.PLQ,$A85-1,AQ$15-1,1,1),IF($E85&lt;&gt;1,IF(ISNUMBER(INDEX(Import.PLE,Detalhamento!$E85,Detalhamento!AQ$15)),IF(INDEX(Import.PLE,Detalhamento!$E85,Detalhamento!AQ$15)&lt;=mediçao,OFFSET(Import.PLQ,$A85-1,AQ$15-1,1,1),0),0),PLE!$AA$28*OFFSET(Import.PLQ,$A85-1,AQ$15-1,1,1)),IF($E85&lt;&gt;1,IF(ISNUMBER(INDEX(Import.PLE,Detalhamento!$E85,Detalhamento!AQ$15)),IF(INDEX(Import.PLE,Detalhamento!$E85,Detalhamento!AQ$15)&lt;=mediçao,0,OFFSET(Import.PLQ,$A85-1,AQ$15-1,1,1)),OFFSET(Import.PLQ,$A85-1,AQ$15-1,1,1)),(1-PLE!$AA$28)*OFFSET(Import.PLQ,$A85-1,AQ$15-1,1,1))))</f>
        <v>0</v>
      </c>
      <c r="AR85" s="144">
        <f ca="1">IF(AR$13="",0,CHOOSE(Detalhamento.OpçãoServiços,OFFSET(Import.PLQ,$A85-1,AR$15-1,1,1),IF($E85&lt;&gt;1,IF(ISNUMBER(INDEX(Import.PLE,Detalhamento!$E85,Detalhamento!AR$15)),IF(INDEX(Import.PLE,Detalhamento!$E85,Detalhamento!AR$15)&lt;=mediçao,OFFSET(Import.PLQ,$A85-1,AR$15-1,1,1),0),0),PLE!$AA$28*OFFSET(Import.PLQ,$A85-1,AR$15-1,1,1)),IF($E85&lt;&gt;1,IF(ISNUMBER(INDEX(Import.PLE,Detalhamento!$E85,Detalhamento!AR$15)),IF(INDEX(Import.PLE,Detalhamento!$E85,Detalhamento!AR$15)&lt;=mediçao,0,OFFSET(Import.PLQ,$A85-1,AR$15-1,1,1)),OFFSET(Import.PLQ,$A85-1,AR$15-1,1,1)),(1-PLE!$AA$28)*OFFSET(Import.PLQ,$A85-1,AR$15-1,1,1))))</f>
        <v>0</v>
      </c>
      <c r="AS85" s="144">
        <f ca="1">IF(AS$13="",0,CHOOSE(Detalhamento.OpçãoServiços,OFFSET(Import.PLQ,$A85-1,AS$15-1,1,1),IF($E85&lt;&gt;1,IF(ISNUMBER(INDEX(Import.PLE,Detalhamento!$E85,Detalhamento!AS$15)),IF(INDEX(Import.PLE,Detalhamento!$E85,Detalhamento!AS$15)&lt;=mediçao,OFFSET(Import.PLQ,$A85-1,AS$15-1,1,1),0),0),PLE!$AA$28*OFFSET(Import.PLQ,$A85-1,AS$15-1,1,1)),IF($E85&lt;&gt;1,IF(ISNUMBER(INDEX(Import.PLE,Detalhamento!$E85,Detalhamento!AS$15)),IF(INDEX(Import.PLE,Detalhamento!$E85,Detalhamento!AS$15)&lt;=mediçao,0,OFFSET(Import.PLQ,$A85-1,AS$15-1,1,1)),OFFSET(Import.PLQ,$A85-1,AS$15-1,1,1)),(1-PLE!$AA$28)*OFFSET(Import.PLQ,$A85-1,AS$15-1,1,1))))</f>
        <v>0</v>
      </c>
      <c r="AT85" s="144">
        <f ca="1">IF(AT$13="",0,CHOOSE(Detalhamento.OpçãoServiços,OFFSET(Import.PLQ,$A85-1,AT$15-1,1,1),IF($E85&lt;&gt;1,IF(ISNUMBER(INDEX(Import.PLE,Detalhamento!$E85,Detalhamento!AT$15)),IF(INDEX(Import.PLE,Detalhamento!$E85,Detalhamento!AT$15)&lt;=mediçao,OFFSET(Import.PLQ,$A85-1,AT$15-1,1,1),0),0),PLE!$AA$28*OFFSET(Import.PLQ,$A85-1,AT$15-1,1,1)),IF($E85&lt;&gt;1,IF(ISNUMBER(INDEX(Import.PLE,Detalhamento!$E85,Detalhamento!AT$15)),IF(INDEX(Import.PLE,Detalhamento!$E85,Detalhamento!AT$15)&lt;=mediçao,0,OFFSET(Import.PLQ,$A85-1,AT$15-1,1,1)),OFFSET(Import.PLQ,$A85-1,AT$15-1,1,1)),(1-PLE!$AA$28)*OFFSET(Import.PLQ,$A85-1,AT$15-1,1,1))))</f>
        <v>0</v>
      </c>
      <c r="AU85" s="144">
        <f ca="1">IF(AU$13="",0,CHOOSE(Detalhamento.OpçãoServiços,OFFSET(Import.PLQ,$A85-1,AU$15-1,1,1),IF($E85&lt;&gt;1,IF(ISNUMBER(INDEX(Import.PLE,Detalhamento!$E85,Detalhamento!AU$15)),IF(INDEX(Import.PLE,Detalhamento!$E85,Detalhamento!AU$15)&lt;=mediçao,OFFSET(Import.PLQ,$A85-1,AU$15-1,1,1),0),0),PLE!$AA$28*OFFSET(Import.PLQ,$A85-1,AU$15-1,1,1)),IF($E85&lt;&gt;1,IF(ISNUMBER(INDEX(Import.PLE,Detalhamento!$E85,Detalhamento!AU$15)),IF(INDEX(Import.PLE,Detalhamento!$E85,Detalhamento!AU$15)&lt;=mediçao,0,OFFSET(Import.PLQ,$A85-1,AU$15-1,1,1)),OFFSET(Import.PLQ,$A85-1,AU$15-1,1,1)),(1-PLE!$AA$28)*OFFSET(Import.PLQ,$A85-1,AU$15-1,1,1))))</f>
        <v>0</v>
      </c>
      <c r="AV85" s="144">
        <f ca="1">IF(AV$13="",0,CHOOSE(Detalhamento.OpçãoServiços,OFFSET(Import.PLQ,$A85-1,AV$15-1,1,1),IF($E85&lt;&gt;1,IF(ISNUMBER(INDEX(Import.PLE,Detalhamento!$E85,Detalhamento!AV$15)),IF(INDEX(Import.PLE,Detalhamento!$E85,Detalhamento!AV$15)&lt;=mediçao,OFFSET(Import.PLQ,$A85-1,AV$15-1,1,1),0),0),PLE!$AA$28*OFFSET(Import.PLQ,$A85-1,AV$15-1,1,1)),IF($E85&lt;&gt;1,IF(ISNUMBER(INDEX(Import.PLE,Detalhamento!$E85,Detalhamento!AV$15)),IF(INDEX(Import.PLE,Detalhamento!$E85,Detalhamento!AV$15)&lt;=mediçao,0,OFFSET(Import.PLQ,$A85-1,AV$15-1,1,1)),OFFSET(Import.PLQ,$A85-1,AV$15-1,1,1)),(1-PLE!$AA$28)*OFFSET(Import.PLQ,$A85-1,AV$15-1,1,1))))</f>
        <v>0</v>
      </c>
      <c r="AW85" s="144">
        <f ca="1">IF(AW$13="",0,CHOOSE(Detalhamento.OpçãoServiços,OFFSET(Import.PLQ,$A85-1,AW$15-1,1,1),IF($E85&lt;&gt;1,IF(ISNUMBER(INDEX(Import.PLE,Detalhamento!$E85,Detalhamento!AW$15)),IF(INDEX(Import.PLE,Detalhamento!$E85,Detalhamento!AW$15)&lt;=mediçao,OFFSET(Import.PLQ,$A85-1,AW$15-1,1,1),0),0),PLE!$AA$28*OFFSET(Import.PLQ,$A85-1,AW$15-1,1,1)),IF($E85&lt;&gt;1,IF(ISNUMBER(INDEX(Import.PLE,Detalhamento!$E85,Detalhamento!AW$15)),IF(INDEX(Import.PLE,Detalhamento!$E85,Detalhamento!AW$15)&lt;=mediçao,0,OFFSET(Import.PLQ,$A85-1,AW$15-1,1,1)),OFFSET(Import.PLQ,$A85-1,AW$15-1,1,1)),(1-PLE!$AA$28)*OFFSET(Import.PLQ,$A85-1,AW$15-1,1,1))))</f>
        <v>0</v>
      </c>
      <c r="AX85" s="144">
        <f ca="1">IF(AX$13="",0,CHOOSE(Detalhamento.OpçãoServiços,OFFSET(Import.PLQ,$A85-1,AX$15-1,1,1),IF($E85&lt;&gt;1,IF(ISNUMBER(INDEX(Import.PLE,Detalhamento!$E85,Detalhamento!AX$15)),IF(INDEX(Import.PLE,Detalhamento!$E85,Detalhamento!AX$15)&lt;=mediçao,OFFSET(Import.PLQ,$A85-1,AX$15-1,1,1),0),0),PLE!$AA$28*OFFSET(Import.PLQ,$A85-1,AX$15-1,1,1)),IF($E85&lt;&gt;1,IF(ISNUMBER(INDEX(Import.PLE,Detalhamento!$E85,Detalhamento!AX$15)),IF(INDEX(Import.PLE,Detalhamento!$E85,Detalhamento!AX$15)&lt;=mediçao,0,OFFSET(Import.PLQ,$A85-1,AX$15-1,1,1)),OFFSET(Import.PLQ,$A85-1,AX$15-1,1,1)),(1-PLE!$AA$28)*OFFSET(Import.PLQ,$A85-1,AX$15-1,1,1))))</f>
        <v>0</v>
      </c>
      <c r="AY85" s="144">
        <f ca="1">IF(AY$13="",0,CHOOSE(Detalhamento.OpçãoServiços,OFFSET(Import.PLQ,$A85-1,AY$15-1,1,1),IF($E85&lt;&gt;1,IF(ISNUMBER(INDEX(Import.PLE,Detalhamento!$E85,Detalhamento!AY$15)),IF(INDEX(Import.PLE,Detalhamento!$E85,Detalhamento!AY$15)&lt;=mediçao,OFFSET(Import.PLQ,$A85-1,AY$15-1,1,1),0),0),PLE!$AA$28*OFFSET(Import.PLQ,$A85-1,AY$15-1,1,1)),IF($E85&lt;&gt;1,IF(ISNUMBER(INDEX(Import.PLE,Detalhamento!$E85,Detalhamento!AY$15)),IF(INDEX(Import.PLE,Detalhamento!$E85,Detalhamento!AY$15)&lt;=mediçao,0,OFFSET(Import.PLQ,$A85-1,AY$15-1,1,1)),OFFSET(Import.PLQ,$A85-1,AY$15-1,1,1)),(1-PLE!$AA$28)*OFFSET(Import.PLQ,$A85-1,AY$15-1,1,1))))</f>
        <v>0</v>
      </c>
      <c r="AZ85" s="144">
        <f ca="1">IF(AZ$13="",0,CHOOSE(Detalhamento.OpçãoServiços,OFFSET(Import.PLQ,$A85-1,AZ$15-1,1,1),IF($E85&lt;&gt;1,IF(ISNUMBER(INDEX(Import.PLE,Detalhamento!$E85,Detalhamento!AZ$15)),IF(INDEX(Import.PLE,Detalhamento!$E85,Detalhamento!AZ$15)&lt;=mediçao,OFFSET(Import.PLQ,$A85-1,AZ$15-1,1,1),0),0),PLE!$AA$28*OFFSET(Import.PLQ,$A85-1,AZ$15-1,1,1)),IF($E85&lt;&gt;1,IF(ISNUMBER(INDEX(Import.PLE,Detalhamento!$E85,Detalhamento!AZ$15)),IF(INDEX(Import.PLE,Detalhamento!$E85,Detalhamento!AZ$15)&lt;=mediçao,0,OFFSET(Import.PLQ,$A85-1,AZ$15-1,1,1)),OFFSET(Import.PLQ,$A85-1,AZ$15-1,1,1)),(1-PLE!$AA$28)*OFFSET(Import.PLQ,$A85-1,AZ$15-1,1,1))))</f>
        <v>0</v>
      </c>
      <c r="BA85" s="144">
        <f ca="1">IF(BA$13="",0,CHOOSE(Detalhamento.OpçãoServiços,OFFSET(Import.PLQ,$A85-1,BA$15-1,1,1),IF($E85&lt;&gt;1,IF(ISNUMBER(INDEX(Import.PLE,Detalhamento!$E85,Detalhamento!BA$15)),IF(INDEX(Import.PLE,Detalhamento!$E85,Detalhamento!BA$15)&lt;=mediçao,OFFSET(Import.PLQ,$A85-1,BA$15-1,1,1),0),0),PLE!$AA$28*OFFSET(Import.PLQ,$A85-1,BA$15-1,1,1)),IF($E85&lt;&gt;1,IF(ISNUMBER(INDEX(Import.PLE,Detalhamento!$E85,Detalhamento!BA$15)),IF(INDEX(Import.PLE,Detalhamento!$E85,Detalhamento!BA$15)&lt;=mediçao,0,OFFSET(Import.PLQ,$A85-1,BA$15-1,1,1)),OFFSET(Import.PLQ,$A85-1,BA$15-1,1,1)),(1-PLE!$AA$28)*OFFSET(Import.PLQ,$A85-1,BA$15-1,1,1))))</f>
        <v>0</v>
      </c>
      <c r="BB85" s="144">
        <f ca="1">IF(BB$13="",0,CHOOSE(Detalhamento.OpçãoServiços,OFFSET(Import.PLQ,$A85-1,BB$15-1,1,1),IF($E85&lt;&gt;1,IF(ISNUMBER(INDEX(Import.PLE,Detalhamento!$E85,Detalhamento!BB$15)),IF(INDEX(Import.PLE,Detalhamento!$E85,Detalhamento!BB$15)&lt;=mediçao,OFFSET(Import.PLQ,$A85-1,BB$15-1,1,1),0),0),PLE!$AA$28*OFFSET(Import.PLQ,$A85-1,BB$15-1,1,1)),IF($E85&lt;&gt;1,IF(ISNUMBER(INDEX(Import.PLE,Detalhamento!$E85,Detalhamento!BB$15)),IF(INDEX(Import.PLE,Detalhamento!$E85,Detalhamento!BB$15)&lt;=mediçao,0,OFFSET(Import.PLQ,$A85-1,BB$15-1,1,1)),OFFSET(Import.PLQ,$A85-1,BB$15-1,1,1)),(1-PLE!$AA$28)*OFFSET(Import.PLQ,$A85-1,BB$15-1,1,1))))</f>
        <v>0</v>
      </c>
      <c r="BC85" s="144">
        <f ca="1">IF(BC$13="",0,CHOOSE(Detalhamento.OpçãoServiços,OFFSET(Import.PLQ,$A85-1,BC$15-1,1,1),IF($E85&lt;&gt;1,IF(ISNUMBER(INDEX(Import.PLE,Detalhamento!$E85,Detalhamento!BC$15)),IF(INDEX(Import.PLE,Detalhamento!$E85,Detalhamento!BC$15)&lt;=mediçao,OFFSET(Import.PLQ,$A85-1,BC$15-1,1,1),0),0),PLE!$AA$28*OFFSET(Import.PLQ,$A85-1,BC$15-1,1,1)),IF($E85&lt;&gt;1,IF(ISNUMBER(INDEX(Import.PLE,Detalhamento!$E85,Detalhamento!BC$15)),IF(INDEX(Import.PLE,Detalhamento!$E85,Detalhamento!BC$15)&lt;=mediçao,0,OFFSET(Import.PLQ,$A85-1,BC$15-1,1,1)),OFFSET(Import.PLQ,$A85-1,BC$15-1,1,1)),(1-PLE!$AA$28)*OFFSET(Import.PLQ,$A85-1,BC$15-1,1,1))))</f>
        <v>0</v>
      </c>
      <c r="BD85" s="144">
        <f ca="1">IF(BD$13="",0,CHOOSE(Detalhamento.OpçãoServiços,OFFSET(Import.PLQ,$A85-1,BD$15-1,1,1),IF($E85&lt;&gt;1,IF(ISNUMBER(INDEX(Import.PLE,Detalhamento!$E85,Detalhamento!BD$15)),IF(INDEX(Import.PLE,Detalhamento!$E85,Detalhamento!BD$15)&lt;=mediçao,OFFSET(Import.PLQ,$A85-1,BD$15-1,1,1),0),0),PLE!$AA$28*OFFSET(Import.PLQ,$A85-1,BD$15-1,1,1)),IF($E85&lt;&gt;1,IF(ISNUMBER(INDEX(Import.PLE,Detalhamento!$E85,Detalhamento!BD$15)),IF(INDEX(Import.PLE,Detalhamento!$E85,Detalhamento!BD$15)&lt;=mediçao,0,OFFSET(Import.PLQ,$A85-1,BD$15-1,1,1)),OFFSET(Import.PLQ,$A85-1,BD$15-1,1,1)),(1-PLE!$AA$28)*OFFSET(Import.PLQ,$A85-1,BD$15-1,1,1))))</f>
        <v>0</v>
      </c>
      <c r="BE85" s="144">
        <f ca="1">IF(BE$13="",0,CHOOSE(Detalhamento.OpçãoServiços,OFFSET(Import.PLQ,$A85-1,BE$15-1,1,1),IF($E85&lt;&gt;1,IF(ISNUMBER(INDEX(Import.PLE,Detalhamento!$E85,Detalhamento!BE$15)),IF(INDEX(Import.PLE,Detalhamento!$E85,Detalhamento!BE$15)&lt;=mediçao,OFFSET(Import.PLQ,$A85-1,BE$15-1,1,1),0),0),PLE!$AA$28*OFFSET(Import.PLQ,$A85-1,BE$15-1,1,1)),IF($E85&lt;&gt;1,IF(ISNUMBER(INDEX(Import.PLE,Detalhamento!$E85,Detalhamento!BE$15)),IF(INDEX(Import.PLE,Detalhamento!$E85,Detalhamento!BE$15)&lt;=mediçao,0,OFFSET(Import.PLQ,$A85-1,BE$15-1,1,1)),OFFSET(Import.PLQ,$A85-1,BE$15-1,1,1)),(1-PLE!$AA$28)*OFFSET(Import.PLQ,$A85-1,BE$15-1,1,1))))</f>
        <v>0</v>
      </c>
      <c r="BF85" s="144">
        <f ca="1">IF(BF$13="",0,CHOOSE(Detalhamento.OpçãoServiços,OFFSET(Import.PLQ,$A85-1,BF$15-1,1,1),IF($E85&lt;&gt;1,IF(ISNUMBER(INDEX(Import.PLE,Detalhamento!$E85,Detalhamento!BF$15)),IF(INDEX(Import.PLE,Detalhamento!$E85,Detalhamento!BF$15)&lt;=mediçao,OFFSET(Import.PLQ,$A85-1,BF$15-1,1,1),0),0),PLE!$AA$28*OFFSET(Import.PLQ,$A85-1,BF$15-1,1,1)),IF($E85&lt;&gt;1,IF(ISNUMBER(INDEX(Import.PLE,Detalhamento!$E85,Detalhamento!BF$15)),IF(INDEX(Import.PLE,Detalhamento!$E85,Detalhamento!BF$15)&lt;=mediçao,0,OFFSET(Import.PLQ,$A85-1,BF$15-1,1,1)),OFFSET(Import.PLQ,$A85-1,BF$15-1,1,1)),(1-PLE!$AA$28)*OFFSET(Import.PLQ,$A85-1,BF$15-1,1,1))))</f>
        <v>0</v>
      </c>
      <c r="BG85" s="144">
        <f ca="1">IF(BG$13="",0,CHOOSE(Detalhamento.OpçãoServiços,OFFSET(Import.PLQ,$A85-1,BG$15-1,1,1),IF($E85&lt;&gt;1,IF(ISNUMBER(INDEX(Import.PLE,Detalhamento!$E85,Detalhamento!BG$15)),IF(INDEX(Import.PLE,Detalhamento!$E85,Detalhamento!BG$15)&lt;=mediçao,OFFSET(Import.PLQ,$A85-1,BG$15-1,1,1),0),0),PLE!$AA$28*OFFSET(Import.PLQ,$A85-1,BG$15-1,1,1)),IF($E85&lt;&gt;1,IF(ISNUMBER(INDEX(Import.PLE,Detalhamento!$E85,Detalhamento!BG$15)),IF(INDEX(Import.PLE,Detalhamento!$E85,Detalhamento!BG$15)&lt;=mediçao,0,OFFSET(Import.PLQ,$A85-1,BG$15-1,1,1)),OFFSET(Import.PLQ,$A85-1,BG$15-1,1,1)),(1-PLE!$AA$28)*OFFSET(Import.PLQ,$A85-1,BG$15-1,1,1))))</f>
        <v>0</v>
      </c>
      <c r="BH85" s="144">
        <f ca="1">IF(BH$13="",0,CHOOSE(Detalhamento.OpçãoServiços,OFFSET(Import.PLQ,$A85-1,BH$15-1,1,1),IF($E85&lt;&gt;1,IF(ISNUMBER(INDEX(Import.PLE,Detalhamento!$E85,Detalhamento!BH$15)),IF(INDEX(Import.PLE,Detalhamento!$E85,Detalhamento!BH$15)&lt;=mediçao,OFFSET(Import.PLQ,$A85-1,BH$15-1,1,1),0),0),PLE!$AA$28*OFFSET(Import.PLQ,$A85-1,BH$15-1,1,1)),IF($E85&lt;&gt;1,IF(ISNUMBER(INDEX(Import.PLE,Detalhamento!$E85,Detalhamento!BH$15)),IF(INDEX(Import.PLE,Detalhamento!$E85,Detalhamento!BH$15)&lt;=mediçao,0,OFFSET(Import.PLQ,$A85-1,BH$15-1,1,1)),OFFSET(Import.PLQ,$A85-1,BH$15-1,1,1)),(1-PLE!$AA$28)*OFFSET(Import.PLQ,$A85-1,BH$15-1,1,1))))</f>
        <v>0</v>
      </c>
      <c r="BI85" s="144">
        <f ca="1">IF(BI$13="",0,CHOOSE(Detalhamento.OpçãoServiços,OFFSET(Import.PLQ,$A85-1,BI$15-1,1,1),IF($E85&lt;&gt;1,IF(ISNUMBER(INDEX(Import.PLE,Detalhamento!$E85,Detalhamento!BI$15)),IF(INDEX(Import.PLE,Detalhamento!$E85,Detalhamento!BI$15)&lt;=mediçao,OFFSET(Import.PLQ,$A85-1,BI$15-1,1,1),0),0),PLE!$AA$28*OFFSET(Import.PLQ,$A85-1,BI$15-1,1,1)),IF($E85&lt;&gt;1,IF(ISNUMBER(INDEX(Import.PLE,Detalhamento!$E85,Detalhamento!BI$15)),IF(INDEX(Import.PLE,Detalhamento!$E85,Detalhamento!BI$15)&lt;=mediçao,0,OFFSET(Import.PLQ,$A85-1,BI$15-1,1,1)),OFFSET(Import.PLQ,$A85-1,BI$15-1,1,1)),(1-PLE!$AA$28)*OFFSET(Import.PLQ,$A85-1,BI$15-1,1,1))))</f>
        <v>0</v>
      </c>
    </row>
    <row r="86" spans="1:61" ht="10.5" x14ac:dyDescent="0.25">
      <c r="A86" s="155">
        <v>281</v>
      </c>
      <c r="B86" s="21" t="str">
        <f t="shared" ca="1" si="17"/>
        <v>Evento</v>
      </c>
      <c r="E86" s="153">
        <f t="shared" ca="1" si="18"/>
        <v>7</v>
      </c>
      <c r="F86" s="154">
        <f t="shared" ca="1" si="19"/>
        <v>70000</v>
      </c>
      <c r="G86" s="154" t="str">
        <f t="shared" ca="1" si="16"/>
        <v>Evento</v>
      </c>
      <c r="H86" s="182" t="str">
        <f t="shared" ca="1" si="16"/>
        <v>Quad. - Esquadrias</v>
      </c>
      <c r="I86" s="37" t="str">
        <f t="shared" ca="1" si="20"/>
        <v>R$</v>
      </c>
      <c r="J86" s="144">
        <f t="shared" ca="1" si="21"/>
        <v>42572.21</v>
      </c>
      <c r="K86" s="67"/>
      <c r="L86" s="144">
        <f ca="1">IF(L$13="",0,CHOOSE(Detalhamento.OpçãoServiços,OFFSET(Import.PLQ,$A86-1,L$15-1,1,1),IF($E86&lt;&gt;1,IF(ISNUMBER(INDEX(Import.PLE,Detalhamento!$E86,Detalhamento!L$15)),IF(INDEX(Import.PLE,Detalhamento!$E86,Detalhamento!L$15)&lt;=mediçao,OFFSET(Import.PLQ,$A86-1,L$15-1,1,1),0),0),PLE!$AA$28*OFFSET(Import.PLQ,$A86-1,L$15-1,1,1)),IF($E86&lt;&gt;1,IF(ISNUMBER(INDEX(Import.PLE,Detalhamento!$E86,Detalhamento!L$15)),IF(INDEX(Import.PLE,Detalhamento!$E86,Detalhamento!L$15)&lt;=mediçao,0,OFFSET(Import.PLQ,$A86-1,L$15-1,1,1)),OFFSET(Import.PLQ,$A86-1,L$15-1,1,1)),(1-PLE!$AA$28)*OFFSET(Import.PLQ,$A86-1,L$15-1,1,1))))</f>
        <v>42572.21</v>
      </c>
      <c r="M86" s="144">
        <f ca="1">IF(M$13="",0,CHOOSE(Detalhamento.OpçãoServiços,OFFSET(Import.PLQ,$A86-1,M$15-1,1,1),IF($E86&lt;&gt;1,IF(ISNUMBER(INDEX(Import.PLE,Detalhamento!$E86,Detalhamento!M$15)),IF(INDEX(Import.PLE,Detalhamento!$E86,Detalhamento!M$15)&lt;=mediçao,OFFSET(Import.PLQ,$A86-1,M$15-1,1,1),0),0),PLE!$AA$28*OFFSET(Import.PLQ,$A86-1,M$15-1,1,1)),IF($E86&lt;&gt;1,IF(ISNUMBER(INDEX(Import.PLE,Detalhamento!$E86,Detalhamento!M$15)),IF(INDEX(Import.PLE,Detalhamento!$E86,Detalhamento!M$15)&lt;=mediçao,0,OFFSET(Import.PLQ,$A86-1,M$15-1,1,1)),OFFSET(Import.PLQ,$A86-1,M$15-1,1,1)),(1-PLE!$AA$28)*OFFSET(Import.PLQ,$A86-1,M$15-1,1,1))))</f>
        <v>0</v>
      </c>
      <c r="N86" s="144">
        <f ca="1">IF(N$13="",0,CHOOSE(Detalhamento.OpçãoServiços,OFFSET(Import.PLQ,$A86-1,N$15-1,1,1),IF($E86&lt;&gt;1,IF(ISNUMBER(INDEX(Import.PLE,Detalhamento!$E86,Detalhamento!N$15)),IF(INDEX(Import.PLE,Detalhamento!$E86,Detalhamento!N$15)&lt;=mediçao,OFFSET(Import.PLQ,$A86-1,N$15-1,1,1),0),0),PLE!$AA$28*OFFSET(Import.PLQ,$A86-1,N$15-1,1,1)),IF($E86&lt;&gt;1,IF(ISNUMBER(INDEX(Import.PLE,Detalhamento!$E86,Detalhamento!N$15)),IF(INDEX(Import.PLE,Detalhamento!$E86,Detalhamento!N$15)&lt;=mediçao,0,OFFSET(Import.PLQ,$A86-1,N$15-1,1,1)),OFFSET(Import.PLQ,$A86-1,N$15-1,1,1)),(1-PLE!$AA$28)*OFFSET(Import.PLQ,$A86-1,N$15-1,1,1))))</f>
        <v>0</v>
      </c>
      <c r="O86" s="144">
        <f ca="1">IF(O$13="",0,CHOOSE(Detalhamento.OpçãoServiços,OFFSET(Import.PLQ,$A86-1,O$15-1,1,1),IF($E86&lt;&gt;1,IF(ISNUMBER(INDEX(Import.PLE,Detalhamento!$E86,Detalhamento!O$15)),IF(INDEX(Import.PLE,Detalhamento!$E86,Detalhamento!O$15)&lt;=mediçao,OFFSET(Import.PLQ,$A86-1,O$15-1,1,1),0),0),PLE!$AA$28*OFFSET(Import.PLQ,$A86-1,O$15-1,1,1)),IF($E86&lt;&gt;1,IF(ISNUMBER(INDEX(Import.PLE,Detalhamento!$E86,Detalhamento!O$15)),IF(INDEX(Import.PLE,Detalhamento!$E86,Detalhamento!O$15)&lt;=mediçao,0,OFFSET(Import.PLQ,$A86-1,O$15-1,1,1)),OFFSET(Import.PLQ,$A86-1,O$15-1,1,1)),(1-PLE!$AA$28)*OFFSET(Import.PLQ,$A86-1,O$15-1,1,1))))</f>
        <v>0</v>
      </c>
      <c r="P86" s="144">
        <f ca="1">IF(P$13="",0,CHOOSE(Detalhamento.OpçãoServiços,OFFSET(Import.PLQ,$A86-1,P$15-1,1,1),IF($E86&lt;&gt;1,IF(ISNUMBER(INDEX(Import.PLE,Detalhamento!$E86,Detalhamento!P$15)),IF(INDEX(Import.PLE,Detalhamento!$E86,Detalhamento!P$15)&lt;=mediçao,OFFSET(Import.PLQ,$A86-1,P$15-1,1,1),0),0),PLE!$AA$28*OFFSET(Import.PLQ,$A86-1,P$15-1,1,1)),IF($E86&lt;&gt;1,IF(ISNUMBER(INDEX(Import.PLE,Detalhamento!$E86,Detalhamento!P$15)),IF(INDEX(Import.PLE,Detalhamento!$E86,Detalhamento!P$15)&lt;=mediçao,0,OFFSET(Import.PLQ,$A86-1,P$15-1,1,1)),OFFSET(Import.PLQ,$A86-1,P$15-1,1,1)),(1-PLE!$AA$28)*OFFSET(Import.PLQ,$A86-1,P$15-1,1,1))))</f>
        <v>0</v>
      </c>
      <c r="Q86" s="144">
        <f ca="1">IF(Q$13="",0,CHOOSE(Detalhamento.OpçãoServiços,OFFSET(Import.PLQ,$A86-1,Q$15-1,1,1),IF($E86&lt;&gt;1,IF(ISNUMBER(INDEX(Import.PLE,Detalhamento!$E86,Detalhamento!Q$15)),IF(INDEX(Import.PLE,Detalhamento!$E86,Detalhamento!Q$15)&lt;=mediçao,OFFSET(Import.PLQ,$A86-1,Q$15-1,1,1),0),0),PLE!$AA$28*OFFSET(Import.PLQ,$A86-1,Q$15-1,1,1)),IF($E86&lt;&gt;1,IF(ISNUMBER(INDEX(Import.PLE,Detalhamento!$E86,Detalhamento!Q$15)),IF(INDEX(Import.PLE,Detalhamento!$E86,Detalhamento!Q$15)&lt;=mediçao,0,OFFSET(Import.PLQ,$A86-1,Q$15-1,1,1)),OFFSET(Import.PLQ,$A86-1,Q$15-1,1,1)),(1-PLE!$AA$28)*OFFSET(Import.PLQ,$A86-1,Q$15-1,1,1))))</f>
        <v>0</v>
      </c>
      <c r="R86" s="144">
        <f ca="1">IF(R$13="",0,CHOOSE(Detalhamento.OpçãoServiços,OFFSET(Import.PLQ,$A86-1,R$15-1,1,1),IF($E86&lt;&gt;1,IF(ISNUMBER(INDEX(Import.PLE,Detalhamento!$E86,Detalhamento!R$15)),IF(INDEX(Import.PLE,Detalhamento!$E86,Detalhamento!R$15)&lt;=mediçao,OFFSET(Import.PLQ,$A86-1,R$15-1,1,1),0),0),PLE!$AA$28*OFFSET(Import.PLQ,$A86-1,R$15-1,1,1)),IF($E86&lt;&gt;1,IF(ISNUMBER(INDEX(Import.PLE,Detalhamento!$E86,Detalhamento!R$15)),IF(INDEX(Import.PLE,Detalhamento!$E86,Detalhamento!R$15)&lt;=mediçao,0,OFFSET(Import.PLQ,$A86-1,R$15-1,1,1)),OFFSET(Import.PLQ,$A86-1,R$15-1,1,1)),(1-PLE!$AA$28)*OFFSET(Import.PLQ,$A86-1,R$15-1,1,1))))</f>
        <v>0</v>
      </c>
      <c r="S86" s="144">
        <f ca="1">IF(S$13="",0,CHOOSE(Detalhamento.OpçãoServiços,OFFSET(Import.PLQ,$A86-1,S$15-1,1,1),IF($E86&lt;&gt;1,IF(ISNUMBER(INDEX(Import.PLE,Detalhamento!$E86,Detalhamento!S$15)),IF(INDEX(Import.PLE,Detalhamento!$E86,Detalhamento!S$15)&lt;=mediçao,OFFSET(Import.PLQ,$A86-1,S$15-1,1,1),0),0),PLE!$AA$28*OFFSET(Import.PLQ,$A86-1,S$15-1,1,1)),IF($E86&lt;&gt;1,IF(ISNUMBER(INDEX(Import.PLE,Detalhamento!$E86,Detalhamento!S$15)),IF(INDEX(Import.PLE,Detalhamento!$E86,Detalhamento!S$15)&lt;=mediçao,0,OFFSET(Import.PLQ,$A86-1,S$15-1,1,1)),OFFSET(Import.PLQ,$A86-1,S$15-1,1,1)),(1-PLE!$AA$28)*OFFSET(Import.PLQ,$A86-1,S$15-1,1,1))))</f>
        <v>0</v>
      </c>
      <c r="T86" s="144">
        <f ca="1">IF(T$13="",0,CHOOSE(Detalhamento.OpçãoServiços,OFFSET(Import.PLQ,$A86-1,T$15-1,1,1),IF($E86&lt;&gt;1,IF(ISNUMBER(INDEX(Import.PLE,Detalhamento!$E86,Detalhamento!T$15)),IF(INDEX(Import.PLE,Detalhamento!$E86,Detalhamento!T$15)&lt;=mediçao,OFFSET(Import.PLQ,$A86-1,T$15-1,1,1),0),0),PLE!$AA$28*OFFSET(Import.PLQ,$A86-1,T$15-1,1,1)),IF($E86&lt;&gt;1,IF(ISNUMBER(INDEX(Import.PLE,Detalhamento!$E86,Detalhamento!T$15)),IF(INDEX(Import.PLE,Detalhamento!$E86,Detalhamento!T$15)&lt;=mediçao,0,OFFSET(Import.PLQ,$A86-1,T$15-1,1,1)),OFFSET(Import.PLQ,$A86-1,T$15-1,1,1)),(1-PLE!$AA$28)*OFFSET(Import.PLQ,$A86-1,T$15-1,1,1))))</f>
        <v>0</v>
      </c>
      <c r="U86" s="144">
        <f ca="1">IF(U$13="",0,CHOOSE(Detalhamento.OpçãoServiços,OFFSET(Import.PLQ,$A86-1,U$15-1,1,1),IF($E86&lt;&gt;1,IF(ISNUMBER(INDEX(Import.PLE,Detalhamento!$E86,Detalhamento!U$15)),IF(INDEX(Import.PLE,Detalhamento!$E86,Detalhamento!U$15)&lt;=mediçao,OFFSET(Import.PLQ,$A86-1,U$15-1,1,1),0),0),PLE!$AA$28*OFFSET(Import.PLQ,$A86-1,U$15-1,1,1)),IF($E86&lt;&gt;1,IF(ISNUMBER(INDEX(Import.PLE,Detalhamento!$E86,Detalhamento!U$15)),IF(INDEX(Import.PLE,Detalhamento!$E86,Detalhamento!U$15)&lt;=mediçao,0,OFFSET(Import.PLQ,$A86-1,U$15-1,1,1)),OFFSET(Import.PLQ,$A86-1,U$15-1,1,1)),(1-PLE!$AA$28)*OFFSET(Import.PLQ,$A86-1,U$15-1,1,1))))</f>
        <v>0</v>
      </c>
      <c r="V86" s="144">
        <f ca="1">IF(V$13="",0,CHOOSE(Detalhamento.OpçãoServiços,OFFSET(Import.PLQ,$A86-1,V$15-1,1,1),IF($E86&lt;&gt;1,IF(ISNUMBER(INDEX(Import.PLE,Detalhamento!$E86,Detalhamento!V$15)),IF(INDEX(Import.PLE,Detalhamento!$E86,Detalhamento!V$15)&lt;=mediçao,OFFSET(Import.PLQ,$A86-1,V$15-1,1,1),0),0),PLE!$AA$28*OFFSET(Import.PLQ,$A86-1,V$15-1,1,1)),IF($E86&lt;&gt;1,IF(ISNUMBER(INDEX(Import.PLE,Detalhamento!$E86,Detalhamento!V$15)),IF(INDEX(Import.PLE,Detalhamento!$E86,Detalhamento!V$15)&lt;=mediçao,0,OFFSET(Import.PLQ,$A86-1,V$15-1,1,1)),OFFSET(Import.PLQ,$A86-1,V$15-1,1,1)),(1-PLE!$AA$28)*OFFSET(Import.PLQ,$A86-1,V$15-1,1,1))))</f>
        <v>0</v>
      </c>
      <c r="W86" s="144">
        <f ca="1">IF(W$13="",0,CHOOSE(Detalhamento.OpçãoServiços,OFFSET(Import.PLQ,$A86-1,W$15-1,1,1),IF($E86&lt;&gt;1,IF(ISNUMBER(INDEX(Import.PLE,Detalhamento!$E86,Detalhamento!W$15)),IF(INDEX(Import.PLE,Detalhamento!$E86,Detalhamento!W$15)&lt;=mediçao,OFFSET(Import.PLQ,$A86-1,W$15-1,1,1),0),0),PLE!$AA$28*OFFSET(Import.PLQ,$A86-1,W$15-1,1,1)),IF($E86&lt;&gt;1,IF(ISNUMBER(INDEX(Import.PLE,Detalhamento!$E86,Detalhamento!W$15)),IF(INDEX(Import.PLE,Detalhamento!$E86,Detalhamento!W$15)&lt;=mediçao,0,OFFSET(Import.PLQ,$A86-1,W$15-1,1,1)),OFFSET(Import.PLQ,$A86-1,W$15-1,1,1)),(1-PLE!$AA$28)*OFFSET(Import.PLQ,$A86-1,W$15-1,1,1))))</f>
        <v>0</v>
      </c>
      <c r="X86" s="144">
        <f ca="1">IF(X$13="",0,CHOOSE(Detalhamento.OpçãoServiços,OFFSET(Import.PLQ,$A86-1,X$15-1,1,1),IF($E86&lt;&gt;1,IF(ISNUMBER(INDEX(Import.PLE,Detalhamento!$E86,Detalhamento!X$15)),IF(INDEX(Import.PLE,Detalhamento!$E86,Detalhamento!X$15)&lt;=mediçao,OFFSET(Import.PLQ,$A86-1,X$15-1,1,1),0),0),PLE!$AA$28*OFFSET(Import.PLQ,$A86-1,X$15-1,1,1)),IF($E86&lt;&gt;1,IF(ISNUMBER(INDEX(Import.PLE,Detalhamento!$E86,Detalhamento!X$15)),IF(INDEX(Import.PLE,Detalhamento!$E86,Detalhamento!X$15)&lt;=mediçao,0,OFFSET(Import.PLQ,$A86-1,X$15-1,1,1)),OFFSET(Import.PLQ,$A86-1,X$15-1,1,1)),(1-PLE!$AA$28)*OFFSET(Import.PLQ,$A86-1,X$15-1,1,1))))</f>
        <v>0</v>
      </c>
      <c r="Y86" s="144">
        <f ca="1">IF(Y$13="",0,CHOOSE(Detalhamento.OpçãoServiços,OFFSET(Import.PLQ,$A86-1,Y$15-1,1,1),IF($E86&lt;&gt;1,IF(ISNUMBER(INDEX(Import.PLE,Detalhamento!$E86,Detalhamento!Y$15)),IF(INDEX(Import.PLE,Detalhamento!$E86,Detalhamento!Y$15)&lt;=mediçao,OFFSET(Import.PLQ,$A86-1,Y$15-1,1,1),0),0),PLE!$AA$28*OFFSET(Import.PLQ,$A86-1,Y$15-1,1,1)),IF($E86&lt;&gt;1,IF(ISNUMBER(INDEX(Import.PLE,Detalhamento!$E86,Detalhamento!Y$15)),IF(INDEX(Import.PLE,Detalhamento!$E86,Detalhamento!Y$15)&lt;=mediçao,0,OFFSET(Import.PLQ,$A86-1,Y$15-1,1,1)),OFFSET(Import.PLQ,$A86-1,Y$15-1,1,1)),(1-PLE!$AA$28)*OFFSET(Import.PLQ,$A86-1,Y$15-1,1,1))))</f>
        <v>0</v>
      </c>
      <c r="Z86" s="144">
        <f ca="1">IF(Z$13="",0,CHOOSE(Detalhamento.OpçãoServiços,OFFSET(Import.PLQ,$A86-1,Z$15-1,1,1),IF($E86&lt;&gt;1,IF(ISNUMBER(INDEX(Import.PLE,Detalhamento!$E86,Detalhamento!Z$15)),IF(INDEX(Import.PLE,Detalhamento!$E86,Detalhamento!Z$15)&lt;=mediçao,OFFSET(Import.PLQ,$A86-1,Z$15-1,1,1),0),0),PLE!$AA$28*OFFSET(Import.PLQ,$A86-1,Z$15-1,1,1)),IF($E86&lt;&gt;1,IF(ISNUMBER(INDEX(Import.PLE,Detalhamento!$E86,Detalhamento!Z$15)),IF(INDEX(Import.PLE,Detalhamento!$E86,Detalhamento!Z$15)&lt;=mediçao,0,OFFSET(Import.PLQ,$A86-1,Z$15-1,1,1)),OFFSET(Import.PLQ,$A86-1,Z$15-1,1,1)),(1-PLE!$AA$28)*OFFSET(Import.PLQ,$A86-1,Z$15-1,1,1))))</f>
        <v>0</v>
      </c>
      <c r="AA86" s="144">
        <f ca="1">IF(AA$13="",0,CHOOSE(Detalhamento.OpçãoServiços,OFFSET(Import.PLQ,$A86-1,AA$15-1,1,1),IF($E86&lt;&gt;1,IF(ISNUMBER(INDEX(Import.PLE,Detalhamento!$E86,Detalhamento!AA$15)),IF(INDEX(Import.PLE,Detalhamento!$E86,Detalhamento!AA$15)&lt;=mediçao,OFFSET(Import.PLQ,$A86-1,AA$15-1,1,1),0),0),PLE!$AA$28*OFFSET(Import.PLQ,$A86-1,AA$15-1,1,1)),IF($E86&lt;&gt;1,IF(ISNUMBER(INDEX(Import.PLE,Detalhamento!$E86,Detalhamento!AA$15)),IF(INDEX(Import.PLE,Detalhamento!$E86,Detalhamento!AA$15)&lt;=mediçao,0,OFFSET(Import.PLQ,$A86-1,AA$15-1,1,1)),OFFSET(Import.PLQ,$A86-1,AA$15-1,1,1)),(1-PLE!$AA$28)*OFFSET(Import.PLQ,$A86-1,AA$15-1,1,1))))</f>
        <v>0</v>
      </c>
      <c r="AB86" s="144">
        <f ca="1">IF(AB$13="",0,CHOOSE(Detalhamento.OpçãoServiços,OFFSET(Import.PLQ,$A86-1,AB$15-1,1,1),IF($E86&lt;&gt;1,IF(ISNUMBER(INDEX(Import.PLE,Detalhamento!$E86,Detalhamento!AB$15)),IF(INDEX(Import.PLE,Detalhamento!$E86,Detalhamento!AB$15)&lt;=mediçao,OFFSET(Import.PLQ,$A86-1,AB$15-1,1,1),0),0),PLE!$AA$28*OFFSET(Import.PLQ,$A86-1,AB$15-1,1,1)),IF($E86&lt;&gt;1,IF(ISNUMBER(INDEX(Import.PLE,Detalhamento!$E86,Detalhamento!AB$15)),IF(INDEX(Import.PLE,Detalhamento!$E86,Detalhamento!AB$15)&lt;=mediçao,0,OFFSET(Import.PLQ,$A86-1,AB$15-1,1,1)),OFFSET(Import.PLQ,$A86-1,AB$15-1,1,1)),(1-PLE!$AA$28)*OFFSET(Import.PLQ,$A86-1,AB$15-1,1,1))))</f>
        <v>0</v>
      </c>
      <c r="AC86" s="144">
        <f ca="1">IF(AC$13="",0,CHOOSE(Detalhamento.OpçãoServiços,OFFSET(Import.PLQ,$A86-1,AC$15-1,1,1),IF($E86&lt;&gt;1,IF(ISNUMBER(INDEX(Import.PLE,Detalhamento!$E86,Detalhamento!AC$15)),IF(INDEX(Import.PLE,Detalhamento!$E86,Detalhamento!AC$15)&lt;=mediçao,OFFSET(Import.PLQ,$A86-1,AC$15-1,1,1),0),0),PLE!$AA$28*OFFSET(Import.PLQ,$A86-1,AC$15-1,1,1)),IF($E86&lt;&gt;1,IF(ISNUMBER(INDEX(Import.PLE,Detalhamento!$E86,Detalhamento!AC$15)),IF(INDEX(Import.PLE,Detalhamento!$E86,Detalhamento!AC$15)&lt;=mediçao,0,OFFSET(Import.PLQ,$A86-1,AC$15-1,1,1)),OFFSET(Import.PLQ,$A86-1,AC$15-1,1,1)),(1-PLE!$AA$28)*OFFSET(Import.PLQ,$A86-1,AC$15-1,1,1))))</f>
        <v>0</v>
      </c>
      <c r="AD86" s="144">
        <f ca="1">IF(AD$13="",0,CHOOSE(Detalhamento.OpçãoServiços,OFFSET(Import.PLQ,$A86-1,AD$15-1,1,1),IF($E86&lt;&gt;1,IF(ISNUMBER(INDEX(Import.PLE,Detalhamento!$E86,Detalhamento!AD$15)),IF(INDEX(Import.PLE,Detalhamento!$E86,Detalhamento!AD$15)&lt;=mediçao,OFFSET(Import.PLQ,$A86-1,AD$15-1,1,1),0),0),PLE!$AA$28*OFFSET(Import.PLQ,$A86-1,AD$15-1,1,1)),IF($E86&lt;&gt;1,IF(ISNUMBER(INDEX(Import.PLE,Detalhamento!$E86,Detalhamento!AD$15)),IF(INDEX(Import.PLE,Detalhamento!$E86,Detalhamento!AD$15)&lt;=mediçao,0,OFFSET(Import.PLQ,$A86-1,AD$15-1,1,1)),OFFSET(Import.PLQ,$A86-1,AD$15-1,1,1)),(1-PLE!$AA$28)*OFFSET(Import.PLQ,$A86-1,AD$15-1,1,1))))</f>
        <v>0</v>
      </c>
      <c r="AE86" s="144">
        <f ca="1">IF(AE$13="",0,CHOOSE(Detalhamento.OpçãoServiços,OFFSET(Import.PLQ,$A86-1,AE$15-1,1,1),IF($E86&lt;&gt;1,IF(ISNUMBER(INDEX(Import.PLE,Detalhamento!$E86,Detalhamento!AE$15)),IF(INDEX(Import.PLE,Detalhamento!$E86,Detalhamento!AE$15)&lt;=mediçao,OFFSET(Import.PLQ,$A86-1,AE$15-1,1,1),0),0),PLE!$AA$28*OFFSET(Import.PLQ,$A86-1,AE$15-1,1,1)),IF($E86&lt;&gt;1,IF(ISNUMBER(INDEX(Import.PLE,Detalhamento!$E86,Detalhamento!AE$15)),IF(INDEX(Import.PLE,Detalhamento!$E86,Detalhamento!AE$15)&lt;=mediçao,0,OFFSET(Import.PLQ,$A86-1,AE$15-1,1,1)),OFFSET(Import.PLQ,$A86-1,AE$15-1,1,1)),(1-PLE!$AA$28)*OFFSET(Import.PLQ,$A86-1,AE$15-1,1,1))))</f>
        <v>0</v>
      </c>
      <c r="AF86" s="144">
        <f ca="1">IF(AF$13="",0,CHOOSE(Detalhamento.OpçãoServiços,OFFSET(Import.PLQ,$A86-1,AF$15-1,1,1),IF($E86&lt;&gt;1,IF(ISNUMBER(INDEX(Import.PLE,Detalhamento!$E86,Detalhamento!AF$15)),IF(INDEX(Import.PLE,Detalhamento!$E86,Detalhamento!AF$15)&lt;=mediçao,OFFSET(Import.PLQ,$A86-1,AF$15-1,1,1),0),0),PLE!$AA$28*OFFSET(Import.PLQ,$A86-1,AF$15-1,1,1)),IF($E86&lt;&gt;1,IF(ISNUMBER(INDEX(Import.PLE,Detalhamento!$E86,Detalhamento!AF$15)),IF(INDEX(Import.PLE,Detalhamento!$E86,Detalhamento!AF$15)&lt;=mediçao,0,OFFSET(Import.PLQ,$A86-1,AF$15-1,1,1)),OFFSET(Import.PLQ,$A86-1,AF$15-1,1,1)),(1-PLE!$AA$28)*OFFSET(Import.PLQ,$A86-1,AF$15-1,1,1))))</f>
        <v>0</v>
      </c>
      <c r="AG86" s="144">
        <f ca="1">IF(AG$13="",0,CHOOSE(Detalhamento.OpçãoServiços,OFFSET(Import.PLQ,$A86-1,AG$15-1,1,1),IF($E86&lt;&gt;1,IF(ISNUMBER(INDEX(Import.PLE,Detalhamento!$E86,Detalhamento!AG$15)),IF(INDEX(Import.PLE,Detalhamento!$E86,Detalhamento!AG$15)&lt;=mediçao,OFFSET(Import.PLQ,$A86-1,AG$15-1,1,1),0),0),PLE!$AA$28*OFFSET(Import.PLQ,$A86-1,AG$15-1,1,1)),IF($E86&lt;&gt;1,IF(ISNUMBER(INDEX(Import.PLE,Detalhamento!$E86,Detalhamento!AG$15)),IF(INDEX(Import.PLE,Detalhamento!$E86,Detalhamento!AG$15)&lt;=mediçao,0,OFFSET(Import.PLQ,$A86-1,AG$15-1,1,1)),OFFSET(Import.PLQ,$A86-1,AG$15-1,1,1)),(1-PLE!$AA$28)*OFFSET(Import.PLQ,$A86-1,AG$15-1,1,1))))</f>
        <v>0</v>
      </c>
      <c r="AH86" s="144">
        <f ca="1">IF(AH$13="",0,CHOOSE(Detalhamento.OpçãoServiços,OFFSET(Import.PLQ,$A86-1,AH$15-1,1,1),IF($E86&lt;&gt;1,IF(ISNUMBER(INDEX(Import.PLE,Detalhamento!$E86,Detalhamento!AH$15)),IF(INDEX(Import.PLE,Detalhamento!$E86,Detalhamento!AH$15)&lt;=mediçao,OFFSET(Import.PLQ,$A86-1,AH$15-1,1,1),0),0),PLE!$AA$28*OFFSET(Import.PLQ,$A86-1,AH$15-1,1,1)),IF($E86&lt;&gt;1,IF(ISNUMBER(INDEX(Import.PLE,Detalhamento!$E86,Detalhamento!AH$15)),IF(INDEX(Import.PLE,Detalhamento!$E86,Detalhamento!AH$15)&lt;=mediçao,0,OFFSET(Import.PLQ,$A86-1,AH$15-1,1,1)),OFFSET(Import.PLQ,$A86-1,AH$15-1,1,1)),(1-PLE!$AA$28)*OFFSET(Import.PLQ,$A86-1,AH$15-1,1,1))))</f>
        <v>0</v>
      </c>
      <c r="AI86" s="144">
        <f ca="1">IF(AI$13="",0,CHOOSE(Detalhamento.OpçãoServiços,OFFSET(Import.PLQ,$A86-1,AI$15-1,1,1),IF($E86&lt;&gt;1,IF(ISNUMBER(INDEX(Import.PLE,Detalhamento!$E86,Detalhamento!AI$15)),IF(INDEX(Import.PLE,Detalhamento!$E86,Detalhamento!AI$15)&lt;=mediçao,OFFSET(Import.PLQ,$A86-1,AI$15-1,1,1),0),0),PLE!$AA$28*OFFSET(Import.PLQ,$A86-1,AI$15-1,1,1)),IF($E86&lt;&gt;1,IF(ISNUMBER(INDEX(Import.PLE,Detalhamento!$E86,Detalhamento!AI$15)),IF(INDEX(Import.PLE,Detalhamento!$E86,Detalhamento!AI$15)&lt;=mediçao,0,OFFSET(Import.PLQ,$A86-1,AI$15-1,1,1)),OFFSET(Import.PLQ,$A86-1,AI$15-1,1,1)),(1-PLE!$AA$28)*OFFSET(Import.PLQ,$A86-1,AI$15-1,1,1))))</f>
        <v>0</v>
      </c>
      <c r="AJ86" s="144">
        <f ca="1">IF(AJ$13="",0,CHOOSE(Detalhamento.OpçãoServiços,OFFSET(Import.PLQ,$A86-1,AJ$15-1,1,1),IF($E86&lt;&gt;1,IF(ISNUMBER(INDEX(Import.PLE,Detalhamento!$E86,Detalhamento!AJ$15)),IF(INDEX(Import.PLE,Detalhamento!$E86,Detalhamento!AJ$15)&lt;=mediçao,OFFSET(Import.PLQ,$A86-1,AJ$15-1,1,1),0),0),PLE!$AA$28*OFFSET(Import.PLQ,$A86-1,AJ$15-1,1,1)),IF($E86&lt;&gt;1,IF(ISNUMBER(INDEX(Import.PLE,Detalhamento!$E86,Detalhamento!AJ$15)),IF(INDEX(Import.PLE,Detalhamento!$E86,Detalhamento!AJ$15)&lt;=mediçao,0,OFFSET(Import.PLQ,$A86-1,AJ$15-1,1,1)),OFFSET(Import.PLQ,$A86-1,AJ$15-1,1,1)),(1-PLE!$AA$28)*OFFSET(Import.PLQ,$A86-1,AJ$15-1,1,1))))</f>
        <v>0</v>
      </c>
      <c r="AK86" s="144">
        <f ca="1">IF(AK$13="",0,CHOOSE(Detalhamento.OpçãoServiços,OFFSET(Import.PLQ,$A86-1,AK$15-1,1,1),IF($E86&lt;&gt;1,IF(ISNUMBER(INDEX(Import.PLE,Detalhamento!$E86,Detalhamento!AK$15)),IF(INDEX(Import.PLE,Detalhamento!$E86,Detalhamento!AK$15)&lt;=mediçao,OFFSET(Import.PLQ,$A86-1,AK$15-1,1,1),0),0),PLE!$AA$28*OFFSET(Import.PLQ,$A86-1,AK$15-1,1,1)),IF($E86&lt;&gt;1,IF(ISNUMBER(INDEX(Import.PLE,Detalhamento!$E86,Detalhamento!AK$15)),IF(INDEX(Import.PLE,Detalhamento!$E86,Detalhamento!AK$15)&lt;=mediçao,0,OFFSET(Import.PLQ,$A86-1,AK$15-1,1,1)),OFFSET(Import.PLQ,$A86-1,AK$15-1,1,1)),(1-PLE!$AA$28)*OFFSET(Import.PLQ,$A86-1,AK$15-1,1,1))))</f>
        <v>0</v>
      </c>
      <c r="AL86" s="144">
        <f ca="1">IF(AL$13="",0,CHOOSE(Detalhamento.OpçãoServiços,OFFSET(Import.PLQ,$A86-1,AL$15-1,1,1),IF($E86&lt;&gt;1,IF(ISNUMBER(INDEX(Import.PLE,Detalhamento!$E86,Detalhamento!AL$15)),IF(INDEX(Import.PLE,Detalhamento!$E86,Detalhamento!AL$15)&lt;=mediçao,OFFSET(Import.PLQ,$A86-1,AL$15-1,1,1),0),0),PLE!$AA$28*OFFSET(Import.PLQ,$A86-1,AL$15-1,1,1)),IF($E86&lt;&gt;1,IF(ISNUMBER(INDEX(Import.PLE,Detalhamento!$E86,Detalhamento!AL$15)),IF(INDEX(Import.PLE,Detalhamento!$E86,Detalhamento!AL$15)&lt;=mediçao,0,OFFSET(Import.PLQ,$A86-1,AL$15-1,1,1)),OFFSET(Import.PLQ,$A86-1,AL$15-1,1,1)),(1-PLE!$AA$28)*OFFSET(Import.PLQ,$A86-1,AL$15-1,1,1))))</f>
        <v>0</v>
      </c>
      <c r="AM86" s="144">
        <f ca="1">IF(AM$13="",0,CHOOSE(Detalhamento.OpçãoServiços,OFFSET(Import.PLQ,$A86-1,AM$15-1,1,1),IF($E86&lt;&gt;1,IF(ISNUMBER(INDEX(Import.PLE,Detalhamento!$E86,Detalhamento!AM$15)),IF(INDEX(Import.PLE,Detalhamento!$E86,Detalhamento!AM$15)&lt;=mediçao,OFFSET(Import.PLQ,$A86-1,AM$15-1,1,1),0),0),PLE!$AA$28*OFFSET(Import.PLQ,$A86-1,AM$15-1,1,1)),IF($E86&lt;&gt;1,IF(ISNUMBER(INDEX(Import.PLE,Detalhamento!$E86,Detalhamento!AM$15)),IF(INDEX(Import.PLE,Detalhamento!$E86,Detalhamento!AM$15)&lt;=mediçao,0,OFFSET(Import.PLQ,$A86-1,AM$15-1,1,1)),OFFSET(Import.PLQ,$A86-1,AM$15-1,1,1)),(1-PLE!$AA$28)*OFFSET(Import.PLQ,$A86-1,AM$15-1,1,1))))</f>
        <v>0</v>
      </c>
      <c r="AN86" s="144">
        <f ca="1">IF(AN$13="",0,CHOOSE(Detalhamento.OpçãoServiços,OFFSET(Import.PLQ,$A86-1,AN$15-1,1,1),IF($E86&lt;&gt;1,IF(ISNUMBER(INDEX(Import.PLE,Detalhamento!$E86,Detalhamento!AN$15)),IF(INDEX(Import.PLE,Detalhamento!$E86,Detalhamento!AN$15)&lt;=mediçao,OFFSET(Import.PLQ,$A86-1,AN$15-1,1,1),0),0),PLE!$AA$28*OFFSET(Import.PLQ,$A86-1,AN$15-1,1,1)),IF($E86&lt;&gt;1,IF(ISNUMBER(INDEX(Import.PLE,Detalhamento!$E86,Detalhamento!AN$15)),IF(INDEX(Import.PLE,Detalhamento!$E86,Detalhamento!AN$15)&lt;=mediçao,0,OFFSET(Import.PLQ,$A86-1,AN$15-1,1,1)),OFFSET(Import.PLQ,$A86-1,AN$15-1,1,1)),(1-PLE!$AA$28)*OFFSET(Import.PLQ,$A86-1,AN$15-1,1,1))))</f>
        <v>0</v>
      </c>
      <c r="AO86" s="144">
        <f ca="1">IF(AO$13="",0,CHOOSE(Detalhamento.OpçãoServiços,OFFSET(Import.PLQ,$A86-1,AO$15-1,1,1),IF($E86&lt;&gt;1,IF(ISNUMBER(INDEX(Import.PLE,Detalhamento!$E86,Detalhamento!AO$15)),IF(INDEX(Import.PLE,Detalhamento!$E86,Detalhamento!AO$15)&lt;=mediçao,OFFSET(Import.PLQ,$A86-1,AO$15-1,1,1),0),0),PLE!$AA$28*OFFSET(Import.PLQ,$A86-1,AO$15-1,1,1)),IF($E86&lt;&gt;1,IF(ISNUMBER(INDEX(Import.PLE,Detalhamento!$E86,Detalhamento!AO$15)),IF(INDEX(Import.PLE,Detalhamento!$E86,Detalhamento!AO$15)&lt;=mediçao,0,OFFSET(Import.PLQ,$A86-1,AO$15-1,1,1)),OFFSET(Import.PLQ,$A86-1,AO$15-1,1,1)),(1-PLE!$AA$28)*OFFSET(Import.PLQ,$A86-1,AO$15-1,1,1))))</f>
        <v>0</v>
      </c>
      <c r="AP86" s="144">
        <f ca="1">IF(AP$13="",0,CHOOSE(Detalhamento.OpçãoServiços,OFFSET(Import.PLQ,$A86-1,AP$15-1,1,1),IF($E86&lt;&gt;1,IF(ISNUMBER(INDEX(Import.PLE,Detalhamento!$E86,Detalhamento!AP$15)),IF(INDEX(Import.PLE,Detalhamento!$E86,Detalhamento!AP$15)&lt;=mediçao,OFFSET(Import.PLQ,$A86-1,AP$15-1,1,1),0),0),PLE!$AA$28*OFFSET(Import.PLQ,$A86-1,AP$15-1,1,1)),IF($E86&lt;&gt;1,IF(ISNUMBER(INDEX(Import.PLE,Detalhamento!$E86,Detalhamento!AP$15)),IF(INDEX(Import.PLE,Detalhamento!$E86,Detalhamento!AP$15)&lt;=mediçao,0,OFFSET(Import.PLQ,$A86-1,AP$15-1,1,1)),OFFSET(Import.PLQ,$A86-1,AP$15-1,1,1)),(1-PLE!$AA$28)*OFFSET(Import.PLQ,$A86-1,AP$15-1,1,1))))</f>
        <v>0</v>
      </c>
      <c r="AQ86" s="144">
        <f ca="1">IF(AQ$13="",0,CHOOSE(Detalhamento.OpçãoServiços,OFFSET(Import.PLQ,$A86-1,AQ$15-1,1,1),IF($E86&lt;&gt;1,IF(ISNUMBER(INDEX(Import.PLE,Detalhamento!$E86,Detalhamento!AQ$15)),IF(INDEX(Import.PLE,Detalhamento!$E86,Detalhamento!AQ$15)&lt;=mediçao,OFFSET(Import.PLQ,$A86-1,AQ$15-1,1,1),0),0),PLE!$AA$28*OFFSET(Import.PLQ,$A86-1,AQ$15-1,1,1)),IF($E86&lt;&gt;1,IF(ISNUMBER(INDEX(Import.PLE,Detalhamento!$E86,Detalhamento!AQ$15)),IF(INDEX(Import.PLE,Detalhamento!$E86,Detalhamento!AQ$15)&lt;=mediçao,0,OFFSET(Import.PLQ,$A86-1,AQ$15-1,1,1)),OFFSET(Import.PLQ,$A86-1,AQ$15-1,1,1)),(1-PLE!$AA$28)*OFFSET(Import.PLQ,$A86-1,AQ$15-1,1,1))))</f>
        <v>0</v>
      </c>
      <c r="AR86" s="144">
        <f ca="1">IF(AR$13="",0,CHOOSE(Detalhamento.OpçãoServiços,OFFSET(Import.PLQ,$A86-1,AR$15-1,1,1),IF($E86&lt;&gt;1,IF(ISNUMBER(INDEX(Import.PLE,Detalhamento!$E86,Detalhamento!AR$15)),IF(INDEX(Import.PLE,Detalhamento!$E86,Detalhamento!AR$15)&lt;=mediçao,OFFSET(Import.PLQ,$A86-1,AR$15-1,1,1),0),0),PLE!$AA$28*OFFSET(Import.PLQ,$A86-1,AR$15-1,1,1)),IF($E86&lt;&gt;1,IF(ISNUMBER(INDEX(Import.PLE,Detalhamento!$E86,Detalhamento!AR$15)),IF(INDEX(Import.PLE,Detalhamento!$E86,Detalhamento!AR$15)&lt;=mediçao,0,OFFSET(Import.PLQ,$A86-1,AR$15-1,1,1)),OFFSET(Import.PLQ,$A86-1,AR$15-1,1,1)),(1-PLE!$AA$28)*OFFSET(Import.PLQ,$A86-1,AR$15-1,1,1))))</f>
        <v>0</v>
      </c>
      <c r="AS86" s="144">
        <f ca="1">IF(AS$13="",0,CHOOSE(Detalhamento.OpçãoServiços,OFFSET(Import.PLQ,$A86-1,AS$15-1,1,1),IF($E86&lt;&gt;1,IF(ISNUMBER(INDEX(Import.PLE,Detalhamento!$E86,Detalhamento!AS$15)),IF(INDEX(Import.PLE,Detalhamento!$E86,Detalhamento!AS$15)&lt;=mediçao,OFFSET(Import.PLQ,$A86-1,AS$15-1,1,1),0),0),PLE!$AA$28*OFFSET(Import.PLQ,$A86-1,AS$15-1,1,1)),IF($E86&lt;&gt;1,IF(ISNUMBER(INDEX(Import.PLE,Detalhamento!$E86,Detalhamento!AS$15)),IF(INDEX(Import.PLE,Detalhamento!$E86,Detalhamento!AS$15)&lt;=mediçao,0,OFFSET(Import.PLQ,$A86-1,AS$15-1,1,1)),OFFSET(Import.PLQ,$A86-1,AS$15-1,1,1)),(1-PLE!$AA$28)*OFFSET(Import.PLQ,$A86-1,AS$15-1,1,1))))</f>
        <v>0</v>
      </c>
      <c r="AT86" s="144">
        <f ca="1">IF(AT$13="",0,CHOOSE(Detalhamento.OpçãoServiços,OFFSET(Import.PLQ,$A86-1,AT$15-1,1,1),IF($E86&lt;&gt;1,IF(ISNUMBER(INDEX(Import.PLE,Detalhamento!$E86,Detalhamento!AT$15)),IF(INDEX(Import.PLE,Detalhamento!$E86,Detalhamento!AT$15)&lt;=mediçao,OFFSET(Import.PLQ,$A86-1,AT$15-1,1,1),0),0),PLE!$AA$28*OFFSET(Import.PLQ,$A86-1,AT$15-1,1,1)),IF($E86&lt;&gt;1,IF(ISNUMBER(INDEX(Import.PLE,Detalhamento!$E86,Detalhamento!AT$15)),IF(INDEX(Import.PLE,Detalhamento!$E86,Detalhamento!AT$15)&lt;=mediçao,0,OFFSET(Import.PLQ,$A86-1,AT$15-1,1,1)),OFFSET(Import.PLQ,$A86-1,AT$15-1,1,1)),(1-PLE!$AA$28)*OFFSET(Import.PLQ,$A86-1,AT$15-1,1,1))))</f>
        <v>0</v>
      </c>
      <c r="AU86" s="144">
        <f ca="1">IF(AU$13="",0,CHOOSE(Detalhamento.OpçãoServiços,OFFSET(Import.PLQ,$A86-1,AU$15-1,1,1),IF($E86&lt;&gt;1,IF(ISNUMBER(INDEX(Import.PLE,Detalhamento!$E86,Detalhamento!AU$15)),IF(INDEX(Import.PLE,Detalhamento!$E86,Detalhamento!AU$15)&lt;=mediçao,OFFSET(Import.PLQ,$A86-1,AU$15-1,1,1),0),0),PLE!$AA$28*OFFSET(Import.PLQ,$A86-1,AU$15-1,1,1)),IF($E86&lt;&gt;1,IF(ISNUMBER(INDEX(Import.PLE,Detalhamento!$E86,Detalhamento!AU$15)),IF(INDEX(Import.PLE,Detalhamento!$E86,Detalhamento!AU$15)&lt;=mediçao,0,OFFSET(Import.PLQ,$A86-1,AU$15-1,1,1)),OFFSET(Import.PLQ,$A86-1,AU$15-1,1,1)),(1-PLE!$AA$28)*OFFSET(Import.PLQ,$A86-1,AU$15-1,1,1))))</f>
        <v>0</v>
      </c>
      <c r="AV86" s="144">
        <f ca="1">IF(AV$13="",0,CHOOSE(Detalhamento.OpçãoServiços,OFFSET(Import.PLQ,$A86-1,AV$15-1,1,1),IF($E86&lt;&gt;1,IF(ISNUMBER(INDEX(Import.PLE,Detalhamento!$E86,Detalhamento!AV$15)),IF(INDEX(Import.PLE,Detalhamento!$E86,Detalhamento!AV$15)&lt;=mediçao,OFFSET(Import.PLQ,$A86-1,AV$15-1,1,1),0),0),PLE!$AA$28*OFFSET(Import.PLQ,$A86-1,AV$15-1,1,1)),IF($E86&lt;&gt;1,IF(ISNUMBER(INDEX(Import.PLE,Detalhamento!$E86,Detalhamento!AV$15)),IF(INDEX(Import.PLE,Detalhamento!$E86,Detalhamento!AV$15)&lt;=mediçao,0,OFFSET(Import.PLQ,$A86-1,AV$15-1,1,1)),OFFSET(Import.PLQ,$A86-1,AV$15-1,1,1)),(1-PLE!$AA$28)*OFFSET(Import.PLQ,$A86-1,AV$15-1,1,1))))</f>
        <v>0</v>
      </c>
      <c r="AW86" s="144">
        <f ca="1">IF(AW$13="",0,CHOOSE(Detalhamento.OpçãoServiços,OFFSET(Import.PLQ,$A86-1,AW$15-1,1,1),IF($E86&lt;&gt;1,IF(ISNUMBER(INDEX(Import.PLE,Detalhamento!$E86,Detalhamento!AW$15)),IF(INDEX(Import.PLE,Detalhamento!$E86,Detalhamento!AW$15)&lt;=mediçao,OFFSET(Import.PLQ,$A86-1,AW$15-1,1,1),0),0),PLE!$AA$28*OFFSET(Import.PLQ,$A86-1,AW$15-1,1,1)),IF($E86&lt;&gt;1,IF(ISNUMBER(INDEX(Import.PLE,Detalhamento!$E86,Detalhamento!AW$15)),IF(INDEX(Import.PLE,Detalhamento!$E86,Detalhamento!AW$15)&lt;=mediçao,0,OFFSET(Import.PLQ,$A86-1,AW$15-1,1,1)),OFFSET(Import.PLQ,$A86-1,AW$15-1,1,1)),(1-PLE!$AA$28)*OFFSET(Import.PLQ,$A86-1,AW$15-1,1,1))))</f>
        <v>0</v>
      </c>
      <c r="AX86" s="144">
        <f ca="1">IF(AX$13="",0,CHOOSE(Detalhamento.OpçãoServiços,OFFSET(Import.PLQ,$A86-1,AX$15-1,1,1),IF($E86&lt;&gt;1,IF(ISNUMBER(INDEX(Import.PLE,Detalhamento!$E86,Detalhamento!AX$15)),IF(INDEX(Import.PLE,Detalhamento!$E86,Detalhamento!AX$15)&lt;=mediçao,OFFSET(Import.PLQ,$A86-1,AX$15-1,1,1),0),0),PLE!$AA$28*OFFSET(Import.PLQ,$A86-1,AX$15-1,1,1)),IF($E86&lt;&gt;1,IF(ISNUMBER(INDEX(Import.PLE,Detalhamento!$E86,Detalhamento!AX$15)),IF(INDEX(Import.PLE,Detalhamento!$E86,Detalhamento!AX$15)&lt;=mediçao,0,OFFSET(Import.PLQ,$A86-1,AX$15-1,1,1)),OFFSET(Import.PLQ,$A86-1,AX$15-1,1,1)),(1-PLE!$AA$28)*OFFSET(Import.PLQ,$A86-1,AX$15-1,1,1))))</f>
        <v>0</v>
      </c>
      <c r="AY86" s="144">
        <f ca="1">IF(AY$13="",0,CHOOSE(Detalhamento.OpçãoServiços,OFFSET(Import.PLQ,$A86-1,AY$15-1,1,1),IF($E86&lt;&gt;1,IF(ISNUMBER(INDEX(Import.PLE,Detalhamento!$E86,Detalhamento!AY$15)),IF(INDEX(Import.PLE,Detalhamento!$E86,Detalhamento!AY$15)&lt;=mediçao,OFFSET(Import.PLQ,$A86-1,AY$15-1,1,1),0),0),PLE!$AA$28*OFFSET(Import.PLQ,$A86-1,AY$15-1,1,1)),IF($E86&lt;&gt;1,IF(ISNUMBER(INDEX(Import.PLE,Detalhamento!$E86,Detalhamento!AY$15)),IF(INDEX(Import.PLE,Detalhamento!$E86,Detalhamento!AY$15)&lt;=mediçao,0,OFFSET(Import.PLQ,$A86-1,AY$15-1,1,1)),OFFSET(Import.PLQ,$A86-1,AY$15-1,1,1)),(1-PLE!$AA$28)*OFFSET(Import.PLQ,$A86-1,AY$15-1,1,1))))</f>
        <v>0</v>
      </c>
      <c r="AZ86" s="144">
        <f ca="1">IF(AZ$13="",0,CHOOSE(Detalhamento.OpçãoServiços,OFFSET(Import.PLQ,$A86-1,AZ$15-1,1,1),IF($E86&lt;&gt;1,IF(ISNUMBER(INDEX(Import.PLE,Detalhamento!$E86,Detalhamento!AZ$15)),IF(INDEX(Import.PLE,Detalhamento!$E86,Detalhamento!AZ$15)&lt;=mediçao,OFFSET(Import.PLQ,$A86-1,AZ$15-1,1,1),0),0),PLE!$AA$28*OFFSET(Import.PLQ,$A86-1,AZ$15-1,1,1)),IF($E86&lt;&gt;1,IF(ISNUMBER(INDEX(Import.PLE,Detalhamento!$E86,Detalhamento!AZ$15)),IF(INDEX(Import.PLE,Detalhamento!$E86,Detalhamento!AZ$15)&lt;=mediçao,0,OFFSET(Import.PLQ,$A86-1,AZ$15-1,1,1)),OFFSET(Import.PLQ,$A86-1,AZ$15-1,1,1)),(1-PLE!$AA$28)*OFFSET(Import.PLQ,$A86-1,AZ$15-1,1,1))))</f>
        <v>0</v>
      </c>
      <c r="BA86" s="144">
        <f ca="1">IF(BA$13="",0,CHOOSE(Detalhamento.OpçãoServiços,OFFSET(Import.PLQ,$A86-1,BA$15-1,1,1),IF($E86&lt;&gt;1,IF(ISNUMBER(INDEX(Import.PLE,Detalhamento!$E86,Detalhamento!BA$15)),IF(INDEX(Import.PLE,Detalhamento!$E86,Detalhamento!BA$15)&lt;=mediçao,OFFSET(Import.PLQ,$A86-1,BA$15-1,1,1),0),0),PLE!$AA$28*OFFSET(Import.PLQ,$A86-1,BA$15-1,1,1)),IF($E86&lt;&gt;1,IF(ISNUMBER(INDEX(Import.PLE,Detalhamento!$E86,Detalhamento!BA$15)),IF(INDEX(Import.PLE,Detalhamento!$E86,Detalhamento!BA$15)&lt;=mediçao,0,OFFSET(Import.PLQ,$A86-1,BA$15-1,1,1)),OFFSET(Import.PLQ,$A86-1,BA$15-1,1,1)),(1-PLE!$AA$28)*OFFSET(Import.PLQ,$A86-1,BA$15-1,1,1))))</f>
        <v>0</v>
      </c>
      <c r="BB86" s="144">
        <f ca="1">IF(BB$13="",0,CHOOSE(Detalhamento.OpçãoServiços,OFFSET(Import.PLQ,$A86-1,BB$15-1,1,1),IF($E86&lt;&gt;1,IF(ISNUMBER(INDEX(Import.PLE,Detalhamento!$E86,Detalhamento!BB$15)),IF(INDEX(Import.PLE,Detalhamento!$E86,Detalhamento!BB$15)&lt;=mediçao,OFFSET(Import.PLQ,$A86-1,BB$15-1,1,1),0),0),PLE!$AA$28*OFFSET(Import.PLQ,$A86-1,BB$15-1,1,1)),IF($E86&lt;&gt;1,IF(ISNUMBER(INDEX(Import.PLE,Detalhamento!$E86,Detalhamento!BB$15)),IF(INDEX(Import.PLE,Detalhamento!$E86,Detalhamento!BB$15)&lt;=mediçao,0,OFFSET(Import.PLQ,$A86-1,BB$15-1,1,1)),OFFSET(Import.PLQ,$A86-1,BB$15-1,1,1)),(1-PLE!$AA$28)*OFFSET(Import.PLQ,$A86-1,BB$15-1,1,1))))</f>
        <v>0</v>
      </c>
      <c r="BC86" s="144">
        <f ca="1">IF(BC$13="",0,CHOOSE(Detalhamento.OpçãoServiços,OFFSET(Import.PLQ,$A86-1,BC$15-1,1,1),IF($E86&lt;&gt;1,IF(ISNUMBER(INDEX(Import.PLE,Detalhamento!$E86,Detalhamento!BC$15)),IF(INDEX(Import.PLE,Detalhamento!$E86,Detalhamento!BC$15)&lt;=mediçao,OFFSET(Import.PLQ,$A86-1,BC$15-1,1,1),0),0),PLE!$AA$28*OFFSET(Import.PLQ,$A86-1,BC$15-1,1,1)),IF($E86&lt;&gt;1,IF(ISNUMBER(INDEX(Import.PLE,Detalhamento!$E86,Detalhamento!BC$15)),IF(INDEX(Import.PLE,Detalhamento!$E86,Detalhamento!BC$15)&lt;=mediçao,0,OFFSET(Import.PLQ,$A86-1,BC$15-1,1,1)),OFFSET(Import.PLQ,$A86-1,BC$15-1,1,1)),(1-PLE!$AA$28)*OFFSET(Import.PLQ,$A86-1,BC$15-1,1,1))))</f>
        <v>0</v>
      </c>
      <c r="BD86" s="144">
        <f ca="1">IF(BD$13="",0,CHOOSE(Detalhamento.OpçãoServiços,OFFSET(Import.PLQ,$A86-1,BD$15-1,1,1),IF($E86&lt;&gt;1,IF(ISNUMBER(INDEX(Import.PLE,Detalhamento!$E86,Detalhamento!BD$15)),IF(INDEX(Import.PLE,Detalhamento!$E86,Detalhamento!BD$15)&lt;=mediçao,OFFSET(Import.PLQ,$A86-1,BD$15-1,1,1),0),0),PLE!$AA$28*OFFSET(Import.PLQ,$A86-1,BD$15-1,1,1)),IF($E86&lt;&gt;1,IF(ISNUMBER(INDEX(Import.PLE,Detalhamento!$E86,Detalhamento!BD$15)),IF(INDEX(Import.PLE,Detalhamento!$E86,Detalhamento!BD$15)&lt;=mediçao,0,OFFSET(Import.PLQ,$A86-1,BD$15-1,1,1)),OFFSET(Import.PLQ,$A86-1,BD$15-1,1,1)),(1-PLE!$AA$28)*OFFSET(Import.PLQ,$A86-1,BD$15-1,1,1))))</f>
        <v>0</v>
      </c>
      <c r="BE86" s="144">
        <f ca="1">IF(BE$13="",0,CHOOSE(Detalhamento.OpçãoServiços,OFFSET(Import.PLQ,$A86-1,BE$15-1,1,1),IF($E86&lt;&gt;1,IF(ISNUMBER(INDEX(Import.PLE,Detalhamento!$E86,Detalhamento!BE$15)),IF(INDEX(Import.PLE,Detalhamento!$E86,Detalhamento!BE$15)&lt;=mediçao,OFFSET(Import.PLQ,$A86-1,BE$15-1,1,1),0),0),PLE!$AA$28*OFFSET(Import.PLQ,$A86-1,BE$15-1,1,1)),IF($E86&lt;&gt;1,IF(ISNUMBER(INDEX(Import.PLE,Detalhamento!$E86,Detalhamento!BE$15)),IF(INDEX(Import.PLE,Detalhamento!$E86,Detalhamento!BE$15)&lt;=mediçao,0,OFFSET(Import.PLQ,$A86-1,BE$15-1,1,1)),OFFSET(Import.PLQ,$A86-1,BE$15-1,1,1)),(1-PLE!$AA$28)*OFFSET(Import.PLQ,$A86-1,BE$15-1,1,1))))</f>
        <v>0</v>
      </c>
      <c r="BF86" s="144">
        <f ca="1">IF(BF$13="",0,CHOOSE(Detalhamento.OpçãoServiços,OFFSET(Import.PLQ,$A86-1,BF$15-1,1,1),IF($E86&lt;&gt;1,IF(ISNUMBER(INDEX(Import.PLE,Detalhamento!$E86,Detalhamento!BF$15)),IF(INDEX(Import.PLE,Detalhamento!$E86,Detalhamento!BF$15)&lt;=mediçao,OFFSET(Import.PLQ,$A86-1,BF$15-1,1,1),0),0),PLE!$AA$28*OFFSET(Import.PLQ,$A86-1,BF$15-1,1,1)),IF($E86&lt;&gt;1,IF(ISNUMBER(INDEX(Import.PLE,Detalhamento!$E86,Detalhamento!BF$15)),IF(INDEX(Import.PLE,Detalhamento!$E86,Detalhamento!BF$15)&lt;=mediçao,0,OFFSET(Import.PLQ,$A86-1,BF$15-1,1,1)),OFFSET(Import.PLQ,$A86-1,BF$15-1,1,1)),(1-PLE!$AA$28)*OFFSET(Import.PLQ,$A86-1,BF$15-1,1,1))))</f>
        <v>0</v>
      </c>
      <c r="BG86" s="144">
        <f ca="1">IF(BG$13="",0,CHOOSE(Detalhamento.OpçãoServiços,OFFSET(Import.PLQ,$A86-1,BG$15-1,1,1),IF($E86&lt;&gt;1,IF(ISNUMBER(INDEX(Import.PLE,Detalhamento!$E86,Detalhamento!BG$15)),IF(INDEX(Import.PLE,Detalhamento!$E86,Detalhamento!BG$15)&lt;=mediçao,OFFSET(Import.PLQ,$A86-1,BG$15-1,1,1),0),0),PLE!$AA$28*OFFSET(Import.PLQ,$A86-1,BG$15-1,1,1)),IF($E86&lt;&gt;1,IF(ISNUMBER(INDEX(Import.PLE,Detalhamento!$E86,Detalhamento!BG$15)),IF(INDEX(Import.PLE,Detalhamento!$E86,Detalhamento!BG$15)&lt;=mediçao,0,OFFSET(Import.PLQ,$A86-1,BG$15-1,1,1)),OFFSET(Import.PLQ,$A86-1,BG$15-1,1,1)),(1-PLE!$AA$28)*OFFSET(Import.PLQ,$A86-1,BG$15-1,1,1))))</f>
        <v>0</v>
      </c>
      <c r="BH86" s="144">
        <f ca="1">IF(BH$13="",0,CHOOSE(Detalhamento.OpçãoServiços,OFFSET(Import.PLQ,$A86-1,BH$15-1,1,1),IF($E86&lt;&gt;1,IF(ISNUMBER(INDEX(Import.PLE,Detalhamento!$E86,Detalhamento!BH$15)),IF(INDEX(Import.PLE,Detalhamento!$E86,Detalhamento!BH$15)&lt;=mediçao,OFFSET(Import.PLQ,$A86-1,BH$15-1,1,1),0),0),PLE!$AA$28*OFFSET(Import.PLQ,$A86-1,BH$15-1,1,1)),IF($E86&lt;&gt;1,IF(ISNUMBER(INDEX(Import.PLE,Detalhamento!$E86,Detalhamento!BH$15)),IF(INDEX(Import.PLE,Detalhamento!$E86,Detalhamento!BH$15)&lt;=mediçao,0,OFFSET(Import.PLQ,$A86-1,BH$15-1,1,1)),OFFSET(Import.PLQ,$A86-1,BH$15-1,1,1)),(1-PLE!$AA$28)*OFFSET(Import.PLQ,$A86-1,BH$15-1,1,1))))</f>
        <v>0</v>
      </c>
      <c r="BI86" s="144">
        <f ca="1">IF(BI$13="",0,CHOOSE(Detalhamento.OpçãoServiços,OFFSET(Import.PLQ,$A86-1,BI$15-1,1,1),IF($E86&lt;&gt;1,IF(ISNUMBER(INDEX(Import.PLE,Detalhamento!$E86,Detalhamento!BI$15)),IF(INDEX(Import.PLE,Detalhamento!$E86,Detalhamento!BI$15)&lt;=mediçao,OFFSET(Import.PLQ,$A86-1,BI$15-1,1,1),0),0),PLE!$AA$28*OFFSET(Import.PLQ,$A86-1,BI$15-1,1,1)),IF($E86&lt;&gt;1,IF(ISNUMBER(INDEX(Import.PLE,Detalhamento!$E86,Detalhamento!BI$15)),IF(INDEX(Import.PLE,Detalhamento!$E86,Detalhamento!BI$15)&lt;=mediçao,0,OFFSET(Import.PLQ,$A86-1,BI$15-1,1,1)),OFFSET(Import.PLQ,$A86-1,BI$15-1,1,1)),(1-PLE!$AA$28)*OFFSET(Import.PLQ,$A86-1,BI$15-1,1,1))))</f>
        <v>0</v>
      </c>
    </row>
    <row r="87" spans="1:61" ht="10.5" hidden="1" x14ac:dyDescent="0.25">
      <c r="A87" s="155">
        <v>71</v>
      </c>
      <c r="B87" s="21" t="str">
        <f t="shared" ca="1" si="17"/>
        <v>Nível</v>
      </c>
      <c r="E87" s="153" t="str">
        <f t="shared" ca="1" si="18"/>
        <v/>
      </c>
      <c r="F87" s="154">
        <f t="shared" ca="1" si="19"/>
        <v>0</v>
      </c>
      <c r="G87" s="154" t="str">
        <f t="shared" ca="1" si="16"/>
        <v>1.7.2</v>
      </c>
      <c r="H87" s="182" t="str">
        <f t="shared" ca="1" si="16"/>
        <v>DRENAGEM PLUVIAL</v>
      </c>
      <c r="I87" s="37" t="str">
        <f t="shared" ca="1" si="20"/>
        <v/>
      </c>
      <c r="J87" s="144" t="str">
        <f t="shared" ca="1" si="21"/>
        <v/>
      </c>
      <c r="K87" s="67"/>
      <c r="L87" s="144">
        <f ca="1">IF(L$13="",0,CHOOSE(Detalhamento.OpçãoServiços,OFFSET(Import.PLQ,$A87-1,L$15-1,1,1),IF($E87&lt;&gt;1,IF(ISNUMBER(INDEX(Import.PLE,Detalhamento!$E87,Detalhamento!L$15)),IF(INDEX(Import.PLE,Detalhamento!$E87,Detalhamento!L$15)&lt;=mediçao,OFFSET(Import.PLQ,$A87-1,L$15-1,1,1),0),0),PLE!$AA$28*OFFSET(Import.PLQ,$A87-1,L$15-1,1,1)),IF($E87&lt;&gt;1,IF(ISNUMBER(INDEX(Import.PLE,Detalhamento!$E87,Detalhamento!L$15)),IF(INDEX(Import.PLE,Detalhamento!$E87,Detalhamento!L$15)&lt;=mediçao,0,OFFSET(Import.PLQ,$A87-1,L$15-1,1,1)),OFFSET(Import.PLQ,$A87-1,L$15-1,1,1)),(1-PLE!$AA$28)*OFFSET(Import.PLQ,$A87-1,L$15-1,1,1))))</f>
        <v>0</v>
      </c>
      <c r="M87" s="144">
        <f ca="1">IF(M$13="",0,CHOOSE(Detalhamento.OpçãoServiços,OFFSET(Import.PLQ,$A87-1,M$15-1,1,1),IF($E87&lt;&gt;1,IF(ISNUMBER(INDEX(Import.PLE,Detalhamento!$E87,Detalhamento!M$15)),IF(INDEX(Import.PLE,Detalhamento!$E87,Detalhamento!M$15)&lt;=mediçao,OFFSET(Import.PLQ,$A87-1,M$15-1,1,1),0),0),PLE!$AA$28*OFFSET(Import.PLQ,$A87-1,M$15-1,1,1)),IF($E87&lt;&gt;1,IF(ISNUMBER(INDEX(Import.PLE,Detalhamento!$E87,Detalhamento!M$15)),IF(INDEX(Import.PLE,Detalhamento!$E87,Detalhamento!M$15)&lt;=mediçao,0,OFFSET(Import.PLQ,$A87-1,M$15-1,1,1)),OFFSET(Import.PLQ,$A87-1,M$15-1,1,1)),(1-PLE!$AA$28)*OFFSET(Import.PLQ,$A87-1,M$15-1,1,1))))</f>
        <v>0</v>
      </c>
      <c r="N87" s="144">
        <f ca="1">IF(N$13="",0,CHOOSE(Detalhamento.OpçãoServiços,OFFSET(Import.PLQ,$A87-1,N$15-1,1,1),IF($E87&lt;&gt;1,IF(ISNUMBER(INDEX(Import.PLE,Detalhamento!$E87,Detalhamento!N$15)),IF(INDEX(Import.PLE,Detalhamento!$E87,Detalhamento!N$15)&lt;=mediçao,OFFSET(Import.PLQ,$A87-1,N$15-1,1,1),0),0),PLE!$AA$28*OFFSET(Import.PLQ,$A87-1,N$15-1,1,1)),IF($E87&lt;&gt;1,IF(ISNUMBER(INDEX(Import.PLE,Detalhamento!$E87,Detalhamento!N$15)),IF(INDEX(Import.PLE,Detalhamento!$E87,Detalhamento!N$15)&lt;=mediçao,0,OFFSET(Import.PLQ,$A87-1,N$15-1,1,1)),OFFSET(Import.PLQ,$A87-1,N$15-1,1,1)),(1-PLE!$AA$28)*OFFSET(Import.PLQ,$A87-1,N$15-1,1,1))))</f>
        <v>0</v>
      </c>
      <c r="O87" s="144">
        <f ca="1">IF(O$13="",0,CHOOSE(Detalhamento.OpçãoServiços,OFFSET(Import.PLQ,$A87-1,O$15-1,1,1),IF($E87&lt;&gt;1,IF(ISNUMBER(INDEX(Import.PLE,Detalhamento!$E87,Detalhamento!O$15)),IF(INDEX(Import.PLE,Detalhamento!$E87,Detalhamento!O$15)&lt;=mediçao,OFFSET(Import.PLQ,$A87-1,O$15-1,1,1),0),0),PLE!$AA$28*OFFSET(Import.PLQ,$A87-1,O$15-1,1,1)),IF($E87&lt;&gt;1,IF(ISNUMBER(INDEX(Import.PLE,Detalhamento!$E87,Detalhamento!O$15)),IF(INDEX(Import.PLE,Detalhamento!$E87,Detalhamento!O$15)&lt;=mediçao,0,OFFSET(Import.PLQ,$A87-1,O$15-1,1,1)),OFFSET(Import.PLQ,$A87-1,O$15-1,1,1)),(1-PLE!$AA$28)*OFFSET(Import.PLQ,$A87-1,O$15-1,1,1))))</f>
        <v>0</v>
      </c>
      <c r="P87" s="144">
        <f ca="1">IF(P$13="",0,CHOOSE(Detalhamento.OpçãoServiços,OFFSET(Import.PLQ,$A87-1,P$15-1,1,1),IF($E87&lt;&gt;1,IF(ISNUMBER(INDEX(Import.PLE,Detalhamento!$E87,Detalhamento!P$15)),IF(INDEX(Import.PLE,Detalhamento!$E87,Detalhamento!P$15)&lt;=mediçao,OFFSET(Import.PLQ,$A87-1,P$15-1,1,1),0),0),PLE!$AA$28*OFFSET(Import.PLQ,$A87-1,P$15-1,1,1)),IF($E87&lt;&gt;1,IF(ISNUMBER(INDEX(Import.PLE,Detalhamento!$E87,Detalhamento!P$15)),IF(INDEX(Import.PLE,Detalhamento!$E87,Detalhamento!P$15)&lt;=mediçao,0,OFFSET(Import.PLQ,$A87-1,P$15-1,1,1)),OFFSET(Import.PLQ,$A87-1,P$15-1,1,1)),(1-PLE!$AA$28)*OFFSET(Import.PLQ,$A87-1,P$15-1,1,1))))</f>
        <v>0</v>
      </c>
      <c r="Q87" s="144">
        <f ca="1">IF(Q$13="",0,CHOOSE(Detalhamento.OpçãoServiços,OFFSET(Import.PLQ,$A87-1,Q$15-1,1,1),IF($E87&lt;&gt;1,IF(ISNUMBER(INDEX(Import.PLE,Detalhamento!$E87,Detalhamento!Q$15)),IF(INDEX(Import.PLE,Detalhamento!$E87,Detalhamento!Q$15)&lt;=mediçao,OFFSET(Import.PLQ,$A87-1,Q$15-1,1,1),0),0),PLE!$AA$28*OFFSET(Import.PLQ,$A87-1,Q$15-1,1,1)),IF($E87&lt;&gt;1,IF(ISNUMBER(INDEX(Import.PLE,Detalhamento!$E87,Detalhamento!Q$15)),IF(INDEX(Import.PLE,Detalhamento!$E87,Detalhamento!Q$15)&lt;=mediçao,0,OFFSET(Import.PLQ,$A87-1,Q$15-1,1,1)),OFFSET(Import.PLQ,$A87-1,Q$15-1,1,1)),(1-PLE!$AA$28)*OFFSET(Import.PLQ,$A87-1,Q$15-1,1,1))))</f>
        <v>0</v>
      </c>
      <c r="R87" s="144">
        <f ca="1">IF(R$13="",0,CHOOSE(Detalhamento.OpçãoServiços,OFFSET(Import.PLQ,$A87-1,R$15-1,1,1),IF($E87&lt;&gt;1,IF(ISNUMBER(INDEX(Import.PLE,Detalhamento!$E87,Detalhamento!R$15)),IF(INDEX(Import.PLE,Detalhamento!$E87,Detalhamento!R$15)&lt;=mediçao,OFFSET(Import.PLQ,$A87-1,R$15-1,1,1),0),0),PLE!$AA$28*OFFSET(Import.PLQ,$A87-1,R$15-1,1,1)),IF($E87&lt;&gt;1,IF(ISNUMBER(INDEX(Import.PLE,Detalhamento!$E87,Detalhamento!R$15)),IF(INDEX(Import.PLE,Detalhamento!$E87,Detalhamento!R$15)&lt;=mediçao,0,OFFSET(Import.PLQ,$A87-1,R$15-1,1,1)),OFFSET(Import.PLQ,$A87-1,R$15-1,1,1)),(1-PLE!$AA$28)*OFFSET(Import.PLQ,$A87-1,R$15-1,1,1))))</f>
        <v>0</v>
      </c>
      <c r="S87" s="144">
        <f ca="1">IF(S$13="",0,CHOOSE(Detalhamento.OpçãoServiços,OFFSET(Import.PLQ,$A87-1,S$15-1,1,1),IF($E87&lt;&gt;1,IF(ISNUMBER(INDEX(Import.PLE,Detalhamento!$E87,Detalhamento!S$15)),IF(INDEX(Import.PLE,Detalhamento!$E87,Detalhamento!S$15)&lt;=mediçao,OFFSET(Import.PLQ,$A87-1,S$15-1,1,1),0),0),PLE!$AA$28*OFFSET(Import.PLQ,$A87-1,S$15-1,1,1)),IF($E87&lt;&gt;1,IF(ISNUMBER(INDEX(Import.PLE,Detalhamento!$E87,Detalhamento!S$15)),IF(INDEX(Import.PLE,Detalhamento!$E87,Detalhamento!S$15)&lt;=mediçao,0,OFFSET(Import.PLQ,$A87-1,S$15-1,1,1)),OFFSET(Import.PLQ,$A87-1,S$15-1,1,1)),(1-PLE!$AA$28)*OFFSET(Import.PLQ,$A87-1,S$15-1,1,1))))</f>
        <v>0</v>
      </c>
      <c r="T87" s="144">
        <f ca="1">IF(T$13="",0,CHOOSE(Detalhamento.OpçãoServiços,OFFSET(Import.PLQ,$A87-1,T$15-1,1,1),IF($E87&lt;&gt;1,IF(ISNUMBER(INDEX(Import.PLE,Detalhamento!$E87,Detalhamento!T$15)),IF(INDEX(Import.PLE,Detalhamento!$E87,Detalhamento!T$15)&lt;=mediçao,OFFSET(Import.PLQ,$A87-1,T$15-1,1,1),0),0),PLE!$AA$28*OFFSET(Import.PLQ,$A87-1,T$15-1,1,1)),IF($E87&lt;&gt;1,IF(ISNUMBER(INDEX(Import.PLE,Detalhamento!$E87,Detalhamento!T$15)),IF(INDEX(Import.PLE,Detalhamento!$E87,Detalhamento!T$15)&lt;=mediçao,0,OFFSET(Import.PLQ,$A87-1,T$15-1,1,1)),OFFSET(Import.PLQ,$A87-1,T$15-1,1,1)),(1-PLE!$AA$28)*OFFSET(Import.PLQ,$A87-1,T$15-1,1,1))))</f>
        <v>0</v>
      </c>
      <c r="U87" s="144">
        <f ca="1">IF(U$13="",0,CHOOSE(Detalhamento.OpçãoServiços,OFFSET(Import.PLQ,$A87-1,U$15-1,1,1),IF($E87&lt;&gt;1,IF(ISNUMBER(INDEX(Import.PLE,Detalhamento!$E87,Detalhamento!U$15)),IF(INDEX(Import.PLE,Detalhamento!$E87,Detalhamento!U$15)&lt;=mediçao,OFFSET(Import.PLQ,$A87-1,U$15-1,1,1),0),0),PLE!$AA$28*OFFSET(Import.PLQ,$A87-1,U$15-1,1,1)),IF($E87&lt;&gt;1,IF(ISNUMBER(INDEX(Import.PLE,Detalhamento!$E87,Detalhamento!U$15)),IF(INDEX(Import.PLE,Detalhamento!$E87,Detalhamento!U$15)&lt;=mediçao,0,OFFSET(Import.PLQ,$A87-1,U$15-1,1,1)),OFFSET(Import.PLQ,$A87-1,U$15-1,1,1)),(1-PLE!$AA$28)*OFFSET(Import.PLQ,$A87-1,U$15-1,1,1))))</f>
        <v>0</v>
      </c>
      <c r="V87" s="144">
        <f ca="1">IF(V$13="",0,CHOOSE(Detalhamento.OpçãoServiços,OFFSET(Import.PLQ,$A87-1,V$15-1,1,1),IF($E87&lt;&gt;1,IF(ISNUMBER(INDEX(Import.PLE,Detalhamento!$E87,Detalhamento!V$15)),IF(INDEX(Import.PLE,Detalhamento!$E87,Detalhamento!V$15)&lt;=mediçao,OFFSET(Import.PLQ,$A87-1,V$15-1,1,1),0),0),PLE!$AA$28*OFFSET(Import.PLQ,$A87-1,V$15-1,1,1)),IF($E87&lt;&gt;1,IF(ISNUMBER(INDEX(Import.PLE,Detalhamento!$E87,Detalhamento!V$15)),IF(INDEX(Import.PLE,Detalhamento!$E87,Detalhamento!V$15)&lt;=mediçao,0,OFFSET(Import.PLQ,$A87-1,V$15-1,1,1)),OFFSET(Import.PLQ,$A87-1,V$15-1,1,1)),(1-PLE!$AA$28)*OFFSET(Import.PLQ,$A87-1,V$15-1,1,1))))</f>
        <v>0</v>
      </c>
      <c r="W87" s="144">
        <f ca="1">IF(W$13="",0,CHOOSE(Detalhamento.OpçãoServiços,OFFSET(Import.PLQ,$A87-1,W$15-1,1,1),IF($E87&lt;&gt;1,IF(ISNUMBER(INDEX(Import.PLE,Detalhamento!$E87,Detalhamento!W$15)),IF(INDEX(Import.PLE,Detalhamento!$E87,Detalhamento!W$15)&lt;=mediçao,OFFSET(Import.PLQ,$A87-1,W$15-1,1,1),0),0),PLE!$AA$28*OFFSET(Import.PLQ,$A87-1,W$15-1,1,1)),IF($E87&lt;&gt;1,IF(ISNUMBER(INDEX(Import.PLE,Detalhamento!$E87,Detalhamento!W$15)),IF(INDEX(Import.PLE,Detalhamento!$E87,Detalhamento!W$15)&lt;=mediçao,0,OFFSET(Import.PLQ,$A87-1,W$15-1,1,1)),OFFSET(Import.PLQ,$A87-1,W$15-1,1,1)),(1-PLE!$AA$28)*OFFSET(Import.PLQ,$A87-1,W$15-1,1,1))))</f>
        <v>0</v>
      </c>
      <c r="X87" s="144">
        <f ca="1">IF(X$13="",0,CHOOSE(Detalhamento.OpçãoServiços,OFFSET(Import.PLQ,$A87-1,X$15-1,1,1),IF($E87&lt;&gt;1,IF(ISNUMBER(INDEX(Import.PLE,Detalhamento!$E87,Detalhamento!X$15)),IF(INDEX(Import.PLE,Detalhamento!$E87,Detalhamento!X$15)&lt;=mediçao,OFFSET(Import.PLQ,$A87-1,X$15-1,1,1),0),0),PLE!$AA$28*OFFSET(Import.PLQ,$A87-1,X$15-1,1,1)),IF($E87&lt;&gt;1,IF(ISNUMBER(INDEX(Import.PLE,Detalhamento!$E87,Detalhamento!X$15)),IF(INDEX(Import.PLE,Detalhamento!$E87,Detalhamento!X$15)&lt;=mediçao,0,OFFSET(Import.PLQ,$A87-1,X$15-1,1,1)),OFFSET(Import.PLQ,$A87-1,X$15-1,1,1)),(1-PLE!$AA$28)*OFFSET(Import.PLQ,$A87-1,X$15-1,1,1))))</f>
        <v>0</v>
      </c>
      <c r="Y87" s="144">
        <f ca="1">IF(Y$13="",0,CHOOSE(Detalhamento.OpçãoServiços,OFFSET(Import.PLQ,$A87-1,Y$15-1,1,1),IF($E87&lt;&gt;1,IF(ISNUMBER(INDEX(Import.PLE,Detalhamento!$E87,Detalhamento!Y$15)),IF(INDEX(Import.PLE,Detalhamento!$E87,Detalhamento!Y$15)&lt;=mediçao,OFFSET(Import.PLQ,$A87-1,Y$15-1,1,1),0),0),PLE!$AA$28*OFFSET(Import.PLQ,$A87-1,Y$15-1,1,1)),IF($E87&lt;&gt;1,IF(ISNUMBER(INDEX(Import.PLE,Detalhamento!$E87,Detalhamento!Y$15)),IF(INDEX(Import.PLE,Detalhamento!$E87,Detalhamento!Y$15)&lt;=mediçao,0,OFFSET(Import.PLQ,$A87-1,Y$15-1,1,1)),OFFSET(Import.PLQ,$A87-1,Y$15-1,1,1)),(1-PLE!$AA$28)*OFFSET(Import.PLQ,$A87-1,Y$15-1,1,1))))</f>
        <v>0</v>
      </c>
      <c r="Z87" s="144">
        <f ca="1">IF(Z$13="",0,CHOOSE(Detalhamento.OpçãoServiços,OFFSET(Import.PLQ,$A87-1,Z$15-1,1,1),IF($E87&lt;&gt;1,IF(ISNUMBER(INDEX(Import.PLE,Detalhamento!$E87,Detalhamento!Z$15)),IF(INDEX(Import.PLE,Detalhamento!$E87,Detalhamento!Z$15)&lt;=mediçao,OFFSET(Import.PLQ,$A87-1,Z$15-1,1,1),0),0),PLE!$AA$28*OFFSET(Import.PLQ,$A87-1,Z$15-1,1,1)),IF($E87&lt;&gt;1,IF(ISNUMBER(INDEX(Import.PLE,Detalhamento!$E87,Detalhamento!Z$15)),IF(INDEX(Import.PLE,Detalhamento!$E87,Detalhamento!Z$15)&lt;=mediçao,0,OFFSET(Import.PLQ,$A87-1,Z$15-1,1,1)),OFFSET(Import.PLQ,$A87-1,Z$15-1,1,1)),(1-PLE!$AA$28)*OFFSET(Import.PLQ,$A87-1,Z$15-1,1,1))))</f>
        <v>0</v>
      </c>
      <c r="AA87" s="144">
        <f ca="1">IF(AA$13="",0,CHOOSE(Detalhamento.OpçãoServiços,OFFSET(Import.PLQ,$A87-1,AA$15-1,1,1),IF($E87&lt;&gt;1,IF(ISNUMBER(INDEX(Import.PLE,Detalhamento!$E87,Detalhamento!AA$15)),IF(INDEX(Import.PLE,Detalhamento!$E87,Detalhamento!AA$15)&lt;=mediçao,OFFSET(Import.PLQ,$A87-1,AA$15-1,1,1),0),0),PLE!$AA$28*OFFSET(Import.PLQ,$A87-1,AA$15-1,1,1)),IF($E87&lt;&gt;1,IF(ISNUMBER(INDEX(Import.PLE,Detalhamento!$E87,Detalhamento!AA$15)),IF(INDEX(Import.PLE,Detalhamento!$E87,Detalhamento!AA$15)&lt;=mediçao,0,OFFSET(Import.PLQ,$A87-1,AA$15-1,1,1)),OFFSET(Import.PLQ,$A87-1,AA$15-1,1,1)),(1-PLE!$AA$28)*OFFSET(Import.PLQ,$A87-1,AA$15-1,1,1))))</f>
        <v>0</v>
      </c>
      <c r="AB87" s="144">
        <f ca="1">IF(AB$13="",0,CHOOSE(Detalhamento.OpçãoServiços,OFFSET(Import.PLQ,$A87-1,AB$15-1,1,1),IF($E87&lt;&gt;1,IF(ISNUMBER(INDEX(Import.PLE,Detalhamento!$E87,Detalhamento!AB$15)),IF(INDEX(Import.PLE,Detalhamento!$E87,Detalhamento!AB$15)&lt;=mediçao,OFFSET(Import.PLQ,$A87-1,AB$15-1,1,1),0),0),PLE!$AA$28*OFFSET(Import.PLQ,$A87-1,AB$15-1,1,1)),IF($E87&lt;&gt;1,IF(ISNUMBER(INDEX(Import.PLE,Detalhamento!$E87,Detalhamento!AB$15)),IF(INDEX(Import.PLE,Detalhamento!$E87,Detalhamento!AB$15)&lt;=mediçao,0,OFFSET(Import.PLQ,$A87-1,AB$15-1,1,1)),OFFSET(Import.PLQ,$A87-1,AB$15-1,1,1)),(1-PLE!$AA$28)*OFFSET(Import.PLQ,$A87-1,AB$15-1,1,1))))</f>
        <v>0</v>
      </c>
      <c r="AC87" s="144">
        <f ca="1">IF(AC$13="",0,CHOOSE(Detalhamento.OpçãoServiços,OFFSET(Import.PLQ,$A87-1,AC$15-1,1,1),IF($E87&lt;&gt;1,IF(ISNUMBER(INDEX(Import.PLE,Detalhamento!$E87,Detalhamento!AC$15)),IF(INDEX(Import.PLE,Detalhamento!$E87,Detalhamento!AC$15)&lt;=mediçao,OFFSET(Import.PLQ,$A87-1,AC$15-1,1,1),0),0),PLE!$AA$28*OFFSET(Import.PLQ,$A87-1,AC$15-1,1,1)),IF($E87&lt;&gt;1,IF(ISNUMBER(INDEX(Import.PLE,Detalhamento!$E87,Detalhamento!AC$15)),IF(INDEX(Import.PLE,Detalhamento!$E87,Detalhamento!AC$15)&lt;=mediçao,0,OFFSET(Import.PLQ,$A87-1,AC$15-1,1,1)),OFFSET(Import.PLQ,$A87-1,AC$15-1,1,1)),(1-PLE!$AA$28)*OFFSET(Import.PLQ,$A87-1,AC$15-1,1,1))))</f>
        <v>0</v>
      </c>
      <c r="AD87" s="144">
        <f ca="1">IF(AD$13="",0,CHOOSE(Detalhamento.OpçãoServiços,OFFSET(Import.PLQ,$A87-1,AD$15-1,1,1),IF($E87&lt;&gt;1,IF(ISNUMBER(INDEX(Import.PLE,Detalhamento!$E87,Detalhamento!AD$15)),IF(INDEX(Import.PLE,Detalhamento!$E87,Detalhamento!AD$15)&lt;=mediçao,OFFSET(Import.PLQ,$A87-1,AD$15-1,1,1),0),0),PLE!$AA$28*OFFSET(Import.PLQ,$A87-1,AD$15-1,1,1)),IF($E87&lt;&gt;1,IF(ISNUMBER(INDEX(Import.PLE,Detalhamento!$E87,Detalhamento!AD$15)),IF(INDEX(Import.PLE,Detalhamento!$E87,Detalhamento!AD$15)&lt;=mediçao,0,OFFSET(Import.PLQ,$A87-1,AD$15-1,1,1)),OFFSET(Import.PLQ,$A87-1,AD$15-1,1,1)),(1-PLE!$AA$28)*OFFSET(Import.PLQ,$A87-1,AD$15-1,1,1))))</f>
        <v>0</v>
      </c>
      <c r="AE87" s="144">
        <f ca="1">IF(AE$13="",0,CHOOSE(Detalhamento.OpçãoServiços,OFFSET(Import.PLQ,$A87-1,AE$15-1,1,1),IF($E87&lt;&gt;1,IF(ISNUMBER(INDEX(Import.PLE,Detalhamento!$E87,Detalhamento!AE$15)),IF(INDEX(Import.PLE,Detalhamento!$E87,Detalhamento!AE$15)&lt;=mediçao,OFFSET(Import.PLQ,$A87-1,AE$15-1,1,1),0),0),PLE!$AA$28*OFFSET(Import.PLQ,$A87-1,AE$15-1,1,1)),IF($E87&lt;&gt;1,IF(ISNUMBER(INDEX(Import.PLE,Detalhamento!$E87,Detalhamento!AE$15)),IF(INDEX(Import.PLE,Detalhamento!$E87,Detalhamento!AE$15)&lt;=mediçao,0,OFFSET(Import.PLQ,$A87-1,AE$15-1,1,1)),OFFSET(Import.PLQ,$A87-1,AE$15-1,1,1)),(1-PLE!$AA$28)*OFFSET(Import.PLQ,$A87-1,AE$15-1,1,1))))</f>
        <v>0</v>
      </c>
      <c r="AF87" s="144">
        <f ca="1">IF(AF$13="",0,CHOOSE(Detalhamento.OpçãoServiços,OFFSET(Import.PLQ,$A87-1,AF$15-1,1,1),IF($E87&lt;&gt;1,IF(ISNUMBER(INDEX(Import.PLE,Detalhamento!$E87,Detalhamento!AF$15)),IF(INDEX(Import.PLE,Detalhamento!$E87,Detalhamento!AF$15)&lt;=mediçao,OFFSET(Import.PLQ,$A87-1,AF$15-1,1,1),0),0),PLE!$AA$28*OFFSET(Import.PLQ,$A87-1,AF$15-1,1,1)),IF($E87&lt;&gt;1,IF(ISNUMBER(INDEX(Import.PLE,Detalhamento!$E87,Detalhamento!AF$15)),IF(INDEX(Import.PLE,Detalhamento!$E87,Detalhamento!AF$15)&lt;=mediçao,0,OFFSET(Import.PLQ,$A87-1,AF$15-1,1,1)),OFFSET(Import.PLQ,$A87-1,AF$15-1,1,1)),(1-PLE!$AA$28)*OFFSET(Import.PLQ,$A87-1,AF$15-1,1,1))))</f>
        <v>0</v>
      </c>
      <c r="AG87" s="144">
        <f ca="1">IF(AG$13="",0,CHOOSE(Detalhamento.OpçãoServiços,OFFSET(Import.PLQ,$A87-1,AG$15-1,1,1),IF($E87&lt;&gt;1,IF(ISNUMBER(INDEX(Import.PLE,Detalhamento!$E87,Detalhamento!AG$15)),IF(INDEX(Import.PLE,Detalhamento!$E87,Detalhamento!AG$15)&lt;=mediçao,OFFSET(Import.PLQ,$A87-1,AG$15-1,1,1),0),0),PLE!$AA$28*OFFSET(Import.PLQ,$A87-1,AG$15-1,1,1)),IF($E87&lt;&gt;1,IF(ISNUMBER(INDEX(Import.PLE,Detalhamento!$E87,Detalhamento!AG$15)),IF(INDEX(Import.PLE,Detalhamento!$E87,Detalhamento!AG$15)&lt;=mediçao,0,OFFSET(Import.PLQ,$A87-1,AG$15-1,1,1)),OFFSET(Import.PLQ,$A87-1,AG$15-1,1,1)),(1-PLE!$AA$28)*OFFSET(Import.PLQ,$A87-1,AG$15-1,1,1))))</f>
        <v>0</v>
      </c>
      <c r="AH87" s="144">
        <f ca="1">IF(AH$13="",0,CHOOSE(Detalhamento.OpçãoServiços,OFFSET(Import.PLQ,$A87-1,AH$15-1,1,1),IF($E87&lt;&gt;1,IF(ISNUMBER(INDEX(Import.PLE,Detalhamento!$E87,Detalhamento!AH$15)),IF(INDEX(Import.PLE,Detalhamento!$E87,Detalhamento!AH$15)&lt;=mediçao,OFFSET(Import.PLQ,$A87-1,AH$15-1,1,1),0),0),PLE!$AA$28*OFFSET(Import.PLQ,$A87-1,AH$15-1,1,1)),IF($E87&lt;&gt;1,IF(ISNUMBER(INDEX(Import.PLE,Detalhamento!$E87,Detalhamento!AH$15)),IF(INDEX(Import.PLE,Detalhamento!$E87,Detalhamento!AH$15)&lt;=mediçao,0,OFFSET(Import.PLQ,$A87-1,AH$15-1,1,1)),OFFSET(Import.PLQ,$A87-1,AH$15-1,1,1)),(1-PLE!$AA$28)*OFFSET(Import.PLQ,$A87-1,AH$15-1,1,1))))</f>
        <v>0</v>
      </c>
      <c r="AI87" s="144">
        <f ca="1">IF(AI$13="",0,CHOOSE(Detalhamento.OpçãoServiços,OFFSET(Import.PLQ,$A87-1,AI$15-1,1,1),IF($E87&lt;&gt;1,IF(ISNUMBER(INDEX(Import.PLE,Detalhamento!$E87,Detalhamento!AI$15)),IF(INDEX(Import.PLE,Detalhamento!$E87,Detalhamento!AI$15)&lt;=mediçao,OFFSET(Import.PLQ,$A87-1,AI$15-1,1,1),0),0),PLE!$AA$28*OFFSET(Import.PLQ,$A87-1,AI$15-1,1,1)),IF($E87&lt;&gt;1,IF(ISNUMBER(INDEX(Import.PLE,Detalhamento!$E87,Detalhamento!AI$15)),IF(INDEX(Import.PLE,Detalhamento!$E87,Detalhamento!AI$15)&lt;=mediçao,0,OFFSET(Import.PLQ,$A87-1,AI$15-1,1,1)),OFFSET(Import.PLQ,$A87-1,AI$15-1,1,1)),(1-PLE!$AA$28)*OFFSET(Import.PLQ,$A87-1,AI$15-1,1,1))))</f>
        <v>0</v>
      </c>
      <c r="AJ87" s="144">
        <f ca="1">IF(AJ$13="",0,CHOOSE(Detalhamento.OpçãoServiços,OFFSET(Import.PLQ,$A87-1,AJ$15-1,1,1),IF($E87&lt;&gt;1,IF(ISNUMBER(INDEX(Import.PLE,Detalhamento!$E87,Detalhamento!AJ$15)),IF(INDEX(Import.PLE,Detalhamento!$E87,Detalhamento!AJ$15)&lt;=mediçao,OFFSET(Import.PLQ,$A87-1,AJ$15-1,1,1),0),0),PLE!$AA$28*OFFSET(Import.PLQ,$A87-1,AJ$15-1,1,1)),IF($E87&lt;&gt;1,IF(ISNUMBER(INDEX(Import.PLE,Detalhamento!$E87,Detalhamento!AJ$15)),IF(INDEX(Import.PLE,Detalhamento!$E87,Detalhamento!AJ$15)&lt;=mediçao,0,OFFSET(Import.PLQ,$A87-1,AJ$15-1,1,1)),OFFSET(Import.PLQ,$A87-1,AJ$15-1,1,1)),(1-PLE!$AA$28)*OFFSET(Import.PLQ,$A87-1,AJ$15-1,1,1))))</f>
        <v>0</v>
      </c>
      <c r="AK87" s="144">
        <f ca="1">IF(AK$13="",0,CHOOSE(Detalhamento.OpçãoServiços,OFFSET(Import.PLQ,$A87-1,AK$15-1,1,1),IF($E87&lt;&gt;1,IF(ISNUMBER(INDEX(Import.PLE,Detalhamento!$E87,Detalhamento!AK$15)),IF(INDEX(Import.PLE,Detalhamento!$E87,Detalhamento!AK$15)&lt;=mediçao,OFFSET(Import.PLQ,$A87-1,AK$15-1,1,1),0),0),PLE!$AA$28*OFFSET(Import.PLQ,$A87-1,AK$15-1,1,1)),IF($E87&lt;&gt;1,IF(ISNUMBER(INDEX(Import.PLE,Detalhamento!$E87,Detalhamento!AK$15)),IF(INDEX(Import.PLE,Detalhamento!$E87,Detalhamento!AK$15)&lt;=mediçao,0,OFFSET(Import.PLQ,$A87-1,AK$15-1,1,1)),OFFSET(Import.PLQ,$A87-1,AK$15-1,1,1)),(1-PLE!$AA$28)*OFFSET(Import.PLQ,$A87-1,AK$15-1,1,1))))</f>
        <v>0</v>
      </c>
      <c r="AL87" s="144">
        <f ca="1">IF(AL$13="",0,CHOOSE(Detalhamento.OpçãoServiços,OFFSET(Import.PLQ,$A87-1,AL$15-1,1,1),IF($E87&lt;&gt;1,IF(ISNUMBER(INDEX(Import.PLE,Detalhamento!$E87,Detalhamento!AL$15)),IF(INDEX(Import.PLE,Detalhamento!$E87,Detalhamento!AL$15)&lt;=mediçao,OFFSET(Import.PLQ,$A87-1,AL$15-1,1,1),0),0),PLE!$AA$28*OFFSET(Import.PLQ,$A87-1,AL$15-1,1,1)),IF($E87&lt;&gt;1,IF(ISNUMBER(INDEX(Import.PLE,Detalhamento!$E87,Detalhamento!AL$15)),IF(INDEX(Import.PLE,Detalhamento!$E87,Detalhamento!AL$15)&lt;=mediçao,0,OFFSET(Import.PLQ,$A87-1,AL$15-1,1,1)),OFFSET(Import.PLQ,$A87-1,AL$15-1,1,1)),(1-PLE!$AA$28)*OFFSET(Import.PLQ,$A87-1,AL$15-1,1,1))))</f>
        <v>0</v>
      </c>
      <c r="AM87" s="144">
        <f ca="1">IF(AM$13="",0,CHOOSE(Detalhamento.OpçãoServiços,OFFSET(Import.PLQ,$A87-1,AM$15-1,1,1),IF($E87&lt;&gt;1,IF(ISNUMBER(INDEX(Import.PLE,Detalhamento!$E87,Detalhamento!AM$15)),IF(INDEX(Import.PLE,Detalhamento!$E87,Detalhamento!AM$15)&lt;=mediçao,OFFSET(Import.PLQ,$A87-1,AM$15-1,1,1),0),0),PLE!$AA$28*OFFSET(Import.PLQ,$A87-1,AM$15-1,1,1)),IF($E87&lt;&gt;1,IF(ISNUMBER(INDEX(Import.PLE,Detalhamento!$E87,Detalhamento!AM$15)),IF(INDEX(Import.PLE,Detalhamento!$E87,Detalhamento!AM$15)&lt;=mediçao,0,OFFSET(Import.PLQ,$A87-1,AM$15-1,1,1)),OFFSET(Import.PLQ,$A87-1,AM$15-1,1,1)),(1-PLE!$AA$28)*OFFSET(Import.PLQ,$A87-1,AM$15-1,1,1))))</f>
        <v>0</v>
      </c>
      <c r="AN87" s="144">
        <f ca="1">IF(AN$13="",0,CHOOSE(Detalhamento.OpçãoServiços,OFFSET(Import.PLQ,$A87-1,AN$15-1,1,1),IF($E87&lt;&gt;1,IF(ISNUMBER(INDEX(Import.PLE,Detalhamento!$E87,Detalhamento!AN$15)),IF(INDEX(Import.PLE,Detalhamento!$E87,Detalhamento!AN$15)&lt;=mediçao,OFFSET(Import.PLQ,$A87-1,AN$15-1,1,1),0),0),PLE!$AA$28*OFFSET(Import.PLQ,$A87-1,AN$15-1,1,1)),IF($E87&lt;&gt;1,IF(ISNUMBER(INDEX(Import.PLE,Detalhamento!$E87,Detalhamento!AN$15)),IF(INDEX(Import.PLE,Detalhamento!$E87,Detalhamento!AN$15)&lt;=mediçao,0,OFFSET(Import.PLQ,$A87-1,AN$15-1,1,1)),OFFSET(Import.PLQ,$A87-1,AN$15-1,1,1)),(1-PLE!$AA$28)*OFFSET(Import.PLQ,$A87-1,AN$15-1,1,1))))</f>
        <v>0</v>
      </c>
      <c r="AO87" s="144">
        <f ca="1">IF(AO$13="",0,CHOOSE(Detalhamento.OpçãoServiços,OFFSET(Import.PLQ,$A87-1,AO$15-1,1,1),IF($E87&lt;&gt;1,IF(ISNUMBER(INDEX(Import.PLE,Detalhamento!$E87,Detalhamento!AO$15)),IF(INDEX(Import.PLE,Detalhamento!$E87,Detalhamento!AO$15)&lt;=mediçao,OFFSET(Import.PLQ,$A87-1,AO$15-1,1,1),0),0),PLE!$AA$28*OFFSET(Import.PLQ,$A87-1,AO$15-1,1,1)),IF($E87&lt;&gt;1,IF(ISNUMBER(INDEX(Import.PLE,Detalhamento!$E87,Detalhamento!AO$15)),IF(INDEX(Import.PLE,Detalhamento!$E87,Detalhamento!AO$15)&lt;=mediçao,0,OFFSET(Import.PLQ,$A87-1,AO$15-1,1,1)),OFFSET(Import.PLQ,$A87-1,AO$15-1,1,1)),(1-PLE!$AA$28)*OFFSET(Import.PLQ,$A87-1,AO$15-1,1,1))))</f>
        <v>0</v>
      </c>
      <c r="AP87" s="144">
        <f ca="1">IF(AP$13="",0,CHOOSE(Detalhamento.OpçãoServiços,OFFSET(Import.PLQ,$A87-1,AP$15-1,1,1),IF($E87&lt;&gt;1,IF(ISNUMBER(INDEX(Import.PLE,Detalhamento!$E87,Detalhamento!AP$15)),IF(INDEX(Import.PLE,Detalhamento!$E87,Detalhamento!AP$15)&lt;=mediçao,OFFSET(Import.PLQ,$A87-1,AP$15-1,1,1),0),0),PLE!$AA$28*OFFSET(Import.PLQ,$A87-1,AP$15-1,1,1)),IF($E87&lt;&gt;1,IF(ISNUMBER(INDEX(Import.PLE,Detalhamento!$E87,Detalhamento!AP$15)),IF(INDEX(Import.PLE,Detalhamento!$E87,Detalhamento!AP$15)&lt;=mediçao,0,OFFSET(Import.PLQ,$A87-1,AP$15-1,1,1)),OFFSET(Import.PLQ,$A87-1,AP$15-1,1,1)),(1-PLE!$AA$28)*OFFSET(Import.PLQ,$A87-1,AP$15-1,1,1))))</f>
        <v>0</v>
      </c>
      <c r="AQ87" s="144">
        <f ca="1">IF(AQ$13="",0,CHOOSE(Detalhamento.OpçãoServiços,OFFSET(Import.PLQ,$A87-1,AQ$15-1,1,1),IF($E87&lt;&gt;1,IF(ISNUMBER(INDEX(Import.PLE,Detalhamento!$E87,Detalhamento!AQ$15)),IF(INDEX(Import.PLE,Detalhamento!$E87,Detalhamento!AQ$15)&lt;=mediçao,OFFSET(Import.PLQ,$A87-1,AQ$15-1,1,1),0),0),PLE!$AA$28*OFFSET(Import.PLQ,$A87-1,AQ$15-1,1,1)),IF($E87&lt;&gt;1,IF(ISNUMBER(INDEX(Import.PLE,Detalhamento!$E87,Detalhamento!AQ$15)),IF(INDEX(Import.PLE,Detalhamento!$E87,Detalhamento!AQ$15)&lt;=mediçao,0,OFFSET(Import.PLQ,$A87-1,AQ$15-1,1,1)),OFFSET(Import.PLQ,$A87-1,AQ$15-1,1,1)),(1-PLE!$AA$28)*OFFSET(Import.PLQ,$A87-1,AQ$15-1,1,1))))</f>
        <v>0</v>
      </c>
      <c r="AR87" s="144">
        <f ca="1">IF(AR$13="",0,CHOOSE(Detalhamento.OpçãoServiços,OFFSET(Import.PLQ,$A87-1,AR$15-1,1,1),IF($E87&lt;&gt;1,IF(ISNUMBER(INDEX(Import.PLE,Detalhamento!$E87,Detalhamento!AR$15)),IF(INDEX(Import.PLE,Detalhamento!$E87,Detalhamento!AR$15)&lt;=mediçao,OFFSET(Import.PLQ,$A87-1,AR$15-1,1,1),0),0),PLE!$AA$28*OFFSET(Import.PLQ,$A87-1,AR$15-1,1,1)),IF($E87&lt;&gt;1,IF(ISNUMBER(INDEX(Import.PLE,Detalhamento!$E87,Detalhamento!AR$15)),IF(INDEX(Import.PLE,Detalhamento!$E87,Detalhamento!AR$15)&lt;=mediçao,0,OFFSET(Import.PLQ,$A87-1,AR$15-1,1,1)),OFFSET(Import.PLQ,$A87-1,AR$15-1,1,1)),(1-PLE!$AA$28)*OFFSET(Import.PLQ,$A87-1,AR$15-1,1,1))))</f>
        <v>0</v>
      </c>
      <c r="AS87" s="144">
        <f ca="1">IF(AS$13="",0,CHOOSE(Detalhamento.OpçãoServiços,OFFSET(Import.PLQ,$A87-1,AS$15-1,1,1),IF($E87&lt;&gt;1,IF(ISNUMBER(INDEX(Import.PLE,Detalhamento!$E87,Detalhamento!AS$15)),IF(INDEX(Import.PLE,Detalhamento!$E87,Detalhamento!AS$15)&lt;=mediçao,OFFSET(Import.PLQ,$A87-1,AS$15-1,1,1),0),0),PLE!$AA$28*OFFSET(Import.PLQ,$A87-1,AS$15-1,1,1)),IF($E87&lt;&gt;1,IF(ISNUMBER(INDEX(Import.PLE,Detalhamento!$E87,Detalhamento!AS$15)),IF(INDEX(Import.PLE,Detalhamento!$E87,Detalhamento!AS$15)&lt;=mediçao,0,OFFSET(Import.PLQ,$A87-1,AS$15-1,1,1)),OFFSET(Import.PLQ,$A87-1,AS$15-1,1,1)),(1-PLE!$AA$28)*OFFSET(Import.PLQ,$A87-1,AS$15-1,1,1))))</f>
        <v>0</v>
      </c>
      <c r="AT87" s="144">
        <f ca="1">IF(AT$13="",0,CHOOSE(Detalhamento.OpçãoServiços,OFFSET(Import.PLQ,$A87-1,AT$15-1,1,1),IF($E87&lt;&gt;1,IF(ISNUMBER(INDEX(Import.PLE,Detalhamento!$E87,Detalhamento!AT$15)),IF(INDEX(Import.PLE,Detalhamento!$E87,Detalhamento!AT$15)&lt;=mediçao,OFFSET(Import.PLQ,$A87-1,AT$15-1,1,1),0),0),PLE!$AA$28*OFFSET(Import.PLQ,$A87-1,AT$15-1,1,1)),IF($E87&lt;&gt;1,IF(ISNUMBER(INDEX(Import.PLE,Detalhamento!$E87,Detalhamento!AT$15)),IF(INDEX(Import.PLE,Detalhamento!$E87,Detalhamento!AT$15)&lt;=mediçao,0,OFFSET(Import.PLQ,$A87-1,AT$15-1,1,1)),OFFSET(Import.PLQ,$A87-1,AT$15-1,1,1)),(1-PLE!$AA$28)*OFFSET(Import.PLQ,$A87-1,AT$15-1,1,1))))</f>
        <v>0</v>
      </c>
      <c r="AU87" s="144">
        <f ca="1">IF(AU$13="",0,CHOOSE(Detalhamento.OpçãoServiços,OFFSET(Import.PLQ,$A87-1,AU$15-1,1,1),IF($E87&lt;&gt;1,IF(ISNUMBER(INDEX(Import.PLE,Detalhamento!$E87,Detalhamento!AU$15)),IF(INDEX(Import.PLE,Detalhamento!$E87,Detalhamento!AU$15)&lt;=mediçao,OFFSET(Import.PLQ,$A87-1,AU$15-1,1,1),0),0),PLE!$AA$28*OFFSET(Import.PLQ,$A87-1,AU$15-1,1,1)),IF($E87&lt;&gt;1,IF(ISNUMBER(INDEX(Import.PLE,Detalhamento!$E87,Detalhamento!AU$15)),IF(INDEX(Import.PLE,Detalhamento!$E87,Detalhamento!AU$15)&lt;=mediçao,0,OFFSET(Import.PLQ,$A87-1,AU$15-1,1,1)),OFFSET(Import.PLQ,$A87-1,AU$15-1,1,1)),(1-PLE!$AA$28)*OFFSET(Import.PLQ,$A87-1,AU$15-1,1,1))))</f>
        <v>0</v>
      </c>
      <c r="AV87" s="144">
        <f ca="1">IF(AV$13="",0,CHOOSE(Detalhamento.OpçãoServiços,OFFSET(Import.PLQ,$A87-1,AV$15-1,1,1),IF($E87&lt;&gt;1,IF(ISNUMBER(INDEX(Import.PLE,Detalhamento!$E87,Detalhamento!AV$15)),IF(INDEX(Import.PLE,Detalhamento!$E87,Detalhamento!AV$15)&lt;=mediçao,OFFSET(Import.PLQ,$A87-1,AV$15-1,1,1),0),0),PLE!$AA$28*OFFSET(Import.PLQ,$A87-1,AV$15-1,1,1)),IF($E87&lt;&gt;1,IF(ISNUMBER(INDEX(Import.PLE,Detalhamento!$E87,Detalhamento!AV$15)),IF(INDEX(Import.PLE,Detalhamento!$E87,Detalhamento!AV$15)&lt;=mediçao,0,OFFSET(Import.PLQ,$A87-1,AV$15-1,1,1)),OFFSET(Import.PLQ,$A87-1,AV$15-1,1,1)),(1-PLE!$AA$28)*OFFSET(Import.PLQ,$A87-1,AV$15-1,1,1))))</f>
        <v>0</v>
      </c>
      <c r="AW87" s="144">
        <f ca="1">IF(AW$13="",0,CHOOSE(Detalhamento.OpçãoServiços,OFFSET(Import.PLQ,$A87-1,AW$15-1,1,1),IF($E87&lt;&gt;1,IF(ISNUMBER(INDEX(Import.PLE,Detalhamento!$E87,Detalhamento!AW$15)),IF(INDEX(Import.PLE,Detalhamento!$E87,Detalhamento!AW$15)&lt;=mediçao,OFFSET(Import.PLQ,$A87-1,AW$15-1,1,1),0),0),PLE!$AA$28*OFFSET(Import.PLQ,$A87-1,AW$15-1,1,1)),IF($E87&lt;&gt;1,IF(ISNUMBER(INDEX(Import.PLE,Detalhamento!$E87,Detalhamento!AW$15)),IF(INDEX(Import.PLE,Detalhamento!$E87,Detalhamento!AW$15)&lt;=mediçao,0,OFFSET(Import.PLQ,$A87-1,AW$15-1,1,1)),OFFSET(Import.PLQ,$A87-1,AW$15-1,1,1)),(1-PLE!$AA$28)*OFFSET(Import.PLQ,$A87-1,AW$15-1,1,1))))</f>
        <v>0</v>
      </c>
      <c r="AX87" s="144">
        <f ca="1">IF(AX$13="",0,CHOOSE(Detalhamento.OpçãoServiços,OFFSET(Import.PLQ,$A87-1,AX$15-1,1,1),IF($E87&lt;&gt;1,IF(ISNUMBER(INDEX(Import.PLE,Detalhamento!$E87,Detalhamento!AX$15)),IF(INDEX(Import.PLE,Detalhamento!$E87,Detalhamento!AX$15)&lt;=mediçao,OFFSET(Import.PLQ,$A87-1,AX$15-1,1,1),0),0),PLE!$AA$28*OFFSET(Import.PLQ,$A87-1,AX$15-1,1,1)),IF($E87&lt;&gt;1,IF(ISNUMBER(INDEX(Import.PLE,Detalhamento!$E87,Detalhamento!AX$15)),IF(INDEX(Import.PLE,Detalhamento!$E87,Detalhamento!AX$15)&lt;=mediçao,0,OFFSET(Import.PLQ,$A87-1,AX$15-1,1,1)),OFFSET(Import.PLQ,$A87-1,AX$15-1,1,1)),(1-PLE!$AA$28)*OFFSET(Import.PLQ,$A87-1,AX$15-1,1,1))))</f>
        <v>0</v>
      </c>
      <c r="AY87" s="144">
        <f ca="1">IF(AY$13="",0,CHOOSE(Detalhamento.OpçãoServiços,OFFSET(Import.PLQ,$A87-1,AY$15-1,1,1),IF($E87&lt;&gt;1,IF(ISNUMBER(INDEX(Import.PLE,Detalhamento!$E87,Detalhamento!AY$15)),IF(INDEX(Import.PLE,Detalhamento!$E87,Detalhamento!AY$15)&lt;=mediçao,OFFSET(Import.PLQ,$A87-1,AY$15-1,1,1),0),0),PLE!$AA$28*OFFSET(Import.PLQ,$A87-1,AY$15-1,1,1)),IF($E87&lt;&gt;1,IF(ISNUMBER(INDEX(Import.PLE,Detalhamento!$E87,Detalhamento!AY$15)),IF(INDEX(Import.PLE,Detalhamento!$E87,Detalhamento!AY$15)&lt;=mediçao,0,OFFSET(Import.PLQ,$A87-1,AY$15-1,1,1)),OFFSET(Import.PLQ,$A87-1,AY$15-1,1,1)),(1-PLE!$AA$28)*OFFSET(Import.PLQ,$A87-1,AY$15-1,1,1))))</f>
        <v>0</v>
      </c>
      <c r="AZ87" s="144">
        <f ca="1">IF(AZ$13="",0,CHOOSE(Detalhamento.OpçãoServiços,OFFSET(Import.PLQ,$A87-1,AZ$15-1,1,1),IF($E87&lt;&gt;1,IF(ISNUMBER(INDEX(Import.PLE,Detalhamento!$E87,Detalhamento!AZ$15)),IF(INDEX(Import.PLE,Detalhamento!$E87,Detalhamento!AZ$15)&lt;=mediçao,OFFSET(Import.PLQ,$A87-1,AZ$15-1,1,1),0),0),PLE!$AA$28*OFFSET(Import.PLQ,$A87-1,AZ$15-1,1,1)),IF($E87&lt;&gt;1,IF(ISNUMBER(INDEX(Import.PLE,Detalhamento!$E87,Detalhamento!AZ$15)),IF(INDEX(Import.PLE,Detalhamento!$E87,Detalhamento!AZ$15)&lt;=mediçao,0,OFFSET(Import.PLQ,$A87-1,AZ$15-1,1,1)),OFFSET(Import.PLQ,$A87-1,AZ$15-1,1,1)),(1-PLE!$AA$28)*OFFSET(Import.PLQ,$A87-1,AZ$15-1,1,1))))</f>
        <v>0</v>
      </c>
      <c r="BA87" s="144">
        <f ca="1">IF(BA$13="",0,CHOOSE(Detalhamento.OpçãoServiços,OFFSET(Import.PLQ,$A87-1,BA$15-1,1,1),IF($E87&lt;&gt;1,IF(ISNUMBER(INDEX(Import.PLE,Detalhamento!$E87,Detalhamento!BA$15)),IF(INDEX(Import.PLE,Detalhamento!$E87,Detalhamento!BA$15)&lt;=mediçao,OFFSET(Import.PLQ,$A87-1,BA$15-1,1,1),0),0),PLE!$AA$28*OFFSET(Import.PLQ,$A87-1,BA$15-1,1,1)),IF($E87&lt;&gt;1,IF(ISNUMBER(INDEX(Import.PLE,Detalhamento!$E87,Detalhamento!BA$15)),IF(INDEX(Import.PLE,Detalhamento!$E87,Detalhamento!BA$15)&lt;=mediçao,0,OFFSET(Import.PLQ,$A87-1,BA$15-1,1,1)),OFFSET(Import.PLQ,$A87-1,BA$15-1,1,1)),(1-PLE!$AA$28)*OFFSET(Import.PLQ,$A87-1,BA$15-1,1,1))))</f>
        <v>0</v>
      </c>
      <c r="BB87" s="144">
        <f ca="1">IF(BB$13="",0,CHOOSE(Detalhamento.OpçãoServiços,OFFSET(Import.PLQ,$A87-1,BB$15-1,1,1),IF($E87&lt;&gt;1,IF(ISNUMBER(INDEX(Import.PLE,Detalhamento!$E87,Detalhamento!BB$15)),IF(INDEX(Import.PLE,Detalhamento!$E87,Detalhamento!BB$15)&lt;=mediçao,OFFSET(Import.PLQ,$A87-1,BB$15-1,1,1),0),0),PLE!$AA$28*OFFSET(Import.PLQ,$A87-1,BB$15-1,1,1)),IF($E87&lt;&gt;1,IF(ISNUMBER(INDEX(Import.PLE,Detalhamento!$E87,Detalhamento!BB$15)),IF(INDEX(Import.PLE,Detalhamento!$E87,Detalhamento!BB$15)&lt;=mediçao,0,OFFSET(Import.PLQ,$A87-1,BB$15-1,1,1)),OFFSET(Import.PLQ,$A87-1,BB$15-1,1,1)),(1-PLE!$AA$28)*OFFSET(Import.PLQ,$A87-1,BB$15-1,1,1))))</f>
        <v>0</v>
      </c>
      <c r="BC87" s="144">
        <f ca="1">IF(BC$13="",0,CHOOSE(Detalhamento.OpçãoServiços,OFFSET(Import.PLQ,$A87-1,BC$15-1,1,1),IF($E87&lt;&gt;1,IF(ISNUMBER(INDEX(Import.PLE,Detalhamento!$E87,Detalhamento!BC$15)),IF(INDEX(Import.PLE,Detalhamento!$E87,Detalhamento!BC$15)&lt;=mediçao,OFFSET(Import.PLQ,$A87-1,BC$15-1,1,1),0),0),PLE!$AA$28*OFFSET(Import.PLQ,$A87-1,BC$15-1,1,1)),IF($E87&lt;&gt;1,IF(ISNUMBER(INDEX(Import.PLE,Detalhamento!$E87,Detalhamento!BC$15)),IF(INDEX(Import.PLE,Detalhamento!$E87,Detalhamento!BC$15)&lt;=mediçao,0,OFFSET(Import.PLQ,$A87-1,BC$15-1,1,1)),OFFSET(Import.PLQ,$A87-1,BC$15-1,1,1)),(1-PLE!$AA$28)*OFFSET(Import.PLQ,$A87-1,BC$15-1,1,1))))</f>
        <v>0</v>
      </c>
      <c r="BD87" s="144">
        <f ca="1">IF(BD$13="",0,CHOOSE(Detalhamento.OpçãoServiços,OFFSET(Import.PLQ,$A87-1,BD$15-1,1,1),IF($E87&lt;&gt;1,IF(ISNUMBER(INDEX(Import.PLE,Detalhamento!$E87,Detalhamento!BD$15)),IF(INDEX(Import.PLE,Detalhamento!$E87,Detalhamento!BD$15)&lt;=mediçao,OFFSET(Import.PLQ,$A87-1,BD$15-1,1,1),0),0),PLE!$AA$28*OFFSET(Import.PLQ,$A87-1,BD$15-1,1,1)),IF($E87&lt;&gt;1,IF(ISNUMBER(INDEX(Import.PLE,Detalhamento!$E87,Detalhamento!BD$15)),IF(INDEX(Import.PLE,Detalhamento!$E87,Detalhamento!BD$15)&lt;=mediçao,0,OFFSET(Import.PLQ,$A87-1,BD$15-1,1,1)),OFFSET(Import.PLQ,$A87-1,BD$15-1,1,1)),(1-PLE!$AA$28)*OFFSET(Import.PLQ,$A87-1,BD$15-1,1,1))))</f>
        <v>0</v>
      </c>
      <c r="BE87" s="144">
        <f ca="1">IF(BE$13="",0,CHOOSE(Detalhamento.OpçãoServiços,OFFSET(Import.PLQ,$A87-1,BE$15-1,1,1),IF($E87&lt;&gt;1,IF(ISNUMBER(INDEX(Import.PLE,Detalhamento!$E87,Detalhamento!BE$15)),IF(INDEX(Import.PLE,Detalhamento!$E87,Detalhamento!BE$15)&lt;=mediçao,OFFSET(Import.PLQ,$A87-1,BE$15-1,1,1),0),0),PLE!$AA$28*OFFSET(Import.PLQ,$A87-1,BE$15-1,1,1)),IF($E87&lt;&gt;1,IF(ISNUMBER(INDEX(Import.PLE,Detalhamento!$E87,Detalhamento!BE$15)),IF(INDEX(Import.PLE,Detalhamento!$E87,Detalhamento!BE$15)&lt;=mediçao,0,OFFSET(Import.PLQ,$A87-1,BE$15-1,1,1)),OFFSET(Import.PLQ,$A87-1,BE$15-1,1,1)),(1-PLE!$AA$28)*OFFSET(Import.PLQ,$A87-1,BE$15-1,1,1))))</f>
        <v>0</v>
      </c>
      <c r="BF87" s="144">
        <f ca="1">IF(BF$13="",0,CHOOSE(Detalhamento.OpçãoServiços,OFFSET(Import.PLQ,$A87-1,BF$15-1,1,1),IF($E87&lt;&gt;1,IF(ISNUMBER(INDEX(Import.PLE,Detalhamento!$E87,Detalhamento!BF$15)),IF(INDEX(Import.PLE,Detalhamento!$E87,Detalhamento!BF$15)&lt;=mediçao,OFFSET(Import.PLQ,$A87-1,BF$15-1,1,1),0),0),PLE!$AA$28*OFFSET(Import.PLQ,$A87-1,BF$15-1,1,1)),IF($E87&lt;&gt;1,IF(ISNUMBER(INDEX(Import.PLE,Detalhamento!$E87,Detalhamento!BF$15)),IF(INDEX(Import.PLE,Detalhamento!$E87,Detalhamento!BF$15)&lt;=mediçao,0,OFFSET(Import.PLQ,$A87-1,BF$15-1,1,1)),OFFSET(Import.PLQ,$A87-1,BF$15-1,1,1)),(1-PLE!$AA$28)*OFFSET(Import.PLQ,$A87-1,BF$15-1,1,1))))</f>
        <v>0</v>
      </c>
      <c r="BG87" s="144">
        <f ca="1">IF(BG$13="",0,CHOOSE(Detalhamento.OpçãoServiços,OFFSET(Import.PLQ,$A87-1,BG$15-1,1,1),IF($E87&lt;&gt;1,IF(ISNUMBER(INDEX(Import.PLE,Detalhamento!$E87,Detalhamento!BG$15)),IF(INDEX(Import.PLE,Detalhamento!$E87,Detalhamento!BG$15)&lt;=mediçao,OFFSET(Import.PLQ,$A87-1,BG$15-1,1,1),0),0),PLE!$AA$28*OFFSET(Import.PLQ,$A87-1,BG$15-1,1,1)),IF($E87&lt;&gt;1,IF(ISNUMBER(INDEX(Import.PLE,Detalhamento!$E87,Detalhamento!BG$15)),IF(INDEX(Import.PLE,Detalhamento!$E87,Detalhamento!BG$15)&lt;=mediçao,0,OFFSET(Import.PLQ,$A87-1,BG$15-1,1,1)),OFFSET(Import.PLQ,$A87-1,BG$15-1,1,1)),(1-PLE!$AA$28)*OFFSET(Import.PLQ,$A87-1,BG$15-1,1,1))))</f>
        <v>0</v>
      </c>
      <c r="BH87" s="144">
        <f ca="1">IF(BH$13="",0,CHOOSE(Detalhamento.OpçãoServiços,OFFSET(Import.PLQ,$A87-1,BH$15-1,1,1),IF($E87&lt;&gt;1,IF(ISNUMBER(INDEX(Import.PLE,Detalhamento!$E87,Detalhamento!BH$15)),IF(INDEX(Import.PLE,Detalhamento!$E87,Detalhamento!BH$15)&lt;=mediçao,OFFSET(Import.PLQ,$A87-1,BH$15-1,1,1),0),0),PLE!$AA$28*OFFSET(Import.PLQ,$A87-1,BH$15-1,1,1)),IF($E87&lt;&gt;1,IF(ISNUMBER(INDEX(Import.PLE,Detalhamento!$E87,Detalhamento!BH$15)),IF(INDEX(Import.PLE,Detalhamento!$E87,Detalhamento!BH$15)&lt;=mediçao,0,OFFSET(Import.PLQ,$A87-1,BH$15-1,1,1)),OFFSET(Import.PLQ,$A87-1,BH$15-1,1,1)),(1-PLE!$AA$28)*OFFSET(Import.PLQ,$A87-1,BH$15-1,1,1))))</f>
        <v>0</v>
      </c>
      <c r="BI87" s="144">
        <f ca="1">IF(BI$13="",0,CHOOSE(Detalhamento.OpçãoServiços,OFFSET(Import.PLQ,$A87-1,BI$15-1,1,1),IF($E87&lt;&gt;1,IF(ISNUMBER(INDEX(Import.PLE,Detalhamento!$E87,Detalhamento!BI$15)),IF(INDEX(Import.PLE,Detalhamento!$E87,Detalhamento!BI$15)&lt;=mediçao,OFFSET(Import.PLQ,$A87-1,BI$15-1,1,1),0),0),PLE!$AA$28*OFFSET(Import.PLQ,$A87-1,BI$15-1,1,1)),IF($E87&lt;&gt;1,IF(ISNUMBER(INDEX(Import.PLE,Detalhamento!$E87,Detalhamento!BI$15)),IF(INDEX(Import.PLE,Detalhamento!$E87,Detalhamento!BI$15)&lt;=mediçao,0,OFFSET(Import.PLQ,$A87-1,BI$15-1,1,1)),OFFSET(Import.PLQ,$A87-1,BI$15-1,1,1)),(1-PLE!$AA$28)*OFFSET(Import.PLQ,$A87-1,BI$15-1,1,1))))</f>
        <v>0</v>
      </c>
    </row>
    <row r="88" spans="1:61" ht="20" x14ac:dyDescent="0.2">
      <c r="A88" s="155">
        <v>61</v>
      </c>
      <c r="B88" s="21" t="str">
        <f t="shared" ca="1" si="17"/>
        <v>Serviço</v>
      </c>
      <c r="E88" s="153">
        <f t="shared" ca="1" si="18"/>
        <v>7</v>
      </c>
      <c r="F88" s="154">
        <f t="shared" ca="1" si="19"/>
        <v>70061</v>
      </c>
      <c r="G88" s="154" t="str">
        <f t="shared" ca="1" si="16"/>
        <v>1.6.1.1</v>
      </c>
      <c r="H88" s="182" t="str">
        <f t="shared" ca="1" si="16"/>
        <v>PORTAO DE FERRO EM CHAPA GALVANIZADA PLANA 14 GSG (ADAPTADO DE SINAPI 68054)</v>
      </c>
      <c r="I88" s="37" t="str">
        <f t="shared" ca="1" si="20"/>
        <v>M2</v>
      </c>
      <c r="J88" s="144">
        <f t="shared" ca="1" si="21"/>
        <v>12.6</v>
      </c>
      <c r="K88" s="67"/>
      <c r="L88" s="144">
        <f ca="1">IF(L$13="",0,CHOOSE(Detalhamento.OpçãoServiços,OFFSET(Import.PLQ,$A88-1,L$15-1,1,1),IF($E88&lt;&gt;1,IF(ISNUMBER(INDEX(Import.PLE,Detalhamento!$E88,Detalhamento!L$15)),IF(INDEX(Import.PLE,Detalhamento!$E88,Detalhamento!L$15)&lt;=mediçao,OFFSET(Import.PLQ,$A88-1,L$15-1,1,1),0),0),PLE!$AA$28*OFFSET(Import.PLQ,$A88-1,L$15-1,1,1)),IF($E88&lt;&gt;1,IF(ISNUMBER(INDEX(Import.PLE,Detalhamento!$E88,Detalhamento!L$15)),IF(INDEX(Import.PLE,Detalhamento!$E88,Detalhamento!L$15)&lt;=mediçao,0,OFFSET(Import.PLQ,$A88-1,L$15-1,1,1)),OFFSET(Import.PLQ,$A88-1,L$15-1,1,1)),(1-PLE!$AA$28)*OFFSET(Import.PLQ,$A88-1,L$15-1,1,1))))</f>
        <v>12.6</v>
      </c>
      <c r="M88" s="144">
        <f ca="1">IF(M$13="",0,CHOOSE(Detalhamento.OpçãoServiços,OFFSET(Import.PLQ,$A88-1,M$15-1,1,1),IF($E88&lt;&gt;1,IF(ISNUMBER(INDEX(Import.PLE,Detalhamento!$E88,Detalhamento!M$15)),IF(INDEX(Import.PLE,Detalhamento!$E88,Detalhamento!M$15)&lt;=mediçao,OFFSET(Import.PLQ,$A88-1,M$15-1,1,1),0),0),PLE!$AA$28*OFFSET(Import.PLQ,$A88-1,M$15-1,1,1)),IF($E88&lt;&gt;1,IF(ISNUMBER(INDEX(Import.PLE,Detalhamento!$E88,Detalhamento!M$15)),IF(INDEX(Import.PLE,Detalhamento!$E88,Detalhamento!M$15)&lt;=mediçao,0,OFFSET(Import.PLQ,$A88-1,M$15-1,1,1)),OFFSET(Import.PLQ,$A88-1,M$15-1,1,1)),(1-PLE!$AA$28)*OFFSET(Import.PLQ,$A88-1,M$15-1,1,1))))</f>
        <v>0</v>
      </c>
      <c r="N88" s="144">
        <f ca="1">IF(N$13="",0,CHOOSE(Detalhamento.OpçãoServiços,OFFSET(Import.PLQ,$A88-1,N$15-1,1,1),IF($E88&lt;&gt;1,IF(ISNUMBER(INDEX(Import.PLE,Detalhamento!$E88,Detalhamento!N$15)),IF(INDEX(Import.PLE,Detalhamento!$E88,Detalhamento!N$15)&lt;=mediçao,OFFSET(Import.PLQ,$A88-1,N$15-1,1,1),0),0),PLE!$AA$28*OFFSET(Import.PLQ,$A88-1,N$15-1,1,1)),IF($E88&lt;&gt;1,IF(ISNUMBER(INDEX(Import.PLE,Detalhamento!$E88,Detalhamento!N$15)),IF(INDEX(Import.PLE,Detalhamento!$E88,Detalhamento!N$15)&lt;=mediçao,0,OFFSET(Import.PLQ,$A88-1,N$15-1,1,1)),OFFSET(Import.PLQ,$A88-1,N$15-1,1,1)),(1-PLE!$AA$28)*OFFSET(Import.PLQ,$A88-1,N$15-1,1,1))))</f>
        <v>0</v>
      </c>
      <c r="O88" s="144">
        <f ca="1">IF(O$13="",0,CHOOSE(Detalhamento.OpçãoServiços,OFFSET(Import.PLQ,$A88-1,O$15-1,1,1),IF($E88&lt;&gt;1,IF(ISNUMBER(INDEX(Import.PLE,Detalhamento!$E88,Detalhamento!O$15)),IF(INDEX(Import.PLE,Detalhamento!$E88,Detalhamento!O$15)&lt;=mediçao,OFFSET(Import.PLQ,$A88-1,O$15-1,1,1),0),0),PLE!$AA$28*OFFSET(Import.PLQ,$A88-1,O$15-1,1,1)),IF($E88&lt;&gt;1,IF(ISNUMBER(INDEX(Import.PLE,Detalhamento!$E88,Detalhamento!O$15)),IF(INDEX(Import.PLE,Detalhamento!$E88,Detalhamento!O$15)&lt;=mediçao,0,OFFSET(Import.PLQ,$A88-1,O$15-1,1,1)),OFFSET(Import.PLQ,$A88-1,O$15-1,1,1)),(1-PLE!$AA$28)*OFFSET(Import.PLQ,$A88-1,O$15-1,1,1))))</f>
        <v>0</v>
      </c>
      <c r="P88" s="144">
        <f ca="1">IF(P$13="",0,CHOOSE(Detalhamento.OpçãoServiços,OFFSET(Import.PLQ,$A88-1,P$15-1,1,1),IF($E88&lt;&gt;1,IF(ISNUMBER(INDEX(Import.PLE,Detalhamento!$E88,Detalhamento!P$15)),IF(INDEX(Import.PLE,Detalhamento!$E88,Detalhamento!P$15)&lt;=mediçao,OFFSET(Import.PLQ,$A88-1,P$15-1,1,1),0),0),PLE!$AA$28*OFFSET(Import.PLQ,$A88-1,P$15-1,1,1)),IF($E88&lt;&gt;1,IF(ISNUMBER(INDEX(Import.PLE,Detalhamento!$E88,Detalhamento!P$15)),IF(INDEX(Import.PLE,Detalhamento!$E88,Detalhamento!P$15)&lt;=mediçao,0,OFFSET(Import.PLQ,$A88-1,P$15-1,1,1)),OFFSET(Import.PLQ,$A88-1,P$15-1,1,1)),(1-PLE!$AA$28)*OFFSET(Import.PLQ,$A88-1,P$15-1,1,1))))</f>
        <v>0</v>
      </c>
      <c r="Q88" s="144">
        <f ca="1">IF(Q$13="",0,CHOOSE(Detalhamento.OpçãoServiços,OFFSET(Import.PLQ,$A88-1,Q$15-1,1,1),IF($E88&lt;&gt;1,IF(ISNUMBER(INDEX(Import.PLE,Detalhamento!$E88,Detalhamento!Q$15)),IF(INDEX(Import.PLE,Detalhamento!$E88,Detalhamento!Q$15)&lt;=mediçao,OFFSET(Import.PLQ,$A88-1,Q$15-1,1,1),0),0),PLE!$AA$28*OFFSET(Import.PLQ,$A88-1,Q$15-1,1,1)),IF($E88&lt;&gt;1,IF(ISNUMBER(INDEX(Import.PLE,Detalhamento!$E88,Detalhamento!Q$15)),IF(INDEX(Import.PLE,Detalhamento!$E88,Detalhamento!Q$15)&lt;=mediçao,0,OFFSET(Import.PLQ,$A88-1,Q$15-1,1,1)),OFFSET(Import.PLQ,$A88-1,Q$15-1,1,1)),(1-PLE!$AA$28)*OFFSET(Import.PLQ,$A88-1,Q$15-1,1,1))))</f>
        <v>0</v>
      </c>
      <c r="R88" s="144">
        <f ca="1">IF(R$13="",0,CHOOSE(Detalhamento.OpçãoServiços,OFFSET(Import.PLQ,$A88-1,R$15-1,1,1),IF($E88&lt;&gt;1,IF(ISNUMBER(INDEX(Import.PLE,Detalhamento!$E88,Detalhamento!R$15)),IF(INDEX(Import.PLE,Detalhamento!$E88,Detalhamento!R$15)&lt;=mediçao,OFFSET(Import.PLQ,$A88-1,R$15-1,1,1),0),0),PLE!$AA$28*OFFSET(Import.PLQ,$A88-1,R$15-1,1,1)),IF($E88&lt;&gt;1,IF(ISNUMBER(INDEX(Import.PLE,Detalhamento!$E88,Detalhamento!R$15)),IF(INDEX(Import.PLE,Detalhamento!$E88,Detalhamento!R$15)&lt;=mediçao,0,OFFSET(Import.PLQ,$A88-1,R$15-1,1,1)),OFFSET(Import.PLQ,$A88-1,R$15-1,1,1)),(1-PLE!$AA$28)*OFFSET(Import.PLQ,$A88-1,R$15-1,1,1))))</f>
        <v>0</v>
      </c>
      <c r="S88" s="144">
        <f ca="1">IF(S$13="",0,CHOOSE(Detalhamento.OpçãoServiços,OFFSET(Import.PLQ,$A88-1,S$15-1,1,1),IF($E88&lt;&gt;1,IF(ISNUMBER(INDEX(Import.PLE,Detalhamento!$E88,Detalhamento!S$15)),IF(INDEX(Import.PLE,Detalhamento!$E88,Detalhamento!S$15)&lt;=mediçao,OFFSET(Import.PLQ,$A88-1,S$15-1,1,1),0),0),PLE!$AA$28*OFFSET(Import.PLQ,$A88-1,S$15-1,1,1)),IF($E88&lt;&gt;1,IF(ISNUMBER(INDEX(Import.PLE,Detalhamento!$E88,Detalhamento!S$15)),IF(INDEX(Import.PLE,Detalhamento!$E88,Detalhamento!S$15)&lt;=mediçao,0,OFFSET(Import.PLQ,$A88-1,S$15-1,1,1)),OFFSET(Import.PLQ,$A88-1,S$15-1,1,1)),(1-PLE!$AA$28)*OFFSET(Import.PLQ,$A88-1,S$15-1,1,1))))</f>
        <v>0</v>
      </c>
      <c r="T88" s="144">
        <f ca="1">IF(T$13="",0,CHOOSE(Detalhamento.OpçãoServiços,OFFSET(Import.PLQ,$A88-1,T$15-1,1,1),IF($E88&lt;&gt;1,IF(ISNUMBER(INDEX(Import.PLE,Detalhamento!$E88,Detalhamento!T$15)),IF(INDEX(Import.PLE,Detalhamento!$E88,Detalhamento!T$15)&lt;=mediçao,OFFSET(Import.PLQ,$A88-1,T$15-1,1,1),0),0),PLE!$AA$28*OFFSET(Import.PLQ,$A88-1,T$15-1,1,1)),IF($E88&lt;&gt;1,IF(ISNUMBER(INDEX(Import.PLE,Detalhamento!$E88,Detalhamento!T$15)),IF(INDEX(Import.PLE,Detalhamento!$E88,Detalhamento!T$15)&lt;=mediçao,0,OFFSET(Import.PLQ,$A88-1,T$15-1,1,1)),OFFSET(Import.PLQ,$A88-1,T$15-1,1,1)),(1-PLE!$AA$28)*OFFSET(Import.PLQ,$A88-1,T$15-1,1,1))))</f>
        <v>0</v>
      </c>
      <c r="U88" s="144">
        <f ca="1">IF(U$13="",0,CHOOSE(Detalhamento.OpçãoServiços,OFFSET(Import.PLQ,$A88-1,U$15-1,1,1),IF($E88&lt;&gt;1,IF(ISNUMBER(INDEX(Import.PLE,Detalhamento!$E88,Detalhamento!U$15)),IF(INDEX(Import.PLE,Detalhamento!$E88,Detalhamento!U$15)&lt;=mediçao,OFFSET(Import.PLQ,$A88-1,U$15-1,1,1),0),0),PLE!$AA$28*OFFSET(Import.PLQ,$A88-1,U$15-1,1,1)),IF($E88&lt;&gt;1,IF(ISNUMBER(INDEX(Import.PLE,Detalhamento!$E88,Detalhamento!U$15)),IF(INDEX(Import.PLE,Detalhamento!$E88,Detalhamento!U$15)&lt;=mediçao,0,OFFSET(Import.PLQ,$A88-1,U$15-1,1,1)),OFFSET(Import.PLQ,$A88-1,U$15-1,1,1)),(1-PLE!$AA$28)*OFFSET(Import.PLQ,$A88-1,U$15-1,1,1))))</f>
        <v>0</v>
      </c>
      <c r="V88" s="144">
        <f ca="1">IF(V$13="",0,CHOOSE(Detalhamento.OpçãoServiços,OFFSET(Import.PLQ,$A88-1,V$15-1,1,1),IF($E88&lt;&gt;1,IF(ISNUMBER(INDEX(Import.PLE,Detalhamento!$E88,Detalhamento!V$15)),IF(INDEX(Import.PLE,Detalhamento!$E88,Detalhamento!V$15)&lt;=mediçao,OFFSET(Import.PLQ,$A88-1,V$15-1,1,1),0),0),PLE!$AA$28*OFFSET(Import.PLQ,$A88-1,V$15-1,1,1)),IF($E88&lt;&gt;1,IF(ISNUMBER(INDEX(Import.PLE,Detalhamento!$E88,Detalhamento!V$15)),IF(INDEX(Import.PLE,Detalhamento!$E88,Detalhamento!V$15)&lt;=mediçao,0,OFFSET(Import.PLQ,$A88-1,V$15-1,1,1)),OFFSET(Import.PLQ,$A88-1,V$15-1,1,1)),(1-PLE!$AA$28)*OFFSET(Import.PLQ,$A88-1,V$15-1,1,1))))</f>
        <v>0</v>
      </c>
      <c r="W88" s="144">
        <f ca="1">IF(W$13="",0,CHOOSE(Detalhamento.OpçãoServiços,OFFSET(Import.PLQ,$A88-1,W$15-1,1,1),IF($E88&lt;&gt;1,IF(ISNUMBER(INDEX(Import.PLE,Detalhamento!$E88,Detalhamento!W$15)),IF(INDEX(Import.PLE,Detalhamento!$E88,Detalhamento!W$15)&lt;=mediçao,OFFSET(Import.PLQ,$A88-1,W$15-1,1,1),0),0),PLE!$AA$28*OFFSET(Import.PLQ,$A88-1,W$15-1,1,1)),IF($E88&lt;&gt;1,IF(ISNUMBER(INDEX(Import.PLE,Detalhamento!$E88,Detalhamento!W$15)),IF(INDEX(Import.PLE,Detalhamento!$E88,Detalhamento!W$15)&lt;=mediçao,0,OFFSET(Import.PLQ,$A88-1,W$15-1,1,1)),OFFSET(Import.PLQ,$A88-1,W$15-1,1,1)),(1-PLE!$AA$28)*OFFSET(Import.PLQ,$A88-1,W$15-1,1,1))))</f>
        <v>0</v>
      </c>
      <c r="X88" s="144">
        <f ca="1">IF(X$13="",0,CHOOSE(Detalhamento.OpçãoServiços,OFFSET(Import.PLQ,$A88-1,X$15-1,1,1),IF($E88&lt;&gt;1,IF(ISNUMBER(INDEX(Import.PLE,Detalhamento!$E88,Detalhamento!X$15)),IF(INDEX(Import.PLE,Detalhamento!$E88,Detalhamento!X$15)&lt;=mediçao,OFFSET(Import.PLQ,$A88-1,X$15-1,1,1),0),0),PLE!$AA$28*OFFSET(Import.PLQ,$A88-1,X$15-1,1,1)),IF($E88&lt;&gt;1,IF(ISNUMBER(INDEX(Import.PLE,Detalhamento!$E88,Detalhamento!X$15)),IF(INDEX(Import.PLE,Detalhamento!$E88,Detalhamento!X$15)&lt;=mediçao,0,OFFSET(Import.PLQ,$A88-1,X$15-1,1,1)),OFFSET(Import.PLQ,$A88-1,X$15-1,1,1)),(1-PLE!$AA$28)*OFFSET(Import.PLQ,$A88-1,X$15-1,1,1))))</f>
        <v>0</v>
      </c>
      <c r="Y88" s="144">
        <f ca="1">IF(Y$13="",0,CHOOSE(Detalhamento.OpçãoServiços,OFFSET(Import.PLQ,$A88-1,Y$15-1,1,1),IF($E88&lt;&gt;1,IF(ISNUMBER(INDEX(Import.PLE,Detalhamento!$E88,Detalhamento!Y$15)),IF(INDEX(Import.PLE,Detalhamento!$E88,Detalhamento!Y$15)&lt;=mediçao,OFFSET(Import.PLQ,$A88-1,Y$15-1,1,1),0),0),PLE!$AA$28*OFFSET(Import.PLQ,$A88-1,Y$15-1,1,1)),IF($E88&lt;&gt;1,IF(ISNUMBER(INDEX(Import.PLE,Detalhamento!$E88,Detalhamento!Y$15)),IF(INDEX(Import.PLE,Detalhamento!$E88,Detalhamento!Y$15)&lt;=mediçao,0,OFFSET(Import.PLQ,$A88-1,Y$15-1,1,1)),OFFSET(Import.PLQ,$A88-1,Y$15-1,1,1)),(1-PLE!$AA$28)*OFFSET(Import.PLQ,$A88-1,Y$15-1,1,1))))</f>
        <v>0</v>
      </c>
      <c r="Z88" s="144">
        <f ca="1">IF(Z$13="",0,CHOOSE(Detalhamento.OpçãoServiços,OFFSET(Import.PLQ,$A88-1,Z$15-1,1,1),IF($E88&lt;&gt;1,IF(ISNUMBER(INDEX(Import.PLE,Detalhamento!$E88,Detalhamento!Z$15)),IF(INDEX(Import.PLE,Detalhamento!$E88,Detalhamento!Z$15)&lt;=mediçao,OFFSET(Import.PLQ,$A88-1,Z$15-1,1,1),0),0),PLE!$AA$28*OFFSET(Import.PLQ,$A88-1,Z$15-1,1,1)),IF($E88&lt;&gt;1,IF(ISNUMBER(INDEX(Import.PLE,Detalhamento!$E88,Detalhamento!Z$15)),IF(INDEX(Import.PLE,Detalhamento!$E88,Detalhamento!Z$15)&lt;=mediçao,0,OFFSET(Import.PLQ,$A88-1,Z$15-1,1,1)),OFFSET(Import.PLQ,$A88-1,Z$15-1,1,1)),(1-PLE!$AA$28)*OFFSET(Import.PLQ,$A88-1,Z$15-1,1,1))))</f>
        <v>0</v>
      </c>
      <c r="AA88" s="144">
        <f ca="1">IF(AA$13="",0,CHOOSE(Detalhamento.OpçãoServiços,OFFSET(Import.PLQ,$A88-1,AA$15-1,1,1),IF($E88&lt;&gt;1,IF(ISNUMBER(INDEX(Import.PLE,Detalhamento!$E88,Detalhamento!AA$15)),IF(INDEX(Import.PLE,Detalhamento!$E88,Detalhamento!AA$15)&lt;=mediçao,OFFSET(Import.PLQ,$A88-1,AA$15-1,1,1),0),0),PLE!$AA$28*OFFSET(Import.PLQ,$A88-1,AA$15-1,1,1)),IF($E88&lt;&gt;1,IF(ISNUMBER(INDEX(Import.PLE,Detalhamento!$E88,Detalhamento!AA$15)),IF(INDEX(Import.PLE,Detalhamento!$E88,Detalhamento!AA$15)&lt;=mediçao,0,OFFSET(Import.PLQ,$A88-1,AA$15-1,1,1)),OFFSET(Import.PLQ,$A88-1,AA$15-1,1,1)),(1-PLE!$AA$28)*OFFSET(Import.PLQ,$A88-1,AA$15-1,1,1))))</f>
        <v>0</v>
      </c>
      <c r="AB88" s="144">
        <f ca="1">IF(AB$13="",0,CHOOSE(Detalhamento.OpçãoServiços,OFFSET(Import.PLQ,$A88-1,AB$15-1,1,1),IF($E88&lt;&gt;1,IF(ISNUMBER(INDEX(Import.PLE,Detalhamento!$E88,Detalhamento!AB$15)),IF(INDEX(Import.PLE,Detalhamento!$E88,Detalhamento!AB$15)&lt;=mediçao,OFFSET(Import.PLQ,$A88-1,AB$15-1,1,1),0),0),PLE!$AA$28*OFFSET(Import.PLQ,$A88-1,AB$15-1,1,1)),IF($E88&lt;&gt;1,IF(ISNUMBER(INDEX(Import.PLE,Detalhamento!$E88,Detalhamento!AB$15)),IF(INDEX(Import.PLE,Detalhamento!$E88,Detalhamento!AB$15)&lt;=mediçao,0,OFFSET(Import.PLQ,$A88-1,AB$15-1,1,1)),OFFSET(Import.PLQ,$A88-1,AB$15-1,1,1)),(1-PLE!$AA$28)*OFFSET(Import.PLQ,$A88-1,AB$15-1,1,1))))</f>
        <v>0</v>
      </c>
      <c r="AC88" s="144">
        <f ca="1">IF(AC$13="",0,CHOOSE(Detalhamento.OpçãoServiços,OFFSET(Import.PLQ,$A88-1,AC$15-1,1,1),IF($E88&lt;&gt;1,IF(ISNUMBER(INDEX(Import.PLE,Detalhamento!$E88,Detalhamento!AC$15)),IF(INDEX(Import.PLE,Detalhamento!$E88,Detalhamento!AC$15)&lt;=mediçao,OFFSET(Import.PLQ,$A88-1,AC$15-1,1,1),0),0),PLE!$AA$28*OFFSET(Import.PLQ,$A88-1,AC$15-1,1,1)),IF($E88&lt;&gt;1,IF(ISNUMBER(INDEX(Import.PLE,Detalhamento!$E88,Detalhamento!AC$15)),IF(INDEX(Import.PLE,Detalhamento!$E88,Detalhamento!AC$15)&lt;=mediçao,0,OFFSET(Import.PLQ,$A88-1,AC$15-1,1,1)),OFFSET(Import.PLQ,$A88-1,AC$15-1,1,1)),(1-PLE!$AA$28)*OFFSET(Import.PLQ,$A88-1,AC$15-1,1,1))))</f>
        <v>0</v>
      </c>
      <c r="AD88" s="144">
        <f ca="1">IF(AD$13="",0,CHOOSE(Detalhamento.OpçãoServiços,OFFSET(Import.PLQ,$A88-1,AD$15-1,1,1),IF($E88&lt;&gt;1,IF(ISNUMBER(INDEX(Import.PLE,Detalhamento!$E88,Detalhamento!AD$15)),IF(INDEX(Import.PLE,Detalhamento!$E88,Detalhamento!AD$15)&lt;=mediçao,OFFSET(Import.PLQ,$A88-1,AD$15-1,1,1),0),0),PLE!$AA$28*OFFSET(Import.PLQ,$A88-1,AD$15-1,1,1)),IF($E88&lt;&gt;1,IF(ISNUMBER(INDEX(Import.PLE,Detalhamento!$E88,Detalhamento!AD$15)),IF(INDEX(Import.PLE,Detalhamento!$E88,Detalhamento!AD$15)&lt;=mediçao,0,OFFSET(Import.PLQ,$A88-1,AD$15-1,1,1)),OFFSET(Import.PLQ,$A88-1,AD$15-1,1,1)),(1-PLE!$AA$28)*OFFSET(Import.PLQ,$A88-1,AD$15-1,1,1))))</f>
        <v>0</v>
      </c>
      <c r="AE88" s="144">
        <f ca="1">IF(AE$13="",0,CHOOSE(Detalhamento.OpçãoServiços,OFFSET(Import.PLQ,$A88-1,AE$15-1,1,1),IF($E88&lt;&gt;1,IF(ISNUMBER(INDEX(Import.PLE,Detalhamento!$E88,Detalhamento!AE$15)),IF(INDEX(Import.PLE,Detalhamento!$E88,Detalhamento!AE$15)&lt;=mediçao,OFFSET(Import.PLQ,$A88-1,AE$15-1,1,1),0),0),PLE!$AA$28*OFFSET(Import.PLQ,$A88-1,AE$15-1,1,1)),IF($E88&lt;&gt;1,IF(ISNUMBER(INDEX(Import.PLE,Detalhamento!$E88,Detalhamento!AE$15)),IF(INDEX(Import.PLE,Detalhamento!$E88,Detalhamento!AE$15)&lt;=mediçao,0,OFFSET(Import.PLQ,$A88-1,AE$15-1,1,1)),OFFSET(Import.PLQ,$A88-1,AE$15-1,1,1)),(1-PLE!$AA$28)*OFFSET(Import.PLQ,$A88-1,AE$15-1,1,1))))</f>
        <v>0</v>
      </c>
      <c r="AF88" s="144">
        <f ca="1">IF(AF$13="",0,CHOOSE(Detalhamento.OpçãoServiços,OFFSET(Import.PLQ,$A88-1,AF$15-1,1,1),IF($E88&lt;&gt;1,IF(ISNUMBER(INDEX(Import.PLE,Detalhamento!$E88,Detalhamento!AF$15)),IF(INDEX(Import.PLE,Detalhamento!$E88,Detalhamento!AF$15)&lt;=mediçao,OFFSET(Import.PLQ,$A88-1,AF$15-1,1,1),0),0),PLE!$AA$28*OFFSET(Import.PLQ,$A88-1,AF$15-1,1,1)),IF($E88&lt;&gt;1,IF(ISNUMBER(INDEX(Import.PLE,Detalhamento!$E88,Detalhamento!AF$15)),IF(INDEX(Import.PLE,Detalhamento!$E88,Detalhamento!AF$15)&lt;=mediçao,0,OFFSET(Import.PLQ,$A88-1,AF$15-1,1,1)),OFFSET(Import.PLQ,$A88-1,AF$15-1,1,1)),(1-PLE!$AA$28)*OFFSET(Import.PLQ,$A88-1,AF$15-1,1,1))))</f>
        <v>0</v>
      </c>
      <c r="AG88" s="144">
        <f ca="1">IF(AG$13="",0,CHOOSE(Detalhamento.OpçãoServiços,OFFSET(Import.PLQ,$A88-1,AG$15-1,1,1),IF($E88&lt;&gt;1,IF(ISNUMBER(INDEX(Import.PLE,Detalhamento!$E88,Detalhamento!AG$15)),IF(INDEX(Import.PLE,Detalhamento!$E88,Detalhamento!AG$15)&lt;=mediçao,OFFSET(Import.PLQ,$A88-1,AG$15-1,1,1),0),0),PLE!$AA$28*OFFSET(Import.PLQ,$A88-1,AG$15-1,1,1)),IF($E88&lt;&gt;1,IF(ISNUMBER(INDEX(Import.PLE,Detalhamento!$E88,Detalhamento!AG$15)),IF(INDEX(Import.PLE,Detalhamento!$E88,Detalhamento!AG$15)&lt;=mediçao,0,OFFSET(Import.PLQ,$A88-1,AG$15-1,1,1)),OFFSET(Import.PLQ,$A88-1,AG$15-1,1,1)),(1-PLE!$AA$28)*OFFSET(Import.PLQ,$A88-1,AG$15-1,1,1))))</f>
        <v>0</v>
      </c>
      <c r="AH88" s="144">
        <f ca="1">IF(AH$13="",0,CHOOSE(Detalhamento.OpçãoServiços,OFFSET(Import.PLQ,$A88-1,AH$15-1,1,1),IF($E88&lt;&gt;1,IF(ISNUMBER(INDEX(Import.PLE,Detalhamento!$E88,Detalhamento!AH$15)),IF(INDEX(Import.PLE,Detalhamento!$E88,Detalhamento!AH$15)&lt;=mediçao,OFFSET(Import.PLQ,$A88-1,AH$15-1,1,1),0),0),PLE!$AA$28*OFFSET(Import.PLQ,$A88-1,AH$15-1,1,1)),IF($E88&lt;&gt;1,IF(ISNUMBER(INDEX(Import.PLE,Detalhamento!$E88,Detalhamento!AH$15)),IF(INDEX(Import.PLE,Detalhamento!$E88,Detalhamento!AH$15)&lt;=mediçao,0,OFFSET(Import.PLQ,$A88-1,AH$15-1,1,1)),OFFSET(Import.PLQ,$A88-1,AH$15-1,1,1)),(1-PLE!$AA$28)*OFFSET(Import.PLQ,$A88-1,AH$15-1,1,1))))</f>
        <v>0</v>
      </c>
      <c r="AI88" s="144">
        <f ca="1">IF(AI$13="",0,CHOOSE(Detalhamento.OpçãoServiços,OFFSET(Import.PLQ,$A88-1,AI$15-1,1,1),IF($E88&lt;&gt;1,IF(ISNUMBER(INDEX(Import.PLE,Detalhamento!$E88,Detalhamento!AI$15)),IF(INDEX(Import.PLE,Detalhamento!$E88,Detalhamento!AI$15)&lt;=mediçao,OFFSET(Import.PLQ,$A88-1,AI$15-1,1,1),0),0),PLE!$AA$28*OFFSET(Import.PLQ,$A88-1,AI$15-1,1,1)),IF($E88&lt;&gt;1,IF(ISNUMBER(INDEX(Import.PLE,Detalhamento!$E88,Detalhamento!AI$15)),IF(INDEX(Import.PLE,Detalhamento!$E88,Detalhamento!AI$15)&lt;=mediçao,0,OFFSET(Import.PLQ,$A88-1,AI$15-1,1,1)),OFFSET(Import.PLQ,$A88-1,AI$15-1,1,1)),(1-PLE!$AA$28)*OFFSET(Import.PLQ,$A88-1,AI$15-1,1,1))))</f>
        <v>0</v>
      </c>
      <c r="AJ88" s="144">
        <f ca="1">IF(AJ$13="",0,CHOOSE(Detalhamento.OpçãoServiços,OFFSET(Import.PLQ,$A88-1,AJ$15-1,1,1),IF($E88&lt;&gt;1,IF(ISNUMBER(INDEX(Import.PLE,Detalhamento!$E88,Detalhamento!AJ$15)),IF(INDEX(Import.PLE,Detalhamento!$E88,Detalhamento!AJ$15)&lt;=mediçao,OFFSET(Import.PLQ,$A88-1,AJ$15-1,1,1),0),0),PLE!$AA$28*OFFSET(Import.PLQ,$A88-1,AJ$15-1,1,1)),IF($E88&lt;&gt;1,IF(ISNUMBER(INDEX(Import.PLE,Detalhamento!$E88,Detalhamento!AJ$15)),IF(INDEX(Import.PLE,Detalhamento!$E88,Detalhamento!AJ$15)&lt;=mediçao,0,OFFSET(Import.PLQ,$A88-1,AJ$15-1,1,1)),OFFSET(Import.PLQ,$A88-1,AJ$15-1,1,1)),(1-PLE!$AA$28)*OFFSET(Import.PLQ,$A88-1,AJ$15-1,1,1))))</f>
        <v>0</v>
      </c>
      <c r="AK88" s="144">
        <f ca="1">IF(AK$13="",0,CHOOSE(Detalhamento.OpçãoServiços,OFFSET(Import.PLQ,$A88-1,AK$15-1,1,1),IF($E88&lt;&gt;1,IF(ISNUMBER(INDEX(Import.PLE,Detalhamento!$E88,Detalhamento!AK$15)),IF(INDEX(Import.PLE,Detalhamento!$E88,Detalhamento!AK$15)&lt;=mediçao,OFFSET(Import.PLQ,$A88-1,AK$15-1,1,1),0),0),PLE!$AA$28*OFFSET(Import.PLQ,$A88-1,AK$15-1,1,1)),IF($E88&lt;&gt;1,IF(ISNUMBER(INDEX(Import.PLE,Detalhamento!$E88,Detalhamento!AK$15)),IF(INDEX(Import.PLE,Detalhamento!$E88,Detalhamento!AK$15)&lt;=mediçao,0,OFFSET(Import.PLQ,$A88-1,AK$15-1,1,1)),OFFSET(Import.PLQ,$A88-1,AK$15-1,1,1)),(1-PLE!$AA$28)*OFFSET(Import.PLQ,$A88-1,AK$15-1,1,1))))</f>
        <v>0</v>
      </c>
      <c r="AL88" s="144">
        <f ca="1">IF(AL$13="",0,CHOOSE(Detalhamento.OpçãoServiços,OFFSET(Import.PLQ,$A88-1,AL$15-1,1,1),IF($E88&lt;&gt;1,IF(ISNUMBER(INDEX(Import.PLE,Detalhamento!$E88,Detalhamento!AL$15)),IF(INDEX(Import.PLE,Detalhamento!$E88,Detalhamento!AL$15)&lt;=mediçao,OFFSET(Import.PLQ,$A88-1,AL$15-1,1,1),0),0),PLE!$AA$28*OFFSET(Import.PLQ,$A88-1,AL$15-1,1,1)),IF($E88&lt;&gt;1,IF(ISNUMBER(INDEX(Import.PLE,Detalhamento!$E88,Detalhamento!AL$15)),IF(INDEX(Import.PLE,Detalhamento!$E88,Detalhamento!AL$15)&lt;=mediçao,0,OFFSET(Import.PLQ,$A88-1,AL$15-1,1,1)),OFFSET(Import.PLQ,$A88-1,AL$15-1,1,1)),(1-PLE!$AA$28)*OFFSET(Import.PLQ,$A88-1,AL$15-1,1,1))))</f>
        <v>0</v>
      </c>
      <c r="AM88" s="144">
        <f ca="1">IF(AM$13="",0,CHOOSE(Detalhamento.OpçãoServiços,OFFSET(Import.PLQ,$A88-1,AM$15-1,1,1),IF($E88&lt;&gt;1,IF(ISNUMBER(INDEX(Import.PLE,Detalhamento!$E88,Detalhamento!AM$15)),IF(INDEX(Import.PLE,Detalhamento!$E88,Detalhamento!AM$15)&lt;=mediçao,OFFSET(Import.PLQ,$A88-1,AM$15-1,1,1),0),0),PLE!$AA$28*OFFSET(Import.PLQ,$A88-1,AM$15-1,1,1)),IF($E88&lt;&gt;1,IF(ISNUMBER(INDEX(Import.PLE,Detalhamento!$E88,Detalhamento!AM$15)),IF(INDEX(Import.PLE,Detalhamento!$E88,Detalhamento!AM$15)&lt;=mediçao,0,OFFSET(Import.PLQ,$A88-1,AM$15-1,1,1)),OFFSET(Import.PLQ,$A88-1,AM$15-1,1,1)),(1-PLE!$AA$28)*OFFSET(Import.PLQ,$A88-1,AM$15-1,1,1))))</f>
        <v>0</v>
      </c>
      <c r="AN88" s="144">
        <f ca="1">IF(AN$13="",0,CHOOSE(Detalhamento.OpçãoServiços,OFFSET(Import.PLQ,$A88-1,AN$15-1,1,1),IF($E88&lt;&gt;1,IF(ISNUMBER(INDEX(Import.PLE,Detalhamento!$E88,Detalhamento!AN$15)),IF(INDEX(Import.PLE,Detalhamento!$E88,Detalhamento!AN$15)&lt;=mediçao,OFFSET(Import.PLQ,$A88-1,AN$15-1,1,1),0),0),PLE!$AA$28*OFFSET(Import.PLQ,$A88-1,AN$15-1,1,1)),IF($E88&lt;&gt;1,IF(ISNUMBER(INDEX(Import.PLE,Detalhamento!$E88,Detalhamento!AN$15)),IF(INDEX(Import.PLE,Detalhamento!$E88,Detalhamento!AN$15)&lt;=mediçao,0,OFFSET(Import.PLQ,$A88-1,AN$15-1,1,1)),OFFSET(Import.PLQ,$A88-1,AN$15-1,1,1)),(1-PLE!$AA$28)*OFFSET(Import.PLQ,$A88-1,AN$15-1,1,1))))</f>
        <v>0</v>
      </c>
      <c r="AO88" s="144">
        <f ca="1">IF(AO$13="",0,CHOOSE(Detalhamento.OpçãoServiços,OFFSET(Import.PLQ,$A88-1,AO$15-1,1,1),IF($E88&lt;&gt;1,IF(ISNUMBER(INDEX(Import.PLE,Detalhamento!$E88,Detalhamento!AO$15)),IF(INDEX(Import.PLE,Detalhamento!$E88,Detalhamento!AO$15)&lt;=mediçao,OFFSET(Import.PLQ,$A88-1,AO$15-1,1,1),0),0),PLE!$AA$28*OFFSET(Import.PLQ,$A88-1,AO$15-1,1,1)),IF($E88&lt;&gt;1,IF(ISNUMBER(INDEX(Import.PLE,Detalhamento!$E88,Detalhamento!AO$15)),IF(INDEX(Import.PLE,Detalhamento!$E88,Detalhamento!AO$15)&lt;=mediçao,0,OFFSET(Import.PLQ,$A88-1,AO$15-1,1,1)),OFFSET(Import.PLQ,$A88-1,AO$15-1,1,1)),(1-PLE!$AA$28)*OFFSET(Import.PLQ,$A88-1,AO$15-1,1,1))))</f>
        <v>0</v>
      </c>
      <c r="AP88" s="144">
        <f ca="1">IF(AP$13="",0,CHOOSE(Detalhamento.OpçãoServiços,OFFSET(Import.PLQ,$A88-1,AP$15-1,1,1),IF($E88&lt;&gt;1,IF(ISNUMBER(INDEX(Import.PLE,Detalhamento!$E88,Detalhamento!AP$15)),IF(INDEX(Import.PLE,Detalhamento!$E88,Detalhamento!AP$15)&lt;=mediçao,OFFSET(Import.PLQ,$A88-1,AP$15-1,1,1),0),0),PLE!$AA$28*OFFSET(Import.PLQ,$A88-1,AP$15-1,1,1)),IF($E88&lt;&gt;1,IF(ISNUMBER(INDEX(Import.PLE,Detalhamento!$E88,Detalhamento!AP$15)),IF(INDEX(Import.PLE,Detalhamento!$E88,Detalhamento!AP$15)&lt;=mediçao,0,OFFSET(Import.PLQ,$A88-1,AP$15-1,1,1)),OFFSET(Import.PLQ,$A88-1,AP$15-1,1,1)),(1-PLE!$AA$28)*OFFSET(Import.PLQ,$A88-1,AP$15-1,1,1))))</f>
        <v>0</v>
      </c>
      <c r="AQ88" s="144">
        <f ca="1">IF(AQ$13="",0,CHOOSE(Detalhamento.OpçãoServiços,OFFSET(Import.PLQ,$A88-1,AQ$15-1,1,1),IF($E88&lt;&gt;1,IF(ISNUMBER(INDEX(Import.PLE,Detalhamento!$E88,Detalhamento!AQ$15)),IF(INDEX(Import.PLE,Detalhamento!$E88,Detalhamento!AQ$15)&lt;=mediçao,OFFSET(Import.PLQ,$A88-1,AQ$15-1,1,1),0),0),PLE!$AA$28*OFFSET(Import.PLQ,$A88-1,AQ$15-1,1,1)),IF($E88&lt;&gt;1,IF(ISNUMBER(INDEX(Import.PLE,Detalhamento!$E88,Detalhamento!AQ$15)),IF(INDEX(Import.PLE,Detalhamento!$E88,Detalhamento!AQ$15)&lt;=mediçao,0,OFFSET(Import.PLQ,$A88-1,AQ$15-1,1,1)),OFFSET(Import.PLQ,$A88-1,AQ$15-1,1,1)),(1-PLE!$AA$28)*OFFSET(Import.PLQ,$A88-1,AQ$15-1,1,1))))</f>
        <v>0</v>
      </c>
      <c r="AR88" s="144">
        <f ca="1">IF(AR$13="",0,CHOOSE(Detalhamento.OpçãoServiços,OFFSET(Import.PLQ,$A88-1,AR$15-1,1,1),IF($E88&lt;&gt;1,IF(ISNUMBER(INDEX(Import.PLE,Detalhamento!$E88,Detalhamento!AR$15)),IF(INDEX(Import.PLE,Detalhamento!$E88,Detalhamento!AR$15)&lt;=mediçao,OFFSET(Import.PLQ,$A88-1,AR$15-1,1,1),0),0),PLE!$AA$28*OFFSET(Import.PLQ,$A88-1,AR$15-1,1,1)),IF($E88&lt;&gt;1,IF(ISNUMBER(INDEX(Import.PLE,Detalhamento!$E88,Detalhamento!AR$15)),IF(INDEX(Import.PLE,Detalhamento!$E88,Detalhamento!AR$15)&lt;=mediçao,0,OFFSET(Import.PLQ,$A88-1,AR$15-1,1,1)),OFFSET(Import.PLQ,$A88-1,AR$15-1,1,1)),(1-PLE!$AA$28)*OFFSET(Import.PLQ,$A88-1,AR$15-1,1,1))))</f>
        <v>0</v>
      </c>
      <c r="AS88" s="144">
        <f ca="1">IF(AS$13="",0,CHOOSE(Detalhamento.OpçãoServiços,OFFSET(Import.PLQ,$A88-1,AS$15-1,1,1),IF($E88&lt;&gt;1,IF(ISNUMBER(INDEX(Import.PLE,Detalhamento!$E88,Detalhamento!AS$15)),IF(INDEX(Import.PLE,Detalhamento!$E88,Detalhamento!AS$15)&lt;=mediçao,OFFSET(Import.PLQ,$A88-1,AS$15-1,1,1),0),0),PLE!$AA$28*OFFSET(Import.PLQ,$A88-1,AS$15-1,1,1)),IF($E88&lt;&gt;1,IF(ISNUMBER(INDEX(Import.PLE,Detalhamento!$E88,Detalhamento!AS$15)),IF(INDEX(Import.PLE,Detalhamento!$E88,Detalhamento!AS$15)&lt;=mediçao,0,OFFSET(Import.PLQ,$A88-1,AS$15-1,1,1)),OFFSET(Import.PLQ,$A88-1,AS$15-1,1,1)),(1-PLE!$AA$28)*OFFSET(Import.PLQ,$A88-1,AS$15-1,1,1))))</f>
        <v>0</v>
      </c>
      <c r="AT88" s="144">
        <f ca="1">IF(AT$13="",0,CHOOSE(Detalhamento.OpçãoServiços,OFFSET(Import.PLQ,$A88-1,AT$15-1,1,1),IF($E88&lt;&gt;1,IF(ISNUMBER(INDEX(Import.PLE,Detalhamento!$E88,Detalhamento!AT$15)),IF(INDEX(Import.PLE,Detalhamento!$E88,Detalhamento!AT$15)&lt;=mediçao,OFFSET(Import.PLQ,$A88-1,AT$15-1,1,1),0),0),PLE!$AA$28*OFFSET(Import.PLQ,$A88-1,AT$15-1,1,1)),IF($E88&lt;&gt;1,IF(ISNUMBER(INDEX(Import.PLE,Detalhamento!$E88,Detalhamento!AT$15)),IF(INDEX(Import.PLE,Detalhamento!$E88,Detalhamento!AT$15)&lt;=mediçao,0,OFFSET(Import.PLQ,$A88-1,AT$15-1,1,1)),OFFSET(Import.PLQ,$A88-1,AT$15-1,1,1)),(1-PLE!$AA$28)*OFFSET(Import.PLQ,$A88-1,AT$15-1,1,1))))</f>
        <v>0</v>
      </c>
      <c r="AU88" s="144">
        <f ca="1">IF(AU$13="",0,CHOOSE(Detalhamento.OpçãoServiços,OFFSET(Import.PLQ,$A88-1,AU$15-1,1,1),IF($E88&lt;&gt;1,IF(ISNUMBER(INDEX(Import.PLE,Detalhamento!$E88,Detalhamento!AU$15)),IF(INDEX(Import.PLE,Detalhamento!$E88,Detalhamento!AU$15)&lt;=mediçao,OFFSET(Import.PLQ,$A88-1,AU$15-1,1,1),0),0),PLE!$AA$28*OFFSET(Import.PLQ,$A88-1,AU$15-1,1,1)),IF($E88&lt;&gt;1,IF(ISNUMBER(INDEX(Import.PLE,Detalhamento!$E88,Detalhamento!AU$15)),IF(INDEX(Import.PLE,Detalhamento!$E88,Detalhamento!AU$15)&lt;=mediçao,0,OFFSET(Import.PLQ,$A88-1,AU$15-1,1,1)),OFFSET(Import.PLQ,$A88-1,AU$15-1,1,1)),(1-PLE!$AA$28)*OFFSET(Import.PLQ,$A88-1,AU$15-1,1,1))))</f>
        <v>0</v>
      </c>
      <c r="AV88" s="144">
        <f ca="1">IF(AV$13="",0,CHOOSE(Detalhamento.OpçãoServiços,OFFSET(Import.PLQ,$A88-1,AV$15-1,1,1),IF($E88&lt;&gt;1,IF(ISNUMBER(INDEX(Import.PLE,Detalhamento!$E88,Detalhamento!AV$15)),IF(INDEX(Import.PLE,Detalhamento!$E88,Detalhamento!AV$15)&lt;=mediçao,OFFSET(Import.PLQ,$A88-1,AV$15-1,1,1),0),0),PLE!$AA$28*OFFSET(Import.PLQ,$A88-1,AV$15-1,1,1)),IF($E88&lt;&gt;1,IF(ISNUMBER(INDEX(Import.PLE,Detalhamento!$E88,Detalhamento!AV$15)),IF(INDEX(Import.PLE,Detalhamento!$E88,Detalhamento!AV$15)&lt;=mediçao,0,OFFSET(Import.PLQ,$A88-1,AV$15-1,1,1)),OFFSET(Import.PLQ,$A88-1,AV$15-1,1,1)),(1-PLE!$AA$28)*OFFSET(Import.PLQ,$A88-1,AV$15-1,1,1))))</f>
        <v>0</v>
      </c>
      <c r="AW88" s="144">
        <f ca="1">IF(AW$13="",0,CHOOSE(Detalhamento.OpçãoServiços,OFFSET(Import.PLQ,$A88-1,AW$15-1,1,1),IF($E88&lt;&gt;1,IF(ISNUMBER(INDEX(Import.PLE,Detalhamento!$E88,Detalhamento!AW$15)),IF(INDEX(Import.PLE,Detalhamento!$E88,Detalhamento!AW$15)&lt;=mediçao,OFFSET(Import.PLQ,$A88-1,AW$15-1,1,1),0),0),PLE!$AA$28*OFFSET(Import.PLQ,$A88-1,AW$15-1,1,1)),IF($E88&lt;&gt;1,IF(ISNUMBER(INDEX(Import.PLE,Detalhamento!$E88,Detalhamento!AW$15)),IF(INDEX(Import.PLE,Detalhamento!$E88,Detalhamento!AW$15)&lt;=mediçao,0,OFFSET(Import.PLQ,$A88-1,AW$15-1,1,1)),OFFSET(Import.PLQ,$A88-1,AW$15-1,1,1)),(1-PLE!$AA$28)*OFFSET(Import.PLQ,$A88-1,AW$15-1,1,1))))</f>
        <v>0</v>
      </c>
      <c r="AX88" s="144">
        <f ca="1">IF(AX$13="",0,CHOOSE(Detalhamento.OpçãoServiços,OFFSET(Import.PLQ,$A88-1,AX$15-1,1,1),IF($E88&lt;&gt;1,IF(ISNUMBER(INDEX(Import.PLE,Detalhamento!$E88,Detalhamento!AX$15)),IF(INDEX(Import.PLE,Detalhamento!$E88,Detalhamento!AX$15)&lt;=mediçao,OFFSET(Import.PLQ,$A88-1,AX$15-1,1,1),0),0),PLE!$AA$28*OFFSET(Import.PLQ,$A88-1,AX$15-1,1,1)),IF($E88&lt;&gt;1,IF(ISNUMBER(INDEX(Import.PLE,Detalhamento!$E88,Detalhamento!AX$15)),IF(INDEX(Import.PLE,Detalhamento!$E88,Detalhamento!AX$15)&lt;=mediçao,0,OFFSET(Import.PLQ,$A88-1,AX$15-1,1,1)),OFFSET(Import.PLQ,$A88-1,AX$15-1,1,1)),(1-PLE!$AA$28)*OFFSET(Import.PLQ,$A88-1,AX$15-1,1,1))))</f>
        <v>0</v>
      </c>
      <c r="AY88" s="144">
        <f ca="1">IF(AY$13="",0,CHOOSE(Detalhamento.OpçãoServiços,OFFSET(Import.PLQ,$A88-1,AY$15-1,1,1),IF($E88&lt;&gt;1,IF(ISNUMBER(INDEX(Import.PLE,Detalhamento!$E88,Detalhamento!AY$15)),IF(INDEX(Import.PLE,Detalhamento!$E88,Detalhamento!AY$15)&lt;=mediçao,OFFSET(Import.PLQ,$A88-1,AY$15-1,1,1),0),0),PLE!$AA$28*OFFSET(Import.PLQ,$A88-1,AY$15-1,1,1)),IF($E88&lt;&gt;1,IF(ISNUMBER(INDEX(Import.PLE,Detalhamento!$E88,Detalhamento!AY$15)),IF(INDEX(Import.PLE,Detalhamento!$E88,Detalhamento!AY$15)&lt;=mediçao,0,OFFSET(Import.PLQ,$A88-1,AY$15-1,1,1)),OFFSET(Import.PLQ,$A88-1,AY$15-1,1,1)),(1-PLE!$AA$28)*OFFSET(Import.PLQ,$A88-1,AY$15-1,1,1))))</f>
        <v>0</v>
      </c>
      <c r="AZ88" s="144">
        <f ca="1">IF(AZ$13="",0,CHOOSE(Detalhamento.OpçãoServiços,OFFSET(Import.PLQ,$A88-1,AZ$15-1,1,1),IF($E88&lt;&gt;1,IF(ISNUMBER(INDEX(Import.PLE,Detalhamento!$E88,Detalhamento!AZ$15)),IF(INDEX(Import.PLE,Detalhamento!$E88,Detalhamento!AZ$15)&lt;=mediçao,OFFSET(Import.PLQ,$A88-1,AZ$15-1,1,1),0),0),PLE!$AA$28*OFFSET(Import.PLQ,$A88-1,AZ$15-1,1,1)),IF($E88&lt;&gt;1,IF(ISNUMBER(INDEX(Import.PLE,Detalhamento!$E88,Detalhamento!AZ$15)),IF(INDEX(Import.PLE,Detalhamento!$E88,Detalhamento!AZ$15)&lt;=mediçao,0,OFFSET(Import.PLQ,$A88-1,AZ$15-1,1,1)),OFFSET(Import.PLQ,$A88-1,AZ$15-1,1,1)),(1-PLE!$AA$28)*OFFSET(Import.PLQ,$A88-1,AZ$15-1,1,1))))</f>
        <v>0</v>
      </c>
      <c r="BA88" s="144">
        <f ca="1">IF(BA$13="",0,CHOOSE(Detalhamento.OpçãoServiços,OFFSET(Import.PLQ,$A88-1,BA$15-1,1,1),IF($E88&lt;&gt;1,IF(ISNUMBER(INDEX(Import.PLE,Detalhamento!$E88,Detalhamento!BA$15)),IF(INDEX(Import.PLE,Detalhamento!$E88,Detalhamento!BA$15)&lt;=mediçao,OFFSET(Import.PLQ,$A88-1,BA$15-1,1,1),0),0),PLE!$AA$28*OFFSET(Import.PLQ,$A88-1,BA$15-1,1,1)),IF($E88&lt;&gt;1,IF(ISNUMBER(INDEX(Import.PLE,Detalhamento!$E88,Detalhamento!BA$15)),IF(INDEX(Import.PLE,Detalhamento!$E88,Detalhamento!BA$15)&lt;=mediçao,0,OFFSET(Import.PLQ,$A88-1,BA$15-1,1,1)),OFFSET(Import.PLQ,$A88-1,BA$15-1,1,1)),(1-PLE!$AA$28)*OFFSET(Import.PLQ,$A88-1,BA$15-1,1,1))))</f>
        <v>0</v>
      </c>
      <c r="BB88" s="144">
        <f ca="1">IF(BB$13="",0,CHOOSE(Detalhamento.OpçãoServiços,OFFSET(Import.PLQ,$A88-1,BB$15-1,1,1),IF($E88&lt;&gt;1,IF(ISNUMBER(INDEX(Import.PLE,Detalhamento!$E88,Detalhamento!BB$15)),IF(INDEX(Import.PLE,Detalhamento!$E88,Detalhamento!BB$15)&lt;=mediçao,OFFSET(Import.PLQ,$A88-1,BB$15-1,1,1),0),0),PLE!$AA$28*OFFSET(Import.PLQ,$A88-1,BB$15-1,1,1)),IF($E88&lt;&gt;1,IF(ISNUMBER(INDEX(Import.PLE,Detalhamento!$E88,Detalhamento!BB$15)),IF(INDEX(Import.PLE,Detalhamento!$E88,Detalhamento!BB$15)&lt;=mediçao,0,OFFSET(Import.PLQ,$A88-1,BB$15-1,1,1)),OFFSET(Import.PLQ,$A88-1,BB$15-1,1,1)),(1-PLE!$AA$28)*OFFSET(Import.PLQ,$A88-1,BB$15-1,1,1))))</f>
        <v>0</v>
      </c>
      <c r="BC88" s="144">
        <f ca="1">IF(BC$13="",0,CHOOSE(Detalhamento.OpçãoServiços,OFFSET(Import.PLQ,$A88-1,BC$15-1,1,1),IF($E88&lt;&gt;1,IF(ISNUMBER(INDEX(Import.PLE,Detalhamento!$E88,Detalhamento!BC$15)),IF(INDEX(Import.PLE,Detalhamento!$E88,Detalhamento!BC$15)&lt;=mediçao,OFFSET(Import.PLQ,$A88-1,BC$15-1,1,1),0),0),PLE!$AA$28*OFFSET(Import.PLQ,$A88-1,BC$15-1,1,1)),IF($E88&lt;&gt;1,IF(ISNUMBER(INDEX(Import.PLE,Detalhamento!$E88,Detalhamento!BC$15)),IF(INDEX(Import.PLE,Detalhamento!$E88,Detalhamento!BC$15)&lt;=mediçao,0,OFFSET(Import.PLQ,$A88-1,BC$15-1,1,1)),OFFSET(Import.PLQ,$A88-1,BC$15-1,1,1)),(1-PLE!$AA$28)*OFFSET(Import.PLQ,$A88-1,BC$15-1,1,1))))</f>
        <v>0</v>
      </c>
      <c r="BD88" s="144">
        <f ca="1">IF(BD$13="",0,CHOOSE(Detalhamento.OpçãoServiços,OFFSET(Import.PLQ,$A88-1,BD$15-1,1,1),IF($E88&lt;&gt;1,IF(ISNUMBER(INDEX(Import.PLE,Detalhamento!$E88,Detalhamento!BD$15)),IF(INDEX(Import.PLE,Detalhamento!$E88,Detalhamento!BD$15)&lt;=mediçao,OFFSET(Import.PLQ,$A88-1,BD$15-1,1,1),0),0),PLE!$AA$28*OFFSET(Import.PLQ,$A88-1,BD$15-1,1,1)),IF($E88&lt;&gt;1,IF(ISNUMBER(INDEX(Import.PLE,Detalhamento!$E88,Detalhamento!BD$15)),IF(INDEX(Import.PLE,Detalhamento!$E88,Detalhamento!BD$15)&lt;=mediçao,0,OFFSET(Import.PLQ,$A88-1,BD$15-1,1,1)),OFFSET(Import.PLQ,$A88-1,BD$15-1,1,1)),(1-PLE!$AA$28)*OFFSET(Import.PLQ,$A88-1,BD$15-1,1,1))))</f>
        <v>0</v>
      </c>
      <c r="BE88" s="144">
        <f ca="1">IF(BE$13="",0,CHOOSE(Detalhamento.OpçãoServiços,OFFSET(Import.PLQ,$A88-1,BE$15-1,1,1),IF($E88&lt;&gt;1,IF(ISNUMBER(INDEX(Import.PLE,Detalhamento!$E88,Detalhamento!BE$15)),IF(INDEX(Import.PLE,Detalhamento!$E88,Detalhamento!BE$15)&lt;=mediçao,OFFSET(Import.PLQ,$A88-1,BE$15-1,1,1),0),0),PLE!$AA$28*OFFSET(Import.PLQ,$A88-1,BE$15-1,1,1)),IF($E88&lt;&gt;1,IF(ISNUMBER(INDEX(Import.PLE,Detalhamento!$E88,Detalhamento!BE$15)),IF(INDEX(Import.PLE,Detalhamento!$E88,Detalhamento!BE$15)&lt;=mediçao,0,OFFSET(Import.PLQ,$A88-1,BE$15-1,1,1)),OFFSET(Import.PLQ,$A88-1,BE$15-1,1,1)),(1-PLE!$AA$28)*OFFSET(Import.PLQ,$A88-1,BE$15-1,1,1))))</f>
        <v>0</v>
      </c>
      <c r="BF88" s="144">
        <f ca="1">IF(BF$13="",0,CHOOSE(Detalhamento.OpçãoServiços,OFFSET(Import.PLQ,$A88-1,BF$15-1,1,1),IF($E88&lt;&gt;1,IF(ISNUMBER(INDEX(Import.PLE,Detalhamento!$E88,Detalhamento!BF$15)),IF(INDEX(Import.PLE,Detalhamento!$E88,Detalhamento!BF$15)&lt;=mediçao,OFFSET(Import.PLQ,$A88-1,BF$15-1,1,1),0),0),PLE!$AA$28*OFFSET(Import.PLQ,$A88-1,BF$15-1,1,1)),IF($E88&lt;&gt;1,IF(ISNUMBER(INDEX(Import.PLE,Detalhamento!$E88,Detalhamento!BF$15)),IF(INDEX(Import.PLE,Detalhamento!$E88,Detalhamento!BF$15)&lt;=mediçao,0,OFFSET(Import.PLQ,$A88-1,BF$15-1,1,1)),OFFSET(Import.PLQ,$A88-1,BF$15-1,1,1)),(1-PLE!$AA$28)*OFFSET(Import.PLQ,$A88-1,BF$15-1,1,1))))</f>
        <v>0</v>
      </c>
      <c r="BG88" s="144">
        <f ca="1">IF(BG$13="",0,CHOOSE(Detalhamento.OpçãoServiços,OFFSET(Import.PLQ,$A88-1,BG$15-1,1,1),IF($E88&lt;&gt;1,IF(ISNUMBER(INDEX(Import.PLE,Detalhamento!$E88,Detalhamento!BG$15)),IF(INDEX(Import.PLE,Detalhamento!$E88,Detalhamento!BG$15)&lt;=mediçao,OFFSET(Import.PLQ,$A88-1,BG$15-1,1,1),0),0),PLE!$AA$28*OFFSET(Import.PLQ,$A88-1,BG$15-1,1,1)),IF($E88&lt;&gt;1,IF(ISNUMBER(INDEX(Import.PLE,Detalhamento!$E88,Detalhamento!BG$15)),IF(INDEX(Import.PLE,Detalhamento!$E88,Detalhamento!BG$15)&lt;=mediçao,0,OFFSET(Import.PLQ,$A88-1,BG$15-1,1,1)),OFFSET(Import.PLQ,$A88-1,BG$15-1,1,1)),(1-PLE!$AA$28)*OFFSET(Import.PLQ,$A88-1,BG$15-1,1,1))))</f>
        <v>0</v>
      </c>
      <c r="BH88" s="144">
        <f ca="1">IF(BH$13="",0,CHOOSE(Detalhamento.OpçãoServiços,OFFSET(Import.PLQ,$A88-1,BH$15-1,1,1),IF($E88&lt;&gt;1,IF(ISNUMBER(INDEX(Import.PLE,Detalhamento!$E88,Detalhamento!BH$15)),IF(INDEX(Import.PLE,Detalhamento!$E88,Detalhamento!BH$15)&lt;=mediçao,OFFSET(Import.PLQ,$A88-1,BH$15-1,1,1),0),0),PLE!$AA$28*OFFSET(Import.PLQ,$A88-1,BH$15-1,1,1)),IF($E88&lt;&gt;1,IF(ISNUMBER(INDEX(Import.PLE,Detalhamento!$E88,Detalhamento!BH$15)),IF(INDEX(Import.PLE,Detalhamento!$E88,Detalhamento!BH$15)&lt;=mediçao,0,OFFSET(Import.PLQ,$A88-1,BH$15-1,1,1)),OFFSET(Import.PLQ,$A88-1,BH$15-1,1,1)),(1-PLE!$AA$28)*OFFSET(Import.PLQ,$A88-1,BH$15-1,1,1))))</f>
        <v>0</v>
      </c>
      <c r="BI88" s="144">
        <f ca="1">IF(BI$13="",0,CHOOSE(Detalhamento.OpçãoServiços,OFFSET(Import.PLQ,$A88-1,BI$15-1,1,1),IF($E88&lt;&gt;1,IF(ISNUMBER(INDEX(Import.PLE,Detalhamento!$E88,Detalhamento!BI$15)),IF(INDEX(Import.PLE,Detalhamento!$E88,Detalhamento!BI$15)&lt;=mediçao,OFFSET(Import.PLQ,$A88-1,BI$15-1,1,1),0),0),PLE!$AA$28*OFFSET(Import.PLQ,$A88-1,BI$15-1,1,1)),IF($E88&lt;&gt;1,IF(ISNUMBER(INDEX(Import.PLE,Detalhamento!$E88,Detalhamento!BI$15)),IF(INDEX(Import.PLE,Detalhamento!$E88,Detalhamento!BI$15)&lt;=mediçao,0,OFFSET(Import.PLQ,$A88-1,BI$15-1,1,1)),OFFSET(Import.PLQ,$A88-1,BI$15-1,1,1)),(1-PLE!$AA$28)*OFFSET(Import.PLQ,$A88-1,BI$15-1,1,1))))</f>
        <v>0</v>
      </c>
    </row>
    <row r="89" spans="1:61" ht="30" x14ac:dyDescent="0.2">
      <c r="A89" s="155">
        <v>63</v>
      </c>
      <c r="B89" s="21" t="str">
        <f t="shared" ca="1" si="17"/>
        <v>Serviço</v>
      </c>
      <c r="E89" s="153">
        <f t="shared" ca="1" si="18"/>
        <v>7</v>
      </c>
      <c r="F89" s="154">
        <f t="shared" ca="1" si="19"/>
        <v>70063</v>
      </c>
      <c r="G89" s="154" t="str">
        <f t="shared" ca="1" si="16"/>
        <v>1.6.2.1</v>
      </c>
      <c r="H89" s="182" t="str">
        <f t="shared" ca="1" si="16"/>
        <v>ALVENARIA DE VEDAÇÃO COM ELEMENTO VAZADO DE CERÂMICA (COBOGÓ) DE 7X20X20CM E ARGAMASSA DE ASSENTAMENTO COM PREPARO EM BETONEIRA. AF_05/2020</v>
      </c>
      <c r="I89" s="37" t="str">
        <f t="shared" ca="1" si="20"/>
        <v>M2</v>
      </c>
      <c r="J89" s="144">
        <f t="shared" ca="1" si="21"/>
        <v>316.74</v>
      </c>
      <c r="K89" s="67"/>
      <c r="L89" s="144">
        <f ca="1">IF(L$13="",0,CHOOSE(Detalhamento.OpçãoServiços,OFFSET(Import.PLQ,$A89-1,L$15-1,1,1),IF($E89&lt;&gt;1,IF(ISNUMBER(INDEX(Import.PLE,Detalhamento!$E89,Detalhamento!L$15)),IF(INDEX(Import.PLE,Detalhamento!$E89,Detalhamento!L$15)&lt;=mediçao,OFFSET(Import.PLQ,$A89-1,L$15-1,1,1),0),0),PLE!$AA$28*OFFSET(Import.PLQ,$A89-1,L$15-1,1,1)),IF($E89&lt;&gt;1,IF(ISNUMBER(INDEX(Import.PLE,Detalhamento!$E89,Detalhamento!L$15)),IF(INDEX(Import.PLE,Detalhamento!$E89,Detalhamento!L$15)&lt;=mediçao,0,OFFSET(Import.PLQ,$A89-1,L$15-1,1,1)),OFFSET(Import.PLQ,$A89-1,L$15-1,1,1)),(1-PLE!$AA$28)*OFFSET(Import.PLQ,$A89-1,L$15-1,1,1))))</f>
        <v>316.74</v>
      </c>
      <c r="M89" s="144">
        <f ca="1">IF(M$13="",0,CHOOSE(Detalhamento.OpçãoServiços,OFFSET(Import.PLQ,$A89-1,M$15-1,1,1),IF($E89&lt;&gt;1,IF(ISNUMBER(INDEX(Import.PLE,Detalhamento!$E89,Detalhamento!M$15)),IF(INDEX(Import.PLE,Detalhamento!$E89,Detalhamento!M$15)&lt;=mediçao,OFFSET(Import.PLQ,$A89-1,M$15-1,1,1),0),0),PLE!$AA$28*OFFSET(Import.PLQ,$A89-1,M$15-1,1,1)),IF($E89&lt;&gt;1,IF(ISNUMBER(INDEX(Import.PLE,Detalhamento!$E89,Detalhamento!M$15)),IF(INDEX(Import.PLE,Detalhamento!$E89,Detalhamento!M$15)&lt;=mediçao,0,OFFSET(Import.PLQ,$A89-1,M$15-1,1,1)),OFFSET(Import.PLQ,$A89-1,M$15-1,1,1)),(1-PLE!$AA$28)*OFFSET(Import.PLQ,$A89-1,M$15-1,1,1))))</f>
        <v>0</v>
      </c>
      <c r="N89" s="144">
        <f ca="1">IF(N$13="",0,CHOOSE(Detalhamento.OpçãoServiços,OFFSET(Import.PLQ,$A89-1,N$15-1,1,1),IF($E89&lt;&gt;1,IF(ISNUMBER(INDEX(Import.PLE,Detalhamento!$E89,Detalhamento!N$15)),IF(INDEX(Import.PLE,Detalhamento!$E89,Detalhamento!N$15)&lt;=mediçao,OFFSET(Import.PLQ,$A89-1,N$15-1,1,1),0),0),PLE!$AA$28*OFFSET(Import.PLQ,$A89-1,N$15-1,1,1)),IF($E89&lt;&gt;1,IF(ISNUMBER(INDEX(Import.PLE,Detalhamento!$E89,Detalhamento!N$15)),IF(INDEX(Import.PLE,Detalhamento!$E89,Detalhamento!N$15)&lt;=mediçao,0,OFFSET(Import.PLQ,$A89-1,N$15-1,1,1)),OFFSET(Import.PLQ,$A89-1,N$15-1,1,1)),(1-PLE!$AA$28)*OFFSET(Import.PLQ,$A89-1,N$15-1,1,1))))</f>
        <v>0</v>
      </c>
      <c r="O89" s="144">
        <f ca="1">IF(O$13="",0,CHOOSE(Detalhamento.OpçãoServiços,OFFSET(Import.PLQ,$A89-1,O$15-1,1,1),IF($E89&lt;&gt;1,IF(ISNUMBER(INDEX(Import.PLE,Detalhamento!$E89,Detalhamento!O$15)),IF(INDEX(Import.PLE,Detalhamento!$E89,Detalhamento!O$15)&lt;=mediçao,OFFSET(Import.PLQ,$A89-1,O$15-1,1,1),0),0),PLE!$AA$28*OFFSET(Import.PLQ,$A89-1,O$15-1,1,1)),IF($E89&lt;&gt;1,IF(ISNUMBER(INDEX(Import.PLE,Detalhamento!$E89,Detalhamento!O$15)),IF(INDEX(Import.PLE,Detalhamento!$E89,Detalhamento!O$15)&lt;=mediçao,0,OFFSET(Import.PLQ,$A89-1,O$15-1,1,1)),OFFSET(Import.PLQ,$A89-1,O$15-1,1,1)),(1-PLE!$AA$28)*OFFSET(Import.PLQ,$A89-1,O$15-1,1,1))))</f>
        <v>0</v>
      </c>
      <c r="P89" s="144">
        <f ca="1">IF(P$13="",0,CHOOSE(Detalhamento.OpçãoServiços,OFFSET(Import.PLQ,$A89-1,P$15-1,1,1),IF($E89&lt;&gt;1,IF(ISNUMBER(INDEX(Import.PLE,Detalhamento!$E89,Detalhamento!P$15)),IF(INDEX(Import.PLE,Detalhamento!$E89,Detalhamento!P$15)&lt;=mediçao,OFFSET(Import.PLQ,$A89-1,P$15-1,1,1),0),0),PLE!$AA$28*OFFSET(Import.PLQ,$A89-1,P$15-1,1,1)),IF($E89&lt;&gt;1,IF(ISNUMBER(INDEX(Import.PLE,Detalhamento!$E89,Detalhamento!P$15)),IF(INDEX(Import.PLE,Detalhamento!$E89,Detalhamento!P$15)&lt;=mediçao,0,OFFSET(Import.PLQ,$A89-1,P$15-1,1,1)),OFFSET(Import.PLQ,$A89-1,P$15-1,1,1)),(1-PLE!$AA$28)*OFFSET(Import.PLQ,$A89-1,P$15-1,1,1))))</f>
        <v>0</v>
      </c>
      <c r="Q89" s="144">
        <f ca="1">IF(Q$13="",0,CHOOSE(Detalhamento.OpçãoServiços,OFFSET(Import.PLQ,$A89-1,Q$15-1,1,1),IF($E89&lt;&gt;1,IF(ISNUMBER(INDEX(Import.PLE,Detalhamento!$E89,Detalhamento!Q$15)),IF(INDEX(Import.PLE,Detalhamento!$E89,Detalhamento!Q$15)&lt;=mediçao,OFFSET(Import.PLQ,$A89-1,Q$15-1,1,1),0),0),PLE!$AA$28*OFFSET(Import.PLQ,$A89-1,Q$15-1,1,1)),IF($E89&lt;&gt;1,IF(ISNUMBER(INDEX(Import.PLE,Detalhamento!$E89,Detalhamento!Q$15)),IF(INDEX(Import.PLE,Detalhamento!$E89,Detalhamento!Q$15)&lt;=mediçao,0,OFFSET(Import.PLQ,$A89-1,Q$15-1,1,1)),OFFSET(Import.PLQ,$A89-1,Q$15-1,1,1)),(1-PLE!$AA$28)*OFFSET(Import.PLQ,$A89-1,Q$15-1,1,1))))</f>
        <v>0</v>
      </c>
      <c r="R89" s="144">
        <f ca="1">IF(R$13="",0,CHOOSE(Detalhamento.OpçãoServiços,OFFSET(Import.PLQ,$A89-1,R$15-1,1,1),IF($E89&lt;&gt;1,IF(ISNUMBER(INDEX(Import.PLE,Detalhamento!$E89,Detalhamento!R$15)),IF(INDEX(Import.PLE,Detalhamento!$E89,Detalhamento!R$15)&lt;=mediçao,OFFSET(Import.PLQ,$A89-1,R$15-1,1,1),0),0),PLE!$AA$28*OFFSET(Import.PLQ,$A89-1,R$15-1,1,1)),IF($E89&lt;&gt;1,IF(ISNUMBER(INDEX(Import.PLE,Detalhamento!$E89,Detalhamento!R$15)),IF(INDEX(Import.PLE,Detalhamento!$E89,Detalhamento!R$15)&lt;=mediçao,0,OFFSET(Import.PLQ,$A89-1,R$15-1,1,1)),OFFSET(Import.PLQ,$A89-1,R$15-1,1,1)),(1-PLE!$AA$28)*OFFSET(Import.PLQ,$A89-1,R$15-1,1,1))))</f>
        <v>0</v>
      </c>
      <c r="S89" s="144">
        <f ca="1">IF(S$13="",0,CHOOSE(Detalhamento.OpçãoServiços,OFFSET(Import.PLQ,$A89-1,S$15-1,1,1),IF($E89&lt;&gt;1,IF(ISNUMBER(INDEX(Import.PLE,Detalhamento!$E89,Detalhamento!S$15)),IF(INDEX(Import.PLE,Detalhamento!$E89,Detalhamento!S$15)&lt;=mediçao,OFFSET(Import.PLQ,$A89-1,S$15-1,1,1),0),0),PLE!$AA$28*OFFSET(Import.PLQ,$A89-1,S$15-1,1,1)),IF($E89&lt;&gt;1,IF(ISNUMBER(INDEX(Import.PLE,Detalhamento!$E89,Detalhamento!S$15)),IF(INDEX(Import.PLE,Detalhamento!$E89,Detalhamento!S$15)&lt;=mediçao,0,OFFSET(Import.PLQ,$A89-1,S$15-1,1,1)),OFFSET(Import.PLQ,$A89-1,S$15-1,1,1)),(1-PLE!$AA$28)*OFFSET(Import.PLQ,$A89-1,S$15-1,1,1))))</f>
        <v>0</v>
      </c>
      <c r="T89" s="144">
        <f ca="1">IF(T$13="",0,CHOOSE(Detalhamento.OpçãoServiços,OFFSET(Import.PLQ,$A89-1,T$15-1,1,1),IF($E89&lt;&gt;1,IF(ISNUMBER(INDEX(Import.PLE,Detalhamento!$E89,Detalhamento!T$15)),IF(INDEX(Import.PLE,Detalhamento!$E89,Detalhamento!T$15)&lt;=mediçao,OFFSET(Import.PLQ,$A89-1,T$15-1,1,1),0),0),PLE!$AA$28*OFFSET(Import.PLQ,$A89-1,T$15-1,1,1)),IF($E89&lt;&gt;1,IF(ISNUMBER(INDEX(Import.PLE,Detalhamento!$E89,Detalhamento!T$15)),IF(INDEX(Import.PLE,Detalhamento!$E89,Detalhamento!T$15)&lt;=mediçao,0,OFFSET(Import.PLQ,$A89-1,T$15-1,1,1)),OFFSET(Import.PLQ,$A89-1,T$15-1,1,1)),(1-PLE!$AA$28)*OFFSET(Import.PLQ,$A89-1,T$15-1,1,1))))</f>
        <v>0</v>
      </c>
      <c r="U89" s="144">
        <f ca="1">IF(U$13="",0,CHOOSE(Detalhamento.OpçãoServiços,OFFSET(Import.PLQ,$A89-1,U$15-1,1,1),IF($E89&lt;&gt;1,IF(ISNUMBER(INDEX(Import.PLE,Detalhamento!$E89,Detalhamento!U$15)),IF(INDEX(Import.PLE,Detalhamento!$E89,Detalhamento!U$15)&lt;=mediçao,OFFSET(Import.PLQ,$A89-1,U$15-1,1,1),0),0),PLE!$AA$28*OFFSET(Import.PLQ,$A89-1,U$15-1,1,1)),IF($E89&lt;&gt;1,IF(ISNUMBER(INDEX(Import.PLE,Detalhamento!$E89,Detalhamento!U$15)),IF(INDEX(Import.PLE,Detalhamento!$E89,Detalhamento!U$15)&lt;=mediçao,0,OFFSET(Import.PLQ,$A89-1,U$15-1,1,1)),OFFSET(Import.PLQ,$A89-1,U$15-1,1,1)),(1-PLE!$AA$28)*OFFSET(Import.PLQ,$A89-1,U$15-1,1,1))))</f>
        <v>0</v>
      </c>
      <c r="V89" s="144">
        <f ca="1">IF(V$13="",0,CHOOSE(Detalhamento.OpçãoServiços,OFFSET(Import.PLQ,$A89-1,V$15-1,1,1),IF($E89&lt;&gt;1,IF(ISNUMBER(INDEX(Import.PLE,Detalhamento!$E89,Detalhamento!V$15)),IF(INDEX(Import.PLE,Detalhamento!$E89,Detalhamento!V$15)&lt;=mediçao,OFFSET(Import.PLQ,$A89-1,V$15-1,1,1),0),0),PLE!$AA$28*OFFSET(Import.PLQ,$A89-1,V$15-1,1,1)),IF($E89&lt;&gt;1,IF(ISNUMBER(INDEX(Import.PLE,Detalhamento!$E89,Detalhamento!V$15)),IF(INDEX(Import.PLE,Detalhamento!$E89,Detalhamento!V$15)&lt;=mediçao,0,OFFSET(Import.PLQ,$A89-1,V$15-1,1,1)),OFFSET(Import.PLQ,$A89-1,V$15-1,1,1)),(1-PLE!$AA$28)*OFFSET(Import.PLQ,$A89-1,V$15-1,1,1))))</f>
        <v>0</v>
      </c>
      <c r="W89" s="144">
        <f ca="1">IF(W$13="",0,CHOOSE(Detalhamento.OpçãoServiços,OFFSET(Import.PLQ,$A89-1,W$15-1,1,1),IF($E89&lt;&gt;1,IF(ISNUMBER(INDEX(Import.PLE,Detalhamento!$E89,Detalhamento!W$15)),IF(INDEX(Import.PLE,Detalhamento!$E89,Detalhamento!W$15)&lt;=mediçao,OFFSET(Import.PLQ,$A89-1,W$15-1,1,1),0),0),PLE!$AA$28*OFFSET(Import.PLQ,$A89-1,W$15-1,1,1)),IF($E89&lt;&gt;1,IF(ISNUMBER(INDEX(Import.PLE,Detalhamento!$E89,Detalhamento!W$15)),IF(INDEX(Import.PLE,Detalhamento!$E89,Detalhamento!W$15)&lt;=mediçao,0,OFFSET(Import.PLQ,$A89-1,W$15-1,1,1)),OFFSET(Import.PLQ,$A89-1,W$15-1,1,1)),(1-PLE!$AA$28)*OFFSET(Import.PLQ,$A89-1,W$15-1,1,1))))</f>
        <v>0</v>
      </c>
      <c r="X89" s="144">
        <f ca="1">IF(X$13="",0,CHOOSE(Detalhamento.OpçãoServiços,OFFSET(Import.PLQ,$A89-1,X$15-1,1,1),IF($E89&lt;&gt;1,IF(ISNUMBER(INDEX(Import.PLE,Detalhamento!$E89,Detalhamento!X$15)),IF(INDEX(Import.PLE,Detalhamento!$E89,Detalhamento!X$15)&lt;=mediçao,OFFSET(Import.PLQ,$A89-1,X$15-1,1,1),0),0),PLE!$AA$28*OFFSET(Import.PLQ,$A89-1,X$15-1,1,1)),IF($E89&lt;&gt;1,IF(ISNUMBER(INDEX(Import.PLE,Detalhamento!$E89,Detalhamento!X$15)),IF(INDEX(Import.PLE,Detalhamento!$E89,Detalhamento!X$15)&lt;=mediçao,0,OFFSET(Import.PLQ,$A89-1,X$15-1,1,1)),OFFSET(Import.PLQ,$A89-1,X$15-1,1,1)),(1-PLE!$AA$28)*OFFSET(Import.PLQ,$A89-1,X$15-1,1,1))))</f>
        <v>0</v>
      </c>
      <c r="Y89" s="144">
        <f ca="1">IF(Y$13="",0,CHOOSE(Detalhamento.OpçãoServiços,OFFSET(Import.PLQ,$A89-1,Y$15-1,1,1),IF($E89&lt;&gt;1,IF(ISNUMBER(INDEX(Import.PLE,Detalhamento!$E89,Detalhamento!Y$15)),IF(INDEX(Import.PLE,Detalhamento!$E89,Detalhamento!Y$15)&lt;=mediçao,OFFSET(Import.PLQ,$A89-1,Y$15-1,1,1),0),0),PLE!$AA$28*OFFSET(Import.PLQ,$A89-1,Y$15-1,1,1)),IF($E89&lt;&gt;1,IF(ISNUMBER(INDEX(Import.PLE,Detalhamento!$E89,Detalhamento!Y$15)),IF(INDEX(Import.PLE,Detalhamento!$E89,Detalhamento!Y$15)&lt;=mediçao,0,OFFSET(Import.PLQ,$A89-1,Y$15-1,1,1)),OFFSET(Import.PLQ,$A89-1,Y$15-1,1,1)),(1-PLE!$AA$28)*OFFSET(Import.PLQ,$A89-1,Y$15-1,1,1))))</f>
        <v>0</v>
      </c>
      <c r="Z89" s="144">
        <f ca="1">IF(Z$13="",0,CHOOSE(Detalhamento.OpçãoServiços,OFFSET(Import.PLQ,$A89-1,Z$15-1,1,1),IF($E89&lt;&gt;1,IF(ISNUMBER(INDEX(Import.PLE,Detalhamento!$E89,Detalhamento!Z$15)),IF(INDEX(Import.PLE,Detalhamento!$E89,Detalhamento!Z$15)&lt;=mediçao,OFFSET(Import.PLQ,$A89-1,Z$15-1,1,1),0),0),PLE!$AA$28*OFFSET(Import.PLQ,$A89-1,Z$15-1,1,1)),IF($E89&lt;&gt;1,IF(ISNUMBER(INDEX(Import.PLE,Detalhamento!$E89,Detalhamento!Z$15)),IF(INDEX(Import.PLE,Detalhamento!$E89,Detalhamento!Z$15)&lt;=mediçao,0,OFFSET(Import.PLQ,$A89-1,Z$15-1,1,1)),OFFSET(Import.PLQ,$A89-1,Z$15-1,1,1)),(1-PLE!$AA$28)*OFFSET(Import.PLQ,$A89-1,Z$15-1,1,1))))</f>
        <v>0</v>
      </c>
      <c r="AA89" s="144">
        <f ca="1">IF(AA$13="",0,CHOOSE(Detalhamento.OpçãoServiços,OFFSET(Import.PLQ,$A89-1,AA$15-1,1,1),IF($E89&lt;&gt;1,IF(ISNUMBER(INDEX(Import.PLE,Detalhamento!$E89,Detalhamento!AA$15)),IF(INDEX(Import.PLE,Detalhamento!$E89,Detalhamento!AA$15)&lt;=mediçao,OFFSET(Import.PLQ,$A89-1,AA$15-1,1,1),0),0),PLE!$AA$28*OFFSET(Import.PLQ,$A89-1,AA$15-1,1,1)),IF($E89&lt;&gt;1,IF(ISNUMBER(INDEX(Import.PLE,Detalhamento!$E89,Detalhamento!AA$15)),IF(INDEX(Import.PLE,Detalhamento!$E89,Detalhamento!AA$15)&lt;=mediçao,0,OFFSET(Import.PLQ,$A89-1,AA$15-1,1,1)),OFFSET(Import.PLQ,$A89-1,AA$15-1,1,1)),(1-PLE!$AA$28)*OFFSET(Import.PLQ,$A89-1,AA$15-1,1,1))))</f>
        <v>0</v>
      </c>
      <c r="AB89" s="144">
        <f ca="1">IF(AB$13="",0,CHOOSE(Detalhamento.OpçãoServiços,OFFSET(Import.PLQ,$A89-1,AB$15-1,1,1),IF($E89&lt;&gt;1,IF(ISNUMBER(INDEX(Import.PLE,Detalhamento!$E89,Detalhamento!AB$15)),IF(INDEX(Import.PLE,Detalhamento!$E89,Detalhamento!AB$15)&lt;=mediçao,OFFSET(Import.PLQ,$A89-1,AB$15-1,1,1),0),0),PLE!$AA$28*OFFSET(Import.PLQ,$A89-1,AB$15-1,1,1)),IF($E89&lt;&gt;1,IF(ISNUMBER(INDEX(Import.PLE,Detalhamento!$E89,Detalhamento!AB$15)),IF(INDEX(Import.PLE,Detalhamento!$E89,Detalhamento!AB$15)&lt;=mediçao,0,OFFSET(Import.PLQ,$A89-1,AB$15-1,1,1)),OFFSET(Import.PLQ,$A89-1,AB$15-1,1,1)),(1-PLE!$AA$28)*OFFSET(Import.PLQ,$A89-1,AB$15-1,1,1))))</f>
        <v>0</v>
      </c>
      <c r="AC89" s="144">
        <f ca="1">IF(AC$13="",0,CHOOSE(Detalhamento.OpçãoServiços,OFFSET(Import.PLQ,$A89-1,AC$15-1,1,1),IF($E89&lt;&gt;1,IF(ISNUMBER(INDEX(Import.PLE,Detalhamento!$E89,Detalhamento!AC$15)),IF(INDEX(Import.PLE,Detalhamento!$E89,Detalhamento!AC$15)&lt;=mediçao,OFFSET(Import.PLQ,$A89-1,AC$15-1,1,1),0),0),PLE!$AA$28*OFFSET(Import.PLQ,$A89-1,AC$15-1,1,1)),IF($E89&lt;&gt;1,IF(ISNUMBER(INDEX(Import.PLE,Detalhamento!$E89,Detalhamento!AC$15)),IF(INDEX(Import.PLE,Detalhamento!$E89,Detalhamento!AC$15)&lt;=mediçao,0,OFFSET(Import.PLQ,$A89-1,AC$15-1,1,1)),OFFSET(Import.PLQ,$A89-1,AC$15-1,1,1)),(1-PLE!$AA$28)*OFFSET(Import.PLQ,$A89-1,AC$15-1,1,1))))</f>
        <v>0</v>
      </c>
      <c r="AD89" s="144">
        <f ca="1">IF(AD$13="",0,CHOOSE(Detalhamento.OpçãoServiços,OFFSET(Import.PLQ,$A89-1,AD$15-1,1,1),IF($E89&lt;&gt;1,IF(ISNUMBER(INDEX(Import.PLE,Detalhamento!$E89,Detalhamento!AD$15)),IF(INDEX(Import.PLE,Detalhamento!$E89,Detalhamento!AD$15)&lt;=mediçao,OFFSET(Import.PLQ,$A89-1,AD$15-1,1,1),0),0),PLE!$AA$28*OFFSET(Import.PLQ,$A89-1,AD$15-1,1,1)),IF($E89&lt;&gt;1,IF(ISNUMBER(INDEX(Import.PLE,Detalhamento!$E89,Detalhamento!AD$15)),IF(INDEX(Import.PLE,Detalhamento!$E89,Detalhamento!AD$15)&lt;=mediçao,0,OFFSET(Import.PLQ,$A89-1,AD$15-1,1,1)),OFFSET(Import.PLQ,$A89-1,AD$15-1,1,1)),(1-PLE!$AA$28)*OFFSET(Import.PLQ,$A89-1,AD$15-1,1,1))))</f>
        <v>0</v>
      </c>
      <c r="AE89" s="144">
        <f ca="1">IF(AE$13="",0,CHOOSE(Detalhamento.OpçãoServiços,OFFSET(Import.PLQ,$A89-1,AE$15-1,1,1),IF($E89&lt;&gt;1,IF(ISNUMBER(INDEX(Import.PLE,Detalhamento!$E89,Detalhamento!AE$15)),IF(INDEX(Import.PLE,Detalhamento!$E89,Detalhamento!AE$15)&lt;=mediçao,OFFSET(Import.PLQ,$A89-1,AE$15-1,1,1),0),0),PLE!$AA$28*OFFSET(Import.PLQ,$A89-1,AE$15-1,1,1)),IF($E89&lt;&gt;1,IF(ISNUMBER(INDEX(Import.PLE,Detalhamento!$E89,Detalhamento!AE$15)),IF(INDEX(Import.PLE,Detalhamento!$E89,Detalhamento!AE$15)&lt;=mediçao,0,OFFSET(Import.PLQ,$A89-1,AE$15-1,1,1)),OFFSET(Import.PLQ,$A89-1,AE$15-1,1,1)),(1-PLE!$AA$28)*OFFSET(Import.PLQ,$A89-1,AE$15-1,1,1))))</f>
        <v>0</v>
      </c>
      <c r="AF89" s="144">
        <f ca="1">IF(AF$13="",0,CHOOSE(Detalhamento.OpçãoServiços,OFFSET(Import.PLQ,$A89-1,AF$15-1,1,1),IF($E89&lt;&gt;1,IF(ISNUMBER(INDEX(Import.PLE,Detalhamento!$E89,Detalhamento!AF$15)),IF(INDEX(Import.PLE,Detalhamento!$E89,Detalhamento!AF$15)&lt;=mediçao,OFFSET(Import.PLQ,$A89-1,AF$15-1,1,1),0),0),PLE!$AA$28*OFFSET(Import.PLQ,$A89-1,AF$15-1,1,1)),IF($E89&lt;&gt;1,IF(ISNUMBER(INDEX(Import.PLE,Detalhamento!$E89,Detalhamento!AF$15)),IF(INDEX(Import.PLE,Detalhamento!$E89,Detalhamento!AF$15)&lt;=mediçao,0,OFFSET(Import.PLQ,$A89-1,AF$15-1,1,1)),OFFSET(Import.PLQ,$A89-1,AF$15-1,1,1)),(1-PLE!$AA$28)*OFFSET(Import.PLQ,$A89-1,AF$15-1,1,1))))</f>
        <v>0</v>
      </c>
      <c r="AG89" s="144">
        <f ca="1">IF(AG$13="",0,CHOOSE(Detalhamento.OpçãoServiços,OFFSET(Import.PLQ,$A89-1,AG$15-1,1,1),IF($E89&lt;&gt;1,IF(ISNUMBER(INDEX(Import.PLE,Detalhamento!$E89,Detalhamento!AG$15)),IF(INDEX(Import.PLE,Detalhamento!$E89,Detalhamento!AG$15)&lt;=mediçao,OFFSET(Import.PLQ,$A89-1,AG$15-1,1,1),0),0),PLE!$AA$28*OFFSET(Import.PLQ,$A89-1,AG$15-1,1,1)),IF($E89&lt;&gt;1,IF(ISNUMBER(INDEX(Import.PLE,Detalhamento!$E89,Detalhamento!AG$15)),IF(INDEX(Import.PLE,Detalhamento!$E89,Detalhamento!AG$15)&lt;=mediçao,0,OFFSET(Import.PLQ,$A89-1,AG$15-1,1,1)),OFFSET(Import.PLQ,$A89-1,AG$15-1,1,1)),(1-PLE!$AA$28)*OFFSET(Import.PLQ,$A89-1,AG$15-1,1,1))))</f>
        <v>0</v>
      </c>
      <c r="AH89" s="144">
        <f ca="1">IF(AH$13="",0,CHOOSE(Detalhamento.OpçãoServiços,OFFSET(Import.PLQ,$A89-1,AH$15-1,1,1),IF($E89&lt;&gt;1,IF(ISNUMBER(INDEX(Import.PLE,Detalhamento!$E89,Detalhamento!AH$15)),IF(INDEX(Import.PLE,Detalhamento!$E89,Detalhamento!AH$15)&lt;=mediçao,OFFSET(Import.PLQ,$A89-1,AH$15-1,1,1),0),0),PLE!$AA$28*OFFSET(Import.PLQ,$A89-1,AH$15-1,1,1)),IF($E89&lt;&gt;1,IF(ISNUMBER(INDEX(Import.PLE,Detalhamento!$E89,Detalhamento!AH$15)),IF(INDEX(Import.PLE,Detalhamento!$E89,Detalhamento!AH$15)&lt;=mediçao,0,OFFSET(Import.PLQ,$A89-1,AH$15-1,1,1)),OFFSET(Import.PLQ,$A89-1,AH$15-1,1,1)),(1-PLE!$AA$28)*OFFSET(Import.PLQ,$A89-1,AH$15-1,1,1))))</f>
        <v>0</v>
      </c>
      <c r="AI89" s="144">
        <f ca="1">IF(AI$13="",0,CHOOSE(Detalhamento.OpçãoServiços,OFFSET(Import.PLQ,$A89-1,AI$15-1,1,1),IF($E89&lt;&gt;1,IF(ISNUMBER(INDEX(Import.PLE,Detalhamento!$E89,Detalhamento!AI$15)),IF(INDEX(Import.PLE,Detalhamento!$E89,Detalhamento!AI$15)&lt;=mediçao,OFFSET(Import.PLQ,$A89-1,AI$15-1,1,1),0),0),PLE!$AA$28*OFFSET(Import.PLQ,$A89-1,AI$15-1,1,1)),IF($E89&lt;&gt;1,IF(ISNUMBER(INDEX(Import.PLE,Detalhamento!$E89,Detalhamento!AI$15)),IF(INDEX(Import.PLE,Detalhamento!$E89,Detalhamento!AI$15)&lt;=mediçao,0,OFFSET(Import.PLQ,$A89-1,AI$15-1,1,1)),OFFSET(Import.PLQ,$A89-1,AI$15-1,1,1)),(1-PLE!$AA$28)*OFFSET(Import.PLQ,$A89-1,AI$15-1,1,1))))</f>
        <v>0</v>
      </c>
      <c r="AJ89" s="144">
        <f ca="1">IF(AJ$13="",0,CHOOSE(Detalhamento.OpçãoServiços,OFFSET(Import.PLQ,$A89-1,AJ$15-1,1,1),IF($E89&lt;&gt;1,IF(ISNUMBER(INDEX(Import.PLE,Detalhamento!$E89,Detalhamento!AJ$15)),IF(INDEX(Import.PLE,Detalhamento!$E89,Detalhamento!AJ$15)&lt;=mediçao,OFFSET(Import.PLQ,$A89-1,AJ$15-1,1,1),0),0),PLE!$AA$28*OFFSET(Import.PLQ,$A89-1,AJ$15-1,1,1)),IF($E89&lt;&gt;1,IF(ISNUMBER(INDEX(Import.PLE,Detalhamento!$E89,Detalhamento!AJ$15)),IF(INDEX(Import.PLE,Detalhamento!$E89,Detalhamento!AJ$15)&lt;=mediçao,0,OFFSET(Import.PLQ,$A89-1,AJ$15-1,1,1)),OFFSET(Import.PLQ,$A89-1,AJ$15-1,1,1)),(1-PLE!$AA$28)*OFFSET(Import.PLQ,$A89-1,AJ$15-1,1,1))))</f>
        <v>0</v>
      </c>
      <c r="AK89" s="144">
        <f ca="1">IF(AK$13="",0,CHOOSE(Detalhamento.OpçãoServiços,OFFSET(Import.PLQ,$A89-1,AK$15-1,1,1),IF($E89&lt;&gt;1,IF(ISNUMBER(INDEX(Import.PLE,Detalhamento!$E89,Detalhamento!AK$15)),IF(INDEX(Import.PLE,Detalhamento!$E89,Detalhamento!AK$15)&lt;=mediçao,OFFSET(Import.PLQ,$A89-1,AK$15-1,1,1),0),0),PLE!$AA$28*OFFSET(Import.PLQ,$A89-1,AK$15-1,1,1)),IF($E89&lt;&gt;1,IF(ISNUMBER(INDEX(Import.PLE,Detalhamento!$E89,Detalhamento!AK$15)),IF(INDEX(Import.PLE,Detalhamento!$E89,Detalhamento!AK$15)&lt;=mediçao,0,OFFSET(Import.PLQ,$A89-1,AK$15-1,1,1)),OFFSET(Import.PLQ,$A89-1,AK$15-1,1,1)),(1-PLE!$AA$28)*OFFSET(Import.PLQ,$A89-1,AK$15-1,1,1))))</f>
        <v>0</v>
      </c>
      <c r="AL89" s="144">
        <f ca="1">IF(AL$13="",0,CHOOSE(Detalhamento.OpçãoServiços,OFFSET(Import.PLQ,$A89-1,AL$15-1,1,1),IF($E89&lt;&gt;1,IF(ISNUMBER(INDEX(Import.PLE,Detalhamento!$E89,Detalhamento!AL$15)),IF(INDEX(Import.PLE,Detalhamento!$E89,Detalhamento!AL$15)&lt;=mediçao,OFFSET(Import.PLQ,$A89-1,AL$15-1,1,1),0),0),PLE!$AA$28*OFFSET(Import.PLQ,$A89-1,AL$15-1,1,1)),IF($E89&lt;&gt;1,IF(ISNUMBER(INDEX(Import.PLE,Detalhamento!$E89,Detalhamento!AL$15)),IF(INDEX(Import.PLE,Detalhamento!$E89,Detalhamento!AL$15)&lt;=mediçao,0,OFFSET(Import.PLQ,$A89-1,AL$15-1,1,1)),OFFSET(Import.PLQ,$A89-1,AL$15-1,1,1)),(1-PLE!$AA$28)*OFFSET(Import.PLQ,$A89-1,AL$15-1,1,1))))</f>
        <v>0</v>
      </c>
      <c r="AM89" s="144">
        <f ca="1">IF(AM$13="",0,CHOOSE(Detalhamento.OpçãoServiços,OFFSET(Import.PLQ,$A89-1,AM$15-1,1,1),IF($E89&lt;&gt;1,IF(ISNUMBER(INDEX(Import.PLE,Detalhamento!$E89,Detalhamento!AM$15)),IF(INDEX(Import.PLE,Detalhamento!$E89,Detalhamento!AM$15)&lt;=mediçao,OFFSET(Import.PLQ,$A89-1,AM$15-1,1,1),0),0),PLE!$AA$28*OFFSET(Import.PLQ,$A89-1,AM$15-1,1,1)),IF($E89&lt;&gt;1,IF(ISNUMBER(INDEX(Import.PLE,Detalhamento!$E89,Detalhamento!AM$15)),IF(INDEX(Import.PLE,Detalhamento!$E89,Detalhamento!AM$15)&lt;=mediçao,0,OFFSET(Import.PLQ,$A89-1,AM$15-1,1,1)),OFFSET(Import.PLQ,$A89-1,AM$15-1,1,1)),(1-PLE!$AA$28)*OFFSET(Import.PLQ,$A89-1,AM$15-1,1,1))))</f>
        <v>0</v>
      </c>
      <c r="AN89" s="144">
        <f ca="1">IF(AN$13="",0,CHOOSE(Detalhamento.OpçãoServiços,OFFSET(Import.PLQ,$A89-1,AN$15-1,1,1),IF($E89&lt;&gt;1,IF(ISNUMBER(INDEX(Import.PLE,Detalhamento!$E89,Detalhamento!AN$15)),IF(INDEX(Import.PLE,Detalhamento!$E89,Detalhamento!AN$15)&lt;=mediçao,OFFSET(Import.PLQ,$A89-1,AN$15-1,1,1),0),0),PLE!$AA$28*OFFSET(Import.PLQ,$A89-1,AN$15-1,1,1)),IF($E89&lt;&gt;1,IF(ISNUMBER(INDEX(Import.PLE,Detalhamento!$E89,Detalhamento!AN$15)),IF(INDEX(Import.PLE,Detalhamento!$E89,Detalhamento!AN$15)&lt;=mediçao,0,OFFSET(Import.PLQ,$A89-1,AN$15-1,1,1)),OFFSET(Import.PLQ,$A89-1,AN$15-1,1,1)),(1-PLE!$AA$28)*OFFSET(Import.PLQ,$A89-1,AN$15-1,1,1))))</f>
        <v>0</v>
      </c>
      <c r="AO89" s="144">
        <f ca="1">IF(AO$13="",0,CHOOSE(Detalhamento.OpçãoServiços,OFFSET(Import.PLQ,$A89-1,AO$15-1,1,1),IF($E89&lt;&gt;1,IF(ISNUMBER(INDEX(Import.PLE,Detalhamento!$E89,Detalhamento!AO$15)),IF(INDEX(Import.PLE,Detalhamento!$E89,Detalhamento!AO$15)&lt;=mediçao,OFFSET(Import.PLQ,$A89-1,AO$15-1,1,1),0),0),PLE!$AA$28*OFFSET(Import.PLQ,$A89-1,AO$15-1,1,1)),IF($E89&lt;&gt;1,IF(ISNUMBER(INDEX(Import.PLE,Detalhamento!$E89,Detalhamento!AO$15)),IF(INDEX(Import.PLE,Detalhamento!$E89,Detalhamento!AO$15)&lt;=mediçao,0,OFFSET(Import.PLQ,$A89-1,AO$15-1,1,1)),OFFSET(Import.PLQ,$A89-1,AO$15-1,1,1)),(1-PLE!$AA$28)*OFFSET(Import.PLQ,$A89-1,AO$15-1,1,1))))</f>
        <v>0</v>
      </c>
      <c r="AP89" s="144">
        <f ca="1">IF(AP$13="",0,CHOOSE(Detalhamento.OpçãoServiços,OFFSET(Import.PLQ,$A89-1,AP$15-1,1,1),IF($E89&lt;&gt;1,IF(ISNUMBER(INDEX(Import.PLE,Detalhamento!$E89,Detalhamento!AP$15)),IF(INDEX(Import.PLE,Detalhamento!$E89,Detalhamento!AP$15)&lt;=mediçao,OFFSET(Import.PLQ,$A89-1,AP$15-1,1,1),0),0),PLE!$AA$28*OFFSET(Import.PLQ,$A89-1,AP$15-1,1,1)),IF($E89&lt;&gt;1,IF(ISNUMBER(INDEX(Import.PLE,Detalhamento!$E89,Detalhamento!AP$15)),IF(INDEX(Import.PLE,Detalhamento!$E89,Detalhamento!AP$15)&lt;=mediçao,0,OFFSET(Import.PLQ,$A89-1,AP$15-1,1,1)),OFFSET(Import.PLQ,$A89-1,AP$15-1,1,1)),(1-PLE!$AA$28)*OFFSET(Import.PLQ,$A89-1,AP$15-1,1,1))))</f>
        <v>0</v>
      </c>
      <c r="AQ89" s="144">
        <f ca="1">IF(AQ$13="",0,CHOOSE(Detalhamento.OpçãoServiços,OFFSET(Import.PLQ,$A89-1,AQ$15-1,1,1),IF($E89&lt;&gt;1,IF(ISNUMBER(INDEX(Import.PLE,Detalhamento!$E89,Detalhamento!AQ$15)),IF(INDEX(Import.PLE,Detalhamento!$E89,Detalhamento!AQ$15)&lt;=mediçao,OFFSET(Import.PLQ,$A89-1,AQ$15-1,1,1),0),0),PLE!$AA$28*OFFSET(Import.PLQ,$A89-1,AQ$15-1,1,1)),IF($E89&lt;&gt;1,IF(ISNUMBER(INDEX(Import.PLE,Detalhamento!$E89,Detalhamento!AQ$15)),IF(INDEX(Import.PLE,Detalhamento!$E89,Detalhamento!AQ$15)&lt;=mediçao,0,OFFSET(Import.PLQ,$A89-1,AQ$15-1,1,1)),OFFSET(Import.PLQ,$A89-1,AQ$15-1,1,1)),(1-PLE!$AA$28)*OFFSET(Import.PLQ,$A89-1,AQ$15-1,1,1))))</f>
        <v>0</v>
      </c>
      <c r="AR89" s="144">
        <f ca="1">IF(AR$13="",0,CHOOSE(Detalhamento.OpçãoServiços,OFFSET(Import.PLQ,$A89-1,AR$15-1,1,1),IF($E89&lt;&gt;1,IF(ISNUMBER(INDEX(Import.PLE,Detalhamento!$E89,Detalhamento!AR$15)),IF(INDEX(Import.PLE,Detalhamento!$E89,Detalhamento!AR$15)&lt;=mediçao,OFFSET(Import.PLQ,$A89-1,AR$15-1,1,1),0),0),PLE!$AA$28*OFFSET(Import.PLQ,$A89-1,AR$15-1,1,1)),IF($E89&lt;&gt;1,IF(ISNUMBER(INDEX(Import.PLE,Detalhamento!$E89,Detalhamento!AR$15)),IF(INDEX(Import.PLE,Detalhamento!$E89,Detalhamento!AR$15)&lt;=mediçao,0,OFFSET(Import.PLQ,$A89-1,AR$15-1,1,1)),OFFSET(Import.PLQ,$A89-1,AR$15-1,1,1)),(1-PLE!$AA$28)*OFFSET(Import.PLQ,$A89-1,AR$15-1,1,1))))</f>
        <v>0</v>
      </c>
      <c r="AS89" s="144">
        <f ca="1">IF(AS$13="",0,CHOOSE(Detalhamento.OpçãoServiços,OFFSET(Import.PLQ,$A89-1,AS$15-1,1,1),IF($E89&lt;&gt;1,IF(ISNUMBER(INDEX(Import.PLE,Detalhamento!$E89,Detalhamento!AS$15)),IF(INDEX(Import.PLE,Detalhamento!$E89,Detalhamento!AS$15)&lt;=mediçao,OFFSET(Import.PLQ,$A89-1,AS$15-1,1,1),0),0),PLE!$AA$28*OFFSET(Import.PLQ,$A89-1,AS$15-1,1,1)),IF($E89&lt;&gt;1,IF(ISNUMBER(INDEX(Import.PLE,Detalhamento!$E89,Detalhamento!AS$15)),IF(INDEX(Import.PLE,Detalhamento!$E89,Detalhamento!AS$15)&lt;=mediçao,0,OFFSET(Import.PLQ,$A89-1,AS$15-1,1,1)),OFFSET(Import.PLQ,$A89-1,AS$15-1,1,1)),(1-PLE!$AA$28)*OFFSET(Import.PLQ,$A89-1,AS$15-1,1,1))))</f>
        <v>0</v>
      </c>
      <c r="AT89" s="144">
        <f ca="1">IF(AT$13="",0,CHOOSE(Detalhamento.OpçãoServiços,OFFSET(Import.PLQ,$A89-1,AT$15-1,1,1),IF($E89&lt;&gt;1,IF(ISNUMBER(INDEX(Import.PLE,Detalhamento!$E89,Detalhamento!AT$15)),IF(INDEX(Import.PLE,Detalhamento!$E89,Detalhamento!AT$15)&lt;=mediçao,OFFSET(Import.PLQ,$A89-1,AT$15-1,1,1),0),0),PLE!$AA$28*OFFSET(Import.PLQ,$A89-1,AT$15-1,1,1)),IF($E89&lt;&gt;1,IF(ISNUMBER(INDEX(Import.PLE,Detalhamento!$E89,Detalhamento!AT$15)),IF(INDEX(Import.PLE,Detalhamento!$E89,Detalhamento!AT$15)&lt;=mediçao,0,OFFSET(Import.PLQ,$A89-1,AT$15-1,1,1)),OFFSET(Import.PLQ,$A89-1,AT$15-1,1,1)),(1-PLE!$AA$28)*OFFSET(Import.PLQ,$A89-1,AT$15-1,1,1))))</f>
        <v>0</v>
      </c>
      <c r="AU89" s="144">
        <f ca="1">IF(AU$13="",0,CHOOSE(Detalhamento.OpçãoServiços,OFFSET(Import.PLQ,$A89-1,AU$15-1,1,1),IF($E89&lt;&gt;1,IF(ISNUMBER(INDEX(Import.PLE,Detalhamento!$E89,Detalhamento!AU$15)),IF(INDEX(Import.PLE,Detalhamento!$E89,Detalhamento!AU$15)&lt;=mediçao,OFFSET(Import.PLQ,$A89-1,AU$15-1,1,1),0),0),PLE!$AA$28*OFFSET(Import.PLQ,$A89-1,AU$15-1,1,1)),IF($E89&lt;&gt;1,IF(ISNUMBER(INDEX(Import.PLE,Detalhamento!$E89,Detalhamento!AU$15)),IF(INDEX(Import.PLE,Detalhamento!$E89,Detalhamento!AU$15)&lt;=mediçao,0,OFFSET(Import.PLQ,$A89-1,AU$15-1,1,1)),OFFSET(Import.PLQ,$A89-1,AU$15-1,1,1)),(1-PLE!$AA$28)*OFFSET(Import.PLQ,$A89-1,AU$15-1,1,1))))</f>
        <v>0</v>
      </c>
      <c r="AV89" s="144">
        <f ca="1">IF(AV$13="",0,CHOOSE(Detalhamento.OpçãoServiços,OFFSET(Import.PLQ,$A89-1,AV$15-1,1,1),IF($E89&lt;&gt;1,IF(ISNUMBER(INDEX(Import.PLE,Detalhamento!$E89,Detalhamento!AV$15)),IF(INDEX(Import.PLE,Detalhamento!$E89,Detalhamento!AV$15)&lt;=mediçao,OFFSET(Import.PLQ,$A89-1,AV$15-1,1,1),0),0),PLE!$AA$28*OFFSET(Import.PLQ,$A89-1,AV$15-1,1,1)),IF($E89&lt;&gt;1,IF(ISNUMBER(INDEX(Import.PLE,Detalhamento!$E89,Detalhamento!AV$15)),IF(INDEX(Import.PLE,Detalhamento!$E89,Detalhamento!AV$15)&lt;=mediçao,0,OFFSET(Import.PLQ,$A89-1,AV$15-1,1,1)),OFFSET(Import.PLQ,$A89-1,AV$15-1,1,1)),(1-PLE!$AA$28)*OFFSET(Import.PLQ,$A89-1,AV$15-1,1,1))))</f>
        <v>0</v>
      </c>
      <c r="AW89" s="144">
        <f ca="1">IF(AW$13="",0,CHOOSE(Detalhamento.OpçãoServiços,OFFSET(Import.PLQ,$A89-1,AW$15-1,1,1),IF($E89&lt;&gt;1,IF(ISNUMBER(INDEX(Import.PLE,Detalhamento!$E89,Detalhamento!AW$15)),IF(INDEX(Import.PLE,Detalhamento!$E89,Detalhamento!AW$15)&lt;=mediçao,OFFSET(Import.PLQ,$A89-1,AW$15-1,1,1),0),0),PLE!$AA$28*OFFSET(Import.PLQ,$A89-1,AW$15-1,1,1)),IF($E89&lt;&gt;1,IF(ISNUMBER(INDEX(Import.PLE,Detalhamento!$E89,Detalhamento!AW$15)),IF(INDEX(Import.PLE,Detalhamento!$E89,Detalhamento!AW$15)&lt;=mediçao,0,OFFSET(Import.PLQ,$A89-1,AW$15-1,1,1)),OFFSET(Import.PLQ,$A89-1,AW$15-1,1,1)),(1-PLE!$AA$28)*OFFSET(Import.PLQ,$A89-1,AW$15-1,1,1))))</f>
        <v>0</v>
      </c>
      <c r="AX89" s="144">
        <f ca="1">IF(AX$13="",0,CHOOSE(Detalhamento.OpçãoServiços,OFFSET(Import.PLQ,$A89-1,AX$15-1,1,1),IF($E89&lt;&gt;1,IF(ISNUMBER(INDEX(Import.PLE,Detalhamento!$E89,Detalhamento!AX$15)),IF(INDEX(Import.PLE,Detalhamento!$E89,Detalhamento!AX$15)&lt;=mediçao,OFFSET(Import.PLQ,$A89-1,AX$15-1,1,1),0),0),PLE!$AA$28*OFFSET(Import.PLQ,$A89-1,AX$15-1,1,1)),IF($E89&lt;&gt;1,IF(ISNUMBER(INDEX(Import.PLE,Detalhamento!$E89,Detalhamento!AX$15)),IF(INDEX(Import.PLE,Detalhamento!$E89,Detalhamento!AX$15)&lt;=mediçao,0,OFFSET(Import.PLQ,$A89-1,AX$15-1,1,1)),OFFSET(Import.PLQ,$A89-1,AX$15-1,1,1)),(1-PLE!$AA$28)*OFFSET(Import.PLQ,$A89-1,AX$15-1,1,1))))</f>
        <v>0</v>
      </c>
      <c r="AY89" s="144">
        <f ca="1">IF(AY$13="",0,CHOOSE(Detalhamento.OpçãoServiços,OFFSET(Import.PLQ,$A89-1,AY$15-1,1,1),IF($E89&lt;&gt;1,IF(ISNUMBER(INDEX(Import.PLE,Detalhamento!$E89,Detalhamento!AY$15)),IF(INDEX(Import.PLE,Detalhamento!$E89,Detalhamento!AY$15)&lt;=mediçao,OFFSET(Import.PLQ,$A89-1,AY$15-1,1,1),0),0),PLE!$AA$28*OFFSET(Import.PLQ,$A89-1,AY$15-1,1,1)),IF($E89&lt;&gt;1,IF(ISNUMBER(INDEX(Import.PLE,Detalhamento!$E89,Detalhamento!AY$15)),IF(INDEX(Import.PLE,Detalhamento!$E89,Detalhamento!AY$15)&lt;=mediçao,0,OFFSET(Import.PLQ,$A89-1,AY$15-1,1,1)),OFFSET(Import.PLQ,$A89-1,AY$15-1,1,1)),(1-PLE!$AA$28)*OFFSET(Import.PLQ,$A89-1,AY$15-1,1,1))))</f>
        <v>0</v>
      </c>
      <c r="AZ89" s="144">
        <f ca="1">IF(AZ$13="",0,CHOOSE(Detalhamento.OpçãoServiços,OFFSET(Import.PLQ,$A89-1,AZ$15-1,1,1),IF($E89&lt;&gt;1,IF(ISNUMBER(INDEX(Import.PLE,Detalhamento!$E89,Detalhamento!AZ$15)),IF(INDEX(Import.PLE,Detalhamento!$E89,Detalhamento!AZ$15)&lt;=mediçao,OFFSET(Import.PLQ,$A89-1,AZ$15-1,1,1),0),0),PLE!$AA$28*OFFSET(Import.PLQ,$A89-1,AZ$15-1,1,1)),IF($E89&lt;&gt;1,IF(ISNUMBER(INDEX(Import.PLE,Detalhamento!$E89,Detalhamento!AZ$15)),IF(INDEX(Import.PLE,Detalhamento!$E89,Detalhamento!AZ$15)&lt;=mediçao,0,OFFSET(Import.PLQ,$A89-1,AZ$15-1,1,1)),OFFSET(Import.PLQ,$A89-1,AZ$15-1,1,1)),(1-PLE!$AA$28)*OFFSET(Import.PLQ,$A89-1,AZ$15-1,1,1))))</f>
        <v>0</v>
      </c>
      <c r="BA89" s="144">
        <f ca="1">IF(BA$13="",0,CHOOSE(Detalhamento.OpçãoServiços,OFFSET(Import.PLQ,$A89-1,BA$15-1,1,1),IF($E89&lt;&gt;1,IF(ISNUMBER(INDEX(Import.PLE,Detalhamento!$E89,Detalhamento!BA$15)),IF(INDEX(Import.PLE,Detalhamento!$E89,Detalhamento!BA$15)&lt;=mediçao,OFFSET(Import.PLQ,$A89-1,BA$15-1,1,1),0),0),PLE!$AA$28*OFFSET(Import.PLQ,$A89-1,BA$15-1,1,1)),IF($E89&lt;&gt;1,IF(ISNUMBER(INDEX(Import.PLE,Detalhamento!$E89,Detalhamento!BA$15)),IF(INDEX(Import.PLE,Detalhamento!$E89,Detalhamento!BA$15)&lt;=mediçao,0,OFFSET(Import.PLQ,$A89-1,BA$15-1,1,1)),OFFSET(Import.PLQ,$A89-1,BA$15-1,1,1)),(1-PLE!$AA$28)*OFFSET(Import.PLQ,$A89-1,BA$15-1,1,1))))</f>
        <v>0</v>
      </c>
      <c r="BB89" s="144">
        <f ca="1">IF(BB$13="",0,CHOOSE(Detalhamento.OpçãoServiços,OFFSET(Import.PLQ,$A89-1,BB$15-1,1,1),IF($E89&lt;&gt;1,IF(ISNUMBER(INDEX(Import.PLE,Detalhamento!$E89,Detalhamento!BB$15)),IF(INDEX(Import.PLE,Detalhamento!$E89,Detalhamento!BB$15)&lt;=mediçao,OFFSET(Import.PLQ,$A89-1,BB$15-1,1,1),0),0),PLE!$AA$28*OFFSET(Import.PLQ,$A89-1,BB$15-1,1,1)),IF($E89&lt;&gt;1,IF(ISNUMBER(INDEX(Import.PLE,Detalhamento!$E89,Detalhamento!BB$15)),IF(INDEX(Import.PLE,Detalhamento!$E89,Detalhamento!BB$15)&lt;=mediçao,0,OFFSET(Import.PLQ,$A89-1,BB$15-1,1,1)),OFFSET(Import.PLQ,$A89-1,BB$15-1,1,1)),(1-PLE!$AA$28)*OFFSET(Import.PLQ,$A89-1,BB$15-1,1,1))))</f>
        <v>0</v>
      </c>
      <c r="BC89" s="144">
        <f ca="1">IF(BC$13="",0,CHOOSE(Detalhamento.OpçãoServiços,OFFSET(Import.PLQ,$A89-1,BC$15-1,1,1),IF($E89&lt;&gt;1,IF(ISNUMBER(INDEX(Import.PLE,Detalhamento!$E89,Detalhamento!BC$15)),IF(INDEX(Import.PLE,Detalhamento!$E89,Detalhamento!BC$15)&lt;=mediçao,OFFSET(Import.PLQ,$A89-1,BC$15-1,1,1),0),0),PLE!$AA$28*OFFSET(Import.PLQ,$A89-1,BC$15-1,1,1)),IF($E89&lt;&gt;1,IF(ISNUMBER(INDEX(Import.PLE,Detalhamento!$E89,Detalhamento!BC$15)),IF(INDEX(Import.PLE,Detalhamento!$E89,Detalhamento!BC$15)&lt;=mediçao,0,OFFSET(Import.PLQ,$A89-1,BC$15-1,1,1)),OFFSET(Import.PLQ,$A89-1,BC$15-1,1,1)),(1-PLE!$AA$28)*OFFSET(Import.PLQ,$A89-1,BC$15-1,1,1))))</f>
        <v>0</v>
      </c>
      <c r="BD89" s="144">
        <f ca="1">IF(BD$13="",0,CHOOSE(Detalhamento.OpçãoServiços,OFFSET(Import.PLQ,$A89-1,BD$15-1,1,1),IF($E89&lt;&gt;1,IF(ISNUMBER(INDEX(Import.PLE,Detalhamento!$E89,Detalhamento!BD$15)),IF(INDEX(Import.PLE,Detalhamento!$E89,Detalhamento!BD$15)&lt;=mediçao,OFFSET(Import.PLQ,$A89-1,BD$15-1,1,1),0),0),PLE!$AA$28*OFFSET(Import.PLQ,$A89-1,BD$15-1,1,1)),IF($E89&lt;&gt;1,IF(ISNUMBER(INDEX(Import.PLE,Detalhamento!$E89,Detalhamento!BD$15)),IF(INDEX(Import.PLE,Detalhamento!$E89,Detalhamento!BD$15)&lt;=mediçao,0,OFFSET(Import.PLQ,$A89-1,BD$15-1,1,1)),OFFSET(Import.PLQ,$A89-1,BD$15-1,1,1)),(1-PLE!$AA$28)*OFFSET(Import.PLQ,$A89-1,BD$15-1,1,1))))</f>
        <v>0</v>
      </c>
      <c r="BE89" s="144">
        <f ca="1">IF(BE$13="",0,CHOOSE(Detalhamento.OpçãoServiços,OFFSET(Import.PLQ,$A89-1,BE$15-1,1,1),IF($E89&lt;&gt;1,IF(ISNUMBER(INDEX(Import.PLE,Detalhamento!$E89,Detalhamento!BE$15)),IF(INDEX(Import.PLE,Detalhamento!$E89,Detalhamento!BE$15)&lt;=mediçao,OFFSET(Import.PLQ,$A89-1,BE$15-1,1,1),0),0),PLE!$AA$28*OFFSET(Import.PLQ,$A89-1,BE$15-1,1,1)),IF($E89&lt;&gt;1,IF(ISNUMBER(INDEX(Import.PLE,Detalhamento!$E89,Detalhamento!BE$15)),IF(INDEX(Import.PLE,Detalhamento!$E89,Detalhamento!BE$15)&lt;=mediçao,0,OFFSET(Import.PLQ,$A89-1,BE$15-1,1,1)),OFFSET(Import.PLQ,$A89-1,BE$15-1,1,1)),(1-PLE!$AA$28)*OFFSET(Import.PLQ,$A89-1,BE$15-1,1,1))))</f>
        <v>0</v>
      </c>
      <c r="BF89" s="144">
        <f ca="1">IF(BF$13="",0,CHOOSE(Detalhamento.OpçãoServiços,OFFSET(Import.PLQ,$A89-1,BF$15-1,1,1),IF($E89&lt;&gt;1,IF(ISNUMBER(INDEX(Import.PLE,Detalhamento!$E89,Detalhamento!BF$15)),IF(INDEX(Import.PLE,Detalhamento!$E89,Detalhamento!BF$15)&lt;=mediçao,OFFSET(Import.PLQ,$A89-1,BF$15-1,1,1),0),0),PLE!$AA$28*OFFSET(Import.PLQ,$A89-1,BF$15-1,1,1)),IF($E89&lt;&gt;1,IF(ISNUMBER(INDEX(Import.PLE,Detalhamento!$E89,Detalhamento!BF$15)),IF(INDEX(Import.PLE,Detalhamento!$E89,Detalhamento!BF$15)&lt;=mediçao,0,OFFSET(Import.PLQ,$A89-1,BF$15-1,1,1)),OFFSET(Import.PLQ,$A89-1,BF$15-1,1,1)),(1-PLE!$AA$28)*OFFSET(Import.PLQ,$A89-1,BF$15-1,1,1))))</f>
        <v>0</v>
      </c>
      <c r="BG89" s="144">
        <f ca="1">IF(BG$13="",0,CHOOSE(Detalhamento.OpçãoServiços,OFFSET(Import.PLQ,$A89-1,BG$15-1,1,1),IF($E89&lt;&gt;1,IF(ISNUMBER(INDEX(Import.PLE,Detalhamento!$E89,Detalhamento!BG$15)),IF(INDEX(Import.PLE,Detalhamento!$E89,Detalhamento!BG$15)&lt;=mediçao,OFFSET(Import.PLQ,$A89-1,BG$15-1,1,1),0),0),PLE!$AA$28*OFFSET(Import.PLQ,$A89-1,BG$15-1,1,1)),IF($E89&lt;&gt;1,IF(ISNUMBER(INDEX(Import.PLE,Detalhamento!$E89,Detalhamento!BG$15)),IF(INDEX(Import.PLE,Detalhamento!$E89,Detalhamento!BG$15)&lt;=mediçao,0,OFFSET(Import.PLQ,$A89-1,BG$15-1,1,1)),OFFSET(Import.PLQ,$A89-1,BG$15-1,1,1)),(1-PLE!$AA$28)*OFFSET(Import.PLQ,$A89-1,BG$15-1,1,1))))</f>
        <v>0</v>
      </c>
      <c r="BH89" s="144">
        <f ca="1">IF(BH$13="",0,CHOOSE(Detalhamento.OpçãoServiços,OFFSET(Import.PLQ,$A89-1,BH$15-1,1,1),IF($E89&lt;&gt;1,IF(ISNUMBER(INDEX(Import.PLE,Detalhamento!$E89,Detalhamento!BH$15)),IF(INDEX(Import.PLE,Detalhamento!$E89,Detalhamento!BH$15)&lt;=mediçao,OFFSET(Import.PLQ,$A89-1,BH$15-1,1,1),0),0),PLE!$AA$28*OFFSET(Import.PLQ,$A89-1,BH$15-1,1,1)),IF($E89&lt;&gt;1,IF(ISNUMBER(INDEX(Import.PLE,Detalhamento!$E89,Detalhamento!BH$15)),IF(INDEX(Import.PLE,Detalhamento!$E89,Detalhamento!BH$15)&lt;=mediçao,0,OFFSET(Import.PLQ,$A89-1,BH$15-1,1,1)),OFFSET(Import.PLQ,$A89-1,BH$15-1,1,1)),(1-PLE!$AA$28)*OFFSET(Import.PLQ,$A89-1,BH$15-1,1,1))))</f>
        <v>0</v>
      </c>
      <c r="BI89" s="144">
        <f ca="1">IF(BI$13="",0,CHOOSE(Detalhamento.OpçãoServiços,OFFSET(Import.PLQ,$A89-1,BI$15-1,1,1),IF($E89&lt;&gt;1,IF(ISNUMBER(INDEX(Import.PLE,Detalhamento!$E89,Detalhamento!BI$15)),IF(INDEX(Import.PLE,Detalhamento!$E89,Detalhamento!BI$15)&lt;=mediçao,OFFSET(Import.PLQ,$A89-1,BI$15-1,1,1),0),0),PLE!$AA$28*OFFSET(Import.PLQ,$A89-1,BI$15-1,1,1)),IF($E89&lt;&gt;1,IF(ISNUMBER(INDEX(Import.PLE,Detalhamento!$E89,Detalhamento!BI$15)),IF(INDEX(Import.PLE,Detalhamento!$E89,Detalhamento!BI$15)&lt;=mediçao,0,OFFSET(Import.PLQ,$A89-1,BI$15-1,1,1)),OFFSET(Import.PLQ,$A89-1,BI$15-1,1,1)),(1-PLE!$AA$28)*OFFSET(Import.PLQ,$A89-1,BI$15-1,1,1))))</f>
        <v>0</v>
      </c>
    </row>
    <row r="90" spans="1:61" ht="10.5" hidden="1" x14ac:dyDescent="0.25">
      <c r="A90" s="155">
        <v>74</v>
      </c>
      <c r="B90" s="21" t="str">
        <f t="shared" ca="1" si="17"/>
        <v>Nível</v>
      </c>
      <c r="E90" s="153" t="str">
        <f t="shared" ca="1" si="18"/>
        <v/>
      </c>
      <c r="F90" s="154">
        <f t="shared" ca="1" si="19"/>
        <v>0</v>
      </c>
      <c r="G90" s="154" t="str">
        <f t="shared" ca="1" si="16"/>
        <v>1.8</v>
      </c>
      <c r="H90" s="182" t="str">
        <f t="shared" ca="1" si="16"/>
        <v>IMPERMEABILIZAÇÃO</v>
      </c>
      <c r="I90" s="37" t="str">
        <f t="shared" ca="1" si="20"/>
        <v/>
      </c>
      <c r="J90" s="144" t="str">
        <f t="shared" ca="1" si="21"/>
        <v/>
      </c>
      <c r="K90" s="67"/>
      <c r="L90" s="144">
        <f ca="1">IF(L$13="",0,CHOOSE(Detalhamento.OpçãoServiços,OFFSET(Import.PLQ,$A90-1,L$15-1,1,1),IF($E90&lt;&gt;1,IF(ISNUMBER(INDEX(Import.PLE,Detalhamento!$E90,Detalhamento!L$15)),IF(INDEX(Import.PLE,Detalhamento!$E90,Detalhamento!L$15)&lt;=mediçao,OFFSET(Import.PLQ,$A90-1,L$15-1,1,1),0),0),PLE!$AA$28*OFFSET(Import.PLQ,$A90-1,L$15-1,1,1)),IF($E90&lt;&gt;1,IF(ISNUMBER(INDEX(Import.PLE,Detalhamento!$E90,Detalhamento!L$15)),IF(INDEX(Import.PLE,Detalhamento!$E90,Detalhamento!L$15)&lt;=mediçao,0,OFFSET(Import.PLQ,$A90-1,L$15-1,1,1)),OFFSET(Import.PLQ,$A90-1,L$15-1,1,1)),(1-PLE!$AA$28)*OFFSET(Import.PLQ,$A90-1,L$15-1,1,1))))</f>
        <v>0</v>
      </c>
      <c r="M90" s="144">
        <f ca="1">IF(M$13="",0,CHOOSE(Detalhamento.OpçãoServiços,OFFSET(Import.PLQ,$A90-1,M$15-1,1,1),IF($E90&lt;&gt;1,IF(ISNUMBER(INDEX(Import.PLE,Detalhamento!$E90,Detalhamento!M$15)),IF(INDEX(Import.PLE,Detalhamento!$E90,Detalhamento!M$15)&lt;=mediçao,OFFSET(Import.PLQ,$A90-1,M$15-1,1,1),0),0),PLE!$AA$28*OFFSET(Import.PLQ,$A90-1,M$15-1,1,1)),IF($E90&lt;&gt;1,IF(ISNUMBER(INDEX(Import.PLE,Detalhamento!$E90,Detalhamento!M$15)),IF(INDEX(Import.PLE,Detalhamento!$E90,Detalhamento!M$15)&lt;=mediçao,0,OFFSET(Import.PLQ,$A90-1,M$15-1,1,1)),OFFSET(Import.PLQ,$A90-1,M$15-1,1,1)),(1-PLE!$AA$28)*OFFSET(Import.PLQ,$A90-1,M$15-1,1,1))))</f>
        <v>0</v>
      </c>
      <c r="N90" s="144">
        <f ca="1">IF(N$13="",0,CHOOSE(Detalhamento.OpçãoServiços,OFFSET(Import.PLQ,$A90-1,N$15-1,1,1),IF($E90&lt;&gt;1,IF(ISNUMBER(INDEX(Import.PLE,Detalhamento!$E90,Detalhamento!N$15)),IF(INDEX(Import.PLE,Detalhamento!$E90,Detalhamento!N$15)&lt;=mediçao,OFFSET(Import.PLQ,$A90-1,N$15-1,1,1),0),0),PLE!$AA$28*OFFSET(Import.PLQ,$A90-1,N$15-1,1,1)),IF($E90&lt;&gt;1,IF(ISNUMBER(INDEX(Import.PLE,Detalhamento!$E90,Detalhamento!N$15)),IF(INDEX(Import.PLE,Detalhamento!$E90,Detalhamento!N$15)&lt;=mediçao,0,OFFSET(Import.PLQ,$A90-1,N$15-1,1,1)),OFFSET(Import.PLQ,$A90-1,N$15-1,1,1)),(1-PLE!$AA$28)*OFFSET(Import.PLQ,$A90-1,N$15-1,1,1))))</f>
        <v>0</v>
      </c>
      <c r="O90" s="144">
        <f ca="1">IF(O$13="",0,CHOOSE(Detalhamento.OpçãoServiços,OFFSET(Import.PLQ,$A90-1,O$15-1,1,1),IF($E90&lt;&gt;1,IF(ISNUMBER(INDEX(Import.PLE,Detalhamento!$E90,Detalhamento!O$15)),IF(INDEX(Import.PLE,Detalhamento!$E90,Detalhamento!O$15)&lt;=mediçao,OFFSET(Import.PLQ,$A90-1,O$15-1,1,1),0),0),PLE!$AA$28*OFFSET(Import.PLQ,$A90-1,O$15-1,1,1)),IF($E90&lt;&gt;1,IF(ISNUMBER(INDEX(Import.PLE,Detalhamento!$E90,Detalhamento!O$15)),IF(INDEX(Import.PLE,Detalhamento!$E90,Detalhamento!O$15)&lt;=mediçao,0,OFFSET(Import.PLQ,$A90-1,O$15-1,1,1)),OFFSET(Import.PLQ,$A90-1,O$15-1,1,1)),(1-PLE!$AA$28)*OFFSET(Import.PLQ,$A90-1,O$15-1,1,1))))</f>
        <v>0</v>
      </c>
      <c r="P90" s="144">
        <f ca="1">IF(P$13="",0,CHOOSE(Detalhamento.OpçãoServiços,OFFSET(Import.PLQ,$A90-1,P$15-1,1,1),IF($E90&lt;&gt;1,IF(ISNUMBER(INDEX(Import.PLE,Detalhamento!$E90,Detalhamento!P$15)),IF(INDEX(Import.PLE,Detalhamento!$E90,Detalhamento!P$15)&lt;=mediçao,OFFSET(Import.PLQ,$A90-1,P$15-1,1,1),0),0),PLE!$AA$28*OFFSET(Import.PLQ,$A90-1,P$15-1,1,1)),IF($E90&lt;&gt;1,IF(ISNUMBER(INDEX(Import.PLE,Detalhamento!$E90,Detalhamento!P$15)),IF(INDEX(Import.PLE,Detalhamento!$E90,Detalhamento!P$15)&lt;=mediçao,0,OFFSET(Import.PLQ,$A90-1,P$15-1,1,1)),OFFSET(Import.PLQ,$A90-1,P$15-1,1,1)),(1-PLE!$AA$28)*OFFSET(Import.PLQ,$A90-1,P$15-1,1,1))))</f>
        <v>0</v>
      </c>
      <c r="Q90" s="144">
        <f ca="1">IF(Q$13="",0,CHOOSE(Detalhamento.OpçãoServiços,OFFSET(Import.PLQ,$A90-1,Q$15-1,1,1),IF($E90&lt;&gt;1,IF(ISNUMBER(INDEX(Import.PLE,Detalhamento!$E90,Detalhamento!Q$15)),IF(INDEX(Import.PLE,Detalhamento!$E90,Detalhamento!Q$15)&lt;=mediçao,OFFSET(Import.PLQ,$A90-1,Q$15-1,1,1),0),0),PLE!$AA$28*OFFSET(Import.PLQ,$A90-1,Q$15-1,1,1)),IF($E90&lt;&gt;1,IF(ISNUMBER(INDEX(Import.PLE,Detalhamento!$E90,Detalhamento!Q$15)),IF(INDEX(Import.PLE,Detalhamento!$E90,Detalhamento!Q$15)&lt;=mediçao,0,OFFSET(Import.PLQ,$A90-1,Q$15-1,1,1)),OFFSET(Import.PLQ,$A90-1,Q$15-1,1,1)),(1-PLE!$AA$28)*OFFSET(Import.PLQ,$A90-1,Q$15-1,1,1))))</f>
        <v>0</v>
      </c>
      <c r="R90" s="144">
        <f ca="1">IF(R$13="",0,CHOOSE(Detalhamento.OpçãoServiços,OFFSET(Import.PLQ,$A90-1,R$15-1,1,1),IF($E90&lt;&gt;1,IF(ISNUMBER(INDEX(Import.PLE,Detalhamento!$E90,Detalhamento!R$15)),IF(INDEX(Import.PLE,Detalhamento!$E90,Detalhamento!R$15)&lt;=mediçao,OFFSET(Import.PLQ,$A90-1,R$15-1,1,1),0),0),PLE!$AA$28*OFFSET(Import.PLQ,$A90-1,R$15-1,1,1)),IF($E90&lt;&gt;1,IF(ISNUMBER(INDEX(Import.PLE,Detalhamento!$E90,Detalhamento!R$15)),IF(INDEX(Import.PLE,Detalhamento!$E90,Detalhamento!R$15)&lt;=mediçao,0,OFFSET(Import.PLQ,$A90-1,R$15-1,1,1)),OFFSET(Import.PLQ,$A90-1,R$15-1,1,1)),(1-PLE!$AA$28)*OFFSET(Import.PLQ,$A90-1,R$15-1,1,1))))</f>
        <v>0</v>
      </c>
      <c r="S90" s="144">
        <f ca="1">IF(S$13="",0,CHOOSE(Detalhamento.OpçãoServiços,OFFSET(Import.PLQ,$A90-1,S$15-1,1,1),IF($E90&lt;&gt;1,IF(ISNUMBER(INDEX(Import.PLE,Detalhamento!$E90,Detalhamento!S$15)),IF(INDEX(Import.PLE,Detalhamento!$E90,Detalhamento!S$15)&lt;=mediçao,OFFSET(Import.PLQ,$A90-1,S$15-1,1,1),0),0),PLE!$AA$28*OFFSET(Import.PLQ,$A90-1,S$15-1,1,1)),IF($E90&lt;&gt;1,IF(ISNUMBER(INDEX(Import.PLE,Detalhamento!$E90,Detalhamento!S$15)),IF(INDEX(Import.PLE,Detalhamento!$E90,Detalhamento!S$15)&lt;=mediçao,0,OFFSET(Import.PLQ,$A90-1,S$15-1,1,1)),OFFSET(Import.PLQ,$A90-1,S$15-1,1,1)),(1-PLE!$AA$28)*OFFSET(Import.PLQ,$A90-1,S$15-1,1,1))))</f>
        <v>0</v>
      </c>
      <c r="T90" s="144">
        <f ca="1">IF(T$13="",0,CHOOSE(Detalhamento.OpçãoServiços,OFFSET(Import.PLQ,$A90-1,T$15-1,1,1),IF($E90&lt;&gt;1,IF(ISNUMBER(INDEX(Import.PLE,Detalhamento!$E90,Detalhamento!T$15)),IF(INDEX(Import.PLE,Detalhamento!$E90,Detalhamento!T$15)&lt;=mediçao,OFFSET(Import.PLQ,$A90-1,T$15-1,1,1),0),0),PLE!$AA$28*OFFSET(Import.PLQ,$A90-1,T$15-1,1,1)),IF($E90&lt;&gt;1,IF(ISNUMBER(INDEX(Import.PLE,Detalhamento!$E90,Detalhamento!T$15)),IF(INDEX(Import.PLE,Detalhamento!$E90,Detalhamento!T$15)&lt;=mediçao,0,OFFSET(Import.PLQ,$A90-1,T$15-1,1,1)),OFFSET(Import.PLQ,$A90-1,T$15-1,1,1)),(1-PLE!$AA$28)*OFFSET(Import.PLQ,$A90-1,T$15-1,1,1))))</f>
        <v>0</v>
      </c>
      <c r="U90" s="144">
        <f ca="1">IF(U$13="",0,CHOOSE(Detalhamento.OpçãoServiços,OFFSET(Import.PLQ,$A90-1,U$15-1,1,1),IF($E90&lt;&gt;1,IF(ISNUMBER(INDEX(Import.PLE,Detalhamento!$E90,Detalhamento!U$15)),IF(INDEX(Import.PLE,Detalhamento!$E90,Detalhamento!U$15)&lt;=mediçao,OFFSET(Import.PLQ,$A90-1,U$15-1,1,1),0),0),PLE!$AA$28*OFFSET(Import.PLQ,$A90-1,U$15-1,1,1)),IF($E90&lt;&gt;1,IF(ISNUMBER(INDEX(Import.PLE,Detalhamento!$E90,Detalhamento!U$15)),IF(INDEX(Import.PLE,Detalhamento!$E90,Detalhamento!U$15)&lt;=mediçao,0,OFFSET(Import.PLQ,$A90-1,U$15-1,1,1)),OFFSET(Import.PLQ,$A90-1,U$15-1,1,1)),(1-PLE!$AA$28)*OFFSET(Import.PLQ,$A90-1,U$15-1,1,1))))</f>
        <v>0</v>
      </c>
      <c r="V90" s="144">
        <f ca="1">IF(V$13="",0,CHOOSE(Detalhamento.OpçãoServiços,OFFSET(Import.PLQ,$A90-1,V$15-1,1,1),IF($E90&lt;&gt;1,IF(ISNUMBER(INDEX(Import.PLE,Detalhamento!$E90,Detalhamento!V$15)),IF(INDEX(Import.PLE,Detalhamento!$E90,Detalhamento!V$15)&lt;=mediçao,OFFSET(Import.PLQ,$A90-1,V$15-1,1,1),0),0),PLE!$AA$28*OFFSET(Import.PLQ,$A90-1,V$15-1,1,1)),IF($E90&lt;&gt;1,IF(ISNUMBER(INDEX(Import.PLE,Detalhamento!$E90,Detalhamento!V$15)),IF(INDEX(Import.PLE,Detalhamento!$E90,Detalhamento!V$15)&lt;=mediçao,0,OFFSET(Import.PLQ,$A90-1,V$15-1,1,1)),OFFSET(Import.PLQ,$A90-1,V$15-1,1,1)),(1-PLE!$AA$28)*OFFSET(Import.PLQ,$A90-1,V$15-1,1,1))))</f>
        <v>0</v>
      </c>
      <c r="W90" s="144">
        <f ca="1">IF(W$13="",0,CHOOSE(Detalhamento.OpçãoServiços,OFFSET(Import.PLQ,$A90-1,W$15-1,1,1),IF($E90&lt;&gt;1,IF(ISNUMBER(INDEX(Import.PLE,Detalhamento!$E90,Detalhamento!W$15)),IF(INDEX(Import.PLE,Detalhamento!$E90,Detalhamento!W$15)&lt;=mediçao,OFFSET(Import.PLQ,$A90-1,W$15-1,1,1),0),0),PLE!$AA$28*OFFSET(Import.PLQ,$A90-1,W$15-1,1,1)),IF($E90&lt;&gt;1,IF(ISNUMBER(INDEX(Import.PLE,Detalhamento!$E90,Detalhamento!W$15)),IF(INDEX(Import.PLE,Detalhamento!$E90,Detalhamento!W$15)&lt;=mediçao,0,OFFSET(Import.PLQ,$A90-1,W$15-1,1,1)),OFFSET(Import.PLQ,$A90-1,W$15-1,1,1)),(1-PLE!$AA$28)*OFFSET(Import.PLQ,$A90-1,W$15-1,1,1))))</f>
        <v>0</v>
      </c>
      <c r="X90" s="144">
        <f ca="1">IF(X$13="",0,CHOOSE(Detalhamento.OpçãoServiços,OFFSET(Import.PLQ,$A90-1,X$15-1,1,1),IF($E90&lt;&gt;1,IF(ISNUMBER(INDEX(Import.PLE,Detalhamento!$E90,Detalhamento!X$15)),IF(INDEX(Import.PLE,Detalhamento!$E90,Detalhamento!X$15)&lt;=mediçao,OFFSET(Import.PLQ,$A90-1,X$15-1,1,1),0),0),PLE!$AA$28*OFFSET(Import.PLQ,$A90-1,X$15-1,1,1)),IF($E90&lt;&gt;1,IF(ISNUMBER(INDEX(Import.PLE,Detalhamento!$E90,Detalhamento!X$15)),IF(INDEX(Import.PLE,Detalhamento!$E90,Detalhamento!X$15)&lt;=mediçao,0,OFFSET(Import.PLQ,$A90-1,X$15-1,1,1)),OFFSET(Import.PLQ,$A90-1,X$15-1,1,1)),(1-PLE!$AA$28)*OFFSET(Import.PLQ,$A90-1,X$15-1,1,1))))</f>
        <v>0</v>
      </c>
      <c r="Y90" s="144">
        <f ca="1">IF(Y$13="",0,CHOOSE(Detalhamento.OpçãoServiços,OFFSET(Import.PLQ,$A90-1,Y$15-1,1,1),IF($E90&lt;&gt;1,IF(ISNUMBER(INDEX(Import.PLE,Detalhamento!$E90,Detalhamento!Y$15)),IF(INDEX(Import.PLE,Detalhamento!$E90,Detalhamento!Y$15)&lt;=mediçao,OFFSET(Import.PLQ,$A90-1,Y$15-1,1,1),0),0),PLE!$AA$28*OFFSET(Import.PLQ,$A90-1,Y$15-1,1,1)),IF($E90&lt;&gt;1,IF(ISNUMBER(INDEX(Import.PLE,Detalhamento!$E90,Detalhamento!Y$15)),IF(INDEX(Import.PLE,Detalhamento!$E90,Detalhamento!Y$15)&lt;=mediçao,0,OFFSET(Import.PLQ,$A90-1,Y$15-1,1,1)),OFFSET(Import.PLQ,$A90-1,Y$15-1,1,1)),(1-PLE!$AA$28)*OFFSET(Import.PLQ,$A90-1,Y$15-1,1,1))))</f>
        <v>0</v>
      </c>
      <c r="Z90" s="144">
        <f ca="1">IF(Z$13="",0,CHOOSE(Detalhamento.OpçãoServiços,OFFSET(Import.PLQ,$A90-1,Z$15-1,1,1),IF($E90&lt;&gt;1,IF(ISNUMBER(INDEX(Import.PLE,Detalhamento!$E90,Detalhamento!Z$15)),IF(INDEX(Import.PLE,Detalhamento!$E90,Detalhamento!Z$15)&lt;=mediçao,OFFSET(Import.PLQ,$A90-1,Z$15-1,1,1),0),0),PLE!$AA$28*OFFSET(Import.PLQ,$A90-1,Z$15-1,1,1)),IF($E90&lt;&gt;1,IF(ISNUMBER(INDEX(Import.PLE,Detalhamento!$E90,Detalhamento!Z$15)),IF(INDEX(Import.PLE,Detalhamento!$E90,Detalhamento!Z$15)&lt;=mediçao,0,OFFSET(Import.PLQ,$A90-1,Z$15-1,1,1)),OFFSET(Import.PLQ,$A90-1,Z$15-1,1,1)),(1-PLE!$AA$28)*OFFSET(Import.PLQ,$A90-1,Z$15-1,1,1))))</f>
        <v>0</v>
      </c>
      <c r="AA90" s="144">
        <f ca="1">IF(AA$13="",0,CHOOSE(Detalhamento.OpçãoServiços,OFFSET(Import.PLQ,$A90-1,AA$15-1,1,1),IF($E90&lt;&gt;1,IF(ISNUMBER(INDEX(Import.PLE,Detalhamento!$E90,Detalhamento!AA$15)),IF(INDEX(Import.PLE,Detalhamento!$E90,Detalhamento!AA$15)&lt;=mediçao,OFFSET(Import.PLQ,$A90-1,AA$15-1,1,1),0),0),PLE!$AA$28*OFFSET(Import.PLQ,$A90-1,AA$15-1,1,1)),IF($E90&lt;&gt;1,IF(ISNUMBER(INDEX(Import.PLE,Detalhamento!$E90,Detalhamento!AA$15)),IF(INDEX(Import.PLE,Detalhamento!$E90,Detalhamento!AA$15)&lt;=mediçao,0,OFFSET(Import.PLQ,$A90-1,AA$15-1,1,1)),OFFSET(Import.PLQ,$A90-1,AA$15-1,1,1)),(1-PLE!$AA$28)*OFFSET(Import.PLQ,$A90-1,AA$15-1,1,1))))</f>
        <v>0</v>
      </c>
      <c r="AB90" s="144">
        <f ca="1">IF(AB$13="",0,CHOOSE(Detalhamento.OpçãoServiços,OFFSET(Import.PLQ,$A90-1,AB$15-1,1,1),IF($E90&lt;&gt;1,IF(ISNUMBER(INDEX(Import.PLE,Detalhamento!$E90,Detalhamento!AB$15)),IF(INDEX(Import.PLE,Detalhamento!$E90,Detalhamento!AB$15)&lt;=mediçao,OFFSET(Import.PLQ,$A90-1,AB$15-1,1,1),0),0),PLE!$AA$28*OFFSET(Import.PLQ,$A90-1,AB$15-1,1,1)),IF($E90&lt;&gt;1,IF(ISNUMBER(INDEX(Import.PLE,Detalhamento!$E90,Detalhamento!AB$15)),IF(INDEX(Import.PLE,Detalhamento!$E90,Detalhamento!AB$15)&lt;=mediçao,0,OFFSET(Import.PLQ,$A90-1,AB$15-1,1,1)),OFFSET(Import.PLQ,$A90-1,AB$15-1,1,1)),(1-PLE!$AA$28)*OFFSET(Import.PLQ,$A90-1,AB$15-1,1,1))))</f>
        <v>0</v>
      </c>
      <c r="AC90" s="144">
        <f ca="1">IF(AC$13="",0,CHOOSE(Detalhamento.OpçãoServiços,OFFSET(Import.PLQ,$A90-1,AC$15-1,1,1),IF($E90&lt;&gt;1,IF(ISNUMBER(INDEX(Import.PLE,Detalhamento!$E90,Detalhamento!AC$15)),IF(INDEX(Import.PLE,Detalhamento!$E90,Detalhamento!AC$15)&lt;=mediçao,OFFSET(Import.PLQ,$A90-1,AC$15-1,1,1),0),0),PLE!$AA$28*OFFSET(Import.PLQ,$A90-1,AC$15-1,1,1)),IF($E90&lt;&gt;1,IF(ISNUMBER(INDEX(Import.PLE,Detalhamento!$E90,Detalhamento!AC$15)),IF(INDEX(Import.PLE,Detalhamento!$E90,Detalhamento!AC$15)&lt;=mediçao,0,OFFSET(Import.PLQ,$A90-1,AC$15-1,1,1)),OFFSET(Import.PLQ,$A90-1,AC$15-1,1,1)),(1-PLE!$AA$28)*OFFSET(Import.PLQ,$A90-1,AC$15-1,1,1))))</f>
        <v>0</v>
      </c>
      <c r="AD90" s="144">
        <f ca="1">IF(AD$13="",0,CHOOSE(Detalhamento.OpçãoServiços,OFFSET(Import.PLQ,$A90-1,AD$15-1,1,1),IF($E90&lt;&gt;1,IF(ISNUMBER(INDEX(Import.PLE,Detalhamento!$E90,Detalhamento!AD$15)),IF(INDEX(Import.PLE,Detalhamento!$E90,Detalhamento!AD$15)&lt;=mediçao,OFFSET(Import.PLQ,$A90-1,AD$15-1,1,1),0),0),PLE!$AA$28*OFFSET(Import.PLQ,$A90-1,AD$15-1,1,1)),IF($E90&lt;&gt;1,IF(ISNUMBER(INDEX(Import.PLE,Detalhamento!$E90,Detalhamento!AD$15)),IF(INDEX(Import.PLE,Detalhamento!$E90,Detalhamento!AD$15)&lt;=mediçao,0,OFFSET(Import.PLQ,$A90-1,AD$15-1,1,1)),OFFSET(Import.PLQ,$A90-1,AD$15-1,1,1)),(1-PLE!$AA$28)*OFFSET(Import.PLQ,$A90-1,AD$15-1,1,1))))</f>
        <v>0</v>
      </c>
      <c r="AE90" s="144">
        <f ca="1">IF(AE$13="",0,CHOOSE(Detalhamento.OpçãoServiços,OFFSET(Import.PLQ,$A90-1,AE$15-1,1,1),IF($E90&lt;&gt;1,IF(ISNUMBER(INDEX(Import.PLE,Detalhamento!$E90,Detalhamento!AE$15)),IF(INDEX(Import.PLE,Detalhamento!$E90,Detalhamento!AE$15)&lt;=mediçao,OFFSET(Import.PLQ,$A90-1,AE$15-1,1,1),0),0),PLE!$AA$28*OFFSET(Import.PLQ,$A90-1,AE$15-1,1,1)),IF($E90&lt;&gt;1,IF(ISNUMBER(INDEX(Import.PLE,Detalhamento!$E90,Detalhamento!AE$15)),IF(INDEX(Import.PLE,Detalhamento!$E90,Detalhamento!AE$15)&lt;=mediçao,0,OFFSET(Import.PLQ,$A90-1,AE$15-1,1,1)),OFFSET(Import.PLQ,$A90-1,AE$15-1,1,1)),(1-PLE!$AA$28)*OFFSET(Import.PLQ,$A90-1,AE$15-1,1,1))))</f>
        <v>0</v>
      </c>
      <c r="AF90" s="144">
        <f ca="1">IF(AF$13="",0,CHOOSE(Detalhamento.OpçãoServiços,OFFSET(Import.PLQ,$A90-1,AF$15-1,1,1),IF($E90&lt;&gt;1,IF(ISNUMBER(INDEX(Import.PLE,Detalhamento!$E90,Detalhamento!AF$15)),IF(INDEX(Import.PLE,Detalhamento!$E90,Detalhamento!AF$15)&lt;=mediçao,OFFSET(Import.PLQ,$A90-1,AF$15-1,1,1),0),0),PLE!$AA$28*OFFSET(Import.PLQ,$A90-1,AF$15-1,1,1)),IF($E90&lt;&gt;1,IF(ISNUMBER(INDEX(Import.PLE,Detalhamento!$E90,Detalhamento!AF$15)),IF(INDEX(Import.PLE,Detalhamento!$E90,Detalhamento!AF$15)&lt;=mediçao,0,OFFSET(Import.PLQ,$A90-1,AF$15-1,1,1)),OFFSET(Import.PLQ,$A90-1,AF$15-1,1,1)),(1-PLE!$AA$28)*OFFSET(Import.PLQ,$A90-1,AF$15-1,1,1))))</f>
        <v>0</v>
      </c>
      <c r="AG90" s="144">
        <f ca="1">IF(AG$13="",0,CHOOSE(Detalhamento.OpçãoServiços,OFFSET(Import.PLQ,$A90-1,AG$15-1,1,1),IF($E90&lt;&gt;1,IF(ISNUMBER(INDEX(Import.PLE,Detalhamento!$E90,Detalhamento!AG$15)),IF(INDEX(Import.PLE,Detalhamento!$E90,Detalhamento!AG$15)&lt;=mediçao,OFFSET(Import.PLQ,$A90-1,AG$15-1,1,1),0),0),PLE!$AA$28*OFFSET(Import.PLQ,$A90-1,AG$15-1,1,1)),IF($E90&lt;&gt;1,IF(ISNUMBER(INDEX(Import.PLE,Detalhamento!$E90,Detalhamento!AG$15)),IF(INDEX(Import.PLE,Detalhamento!$E90,Detalhamento!AG$15)&lt;=mediçao,0,OFFSET(Import.PLQ,$A90-1,AG$15-1,1,1)),OFFSET(Import.PLQ,$A90-1,AG$15-1,1,1)),(1-PLE!$AA$28)*OFFSET(Import.PLQ,$A90-1,AG$15-1,1,1))))</f>
        <v>0</v>
      </c>
      <c r="AH90" s="144">
        <f ca="1">IF(AH$13="",0,CHOOSE(Detalhamento.OpçãoServiços,OFFSET(Import.PLQ,$A90-1,AH$15-1,1,1),IF($E90&lt;&gt;1,IF(ISNUMBER(INDEX(Import.PLE,Detalhamento!$E90,Detalhamento!AH$15)),IF(INDEX(Import.PLE,Detalhamento!$E90,Detalhamento!AH$15)&lt;=mediçao,OFFSET(Import.PLQ,$A90-1,AH$15-1,1,1),0),0),PLE!$AA$28*OFFSET(Import.PLQ,$A90-1,AH$15-1,1,1)),IF($E90&lt;&gt;1,IF(ISNUMBER(INDEX(Import.PLE,Detalhamento!$E90,Detalhamento!AH$15)),IF(INDEX(Import.PLE,Detalhamento!$E90,Detalhamento!AH$15)&lt;=mediçao,0,OFFSET(Import.PLQ,$A90-1,AH$15-1,1,1)),OFFSET(Import.PLQ,$A90-1,AH$15-1,1,1)),(1-PLE!$AA$28)*OFFSET(Import.PLQ,$A90-1,AH$15-1,1,1))))</f>
        <v>0</v>
      </c>
      <c r="AI90" s="144">
        <f ca="1">IF(AI$13="",0,CHOOSE(Detalhamento.OpçãoServiços,OFFSET(Import.PLQ,$A90-1,AI$15-1,1,1),IF($E90&lt;&gt;1,IF(ISNUMBER(INDEX(Import.PLE,Detalhamento!$E90,Detalhamento!AI$15)),IF(INDEX(Import.PLE,Detalhamento!$E90,Detalhamento!AI$15)&lt;=mediçao,OFFSET(Import.PLQ,$A90-1,AI$15-1,1,1),0),0),PLE!$AA$28*OFFSET(Import.PLQ,$A90-1,AI$15-1,1,1)),IF($E90&lt;&gt;1,IF(ISNUMBER(INDEX(Import.PLE,Detalhamento!$E90,Detalhamento!AI$15)),IF(INDEX(Import.PLE,Detalhamento!$E90,Detalhamento!AI$15)&lt;=mediçao,0,OFFSET(Import.PLQ,$A90-1,AI$15-1,1,1)),OFFSET(Import.PLQ,$A90-1,AI$15-1,1,1)),(1-PLE!$AA$28)*OFFSET(Import.PLQ,$A90-1,AI$15-1,1,1))))</f>
        <v>0</v>
      </c>
      <c r="AJ90" s="144">
        <f ca="1">IF(AJ$13="",0,CHOOSE(Detalhamento.OpçãoServiços,OFFSET(Import.PLQ,$A90-1,AJ$15-1,1,1),IF($E90&lt;&gt;1,IF(ISNUMBER(INDEX(Import.PLE,Detalhamento!$E90,Detalhamento!AJ$15)),IF(INDEX(Import.PLE,Detalhamento!$E90,Detalhamento!AJ$15)&lt;=mediçao,OFFSET(Import.PLQ,$A90-1,AJ$15-1,1,1),0),0),PLE!$AA$28*OFFSET(Import.PLQ,$A90-1,AJ$15-1,1,1)),IF($E90&lt;&gt;1,IF(ISNUMBER(INDEX(Import.PLE,Detalhamento!$E90,Detalhamento!AJ$15)),IF(INDEX(Import.PLE,Detalhamento!$E90,Detalhamento!AJ$15)&lt;=mediçao,0,OFFSET(Import.PLQ,$A90-1,AJ$15-1,1,1)),OFFSET(Import.PLQ,$A90-1,AJ$15-1,1,1)),(1-PLE!$AA$28)*OFFSET(Import.PLQ,$A90-1,AJ$15-1,1,1))))</f>
        <v>0</v>
      </c>
      <c r="AK90" s="144">
        <f ca="1">IF(AK$13="",0,CHOOSE(Detalhamento.OpçãoServiços,OFFSET(Import.PLQ,$A90-1,AK$15-1,1,1),IF($E90&lt;&gt;1,IF(ISNUMBER(INDEX(Import.PLE,Detalhamento!$E90,Detalhamento!AK$15)),IF(INDEX(Import.PLE,Detalhamento!$E90,Detalhamento!AK$15)&lt;=mediçao,OFFSET(Import.PLQ,$A90-1,AK$15-1,1,1),0),0),PLE!$AA$28*OFFSET(Import.PLQ,$A90-1,AK$15-1,1,1)),IF($E90&lt;&gt;1,IF(ISNUMBER(INDEX(Import.PLE,Detalhamento!$E90,Detalhamento!AK$15)),IF(INDEX(Import.PLE,Detalhamento!$E90,Detalhamento!AK$15)&lt;=mediçao,0,OFFSET(Import.PLQ,$A90-1,AK$15-1,1,1)),OFFSET(Import.PLQ,$A90-1,AK$15-1,1,1)),(1-PLE!$AA$28)*OFFSET(Import.PLQ,$A90-1,AK$15-1,1,1))))</f>
        <v>0</v>
      </c>
      <c r="AL90" s="144">
        <f ca="1">IF(AL$13="",0,CHOOSE(Detalhamento.OpçãoServiços,OFFSET(Import.PLQ,$A90-1,AL$15-1,1,1),IF($E90&lt;&gt;1,IF(ISNUMBER(INDEX(Import.PLE,Detalhamento!$E90,Detalhamento!AL$15)),IF(INDEX(Import.PLE,Detalhamento!$E90,Detalhamento!AL$15)&lt;=mediçao,OFFSET(Import.PLQ,$A90-1,AL$15-1,1,1),0),0),PLE!$AA$28*OFFSET(Import.PLQ,$A90-1,AL$15-1,1,1)),IF($E90&lt;&gt;1,IF(ISNUMBER(INDEX(Import.PLE,Detalhamento!$E90,Detalhamento!AL$15)),IF(INDEX(Import.PLE,Detalhamento!$E90,Detalhamento!AL$15)&lt;=mediçao,0,OFFSET(Import.PLQ,$A90-1,AL$15-1,1,1)),OFFSET(Import.PLQ,$A90-1,AL$15-1,1,1)),(1-PLE!$AA$28)*OFFSET(Import.PLQ,$A90-1,AL$15-1,1,1))))</f>
        <v>0</v>
      </c>
      <c r="AM90" s="144">
        <f ca="1">IF(AM$13="",0,CHOOSE(Detalhamento.OpçãoServiços,OFFSET(Import.PLQ,$A90-1,AM$15-1,1,1),IF($E90&lt;&gt;1,IF(ISNUMBER(INDEX(Import.PLE,Detalhamento!$E90,Detalhamento!AM$15)),IF(INDEX(Import.PLE,Detalhamento!$E90,Detalhamento!AM$15)&lt;=mediçao,OFFSET(Import.PLQ,$A90-1,AM$15-1,1,1),0),0),PLE!$AA$28*OFFSET(Import.PLQ,$A90-1,AM$15-1,1,1)),IF($E90&lt;&gt;1,IF(ISNUMBER(INDEX(Import.PLE,Detalhamento!$E90,Detalhamento!AM$15)),IF(INDEX(Import.PLE,Detalhamento!$E90,Detalhamento!AM$15)&lt;=mediçao,0,OFFSET(Import.PLQ,$A90-1,AM$15-1,1,1)),OFFSET(Import.PLQ,$A90-1,AM$15-1,1,1)),(1-PLE!$AA$28)*OFFSET(Import.PLQ,$A90-1,AM$15-1,1,1))))</f>
        <v>0</v>
      </c>
      <c r="AN90" s="144">
        <f ca="1">IF(AN$13="",0,CHOOSE(Detalhamento.OpçãoServiços,OFFSET(Import.PLQ,$A90-1,AN$15-1,1,1),IF($E90&lt;&gt;1,IF(ISNUMBER(INDEX(Import.PLE,Detalhamento!$E90,Detalhamento!AN$15)),IF(INDEX(Import.PLE,Detalhamento!$E90,Detalhamento!AN$15)&lt;=mediçao,OFFSET(Import.PLQ,$A90-1,AN$15-1,1,1),0),0),PLE!$AA$28*OFFSET(Import.PLQ,$A90-1,AN$15-1,1,1)),IF($E90&lt;&gt;1,IF(ISNUMBER(INDEX(Import.PLE,Detalhamento!$E90,Detalhamento!AN$15)),IF(INDEX(Import.PLE,Detalhamento!$E90,Detalhamento!AN$15)&lt;=mediçao,0,OFFSET(Import.PLQ,$A90-1,AN$15-1,1,1)),OFFSET(Import.PLQ,$A90-1,AN$15-1,1,1)),(1-PLE!$AA$28)*OFFSET(Import.PLQ,$A90-1,AN$15-1,1,1))))</f>
        <v>0</v>
      </c>
      <c r="AO90" s="144">
        <f ca="1">IF(AO$13="",0,CHOOSE(Detalhamento.OpçãoServiços,OFFSET(Import.PLQ,$A90-1,AO$15-1,1,1),IF($E90&lt;&gt;1,IF(ISNUMBER(INDEX(Import.PLE,Detalhamento!$E90,Detalhamento!AO$15)),IF(INDEX(Import.PLE,Detalhamento!$E90,Detalhamento!AO$15)&lt;=mediçao,OFFSET(Import.PLQ,$A90-1,AO$15-1,1,1),0),0),PLE!$AA$28*OFFSET(Import.PLQ,$A90-1,AO$15-1,1,1)),IF($E90&lt;&gt;1,IF(ISNUMBER(INDEX(Import.PLE,Detalhamento!$E90,Detalhamento!AO$15)),IF(INDEX(Import.PLE,Detalhamento!$E90,Detalhamento!AO$15)&lt;=mediçao,0,OFFSET(Import.PLQ,$A90-1,AO$15-1,1,1)),OFFSET(Import.PLQ,$A90-1,AO$15-1,1,1)),(1-PLE!$AA$28)*OFFSET(Import.PLQ,$A90-1,AO$15-1,1,1))))</f>
        <v>0</v>
      </c>
      <c r="AP90" s="144">
        <f ca="1">IF(AP$13="",0,CHOOSE(Detalhamento.OpçãoServiços,OFFSET(Import.PLQ,$A90-1,AP$15-1,1,1),IF($E90&lt;&gt;1,IF(ISNUMBER(INDEX(Import.PLE,Detalhamento!$E90,Detalhamento!AP$15)),IF(INDEX(Import.PLE,Detalhamento!$E90,Detalhamento!AP$15)&lt;=mediçao,OFFSET(Import.PLQ,$A90-1,AP$15-1,1,1),0),0),PLE!$AA$28*OFFSET(Import.PLQ,$A90-1,AP$15-1,1,1)),IF($E90&lt;&gt;1,IF(ISNUMBER(INDEX(Import.PLE,Detalhamento!$E90,Detalhamento!AP$15)),IF(INDEX(Import.PLE,Detalhamento!$E90,Detalhamento!AP$15)&lt;=mediçao,0,OFFSET(Import.PLQ,$A90-1,AP$15-1,1,1)),OFFSET(Import.PLQ,$A90-1,AP$15-1,1,1)),(1-PLE!$AA$28)*OFFSET(Import.PLQ,$A90-1,AP$15-1,1,1))))</f>
        <v>0</v>
      </c>
      <c r="AQ90" s="144">
        <f ca="1">IF(AQ$13="",0,CHOOSE(Detalhamento.OpçãoServiços,OFFSET(Import.PLQ,$A90-1,AQ$15-1,1,1),IF($E90&lt;&gt;1,IF(ISNUMBER(INDEX(Import.PLE,Detalhamento!$E90,Detalhamento!AQ$15)),IF(INDEX(Import.PLE,Detalhamento!$E90,Detalhamento!AQ$15)&lt;=mediçao,OFFSET(Import.PLQ,$A90-1,AQ$15-1,1,1),0),0),PLE!$AA$28*OFFSET(Import.PLQ,$A90-1,AQ$15-1,1,1)),IF($E90&lt;&gt;1,IF(ISNUMBER(INDEX(Import.PLE,Detalhamento!$E90,Detalhamento!AQ$15)),IF(INDEX(Import.PLE,Detalhamento!$E90,Detalhamento!AQ$15)&lt;=mediçao,0,OFFSET(Import.PLQ,$A90-1,AQ$15-1,1,1)),OFFSET(Import.PLQ,$A90-1,AQ$15-1,1,1)),(1-PLE!$AA$28)*OFFSET(Import.PLQ,$A90-1,AQ$15-1,1,1))))</f>
        <v>0</v>
      </c>
      <c r="AR90" s="144">
        <f ca="1">IF(AR$13="",0,CHOOSE(Detalhamento.OpçãoServiços,OFFSET(Import.PLQ,$A90-1,AR$15-1,1,1),IF($E90&lt;&gt;1,IF(ISNUMBER(INDEX(Import.PLE,Detalhamento!$E90,Detalhamento!AR$15)),IF(INDEX(Import.PLE,Detalhamento!$E90,Detalhamento!AR$15)&lt;=mediçao,OFFSET(Import.PLQ,$A90-1,AR$15-1,1,1),0),0),PLE!$AA$28*OFFSET(Import.PLQ,$A90-1,AR$15-1,1,1)),IF($E90&lt;&gt;1,IF(ISNUMBER(INDEX(Import.PLE,Detalhamento!$E90,Detalhamento!AR$15)),IF(INDEX(Import.PLE,Detalhamento!$E90,Detalhamento!AR$15)&lt;=mediçao,0,OFFSET(Import.PLQ,$A90-1,AR$15-1,1,1)),OFFSET(Import.PLQ,$A90-1,AR$15-1,1,1)),(1-PLE!$AA$28)*OFFSET(Import.PLQ,$A90-1,AR$15-1,1,1))))</f>
        <v>0</v>
      </c>
      <c r="AS90" s="144">
        <f ca="1">IF(AS$13="",0,CHOOSE(Detalhamento.OpçãoServiços,OFFSET(Import.PLQ,$A90-1,AS$15-1,1,1),IF($E90&lt;&gt;1,IF(ISNUMBER(INDEX(Import.PLE,Detalhamento!$E90,Detalhamento!AS$15)),IF(INDEX(Import.PLE,Detalhamento!$E90,Detalhamento!AS$15)&lt;=mediçao,OFFSET(Import.PLQ,$A90-1,AS$15-1,1,1),0),0),PLE!$AA$28*OFFSET(Import.PLQ,$A90-1,AS$15-1,1,1)),IF($E90&lt;&gt;1,IF(ISNUMBER(INDEX(Import.PLE,Detalhamento!$E90,Detalhamento!AS$15)),IF(INDEX(Import.PLE,Detalhamento!$E90,Detalhamento!AS$15)&lt;=mediçao,0,OFFSET(Import.PLQ,$A90-1,AS$15-1,1,1)),OFFSET(Import.PLQ,$A90-1,AS$15-1,1,1)),(1-PLE!$AA$28)*OFFSET(Import.PLQ,$A90-1,AS$15-1,1,1))))</f>
        <v>0</v>
      </c>
      <c r="AT90" s="144">
        <f ca="1">IF(AT$13="",0,CHOOSE(Detalhamento.OpçãoServiços,OFFSET(Import.PLQ,$A90-1,AT$15-1,1,1),IF($E90&lt;&gt;1,IF(ISNUMBER(INDEX(Import.PLE,Detalhamento!$E90,Detalhamento!AT$15)),IF(INDEX(Import.PLE,Detalhamento!$E90,Detalhamento!AT$15)&lt;=mediçao,OFFSET(Import.PLQ,$A90-1,AT$15-1,1,1),0),0),PLE!$AA$28*OFFSET(Import.PLQ,$A90-1,AT$15-1,1,1)),IF($E90&lt;&gt;1,IF(ISNUMBER(INDEX(Import.PLE,Detalhamento!$E90,Detalhamento!AT$15)),IF(INDEX(Import.PLE,Detalhamento!$E90,Detalhamento!AT$15)&lt;=mediçao,0,OFFSET(Import.PLQ,$A90-1,AT$15-1,1,1)),OFFSET(Import.PLQ,$A90-1,AT$15-1,1,1)),(1-PLE!$AA$28)*OFFSET(Import.PLQ,$A90-1,AT$15-1,1,1))))</f>
        <v>0</v>
      </c>
      <c r="AU90" s="144">
        <f ca="1">IF(AU$13="",0,CHOOSE(Detalhamento.OpçãoServiços,OFFSET(Import.PLQ,$A90-1,AU$15-1,1,1),IF($E90&lt;&gt;1,IF(ISNUMBER(INDEX(Import.PLE,Detalhamento!$E90,Detalhamento!AU$15)),IF(INDEX(Import.PLE,Detalhamento!$E90,Detalhamento!AU$15)&lt;=mediçao,OFFSET(Import.PLQ,$A90-1,AU$15-1,1,1),0),0),PLE!$AA$28*OFFSET(Import.PLQ,$A90-1,AU$15-1,1,1)),IF($E90&lt;&gt;1,IF(ISNUMBER(INDEX(Import.PLE,Detalhamento!$E90,Detalhamento!AU$15)),IF(INDEX(Import.PLE,Detalhamento!$E90,Detalhamento!AU$15)&lt;=mediçao,0,OFFSET(Import.PLQ,$A90-1,AU$15-1,1,1)),OFFSET(Import.PLQ,$A90-1,AU$15-1,1,1)),(1-PLE!$AA$28)*OFFSET(Import.PLQ,$A90-1,AU$15-1,1,1))))</f>
        <v>0</v>
      </c>
      <c r="AV90" s="144">
        <f ca="1">IF(AV$13="",0,CHOOSE(Detalhamento.OpçãoServiços,OFFSET(Import.PLQ,$A90-1,AV$15-1,1,1),IF($E90&lt;&gt;1,IF(ISNUMBER(INDEX(Import.PLE,Detalhamento!$E90,Detalhamento!AV$15)),IF(INDEX(Import.PLE,Detalhamento!$E90,Detalhamento!AV$15)&lt;=mediçao,OFFSET(Import.PLQ,$A90-1,AV$15-1,1,1),0),0),PLE!$AA$28*OFFSET(Import.PLQ,$A90-1,AV$15-1,1,1)),IF($E90&lt;&gt;1,IF(ISNUMBER(INDEX(Import.PLE,Detalhamento!$E90,Detalhamento!AV$15)),IF(INDEX(Import.PLE,Detalhamento!$E90,Detalhamento!AV$15)&lt;=mediçao,0,OFFSET(Import.PLQ,$A90-1,AV$15-1,1,1)),OFFSET(Import.PLQ,$A90-1,AV$15-1,1,1)),(1-PLE!$AA$28)*OFFSET(Import.PLQ,$A90-1,AV$15-1,1,1))))</f>
        <v>0</v>
      </c>
      <c r="AW90" s="144">
        <f ca="1">IF(AW$13="",0,CHOOSE(Detalhamento.OpçãoServiços,OFFSET(Import.PLQ,$A90-1,AW$15-1,1,1),IF($E90&lt;&gt;1,IF(ISNUMBER(INDEX(Import.PLE,Detalhamento!$E90,Detalhamento!AW$15)),IF(INDEX(Import.PLE,Detalhamento!$E90,Detalhamento!AW$15)&lt;=mediçao,OFFSET(Import.PLQ,$A90-1,AW$15-1,1,1),0),0),PLE!$AA$28*OFFSET(Import.PLQ,$A90-1,AW$15-1,1,1)),IF($E90&lt;&gt;1,IF(ISNUMBER(INDEX(Import.PLE,Detalhamento!$E90,Detalhamento!AW$15)),IF(INDEX(Import.PLE,Detalhamento!$E90,Detalhamento!AW$15)&lt;=mediçao,0,OFFSET(Import.PLQ,$A90-1,AW$15-1,1,1)),OFFSET(Import.PLQ,$A90-1,AW$15-1,1,1)),(1-PLE!$AA$28)*OFFSET(Import.PLQ,$A90-1,AW$15-1,1,1))))</f>
        <v>0</v>
      </c>
      <c r="AX90" s="144">
        <f ca="1">IF(AX$13="",0,CHOOSE(Detalhamento.OpçãoServiços,OFFSET(Import.PLQ,$A90-1,AX$15-1,1,1),IF($E90&lt;&gt;1,IF(ISNUMBER(INDEX(Import.PLE,Detalhamento!$E90,Detalhamento!AX$15)),IF(INDEX(Import.PLE,Detalhamento!$E90,Detalhamento!AX$15)&lt;=mediçao,OFFSET(Import.PLQ,$A90-1,AX$15-1,1,1),0),0),PLE!$AA$28*OFFSET(Import.PLQ,$A90-1,AX$15-1,1,1)),IF($E90&lt;&gt;1,IF(ISNUMBER(INDEX(Import.PLE,Detalhamento!$E90,Detalhamento!AX$15)),IF(INDEX(Import.PLE,Detalhamento!$E90,Detalhamento!AX$15)&lt;=mediçao,0,OFFSET(Import.PLQ,$A90-1,AX$15-1,1,1)),OFFSET(Import.PLQ,$A90-1,AX$15-1,1,1)),(1-PLE!$AA$28)*OFFSET(Import.PLQ,$A90-1,AX$15-1,1,1))))</f>
        <v>0</v>
      </c>
      <c r="AY90" s="144">
        <f ca="1">IF(AY$13="",0,CHOOSE(Detalhamento.OpçãoServiços,OFFSET(Import.PLQ,$A90-1,AY$15-1,1,1),IF($E90&lt;&gt;1,IF(ISNUMBER(INDEX(Import.PLE,Detalhamento!$E90,Detalhamento!AY$15)),IF(INDEX(Import.PLE,Detalhamento!$E90,Detalhamento!AY$15)&lt;=mediçao,OFFSET(Import.PLQ,$A90-1,AY$15-1,1,1),0),0),PLE!$AA$28*OFFSET(Import.PLQ,$A90-1,AY$15-1,1,1)),IF($E90&lt;&gt;1,IF(ISNUMBER(INDEX(Import.PLE,Detalhamento!$E90,Detalhamento!AY$15)),IF(INDEX(Import.PLE,Detalhamento!$E90,Detalhamento!AY$15)&lt;=mediçao,0,OFFSET(Import.PLQ,$A90-1,AY$15-1,1,1)),OFFSET(Import.PLQ,$A90-1,AY$15-1,1,1)),(1-PLE!$AA$28)*OFFSET(Import.PLQ,$A90-1,AY$15-1,1,1))))</f>
        <v>0</v>
      </c>
      <c r="AZ90" s="144">
        <f ca="1">IF(AZ$13="",0,CHOOSE(Detalhamento.OpçãoServiços,OFFSET(Import.PLQ,$A90-1,AZ$15-1,1,1),IF($E90&lt;&gt;1,IF(ISNUMBER(INDEX(Import.PLE,Detalhamento!$E90,Detalhamento!AZ$15)),IF(INDEX(Import.PLE,Detalhamento!$E90,Detalhamento!AZ$15)&lt;=mediçao,OFFSET(Import.PLQ,$A90-1,AZ$15-1,1,1),0),0),PLE!$AA$28*OFFSET(Import.PLQ,$A90-1,AZ$15-1,1,1)),IF($E90&lt;&gt;1,IF(ISNUMBER(INDEX(Import.PLE,Detalhamento!$E90,Detalhamento!AZ$15)),IF(INDEX(Import.PLE,Detalhamento!$E90,Detalhamento!AZ$15)&lt;=mediçao,0,OFFSET(Import.PLQ,$A90-1,AZ$15-1,1,1)),OFFSET(Import.PLQ,$A90-1,AZ$15-1,1,1)),(1-PLE!$AA$28)*OFFSET(Import.PLQ,$A90-1,AZ$15-1,1,1))))</f>
        <v>0</v>
      </c>
      <c r="BA90" s="144">
        <f ca="1">IF(BA$13="",0,CHOOSE(Detalhamento.OpçãoServiços,OFFSET(Import.PLQ,$A90-1,BA$15-1,1,1),IF($E90&lt;&gt;1,IF(ISNUMBER(INDEX(Import.PLE,Detalhamento!$E90,Detalhamento!BA$15)),IF(INDEX(Import.PLE,Detalhamento!$E90,Detalhamento!BA$15)&lt;=mediçao,OFFSET(Import.PLQ,$A90-1,BA$15-1,1,1),0),0),PLE!$AA$28*OFFSET(Import.PLQ,$A90-1,BA$15-1,1,1)),IF($E90&lt;&gt;1,IF(ISNUMBER(INDEX(Import.PLE,Detalhamento!$E90,Detalhamento!BA$15)),IF(INDEX(Import.PLE,Detalhamento!$E90,Detalhamento!BA$15)&lt;=mediçao,0,OFFSET(Import.PLQ,$A90-1,BA$15-1,1,1)),OFFSET(Import.PLQ,$A90-1,BA$15-1,1,1)),(1-PLE!$AA$28)*OFFSET(Import.PLQ,$A90-1,BA$15-1,1,1))))</f>
        <v>0</v>
      </c>
      <c r="BB90" s="144">
        <f ca="1">IF(BB$13="",0,CHOOSE(Detalhamento.OpçãoServiços,OFFSET(Import.PLQ,$A90-1,BB$15-1,1,1),IF($E90&lt;&gt;1,IF(ISNUMBER(INDEX(Import.PLE,Detalhamento!$E90,Detalhamento!BB$15)),IF(INDEX(Import.PLE,Detalhamento!$E90,Detalhamento!BB$15)&lt;=mediçao,OFFSET(Import.PLQ,$A90-1,BB$15-1,1,1),0),0),PLE!$AA$28*OFFSET(Import.PLQ,$A90-1,BB$15-1,1,1)),IF($E90&lt;&gt;1,IF(ISNUMBER(INDEX(Import.PLE,Detalhamento!$E90,Detalhamento!BB$15)),IF(INDEX(Import.PLE,Detalhamento!$E90,Detalhamento!BB$15)&lt;=mediçao,0,OFFSET(Import.PLQ,$A90-1,BB$15-1,1,1)),OFFSET(Import.PLQ,$A90-1,BB$15-1,1,1)),(1-PLE!$AA$28)*OFFSET(Import.PLQ,$A90-1,BB$15-1,1,1))))</f>
        <v>0</v>
      </c>
      <c r="BC90" s="144">
        <f ca="1">IF(BC$13="",0,CHOOSE(Detalhamento.OpçãoServiços,OFFSET(Import.PLQ,$A90-1,BC$15-1,1,1),IF($E90&lt;&gt;1,IF(ISNUMBER(INDEX(Import.PLE,Detalhamento!$E90,Detalhamento!BC$15)),IF(INDEX(Import.PLE,Detalhamento!$E90,Detalhamento!BC$15)&lt;=mediçao,OFFSET(Import.PLQ,$A90-1,BC$15-1,1,1),0),0),PLE!$AA$28*OFFSET(Import.PLQ,$A90-1,BC$15-1,1,1)),IF($E90&lt;&gt;1,IF(ISNUMBER(INDEX(Import.PLE,Detalhamento!$E90,Detalhamento!BC$15)),IF(INDEX(Import.PLE,Detalhamento!$E90,Detalhamento!BC$15)&lt;=mediçao,0,OFFSET(Import.PLQ,$A90-1,BC$15-1,1,1)),OFFSET(Import.PLQ,$A90-1,BC$15-1,1,1)),(1-PLE!$AA$28)*OFFSET(Import.PLQ,$A90-1,BC$15-1,1,1))))</f>
        <v>0</v>
      </c>
      <c r="BD90" s="144">
        <f ca="1">IF(BD$13="",0,CHOOSE(Detalhamento.OpçãoServiços,OFFSET(Import.PLQ,$A90-1,BD$15-1,1,1),IF($E90&lt;&gt;1,IF(ISNUMBER(INDEX(Import.PLE,Detalhamento!$E90,Detalhamento!BD$15)),IF(INDEX(Import.PLE,Detalhamento!$E90,Detalhamento!BD$15)&lt;=mediçao,OFFSET(Import.PLQ,$A90-1,BD$15-1,1,1),0),0),PLE!$AA$28*OFFSET(Import.PLQ,$A90-1,BD$15-1,1,1)),IF($E90&lt;&gt;1,IF(ISNUMBER(INDEX(Import.PLE,Detalhamento!$E90,Detalhamento!BD$15)),IF(INDEX(Import.PLE,Detalhamento!$E90,Detalhamento!BD$15)&lt;=mediçao,0,OFFSET(Import.PLQ,$A90-1,BD$15-1,1,1)),OFFSET(Import.PLQ,$A90-1,BD$15-1,1,1)),(1-PLE!$AA$28)*OFFSET(Import.PLQ,$A90-1,BD$15-1,1,1))))</f>
        <v>0</v>
      </c>
      <c r="BE90" s="144">
        <f ca="1">IF(BE$13="",0,CHOOSE(Detalhamento.OpçãoServiços,OFFSET(Import.PLQ,$A90-1,BE$15-1,1,1),IF($E90&lt;&gt;1,IF(ISNUMBER(INDEX(Import.PLE,Detalhamento!$E90,Detalhamento!BE$15)),IF(INDEX(Import.PLE,Detalhamento!$E90,Detalhamento!BE$15)&lt;=mediçao,OFFSET(Import.PLQ,$A90-1,BE$15-1,1,1),0),0),PLE!$AA$28*OFFSET(Import.PLQ,$A90-1,BE$15-1,1,1)),IF($E90&lt;&gt;1,IF(ISNUMBER(INDEX(Import.PLE,Detalhamento!$E90,Detalhamento!BE$15)),IF(INDEX(Import.PLE,Detalhamento!$E90,Detalhamento!BE$15)&lt;=mediçao,0,OFFSET(Import.PLQ,$A90-1,BE$15-1,1,1)),OFFSET(Import.PLQ,$A90-1,BE$15-1,1,1)),(1-PLE!$AA$28)*OFFSET(Import.PLQ,$A90-1,BE$15-1,1,1))))</f>
        <v>0</v>
      </c>
      <c r="BF90" s="144">
        <f ca="1">IF(BF$13="",0,CHOOSE(Detalhamento.OpçãoServiços,OFFSET(Import.PLQ,$A90-1,BF$15-1,1,1),IF($E90&lt;&gt;1,IF(ISNUMBER(INDEX(Import.PLE,Detalhamento!$E90,Detalhamento!BF$15)),IF(INDEX(Import.PLE,Detalhamento!$E90,Detalhamento!BF$15)&lt;=mediçao,OFFSET(Import.PLQ,$A90-1,BF$15-1,1,1),0),0),PLE!$AA$28*OFFSET(Import.PLQ,$A90-1,BF$15-1,1,1)),IF($E90&lt;&gt;1,IF(ISNUMBER(INDEX(Import.PLE,Detalhamento!$E90,Detalhamento!BF$15)),IF(INDEX(Import.PLE,Detalhamento!$E90,Detalhamento!BF$15)&lt;=mediçao,0,OFFSET(Import.PLQ,$A90-1,BF$15-1,1,1)),OFFSET(Import.PLQ,$A90-1,BF$15-1,1,1)),(1-PLE!$AA$28)*OFFSET(Import.PLQ,$A90-1,BF$15-1,1,1))))</f>
        <v>0</v>
      </c>
      <c r="BG90" s="144">
        <f ca="1">IF(BG$13="",0,CHOOSE(Detalhamento.OpçãoServiços,OFFSET(Import.PLQ,$A90-1,BG$15-1,1,1),IF($E90&lt;&gt;1,IF(ISNUMBER(INDEX(Import.PLE,Detalhamento!$E90,Detalhamento!BG$15)),IF(INDEX(Import.PLE,Detalhamento!$E90,Detalhamento!BG$15)&lt;=mediçao,OFFSET(Import.PLQ,$A90-1,BG$15-1,1,1),0),0),PLE!$AA$28*OFFSET(Import.PLQ,$A90-1,BG$15-1,1,1)),IF($E90&lt;&gt;1,IF(ISNUMBER(INDEX(Import.PLE,Detalhamento!$E90,Detalhamento!BG$15)),IF(INDEX(Import.PLE,Detalhamento!$E90,Detalhamento!BG$15)&lt;=mediçao,0,OFFSET(Import.PLQ,$A90-1,BG$15-1,1,1)),OFFSET(Import.PLQ,$A90-1,BG$15-1,1,1)),(1-PLE!$AA$28)*OFFSET(Import.PLQ,$A90-1,BG$15-1,1,1))))</f>
        <v>0</v>
      </c>
      <c r="BH90" s="144">
        <f ca="1">IF(BH$13="",0,CHOOSE(Detalhamento.OpçãoServiços,OFFSET(Import.PLQ,$A90-1,BH$15-1,1,1),IF($E90&lt;&gt;1,IF(ISNUMBER(INDEX(Import.PLE,Detalhamento!$E90,Detalhamento!BH$15)),IF(INDEX(Import.PLE,Detalhamento!$E90,Detalhamento!BH$15)&lt;=mediçao,OFFSET(Import.PLQ,$A90-1,BH$15-1,1,1),0),0),PLE!$AA$28*OFFSET(Import.PLQ,$A90-1,BH$15-1,1,1)),IF($E90&lt;&gt;1,IF(ISNUMBER(INDEX(Import.PLE,Detalhamento!$E90,Detalhamento!BH$15)),IF(INDEX(Import.PLE,Detalhamento!$E90,Detalhamento!BH$15)&lt;=mediçao,0,OFFSET(Import.PLQ,$A90-1,BH$15-1,1,1)),OFFSET(Import.PLQ,$A90-1,BH$15-1,1,1)),(1-PLE!$AA$28)*OFFSET(Import.PLQ,$A90-1,BH$15-1,1,1))))</f>
        <v>0</v>
      </c>
      <c r="BI90" s="144">
        <f ca="1">IF(BI$13="",0,CHOOSE(Detalhamento.OpçãoServiços,OFFSET(Import.PLQ,$A90-1,BI$15-1,1,1),IF($E90&lt;&gt;1,IF(ISNUMBER(INDEX(Import.PLE,Detalhamento!$E90,Detalhamento!BI$15)),IF(INDEX(Import.PLE,Detalhamento!$E90,Detalhamento!BI$15)&lt;=mediçao,OFFSET(Import.PLQ,$A90-1,BI$15-1,1,1),0),0),PLE!$AA$28*OFFSET(Import.PLQ,$A90-1,BI$15-1,1,1)),IF($E90&lt;&gt;1,IF(ISNUMBER(INDEX(Import.PLE,Detalhamento!$E90,Detalhamento!BI$15)),IF(INDEX(Import.PLE,Detalhamento!$E90,Detalhamento!BI$15)&lt;=mediçao,0,OFFSET(Import.PLQ,$A90-1,BI$15-1,1,1)),OFFSET(Import.PLQ,$A90-1,BI$15-1,1,1)),(1-PLE!$AA$28)*OFFSET(Import.PLQ,$A90-1,BI$15-1,1,1))))</f>
        <v>0</v>
      </c>
    </row>
    <row r="91" spans="1:61" ht="10.5" x14ac:dyDescent="0.25">
      <c r="A91" s="155">
        <v>282</v>
      </c>
      <c r="B91" s="21" t="str">
        <f t="shared" ca="1" si="17"/>
        <v>Evento</v>
      </c>
      <c r="E91" s="153">
        <f t="shared" ca="1" si="18"/>
        <v>8</v>
      </c>
      <c r="F91" s="154">
        <f t="shared" ca="1" si="19"/>
        <v>80000</v>
      </c>
      <c r="G91" s="154" t="str">
        <f t="shared" ca="1" si="16"/>
        <v>Evento</v>
      </c>
      <c r="H91" s="182" t="str">
        <f t="shared" ca="1" si="16"/>
        <v>Quad. - Cobertura</v>
      </c>
      <c r="I91" s="37" t="str">
        <f t="shared" ca="1" si="20"/>
        <v>R$</v>
      </c>
      <c r="J91" s="144">
        <f t="shared" ca="1" si="21"/>
        <v>213630.87999999998</v>
      </c>
      <c r="K91" s="67"/>
      <c r="L91" s="144">
        <f ca="1">IF(L$13="",0,CHOOSE(Detalhamento.OpçãoServiços,OFFSET(Import.PLQ,$A91-1,L$15-1,1,1),IF($E91&lt;&gt;1,IF(ISNUMBER(INDEX(Import.PLE,Detalhamento!$E91,Detalhamento!L$15)),IF(INDEX(Import.PLE,Detalhamento!$E91,Detalhamento!L$15)&lt;=mediçao,OFFSET(Import.PLQ,$A91-1,L$15-1,1,1),0),0),PLE!$AA$28*OFFSET(Import.PLQ,$A91-1,L$15-1,1,1)),IF($E91&lt;&gt;1,IF(ISNUMBER(INDEX(Import.PLE,Detalhamento!$E91,Detalhamento!L$15)),IF(INDEX(Import.PLE,Detalhamento!$E91,Detalhamento!L$15)&lt;=mediçao,0,OFFSET(Import.PLQ,$A91-1,L$15-1,1,1)),OFFSET(Import.PLQ,$A91-1,L$15-1,1,1)),(1-PLE!$AA$28)*OFFSET(Import.PLQ,$A91-1,L$15-1,1,1))))</f>
        <v>213630.87999999998</v>
      </c>
      <c r="M91" s="144">
        <f ca="1">IF(M$13="",0,CHOOSE(Detalhamento.OpçãoServiços,OFFSET(Import.PLQ,$A91-1,M$15-1,1,1),IF($E91&lt;&gt;1,IF(ISNUMBER(INDEX(Import.PLE,Detalhamento!$E91,Detalhamento!M$15)),IF(INDEX(Import.PLE,Detalhamento!$E91,Detalhamento!M$15)&lt;=mediçao,OFFSET(Import.PLQ,$A91-1,M$15-1,1,1),0),0),PLE!$AA$28*OFFSET(Import.PLQ,$A91-1,M$15-1,1,1)),IF($E91&lt;&gt;1,IF(ISNUMBER(INDEX(Import.PLE,Detalhamento!$E91,Detalhamento!M$15)),IF(INDEX(Import.PLE,Detalhamento!$E91,Detalhamento!M$15)&lt;=mediçao,0,OFFSET(Import.PLQ,$A91-1,M$15-1,1,1)),OFFSET(Import.PLQ,$A91-1,M$15-1,1,1)),(1-PLE!$AA$28)*OFFSET(Import.PLQ,$A91-1,M$15-1,1,1))))</f>
        <v>0</v>
      </c>
      <c r="N91" s="144">
        <f ca="1">IF(N$13="",0,CHOOSE(Detalhamento.OpçãoServiços,OFFSET(Import.PLQ,$A91-1,N$15-1,1,1),IF($E91&lt;&gt;1,IF(ISNUMBER(INDEX(Import.PLE,Detalhamento!$E91,Detalhamento!N$15)),IF(INDEX(Import.PLE,Detalhamento!$E91,Detalhamento!N$15)&lt;=mediçao,OFFSET(Import.PLQ,$A91-1,N$15-1,1,1),0),0),PLE!$AA$28*OFFSET(Import.PLQ,$A91-1,N$15-1,1,1)),IF($E91&lt;&gt;1,IF(ISNUMBER(INDEX(Import.PLE,Detalhamento!$E91,Detalhamento!N$15)),IF(INDEX(Import.PLE,Detalhamento!$E91,Detalhamento!N$15)&lt;=mediçao,0,OFFSET(Import.PLQ,$A91-1,N$15-1,1,1)),OFFSET(Import.PLQ,$A91-1,N$15-1,1,1)),(1-PLE!$AA$28)*OFFSET(Import.PLQ,$A91-1,N$15-1,1,1))))</f>
        <v>0</v>
      </c>
      <c r="O91" s="144">
        <f ca="1">IF(O$13="",0,CHOOSE(Detalhamento.OpçãoServiços,OFFSET(Import.PLQ,$A91-1,O$15-1,1,1),IF($E91&lt;&gt;1,IF(ISNUMBER(INDEX(Import.PLE,Detalhamento!$E91,Detalhamento!O$15)),IF(INDEX(Import.PLE,Detalhamento!$E91,Detalhamento!O$15)&lt;=mediçao,OFFSET(Import.PLQ,$A91-1,O$15-1,1,1),0),0),PLE!$AA$28*OFFSET(Import.PLQ,$A91-1,O$15-1,1,1)),IF($E91&lt;&gt;1,IF(ISNUMBER(INDEX(Import.PLE,Detalhamento!$E91,Detalhamento!O$15)),IF(INDEX(Import.PLE,Detalhamento!$E91,Detalhamento!O$15)&lt;=mediçao,0,OFFSET(Import.PLQ,$A91-1,O$15-1,1,1)),OFFSET(Import.PLQ,$A91-1,O$15-1,1,1)),(1-PLE!$AA$28)*OFFSET(Import.PLQ,$A91-1,O$15-1,1,1))))</f>
        <v>0</v>
      </c>
      <c r="P91" s="144">
        <f ca="1">IF(P$13="",0,CHOOSE(Detalhamento.OpçãoServiços,OFFSET(Import.PLQ,$A91-1,P$15-1,1,1),IF($E91&lt;&gt;1,IF(ISNUMBER(INDEX(Import.PLE,Detalhamento!$E91,Detalhamento!P$15)),IF(INDEX(Import.PLE,Detalhamento!$E91,Detalhamento!P$15)&lt;=mediçao,OFFSET(Import.PLQ,$A91-1,P$15-1,1,1),0),0),PLE!$AA$28*OFFSET(Import.PLQ,$A91-1,P$15-1,1,1)),IF($E91&lt;&gt;1,IF(ISNUMBER(INDEX(Import.PLE,Detalhamento!$E91,Detalhamento!P$15)),IF(INDEX(Import.PLE,Detalhamento!$E91,Detalhamento!P$15)&lt;=mediçao,0,OFFSET(Import.PLQ,$A91-1,P$15-1,1,1)),OFFSET(Import.PLQ,$A91-1,P$15-1,1,1)),(1-PLE!$AA$28)*OFFSET(Import.PLQ,$A91-1,P$15-1,1,1))))</f>
        <v>0</v>
      </c>
      <c r="Q91" s="144">
        <f ca="1">IF(Q$13="",0,CHOOSE(Detalhamento.OpçãoServiços,OFFSET(Import.PLQ,$A91-1,Q$15-1,1,1),IF($E91&lt;&gt;1,IF(ISNUMBER(INDEX(Import.PLE,Detalhamento!$E91,Detalhamento!Q$15)),IF(INDEX(Import.PLE,Detalhamento!$E91,Detalhamento!Q$15)&lt;=mediçao,OFFSET(Import.PLQ,$A91-1,Q$15-1,1,1),0),0),PLE!$AA$28*OFFSET(Import.PLQ,$A91-1,Q$15-1,1,1)),IF($E91&lt;&gt;1,IF(ISNUMBER(INDEX(Import.PLE,Detalhamento!$E91,Detalhamento!Q$15)),IF(INDEX(Import.PLE,Detalhamento!$E91,Detalhamento!Q$15)&lt;=mediçao,0,OFFSET(Import.PLQ,$A91-1,Q$15-1,1,1)),OFFSET(Import.PLQ,$A91-1,Q$15-1,1,1)),(1-PLE!$AA$28)*OFFSET(Import.PLQ,$A91-1,Q$15-1,1,1))))</f>
        <v>0</v>
      </c>
      <c r="R91" s="144">
        <f ca="1">IF(R$13="",0,CHOOSE(Detalhamento.OpçãoServiços,OFFSET(Import.PLQ,$A91-1,R$15-1,1,1),IF($E91&lt;&gt;1,IF(ISNUMBER(INDEX(Import.PLE,Detalhamento!$E91,Detalhamento!R$15)),IF(INDEX(Import.PLE,Detalhamento!$E91,Detalhamento!R$15)&lt;=mediçao,OFFSET(Import.PLQ,$A91-1,R$15-1,1,1),0),0),PLE!$AA$28*OFFSET(Import.PLQ,$A91-1,R$15-1,1,1)),IF($E91&lt;&gt;1,IF(ISNUMBER(INDEX(Import.PLE,Detalhamento!$E91,Detalhamento!R$15)),IF(INDEX(Import.PLE,Detalhamento!$E91,Detalhamento!R$15)&lt;=mediçao,0,OFFSET(Import.PLQ,$A91-1,R$15-1,1,1)),OFFSET(Import.PLQ,$A91-1,R$15-1,1,1)),(1-PLE!$AA$28)*OFFSET(Import.PLQ,$A91-1,R$15-1,1,1))))</f>
        <v>0</v>
      </c>
      <c r="S91" s="144">
        <f ca="1">IF(S$13="",0,CHOOSE(Detalhamento.OpçãoServiços,OFFSET(Import.PLQ,$A91-1,S$15-1,1,1),IF($E91&lt;&gt;1,IF(ISNUMBER(INDEX(Import.PLE,Detalhamento!$E91,Detalhamento!S$15)),IF(INDEX(Import.PLE,Detalhamento!$E91,Detalhamento!S$15)&lt;=mediçao,OFFSET(Import.PLQ,$A91-1,S$15-1,1,1),0),0),PLE!$AA$28*OFFSET(Import.PLQ,$A91-1,S$15-1,1,1)),IF($E91&lt;&gt;1,IF(ISNUMBER(INDEX(Import.PLE,Detalhamento!$E91,Detalhamento!S$15)),IF(INDEX(Import.PLE,Detalhamento!$E91,Detalhamento!S$15)&lt;=mediçao,0,OFFSET(Import.PLQ,$A91-1,S$15-1,1,1)),OFFSET(Import.PLQ,$A91-1,S$15-1,1,1)),(1-PLE!$AA$28)*OFFSET(Import.PLQ,$A91-1,S$15-1,1,1))))</f>
        <v>0</v>
      </c>
      <c r="T91" s="144">
        <f ca="1">IF(T$13="",0,CHOOSE(Detalhamento.OpçãoServiços,OFFSET(Import.PLQ,$A91-1,T$15-1,1,1),IF($E91&lt;&gt;1,IF(ISNUMBER(INDEX(Import.PLE,Detalhamento!$E91,Detalhamento!T$15)),IF(INDEX(Import.PLE,Detalhamento!$E91,Detalhamento!T$15)&lt;=mediçao,OFFSET(Import.PLQ,$A91-1,T$15-1,1,1),0),0),PLE!$AA$28*OFFSET(Import.PLQ,$A91-1,T$15-1,1,1)),IF($E91&lt;&gt;1,IF(ISNUMBER(INDEX(Import.PLE,Detalhamento!$E91,Detalhamento!T$15)),IF(INDEX(Import.PLE,Detalhamento!$E91,Detalhamento!T$15)&lt;=mediçao,0,OFFSET(Import.PLQ,$A91-1,T$15-1,1,1)),OFFSET(Import.PLQ,$A91-1,T$15-1,1,1)),(1-PLE!$AA$28)*OFFSET(Import.PLQ,$A91-1,T$15-1,1,1))))</f>
        <v>0</v>
      </c>
      <c r="U91" s="144">
        <f ca="1">IF(U$13="",0,CHOOSE(Detalhamento.OpçãoServiços,OFFSET(Import.PLQ,$A91-1,U$15-1,1,1),IF($E91&lt;&gt;1,IF(ISNUMBER(INDEX(Import.PLE,Detalhamento!$E91,Detalhamento!U$15)),IF(INDEX(Import.PLE,Detalhamento!$E91,Detalhamento!U$15)&lt;=mediçao,OFFSET(Import.PLQ,$A91-1,U$15-1,1,1),0),0),PLE!$AA$28*OFFSET(Import.PLQ,$A91-1,U$15-1,1,1)),IF($E91&lt;&gt;1,IF(ISNUMBER(INDEX(Import.PLE,Detalhamento!$E91,Detalhamento!U$15)),IF(INDEX(Import.PLE,Detalhamento!$E91,Detalhamento!U$15)&lt;=mediçao,0,OFFSET(Import.PLQ,$A91-1,U$15-1,1,1)),OFFSET(Import.PLQ,$A91-1,U$15-1,1,1)),(1-PLE!$AA$28)*OFFSET(Import.PLQ,$A91-1,U$15-1,1,1))))</f>
        <v>0</v>
      </c>
      <c r="V91" s="144">
        <f ca="1">IF(V$13="",0,CHOOSE(Detalhamento.OpçãoServiços,OFFSET(Import.PLQ,$A91-1,V$15-1,1,1),IF($E91&lt;&gt;1,IF(ISNUMBER(INDEX(Import.PLE,Detalhamento!$E91,Detalhamento!V$15)),IF(INDEX(Import.PLE,Detalhamento!$E91,Detalhamento!V$15)&lt;=mediçao,OFFSET(Import.PLQ,$A91-1,V$15-1,1,1),0),0),PLE!$AA$28*OFFSET(Import.PLQ,$A91-1,V$15-1,1,1)),IF($E91&lt;&gt;1,IF(ISNUMBER(INDEX(Import.PLE,Detalhamento!$E91,Detalhamento!V$15)),IF(INDEX(Import.PLE,Detalhamento!$E91,Detalhamento!V$15)&lt;=mediçao,0,OFFSET(Import.PLQ,$A91-1,V$15-1,1,1)),OFFSET(Import.PLQ,$A91-1,V$15-1,1,1)),(1-PLE!$AA$28)*OFFSET(Import.PLQ,$A91-1,V$15-1,1,1))))</f>
        <v>0</v>
      </c>
      <c r="W91" s="144">
        <f ca="1">IF(W$13="",0,CHOOSE(Detalhamento.OpçãoServiços,OFFSET(Import.PLQ,$A91-1,W$15-1,1,1),IF($E91&lt;&gt;1,IF(ISNUMBER(INDEX(Import.PLE,Detalhamento!$E91,Detalhamento!W$15)),IF(INDEX(Import.PLE,Detalhamento!$E91,Detalhamento!W$15)&lt;=mediçao,OFFSET(Import.PLQ,$A91-1,W$15-1,1,1),0),0),PLE!$AA$28*OFFSET(Import.PLQ,$A91-1,W$15-1,1,1)),IF($E91&lt;&gt;1,IF(ISNUMBER(INDEX(Import.PLE,Detalhamento!$E91,Detalhamento!W$15)),IF(INDEX(Import.PLE,Detalhamento!$E91,Detalhamento!W$15)&lt;=mediçao,0,OFFSET(Import.PLQ,$A91-1,W$15-1,1,1)),OFFSET(Import.PLQ,$A91-1,W$15-1,1,1)),(1-PLE!$AA$28)*OFFSET(Import.PLQ,$A91-1,W$15-1,1,1))))</f>
        <v>0</v>
      </c>
      <c r="X91" s="144">
        <f ca="1">IF(X$13="",0,CHOOSE(Detalhamento.OpçãoServiços,OFFSET(Import.PLQ,$A91-1,X$15-1,1,1),IF($E91&lt;&gt;1,IF(ISNUMBER(INDEX(Import.PLE,Detalhamento!$E91,Detalhamento!X$15)),IF(INDEX(Import.PLE,Detalhamento!$E91,Detalhamento!X$15)&lt;=mediçao,OFFSET(Import.PLQ,$A91-1,X$15-1,1,1),0),0),PLE!$AA$28*OFFSET(Import.PLQ,$A91-1,X$15-1,1,1)),IF($E91&lt;&gt;1,IF(ISNUMBER(INDEX(Import.PLE,Detalhamento!$E91,Detalhamento!X$15)),IF(INDEX(Import.PLE,Detalhamento!$E91,Detalhamento!X$15)&lt;=mediçao,0,OFFSET(Import.PLQ,$A91-1,X$15-1,1,1)),OFFSET(Import.PLQ,$A91-1,X$15-1,1,1)),(1-PLE!$AA$28)*OFFSET(Import.PLQ,$A91-1,X$15-1,1,1))))</f>
        <v>0</v>
      </c>
      <c r="Y91" s="144">
        <f ca="1">IF(Y$13="",0,CHOOSE(Detalhamento.OpçãoServiços,OFFSET(Import.PLQ,$A91-1,Y$15-1,1,1),IF($E91&lt;&gt;1,IF(ISNUMBER(INDEX(Import.PLE,Detalhamento!$E91,Detalhamento!Y$15)),IF(INDEX(Import.PLE,Detalhamento!$E91,Detalhamento!Y$15)&lt;=mediçao,OFFSET(Import.PLQ,$A91-1,Y$15-1,1,1),0),0),PLE!$AA$28*OFFSET(Import.PLQ,$A91-1,Y$15-1,1,1)),IF($E91&lt;&gt;1,IF(ISNUMBER(INDEX(Import.PLE,Detalhamento!$E91,Detalhamento!Y$15)),IF(INDEX(Import.PLE,Detalhamento!$E91,Detalhamento!Y$15)&lt;=mediçao,0,OFFSET(Import.PLQ,$A91-1,Y$15-1,1,1)),OFFSET(Import.PLQ,$A91-1,Y$15-1,1,1)),(1-PLE!$AA$28)*OFFSET(Import.PLQ,$A91-1,Y$15-1,1,1))))</f>
        <v>0</v>
      </c>
      <c r="Z91" s="144">
        <f ca="1">IF(Z$13="",0,CHOOSE(Detalhamento.OpçãoServiços,OFFSET(Import.PLQ,$A91-1,Z$15-1,1,1),IF($E91&lt;&gt;1,IF(ISNUMBER(INDEX(Import.PLE,Detalhamento!$E91,Detalhamento!Z$15)),IF(INDEX(Import.PLE,Detalhamento!$E91,Detalhamento!Z$15)&lt;=mediçao,OFFSET(Import.PLQ,$A91-1,Z$15-1,1,1),0),0),PLE!$AA$28*OFFSET(Import.PLQ,$A91-1,Z$15-1,1,1)),IF($E91&lt;&gt;1,IF(ISNUMBER(INDEX(Import.PLE,Detalhamento!$E91,Detalhamento!Z$15)),IF(INDEX(Import.PLE,Detalhamento!$E91,Detalhamento!Z$15)&lt;=mediçao,0,OFFSET(Import.PLQ,$A91-1,Z$15-1,1,1)),OFFSET(Import.PLQ,$A91-1,Z$15-1,1,1)),(1-PLE!$AA$28)*OFFSET(Import.PLQ,$A91-1,Z$15-1,1,1))))</f>
        <v>0</v>
      </c>
      <c r="AA91" s="144">
        <f ca="1">IF(AA$13="",0,CHOOSE(Detalhamento.OpçãoServiços,OFFSET(Import.PLQ,$A91-1,AA$15-1,1,1),IF($E91&lt;&gt;1,IF(ISNUMBER(INDEX(Import.PLE,Detalhamento!$E91,Detalhamento!AA$15)),IF(INDEX(Import.PLE,Detalhamento!$E91,Detalhamento!AA$15)&lt;=mediçao,OFFSET(Import.PLQ,$A91-1,AA$15-1,1,1),0),0),PLE!$AA$28*OFFSET(Import.PLQ,$A91-1,AA$15-1,1,1)),IF($E91&lt;&gt;1,IF(ISNUMBER(INDEX(Import.PLE,Detalhamento!$E91,Detalhamento!AA$15)),IF(INDEX(Import.PLE,Detalhamento!$E91,Detalhamento!AA$15)&lt;=mediçao,0,OFFSET(Import.PLQ,$A91-1,AA$15-1,1,1)),OFFSET(Import.PLQ,$A91-1,AA$15-1,1,1)),(1-PLE!$AA$28)*OFFSET(Import.PLQ,$A91-1,AA$15-1,1,1))))</f>
        <v>0</v>
      </c>
      <c r="AB91" s="144">
        <f ca="1">IF(AB$13="",0,CHOOSE(Detalhamento.OpçãoServiços,OFFSET(Import.PLQ,$A91-1,AB$15-1,1,1),IF($E91&lt;&gt;1,IF(ISNUMBER(INDEX(Import.PLE,Detalhamento!$E91,Detalhamento!AB$15)),IF(INDEX(Import.PLE,Detalhamento!$E91,Detalhamento!AB$15)&lt;=mediçao,OFFSET(Import.PLQ,$A91-1,AB$15-1,1,1),0),0),PLE!$AA$28*OFFSET(Import.PLQ,$A91-1,AB$15-1,1,1)),IF($E91&lt;&gt;1,IF(ISNUMBER(INDEX(Import.PLE,Detalhamento!$E91,Detalhamento!AB$15)),IF(INDEX(Import.PLE,Detalhamento!$E91,Detalhamento!AB$15)&lt;=mediçao,0,OFFSET(Import.PLQ,$A91-1,AB$15-1,1,1)),OFFSET(Import.PLQ,$A91-1,AB$15-1,1,1)),(1-PLE!$AA$28)*OFFSET(Import.PLQ,$A91-1,AB$15-1,1,1))))</f>
        <v>0</v>
      </c>
      <c r="AC91" s="144">
        <f ca="1">IF(AC$13="",0,CHOOSE(Detalhamento.OpçãoServiços,OFFSET(Import.PLQ,$A91-1,AC$15-1,1,1),IF($E91&lt;&gt;1,IF(ISNUMBER(INDEX(Import.PLE,Detalhamento!$E91,Detalhamento!AC$15)),IF(INDEX(Import.PLE,Detalhamento!$E91,Detalhamento!AC$15)&lt;=mediçao,OFFSET(Import.PLQ,$A91-1,AC$15-1,1,1),0),0),PLE!$AA$28*OFFSET(Import.PLQ,$A91-1,AC$15-1,1,1)),IF($E91&lt;&gt;1,IF(ISNUMBER(INDEX(Import.PLE,Detalhamento!$E91,Detalhamento!AC$15)),IF(INDEX(Import.PLE,Detalhamento!$E91,Detalhamento!AC$15)&lt;=mediçao,0,OFFSET(Import.PLQ,$A91-1,AC$15-1,1,1)),OFFSET(Import.PLQ,$A91-1,AC$15-1,1,1)),(1-PLE!$AA$28)*OFFSET(Import.PLQ,$A91-1,AC$15-1,1,1))))</f>
        <v>0</v>
      </c>
      <c r="AD91" s="144">
        <f ca="1">IF(AD$13="",0,CHOOSE(Detalhamento.OpçãoServiços,OFFSET(Import.PLQ,$A91-1,AD$15-1,1,1),IF($E91&lt;&gt;1,IF(ISNUMBER(INDEX(Import.PLE,Detalhamento!$E91,Detalhamento!AD$15)),IF(INDEX(Import.PLE,Detalhamento!$E91,Detalhamento!AD$15)&lt;=mediçao,OFFSET(Import.PLQ,$A91-1,AD$15-1,1,1),0),0),PLE!$AA$28*OFFSET(Import.PLQ,$A91-1,AD$15-1,1,1)),IF($E91&lt;&gt;1,IF(ISNUMBER(INDEX(Import.PLE,Detalhamento!$E91,Detalhamento!AD$15)),IF(INDEX(Import.PLE,Detalhamento!$E91,Detalhamento!AD$15)&lt;=mediçao,0,OFFSET(Import.PLQ,$A91-1,AD$15-1,1,1)),OFFSET(Import.PLQ,$A91-1,AD$15-1,1,1)),(1-PLE!$AA$28)*OFFSET(Import.PLQ,$A91-1,AD$15-1,1,1))))</f>
        <v>0</v>
      </c>
      <c r="AE91" s="144">
        <f ca="1">IF(AE$13="",0,CHOOSE(Detalhamento.OpçãoServiços,OFFSET(Import.PLQ,$A91-1,AE$15-1,1,1),IF($E91&lt;&gt;1,IF(ISNUMBER(INDEX(Import.PLE,Detalhamento!$E91,Detalhamento!AE$15)),IF(INDEX(Import.PLE,Detalhamento!$E91,Detalhamento!AE$15)&lt;=mediçao,OFFSET(Import.PLQ,$A91-1,AE$15-1,1,1),0),0),PLE!$AA$28*OFFSET(Import.PLQ,$A91-1,AE$15-1,1,1)),IF($E91&lt;&gt;1,IF(ISNUMBER(INDEX(Import.PLE,Detalhamento!$E91,Detalhamento!AE$15)),IF(INDEX(Import.PLE,Detalhamento!$E91,Detalhamento!AE$15)&lt;=mediçao,0,OFFSET(Import.PLQ,$A91-1,AE$15-1,1,1)),OFFSET(Import.PLQ,$A91-1,AE$15-1,1,1)),(1-PLE!$AA$28)*OFFSET(Import.PLQ,$A91-1,AE$15-1,1,1))))</f>
        <v>0</v>
      </c>
      <c r="AF91" s="144">
        <f ca="1">IF(AF$13="",0,CHOOSE(Detalhamento.OpçãoServiços,OFFSET(Import.PLQ,$A91-1,AF$15-1,1,1),IF($E91&lt;&gt;1,IF(ISNUMBER(INDEX(Import.PLE,Detalhamento!$E91,Detalhamento!AF$15)),IF(INDEX(Import.PLE,Detalhamento!$E91,Detalhamento!AF$15)&lt;=mediçao,OFFSET(Import.PLQ,$A91-1,AF$15-1,1,1),0),0),PLE!$AA$28*OFFSET(Import.PLQ,$A91-1,AF$15-1,1,1)),IF($E91&lt;&gt;1,IF(ISNUMBER(INDEX(Import.PLE,Detalhamento!$E91,Detalhamento!AF$15)),IF(INDEX(Import.PLE,Detalhamento!$E91,Detalhamento!AF$15)&lt;=mediçao,0,OFFSET(Import.PLQ,$A91-1,AF$15-1,1,1)),OFFSET(Import.PLQ,$A91-1,AF$15-1,1,1)),(1-PLE!$AA$28)*OFFSET(Import.PLQ,$A91-1,AF$15-1,1,1))))</f>
        <v>0</v>
      </c>
      <c r="AG91" s="144">
        <f ca="1">IF(AG$13="",0,CHOOSE(Detalhamento.OpçãoServiços,OFFSET(Import.PLQ,$A91-1,AG$15-1,1,1),IF($E91&lt;&gt;1,IF(ISNUMBER(INDEX(Import.PLE,Detalhamento!$E91,Detalhamento!AG$15)),IF(INDEX(Import.PLE,Detalhamento!$E91,Detalhamento!AG$15)&lt;=mediçao,OFFSET(Import.PLQ,$A91-1,AG$15-1,1,1),0),0),PLE!$AA$28*OFFSET(Import.PLQ,$A91-1,AG$15-1,1,1)),IF($E91&lt;&gt;1,IF(ISNUMBER(INDEX(Import.PLE,Detalhamento!$E91,Detalhamento!AG$15)),IF(INDEX(Import.PLE,Detalhamento!$E91,Detalhamento!AG$15)&lt;=mediçao,0,OFFSET(Import.PLQ,$A91-1,AG$15-1,1,1)),OFFSET(Import.PLQ,$A91-1,AG$15-1,1,1)),(1-PLE!$AA$28)*OFFSET(Import.PLQ,$A91-1,AG$15-1,1,1))))</f>
        <v>0</v>
      </c>
      <c r="AH91" s="144">
        <f ca="1">IF(AH$13="",0,CHOOSE(Detalhamento.OpçãoServiços,OFFSET(Import.PLQ,$A91-1,AH$15-1,1,1),IF($E91&lt;&gt;1,IF(ISNUMBER(INDEX(Import.PLE,Detalhamento!$E91,Detalhamento!AH$15)),IF(INDEX(Import.PLE,Detalhamento!$E91,Detalhamento!AH$15)&lt;=mediçao,OFFSET(Import.PLQ,$A91-1,AH$15-1,1,1),0),0),PLE!$AA$28*OFFSET(Import.PLQ,$A91-1,AH$15-1,1,1)),IF($E91&lt;&gt;1,IF(ISNUMBER(INDEX(Import.PLE,Detalhamento!$E91,Detalhamento!AH$15)),IF(INDEX(Import.PLE,Detalhamento!$E91,Detalhamento!AH$15)&lt;=mediçao,0,OFFSET(Import.PLQ,$A91-1,AH$15-1,1,1)),OFFSET(Import.PLQ,$A91-1,AH$15-1,1,1)),(1-PLE!$AA$28)*OFFSET(Import.PLQ,$A91-1,AH$15-1,1,1))))</f>
        <v>0</v>
      </c>
      <c r="AI91" s="144">
        <f ca="1">IF(AI$13="",0,CHOOSE(Detalhamento.OpçãoServiços,OFFSET(Import.PLQ,$A91-1,AI$15-1,1,1),IF($E91&lt;&gt;1,IF(ISNUMBER(INDEX(Import.PLE,Detalhamento!$E91,Detalhamento!AI$15)),IF(INDEX(Import.PLE,Detalhamento!$E91,Detalhamento!AI$15)&lt;=mediçao,OFFSET(Import.PLQ,$A91-1,AI$15-1,1,1),0),0),PLE!$AA$28*OFFSET(Import.PLQ,$A91-1,AI$15-1,1,1)),IF($E91&lt;&gt;1,IF(ISNUMBER(INDEX(Import.PLE,Detalhamento!$E91,Detalhamento!AI$15)),IF(INDEX(Import.PLE,Detalhamento!$E91,Detalhamento!AI$15)&lt;=mediçao,0,OFFSET(Import.PLQ,$A91-1,AI$15-1,1,1)),OFFSET(Import.PLQ,$A91-1,AI$15-1,1,1)),(1-PLE!$AA$28)*OFFSET(Import.PLQ,$A91-1,AI$15-1,1,1))))</f>
        <v>0</v>
      </c>
      <c r="AJ91" s="144">
        <f ca="1">IF(AJ$13="",0,CHOOSE(Detalhamento.OpçãoServiços,OFFSET(Import.PLQ,$A91-1,AJ$15-1,1,1),IF($E91&lt;&gt;1,IF(ISNUMBER(INDEX(Import.PLE,Detalhamento!$E91,Detalhamento!AJ$15)),IF(INDEX(Import.PLE,Detalhamento!$E91,Detalhamento!AJ$15)&lt;=mediçao,OFFSET(Import.PLQ,$A91-1,AJ$15-1,1,1),0),0),PLE!$AA$28*OFFSET(Import.PLQ,$A91-1,AJ$15-1,1,1)),IF($E91&lt;&gt;1,IF(ISNUMBER(INDEX(Import.PLE,Detalhamento!$E91,Detalhamento!AJ$15)),IF(INDEX(Import.PLE,Detalhamento!$E91,Detalhamento!AJ$15)&lt;=mediçao,0,OFFSET(Import.PLQ,$A91-1,AJ$15-1,1,1)),OFFSET(Import.PLQ,$A91-1,AJ$15-1,1,1)),(1-PLE!$AA$28)*OFFSET(Import.PLQ,$A91-1,AJ$15-1,1,1))))</f>
        <v>0</v>
      </c>
      <c r="AK91" s="144">
        <f ca="1">IF(AK$13="",0,CHOOSE(Detalhamento.OpçãoServiços,OFFSET(Import.PLQ,$A91-1,AK$15-1,1,1),IF($E91&lt;&gt;1,IF(ISNUMBER(INDEX(Import.PLE,Detalhamento!$E91,Detalhamento!AK$15)),IF(INDEX(Import.PLE,Detalhamento!$E91,Detalhamento!AK$15)&lt;=mediçao,OFFSET(Import.PLQ,$A91-1,AK$15-1,1,1),0),0),PLE!$AA$28*OFFSET(Import.PLQ,$A91-1,AK$15-1,1,1)),IF($E91&lt;&gt;1,IF(ISNUMBER(INDEX(Import.PLE,Detalhamento!$E91,Detalhamento!AK$15)),IF(INDEX(Import.PLE,Detalhamento!$E91,Detalhamento!AK$15)&lt;=mediçao,0,OFFSET(Import.PLQ,$A91-1,AK$15-1,1,1)),OFFSET(Import.PLQ,$A91-1,AK$15-1,1,1)),(1-PLE!$AA$28)*OFFSET(Import.PLQ,$A91-1,AK$15-1,1,1))))</f>
        <v>0</v>
      </c>
      <c r="AL91" s="144">
        <f ca="1">IF(AL$13="",0,CHOOSE(Detalhamento.OpçãoServiços,OFFSET(Import.PLQ,$A91-1,AL$15-1,1,1),IF($E91&lt;&gt;1,IF(ISNUMBER(INDEX(Import.PLE,Detalhamento!$E91,Detalhamento!AL$15)),IF(INDEX(Import.PLE,Detalhamento!$E91,Detalhamento!AL$15)&lt;=mediçao,OFFSET(Import.PLQ,$A91-1,AL$15-1,1,1),0),0),PLE!$AA$28*OFFSET(Import.PLQ,$A91-1,AL$15-1,1,1)),IF($E91&lt;&gt;1,IF(ISNUMBER(INDEX(Import.PLE,Detalhamento!$E91,Detalhamento!AL$15)),IF(INDEX(Import.PLE,Detalhamento!$E91,Detalhamento!AL$15)&lt;=mediçao,0,OFFSET(Import.PLQ,$A91-1,AL$15-1,1,1)),OFFSET(Import.PLQ,$A91-1,AL$15-1,1,1)),(1-PLE!$AA$28)*OFFSET(Import.PLQ,$A91-1,AL$15-1,1,1))))</f>
        <v>0</v>
      </c>
      <c r="AM91" s="144">
        <f ca="1">IF(AM$13="",0,CHOOSE(Detalhamento.OpçãoServiços,OFFSET(Import.PLQ,$A91-1,AM$15-1,1,1),IF($E91&lt;&gt;1,IF(ISNUMBER(INDEX(Import.PLE,Detalhamento!$E91,Detalhamento!AM$15)),IF(INDEX(Import.PLE,Detalhamento!$E91,Detalhamento!AM$15)&lt;=mediçao,OFFSET(Import.PLQ,$A91-1,AM$15-1,1,1),0),0),PLE!$AA$28*OFFSET(Import.PLQ,$A91-1,AM$15-1,1,1)),IF($E91&lt;&gt;1,IF(ISNUMBER(INDEX(Import.PLE,Detalhamento!$E91,Detalhamento!AM$15)),IF(INDEX(Import.PLE,Detalhamento!$E91,Detalhamento!AM$15)&lt;=mediçao,0,OFFSET(Import.PLQ,$A91-1,AM$15-1,1,1)),OFFSET(Import.PLQ,$A91-1,AM$15-1,1,1)),(1-PLE!$AA$28)*OFFSET(Import.PLQ,$A91-1,AM$15-1,1,1))))</f>
        <v>0</v>
      </c>
      <c r="AN91" s="144">
        <f ca="1">IF(AN$13="",0,CHOOSE(Detalhamento.OpçãoServiços,OFFSET(Import.PLQ,$A91-1,AN$15-1,1,1),IF($E91&lt;&gt;1,IF(ISNUMBER(INDEX(Import.PLE,Detalhamento!$E91,Detalhamento!AN$15)),IF(INDEX(Import.PLE,Detalhamento!$E91,Detalhamento!AN$15)&lt;=mediçao,OFFSET(Import.PLQ,$A91-1,AN$15-1,1,1),0),0),PLE!$AA$28*OFFSET(Import.PLQ,$A91-1,AN$15-1,1,1)),IF($E91&lt;&gt;1,IF(ISNUMBER(INDEX(Import.PLE,Detalhamento!$E91,Detalhamento!AN$15)),IF(INDEX(Import.PLE,Detalhamento!$E91,Detalhamento!AN$15)&lt;=mediçao,0,OFFSET(Import.PLQ,$A91-1,AN$15-1,1,1)),OFFSET(Import.PLQ,$A91-1,AN$15-1,1,1)),(1-PLE!$AA$28)*OFFSET(Import.PLQ,$A91-1,AN$15-1,1,1))))</f>
        <v>0</v>
      </c>
      <c r="AO91" s="144">
        <f ca="1">IF(AO$13="",0,CHOOSE(Detalhamento.OpçãoServiços,OFFSET(Import.PLQ,$A91-1,AO$15-1,1,1),IF($E91&lt;&gt;1,IF(ISNUMBER(INDEX(Import.PLE,Detalhamento!$E91,Detalhamento!AO$15)),IF(INDEX(Import.PLE,Detalhamento!$E91,Detalhamento!AO$15)&lt;=mediçao,OFFSET(Import.PLQ,$A91-1,AO$15-1,1,1),0),0),PLE!$AA$28*OFFSET(Import.PLQ,$A91-1,AO$15-1,1,1)),IF($E91&lt;&gt;1,IF(ISNUMBER(INDEX(Import.PLE,Detalhamento!$E91,Detalhamento!AO$15)),IF(INDEX(Import.PLE,Detalhamento!$E91,Detalhamento!AO$15)&lt;=mediçao,0,OFFSET(Import.PLQ,$A91-1,AO$15-1,1,1)),OFFSET(Import.PLQ,$A91-1,AO$15-1,1,1)),(1-PLE!$AA$28)*OFFSET(Import.PLQ,$A91-1,AO$15-1,1,1))))</f>
        <v>0</v>
      </c>
      <c r="AP91" s="144">
        <f ca="1">IF(AP$13="",0,CHOOSE(Detalhamento.OpçãoServiços,OFFSET(Import.PLQ,$A91-1,AP$15-1,1,1),IF($E91&lt;&gt;1,IF(ISNUMBER(INDEX(Import.PLE,Detalhamento!$E91,Detalhamento!AP$15)),IF(INDEX(Import.PLE,Detalhamento!$E91,Detalhamento!AP$15)&lt;=mediçao,OFFSET(Import.PLQ,$A91-1,AP$15-1,1,1),0),0),PLE!$AA$28*OFFSET(Import.PLQ,$A91-1,AP$15-1,1,1)),IF($E91&lt;&gt;1,IF(ISNUMBER(INDEX(Import.PLE,Detalhamento!$E91,Detalhamento!AP$15)),IF(INDEX(Import.PLE,Detalhamento!$E91,Detalhamento!AP$15)&lt;=mediçao,0,OFFSET(Import.PLQ,$A91-1,AP$15-1,1,1)),OFFSET(Import.PLQ,$A91-1,AP$15-1,1,1)),(1-PLE!$AA$28)*OFFSET(Import.PLQ,$A91-1,AP$15-1,1,1))))</f>
        <v>0</v>
      </c>
      <c r="AQ91" s="144">
        <f ca="1">IF(AQ$13="",0,CHOOSE(Detalhamento.OpçãoServiços,OFFSET(Import.PLQ,$A91-1,AQ$15-1,1,1),IF($E91&lt;&gt;1,IF(ISNUMBER(INDEX(Import.PLE,Detalhamento!$E91,Detalhamento!AQ$15)),IF(INDEX(Import.PLE,Detalhamento!$E91,Detalhamento!AQ$15)&lt;=mediçao,OFFSET(Import.PLQ,$A91-1,AQ$15-1,1,1),0),0),PLE!$AA$28*OFFSET(Import.PLQ,$A91-1,AQ$15-1,1,1)),IF($E91&lt;&gt;1,IF(ISNUMBER(INDEX(Import.PLE,Detalhamento!$E91,Detalhamento!AQ$15)),IF(INDEX(Import.PLE,Detalhamento!$E91,Detalhamento!AQ$15)&lt;=mediçao,0,OFFSET(Import.PLQ,$A91-1,AQ$15-1,1,1)),OFFSET(Import.PLQ,$A91-1,AQ$15-1,1,1)),(1-PLE!$AA$28)*OFFSET(Import.PLQ,$A91-1,AQ$15-1,1,1))))</f>
        <v>0</v>
      </c>
      <c r="AR91" s="144">
        <f ca="1">IF(AR$13="",0,CHOOSE(Detalhamento.OpçãoServiços,OFFSET(Import.PLQ,$A91-1,AR$15-1,1,1),IF($E91&lt;&gt;1,IF(ISNUMBER(INDEX(Import.PLE,Detalhamento!$E91,Detalhamento!AR$15)),IF(INDEX(Import.PLE,Detalhamento!$E91,Detalhamento!AR$15)&lt;=mediçao,OFFSET(Import.PLQ,$A91-1,AR$15-1,1,1),0),0),PLE!$AA$28*OFFSET(Import.PLQ,$A91-1,AR$15-1,1,1)),IF($E91&lt;&gt;1,IF(ISNUMBER(INDEX(Import.PLE,Detalhamento!$E91,Detalhamento!AR$15)),IF(INDEX(Import.PLE,Detalhamento!$E91,Detalhamento!AR$15)&lt;=mediçao,0,OFFSET(Import.PLQ,$A91-1,AR$15-1,1,1)),OFFSET(Import.PLQ,$A91-1,AR$15-1,1,1)),(1-PLE!$AA$28)*OFFSET(Import.PLQ,$A91-1,AR$15-1,1,1))))</f>
        <v>0</v>
      </c>
      <c r="AS91" s="144">
        <f ca="1">IF(AS$13="",0,CHOOSE(Detalhamento.OpçãoServiços,OFFSET(Import.PLQ,$A91-1,AS$15-1,1,1),IF($E91&lt;&gt;1,IF(ISNUMBER(INDEX(Import.PLE,Detalhamento!$E91,Detalhamento!AS$15)),IF(INDEX(Import.PLE,Detalhamento!$E91,Detalhamento!AS$15)&lt;=mediçao,OFFSET(Import.PLQ,$A91-1,AS$15-1,1,1),0),0),PLE!$AA$28*OFFSET(Import.PLQ,$A91-1,AS$15-1,1,1)),IF($E91&lt;&gt;1,IF(ISNUMBER(INDEX(Import.PLE,Detalhamento!$E91,Detalhamento!AS$15)),IF(INDEX(Import.PLE,Detalhamento!$E91,Detalhamento!AS$15)&lt;=mediçao,0,OFFSET(Import.PLQ,$A91-1,AS$15-1,1,1)),OFFSET(Import.PLQ,$A91-1,AS$15-1,1,1)),(1-PLE!$AA$28)*OFFSET(Import.PLQ,$A91-1,AS$15-1,1,1))))</f>
        <v>0</v>
      </c>
      <c r="AT91" s="144">
        <f ca="1">IF(AT$13="",0,CHOOSE(Detalhamento.OpçãoServiços,OFFSET(Import.PLQ,$A91-1,AT$15-1,1,1),IF($E91&lt;&gt;1,IF(ISNUMBER(INDEX(Import.PLE,Detalhamento!$E91,Detalhamento!AT$15)),IF(INDEX(Import.PLE,Detalhamento!$E91,Detalhamento!AT$15)&lt;=mediçao,OFFSET(Import.PLQ,$A91-1,AT$15-1,1,1),0),0),PLE!$AA$28*OFFSET(Import.PLQ,$A91-1,AT$15-1,1,1)),IF($E91&lt;&gt;1,IF(ISNUMBER(INDEX(Import.PLE,Detalhamento!$E91,Detalhamento!AT$15)),IF(INDEX(Import.PLE,Detalhamento!$E91,Detalhamento!AT$15)&lt;=mediçao,0,OFFSET(Import.PLQ,$A91-1,AT$15-1,1,1)),OFFSET(Import.PLQ,$A91-1,AT$15-1,1,1)),(1-PLE!$AA$28)*OFFSET(Import.PLQ,$A91-1,AT$15-1,1,1))))</f>
        <v>0</v>
      </c>
      <c r="AU91" s="144">
        <f ca="1">IF(AU$13="",0,CHOOSE(Detalhamento.OpçãoServiços,OFFSET(Import.PLQ,$A91-1,AU$15-1,1,1),IF($E91&lt;&gt;1,IF(ISNUMBER(INDEX(Import.PLE,Detalhamento!$E91,Detalhamento!AU$15)),IF(INDEX(Import.PLE,Detalhamento!$E91,Detalhamento!AU$15)&lt;=mediçao,OFFSET(Import.PLQ,$A91-1,AU$15-1,1,1),0),0),PLE!$AA$28*OFFSET(Import.PLQ,$A91-1,AU$15-1,1,1)),IF($E91&lt;&gt;1,IF(ISNUMBER(INDEX(Import.PLE,Detalhamento!$E91,Detalhamento!AU$15)),IF(INDEX(Import.PLE,Detalhamento!$E91,Detalhamento!AU$15)&lt;=mediçao,0,OFFSET(Import.PLQ,$A91-1,AU$15-1,1,1)),OFFSET(Import.PLQ,$A91-1,AU$15-1,1,1)),(1-PLE!$AA$28)*OFFSET(Import.PLQ,$A91-1,AU$15-1,1,1))))</f>
        <v>0</v>
      </c>
      <c r="AV91" s="144">
        <f ca="1">IF(AV$13="",0,CHOOSE(Detalhamento.OpçãoServiços,OFFSET(Import.PLQ,$A91-1,AV$15-1,1,1),IF($E91&lt;&gt;1,IF(ISNUMBER(INDEX(Import.PLE,Detalhamento!$E91,Detalhamento!AV$15)),IF(INDEX(Import.PLE,Detalhamento!$E91,Detalhamento!AV$15)&lt;=mediçao,OFFSET(Import.PLQ,$A91-1,AV$15-1,1,1),0),0),PLE!$AA$28*OFFSET(Import.PLQ,$A91-1,AV$15-1,1,1)),IF($E91&lt;&gt;1,IF(ISNUMBER(INDEX(Import.PLE,Detalhamento!$E91,Detalhamento!AV$15)),IF(INDEX(Import.PLE,Detalhamento!$E91,Detalhamento!AV$15)&lt;=mediçao,0,OFFSET(Import.PLQ,$A91-1,AV$15-1,1,1)),OFFSET(Import.PLQ,$A91-1,AV$15-1,1,1)),(1-PLE!$AA$28)*OFFSET(Import.PLQ,$A91-1,AV$15-1,1,1))))</f>
        <v>0</v>
      </c>
      <c r="AW91" s="144">
        <f ca="1">IF(AW$13="",0,CHOOSE(Detalhamento.OpçãoServiços,OFFSET(Import.PLQ,$A91-1,AW$15-1,1,1),IF($E91&lt;&gt;1,IF(ISNUMBER(INDEX(Import.PLE,Detalhamento!$E91,Detalhamento!AW$15)),IF(INDEX(Import.PLE,Detalhamento!$E91,Detalhamento!AW$15)&lt;=mediçao,OFFSET(Import.PLQ,$A91-1,AW$15-1,1,1),0),0),PLE!$AA$28*OFFSET(Import.PLQ,$A91-1,AW$15-1,1,1)),IF($E91&lt;&gt;1,IF(ISNUMBER(INDEX(Import.PLE,Detalhamento!$E91,Detalhamento!AW$15)),IF(INDEX(Import.PLE,Detalhamento!$E91,Detalhamento!AW$15)&lt;=mediçao,0,OFFSET(Import.PLQ,$A91-1,AW$15-1,1,1)),OFFSET(Import.PLQ,$A91-1,AW$15-1,1,1)),(1-PLE!$AA$28)*OFFSET(Import.PLQ,$A91-1,AW$15-1,1,1))))</f>
        <v>0</v>
      </c>
      <c r="AX91" s="144">
        <f ca="1">IF(AX$13="",0,CHOOSE(Detalhamento.OpçãoServiços,OFFSET(Import.PLQ,$A91-1,AX$15-1,1,1),IF($E91&lt;&gt;1,IF(ISNUMBER(INDEX(Import.PLE,Detalhamento!$E91,Detalhamento!AX$15)),IF(INDEX(Import.PLE,Detalhamento!$E91,Detalhamento!AX$15)&lt;=mediçao,OFFSET(Import.PLQ,$A91-1,AX$15-1,1,1),0),0),PLE!$AA$28*OFFSET(Import.PLQ,$A91-1,AX$15-1,1,1)),IF($E91&lt;&gt;1,IF(ISNUMBER(INDEX(Import.PLE,Detalhamento!$E91,Detalhamento!AX$15)),IF(INDEX(Import.PLE,Detalhamento!$E91,Detalhamento!AX$15)&lt;=mediçao,0,OFFSET(Import.PLQ,$A91-1,AX$15-1,1,1)),OFFSET(Import.PLQ,$A91-1,AX$15-1,1,1)),(1-PLE!$AA$28)*OFFSET(Import.PLQ,$A91-1,AX$15-1,1,1))))</f>
        <v>0</v>
      </c>
      <c r="AY91" s="144">
        <f ca="1">IF(AY$13="",0,CHOOSE(Detalhamento.OpçãoServiços,OFFSET(Import.PLQ,$A91-1,AY$15-1,1,1),IF($E91&lt;&gt;1,IF(ISNUMBER(INDEX(Import.PLE,Detalhamento!$E91,Detalhamento!AY$15)),IF(INDEX(Import.PLE,Detalhamento!$E91,Detalhamento!AY$15)&lt;=mediçao,OFFSET(Import.PLQ,$A91-1,AY$15-1,1,1),0),0),PLE!$AA$28*OFFSET(Import.PLQ,$A91-1,AY$15-1,1,1)),IF($E91&lt;&gt;1,IF(ISNUMBER(INDEX(Import.PLE,Detalhamento!$E91,Detalhamento!AY$15)),IF(INDEX(Import.PLE,Detalhamento!$E91,Detalhamento!AY$15)&lt;=mediçao,0,OFFSET(Import.PLQ,$A91-1,AY$15-1,1,1)),OFFSET(Import.PLQ,$A91-1,AY$15-1,1,1)),(1-PLE!$AA$28)*OFFSET(Import.PLQ,$A91-1,AY$15-1,1,1))))</f>
        <v>0</v>
      </c>
      <c r="AZ91" s="144">
        <f ca="1">IF(AZ$13="",0,CHOOSE(Detalhamento.OpçãoServiços,OFFSET(Import.PLQ,$A91-1,AZ$15-1,1,1),IF($E91&lt;&gt;1,IF(ISNUMBER(INDEX(Import.PLE,Detalhamento!$E91,Detalhamento!AZ$15)),IF(INDEX(Import.PLE,Detalhamento!$E91,Detalhamento!AZ$15)&lt;=mediçao,OFFSET(Import.PLQ,$A91-1,AZ$15-1,1,1),0),0),PLE!$AA$28*OFFSET(Import.PLQ,$A91-1,AZ$15-1,1,1)),IF($E91&lt;&gt;1,IF(ISNUMBER(INDEX(Import.PLE,Detalhamento!$E91,Detalhamento!AZ$15)),IF(INDEX(Import.PLE,Detalhamento!$E91,Detalhamento!AZ$15)&lt;=mediçao,0,OFFSET(Import.PLQ,$A91-1,AZ$15-1,1,1)),OFFSET(Import.PLQ,$A91-1,AZ$15-1,1,1)),(1-PLE!$AA$28)*OFFSET(Import.PLQ,$A91-1,AZ$15-1,1,1))))</f>
        <v>0</v>
      </c>
      <c r="BA91" s="144">
        <f ca="1">IF(BA$13="",0,CHOOSE(Detalhamento.OpçãoServiços,OFFSET(Import.PLQ,$A91-1,BA$15-1,1,1),IF($E91&lt;&gt;1,IF(ISNUMBER(INDEX(Import.PLE,Detalhamento!$E91,Detalhamento!BA$15)),IF(INDEX(Import.PLE,Detalhamento!$E91,Detalhamento!BA$15)&lt;=mediçao,OFFSET(Import.PLQ,$A91-1,BA$15-1,1,1),0),0),PLE!$AA$28*OFFSET(Import.PLQ,$A91-1,BA$15-1,1,1)),IF($E91&lt;&gt;1,IF(ISNUMBER(INDEX(Import.PLE,Detalhamento!$E91,Detalhamento!BA$15)),IF(INDEX(Import.PLE,Detalhamento!$E91,Detalhamento!BA$15)&lt;=mediçao,0,OFFSET(Import.PLQ,$A91-1,BA$15-1,1,1)),OFFSET(Import.PLQ,$A91-1,BA$15-1,1,1)),(1-PLE!$AA$28)*OFFSET(Import.PLQ,$A91-1,BA$15-1,1,1))))</f>
        <v>0</v>
      </c>
      <c r="BB91" s="144">
        <f ca="1">IF(BB$13="",0,CHOOSE(Detalhamento.OpçãoServiços,OFFSET(Import.PLQ,$A91-1,BB$15-1,1,1),IF($E91&lt;&gt;1,IF(ISNUMBER(INDEX(Import.PLE,Detalhamento!$E91,Detalhamento!BB$15)),IF(INDEX(Import.PLE,Detalhamento!$E91,Detalhamento!BB$15)&lt;=mediçao,OFFSET(Import.PLQ,$A91-1,BB$15-1,1,1),0),0),PLE!$AA$28*OFFSET(Import.PLQ,$A91-1,BB$15-1,1,1)),IF($E91&lt;&gt;1,IF(ISNUMBER(INDEX(Import.PLE,Detalhamento!$E91,Detalhamento!BB$15)),IF(INDEX(Import.PLE,Detalhamento!$E91,Detalhamento!BB$15)&lt;=mediçao,0,OFFSET(Import.PLQ,$A91-1,BB$15-1,1,1)),OFFSET(Import.PLQ,$A91-1,BB$15-1,1,1)),(1-PLE!$AA$28)*OFFSET(Import.PLQ,$A91-1,BB$15-1,1,1))))</f>
        <v>0</v>
      </c>
      <c r="BC91" s="144">
        <f ca="1">IF(BC$13="",0,CHOOSE(Detalhamento.OpçãoServiços,OFFSET(Import.PLQ,$A91-1,BC$15-1,1,1),IF($E91&lt;&gt;1,IF(ISNUMBER(INDEX(Import.PLE,Detalhamento!$E91,Detalhamento!BC$15)),IF(INDEX(Import.PLE,Detalhamento!$E91,Detalhamento!BC$15)&lt;=mediçao,OFFSET(Import.PLQ,$A91-1,BC$15-1,1,1),0),0),PLE!$AA$28*OFFSET(Import.PLQ,$A91-1,BC$15-1,1,1)),IF($E91&lt;&gt;1,IF(ISNUMBER(INDEX(Import.PLE,Detalhamento!$E91,Detalhamento!BC$15)),IF(INDEX(Import.PLE,Detalhamento!$E91,Detalhamento!BC$15)&lt;=mediçao,0,OFFSET(Import.PLQ,$A91-1,BC$15-1,1,1)),OFFSET(Import.PLQ,$A91-1,BC$15-1,1,1)),(1-PLE!$AA$28)*OFFSET(Import.PLQ,$A91-1,BC$15-1,1,1))))</f>
        <v>0</v>
      </c>
      <c r="BD91" s="144">
        <f ca="1">IF(BD$13="",0,CHOOSE(Detalhamento.OpçãoServiços,OFFSET(Import.PLQ,$A91-1,BD$15-1,1,1),IF($E91&lt;&gt;1,IF(ISNUMBER(INDEX(Import.PLE,Detalhamento!$E91,Detalhamento!BD$15)),IF(INDEX(Import.PLE,Detalhamento!$E91,Detalhamento!BD$15)&lt;=mediçao,OFFSET(Import.PLQ,$A91-1,BD$15-1,1,1),0),0),PLE!$AA$28*OFFSET(Import.PLQ,$A91-1,BD$15-1,1,1)),IF($E91&lt;&gt;1,IF(ISNUMBER(INDEX(Import.PLE,Detalhamento!$E91,Detalhamento!BD$15)),IF(INDEX(Import.PLE,Detalhamento!$E91,Detalhamento!BD$15)&lt;=mediçao,0,OFFSET(Import.PLQ,$A91-1,BD$15-1,1,1)),OFFSET(Import.PLQ,$A91-1,BD$15-1,1,1)),(1-PLE!$AA$28)*OFFSET(Import.PLQ,$A91-1,BD$15-1,1,1))))</f>
        <v>0</v>
      </c>
      <c r="BE91" s="144">
        <f ca="1">IF(BE$13="",0,CHOOSE(Detalhamento.OpçãoServiços,OFFSET(Import.PLQ,$A91-1,BE$15-1,1,1),IF($E91&lt;&gt;1,IF(ISNUMBER(INDEX(Import.PLE,Detalhamento!$E91,Detalhamento!BE$15)),IF(INDEX(Import.PLE,Detalhamento!$E91,Detalhamento!BE$15)&lt;=mediçao,OFFSET(Import.PLQ,$A91-1,BE$15-1,1,1),0),0),PLE!$AA$28*OFFSET(Import.PLQ,$A91-1,BE$15-1,1,1)),IF($E91&lt;&gt;1,IF(ISNUMBER(INDEX(Import.PLE,Detalhamento!$E91,Detalhamento!BE$15)),IF(INDEX(Import.PLE,Detalhamento!$E91,Detalhamento!BE$15)&lt;=mediçao,0,OFFSET(Import.PLQ,$A91-1,BE$15-1,1,1)),OFFSET(Import.PLQ,$A91-1,BE$15-1,1,1)),(1-PLE!$AA$28)*OFFSET(Import.PLQ,$A91-1,BE$15-1,1,1))))</f>
        <v>0</v>
      </c>
      <c r="BF91" s="144">
        <f ca="1">IF(BF$13="",0,CHOOSE(Detalhamento.OpçãoServiços,OFFSET(Import.PLQ,$A91-1,BF$15-1,1,1),IF($E91&lt;&gt;1,IF(ISNUMBER(INDEX(Import.PLE,Detalhamento!$E91,Detalhamento!BF$15)),IF(INDEX(Import.PLE,Detalhamento!$E91,Detalhamento!BF$15)&lt;=mediçao,OFFSET(Import.PLQ,$A91-1,BF$15-1,1,1),0),0),PLE!$AA$28*OFFSET(Import.PLQ,$A91-1,BF$15-1,1,1)),IF($E91&lt;&gt;1,IF(ISNUMBER(INDEX(Import.PLE,Detalhamento!$E91,Detalhamento!BF$15)),IF(INDEX(Import.PLE,Detalhamento!$E91,Detalhamento!BF$15)&lt;=mediçao,0,OFFSET(Import.PLQ,$A91-1,BF$15-1,1,1)),OFFSET(Import.PLQ,$A91-1,BF$15-1,1,1)),(1-PLE!$AA$28)*OFFSET(Import.PLQ,$A91-1,BF$15-1,1,1))))</f>
        <v>0</v>
      </c>
      <c r="BG91" s="144">
        <f ca="1">IF(BG$13="",0,CHOOSE(Detalhamento.OpçãoServiços,OFFSET(Import.PLQ,$A91-1,BG$15-1,1,1),IF($E91&lt;&gt;1,IF(ISNUMBER(INDEX(Import.PLE,Detalhamento!$E91,Detalhamento!BG$15)),IF(INDEX(Import.PLE,Detalhamento!$E91,Detalhamento!BG$15)&lt;=mediçao,OFFSET(Import.PLQ,$A91-1,BG$15-1,1,1),0),0),PLE!$AA$28*OFFSET(Import.PLQ,$A91-1,BG$15-1,1,1)),IF($E91&lt;&gt;1,IF(ISNUMBER(INDEX(Import.PLE,Detalhamento!$E91,Detalhamento!BG$15)),IF(INDEX(Import.PLE,Detalhamento!$E91,Detalhamento!BG$15)&lt;=mediçao,0,OFFSET(Import.PLQ,$A91-1,BG$15-1,1,1)),OFFSET(Import.PLQ,$A91-1,BG$15-1,1,1)),(1-PLE!$AA$28)*OFFSET(Import.PLQ,$A91-1,BG$15-1,1,1))))</f>
        <v>0</v>
      </c>
      <c r="BH91" s="144">
        <f ca="1">IF(BH$13="",0,CHOOSE(Detalhamento.OpçãoServiços,OFFSET(Import.PLQ,$A91-1,BH$15-1,1,1),IF($E91&lt;&gt;1,IF(ISNUMBER(INDEX(Import.PLE,Detalhamento!$E91,Detalhamento!BH$15)),IF(INDEX(Import.PLE,Detalhamento!$E91,Detalhamento!BH$15)&lt;=mediçao,OFFSET(Import.PLQ,$A91-1,BH$15-1,1,1),0),0),PLE!$AA$28*OFFSET(Import.PLQ,$A91-1,BH$15-1,1,1)),IF($E91&lt;&gt;1,IF(ISNUMBER(INDEX(Import.PLE,Detalhamento!$E91,Detalhamento!BH$15)),IF(INDEX(Import.PLE,Detalhamento!$E91,Detalhamento!BH$15)&lt;=mediçao,0,OFFSET(Import.PLQ,$A91-1,BH$15-1,1,1)),OFFSET(Import.PLQ,$A91-1,BH$15-1,1,1)),(1-PLE!$AA$28)*OFFSET(Import.PLQ,$A91-1,BH$15-1,1,1))))</f>
        <v>0</v>
      </c>
      <c r="BI91" s="144">
        <f ca="1">IF(BI$13="",0,CHOOSE(Detalhamento.OpçãoServiços,OFFSET(Import.PLQ,$A91-1,BI$15-1,1,1),IF($E91&lt;&gt;1,IF(ISNUMBER(INDEX(Import.PLE,Detalhamento!$E91,Detalhamento!BI$15)),IF(INDEX(Import.PLE,Detalhamento!$E91,Detalhamento!BI$15)&lt;=mediçao,OFFSET(Import.PLQ,$A91-1,BI$15-1,1,1),0),0),PLE!$AA$28*OFFSET(Import.PLQ,$A91-1,BI$15-1,1,1)),IF($E91&lt;&gt;1,IF(ISNUMBER(INDEX(Import.PLE,Detalhamento!$E91,Detalhamento!BI$15)),IF(INDEX(Import.PLE,Detalhamento!$E91,Detalhamento!BI$15)&lt;=mediçao,0,OFFSET(Import.PLQ,$A91-1,BI$15-1,1,1)),OFFSET(Import.PLQ,$A91-1,BI$15-1,1,1)),(1-PLE!$AA$28)*OFFSET(Import.PLQ,$A91-1,BI$15-1,1,1))))</f>
        <v>0</v>
      </c>
    </row>
    <row r="92" spans="1:61" ht="10.5" hidden="1" x14ac:dyDescent="0.25">
      <c r="A92" s="155">
        <v>76</v>
      </c>
      <c r="B92" s="21" t="str">
        <f t="shared" ca="1" si="17"/>
        <v>Nível</v>
      </c>
      <c r="E92" s="153" t="str">
        <f t="shared" ca="1" si="18"/>
        <v/>
      </c>
      <c r="F92" s="154">
        <f t="shared" ca="1" si="19"/>
        <v>0</v>
      </c>
      <c r="G92" s="154" t="str">
        <f t="shared" ca="1" si="16"/>
        <v>1.9</v>
      </c>
      <c r="H92" s="182" t="str">
        <f t="shared" ca="1" si="16"/>
        <v>REVESTIMENTO DE PAREDES</v>
      </c>
      <c r="I92" s="37" t="str">
        <f t="shared" ca="1" si="20"/>
        <v/>
      </c>
      <c r="J92" s="144" t="str">
        <f t="shared" ca="1" si="21"/>
        <v/>
      </c>
      <c r="K92" s="67"/>
      <c r="L92" s="144">
        <f ca="1">IF(L$13="",0,CHOOSE(Detalhamento.OpçãoServiços,OFFSET(Import.PLQ,$A92-1,L$15-1,1,1),IF($E92&lt;&gt;1,IF(ISNUMBER(INDEX(Import.PLE,Detalhamento!$E92,Detalhamento!L$15)),IF(INDEX(Import.PLE,Detalhamento!$E92,Detalhamento!L$15)&lt;=mediçao,OFFSET(Import.PLQ,$A92-1,L$15-1,1,1),0),0),PLE!$AA$28*OFFSET(Import.PLQ,$A92-1,L$15-1,1,1)),IF($E92&lt;&gt;1,IF(ISNUMBER(INDEX(Import.PLE,Detalhamento!$E92,Detalhamento!L$15)),IF(INDEX(Import.PLE,Detalhamento!$E92,Detalhamento!L$15)&lt;=mediçao,0,OFFSET(Import.PLQ,$A92-1,L$15-1,1,1)),OFFSET(Import.PLQ,$A92-1,L$15-1,1,1)),(1-PLE!$AA$28)*OFFSET(Import.PLQ,$A92-1,L$15-1,1,1))))</f>
        <v>0</v>
      </c>
      <c r="M92" s="144">
        <f ca="1">IF(M$13="",0,CHOOSE(Detalhamento.OpçãoServiços,OFFSET(Import.PLQ,$A92-1,M$15-1,1,1),IF($E92&lt;&gt;1,IF(ISNUMBER(INDEX(Import.PLE,Detalhamento!$E92,Detalhamento!M$15)),IF(INDEX(Import.PLE,Detalhamento!$E92,Detalhamento!M$15)&lt;=mediçao,OFFSET(Import.PLQ,$A92-1,M$15-1,1,1),0),0),PLE!$AA$28*OFFSET(Import.PLQ,$A92-1,M$15-1,1,1)),IF($E92&lt;&gt;1,IF(ISNUMBER(INDEX(Import.PLE,Detalhamento!$E92,Detalhamento!M$15)),IF(INDEX(Import.PLE,Detalhamento!$E92,Detalhamento!M$15)&lt;=mediçao,0,OFFSET(Import.PLQ,$A92-1,M$15-1,1,1)),OFFSET(Import.PLQ,$A92-1,M$15-1,1,1)),(1-PLE!$AA$28)*OFFSET(Import.PLQ,$A92-1,M$15-1,1,1))))</f>
        <v>0</v>
      </c>
      <c r="N92" s="144">
        <f ca="1">IF(N$13="",0,CHOOSE(Detalhamento.OpçãoServiços,OFFSET(Import.PLQ,$A92-1,N$15-1,1,1),IF($E92&lt;&gt;1,IF(ISNUMBER(INDEX(Import.PLE,Detalhamento!$E92,Detalhamento!N$15)),IF(INDEX(Import.PLE,Detalhamento!$E92,Detalhamento!N$15)&lt;=mediçao,OFFSET(Import.PLQ,$A92-1,N$15-1,1,1),0),0),PLE!$AA$28*OFFSET(Import.PLQ,$A92-1,N$15-1,1,1)),IF($E92&lt;&gt;1,IF(ISNUMBER(INDEX(Import.PLE,Detalhamento!$E92,Detalhamento!N$15)),IF(INDEX(Import.PLE,Detalhamento!$E92,Detalhamento!N$15)&lt;=mediçao,0,OFFSET(Import.PLQ,$A92-1,N$15-1,1,1)),OFFSET(Import.PLQ,$A92-1,N$15-1,1,1)),(1-PLE!$AA$28)*OFFSET(Import.PLQ,$A92-1,N$15-1,1,1))))</f>
        <v>0</v>
      </c>
      <c r="O92" s="144">
        <f ca="1">IF(O$13="",0,CHOOSE(Detalhamento.OpçãoServiços,OFFSET(Import.PLQ,$A92-1,O$15-1,1,1),IF($E92&lt;&gt;1,IF(ISNUMBER(INDEX(Import.PLE,Detalhamento!$E92,Detalhamento!O$15)),IF(INDEX(Import.PLE,Detalhamento!$E92,Detalhamento!O$15)&lt;=mediçao,OFFSET(Import.PLQ,$A92-1,O$15-1,1,1),0),0),PLE!$AA$28*OFFSET(Import.PLQ,$A92-1,O$15-1,1,1)),IF($E92&lt;&gt;1,IF(ISNUMBER(INDEX(Import.PLE,Detalhamento!$E92,Detalhamento!O$15)),IF(INDEX(Import.PLE,Detalhamento!$E92,Detalhamento!O$15)&lt;=mediçao,0,OFFSET(Import.PLQ,$A92-1,O$15-1,1,1)),OFFSET(Import.PLQ,$A92-1,O$15-1,1,1)),(1-PLE!$AA$28)*OFFSET(Import.PLQ,$A92-1,O$15-1,1,1))))</f>
        <v>0</v>
      </c>
      <c r="P92" s="144">
        <f ca="1">IF(P$13="",0,CHOOSE(Detalhamento.OpçãoServiços,OFFSET(Import.PLQ,$A92-1,P$15-1,1,1),IF($E92&lt;&gt;1,IF(ISNUMBER(INDEX(Import.PLE,Detalhamento!$E92,Detalhamento!P$15)),IF(INDEX(Import.PLE,Detalhamento!$E92,Detalhamento!P$15)&lt;=mediçao,OFFSET(Import.PLQ,$A92-1,P$15-1,1,1),0),0),PLE!$AA$28*OFFSET(Import.PLQ,$A92-1,P$15-1,1,1)),IF($E92&lt;&gt;1,IF(ISNUMBER(INDEX(Import.PLE,Detalhamento!$E92,Detalhamento!P$15)),IF(INDEX(Import.PLE,Detalhamento!$E92,Detalhamento!P$15)&lt;=mediçao,0,OFFSET(Import.PLQ,$A92-1,P$15-1,1,1)),OFFSET(Import.PLQ,$A92-1,P$15-1,1,1)),(1-PLE!$AA$28)*OFFSET(Import.PLQ,$A92-1,P$15-1,1,1))))</f>
        <v>0</v>
      </c>
      <c r="Q92" s="144">
        <f ca="1">IF(Q$13="",0,CHOOSE(Detalhamento.OpçãoServiços,OFFSET(Import.PLQ,$A92-1,Q$15-1,1,1),IF($E92&lt;&gt;1,IF(ISNUMBER(INDEX(Import.PLE,Detalhamento!$E92,Detalhamento!Q$15)),IF(INDEX(Import.PLE,Detalhamento!$E92,Detalhamento!Q$15)&lt;=mediçao,OFFSET(Import.PLQ,$A92-1,Q$15-1,1,1),0),0),PLE!$AA$28*OFFSET(Import.PLQ,$A92-1,Q$15-1,1,1)),IF($E92&lt;&gt;1,IF(ISNUMBER(INDEX(Import.PLE,Detalhamento!$E92,Detalhamento!Q$15)),IF(INDEX(Import.PLE,Detalhamento!$E92,Detalhamento!Q$15)&lt;=mediçao,0,OFFSET(Import.PLQ,$A92-1,Q$15-1,1,1)),OFFSET(Import.PLQ,$A92-1,Q$15-1,1,1)),(1-PLE!$AA$28)*OFFSET(Import.PLQ,$A92-1,Q$15-1,1,1))))</f>
        <v>0</v>
      </c>
      <c r="R92" s="144">
        <f ca="1">IF(R$13="",0,CHOOSE(Detalhamento.OpçãoServiços,OFFSET(Import.PLQ,$A92-1,R$15-1,1,1),IF($E92&lt;&gt;1,IF(ISNUMBER(INDEX(Import.PLE,Detalhamento!$E92,Detalhamento!R$15)),IF(INDEX(Import.PLE,Detalhamento!$E92,Detalhamento!R$15)&lt;=mediçao,OFFSET(Import.PLQ,$A92-1,R$15-1,1,1),0),0),PLE!$AA$28*OFFSET(Import.PLQ,$A92-1,R$15-1,1,1)),IF($E92&lt;&gt;1,IF(ISNUMBER(INDEX(Import.PLE,Detalhamento!$E92,Detalhamento!R$15)),IF(INDEX(Import.PLE,Detalhamento!$E92,Detalhamento!R$15)&lt;=mediçao,0,OFFSET(Import.PLQ,$A92-1,R$15-1,1,1)),OFFSET(Import.PLQ,$A92-1,R$15-1,1,1)),(1-PLE!$AA$28)*OFFSET(Import.PLQ,$A92-1,R$15-1,1,1))))</f>
        <v>0</v>
      </c>
      <c r="S92" s="144">
        <f ca="1">IF(S$13="",0,CHOOSE(Detalhamento.OpçãoServiços,OFFSET(Import.PLQ,$A92-1,S$15-1,1,1),IF($E92&lt;&gt;1,IF(ISNUMBER(INDEX(Import.PLE,Detalhamento!$E92,Detalhamento!S$15)),IF(INDEX(Import.PLE,Detalhamento!$E92,Detalhamento!S$15)&lt;=mediçao,OFFSET(Import.PLQ,$A92-1,S$15-1,1,1),0),0),PLE!$AA$28*OFFSET(Import.PLQ,$A92-1,S$15-1,1,1)),IF($E92&lt;&gt;1,IF(ISNUMBER(INDEX(Import.PLE,Detalhamento!$E92,Detalhamento!S$15)),IF(INDEX(Import.PLE,Detalhamento!$E92,Detalhamento!S$15)&lt;=mediçao,0,OFFSET(Import.PLQ,$A92-1,S$15-1,1,1)),OFFSET(Import.PLQ,$A92-1,S$15-1,1,1)),(1-PLE!$AA$28)*OFFSET(Import.PLQ,$A92-1,S$15-1,1,1))))</f>
        <v>0</v>
      </c>
      <c r="T92" s="144">
        <f ca="1">IF(T$13="",0,CHOOSE(Detalhamento.OpçãoServiços,OFFSET(Import.PLQ,$A92-1,T$15-1,1,1),IF($E92&lt;&gt;1,IF(ISNUMBER(INDEX(Import.PLE,Detalhamento!$E92,Detalhamento!T$15)),IF(INDEX(Import.PLE,Detalhamento!$E92,Detalhamento!T$15)&lt;=mediçao,OFFSET(Import.PLQ,$A92-1,T$15-1,1,1),0),0),PLE!$AA$28*OFFSET(Import.PLQ,$A92-1,T$15-1,1,1)),IF($E92&lt;&gt;1,IF(ISNUMBER(INDEX(Import.PLE,Detalhamento!$E92,Detalhamento!T$15)),IF(INDEX(Import.PLE,Detalhamento!$E92,Detalhamento!T$15)&lt;=mediçao,0,OFFSET(Import.PLQ,$A92-1,T$15-1,1,1)),OFFSET(Import.PLQ,$A92-1,T$15-1,1,1)),(1-PLE!$AA$28)*OFFSET(Import.PLQ,$A92-1,T$15-1,1,1))))</f>
        <v>0</v>
      </c>
      <c r="U92" s="144">
        <f ca="1">IF(U$13="",0,CHOOSE(Detalhamento.OpçãoServiços,OFFSET(Import.PLQ,$A92-1,U$15-1,1,1),IF($E92&lt;&gt;1,IF(ISNUMBER(INDEX(Import.PLE,Detalhamento!$E92,Detalhamento!U$15)),IF(INDEX(Import.PLE,Detalhamento!$E92,Detalhamento!U$15)&lt;=mediçao,OFFSET(Import.PLQ,$A92-1,U$15-1,1,1),0),0),PLE!$AA$28*OFFSET(Import.PLQ,$A92-1,U$15-1,1,1)),IF($E92&lt;&gt;1,IF(ISNUMBER(INDEX(Import.PLE,Detalhamento!$E92,Detalhamento!U$15)),IF(INDEX(Import.PLE,Detalhamento!$E92,Detalhamento!U$15)&lt;=mediçao,0,OFFSET(Import.PLQ,$A92-1,U$15-1,1,1)),OFFSET(Import.PLQ,$A92-1,U$15-1,1,1)),(1-PLE!$AA$28)*OFFSET(Import.PLQ,$A92-1,U$15-1,1,1))))</f>
        <v>0</v>
      </c>
      <c r="V92" s="144">
        <f ca="1">IF(V$13="",0,CHOOSE(Detalhamento.OpçãoServiços,OFFSET(Import.PLQ,$A92-1,V$15-1,1,1),IF($E92&lt;&gt;1,IF(ISNUMBER(INDEX(Import.PLE,Detalhamento!$E92,Detalhamento!V$15)),IF(INDEX(Import.PLE,Detalhamento!$E92,Detalhamento!V$15)&lt;=mediçao,OFFSET(Import.PLQ,$A92-1,V$15-1,1,1),0),0),PLE!$AA$28*OFFSET(Import.PLQ,$A92-1,V$15-1,1,1)),IF($E92&lt;&gt;1,IF(ISNUMBER(INDEX(Import.PLE,Detalhamento!$E92,Detalhamento!V$15)),IF(INDEX(Import.PLE,Detalhamento!$E92,Detalhamento!V$15)&lt;=mediçao,0,OFFSET(Import.PLQ,$A92-1,V$15-1,1,1)),OFFSET(Import.PLQ,$A92-1,V$15-1,1,1)),(1-PLE!$AA$28)*OFFSET(Import.PLQ,$A92-1,V$15-1,1,1))))</f>
        <v>0</v>
      </c>
      <c r="W92" s="144">
        <f ca="1">IF(W$13="",0,CHOOSE(Detalhamento.OpçãoServiços,OFFSET(Import.PLQ,$A92-1,W$15-1,1,1),IF($E92&lt;&gt;1,IF(ISNUMBER(INDEX(Import.PLE,Detalhamento!$E92,Detalhamento!W$15)),IF(INDEX(Import.PLE,Detalhamento!$E92,Detalhamento!W$15)&lt;=mediçao,OFFSET(Import.PLQ,$A92-1,W$15-1,1,1),0),0),PLE!$AA$28*OFFSET(Import.PLQ,$A92-1,W$15-1,1,1)),IF($E92&lt;&gt;1,IF(ISNUMBER(INDEX(Import.PLE,Detalhamento!$E92,Detalhamento!W$15)),IF(INDEX(Import.PLE,Detalhamento!$E92,Detalhamento!W$15)&lt;=mediçao,0,OFFSET(Import.PLQ,$A92-1,W$15-1,1,1)),OFFSET(Import.PLQ,$A92-1,W$15-1,1,1)),(1-PLE!$AA$28)*OFFSET(Import.PLQ,$A92-1,W$15-1,1,1))))</f>
        <v>0</v>
      </c>
      <c r="X92" s="144">
        <f ca="1">IF(X$13="",0,CHOOSE(Detalhamento.OpçãoServiços,OFFSET(Import.PLQ,$A92-1,X$15-1,1,1),IF($E92&lt;&gt;1,IF(ISNUMBER(INDEX(Import.PLE,Detalhamento!$E92,Detalhamento!X$15)),IF(INDEX(Import.PLE,Detalhamento!$E92,Detalhamento!X$15)&lt;=mediçao,OFFSET(Import.PLQ,$A92-1,X$15-1,1,1),0),0),PLE!$AA$28*OFFSET(Import.PLQ,$A92-1,X$15-1,1,1)),IF($E92&lt;&gt;1,IF(ISNUMBER(INDEX(Import.PLE,Detalhamento!$E92,Detalhamento!X$15)),IF(INDEX(Import.PLE,Detalhamento!$E92,Detalhamento!X$15)&lt;=mediçao,0,OFFSET(Import.PLQ,$A92-1,X$15-1,1,1)),OFFSET(Import.PLQ,$A92-1,X$15-1,1,1)),(1-PLE!$AA$28)*OFFSET(Import.PLQ,$A92-1,X$15-1,1,1))))</f>
        <v>0</v>
      </c>
      <c r="Y92" s="144">
        <f ca="1">IF(Y$13="",0,CHOOSE(Detalhamento.OpçãoServiços,OFFSET(Import.PLQ,$A92-1,Y$15-1,1,1),IF($E92&lt;&gt;1,IF(ISNUMBER(INDEX(Import.PLE,Detalhamento!$E92,Detalhamento!Y$15)),IF(INDEX(Import.PLE,Detalhamento!$E92,Detalhamento!Y$15)&lt;=mediçao,OFFSET(Import.PLQ,$A92-1,Y$15-1,1,1),0),0),PLE!$AA$28*OFFSET(Import.PLQ,$A92-1,Y$15-1,1,1)),IF($E92&lt;&gt;1,IF(ISNUMBER(INDEX(Import.PLE,Detalhamento!$E92,Detalhamento!Y$15)),IF(INDEX(Import.PLE,Detalhamento!$E92,Detalhamento!Y$15)&lt;=mediçao,0,OFFSET(Import.PLQ,$A92-1,Y$15-1,1,1)),OFFSET(Import.PLQ,$A92-1,Y$15-1,1,1)),(1-PLE!$AA$28)*OFFSET(Import.PLQ,$A92-1,Y$15-1,1,1))))</f>
        <v>0</v>
      </c>
      <c r="Z92" s="144">
        <f ca="1">IF(Z$13="",0,CHOOSE(Detalhamento.OpçãoServiços,OFFSET(Import.PLQ,$A92-1,Z$15-1,1,1),IF($E92&lt;&gt;1,IF(ISNUMBER(INDEX(Import.PLE,Detalhamento!$E92,Detalhamento!Z$15)),IF(INDEX(Import.PLE,Detalhamento!$E92,Detalhamento!Z$15)&lt;=mediçao,OFFSET(Import.PLQ,$A92-1,Z$15-1,1,1),0),0),PLE!$AA$28*OFFSET(Import.PLQ,$A92-1,Z$15-1,1,1)),IF($E92&lt;&gt;1,IF(ISNUMBER(INDEX(Import.PLE,Detalhamento!$E92,Detalhamento!Z$15)),IF(INDEX(Import.PLE,Detalhamento!$E92,Detalhamento!Z$15)&lt;=mediçao,0,OFFSET(Import.PLQ,$A92-1,Z$15-1,1,1)),OFFSET(Import.PLQ,$A92-1,Z$15-1,1,1)),(1-PLE!$AA$28)*OFFSET(Import.PLQ,$A92-1,Z$15-1,1,1))))</f>
        <v>0</v>
      </c>
      <c r="AA92" s="144">
        <f ca="1">IF(AA$13="",0,CHOOSE(Detalhamento.OpçãoServiços,OFFSET(Import.PLQ,$A92-1,AA$15-1,1,1),IF($E92&lt;&gt;1,IF(ISNUMBER(INDEX(Import.PLE,Detalhamento!$E92,Detalhamento!AA$15)),IF(INDEX(Import.PLE,Detalhamento!$E92,Detalhamento!AA$15)&lt;=mediçao,OFFSET(Import.PLQ,$A92-1,AA$15-1,1,1),0),0),PLE!$AA$28*OFFSET(Import.PLQ,$A92-1,AA$15-1,1,1)),IF($E92&lt;&gt;1,IF(ISNUMBER(INDEX(Import.PLE,Detalhamento!$E92,Detalhamento!AA$15)),IF(INDEX(Import.PLE,Detalhamento!$E92,Detalhamento!AA$15)&lt;=mediçao,0,OFFSET(Import.PLQ,$A92-1,AA$15-1,1,1)),OFFSET(Import.PLQ,$A92-1,AA$15-1,1,1)),(1-PLE!$AA$28)*OFFSET(Import.PLQ,$A92-1,AA$15-1,1,1))))</f>
        <v>0</v>
      </c>
      <c r="AB92" s="144">
        <f ca="1">IF(AB$13="",0,CHOOSE(Detalhamento.OpçãoServiços,OFFSET(Import.PLQ,$A92-1,AB$15-1,1,1),IF($E92&lt;&gt;1,IF(ISNUMBER(INDEX(Import.PLE,Detalhamento!$E92,Detalhamento!AB$15)),IF(INDEX(Import.PLE,Detalhamento!$E92,Detalhamento!AB$15)&lt;=mediçao,OFFSET(Import.PLQ,$A92-1,AB$15-1,1,1),0),0),PLE!$AA$28*OFFSET(Import.PLQ,$A92-1,AB$15-1,1,1)),IF($E92&lt;&gt;1,IF(ISNUMBER(INDEX(Import.PLE,Detalhamento!$E92,Detalhamento!AB$15)),IF(INDEX(Import.PLE,Detalhamento!$E92,Detalhamento!AB$15)&lt;=mediçao,0,OFFSET(Import.PLQ,$A92-1,AB$15-1,1,1)),OFFSET(Import.PLQ,$A92-1,AB$15-1,1,1)),(1-PLE!$AA$28)*OFFSET(Import.PLQ,$A92-1,AB$15-1,1,1))))</f>
        <v>0</v>
      </c>
      <c r="AC92" s="144">
        <f ca="1">IF(AC$13="",0,CHOOSE(Detalhamento.OpçãoServiços,OFFSET(Import.PLQ,$A92-1,AC$15-1,1,1),IF($E92&lt;&gt;1,IF(ISNUMBER(INDEX(Import.PLE,Detalhamento!$E92,Detalhamento!AC$15)),IF(INDEX(Import.PLE,Detalhamento!$E92,Detalhamento!AC$15)&lt;=mediçao,OFFSET(Import.PLQ,$A92-1,AC$15-1,1,1),0),0),PLE!$AA$28*OFFSET(Import.PLQ,$A92-1,AC$15-1,1,1)),IF($E92&lt;&gt;1,IF(ISNUMBER(INDEX(Import.PLE,Detalhamento!$E92,Detalhamento!AC$15)),IF(INDEX(Import.PLE,Detalhamento!$E92,Detalhamento!AC$15)&lt;=mediçao,0,OFFSET(Import.PLQ,$A92-1,AC$15-1,1,1)),OFFSET(Import.PLQ,$A92-1,AC$15-1,1,1)),(1-PLE!$AA$28)*OFFSET(Import.PLQ,$A92-1,AC$15-1,1,1))))</f>
        <v>0</v>
      </c>
      <c r="AD92" s="144">
        <f ca="1">IF(AD$13="",0,CHOOSE(Detalhamento.OpçãoServiços,OFFSET(Import.PLQ,$A92-1,AD$15-1,1,1),IF($E92&lt;&gt;1,IF(ISNUMBER(INDEX(Import.PLE,Detalhamento!$E92,Detalhamento!AD$15)),IF(INDEX(Import.PLE,Detalhamento!$E92,Detalhamento!AD$15)&lt;=mediçao,OFFSET(Import.PLQ,$A92-1,AD$15-1,1,1),0),0),PLE!$AA$28*OFFSET(Import.PLQ,$A92-1,AD$15-1,1,1)),IF($E92&lt;&gt;1,IF(ISNUMBER(INDEX(Import.PLE,Detalhamento!$E92,Detalhamento!AD$15)),IF(INDEX(Import.PLE,Detalhamento!$E92,Detalhamento!AD$15)&lt;=mediçao,0,OFFSET(Import.PLQ,$A92-1,AD$15-1,1,1)),OFFSET(Import.PLQ,$A92-1,AD$15-1,1,1)),(1-PLE!$AA$28)*OFFSET(Import.PLQ,$A92-1,AD$15-1,1,1))))</f>
        <v>0</v>
      </c>
      <c r="AE92" s="144">
        <f ca="1">IF(AE$13="",0,CHOOSE(Detalhamento.OpçãoServiços,OFFSET(Import.PLQ,$A92-1,AE$15-1,1,1),IF($E92&lt;&gt;1,IF(ISNUMBER(INDEX(Import.PLE,Detalhamento!$E92,Detalhamento!AE$15)),IF(INDEX(Import.PLE,Detalhamento!$E92,Detalhamento!AE$15)&lt;=mediçao,OFFSET(Import.PLQ,$A92-1,AE$15-1,1,1),0),0),PLE!$AA$28*OFFSET(Import.PLQ,$A92-1,AE$15-1,1,1)),IF($E92&lt;&gt;1,IF(ISNUMBER(INDEX(Import.PLE,Detalhamento!$E92,Detalhamento!AE$15)),IF(INDEX(Import.PLE,Detalhamento!$E92,Detalhamento!AE$15)&lt;=mediçao,0,OFFSET(Import.PLQ,$A92-1,AE$15-1,1,1)),OFFSET(Import.PLQ,$A92-1,AE$15-1,1,1)),(1-PLE!$AA$28)*OFFSET(Import.PLQ,$A92-1,AE$15-1,1,1))))</f>
        <v>0</v>
      </c>
      <c r="AF92" s="144">
        <f ca="1">IF(AF$13="",0,CHOOSE(Detalhamento.OpçãoServiços,OFFSET(Import.PLQ,$A92-1,AF$15-1,1,1),IF($E92&lt;&gt;1,IF(ISNUMBER(INDEX(Import.PLE,Detalhamento!$E92,Detalhamento!AF$15)),IF(INDEX(Import.PLE,Detalhamento!$E92,Detalhamento!AF$15)&lt;=mediçao,OFFSET(Import.PLQ,$A92-1,AF$15-1,1,1),0),0),PLE!$AA$28*OFFSET(Import.PLQ,$A92-1,AF$15-1,1,1)),IF($E92&lt;&gt;1,IF(ISNUMBER(INDEX(Import.PLE,Detalhamento!$E92,Detalhamento!AF$15)),IF(INDEX(Import.PLE,Detalhamento!$E92,Detalhamento!AF$15)&lt;=mediçao,0,OFFSET(Import.PLQ,$A92-1,AF$15-1,1,1)),OFFSET(Import.PLQ,$A92-1,AF$15-1,1,1)),(1-PLE!$AA$28)*OFFSET(Import.PLQ,$A92-1,AF$15-1,1,1))))</f>
        <v>0</v>
      </c>
      <c r="AG92" s="144">
        <f ca="1">IF(AG$13="",0,CHOOSE(Detalhamento.OpçãoServiços,OFFSET(Import.PLQ,$A92-1,AG$15-1,1,1),IF($E92&lt;&gt;1,IF(ISNUMBER(INDEX(Import.PLE,Detalhamento!$E92,Detalhamento!AG$15)),IF(INDEX(Import.PLE,Detalhamento!$E92,Detalhamento!AG$15)&lt;=mediçao,OFFSET(Import.PLQ,$A92-1,AG$15-1,1,1),0),0),PLE!$AA$28*OFFSET(Import.PLQ,$A92-1,AG$15-1,1,1)),IF($E92&lt;&gt;1,IF(ISNUMBER(INDEX(Import.PLE,Detalhamento!$E92,Detalhamento!AG$15)),IF(INDEX(Import.PLE,Detalhamento!$E92,Detalhamento!AG$15)&lt;=mediçao,0,OFFSET(Import.PLQ,$A92-1,AG$15-1,1,1)),OFFSET(Import.PLQ,$A92-1,AG$15-1,1,1)),(1-PLE!$AA$28)*OFFSET(Import.PLQ,$A92-1,AG$15-1,1,1))))</f>
        <v>0</v>
      </c>
      <c r="AH92" s="144">
        <f ca="1">IF(AH$13="",0,CHOOSE(Detalhamento.OpçãoServiços,OFFSET(Import.PLQ,$A92-1,AH$15-1,1,1),IF($E92&lt;&gt;1,IF(ISNUMBER(INDEX(Import.PLE,Detalhamento!$E92,Detalhamento!AH$15)),IF(INDEX(Import.PLE,Detalhamento!$E92,Detalhamento!AH$15)&lt;=mediçao,OFFSET(Import.PLQ,$A92-1,AH$15-1,1,1),0),0),PLE!$AA$28*OFFSET(Import.PLQ,$A92-1,AH$15-1,1,1)),IF($E92&lt;&gt;1,IF(ISNUMBER(INDEX(Import.PLE,Detalhamento!$E92,Detalhamento!AH$15)),IF(INDEX(Import.PLE,Detalhamento!$E92,Detalhamento!AH$15)&lt;=mediçao,0,OFFSET(Import.PLQ,$A92-1,AH$15-1,1,1)),OFFSET(Import.PLQ,$A92-1,AH$15-1,1,1)),(1-PLE!$AA$28)*OFFSET(Import.PLQ,$A92-1,AH$15-1,1,1))))</f>
        <v>0</v>
      </c>
      <c r="AI92" s="144">
        <f ca="1">IF(AI$13="",0,CHOOSE(Detalhamento.OpçãoServiços,OFFSET(Import.PLQ,$A92-1,AI$15-1,1,1),IF($E92&lt;&gt;1,IF(ISNUMBER(INDEX(Import.PLE,Detalhamento!$E92,Detalhamento!AI$15)),IF(INDEX(Import.PLE,Detalhamento!$E92,Detalhamento!AI$15)&lt;=mediçao,OFFSET(Import.PLQ,$A92-1,AI$15-1,1,1),0),0),PLE!$AA$28*OFFSET(Import.PLQ,$A92-1,AI$15-1,1,1)),IF($E92&lt;&gt;1,IF(ISNUMBER(INDEX(Import.PLE,Detalhamento!$E92,Detalhamento!AI$15)),IF(INDEX(Import.PLE,Detalhamento!$E92,Detalhamento!AI$15)&lt;=mediçao,0,OFFSET(Import.PLQ,$A92-1,AI$15-1,1,1)),OFFSET(Import.PLQ,$A92-1,AI$15-1,1,1)),(1-PLE!$AA$28)*OFFSET(Import.PLQ,$A92-1,AI$15-1,1,1))))</f>
        <v>0</v>
      </c>
      <c r="AJ92" s="144">
        <f ca="1">IF(AJ$13="",0,CHOOSE(Detalhamento.OpçãoServiços,OFFSET(Import.PLQ,$A92-1,AJ$15-1,1,1),IF($E92&lt;&gt;1,IF(ISNUMBER(INDEX(Import.PLE,Detalhamento!$E92,Detalhamento!AJ$15)),IF(INDEX(Import.PLE,Detalhamento!$E92,Detalhamento!AJ$15)&lt;=mediçao,OFFSET(Import.PLQ,$A92-1,AJ$15-1,1,1),0),0),PLE!$AA$28*OFFSET(Import.PLQ,$A92-1,AJ$15-1,1,1)),IF($E92&lt;&gt;1,IF(ISNUMBER(INDEX(Import.PLE,Detalhamento!$E92,Detalhamento!AJ$15)),IF(INDEX(Import.PLE,Detalhamento!$E92,Detalhamento!AJ$15)&lt;=mediçao,0,OFFSET(Import.PLQ,$A92-1,AJ$15-1,1,1)),OFFSET(Import.PLQ,$A92-1,AJ$15-1,1,1)),(1-PLE!$AA$28)*OFFSET(Import.PLQ,$A92-1,AJ$15-1,1,1))))</f>
        <v>0</v>
      </c>
      <c r="AK92" s="144">
        <f ca="1">IF(AK$13="",0,CHOOSE(Detalhamento.OpçãoServiços,OFFSET(Import.PLQ,$A92-1,AK$15-1,1,1),IF($E92&lt;&gt;1,IF(ISNUMBER(INDEX(Import.PLE,Detalhamento!$E92,Detalhamento!AK$15)),IF(INDEX(Import.PLE,Detalhamento!$E92,Detalhamento!AK$15)&lt;=mediçao,OFFSET(Import.PLQ,$A92-1,AK$15-1,1,1),0),0),PLE!$AA$28*OFFSET(Import.PLQ,$A92-1,AK$15-1,1,1)),IF($E92&lt;&gt;1,IF(ISNUMBER(INDEX(Import.PLE,Detalhamento!$E92,Detalhamento!AK$15)),IF(INDEX(Import.PLE,Detalhamento!$E92,Detalhamento!AK$15)&lt;=mediçao,0,OFFSET(Import.PLQ,$A92-1,AK$15-1,1,1)),OFFSET(Import.PLQ,$A92-1,AK$15-1,1,1)),(1-PLE!$AA$28)*OFFSET(Import.PLQ,$A92-1,AK$15-1,1,1))))</f>
        <v>0</v>
      </c>
      <c r="AL92" s="144">
        <f ca="1">IF(AL$13="",0,CHOOSE(Detalhamento.OpçãoServiços,OFFSET(Import.PLQ,$A92-1,AL$15-1,1,1),IF($E92&lt;&gt;1,IF(ISNUMBER(INDEX(Import.PLE,Detalhamento!$E92,Detalhamento!AL$15)),IF(INDEX(Import.PLE,Detalhamento!$E92,Detalhamento!AL$15)&lt;=mediçao,OFFSET(Import.PLQ,$A92-1,AL$15-1,1,1),0),0),PLE!$AA$28*OFFSET(Import.PLQ,$A92-1,AL$15-1,1,1)),IF($E92&lt;&gt;1,IF(ISNUMBER(INDEX(Import.PLE,Detalhamento!$E92,Detalhamento!AL$15)),IF(INDEX(Import.PLE,Detalhamento!$E92,Detalhamento!AL$15)&lt;=mediçao,0,OFFSET(Import.PLQ,$A92-1,AL$15-1,1,1)),OFFSET(Import.PLQ,$A92-1,AL$15-1,1,1)),(1-PLE!$AA$28)*OFFSET(Import.PLQ,$A92-1,AL$15-1,1,1))))</f>
        <v>0</v>
      </c>
      <c r="AM92" s="144">
        <f ca="1">IF(AM$13="",0,CHOOSE(Detalhamento.OpçãoServiços,OFFSET(Import.PLQ,$A92-1,AM$15-1,1,1),IF($E92&lt;&gt;1,IF(ISNUMBER(INDEX(Import.PLE,Detalhamento!$E92,Detalhamento!AM$15)),IF(INDEX(Import.PLE,Detalhamento!$E92,Detalhamento!AM$15)&lt;=mediçao,OFFSET(Import.PLQ,$A92-1,AM$15-1,1,1),0),0),PLE!$AA$28*OFFSET(Import.PLQ,$A92-1,AM$15-1,1,1)),IF($E92&lt;&gt;1,IF(ISNUMBER(INDEX(Import.PLE,Detalhamento!$E92,Detalhamento!AM$15)),IF(INDEX(Import.PLE,Detalhamento!$E92,Detalhamento!AM$15)&lt;=mediçao,0,OFFSET(Import.PLQ,$A92-1,AM$15-1,1,1)),OFFSET(Import.PLQ,$A92-1,AM$15-1,1,1)),(1-PLE!$AA$28)*OFFSET(Import.PLQ,$A92-1,AM$15-1,1,1))))</f>
        <v>0</v>
      </c>
      <c r="AN92" s="144">
        <f ca="1">IF(AN$13="",0,CHOOSE(Detalhamento.OpçãoServiços,OFFSET(Import.PLQ,$A92-1,AN$15-1,1,1),IF($E92&lt;&gt;1,IF(ISNUMBER(INDEX(Import.PLE,Detalhamento!$E92,Detalhamento!AN$15)),IF(INDEX(Import.PLE,Detalhamento!$E92,Detalhamento!AN$15)&lt;=mediçao,OFFSET(Import.PLQ,$A92-1,AN$15-1,1,1),0),0),PLE!$AA$28*OFFSET(Import.PLQ,$A92-1,AN$15-1,1,1)),IF($E92&lt;&gt;1,IF(ISNUMBER(INDEX(Import.PLE,Detalhamento!$E92,Detalhamento!AN$15)),IF(INDEX(Import.PLE,Detalhamento!$E92,Detalhamento!AN$15)&lt;=mediçao,0,OFFSET(Import.PLQ,$A92-1,AN$15-1,1,1)),OFFSET(Import.PLQ,$A92-1,AN$15-1,1,1)),(1-PLE!$AA$28)*OFFSET(Import.PLQ,$A92-1,AN$15-1,1,1))))</f>
        <v>0</v>
      </c>
      <c r="AO92" s="144">
        <f ca="1">IF(AO$13="",0,CHOOSE(Detalhamento.OpçãoServiços,OFFSET(Import.PLQ,$A92-1,AO$15-1,1,1),IF($E92&lt;&gt;1,IF(ISNUMBER(INDEX(Import.PLE,Detalhamento!$E92,Detalhamento!AO$15)),IF(INDEX(Import.PLE,Detalhamento!$E92,Detalhamento!AO$15)&lt;=mediçao,OFFSET(Import.PLQ,$A92-1,AO$15-1,1,1),0),0),PLE!$AA$28*OFFSET(Import.PLQ,$A92-1,AO$15-1,1,1)),IF($E92&lt;&gt;1,IF(ISNUMBER(INDEX(Import.PLE,Detalhamento!$E92,Detalhamento!AO$15)),IF(INDEX(Import.PLE,Detalhamento!$E92,Detalhamento!AO$15)&lt;=mediçao,0,OFFSET(Import.PLQ,$A92-1,AO$15-1,1,1)),OFFSET(Import.PLQ,$A92-1,AO$15-1,1,1)),(1-PLE!$AA$28)*OFFSET(Import.PLQ,$A92-1,AO$15-1,1,1))))</f>
        <v>0</v>
      </c>
      <c r="AP92" s="144">
        <f ca="1">IF(AP$13="",0,CHOOSE(Detalhamento.OpçãoServiços,OFFSET(Import.PLQ,$A92-1,AP$15-1,1,1),IF($E92&lt;&gt;1,IF(ISNUMBER(INDEX(Import.PLE,Detalhamento!$E92,Detalhamento!AP$15)),IF(INDEX(Import.PLE,Detalhamento!$E92,Detalhamento!AP$15)&lt;=mediçao,OFFSET(Import.PLQ,$A92-1,AP$15-1,1,1),0),0),PLE!$AA$28*OFFSET(Import.PLQ,$A92-1,AP$15-1,1,1)),IF($E92&lt;&gt;1,IF(ISNUMBER(INDEX(Import.PLE,Detalhamento!$E92,Detalhamento!AP$15)),IF(INDEX(Import.PLE,Detalhamento!$E92,Detalhamento!AP$15)&lt;=mediçao,0,OFFSET(Import.PLQ,$A92-1,AP$15-1,1,1)),OFFSET(Import.PLQ,$A92-1,AP$15-1,1,1)),(1-PLE!$AA$28)*OFFSET(Import.PLQ,$A92-1,AP$15-1,1,1))))</f>
        <v>0</v>
      </c>
      <c r="AQ92" s="144">
        <f ca="1">IF(AQ$13="",0,CHOOSE(Detalhamento.OpçãoServiços,OFFSET(Import.PLQ,$A92-1,AQ$15-1,1,1),IF($E92&lt;&gt;1,IF(ISNUMBER(INDEX(Import.PLE,Detalhamento!$E92,Detalhamento!AQ$15)),IF(INDEX(Import.PLE,Detalhamento!$E92,Detalhamento!AQ$15)&lt;=mediçao,OFFSET(Import.PLQ,$A92-1,AQ$15-1,1,1),0),0),PLE!$AA$28*OFFSET(Import.PLQ,$A92-1,AQ$15-1,1,1)),IF($E92&lt;&gt;1,IF(ISNUMBER(INDEX(Import.PLE,Detalhamento!$E92,Detalhamento!AQ$15)),IF(INDEX(Import.PLE,Detalhamento!$E92,Detalhamento!AQ$15)&lt;=mediçao,0,OFFSET(Import.PLQ,$A92-1,AQ$15-1,1,1)),OFFSET(Import.PLQ,$A92-1,AQ$15-1,1,1)),(1-PLE!$AA$28)*OFFSET(Import.PLQ,$A92-1,AQ$15-1,1,1))))</f>
        <v>0</v>
      </c>
      <c r="AR92" s="144">
        <f ca="1">IF(AR$13="",0,CHOOSE(Detalhamento.OpçãoServiços,OFFSET(Import.PLQ,$A92-1,AR$15-1,1,1),IF($E92&lt;&gt;1,IF(ISNUMBER(INDEX(Import.PLE,Detalhamento!$E92,Detalhamento!AR$15)),IF(INDEX(Import.PLE,Detalhamento!$E92,Detalhamento!AR$15)&lt;=mediçao,OFFSET(Import.PLQ,$A92-1,AR$15-1,1,1),0),0),PLE!$AA$28*OFFSET(Import.PLQ,$A92-1,AR$15-1,1,1)),IF($E92&lt;&gt;1,IF(ISNUMBER(INDEX(Import.PLE,Detalhamento!$E92,Detalhamento!AR$15)),IF(INDEX(Import.PLE,Detalhamento!$E92,Detalhamento!AR$15)&lt;=mediçao,0,OFFSET(Import.PLQ,$A92-1,AR$15-1,1,1)),OFFSET(Import.PLQ,$A92-1,AR$15-1,1,1)),(1-PLE!$AA$28)*OFFSET(Import.PLQ,$A92-1,AR$15-1,1,1))))</f>
        <v>0</v>
      </c>
      <c r="AS92" s="144">
        <f ca="1">IF(AS$13="",0,CHOOSE(Detalhamento.OpçãoServiços,OFFSET(Import.PLQ,$A92-1,AS$15-1,1,1),IF($E92&lt;&gt;1,IF(ISNUMBER(INDEX(Import.PLE,Detalhamento!$E92,Detalhamento!AS$15)),IF(INDEX(Import.PLE,Detalhamento!$E92,Detalhamento!AS$15)&lt;=mediçao,OFFSET(Import.PLQ,$A92-1,AS$15-1,1,1),0),0),PLE!$AA$28*OFFSET(Import.PLQ,$A92-1,AS$15-1,1,1)),IF($E92&lt;&gt;1,IF(ISNUMBER(INDEX(Import.PLE,Detalhamento!$E92,Detalhamento!AS$15)),IF(INDEX(Import.PLE,Detalhamento!$E92,Detalhamento!AS$15)&lt;=mediçao,0,OFFSET(Import.PLQ,$A92-1,AS$15-1,1,1)),OFFSET(Import.PLQ,$A92-1,AS$15-1,1,1)),(1-PLE!$AA$28)*OFFSET(Import.PLQ,$A92-1,AS$15-1,1,1))))</f>
        <v>0</v>
      </c>
      <c r="AT92" s="144">
        <f ca="1">IF(AT$13="",0,CHOOSE(Detalhamento.OpçãoServiços,OFFSET(Import.PLQ,$A92-1,AT$15-1,1,1),IF($E92&lt;&gt;1,IF(ISNUMBER(INDEX(Import.PLE,Detalhamento!$E92,Detalhamento!AT$15)),IF(INDEX(Import.PLE,Detalhamento!$E92,Detalhamento!AT$15)&lt;=mediçao,OFFSET(Import.PLQ,$A92-1,AT$15-1,1,1),0),0),PLE!$AA$28*OFFSET(Import.PLQ,$A92-1,AT$15-1,1,1)),IF($E92&lt;&gt;1,IF(ISNUMBER(INDEX(Import.PLE,Detalhamento!$E92,Detalhamento!AT$15)),IF(INDEX(Import.PLE,Detalhamento!$E92,Detalhamento!AT$15)&lt;=mediçao,0,OFFSET(Import.PLQ,$A92-1,AT$15-1,1,1)),OFFSET(Import.PLQ,$A92-1,AT$15-1,1,1)),(1-PLE!$AA$28)*OFFSET(Import.PLQ,$A92-1,AT$15-1,1,1))))</f>
        <v>0</v>
      </c>
      <c r="AU92" s="144">
        <f ca="1">IF(AU$13="",0,CHOOSE(Detalhamento.OpçãoServiços,OFFSET(Import.PLQ,$A92-1,AU$15-1,1,1),IF($E92&lt;&gt;1,IF(ISNUMBER(INDEX(Import.PLE,Detalhamento!$E92,Detalhamento!AU$15)),IF(INDEX(Import.PLE,Detalhamento!$E92,Detalhamento!AU$15)&lt;=mediçao,OFFSET(Import.PLQ,$A92-1,AU$15-1,1,1),0),0),PLE!$AA$28*OFFSET(Import.PLQ,$A92-1,AU$15-1,1,1)),IF($E92&lt;&gt;1,IF(ISNUMBER(INDEX(Import.PLE,Detalhamento!$E92,Detalhamento!AU$15)),IF(INDEX(Import.PLE,Detalhamento!$E92,Detalhamento!AU$15)&lt;=mediçao,0,OFFSET(Import.PLQ,$A92-1,AU$15-1,1,1)),OFFSET(Import.PLQ,$A92-1,AU$15-1,1,1)),(1-PLE!$AA$28)*OFFSET(Import.PLQ,$A92-1,AU$15-1,1,1))))</f>
        <v>0</v>
      </c>
      <c r="AV92" s="144">
        <f ca="1">IF(AV$13="",0,CHOOSE(Detalhamento.OpçãoServiços,OFFSET(Import.PLQ,$A92-1,AV$15-1,1,1),IF($E92&lt;&gt;1,IF(ISNUMBER(INDEX(Import.PLE,Detalhamento!$E92,Detalhamento!AV$15)),IF(INDEX(Import.PLE,Detalhamento!$E92,Detalhamento!AV$15)&lt;=mediçao,OFFSET(Import.PLQ,$A92-1,AV$15-1,1,1),0),0),PLE!$AA$28*OFFSET(Import.PLQ,$A92-1,AV$15-1,1,1)),IF($E92&lt;&gt;1,IF(ISNUMBER(INDEX(Import.PLE,Detalhamento!$E92,Detalhamento!AV$15)),IF(INDEX(Import.PLE,Detalhamento!$E92,Detalhamento!AV$15)&lt;=mediçao,0,OFFSET(Import.PLQ,$A92-1,AV$15-1,1,1)),OFFSET(Import.PLQ,$A92-1,AV$15-1,1,1)),(1-PLE!$AA$28)*OFFSET(Import.PLQ,$A92-1,AV$15-1,1,1))))</f>
        <v>0</v>
      </c>
      <c r="AW92" s="144">
        <f ca="1">IF(AW$13="",0,CHOOSE(Detalhamento.OpçãoServiços,OFFSET(Import.PLQ,$A92-1,AW$15-1,1,1),IF($E92&lt;&gt;1,IF(ISNUMBER(INDEX(Import.PLE,Detalhamento!$E92,Detalhamento!AW$15)),IF(INDEX(Import.PLE,Detalhamento!$E92,Detalhamento!AW$15)&lt;=mediçao,OFFSET(Import.PLQ,$A92-1,AW$15-1,1,1),0),0),PLE!$AA$28*OFFSET(Import.PLQ,$A92-1,AW$15-1,1,1)),IF($E92&lt;&gt;1,IF(ISNUMBER(INDEX(Import.PLE,Detalhamento!$E92,Detalhamento!AW$15)),IF(INDEX(Import.PLE,Detalhamento!$E92,Detalhamento!AW$15)&lt;=mediçao,0,OFFSET(Import.PLQ,$A92-1,AW$15-1,1,1)),OFFSET(Import.PLQ,$A92-1,AW$15-1,1,1)),(1-PLE!$AA$28)*OFFSET(Import.PLQ,$A92-1,AW$15-1,1,1))))</f>
        <v>0</v>
      </c>
      <c r="AX92" s="144">
        <f ca="1">IF(AX$13="",0,CHOOSE(Detalhamento.OpçãoServiços,OFFSET(Import.PLQ,$A92-1,AX$15-1,1,1),IF($E92&lt;&gt;1,IF(ISNUMBER(INDEX(Import.PLE,Detalhamento!$E92,Detalhamento!AX$15)),IF(INDEX(Import.PLE,Detalhamento!$E92,Detalhamento!AX$15)&lt;=mediçao,OFFSET(Import.PLQ,$A92-1,AX$15-1,1,1),0),0),PLE!$AA$28*OFFSET(Import.PLQ,$A92-1,AX$15-1,1,1)),IF($E92&lt;&gt;1,IF(ISNUMBER(INDEX(Import.PLE,Detalhamento!$E92,Detalhamento!AX$15)),IF(INDEX(Import.PLE,Detalhamento!$E92,Detalhamento!AX$15)&lt;=mediçao,0,OFFSET(Import.PLQ,$A92-1,AX$15-1,1,1)),OFFSET(Import.PLQ,$A92-1,AX$15-1,1,1)),(1-PLE!$AA$28)*OFFSET(Import.PLQ,$A92-1,AX$15-1,1,1))))</f>
        <v>0</v>
      </c>
      <c r="AY92" s="144">
        <f ca="1">IF(AY$13="",0,CHOOSE(Detalhamento.OpçãoServiços,OFFSET(Import.PLQ,$A92-1,AY$15-1,1,1),IF($E92&lt;&gt;1,IF(ISNUMBER(INDEX(Import.PLE,Detalhamento!$E92,Detalhamento!AY$15)),IF(INDEX(Import.PLE,Detalhamento!$E92,Detalhamento!AY$15)&lt;=mediçao,OFFSET(Import.PLQ,$A92-1,AY$15-1,1,1),0),0),PLE!$AA$28*OFFSET(Import.PLQ,$A92-1,AY$15-1,1,1)),IF($E92&lt;&gt;1,IF(ISNUMBER(INDEX(Import.PLE,Detalhamento!$E92,Detalhamento!AY$15)),IF(INDEX(Import.PLE,Detalhamento!$E92,Detalhamento!AY$15)&lt;=mediçao,0,OFFSET(Import.PLQ,$A92-1,AY$15-1,1,1)),OFFSET(Import.PLQ,$A92-1,AY$15-1,1,1)),(1-PLE!$AA$28)*OFFSET(Import.PLQ,$A92-1,AY$15-1,1,1))))</f>
        <v>0</v>
      </c>
      <c r="AZ92" s="144">
        <f ca="1">IF(AZ$13="",0,CHOOSE(Detalhamento.OpçãoServiços,OFFSET(Import.PLQ,$A92-1,AZ$15-1,1,1),IF($E92&lt;&gt;1,IF(ISNUMBER(INDEX(Import.PLE,Detalhamento!$E92,Detalhamento!AZ$15)),IF(INDEX(Import.PLE,Detalhamento!$E92,Detalhamento!AZ$15)&lt;=mediçao,OFFSET(Import.PLQ,$A92-1,AZ$15-1,1,1),0),0),PLE!$AA$28*OFFSET(Import.PLQ,$A92-1,AZ$15-1,1,1)),IF($E92&lt;&gt;1,IF(ISNUMBER(INDEX(Import.PLE,Detalhamento!$E92,Detalhamento!AZ$15)),IF(INDEX(Import.PLE,Detalhamento!$E92,Detalhamento!AZ$15)&lt;=mediçao,0,OFFSET(Import.PLQ,$A92-1,AZ$15-1,1,1)),OFFSET(Import.PLQ,$A92-1,AZ$15-1,1,1)),(1-PLE!$AA$28)*OFFSET(Import.PLQ,$A92-1,AZ$15-1,1,1))))</f>
        <v>0</v>
      </c>
      <c r="BA92" s="144">
        <f ca="1">IF(BA$13="",0,CHOOSE(Detalhamento.OpçãoServiços,OFFSET(Import.PLQ,$A92-1,BA$15-1,1,1),IF($E92&lt;&gt;1,IF(ISNUMBER(INDEX(Import.PLE,Detalhamento!$E92,Detalhamento!BA$15)),IF(INDEX(Import.PLE,Detalhamento!$E92,Detalhamento!BA$15)&lt;=mediçao,OFFSET(Import.PLQ,$A92-1,BA$15-1,1,1),0),0),PLE!$AA$28*OFFSET(Import.PLQ,$A92-1,BA$15-1,1,1)),IF($E92&lt;&gt;1,IF(ISNUMBER(INDEX(Import.PLE,Detalhamento!$E92,Detalhamento!BA$15)),IF(INDEX(Import.PLE,Detalhamento!$E92,Detalhamento!BA$15)&lt;=mediçao,0,OFFSET(Import.PLQ,$A92-1,BA$15-1,1,1)),OFFSET(Import.PLQ,$A92-1,BA$15-1,1,1)),(1-PLE!$AA$28)*OFFSET(Import.PLQ,$A92-1,BA$15-1,1,1))))</f>
        <v>0</v>
      </c>
      <c r="BB92" s="144">
        <f ca="1">IF(BB$13="",0,CHOOSE(Detalhamento.OpçãoServiços,OFFSET(Import.PLQ,$A92-1,BB$15-1,1,1),IF($E92&lt;&gt;1,IF(ISNUMBER(INDEX(Import.PLE,Detalhamento!$E92,Detalhamento!BB$15)),IF(INDEX(Import.PLE,Detalhamento!$E92,Detalhamento!BB$15)&lt;=mediçao,OFFSET(Import.PLQ,$A92-1,BB$15-1,1,1),0),0),PLE!$AA$28*OFFSET(Import.PLQ,$A92-1,BB$15-1,1,1)),IF($E92&lt;&gt;1,IF(ISNUMBER(INDEX(Import.PLE,Detalhamento!$E92,Detalhamento!BB$15)),IF(INDEX(Import.PLE,Detalhamento!$E92,Detalhamento!BB$15)&lt;=mediçao,0,OFFSET(Import.PLQ,$A92-1,BB$15-1,1,1)),OFFSET(Import.PLQ,$A92-1,BB$15-1,1,1)),(1-PLE!$AA$28)*OFFSET(Import.PLQ,$A92-1,BB$15-1,1,1))))</f>
        <v>0</v>
      </c>
      <c r="BC92" s="144">
        <f ca="1">IF(BC$13="",0,CHOOSE(Detalhamento.OpçãoServiços,OFFSET(Import.PLQ,$A92-1,BC$15-1,1,1),IF($E92&lt;&gt;1,IF(ISNUMBER(INDEX(Import.PLE,Detalhamento!$E92,Detalhamento!BC$15)),IF(INDEX(Import.PLE,Detalhamento!$E92,Detalhamento!BC$15)&lt;=mediçao,OFFSET(Import.PLQ,$A92-1,BC$15-1,1,1),0),0),PLE!$AA$28*OFFSET(Import.PLQ,$A92-1,BC$15-1,1,1)),IF($E92&lt;&gt;1,IF(ISNUMBER(INDEX(Import.PLE,Detalhamento!$E92,Detalhamento!BC$15)),IF(INDEX(Import.PLE,Detalhamento!$E92,Detalhamento!BC$15)&lt;=mediçao,0,OFFSET(Import.PLQ,$A92-1,BC$15-1,1,1)),OFFSET(Import.PLQ,$A92-1,BC$15-1,1,1)),(1-PLE!$AA$28)*OFFSET(Import.PLQ,$A92-1,BC$15-1,1,1))))</f>
        <v>0</v>
      </c>
      <c r="BD92" s="144">
        <f ca="1">IF(BD$13="",0,CHOOSE(Detalhamento.OpçãoServiços,OFFSET(Import.PLQ,$A92-1,BD$15-1,1,1),IF($E92&lt;&gt;1,IF(ISNUMBER(INDEX(Import.PLE,Detalhamento!$E92,Detalhamento!BD$15)),IF(INDEX(Import.PLE,Detalhamento!$E92,Detalhamento!BD$15)&lt;=mediçao,OFFSET(Import.PLQ,$A92-1,BD$15-1,1,1),0),0),PLE!$AA$28*OFFSET(Import.PLQ,$A92-1,BD$15-1,1,1)),IF($E92&lt;&gt;1,IF(ISNUMBER(INDEX(Import.PLE,Detalhamento!$E92,Detalhamento!BD$15)),IF(INDEX(Import.PLE,Detalhamento!$E92,Detalhamento!BD$15)&lt;=mediçao,0,OFFSET(Import.PLQ,$A92-1,BD$15-1,1,1)),OFFSET(Import.PLQ,$A92-1,BD$15-1,1,1)),(1-PLE!$AA$28)*OFFSET(Import.PLQ,$A92-1,BD$15-1,1,1))))</f>
        <v>0</v>
      </c>
      <c r="BE92" s="144">
        <f ca="1">IF(BE$13="",0,CHOOSE(Detalhamento.OpçãoServiços,OFFSET(Import.PLQ,$A92-1,BE$15-1,1,1),IF($E92&lt;&gt;1,IF(ISNUMBER(INDEX(Import.PLE,Detalhamento!$E92,Detalhamento!BE$15)),IF(INDEX(Import.PLE,Detalhamento!$E92,Detalhamento!BE$15)&lt;=mediçao,OFFSET(Import.PLQ,$A92-1,BE$15-1,1,1),0),0),PLE!$AA$28*OFFSET(Import.PLQ,$A92-1,BE$15-1,1,1)),IF($E92&lt;&gt;1,IF(ISNUMBER(INDEX(Import.PLE,Detalhamento!$E92,Detalhamento!BE$15)),IF(INDEX(Import.PLE,Detalhamento!$E92,Detalhamento!BE$15)&lt;=mediçao,0,OFFSET(Import.PLQ,$A92-1,BE$15-1,1,1)),OFFSET(Import.PLQ,$A92-1,BE$15-1,1,1)),(1-PLE!$AA$28)*OFFSET(Import.PLQ,$A92-1,BE$15-1,1,1))))</f>
        <v>0</v>
      </c>
      <c r="BF92" s="144">
        <f ca="1">IF(BF$13="",0,CHOOSE(Detalhamento.OpçãoServiços,OFFSET(Import.PLQ,$A92-1,BF$15-1,1,1),IF($E92&lt;&gt;1,IF(ISNUMBER(INDEX(Import.PLE,Detalhamento!$E92,Detalhamento!BF$15)),IF(INDEX(Import.PLE,Detalhamento!$E92,Detalhamento!BF$15)&lt;=mediçao,OFFSET(Import.PLQ,$A92-1,BF$15-1,1,1),0),0),PLE!$AA$28*OFFSET(Import.PLQ,$A92-1,BF$15-1,1,1)),IF($E92&lt;&gt;1,IF(ISNUMBER(INDEX(Import.PLE,Detalhamento!$E92,Detalhamento!BF$15)),IF(INDEX(Import.PLE,Detalhamento!$E92,Detalhamento!BF$15)&lt;=mediçao,0,OFFSET(Import.PLQ,$A92-1,BF$15-1,1,1)),OFFSET(Import.PLQ,$A92-1,BF$15-1,1,1)),(1-PLE!$AA$28)*OFFSET(Import.PLQ,$A92-1,BF$15-1,1,1))))</f>
        <v>0</v>
      </c>
      <c r="BG92" s="144">
        <f ca="1">IF(BG$13="",0,CHOOSE(Detalhamento.OpçãoServiços,OFFSET(Import.PLQ,$A92-1,BG$15-1,1,1),IF($E92&lt;&gt;1,IF(ISNUMBER(INDEX(Import.PLE,Detalhamento!$E92,Detalhamento!BG$15)),IF(INDEX(Import.PLE,Detalhamento!$E92,Detalhamento!BG$15)&lt;=mediçao,OFFSET(Import.PLQ,$A92-1,BG$15-1,1,1),0),0),PLE!$AA$28*OFFSET(Import.PLQ,$A92-1,BG$15-1,1,1)),IF($E92&lt;&gt;1,IF(ISNUMBER(INDEX(Import.PLE,Detalhamento!$E92,Detalhamento!BG$15)),IF(INDEX(Import.PLE,Detalhamento!$E92,Detalhamento!BG$15)&lt;=mediçao,0,OFFSET(Import.PLQ,$A92-1,BG$15-1,1,1)),OFFSET(Import.PLQ,$A92-1,BG$15-1,1,1)),(1-PLE!$AA$28)*OFFSET(Import.PLQ,$A92-1,BG$15-1,1,1))))</f>
        <v>0</v>
      </c>
      <c r="BH92" s="144">
        <f ca="1">IF(BH$13="",0,CHOOSE(Detalhamento.OpçãoServiços,OFFSET(Import.PLQ,$A92-1,BH$15-1,1,1),IF($E92&lt;&gt;1,IF(ISNUMBER(INDEX(Import.PLE,Detalhamento!$E92,Detalhamento!BH$15)),IF(INDEX(Import.PLE,Detalhamento!$E92,Detalhamento!BH$15)&lt;=mediçao,OFFSET(Import.PLQ,$A92-1,BH$15-1,1,1),0),0),PLE!$AA$28*OFFSET(Import.PLQ,$A92-1,BH$15-1,1,1)),IF($E92&lt;&gt;1,IF(ISNUMBER(INDEX(Import.PLE,Detalhamento!$E92,Detalhamento!BH$15)),IF(INDEX(Import.PLE,Detalhamento!$E92,Detalhamento!BH$15)&lt;=mediçao,0,OFFSET(Import.PLQ,$A92-1,BH$15-1,1,1)),OFFSET(Import.PLQ,$A92-1,BH$15-1,1,1)),(1-PLE!$AA$28)*OFFSET(Import.PLQ,$A92-1,BH$15-1,1,1))))</f>
        <v>0</v>
      </c>
      <c r="BI92" s="144">
        <f ca="1">IF(BI$13="",0,CHOOSE(Detalhamento.OpçãoServiços,OFFSET(Import.PLQ,$A92-1,BI$15-1,1,1),IF($E92&lt;&gt;1,IF(ISNUMBER(INDEX(Import.PLE,Detalhamento!$E92,Detalhamento!BI$15)),IF(INDEX(Import.PLE,Detalhamento!$E92,Detalhamento!BI$15)&lt;=mediçao,OFFSET(Import.PLQ,$A92-1,BI$15-1,1,1),0),0),PLE!$AA$28*OFFSET(Import.PLQ,$A92-1,BI$15-1,1,1)),IF($E92&lt;&gt;1,IF(ISNUMBER(INDEX(Import.PLE,Detalhamento!$E92,Detalhamento!BI$15)),IF(INDEX(Import.PLE,Detalhamento!$E92,Detalhamento!BI$15)&lt;=mediçao,0,OFFSET(Import.PLQ,$A92-1,BI$15-1,1,1)),OFFSET(Import.PLQ,$A92-1,BI$15-1,1,1)),(1-PLE!$AA$28)*OFFSET(Import.PLQ,$A92-1,BI$15-1,1,1))))</f>
        <v>0</v>
      </c>
    </row>
    <row r="93" spans="1:61" ht="40" x14ac:dyDescent="0.2">
      <c r="A93" s="155">
        <v>66</v>
      </c>
      <c r="B93" s="21" t="str">
        <f t="shared" ca="1" si="17"/>
        <v>Serviço</v>
      </c>
      <c r="E93" s="153">
        <f t="shared" ca="1" si="18"/>
        <v>8</v>
      </c>
      <c r="F93" s="154">
        <f t="shared" ca="1" si="19"/>
        <v>80066</v>
      </c>
      <c r="G93" s="154" t="str">
        <f t="shared" ca="1" si="16"/>
        <v>1.7.1.1</v>
      </c>
      <c r="H93" s="182" t="str">
        <f t="shared" ca="1" si="16"/>
        <v>ESTRUTURA TRELIÇADA DE COBERTURA, TIPO ARCO, COM LIGAÇÕES SOLDADAS, INCLUSOS PERFIS METÁLICOS, CHAPAS METÁLICAS, MÃO DE OBRA E TRANSPORTE COM GUINDASTE - FORNECIMENTO E INSTALAÇÃO. AF_01/2020_P</v>
      </c>
      <c r="I93" s="37" t="str">
        <f t="shared" ca="1" si="20"/>
        <v>KG</v>
      </c>
      <c r="J93" s="144">
        <f t="shared" ca="1" si="21"/>
        <v>5892.71</v>
      </c>
      <c r="K93" s="67"/>
      <c r="L93" s="144">
        <f ca="1">IF(L$13="",0,CHOOSE(Detalhamento.OpçãoServiços,OFFSET(Import.PLQ,$A93-1,L$15-1,1,1),IF($E93&lt;&gt;1,IF(ISNUMBER(INDEX(Import.PLE,Detalhamento!$E93,Detalhamento!L$15)),IF(INDEX(Import.PLE,Detalhamento!$E93,Detalhamento!L$15)&lt;=mediçao,OFFSET(Import.PLQ,$A93-1,L$15-1,1,1),0),0),PLE!$AA$28*OFFSET(Import.PLQ,$A93-1,L$15-1,1,1)),IF($E93&lt;&gt;1,IF(ISNUMBER(INDEX(Import.PLE,Detalhamento!$E93,Detalhamento!L$15)),IF(INDEX(Import.PLE,Detalhamento!$E93,Detalhamento!L$15)&lt;=mediçao,0,OFFSET(Import.PLQ,$A93-1,L$15-1,1,1)),OFFSET(Import.PLQ,$A93-1,L$15-1,1,1)),(1-PLE!$AA$28)*OFFSET(Import.PLQ,$A93-1,L$15-1,1,1))))</f>
        <v>5892.71</v>
      </c>
      <c r="M93" s="144">
        <f ca="1">IF(M$13="",0,CHOOSE(Detalhamento.OpçãoServiços,OFFSET(Import.PLQ,$A93-1,M$15-1,1,1),IF($E93&lt;&gt;1,IF(ISNUMBER(INDEX(Import.PLE,Detalhamento!$E93,Detalhamento!M$15)),IF(INDEX(Import.PLE,Detalhamento!$E93,Detalhamento!M$15)&lt;=mediçao,OFFSET(Import.PLQ,$A93-1,M$15-1,1,1),0),0),PLE!$AA$28*OFFSET(Import.PLQ,$A93-1,M$15-1,1,1)),IF($E93&lt;&gt;1,IF(ISNUMBER(INDEX(Import.PLE,Detalhamento!$E93,Detalhamento!M$15)),IF(INDEX(Import.PLE,Detalhamento!$E93,Detalhamento!M$15)&lt;=mediçao,0,OFFSET(Import.PLQ,$A93-1,M$15-1,1,1)),OFFSET(Import.PLQ,$A93-1,M$15-1,1,1)),(1-PLE!$AA$28)*OFFSET(Import.PLQ,$A93-1,M$15-1,1,1))))</f>
        <v>0</v>
      </c>
      <c r="N93" s="144">
        <f ca="1">IF(N$13="",0,CHOOSE(Detalhamento.OpçãoServiços,OFFSET(Import.PLQ,$A93-1,N$15-1,1,1),IF($E93&lt;&gt;1,IF(ISNUMBER(INDEX(Import.PLE,Detalhamento!$E93,Detalhamento!N$15)),IF(INDEX(Import.PLE,Detalhamento!$E93,Detalhamento!N$15)&lt;=mediçao,OFFSET(Import.PLQ,$A93-1,N$15-1,1,1),0),0),PLE!$AA$28*OFFSET(Import.PLQ,$A93-1,N$15-1,1,1)),IF($E93&lt;&gt;1,IF(ISNUMBER(INDEX(Import.PLE,Detalhamento!$E93,Detalhamento!N$15)),IF(INDEX(Import.PLE,Detalhamento!$E93,Detalhamento!N$15)&lt;=mediçao,0,OFFSET(Import.PLQ,$A93-1,N$15-1,1,1)),OFFSET(Import.PLQ,$A93-1,N$15-1,1,1)),(1-PLE!$AA$28)*OFFSET(Import.PLQ,$A93-1,N$15-1,1,1))))</f>
        <v>0</v>
      </c>
      <c r="O93" s="144">
        <f ca="1">IF(O$13="",0,CHOOSE(Detalhamento.OpçãoServiços,OFFSET(Import.PLQ,$A93-1,O$15-1,1,1),IF($E93&lt;&gt;1,IF(ISNUMBER(INDEX(Import.PLE,Detalhamento!$E93,Detalhamento!O$15)),IF(INDEX(Import.PLE,Detalhamento!$E93,Detalhamento!O$15)&lt;=mediçao,OFFSET(Import.PLQ,$A93-1,O$15-1,1,1),0),0),PLE!$AA$28*OFFSET(Import.PLQ,$A93-1,O$15-1,1,1)),IF($E93&lt;&gt;1,IF(ISNUMBER(INDEX(Import.PLE,Detalhamento!$E93,Detalhamento!O$15)),IF(INDEX(Import.PLE,Detalhamento!$E93,Detalhamento!O$15)&lt;=mediçao,0,OFFSET(Import.PLQ,$A93-1,O$15-1,1,1)),OFFSET(Import.PLQ,$A93-1,O$15-1,1,1)),(1-PLE!$AA$28)*OFFSET(Import.PLQ,$A93-1,O$15-1,1,1))))</f>
        <v>0</v>
      </c>
      <c r="P93" s="144">
        <f ca="1">IF(P$13="",0,CHOOSE(Detalhamento.OpçãoServiços,OFFSET(Import.PLQ,$A93-1,P$15-1,1,1),IF($E93&lt;&gt;1,IF(ISNUMBER(INDEX(Import.PLE,Detalhamento!$E93,Detalhamento!P$15)),IF(INDEX(Import.PLE,Detalhamento!$E93,Detalhamento!P$15)&lt;=mediçao,OFFSET(Import.PLQ,$A93-1,P$15-1,1,1),0),0),PLE!$AA$28*OFFSET(Import.PLQ,$A93-1,P$15-1,1,1)),IF($E93&lt;&gt;1,IF(ISNUMBER(INDEX(Import.PLE,Detalhamento!$E93,Detalhamento!P$15)),IF(INDEX(Import.PLE,Detalhamento!$E93,Detalhamento!P$15)&lt;=mediçao,0,OFFSET(Import.PLQ,$A93-1,P$15-1,1,1)),OFFSET(Import.PLQ,$A93-1,P$15-1,1,1)),(1-PLE!$AA$28)*OFFSET(Import.PLQ,$A93-1,P$15-1,1,1))))</f>
        <v>0</v>
      </c>
      <c r="Q93" s="144">
        <f ca="1">IF(Q$13="",0,CHOOSE(Detalhamento.OpçãoServiços,OFFSET(Import.PLQ,$A93-1,Q$15-1,1,1),IF($E93&lt;&gt;1,IF(ISNUMBER(INDEX(Import.PLE,Detalhamento!$E93,Detalhamento!Q$15)),IF(INDEX(Import.PLE,Detalhamento!$E93,Detalhamento!Q$15)&lt;=mediçao,OFFSET(Import.PLQ,$A93-1,Q$15-1,1,1),0),0),PLE!$AA$28*OFFSET(Import.PLQ,$A93-1,Q$15-1,1,1)),IF($E93&lt;&gt;1,IF(ISNUMBER(INDEX(Import.PLE,Detalhamento!$E93,Detalhamento!Q$15)),IF(INDEX(Import.PLE,Detalhamento!$E93,Detalhamento!Q$15)&lt;=mediçao,0,OFFSET(Import.PLQ,$A93-1,Q$15-1,1,1)),OFFSET(Import.PLQ,$A93-1,Q$15-1,1,1)),(1-PLE!$AA$28)*OFFSET(Import.PLQ,$A93-1,Q$15-1,1,1))))</f>
        <v>0</v>
      </c>
      <c r="R93" s="144">
        <f ca="1">IF(R$13="",0,CHOOSE(Detalhamento.OpçãoServiços,OFFSET(Import.PLQ,$A93-1,R$15-1,1,1),IF($E93&lt;&gt;1,IF(ISNUMBER(INDEX(Import.PLE,Detalhamento!$E93,Detalhamento!R$15)),IF(INDEX(Import.PLE,Detalhamento!$E93,Detalhamento!R$15)&lt;=mediçao,OFFSET(Import.PLQ,$A93-1,R$15-1,1,1),0),0),PLE!$AA$28*OFFSET(Import.PLQ,$A93-1,R$15-1,1,1)),IF($E93&lt;&gt;1,IF(ISNUMBER(INDEX(Import.PLE,Detalhamento!$E93,Detalhamento!R$15)),IF(INDEX(Import.PLE,Detalhamento!$E93,Detalhamento!R$15)&lt;=mediçao,0,OFFSET(Import.PLQ,$A93-1,R$15-1,1,1)),OFFSET(Import.PLQ,$A93-1,R$15-1,1,1)),(1-PLE!$AA$28)*OFFSET(Import.PLQ,$A93-1,R$15-1,1,1))))</f>
        <v>0</v>
      </c>
      <c r="S93" s="144">
        <f ca="1">IF(S$13="",0,CHOOSE(Detalhamento.OpçãoServiços,OFFSET(Import.PLQ,$A93-1,S$15-1,1,1),IF($E93&lt;&gt;1,IF(ISNUMBER(INDEX(Import.PLE,Detalhamento!$E93,Detalhamento!S$15)),IF(INDEX(Import.PLE,Detalhamento!$E93,Detalhamento!S$15)&lt;=mediçao,OFFSET(Import.PLQ,$A93-1,S$15-1,1,1),0),0),PLE!$AA$28*OFFSET(Import.PLQ,$A93-1,S$15-1,1,1)),IF($E93&lt;&gt;1,IF(ISNUMBER(INDEX(Import.PLE,Detalhamento!$E93,Detalhamento!S$15)),IF(INDEX(Import.PLE,Detalhamento!$E93,Detalhamento!S$15)&lt;=mediçao,0,OFFSET(Import.PLQ,$A93-1,S$15-1,1,1)),OFFSET(Import.PLQ,$A93-1,S$15-1,1,1)),(1-PLE!$AA$28)*OFFSET(Import.PLQ,$A93-1,S$15-1,1,1))))</f>
        <v>0</v>
      </c>
      <c r="T93" s="144">
        <f ca="1">IF(T$13="",0,CHOOSE(Detalhamento.OpçãoServiços,OFFSET(Import.PLQ,$A93-1,T$15-1,1,1),IF($E93&lt;&gt;1,IF(ISNUMBER(INDEX(Import.PLE,Detalhamento!$E93,Detalhamento!T$15)),IF(INDEX(Import.PLE,Detalhamento!$E93,Detalhamento!T$15)&lt;=mediçao,OFFSET(Import.PLQ,$A93-1,T$15-1,1,1),0),0),PLE!$AA$28*OFFSET(Import.PLQ,$A93-1,T$15-1,1,1)),IF($E93&lt;&gt;1,IF(ISNUMBER(INDEX(Import.PLE,Detalhamento!$E93,Detalhamento!T$15)),IF(INDEX(Import.PLE,Detalhamento!$E93,Detalhamento!T$15)&lt;=mediçao,0,OFFSET(Import.PLQ,$A93-1,T$15-1,1,1)),OFFSET(Import.PLQ,$A93-1,T$15-1,1,1)),(1-PLE!$AA$28)*OFFSET(Import.PLQ,$A93-1,T$15-1,1,1))))</f>
        <v>0</v>
      </c>
      <c r="U93" s="144">
        <f ca="1">IF(U$13="",0,CHOOSE(Detalhamento.OpçãoServiços,OFFSET(Import.PLQ,$A93-1,U$15-1,1,1),IF($E93&lt;&gt;1,IF(ISNUMBER(INDEX(Import.PLE,Detalhamento!$E93,Detalhamento!U$15)),IF(INDEX(Import.PLE,Detalhamento!$E93,Detalhamento!U$15)&lt;=mediçao,OFFSET(Import.PLQ,$A93-1,U$15-1,1,1),0),0),PLE!$AA$28*OFFSET(Import.PLQ,$A93-1,U$15-1,1,1)),IF($E93&lt;&gt;1,IF(ISNUMBER(INDEX(Import.PLE,Detalhamento!$E93,Detalhamento!U$15)),IF(INDEX(Import.PLE,Detalhamento!$E93,Detalhamento!U$15)&lt;=mediçao,0,OFFSET(Import.PLQ,$A93-1,U$15-1,1,1)),OFFSET(Import.PLQ,$A93-1,U$15-1,1,1)),(1-PLE!$AA$28)*OFFSET(Import.PLQ,$A93-1,U$15-1,1,1))))</f>
        <v>0</v>
      </c>
      <c r="V93" s="144">
        <f ca="1">IF(V$13="",0,CHOOSE(Detalhamento.OpçãoServiços,OFFSET(Import.PLQ,$A93-1,V$15-1,1,1),IF($E93&lt;&gt;1,IF(ISNUMBER(INDEX(Import.PLE,Detalhamento!$E93,Detalhamento!V$15)),IF(INDEX(Import.PLE,Detalhamento!$E93,Detalhamento!V$15)&lt;=mediçao,OFFSET(Import.PLQ,$A93-1,V$15-1,1,1),0),0),PLE!$AA$28*OFFSET(Import.PLQ,$A93-1,V$15-1,1,1)),IF($E93&lt;&gt;1,IF(ISNUMBER(INDEX(Import.PLE,Detalhamento!$E93,Detalhamento!V$15)),IF(INDEX(Import.PLE,Detalhamento!$E93,Detalhamento!V$15)&lt;=mediçao,0,OFFSET(Import.PLQ,$A93-1,V$15-1,1,1)),OFFSET(Import.PLQ,$A93-1,V$15-1,1,1)),(1-PLE!$AA$28)*OFFSET(Import.PLQ,$A93-1,V$15-1,1,1))))</f>
        <v>0</v>
      </c>
      <c r="W93" s="144">
        <f ca="1">IF(W$13="",0,CHOOSE(Detalhamento.OpçãoServiços,OFFSET(Import.PLQ,$A93-1,W$15-1,1,1),IF($E93&lt;&gt;1,IF(ISNUMBER(INDEX(Import.PLE,Detalhamento!$E93,Detalhamento!W$15)),IF(INDEX(Import.PLE,Detalhamento!$E93,Detalhamento!W$15)&lt;=mediçao,OFFSET(Import.PLQ,$A93-1,W$15-1,1,1),0),0),PLE!$AA$28*OFFSET(Import.PLQ,$A93-1,W$15-1,1,1)),IF($E93&lt;&gt;1,IF(ISNUMBER(INDEX(Import.PLE,Detalhamento!$E93,Detalhamento!W$15)),IF(INDEX(Import.PLE,Detalhamento!$E93,Detalhamento!W$15)&lt;=mediçao,0,OFFSET(Import.PLQ,$A93-1,W$15-1,1,1)),OFFSET(Import.PLQ,$A93-1,W$15-1,1,1)),(1-PLE!$AA$28)*OFFSET(Import.PLQ,$A93-1,W$15-1,1,1))))</f>
        <v>0</v>
      </c>
      <c r="X93" s="144">
        <f ca="1">IF(X$13="",0,CHOOSE(Detalhamento.OpçãoServiços,OFFSET(Import.PLQ,$A93-1,X$15-1,1,1),IF($E93&lt;&gt;1,IF(ISNUMBER(INDEX(Import.PLE,Detalhamento!$E93,Detalhamento!X$15)),IF(INDEX(Import.PLE,Detalhamento!$E93,Detalhamento!X$15)&lt;=mediçao,OFFSET(Import.PLQ,$A93-1,X$15-1,1,1),0),0),PLE!$AA$28*OFFSET(Import.PLQ,$A93-1,X$15-1,1,1)),IF($E93&lt;&gt;1,IF(ISNUMBER(INDEX(Import.PLE,Detalhamento!$E93,Detalhamento!X$15)),IF(INDEX(Import.PLE,Detalhamento!$E93,Detalhamento!X$15)&lt;=mediçao,0,OFFSET(Import.PLQ,$A93-1,X$15-1,1,1)),OFFSET(Import.PLQ,$A93-1,X$15-1,1,1)),(1-PLE!$AA$28)*OFFSET(Import.PLQ,$A93-1,X$15-1,1,1))))</f>
        <v>0</v>
      </c>
      <c r="Y93" s="144">
        <f ca="1">IF(Y$13="",0,CHOOSE(Detalhamento.OpçãoServiços,OFFSET(Import.PLQ,$A93-1,Y$15-1,1,1),IF($E93&lt;&gt;1,IF(ISNUMBER(INDEX(Import.PLE,Detalhamento!$E93,Detalhamento!Y$15)),IF(INDEX(Import.PLE,Detalhamento!$E93,Detalhamento!Y$15)&lt;=mediçao,OFFSET(Import.PLQ,$A93-1,Y$15-1,1,1),0),0),PLE!$AA$28*OFFSET(Import.PLQ,$A93-1,Y$15-1,1,1)),IF($E93&lt;&gt;1,IF(ISNUMBER(INDEX(Import.PLE,Detalhamento!$E93,Detalhamento!Y$15)),IF(INDEX(Import.PLE,Detalhamento!$E93,Detalhamento!Y$15)&lt;=mediçao,0,OFFSET(Import.PLQ,$A93-1,Y$15-1,1,1)),OFFSET(Import.PLQ,$A93-1,Y$15-1,1,1)),(1-PLE!$AA$28)*OFFSET(Import.PLQ,$A93-1,Y$15-1,1,1))))</f>
        <v>0</v>
      </c>
      <c r="Z93" s="144">
        <f ca="1">IF(Z$13="",0,CHOOSE(Detalhamento.OpçãoServiços,OFFSET(Import.PLQ,$A93-1,Z$15-1,1,1),IF($E93&lt;&gt;1,IF(ISNUMBER(INDEX(Import.PLE,Detalhamento!$E93,Detalhamento!Z$15)),IF(INDEX(Import.PLE,Detalhamento!$E93,Detalhamento!Z$15)&lt;=mediçao,OFFSET(Import.PLQ,$A93-1,Z$15-1,1,1),0),0),PLE!$AA$28*OFFSET(Import.PLQ,$A93-1,Z$15-1,1,1)),IF($E93&lt;&gt;1,IF(ISNUMBER(INDEX(Import.PLE,Detalhamento!$E93,Detalhamento!Z$15)),IF(INDEX(Import.PLE,Detalhamento!$E93,Detalhamento!Z$15)&lt;=mediçao,0,OFFSET(Import.PLQ,$A93-1,Z$15-1,1,1)),OFFSET(Import.PLQ,$A93-1,Z$15-1,1,1)),(1-PLE!$AA$28)*OFFSET(Import.PLQ,$A93-1,Z$15-1,1,1))))</f>
        <v>0</v>
      </c>
      <c r="AA93" s="144">
        <f ca="1">IF(AA$13="",0,CHOOSE(Detalhamento.OpçãoServiços,OFFSET(Import.PLQ,$A93-1,AA$15-1,1,1),IF($E93&lt;&gt;1,IF(ISNUMBER(INDEX(Import.PLE,Detalhamento!$E93,Detalhamento!AA$15)),IF(INDEX(Import.PLE,Detalhamento!$E93,Detalhamento!AA$15)&lt;=mediçao,OFFSET(Import.PLQ,$A93-1,AA$15-1,1,1),0),0),PLE!$AA$28*OFFSET(Import.PLQ,$A93-1,AA$15-1,1,1)),IF($E93&lt;&gt;1,IF(ISNUMBER(INDEX(Import.PLE,Detalhamento!$E93,Detalhamento!AA$15)),IF(INDEX(Import.PLE,Detalhamento!$E93,Detalhamento!AA$15)&lt;=mediçao,0,OFFSET(Import.PLQ,$A93-1,AA$15-1,1,1)),OFFSET(Import.PLQ,$A93-1,AA$15-1,1,1)),(1-PLE!$AA$28)*OFFSET(Import.PLQ,$A93-1,AA$15-1,1,1))))</f>
        <v>0</v>
      </c>
      <c r="AB93" s="144">
        <f ca="1">IF(AB$13="",0,CHOOSE(Detalhamento.OpçãoServiços,OFFSET(Import.PLQ,$A93-1,AB$15-1,1,1),IF($E93&lt;&gt;1,IF(ISNUMBER(INDEX(Import.PLE,Detalhamento!$E93,Detalhamento!AB$15)),IF(INDEX(Import.PLE,Detalhamento!$E93,Detalhamento!AB$15)&lt;=mediçao,OFFSET(Import.PLQ,$A93-1,AB$15-1,1,1),0),0),PLE!$AA$28*OFFSET(Import.PLQ,$A93-1,AB$15-1,1,1)),IF($E93&lt;&gt;1,IF(ISNUMBER(INDEX(Import.PLE,Detalhamento!$E93,Detalhamento!AB$15)),IF(INDEX(Import.PLE,Detalhamento!$E93,Detalhamento!AB$15)&lt;=mediçao,0,OFFSET(Import.PLQ,$A93-1,AB$15-1,1,1)),OFFSET(Import.PLQ,$A93-1,AB$15-1,1,1)),(1-PLE!$AA$28)*OFFSET(Import.PLQ,$A93-1,AB$15-1,1,1))))</f>
        <v>0</v>
      </c>
      <c r="AC93" s="144">
        <f ca="1">IF(AC$13="",0,CHOOSE(Detalhamento.OpçãoServiços,OFFSET(Import.PLQ,$A93-1,AC$15-1,1,1),IF($E93&lt;&gt;1,IF(ISNUMBER(INDEX(Import.PLE,Detalhamento!$E93,Detalhamento!AC$15)),IF(INDEX(Import.PLE,Detalhamento!$E93,Detalhamento!AC$15)&lt;=mediçao,OFFSET(Import.PLQ,$A93-1,AC$15-1,1,1),0),0),PLE!$AA$28*OFFSET(Import.PLQ,$A93-1,AC$15-1,1,1)),IF($E93&lt;&gt;1,IF(ISNUMBER(INDEX(Import.PLE,Detalhamento!$E93,Detalhamento!AC$15)),IF(INDEX(Import.PLE,Detalhamento!$E93,Detalhamento!AC$15)&lt;=mediçao,0,OFFSET(Import.PLQ,$A93-1,AC$15-1,1,1)),OFFSET(Import.PLQ,$A93-1,AC$15-1,1,1)),(1-PLE!$AA$28)*OFFSET(Import.PLQ,$A93-1,AC$15-1,1,1))))</f>
        <v>0</v>
      </c>
      <c r="AD93" s="144">
        <f ca="1">IF(AD$13="",0,CHOOSE(Detalhamento.OpçãoServiços,OFFSET(Import.PLQ,$A93-1,AD$15-1,1,1),IF($E93&lt;&gt;1,IF(ISNUMBER(INDEX(Import.PLE,Detalhamento!$E93,Detalhamento!AD$15)),IF(INDEX(Import.PLE,Detalhamento!$E93,Detalhamento!AD$15)&lt;=mediçao,OFFSET(Import.PLQ,$A93-1,AD$15-1,1,1),0),0),PLE!$AA$28*OFFSET(Import.PLQ,$A93-1,AD$15-1,1,1)),IF($E93&lt;&gt;1,IF(ISNUMBER(INDEX(Import.PLE,Detalhamento!$E93,Detalhamento!AD$15)),IF(INDEX(Import.PLE,Detalhamento!$E93,Detalhamento!AD$15)&lt;=mediçao,0,OFFSET(Import.PLQ,$A93-1,AD$15-1,1,1)),OFFSET(Import.PLQ,$A93-1,AD$15-1,1,1)),(1-PLE!$AA$28)*OFFSET(Import.PLQ,$A93-1,AD$15-1,1,1))))</f>
        <v>0</v>
      </c>
      <c r="AE93" s="144">
        <f ca="1">IF(AE$13="",0,CHOOSE(Detalhamento.OpçãoServiços,OFFSET(Import.PLQ,$A93-1,AE$15-1,1,1),IF($E93&lt;&gt;1,IF(ISNUMBER(INDEX(Import.PLE,Detalhamento!$E93,Detalhamento!AE$15)),IF(INDEX(Import.PLE,Detalhamento!$E93,Detalhamento!AE$15)&lt;=mediçao,OFFSET(Import.PLQ,$A93-1,AE$15-1,1,1),0),0),PLE!$AA$28*OFFSET(Import.PLQ,$A93-1,AE$15-1,1,1)),IF($E93&lt;&gt;1,IF(ISNUMBER(INDEX(Import.PLE,Detalhamento!$E93,Detalhamento!AE$15)),IF(INDEX(Import.PLE,Detalhamento!$E93,Detalhamento!AE$15)&lt;=mediçao,0,OFFSET(Import.PLQ,$A93-1,AE$15-1,1,1)),OFFSET(Import.PLQ,$A93-1,AE$15-1,1,1)),(1-PLE!$AA$28)*OFFSET(Import.PLQ,$A93-1,AE$15-1,1,1))))</f>
        <v>0</v>
      </c>
      <c r="AF93" s="144">
        <f ca="1">IF(AF$13="",0,CHOOSE(Detalhamento.OpçãoServiços,OFFSET(Import.PLQ,$A93-1,AF$15-1,1,1),IF($E93&lt;&gt;1,IF(ISNUMBER(INDEX(Import.PLE,Detalhamento!$E93,Detalhamento!AF$15)),IF(INDEX(Import.PLE,Detalhamento!$E93,Detalhamento!AF$15)&lt;=mediçao,OFFSET(Import.PLQ,$A93-1,AF$15-1,1,1),0),0),PLE!$AA$28*OFFSET(Import.PLQ,$A93-1,AF$15-1,1,1)),IF($E93&lt;&gt;1,IF(ISNUMBER(INDEX(Import.PLE,Detalhamento!$E93,Detalhamento!AF$15)),IF(INDEX(Import.PLE,Detalhamento!$E93,Detalhamento!AF$15)&lt;=mediçao,0,OFFSET(Import.PLQ,$A93-1,AF$15-1,1,1)),OFFSET(Import.PLQ,$A93-1,AF$15-1,1,1)),(1-PLE!$AA$28)*OFFSET(Import.PLQ,$A93-1,AF$15-1,1,1))))</f>
        <v>0</v>
      </c>
      <c r="AG93" s="144">
        <f ca="1">IF(AG$13="",0,CHOOSE(Detalhamento.OpçãoServiços,OFFSET(Import.PLQ,$A93-1,AG$15-1,1,1),IF($E93&lt;&gt;1,IF(ISNUMBER(INDEX(Import.PLE,Detalhamento!$E93,Detalhamento!AG$15)),IF(INDEX(Import.PLE,Detalhamento!$E93,Detalhamento!AG$15)&lt;=mediçao,OFFSET(Import.PLQ,$A93-1,AG$15-1,1,1),0),0),PLE!$AA$28*OFFSET(Import.PLQ,$A93-1,AG$15-1,1,1)),IF($E93&lt;&gt;1,IF(ISNUMBER(INDEX(Import.PLE,Detalhamento!$E93,Detalhamento!AG$15)),IF(INDEX(Import.PLE,Detalhamento!$E93,Detalhamento!AG$15)&lt;=mediçao,0,OFFSET(Import.PLQ,$A93-1,AG$15-1,1,1)),OFFSET(Import.PLQ,$A93-1,AG$15-1,1,1)),(1-PLE!$AA$28)*OFFSET(Import.PLQ,$A93-1,AG$15-1,1,1))))</f>
        <v>0</v>
      </c>
      <c r="AH93" s="144">
        <f ca="1">IF(AH$13="",0,CHOOSE(Detalhamento.OpçãoServiços,OFFSET(Import.PLQ,$A93-1,AH$15-1,1,1),IF($E93&lt;&gt;1,IF(ISNUMBER(INDEX(Import.PLE,Detalhamento!$E93,Detalhamento!AH$15)),IF(INDEX(Import.PLE,Detalhamento!$E93,Detalhamento!AH$15)&lt;=mediçao,OFFSET(Import.PLQ,$A93-1,AH$15-1,1,1),0),0),PLE!$AA$28*OFFSET(Import.PLQ,$A93-1,AH$15-1,1,1)),IF($E93&lt;&gt;1,IF(ISNUMBER(INDEX(Import.PLE,Detalhamento!$E93,Detalhamento!AH$15)),IF(INDEX(Import.PLE,Detalhamento!$E93,Detalhamento!AH$15)&lt;=mediçao,0,OFFSET(Import.PLQ,$A93-1,AH$15-1,1,1)),OFFSET(Import.PLQ,$A93-1,AH$15-1,1,1)),(1-PLE!$AA$28)*OFFSET(Import.PLQ,$A93-1,AH$15-1,1,1))))</f>
        <v>0</v>
      </c>
      <c r="AI93" s="144">
        <f ca="1">IF(AI$13="",0,CHOOSE(Detalhamento.OpçãoServiços,OFFSET(Import.PLQ,$A93-1,AI$15-1,1,1),IF($E93&lt;&gt;1,IF(ISNUMBER(INDEX(Import.PLE,Detalhamento!$E93,Detalhamento!AI$15)),IF(INDEX(Import.PLE,Detalhamento!$E93,Detalhamento!AI$15)&lt;=mediçao,OFFSET(Import.PLQ,$A93-1,AI$15-1,1,1),0),0),PLE!$AA$28*OFFSET(Import.PLQ,$A93-1,AI$15-1,1,1)),IF($E93&lt;&gt;1,IF(ISNUMBER(INDEX(Import.PLE,Detalhamento!$E93,Detalhamento!AI$15)),IF(INDEX(Import.PLE,Detalhamento!$E93,Detalhamento!AI$15)&lt;=mediçao,0,OFFSET(Import.PLQ,$A93-1,AI$15-1,1,1)),OFFSET(Import.PLQ,$A93-1,AI$15-1,1,1)),(1-PLE!$AA$28)*OFFSET(Import.PLQ,$A93-1,AI$15-1,1,1))))</f>
        <v>0</v>
      </c>
      <c r="AJ93" s="144">
        <f ca="1">IF(AJ$13="",0,CHOOSE(Detalhamento.OpçãoServiços,OFFSET(Import.PLQ,$A93-1,AJ$15-1,1,1),IF($E93&lt;&gt;1,IF(ISNUMBER(INDEX(Import.PLE,Detalhamento!$E93,Detalhamento!AJ$15)),IF(INDEX(Import.PLE,Detalhamento!$E93,Detalhamento!AJ$15)&lt;=mediçao,OFFSET(Import.PLQ,$A93-1,AJ$15-1,1,1),0),0),PLE!$AA$28*OFFSET(Import.PLQ,$A93-1,AJ$15-1,1,1)),IF($E93&lt;&gt;1,IF(ISNUMBER(INDEX(Import.PLE,Detalhamento!$E93,Detalhamento!AJ$15)),IF(INDEX(Import.PLE,Detalhamento!$E93,Detalhamento!AJ$15)&lt;=mediçao,0,OFFSET(Import.PLQ,$A93-1,AJ$15-1,1,1)),OFFSET(Import.PLQ,$A93-1,AJ$15-1,1,1)),(1-PLE!$AA$28)*OFFSET(Import.PLQ,$A93-1,AJ$15-1,1,1))))</f>
        <v>0</v>
      </c>
      <c r="AK93" s="144">
        <f ca="1">IF(AK$13="",0,CHOOSE(Detalhamento.OpçãoServiços,OFFSET(Import.PLQ,$A93-1,AK$15-1,1,1),IF($E93&lt;&gt;1,IF(ISNUMBER(INDEX(Import.PLE,Detalhamento!$E93,Detalhamento!AK$15)),IF(INDEX(Import.PLE,Detalhamento!$E93,Detalhamento!AK$15)&lt;=mediçao,OFFSET(Import.PLQ,$A93-1,AK$15-1,1,1),0),0),PLE!$AA$28*OFFSET(Import.PLQ,$A93-1,AK$15-1,1,1)),IF($E93&lt;&gt;1,IF(ISNUMBER(INDEX(Import.PLE,Detalhamento!$E93,Detalhamento!AK$15)),IF(INDEX(Import.PLE,Detalhamento!$E93,Detalhamento!AK$15)&lt;=mediçao,0,OFFSET(Import.PLQ,$A93-1,AK$15-1,1,1)),OFFSET(Import.PLQ,$A93-1,AK$15-1,1,1)),(1-PLE!$AA$28)*OFFSET(Import.PLQ,$A93-1,AK$15-1,1,1))))</f>
        <v>0</v>
      </c>
      <c r="AL93" s="144">
        <f ca="1">IF(AL$13="",0,CHOOSE(Detalhamento.OpçãoServiços,OFFSET(Import.PLQ,$A93-1,AL$15-1,1,1),IF($E93&lt;&gt;1,IF(ISNUMBER(INDEX(Import.PLE,Detalhamento!$E93,Detalhamento!AL$15)),IF(INDEX(Import.PLE,Detalhamento!$E93,Detalhamento!AL$15)&lt;=mediçao,OFFSET(Import.PLQ,$A93-1,AL$15-1,1,1),0),0),PLE!$AA$28*OFFSET(Import.PLQ,$A93-1,AL$15-1,1,1)),IF($E93&lt;&gt;1,IF(ISNUMBER(INDEX(Import.PLE,Detalhamento!$E93,Detalhamento!AL$15)),IF(INDEX(Import.PLE,Detalhamento!$E93,Detalhamento!AL$15)&lt;=mediçao,0,OFFSET(Import.PLQ,$A93-1,AL$15-1,1,1)),OFFSET(Import.PLQ,$A93-1,AL$15-1,1,1)),(1-PLE!$AA$28)*OFFSET(Import.PLQ,$A93-1,AL$15-1,1,1))))</f>
        <v>0</v>
      </c>
      <c r="AM93" s="144">
        <f ca="1">IF(AM$13="",0,CHOOSE(Detalhamento.OpçãoServiços,OFFSET(Import.PLQ,$A93-1,AM$15-1,1,1),IF($E93&lt;&gt;1,IF(ISNUMBER(INDEX(Import.PLE,Detalhamento!$E93,Detalhamento!AM$15)),IF(INDEX(Import.PLE,Detalhamento!$E93,Detalhamento!AM$15)&lt;=mediçao,OFFSET(Import.PLQ,$A93-1,AM$15-1,1,1),0),0),PLE!$AA$28*OFFSET(Import.PLQ,$A93-1,AM$15-1,1,1)),IF($E93&lt;&gt;1,IF(ISNUMBER(INDEX(Import.PLE,Detalhamento!$E93,Detalhamento!AM$15)),IF(INDEX(Import.PLE,Detalhamento!$E93,Detalhamento!AM$15)&lt;=mediçao,0,OFFSET(Import.PLQ,$A93-1,AM$15-1,1,1)),OFFSET(Import.PLQ,$A93-1,AM$15-1,1,1)),(1-PLE!$AA$28)*OFFSET(Import.PLQ,$A93-1,AM$15-1,1,1))))</f>
        <v>0</v>
      </c>
      <c r="AN93" s="144">
        <f ca="1">IF(AN$13="",0,CHOOSE(Detalhamento.OpçãoServiços,OFFSET(Import.PLQ,$A93-1,AN$15-1,1,1),IF($E93&lt;&gt;1,IF(ISNUMBER(INDEX(Import.PLE,Detalhamento!$E93,Detalhamento!AN$15)),IF(INDEX(Import.PLE,Detalhamento!$E93,Detalhamento!AN$15)&lt;=mediçao,OFFSET(Import.PLQ,$A93-1,AN$15-1,1,1),0),0),PLE!$AA$28*OFFSET(Import.PLQ,$A93-1,AN$15-1,1,1)),IF($E93&lt;&gt;1,IF(ISNUMBER(INDEX(Import.PLE,Detalhamento!$E93,Detalhamento!AN$15)),IF(INDEX(Import.PLE,Detalhamento!$E93,Detalhamento!AN$15)&lt;=mediçao,0,OFFSET(Import.PLQ,$A93-1,AN$15-1,1,1)),OFFSET(Import.PLQ,$A93-1,AN$15-1,1,1)),(1-PLE!$AA$28)*OFFSET(Import.PLQ,$A93-1,AN$15-1,1,1))))</f>
        <v>0</v>
      </c>
      <c r="AO93" s="144">
        <f ca="1">IF(AO$13="",0,CHOOSE(Detalhamento.OpçãoServiços,OFFSET(Import.PLQ,$A93-1,AO$15-1,1,1),IF($E93&lt;&gt;1,IF(ISNUMBER(INDEX(Import.PLE,Detalhamento!$E93,Detalhamento!AO$15)),IF(INDEX(Import.PLE,Detalhamento!$E93,Detalhamento!AO$15)&lt;=mediçao,OFFSET(Import.PLQ,$A93-1,AO$15-1,1,1),0),0),PLE!$AA$28*OFFSET(Import.PLQ,$A93-1,AO$15-1,1,1)),IF($E93&lt;&gt;1,IF(ISNUMBER(INDEX(Import.PLE,Detalhamento!$E93,Detalhamento!AO$15)),IF(INDEX(Import.PLE,Detalhamento!$E93,Detalhamento!AO$15)&lt;=mediçao,0,OFFSET(Import.PLQ,$A93-1,AO$15-1,1,1)),OFFSET(Import.PLQ,$A93-1,AO$15-1,1,1)),(1-PLE!$AA$28)*OFFSET(Import.PLQ,$A93-1,AO$15-1,1,1))))</f>
        <v>0</v>
      </c>
      <c r="AP93" s="144">
        <f ca="1">IF(AP$13="",0,CHOOSE(Detalhamento.OpçãoServiços,OFFSET(Import.PLQ,$A93-1,AP$15-1,1,1),IF($E93&lt;&gt;1,IF(ISNUMBER(INDEX(Import.PLE,Detalhamento!$E93,Detalhamento!AP$15)),IF(INDEX(Import.PLE,Detalhamento!$E93,Detalhamento!AP$15)&lt;=mediçao,OFFSET(Import.PLQ,$A93-1,AP$15-1,1,1),0),0),PLE!$AA$28*OFFSET(Import.PLQ,$A93-1,AP$15-1,1,1)),IF($E93&lt;&gt;1,IF(ISNUMBER(INDEX(Import.PLE,Detalhamento!$E93,Detalhamento!AP$15)),IF(INDEX(Import.PLE,Detalhamento!$E93,Detalhamento!AP$15)&lt;=mediçao,0,OFFSET(Import.PLQ,$A93-1,AP$15-1,1,1)),OFFSET(Import.PLQ,$A93-1,AP$15-1,1,1)),(1-PLE!$AA$28)*OFFSET(Import.PLQ,$A93-1,AP$15-1,1,1))))</f>
        <v>0</v>
      </c>
      <c r="AQ93" s="144">
        <f ca="1">IF(AQ$13="",0,CHOOSE(Detalhamento.OpçãoServiços,OFFSET(Import.PLQ,$A93-1,AQ$15-1,1,1),IF($E93&lt;&gt;1,IF(ISNUMBER(INDEX(Import.PLE,Detalhamento!$E93,Detalhamento!AQ$15)),IF(INDEX(Import.PLE,Detalhamento!$E93,Detalhamento!AQ$15)&lt;=mediçao,OFFSET(Import.PLQ,$A93-1,AQ$15-1,1,1),0),0),PLE!$AA$28*OFFSET(Import.PLQ,$A93-1,AQ$15-1,1,1)),IF($E93&lt;&gt;1,IF(ISNUMBER(INDEX(Import.PLE,Detalhamento!$E93,Detalhamento!AQ$15)),IF(INDEX(Import.PLE,Detalhamento!$E93,Detalhamento!AQ$15)&lt;=mediçao,0,OFFSET(Import.PLQ,$A93-1,AQ$15-1,1,1)),OFFSET(Import.PLQ,$A93-1,AQ$15-1,1,1)),(1-PLE!$AA$28)*OFFSET(Import.PLQ,$A93-1,AQ$15-1,1,1))))</f>
        <v>0</v>
      </c>
      <c r="AR93" s="144">
        <f ca="1">IF(AR$13="",0,CHOOSE(Detalhamento.OpçãoServiços,OFFSET(Import.PLQ,$A93-1,AR$15-1,1,1),IF($E93&lt;&gt;1,IF(ISNUMBER(INDEX(Import.PLE,Detalhamento!$E93,Detalhamento!AR$15)),IF(INDEX(Import.PLE,Detalhamento!$E93,Detalhamento!AR$15)&lt;=mediçao,OFFSET(Import.PLQ,$A93-1,AR$15-1,1,1),0),0),PLE!$AA$28*OFFSET(Import.PLQ,$A93-1,AR$15-1,1,1)),IF($E93&lt;&gt;1,IF(ISNUMBER(INDEX(Import.PLE,Detalhamento!$E93,Detalhamento!AR$15)),IF(INDEX(Import.PLE,Detalhamento!$E93,Detalhamento!AR$15)&lt;=mediçao,0,OFFSET(Import.PLQ,$A93-1,AR$15-1,1,1)),OFFSET(Import.PLQ,$A93-1,AR$15-1,1,1)),(1-PLE!$AA$28)*OFFSET(Import.PLQ,$A93-1,AR$15-1,1,1))))</f>
        <v>0</v>
      </c>
      <c r="AS93" s="144">
        <f ca="1">IF(AS$13="",0,CHOOSE(Detalhamento.OpçãoServiços,OFFSET(Import.PLQ,$A93-1,AS$15-1,1,1),IF($E93&lt;&gt;1,IF(ISNUMBER(INDEX(Import.PLE,Detalhamento!$E93,Detalhamento!AS$15)),IF(INDEX(Import.PLE,Detalhamento!$E93,Detalhamento!AS$15)&lt;=mediçao,OFFSET(Import.PLQ,$A93-1,AS$15-1,1,1),0),0),PLE!$AA$28*OFFSET(Import.PLQ,$A93-1,AS$15-1,1,1)),IF($E93&lt;&gt;1,IF(ISNUMBER(INDEX(Import.PLE,Detalhamento!$E93,Detalhamento!AS$15)),IF(INDEX(Import.PLE,Detalhamento!$E93,Detalhamento!AS$15)&lt;=mediçao,0,OFFSET(Import.PLQ,$A93-1,AS$15-1,1,1)),OFFSET(Import.PLQ,$A93-1,AS$15-1,1,1)),(1-PLE!$AA$28)*OFFSET(Import.PLQ,$A93-1,AS$15-1,1,1))))</f>
        <v>0</v>
      </c>
      <c r="AT93" s="144">
        <f ca="1">IF(AT$13="",0,CHOOSE(Detalhamento.OpçãoServiços,OFFSET(Import.PLQ,$A93-1,AT$15-1,1,1),IF($E93&lt;&gt;1,IF(ISNUMBER(INDEX(Import.PLE,Detalhamento!$E93,Detalhamento!AT$15)),IF(INDEX(Import.PLE,Detalhamento!$E93,Detalhamento!AT$15)&lt;=mediçao,OFFSET(Import.PLQ,$A93-1,AT$15-1,1,1),0),0),PLE!$AA$28*OFFSET(Import.PLQ,$A93-1,AT$15-1,1,1)),IF($E93&lt;&gt;1,IF(ISNUMBER(INDEX(Import.PLE,Detalhamento!$E93,Detalhamento!AT$15)),IF(INDEX(Import.PLE,Detalhamento!$E93,Detalhamento!AT$15)&lt;=mediçao,0,OFFSET(Import.PLQ,$A93-1,AT$15-1,1,1)),OFFSET(Import.PLQ,$A93-1,AT$15-1,1,1)),(1-PLE!$AA$28)*OFFSET(Import.PLQ,$A93-1,AT$15-1,1,1))))</f>
        <v>0</v>
      </c>
      <c r="AU93" s="144">
        <f ca="1">IF(AU$13="",0,CHOOSE(Detalhamento.OpçãoServiços,OFFSET(Import.PLQ,$A93-1,AU$15-1,1,1),IF($E93&lt;&gt;1,IF(ISNUMBER(INDEX(Import.PLE,Detalhamento!$E93,Detalhamento!AU$15)),IF(INDEX(Import.PLE,Detalhamento!$E93,Detalhamento!AU$15)&lt;=mediçao,OFFSET(Import.PLQ,$A93-1,AU$15-1,1,1),0),0),PLE!$AA$28*OFFSET(Import.PLQ,$A93-1,AU$15-1,1,1)),IF($E93&lt;&gt;1,IF(ISNUMBER(INDEX(Import.PLE,Detalhamento!$E93,Detalhamento!AU$15)),IF(INDEX(Import.PLE,Detalhamento!$E93,Detalhamento!AU$15)&lt;=mediçao,0,OFFSET(Import.PLQ,$A93-1,AU$15-1,1,1)),OFFSET(Import.PLQ,$A93-1,AU$15-1,1,1)),(1-PLE!$AA$28)*OFFSET(Import.PLQ,$A93-1,AU$15-1,1,1))))</f>
        <v>0</v>
      </c>
      <c r="AV93" s="144">
        <f ca="1">IF(AV$13="",0,CHOOSE(Detalhamento.OpçãoServiços,OFFSET(Import.PLQ,$A93-1,AV$15-1,1,1),IF($E93&lt;&gt;1,IF(ISNUMBER(INDEX(Import.PLE,Detalhamento!$E93,Detalhamento!AV$15)),IF(INDEX(Import.PLE,Detalhamento!$E93,Detalhamento!AV$15)&lt;=mediçao,OFFSET(Import.PLQ,$A93-1,AV$15-1,1,1),0),0),PLE!$AA$28*OFFSET(Import.PLQ,$A93-1,AV$15-1,1,1)),IF($E93&lt;&gt;1,IF(ISNUMBER(INDEX(Import.PLE,Detalhamento!$E93,Detalhamento!AV$15)),IF(INDEX(Import.PLE,Detalhamento!$E93,Detalhamento!AV$15)&lt;=mediçao,0,OFFSET(Import.PLQ,$A93-1,AV$15-1,1,1)),OFFSET(Import.PLQ,$A93-1,AV$15-1,1,1)),(1-PLE!$AA$28)*OFFSET(Import.PLQ,$A93-1,AV$15-1,1,1))))</f>
        <v>0</v>
      </c>
      <c r="AW93" s="144">
        <f ca="1">IF(AW$13="",0,CHOOSE(Detalhamento.OpçãoServiços,OFFSET(Import.PLQ,$A93-1,AW$15-1,1,1),IF($E93&lt;&gt;1,IF(ISNUMBER(INDEX(Import.PLE,Detalhamento!$E93,Detalhamento!AW$15)),IF(INDEX(Import.PLE,Detalhamento!$E93,Detalhamento!AW$15)&lt;=mediçao,OFFSET(Import.PLQ,$A93-1,AW$15-1,1,1),0),0),PLE!$AA$28*OFFSET(Import.PLQ,$A93-1,AW$15-1,1,1)),IF($E93&lt;&gt;1,IF(ISNUMBER(INDEX(Import.PLE,Detalhamento!$E93,Detalhamento!AW$15)),IF(INDEX(Import.PLE,Detalhamento!$E93,Detalhamento!AW$15)&lt;=mediçao,0,OFFSET(Import.PLQ,$A93-1,AW$15-1,1,1)),OFFSET(Import.PLQ,$A93-1,AW$15-1,1,1)),(1-PLE!$AA$28)*OFFSET(Import.PLQ,$A93-1,AW$15-1,1,1))))</f>
        <v>0</v>
      </c>
      <c r="AX93" s="144">
        <f ca="1">IF(AX$13="",0,CHOOSE(Detalhamento.OpçãoServiços,OFFSET(Import.PLQ,$A93-1,AX$15-1,1,1),IF($E93&lt;&gt;1,IF(ISNUMBER(INDEX(Import.PLE,Detalhamento!$E93,Detalhamento!AX$15)),IF(INDEX(Import.PLE,Detalhamento!$E93,Detalhamento!AX$15)&lt;=mediçao,OFFSET(Import.PLQ,$A93-1,AX$15-1,1,1),0),0),PLE!$AA$28*OFFSET(Import.PLQ,$A93-1,AX$15-1,1,1)),IF($E93&lt;&gt;1,IF(ISNUMBER(INDEX(Import.PLE,Detalhamento!$E93,Detalhamento!AX$15)),IF(INDEX(Import.PLE,Detalhamento!$E93,Detalhamento!AX$15)&lt;=mediçao,0,OFFSET(Import.PLQ,$A93-1,AX$15-1,1,1)),OFFSET(Import.PLQ,$A93-1,AX$15-1,1,1)),(1-PLE!$AA$28)*OFFSET(Import.PLQ,$A93-1,AX$15-1,1,1))))</f>
        <v>0</v>
      </c>
      <c r="AY93" s="144">
        <f ca="1">IF(AY$13="",0,CHOOSE(Detalhamento.OpçãoServiços,OFFSET(Import.PLQ,$A93-1,AY$15-1,1,1),IF($E93&lt;&gt;1,IF(ISNUMBER(INDEX(Import.PLE,Detalhamento!$E93,Detalhamento!AY$15)),IF(INDEX(Import.PLE,Detalhamento!$E93,Detalhamento!AY$15)&lt;=mediçao,OFFSET(Import.PLQ,$A93-1,AY$15-1,1,1),0),0),PLE!$AA$28*OFFSET(Import.PLQ,$A93-1,AY$15-1,1,1)),IF($E93&lt;&gt;1,IF(ISNUMBER(INDEX(Import.PLE,Detalhamento!$E93,Detalhamento!AY$15)),IF(INDEX(Import.PLE,Detalhamento!$E93,Detalhamento!AY$15)&lt;=mediçao,0,OFFSET(Import.PLQ,$A93-1,AY$15-1,1,1)),OFFSET(Import.PLQ,$A93-1,AY$15-1,1,1)),(1-PLE!$AA$28)*OFFSET(Import.PLQ,$A93-1,AY$15-1,1,1))))</f>
        <v>0</v>
      </c>
      <c r="AZ93" s="144">
        <f ca="1">IF(AZ$13="",0,CHOOSE(Detalhamento.OpçãoServiços,OFFSET(Import.PLQ,$A93-1,AZ$15-1,1,1),IF($E93&lt;&gt;1,IF(ISNUMBER(INDEX(Import.PLE,Detalhamento!$E93,Detalhamento!AZ$15)),IF(INDEX(Import.PLE,Detalhamento!$E93,Detalhamento!AZ$15)&lt;=mediçao,OFFSET(Import.PLQ,$A93-1,AZ$15-1,1,1),0),0),PLE!$AA$28*OFFSET(Import.PLQ,$A93-1,AZ$15-1,1,1)),IF($E93&lt;&gt;1,IF(ISNUMBER(INDEX(Import.PLE,Detalhamento!$E93,Detalhamento!AZ$15)),IF(INDEX(Import.PLE,Detalhamento!$E93,Detalhamento!AZ$15)&lt;=mediçao,0,OFFSET(Import.PLQ,$A93-1,AZ$15-1,1,1)),OFFSET(Import.PLQ,$A93-1,AZ$15-1,1,1)),(1-PLE!$AA$28)*OFFSET(Import.PLQ,$A93-1,AZ$15-1,1,1))))</f>
        <v>0</v>
      </c>
      <c r="BA93" s="144">
        <f ca="1">IF(BA$13="",0,CHOOSE(Detalhamento.OpçãoServiços,OFFSET(Import.PLQ,$A93-1,BA$15-1,1,1),IF($E93&lt;&gt;1,IF(ISNUMBER(INDEX(Import.PLE,Detalhamento!$E93,Detalhamento!BA$15)),IF(INDEX(Import.PLE,Detalhamento!$E93,Detalhamento!BA$15)&lt;=mediçao,OFFSET(Import.PLQ,$A93-1,BA$15-1,1,1),0),0),PLE!$AA$28*OFFSET(Import.PLQ,$A93-1,BA$15-1,1,1)),IF($E93&lt;&gt;1,IF(ISNUMBER(INDEX(Import.PLE,Detalhamento!$E93,Detalhamento!BA$15)),IF(INDEX(Import.PLE,Detalhamento!$E93,Detalhamento!BA$15)&lt;=mediçao,0,OFFSET(Import.PLQ,$A93-1,BA$15-1,1,1)),OFFSET(Import.PLQ,$A93-1,BA$15-1,1,1)),(1-PLE!$AA$28)*OFFSET(Import.PLQ,$A93-1,BA$15-1,1,1))))</f>
        <v>0</v>
      </c>
      <c r="BB93" s="144">
        <f ca="1">IF(BB$13="",0,CHOOSE(Detalhamento.OpçãoServiços,OFFSET(Import.PLQ,$A93-1,BB$15-1,1,1),IF($E93&lt;&gt;1,IF(ISNUMBER(INDEX(Import.PLE,Detalhamento!$E93,Detalhamento!BB$15)),IF(INDEX(Import.PLE,Detalhamento!$E93,Detalhamento!BB$15)&lt;=mediçao,OFFSET(Import.PLQ,$A93-1,BB$15-1,1,1),0),0),PLE!$AA$28*OFFSET(Import.PLQ,$A93-1,BB$15-1,1,1)),IF($E93&lt;&gt;1,IF(ISNUMBER(INDEX(Import.PLE,Detalhamento!$E93,Detalhamento!BB$15)),IF(INDEX(Import.PLE,Detalhamento!$E93,Detalhamento!BB$15)&lt;=mediçao,0,OFFSET(Import.PLQ,$A93-1,BB$15-1,1,1)),OFFSET(Import.PLQ,$A93-1,BB$15-1,1,1)),(1-PLE!$AA$28)*OFFSET(Import.PLQ,$A93-1,BB$15-1,1,1))))</f>
        <v>0</v>
      </c>
      <c r="BC93" s="144">
        <f ca="1">IF(BC$13="",0,CHOOSE(Detalhamento.OpçãoServiços,OFFSET(Import.PLQ,$A93-1,BC$15-1,1,1),IF($E93&lt;&gt;1,IF(ISNUMBER(INDEX(Import.PLE,Detalhamento!$E93,Detalhamento!BC$15)),IF(INDEX(Import.PLE,Detalhamento!$E93,Detalhamento!BC$15)&lt;=mediçao,OFFSET(Import.PLQ,$A93-1,BC$15-1,1,1),0),0),PLE!$AA$28*OFFSET(Import.PLQ,$A93-1,BC$15-1,1,1)),IF($E93&lt;&gt;1,IF(ISNUMBER(INDEX(Import.PLE,Detalhamento!$E93,Detalhamento!BC$15)),IF(INDEX(Import.PLE,Detalhamento!$E93,Detalhamento!BC$15)&lt;=mediçao,0,OFFSET(Import.PLQ,$A93-1,BC$15-1,1,1)),OFFSET(Import.PLQ,$A93-1,BC$15-1,1,1)),(1-PLE!$AA$28)*OFFSET(Import.PLQ,$A93-1,BC$15-1,1,1))))</f>
        <v>0</v>
      </c>
      <c r="BD93" s="144">
        <f ca="1">IF(BD$13="",0,CHOOSE(Detalhamento.OpçãoServiços,OFFSET(Import.PLQ,$A93-1,BD$15-1,1,1),IF($E93&lt;&gt;1,IF(ISNUMBER(INDEX(Import.PLE,Detalhamento!$E93,Detalhamento!BD$15)),IF(INDEX(Import.PLE,Detalhamento!$E93,Detalhamento!BD$15)&lt;=mediçao,OFFSET(Import.PLQ,$A93-1,BD$15-1,1,1),0),0),PLE!$AA$28*OFFSET(Import.PLQ,$A93-1,BD$15-1,1,1)),IF($E93&lt;&gt;1,IF(ISNUMBER(INDEX(Import.PLE,Detalhamento!$E93,Detalhamento!BD$15)),IF(INDEX(Import.PLE,Detalhamento!$E93,Detalhamento!BD$15)&lt;=mediçao,0,OFFSET(Import.PLQ,$A93-1,BD$15-1,1,1)),OFFSET(Import.PLQ,$A93-1,BD$15-1,1,1)),(1-PLE!$AA$28)*OFFSET(Import.PLQ,$A93-1,BD$15-1,1,1))))</f>
        <v>0</v>
      </c>
      <c r="BE93" s="144">
        <f ca="1">IF(BE$13="",0,CHOOSE(Detalhamento.OpçãoServiços,OFFSET(Import.PLQ,$A93-1,BE$15-1,1,1),IF($E93&lt;&gt;1,IF(ISNUMBER(INDEX(Import.PLE,Detalhamento!$E93,Detalhamento!BE$15)),IF(INDEX(Import.PLE,Detalhamento!$E93,Detalhamento!BE$15)&lt;=mediçao,OFFSET(Import.PLQ,$A93-1,BE$15-1,1,1),0),0),PLE!$AA$28*OFFSET(Import.PLQ,$A93-1,BE$15-1,1,1)),IF($E93&lt;&gt;1,IF(ISNUMBER(INDEX(Import.PLE,Detalhamento!$E93,Detalhamento!BE$15)),IF(INDEX(Import.PLE,Detalhamento!$E93,Detalhamento!BE$15)&lt;=mediçao,0,OFFSET(Import.PLQ,$A93-1,BE$15-1,1,1)),OFFSET(Import.PLQ,$A93-1,BE$15-1,1,1)),(1-PLE!$AA$28)*OFFSET(Import.PLQ,$A93-1,BE$15-1,1,1))))</f>
        <v>0</v>
      </c>
      <c r="BF93" s="144">
        <f ca="1">IF(BF$13="",0,CHOOSE(Detalhamento.OpçãoServiços,OFFSET(Import.PLQ,$A93-1,BF$15-1,1,1),IF($E93&lt;&gt;1,IF(ISNUMBER(INDEX(Import.PLE,Detalhamento!$E93,Detalhamento!BF$15)),IF(INDEX(Import.PLE,Detalhamento!$E93,Detalhamento!BF$15)&lt;=mediçao,OFFSET(Import.PLQ,$A93-1,BF$15-1,1,1),0),0),PLE!$AA$28*OFFSET(Import.PLQ,$A93-1,BF$15-1,1,1)),IF($E93&lt;&gt;1,IF(ISNUMBER(INDEX(Import.PLE,Detalhamento!$E93,Detalhamento!BF$15)),IF(INDEX(Import.PLE,Detalhamento!$E93,Detalhamento!BF$15)&lt;=mediçao,0,OFFSET(Import.PLQ,$A93-1,BF$15-1,1,1)),OFFSET(Import.PLQ,$A93-1,BF$15-1,1,1)),(1-PLE!$AA$28)*OFFSET(Import.PLQ,$A93-1,BF$15-1,1,1))))</f>
        <v>0</v>
      </c>
      <c r="BG93" s="144">
        <f ca="1">IF(BG$13="",0,CHOOSE(Detalhamento.OpçãoServiços,OFFSET(Import.PLQ,$A93-1,BG$15-1,1,1),IF($E93&lt;&gt;1,IF(ISNUMBER(INDEX(Import.PLE,Detalhamento!$E93,Detalhamento!BG$15)),IF(INDEX(Import.PLE,Detalhamento!$E93,Detalhamento!BG$15)&lt;=mediçao,OFFSET(Import.PLQ,$A93-1,BG$15-1,1,1),0),0),PLE!$AA$28*OFFSET(Import.PLQ,$A93-1,BG$15-1,1,1)),IF($E93&lt;&gt;1,IF(ISNUMBER(INDEX(Import.PLE,Detalhamento!$E93,Detalhamento!BG$15)),IF(INDEX(Import.PLE,Detalhamento!$E93,Detalhamento!BG$15)&lt;=mediçao,0,OFFSET(Import.PLQ,$A93-1,BG$15-1,1,1)),OFFSET(Import.PLQ,$A93-1,BG$15-1,1,1)),(1-PLE!$AA$28)*OFFSET(Import.PLQ,$A93-1,BG$15-1,1,1))))</f>
        <v>0</v>
      </c>
      <c r="BH93" s="144">
        <f ca="1">IF(BH$13="",0,CHOOSE(Detalhamento.OpçãoServiços,OFFSET(Import.PLQ,$A93-1,BH$15-1,1,1),IF($E93&lt;&gt;1,IF(ISNUMBER(INDEX(Import.PLE,Detalhamento!$E93,Detalhamento!BH$15)),IF(INDEX(Import.PLE,Detalhamento!$E93,Detalhamento!BH$15)&lt;=mediçao,OFFSET(Import.PLQ,$A93-1,BH$15-1,1,1),0),0),PLE!$AA$28*OFFSET(Import.PLQ,$A93-1,BH$15-1,1,1)),IF($E93&lt;&gt;1,IF(ISNUMBER(INDEX(Import.PLE,Detalhamento!$E93,Detalhamento!BH$15)),IF(INDEX(Import.PLE,Detalhamento!$E93,Detalhamento!BH$15)&lt;=mediçao,0,OFFSET(Import.PLQ,$A93-1,BH$15-1,1,1)),OFFSET(Import.PLQ,$A93-1,BH$15-1,1,1)),(1-PLE!$AA$28)*OFFSET(Import.PLQ,$A93-1,BH$15-1,1,1))))</f>
        <v>0</v>
      </c>
      <c r="BI93" s="144">
        <f ca="1">IF(BI$13="",0,CHOOSE(Detalhamento.OpçãoServiços,OFFSET(Import.PLQ,$A93-1,BI$15-1,1,1),IF($E93&lt;&gt;1,IF(ISNUMBER(INDEX(Import.PLE,Detalhamento!$E93,Detalhamento!BI$15)),IF(INDEX(Import.PLE,Detalhamento!$E93,Detalhamento!BI$15)&lt;=mediçao,OFFSET(Import.PLQ,$A93-1,BI$15-1,1,1),0),0),PLE!$AA$28*OFFSET(Import.PLQ,$A93-1,BI$15-1,1,1)),IF($E93&lt;&gt;1,IF(ISNUMBER(INDEX(Import.PLE,Detalhamento!$E93,Detalhamento!BI$15)),IF(INDEX(Import.PLE,Detalhamento!$E93,Detalhamento!BI$15)&lt;=mediçao,0,OFFSET(Import.PLQ,$A93-1,BI$15-1,1,1)),OFFSET(Import.PLQ,$A93-1,BI$15-1,1,1)),(1-PLE!$AA$28)*OFFSET(Import.PLQ,$A93-1,BI$15-1,1,1))))</f>
        <v>0</v>
      </c>
    </row>
    <row r="94" spans="1:61" ht="20" x14ac:dyDescent="0.2">
      <c r="A94" s="155">
        <v>67</v>
      </c>
      <c r="B94" s="21" t="str">
        <f t="shared" ca="1" si="17"/>
        <v>Serviço</v>
      </c>
      <c r="E94" s="153">
        <f t="shared" ca="1" si="18"/>
        <v>8</v>
      </c>
      <c r="F94" s="154">
        <f t="shared" ca="1" si="19"/>
        <v>80067</v>
      </c>
      <c r="G94" s="154" t="str">
        <f t="shared" ca="1" si="16"/>
        <v>1.7.1.2</v>
      </c>
      <c r="H94" s="182" t="str">
        <f t="shared" ca="1" si="16"/>
        <v>TELHAMENTO COM TELHA DE AÇO/ALUMÍNIO E = 0,5 MM, COM ATÉ 2 ÁGUAS, INCLUSO IÇAMENTO. AF_07/2019</v>
      </c>
      <c r="I94" s="37" t="str">
        <f t="shared" ca="1" si="20"/>
        <v>M2</v>
      </c>
      <c r="J94" s="144">
        <f t="shared" ca="1" si="21"/>
        <v>848.16</v>
      </c>
      <c r="K94" s="67"/>
      <c r="L94" s="144">
        <f ca="1">IF(L$13="",0,CHOOSE(Detalhamento.OpçãoServiços,OFFSET(Import.PLQ,$A94-1,L$15-1,1,1),IF($E94&lt;&gt;1,IF(ISNUMBER(INDEX(Import.PLE,Detalhamento!$E94,Detalhamento!L$15)),IF(INDEX(Import.PLE,Detalhamento!$E94,Detalhamento!L$15)&lt;=mediçao,OFFSET(Import.PLQ,$A94-1,L$15-1,1,1),0),0),PLE!$AA$28*OFFSET(Import.PLQ,$A94-1,L$15-1,1,1)),IF($E94&lt;&gt;1,IF(ISNUMBER(INDEX(Import.PLE,Detalhamento!$E94,Detalhamento!L$15)),IF(INDEX(Import.PLE,Detalhamento!$E94,Detalhamento!L$15)&lt;=mediçao,0,OFFSET(Import.PLQ,$A94-1,L$15-1,1,1)),OFFSET(Import.PLQ,$A94-1,L$15-1,1,1)),(1-PLE!$AA$28)*OFFSET(Import.PLQ,$A94-1,L$15-1,1,1))))</f>
        <v>848.16</v>
      </c>
      <c r="M94" s="144">
        <f ca="1">IF(M$13="",0,CHOOSE(Detalhamento.OpçãoServiços,OFFSET(Import.PLQ,$A94-1,M$15-1,1,1),IF($E94&lt;&gt;1,IF(ISNUMBER(INDEX(Import.PLE,Detalhamento!$E94,Detalhamento!M$15)),IF(INDEX(Import.PLE,Detalhamento!$E94,Detalhamento!M$15)&lt;=mediçao,OFFSET(Import.PLQ,$A94-1,M$15-1,1,1),0),0),PLE!$AA$28*OFFSET(Import.PLQ,$A94-1,M$15-1,1,1)),IF($E94&lt;&gt;1,IF(ISNUMBER(INDEX(Import.PLE,Detalhamento!$E94,Detalhamento!M$15)),IF(INDEX(Import.PLE,Detalhamento!$E94,Detalhamento!M$15)&lt;=mediçao,0,OFFSET(Import.PLQ,$A94-1,M$15-1,1,1)),OFFSET(Import.PLQ,$A94-1,M$15-1,1,1)),(1-PLE!$AA$28)*OFFSET(Import.PLQ,$A94-1,M$15-1,1,1))))</f>
        <v>0</v>
      </c>
      <c r="N94" s="144">
        <f ca="1">IF(N$13="",0,CHOOSE(Detalhamento.OpçãoServiços,OFFSET(Import.PLQ,$A94-1,N$15-1,1,1),IF($E94&lt;&gt;1,IF(ISNUMBER(INDEX(Import.PLE,Detalhamento!$E94,Detalhamento!N$15)),IF(INDEX(Import.PLE,Detalhamento!$E94,Detalhamento!N$15)&lt;=mediçao,OFFSET(Import.PLQ,$A94-1,N$15-1,1,1),0),0),PLE!$AA$28*OFFSET(Import.PLQ,$A94-1,N$15-1,1,1)),IF($E94&lt;&gt;1,IF(ISNUMBER(INDEX(Import.PLE,Detalhamento!$E94,Detalhamento!N$15)),IF(INDEX(Import.PLE,Detalhamento!$E94,Detalhamento!N$15)&lt;=mediçao,0,OFFSET(Import.PLQ,$A94-1,N$15-1,1,1)),OFFSET(Import.PLQ,$A94-1,N$15-1,1,1)),(1-PLE!$AA$28)*OFFSET(Import.PLQ,$A94-1,N$15-1,1,1))))</f>
        <v>0</v>
      </c>
      <c r="O94" s="144">
        <f ca="1">IF(O$13="",0,CHOOSE(Detalhamento.OpçãoServiços,OFFSET(Import.PLQ,$A94-1,O$15-1,1,1),IF($E94&lt;&gt;1,IF(ISNUMBER(INDEX(Import.PLE,Detalhamento!$E94,Detalhamento!O$15)),IF(INDEX(Import.PLE,Detalhamento!$E94,Detalhamento!O$15)&lt;=mediçao,OFFSET(Import.PLQ,$A94-1,O$15-1,1,1),0),0),PLE!$AA$28*OFFSET(Import.PLQ,$A94-1,O$15-1,1,1)),IF($E94&lt;&gt;1,IF(ISNUMBER(INDEX(Import.PLE,Detalhamento!$E94,Detalhamento!O$15)),IF(INDEX(Import.PLE,Detalhamento!$E94,Detalhamento!O$15)&lt;=mediçao,0,OFFSET(Import.PLQ,$A94-1,O$15-1,1,1)),OFFSET(Import.PLQ,$A94-1,O$15-1,1,1)),(1-PLE!$AA$28)*OFFSET(Import.PLQ,$A94-1,O$15-1,1,1))))</f>
        <v>0</v>
      </c>
      <c r="P94" s="144">
        <f ca="1">IF(P$13="",0,CHOOSE(Detalhamento.OpçãoServiços,OFFSET(Import.PLQ,$A94-1,P$15-1,1,1),IF($E94&lt;&gt;1,IF(ISNUMBER(INDEX(Import.PLE,Detalhamento!$E94,Detalhamento!P$15)),IF(INDEX(Import.PLE,Detalhamento!$E94,Detalhamento!P$15)&lt;=mediçao,OFFSET(Import.PLQ,$A94-1,P$15-1,1,1),0),0),PLE!$AA$28*OFFSET(Import.PLQ,$A94-1,P$15-1,1,1)),IF($E94&lt;&gt;1,IF(ISNUMBER(INDEX(Import.PLE,Detalhamento!$E94,Detalhamento!P$15)),IF(INDEX(Import.PLE,Detalhamento!$E94,Detalhamento!P$15)&lt;=mediçao,0,OFFSET(Import.PLQ,$A94-1,P$15-1,1,1)),OFFSET(Import.PLQ,$A94-1,P$15-1,1,1)),(1-PLE!$AA$28)*OFFSET(Import.PLQ,$A94-1,P$15-1,1,1))))</f>
        <v>0</v>
      </c>
      <c r="Q94" s="144">
        <f ca="1">IF(Q$13="",0,CHOOSE(Detalhamento.OpçãoServiços,OFFSET(Import.PLQ,$A94-1,Q$15-1,1,1),IF($E94&lt;&gt;1,IF(ISNUMBER(INDEX(Import.PLE,Detalhamento!$E94,Detalhamento!Q$15)),IF(INDEX(Import.PLE,Detalhamento!$E94,Detalhamento!Q$15)&lt;=mediçao,OFFSET(Import.PLQ,$A94-1,Q$15-1,1,1),0),0),PLE!$AA$28*OFFSET(Import.PLQ,$A94-1,Q$15-1,1,1)),IF($E94&lt;&gt;1,IF(ISNUMBER(INDEX(Import.PLE,Detalhamento!$E94,Detalhamento!Q$15)),IF(INDEX(Import.PLE,Detalhamento!$E94,Detalhamento!Q$15)&lt;=mediçao,0,OFFSET(Import.PLQ,$A94-1,Q$15-1,1,1)),OFFSET(Import.PLQ,$A94-1,Q$15-1,1,1)),(1-PLE!$AA$28)*OFFSET(Import.PLQ,$A94-1,Q$15-1,1,1))))</f>
        <v>0</v>
      </c>
      <c r="R94" s="144">
        <f ca="1">IF(R$13="",0,CHOOSE(Detalhamento.OpçãoServiços,OFFSET(Import.PLQ,$A94-1,R$15-1,1,1),IF($E94&lt;&gt;1,IF(ISNUMBER(INDEX(Import.PLE,Detalhamento!$E94,Detalhamento!R$15)),IF(INDEX(Import.PLE,Detalhamento!$E94,Detalhamento!R$15)&lt;=mediçao,OFFSET(Import.PLQ,$A94-1,R$15-1,1,1),0),0),PLE!$AA$28*OFFSET(Import.PLQ,$A94-1,R$15-1,1,1)),IF($E94&lt;&gt;1,IF(ISNUMBER(INDEX(Import.PLE,Detalhamento!$E94,Detalhamento!R$15)),IF(INDEX(Import.PLE,Detalhamento!$E94,Detalhamento!R$15)&lt;=mediçao,0,OFFSET(Import.PLQ,$A94-1,R$15-1,1,1)),OFFSET(Import.PLQ,$A94-1,R$15-1,1,1)),(1-PLE!$AA$28)*OFFSET(Import.PLQ,$A94-1,R$15-1,1,1))))</f>
        <v>0</v>
      </c>
      <c r="S94" s="144">
        <f ca="1">IF(S$13="",0,CHOOSE(Detalhamento.OpçãoServiços,OFFSET(Import.PLQ,$A94-1,S$15-1,1,1),IF($E94&lt;&gt;1,IF(ISNUMBER(INDEX(Import.PLE,Detalhamento!$E94,Detalhamento!S$15)),IF(INDEX(Import.PLE,Detalhamento!$E94,Detalhamento!S$15)&lt;=mediçao,OFFSET(Import.PLQ,$A94-1,S$15-1,1,1),0),0),PLE!$AA$28*OFFSET(Import.PLQ,$A94-1,S$15-1,1,1)),IF($E94&lt;&gt;1,IF(ISNUMBER(INDEX(Import.PLE,Detalhamento!$E94,Detalhamento!S$15)),IF(INDEX(Import.PLE,Detalhamento!$E94,Detalhamento!S$15)&lt;=mediçao,0,OFFSET(Import.PLQ,$A94-1,S$15-1,1,1)),OFFSET(Import.PLQ,$A94-1,S$15-1,1,1)),(1-PLE!$AA$28)*OFFSET(Import.PLQ,$A94-1,S$15-1,1,1))))</f>
        <v>0</v>
      </c>
      <c r="T94" s="144">
        <f ca="1">IF(T$13="",0,CHOOSE(Detalhamento.OpçãoServiços,OFFSET(Import.PLQ,$A94-1,T$15-1,1,1),IF($E94&lt;&gt;1,IF(ISNUMBER(INDEX(Import.PLE,Detalhamento!$E94,Detalhamento!T$15)),IF(INDEX(Import.PLE,Detalhamento!$E94,Detalhamento!T$15)&lt;=mediçao,OFFSET(Import.PLQ,$A94-1,T$15-1,1,1),0),0),PLE!$AA$28*OFFSET(Import.PLQ,$A94-1,T$15-1,1,1)),IF($E94&lt;&gt;1,IF(ISNUMBER(INDEX(Import.PLE,Detalhamento!$E94,Detalhamento!T$15)),IF(INDEX(Import.PLE,Detalhamento!$E94,Detalhamento!T$15)&lt;=mediçao,0,OFFSET(Import.PLQ,$A94-1,T$15-1,1,1)),OFFSET(Import.PLQ,$A94-1,T$15-1,1,1)),(1-PLE!$AA$28)*OFFSET(Import.PLQ,$A94-1,T$15-1,1,1))))</f>
        <v>0</v>
      </c>
      <c r="U94" s="144">
        <f ca="1">IF(U$13="",0,CHOOSE(Detalhamento.OpçãoServiços,OFFSET(Import.PLQ,$A94-1,U$15-1,1,1),IF($E94&lt;&gt;1,IF(ISNUMBER(INDEX(Import.PLE,Detalhamento!$E94,Detalhamento!U$15)),IF(INDEX(Import.PLE,Detalhamento!$E94,Detalhamento!U$15)&lt;=mediçao,OFFSET(Import.PLQ,$A94-1,U$15-1,1,1),0),0),PLE!$AA$28*OFFSET(Import.PLQ,$A94-1,U$15-1,1,1)),IF($E94&lt;&gt;1,IF(ISNUMBER(INDEX(Import.PLE,Detalhamento!$E94,Detalhamento!U$15)),IF(INDEX(Import.PLE,Detalhamento!$E94,Detalhamento!U$15)&lt;=mediçao,0,OFFSET(Import.PLQ,$A94-1,U$15-1,1,1)),OFFSET(Import.PLQ,$A94-1,U$15-1,1,1)),(1-PLE!$AA$28)*OFFSET(Import.PLQ,$A94-1,U$15-1,1,1))))</f>
        <v>0</v>
      </c>
      <c r="V94" s="144">
        <f ca="1">IF(V$13="",0,CHOOSE(Detalhamento.OpçãoServiços,OFFSET(Import.PLQ,$A94-1,V$15-1,1,1),IF($E94&lt;&gt;1,IF(ISNUMBER(INDEX(Import.PLE,Detalhamento!$E94,Detalhamento!V$15)),IF(INDEX(Import.PLE,Detalhamento!$E94,Detalhamento!V$15)&lt;=mediçao,OFFSET(Import.PLQ,$A94-1,V$15-1,1,1),0),0),PLE!$AA$28*OFFSET(Import.PLQ,$A94-1,V$15-1,1,1)),IF($E94&lt;&gt;1,IF(ISNUMBER(INDEX(Import.PLE,Detalhamento!$E94,Detalhamento!V$15)),IF(INDEX(Import.PLE,Detalhamento!$E94,Detalhamento!V$15)&lt;=mediçao,0,OFFSET(Import.PLQ,$A94-1,V$15-1,1,1)),OFFSET(Import.PLQ,$A94-1,V$15-1,1,1)),(1-PLE!$AA$28)*OFFSET(Import.PLQ,$A94-1,V$15-1,1,1))))</f>
        <v>0</v>
      </c>
      <c r="W94" s="144">
        <f ca="1">IF(W$13="",0,CHOOSE(Detalhamento.OpçãoServiços,OFFSET(Import.PLQ,$A94-1,W$15-1,1,1),IF($E94&lt;&gt;1,IF(ISNUMBER(INDEX(Import.PLE,Detalhamento!$E94,Detalhamento!W$15)),IF(INDEX(Import.PLE,Detalhamento!$E94,Detalhamento!W$15)&lt;=mediçao,OFFSET(Import.PLQ,$A94-1,W$15-1,1,1),0),0),PLE!$AA$28*OFFSET(Import.PLQ,$A94-1,W$15-1,1,1)),IF($E94&lt;&gt;1,IF(ISNUMBER(INDEX(Import.PLE,Detalhamento!$E94,Detalhamento!W$15)),IF(INDEX(Import.PLE,Detalhamento!$E94,Detalhamento!W$15)&lt;=mediçao,0,OFFSET(Import.PLQ,$A94-1,W$15-1,1,1)),OFFSET(Import.PLQ,$A94-1,W$15-1,1,1)),(1-PLE!$AA$28)*OFFSET(Import.PLQ,$A94-1,W$15-1,1,1))))</f>
        <v>0</v>
      </c>
      <c r="X94" s="144">
        <f ca="1">IF(X$13="",0,CHOOSE(Detalhamento.OpçãoServiços,OFFSET(Import.PLQ,$A94-1,X$15-1,1,1),IF($E94&lt;&gt;1,IF(ISNUMBER(INDEX(Import.PLE,Detalhamento!$E94,Detalhamento!X$15)),IF(INDEX(Import.PLE,Detalhamento!$E94,Detalhamento!X$15)&lt;=mediçao,OFFSET(Import.PLQ,$A94-1,X$15-1,1,1),0),0),PLE!$AA$28*OFFSET(Import.PLQ,$A94-1,X$15-1,1,1)),IF($E94&lt;&gt;1,IF(ISNUMBER(INDEX(Import.PLE,Detalhamento!$E94,Detalhamento!X$15)),IF(INDEX(Import.PLE,Detalhamento!$E94,Detalhamento!X$15)&lt;=mediçao,0,OFFSET(Import.PLQ,$A94-1,X$15-1,1,1)),OFFSET(Import.PLQ,$A94-1,X$15-1,1,1)),(1-PLE!$AA$28)*OFFSET(Import.PLQ,$A94-1,X$15-1,1,1))))</f>
        <v>0</v>
      </c>
      <c r="Y94" s="144">
        <f ca="1">IF(Y$13="",0,CHOOSE(Detalhamento.OpçãoServiços,OFFSET(Import.PLQ,$A94-1,Y$15-1,1,1),IF($E94&lt;&gt;1,IF(ISNUMBER(INDEX(Import.PLE,Detalhamento!$E94,Detalhamento!Y$15)),IF(INDEX(Import.PLE,Detalhamento!$E94,Detalhamento!Y$15)&lt;=mediçao,OFFSET(Import.PLQ,$A94-1,Y$15-1,1,1),0),0),PLE!$AA$28*OFFSET(Import.PLQ,$A94-1,Y$15-1,1,1)),IF($E94&lt;&gt;1,IF(ISNUMBER(INDEX(Import.PLE,Detalhamento!$E94,Detalhamento!Y$15)),IF(INDEX(Import.PLE,Detalhamento!$E94,Detalhamento!Y$15)&lt;=mediçao,0,OFFSET(Import.PLQ,$A94-1,Y$15-1,1,1)),OFFSET(Import.PLQ,$A94-1,Y$15-1,1,1)),(1-PLE!$AA$28)*OFFSET(Import.PLQ,$A94-1,Y$15-1,1,1))))</f>
        <v>0</v>
      </c>
      <c r="Z94" s="144">
        <f ca="1">IF(Z$13="",0,CHOOSE(Detalhamento.OpçãoServiços,OFFSET(Import.PLQ,$A94-1,Z$15-1,1,1),IF($E94&lt;&gt;1,IF(ISNUMBER(INDEX(Import.PLE,Detalhamento!$E94,Detalhamento!Z$15)),IF(INDEX(Import.PLE,Detalhamento!$E94,Detalhamento!Z$15)&lt;=mediçao,OFFSET(Import.PLQ,$A94-1,Z$15-1,1,1),0),0),PLE!$AA$28*OFFSET(Import.PLQ,$A94-1,Z$15-1,1,1)),IF($E94&lt;&gt;1,IF(ISNUMBER(INDEX(Import.PLE,Detalhamento!$E94,Detalhamento!Z$15)),IF(INDEX(Import.PLE,Detalhamento!$E94,Detalhamento!Z$15)&lt;=mediçao,0,OFFSET(Import.PLQ,$A94-1,Z$15-1,1,1)),OFFSET(Import.PLQ,$A94-1,Z$15-1,1,1)),(1-PLE!$AA$28)*OFFSET(Import.PLQ,$A94-1,Z$15-1,1,1))))</f>
        <v>0</v>
      </c>
      <c r="AA94" s="144">
        <f ca="1">IF(AA$13="",0,CHOOSE(Detalhamento.OpçãoServiços,OFFSET(Import.PLQ,$A94-1,AA$15-1,1,1),IF($E94&lt;&gt;1,IF(ISNUMBER(INDEX(Import.PLE,Detalhamento!$E94,Detalhamento!AA$15)),IF(INDEX(Import.PLE,Detalhamento!$E94,Detalhamento!AA$15)&lt;=mediçao,OFFSET(Import.PLQ,$A94-1,AA$15-1,1,1),0),0),PLE!$AA$28*OFFSET(Import.PLQ,$A94-1,AA$15-1,1,1)),IF($E94&lt;&gt;1,IF(ISNUMBER(INDEX(Import.PLE,Detalhamento!$E94,Detalhamento!AA$15)),IF(INDEX(Import.PLE,Detalhamento!$E94,Detalhamento!AA$15)&lt;=mediçao,0,OFFSET(Import.PLQ,$A94-1,AA$15-1,1,1)),OFFSET(Import.PLQ,$A94-1,AA$15-1,1,1)),(1-PLE!$AA$28)*OFFSET(Import.PLQ,$A94-1,AA$15-1,1,1))))</f>
        <v>0</v>
      </c>
      <c r="AB94" s="144">
        <f ca="1">IF(AB$13="",0,CHOOSE(Detalhamento.OpçãoServiços,OFFSET(Import.PLQ,$A94-1,AB$15-1,1,1),IF($E94&lt;&gt;1,IF(ISNUMBER(INDEX(Import.PLE,Detalhamento!$E94,Detalhamento!AB$15)),IF(INDEX(Import.PLE,Detalhamento!$E94,Detalhamento!AB$15)&lt;=mediçao,OFFSET(Import.PLQ,$A94-1,AB$15-1,1,1),0),0),PLE!$AA$28*OFFSET(Import.PLQ,$A94-1,AB$15-1,1,1)),IF($E94&lt;&gt;1,IF(ISNUMBER(INDEX(Import.PLE,Detalhamento!$E94,Detalhamento!AB$15)),IF(INDEX(Import.PLE,Detalhamento!$E94,Detalhamento!AB$15)&lt;=mediçao,0,OFFSET(Import.PLQ,$A94-1,AB$15-1,1,1)),OFFSET(Import.PLQ,$A94-1,AB$15-1,1,1)),(1-PLE!$AA$28)*OFFSET(Import.PLQ,$A94-1,AB$15-1,1,1))))</f>
        <v>0</v>
      </c>
      <c r="AC94" s="144">
        <f ca="1">IF(AC$13="",0,CHOOSE(Detalhamento.OpçãoServiços,OFFSET(Import.PLQ,$A94-1,AC$15-1,1,1),IF($E94&lt;&gt;1,IF(ISNUMBER(INDEX(Import.PLE,Detalhamento!$E94,Detalhamento!AC$15)),IF(INDEX(Import.PLE,Detalhamento!$E94,Detalhamento!AC$15)&lt;=mediçao,OFFSET(Import.PLQ,$A94-1,AC$15-1,1,1),0),0),PLE!$AA$28*OFFSET(Import.PLQ,$A94-1,AC$15-1,1,1)),IF($E94&lt;&gt;1,IF(ISNUMBER(INDEX(Import.PLE,Detalhamento!$E94,Detalhamento!AC$15)),IF(INDEX(Import.PLE,Detalhamento!$E94,Detalhamento!AC$15)&lt;=mediçao,0,OFFSET(Import.PLQ,$A94-1,AC$15-1,1,1)),OFFSET(Import.PLQ,$A94-1,AC$15-1,1,1)),(1-PLE!$AA$28)*OFFSET(Import.PLQ,$A94-1,AC$15-1,1,1))))</f>
        <v>0</v>
      </c>
      <c r="AD94" s="144">
        <f ca="1">IF(AD$13="",0,CHOOSE(Detalhamento.OpçãoServiços,OFFSET(Import.PLQ,$A94-1,AD$15-1,1,1),IF($E94&lt;&gt;1,IF(ISNUMBER(INDEX(Import.PLE,Detalhamento!$E94,Detalhamento!AD$15)),IF(INDEX(Import.PLE,Detalhamento!$E94,Detalhamento!AD$15)&lt;=mediçao,OFFSET(Import.PLQ,$A94-1,AD$15-1,1,1),0),0),PLE!$AA$28*OFFSET(Import.PLQ,$A94-1,AD$15-1,1,1)),IF($E94&lt;&gt;1,IF(ISNUMBER(INDEX(Import.PLE,Detalhamento!$E94,Detalhamento!AD$15)),IF(INDEX(Import.PLE,Detalhamento!$E94,Detalhamento!AD$15)&lt;=mediçao,0,OFFSET(Import.PLQ,$A94-1,AD$15-1,1,1)),OFFSET(Import.PLQ,$A94-1,AD$15-1,1,1)),(1-PLE!$AA$28)*OFFSET(Import.PLQ,$A94-1,AD$15-1,1,1))))</f>
        <v>0</v>
      </c>
      <c r="AE94" s="144">
        <f ca="1">IF(AE$13="",0,CHOOSE(Detalhamento.OpçãoServiços,OFFSET(Import.PLQ,$A94-1,AE$15-1,1,1),IF($E94&lt;&gt;1,IF(ISNUMBER(INDEX(Import.PLE,Detalhamento!$E94,Detalhamento!AE$15)),IF(INDEX(Import.PLE,Detalhamento!$E94,Detalhamento!AE$15)&lt;=mediçao,OFFSET(Import.PLQ,$A94-1,AE$15-1,1,1),0),0),PLE!$AA$28*OFFSET(Import.PLQ,$A94-1,AE$15-1,1,1)),IF($E94&lt;&gt;1,IF(ISNUMBER(INDEX(Import.PLE,Detalhamento!$E94,Detalhamento!AE$15)),IF(INDEX(Import.PLE,Detalhamento!$E94,Detalhamento!AE$15)&lt;=mediçao,0,OFFSET(Import.PLQ,$A94-1,AE$15-1,1,1)),OFFSET(Import.PLQ,$A94-1,AE$15-1,1,1)),(1-PLE!$AA$28)*OFFSET(Import.PLQ,$A94-1,AE$15-1,1,1))))</f>
        <v>0</v>
      </c>
      <c r="AF94" s="144">
        <f ca="1">IF(AF$13="",0,CHOOSE(Detalhamento.OpçãoServiços,OFFSET(Import.PLQ,$A94-1,AF$15-1,1,1),IF($E94&lt;&gt;1,IF(ISNUMBER(INDEX(Import.PLE,Detalhamento!$E94,Detalhamento!AF$15)),IF(INDEX(Import.PLE,Detalhamento!$E94,Detalhamento!AF$15)&lt;=mediçao,OFFSET(Import.PLQ,$A94-1,AF$15-1,1,1),0),0),PLE!$AA$28*OFFSET(Import.PLQ,$A94-1,AF$15-1,1,1)),IF($E94&lt;&gt;1,IF(ISNUMBER(INDEX(Import.PLE,Detalhamento!$E94,Detalhamento!AF$15)),IF(INDEX(Import.PLE,Detalhamento!$E94,Detalhamento!AF$15)&lt;=mediçao,0,OFFSET(Import.PLQ,$A94-1,AF$15-1,1,1)),OFFSET(Import.PLQ,$A94-1,AF$15-1,1,1)),(1-PLE!$AA$28)*OFFSET(Import.PLQ,$A94-1,AF$15-1,1,1))))</f>
        <v>0</v>
      </c>
      <c r="AG94" s="144">
        <f ca="1">IF(AG$13="",0,CHOOSE(Detalhamento.OpçãoServiços,OFFSET(Import.PLQ,$A94-1,AG$15-1,1,1),IF($E94&lt;&gt;1,IF(ISNUMBER(INDEX(Import.PLE,Detalhamento!$E94,Detalhamento!AG$15)),IF(INDEX(Import.PLE,Detalhamento!$E94,Detalhamento!AG$15)&lt;=mediçao,OFFSET(Import.PLQ,$A94-1,AG$15-1,1,1),0),0),PLE!$AA$28*OFFSET(Import.PLQ,$A94-1,AG$15-1,1,1)),IF($E94&lt;&gt;1,IF(ISNUMBER(INDEX(Import.PLE,Detalhamento!$E94,Detalhamento!AG$15)),IF(INDEX(Import.PLE,Detalhamento!$E94,Detalhamento!AG$15)&lt;=mediçao,0,OFFSET(Import.PLQ,$A94-1,AG$15-1,1,1)),OFFSET(Import.PLQ,$A94-1,AG$15-1,1,1)),(1-PLE!$AA$28)*OFFSET(Import.PLQ,$A94-1,AG$15-1,1,1))))</f>
        <v>0</v>
      </c>
      <c r="AH94" s="144">
        <f ca="1">IF(AH$13="",0,CHOOSE(Detalhamento.OpçãoServiços,OFFSET(Import.PLQ,$A94-1,AH$15-1,1,1),IF($E94&lt;&gt;1,IF(ISNUMBER(INDEX(Import.PLE,Detalhamento!$E94,Detalhamento!AH$15)),IF(INDEX(Import.PLE,Detalhamento!$E94,Detalhamento!AH$15)&lt;=mediçao,OFFSET(Import.PLQ,$A94-1,AH$15-1,1,1),0),0),PLE!$AA$28*OFFSET(Import.PLQ,$A94-1,AH$15-1,1,1)),IF($E94&lt;&gt;1,IF(ISNUMBER(INDEX(Import.PLE,Detalhamento!$E94,Detalhamento!AH$15)),IF(INDEX(Import.PLE,Detalhamento!$E94,Detalhamento!AH$15)&lt;=mediçao,0,OFFSET(Import.PLQ,$A94-1,AH$15-1,1,1)),OFFSET(Import.PLQ,$A94-1,AH$15-1,1,1)),(1-PLE!$AA$28)*OFFSET(Import.PLQ,$A94-1,AH$15-1,1,1))))</f>
        <v>0</v>
      </c>
      <c r="AI94" s="144">
        <f ca="1">IF(AI$13="",0,CHOOSE(Detalhamento.OpçãoServiços,OFFSET(Import.PLQ,$A94-1,AI$15-1,1,1),IF($E94&lt;&gt;1,IF(ISNUMBER(INDEX(Import.PLE,Detalhamento!$E94,Detalhamento!AI$15)),IF(INDEX(Import.PLE,Detalhamento!$E94,Detalhamento!AI$15)&lt;=mediçao,OFFSET(Import.PLQ,$A94-1,AI$15-1,1,1),0),0),PLE!$AA$28*OFFSET(Import.PLQ,$A94-1,AI$15-1,1,1)),IF($E94&lt;&gt;1,IF(ISNUMBER(INDEX(Import.PLE,Detalhamento!$E94,Detalhamento!AI$15)),IF(INDEX(Import.PLE,Detalhamento!$E94,Detalhamento!AI$15)&lt;=mediçao,0,OFFSET(Import.PLQ,$A94-1,AI$15-1,1,1)),OFFSET(Import.PLQ,$A94-1,AI$15-1,1,1)),(1-PLE!$AA$28)*OFFSET(Import.PLQ,$A94-1,AI$15-1,1,1))))</f>
        <v>0</v>
      </c>
      <c r="AJ94" s="144">
        <f ca="1">IF(AJ$13="",0,CHOOSE(Detalhamento.OpçãoServiços,OFFSET(Import.PLQ,$A94-1,AJ$15-1,1,1),IF($E94&lt;&gt;1,IF(ISNUMBER(INDEX(Import.PLE,Detalhamento!$E94,Detalhamento!AJ$15)),IF(INDEX(Import.PLE,Detalhamento!$E94,Detalhamento!AJ$15)&lt;=mediçao,OFFSET(Import.PLQ,$A94-1,AJ$15-1,1,1),0),0),PLE!$AA$28*OFFSET(Import.PLQ,$A94-1,AJ$15-1,1,1)),IF($E94&lt;&gt;1,IF(ISNUMBER(INDEX(Import.PLE,Detalhamento!$E94,Detalhamento!AJ$15)),IF(INDEX(Import.PLE,Detalhamento!$E94,Detalhamento!AJ$15)&lt;=mediçao,0,OFFSET(Import.PLQ,$A94-1,AJ$15-1,1,1)),OFFSET(Import.PLQ,$A94-1,AJ$15-1,1,1)),(1-PLE!$AA$28)*OFFSET(Import.PLQ,$A94-1,AJ$15-1,1,1))))</f>
        <v>0</v>
      </c>
      <c r="AK94" s="144">
        <f ca="1">IF(AK$13="",0,CHOOSE(Detalhamento.OpçãoServiços,OFFSET(Import.PLQ,$A94-1,AK$15-1,1,1),IF($E94&lt;&gt;1,IF(ISNUMBER(INDEX(Import.PLE,Detalhamento!$E94,Detalhamento!AK$15)),IF(INDEX(Import.PLE,Detalhamento!$E94,Detalhamento!AK$15)&lt;=mediçao,OFFSET(Import.PLQ,$A94-1,AK$15-1,1,1),0),0),PLE!$AA$28*OFFSET(Import.PLQ,$A94-1,AK$15-1,1,1)),IF($E94&lt;&gt;1,IF(ISNUMBER(INDEX(Import.PLE,Detalhamento!$E94,Detalhamento!AK$15)),IF(INDEX(Import.PLE,Detalhamento!$E94,Detalhamento!AK$15)&lt;=mediçao,0,OFFSET(Import.PLQ,$A94-1,AK$15-1,1,1)),OFFSET(Import.PLQ,$A94-1,AK$15-1,1,1)),(1-PLE!$AA$28)*OFFSET(Import.PLQ,$A94-1,AK$15-1,1,1))))</f>
        <v>0</v>
      </c>
      <c r="AL94" s="144">
        <f ca="1">IF(AL$13="",0,CHOOSE(Detalhamento.OpçãoServiços,OFFSET(Import.PLQ,$A94-1,AL$15-1,1,1),IF($E94&lt;&gt;1,IF(ISNUMBER(INDEX(Import.PLE,Detalhamento!$E94,Detalhamento!AL$15)),IF(INDEX(Import.PLE,Detalhamento!$E94,Detalhamento!AL$15)&lt;=mediçao,OFFSET(Import.PLQ,$A94-1,AL$15-1,1,1),0),0),PLE!$AA$28*OFFSET(Import.PLQ,$A94-1,AL$15-1,1,1)),IF($E94&lt;&gt;1,IF(ISNUMBER(INDEX(Import.PLE,Detalhamento!$E94,Detalhamento!AL$15)),IF(INDEX(Import.PLE,Detalhamento!$E94,Detalhamento!AL$15)&lt;=mediçao,0,OFFSET(Import.PLQ,$A94-1,AL$15-1,1,1)),OFFSET(Import.PLQ,$A94-1,AL$15-1,1,1)),(1-PLE!$AA$28)*OFFSET(Import.PLQ,$A94-1,AL$15-1,1,1))))</f>
        <v>0</v>
      </c>
      <c r="AM94" s="144">
        <f ca="1">IF(AM$13="",0,CHOOSE(Detalhamento.OpçãoServiços,OFFSET(Import.PLQ,$A94-1,AM$15-1,1,1),IF($E94&lt;&gt;1,IF(ISNUMBER(INDEX(Import.PLE,Detalhamento!$E94,Detalhamento!AM$15)),IF(INDEX(Import.PLE,Detalhamento!$E94,Detalhamento!AM$15)&lt;=mediçao,OFFSET(Import.PLQ,$A94-1,AM$15-1,1,1),0),0),PLE!$AA$28*OFFSET(Import.PLQ,$A94-1,AM$15-1,1,1)),IF($E94&lt;&gt;1,IF(ISNUMBER(INDEX(Import.PLE,Detalhamento!$E94,Detalhamento!AM$15)),IF(INDEX(Import.PLE,Detalhamento!$E94,Detalhamento!AM$15)&lt;=mediçao,0,OFFSET(Import.PLQ,$A94-1,AM$15-1,1,1)),OFFSET(Import.PLQ,$A94-1,AM$15-1,1,1)),(1-PLE!$AA$28)*OFFSET(Import.PLQ,$A94-1,AM$15-1,1,1))))</f>
        <v>0</v>
      </c>
      <c r="AN94" s="144">
        <f ca="1">IF(AN$13="",0,CHOOSE(Detalhamento.OpçãoServiços,OFFSET(Import.PLQ,$A94-1,AN$15-1,1,1),IF($E94&lt;&gt;1,IF(ISNUMBER(INDEX(Import.PLE,Detalhamento!$E94,Detalhamento!AN$15)),IF(INDEX(Import.PLE,Detalhamento!$E94,Detalhamento!AN$15)&lt;=mediçao,OFFSET(Import.PLQ,$A94-1,AN$15-1,1,1),0),0),PLE!$AA$28*OFFSET(Import.PLQ,$A94-1,AN$15-1,1,1)),IF($E94&lt;&gt;1,IF(ISNUMBER(INDEX(Import.PLE,Detalhamento!$E94,Detalhamento!AN$15)),IF(INDEX(Import.PLE,Detalhamento!$E94,Detalhamento!AN$15)&lt;=mediçao,0,OFFSET(Import.PLQ,$A94-1,AN$15-1,1,1)),OFFSET(Import.PLQ,$A94-1,AN$15-1,1,1)),(1-PLE!$AA$28)*OFFSET(Import.PLQ,$A94-1,AN$15-1,1,1))))</f>
        <v>0</v>
      </c>
      <c r="AO94" s="144">
        <f ca="1">IF(AO$13="",0,CHOOSE(Detalhamento.OpçãoServiços,OFFSET(Import.PLQ,$A94-1,AO$15-1,1,1),IF($E94&lt;&gt;1,IF(ISNUMBER(INDEX(Import.PLE,Detalhamento!$E94,Detalhamento!AO$15)),IF(INDEX(Import.PLE,Detalhamento!$E94,Detalhamento!AO$15)&lt;=mediçao,OFFSET(Import.PLQ,$A94-1,AO$15-1,1,1),0),0),PLE!$AA$28*OFFSET(Import.PLQ,$A94-1,AO$15-1,1,1)),IF($E94&lt;&gt;1,IF(ISNUMBER(INDEX(Import.PLE,Detalhamento!$E94,Detalhamento!AO$15)),IF(INDEX(Import.PLE,Detalhamento!$E94,Detalhamento!AO$15)&lt;=mediçao,0,OFFSET(Import.PLQ,$A94-1,AO$15-1,1,1)),OFFSET(Import.PLQ,$A94-1,AO$15-1,1,1)),(1-PLE!$AA$28)*OFFSET(Import.PLQ,$A94-1,AO$15-1,1,1))))</f>
        <v>0</v>
      </c>
      <c r="AP94" s="144">
        <f ca="1">IF(AP$13="",0,CHOOSE(Detalhamento.OpçãoServiços,OFFSET(Import.PLQ,$A94-1,AP$15-1,1,1),IF($E94&lt;&gt;1,IF(ISNUMBER(INDEX(Import.PLE,Detalhamento!$E94,Detalhamento!AP$15)),IF(INDEX(Import.PLE,Detalhamento!$E94,Detalhamento!AP$15)&lt;=mediçao,OFFSET(Import.PLQ,$A94-1,AP$15-1,1,1),0),0),PLE!$AA$28*OFFSET(Import.PLQ,$A94-1,AP$15-1,1,1)),IF($E94&lt;&gt;1,IF(ISNUMBER(INDEX(Import.PLE,Detalhamento!$E94,Detalhamento!AP$15)),IF(INDEX(Import.PLE,Detalhamento!$E94,Detalhamento!AP$15)&lt;=mediçao,0,OFFSET(Import.PLQ,$A94-1,AP$15-1,1,1)),OFFSET(Import.PLQ,$A94-1,AP$15-1,1,1)),(1-PLE!$AA$28)*OFFSET(Import.PLQ,$A94-1,AP$15-1,1,1))))</f>
        <v>0</v>
      </c>
      <c r="AQ94" s="144">
        <f ca="1">IF(AQ$13="",0,CHOOSE(Detalhamento.OpçãoServiços,OFFSET(Import.PLQ,$A94-1,AQ$15-1,1,1),IF($E94&lt;&gt;1,IF(ISNUMBER(INDEX(Import.PLE,Detalhamento!$E94,Detalhamento!AQ$15)),IF(INDEX(Import.PLE,Detalhamento!$E94,Detalhamento!AQ$15)&lt;=mediçao,OFFSET(Import.PLQ,$A94-1,AQ$15-1,1,1),0),0),PLE!$AA$28*OFFSET(Import.PLQ,$A94-1,AQ$15-1,1,1)),IF($E94&lt;&gt;1,IF(ISNUMBER(INDEX(Import.PLE,Detalhamento!$E94,Detalhamento!AQ$15)),IF(INDEX(Import.PLE,Detalhamento!$E94,Detalhamento!AQ$15)&lt;=mediçao,0,OFFSET(Import.PLQ,$A94-1,AQ$15-1,1,1)),OFFSET(Import.PLQ,$A94-1,AQ$15-1,1,1)),(1-PLE!$AA$28)*OFFSET(Import.PLQ,$A94-1,AQ$15-1,1,1))))</f>
        <v>0</v>
      </c>
      <c r="AR94" s="144">
        <f ca="1">IF(AR$13="",0,CHOOSE(Detalhamento.OpçãoServiços,OFFSET(Import.PLQ,$A94-1,AR$15-1,1,1),IF($E94&lt;&gt;1,IF(ISNUMBER(INDEX(Import.PLE,Detalhamento!$E94,Detalhamento!AR$15)),IF(INDEX(Import.PLE,Detalhamento!$E94,Detalhamento!AR$15)&lt;=mediçao,OFFSET(Import.PLQ,$A94-1,AR$15-1,1,1),0),0),PLE!$AA$28*OFFSET(Import.PLQ,$A94-1,AR$15-1,1,1)),IF($E94&lt;&gt;1,IF(ISNUMBER(INDEX(Import.PLE,Detalhamento!$E94,Detalhamento!AR$15)),IF(INDEX(Import.PLE,Detalhamento!$E94,Detalhamento!AR$15)&lt;=mediçao,0,OFFSET(Import.PLQ,$A94-1,AR$15-1,1,1)),OFFSET(Import.PLQ,$A94-1,AR$15-1,1,1)),(1-PLE!$AA$28)*OFFSET(Import.PLQ,$A94-1,AR$15-1,1,1))))</f>
        <v>0</v>
      </c>
      <c r="AS94" s="144">
        <f ca="1">IF(AS$13="",0,CHOOSE(Detalhamento.OpçãoServiços,OFFSET(Import.PLQ,$A94-1,AS$15-1,1,1),IF($E94&lt;&gt;1,IF(ISNUMBER(INDEX(Import.PLE,Detalhamento!$E94,Detalhamento!AS$15)),IF(INDEX(Import.PLE,Detalhamento!$E94,Detalhamento!AS$15)&lt;=mediçao,OFFSET(Import.PLQ,$A94-1,AS$15-1,1,1),0),0),PLE!$AA$28*OFFSET(Import.PLQ,$A94-1,AS$15-1,1,1)),IF($E94&lt;&gt;1,IF(ISNUMBER(INDEX(Import.PLE,Detalhamento!$E94,Detalhamento!AS$15)),IF(INDEX(Import.PLE,Detalhamento!$E94,Detalhamento!AS$15)&lt;=mediçao,0,OFFSET(Import.PLQ,$A94-1,AS$15-1,1,1)),OFFSET(Import.PLQ,$A94-1,AS$15-1,1,1)),(1-PLE!$AA$28)*OFFSET(Import.PLQ,$A94-1,AS$15-1,1,1))))</f>
        <v>0</v>
      </c>
      <c r="AT94" s="144">
        <f ca="1">IF(AT$13="",0,CHOOSE(Detalhamento.OpçãoServiços,OFFSET(Import.PLQ,$A94-1,AT$15-1,1,1),IF($E94&lt;&gt;1,IF(ISNUMBER(INDEX(Import.PLE,Detalhamento!$E94,Detalhamento!AT$15)),IF(INDEX(Import.PLE,Detalhamento!$E94,Detalhamento!AT$15)&lt;=mediçao,OFFSET(Import.PLQ,$A94-1,AT$15-1,1,1),0),0),PLE!$AA$28*OFFSET(Import.PLQ,$A94-1,AT$15-1,1,1)),IF($E94&lt;&gt;1,IF(ISNUMBER(INDEX(Import.PLE,Detalhamento!$E94,Detalhamento!AT$15)),IF(INDEX(Import.PLE,Detalhamento!$E94,Detalhamento!AT$15)&lt;=mediçao,0,OFFSET(Import.PLQ,$A94-1,AT$15-1,1,1)),OFFSET(Import.PLQ,$A94-1,AT$15-1,1,1)),(1-PLE!$AA$28)*OFFSET(Import.PLQ,$A94-1,AT$15-1,1,1))))</f>
        <v>0</v>
      </c>
      <c r="AU94" s="144">
        <f ca="1">IF(AU$13="",0,CHOOSE(Detalhamento.OpçãoServiços,OFFSET(Import.PLQ,$A94-1,AU$15-1,1,1),IF($E94&lt;&gt;1,IF(ISNUMBER(INDEX(Import.PLE,Detalhamento!$E94,Detalhamento!AU$15)),IF(INDEX(Import.PLE,Detalhamento!$E94,Detalhamento!AU$15)&lt;=mediçao,OFFSET(Import.PLQ,$A94-1,AU$15-1,1,1),0),0),PLE!$AA$28*OFFSET(Import.PLQ,$A94-1,AU$15-1,1,1)),IF($E94&lt;&gt;1,IF(ISNUMBER(INDEX(Import.PLE,Detalhamento!$E94,Detalhamento!AU$15)),IF(INDEX(Import.PLE,Detalhamento!$E94,Detalhamento!AU$15)&lt;=mediçao,0,OFFSET(Import.PLQ,$A94-1,AU$15-1,1,1)),OFFSET(Import.PLQ,$A94-1,AU$15-1,1,1)),(1-PLE!$AA$28)*OFFSET(Import.PLQ,$A94-1,AU$15-1,1,1))))</f>
        <v>0</v>
      </c>
      <c r="AV94" s="144">
        <f ca="1">IF(AV$13="",0,CHOOSE(Detalhamento.OpçãoServiços,OFFSET(Import.PLQ,$A94-1,AV$15-1,1,1),IF($E94&lt;&gt;1,IF(ISNUMBER(INDEX(Import.PLE,Detalhamento!$E94,Detalhamento!AV$15)),IF(INDEX(Import.PLE,Detalhamento!$E94,Detalhamento!AV$15)&lt;=mediçao,OFFSET(Import.PLQ,$A94-1,AV$15-1,1,1),0),0),PLE!$AA$28*OFFSET(Import.PLQ,$A94-1,AV$15-1,1,1)),IF($E94&lt;&gt;1,IF(ISNUMBER(INDEX(Import.PLE,Detalhamento!$E94,Detalhamento!AV$15)),IF(INDEX(Import.PLE,Detalhamento!$E94,Detalhamento!AV$15)&lt;=mediçao,0,OFFSET(Import.PLQ,$A94-1,AV$15-1,1,1)),OFFSET(Import.PLQ,$A94-1,AV$15-1,1,1)),(1-PLE!$AA$28)*OFFSET(Import.PLQ,$A94-1,AV$15-1,1,1))))</f>
        <v>0</v>
      </c>
      <c r="AW94" s="144">
        <f ca="1">IF(AW$13="",0,CHOOSE(Detalhamento.OpçãoServiços,OFFSET(Import.PLQ,$A94-1,AW$15-1,1,1),IF($E94&lt;&gt;1,IF(ISNUMBER(INDEX(Import.PLE,Detalhamento!$E94,Detalhamento!AW$15)),IF(INDEX(Import.PLE,Detalhamento!$E94,Detalhamento!AW$15)&lt;=mediçao,OFFSET(Import.PLQ,$A94-1,AW$15-1,1,1),0),0),PLE!$AA$28*OFFSET(Import.PLQ,$A94-1,AW$15-1,1,1)),IF($E94&lt;&gt;1,IF(ISNUMBER(INDEX(Import.PLE,Detalhamento!$E94,Detalhamento!AW$15)),IF(INDEX(Import.PLE,Detalhamento!$E94,Detalhamento!AW$15)&lt;=mediçao,0,OFFSET(Import.PLQ,$A94-1,AW$15-1,1,1)),OFFSET(Import.PLQ,$A94-1,AW$15-1,1,1)),(1-PLE!$AA$28)*OFFSET(Import.PLQ,$A94-1,AW$15-1,1,1))))</f>
        <v>0</v>
      </c>
      <c r="AX94" s="144">
        <f ca="1">IF(AX$13="",0,CHOOSE(Detalhamento.OpçãoServiços,OFFSET(Import.PLQ,$A94-1,AX$15-1,1,1),IF($E94&lt;&gt;1,IF(ISNUMBER(INDEX(Import.PLE,Detalhamento!$E94,Detalhamento!AX$15)),IF(INDEX(Import.PLE,Detalhamento!$E94,Detalhamento!AX$15)&lt;=mediçao,OFFSET(Import.PLQ,$A94-1,AX$15-1,1,1),0),0),PLE!$AA$28*OFFSET(Import.PLQ,$A94-1,AX$15-1,1,1)),IF($E94&lt;&gt;1,IF(ISNUMBER(INDEX(Import.PLE,Detalhamento!$E94,Detalhamento!AX$15)),IF(INDEX(Import.PLE,Detalhamento!$E94,Detalhamento!AX$15)&lt;=mediçao,0,OFFSET(Import.PLQ,$A94-1,AX$15-1,1,1)),OFFSET(Import.PLQ,$A94-1,AX$15-1,1,1)),(1-PLE!$AA$28)*OFFSET(Import.PLQ,$A94-1,AX$15-1,1,1))))</f>
        <v>0</v>
      </c>
      <c r="AY94" s="144">
        <f ca="1">IF(AY$13="",0,CHOOSE(Detalhamento.OpçãoServiços,OFFSET(Import.PLQ,$A94-1,AY$15-1,1,1),IF($E94&lt;&gt;1,IF(ISNUMBER(INDEX(Import.PLE,Detalhamento!$E94,Detalhamento!AY$15)),IF(INDEX(Import.PLE,Detalhamento!$E94,Detalhamento!AY$15)&lt;=mediçao,OFFSET(Import.PLQ,$A94-1,AY$15-1,1,1),0),0),PLE!$AA$28*OFFSET(Import.PLQ,$A94-1,AY$15-1,1,1)),IF($E94&lt;&gt;1,IF(ISNUMBER(INDEX(Import.PLE,Detalhamento!$E94,Detalhamento!AY$15)),IF(INDEX(Import.PLE,Detalhamento!$E94,Detalhamento!AY$15)&lt;=mediçao,0,OFFSET(Import.PLQ,$A94-1,AY$15-1,1,1)),OFFSET(Import.PLQ,$A94-1,AY$15-1,1,1)),(1-PLE!$AA$28)*OFFSET(Import.PLQ,$A94-1,AY$15-1,1,1))))</f>
        <v>0</v>
      </c>
      <c r="AZ94" s="144">
        <f ca="1">IF(AZ$13="",0,CHOOSE(Detalhamento.OpçãoServiços,OFFSET(Import.PLQ,$A94-1,AZ$15-1,1,1),IF($E94&lt;&gt;1,IF(ISNUMBER(INDEX(Import.PLE,Detalhamento!$E94,Detalhamento!AZ$15)),IF(INDEX(Import.PLE,Detalhamento!$E94,Detalhamento!AZ$15)&lt;=mediçao,OFFSET(Import.PLQ,$A94-1,AZ$15-1,1,1),0),0),PLE!$AA$28*OFFSET(Import.PLQ,$A94-1,AZ$15-1,1,1)),IF($E94&lt;&gt;1,IF(ISNUMBER(INDEX(Import.PLE,Detalhamento!$E94,Detalhamento!AZ$15)),IF(INDEX(Import.PLE,Detalhamento!$E94,Detalhamento!AZ$15)&lt;=mediçao,0,OFFSET(Import.PLQ,$A94-1,AZ$15-1,1,1)),OFFSET(Import.PLQ,$A94-1,AZ$15-1,1,1)),(1-PLE!$AA$28)*OFFSET(Import.PLQ,$A94-1,AZ$15-1,1,1))))</f>
        <v>0</v>
      </c>
      <c r="BA94" s="144">
        <f ca="1">IF(BA$13="",0,CHOOSE(Detalhamento.OpçãoServiços,OFFSET(Import.PLQ,$A94-1,BA$15-1,1,1),IF($E94&lt;&gt;1,IF(ISNUMBER(INDEX(Import.PLE,Detalhamento!$E94,Detalhamento!BA$15)),IF(INDEX(Import.PLE,Detalhamento!$E94,Detalhamento!BA$15)&lt;=mediçao,OFFSET(Import.PLQ,$A94-1,BA$15-1,1,1),0),0),PLE!$AA$28*OFFSET(Import.PLQ,$A94-1,BA$15-1,1,1)),IF($E94&lt;&gt;1,IF(ISNUMBER(INDEX(Import.PLE,Detalhamento!$E94,Detalhamento!BA$15)),IF(INDEX(Import.PLE,Detalhamento!$E94,Detalhamento!BA$15)&lt;=mediçao,0,OFFSET(Import.PLQ,$A94-1,BA$15-1,1,1)),OFFSET(Import.PLQ,$A94-1,BA$15-1,1,1)),(1-PLE!$AA$28)*OFFSET(Import.PLQ,$A94-1,BA$15-1,1,1))))</f>
        <v>0</v>
      </c>
      <c r="BB94" s="144">
        <f ca="1">IF(BB$13="",0,CHOOSE(Detalhamento.OpçãoServiços,OFFSET(Import.PLQ,$A94-1,BB$15-1,1,1),IF($E94&lt;&gt;1,IF(ISNUMBER(INDEX(Import.PLE,Detalhamento!$E94,Detalhamento!BB$15)),IF(INDEX(Import.PLE,Detalhamento!$E94,Detalhamento!BB$15)&lt;=mediçao,OFFSET(Import.PLQ,$A94-1,BB$15-1,1,1),0),0),PLE!$AA$28*OFFSET(Import.PLQ,$A94-1,BB$15-1,1,1)),IF($E94&lt;&gt;1,IF(ISNUMBER(INDEX(Import.PLE,Detalhamento!$E94,Detalhamento!BB$15)),IF(INDEX(Import.PLE,Detalhamento!$E94,Detalhamento!BB$15)&lt;=mediçao,0,OFFSET(Import.PLQ,$A94-1,BB$15-1,1,1)),OFFSET(Import.PLQ,$A94-1,BB$15-1,1,1)),(1-PLE!$AA$28)*OFFSET(Import.PLQ,$A94-1,BB$15-1,1,1))))</f>
        <v>0</v>
      </c>
      <c r="BC94" s="144">
        <f ca="1">IF(BC$13="",0,CHOOSE(Detalhamento.OpçãoServiços,OFFSET(Import.PLQ,$A94-1,BC$15-1,1,1),IF($E94&lt;&gt;1,IF(ISNUMBER(INDEX(Import.PLE,Detalhamento!$E94,Detalhamento!BC$15)),IF(INDEX(Import.PLE,Detalhamento!$E94,Detalhamento!BC$15)&lt;=mediçao,OFFSET(Import.PLQ,$A94-1,BC$15-1,1,1),0),0),PLE!$AA$28*OFFSET(Import.PLQ,$A94-1,BC$15-1,1,1)),IF($E94&lt;&gt;1,IF(ISNUMBER(INDEX(Import.PLE,Detalhamento!$E94,Detalhamento!BC$15)),IF(INDEX(Import.PLE,Detalhamento!$E94,Detalhamento!BC$15)&lt;=mediçao,0,OFFSET(Import.PLQ,$A94-1,BC$15-1,1,1)),OFFSET(Import.PLQ,$A94-1,BC$15-1,1,1)),(1-PLE!$AA$28)*OFFSET(Import.PLQ,$A94-1,BC$15-1,1,1))))</f>
        <v>0</v>
      </c>
      <c r="BD94" s="144">
        <f ca="1">IF(BD$13="",0,CHOOSE(Detalhamento.OpçãoServiços,OFFSET(Import.PLQ,$A94-1,BD$15-1,1,1),IF($E94&lt;&gt;1,IF(ISNUMBER(INDEX(Import.PLE,Detalhamento!$E94,Detalhamento!BD$15)),IF(INDEX(Import.PLE,Detalhamento!$E94,Detalhamento!BD$15)&lt;=mediçao,OFFSET(Import.PLQ,$A94-1,BD$15-1,1,1),0),0),PLE!$AA$28*OFFSET(Import.PLQ,$A94-1,BD$15-1,1,1)),IF($E94&lt;&gt;1,IF(ISNUMBER(INDEX(Import.PLE,Detalhamento!$E94,Detalhamento!BD$15)),IF(INDEX(Import.PLE,Detalhamento!$E94,Detalhamento!BD$15)&lt;=mediçao,0,OFFSET(Import.PLQ,$A94-1,BD$15-1,1,1)),OFFSET(Import.PLQ,$A94-1,BD$15-1,1,1)),(1-PLE!$AA$28)*OFFSET(Import.PLQ,$A94-1,BD$15-1,1,1))))</f>
        <v>0</v>
      </c>
      <c r="BE94" s="144">
        <f ca="1">IF(BE$13="",0,CHOOSE(Detalhamento.OpçãoServiços,OFFSET(Import.PLQ,$A94-1,BE$15-1,1,1),IF($E94&lt;&gt;1,IF(ISNUMBER(INDEX(Import.PLE,Detalhamento!$E94,Detalhamento!BE$15)),IF(INDEX(Import.PLE,Detalhamento!$E94,Detalhamento!BE$15)&lt;=mediçao,OFFSET(Import.PLQ,$A94-1,BE$15-1,1,1),0),0),PLE!$AA$28*OFFSET(Import.PLQ,$A94-1,BE$15-1,1,1)),IF($E94&lt;&gt;1,IF(ISNUMBER(INDEX(Import.PLE,Detalhamento!$E94,Detalhamento!BE$15)),IF(INDEX(Import.PLE,Detalhamento!$E94,Detalhamento!BE$15)&lt;=mediçao,0,OFFSET(Import.PLQ,$A94-1,BE$15-1,1,1)),OFFSET(Import.PLQ,$A94-1,BE$15-1,1,1)),(1-PLE!$AA$28)*OFFSET(Import.PLQ,$A94-1,BE$15-1,1,1))))</f>
        <v>0</v>
      </c>
      <c r="BF94" s="144">
        <f ca="1">IF(BF$13="",0,CHOOSE(Detalhamento.OpçãoServiços,OFFSET(Import.PLQ,$A94-1,BF$15-1,1,1),IF($E94&lt;&gt;1,IF(ISNUMBER(INDEX(Import.PLE,Detalhamento!$E94,Detalhamento!BF$15)),IF(INDEX(Import.PLE,Detalhamento!$E94,Detalhamento!BF$15)&lt;=mediçao,OFFSET(Import.PLQ,$A94-1,BF$15-1,1,1),0),0),PLE!$AA$28*OFFSET(Import.PLQ,$A94-1,BF$15-1,1,1)),IF($E94&lt;&gt;1,IF(ISNUMBER(INDEX(Import.PLE,Detalhamento!$E94,Detalhamento!BF$15)),IF(INDEX(Import.PLE,Detalhamento!$E94,Detalhamento!BF$15)&lt;=mediçao,0,OFFSET(Import.PLQ,$A94-1,BF$15-1,1,1)),OFFSET(Import.PLQ,$A94-1,BF$15-1,1,1)),(1-PLE!$AA$28)*OFFSET(Import.PLQ,$A94-1,BF$15-1,1,1))))</f>
        <v>0</v>
      </c>
      <c r="BG94" s="144">
        <f ca="1">IF(BG$13="",0,CHOOSE(Detalhamento.OpçãoServiços,OFFSET(Import.PLQ,$A94-1,BG$15-1,1,1),IF($E94&lt;&gt;1,IF(ISNUMBER(INDEX(Import.PLE,Detalhamento!$E94,Detalhamento!BG$15)),IF(INDEX(Import.PLE,Detalhamento!$E94,Detalhamento!BG$15)&lt;=mediçao,OFFSET(Import.PLQ,$A94-1,BG$15-1,1,1),0),0),PLE!$AA$28*OFFSET(Import.PLQ,$A94-1,BG$15-1,1,1)),IF($E94&lt;&gt;1,IF(ISNUMBER(INDEX(Import.PLE,Detalhamento!$E94,Detalhamento!BG$15)),IF(INDEX(Import.PLE,Detalhamento!$E94,Detalhamento!BG$15)&lt;=mediçao,0,OFFSET(Import.PLQ,$A94-1,BG$15-1,1,1)),OFFSET(Import.PLQ,$A94-1,BG$15-1,1,1)),(1-PLE!$AA$28)*OFFSET(Import.PLQ,$A94-1,BG$15-1,1,1))))</f>
        <v>0</v>
      </c>
      <c r="BH94" s="144">
        <f ca="1">IF(BH$13="",0,CHOOSE(Detalhamento.OpçãoServiços,OFFSET(Import.PLQ,$A94-1,BH$15-1,1,1),IF($E94&lt;&gt;1,IF(ISNUMBER(INDEX(Import.PLE,Detalhamento!$E94,Detalhamento!BH$15)),IF(INDEX(Import.PLE,Detalhamento!$E94,Detalhamento!BH$15)&lt;=mediçao,OFFSET(Import.PLQ,$A94-1,BH$15-1,1,1),0),0),PLE!$AA$28*OFFSET(Import.PLQ,$A94-1,BH$15-1,1,1)),IF($E94&lt;&gt;1,IF(ISNUMBER(INDEX(Import.PLE,Detalhamento!$E94,Detalhamento!BH$15)),IF(INDEX(Import.PLE,Detalhamento!$E94,Detalhamento!BH$15)&lt;=mediçao,0,OFFSET(Import.PLQ,$A94-1,BH$15-1,1,1)),OFFSET(Import.PLQ,$A94-1,BH$15-1,1,1)),(1-PLE!$AA$28)*OFFSET(Import.PLQ,$A94-1,BH$15-1,1,1))))</f>
        <v>0</v>
      </c>
      <c r="BI94" s="144">
        <f ca="1">IF(BI$13="",0,CHOOSE(Detalhamento.OpçãoServiços,OFFSET(Import.PLQ,$A94-1,BI$15-1,1,1),IF($E94&lt;&gt;1,IF(ISNUMBER(INDEX(Import.PLE,Detalhamento!$E94,Detalhamento!BI$15)),IF(INDEX(Import.PLE,Detalhamento!$E94,Detalhamento!BI$15)&lt;=mediçao,OFFSET(Import.PLQ,$A94-1,BI$15-1,1,1),0),0),PLE!$AA$28*OFFSET(Import.PLQ,$A94-1,BI$15-1,1,1)),IF($E94&lt;&gt;1,IF(ISNUMBER(INDEX(Import.PLE,Detalhamento!$E94,Detalhamento!BI$15)),IF(INDEX(Import.PLE,Detalhamento!$E94,Detalhamento!BI$15)&lt;=mediçao,0,OFFSET(Import.PLQ,$A94-1,BI$15-1,1,1)),OFFSET(Import.PLQ,$A94-1,BI$15-1,1,1)),(1-PLE!$AA$28)*OFFSET(Import.PLQ,$A94-1,BI$15-1,1,1))))</f>
        <v>0</v>
      </c>
    </row>
    <row r="95" spans="1:61" ht="10.5" hidden="1" x14ac:dyDescent="0.25">
      <c r="A95" s="155">
        <v>79</v>
      </c>
      <c r="B95" s="21" t="str">
        <f t="shared" ca="1" si="17"/>
        <v>Nível</v>
      </c>
      <c r="E95" s="153" t="str">
        <f t="shared" ca="1" si="18"/>
        <v/>
      </c>
      <c r="F95" s="154">
        <f t="shared" ca="1" si="19"/>
        <v>0</v>
      </c>
      <c r="G95" s="154" t="str">
        <f t="shared" ca="1" si="16"/>
        <v>1.10</v>
      </c>
      <c r="H95" s="182" t="str">
        <f t="shared" ca="1" si="16"/>
        <v>PAVIMENTAÇÃO</v>
      </c>
      <c r="I95" s="37" t="str">
        <f t="shared" ca="1" si="20"/>
        <v/>
      </c>
      <c r="J95" s="144" t="str">
        <f t="shared" ca="1" si="21"/>
        <v/>
      </c>
      <c r="K95" s="67"/>
      <c r="L95" s="144">
        <f ca="1">IF(L$13="",0,CHOOSE(Detalhamento.OpçãoServiços,OFFSET(Import.PLQ,$A95-1,L$15-1,1,1),IF($E95&lt;&gt;1,IF(ISNUMBER(INDEX(Import.PLE,Detalhamento!$E95,Detalhamento!L$15)),IF(INDEX(Import.PLE,Detalhamento!$E95,Detalhamento!L$15)&lt;=mediçao,OFFSET(Import.PLQ,$A95-1,L$15-1,1,1),0),0),PLE!$AA$28*OFFSET(Import.PLQ,$A95-1,L$15-1,1,1)),IF($E95&lt;&gt;1,IF(ISNUMBER(INDEX(Import.PLE,Detalhamento!$E95,Detalhamento!L$15)),IF(INDEX(Import.PLE,Detalhamento!$E95,Detalhamento!L$15)&lt;=mediçao,0,OFFSET(Import.PLQ,$A95-1,L$15-1,1,1)),OFFSET(Import.PLQ,$A95-1,L$15-1,1,1)),(1-PLE!$AA$28)*OFFSET(Import.PLQ,$A95-1,L$15-1,1,1))))</f>
        <v>0</v>
      </c>
      <c r="M95" s="144">
        <f ca="1">IF(M$13="",0,CHOOSE(Detalhamento.OpçãoServiços,OFFSET(Import.PLQ,$A95-1,M$15-1,1,1),IF($E95&lt;&gt;1,IF(ISNUMBER(INDEX(Import.PLE,Detalhamento!$E95,Detalhamento!M$15)),IF(INDEX(Import.PLE,Detalhamento!$E95,Detalhamento!M$15)&lt;=mediçao,OFFSET(Import.PLQ,$A95-1,M$15-1,1,1),0),0),PLE!$AA$28*OFFSET(Import.PLQ,$A95-1,M$15-1,1,1)),IF($E95&lt;&gt;1,IF(ISNUMBER(INDEX(Import.PLE,Detalhamento!$E95,Detalhamento!M$15)),IF(INDEX(Import.PLE,Detalhamento!$E95,Detalhamento!M$15)&lt;=mediçao,0,OFFSET(Import.PLQ,$A95-1,M$15-1,1,1)),OFFSET(Import.PLQ,$A95-1,M$15-1,1,1)),(1-PLE!$AA$28)*OFFSET(Import.PLQ,$A95-1,M$15-1,1,1))))</f>
        <v>0</v>
      </c>
      <c r="N95" s="144">
        <f ca="1">IF(N$13="",0,CHOOSE(Detalhamento.OpçãoServiços,OFFSET(Import.PLQ,$A95-1,N$15-1,1,1),IF($E95&lt;&gt;1,IF(ISNUMBER(INDEX(Import.PLE,Detalhamento!$E95,Detalhamento!N$15)),IF(INDEX(Import.PLE,Detalhamento!$E95,Detalhamento!N$15)&lt;=mediçao,OFFSET(Import.PLQ,$A95-1,N$15-1,1,1),0),0),PLE!$AA$28*OFFSET(Import.PLQ,$A95-1,N$15-1,1,1)),IF($E95&lt;&gt;1,IF(ISNUMBER(INDEX(Import.PLE,Detalhamento!$E95,Detalhamento!N$15)),IF(INDEX(Import.PLE,Detalhamento!$E95,Detalhamento!N$15)&lt;=mediçao,0,OFFSET(Import.PLQ,$A95-1,N$15-1,1,1)),OFFSET(Import.PLQ,$A95-1,N$15-1,1,1)),(1-PLE!$AA$28)*OFFSET(Import.PLQ,$A95-1,N$15-1,1,1))))</f>
        <v>0</v>
      </c>
      <c r="O95" s="144">
        <f ca="1">IF(O$13="",0,CHOOSE(Detalhamento.OpçãoServiços,OFFSET(Import.PLQ,$A95-1,O$15-1,1,1),IF($E95&lt;&gt;1,IF(ISNUMBER(INDEX(Import.PLE,Detalhamento!$E95,Detalhamento!O$15)),IF(INDEX(Import.PLE,Detalhamento!$E95,Detalhamento!O$15)&lt;=mediçao,OFFSET(Import.PLQ,$A95-1,O$15-1,1,1),0),0),PLE!$AA$28*OFFSET(Import.PLQ,$A95-1,O$15-1,1,1)),IF($E95&lt;&gt;1,IF(ISNUMBER(INDEX(Import.PLE,Detalhamento!$E95,Detalhamento!O$15)),IF(INDEX(Import.PLE,Detalhamento!$E95,Detalhamento!O$15)&lt;=mediçao,0,OFFSET(Import.PLQ,$A95-1,O$15-1,1,1)),OFFSET(Import.PLQ,$A95-1,O$15-1,1,1)),(1-PLE!$AA$28)*OFFSET(Import.PLQ,$A95-1,O$15-1,1,1))))</f>
        <v>0</v>
      </c>
      <c r="P95" s="144">
        <f ca="1">IF(P$13="",0,CHOOSE(Detalhamento.OpçãoServiços,OFFSET(Import.PLQ,$A95-1,P$15-1,1,1),IF($E95&lt;&gt;1,IF(ISNUMBER(INDEX(Import.PLE,Detalhamento!$E95,Detalhamento!P$15)),IF(INDEX(Import.PLE,Detalhamento!$E95,Detalhamento!P$15)&lt;=mediçao,OFFSET(Import.PLQ,$A95-1,P$15-1,1,1),0),0),PLE!$AA$28*OFFSET(Import.PLQ,$A95-1,P$15-1,1,1)),IF($E95&lt;&gt;1,IF(ISNUMBER(INDEX(Import.PLE,Detalhamento!$E95,Detalhamento!P$15)),IF(INDEX(Import.PLE,Detalhamento!$E95,Detalhamento!P$15)&lt;=mediçao,0,OFFSET(Import.PLQ,$A95-1,P$15-1,1,1)),OFFSET(Import.PLQ,$A95-1,P$15-1,1,1)),(1-PLE!$AA$28)*OFFSET(Import.PLQ,$A95-1,P$15-1,1,1))))</f>
        <v>0</v>
      </c>
      <c r="Q95" s="144">
        <f ca="1">IF(Q$13="",0,CHOOSE(Detalhamento.OpçãoServiços,OFFSET(Import.PLQ,$A95-1,Q$15-1,1,1),IF($E95&lt;&gt;1,IF(ISNUMBER(INDEX(Import.PLE,Detalhamento!$E95,Detalhamento!Q$15)),IF(INDEX(Import.PLE,Detalhamento!$E95,Detalhamento!Q$15)&lt;=mediçao,OFFSET(Import.PLQ,$A95-1,Q$15-1,1,1),0),0),PLE!$AA$28*OFFSET(Import.PLQ,$A95-1,Q$15-1,1,1)),IF($E95&lt;&gt;1,IF(ISNUMBER(INDEX(Import.PLE,Detalhamento!$E95,Detalhamento!Q$15)),IF(INDEX(Import.PLE,Detalhamento!$E95,Detalhamento!Q$15)&lt;=mediçao,0,OFFSET(Import.PLQ,$A95-1,Q$15-1,1,1)),OFFSET(Import.PLQ,$A95-1,Q$15-1,1,1)),(1-PLE!$AA$28)*OFFSET(Import.PLQ,$A95-1,Q$15-1,1,1))))</f>
        <v>0</v>
      </c>
      <c r="R95" s="144">
        <f ca="1">IF(R$13="",0,CHOOSE(Detalhamento.OpçãoServiços,OFFSET(Import.PLQ,$A95-1,R$15-1,1,1),IF($E95&lt;&gt;1,IF(ISNUMBER(INDEX(Import.PLE,Detalhamento!$E95,Detalhamento!R$15)),IF(INDEX(Import.PLE,Detalhamento!$E95,Detalhamento!R$15)&lt;=mediçao,OFFSET(Import.PLQ,$A95-1,R$15-1,1,1),0),0),PLE!$AA$28*OFFSET(Import.PLQ,$A95-1,R$15-1,1,1)),IF($E95&lt;&gt;1,IF(ISNUMBER(INDEX(Import.PLE,Detalhamento!$E95,Detalhamento!R$15)),IF(INDEX(Import.PLE,Detalhamento!$E95,Detalhamento!R$15)&lt;=mediçao,0,OFFSET(Import.PLQ,$A95-1,R$15-1,1,1)),OFFSET(Import.PLQ,$A95-1,R$15-1,1,1)),(1-PLE!$AA$28)*OFFSET(Import.PLQ,$A95-1,R$15-1,1,1))))</f>
        <v>0</v>
      </c>
      <c r="S95" s="144">
        <f ca="1">IF(S$13="",0,CHOOSE(Detalhamento.OpçãoServiços,OFFSET(Import.PLQ,$A95-1,S$15-1,1,1),IF($E95&lt;&gt;1,IF(ISNUMBER(INDEX(Import.PLE,Detalhamento!$E95,Detalhamento!S$15)),IF(INDEX(Import.PLE,Detalhamento!$E95,Detalhamento!S$15)&lt;=mediçao,OFFSET(Import.PLQ,$A95-1,S$15-1,1,1),0),0),PLE!$AA$28*OFFSET(Import.PLQ,$A95-1,S$15-1,1,1)),IF($E95&lt;&gt;1,IF(ISNUMBER(INDEX(Import.PLE,Detalhamento!$E95,Detalhamento!S$15)),IF(INDEX(Import.PLE,Detalhamento!$E95,Detalhamento!S$15)&lt;=mediçao,0,OFFSET(Import.PLQ,$A95-1,S$15-1,1,1)),OFFSET(Import.PLQ,$A95-1,S$15-1,1,1)),(1-PLE!$AA$28)*OFFSET(Import.PLQ,$A95-1,S$15-1,1,1))))</f>
        <v>0</v>
      </c>
      <c r="T95" s="144">
        <f ca="1">IF(T$13="",0,CHOOSE(Detalhamento.OpçãoServiços,OFFSET(Import.PLQ,$A95-1,T$15-1,1,1),IF($E95&lt;&gt;1,IF(ISNUMBER(INDEX(Import.PLE,Detalhamento!$E95,Detalhamento!T$15)),IF(INDEX(Import.PLE,Detalhamento!$E95,Detalhamento!T$15)&lt;=mediçao,OFFSET(Import.PLQ,$A95-1,T$15-1,1,1),0),0),PLE!$AA$28*OFFSET(Import.PLQ,$A95-1,T$15-1,1,1)),IF($E95&lt;&gt;1,IF(ISNUMBER(INDEX(Import.PLE,Detalhamento!$E95,Detalhamento!T$15)),IF(INDEX(Import.PLE,Detalhamento!$E95,Detalhamento!T$15)&lt;=mediçao,0,OFFSET(Import.PLQ,$A95-1,T$15-1,1,1)),OFFSET(Import.PLQ,$A95-1,T$15-1,1,1)),(1-PLE!$AA$28)*OFFSET(Import.PLQ,$A95-1,T$15-1,1,1))))</f>
        <v>0</v>
      </c>
      <c r="U95" s="144">
        <f ca="1">IF(U$13="",0,CHOOSE(Detalhamento.OpçãoServiços,OFFSET(Import.PLQ,$A95-1,U$15-1,1,1),IF($E95&lt;&gt;1,IF(ISNUMBER(INDEX(Import.PLE,Detalhamento!$E95,Detalhamento!U$15)),IF(INDEX(Import.PLE,Detalhamento!$E95,Detalhamento!U$15)&lt;=mediçao,OFFSET(Import.PLQ,$A95-1,U$15-1,1,1),0),0),PLE!$AA$28*OFFSET(Import.PLQ,$A95-1,U$15-1,1,1)),IF($E95&lt;&gt;1,IF(ISNUMBER(INDEX(Import.PLE,Detalhamento!$E95,Detalhamento!U$15)),IF(INDEX(Import.PLE,Detalhamento!$E95,Detalhamento!U$15)&lt;=mediçao,0,OFFSET(Import.PLQ,$A95-1,U$15-1,1,1)),OFFSET(Import.PLQ,$A95-1,U$15-1,1,1)),(1-PLE!$AA$28)*OFFSET(Import.PLQ,$A95-1,U$15-1,1,1))))</f>
        <v>0</v>
      </c>
      <c r="V95" s="144">
        <f ca="1">IF(V$13="",0,CHOOSE(Detalhamento.OpçãoServiços,OFFSET(Import.PLQ,$A95-1,V$15-1,1,1),IF($E95&lt;&gt;1,IF(ISNUMBER(INDEX(Import.PLE,Detalhamento!$E95,Detalhamento!V$15)),IF(INDEX(Import.PLE,Detalhamento!$E95,Detalhamento!V$15)&lt;=mediçao,OFFSET(Import.PLQ,$A95-1,V$15-1,1,1),0),0),PLE!$AA$28*OFFSET(Import.PLQ,$A95-1,V$15-1,1,1)),IF($E95&lt;&gt;1,IF(ISNUMBER(INDEX(Import.PLE,Detalhamento!$E95,Detalhamento!V$15)),IF(INDEX(Import.PLE,Detalhamento!$E95,Detalhamento!V$15)&lt;=mediçao,0,OFFSET(Import.PLQ,$A95-1,V$15-1,1,1)),OFFSET(Import.PLQ,$A95-1,V$15-1,1,1)),(1-PLE!$AA$28)*OFFSET(Import.PLQ,$A95-1,V$15-1,1,1))))</f>
        <v>0</v>
      </c>
      <c r="W95" s="144">
        <f ca="1">IF(W$13="",0,CHOOSE(Detalhamento.OpçãoServiços,OFFSET(Import.PLQ,$A95-1,W$15-1,1,1),IF($E95&lt;&gt;1,IF(ISNUMBER(INDEX(Import.PLE,Detalhamento!$E95,Detalhamento!W$15)),IF(INDEX(Import.PLE,Detalhamento!$E95,Detalhamento!W$15)&lt;=mediçao,OFFSET(Import.PLQ,$A95-1,W$15-1,1,1),0),0),PLE!$AA$28*OFFSET(Import.PLQ,$A95-1,W$15-1,1,1)),IF($E95&lt;&gt;1,IF(ISNUMBER(INDEX(Import.PLE,Detalhamento!$E95,Detalhamento!W$15)),IF(INDEX(Import.PLE,Detalhamento!$E95,Detalhamento!W$15)&lt;=mediçao,0,OFFSET(Import.PLQ,$A95-1,W$15-1,1,1)),OFFSET(Import.PLQ,$A95-1,W$15-1,1,1)),(1-PLE!$AA$28)*OFFSET(Import.PLQ,$A95-1,W$15-1,1,1))))</f>
        <v>0</v>
      </c>
      <c r="X95" s="144">
        <f ca="1">IF(X$13="",0,CHOOSE(Detalhamento.OpçãoServiços,OFFSET(Import.PLQ,$A95-1,X$15-1,1,1),IF($E95&lt;&gt;1,IF(ISNUMBER(INDEX(Import.PLE,Detalhamento!$E95,Detalhamento!X$15)),IF(INDEX(Import.PLE,Detalhamento!$E95,Detalhamento!X$15)&lt;=mediçao,OFFSET(Import.PLQ,$A95-1,X$15-1,1,1),0),0),PLE!$AA$28*OFFSET(Import.PLQ,$A95-1,X$15-1,1,1)),IF($E95&lt;&gt;1,IF(ISNUMBER(INDEX(Import.PLE,Detalhamento!$E95,Detalhamento!X$15)),IF(INDEX(Import.PLE,Detalhamento!$E95,Detalhamento!X$15)&lt;=mediçao,0,OFFSET(Import.PLQ,$A95-1,X$15-1,1,1)),OFFSET(Import.PLQ,$A95-1,X$15-1,1,1)),(1-PLE!$AA$28)*OFFSET(Import.PLQ,$A95-1,X$15-1,1,1))))</f>
        <v>0</v>
      </c>
      <c r="Y95" s="144">
        <f ca="1">IF(Y$13="",0,CHOOSE(Detalhamento.OpçãoServiços,OFFSET(Import.PLQ,$A95-1,Y$15-1,1,1),IF($E95&lt;&gt;1,IF(ISNUMBER(INDEX(Import.PLE,Detalhamento!$E95,Detalhamento!Y$15)),IF(INDEX(Import.PLE,Detalhamento!$E95,Detalhamento!Y$15)&lt;=mediçao,OFFSET(Import.PLQ,$A95-1,Y$15-1,1,1),0),0),PLE!$AA$28*OFFSET(Import.PLQ,$A95-1,Y$15-1,1,1)),IF($E95&lt;&gt;1,IF(ISNUMBER(INDEX(Import.PLE,Detalhamento!$E95,Detalhamento!Y$15)),IF(INDEX(Import.PLE,Detalhamento!$E95,Detalhamento!Y$15)&lt;=mediçao,0,OFFSET(Import.PLQ,$A95-1,Y$15-1,1,1)),OFFSET(Import.PLQ,$A95-1,Y$15-1,1,1)),(1-PLE!$AA$28)*OFFSET(Import.PLQ,$A95-1,Y$15-1,1,1))))</f>
        <v>0</v>
      </c>
      <c r="Z95" s="144">
        <f ca="1">IF(Z$13="",0,CHOOSE(Detalhamento.OpçãoServiços,OFFSET(Import.PLQ,$A95-1,Z$15-1,1,1),IF($E95&lt;&gt;1,IF(ISNUMBER(INDEX(Import.PLE,Detalhamento!$E95,Detalhamento!Z$15)),IF(INDEX(Import.PLE,Detalhamento!$E95,Detalhamento!Z$15)&lt;=mediçao,OFFSET(Import.PLQ,$A95-1,Z$15-1,1,1),0),0),PLE!$AA$28*OFFSET(Import.PLQ,$A95-1,Z$15-1,1,1)),IF($E95&lt;&gt;1,IF(ISNUMBER(INDEX(Import.PLE,Detalhamento!$E95,Detalhamento!Z$15)),IF(INDEX(Import.PLE,Detalhamento!$E95,Detalhamento!Z$15)&lt;=mediçao,0,OFFSET(Import.PLQ,$A95-1,Z$15-1,1,1)),OFFSET(Import.PLQ,$A95-1,Z$15-1,1,1)),(1-PLE!$AA$28)*OFFSET(Import.PLQ,$A95-1,Z$15-1,1,1))))</f>
        <v>0</v>
      </c>
      <c r="AA95" s="144">
        <f ca="1">IF(AA$13="",0,CHOOSE(Detalhamento.OpçãoServiços,OFFSET(Import.PLQ,$A95-1,AA$15-1,1,1),IF($E95&lt;&gt;1,IF(ISNUMBER(INDEX(Import.PLE,Detalhamento!$E95,Detalhamento!AA$15)),IF(INDEX(Import.PLE,Detalhamento!$E95,Detalhamento!AA$15)&lt;=mediçao,OFFSET(Import.PLQ,$A95-1,AA$15-1,1,1),0),0),PLE!$AA$28*OFFSET(Import.PLQ,$A95-1,AA$15-1,1,1)),IF($E95&lt;&gt;1,IF(ISNUMBER(INDEX(Import.PLE,Detalhamento!$E95,Detalhamento!AA$15)),IF(INDEX(Import.PLE,Detalhamento!$E95,Detalhamento!AA$15)&lt;=mediçao,0,OFFSET(Import.PLQ,$A95-1,AA$15-1,1,1)),OFFSET(Import.PLQ,$A95-1,AA$15-1,1,1)),(1-PLE!$AA$28)*OFFSET(Import.PLQ,$A95-1,AA$15-1,1,1))))</f>
        <v>0</v>
      </c>
      <c r="AB95" s="144">
        <f ca="1">IF(AB$13="",0,CHOOSE(Detalhamento.OpçãoServiços,OFFSET(Import.PLQ,$A95-1,AB$15-1,1,1),IF($E95&lt;&gt;1,IF(ISNUMBER(INDEX(Import.PLE,Detalhamento!$E95,Detalhamento!AB$15)),IF(INDEX(Import.PLE,Detalhamento!$E95,Detalhamento!AB$15)&lt;=mediçao,OFFSET(Import.PLQ,$A95-1,AB$15-1,1,1),0),0),PLE!$AA$28*OFFSET(Import.PLQ,$A95-1,AB$15-1,1,1)),IF($E95&lt;&gt;1,IF(ISNUMBER(INDEX(Import.PLE,Detalhamento!$E95,Detalhamento!AB$15)),IF(INDEX(Import.PLE,Detalhamento!$E95,Detalhamento!AB$15)&lt;=mediçao,0,OFFSET(Import.PLQ,$A95-1,AB$15-1,1,1)),OFFSET(Import.PLQ,$A95-1,AB$15-1,1,1)),(1-PLE!$AA$28)*OFFSET(Import.PLQ,$A95-1,AB$15-1,1,1))))</f>
        <v>0</v>
      </c>
      <c r="AC95" s="144">
        <f ca="1">IF(AC$13="",0,CHOOSE(Detalhamento.OpçãoServiços,OFFSET(Import.PLQ,$A95-1,AC$15-1,1,1),IF($E95&lt;&gt;1,IF(ISNUMBER(INDEX(Import.PLE,Detalhamento!$E95,Detalhamento!AC$15)),IF(INDEX(Import.PLE,Detalhamento!$E95,Detalhamento!AC$15)&lt;=mediçao,OFFSET(Import.PLQ,$A95-1,AC$15-1,1,1),0),0),PLE!$AA$28*OFFSET(Import.PLQ,$A95-1,AC$15-1,1,1)),IF($E95&lt;&gt;1,IF(ISNUMBER(INDEX(Import.PLE,Detalhamento!$E95,Detalhamento!AC$15)),IF(INDEX(Import.PLE,Detalhamento!$E95,Detalhamento!AC$15)&lt;=mediçao,0,OFFSET(Import.PLQ,$A95-1,AC$15-1,1,1)),OFFSET(Import.PLQ,$A95-1,AC$15-1,1,1)),(1-PLE!$AA$28)*OFFSET(Import.PLQ,$A95-1,AC$15-1,1,1))))</f>
        <v>0</v>
      </c>
      <c r="AD95" s="144">
        <f ca="1">IF(AD$13="",0,CHOOSE(Detalhamento.OpçãoServiços,OFFSET(Import.PLQ,$A95-1,AD$15-1,1,1),IF($E95&lt;&gt;1,IF(ISNUMBER(INDEX(Import.PLE,Detalhamento!$E95,Detalhamento!AD$15)),IF(INDEX(Import.PLE,Detalhamento!$E95,Detalhamento!AD$15)&lt;=mediçao,OFFSET(Import.PLQ,$A95-1,AD$15-1,1,1),0),0),PLE!$AA$28*OFFSET(Import.PLQ,$A95-1,AD$15-1,1,1)),IF($E95&lt;&gt;1,IF(ISNUMBER(INDEX(Import.PLE,Detalhamento!$E95,Detalhamento!AD$15)),IF(INDEX(Import.PLE,Detalhamento!$E95,Detalhamento!AD$15)&lt;=mediçao,0,OFFSET(Import.PLQ,$A95-1,AD$15-1,1,1)),OFFSET(Import.PLQ,$A95-1,AD$15-1,1,1)),(1-PLE!$AA$28)*OFFSET(Import.PLQ,$A95-1,AD$15-1,1,1))))</f>
        <v>0</v>
      </c>
      <c r="AE95" s="144">
        <f ca="1">IF(AE$13="",0,CHOOSE(Detalhamento.OpçãoServiços,OFFSET(Import.PLQ,$A95-1,AE$15-1,1,1),IF($E95&lt;&gt;1,IF(ISNUMBER(INDEX(Import.PLE,Detalhamento!$E95,Detalhamento!AE$15)),IF(INDEX(Import.PLE,Detalhamento!$E95,Detalhamento!AE$15)&lt;=mediçao,OFFSET(Import.PLQ,$A95-1,AE$15-1,1,1),0),0),PLE!$AA$28*OFFSET(Import.PLQ,$A95-1,AE$15-1,1,1)),IF($E95&lt;&gt;1,IF(ISNUMBER(INDEX(Import.PLE,Detalhamento!$E95,Detalhamento!AE$15)),IF(INDEX(Import.PLE,Detalhamento!$E95,Detalhamento!AE$15)&lt;=mediçao,0,OFFSET(Import.PLQ,$A95-1,AE$15-1,1,1)),OFFSET(Import.PLQ,$A95-1,AE$15-1,1,1)),(1-PLE!$AA$28)*OFFSET(Import.PLQ,$A95-1,AE$15-1,1,1))))</f>
        <v>0</v>
      </c>
      <c r="AF95" s="144">
        <f ca="1">IF(AF$13="",0,CHOOSE(Detalhamento.OpçãoServiços,OFFSET(Import.PLQ,$A95-1,AF$15-1,1,1),IF($E95&lt;&gt;1,IF(ISNUMBER(INDEX(Import.PLE,Detalhamento!$E95,Detalhamento!AF$15)),IF(INDEX(Import.PLE,Detalhamento!$E95,Detalhamento!AF$15)&lt;=mediçao,OFFSET(Import.PLQ,$A95-1,AF$15-1,1,1),0),0),PLE!$AA$28*OFFSET(Import.PLQ,$A95-1,AF$15-1,1,1)),IF($E95&lt;&gt;1,IF(ISNUMBER(INDEX(Import.PLE,Detalhamento!$E95,Detalhamento!AF$15)),IF(INDEX(Import.PLE,Detalhamento!$E95,Detalhamento!AF$15)&lt;=mediçao,0,OFFSET(Import.PLQ,$A95-1,AF$15-1,1,1)),OFFSET(Import.PLQ,$A95-1,AF$15-1,1,1)),(1-PLE!$AA$28)*OFFSET(Import.PLQ,$A95-1,AF$15-1,1,1))))</f>
        <v>0</v>
      </c>
      <c r="AG95" s="144">
        <f ca="1">IF(AG$13="",0,CHOOSE(Detalhamento.OpçãoServiços,OFFSET(Import.PLQ,$A95-1,AG$15-1,1,1),IF($E95&lt;&gt;1,IF(ISNUMBER(INDEX(Import.PLE,Detalhamento!$E95,Detalhamento!AG$15)),IF(INDEX(Import.PLE,Detalhamento!$E95,Detalhamento!AG$15)&lt;=mediçao,OFFSET(Import.PLQ,$A95-1,AG$15-1,1,1),0),0),PLE!$AA$28*OFFSET(Import.PLQ,$A95-1,AG$15-1,1,1)),IF($E95&lt;&gt;1,IF(ISNUMBER(INDEX(Import.PLE,Detalhamento!$E95,Detalhamento!AG$15)),IF(INDEX(Import.PLE,Detalhamento!$E95,Detalhamento!AG$15)&lt;=mediçao,0,OFFSET(Import.PLQ,$A95-1,AG$15-1,1,1)),OFFSET(Import.PLQ,$A95-1,AG$15-1,1,1)),(1-PLE!$AA$28)*OFFSET(Import.PLQ,$A95-1,AG$15-1,1,1))))</f>
        <v>0</v>
      </c>
      <c r="AH95" s="144">
        <f ca="1">IF(AH$13="",0,CHOOSE(Detalhamento.OpçãoServiços,OFFSET(Import.PLQ,$A95-1,AH$15-1,1,1),IF($E95&lt;&gt;1,IF(ISNUMBER(INDEX(Import.PLE,Detalhamento!$E95,Detalhamento!AH$15)),IF(INDEX(Import.PLE,Detalhamento!$E95,Detalhamento!AH$15)&lt;=mediçao,OFFSET(Import.PLQ,$A95-1,AH$15-1,1,1),0),0),PLE!$AA$28*OFFSET(Import.PLQ,$A95-1,AH$15-1,1,1)),IF($E95&lt;&gt;1,IF(ISNUMBER(INDEX(Import.PLE,Detalhamento!$E95,Detalhamento!AH$15)),IF(INDEX(Import.PLE,Detalhamento!$E95,Detalhamento!AH$15)&lt;=mediçao,0,OFFSET(Import.PLQ,$A95-1,AH$15-1,1,1)),OFFSET(Import.PLQ,$A95-1,AH$15-1,1,1)),(1-PLE!$AA$28)*OFFSET(Import.PLQ,$A95-1,AH$15-1,1,1))))</f>
        <v>0</v>
      </c>
      <c r="AI95" s="144">
        <f ca="1">IF(AI$13="",0,CHOOSE(Detalhamento.OpçãoServiços,OFFSET(Import.PLQ,$A95-1,AI$15-1,1,1),IF($E95&lt;&gt;1,IF(ISNUMBER(INDEX(Import.PLE,Detalhamento!$E95,Detalhamento!AI$15)),IF(INDEX(Import.PLE,Detalhamento!$E95,Detalhamento!AI$15)&lt;=mediçao,OFFSET(Import.PLQ,$A95-1,AI$15-1,1,1),0),0),PLE!$AA$28*OFFSET(Import.PLQ,$A95-1,AI$15-1,1,1)),IF($E95&lt;&gt;1,IF(ISNUMBER(INDEX(Import.PLE,Detalhamento!$E95,Detalhamento!AI$15)),IF(INDEX(Import.PLE,Detalhamento!$E95,Detalhamento!AI$15)&lt;=mediçao,0,OFFSET(Import.PLQ,$A95-1,AI$15-1,1,1)),OFFSET(Import.PLQ,$A95-1,AI$15-1,1,1)),(1-PLE!$AA$28)*OFFSET(Import.PLQ,$A95-1,AI$15-1,1,1))))</f>
        <v>0</v>
      </c>
      <c r="AJ95" s="144">
        <f ca="1">IF(AJ$13="",0,CHOOSE(Detalhamento.OpçãoServiços,OFFSET(Import.PLQ,$A95-1,AJ$15-1,1,1),IF($E95&lt;&gt;1,IF(ISNUMBER(INDEX(Import.PLE,Detalhamento!$E95,Detalhamento!AJ$15)),IF(INDEX(Import.PLE,Detalhamento!$E95,Detalhamento!AJ$15)&lt;=mediçao,OFFSET(Import.PLQ,$A95-1,AJ$15-1,1,1),0),0),PLE!$AA$28*OFFSET(Import.PLQ,$A95-1,AJ$15-1,1,1)),IF($E95&lt;&gt;1,IF(ISNUMBER(INDEX(Import.PLE,Detalhamento!$E95,Detalhamento!AJ$15)),IF(INDEX(Import.PLE,Detalhamento!$E95,Detalhamento!AJ$15)&lt;=mediçao,0,OFFSET(Import.PLQ,$A95-1,AJ$15-1,1,1)),OFFSET(Import.PLQ,$A95-1,AJ$15-1,1,1)),(1-PLE!$AA$28)*OFFSET(Import.PLQ,$A95-1,AJ$15-1,1,1))))</f>
        <v>0</v>
      </c>
      <c r="AK95" s="144">
        <f ca="1">IF(AK$13="",0,CHOOSE(Detalhamento.OpçãoServiços,OFFSET(Import.PLQ,$A95-1,AK$15-1,1,1),IF($E95&lt;&gt;1,IF(ISNUMBER(INDEX(Import.PLE,Detalhamento!$E95,Detalhamento!AK$15)),IF(INDEX(Import.PLE,Detalhamento!$E95,Detalhamento!AK$15)&lt;=mediçao,OFFSET(Import.PLQ,$A95-1,AK$15-1,1,1),0),0),PLE!$AA$28*OFFSET(Import.PLQ,$A95-1,AK$15-1,1,1)),IF($E95&lt;&gt;1,IF(ISNUMBER(INDEX(Import.PLE,Detalhamento!$E95,Detalhamento!AK$15)),IF(INDEX(Import.PLE,Detalhamento!$E95,Detalhamento!AK$15)&lt;=mediçao,0,OFFSET(Import.PLQ,$A95-1,AK$15-1,1,1)),OFFSET(Import.PLQ,$A95-1,AK$15-1,1,1)),(1-PLE!$AA$28)*OFFSET(Import.PLQ,$A95-1,AK$15-1,1,1))))</f>
        <v>0</v>
      </c>
      <c r="AL95" s="144">
        <f ca="1">IF(AL$13="",0,CHOOSE(Detalhamento.OpçãoServiços,OFFSET(Import.PLQ,$A95-1,AL$15-1,1,1),IF($E95&lt;&gt;1,IF(ISNUMBER(INDEX(Import.PLE,Detalhamento!$E95,Detalhamento!AL$15)),IF(INDEX(Import.PLE,Detalhamento!$E95,Detalhamento!AL$15)&lt;=mediçao,OFFSET(Import.PLQ,$A95-1,AL$15-1,1,1),0),0),PLE!$AA$28*OFFSET(Import.PLQ,$A95-1,AL$15-1,1,1)),IF($E95&lt;&gt;1,IF(ISNUMBER(INDEX(Import.PLE,Detalhamento!$E95,Detalhamento!AL$15)),IF(INDEX(Import.PLE,Detalhamento!$E95,Detalhamento!AL$15)&lt;=mediçao,0,OFFSET(Import.PLQ,$A95-1,AL$15-1,1,1)),OFFSET(Import.PLQ,$A95-1,AL$15-1,1,1)),(1-PLE!$AA$28)*OFFSET(Import.PLQ,$A95-1,AL$15-1,1,1))))</f>
        <v>0</v>
      </c>
      <c r="AM95" s="144">
        <f ca="1">IF(AM$13="",0,CHOOSE(Detalhamento.OpçãoServiços,OFFSET(Import.PLQ,$A95-1,AM$15-1,1,1),IF($E95&lt;&gt;1,IF(ISNUMBER(INDEX(Import.PLE,Detalhamento!$E95,Detalhamento!AM$15)),IF(INDEX(Import.PLE,Detalhamento!$E95,Detalhamento!AM$15)&lt;=mediçao,OFFSET(Import.PLQ,$A95-1,AM$15-1,1,1),0),0),PLE!$AA$28*OFFSET(Import.PLQ,$A95-1,AM$15-1,1,1)),IF($E95&lt;&gt;1,IF(ISNUMBER(INDEX(Import.PLE,Detalhamento!$E95,Detalhamento!AM$15)),IF(INDEX(Import.PLE,Detalhamento!$E95,Detalhamento!AM$15)&lt;=mediçao,0,OFFSET(Import.PLQ,$A95-1,AM$15-1,1,1)),OFFSET(Import.PLQ,$A95-1,AM$15-1,1,1)),(1-PLE!$AA$28)*OFFSET(Import.PLQ,$A95-1,AM$15-1,1,1))))</f>
        <v>0</v>
      </c>
      <c r="AN95" s="144">
        <f ca="1">IF(AN$13="",0,CHOOSE(Detalhamento.OpçãoServiços,OFFSET(Import.PLQ,$A95-1,AN$15-1,1,1),IF($E95&lt;&gt;1,IF(ISNUMBER(INDEX(Import.PLE,Detalhamento!$E95,Detalhamento!AN$15)),IF(INDEX(Import.PLE,Detalhamento!$E95,Detalhamento!AN$15)&lt;=mediçao,OFFSET(Import.PLQ,$A95-1,AN$15-1,1,1),0),0),PLE!$AA$28*OFFSET(Import.PLQ,$A95-1,AN$15-1,1,1)),IF($E95&lt;&gt;1,IF(ISNUMBER(INDEX(Import.PLE,Detalhamento!$E95,Detalhamento!AN$15)),IF(INDEX(Import.PLE,Detalhamento!$E95,Detalhamento!AN$15)&lt;=mediçao,0,OFFSET(Import.PLQ,$A95-1,AN$15-1,1,1)),OFFSET(Import.PLQ,$A95-1,AN$15-1,1,1)),(1-PLE!$AA$28)*OFFSET(Import.PLQ,$A95-1,AN$15-1,1,1))))</f>
        <v>0</v>
      </c>
      <c r="AO95" s="144">
        <f ca="1">IF(AO$13="",0,CHOOSE(Detalhamento.OpçãoServiços,OFFSET(Import.PLQ,$A95-1,AO$15-1,1,1),IF($E95&lt;&gt;1,IF(ISNUMBER(INDEX(Import.PLE,Detalhamento!$E95,Detalhamento!AO$15)),IF(INDEX(Import.PLE,Detalhamento!$E95,Detalhamento!AO$15)&lt;=mediçao,OFFSET(Import.PLQ,$A95-1,AO$15-1,1,1),0),0),PLE!$AA$28*OFFSET(Import.PLQ,$A95-1,AO$15-1,1,1)),IF($E95&lt;&gt;1,IF(ISNUMBER(INDEX(Import.PLE,Detalhamento!$E95,Detalhamento!AO$15)),IF(INDEX(Import.PLE,Detalhamento!$E95,Detalhamento!AO$15)&lt;=mediçao,0,OFFSET(Import.PLQ,$A95-1,AO$15-1,1,1)),OFFSET(Import.PLQ,$A95-1,AO$15-1,1,1)),(1-PLE!$AA$28)*OFFSET(Import.PLQ,$A95-1,AO$15-1,1,1))))</f>
        <v>0</v>
      </c>
      <c r="AP95" s="144">
        <f ca="1">IF(AP$13="",0,CHOOSE(Detalhamento.OpçãoServiços,OFFSET(Import.PLQ,$A95-1,AP$15-1,1,1),IF($E95&lt;&gt;1,IF(ISNUMBER(INDEX(Import.PLE,Detalhamento!$E95,Detalhamento!AP$15)),IF(INDEX(Import.PLE,Detalhamento!$E95,Detalhamento!AP$15)&lt;=mediçao,OFFSET(Import.PLQ,$A95-1,AP$15-1,1,1),0),0),PLE!$AA$28*OFFSET(Import.PLQ,$A95-1,AP$15-1,1,1)),IF($E95&lt;&gt;1,IF(ISNUMBER(INDEX(Import.PLE,Detalhamento!$E95,Detalhamento!AP$15)),IF(INDEX(Import.PLE,Detalhamento!$E95,Detalhamento!AP$15)&lt;=mediçao,0,OFFSET(Import.PLQ,$A95-1,AP$15-1,1,1)),OFFSET(Import.PLQ,$A95-1,AP$15-1,1,1)),(1-PLE!$AA$28)*OFFSET(Import.PLQ,$A95-1,AP$15-1,1,1))))</f>
        <v>0</v>
      </c>
      <c r="AQ95" s="144">
        <f ca="1">IF(AQ$13="",0,CHOOSE(Detalhamento.OpçãoServiços,OFFSET(Import.PLQ,$A95-1,AQ$15-1,1,1),IF($E95&lt;&gt;1,IF(ISNUMBER(INDEX(Import.PLE,Detalhamento!$E95,Detalhamento!AQ$15)),IF(INDEX(Import.PLE,Detalhamento!$E95,Detalhamento!AQ$15)&lt;=mediçao,OFFSET(Import.PLQ,$A95-1,AQ$15-1,1,1),0),0),PLE!$AA$28*OFFSET(Import.PLQ,$A95-1,AQ$15-1,1,1)),IF($E95&lt;&gt;1,IF(ISNUMBER(INDEX(Import.PLE,Detalhamento!$E95,Detalhamento!AQ$15)),IF(INDEX(Import.PLE,Detalhamento!$E95,Detalhamento!AQ$15)&lt;=mediçao,0,OFFSET(Import.PLQ,$A95-1,AQ$15-1,1,1)),OFFSET(Import.PLQ,$A95-1,AQ$15-1,1,1)),(1-PLE!$AA$28)*OFFSET(Import.PLQ,$A95-1,AQ$15-1,1,1))))</f>
        <v>0</v>
      </c>
      <c r="AR95" s="144">
        <f ca="1">IF(AR$13="",0,CHOOSE(Detalhamento.OpçãoServiços,OFFSET(Import.PLQ,$A95-1,AR$15-1,1,1),IF($E95&lt;&gt;1,IF(ISNUMBER(INDEX(Import.PLE,Detalhamento!$E95,Detalhamento!AR$15)),IF(INDEX(Import.PLE,Detalhamento!$E95,Detalhamento!AR$15)&lt;=mediçao,OFFSET(Import.PLQ,$A95-1,AR$15-1,1,1),0),0),PLE!$AA$28*OFFSET(Import.PLQ,$A95-1,AR$15-1,1,1)),IF($E95&lt;&gt;1,IF(ISNUMBER(INDEX(Import.PLE,Detalhamento!$E95,Detalhamento!AR$15)),IF(INDEX(Import.PLE,Detalhamento!$E95,Detalhamento!AR$15)&lt;=mediçao,0,OFFSET(Import.PLQ,$A95-1,AR$15-1,1,1)),OFFSET(Import.PLQ,$A95-1,AR$15-1,1,1)),(1-PLE!$AA$28)*OFFSET(Import.PLQ,$A95-1,AR$15-1,1,1))))</f>
        <v>0</v>
      </c>
      <c r="AS95" s="144">
        <f ca="1">IF(AS$13="",0,CHOOSE(Detalhamento.OpçãoServiços,OFFSET(Import.PLQ,$A95-1,AS$15-1,1,1),IF($E95&lt;&gt;1,IF(ISNUMBER(INDEX(Import.PLE,Detalhamento!$E95,Detalhamento!AS$15)),IF(INDEX(Import.PLE,Detalhamento!$E95,Detalhamento!AS$15)&lt;=mediçao,OFFSET(Import.PLQ,$A95-1,AS$15-1,1,1),0),0),PLE!$AA$28*OFFSET(Import.PLQ,$A95-1,AS$15-1,1,1)),IF($E95&lt;&gt;1,IF(ISNUMBER(INDEX(Import.PLE,Detalhamento!$E95,Detalhamento!AS$15)),IF(INDEX(Import.PLE,Detalhamento!$E95,Detalhamento!AS$15)&lt;=mediçao,0,OFFSET(Import.PLQ,$A95-1,AS$15-1,1,1)),OFFSET(Import.PLQ,$A95-1,AS$15-1,1,1)),(1-PLE!$AA$28)*OFFSET(Import.PLQ,$A95-1,AS$15-1,1,1))))</f>
        <v>0</v>
      </c>
      <c r="AT95" s="144">
        <f ca="1">IF(AT$13="",0,CHOOSE(Detalhamento.OpçãoServiços,OFFSET(Import.PLQ,$A95-1,AT$15-1,1,1),IF($E95&lt;&gt;1,IF(ISNUMBER(INDEX(Import.PLE,Detalhamento!$E95,Detalhamento!AT$15)),IF(INDEX(Import.PLE,Detalhamento!$E95,Detalhamento!AT$15)&lt;=mediçao,OFFSET(Import.PLQ,$A95-1,AT$15-1,1,1),0),0),PLE!$AA$28*OFFSET(Import.PLQ,$A95-1,AT$15-1,1,1)),IF($E95&lt;&gt;1,IF(ISNUMBER(INDEX(Import.PLE,Detalhamento!$E95,Detalhamento!AT$15)),IF(INDEX(Import.PLE,Detalhamento!$E95,Detalhamento!AT$15)&lt;=mediçao,0,OFFSET(Import.PLQ,$A95-1,AT$15-1,1,1)),OFFSET(Import.PLQ,$A95-1,AT$15-1,1,1)),(1-PLE!$AA$28)*OFFSET(Import.PLQ,$A95-1,AT$15-1,1,1))))</f>
        <v>0</v>
      </c>
      <c r="AU95" s="144">
        <f ca="1">IF(AU$13="",0,CHOOSE(Detalhamento.OpçãoServiços,OFFSET(Import.PLQ,$A95-1,AU$15-1,1,1),IF($E95&lt;&gt;1,IF(ISNUMBER(INDEX(Import.PLE,Detalhamento!$E95,Detalhamento!AU$15)),IF(INDEX(Import.PLE,Detalhamento!$E95,Detalhamento!AU$15)&lt;=mediçao,OFFSET(Import.PLQ,$A95-1,AU$15-1,1,1),0),0),PLE!$AA$28*OFFSET(Import.PLQ,$A95-1,AU$15-1,1,1)),IF($E95&lt;&gt;1,IF(ISNUMBER(INDEX(Import.PLE,Detalhamento!$E95,Detalhamento!AU$15)),IF(INDEX(Import.PLE,Detalhamento!$E95,Detalhamento!AU$15)&lt;=mediçao,0,OFFSET(Import.PLQ,$A95-1,AU$15-1,1,1)),OFFSET(Import.PLQ,$A95-1,AU$15-1,1,1)),(1-PLE!$AA$28)*OFFSET(Import.PLQ,$A95-1,AU$15-1,1,1))))</f>
        <v>0</v>
      </c>
      <c r="AV95" s="144">
        <f ca="1">IF(AV$13="",0,CHOOSE(Detalhamento.OpçãoServiços,OFFSET(Import.PLQ,$A95-1,AV$15-1,1,1),IF($E95&lt;&gt;1,IF(ISNUMBER(INDEX(Import.PLE,Detalhamento!$E95,Detalhamento!AV$15)),IF(INDEX(Import.PLE,Detalhamento!$E95,Detalhamento!AV$15)&lt;=mediçao,OFFSET(Import.PLQ,$A95-1,AV$15-1,1,1),0),0),PLE!$AA$28*OFFSET(Import.PLQ,$A95-1,AV$15-1,1,1)),IF($E95&lt;&gt;1,IF(ISNUMBER(INDEX(Import.PLE,Detalhamento!$E95,Detalhamento!AV$15)),IF(INDEX(Import.PLE,Detalhamento!$E95,Detalhamento!AV$15)&lt;=mediçao,0,OFFSET(Import.PLQ,$A95-1,AV$15-1,1,1)),OFFSET(Import.PLQ,$A95-1,AV$15-1,1,1)),(1-PLE!$AA$28)*OFFSET(Import.PLQ,$A95-1,AV$15-1,1,1))))</f>
        <v>0</v>
      </c>
      <c r="AW95" s="144">
        <f ca="1">IF(AW$13="",0,CHOOSE(Detalhamento.OpçãoServiços,OFFSET(Import.PLQ,$A95-1,AW$15-1,1,1),IF($E95&lt;&gt;1,IF(ISNUMBER(INDEX(Import.PLE,Detalhamento!$E95,Detalhamento!AW$15)),IF(INDEX(Import.PLE,Detalhamento!$E95,Detalhamento!AW$15)&lt;=mediçao,OFFSET(Import.PLQ,$A95-1,AW$15-1,1,1),0),0),PLE!$AA$28*OFFSET(Import.PLQ,$A95-1,AW$15-1,1,1)),IF($E95&lt;&gt;1,IF(ISNUMBER(INDEX(Import.PLE,Detalhamento!$E95,Detalhamento!AW$15)),IF(INDEX(Import.PLE,Detalhamento!$E95,Detalhamento!AW$15)&lt;=mediçao,0,OFFSET(Import.PLQ,$A95-1,AW$15-1,1,1)),OFFSET(Import.PLQ,$A95-1,AW$15-1,1,1)),(1-PLE!$AA$28)*OFFSET(Import.PLQ,$A95-1,AW$15-1,1,1))))</f>
        <v>0</v>
      </c>
      <c r="AX95" s="144">
        <f ca="1">IF(AX$13="",0,CHOOSE(Detalhamento.OpçãoServiços,OFFSET(Import.PLQ,$A95-1,AX$15-1,1,1),IF($E95&lt;&gt;1,IF(ISNUMBER(INDEX(Import.PLE,Detalhamento!$E95,Detalhamento!AX$15)),IF(INDEX(Import.PLE,Detalhamento!$E95,Detalhamento!AX$15)&lt;=mediçao,OFFSET(Import.PLQ,$A95-1,AX$15-1,1,1),0),0),PLE!$AA$28*OFFSET(Import.PLQ,$A95-1,AX$15-1,1,1)),IF($E95&lt;&gt;1,IF(ISNUMBER(INDEX(Import.PLE,Detalhamento!$E95,Detalhamento!AX$15)),IF(INDEX(Import.PLE,Detalhamento!$E95,Detalhamento!AX$15)&lt;=mediçao,0,OFFSET(Import.PLQ,$A95-1,AX$15-1,1,1)),OFFSET(Import.PLQ,$A95-1,AX$15-1,1,1)),(1-PLE!$AA$28)*OFFSET(Import.PLQ,$A95-1,AX$15-1,1,1))))</f>
        <v>0</v>
      </c>
      <c r="AY95" s="144">
        <f ca="1">IF(AY$13="",0,CHOOSE(Detalhamento.OpçãoServiços,OFFSET(Import.PLQ,$A95-1,AY$15-1,1,1),IF($E95&lt;&gt;1,IF(ISNUMBER(INDEX(Import.PLE,Detalhamento!$E95,Detalhamento!AY$15)),IF(INDEX(Import.PLE,Detalhamento!$E95,Detalhamento!AY$15)&lt;=mediçao,OFFSET(Import.PLQ,$A95-1,AY$15-1,1,1),0),0),PLE!$AA$28*OFFSET(Import.PLQ,$A95-1,AY$15-1,1,1)),IF($E95&lt;&gt;1,IF(ISNUMBER(INDEX(Import.PLE,Detalhamento!$E95,Detalhamento!AY$15)),IF(INDEX(Import.PLE,Detalhamento!$E95,Detalhamento!AY$15)&lt;=mediçao,0,OFFSET(Import.PLQ,$A95-1,AY$15-1,1,1)),OFFSET(Import.PLQ,$A95-1,AY$15-1,1,1)),(1-PLE!$AA$28)*OFFSET(Import.PLQ,$A95-1,AY$15-1,1,1))))</f>
        <v>0</v>
      </c>
      <c r="AZ95" s="144">
        <f ca="1">IF(AZ$13="",0,CHOOSE(Detalhamento.OpçãoServiços,OFFSET(Import.PLQ,$A95-1,AZ$15-1,1,1),IF($E95&lt;&gt;1,IF(ISNUMBER(INDEX(Import.PLE,Detalhamento!$E95,Detalhamento!AZ$15)),IF(INDEX(Import.PLE,Detalhamento!$E95,Detalhamento!AZ$15)&lt;=mediçao,OFFSET(Import.PLQ,$A95-1,AZ$15-1,1,1),0),0),PLE!$AA$28*OFFSET(Import.PLQ,$A95-1,AZ$15-1,1,1)),IF($E95&lt;&gt;1,IF(ISNUMBER(INDEX(Import.PLE,Detalhamento!$E95,Detalhamento!AZ$15)),IF(INDEX(Import.PLE,Detalhamento!$E95,Detalhamento!AZ$15)&lt;=mediçao,0,OFFSET(Import.PLQ,$A95-1,AZ$15-1,1,1)),OFFSET(Import.PLQ,$A95-1,AZ$15-1,1,1)),(1-PLE!$AA$28)*OFFSET(Import.PLQ,$A95-1,AZ$15-1,1,1))))</f>
        <v>0</v>
      </c>
      <c r="BA95" s="144">
        <f ca="1">IF(BA$13="",0,CHOOSE(Detalhamento.OpçãoServiços,OFFSET(Import.PLQ,$A95-1,BA$15-1,1,1),IF($E95&lt;&gt;1,IF(ISNUMBER(INDEX(Import.PLE,Detalhamento!$E95,Detalhamento!BA$15)),IF(INDEX(Import.PLE,Detalhamento!$E95,Detalhamento!BA$15)&lt;=mediçao,OFFSET(Import.PLQ,$A95-1,BA$15-1,1,1),0),0),PLE!$AA$28*OFFSET(Import.PLQ,$A95-1,BA$15-1,1,1)),IF($E95&lt;&gt;1,IF(ISNUMBER(INDEX(Import.PLE,Detalhamento!$E95,Detalhamento!BA$15)),IF(INDEX(Import.PLE,Detalhamento!$E95,Detalhamento!BA$15)&lt;=mediçao,0,OFFSET(Import.PLQ,$A95-1,BA$15-1,1,1)),OFFSET(Import.PLQ,$A95-1,BA$15-1,1,1)),(1-PLE!$AA$28)*OFFSET(Import.PLQ,$A95-1,BA$15-1,1,1))))</f>
        <v>0</v>
      </c>
      <c r="BB95" s="144">
        <f ca="1">IF(BB$13="",0,CHOOSE(Detalhamento.OpçãoServiços,OFFSET(Import.PLQ,$A95-1,BB$15-1,1,1),IF($E95&lt;&gt;1,IF(ISNUMBER(INDEX(Import.PLE,Detalhamento!$E95,Detalhamento!BB$15)),IF(INDEX(Import.PLE,Detalhamento!$E95,Detalhamento!BB$15)&lt;=mediçao,OFFSET(Import.PLQ,$A95-1,BB$15-1,1,1),0),0),PLE!$AA$28*OFFSET(Import.PLQ,$A95-1,BB$15-1,1,1)),IF($E95&lt;&gt;1,IF(ISNUMBER(INDEX(Import.PLE,Detalhamento!$E95,Detalhamento!BB$15)),IF(INDEX(Import.PLE,Detalhamento!$E95,Detalhamento!BB$15)&lt;=mediçao,0,OFFSET(Import.PLQ,$A95-1,BB$15-1,1,1)),OFFSET(Import.PLQ,$A95-1,BB$15-1,1,1)),(1-PLE!$AA$28)*OFFSET(Import.PLQ,$A95-1,BB$15-1,1,1))))</f>
        <v>0</v>
      </c>
      <c r="BC95" s="144">
        <f ca="1">IF(BC$13="",0,CHOOSE(Detalhamento.OpçãoServiços,OFFSET(Import.PLQ,$A95-1,BC$15-1,1,1),IF($E95&lt;&gt;1,IF(ISNUMBER(INDEX(Import.PLE,Detalhamento!$E95,Detalhamento!BC$15)),IF(INDEX(Import.PLE,Detalhamento!$E95,Detalhamento!BC$15)&lt;=mediçao,OFFSET(Import.PLQ,$A95-1,BC$15-1,1,1),0),0),PLE!$AA$28*OFFSET(Import.PLQ,$A95-1,BC$15-1,1,1)),IF($E95&lt;&gt;1,IF(ISNUMBER(INDEX(Import.PLE,Detalhamento!$E95,Detalhamento!BC$15)),IF(INDEX(Import.PLE,Detalhamento!$E95,Detalhamento!BC$15)&lt;=mediçao,0,OFFSET(Import.PLQ,$A95-1,BC$15-1,1,1)),OFFSET(Import.PLQ,$A95-1,BC$15-1,1,1)),(1-PLE!$AA$28)*OFFSET(Import.PLQ,$A95-1,BC$15-1,1,1))))</f>
        <v>0</v>
      </c>
      <c r="BD95" s="144">
        <f ca="1">IF(BD$13="",0,CHOOSE(Detalhamento.OpçãoServiços,OFFSET(Import.PLQ,$A95-1,BD$15-1,1,1),IF($E95&lt;&gt;1,IF(ISNUMBER(INDEX(Import.PLE,Detalhamento!$E95,Detalhamento!BD$15)),IF(INDEX(Import.PLE,Detalhamento!$E95,Detalhamento!BD$15)&lt;=mediçao,OFFSET(Import.PLQ,$A95-1,BD$15-1,1,1),0),0),PLE!$AA$28*OFFSET(Import.PLQ,$A95-1,BD$15-1,1,1)),IF($E95&lt;&gt;1,IF(ISNUMBER(INDEX(Import.PLE,Detalhamento!$E95,Detalhamento!BD$15)),IF(INDEX(Import.PLE,Detalhamento!$E95,Detalhamento!BD$15)&lt;=mediçao,0,OFFSET(Import.PLQ,$A95-1,BD$15-1,1,1)),OFFSET(Import.PLQ,$A95-1,BD$15-1,1,1)),(1-PLE!$AA$28)*OFFSET(Import.PLQ,$A95-1,BD$15-1,1,1))))</f>
        <v>0</v>
      </c>
      <c r="BE95" s="144">
        <f ca="1">IF(BE$13="",0,CHOOSE(Detalhamento.OpçãoServiços,OFFSET(Import.PLQ,$A95-1,BE$15-1,1,1),IF($E95&lt;&gt;1,IF(ISNUMBER(INDEX(Import.PLE,Detalhamento!$E95,Detalhamento!BE$15)),IF(INDEX(Import.PLE,Detalhamento!$E95,Detalhamento!BE$15)&lt;=mediçao,OFFSET(Import.PLQ,$A95-1,BE$15-1,1,1),0),0),PLE!$AA$28*OFFSET(Import.PLQ,$A95-1,BE$15-1,1,1)),IF($E95&lt;&gt;1,IF(ISNUMBER(INDEX(Import.PLE,Detalhamento!$E95,Detalhamento!BE$15)),IF(INDEX(Import.PLE,Detalhamento!$E95,Detalhamento!BE$15)&lt;=mediçao,0,OFFSET(Import.PLQ,$A95-1,BE$15-1,1,1)),OFFSET(Import.PLQ,$A95-1,BE$15-1,1,1)),(1-PLE!$AA$28)*OFFSET(Import.PLQ,$A95-1,BE$15-1,1,1))))</f>
        <v>0</v>
      </c>
      <c r="BF95" s="144">
        <f ca="1">IF(BF$13="",0,CHOOSE(Detalhamento.OpçãoServiços,OFFSET(Import.PLQ,$A95-1,BF$15-1,1,1),IF($E95&lt;&gt;1,IF(ISNUMBER(INDEX(Import.PLE,Detalhamento!$E95,Detalhamento!BF$15)),IF(INDEX(Import.PLE,Detalhamento!$E95,Detalhamento!BF$15)&lt;=mediçao,OFFSET(Import.PLQ,$A95-1,BF$15-1,1,1),0),0),PLE!$AA$28*OFFSET(Import.PLQ,$A95-1,BF$15-1,1,1)),IF($E95&lt;&gt;1,IF(ISNUMBER(INDEX(Import.PLE,Detalhamento!$E95,Detalhamento!BF$15)),IF(INDEX(Import.PLE,Detalhamento!$E95,Detalhamento!BF$15)&lt;=mediçao,0,OFFSET(Import.PLQ,$A95-1,BF$15-1,1,1)),OFFSET(Import.PLQ,$A95-1,BF$15-1,1,1)),(1-PLE!$AA$28)*OFFSET(Import.PLQ,$A95-1,BF$15-1,1,1))))</f>
        <v>0</v>
      </c>
      <c r="BG95" s="144">
        <f ca="1">IF(BG$13="",0,CHOOSE(Detalhamento.OpçãoServiços,OFFSET(Import.PLQ,$A95-1,BG$15-1,1,1),IF($E95&lt;&gt;1,IF(ISNUMBER(INDEX(Import.PLE,Detalhamento!$E95,Detalhamento!BG$15)),IF(INDEX(Import.PLE,Detalhamento!$E95,Detalhamento!BG$15)&lt;=mediçao,OFFSET(Import.PLQ,$A95-1,BG$15-1,1,1),0),0),PLE!$AA$28*OFFSET(Import.PLQ,$A95-1,BG$15-1,1,1)),IF($E95&lt;&gt;1,IF(ISNUMBER(INDEX(Import.PLE,Detalhamento!$E95,Detalhamento!BG$15)),IF(INDEX(Import.PLE,Detalhamento!$E95,Detalhamento!BG$15)&lt;=mediçao,0,OFFSET(Import.PLQ,$A95-1,BG$15-1,1,1)),OFFSET(Import.PLQ,$A95-1,BG$15-1,1,1)),(1-PLE!$AA$28)*OFFSET(Import.PLQ,$A95-1,BG$15-1,1,1))))</f>
        <v>0</v>
      </c>
      <c r="BH95" s="144">
        <f ca="1">IF(BH$13="",0,CHOOSE(Detalhamento.OpçãoServiços,OFFSET(Import.PLQ,$A95-1,BH$15-1,1,1),IF($E95&lt;&gt;1,IF(ISNUMBER(INDEX(Import.PLE,Detalhamento!$E95,Detalhamento!BH$15)),IF(INDEX(Import.PLE,Detalhamento!$E95,Detalhamento!BH$15)&lt;=mediçao,OFFSET(Import.PLQ,$A95-1,BH$15-1,1,1),0),0),PLE!$AA$28*OFFSET(Import.PLQ,$A95-1,BH$15-1,1,1)),IF($E95&lt;&gt;1,IF(ISNUMBER(INDEX(Import.PLE,Detalhamento!$E95,Detalhamento!BH$15)),IF(INDEX(Import.PLE,Detalhamento!$E95,Detalhamento!BH$15)&lt;=mediçao,0,OFFSET(Import.PLQ,$A95-1,BH$15-1,1,1)),OFFSET(Import.PLQ,$A95-1,BH$15-1,1,1)),(1-PLE!$AA$28)*OFFSET(Import.PLQ,$A95-1,BH$15-1,1,1))))</f>
        <v>0</v>
      </c>
      <c r="BI95" s="144">
        <f ca="1">IF(BI$13="",0,CHOOSE(Detalhamento.OpçãoServiços,OFFSET(Import.PLQ,$A95-1,BI$15-1,1,1),IF($E95&lt;&gt;1,IF(ISNUMBER(INDEX(Import.PLE,Detalhamento!$E95,Detalhamento!BI$15)),IF(INDEX(Import.PLE,Detalhamento!$E95,Detalhamento!BI$15)&lt;=mediçao,OFFSET(Import.PLQ,$A95-1,BI$15-1,1,1),0),0),PLE!$AA$28*OFFSET(Import.PLQ,$A95-1,BI$15-1,1,1)),IF($E95&lt;&gt;1,IF(ISNUMBER(INDEX(Import.PLE,Detalhamento!$E95,Detalhamento!BI$15)),IF(INDEX(Import.PLE,Detalhamento!$E95,Detalhamento!BI$15)&lt;=mediçao,0,OFFSET(Import.PLQ,$A95-1,BI$15-1,1,1)),OFFSET(Import.PLQ,$A95-1,BI$15-1,1,1)),(1-PLE!$AA$28)*OFFSET(Import.PLQ,$A95-1,BI$15-1,1,1))))</f>
        <v>0</v>
      </c>
    </row>
    <row r="96" spans="1:61" ht="30" x14ac:dyDescent="0.2">
      <c r="A96" s="155">
        <v>68</v>
      </c>
      <c r="B96" s="21" t="str">
        <f t="shared" ca="1" si="17"/>
        <v>Serviço</v>
      </c>
      <c r="E96" s="153">
        <f t="shared" ca="1" si="18"/>
        <v>8</v>
      </c>
      <c r="F96" s="154">
        <f t="shared" ca="1" si="19"/>
        <v>80068</v>
      </c>
      <c r="G96" s="154" t="str">
        <f t="shared" ca="1" si="16"/>
        <v>1.7.1.3</v>
      </c>
      <c r="H96" s="182" t="str">
        <f t="shared" ca="1" si="16"/>
        <v>CALHA EM CHAPA DE AÇO GALVANIZADO NÚMERO 24, DESENVOLVIMENTO DE 100 CM, INCLUSO TRANSPORTE VERTICAL. AF_07/2019</v>
      </c>
      <c r="I96" s="37" t="str">
        <f t="shared" ca="1" si="20"/>
        <v>M</v>
      </c>
      <c r="J96" s="144">
        <f t="shared" ca="1" si="21"/>
        <v>72</v>
      </c>
      <c r="K96" s="67"/>
      <c r="L96" s="144">
        <f ca="1">IF(L$13="",0,CHOOSE(Detalhamento.OpçãoServiços,OFFSET(Import.PLQ,$A96-1,L$15-1,1,1),IF($E96&lt;&gt;1,IF(ISNUMBER(INDEX(Import.PLE,Detalhamento!$E96,Detalhamento!L$15)),IF(INDEX(Import.PLE,Detalhamento!$E96,Detalhamento!L$15)&lt;=mediçao,OFFSET(Import.PLQ,$A96-1,L$15-1,1,1),0),0),PLE!$AA$28*OFFSET(Import.PLQ,$A96-1,L$15-1,1,1)),IF($E96&lt;&gt;1,IF(ISNUMBER(INDEX(Import.PLE,Detalhamento!$E96,Detalhamento!L$15)),IF(INDEX(Import.PLE,Detalhamento!$E96,Detalhamento!L$15)&lt;=mediçao,0,OFFSET(Import.PLQ,$A96-1,L$15-1,1,1)),OFFSET(Import.PLQ,$A96-1,L$15-1,1,1)),(1-PLE!$AA$28)*OFFSET(Import.PLQ,$A96-1,L$15-1,1,1))))</f>
        <v>72</v>
      </c>
      <c r="M96" s="144">
        <f ca="1">IF(M$13="",0,CHOOSE(Detalhamento.OpçãoServiços,OFFSET(Import.PLQ,$A96-1,M$15-1,1,1),IF($E96&lt;&gt;1,IF(ISNUMBER(INDEX(Import.PLE,Detalhamento!$E96,Detalhamento!M$15)),IF(INDEX(Import.PLE,Detalhamento!$E96,Detalhamento!M$15)&lt;=mediçao,OFFSET(Import.PLQ,$A96-1,M$15-1,1,1),0),0),PLE!$AA$28*OFFSET(Import.PLQ,$A96-1,M$15-1,1,1)),IF($E96&lt;&gt;1,IF(ISNUMBER(INDEX(Import.PLE,Detalhamento!$E96,Detalhamento!M$15)),IF(INDEX(Import.PLE,Detalhamento!$E96,Detalhamento!M$15)&lt;=mediçao,0,OFFSET(Import.PLQ,$A96-1,M$15-1,1,1)),OFFSET(Import.PLQ,$A96-1,M$15-1,1,1)),(1-PLE!$AA$28)*OFFSET(Import.PLQ,$A96-1,M$15-1,1,1))))</f>
        <v>0</v>
      </c>
      <c r="N96" s="144">
        <f ca="1">IF(N$13="",0,CHOOSE(Detalhamento.OpçãoServiços,OFFSET(Import.PLQ,$A96-1,N$15-1,1,1),IF($E96&lt;&gt;1,IF(ISNUMBER(INDEX(Import.PLE,Detalhamento!$E96,Detalhamento!N$15)),IF(INDEX(Import.PLE,Detalhamento!$E96,Detalhamento!N$15)&lt;=mediçao,OFFSET(Import.PLQ,$A96-1,N$15-1,1,1),0),0),PLE!$AA$28*OFFSET(Import.PLQ,$A96-1,N$15-1,1,1)),IF($E96&lt;&gt;1,IF(ISNUMBER(INDEX(Import.PLE,Detalhamento!$E96,Detalhamento!N$15)),IF(INDEX(Import.PLE,Detalhamento!$E96,Detalhamento!N$15)&lt;=mediçao,0,OFFSET(Import.PLQ,$A96-1,N$15-1,1,1)),OFFSET(Import.PLQ,$A96-1,N$15-1,1,1)),(1-PLE!$AA$28)*OFFSET(Import.PLQ,$A96-1,N$15-1,1,1))))</f>
        <v>0</v>
      </c>
      <c r="O96" s="144">
        <f ca="1">IF(O$13="",0,CHOOSE(Detalhamento.OpçãoServiços,OFFSET(Import.PLQ,$A96-1,O$15-1,1,1),IF($E96&lt;&gt;1,IF(ISNUMBER(INDEX(Import.PLE,Detalhamento!$E96,Detalhamento!O$15)),IF(INDEX(Import.PLE,Detalhamento!$E96,Detalhamento!O$15)&lt;=mediçao,OFFSET(Import.PLQ,$A96-1,O$15-1,1,1),0),0),PLE!$AA$28*OFFSET(Import.PLQ,$A96-1,O$15-1,1,1)),IF($E96&lt;&gt;1,IF(ISNUMBER(INDEX(Import.PLE,Detalhamento!$E96,Detalhamento!O$15)),IF(INDEX(Import.PLE,Detalhamento!$E96,Detalhamento!O$15)&lt;=mediçao,0,OFFSET(Import.PLQ,$A96-1,O$15-1,1,1)),OFFSET(Import.PLQ,$A96-1,O$15-1,1,1)),(1-PLE!$AA$28)*OFFSET(Import.PLQ,$A96-1,O$15-1,1,1))))</f>
        <v>0</v>
      </c>
      <c r="P96" s="144">
        <f ca="1">IF(P$13="",0,CHOOSE(Detalhamento.OpçãoServiços,OFFSET(Import.PLQ,$A96-1,P$15-1,1,1),IF($E96&lt;&gt;1,IF(ISNUMBER(INDEX(Import.PLE,Detalhamento!$E96,Detalhamento!P$15)),IF(INDEX(Import.PLE,Detalhamento!$E96,Detalhamento!P$15)&lt;=mediçao,OFFSET(Import.PLQ,$A96-1,P$15-1,1,1),0),0),PLE!$AA$28*OFFSET(Import.PLQ,$A96-1,P$15-1,1,1)),IF($E96&lt;&gt;1,IF(ISNUMBER(INDEX(Import.PLE,Detalhamento!$E96,Detalhamento!P$15)),IF(INDEX(Import.PLE,Detalhamento!$E96,Detalhamento!P$15)&lt;=mediçao,0,OFFSET(Import.PLQ,$A96-1,P$15-1,1,1)),OFFSET(Import.PLQ,$A96-1,P$15-1,1,1)),(1-PLE!$AA$28)*OFFSET(Import.PLQ,$A96-1,P$15-1,1,1))))</f>
        <v>0</v>
      </c>
      <c r="Q96" s="144">
        <f ca="1">IF(Q$13="",0,CHOOSE(Detalhamento.OpçãoServiços,OFFSET(Import.PLQ,$A96-1,Q$15-1,1,1),IF($E96&lt;&gt;1,IF(ISNUMBER(INDEX(Import.PLE,Detalhamento!$E96,Detalhamento!Q$15)),IF(INDEX(Import.PLE,Detalhamento!$E96,Detalhamento!Q$15)&lt;=mediçao,OFFSET(Import.PLQ,$A96-1,Q$15-1,1,1),0),0),PLE!$AA$28*OFFSET(Import.PLQ,$A96-1,Q$15-1,1,1)),IF($E96&lt;&gt;1,IF(ISNUMBER(INDEX(Import.PLE,Detalhamento!$E96,Detalhamento!Q$15)),IF(INDEX(Import.PLE,Detalhamento!$E96,Detalhamento!Q$15)&lt;=mediçao,0,OFFSET(Import.PLQ,$A96-1,Q$15-1,1,1)),OFFSET(Import.PLQ,$A96-1,Q$15-1,1,1)),(1-PLE!$AA$28)*OFFSET(Import.PLQ,$A96-1,Q$15-1,1,1))))</f>
        <v>0</v>
      </c>
      <c r="R96" s="144">
        <f ca="1">IF(R$13="",0,CHOOSE(Detalhamento.OpçãoServiços,OFFSET(Import.PLQ,$A96-1,R$15-1,1,1),IF($E96&lt;&gt;1,IF(ISNUMBER(INDEX(Import.PLE,Detalhamento!$E96,Detalhamento!R$15)),IF(INDEX(Import.PLE,Detalhamento!$E96,Detalhamento!R$15)&lt;=mediçao,OFFSET(Import.PLQ,$A96-1,R$15-1,1,1),0),0),PLE!$AA$28*OFFSET(Import.PLQ,$A96-1,R$15-1,1,1)),IF($E96&lt;&gt;1,IF(ISNUMBER(INDEX(Import.PLE,Detalhamento!$E96,Detalhamento!R$15)),IF(INDEX(Import.PLE,Detalhamento!$E96,Detalhamento!R$15)&lt;=mediçao,0,OFFSET(Import.PLQ,$A96-1,R$15-1,1,1)),OFFSET(Import.PLQ,$A96-1,R$15-1,1,1)),(1-PLE!$AA$28)*OFFSET(Import.PLQ,$A96-1,R$15-1,1,1))))</f>
        <v>0</v>
      </c>
      <c r="S96" s="144">
        <f ca="1">IF(S$13="",0,CHOOSE(Detalhamento.OpçãoServiços,OFFSET(Import.PLQ,$A96-1,S$15-1,1,1),IF($E96&lt;&gt;1,IF(ISNUMBER(INDEX(Import.PLE,Detalhamento!$E96,Detalhamento!S$15)),IF(INDEX(Import.PLE,Detalhamento!$E96,Detalhamento!S$15)&lt;=mediçao,OFFSET(Import.PLQ,$A96-1,S$15-1,1,1),0),0),PLE!$AA$28*OFFSET(Import.PLQ,$A96-1,S$15-1,1,1)),IF($E96&lt;&gt;1,IF(ISNUMBER(INDEX(Import.PLE,Detalhamento!$E96,Detalhamento!S$15)),IF(INDEX(Import.PLE,Detalhamento!$E96,Detalhamento!S$15)&lt;=mediçao,0,OFFSET(Import.PLQ,$A96-1,S$15-1,1,1)),OFFSET(Import.PLQ,$A96-1,S$15-1,1,1)),(1-PLE!$AA$28)*OFFSET(Import.PLQ,$A96-1,S$15-1,1,1))))</f>
        <v>0</v>
      </c>
      <c r="T96" s="144">
        <f ca="1">IF(T$13="",0,CHOOSE(Detalhamento.OpçãoServiços,OFFSET(Import.PLQ,$A96-1,T$15-1,1,1),IF($E96&lt;&gt;1,IF(ISNUMBER(INDEX(Import.PLE,Detalhamento!$E96,Detalhamento!T$15)),IF(INDEX(Import.PLE,Detalhamento!$E96,Detalhamento!T$15)&lt;=mediçao,OFFSET(Import.PLQ,$A96-1,T$15-1,1,1),0),0),PLE!$AA$28*OFFSET(Import.PLQ,$A96-1,T$15-1,1,1)),IF($E96&lt;&gt;1,IF(ISNUMBER(INDEX(Import.PLE,Detalhamento!$E96,Detalhamento!T$15)),IF(INDEX(Import.PLE,Detalhamento!$E96,Detalhamento!T$15)&lt;=mediçao,0,OFFSET(Import.PLQ,$A96-1,T$15-1,1,1)),OFFSET(Import.PLQ,$A96-1,T$15-1,1,1)),(1-PLE!$AA$28)*OFFSET(Import.PLQ,$A96-1,T$15-1,1,1))))</f>
        <v>0</v>
      </c>
      <c r="U96" s="144">
        <f ca="1">IF(U$13="",0,CHOOSE(Detalhamento.OpçãoServiços,OFFSET(Import.PLQ,$A96-1,U$15-1,1,1),IF($E96&lt;&gt;1,IF(ISNUMBER(INDEX(Import.PLE,Detalhamento!$E96,Detalhamento!U$15)),IF(INDEX(Import.PLE,Detalhamento!$E96,Detalhamento!U$15)&lt;=mediçao,OFFSET(Import.PLQ,$A96-1,U$15-1,1,1),0),0),PLE!$AA$28*OFFSET(Import.PLQ,$A96-1,U$15-1,1,1)),IF($E96&lt;&gt;1,IF(ISNUMBER(INDEX(Import.PLE,Detalhamento!$E96,Detalhamento!U$15)),IF(INDEX(Import.PLE,Detalhamento!$E96,Detalhamento!U$15)&lt;=mediçao,0,OFFSET(Import.PLQ,$A96-1,U$15-1,1,1)),OFFSET(Import.PLQ,$A96-1,U$15-1,1,1)),(1-PLE!$AA$28)*OFFSET(Import.PLQ,$A96-1,U$15-1,1,1))))</f>
        <v>0</v>
      </c>
      <c r="V96" s="144">
        <f ca="1">IF(V$13="",0,CHOOSE(Detalhamento.OpçãoServiços,OFFSET(Import.PLQ,$A96-1,V$15-1,1,1),IF($E96&lt;&gt;1,IF(ISNUMBER(INDEX(Import.PLE,Detalhamento!$E96,Detalhamento!V$15)),IF(INDEX(Import.PLE,Detalhamento!$E96,Detalhamento!V$15)&lt;=mediçao,OFFSET(Import.PLQ,$A96-1,V$15-1,1,1),0),0),PLE!$AA$28*OFFSET(Import.PLQ,$A96-1,V$15-1,1,1)),IF($E96&lt;&gt;1,IF(ISNUMBER(INDEX(Import.PLE,Detalhamento!$E96,Detalhamento!V$15)),IF(INDEX(Import.PLE,Detalhamento!$E96,Detalhamento!V$15)&lt;=mediçao,0,OFFSET(Import.PLQ,$A96-1,V$15-1,1,1)),OFFSET(Import.PLQ,$A96-1,V$15-1,1,1)),(1-PLE!$AA$28)*OFFSET(Import.PLQ,$A96-1,V$15-1,1,1))))</f>
        <v>0</v>
      </c>
      <c r="W96" s="144">
        <f ca="1">IF(W$13="",0,CHOOSE(Detalhamento.OpçãoServiços,OFFSET(Import.PLQ,$A96-1,W$15-1,1,1),IF($E96&lt;&gt;1,IF(ISNUMBER(INDEX(Import.PLE,Detalhamento!$E96,Detalhamento!W$15)),IF(INDEX(Import.PLE,Detalhamento!$E96,Detalhamento!W$15)&lt;=mediçao,OFFSET(Import.PLQ,$A96-1,W$15-1,1,1),0),0),PLE!$AA$28*OFFSET(Import.PLQ,$A96-1,W$15-1,1,1)),IF($E96&lt;&gt;1,IF(ISNUMBER(INDEX(Import.PLE,Detalhamento!$E96,Detalhamento!W$15)),IF(INDEX(Import.PLE,Detalhamento!$E96,Detalhamento!W$15)&lt;=mediçao,0,OFFSET(Import.PLQ,$A96-1,W$15-1,1,1)),OFFSET(Import.PLQ,$A96-1,W$15-1,1,1)),(1-PLE!$AA$28)*OFFSET(Import.PLQ,$A96-1,W$15-1,1,1))))</f>
        <v>0</v>
      </c>
      <c r="X96" s="144">
        <f ca="1">IF(X$13="",0,CHOOSE(Detalhamento.OpçãoServiços,OFFSET(Import.PLQ,$A96-1,X$15-1,1,1),IF($E96&lt;&gt;1,IF(ISNUMBER(INDEX(Import.PLE,Detalhamento!$E96,Detalhamento!X$15)),IF(INDEX(Import.PLE,Detalhamento!$E96,Detalhamento!X$15)&lt;=mediçao,OFFSET(Import.PLQ,$A96-1,X$15-1,1,1),0),0),PLE!$AA$28*OFFSET(Import.PLQ,$A96-1,X$15-1,1,1)),IF($E96&lt;&gt;1,IF(ISNUMBER(INDEX(Import.PLE,Detalhamento!$E96,Detalhamento!X$15)),IF(INDEX(Import.PLE,Detalhamento!$E96,Detalhamento!X$15)&lt;=mediçao,0,OFFSET(Import.PLQ,$A96-1,X$15-1,1,1)),OFFSET(Import.PLQ,$A96-1,X$15-1,1,1)),(1-PLE!$AA$28)*OFFSET(Import.PLQ,$A96-1,X$15-1,1,1))))</f>
        <v>0</v>
      </c>
      <c r="Y96" s="144">
        <f ca="1">IF(Y$13="",0,CHOOSE(Detalhamento.OpçãoServiços,OFFSET(Import.PLQ,$A96-1,Y$15-1,1,1),IF($E96&lt;&gt;1,IF(ISNUMBER(INDEX(Import.PLE,Detalhamento!$E96,Detalhamento!Y$15)),IF(INDEX(Import.PLE,Detalhamento!$E96,Detalhamento!Y$15)&lt;=mediçao,OFFSET(Import.PLQ,$A96-1,Y$15-1,1,1),0),0),PLE!$AA$28*OFFSET(Import.PLQ,$A96-1,Y$15-1,1,1)),IF($E96&lt;&gt;1,IF(ISNUMBER(INDEX(Import.PLE,Detalhamento!$E96,Detalhamento!Y$15)),IF(INDEX(Import.PLE,Detalhamento!$E96,Detalhamento!Y$15)&lt;=mediçao,0,OFFSET(Import.PLQ,$A96-1,Y$15-1,1,1)),OFFSET(Import.PLQ,$A96-1,Y$15-1,1,1)),(1-PLE!$AA$28)*OFFSET(Import.PLQ,$A96-1,Y$15-1,1,1))))</f>
        <v>0</v>
      </c>
      <c r="Z96" s="144">
        <f ca="1">IF(Z$13="",0,CHOOSE(Detalhamento.OpçãoServiços,OFFSET(Import.PLQ,$A96-1,Z$15-1,1,1),IF($E96&lt;&gt;1,IF(ISNUMBER(INDEX(Import.PLE,Detalhamento!$E96,Detalhamento!Z$15)),IF(INDEX(Import.PLE,Detalhamento!$E96,Detalhamento!Z$15)&lt;=mediçao,OFFSET(Import.PLQ,$A96-1,Z$15-1,1,1),0),0),PLE!$AA$28*OFFSET(Import.PLQ,$A96-1,Z$15-1,1,1)),IF($E96&lt;&gt;1,IF(ISNUMBER(INDEX(Import.PLE,Detalhamento!$E96,Detalhamento!Z$15)),IF(INDEX(Import.PLE,Detalhamento!$E96,Detalhamento!Z$15)&lt;=mediçao,0,OFFSET(Import.PLQ,$A96-1,Z$15-1,1,1)),OFFSET(Import.PLQ,$A96-1,Z$15-1,1,1)),(1-PLE!$AA$28)*OFFSET(Import.PLQ,$A96-1,Z$15-1,1,1))))</f>
        <v>0</v>
      </c>
      <c r="AA96" s="144">
        <f ca="1">IF(AA$13="",0,CHOOSE(Detalhamento.OpçãoServiços,OFFSET(Import.PLQ,$A96-1,AA$15-1,1,1),IF($E96&lt;&gt;1,IF(ISNUMBER(INDEX(Import.PLE,Detalhamento!$E96,Detalhamento!AA$15)),IF(INDEX(Import.PLE,Detalhamento!$E96,Detalhamento!AA$15)&lt;=mediçao,OFFSET(Import.PLQ,$A96-1,AA$15-1,1,1),0),0),PLE!$AA$28*OFFSET(Import.PLQ,$A96-1,AA$15-1,1,1)),IF($E96&lt;&gt;1,IF(ISNUMBER(INDEX(Import.PLE,Detalhamento!$E96,Detalhamento!AA$15)),IF(INDEX(Import.PLE,Detalhamento!$E96,Detalhamento!AA$15)&lt;=mediçao,0,OFFSET(Import.PLQ,$A96-1,AA$15-1,1,1)),OFFSET(Import.PLQ,$A96-1,AA$15-1,1,1)),(1-PLE!$AA$28)*OFFSET(Import.PLQ,$A96-1,AA$15-1,1,1))))</f>
        <v>0</v>
      </c>
      <c r="AB96" s="144">
        <f ca="1">IF(AB$13="",0,CHOOSE(Detalhamento.OpçãoServiços,OFFSET(Import.PLQ,$A96-1,AB$15-1,1,1),IF($E96&lt;&gt;1,IF(ISNUMBER(INDEX(Import.PLE,Detalhamento!$E96,Detalhamento!AB$15)),IF(INDEX(Import.PLE,Detalhamento!$E96,Detalhamento!AB$15)&lt;=mediçao,OFFSET(Import.PLQ,$A96-1,AB$15-1,1,1),0),0),PLE!$AA$28*OFFSET(Import.PLQ,$A96-1,AB$15-1,1,1)),IF($E96&lt;&gt;1,IF(ISNUMBER(INDEX(Import.PLE,Detalhamento!$E96,Detalhamento!AB$15)),IF(INDEX(Import.PLE,Detalhamento!$E96,Detalhamento!AB$15)&lt;=mediçao,0,OFFSET(Import.PLQ,$A96-1,AB$15-1,1,1)),OFFSET(Import.PLQ,$A96-1,AB$15-1,1,1)),(1-PLE!$AA$28)*OFFSET(Import.PLQ,$A96-1,AB$15-1,1,1))))</f>
        <v>0</v>
      </c>
      <c r="AC96" s="144">
        <f ca="1">IF(AC$13="",0,CHOOSE(Detalhamento.OpçãoServiços,OFFSET(Import.PLQ,$A96-1,AC$15-1,1,1),IF($E96&lt;&gt;1,IF(ISNUMBER(INDEX(Import.PLE,Detalhamento!$E96,Detalhamento!AC$15)),IF(INDEX(Import.PLE,Detalhamento!$E96,Detalhamento!AC$15)&lt;=mediçao,OFFSET(Import.PLQ,$A96-1,AC$15-1,1,1),0),0),PLE!$AA$28*OFFSET(Import.PLQ,$A96-1,AC$15-1,1,1)),IF($E96&lt;&gt;1,IF(ISNUMBER(INDEX(Import.PLE,Detalhamento!$E96,Detalhamento!AC$15)),IF(INDEX(Import.PLE,Detalhamento!$E96,Detalhamento!AC$15)&lt;=mediçao,0,OFFSET(Import.PLQ,$A96-1,AC$15-1,1,1)),OFFSET(Import.PLQ,$A96-1,AC$15-1,1,1)),(1-PLE!$AA$28)*OFFSET(Import.PLQ,$A96-1,AC$15-1,1,1))))</f>
        <v>0</v>
      </c>
      <c r="AD96" s="144">
        <f ca="1">IF(AD$13="",0,CHOOSE(Detalhamento.OpçãoServiços,OFFSET(Import.PLQ,$A96-1,AD$15-1,1,1),IF($E96&lt;&gt;1,IF(ISNUMBER(INDEX(Import.PLE,Detalhamento!$E96,Detalhamento!AD$15)),IF(INDEX(Import.PLE,Detalhamento!$E96,Detalhamento!AD$15)&lt;=mediçao,OFFSET(Import.PLQ,$A96-1,AD$15-1,1,1),0),0),PLE!$AA$28*OFFSET(Import.PLQ,$A96-1,AD$15-1,1,1)),IF($E96&lt;&gt;1,IF(ISNUMBER(INDEX(Import.PLE,Detalhamento!$E96,Detalhamento!AD$15)),IF(INDEX(Import.PLE,Detalhamento!$E96,Detalhamento!AD$15)&lt;=mediçao,0,OFFSET(Import.PLQ,$A96-1,AD$15-1,1,1)),OFFSET(Import.PLQ,$A96-1,AD$15-1,1,1)),(1-PLE!$AA$28)*OFFSET(Import.PLQ,$A96-1,AD$15-1,1,1))))</f>
        <v>0</v>
      </c>
      <c r="AE96" s="144">
        <f ca="1">IF(AE$13="",0,CHOOSE(Detalhamento.OpçãoServiços,OFFSET(Import.PLQ,$A96-1,AE$15-1,1,1),IF($E96&lt;&gt;1,IF(ISNUMBER(INDEX(Import.PLE,Detalhamento!$E96,Detalhamento!AE$15)),IF(INDEX(Import.PLE,Detalhamento!$E96,Detalhamento!AE$15)&lt;=mediçao,OFFSET(Import.PLQ,$A96-1,AE$15-1,1,1),0),0),PLE!$AA$28*OFFSET(Import.PLQ,$A96-1,AE$15-1,1,1)),IF($E96&lt;&gt;1,IF(ISNUMBER(INDEX(Import.PLE,Detalhamento!$E96,Detalhamento!AE$15)),IF(INDEX(Import.PLE,Detalhamento!$E96,Detalhamento!AE$15)&lt;=mediçao,0,OFFSET(Import.PLQ,$A96-1,AE$15-1,1,1)),OFFSET(Import.PLQ,$A96-1,AE$15-1,1,1)),(1-PLE!$AA$28)*OFFSET(Import.PLQ,$A96-1,AE$15-1,1,1))))</f>
        <v>0</v>
      </c>
      <c r="AF96" s="144">
        <f ca="1">IF(AF$13="",0,CHOOSE(Detalhamento.OpçãoServiços,OFFSET(Import.PLQ,$A96-1,AF$15-1,1,1),IF($E96&lt;&gt;1,IF(ISNUMBER(INDEX(Import.PLE,Detalhamento!$E96,Detalhamento!AF$15)),IF(INDEX(Import.PLE,Detalhamento!$E96,Detalhamento!AF$15)&lt;=mediçao,OFFSET(Import.PLQ,$A96-1,AF$15-1,1,1),0),0),PLE!$AA$28*OFFSET(Import.PLQ,$A96-1,AF$15-1,1,1)),IF($E96&lt;&gt;1,IF(ISNUMBER(INDEX(Import.PLE,Detalhamento!$E96,Detalhamento!AF$15)),IF(INDEX(Import.PLE,Detalhamento!$E96,Detalhamento!AF$15)&lt;=mediçao,0,OFFSET(Import.PLQ,$A96-1,AF$15-1,1,1)),OFFSET(Import.PLQ,$A96-1,AF$15-1,1,1)),(1-PLE!$AA$28)*OFFSET(Import.PLQ,$A96-1,AF$15-1,1,1))))</f>
        <v>0</v>
      </c>
      <c r="AG96" s="144">
        <f ca="1">IF(AG$13="",0,CHOOSE(Detalhamento.OpçãoServiços,OFFSET(Import.PLQ,$A96-1,AG$15-1,1,1),IF($E96&lt;&gt;1,IF(ISNUMBER(INDEX(Import.PLE,Detalhamento!$E96,Detalhamento!AG$15)),IF(INDEX(Import.PLE,Detalhamento!$E96,Detalhamento!AG$15)&lt;=mediçao,OFFSET(Import.PLQ,$A96-1,AG$15-1,1,1),0),0),PLE!$AA$28*OFFSET(Import.PLQ,$A96-1,AG$15-1,1,1)),IF($E96&lt;&gt;1,IF(ISNUMBER(INDEX(Import.PLE,Detalhamento!$E96,Detalhamento!AG$15)),IF(INDEX(Import.PLE,Detalhamento!$E96,Detalhamento!AG$15)&lt;=mediçao,0,OFFSET(Import.PLQ,$A96-1,AG$15-1,1,1)),OFFSET(Import.PLQ,$A96-1,AG$15-1,1,1)),(1-PLE!$AA$28)*OFFSET(Import.PLQ,$A96-1,AG$15-1,1,1))))</f>
        <v>0</v>
      </c>
      <c r="AH96" s="144">
        <f ca="1">IF(AH$13="",0,CHOOSE(Detalhamento.OpçãoServiços,OFFSET(Import.PLQ,$A96-1,AH$15-1,1,1),IF($E96&lt;&gt;1,IF(ISNUMBER(INDEX(Import.PLE,Detalhamento!$E96,Detalhamento!AH$15)),IF(INDEX(Import.PLE,Detalhamento!$E96,Detalhamento!AH$15)&lt;=mediçao,OFFSET(Import.PLQ,$A96-1,AH$15-1,1,1),0),0),PLE!$AA$28*OFFSET(Import.PLQ,$A96-1,AH$15-1,1,1)),IF($E96&lt;&gt;1,IF(ISNUMBER(INDEX(Import.PLE,Detalhamento!$E96,Detalhamento!AH$15)),IF(INDEX(Import.PLE,Detalhamento!$E96,Detalhamento!AH$15)&lt;=mediçao,0,OFFSET(Import.PLQ,$A96-1,AH$15-1,1,1)),OFFSET(Import.PLQ,$A96-1,AH$15-1,1,1)),(1-PLE!$AA$28)*OFFSET(Import.PLQ,$A96-1,AH$15-1,1,1))))</f>
        <v>0</v>
      </c>
      <c r="AI96" s="144">
        <f ca="1">IF(AI$13="",0,CHOOSE(Detalhamento.OpçãoServiços,OFFSET(Import.PLQ,$A96-1,AI$15-1,1,1),IF($E96&lt;&gt;1,IF(ISNUMBER(INDEX(Import.PLE,Detalhamento!$E96,Detalhamento!AI$15)),IF(INDEX(Import.PLE,Detalhamento!$E96,Detalhamento!AI$15)&lt;=mediçao,OFFSET(Import.PLQ,$A96-1,AI$15-1,1,1),0),0),PLE!$AA$28*OFFSET(Import.PLQ,$A96-1,AI$15-1,1,1)),IF($E96&lt;&gt;1,IF(ISNUMBER(INDEX(Import.PLE,Detalhamento!$E96,Detalhamento!AI$15)),IF(INDEX(Import.PLE,Detalhamento!$E96,Detalhamento!AI$15)&lt;=mediçao,0,OFFSET(Import.PLQ,$A96-1,AI$15-1,1,1)),OFFSET(Import.PLQ,$A96-1,AI$15-1,1,1)),(1-PLE!$AA$28)*OFFSET(Import.PLQ,$A96-1,AI$15-1,1,1))))</f>
        <v>0</v>
      </c>
      <c r="AJ96" s="144">
        <f ca="1">IF(AJ$13="",0,CHOOSE(Detalhamento.OpçãoServiços,OFFSET(Import.PLQ,$A96-1,AJ$15-1,1,1),IF($E96&lt;&gt;1,IF(ISNUMBER(INDEX(Import.PLE,Detalhamento!$E96,Detalhamento!AJ$15)),IF(INDEX(Import.PLE,Detalhamento!$E96,Detalhamento!AJ$15)&lt;=mediçao,OFFSET(Import.PLQ,$A96-1,AJ$15-1,1,1),0),0),PLE!$AA$28*OFFSET(Import.PLQ,$A96-1,AJ$15-1,1,1)),IF($E96&lt;&gt;1,IF(ISNUMBER(INDEX(Import.PLE,Detalhamento!$E96,Detalhamento!AJ$15)),IF(INDEX(Import.PLE,Detalhamento!$E96,Detalhamento!AJ$15)&lt;=mediçao,0,OFFSET(Import.PLQ,$A96-1,AJ$15-1,1,1)),OFFSET(Import.PLQ,$A96-1,AJ$15-1,1,1)),(1-PLE!$AA$28)*OFFSET(Import.PLQ,$A96-1,AJ$15-1,1,1))))</f>
        <v>0</v>
      </c>
      <c r="AK96" s="144">
        <f ca="1">IF(AK$13="",0,CHOOSE(Detalhamento.OpçãoServiços,OFFSET(Import.PLQ,$A96-1,AK$15-1,1,1),IF($E96&lt;&gt;1,IF(ISNUMBER(INDEX(Import.PLE,Detalhamento!$E96,Detalhamento!AK$15)),IF(INDEX(Import.PLE,Detalhamento!$E96,Detalhamento!AK$15)&lt;=mediçao,OFFSET(Import.PLQ,$A96-1,AK$15-1,1,1),0),0),PLE!$AA$28*OFFSET(Import.PLQ,$A96-1,AK$15-1,1,1)),IF($E96&lt;&gt;1,IF(ISNUMBER(INDEX(Import.PLE,Detalhamento!$E96,Detalhamento!AK$15)),IF(INDEX(Import.PLE,Detalhamento!$E96,Detalhamento!AK$15)&lt;=mediçao,0,OFFSET(Import.PLQ,$A96-1,AK$15-1,1,1)),OFFSET(Import.PLQ,$A96-1,AK$15-1,1,1)),(1-PLE!$AA$28)*OFFSET(Import.PLQ,$A96-1,AK$15-1,1,1))))</f>
        <v>0</v>
      </c>
      <c r="AL96" s="144">
        <f ca="1">IF(AL$13="",0,CHOOSE(Detalhamento.OpçãoServiços,OFFSET(Import.PLQ,$A96-1,AL$15-1,1,1),IF($E96&lt;&gt;1,IF(ISNUMBER(INDEX(Import.PLE,Detalhamento!$E96,Detalhamento!AL$15)),IF(INDEX(Import.PLE,Detalhamento!$E96,Detalhamento!AL$15)&lt;=mediçao,OFFSET(Import.PLQ,$A96-1,AL$15-1,1,1),0),0),PLE!$AA$28*OFFSET(Import.PLQ,$A96-1,AL$15-1,1,1)),IF($E96&lt;&gt;1,IF(ISNUMBER(INDEX(Import.PLE,Detalhamento!$E96,Detalhamento!AL$15)),IF(INDEX(Import.PLE,Detalhamento!$E96,Detalhamento!AL$15)&lt;=mediçao,0,OFFSET(Import.PLQ,$A96-1,AL$15-1,1,1)),OFFSET(Import.PLQ,$A96-1,AL$15-1,1,1)),(1-PLE!$AA$28)*OFFSET(Import.PLQ,$A96-1,AL$15-1,1,1))))</f>
        <v>0</v>
      </c>
      <c r="AM96" s="144">
        <f ca="1">IF(AM$13="",0,CHOOSE(Detalhamento.OpçãoServiços,OFFSET(Import.PLQ,$A96-1,AM$15-1,1,1),IF($E96&lt;&gt;1,IF(ISNUMBER(INDEX(Import.PLE,Detalhamento!$E96,Detalhamento!AM$15)),IF(INDEX(Import.PLE,Detalhamento!$E96,Detalhamento!AM$15)&lt;=mediçao,OFFSET(Import.PLQ,$A96-1,AM$15-1,1,1),0),0),PLE!$AA$28*OFFSET(Import.PLQ,$A96-1,AM$15-1,1,1)),IF($E96&lt;&gt;1,IF(ISNUMBER(INDEX(Import.PLE,Detalhamento!$E96,Detalhamento!AM$15)),IF(INDEX(Import.PLE,Detalhamento!$E96,Detalhamento!AM$15)&lt;=mediçao,0,OFFSET(Import.PLQ,$A96-1,AM$15-1,1,1)),OFFSET(Import.PLQ,$A96-1,AM$15-1,1,1)),(1-PLE!$AA$28)*OFFSET(Import.PLQ,$A96-1,AM$15-1,1,1))))</f>
        <v>0</v>
      </c>
      <c r="AN96" s="144">
        <f ca="1">IF(AN$13="",0,CHOOSE(Detalhamento.OpçãoServiços,OFFSET(Import.PLQ,$A96-1,AN$15-1,1,1),IF($E96&lt;&gt;1,IF(ISNUMBER(INDEX(Import.PLE,Detalhamento!$E96,Detalhamento!AN$15)),IF(INDEX(Import.PLE,Detalhamento!$E96,Detalhamento!AN$15)&lt;=mediçao,OFFSET(Import.PLQ,$A96-1,AN$15-1,1,1),0),0),PLE!$AA$28*OFFSET(Import.PLQ,$A96-1,AN$15-1,1,1)),IF($E96&lt;&gt;1,IF(ISNUMBER(INDEX(Import.PLE,Detalhamento!$E96,Detalhamento!AN$15)),IF(INDEX(Import.PLE,Detalhamento!$E96,Detalhamento!AN$15)&lt;=mediçao,0,OFFSET(Import.PLQ,$A96-1,AN$15-1,1,1)),OFFSET(Import.PLQ,$A96-1,AN$15-1,1,1)),(1-PLE!$AA$28)*OFFSET(Import.PLQ,$A96-1,AN$15-1,1,1))))</f>
        <v>0</v>
      </c>
      <c r="AO96" s="144">
        <f ca="1">IF(AO$13="",0,CHOOSE(Detalhamento.OpçãoServiços,OFFSET(Import.PLQ,$A96-1,AO$15-1,1,1),IF($E96&lt;&gt;1,IF(ISNUMBER(INDEX(Import.PLE,Detalhamento!$E96,Detalhamento!AO$15)),IF(INDEX(Import.PLE,Detalhamento!$E96,Detalhamento!AO$15)&lt;=mediçao,OFFSET(Import.PLQ,$A96-1,AO$15-1,1,1),0),0),PLE!$AA$28*OFFSET(Import.PLQ,$A96-1,AO$15-1,1,1)),IF($E96&lt;&gt;1,IF(ISNUMBER(INDEX(Import.PLE,Detalhamento!$E96,Detalhamento!AO$15)),IF(INDEX(Import.PLE,Detalhamento!$E96,Detalhamento!AO$15)&lt;=mediçao,0,OFFSET(Import.PLQ,$A96-1,AO$15-1,1,1)),OFFSET(Import.PLQ,$A96-1,AO$15-1,1,1)),(1-PLE!$AA$28)*OFFSET(Import.PLQ,$A96-1,AO$15-1,1,1))))</f>
        <v>0</v>
      </c>
      <c r="AP96" s="144">
        <f ca="1">IF(AP$13="",0,CHOOSE(Detalhamento.OpçãoServiços,OFFSET(Import.PLQ,$A96-1,AP$15-1,1,1),IF($E96&lt;&gt;1,IF(ISNUMBER(INDEX(Import.PLE,Detalhamento!$E96,Detalhamento!AP$15)),IF(INDEX(Import.PLE,Detalhamento!$E96,Detalhamento!AP$15)&lt;=mediçao,OFFSET(Import.PLQ,$A96-1,AP$15-1,1,1),0),0),PLE!$AA$28*OFFSET(Import.PLQ,$A96-1,AP$15-1,1,1)),IF($E96&lt;&gt;1,IF(ISNUMBER(INDEX(Import.PLE,Detalhamento!$E96,Detalhamento!AP$15)),IF(INDEX(Import.PLE,Detalhamento!$E96,Detalhamento!AP$15)&lt;=mediçao,0,OFFSET(Import.PLQ,$A96-1,AP$15-1,1,1)),OFFSET(Import.PLQ,$A96-1,AP$15-1,1,1)),(1-PLE!$AA$28)*OFFSET(Import.PLQ,$A96-1,AP$15-1,1,1))))</f>
        <v>0</v>
      </c>
      <c r="AQ96" s="144">
        <f ca="1">IF(AQ$13="",0,CHOOSE(Detalhamento.OpçãoServiços,OFFSET(Import.PLQ,$A96-1,AQ$15-1,1,1),IF($E96&lt;&gt;1,IF(ISNUMBER(INDEX(Import.PLE,Detalhamento!$E96,Detalhamento!AQ$15)),IF(INDEX(Import.PLE,Detalhamento!$E96,Detalhamento!AQ$15)&lt;=mediçao,OFFSET(Import.PLQ,$A96-1,AQ$15-1,1,1),0),0),PLE!$AA$28*OFFSET(Import.PLQ,$A96-1,AQ$15-1,1,1)),IF($E96&lt;&gt;1,IF(ISNUMBER(INDEX(Import.PLE,Detalhamento!$E96,Detalhamento!AQ$15)),IF(INDEX(Import.PLE,Detalhamento!$E96,Detalhamento!AQ$15)&lt;=mediçao,0,OFFSET(Import.PLQ,$A96-1,AQ$15-1,1,1)),OFFSET(Import.PLQ,$A96-1,AQ$15-1,1,1)),(1-PLE!$AA$28)*OFFSET(Import.PLQ,$A96-1,AQ$15-1,1,1))))</f>
        <v>0</v>
      </c>
      <c r="AR96" s="144">
        <f ca="1">IF(AR$13="",0,CHOOSE(Detalhamento.OpçãoServiços,OFFSET(Import.PLQ,$A96-1,AR$15-1,1,1),IF($E96&lt;&gt;1,IF(ISNUMBER(INDEX(Import.PLE,Detalhamento!$E96,Detalhamento!AR$15)),IF(INDEX(Import.PLE,Detalhamento!$E96,Detalhamento!AR$15)&lt;=mediçao,OFFSET(Import.PLQ,$A96-1,AR$15-1,1,1),0),0),PLE!$AA$28*OFFSET(Import.PLQ,$A96-1,AR$15-1,1,1)),IF($E96&lt;&gt;1,IF(ISNUMBER(INDEX(Import.PLE,Detalhamento!$E96,Detalhamento!AR$15)),IF(INDEX(Import.PLE,Detalhamento!$E96,Detalhamento!AR$15)&lt;=mediçao,0,OFFSET(Import.PLQ,$A96-1,AR$15-1,1,1)),OFFSET(Import.PLQ,$A96-1,AR$15-1,1,1)),(1-PLE!$AA$28)*OFFSET(Import.PLQ,$A96-1,AR$15-1,1,1))))</f>
        <v>0</v>
      </c>
      <c r="AS96" s="144">
        <f ca="1">IF(AS$13="",0,CHOOSE(Detalhamento.OpçãoServiços,OFFSET(Import.PLQ,$A96-1,AS$15-1,1,1),IF($E96&lt;&gt;1,IF(ISNUMBER(INDEX(Import.PLE,Detalhamento!$E96,Detalhamento!AS$15)),IF(INDEX(Import.PLE,Detalhamento!$E96,Detalhamento!AS$15)&lt;=mediçao,OFFSET(Import.PLQ,$A96-1,AS$15-1,1,1),0),0),PLE!$AA$28*OFFSET(Import.PLQ,$A96-1,AS$15-1,1,1)),IF($E96&lt;&gt;1,IF(ISNUMBER(INDEX(Import.PLE,Detalhamento!$E96,Detalhamento!AS$15)),IF(INDEX(Import.PLE,Detalhamento!$E96,Detalhamento!AS$15)&lt;=mediçao,0,OFFSET(Import.PLQ,$A96-1,AS$15-1,1,1)),OFFSET(Import.PLQ,$A96-1,AS$15-1,1,1)),(1-PLE!$AA$28)*OFFSET(Import.PLQ,$A96-1,AS$15-1,1,1))))</f>
        <v>0</v>
      </c>
      <c r="AT96" s="144">
        <f ca="1">IF(AT$13="",0,CHOOSE(Detalhamento.OpçãoServiços,OFFSET(Import.PLQ,$A96-1,AT$15-1,1,1),IF($E96&lt;&gt;1,IF(ISNUMBER(INDEX(Import.PLE,Detalhamento!$E96,Detalhamento!AT$15)),IF(INDEX(Import.PLE,Detalhamento!$E96,Detalhamento!AT$15)&lt;=mediçao,OFFSET(Import.PLQ,$A96-1,AT$15-1,1,1),0),0),PLE!$AA$28*OFFSET(Import.PLQ,$A96-1,AT$15-1,1,1)),IF($E96&lt;&gt;1,IF(ISNUMBER(INDEX(Import.PLE,Detalhamento!$E96,Detalhamento!AT$15)),IF(INDEX(Import.PLE,Detalhamento!$E96,Detalhamento!AT$15)&lt;=mediçao,0,OFFSET(Import.PLQ,$A96-1,AT$15-1,1,1)),OFFSET(Import.PLQ,$A96-1,AT$15-1,1,1)),(1-PLE!$AA$28)*OFFSET(Import.PLQ,$A96-1,AT$15-1,1,1))))</f>
        <v>0</v>
      </c>
      <c r="AU96" s="144">
        <f ca="1">IF(AU$13="",0,CHOOSE(Detalhamento.OpçãoServiços,OFFSET(Import.PLQ,$A96-1,AU$15-1,1,1),IF($E96&lt;&gt;1,IF(ISNUMBER(INDEX(Import.PLE,Detalhamento!$E96,Detalhamento!AU$15)),IF(INDEX(Import.PLE,Detalhamento!$E96,Detalhamento!AU$15)&lt;=mediçao,OFFSET(Import.PLQ,$A96-1,AU$15-1,1,1),0),0),PLE!$AA$28*OFFSET(Import.PLQ,$A96-1,AU$15-1,1,1)),IF($E96&lt;&gt;1,IF(ISNUMBER(INDEX(Import.PLE,Detalhamento!$E96,Detalhamento!AU$15)),IF(INDEX(Import.PLE,Detalhamento!$E96,Detalhamento!AU$15)&lt;=mediçao,0,OFFSET(Import.PLQ,$A96-1,AU$15-1,1,1)),OFFSET(Import.PLQ,$A96-1,AU$15-1,1,1)),(1-PLE!$AA$28)*OFFSET(Import.PLQ,$A96-1,AU$15-1,1,1))))</f>
        <v>0</v>
      </c>
      <c r="AV96" s="144">
        <f ca="1">IF(AV$13="",0,CHOOSE(Detalhamento.OpçãoServiços,OFFSET(Import.PLQ,$A96-1,AV$15-1,1,1),IF($E96&lt;&gt;1,IF(ISNUMBER(INDEX(Import.PLE,Detalhamento!$E96,Detalhamento!AV$15)),IF(INDEX(Import.PLE,Detalhamento!$E96,Detalhamento!AV$15)&lt;=mediçao,OFFSET(Import.PLQ,$A96-1,AV$15-1,1,1),0),0),PLE!$AA$28*OFFSET(Import.PLQ,$A96-1,AV$15-1,1,1)),IF($E96&lt;&gt;1,IF(ISNUMBER(INDEX(Import.PLE,Detalhamento!$E96,Detalhamento!AV$15)),IF(INDEX(Import.PLE,Detalhamento!$E96,Detalhamento!AV$15)&lt;=mediçao,0,OFFSET(Import.PLQ,$A96-1,AV$15-1,1,1)),OFFSET(Import.PLQ,$A96-1,AV$15-1,1,1)),(1-PLE!$AA$28)*OFFSET(Import.PLQ,$A96-1,AV$15-1,1,1))))</f>
        <v>0</v>
      </c>
      <c r="AW96" s="144">
        <f ca="1">IF(AW$13="",0,CHOOSE(Detalhamento.OpçãoServiços,OFFSET(Import.PLQ,$A96-1,AW$15-1,1,1),IF($E96&lt;&gt;1,IF(ISNUMBER(INDEX(Import.PLE,Detalhamento!$E96,Detalhamento!AW$15)),IF(INDEX(Import.PLE,Detalhamento!$E96,Detalhamento!AW$15)&lt;=mediçao,OFFSET(Import.PLQ,$A96-1,AW$15-1,1,1),0),0),PLE!$AA$28*OFFSET(Import.PLQ,$A96-1,AW$15-1,1,1)),IF($E96&lt;&gt;1,IF(ISNUMBER(INDEX(Import.PLE,Detalhamento!$E96,Detalhamento!AW$15)),IF(INDEX(Import.PLE,Detalhamento!$E96,Detalhamento!AW$15)&lt;=mediçao,0,OFFSET(Import.PLQ,$A96-1,AW$15-1,1,1)),OFFSET(Import.PLQ,$A96-1,AW$15-1,1,1)),(1-PLE!$AA$28)*OFFSET(Import.PLQ,$A96-1,AW$15-1,1,1))))</f>
        <v>0</v>
      </c>
      <c r="AX96" s="144">
        <f ca="1">IF(AX$13="",0,CHOOSE(Detalhamento.OpçãoServiços,OFFSET(Import.PLQ,$A96-1,AX$15-1,1,1),IF($E96&lt;&gt;1,IF(ISNUMBER(INDEX(Import.PLE,Detalhamento!$E96,Detalhamento!AX$15)),IF(INDEX(Import.PLE,Detalhamento!$E96,Detalhamento!AX$15)&lt;=mediçao,OFFSET(Import.PLQ,$A96-1,AX$15-1,1,1),0),0),PLE!$AA$28*OFFSET(Import.PLQ,$A96-1,AX$15-1,1,1)),IF($E96&lt;&gt;1,IF(ISNUMBER(INDEX(Import.PLE,Detalhamento!$E96,Detalhamento!AX$15)),IF(INDEX(Import.PLE,Detalhamento!$E96,Detalhamento!AX$15)&lt;=mediçao,0,OFFSET(Import.PLQ,$A96-1,AX$15-1,1,1)),OFFSET(Import.PLQ,$A96-1,AX$15-1,1,1)),(1-PLE!$AA$28)*OFFSET(Import.PLQ,$A96-1,AX$15-1,1,1))))</f>
        <v>0</v>
      </c>
      <c r="AY96" s="144">
        <f ca="1">IF(AY$13="",0,CHOOSE(Detalhamento.OpçãoServiços,OFFSET(Import.PLQ,$A96-1,AY$15-1,1,1),IF($E96&lt;&gt;1,IF(ISNUMBER(INDEX(Import.PLE,Detalhamento!$E96,Detalhamento!AY$15)),IF(INDEX(Import.PLE,Detalhamento!$E96,Detalhamento!AY$15)&lt;=mediçao,OFFSET(Import.PLQ,$A96-1,AY$15-1,1,1),0),0),PLE!$AA$28*OFFSET(Import.PLQ,$A96-1,AY$15-1,1,1)),IF($E96&lt;&gt;1,IF(ISNUMBER(INDEX(Import.PLE,Detalhamento!$E96,Detalhamento!AY$15)),IF(INDEX(Import.PLE,Detalhamento!$E96,Detalhamento!AY$15)&lt;=mediçao,0,OFFSET(Import.PLQ,$A96-1,AY$15-1,1,1)),OFFSET(Import.PLQ,$A96-1,AY$15-1,1,1)),(1-PLE!$AA$28)*OFFSET(Import.PLQ,$A96-1,AY$15-1,1,1))))</f>
        <v>0</v>
      </c>
      <c r="AZ96" s="144">
        <f ca="1">IF(AZ$13="",0,CHOOSE(Detalhamento.OpçãoServiços,OFFSET(Import.PLQ,$A96-1,AZ$15-1,1,1),IF($E96&lt;&gt;1,IF(ISNUMBER(INDEX(Import.PLE,Detalhamento!$E96,Detalhamento!AZ$15)),IF(INDEX(Import.PLE,Detalhamento!$E96,Detalhamento!AZ$15)&lt;=mediçao,OFFSET(Import.PLQ,$A96-1,AZ$15-1,1,1),0),0),PLE!$AA$28*OFFSET(Import.PLQ,$A96-1,AZ$15-1,1,1)),IF($E96&lt;&gt;1,IF(ISNUMBER(INDEX(Import.PLE,Detalhamento!$E96,Detalhamento!AZ$15)),IF(INDEX(Import.PLE,Detalhamento!$E96,Detalhamento!AZ$15)&lt;=mediçao,0,OFFSET(Import.PLQ,$A96-1,AZ$15-1,1,1)),OFFSET(Import.PLQ,$A96-1,AZ$15-1,1,1)),(1-PLE!$AA$28)*OFFSET(Import.PLQ,$A96-1,AZ$15-1,1,1))))</f>
        <v>0</v>
      </c>
      <c r="BA96" s="144">
        <f ca="1">IF(BA$13="",0,CHOOSE(Detalhamento.OpçãoServiços,OFFSET(Import.PLQ,$A96-1,BA$15-1,1,1),IF($E96&lt;&gt;1,IF(ISNUMBER(INDEX(Import.PLE,Detalhamento!$E96,Detalhamento!BA$15)),IF(INDEX(Import.PLE,Detalhamento!$E96,Detalhamento!BA$15)&lt;=mediçao,OFFSET(Import.PLQ,$A96-1,BA$15-1,1,1),0),0),PLE!$AA$28*OFFSET(Import.PLQ,$A96-1,BA$15-1,1,1)),IF($E96&lt;&gt;1,IF(ISNUMBER(INDEX(Import.PLE,Detalhamento!$E96,Detalhamento!BA$15)),IF(INDEX(Import.PLE,Detalhamento!$E96,Detalhamento!BA$15)&lt;=mediçao,0,OFFSET(Import.PLQ,$A96-1,BA$15-1,1,1)),OFFSET(Import.PLQ,$A96-1,BA$15-1,1,1)),(1-PLE!$AA$28)*OFFSET(Import.PLQ,$A96-1,BA$15-1,1,1))))</f>
        <v>0</v>
      </c>
      <c r="BB96" s="144">
        <f ca="1">IF(BB$13="",0,CHOOSE(Detalhamento.OpçãoServiços,OFFSET(Import.PLQ,$A96-1,BB$15-1,1,1),IF($E96&lt;&gt;1,IF(ISNUMBER(INDEX(Import.PLE,Detalhamento!$E96,Detalhamento!BB$15)),IF(INDEX(Import.PLE,Detalhamento!$E96,Detalhamento!BB$15)&lt;=mediçao,OFFSET(Import.PLQ,$A96-1,BB$15-1,1,1),0),0),PLE!$AA$28*OFFSET(Import.PLQ,$A96-1,BB$15-1,1,1)),IF($E96&lt;&gt;1,IF(ISNUMBER(INDEX(Import.PLE,Detalhamento!$E96,Detalhamento!BB$15)),IF(INDEX(Import.PLE,Detalhamento!$E96,Detalhamento!BB$15)&lt;=mediçao,0,OFFSET(Import.PLQ,$A96-1,BB$15-1,1,1)),OFFSET(Import.PLQ,$A96-1,BB$15-1,1,1)),(1-PLE!$AA$28)*OFFSET(Import.PLQ,$A96-1,BB$15-1,1,1))))</f>
        <v>0</v>
      </c>
      <c r="BC96" s="144">
        <f ca="1">IF(BC$13="",0,CHOOSE(Detalhamento.OpçãoServiços,OFFSET(Import.PLQ,$A96-1,BC$15-1,1,1),IF($E96&lt;&gt;1,IF(ISNUMBER(INDEX(Import.PLE,Detalhamento!$E96,Detalhamento!BC$15)),IF(INDEX(Import.PLE,Detalhamento!$E96,Detalhamento!BC$15)&lt;=mediçao,OFFSET(Import.PLQ,$A96-1,BC$15-1,1,1),0),0),PLE!$AA$28*OFFSET(Import.PLQ,$A96-1,BC$15-1,1,1)),IF($E96&lt;&gt;1,IF(ISNUMBER(INDEX(Import.PLE,Detalhamento!$E96,Detalhamento!BC$15)),IF(INDEX(Import.PLE,Detalhamento!$E96,Detalhamento!BC$15)&lt;=mediçao,0,OFFSET(Import.PLQ,$A96-1,BC$15-1,1,1)),OFFSET(Import.PLQ,$A96-1,BC$15-1,1,1)),(1-PLE!$AA$28)*OFFSET(Import.PLQ,$A96-1,BC$15-1,1,1))))</f>
        <v>0</v>
      </c>
      <c r="BD96" s="144">
        <f ca="1">IF(BD$13="",0,CHOOSE(Detalhamento.OpçãoServiços,OFFSET(Import.PLQ,$A96-1,BD$15-1,1,1),IF($E96&lt;&gt;1,IF(ISNUMBER(INDEX(Import.PLE,Detalhamento!$E96,Detalhamento!BD$15)),IF(INDEX(Import.PLE,Detalhamento!$E96,Detalhamento!BD$15)&lt;=mediçao,OFFSET(Import.PLQ,$A96-1,BD$15-1,1,1),0),0),PLE!$AA$28*OFFSET(Import.PLQ,$A96-1,BD$15-1,1,1)),IF($E96&lt;&gt;1,IF(ISNUMBER(INDEX(Import.PLE,Detalhamento!$E96,Detalhamento!BD$15)),IF(INDEX(Import.PLE,Detalhamento!$E96,Detalhamento!BD$15)&lt;=mediçao,0,OFFSET(Import.PLQ,$A96-1,BD$15-1,1,1)),OFFSET(Import.PLQ,$A96-1,BD$15-1,1,1)),(1-PLE!$AA$28)*OFFSET(Import.PLQ,$A96-1,BD$15-1,1,1))))</f>
        <v>0</v>
      </c>
      <c r="BE96" s="144">
        <f ca="1">IF(BE$13="",0,CHOOSE(Detalhamento.OpçãoServiços,OFFSET(Import.PLQ,$A96-1,BE$15-1,1,1),IF($E96&lt;&gt;1,IF(ISNUMBER(INDEX(Import.PLE,Detalhamento!$E96,Detalhamento!BE$15)),IF(INDEX(Import.PLE,Detalhamento!$E96,Detalhamento!BE$15)&lt;=mediçao,OFFSET(Import.PLQ,$A96-1,BE$15-1,1,1),0),0),PLE!$AA$28*OFFSET(Import.PLQ,$A96-1,BE$15-1,1,1)),IF($E96&lt;&gt;1,IF(ISNUMBER(INDEX(Import.PLE,Detalhamento!$E96,Detalhamento!BE$15)),IF(INDEX(Import.PLE,Detalhamento!$E96,Detalhamento!BE$15)&lt;=mediçao,0,OFFSET(Import.PLQ,$A96-1,BE$15-1,1,1)),OFFSET(Import.PLQ,$A96-1,BE$15-1,1,1)),(1-PLE!$AA$28)*OFFSET(Import.PLQ,$A96-1,BE$15-1,1,1))))</f>
        <v>0</v>
      </c>
      <c r="BF96" s="144">
        <f ca="1">IF(BF$13="",0,CHOOSE(Detalhamento.OpçãoServiços,OFFSET(Import.PLQ,$A96-1,BF$15-1,1,1),IF($E96&lt;&gt;1,IF(ISNUMBER(INDEX(Import.PLE,Detalhamento!$E96,Detalhamento!BF$15)),IF(INDEX(Import.PLE,Detalhamento!$E96,Detalhamento!BF$15)&lt;=mediçao,OFFSET(Import.PLQ,$A96-1,BF$15-1,1,1),0),0),PLE!$AA$28*OFFSET(Import.PLQ,$A96-1,BF$15-1,1,1)),IF($E96&lt;&gt;1,IF(ISNUMBER(INDEX(Import.PLE,Detalhamento!$E96,Detalhamento!BF$15)),IF(INDEX(Import.PLE,Detalhamento!$E96,Detalhamento!BF$15)&lt;=mediçao,0,OFFSET(Import.PLQ,$A96-1,BF$15-1,1,1)),OFFSET(Import.PLQ,$A96-1,BF$15-1,1,1)),(1-PLE!$AA$28)*OFFSET(Import.PLQ,$A96-1,BF$15-1,1,1))))</f>
        <v>0</v>
      </c>
      <c r="BG96" s="144">
        <f ca="1">IF(BG$13="",0,CHOOSE(Detalhamento.OpçãoServiços,OFFSET(Import.PLQ,$A96-1,BG$15-1,1,1),IF($E96&lt;&gt;1,IF(ISNUMBER(INDEX(Import.PLE,Detalhamento!$E96,Detalhamento!BG$15)),IF(INDEX(Import.PLE,Detalhamento!$E96,Detalhamento!BG$15)&lt;=mediçao,OFFSET(Import.PLQ,$A96-1,BG$15-1,1,1),0),0),PLE!$AA$28*OFFSET(Import.PLQ,$A96-1,BG$15-1,1,1)),IF($E96&lt;&gt;1,IF(ISNUMBER(INDEX(Import.PLE,Detalhamento!$E96,Detalhamento!BG$15)),IF(INDEX(Import.PLE,Detalhamento!$E96,Detalhamento!BG$15)&lt;=mediçao,0,OFFSET(Import.PLQ,$A96-1,BG$15-1,1,1)),OFFSET(Import.PLQ,$A96-1,BG$15-1,1,1)),(1-PLE!$AA$28)*OFFSET(Import.PLQ,$A96-1,BG$15-1,1,1))))</f>
        <v>0</v>
      </c>
      <c r="BH96" s="144">
        <f ca="1">IF(BH$13="",0,CHOOSE(Detalhamento.OpçãoServiços,OFFSET(Import.PLQ,$A96-1,BH$15-1,1,1),IF($E96&lt;&gt;1,IF(ISNUMBER(INDEX(Import.PLE,Detalhamento!$E96,Detalhamento!BH$15)),IF(INDEX(Import.PLE,Detalhamento!$E96,Detalhamento!BH$15)&lt;=mediçao,OFFSET(Import.PLQ,$A96-1,BH$15-1,1,1),0),0),PLE!$AA$28*OFFSET(Import.PLQ,$A96-1,BH$15-1,1,1)),IF($E96&lt;&gt;1,IF(ISNUMBER(INDEX(Import.PLE,Detalhamento!$E96,Detalhamento!BH$15)),IF(INDEX(Import.PLE,Detalhamento!$E96,Detalhamento!BH$15)&lt;=mediçao,0,OFFSET(Import.PLQ,$A96-1,BH$15-1,1,1)),OFFSET(Import.PLQ,$A96-1,BH$15-1,1,1)),(1-PLE!$AA$28)*OFFSET(Import.PLQ,$A96-1,BH$15-1,1,1))))</f>
        <v>0</v>
      </c>
      <c r="BI96" s="144">
        <f ca="1">IF(BI$13="",0,CHOOSE(Detalhamento.OpçãoServiços,OFFSET(Import.PLQ,$A96-1,BI$15-1,1,1),IF($E96&lt;&gt;1,IF(ISNUMBER(INDEX(Import.PLE,Detalhamento!$E96,Detalhamento!BI$15)),IF(INDEX(Import.PLE,Detalhamento!$E96,Detalhamento!BI$15)&lt;=mediçao,OFFSET(Import.PLQ,$A96-1,BI$15-1,1,1),0),0),PLE!$AA$28*OFFSET(Import.PLQ,$A96-1,BI$15-1,1,1)),IF($E96&lt;&gt;1,IF(ISNUMBER(INDEX(Import.PLE,Detalhamento!$E96,Detalhamento!BI$15)),IF(INDEX(Import.PLE,Detalhamento!$E96,Detalhamento!BI$15)&lt;=mediçao,0,OFFSET(Import.PLQ,$A96-1,BI$15-1,1,1)),OFFSET(Import.PLQ,$A96-1,BI$15-1,1,1)),(1-PLE!$AA$28)*OFFSET(Import.PLQ,$A96-1,BI$15-1,1,1))))</f>
        <v>0</v>
      </c>
    </row>
    <row r="97" spans="1:61" ht="50" x14ac:dyDescent="0.2">
      <c r="A97" s="155">
        <v>69</v>
      </c>
      <c r="B97" s="21" t="str">
        <f t="shared" ca="1" si="17"/>
        <v>Serviço</v>
      </c>
      <c r="E97" s="153">
        <f t="shared" ca="1" si="18"/>
        <v>8</v>
      </c>
      <c r="F97" s="154">
        <f t="shared" ca="1" si="19"/>
        <v>80069</v>
      </c>
      <c r="G97" s="154" t="str">
        <f t="shared" ca="1" si="16"/>
        <v>1.7.1.4</v>
      </c>
      <c r="H97" s="182" t="str">
        <f t="shared" ca="1" si="16"/>
        <v>TRELIÇA METÁLICA PRATT, EM PERFIS UDC75X40 e=2,65 MM, DIAGONAIS TRACIONADAS, P/ TELHADOS EM DUAS ÁGUAS SEM LANTERNIN, VÃOS 6,00 A 10,00M, PINTURA 01 DEMÃO EPOXI FUNDO TIPO ZARCÃO + 02 DEMÃOS ESMALTE  - EXECUTADA (ADAPTADO DE ORSE 12384)</v>
      </c>
      <c r="I97" s="37" t="str">
        <f t="shared" ca="1" si="20"/>
        <v>M</v>
      </c>
      <c r="J97" s="144">
        <f t="shared" ca="1" si="21"/>
        <v>72</v>
      </c>
      <c r="K97" s="67"/>
      <c r="L97" s="144">
        <f ca="1">IF(L$13="",0,CHOOSE(Detalhamento.OpçãoServiços,OFFSET(Import.PLQ,$A97-1,L$15-1,1,1),IF($E97&lt;&gt;1,IF(ISNUMBER(INDEX(Import.PLE,Detalhamento!$E97,Detalhamento!L$15)),IF(INDEX(Import.PLE,Detalhamento!$E97,Detalhamento!L$15)&lt;=mediçao,OFFSET(Import.PLQ,$A97-1,L$15-1,1,1),0),0),PLE!$AA$28*OFFSET(Import.PLQ,$A97-1,L$15-1,1,1)),IF($E97&lt;&gt;1,IF(ISNUMBER(INDEX(Import.PLE,Detalhamento!$E97,Detalhamento!L$15)),IF(INDEX(Import.PLE,Detalhamento!$E97,Detalhamento!L$15)&lt;=mediçao,0,OFFSET(Import.PLQ,$A97-1,L$15-1,1,1)),OFFSET(Import.PLQ,$A97-1,L$15-1,1,1)),(1-PLE!$AA$28)*OFFSET(Import.PLQ,$A97-1,L$15-1,1,1))))</f>
        <v>72</v>
      </c>
      <c r="M97" s="144">
        <f ca="1">IF(M$13="",0,CHOOSE(Detalhamento.OpçãoServiços,OFFSET(Import.PLQ,$A97-1,M$15-1,1,1),IF($E97&lt;&gt;1,IF(ISNUMBER(INDEX(Import.PLE,Detalhamento!$E97,Detalhamento!M$15)),IF(INDEX(Import.PLE,Detalhamento!$E97,Detalhamento!M$15)&lt;=mediçao,OFFSET(Import.PLQ,$A97-1,M$15-1,1,1),0),0),PLE!$AA$28*OFFSET(Import.PLQ,$A97-1,M$15-1,1,1)),IF($E97&lt;&gt;1,IF(ISNUMBER(INDEX(Import.PLE,Detalhamento!$E97,Detalhamento!M$15)),IF(INDEX(Import.PLE,Detalhamento!$E97,Detalhamento!M$15)&lt;=mediçao,0,OFFSET(Import.PLQ,$A97-1,M$15-1,1,1)),OFFSET(Import.PLQ,$A97-1,M$15-1,1,1)),(1-PLE!$AA$28)*OFFSET(Import.PLQ,$A97-1,M$15-1,1,1))))</f>
        <v>0</v>
      </c>
      <c r="N97" s="144">
        <f ca="1">IF(N$13="",0,CHOOSE(Detalhamento.OpçãoServiços,OFFSET(Import.PLQ,$A97-1,N$15-1,1,1),IF($E97&lt;&gt;1,IF(ISNUMBER(INDEX(Import.PLE,Detalhamento!$E97,Detalhamento!N$15)),IF(INDEX(Import.PLE,Detalhamento!$E97,Detalhamento!N$15)&lt;=mediçao,OFFSET(Import.PLQ,$A97-1,N$15-1,1,1),0),0),PLE!$AA$28*OFFSET(Import.PLQ,$A97-1,N$15-1,1,1)),IF($E97&lt;&gt;1,IF(ISNUMBER(INDEX(Import.PLE,Detalhamento!$E97,Detalhamento!N$15)),IF(INDEX(Import.PLE,Detalhamento!$E97,Detalhamento!N$15)&lt;=mediçao,0,OFFSET(Import.PLQ,$A97-1,N$15-1,1,1)),OFFSET(Import.PLQ,$A97-1,N$15-1,1,1)),(1-PLE!$AA$28)*OFFSET(Import.PLQ,$A97-1,N$15-1,1,1))))</f>
        <v>0</v>
      </c>
      <c r="O97" s="144">
        <f ca="1">IF(O$13="",0,CHOOSE(Detalhamento.OpçãoServiços,OFFSET(Import.PLQ,$A97-1,O$15-1,1,1),IF($E97&lt;&gt;1,IF(ISNUMBER(INDEX(Import.PLE,Detalhamento!$E97,Detalhamento!O$15)),IF(INDEX(Import.PLE,Detalhamento!$E97,Detalhamento!O$15)&lt;=mediçao,OFFSET(Import.PLQ,$A97-1,O$15-1,1,1),0),0),PLE!$AA$28*OFFSET(Import.PLQ,$A97-1,O$15-1,1,1)),IF($E97&lt;&gt;1,IF(ISNUMBER(INDEX(Import.PLE,Detalhamento!$E97,Detalhamento!O$15)),IF(INDEX(Import.PLE,Detalhamento!$E97,Detalhamento!O$15)&lt;=mediçao,0,OFFSET(Import.PLQ,$A97-1,O$15-1,1,1)),OFFSET(Import.PLQ,$A97-1,O$15-1,1,1)),(1-PLE!$AA$28)*OFFSET(Import.PLQ,$A97-1,O$15-1,1,1))))</f>
        <v>0</v>
      </c>
      <c r="P97" s="144">
        <f ca="1">IF(P$13="",0,CHOOSE(Detalhamento.OpçãoServiços,OFFSET(Import.PLQ,$A97-1,P$15-1,1,1),IF($E97&lt;&gt;1,IF(ISNUMBER(INDEX(Import.PLE,Detalhamento!$E97,Detalhamento!P$15)),IF(INDEX(Import.PLE,Detalhamento!$E97,Detalhamento!P$15)&lt;=mediçao,OFFSET(Import.PLQ,$A97-1,P$15-1,1,1),0),0),PLE!$AA$28*OFFSET(Import.PLQ,$A97-1,P$15-1,1,1)),IF($E97&lt;&gt;1,IF(ISNUMBER(INDEX(Import.PLE,Detalhamento!$E97,Detalhamento!P$15)),IF(INDEX(Import.PLE,Detalhamento!$E97,Detalhamento!P$15)&lt;=mediçao,0,OFFSET(Import.PLQ,$A97-1,P$15-1,1,1)),OFFSET(Import.PLQ,$A97-1,P$15-1,1,1)),(1-PLE!$AA$28)*OFFSET(Import.PLQ,$A97-1,P$15-1,1,1))))</f>
        <v>0</v>
      </c>
      <c r="Q97" s="144">
        <f ca="1">IF(Q$13="",0,CHOOSE(Detalhamento.OpçãoServiços,OFFSET(Import.PLQ,$A97-1,Q$15-1,1,1),IF($E97&lt;&gt;1,IF(ISNUMBER(INDEX(Import.PLE,Detalhamento!$E97,Detalhamento!Q$15)),IF(INDEX(Import.PLE,Detalhamento!$E97,Detalhamento!Q$15)&lt;=mediçao,OFFSET(Import.PLQ,$A97-1,Q$15-1,1,1),0),0),PLE!$AA$28*OFFSET(Import.PLQ,$A97-1,Q$15-1,1,1)),IF($E97&lt;&gt;1,IF(ISNUMBER(INDEX(Import.PLE,Detalhamento!$E97,Detalhamento!Q$15)),IF(INDEX(Import.PLE,Detalhamento!$E97,Detalhamento!Q$15)&lt;=mediçao,0,OFFSET(Import.PLQ,$A97-1,Q$15-1,1,1)),OFFSET(Import.PLQ,$A97-1,Q$15-1,1,1)),(1-PLE!$AA$28)*OFFSET(Import.PLQ,$A97-1,Q$15-1,1,1))))</f>
        <v>0</v>
      </c>
      <c r="R97" s="144">
        <f ca="1">IF(R$13="",0,CHOOSE(Detalhamento.OpçãoServiços,OFFSET(Import.PLQ,$A97-1,R$15-1,1,1),IF($E97&lt;&gt;1,IF(ISNUMBER(INDEX(Import.PLE,Detalhamento!$E97,Detalhamento!R$15)),IF(INDEX(Import.PLE,Detalhamento!$E97,Detalhamento!R$15)&lt;=mediçao,OFFSET(Import.PLQ,$A97-1,R$15-1,1,1),0),0),PLE!$AA$28*OFFSET(Import.PLQ,$A97-1,R$15-1,1,1)),IF($E97&lt;&gt;1,IF(ISNUMBER(INDEX(Import.PLE,Detalhamento!$E97,Detalhamento!R$15)),IF(INDEX(Import.PLE,Detalhamento!$E97,Detalhamento!R$15)&lt;=mediçao,0,OFFSET(Import.PLQ,$A97-1,R$15-1,1,1)),OFFSET(Import.PLQ,$A97-1,R$15-1,1,1)),(1-PLE!$AA$28)*OFFSET(Import.PLQ,$A97-1,R$15-1,1,1))))</f>
        <v>0</v>
      </c>
      <c r="S97" s="144">
        <f ca="1">IF(S$13="",0,CHOOSE(Detalhamento.OpçãoServiços,OFFSET(Import.PLQ,$A97-1,S$15-1,1,1),IF($E97&lt;&gt;1,IF(ISNUMBER(INDEX(Import.PLE,Detalhamento!$E97,Detalhamento!S$15)),IF(INDEX(Import.PLE,Detalhamento!$E97,Detalhamento!S$15)&lt;=mediçao,OFFSET(Import.PLQ,$A97-1,S$15-1,1,1),0),0),PLE!$AA$28*OFFSET(Import.PLQ,$A97-1,S$15-1,1,1)),IF($E97&lt;&gt;1,IF(ISNUMBER(INDEX(Import.PLE,Detalhamento!$E97,Detalhamento!S$15)),IF(INDEX(Import.PLE,Detalhamento!$E97,Detalhamento!S$15)&lt;=mediçao,0,OFFSET(Import.PLQ,$A97-1,S$15-1,1,1)),OFFSET(Import.PLQ,$A97-1,S$15-1,1,1)),(1-PLE!$AA$28)*OFFSET(Import.PLQ,$A97-1,S$15-1,1,1))))</f>
        <v>0</v>
      </c>
      <c r="T97" s="144">
        <f ca="1">IF(T$13="",0,CHOOSE(Detalhamento.OpçãoServiços,OFFSET(Import.PLQ,$A97-1,T$15-1,1,1),IF($E97&lt;&gt;1,IF(ISNUMBER(INDEX(Import.PLE,Detalhamento!$E97,Detalhamento!T$15)),IF(INDEX(Import.PLE,Detalhamento!$E97,Detalhamento!T$15)&lt;=mediçao,OFFSET(Import.PLQ,$A97-1,T$15-1,1,1),0),0),PLE!$AA$28*OFFSET(Import.PLQ,$A97-1,T$15-1,1,1)),IF($E97&lt;&gt;1,IF(ISNUMBER(INDEX(Import.PLE,Detalhamento!$E97,Detalhamento!T$15)),IF(INDEX(Import.PLE,Detalhamento!$E97,Detalhamento!T$15)&lt;=mediçao,0,OFFSET(Import.PLQ,$A97-1,T$15-1,1,1)),OFFSET(Import.PLQ,$A97-1,T$15-1,1,1)),(1-PLE!$AA$28)*OFFSET(Import.PLQ,$A97-1,T$15-1,1,1))))</f>
        <v>0</v>
      </c>
      <c r="U97" s="144">
        <f ca="1">IF(U$13="",0,CHOOSE(Detalhamento.OpçãoServiços,OFFSET(Import.PLQ,$A97-1,U$15-1,1,1),IF($E97&lt;&gt;1,IF(ISNUMBER(INDEX(Import.PLE,Detalhamento!$E97,Detalhamento!U$15)),IF(INDEX(Import.PLE,Detalhamento!$E97,Detalhamento!U$15)&lt;=mediçao,OFFSET(Import.PLQ,$A97-1,U$15-1,1,1),0),0),PLE!$AA$28*OFFSET(Import.PLQ,$A97-1,U$15-1,1,1)),IF($E97&lt;&gt;1,IF(ISNUMBER(INDEX(Import.PLE,Detalhamento!$E97,Detalhamento!U$15)),IF(INDEX(Import.PLE,Detalhamento!$E97,Detalhamento!U$15)&lt;=mediçao,0,OFFSET(Import.PLQ,$A97-1,U$15-1,1,1)),OFFSET(Import.PLQ,$A97-1,U$15-1,1,1)),(1-PLE!$AA$28)*OFFSET(Import.PLQ,$A97-1,U$15-1,1,1))))</f>
        <v>0</v>
      </c>
      <c r="V97" s="144">
        <f ca="1">IF(V$13="",0,CHOOSE(Detalhamento.OpçãoServiços,OFFSET(Import.PLQ,$A97-1,V$15-1,1,1),IF($E97&lt;&gt;1,IF(ISNUMBER(INDEX(Import.PLE,Detalhamento!$E97,Detalhamento!V$15)),IF(INDEX(Import.PLE,Detalhamento!$E97,Detalhamento!V$15)&lt;=mediçao,OFFSET(Import.PLQ,$A97-1,V$15-1,1,1),0),0),PLE!$AA$28*OFFSET(Import.PLQ,$A97-1,V$15-1,1,1)),IF($E97&lt;&gt;1,IF(ISNUMBER(INDEX(Import.PLE,Detalhamento!$E97,Detalhamento!V$15)),IF(INDEX(Import.PLE,Detalhamento!$E97,Detalhamento!V$15)&lt;=mediçao,0,OFFSET(Import.PLQ,$A97-1,V$15-1,1,1)),OFFSET(Import.PLQ,$A97-1,V$15-1,1,1)),(1-PLE!$AA$28)*OFFSET(Import.PLQ,$A97-1,V$15-1,1,1))))</f>
        <v>0</v>
      </c>
      <c r="W97" s="144">
        <f ca="1">IF(W$13="",0,CHOOSE(Detalhamento.OpçãoServiços,OFFSET(Import.PLQ,$A97-1,W$15-1,1,1),IF($E97&lt;&gt;1,IF(ISNUMBER(INDEX(Import.PLE,Detalhamento!$E97,Detalhamento!W$15)),IF(INDEX(Import.PLE,Detalhamento!$E97,Detalhamento!W$15)&lt;=mediçao,OFFSET(Import.PLQ,$A97-1,W$15-1,1,1),0),0),PLE!$AA$28*OFFSET(Import.PLQ,$A97-1,W$15-1,1,1)),IF($E97&lt;&gt;1,IF(ISNUMBER(INDEX(Import.PLE,Detalhamento!$E97,Detalhamento!W$15)),IF(INDEX(Import.PLE,Detalhamento!$E97,Detalhamento!W$15)&lt;=mediçao,0,OFFSET(Import.PLQ,$A97-1,W$15-1,1,1)),OFFSET(Import.PLQ,$A97-1,W$15-1,1,1)),(1-PLE!$AA$28)*OFFSET(Import.PLQ,$A97-1,W$15-1,1,1))))</f>
        <v>0</v>
      </c>
      <c r="X97" s="144">
        <f ca="1">IF(X$13="",0,CHOOSE(Detalhamento.OpçãoServiços,OFFSET(Import.PLQ,$A97-1,X$15-1,1,1),IF($E97&lt;&gt;1,IF(ISNUMBER(INDEX(Import.PLE,Detalhamento!$E97,Detalhamento!X$15)),IF(INDEX(Import.PLE,Detalhamento!$E97,Detalhamento!X$15)&lt;=mediçao,OFFSET(Import.PLQ,$A97-1,X$15-1,1,1),0),0),PLE!$AA$28*OFFSET(Import.PLQ,$A97-1,X$15-1,1,1)),IF($E97&lt;&gt;1,IF(ISNUMBER(INDEX(Import.PLE,Detalhamento!$E97,Detalhamento!X$15)),IF(INDEX(Import.PLE,Detalhamento!$E97,Detalhamento!X$15)&lt;=mediçao,0,OFFSET(Import.PLQ,$A97-1,X$15-1,1,1)),OFFSET(Import.PLQ,$A97-1,X$15-1,1,1)),(1-PLE!$AA$28)*OFFSET(Import.PLQ,$A97-1,X$15-1,1,1))))</f>
        <v>0</v>
      </c>
      <c r="Y97" s="144">
        <f ca="1">IF(Y$13="",0,CHOOSE(Detalhamento.OpçãoServiços,OFFSET(Import.PLQ,$A97-1,Y$15-1,1,1),IF($E97&lt;&gt;1,IF(ISNUMBER(INDEX(Import.PLE,Detalhamento!$E97,Detalhamento!Y$15)),IF(INDEX(Import.PLE,Detalhamento!$E97,Detalhamento!Y$15)&lt;=mediçao,OFFSET(Import.PLQ,$A97-1,Y$15-1,1,1),0),0),PLE!$AA$28*OFFSET(Import.PLQ,$A97-1,Y$15-1,1,1)),IF($E97&lt;&gt;1,IF(ISNUMBER(INDEX(Import.PLE,Detalhamento!$E97,Detalhamento!Y$15)),IF(INDEX(Import.PLE,Detalhamento!$E97,Detalhamento!Y$15)&lt;=mediçao,0,OFFSET(Import.PLQ,$A97-1,Y$15-1,1,1)),OFFSET(Import.PLQ,$A97-1,Y$15-1,1,1)),(1-PLE!$AA$28)*OFFSET(Import.PLQ,$A97-1,Y$15-1,1,1))))</f>
        <v>0</v>
      </c>
      <c r="Z97" s="144">
        <f ca="1">IF(Z$13="",0,CHOOSE(Detalhamento.OpçãoServiços,OFFSET(Import.PLQ,$A97-1,Z$15-1,1,1),IF($E97&lt;&gt;1,IF(ISNUMBER(INDEX(Import.PLE,Detalhamento!$E97,Detalhamento!Z$15)),IF(INDEX(Import.PLE,Detalhamento!$E97,Detalhamento!Z$15)&lt;=mediçao,OFFSET(Import.PLQ,$A97-1,Z$15-1,1,1),0),0),PLE!$AA$28*OFFSET(Import.PLQ,$A97-1,Z$15-1,1,1)),IF($E97&lt;&gt;1,IF(ISNUMBER(INDEX(Import.PLE,Detalhamento!$E97,Detalhamento!Z$15)),IF(INDEX(Import.PLE,Detalhamento!$E97,Detalhamento!Z$15)&lt;=mediçao,0,OFFSET(Import.PLQ,$A97-1,Z$15-1,1,1)),OFFSET(Import.PLQ,$A97-1,Z$15-1,1,1)),(1-PLE!$AA$28)*OFFSET(Import.PLQ,$A97-1,Z$15-1,1,1))))</f>
        <v>0</v>
      </c>
      <c r="AA97" s="144">
        <f ca="1">IF(AA$13="",0,CHOOSE(Detalhamento.OpçãoServiços,OFFSET(Import.PLQ,$A97-1,AA$15-1,1,1),IF($E97&lt;&gt;1,IF(ISNUMBER(INDEX(Import.PLE,Detalhamento!$E97,Detalhamento!AA$15)),IF(INDEX(Import.PLE,Detalhamento!$E97,Detalhamento!AA$15)&lt;=mediçao,OFFSET(Import.PLQ,$A97-1,AA$15-1,1,1),0),0),PLE!$AA$28*OFFSET(Import.PLQ,$A97-1,AA$15-1,1,1)),IF($E97&lt;&gt;1,IF(ISNUMBER(INDEX(Import.PLE,Detalhamento!$E97,Detalhamento!AA$15)),IF(INDEX(Import.PLE,Detalhamento!$E97,Detalhamento!AA$15)&lt;=mediçao,0,OFFSET(Import.PLQ,$A97-1,AA$15-1,1,1)),OFFSET(Import.PLQ,$A97-1,AA$15-1,1,1)),(1-PLE!$AA$28)*OFFSET(Import.PLQ,$A97-1,AA$15-1,1,1))))</f>
        <v>0</v>
      </c>
      <c r="AB97" s="144">
        <f ca="1">IF(AB$13="",0,CHOOSE(Detalhamento.OpçãoServiços,OFFSET(Import.PLQ,$A97-1,AB$15-1,1,1),IF($E97&lt;&gt;1,IF(ISNUMBER(INDEX(Import.PLE,Detalhamento!$E97,Detalhamento!AB$15)),IF(INDEX(Import.PLE,Detalhamento!$E97,Detalhamento!AB$15)&lt;=mediçao,OFFSET(Import.PLQ,$A97-1,AB$15-1,1,1),0),0),PLE!$AA$28*OFFSET(Import.PLQ,$A97-1,AB$15-1,1,1)),IF($E97&lt;&gt;1,IF(ISNUMBER(INDEX(Import.PLE,Detalhamento!$E97,Detalhamento!AB$15)),IF(INDEX(Import.PLE,Detalhamento!$E97,Detalhamento!AB$15)&lt;=mediçao,0,OFFSET(Import.PLQ,$A97-1,AB$15-1,1,1)),OFFSET(Import.PLQ,$A97-1,AB$15-1,1,1)),(1-PLE!$AA$28)*OFFSET(Import.PLQ,$A97-1,AB$15-1,1,1))))</f>
        <v>0</v>
      </c>
      <c r="AC97" s="144">
        <f ca="1">IF(AC$13="",0,CHOOSE(Detalhamento.OpçãoServiços,OFFSET(Import.PLQ,$A97-1,AC$15-1,1,1),IF($E97&lt;&gt;1,IF(ISNUMBER(INDEX(Import.PLE,Detalhamento!$E97,Detalhamento!AC$15)),IF(INDEX(Import.PLE,Detalhamento!$E97,Detalhamento!AC$15)&lt;=mediçao,OFFSET(Import.PLQ,$A97-1,AC$15-1,1,1),0),0),PLE!$AA$28*OFFSET(Import.PLQ,$A97-1,AC$15-1,1,1)),IF($E97&lt;&gt;1,IF(ISNUMBER(INDEX(Import.PLE,Detalhamento!$E97,Detalhamento!AC$15)),IF(INDEX(Import.PLE,Detalhamento!$E97,Detalhamento!AC$15)&lt;=mediçao,0,OFFSET(Import.PLQ,$A97-1,AC$15-1,1,1)),OFFSET(Import.PLQ,$A97-1,AC$15-1,1,1)),(1-PLE!$AA$28)*OFFSET(Import.PLQ,$A97-1,AC$15-1,1,1))))</f>
        <v>0</v>
      </c>
      <c r="AD97" s="144">
        <f ca="1">IF(AD$13="",0,CHOOSE(Detalhamento.OpçãoServiços,OFFSET(Import.PLQ,$A97-1,AD$15-1,1,1),IF($E97&lt;&gt;1,IF(ISNUMBER(INDEX(Import.PLE,Detalhamento!$E97,Detalhamento!AD$15)),IF(INDEX(Import.PLE,Detalhamento!$E97,Detalhamento!AD$15)&lt;=mediçao,OFFSET(Import.PLQ,$A97-1,AD$15-1,1,1),0),0),PLE!$AA$28*OFFSET(Import.PLQ,$A97-1,AD$15-1,1,1)),IF($E97&lt;&gt;1,IF(ISNUMBER(INDEX(Import.PLE,Detalhamento!$E97,Detalhamento!AD$15)),IF(INDEX(Import.PLE,Detalhamento!$E97,Detalhamento!AD$15)&lt;=mediçao,0,OFFSET(Import.PLQ,$A97-1,AD$15-1,1,1)),OFFSET(Import.PLQ,$A97-1,AD$15-1,1,1)),(1-PLE!$AA$28)*OFFSET(Import.PLQ,$A97-1,AD$15-1,1,1))))</f>
        <v>0</v>
      </c>
      <c r="AE97" s="144">
        <f ca="1">IF(AE$13="",0,CHOOSE(Detalhamento.OpçãoServiços,OFFSET(Import.PLQ,$A97-1,AE$15-1,1,1),IF($E97&lt;&gt;1,IF(ISNUMBER(INDEX(Import.PLE,Detalhamento!$E97,Detalhamento!AE$15)),IF(INDEX(Import.PLE,Detalhamento!$E97,Detalhamento!AE$15)&lt;=mediçao,OFFSET(Import.PLQ,$A97-1,AE$15-1,1,1),0),0),PLE!$AA$28*OFFSET(Import.PLQ,$A97-1,AE$15-1,1,1)),IF($E97&lt;&gt;1,IF(ISNUMBER(INDEX(Import.PLE,Detalhamento!$E97,Detalhamento!AE$15)),IF(INDEX(Import.PLE,Detalhamento!$E97,Detalhamento!AE$15)&lt;=mediçao,0,OFFSET(Import.PLQ,$A97-1,AE$15-1,1,1)),OFFSET(Import.PLQ,$A97-1,AE$15-1,1,1)),(1-PLE!$AA$28)*OFFSET(Import.PLQ,$A97-1,AE$15-1,1,1))))</f>
        <v>0</v>
      </c>
      <c r="AF97" s="144">
        <f ca="1">IF(AF$13="",0,CHOOSE(Detalhamento.OpçãoServiços,OFFSET(Import.PLQ,$A97-1,AF$15-1,1,1),IF($E97&lt;&gt;1,IF(ISNUMBER(INDEX(Import.PLE,Detalhamento!$E97,Detalhamento!AF$15)),IF(INDEX(Import.PLE,Detalhamento!$E97,Detalhamento!AF$15)&lt;=mediçao,OFFSET(Import.PLQ,$A97-1,AF$15-1,1,1),0),0),PLE!$AA$28*OFFSET(Import.PLQ,$A97-1,AF$15-1,1,1)),IF($E97&lt;&gt;1,IF(ISNUMBER(INDEX(Import.PLE,Detalhamento!$E97,Detalhamento!AF$15)),IF(INDEX(Import.PLE,Detalhamento!$E97,Detalhamento!AF$15)&lt;=mediçao,0,OFFSET(Import.PLQ,$A97-1,AF$15-1,1,1)),OFFSET(Import.PLQ,$A97-1,AF$15-1,1,1)),(1-PLE!$AA$28)*OFFSET(Import.PLQ,$A97-1,AF$15-1,1,1))))</f>
        <v>0</v>
      </c>
      <c r="AG97" s="144">
        <f ca="1">IF(AG$13="",0,CHOOSE(Detalhamento.OpçãoServiços,OFFSET(Import.PLQ,$A97-1,AG$15-1,1,1),IF($E97&lt;&gt;1,IF(ISNUMBER(INDEX(Import.PLE,Detalhamento!$E97,Detalhamento!AG$15)),IF(INDEX(Import.PLE,Detalhamento!$E97,Detalhamento!AG$15)&lt;=mediçao,OFFSET(Import.PLQ,$A97-1,AG$15-1,1,1),0),0),PLE!$AA$28*OFFSET(Import.PLQ,$A97-1,AG$15-1,1,1)),IF($E97&lt;&gt;1,IF(ISNUMBER(INDEX(Import.PLE,Detalhamento!$E97,Detalhamento!AG$15)),IF(INDEX(Import.PLE,Detalhamento!$E97,Detalhamento!AG$15)&lt;=mediçao,0,OFFSET(Import.PLQ,$A97-1,AG$15-1,1,1)),OFFSET(Import.PLQ,$A97-1,AG$15-1,1,1)),(1-PLE!$AA$28)*OFFSET(Import.PLQ,$A97-1,AG$15-1,1,1))))</f>
        <v>0</v>
      </c>
      <c r="AH97" s="144">
        <f ca="1">IF(AH$13="",0,CHOOSE(Detalhamento.OpçãoServiços,OFFSET(Import.PLQ,$A97-1,AH$15-1,1,1),IF($E97&lt;&gt;1,IF(ISNUMBER(INDEX(Import.PLE,Detalhamento!$E97,Detalhamento!AH$15)),IF(INDEX(Import.PLE,Detalhamento!$E97,Detalhamento!AH$15)&lt;=mediçao,OFFSET(Import.PLQ,$A97-1,AH$15-1,1,1),0),0),PLE!$AA$28*OFFSET(Import.PLQ,$A97-1,AH$15-1,1,1)),IF($E97&lt;&gt;1,IF(ISNUMBER(INDEX(Import.PLE,Detalhamento!$E97,Detalhamento!AH$15)),IF(INDEX(Import.PLE,Detalhamento!$E97,Detalhamento!AH$15)&lt;=mediçao,0,OFFSET(Import.PLQ,$A97-1,AH$15-1,1,1)),OFFSET(Import.PLQ,$A97-1,AH$15-1,1,1)),(1-PLE!$AA$28)*OFFSET(Import.PLQ,$A97-1,AH$15-1,1,1))))</f>
        <v>0</v>
      </c>
      <c r="AI97" s="144">
        <f ca="1">IF(AI$13="",0,CHOOSE(Detalhamento.OpçãoServiços,OFFSET(Import.PLQ,$A97-1,AI$15-1,1,1),IF($E97&lt;&gt;1,IF(ISNUMBER(INDEX(Import.PLE,Detalhamento!$E97,Detalhamento!AI$15)),IF(INDEX(Import.PLE,Detalhamento!$E97,Detalhamento!AI$15)&lt;=mediçao,OFFSET(Import.PLQ,$A97-1,AI$15-1,1,1),0),0),PLE!$AA$28*OFFSET(Import.PLQ,$A97-1,AI$15-1,1,1)),IF($E97&lt;&gt;1,IF(ISNUMBER(INDEX(Import.PLE,Detalhamento!$E97,Detalhamento!AI$15)),IF(INDEX(Import.PLE,Detalhamento!$E97,Detalhamento!AI$15)&lt;=mediçao,0,OFFSET(Import.PLQ,$A97-1,AI$15-1,1,1)),OFFSET(Import.PLQ,$A97-1,AI$15-1,1,1)),(1-PLE!$AA$28)*OFFSET(Import.PLQ,$A97-1,AI$15-1,1,1))))</f>
        <v>0</v>
      </c>
      <c r="AJ97" s="144">
        <f ca="1">IF(AJ$13="",0,CHOOSE(Detalhamento.OpçãoServiços,OFFSET(Import.PLQ,$A97-1,AJ$15-1,1,1),IF($E97&lt;&gt;1,IF(ISNUMBER(INDEX(Import.PLE,Detalhamento!$E97,Detalhamento!AJ$15)),IF(INDEX(Import.PLE,Detalhamento!$E97,Detalhamento!AJ$15)&lt;=mediçao,OFFSET(Import.PLQ,$A97-1,AJ$15-1,1,1),0),0),PLE!$AA$28*OFFSET(Import.PLQ,$A97-1,AJ$15-1,1,1)),IF($E97&lt;&gt;1,IF(ISNUMBER(INDEX(Import.PLE,Detalhamento!$E97,Detalhamento!AJ$15)),IF(INDEX(Import.PLE,Detalhamento!$E97,Detalhamento!AJ$15)&lt;=mediçao,0,OFFSET(Import.PLQ,$A97-1,AJ$15-1,1,1)),OFFSET(Import.PLQ,$A97-1,AJ$15-1,1,1)),(1-PLE!$AA$28)*OFFSET(Import.PLQ,$A97-1,AJ$15-1,1,1))))</f>
        <v>0</v>
      </c>
      <c r="AK97" s="144">
        <f ca="1">IF(AK$13="",0,CHOOSE(Detalhamento.OpçãoServiços,OFFSET(Import.PLQ,$A97-1,AK$15-1,1,1),IF($E97&lt;&gt;1,IF(ISNUMBER(INDEX(Import.PLE,Detalhamento!$E97,Detalhamento!AK$15)),IF(INDEX(Import.PLE,Detalhamento!$E97,Detalhamento!AK$15)&lt;=mediçao,OFFSET(Import.PLQ,$A97-1,AK$15-1,1,1),0),0),PLE!$AA$28*OFFSET(Import.PLQ,$A97-1,AK$15-1,1,1)),IF($E97&lt;&gt;1,IF(ISNUMBER(INDEX(Import.PLE,Detalhamento!$E97,Detalhamento!AK$15)),IF(INDEX(Import.PLE,Detalhamento!$E97,Detalhamento!AK$15)&lt;=mediçao,0,OFFSET(Import.PLQ,$A97-1,AK$15-1,1,1)),OFFSET(Import.PLQ,$A97-1,AK$15-1,1,1)),(1-PLE!$AA$28)*OFFSET(Import.PLQ,$A97-1,AK$15-1,1,1))))</f>
        <v>0</v>
      </c>
      <c r="AL97" s="144">
        <f ca="1">IF(AL$13="",0,CHOOSE(Detalhamento.OpçãoServiços,OFFSET(Import.PLQ,$A97-1,AL$15-1,1,1),IF($E97&lt;&gt;1,IF(ISNUMBER(INDEX(Import.PLE,Detalhamento!$E97,Detalhamento!AL$15)),IF(INDEX(Import.PLE,Detalhamento!$E97,Detalhamento!AL$15)&lt;=mediçao,OFFSET(Import.PLQ,$A97-1,AL$15-1,1,1),0),0),PLE!$AA$28*OFFSET(Import.PLQ,$A97-1,AL$15-1,1,1)),IF($E97&lt;&gt;1,IF(ISNUMBER(INDEX(Import.PLE,Detalhamento!$E97,Detalhamento!AL$15)),IF(INDEX(Import.PLE,Detalhamento!$E97,Detalhamento!AL$15)&lt;=mediçao,0,OFFSET(Import.PLQ,$A97-1,AL$15-1,1,1)),OFFSET(Import.PLQ,$A97-1,AL$15-1,1,1)),(1-PLE!$AA$28)*OFFSET(Import.PLQ,$A97-1,AL$15-1,1,1))))</f>
        <v>0</v>
      </c>
      <c r="AM97" s="144">
        <f ca="1">IF(AM$13="",0,CHOOSE(Detalhamento.OpçãoServiços,OFFSET(Import.PLQ,$A97-1,AM$15-1,1,1),IF($E97&lt;&gt;1,IF(ISNUMBER(INDEX(Import.PLE,Detalhamento!$E97,Detalhamento!AM$15)),IF(INDEX(Import.PLE,Detalhamento!$E97,Detalhamento!AM$15)&lt;=mediçao,OFFSET(Import.PLQ,$A97-1,AM$15-1,1,1),0),0),PLE!$AA$28*OFFSET(Import.PLQ,$A97-1,AM$15-1,1,1)),IF($E97&lt;&gt;1,IF(ISNUMBER(INDEX(Import.PLE,Detalhamento!$E97,Detalhamento!AM$15)),IF(INDEX(Import.PLE,Detalhamento!$E97,Detalhamento!AM$15)&lt;=mediçao,0,OFFSET(Import.PLQ,$A97-1,AM$15-1,1,1)),OFFSET(Import.PLQ,$A97-1,AM$15-1,1,1)),(1-PLE!$AA$28)*OFFSET(Import.PLQ,$A97-1,AM$15-1,1,1))))</f>
        <v>0</v>
      </c>
      <c r="AN97" s="144">
        <f ca="1">IF(AN$13="",0,CHOOSE(Detalhamento.OpçãoServiços,OFFSET(Import.PLQ,$A97-1,AN$15-1,1,1),IF($E97&lt;&gt;1,IF(ISNUMBER(INDEX(Import.PLE,Detalhamento!$E97,Detalhamento!AN$15)),IF(INDEX(Import.PLE,Detalhamento!$E97,Detalhamento!AN$15)&lt;=mediçao,OFFSET(Import.PLQ,$A97-1,AN$15-1,1,1),0),0),PLE!$AA$28*OFFSET(Import.PLQ,$A97-1,AN$15-1,1,1)),IF($E97&lt;&gt;1,IF(ISNUMBER(INDEX(Import.PLE,Detalhamento!$E97,Detalhamento!AN$15)),IF(INDEX(Import.PLE,Detalhamento!$E97,Detalhamento!AN$15)&lt;=mediçao,0,OFFSET(Import.PLQ,$A97-1,AN$15-1,1,1)),OFFSET(Import.PLQ,$A97-1,AN$15-1,1,1)),(1-PLE!$AA$28)*OFFSET(Import.PLQ,$A97-1,AN$15-1,1,1))))</f>
        <v>0</v>
      </c>
      <c r="AO97" s="144">
        <f ca="1">IF(AO$13="",0,CHOOSE(Detalhamento.OpçãoServiços,OFFSET(Import.PLQ,$A97-1,AO$15-1,1,1),IF($E97&lt;&gt;1,IF(ISNUMBER(INDEX(Import.PLE,Detalhamento!$E97,Detalhamento!AO$15)),IF(INDEX(Import.PLE,Detalhamento!$E97,Detalhamento!AO$15)&lt;=mediçao,OFFSET(Import.PLQ,$A97-1,AO$15-1,1,1),0),0),PLE!$AA$28*OFFSET(Import.PLQ,$A97-1,AO$15-1,1,1)),IF($E97&lt;&gt;1,IF(ISNUMBER(INDEX(Import.PLE,Detalhamento!$E97,Detalhamento!AO$15)),IF(INDEX(Import.PLE,Detalhamento!$E97,Detalhamento!AO$15)&lt;=mediçao,0,OFFSET(Import.PLQ,$A97-1,AO$15-1,1,1)),OFFSET(Import.PLQ,$A97-1,AO$15-1,1,1)),(1-PLE!$AA$28)*OFFSET(Import.PLQ,$A97-1,AO$15-1,1,1))))</f>
        <v>0</v>
      </c>
      <c r="AP97" s="144">
        <f ca="1">IF(AP$13="",0,CHOOSE(Detalhamento.OpçãoServiços,OFFSET(Import.PLQ,$A97-1,AP$15-1,1,1),IF($E97&lt;&gt;1,IF(ISNUMBER(INDEX(Import.PLE,Detalhamento!$E97,Detalhamento!AP$15)),IF(INDEX(Import.PLE,Detalhamento!$E97,Detalhamento!AP$15)&lt;=mediçao,OFFSET(Import.PLQ,$A97-1,AP$15-1,1,1),0),0),PLE!$AA$28*OFFSET(Import.PLQ,$A97-1,AP$15-1,1,1)),IF($E97&lt;&gt;1,IF(ISNUMBER(INDEX(Import.PLE,Detalhamento!$E97,Detalhamento!AP$15)),IF(INDEX(Import.PLE,Detalhamento!$E97,Detalhamento!AP$15)&lt;=mediçao,0,OFFSET(Import.PLQ,$A97-1,AP$15-1,1,1)),OFFSET(Import.PLQ,$A97-1,AP$15-1,1,1)),(1-PLE!$AA$28)*OFFSET(Import.PLQ,$A97-1,AP$15-1,1,1))))</f>
        <v>0</v>
      </c>
      <c r="AQ97" s="144">
        <f ca="1">IF(AQ$13="",0,CHOOSE(Detalhamento.OpçãoServiços,OFFSET(Import.PLQ,$A97-1,AQ$15-1,1,1),IF($E97&lt;&gt;1,IF(ISNUMBER(INDEX(Import.PLE,Detalhamento!$E97,Detalhamento!AQ$15)),IF(INDEX(Import.PLE,Detalhamento!$E97,Detalhamento!AQ$15)&lt;=mediçao,OFFSET(Import.PLQ,$A97-1,AQ$15-1,1,1),0),0),PLE!$AA$28*OFFSET(Import.PLQ,$A97-1,AQ$15-1,1,1)),IF($E97&lt;&gt;1,IF(ISNUMBER(INDEX(Import.PLE,Detalhamento!$E97,Detalhamento!AQ$15)),IF(INDEX(Import.PLE,Detalhamento!$E97,Detalhamento!AQ$15)&lt;=mediçao,0,OFFSET(Import.PLQ,$A97-1,AQ$15-1,1,1)),OFFSET(Import.PLQ,$A97-1,AQ$15-1,1,1)),(1-PLE!$AA$28)*OFFSET(Import.PLQ,$A97-1,AQ$15-1,1,1))))</f>
        <v>0</v>
      </c>
      <c r="AR97" s="144">
        <f ca="1">IF(AR$13="",0,CHOOSE(Detalhamento.OpçãoServiços,OFFSET(Import.PLQ,$A97-1,AR$15-1,1,1),IF($E97&lt;&gt;1,IF(ISNUMBER(INDEX(Import.PLE,Detalhamento!$E97,Detalhamento!AR$15)),IF(INDEX(Import.PLE,Detalhamento!$E97,Detalhamento!AR$15)&lt;=mediçao,OFFSET(Import.PLQ,$A97-1,AR$15-1,1,1),0),0),PLE!$AA$28*OFFSET(Import.PLQ,$A97-1,AR$15-1,1,1)),IF($E97&lt;&gt;1,IF(ISNUMBER(INDEX(Import.PLE,Detalhamento!$E97,Detalhamento!AR$15)),IF(INDEX(Import.PLE,Detalhamento!$E97,Detalhamento!AR$15)&lt;=mediçao,0,OFFSET(Import.PLQ,$A97-1,AR$15-1,1,1)),OFFSET(Import.PLQ,$A97-1,AR$15-1,1,1)),(1-PLE!$AA$28)*OFFSET(Import.PLQ,$A97-1,AR$15-1,1,1))))</f>
        <v>0</v>
      </c>
      <c r="AS97" s="144">
        <f ca="1">IF(AS$13="",0,CHOOSE(Detalhamento.OpçãoServiços,OFFSET(Import.PLQ,$A97-1,AS$15-1,1,1),IF($E97&lt;&gt;1,IF(ISNUMBER(INDEX(Import.PLE,Detalhamento!$E97,Detalhamento!AS$15)),IF(INDEX(Import.PLE,Detalhamento!$E97,Detalhamento!AS$15)&lt;=mediçao,OFFSET(Import.PLQ,$A97-1,AS$15-1,1,1),0),0),PLE!$AA$28*OFFSET(Import.PLQ,$A97-1,AS$15-1,1,1)),IF($E97&lt;&gt;1,IF(ISNUMBER(INDEX(Import.PLE,Detalhamento!$E97,Detalhamento!AS$15)),IF(INDEX(Import.PLE,Detalhamento!$E97,Detalhamento!AS$15)&lt;=mediçao,0,OFFSET(Import.PLQ,$A97-1,AS$15-1,1,1)),OFFSET(Import.PLQ,$A97-1,AS$15-1,1,1)),(1-PLE!$AA$28)*OFFSET(Import.PLQ,$A97-1,AS$15-1,1,1))))</f>
        <v>0</v>
      </c>
      <c r="AT97" s="144">
        <f ca="1">IF(AT$13="",0,CHOOSE(Detalhamento.OpçãoServiços,OFFSET(Import.PLQ,$A97-1,AT$15-1,1,1),IF($E97&lt;&gt;1,IF(ISNUMBER(INDEX(Import.PLE,Detalhamento!$E97,Detalhamento!AT$15)),IF(INDEX(Import.PLE,Detalhamento!$E97,Detalhamento!AT$15)&lt;=mediçao,OFFSET(Import.PLQ,$A97-1,AT$15-1,1,1),0),0),PLE!$AA$28*OFFSET(Import.PLQ,$A97-1,AT$15-1,1,1)),IF($E97&lt;&gt;1,IF(ISNUMBER(INDEX(Import.PLE,Detalhamento!$E97,Detalhamento!AT$15)),IF(INDEX(Import.PLE,Detalhamento!$E97,Detalhamento!AT$15)&lt;=mediçao,0,OFFSET(Import.PLQ,$A97-1,AT$15-1,1,1)),OFFSET(Import.PLQ,$A97-1,AT$15-1,1,1)),(1-PLE!$AA$28)*OFFSET(Import.PLQ,$A97-1,AT$15-1,1,1))))</f>
        <v>0</v>
      </c>
      <c r="AU97" s="144">
        <f ca="1">IF(AU$13="",0,CHOOSE(Detalhamento.OpçãoServiços,OFFSET(Import.PLQ,$A97-1,AU$15-1,1,1),IF($E97&lt;&gt;1,IF(ISNUMBER(INDEX(Import.PLE,Detalhamento!$E97,Detalhamento!AU$15)),IF(INDEX(Import.PLE,Detalhamento!$E97,Detalhamento!AU$15)&lt;=mediçao,OFFSET(Import.PLQ,$A97-1,AU$15-1,1,1),0),0),PLE!$AA$28*OFFSET(Import.PLQ,$A97-1,AU$15-1,1,1)),IF($E97&lt;&gt;1,IF(ISNUMBER(INDEX(Import.PLE,Detalhamento!$E97,Detalhamento!AU$15)),IF(INDEX(Import.PLE,Detalhamento!$E97,Detalhamento!AU$15)&lt;=mediçao,0,OFFSET(Import.PLQ,$A97-1,AU$15-1,1,1)),OFFSET(Import.PLQ,$A97-1,AU$15-1,1,1)),(1-PLE!$AA$28)*OFFSET(Import.PLQ,$A97-1,AU$15-1,1,1))))</f>
        <v>0</v>
      </c>
      <c r="AV97" s="144">
        <f ca="1">IF(AV$13="",0,CHOOSE(Detalhamento.OpçãoServiços,OFFSET(Import.PLQ,$A97-1,AV$15-1,1,1),IF($E97&lt;&gt;1,IF(ISNUMBER(INDEX(Import.PLE,Detalhamento!$E97,Detalhamento!AV$15)),IF(INDEX(Import.PLE,Detalhamento!$E97,Detalhamento!AV$15)&lt;=mediçao,OFFSET(Import.PLQ,$A97-1,AV$15-1,1,1),0),0),PLE!$AA$28*OFFSET(Import.PLQ,$A97-1,AV$15-1,1,1)),IF($E97&lt;&gt;1,IF(ISNUMBER(INDEX(Import.PLE,Detalhamento!$E97,Detalhamento!AV$15)),IF(INDEX(Import.PLE,Detalhamento!$E97,Detalhamento!AV$15)&lt;=mediçao,0,OFFSET(Import.PLQ,$A97-1,AV$15-1,1,1)),OFFSET(Import.PLQ,$A97-1,AV$15-1,1,1)),(1-PLE!$AA$28)*OFFSET(Import.PLQ,$A97-1,AV$15-1,1,1))))</f>
        <v>0</v>
      </c>
      <c r="AW97" s="144">
        <f ca="1">IF(AW$13="",0,CHOOSE(Detalhamento.OpçãoServiços,OFFSET(Import.PLQ,$A97-1,AW$15-1,1,1),IF($E97&lt;&gt;1,IF(ISNUMBER(INDEX(Import.PLE,Detalhamento!$E97,Detalhamento!AW$15)),IF(INDEX(Import.PLE,Detalhamento!$E97,Detalhamento!AW$15)&lt;=mediçao,OFFSET(Import.PLQ,$A97-1,AW$15-1,1,1),0),0),PLE!$AA$28*OFFSET(Import.PLQ,$A97-1,AW$15-1,1,1)),IF($E97&lt;&gt;1,IF(ISNUMBER(INDEX(Import.PLE,Detalhamento!$E97,Detalhamento!AW$15)),IF(INDEX(Import.PLE,Detalhamento!$E97,Detalhamento!AW$15)&lt;=mediçao,0,OFFSET(Import.PLQ,$A97-1,AW$15-1,1,1)),OFFSET(Import.PLQ,$A97-1,AW$15-1,1,1)),(1-PLE!$AA$28)*OFFSET(Import.PLQ,$A97-1,AW$15-1,1,1))))</f>
        <v>0</v>
      </c>
      <c r="AX97" s="144">
        <f ca="1">IF(AX$13="",0,CHOOSE(Detalhamento.OpçãoServiços,OFFSET(Import.PLQ,$A97-1,AX$15-1,1,1),IF($E97&lt;&gt;1,IF(ISNUMBER(INDEX(Import.PLE,Detalhamento!$E97,Detalhamento!AX$15)),IF(INDEX(Import.PLE,Detalhamento!$E97,Detalhamento!AX$15)&lt;=mediçao,OFFSET(Import.PLQ,$A97-1,AX$15-1,1,1),0),0),PLE!$AA$28*OFFSET(Import.PLQ,$A97-1,AX$15-1,1,1)),IF($E97&lt;&gt;1,IF(ISNUMBER(INDEX(Import.PLE,Detalhamento!$E97,Detalhamento!AX$15)),IF(INDEX(Import.PLE,Detalhamento!$E97,Detalhamento!AX$15)&lt;=mediçao,0,OFFSET(Import.PLQ,$A97-1,AX$15-1,1,1)),OFFSET(Import.PLQ,$A97-1,AX$15-1,1,1)),(1-PLE!$AA$28)*OFFSET(Import.PLQ,$A97-1,AX$15-1,1,1))))</f>
        <v>0</v>
      </c>
      <c r="AY97" s="144">
        <f ca="1">IF(AY$13="",0,CHOOSE(Detalhamento.OpçãoServiços,OFFSET(Import.PLQ,$A97-1,AY$15-1,1,1),IF($E97&lt;&gt;1,IF(ISNUMBER(INDEX(Import.PLE,Detalhamento!$E97,Detalhamento!AY$15)),IF(INDEX(Import.PLE,Detalhamento!$E97,Detalhamento!AY$15)&lt;=mediçao,OFFSET(Import.PLQ,$A97-1,AY$15-1,1,1),0),0),PLE!$AA$28*OFFSET(Import.PLQ,$A97-1,AY$15-1,1,1)),IF($E97&lt;&gt;1,IF(ISNUMBER(INDEX(Import.PLE,Detalhamento!$E97,Detalhamento!AY$15)),IF(INDEX(Import.PLE,Detalhamento!$E97,Detalhamento!AY$15)&lt;=mediçao,0,OFFSET(Import.PLQ,$A97-1,AY$15-1,1,1)),OFFSET(Import.PLQ,$A97-1,AY$15-1,1,1)),(1-PLE!$AA$28)*OFFSET(Import.PLQ,$A97-1,AY$15-1,1,1))))</f>
        <v>0</v>
      </c>
      <c r="AZ97" s="144">
        <f ca="1">IF(AZ$13="",0,CHOOSE(Detalhamento.OpçãoServiços,OFFSET(Import.PLQ,$A97-1,AZ$15-1,1,1),IF($E97&lt;&gt;1,IF(ISNUMBER(INDEX(Import.PLE,Detalhamento!$E97,Detalhamento!AZ$15)),IF(INDEX(Import.PLE,Detalhamento!$E97,Detalhamento!AZ$15)&lt;=mediçao,OFFSET(Import.PLQ,$A97-1,AZ$15-1,1,1),0),0),PLE!$AA$28*OFFSET(Import.PLQ,$A97-1,AZ$15-1,1,1)),IF($E97&lt;&gt;1,IF(ISNUMBER(INDEX(Import.PLE,Detalhamento!$E97,Detalhamento!AZ$15)),IF(INDEX(Import.PLE,Detalhamento!$E97,Detalhamento!AZ$15)&lt;=mediçao,0,OFFSET(Import.PLQ,$A97-1,AZ$15-1,1,1)),OFFSET(Import.PLQ,$A97-1,AZ$15-1,1,1)),(1-PLE!$AA$28)*OFFSET(Import.PLQ,$A97-1,AZ$15-1,1,1))))</f>
        <v>0</v>
      </c>
      <c r="BA97" s="144">
        <f ca="1">IF(BA$13="",0,CHOOSE(Detalhamento.OpçãoServiços,OFFSET(Import.PLQ,$A97-1,BA$15-1,1,1),IF($E97&lt;&gt;1,IF(ISNUMBER(INDEX(Import.PLE,Detalhamento!$E97,Detalhamento!BA$15)),IF(INDEX(Import.PLE,Detalhamento!$E97,Detalhamento!BA$15)&lt;=mediçao,OFFSET(Import.PLQ,$A97-1,BA$15-1,1,1),0),0),PLE!$AA$28*OFFSET(Import.PLQ,$A97-1,BA$15-1,1,1)),IF($E97&lt;&gt;1,IF(ISNUMBER(INDEX(Import.PLE,Detalhamento!$E97,Detalhamento!BA$15)),IF(INDEX(Import.PLE,Detalhamento!$E97,Detalhamento!BA$15)&lt;=mediçao,0,OFFSET(Import.PLQ,$A97-1,BA$15-1,1,1)),OFFSET(Import.PLQ,$A97-1,BA$15-1,1,1)),(1-PLE!$AA$28)*OFFSET(Import.PLQ,$A97-1,BA$15-1,1,1))))</f>
        <v>0</v>
      </c>
      <c r="BB97" s="144">
        <f ca="1">IF(BB$13="",0,CHOOSE(Detalhamento.OpçãoServiços,OFFSET(Import.PLQ,$A97-1,BB$15-1,1,1),IF($E97&lt;&gt;1,IF(ISNUMBER(INDEX(Import.PLE,Detalhamento!$E97,Detalhamento!BB$15)),IF(INDEX(Import.PLE,Detalhamento!$E97,Detalhamento!BB$15)&lt;=mediçao,OFFSET(Import.PLQ,$A97-1,BB$15-1,1,1),0),0),PLE!$AA$28*OFFSET(Import.PLQ,$A97-1,BB$15-1,1,1)),IF($E97&lt;&gt;1,IF(ISNUMBER(INDEX(Import.PLE,Detalhamento!$E97,Detalhamento!BB$15)),IF(INDEX(Import.PLE,Detalhamento!$E97,Detalhamento!BB$15)&lt;=mediçao,0,OFFSET(Import.PLQ,$A97-1,BB$15-1,1,1)),OFFSET(Import.PLQ,$A97-1,BB$15-1,1,1)),(1-PLE!$AA$28)*OFFSET(Import.PLQ,$A97-1,BB$15-1,1,1))))</f>
        <v>0</v>
      </c>
      <c r="BC97" s="144">
        <f ca="1">IF(BC$13="",0,CHOOSE(Detalhamento.OpçãoServiços,OFFSET(Import.PLQ,$A97-1,BC$15-1,1,1),IF($E97&lt;&gt;1,IF(ISNUMBER(INDEX(Import.PLE,Detalhamento!$E97,Detalhamento!BC$15)),IF(INDEX(Import.PLE,Detalhamento!$E97,Detalhamento!BC$15)&lt;=mediçao,OFFSET(Import.PLQ,$A97-1,BC$15-1,1,1),0),0),PLE!$AA$28*OFFSET(Import.PLQ,$A97-1,BC$15-1,1,1)),IF($E97&lt;&gt;1,IF(ISNUMBER(INDEX(Import.PLE,Detalhamento!$E97,Detalhamento!BC$15)),IF(INDEX(Import.PLE,Detalhamento!$E97,Detalhamento!BC$15)&lt;=mediçao,0,OFFSET(Import.PLQ,$A97-1,BC$15-1,1,1)),OFFSET(Import.PLQ,$A97-1,BC$15-1,1,1)),(1-PLE!$AA$28)*OFFSET(Import.PLQ,$A97-1,BC$15-1,1,1))))</f>
        <v>0</v>
      </c>
      <c r="BD97" s="144">
        <f ca="1">IF(BD$13="",0,CHOOSE(Detalhamento.OpçãoServiços,OFFSET(Import.PLQ,$A97-1,BD$15-1,1,1),IF($E97&lt;&gt;1,IF(ISNUMBER(INDEX(Import.PLE,Detalhamento!$E97,Detalhamento!BD$15)),IF(INDEX(Import.PLE,Detalhamento!$E97,Detalhamento!BD$15)&lt;=mediçao,OFFSET(Import.PLQ,$A97-1,BD$15-1,1,1),0),0),PLE!$AA$28*OFFSET(Import.PLQ,$A97-1,BD$15-1,1,1)),IF($E97&lt;&gt;1,IF(ISNUMBER(INDEX(Import.PLE,Detalhamento!$E97,Detalhamento!BD$15)),IF(INDEX(Import.PLE,Detalhamento!$E97,Detalhamento!BD$15)&lt;=mediçao,0,OFFSET(Import.PLQ,$A97-1,BD$15-1,1,1)),OFFSET(Import.PLQ,$A97-1,BD$15-1,1,1)),(1-PLE!$AA$28)*OFFSET(Import.PLQ,$A97-1,BD$15-1,1,1))))</f>
        <v>0</v>
      </c>
      <c r="BE97" s="144">
        <f ca="1">IF(BE$13="",0,CHOOSE(Detalhamento.OpçãoServiços,OFFSET(Import.PLQ,$A97-1,BE$15-1,1,1),IF($E97&lt;&gt;1,IF(ISNUMBER(INDEX(Import.PLE,Detalhamento!$E97,Detalhamento!BE$15)),IF(INDEX(Import.PLE,Detalhamento!$E97,Detalhamento!BE$15)&lt;=mediçao,OFFSET(Import.PLQ,$A97-1,BE$15-1,1,1),0),0),PLE!$AA$28*OFFSET(Import.PLQ,$A97-1,BE$15-1,1,1)),IF($E97&lt;&gt;1,IF(ISNUMBER(INDEX(Import.PLE,Detalhamento!$E97,Detalhamento!BE$15)),IF(INDEX(Import.PLE,Detalhamento!$E97,Detalhamento!BE$15)&lt;=mediçao,0,OFFSET(Import.PLQ,$A97-1,BE$15-1,1,1)),OFFSET(Import.PLQ,$A97-1,BE$15-1,1,1)),(1-PLE!$AA$28)*OFFSET(Import.PLQ,$A97-1,BE$15-1,1,1))))</f>
        <v>0</v>
      </c>
      <c r="BF97" s="144">
        <f ca="1">IF(BF$13="",0,CHOOSE(Detalhamento.OpçãoServiços,OFFSET(Import.PLQ,$A97-1,BF$15-1,1,1),IF($E97&lt;&gt;1,IF(ISNUMBER(INDEX(Import.PLE,Detalhamento!$E97,Detalhamento!BF$15)),IF(INDEX(Import.PLE,Detalhamento!$E97,Detalhamento!BF$15)&lt;=mediçao,OFFSET(Import.PLQ,$A97-1,BF$15-1,1,1),0),0),PLE!$AA$28*OFFSET(Import.PLQ,$A97-1,BF$15-1,1,1)),IF($E97&lt;&gt;1,IF(ISNUMBER(INDEX(Import.PLE,Detalhamento!$E97,Detalhamento!BF$15)),IF(INDEX(Import.PLE,Detalhamento!$E97,Detalhamento!BF$15)&lt;=mediçao,0,OFFSET(Import.PLQ,$A97-1,BF$15-1,1,1)),OFFSET(Import.PLQ,$A97-1,BF$15-1,1,1)),(1-PLE!$AA$28)*OFFSET(Import.PLQ,$A97-1,BF$15-1,1,1))))</f>
        <v>0</v>
      </c>
      <c r="BG97" s="144">
        <f ca="1">IF(BG$13="",0,CHOOSE(Detalhamento.OpçãoServiços,OFFSET(Import.PLQ,$A97-1,BG$15-1,1,1),IF($E97&lt;&gt;1,IF(ISNUMBER(INDEX(Import.PLE,Detalhamento!$E97,Detalhamento!BG$15)),IF(INDEX(Import.PLE,Detalhamento!$E97,Detalhamento!BG$15)&lt;=mediçao,OFFSET(Import.PLQ,$A97-1,BG$15-1,1,1),0),0),PLE!$AA$28*OFFSET(Import.PLQ,$A97-1,BG$15-1,1,1)),IF($E97&lt;&gt;1,IF(ISNUMBER(INDEX(Import.PLE,Detalhamento!$E97,Detalhamento!BG$15)),IF(INDEX(Import.PLE,Detalhamento!$E97,Detalhamento!BG$15)&lt;=mediçao,0,OFFSET(Import.PLQ,$A97-1,BG$15-1,1,1)),OFFSET(Import.PLQ,$A97-1,BG$15-1,1,1)),(1-PLE!$AA$28)*OFFSET(Import.PLQ,$A97-1,BG$15-1,1,1))))</f>
        <v>0</v>
      </c>
      <c r="BH97" s="144">
        <f ca="1">IF(BH$13="",0,CHOOSE(Detalhamento.OpçãoServiços,OFFSET(Import.PLQ,$A97-1,BH$15-1,1,1),IF($E97&lt;&gt;1,IF(ISNUMBER(INDEX(Import.PLE,Detalhamento!$E97,Detalhamento!BH$15)),IF(INDEX(Import.PLE,Detalhamento!$E97,Detalhamento!BH$15)&lt;=mediçao,OFFSET(Import.PLQ,$A97-1,BH$15-1,1,1),0),0),PLE!$AA$28*OFFSET(Import.PLQ,$A97-1,BH$15-1,1,1)),IF($E97&lt;&gt;1,IF(ISNUMBER(INDEX(Import.PLE,Detalhamento!$E97,Detalhamento!BH$15)),IF(INDEX(Import.PLE,Detalhamento!$E97,Detalhamento!BH$15)&lt;=mediçao,0,OFFSET(Import.PLQ,$A97-1,BH$15-1,1,1)),OFFSET(Import.PLQ,$A97-1,BH$15-1,1,1)),(1-PLE!$AA$28)*OFFSET(Import.PLQ,$A97-1,BH$15-1,1,1))))</f>
        <v>0</v>
      </c>
      <c r="BI97" s="144">
        <f ca="1">IF(BI$13="",0,CHOOSE(Detalhamento.OpçãoServiços,OFFSET(Import.PLQ,$A97-1,BI$15-1,1,1),IF($E97&lt;&gt;1,IF(ISNUMBER(INDEX(Import.PLE,Detalhamento!$E97,Detalhamento!BI$15)),IF(INDEX(Import.PLE,Detalhamento!$E97,Detalhamento!BI$15)&lt;=mediçao,OFFSET(Import.PLQ,$A97-1,BI$15-1,1,1),0),0),PLE!$AA$28*OFFSET(Import.PLQ,$A97-1,BI$15-1,1,1)),IF($E97&lt;&gt;1,IF(ISNUMBER(INDEX(Import.PLE,Detalhamento!$E97,Detalhamento!BI$15)),IF(INDEX(Import.PLE,Detalhamento!$E97,Detalhamento!BI$15)&lt;=mediçao,0,OFFSET(Import.PLQ,$A97-1,BI$15-1,1,1)),OFFSET(Import.PLQ,$A97-1,BI$15-1,1,1)),(1-PLE!$AA$28)*OFFSET(Import.PLQ,$A97-1,BI$15-1,1,1))))</f>
        <v>0</v>
      </c>
    </row>
    <row r="98" spans="1:61" ht="30" x14ac:dyDescent="0.2">
      <c r="A98" s="155">
        <v>72</v>
      </c>
      <c r="B98" s="21" t="str">
        <f t="shared" ca="1" si="17"/>
        <v>Serviço</v>
      </c>
      <c r="E98" s="153">
        <f t="shared" ca="1" si="18"/>
        <v>8</v>
      </c>
      <c r="F98" s="154">
        <f t="shared" ca="1" si="19"/>
        <v>80072</v>
      </c>
      <c r="G98" s="154" t="str">
        <f t="shared" ca="1" si="16"/>
        <v>1.7.2.1</v>
      </c>
      <c r="H98" s="182" t="str">
        <f t="shared" ca="1" si="16"/>
        <v>TUBO PVC, SÉRIE R, ÁGUA PLUVIAL, DN 100 MM, FORNECIDO E INSTALADO EM CONDUTORES VERTICAIS DE ÁGUAS PLUVIAIS. AF_12/2014</v>
      </c>
      <c r="I98" s="37" t="str">
        <f t="shared" ca="1" si="20"/>
        <v>M</v>
      </c>
      <c r="J98" s="144">
        <f t="shared" ca="1" si="21"/>
        <v>44.8</v>
      </c>
      <c r="K98" s="67"/>
      <c r="L98" s="144">
        <f ca="1">IF(L$13="",0,CHOOSE(Detalhamento.OpçãoServiços,OFFSET(Import.PLQ,$A98-1,L$15-1,1,1),IF($E98&lt;&gt;1,IF(ISNUMBER(INDEX(Import.PLE,Detalhamento!$E98,Detalhamento!L$15)),IF(INDEX(Import.PLE,Detalhamento!$E98,Detalhamento!L$15)&lt;=mediçao,OFFSET(Import.PLQ,$A98-1,L$15-1,1,1),0),0),PLE!$AA$28*OFFSET(Import.PLQ,$A98-1,L$15-1,1,1)),IF($E98&lt;&gt;1,IF(ISNUMBER(INDEX(Import.PLE,Detalhamento!$E98,Detalhamento!L$15)),IF(INDEX(Import.PLE,Detalhamento!$E98,Detalhamento!L$15)&lt;=mediçao,0,OFFSET(Import.PLQ,$A98-1,L$15-1,1,1)),OFFSET(Import.PLQ,$A98-1,L$15-1,1,1)),(1-PLE!$AA$28)*OFFSET(Import.PLQ,$A98-1,L$15-1,1,1))))</f>
        <v>44.8</v>
      </c>
      <c r="M98" s="144">
        <f ca="1">IF(M$13="",0,CHOOSE(Detalhamento.OpçãoServiços,OFFSET(Import.PLQ,$A98-1,M$15-1,1,1),IF($E98&lt;&gt;1,IF(ISNUMBER(INDEX(Import.PLE,Detalhamento!$E98,Detalhamento!M$15)),IF(INDEX(Import.PLE,Detalhamento!$E98,Detalhamento!M$15)&lt;=mediçao,OFFSET(Import.PLQ,$A98-1,M$15-1,1,1),0),0),PLE!$AA$28*OFFSET(Import.PLQ,$A98-1,M$15-1,1,1)),IF($E98&lt;&gt;1,IF(ISNUMBER(INDEX(Import.PLE,Detalhamento!$E98,Detalhamento!M$15)),IF(INDEX(Import.PLE,Detalhamento!$E98,Detalhamento!M$15)&lt;=mediçao,0,OFFSET(Import.PLQ,$A98-1,M$15-1,1,1)),OFFSET(Import.PLQ,$A98-1,M$15-1,1,1)),(1-PLE!$AA$28)*OFFSET(Import.PLQ,$A98-1,M$15-1,1,1))))</f>
        <v>0</v>
      </c>
      <c r="N98" s="144">
        <f ca="1">IF(N$13="",0,CHOOSE(Detalhamento.OpçãoServiços,OFFSET(Import.PLQ,$A98-1,N$15-1,1,1),IF($E98&lt;&gt;1,IF(ISNUMBER(INDEX(Import.PLE,Detalhamento!$E98,Detalhamento!N$15)),IF(INDEX(Import.PLE,Detalhamento!$E98,Detalhamento!N$15)&lt;=mediçao,OFFSET(Import.PLQ,$A98-1,N$15-1,1,1),0),0),PLE!$AA$28*OFFSET(Import.PLQ,$A98-1,N$15-1,1,1)),IF($E98&lt;&gt;1,IF(ISNUMBER(INDEX(Import.PLE,Detalhamento!$E98,Detalhamento!N$15)),IF(INDEX(Import.PLE,Detalhamento!$E98,Detalhamento!N$15)&lt;=mediçao,0,OFFSET(Import.PLQ,$A98-1,N$15-1,1,1)),OFFSET(Import.PLQ,$A98-1,N$15-1,1,1)),(1-PLE!$AA$28)*OFFSET(Import.PLQ,$A98-1,N$15-1,1,1))))</f>
        <v>0</v>
      </c>
      <c r="O98" s="144">
        <f ca="1">IF(O$13="",0,CHOOSE(Detalhamento.OpçãoServiços,OFFSET(Import.PLQ,$A98-1,O$15-1,1,1),IF($E98&lt;&gt;1,IF(ISNUMBER(INDEX(Import.PLE,Detalhamento!$E98,Detalhamento!O$15)),IF(INDEX(Import.PLE,Detalhamento!$E98,Detalhamento!O$15)&lt;=mediçao,OFFSET(Import.PLQ,$A98-1,O$15-1,1,1),0),0),PLE!$AA$28*OFFSET(Import.PLQ,$A98-1,O$15-1,1,1)),IF($E98&lt;&gt;1,IF(ISNUMBER(INDEX(Import.PLE,Detalhamento!$E98,Detalhamento!O$15)),IF(INDEX(Import.PLE,Detalhamento!$E98,Detalhamento!O$15)&lt;=mediçao,0,OFFSET(Import.PLQ,$A98-1,O$15-1,1,1)),OFFSET(Import.PLQ,$A98-1,O$15-1,1,1)),(1-PLE!$AA$28)*OFFSET(Import.PLQ,$A98-1,O$15-1,1,1))))</f>
        <v>0</v>
      </c>
      <c r="P98" s="144">
        <f ca="1">IF(P$13="",0,CHOOSE(Detalhamento.OpçãoServiços,OFFSET(Import.PLQ,$A98-1,P$15-1,1,1),IF($E98&lt;&gt;1,IF(ISNUMBER(INDEX(Import.PLE,Detalhamento!$E98,Detalhamento!P$15)),IF(INDEX(Import.PLE,Detalhamento!$E98,Detalhamento!P$15)&lt;=mediçao,OFFSET(Import.PLQ,$A98-1,P$15-1,1,1),0),0),PLE!$AA$28*OFFSET(Import.PLQ,$A98-1,P$15-1,1,1)),IF($E98&lt;&gt;1,IF(ISNUMBER(INDEX(Import.PLE,Detalhamento!$E98,Detalhamento!P$15)),IF(INDEX(Import.PLE,Detalhamento!$E98,Detalhamento!P$15)&lt;=mediçao,0,OFFSET(Import.PLQ,$A98-1,P$15-1,1,1)),OFFSET(Import.PLQ,$A98-1,P$15-1,1,1)),(1-PLE!$AA$28)*OFFSET(Import.PLQ,$A98-1,P$15-1,1,1))))</f>
        <v>0</v>
      </c>
      <c r="Q98" s="144">
        <f ca="1">IF(Q$13="",0,CHOOSE(Detalhamento.OpçãoServiços,OFFSET(Import.PLQ,$A98-1,Q$15-1,1,1),IF($E98&lt;&gt;1,IF(ISNUMBER(INDEX(Import.PLE,Detalhamento!$E98,Detalhamento!Q$15)),IF(INDEX(Import.PLE,Detalhamento!$E98,Detalhamento!Q$15)&lt;=mediçao,OFFSET(Import.PLQ,$A98-1,Q$15-1,1,1),0),0),PLE!$AA$28*OFFSET(Import.PLQ,$A98-1,Q$15-1,1,1)),IF($E98&lt;&gt;1,IF(ISNUMBER(INDEX(Import.PLE,Detalhamento!$E98,Detalhamento!Q$15)),IF(INDEX(Import.PLE,Detalhamento!$E98,Detalhamento!Q$15)&lt;=mediçao,0,OFFSET(Import.PLQ,$A98-1,Q$15-1,1,1)),OFFSET(Import.PLQ,$A98-1,Q$15-1,1,1)),(1-PLE!$AA$28)*OFFSET(Import.PLQ,$A98-1,Q$15-1,1,1))))</f>
        <v>0</v>
      </c>
      <c r="R98" s="144">
        <f ca="1">IF(R$13="",0,CHOOSE(Detalhamento.OpçãoServiços,OFFSET(Import.PLQ,$A98-1,R$15-1,1,1),IF($E98&lt;&gt;1,IF(ISNUMBER(INDEX(Import.PLE,Detalhamento!$E98,Detalhamento!R$15)),IF(INDEX(Import.PLE,Detalhamento!$E98,Detalhamento!R$15)&lt;=mediçao,OFFSET(Import.PLQ,$A98-1,R$15-1,1,1),0),0),PLE!$AA$28*OFFSET(Import.PLQ,$A98-1,R$15-1,1,1)),IF($E98&lt;&gt;1,IF(ISNUMBER(INDEX(Import.PLE,Detalhamento!$E98,Detalhamento!R$15)),IF(INDEX(Import.PLE,Detalhamento!$E98,Detalhamento!R$15)&lt;=mediçao,0,OFFSET(Import.PLQ,$A98-1,R$15-1,1,1)),OFFSET(Import.PLQ,$A98-1,R$15-1,1,1)),(1-PLE!$AA$28)*OFFSET(Import.PLQ,$A98-1,R$15-1,1,1))))</f>
        <v>0</v>
      </c>
      <c r="S98" s="144">
        <f ca="1">IF(S$13="",0,CHOOSE(Detalhamento.OpçãoServiços,OFFSET(Import.PLQ,$A98-1,S$15-1,1,1),IF($E98&lt;&gt;1,IF(ISNUMBER(INDEX(Import.PLE,Detalhamento!$E98,Detalhamento!S$15)),IF(INDEX(Import.PLE,Detalhamento!$E98,Detalhamento!S$15)&lt;=mediçao,OFFSET(Import.PLQ,$A98-1,S$15-1,1,1),0),0),PLE!$AA$28*OFFSET(Import.PLQ,$A98-1,S$15-1,1,1)),IF($E98&lt;&gt;1,IF(ISNUMBER(INDEX(Import.PLE,Detalhamento!$E98,Detalhamento!S$15)),IF(INDEX(Import.PLE,Detalhamento!$E98,Detalhamento!S$15)&lt;=mediçao,0,OFFSET(Import.PLQ,$A98-1,S$15-1,1,1)),OFFSET(Import.PLQ,$A98-1,S$15-1,1,1)),(1-PLE!$AA$28)*OFFSET(Import.PLQ,$A98-1,S$15-1,1,1))))</f>
        <v>0</v>
      </c>
      <c r="T98" s="144">
        <f ca="1">IF(T$13="",0,CHOOSE(Detalhamento.OpçãoServiços,OFFSET(Import.PLQ,$A98-1,T$15-1,1,1),IF($E98&lt;&gt;1,IF(ISNUMBER(INDEX(Import.PLE,Detalhamento!$E98,Detalhamento!T$15)),IF(INDEX(Import.PLE,Detalhamento!$E98,Detalhamento!T$15)&lt;=mediçao,OFFSET(Import.PLQ,$A98-1,T$15-1,1,1),0),0),PLE!$AA$28*OFFSET(Import.PLQ,$A98-1,T$15-1,1,1)),IF($E98&lt;&gt;1,IF(ISNUMBER(INDEX(Import.PLE,Detalhamento!$E98,Detalhamento!T$15)),IF(INDEX(Import.PLE,Detalhamento!$E98,Detalhamento!T$15)&lt;=mediçao,0,OFFSET(Import.PLQ,$A98-1,T$15-1,1,1)),OFFSET(Import.PLQ,$A98-1,T$15-1,1,1)),(1-PLE!$AA$28)*OFFSET(Import.PLQ,$A98-1,T$15-1,1,1))))</f>
        <v>0</v>
      </c>
      <c r="U98" s="144">
        <f ca="1">IF(U$13="",0,CHOOSE(Detalhamento.OpçãoServiços,OFFSET(Import.PLQ,$A98-1,U$15-1,1,1),IF($E98&lt;&gt;1,IF(ISNUMBER(INDEX(Import.PLE,Detalhamento!$E98,Detalhamento!U$15)),IF(INDEX(Import.PLE,Detalhamento!$E98,Detalhamento!U$15)&lt;=mediçao,OFFSET(Import.PLQ,$A98-1,U$15-1,1,1),0),0),PLE!$AA$28*OFFSET(Import.PLQ,$A98-1,U$15-1,1,1)),IF($E98&lt;&gt;1,IF(ISNUMBER(INDEX(Import.PLE,Detalhamento!$E98,Detalhamento!U$15)),IF(INDEX(Import.PLE,Detalhamento!$E98,Detalhamento!U$15)&lt;=mediçao,0,OFFSET(Import.PLQ,$A98-1,U$15-1,1,1)),OFFSET(Import.PLQ,$A98-1,U$15-1,1,1)),(1-PLE!$AA$28)*OFFSET(Import.PLQ,$A98-1,U$15-1,1,1))))</f>
        <v>0</v>
      </c>
      <c r="V98" s="144">
        <f ca="1">IF(V$13="",0,CHOOSE(Detalhamento.OpçãoServiços,OFFSET(Import.PLQ,$A98-1,V$15-1,1,1),IF($E98&lt;&gt;1,IF(ISNUMBER(INDEX(Import.PLE,Detalhamento!$E98,Detalhamento!V$15)),IF(INDEX(Import.PLE,Detalhamento!$E98,Detalhamento!V$15)&lt;=mediçao,OFFSET(Import.PLQ,$A98-1,V$15-1,1,1),0),0),PLE!$AA$28*OFFSET(Import.PLQ,$A98-1,V$15-1,1,1)),IF($E98&lt;&gt;1,IF(ISNUMBER(INDEX(Import.PLE,Detalhamento!$E98,Detalhamento!V$15)),IF(INDEX(Import.PLE,Detalhamento!$E98,Detalhamento!V$15)&lt;=mediçao,0,OFFSET(Import.PLQ,$A98-1,V$15-1,1,1)),OFFSET(Import.PLQ,$A98-1,V$15-1,1,1)),(1-PLE!$AA$28)*OFFSET(Import.PLQ,$A98-1,V$15-1,1,1))))</f>
        <v>0</v>
      </c>
      <c r="W98" s="144">
        <f ca="1">IF(W$13="",0,CHOOSE(Detalhamento.OpçãoServiços,OFFSET(Import.PLQ,$A98-1,W$15-1,1,1),IF($E98&lt;&gt;1,IF(ISNUMBER(INDEX(Import.PLE,Detalhamento!$E98,Detalhamento!W$15)),IF(INDEX(Import.PLE,Detalhamento!$E98,Detalhamento!W$15)&lt;=mediçao,OFFSET(Import.PLQ,$A98-1,W$15-1,1,1),0),0),PLE!$AA$28*OFFSET(Import.PLQ,$A98-1,W$15-1,1,1)),IF($E98&lt;&gt;1,IF(ISNUMBER(INDEX(Import.PLE,Detalhamento!$E98,Detalhamento!W$15)),IF(INDEX(Import.PLE,Detalhamento!$E98,Detalhamento!W$15)&lt;=mediçao,0,OFFSET(Import.PLQ,$A98-1,W$15-1,1,1)),OFFSET(Import.PLQ,$A98-1,W$15-1,1,1)),(1-PLE!$AA$28)*OFFSET(Import.PLQ,$A98-1,W$15-1,1,1))))</f>
        <v>0</v>
      </c>
      <c r="X98" s="144">
        <f ca="1">IF(X$13="",0,CHOOSE(Detalhamento.OpçãoServiços,OFFSET(Import.PLQ,$A98-1,X$15-1,1,1),IF($E98&lt;&gt;1,IF(ISNUMBER(INDEX(Import.PLE,Detalhamento!$E98,Detalhamento!X$15)),IF(INDEX(Import.PLE,Detalhamento!$E98,Detalhamento!X$15)&lt;=mediçao,OFFSET(Import.PLQ,$A98-1,X$15-1,1,1),0),0),PLE!$AA$28*OFFSET(Import.PLQ,$A98-1,X$15-1,1,1)),IF($E98&lt;&gt;1,IF(ISNUMBER(INDEX(Import.PLE,Detalhamento!$E98,Detalhamento!X$15)),IF(INDEX(Import.PLE,Detalhamento!$E98,Detalhamento!X$15)&lt;=mediçao,0,OFFSET(Import.PLQ,$A98-1,X$15-1,1,1)),OFFSET(Import.PLQ,$A98-1,X$15-1,1,1)),(1-PLE!$AA$28)*OFFSET(Import.PLQ,$A98-1,X$15-1,1,1))))</f>
        <v>0</v>
      </c>
      <c r="Y98" s="144">
        <f ca="1">IF(Y$13="",0,CHOOSE(Detalhamento.OpçãoServiços,OFFSET(Import.PLQ,$A98-1,Y$15-1,1,1),IF($E98&lt;&gt;1,IF(ISNUMBER(INDEX(Import.PLE,Detalhamento!$E98,Detalhamento!Y$15)),IF(INDEX(Import.PLE,Detalhamento!$E98,Detalhamento!Y$15)&lt;=mediçao,OFFSET(Import.PLQ,$A98-1,Y$15-1,1,1),0),0),PLE!$AA$28*OFFSET(Import.PLQ,$A98-1,Y$15-1,1,1)),IF($E98&lt;&gt;1,IF(ISNUMBER(INDEX(Import.PLE,Detalhamento!$E98,Detalhamento!Y$15)),IF(INDEX(Import.PLE,Detalhamento!$E98,Detalhamento!Y$15)&lt;=mediçao,0,OFFSET(Import.PLQ,$A98-1,Y$15-1,1,1)),OFFSET(Import.PLQ,$A98-1,Y$15-1,1,1)),(1-PLE!$AA$28)*OFFSET(Import.PLQ,$A98-1,Y$15-1,1,1))))</f>
        <v>0</v>
      </c>
      <c r="Z98" s="144">
        <f ca="1">IF(Z$13="",0,CHOOSE(Detalhamento.OpçãoServiços,OFFSET(Import.PLQ,$A98-1,Z$15-1,1,1),IF($E98&lt;&gt;1,IF(ISNUMBER(INDEX(Import.PLE,Detalhamento!$E98,Detalhamento!Z$15)),IF(INDEX(Import.PLE,Detalhamento!$E98,Detalhamento!Z$15)&lt;=mediçao,OFFSET(Import.PLQ,$A98-1,Z$15-1,1,1),0),0),PLE!$AA$28*OFFSET(Import.PLQ,$A98-1,Z$15-1,1,1)),IF($E98&lt;&gt;1,IF(ISNUMBER(INDEX(Import.PLE,Detalhamento!$E98,Detalhamento!Z$15)),IF(INDEX(Import.PLE,Detalhamento!$E98,Detalhamento!Z$15)&lt;=mediçao,0,OFFSET(Import.PLQ,$A98-1,Z$15-1,1,1)),OFFSET(Import.PLQ,$A98-1,Z$15-1,1,1)),(1-PLE!$AA$28)*OFFSET(Import.PLQ,$A98-1,Z$15-1,1,1))))</f>
        <v>0</v>
      </c>
      <c r="AA98" s="144">
        <f ca="1">IF(AA$13="",0,CHOOSE(Detalhamento.OpçãoServiços,OFFSET(Import.PLQ,$A98-1,AA$15-1,1,1),IF($E98&lt;&gt;1,IF(ISNUMBER(INDEX(Import.PLE,Detalhamento!$E98,Detalhamento!AA$15)),IF(INDEX(Import.PLE,Detalhamento!$E98,Detalhamento!AA$15)&lt;=mediçao,OFFSET(Import.PLQ,$A98-1,AA$15-1,1,1),0),0),PLE!$AA$28*OFFSET(Import.PLQ,$A98-1,AA$15-1,1,1)),IF($E98&lt;&gt;1,IF(ISNUMBER(INDEX(Import.PLE,Detalhamento!$E98,Detalhamento!AA$15)),IF(INDEX(Import.PLE,Detalhamento!$E98,Detalhamento!AA$15)&lt;=mediçao,0,OFFSET(Import.PLQ,$A98-1,AA$15-1,1,1)),OFFSET(Import.PLQ,$A98-1,AA$15-1,1,1)),(1-PLE!$AA$28)*OFFSET(Import.PLQ,$A98-1,AA$15-1,1,1))))</f>
        <v>0</v>
      </c>
      <c r="AB98" s="144">
        <f ca="1">IF(AB$13="",0,CHOOSE(Detalhamento.OpçãoServiços,OFFSET(Import.PLQ,$A98-1,AB$15-1,1,1),IF($E98&lt;&gt;1,IF(ISNUMBER(INDEX(Import.PLE,Detalhamento!$E98,Detalhamento!AB$15)),IF(INDEX(Import.PLE,Detalhamento!$E98,Detalhamento!AB$15)&lt;=mediçao,OFFSET(Import.PLQ,$A98-1,AB$15-1,1,1),0),0),PLE!$AA$28*OFFSET(Import.PLQ,$A98-1,AB$15-1,1,1)),IF($E98&lt;&gt;1,IF(ISNUMBER(INDEX(Import.PLE,Detalhamento!$E98,Detalhamento!AB$15)),IF(INDEX(Import.PLE,Detalhamento!$E98,Detalhamento!AB$15)&lt;=mediçao,0,OFFSET(Import.PLQ,$A98-1,AB$15-1,1,1)),OFFSET(Import.PLQ,$A98-1,AB$15-1,1,1)),(1-PLE!$AA$28)*OFFSET(Import.PLQ,$A98-1,AB$15-1,1,1))))</f>
        <v>0</v>
      </c>
      <c r="AC98" s="144">
        <f ca="1">IF(AC$13="",0,CHOOSE(Detalhamento.OpçãoServiços,OFFSET(Import.PLQ,$A98-1,AC$15-1,1,1),IF($E98&lt;&gt;1,IF(ISNUMBER(INDEX(Import.PLE,Detalhamento!$E98,Detalhamento!AC$15)),IF(INDEX(Import.PLE,Detalhamento!$E98,Detalhamento!AC$15)&lt;=mediçao,OFFSET(Import.PLQ,$A98-1,AC$15-1,1,1),0),0),PLE!$AA$28*OFFSET(Import.PLQ,$A98-1,AC$15-1,1,1)),IF($E98&lt;&gt;1,IF(ISNUMBER(INDEX(Import.PLE,Detalhamento!$E98,Detalhamento!AC$15)),IF(INDEX(Import.PLE,Detalhamento!$E98,Detalhamento!AC$15)&lt;=mediçao,0,OFFSET(Import.PLQ,$A98-1,AC$15-1,1,1)),OFFSET(Import.PLQ,$A98-1,AC$15-1,1,1)),(1-PLE!$AA$28)*OFFSET(Import.PLQ,$A98-1,AC$15-1,1,1))))</f>
        <v>0</v>
      </c>
      <c r="AD98" s="144">
        <f ca="1">IF(AD$13="",0,CHOOSE(Detalhamento.OpçãoServiços,OFFSET(Import.PLQ,$A98-1,AD$15-1,1,1),IF($E98&lt;&gt;1,IF(ISNUMBER(INDEX(Import.PLE,Detalhamento!$E98,Detalhamento!AD$15)),IF(INDEX(Import.PLE,Detalhamento!$E98,Detalhamento!AD$15)&lt;=mediçao,OFFSET(Import.PLQ,$A98-1,AD$15-1,1,1),0),0),PLE!$AA$28*OFFSET(Import.PLQ,$A98-1,AD$15-1,1,1)),IF($E98&lt;&gt;1,IF(ISNUMBER(INDEX(Import.PLE,Detalhamento!$E98,Detalhamento!AD$15)),IF(INDEX(Import.PLE,Detalhamento!$E98,Detalhamento!AD$15)&lt;=mediçao,0,OFFSET(Import.PLQ,$A98-1,AD$15-1,1,1)),OFFSET(Import.PLQ,$A98-1,AD$15-1,1,1)),(1-PLE!$AA$28)*OFFSET(Import.PLQ,$A98-1,AD$15-1,1,1))))</f>
        <v>0</v>
      </c>
      <c r="AE98" s="144">
        <f ca="1">IF(AE$13="",0,CHOOSE(Detalhamento.OpçãoServiços,OFFSET(Import.PLQ,$A98-1,AE$15-1,1,1),IF($E98&lt;&gt;1,IF(ISNUMBER(INDEX(Import.PLE,Detalhamento!$E98,Detalhamento!AE$15)),IF(INDEX(Import.PLE,Detalhamento!$E98,Detalhamento!AE$15)&lt;=mediçao,OFFSET(Import.PLQ,$A98-1,AE$15-1,1,1),0),0),PLE!$AA$28*OFFSET(Import.PLQ,$A98-1,AE$15-1,1,1)),IF($E98&lt;&gt;1,IF(ISNUMBER(INDEX(Import.PLE,Detalhamento!$E98,Detalhamento!AE$15)),IF(INDEX(Import.PLE,Detalhamento!$E98,Detalhamento!AE$15)&lt;=mediçao,0,OFFSET(Import.PLQ,$A98-1,AE$15-1,1,1)),OFFSET(Import.PLQ,$A98-1,AE$15-1,1,1)),(1-PLE!$AA$28)*OFFSET(Import.PLQ,$A98-1,AE$15-1,1,1))))</f>
        <v>0</v>
      </c>
      <c r="AF98" s="144">
        <f ca="1">IF(AF$13="",0,CHOOSE(Detalhamento.OpçãoServiços,OFFSET(Import.PLQ,$A98-1,AF$15-1,1,1),IF($E98&lt;&gt;1,IF(ISNUMBER(INDEX(Import.PLE,Detalhamento!$E98,Detalhamento!AF$15)),IF(INDEX(Import.PLE,Detalhamento!$E98,Detalhamento!AF$15)&lt;=mediçao,OFFSET(Import.PLQ,$A98-1,AF$15-1,1,1),0),0),PLE!$AA$28*OFFSET(Import.PLQ,$A98-1,AF$15-1,1,1)),IF($E98&lt;&gt;1,IF(ISNUMBER(INDEX(Import.PLE,Detalhamento!$E98,Detalhamento!AF$15)),IF(INDEX(Import.PLE,Detalhamento!$E98,Detalhamento!AF$15)&lt;=mediçao,0,OFFSET(Import.PLQ,$A98-1,AF$15-1,1,1)),OFFSET(Import.PLQ,$A98-1,AF$15-1,1,1)),(1-PLE!$AA$28)*OFFSET(Import.PLQ,$A98-1,AF$15-1,1,1))))</f>
        <v>0</v>
      </c>
      <c r="AG98" s="144">
        <f ca="1">IF(AG$13="",0,CHOOSE(Detalhamento.OpçãoServiços,OFFSET(Import.PLQ,$A98-1,AG$15-1,1,1),IF($E98&lt;&gt;1,IF(ISNUMBER(INDEX(Import.PLE,Detalhamento!$E98,Detalhamento!AG$15)),IF(INDEX(Import.PLE,Detalhamento!$E98,Detalhamento!AG$15)&lt;=mediçao,OFFSET(Import.PLQ,$A98-1,AG$15-1,1,1),0),0),PLE!$AA$28*OFFSET(Import.PLQ,$A98-1,AG$15-1,1,1)),IF($E98&lt;&gt;1,IF(ISNUMBER(INDEX(Import.PLE,Detalhamento!$E98,Detalhamento!AG$15)),IF(INDEX(Import.PLE,Detalhamento!$E98,Detalhamento!AG$15)&lt;=mediçao,0,OFFSET(Import.PLQ,$A98-1,AG$15-1,1,1)),OFFSET(Import.PLQ,$A98-1,AG$15-1,1,1)),(1-PLE!$AA$28)*OFFSET(Import.PLQ,$A98-1,AG$15-1,1,1))))</f>
        <v>0</v>
      </c>
      <c r="AH98" s="144">
        <f ca="1">IF(AH$13="",0,CHOOSE(Detalhamento.OpçãoServiços,OFFSET(Import.PLQ,$A98-1,AH$15-1,1,1),IF($E98&lt;&gt;1,IF(ISNUMBER(INDEX(Import.PLE,Detalhamento!$E98,Detalhamento!AH$15)),IF(INDEX(Import.PLE,Detalhamento!$E98,Detalhamento!AH$15)&lt;=mediçao,OFFSET(Import.PLQ,$A98-1,AH$15-1,1,1),0),0),PLE!$AA$28*OFFSET(Import.PLQ,$A98-1,AH$15-1,1,1)),IF($E98&lt;&gt;1,IF(ISNUMBER(INDEX(Import.PLE,Detalhamento!$E98,Detalhamento!AH$15)),IF(INDEX(Import.PLE,Detalhamento!$E98,Detalhamento!AH$15)&lt;=mediçao,0,OFFSET(Import.PLQ,$A98-1,AH$15-1,1,1)),OFFSET(Import.PLQ,$A98-1,AH$15-1,1,1)),(1-PLE!$AA$28)*OFFSET(Import.PLQ,$A98-1,AH$15-1,1,1))))</f>
        <v>0</v>
      </c>
      <c r="AI98" s="144">
        <f ca="1">IF(AI$13="",0,CHOOSE(Detalhamento.OpçãoServiços,OFFSET(Import.PLQ,$A98-1,AI$15-1,1,1),IF($E98&lt;&gt;1,IF(ISNUMBER(INDEX(Import.PLE,Detalhamento!$E98,Detalhamento!AI$15)),IF(INDEX(Import.PLE,Detalhamento!$E98,Detalhamento!AI$15)&lt;=mediçao,OFFSET(Import.PLQ,$A98-1,AI$15-1,1,1),0),0),PLE!$AA$28*OFFSET(Import.PLQ,$A98-1,AI$15-1,1,1)),IF($E98&lt;&gt;1,IF(ISNUMBER(INDEX(Import.PLE,Detalhamento!$E98,Detalhamento!AI$15)),IF(INDEX(Import.PLE,Detalhamento!$E98,Detalhamento!AI$15)&lt;=mediçao,0,OFFSET(Import.PLQ,$A98-1,AI$15-1,1,1)),OFFSET(Import.PLQ,$A98-1,AI$15-1,1,1)),(1-PLE!$AA$28)*OFFSET(Import.PLQ,$A98-1,AI$15-1,1,1))))</f>
        <v>0</v>
      </c>
      <c r="AJ98" s="144">
        <f ca="1">IF(AJ$13="",0,CHOOSE(Detalhamento.OpçãoServiços,OFFSET(Import.PLQ,$A98-1,AJ$15-1,1,1),IF($E98&lt;&gt;1,IF(ISNUMBER(INDEX(Import.PLE,Detalhamento!$E98,Detalhamento!AJ$15)),IF(INDEX(Import.PLE,Detalhamento!$E98,Detalhamento!AJ$15)&lt;=mediçao,OFFSET(Import.PLQ,$A98-1,AJ$15-1,1,1),0),0),PLE!$AA$28*OFFSET(Import.PLQ,$A98-1,AJ$15-1,1,1)),IF($E98&lt;&gt;1,IF(ISNUMBER(INDEX(Import.PLE,Detalhamento!$E98,Detalhamento!AJ$15)),IF(INDEX(Import.PLE,Detalhamento!$E98,Detalhamento!AJ$15)&lt;=mediçao,0,OFFSET(Import.PLQ,$A98-1,AJ$15-1,1,1)),OFFSET(Import.PLQ,$A98-1,AJ$15-1,1,1)),(1-PLE!$AA$28)*OFFSET(Import.PLQ,$A98-1,AJ$15-1,1,1))))</f>
        <v>0</v>
      </c>
      <c r="AK98" s="144">
        <f ca="1">IF(AK$13="",0,CHOOSE(Detalhamento.OpçãoServiços,OFFSET(Import.PLQ,$A98-1,AK$15-1,1,1),IF($E98&lt;&gt;1,IF(ISNUMBER(INDEX(Import.PLE,Detalhamento!$E98,Detalhamento!AK$15)),IF(INDEX(Import.PLE,Detalhamento!$E98,Detalhamento!AK$15)&lt;=mediçao,OFFSET(Import.PLQ,$A98-1,AK$15-1,1,1),0),0),PLE!$AA$28*OFFSET(Import.PLQ,$A98-1,AK$15-1,1,1)),IF($E98&lt;&gt;1,IF(ISNUMBER(INDEX(Import.PLE,Detalhamento!$E98,Detalhamento!AK$15)),IF(INDEX(Import.PLE,Detalhamento!$E98,Detalhamento!AK$15)&lt;=mediçao,0,OFFSET(Import.PLQ,$A98-1,AK$15-1,1,1)),OFFSET(Import.PLQ,$A98-1,AK$15-1,1,1)),(1-PLE!$AA$28)*OFFSET(Import.PLQ,$A98-1,AK$15-1,1,1))))</f>
        <v>0</v>
      </c>
      <c r="AL98" s="144">
        <f ca="1">IF(AL$13="",0,CHOOSE(Detalhamento.OpçãoServiços,OFFSET(Import.PLQ,$A98-1,AL$15-1,1,1),IF($E98&lt;&gt;1,IF(ISNUMBER(INDEX(Import.PLE,Detalhamento!$E98,Detalhamento!AL$15)),IF(INDEX(Import.PLE,Detalhamento!$E98,Detalhamento!AL$15)&lt;=mediçao,OFFSET(Import.PLQ,$A98-1,AL$15-1,1,1),0),0),PLE!$AA$28*OFFSET(Import.PLQ,$A98-1,AL$15-1,1,1)),IF($E98&lt;&gt;1,IF(ISNUMBER(INDEX(Import.PLE,Detalhamento!$E98,Detalhamento!AL$15)),IF(INDEX(Import.PLE,Detalhamento!$E98,Detalhamento!AL$15)&lt;=mediçao,0,OFFSET(Import.PLQ,$A98-1,AL$15-1,1,1)),OFFSET(Import.PLQ,$A98-1,AL$15-1,1,1)),(1-PLE!$AA$28)*OFFSET(Import.PLQ,$A98-1,AL$15-1,1,1))))</f>
        <v>0</v>
      </c>
      <c r="AM98" s="144">
        <f ca="1">IF(AM$13="",0,CHOOSE(Detalhamento.OpçãoServiços,OFFSET(Import.PLQ,$A98-1,AM$15-1,1,1),IF($E98&lt;&gt;1,IF(ISNUMBER(INDEX(Import.PLE,Detalhamento!$E98,Detalhamento!AM$15)),IF(INDEX(Import.PLE,Detalhamento!$E98,Detalhamento!AM$15)&lt;=mediçao,OFFSET(Import.PLQ,$A98-1,AM$15-1,1,1),0),0),PLE!$AA$28*OFFSET(Import.PLQ,$A98-1,AM$15-1,1,1)),IF($E98&lt;&gt;1,IF(ISNUMBER(INDEX(Import.PLE,Detalhamento!$E98,Detalhamento!AM$15)),IF(INDEX(Import.PLE,Detalhamento!$E98,Detalhamento!AM$15)&lt;=mediçao,0,OFFSET(Import.PLQ,$A98-1,AM$15-1,1,1)),OFFSET(Import.PLQ,$A98-1,AM$15-1,1,1)),(1-PLE!$AA$28)*OFFSET(Import.PLQ,$A98-1,AM$15-1,1,1))))</f>
        <v>0</v>
      </c>
      <c r="AN98" s="144">
        <f ca="1">IF(AN$13="",0,CHOOSE(Detalhamento.OpçãoServiços,OFFSET(Import.PLQ,$A98-1,AN$15-1,1,1),IF($E98&lt;&gt;1,IF(ISNUMBER(INDEX(Import.PLE,Detalhamento!$E98,Detalhamento!AN$15)),IF(INDEX(Import.PLE,Detalhamento!$E98,Detalhamento!AN$15)&lt;=mediçao,OFFSET(Import.PLQ,$A98-1,AN$15-1,1,1),0),0),PLE!$AA$28*OFFSET(Import.PLQ,$A98-1,AN$15-1,1,1)),IF($E98&lt;&gt;1,IF(ISNUMBER(INDEX(Import.PLE,Detalhamento!$E98,Detalhamento!AN$15)),IF(INDEX(Import.PLE,Detalhamento!$E98,Detalhamento!AN$15)&lt;=mediçao,0,OFFSET(Import.PLQ,$A98-1,AN$15-1,1,1)),OFFSET(Import.PLQ,$A98-1,AN$15-1,1,1)),(1-PLE!$AA$28)*OFFSET(Import.PLQ,$A98-1,AN$15-1,1,1))))</f>
        <v>0</v>
      </c>
      <c r="AO98" s="144">
        <f ca="1">IF(AO$13="",0,CHOOSE(Detalhamento.OpçãoServiços,OFFSET(Import.PLQ,$A98-1,AO$15-1,1,1),IF($E98&lt;&gt;1,IF(ISNUMBER(INDEX(Import.PLE,Detalhamento!$E98,Detalhamento!AO$15)),IF(INDEX(Import.PLE,Detalhamento!$E98,Detalhamento!AO$15)&lt;=mediçao,OFFSET(Import.PLQ,$A98-1,AO$15-1,1,1),0),0),PLE!$AA$28*OFFSET(Import.PLQ,$A98-1,AO$15-1,1,1)),IF($E98&lt;&gt;1,IF(ISNUMBER(INDEX(Import.PLE,Detalhamento!$E98,Detalhamento!AO$15)),IF(INDEX(Import.PLE,Detalhamento!$E98,Detalhamento!AO$15)&lt;=mediçao,0,OFFSET(Import.PLQ,$A98-1,AO$15-1,1,1)),OFFSET(Import.PLQ,$A98-1,AO$15-1,1,1)),(1-PLE!$AA$28)*OFFSET(Import.PLQ,$A98-1,AO$15-1,1,1))))</f>
        <v>0</v>
      </c>
      <c r="AP98" s="144">
        <f ca="1">IF(AP$13="",0,CHOOSE(Detalhamento.OpçãoServiços,OFFSET(Import.PLQ,$A98-1,AP$15-1,1,1),IF($E98&lt;&gt;1,IF(ISNUMBER(INDEX(Import.PLE,Detalhamento!$E98,Detalhamento!AP$15)),IF(INDEX(Import.PLE,Detalhamento!$E98,Detalhamento!AP$15)&lt;=mediçao,OFFSET(Import.PLQ,$A98-1,AP$15-1,1,1),0),0),PLE!$AA$28*OFFSET(Import.PLQ,$A98-1,AP$15-1,1,1)),IF($E98&lt;&gt;1,IF(ISNUMBER(INDEX(Import.PLE,Detalhamento!$E98,Detalhamento!AP$15)),IF(INDEX(Import.PLE,Detalhamento!$E98,Detalhamento!AP$15)&lt;=mediçao,0,OFFSET(Import.PLQ,$A98-1,AP$15-1,1,1)),OFFSET(Import.PLQ,$A98-1,AP$15-1,1,1)),(1-PLE!$AA$28)*OFFSET(Import.PLQ,$A98-1,AP$15-1,1,1))))</f>
        <v>0</v>
      </c>
      <c r="AQ98" s="144">
        <f ca="1">IF(AQ$13="",0,CHOOSE(Detalhamento.OpçãoServiços,OFFSET(Import.PLQ,$A98-1,AQ$15-1,1,1),IF($E98&lt;&gt;1,IF(ISNUMBER(INDEX(Import.PLE,Detalhamento!$E98,Detalhamento!AQ$15)),IF(INDEX(Import.PLE,Detalhamento!$E98,Detalhamento!AQ$15)&lt;=mediçao,OFFSET(Import.PLQ,$A98-1,AQ$15-1,1,1),0),0),PLE!$AA$28*OFFSET(Import.PLQ,$A98-1,AQ$15-1,1,1)),IF($E98&lt;&gt;1,IF(ISNUMBER(INDEX(Import.PLE,Detalhamento!$E98,Detalhamento!AQ$15)),IF(INDEX(Import.PLE,Detalhamento!$E98,Detalhamento!AQ$15)&lt;=mediçao,0,OFFSET(Import.PLQ,$A98-1,AQ$15-1,1,1)),OFFSET(Import.PLQ,$A98-1,AQ$15-1,1,1)),(1-PLE!$AA$28)*OFFSET(Import.PLQ,$A98-1,AQ$15-1,1,1))))</f>
        <v>0</v>
      </c>
      <c r="AR98" s="144">
        <f ca="1">IF(AR$13="",0,CHOOSE(Detalhamento.OpçãoServiços,OFFSET(Import.PLQ,$A98-1,AR$15-1,1,1),IF($E98&lt;&gt;1,IF(ISNUMBER(INDEX(Import.PLE,Detalhamento!$E98,Detalhamento!AR$15)),IF(INDEX(Import.PLE,Detalhamento!$E98,Detalhamento!AR$15)&lt;=mediçao,OFFSET(Import.PLQ,$A98-1,AR$15-1,1,1),0),0),PLE!$AA$28*OFFSET(Import.PLQ,$A98-1,AR$15-1,1,1)),IF($E98&lt;&gt;1,IF(ISNUMBER(INDEX(Import.PLE,Detalhamento!$E98,Detalhamento!AR$15)),IF(INDEX(Import.PLE,Detalhamento!$E98,Detalhamento!AR$15)&lt;=mediçao,0,OFFSET(Import.PLQ,$A98-1,AR$15-1,1,1)),OFFSET(Import.PLQ,$A98-1,AR$15-1,1,1)),(1-PLE!$AA$28)*OFFSET(Import.PLQ,$A98-1,AR$15-1,1,1))))</f>
        <v>0</v>
      </c>
      <c r="AS98" s="144">
        <f ca="1">IF(AS$13="",0,CHOOSE(Detalhamento.OpçãoServiços,OFFSET(Import.PLQ,$A98-1,AS$15-1,1,1),IF($E98&lt;&gt;1,IF(ISNUMBER(INDEX(Import.PLE,Detalhamento!$E98,Detalhamento!AS$15)),IF(INDEX(Import.PLE,Detalhamento!$E98,Detalhamento!AS$15)&lt;=mediçao,OFFSET(Import.PLQ,$A98-1,AS$15-1,1,1),0),0),PLE!$AA$28*OFFSET(Import.PLQ,$A98-1,AS$15-1,1,1)),IF($E98&lt;&gt;1,IF(ISNUMBER(INDEX(Import.PLE,Detalhamento!$E98,Detalhamento!AS$15)),IF(INDEX(Import.PLE,Detalhamento!$E98,Detalhamento!AS$15)&lt;=mediçao,0,OFFSET(Import.PLQ,$A98-1,AS$15-1,1,1)),OFFSET(Import.PLQ,$A98-1,AS$15-1,1,1)),(1-PLE!$AA$28)*OFFSET(Import.PLQ,$A98-1,AS$15-1,1,1))))</f>
        <v>0</v>
      </c>
      <c r="AT98" s="144">
        <f ca="1">IF(AT$13="",0,CHOOSE(Detalhamento.OpçãoServiços,OFFSET(Import.PLQ,$A98-1,AT$15-1,1,1),IF($E98&lt;&gt;1,IF(ISNUMBER(INDEX(Import.PLE,Detalhamento!$E98,Detalhamento!AT$15)),IF(INDEX(Import.PLE,Detalhamento!$E98,Detalhamento!AT$15)&lt;=mediçao,OFFSET(Import.PLQ,$A98-1,AT$15-1,1,1),0),0),PLE!$AA$28*OFFSET(Import.PLQ,$A98-1,AT$15-1,1,1)),IF($E98&lt;&gt;1,IF(ISNUMBER(INDEX(Import.PLE,Detalhamento!$E98,Detalhamento!AT$15)),IF(INDEX(Import.PLE,Detalhamento!$E98,Detalhamento!AT$15)&lt;=mediçao,0,OFFSET(Import.PLQ,$A98-1,AT$15-1,1,1)),OFFSET(Import.PLQ,$A98-1,AT$15-1,1,1)),(1-PLE!$AA$28)*OFFSET(Import.PLQ,$A98-1,AT$15-1,1,1))))</f>
        <v>0</v>
      </c>
      <c r="AU98" s="144">
        <f ca="1">IF(AU$13="",0,CHOOSE(Detalhamento.OpçãoServiços,OFFSET(Import.PLQ,$A98-1,AU$15-1,1,1),IF($E98&lt;&gt;1,IF(ISNUMBER(INDEX(Import.PLE,Detalhamento!$E98,Detalhamento!AU$15)),IF(INDEX(Import.PLE,Detalhamento!$E98,Detalhamento!AU$15)&lt;=mediçao,OFFSET(Import.PLQ,$A98-1,AU$15-1,1,1),0),0),PLE!$AA$28*OFFSET(Import.PLQ,$A98-1,AU$15-1,1,1)),IF($E98&lt;&gt;1,IF(ISNUMBER(INDEX(Import.PLE,Detalhamento!$E98,Detalhamento!AU$15)),IF(INDEX(Import.PLE,Detalhamento!$E98,Detalhamento!AU$15)&lt;=mediçao,0,OFFSET(Import.PLQ,$A98-1,AU$15-1,1,1)),OFFSET(Import.PLQ,$A98-1,AU$15-1,1,1)),(1-PLE!$AA$28)*OFFSET(Import.PLQ,$A98-1,AU$15-1,1,1))))</f>
        <v>0</v>
      </c>
      <c r="AV98" s="144">
        <f ca="1">IF(AV$13="",0,CHOOSE(Detalhamento.OpçãoServiços,OFFSET(Import.PLQ,$A98-1,AV$15-1,1,1),IF($E98&lt;&gt;1,IF(ISNUMBER(INDEX(Import.PLE,Detalhamento!$E98,Detalhamento!AV$15)),IF(INDEX(Import.PLE,Detalhamento!$E98,Detalhamento!AV$15)&lt;=mediçao,OFFSET(Import.PLQ,$A98-1,AV$15-1,1,1),0),0),PLE!$AA$28*OFFSET(Import.PLQ,$A98-1,AV$15-1,1,1)),IF($E98&lt;&gt;1,IF(ISNUMBER(INDEX(Import.PLE,Detalhamento!$E98,Detalhamento!AV$15)),IF(INDEX(Import.PLE,Detalhamento!$E98,Detalhamento!AV$15)&lt;=mediçao,0,OFFSET(Import.PLQ,$A98-1,AV$15-1,1,1)),OFFSET(Import.PLQ,$A98-1,AV$15-1,1,1)),(1-PLE!$AA$28)*OFFSET(Import.PLQ,$A98-1,AV$15-1,1,1))))</f>
        <v>0</v>
      </c>
      <c r="AW98" s="144">
        <f ca="1">IF(AW$13="",0,CHOOSE(Detalhamento.OpçãoServiços,OFFSET(Import.PLQ,$A98-1,AW$15-1,1,1),IF($E98&lt;&gt;1,IF(ISNUMBER(INDEX(Import.PLE,Detalhamento!$E98,Detalhamento!AW$15)),IF(INDEX(Import.PLE,Detalhamento!$E98,Detalhamento!AW$15)&lt;=mediçao,OFFSET(Import.PLQ,$A98-1,AW$15-1,1,1),0),0),PLE!$AA$28*OFFSET(Import.PLQ,$A98-1,AW$15-1,1,1)),IF($E98&lt;&gt;1,IF(ISNUMBER(INDEX(Import.PLE,Detalhamento!$E98,Detalhamento!AW$15)),IF(INDEX(Import.PLE,Detalhamento!$E98,Detalhamento!AW$15)&lt;=mediçao,0,OFFSET(Import.PLQ,$A98-1,AW$15-1,1,1)),OFFSET(Import.PLQ,$A98-1,AW$15-1,1,1)),(1-PLE!$AA$28)*OFFSET(Import.PLQ,$A98-1,AW$15-1,1,1))))</f>
        <v>0</v>
      </c>
      <c r="AX98" s="144">
        <f ca="1">IF(AX$13="",0,CHOOSE(Detalhamento.OpçãoServiços,OFFSET(Import.PLQ,$A98-1,AX$15-1,1,1),IF($E98&lt;&gt;1,IF(ISNUMBER(INDEX(Import.PLE,Detalhamento!$E98,Detalhamento!AX$15)),IF(INDEX(Import.PLE,Detalhamento!$E98,Detalhamento!AX$15)&lt;=mediçao,OFFSET(Import.PLQ,$A98-1,AX$15-1,1,1),0),0),PLE!$AA$28*OFFSET(Import.PLQ,$A98-1,AX$15-1,1,1)),IF($E98&lt;&gt;1,IF(ISNUMBER(INDEX(Import.PLE,Detalhamento!$E98,Detalhamento!AX$15)),IF(INDEX(Import.PLE,Detalhamento!$E98,Detalhamento!AX$15)&lt;=mediçao,0,OFFSET(Import.PLQ,$A98-1,AX$15-1,1,1)),OFFSET(Import.PLQ,$A98-1,AX$15-1,1,1)),(1-PLE!$AA$28)*OFFSET(Import.PLQ,$A98-1,AX$15-1,1,1))))</f>
        <v>0</v>
      </c>
      <c r="AY98" s="144">
        <f ca="1">IF(AY$13="",0,CHOOSE(Detalhamento.OpçãoServiços,OFFSET(Import.PLQ,$A98-1,AY$15-1,1,1),IF($E98&lt;&gt;1,IF(ISNUMBER(INDEX(Import.PLE,Detalhamento!$E98,Detalhamento!AY$15)),IF(INDEX(Import.PLE,Detalhamento!$E98,Detalhamento!AY$15)&lt;=mediçao,OFFSET(Import.PLQ,$A98-1,AY$15-1,1,1),0),0),PLE!$AA$28*OFFSET(Import.PLQ,$A98-1,AY$15-1,1,1)),IF($E98&lt;&gt;1,IF(ISNUMBER(INDEX(Import.PLE,Detalhamento!$E98,Detalhamento!AY$15)),IF(INDEX(Import.PLE,Detalhamento!$E98,Detalhamento!AY$15)&lt;=mediçao,0,OFFSET(Import.PLQ,$A98-1,AY$15-1,1,1)),OFFSET(Import.PLQ,$A98-1,AY$15-1,1,1)),(1-PLE!$AA$28)*OFFSET(Import.PLQ,$A98-1,AY$15-1,1,1))))</f>
        <v>0</v>
      </c>
      <c r="AZ98" s="144">
        <f ca="1">IF(AZ$13="",0,CHOOSE(Detalhamento.OpçãoServiços,OFFSET(Import.PLQ,$A98-1,AZ$15-1,1,1),IF($E98&lt;&gt;1,IF(ISNUMBER(INDEX(Import.PLE,Detalhamento!$E98,Detalhamento!AZ$15)),IF(INDEX(Import.PLE,Detalhamento!$E98,Detalhamento!AZ$15)&lt;=mediçao,OFFSET(Import.PLQ,$A98-1,AZ$15-1,1,1),0),0),PLE!$AA$28*OFFSET(Import.PLQ,$A98-1,AZ$15-1,1,1)),IF($E98&lt;&gt;1,IF(ISNUMBER(INDEX(Import.PLE,Detalhamento!$E98,Detalhamento!AZ$15)),IF(INDEX(Import.PLE,Detalhamento!$E98,Detalhamento!AZ$15)&lt;=mediçao,0,OFFSET(Import.PLQ,$A98-1,AZ$15-1,1,1)),OFFSET(Import.PLQ,$A98-1,AZ$15-1,1,1)),(1-PLE!$AA$28)*OFFSET(Import.PLQ,$A98-1,AZ$15-1,1,1))))</f>
        <v>0</v>
      </c>
      <c r="BA98" s="144">
        <f ca="1">IF(BA$13="",0,CHOOSE(Detalhamento.OpçãoServiços,OFFSET(Import.PLQ,$A98-1,BA$15-1,1,1),IF($E98&lt;&gt;1,IF(ISNUMBER(INDEX(Import.PLE,Detalhamento!$E98,Detalhamento!BA$15)),IF(INDEX(Import.PLE,Detalhamento!$E98,Detalhamento!BA$15)&lt;=mediçao,OFFSET(Import.PLQ,$A98-1,BA$15-1,1,1),0),0),PLE!$AA$28*OFFSET(Import.PLQ,$A98-1,BA$15-1,1,1)),IF($E98&lt;&gt;1,IF(ISNUMBER(INDEX(Import.PLE,Detalhamento!$E98,Detalhamento!BA$15)),IF(INDEX(Import.PLE,Detalhamento!$E98,Detalhamento!BA$15)&lt;=mediçao,0,OFFSET(Import.PLQ,$A98-1,BA$15-1,1,1)),OFFSET(Import.PLQ,$A98-1,BA$15-1,1,1)),(1-PLE!$AA$28)*OFFSET(Import.PLQ,$A98-1,BA$15-1,1,1))))</f>
        <v>0</v>
      </c>
      <c r="BB98" s="144">
        <f ca="1">IF(BB$13="",0,CHOOSE(Detalhamento.OpçãoServiços,OFFSET(Import.PLQ,$A98-1,BB$15-1,1,1),IF($E98&lt;&gt;1,IF(ISNUMBER(INDEX(Import.PLE,Detalhamento!$E98,Detalhamento!BB$15)),IF(INDEX(Import.PLE,Detalhamento!$E98,Detalhamento!BB$15)&lt;=mediçao,OFFSET(Import.PLQ,$A98-1,BB$15-1,1,1),0),0),PLE!$AA$28*OFFSET(Import.PLQ,$A98-1,BB$15-1,1,1)),IF($E98&lt;&gt;1,IF(ISNUMBER(INDEX(Import.PLE,Detalhamento!$E98,Detalhamento!BB$15)),IF(INDEX(Import.PLE,Detalhamento!$E98,Detalhamento!BB$15)&lt;=mediçao,0,OFFSET(Import.PLQ,$A98-1,BB$15-1,1,1)),OFFSET(Import.PLQ,$A98-1,BB$15-1,1,1)),(1-PLE!$AA$28)*OFFSET(Import.PLQ,$A98-1,BB$15-1,1,1))))</f>
        <v>0</v>
      </c>
      <c r="BC98" s="144">
        <f ca="1">IF(BC$13="",0,CHOOSE(Detalhamento.OpçãoServiços,OFFSET(Import.PLQ,$A98-1,BC$15-1,1,1),IF($E98&lt;&gt;1,IF(ISNUMBER(INDEX(Import.PLE,Detalhamento!$E98,Detalhamento!BC$15)),IF(INDEX(Import.PLE,Detalhamento!$E98,Detalhamento!BC$15)&lt;=mediçao,OFFSET(Import.PLQ,$A98-1,BC$15-1,1,1),0),0),PLE!$AA$28*OFFSET(Import.PLQ,$A98-1,BC$15-1,1,1)),IF($E98&lt;&gt;1,IF(ISNUMBER(INDEX(Import.PLE,Detalhamento!$E98,Detalhamento!BC$15)),IF(INDEX(Import.PLE,Detalhamento!$E98,Detalhamento!BC$15)&lt;=mediçao,0,OFFSET(Import.PLQ,$A98-1,BC$15-1,1,1)),OFFSET(Import.PLQ,$A98-1,BC$15-1,1,1)),(1-PLE!$AA$28)*OFFSET(Import.PLQ,$A98-1,BC$15-1,1,1))))</f>
        <v>0</v>
      </c>
      <c r="BD98" s="144">
        <f ca="1">IF(BD$13="",0,CHOOSE(Detalhamento.OpçãoServiços,OFFSET(Import.PLQ,$A98-1,BD$15-1,1,1),IF($E98&lt;&gt;1,IF(ISNUMBER(INDEX(Import.PLE,Detalhamento!$E98,Detalhamento!BD$15)),IF(INDEX(Import.PLE,Detalhamento!$E98,Detalhamento!BD$15)&lt;=mediçao,OFFSET(Import.PLQ,$A98-1,BD$15-1,1,1),0),0),PLE!$AA$28*OFFSET(Import.PLQ,$A98-1,BD$15-1,1,1)),IF($E98&lt;&gt;1,IF(ISNUMBER(INDEX(Import.PLE,Detalhamento!$E98,Detalhamento!BD$15)),IF(INDEX(Import.PLE,Detalhamento!$E98,Detalhamento!BD$15)&lt;=mediçao,0,OFFSET(Import.PLQ,$A98-1,BD$15-1,1,1)),OFFSET(Import.PLQ,$A98-1,BD$15-1,1,1)),(1-PLE!$AA$28)*OFFSET(Import.PLQ,$A98-1,BD$15-1,1,1))))</f>
        <v>0</v>
      </c>
      <c r="BE98" s="144">
        <f ca="1">IF(BE$13="",0,CHOOSE(Detalhamento.OpçãoServiços,OFFSET(Import.PLQ,$A98-1,BE$15-1,1,1),IF($E98&lt;&gt;1,IF(ISNUMBER(INDEX(Import.PLE,Detalhamento!$E98,Detalhamento!BE$15)),IF(INDEX(Import.PLE,Detalhamento!$E98,Detalhamento!BE$15)&lt;=mediçao,OFFSET(Import.PLQ,$A98-1,BE$15-1,1,1),0),0),PLE!$AA$28*OFFSET(Import.PLQ,$A98-1,BE$15-1,1,1)),IF($E98&lt;&gt;1,IF(ISNUMBER(INDEX(Import.PLE,Detalhamento!$E98,Detalhamento!BE$15)),IF(INDEX(Import.PLE,Detalhamento!$E98,Detalhamento!BE$15)&lt;=mediçao,0,OFFSET(Import.PLQ,$A98-1,BE$15-1,1,1)),OFFSET(Import.PLQ,$A98-1,BE$15-1,1,1)),(1-PLE!$AA$28)*OFFSET(Import.PLQ,$A98-1,BE$15-1,1,1))))</f>
        <v>0</v>
      </c>
      <c r="BF98" s="144">
        <f ca="1">IF(BF$13="",0,CHOOSE(Detalhamento.OpçãoServiços,OFFSET(Import.PLQ,$A98-1,BF$15-1,1,1),IF($E98&lt;&gt;1,IF(ISNUMBER(INDEX(Import.PLE,Detalhamento!$E98,Detalhamento!BF$15)),IF(INDEX(Import.PLE,Detalhamento!$E98,Detalhamento!BF$15)&lt;=mediçao,OFFSET(Import.PLQ,$A98-1,BF$15-1,1,1),0),0),PLE!$AA$28*OFFSET(Import.PLQ,$A98-1,BF$15-1,1,1)),IF($E98&lt;&gt;1,IF(ISNUMBER(INDEX(Import.PLE,Detalhamento!$E98,Detalhamento!BF$15)),IF(INDEX(Import.PLE,Detalhamento!$E98,Detalhamento!BF$15)&lt;=mediçao,0,OFFSET(Import.PLQ,$A98-1,BF$15-1,1,1)),OFFSET(Import.PLQ,$A98-1,BF$15-1,1,1)),(1-PLE!$AA$28)*OFFSET(Import.PLQ,$A98-1,BF$15-1,1,1))))</f>
        <v>0</v>
      </c>
      <c r="BG98" s="144">
        <f ca="1">IF(BG$13="",0,CHOOSE(Detalhamento.OpçãoServiços,OFFSET(Import.PLQ,$A98-1,BG$15-1,1,1),IF($E98&lt;&gt;1,IF(ISNUMBER(INDEX(Import.PLE,Detalhamento!$E98,Detalhamento!BG$15)),IF(INDEX(Import.PLE,Detalhamento!$E98,Detalhamento!BG$15)&lt;=mediçao,OFFSET(Import.PLQ,$A98-1,BG$15-1,1,1),0),0),PLE!$AA$28*OFFSET(Import.PLQ,$A98-1,BG$15-1,1,1)),IF($E98&lt;&gt;1,IF(ISNUMBER(INDEX(Import.PLE,Detalhamento!$E98,Detalhamento!BG$15)),IF(INDEX(Import.PLE,Detalhamento!$E98,Detalhamento!BG$15)&lt;=mediçao,0,OFFSET(Import.PLQ,$A98-1,BG$15-1,1,1)),OFFSET(Import.PLQ,$A98-1,BG$15-1,1,1)),(1-PLE!$AA$28)*OFFSET(Import.PLQ,$A98-1,BG$15-1,1,1))))</f>
        <v>0</v>
      </c>
      <c r="BH98" s="144">
        <f ca="1">IF(BH$13="",0,CHOOSE(Detalhamento.OpçãoServiços,OFFSET(Import.PLQ,$A98-1,BH$15-1,1,1),IF($E98&lt;&gt;1,IF(ISNUMBER(INDEX(Import.PLE,Detalhamento!$E98,Detalhamento!BH$15)),IF(INDEX(Import.PLE,Detalhamento!$E98,Detalhamento!BH$15)&lt;=mediçao,OFFSET(Import.PLQ,$A98-1,BH$15-1,1,1),0),0),PLE!$AA$28*OFFSET(Import.PLQ,$A98-1,BH$15-1,1,1)),IF($E98&lt;&gt;1,IF(ISNUMBER(INDEX(Import.PLE,Detalhamento!$E98,Detalhamento!BH$15)),IF(INDEX(Import.PLE,Detalhamento!$E98,Detalhamento!BH$15)&lt;=mediçao,0,OFFSET(Import.PLQ,$A98-1,BH$15-1,1,1)),OFFSET(Import.PLQ,$A98-1,BH$15-1,1,1)),(1-PLE!$AA$28)*OFFSET(Import.PLQ,$A98-1,BH$15-1,1,1))))</f>
        <v>0</v>
      </c>
      <c r="BI98" s="144">
        <f ca="1">IF(BI$13="",0,CHOOSE(Detalhamento.OpçãoServiços,OFFSET(Import.PLQ,$A98-1,BI$15-1,1,1),IF($E98&lt;&gt;1,IF(ISNUMBER(INDEX(Import.PLE,Detalhamento!$E98,Detalhamento!BI$15)),IF(INDEX(Import.PLE,Detalhamento!$E98,Detalhamento!BI$15)&lt;=mediçao,OFFSET(Import.PLQ,$A98-1,BI$15-1,1,1),0),0),PLE!$AA$28*OFFSET(Import.PLQ,$A98-1,BI$15-1,1,1)),IF($E98&lt;&gt;1,IF(ISNUMBER(INDEX(Import.PLE,Detalhamento!$E98,Detalhamento!BI$15)),IF(INDEX(Import.PLE,Detalhamento!$E98,Detalhamento!BI$15)&lt;=mediçao,0,OFFSET(Import.PLQ,$A98-1,BI$15-1,1,1)),OFFSET(Import.PLQ,$A98-1,BI$15-1,1,1)),(1-PLE!$AA$28)*OFFSET(Import.PLQ,$A98-1,BI$15-1,1,1))))</f>
        <v>0</v>
      </c>
    </row>
    <row r="99" spans="1:61" ht="30" x14ac:dyDescent="0.2">
      <c r="A99" s="155">
        <v>73</v>
      </c>
      <c r="B99" s="21" t="str">
        <f t="shared" ca="1" si="17"/>
        <v>Serviço</v>
      </c>
      <c r="E99" s="153">
        <f t="shared" ca="1" si="18"/>
        <v>8</v>
      </c>
      <c r="F99" s="154">
        <f t="shared" ca="1" si="19"/>
        <v>80073</v>
      </c>
      <c r="G99" s="154" t="str">
        <f t="shared" ca="1" si="16"/>
        <v>1.7.2.2</v>
      </c>
      <c r="H99" s="182" t="str">
        <f t="shared" ca="1" si="16"/>
        <v>JOELHO 90 GRAUS, PVC, SERIE R, ÁGUA PLUVIAL, DN 100 MM, JUNTA ELÁSTICA, FORNECIDO E INSTALADO EM RAMAL DE ENCAMINHAMENTO. AF_12/2014</v>
      </c>
      <c r="I99" s="37" t="str">
        <f t="shared" ca="1" si="20"/>
        <v>UN</v>
      </c>
      <c r="J99" s="144">
        <f t="shared" ca="1" si="21"/>
        <v>8</v>
      </c>
      <c r="K99" s="67"/>
      <c r="L99" s="144">
        <f ca="1">IF(L$13="",0,CHOOSE(Detalhamento.OpçãoServiços,OFFSET(Import.PLQ,$A99-1,L$15-1,1,1),IF($E99&lt;&gt;1,IF(ISNUMBER(INDEX(Import.PLE,Detalhamento!$E99,Detalhamento!L$15)),IF(INDEX(Import.PLE,Detalhamento!$E99,Detalhamento!L$15)&lt;=mediçao,OFFSET(Import.PLQ,$A99-1,L$15-1,1,1),0),0),PLE!$AA$28*OFFSET(Import.PLQ,$A99-1,L$15-1,1,1)),IF($E99&lt;&gt;1,IF(ISNUMBER(INDEX(Import.PLE,Detalhamento!$E99,Detalhamento!L$15)),IF(INDEX(Import.PLE,Detalhamento!$E99,Detalhamento!L$15)&lt;=mediçao,0,OFFSET(Import.PLQ,$A99-1,L$15-1,1,1)),OFFSET(Import.PLQ,$A99-1,L$15-1,1,1)),(1-PLE!$AA$28)*OFFSET(Import.PLQ,$A99-1,L$15-1,1,1))))</f>
        <v>8</v>
      </c>
      <c r="M99" s="144">
        <f ca="1">IF(M$13="",0,CHOOSE(Detalhamento.OpçãoServiços,OFFSET(Import.PLQ,$A99-1,M$15-1,1,1),IF($E99&lt;&gt;1,IF(ISNUMBER(INDEX(Import.PLE,Detalhamento!$E99,Detalhamento!M$15)),IF(INDEX(Import.PLE,Detalhamento!$E99,Detalhamento!M$15)&lt;=mediçao,OFFSET(Import.PLQ,$A99-1,M$15-1,1,1),0),0),PLE!$AA$28*OFFSET(Import.PLQ,$A99-1,M$15-1,1,1)),IF($E99&lt;&gt;1,IF(ISNUMBER(INDEX(Import.PLE,Detalhamento!$E99,Detalhamento!M$15)),IF(INDEX(Import.PLE,Detalhamento!$E99,Detalhamento!M$15)&lt;=mediçao,0,OFFSET(Import.PLQ,$A99-1,M$15-1,1,1)),OFFSET(Import.PLQ,$A99-1,M$15-1,1,1)),(1-PLE!$AA$28)*OFFSET(Import.PLQ,$A99-1,M$15-1,1,1))))</f>
        <v>0</v>
      </c>
      <c r="N99" s="144">
        <f ca="1">IF(N$13="",0,CHOOSE(Detalhamento.OpçãoServiços,OFFSET(Import.PLQ,$A99-1,N$15-1,1,1),IF($E99&lt;&gt;1,IF(ISNUMBER(INDEX(Import.PLE,Detalhamento!$E99,Detalhamento!N$15)),IF(INDEX(Import.PLE,Detalhamento!$E99,Detalhamento!N$15)&lt;=mediçao,OFFSET(Import.PLQ,$A99-1,N$15-1,1,1),0),0),PLE!$AA$28*OFFSET(Import.PLQ,$A99-1,N$15-1,1,1)),IF($E99&lt;&gt;1,IF(ISNUMBER(INDEX(Import.PLE,Detalhamento!$E99,Detalhamento!N$15)),IF(INDEX(Import.PLE,Detalhamento!$E99,Detalhamento!N$15)&lt;=mediçao,0,OFFSET(Import.PLQ,$A99-1,N$15-1,1,1)),OFFSET(Import.PLQ,$A99-1,N$15-1,1,1)),(1-PLE!$AA$28)*OFFSET(Import.PLQ,$A99-1,N$15-1,1,1))))</f>
        <v>0</v>
      </c>
      <c r="O99" s="144">
        <f ca="1">IF(O$13="",0,CHOOSE(Detalhamento.OpçãoServiços,OFFSET(Import.PLQ,$A99-1,O$15-1,1,1),IF($E99&lt;&gt;1,IF(ISNUMBER(INDEX(Import.PLE,Detalhamento!$E99,Detalhamento!O$15)),IF(INDEX(Import.PLE,Detalhamento!$E99,Detalhamento!O$15)&lt;=mediçao,OFFSET(Import.PLQ,$A99-1,O$15-1,1,1),0),0),PLE!$AA$28*OFFSET(Import.PLQ,$A99-1,O$15-1,1,1)),IF($E99&lt;&gt;1,IF(ISNUMBER(INDEX(Import.PLE,Detalhamento!$E99,Detalhamento!O$15)),IF(INDEX(Import.PLE,Detalhamento!$E99,Detalhamento!O$15)&lt;=mediçao,0,OFFSET(Import.PLQ,$A99-1,O$15-1,1,1)),OFFSET(Import.PLQ,$A99-1,O$15-1,1,1)),(1-PLE!$AA$28)*OFFSET(Import.PLQ,$A99-1,O$15-1,1,1))))</f>
        <v>0</v>
      </c>
      <c r="P99" s="144">
        <f ca="1">IF(P$13="",0,CHOOSE(Detalhamento.OpçãoServiços,OFFSET(Import.PLQ,$A99-1,P$15-1,1,1),IF($E99&lt;&gt;1,IF(ISNUMBER(INDEX(Import.PLE,Detalhamento!$E99,Detalhamento!P$15)),IF(INDEX(Import.PLE,Detalhamento!$E99,Detalhamento!P$15)&lt;=mediçao,OFFSET(Import.PLQ,$A99-1,P$15-1,1,1),0),0),PLE!$AA$28*OFFSET(Import.PLQ,$A99-1,P$15-1,1,1)),IF($E99&lt;&gt;1,IF(ISNUMBER(INDEX(Import.PLE,Detalhamento!$E99,Detalhamento!P$15)),IF(INDEX(Import.PLE,Detalhamento!$E99,Detalhamento!P$15)&lt;=mediçao,0,OFFSET(Import.PLQ,$A99-1,P$15-1,1,1)),OFFSET(Import.PLQ,$A99-1,P$15-1,1,1)),(1-PLE!$AA$28)*OFFSET(Import.PLQ,$A99-1,P$15-1,1,1))))</f>
        <v>0</v>
      </c>
      <c r="Q99" s="144">
        <f ca="1">IF(Q$13="",0,CHOOSE(Detalhamento.OpçãoServiços,OFFSET(Import.PLQ,$A99-1,Q$15-1,1,1),IF($E99&lt;&gt;1,IF(ISNUMBER(INDEX(Import.PLE,Detalhamento!$E99,Detalhamento!Q$15)),IF(INDEX(Import.PLE,Detalhamento!$E99,Detalhamento!Q$15)&lt;=mediçao,OFFSET(Import.PLQ,$A99-1,Q$15-1,1,1),0),0),PLE!$AA$28*OFFSET(Import.PLQ,$A99-1,Q$15-1,1,1)),IF($E99&lt;&gt;1,IF(ISNUMBER(INDEX(Import.PLE,Detalhamento!$E99,Detalhamento!Q$15)),IF(INDEX(Import.PLE,Detalhamento!$E99,Detalhamento!Q$15)&lt;=mediçao,0,OFFSET(Import.PLQ,$A99-1,Q$15-1,1,1)),OFFSET(Import.PLQ,$A99-1,Q$15-1,1,1)),(1-PLE!$AA$28)*OFFSET(Import.PLQ,$A99-1,Q$15-1,1,1))))</f>
        <v>0</v>
      </c>
      <c r="R99" s="144">
        <f ca="1">IF(R$13="",0,CHOOSE(Detalhamento.OpçãoServiços,OFFSET(Import.PLQ,$A99-1,R$15-1,1,1),IF($E99&lt;&gt;1,IF(ISNUMBER(INDEX(Import.PLE,Detalhamento!$E99,Detalhamento!R$15)),IF(INDEX(Import.PLE,Detalhamento!$E99,Detalhamento!R$15)&lt;=mediçao,OFFSET(Import.PLQ,$A99-1,R$15-1,1,1),0),0),PLE!$AA$28*OFFSET(Import.PLQ,$A99-1,R$15-1,1,1)),IF($E99&lt;&gt;1,IF(ISNUMBER(INDEX(Import.PLE,Detalhamento!$E99,Detalhamento!R$15)),IF(INDEX(Import.PLE,Detalhamento!$E99,Detalhamento!R$15)&lt;=mediçao,0,OFFSET(Import.PLQ,$A99-1,R$15-1,1,1)),OFFSET(Import.PLQ,$A99-1,R$15-1,1,1)),(1-PLE!$AA$28)*OFFSET(Import.PLQ,$A99-1,R$15-1,1,1))))</f>
        <v>0</v>
      </c>
      <c r="S99" s="144">
        <f ca="1">IF(S$13="",0,CHOOSE(Detalhamento.OpçãoServiços,OFFSET(Import.PLQ,$A99-1,S$15-1,1,1),IF($E99&lt;&gt;1,IF(ISNUMBER(INDEX(Import.PLE,Detalhamento!$E99,Detalhamento!S$15)),IF(INDEX(Import.PLE,Detalhamento!$E99,Detalhamento!S$15)&lt;=mediçao,OFFSET(Import.PLQ,$A99-1,S$15-1,1,1),0),0),PLE!$AA$28*OFFSET(Import.PLQ,$A99-1,S$15-1,1,1)),IF($E99&lt;&gt;1,IF(ISNUMBER(INDEX(Import.PLE,Detalhamento!$E99,Detalhamento!S$15)),IF(INDEX(Import.PLE,Detalhamento!$E99,Detalhamento!S$15)&lt;=mediçao,0,OFFSET(Import.PLQ,$A99-1,S$15-1,1,1)),OFFSET(Import.PLQ,$A99-1,S$15-1,1,1)),(1-PLE!$AA$28)*OFFSET(Import.PLQ,$A99-1,S$15-1,1,1))))</f>
        <v>0</v>
      </c>
      <c r="T99" s="144">
        <f ca="1">IF(T$13="",0,CHOOSE(Detalhamento.OpçãoServiços,OFFSET(Import.PLQ,$A99-1,T$15-1,1,1),IF($E99&lt;&gt;1,IF(ISNUMBER(INDEX(Import.PLE,Detalhamento!$E99,Detalhamento!T$15)),IF(INDEX(Import.PLE,Detalhamento!$E99,Detalhamento!T$15)&lt;=mediçao,OFFSET(Import.PLQ,$A99-1,T$15-1,1,1),0),0),PLE!$AA$28*OFFSET(Import.PLQ,$A99-1,T$15-1,1,1)),IF($E99&lt;&gt;1,IF(ISNUMBER(INDEX(Import.PLE,Detalhamento!$E99,Detalhamento!T$15)),IF(INDEX(Import.PLE,Detalhamento!$E99,Detalhamento!T$15)&lt;=mediçao,0,OFFSET(Import.PLQ,$A99-1,T$15-1,1,1)),OFFSET(Import.PLQ,$A99-1,T$15-1,1,1)),(1-PLE!$AA$28)*OFFSET(Import.PLQ,$A99-1,T$15-1,1,1))))</f>
        <v>0</v>
      </c>
      <c r="U99" s="144">
        <f ca="1">IF(U$13="",0,CHOOSE(Detalhamento.OpçãoServiços,OFFSET(Import.PLQ,$A99-1,U$15-1,1,1),IF($E99&lt;&gt;1,IF(ISNUMBER(INDEX(Import.PLE,Detalhamento!$E99,Detalhamento!U$15)),IF(INDEX(Import.PLE,Detalhamento!$E99,Detalhamento!U$15)&lt;=mediçao,OFFSET(Import.PLQ,$A99-1,U$15-1,1,1),0),0),PLE!$AA$28*OFFSET(Import.PLQ,$A99-1,U$15-1,1,1)),IF($E99&lt;&gt;1,IF(ISNUMBER(INDEX(Import.PLE,Detalhamento!$E99,Detalhamento!U$15)),IF(INDEX(Import.PLE,Detalhamento!$E99,Detalhamento!U$15)&lt;=mediçao,0,OFFSET(Import.PLQ,$A99-1,U$15-1,1,1)),OFFSET(Import.PLQ,$A99-1,U$15-1,1,1)),(1-PLE!$AA$28)*OFFSET(Import.PLQ,$A99-1,U$15-1,1,1))))</f>
        <v>0</v>
      </c>
      <c r="V99" s="144">
        <f ca="1">IF(V$13="",0,CHOOSE(Detalhamento.OpçãoServiços,OFFSET(Import.PLQ,$A99-1,V$15-1,1,1),IF($E99&lt;&gt;1,IF(ISNUMBER(INDEX(Import.PLE,Detalhamento!$E99,Detalhamento!V$15)),IF(INDEX(Import.PLE,Detalhamento!$E99,Detalhamento!V$15)&lt;=mediçao,OFFSET(Import.PLQ,$A99-1,V$15-1,1,1),0),0),PLE!$AA$28*OFFSET(Import.PLQ,$A99-1,V$15-1,1,1)),IF($E99&lt;&gt;1,IF(ISNUMBER(INDEX(Import.PLE,Detalhamento!$E99,Detalhamento!V$15)),IF(INDEX(Import.PLE,Detalhamento!$E99,Detalhamento!V$15)&lt;=mediçao,0,OFFSET(Import.PLQ,$A99-1,V$15-1,1,1)),OFFSET(Import.PLQ,$A99-1,V$15-1,1,1)),(1-PLE!$AA$28)*OFFSET(Import.PLQ,$A99-1,V$15-1,1,1))))</f>
        <v>0</v>
      </c>
      <c r="W99" s="144">
        <f ca="1">IF(W$13="",0,CHOOSE(Detalhamento.OpçãoServiços,OFFSET(Import.PLQ,$A99-1,W$15-1,1,1),IF($E99&lt;&gt;1,IF(ISNUMBER(INDEX(Import.PLE,Detalhamento!$E99,Detalhamento!W$15)),IF(INDEX(Import.PLE,Detalhamento!$E99,Detalhamento!W$15)&lt;=mediçao,OFFSET(Import.PLQ,$A99-1,W$15-1,1,1),0),0),PLE!$AA$28*OFFSET(Import.PLQ,$A99-1,W$15-1,1,1)),IF($E99&lt;&gt;1,IF(ISNUMBER(INDEX(Import.PLE,Detalhamento!$E99,Detalhamento!W$15)),IF(INDEX(Import.PLE,Detalhamento!$E99,Detalhamento!W$15)&lt;=mediçao,0,OFFSET(Import.PLQ,$A99-1,W$15-1,1,1)),OFFSET(Import.PLQ,$A99-1,W$15-1,1,1)),(1-PLE!$AA$28)*OFFSET(Import.PLQ,$A99-1,W$15-1,1,1))))</f>
        <v>0</v>
      </c>
      <c r="X99" s="144">
        <f ca="1">IF(X$13="",0,CHOOSE(Detalhamento.OpçãoServiços,OFFSET(Import.PLQ,$A99-1,X$15-1,1,1),IF($E99&lt;&gt;1,IF(ISNUMBER(INDEX(Import.PLE,Detalhamento!$E99,Detalhamento!X$15)),IF(INDEX(Import.PLE,Detalhamento!$E99,Detalhamento!X$15)&lt;=mediçao,OFFSET(Import.PLQ,$A99-1,X$15-1,1,1),0),0),PLE!$AA$28*OFFSET(Import.PLQ,$A99-1,X$15-1,1,1)),IF($E99&lt;&gt;1,IF(ISNUMBER(INDEX(Import.PLE,Detalhamento!$E99,Detalhamento!X$15)),IF(INDEX(Import.PLE,Detalhamento!$E99,Detalhamento!X$15)&lt;=mediçao,0,OFFSET(Import.PLQ,$A99-1,X$15-1,1,1)),OFFSET(Import.PLQ,$A99-1,X$15-1,1,1)),(1-PLE!$AA$28)*OFFSET(Import.PLQ,$A99-1,X$15-1,1,1))))</f>
        <v>0</v>
      </c>
      <c r="Y99" s="144">
        <f ca="1">IF(Y$13="",0,CHOOSE(Detalhamento.OpçãoServiços,OFFSET(Import.PLQ,$A99-1,Y$15-1,1,1),IF($E99&lt;&gt;1,IF(ISNUMBER(INDEX(Import.PLE,Detalhamento!$E99,Detalhamento!Y$15)),IF(INDEX(Import.PLE,Detalhamento!$E99,Detalhamento!Y$15)&lt;=mediçao,OFFSET(Import.PLQ,$A99-1,Y$15-1,1,1),0),0),PLE!$AA$28*OFFSET(Import.PLQ,$A99-1,Y$15-1,1,1)),IF($E99&lt;&gt;1,IF(ISNUMBER(INDEX(Import.PLE,Detalhamento!$E99,Detalhamento!Y$15)),IF(INDEX(Import.PLE,Detalhamento!$E99,Detalhamento!Y$15)&lt;=mediçao,0,OFFSET(Import.PLQ,$A99-1,Y$15-1,1,1)),OFFSET(Import.PLQ,$A99-1,Y$15-1,1,1)),(1-PLE!$AA$28)*OFFSET(Import.PLQ,$A99-1,Y$15-1,1,1))))</f>
        <v>0</v>
      </c>
      <c r="Z99" s="144">
        <f ca="1">IF(Z$13="",0,CHOOSE(Detalhamento.OpçãoServiços,OFFSET(Import.PLQ,$A99-1,Z$15-1,1,1),IF($E99&lt;&gt;1,IF(ISNUMBER(INDEX(Import.PLE,Detalhamento!$E99,Detalhamento!Z$15)),IF(INDEX(Import.PLE,Detalhamento!$E99,Detalhamento!Z$15)&lt;=mediçao,OFFSET(Import.PLQ,$A99-1,Z$15-1,1,1),0),0),PLE!$AA$28*OFFSET(Import.PLQ,$A99-1,Z$15-1,1,1)),IF($E99&lt;&gt;1,IF(ISNUMBER(INDEX(Import.PLE,Detalhamento!$E99,Detalhamento!Z$15)),IF(INDEX(Import.PLE,Detalhamento!$E99,Detalhamento!Z$15)&lt;=mediçao,0,OFFSET(Import.PLQ,$A99-1,Z$15-1,1,1)),OFFSET(Import.PLQ,$A99-1,Z$15-1,1,1)),(1-PLE!$AA$28)*OFFSET(Import.PLQ,$A99-1,Z$15-1,1,1))))</f>
        <v>0</v>
      </c>
      <c r="AA99" s="144">
        <f ca="1">IF(AA$13="",0,CHOOSE(Detalhamento.OpçãoServiços,OFFSET(Import.PLQ,$A99-1,AA$15-1,1,1),IF($E99&lt;&gt;1,IF(ISNUMBER(INDEX(Import.PLE,Detalhamento!$E99,Detalhamento!AA$15)),IF(INDEX(Import.PLE,Detalhamento!$E99,Detalhamento!AA$15)&lt;=mediçao,OFFSET(Import.PLQ,$A99-1,AA$15-1,1,1),0),0),PLE!$AA$28*OFFSET(Import.PLQ,$A99-1,AA$15-1,1,1)),IF($E99&lt;&gt;1,IF(ISNUMBER(INDEX(Import.PLE,Detalhamento!$E99,Detalhamento!AA$15)),IF(INDEX(Import.PLE,Detalhamento!$E99,Detalhamento!AA$15)&lt;=mediçao,0,OFFSET(Import.PLQ,$A99-1,AA$15-1,1,1)),OFFSET(Import.PLQ,$A99-1,AA$15-1,1,1)),(1-PLE!$AA$28)*OFFSET(Import.PLQ,$A99-1,AA$15-1,1,1))))</f>
        <v>0</v>
      </c>
      <c r="AB99" s="144">
        <f ca="1">IF(AB$13="",0,CHOOSE(Detalhamento.OpçãoServiços,OFFSET(Import.PLQ,$A99-1,AB$15-1,1,1),IF($E99&lt;&gt;1,IF(ISNUMBER(INDEX(Import.PLE,Detalhamento!$E99,Detalhamento!AB$15)),IF(INDEX(Import.PLE,Detalhamento!$E99,Detalhamento!AB$15)&lt;=mediçao,OFFSET(Import.PLQ,$A99-1,AB$15-1,1,1),0),0),PLE!$AA$28*OFFSET(Import.PLQ,$A99-1,AB$15-1,1,1)),IF($E99&lt;&gt;1,IF(ISNUMBER(INDEX(Import.PLE,Detalhamento!$E99,Detalhamento!AB$15)),IF(INDEX(Import.PLE,Detalhamento!$E99,Detalhamento!AB$15)&lt;=mediçao,0,OFFSET(Import.PLQ,$A99-1,AB$15-1,1,1)),OFFSET(Import.PLQ,$A99-1,AB$15-1,1,1)),(1-PLE!$AA$28)*OFFSET(Import.PLQ,$A99-1,AB$15-1,1,1))))</f>
        <v>0</v>
      </c>
      <c r="AC99" s="144">
        <f ca="1">IF(AC$13="",0,CHOOSE(Detalhamento.OpçãoServiços,OFFSET(Import.PLQ,$A99-1,AC$15-1,1,1),IF($E99&lt;&gt;1,IF(ISNUMBER(INDEX(Import.PLE,Detalhamento!$E99,Detalhamento!AC$15)),IF(INDEX(Import.PLE,Detalhamento!$E99,Detalhamento!AC$15)&lt;=mediçao,OFFSET(Import.PLQ,$A99-1,AC$15-1,1,1),0),0),PLE!$AA$28*OFFSET(Import.PLQ,$A99-1,AC$15-1,1,1)),IF($E99&lt;&gt;1,IF(ISNUMBER(INDEX(Import.PLE,Detalhamento!$E99,Detalhamento!AC$15)),IF(INDEX(Import.PLE,Detalhamento!$E99,Detalhamento!AC$15)&lt;=mediçao,0,OFFSET(Import.PLQ,$A99-1,AC$15-1,1,1)),OFFSET(Import.PLQ,$A99-1,AC$15-1,1,1)),(1-PLE!$AA$28)*OFFSET(Import.PLQ,$A99-1,AC$15-1,1,1))))</f>
        <v>0</v>
      </c>
      <c r="AD99" s="144">
        <f ca="1">IF(AD$13="",0,CHOOSE(Detalhamento.OpçãoServiços,OFFSET(Import.PLQ,$A99-1,AD$15-1,1,1),IF($E99&lt;&gt;1,IF(ISNUMBER(INDEX(Import.PLE,Detalhamento!$E99,Detalhamento!AD$15)),IF(INDEX(Import.PLE,Detalhamento!$E99,Detalhamento!AD$15)&lt;=mediçao,OFFSET(Import.PLQ,$A99-1,AD$15-1,1,1),0),0),PLE!$AA$28*OFFSET(Import.PLQ,$A99-1,AD$15-1,1,1)),IF($E99&lt;&gt;1,IF(ISNUMBER(INDEX(Import.PLE,Detalhamento!$E99,Detalhamento!AD$15)),IF(INDEX(Import.PLE,Detalhamento!$E99,Detalhamento!AD$15)&lt;=mediçao,0,OFFSET(Import.PLQ,$A99-1,AD$15-1,1,1)),OFFSET(Import.PLQ,$A99-1,AD$15-1,1,1)),(1-PLE!$AA$28)*OFFSET(Import.PLQ,$A99-1,AD$15-1,1,1))))</f>
        <v>0</v>
      </c>
      <c r="AE99" s="144">
        <f ca="1">IF(AE$13="",0,CHOOSE(Detalhamento.OpçãoServiços,OFFSET(Import.PLQ,$A99-1,AE$15-1,1,1),IF($E99&lt;&gt;1,IF(ISNUMBER(INDEX(Import.PLE,Detalhamento!$E99,Detalhamento!AE$15)),IF(INDEX(Import.PLE,Detalhamento!$E99,Detalhamento!AE$15)&lt;=mediçao,OFFSET(Import.PLQ,$A99-1,AE$15-1,1,1),0),0),PLE!$AA$28*OFFSET(Import.PLQ,$A99-1,AE$15-1,1,1)),IF($E99&lt;&gt;1,IF(ISNUMBER(INDEX(Import.PLE,Detalhamento!$E99,Detalhamento!AE$15)),IF(INDEX(Import.PLE,Detalhamento!$E99,Detalhamento!AE$15)&lt;=mediçao,0,OFFSET(Import.PLQ,$A99-1,AE$15-1,1,1)),OFFSET(Import.PLQ,$A99-1,AE$15-1,1,1)),(1-PLE!$AA$28)*OFFSET(Import.PLQ,$A99-1,AE$15-1,1,1))))</f>
        <v>0</v>
      </c>
      <c r="AF99" s="144">
        <f ca="1">IF(AF$13="",0,CHOOSE(Detalhamento.OpçãoServiços,OFFSET(Import.PLQ,$A99-1,AF$15-1,1,1),IF($E99&lt;&gt;1,IF(ISNUMBER(INDEX(Import.PLE,Detalhamento!$E99,Detalhamento!AF$15)),IF(INDEX(Import.PLE,Detalhamento!$E99,Detalhamento!AF$15)&lt;=mediçao,OFFSET(Import.PLQ,$A99-1,AF$15-1,1,1),0),0),PLE!$AA$28*OFFSET(Import.PLQ,$A99-1,AF$15-1,1,1)),IF($E99&lt;&gt;1,IF(ISNUMBER(INDEX(Import.PLE,Detalhamento!$E99,Detalhamento!AF$15)),IF(INDEX(Import.PLE,Detalhamento!$E99,Detalhamento!AF$15)&lt;=mediçao,0,OFFSET(Import.PLQ,$A99-1,AF$15-1,1,1)),OFFSET(Import.PLQ,$A99-1,AF$15-1,1,1)),(1-PLE!$AA$28)*OFFSET(Import.PLQ,$A99-1,AF$15-1,1,1))))</f>
        <v>0</v>
      </c>
      <c r="AG99" s="144">
        <f ca="1">IF(AG$13="",0,CHOOSE(Detalhamento.OpçãoServiços,OFFSET(Import.PLQ,$A99-1,AG$15-1,1,1),IF($E99&lt;&gt;1,IF(ISNUMBER(INDEX(Import.PLE,Detalhamento!$E99,Detalhamento!AG$15)),IF(INDEX(Import.PLE,Detalhamento!$E99,Detalhamento!AG$15)&lt;=mediçao,OFFSET(Import.PLQ,$A99-1,AG$15-1,1,1),0),0),PLE!$AA$28*OFFSET(Import.PLQ,$A99-1,AG$15-1,1,1)),IF($E99&lt;&gt;1,IF(ISNUMBER(INDEX(Import.PLE,Detalhamento!$E99,Detalhamento!AG$15)),IF(INDEX(Import.PLE,Detalhamento!$E99,Detalhamento!AG$15)&lt;=mediçao,0,OFFSET(Import.PLQ,$A99-1,AG$15-1,1,1)),OFFSET(Import.PLQ,$A99-1,AG$15-1,1,1)),(1-PLE!$AA$28)*OFFSET(Import.PLQ,$A99-1,AG$15-1,1,1))))</f>
        <v>0</v>
      </c>
      <c r="AH99" s="144">
        <f ca="1">IF(AH$13="",0,CHOOSE(Detalhamento.OpçãoServiços,OFFSET(Import.PLQ,$A99-1,AH$15-1,1,1),IF($E99&lt;&gt;1,IF(ISNUMBER(INDEX(Import.PLE,Detalhamento!$E99,Detalhamento!AH$15)),IF(INDEX(Import.PLE,Detalhamento!$E99,Detalhamento!AH$15)&lt;=mediçao,OFFSET(Import.PLQ,$A99-1,AH$15-1,1,1),0),0),PLE!$AA$28*OFFSET(Import.PLQ,$A99-1,AH$15-1,1,1)),IF($E99&lt;&gt;1,IF(ISNUMBER(INDEX(Import.PLE,Detalhamento!$E99,Detalhamento!AH$15)),IF(INDEX(Import.PLE,Detalhamento!$E99,Detalhamento!AH$15)&lt;=mediçao,0,OFFSET(Import.PLQ,$A99-1,AH$15-1,1,1)),OFFSET(Import.PLQ,$A99-1,AH$15-1,1,1)),(1-PLE!$AA$28)*OFFSET(Import.PLQ,$A99-1,AH$15-1,1,1))))</f>
        <v>0</v>
      </c>
      <c r="AI99" s="144">
        <f ca="1">IF(AI$13="",0,CHOOSE(Detalhamento.OpçãoServiços,OFFSET(Import.PLQ,$A99-1,AI$15-1,1,1),IF($E99&lt;&gt;1,IF(ISNUMBER(INDEX(Import.PLE,Detalhamento!$E99,Detalhamento!AI$15)),IF(INDEX(Import.PLE,Detalhamento!$E99,Detalhamento!AI$15)&lt;=mediçao,OFFSET(Import.PLQ,$A99-1,AI$15-1,1,1),0),0),PLE!$AA$28*OFFSET(Import.PLQ,$A99-1,AI$15-1,1,1)),IF($E99&lt;&gt;1,IF(ISNUMBER(INDEX(Import.PLE,Detalhamento!$E99,Detalhamento!AI$15)),IF(INDEX(Import.PLE,Detalhamento!$E99,Detalhamento!AI$15)&lt;=mediçao,0,OFFSET(Import.PLQ,$A99-1,AI$15-1,1,1)),OFFSET(Import.PLQ,$A99-1,AI$15-1,1,1)),(1-PLE!$AA$28)*OFFSET(Import.PLQ,$A99-1,AI$15-1,1,1))))</f>
        <v>0</v>
      </c>
      <c r="AJ99" s="144">
        <f ca="1">IF(AJ$13="",0,CHOOSE(Detalhamento.OpçãoServiços,OFFSET(Import.PLQ,$A99-1,AJ$15-1,1,1),IF($E99&lt;&gt;1,IF(ISNUMBER(INDEX(Import.PLE,Detalhamento!$E99,Detalhamento!AJ$15)),IF(INDEX(Import.PLE,Detalhamento!$E99,Detalhamento!AJ$15)&lt;=mediçao,OFFSET(Import.PLQ,$A99-1,AJ$15-1,1,1),0),0),PLE!$AA$28*OFFSET(Import.PLQ,$A99-1,AJ$15-1,1,1)),IF($E99&lt;&gt;1,IF(ISNUMBER(INDEX(Import.PLE,Detalhamento!$E99,Detalhamento!AJ$15)),IF(INDEX(Import.PLE,Detalhamento!$E99,Detalhamento!AJ$15)&lt;=mediçao,0,OFFSET(Import.PLQ,$A99-1,AJ$15-1,1,1)),OFFSET(Import.PLQ,$A99-1,AJ$15-1,1,1)),(1-PLE!$AA$28)*OFFSET(Import.PLQ,$A99-1,AJ$15-1,1,1))))</f>
        <v>0</v>
      </c>
      <c r="AK99" s="144">
        <f ca="1">IF(AK$13="",0,CHOOSE(Detalhamento.OpçãoServiços,OFFSET(Import.PLQ,$A99-1,AK$15-1,1,1),IF($E99&lt;&gt;1,IF(ISNUMBER(INDEX(Import.PLE,Detalhamento!$E99,Detalhamento!AK$15)),IF(INDEX(Import.PLE,Detalhamento!$E99,Detalhamento!AK$15)&lt;=mediçao,OFFSET(Import.PLQ,$A99-1,AK$15-1,1,1),0),0),PLE!$AA$28*OFFSET(Import.PLQ,$A99-1,AK$15-1,1,1)),IF($E99&lt;&gt;1,IF(ISNUMBER(INDEX(Import.PLE,Detalhamento!$E99,Detalhamento!AK$15)),IF(INDEX(Import.PLE,Detalhamento!$E99,Detalhamento!AK$15)&lt;=mediçao,0,OFFSET(Import.PLQ,$A99-1,AK$15-1,1,1)),OFFSET(Import.PLQ,$A99-1,AK$15-1,1,1)),(1-PLE!$AA$28)*OFFSET(Import.PLQ,$A99-1,AK$15-1,1,1))))</f>
        <v>0</v>
      </c>
      <c r="AL99" s="144">
        <f ca="1">IF(AL$13="",0,CHOOSE(Detalhamento.OpçãoServiços,OFFSET(Import.PLQ,$A99-1,AL$15-1,1,1),IF($E99&lt;&gt;1,IF(ISNUMBER(INDEX(Import.PLE,Detalhamento!$E99,Detalhamento!AL$15)),IF(INDEX(Import.PLE,Detalhamento!$E99,Detalhamento!AL$15)&lt;=mediçao,OFFSET(Import.PLQ,$A99-1,AL$15-1,1,1),0),0),PLE!$AA$28*OFFSET(Import.PLQ,$A99-1,AL$15-1,1,1)),IF($E99&lt;&gt;1,IF(ISNUMBER(INDEX(Import.PLE,Detalhamento!$E99,Detalhamento!AL$15)),IF(INDEX(Import.PLE,Detalhamento!$E99,Detalhamento!AL$15)&lt;=mediçao,0,OFFSET(Import.PLQ,$A99-1,AL$15-1,1,1)),OFFSET(Import.PLQ,$A99-1,AL$15-1,1,1)),(1-PLE!$AA$28)*OFFSET(Import.PLQ,$A99-1,AL$15-1,1,1))))</f>
        <v>0</v>
      </c>
      <c r="AM99" s="144">
        <f ca="1">IF(AM$13="",0,CHOOSE(Detalhamento.OpçãoServiços,OFFSET(Import.PLQ,$A99-1,AM$15-1,1,1),IF($E99&lt;&gt;1,IF(ISNUMBER(INDEX(Import.PLE,Detalhamento!$E99,Detalhamento!AM$15)),IF(INDEX(Import.PLE,Detalhamento!$E99,Detalhamento!AM$15)&lt;=mediçao,OFFSET(Import.PLQ,$A99-1,AM$15-1,1,1),0),0),PLE!$AA$28*OFFSET(Import.PLQ,$A99-1,AM$15-1,1,1)),IF($E99&lt;&gt;1,IF(ISNUMBER(INDEX(Import.PLE,Detalhamento!$E99,Detalhamento!AM$15)),IF(INDEX(Import.PLE,Detalhamento!$E99,Detalhamento!AM$15)&lt;=mediçao,0,OFFSET(Import.PLQ,$A99-1,AM$15-1,1,1)),OFFSET(Import.PLQ,$A99-1,AM$15-1,1,1)),(1-PLE!$AA$28)*OFFSET(Import.PLQ,$A99-1,AM$15-1,1,1))))</f>
        <v>0</v>
      </c>
      <c r="AN99" s="144">
        <f ca="1">IF(AN$13="",0,CHOOSE(Detalhamento.OpçãoServiços,OFFSET(Import.PLQ,$A99-1,AN$15-1,1,1),IF($E99&lt;&gt;1,IF(ISNUMBER(INDEX(Import.PLE,Detalhamento!$E99,Detalhamento!AN$15)),IF(INDEX(Import.PLE,Detalhamento!$E99,Detalhamento!AN$15)&lt;=mediçao,OFFSET(Import.PLQ,$A99-1,AN$15-1,1,1),0),0),PLE!$AA$28*OFFSET(Import.PLQ,$A99-1,AN$15-1,1,1)),IF($E99&lt;&gt;1,IF(ISNUMBER(INDEX(Import.PLE,Detalhamento!$E99,Detalhamento!AN$15)),IF(INDEX(Import.PLE,Detalhamento!$E99,Detalhamento!AN$15)&lt;=mediçao,0,OFFSET(Import.PLQ,$A99-1,AN$15-1,1,1)),OFFSET(Import.PLQ,$A99-1,AN$15-1,1,1)),(1-PLE!$AA$28)*OFFSET(Import.PLQ,$A99-1,AN$15-1,1,1))))</f>
        <v>0</v>
      </c>
      <c r="AO99" s="144">
        <f ca="1">IF(AO$13="",0,CHOOSE(Detalhamento.OpçãoServiços,OFFSET(Import.PLQ,$A99-1,AO$15-1,1,1),IF($E99&lt;&gt;1,IF(ISNUMBER(INDEX(Import.PLE,Detalhamento!$E99,Detalhamento!AO$15)),IF(INDEX(Import.PLE,Detalhamento!$E99,Detalhamento!AO$15)&lt;=mediçao,OFFSET(Import.PLQ,$A99-1,AO$15-1,1,1),0),0),PLE!$AA$28*OFFSET(Import.PLQ,$A99-1,AO$15-1,1,1)),IF($E99&lt;&gt;1,IF(ISNUMBER(INDEX(Import.PLE,Detalhamento!$E99,Detalhamento!AO$15)),IF(INDEX(Import.PLE,Detalhamento!$E99,Detalhamento!AO$15)&lt;=mediçao,0,OFFSET(Import.PLQ,$A99-1,AO$15-1,1,1)),OFFSET(Import.PLQ,$A99-1,AO$15-1,1,1)),(1-PLE!$AA$28)*OFFSET(Import.PLQ,$A99-1,AO$15-1,1,1))))</f>
        <v>0</v>
      </c>
      <c r="AP99" s="144">
        <f ca="1">IF(AP$13="",0,CHOOSE(Detalhamento.OpçãoServiços,OFFSET(Import.PLQ,$A99-1,AP$15-1,1,1),IF($E99&lt;&gt;1,IF(ISNUMBER(INDEX(Import.PLE,Detalhamento!$E99,Detalhamento!AP$15)),IF(INDEX(Import.PLE,Detalhamento!$E99,Detalhamento!AP$15)&lt;=mediçao,OFFSET(Import.PLQ,$A99-1,AP$15-1,1,1),0),0),PLE!$AA$28*OFFSET(Import.PLQ,$A99-1,AP$15-1,1,1)),IF($E99&lt;&gt;1,IF(ISNUMBER(INDEX(Import.PLE,Detalhamento!$E99,Detalhamento!AP$15)),IF(INDEX(Import.PLE,Detalhamento!$E99,Detalhamento!AP$15)&lt;=mediçao,0,OFFSET(Import.PLQ,$A99-1,AP$15-1,1,1)),OFFSET(Import.PLQ,$A99-1,AP$15-1,1,1)),(1-PLE!$AA$28)*OFFSET(Import.PLQ,$A99-1,AP$15-1,1,1))))</f>
        <v>0</v>
      </c>
      <c r="AQ99" s="144">
        <f ca="1">IF(AQ$13="",0,CHOOSE(Detalhamento.OpçãoServiços,OFFSET(Import.PLQ,$A99-1,AQ$15-1,1,1),IF($E99&lt;&gt;1,IF(ISNUMBER(INDEX(Import.PLE,Detalhamento!$E99,Detalhamento!AQ$15)),IF(INDEX(Import.PLE,Detalhamento!$E99,Detalhamento!AQ$15)&lt;=mediçao,OFFSET(Import.PLQ,$A99-1,AQ$15-1,1,1),0),0),PLE!$AA$28*OFFSET(Import.PLQ,$A99-1,AQ$15-1,1,1)),IF($E99&lt;&gt;1,IF(ISNUMBER(INDEX(Import.PLE,Detalhamento!$E99,Detalhamento!AQ$15)),IF(INDEX(Import.PLE,Detalhamento!$E99,Detalhamento!AQ$15)&lt;=mediçao,0,OFFSET(Import.PLQ,$A99-1,AQ$15-1,1,1)),OFFSET(Import.PLQ,$A99-1,AQ$15-1,1,1)),(1-PLE!$AA$28)*OFFSET(Import.PLQ,$A99-1,AQ$15-1,1,1))))</f>
        <v>0</v>
      </c>
      <c r="AR99" s="144">
        <f ca="1">IF(AR$13="",0,CHOOSE(Detalhamento.OpçãoServiços,OFFSET(Import.PLQ,$A99-1,AR$15-1,1,1),IF($E99&lt;&gt;1,IF(ISNUMBER(INDEX(Import.PLE,Detalhamento!$E99,Detalhamento!AR$15)),IF(INDEX(Import.PLE,Detalhamento!$E99,Detalhamento!AR$15)&lt;=mediçao,OFFSET(Import.PLQ,$A99-1,AR$15-1,1,1),0),0),PLE!$AA$28*OFFSET(Import.PLQ,$A99-1,AR$15-1,1,1)),IF($E99&lt;&gt;1,IF(ISNUMBER(INDEX(Import.PLE,Detalhamento!$E99,Detalhamento!AR$15)),IF(INDEX(Import.PLE,Detalhamento!$E99,Detalhamento!AR$15)&lt;=mediçao,0,OFFSET(Import.PLQ,$A99-1,AR$15-1,1,1)),OFFSET(Import.PLQ,$A99-1,AR$15-1,1,1)),(1-PLE!$AA$28)*OFFSET(Import.PLQ,$A99-1,AR$15-1,1,1))))</f>
        <v>0</v>
      </c>
      <c r="AS99" s="144">
        <f ca="1">IF(AS$13="",0,CHOOSE(Detalhamento.OpçãoServiços,OFFSET(Import.PLQ,$A99-1,AS$15-1,1,1),IF($E99&lt;&gt;1,IF(ISNUMBER(INDEX(Import.PLE,Detalhamento!$E99,Detalhamento!AS$15)),IF(INDEX(Import.PLE,Detalhamento!$E99,Detalhamento!AS$15)&lt;=mediçao,OFFSET(Import.PLQ,$A99-1,AS$15-1,1,1),0),0),PLE!$AA$28*OFFSET(Import.PLQ,$A99-1,AS$15-1,1,1)),IF($E99&lt;&gt;1,IF(ISNUMBER(INDEX(Import.PLE,Detalhamento!$E99,Detalhamento!AS$15)),IF(INDEX(Import.PLE,Detalhamento!$E99,Detalhamento!AS$15)&lt;=mediçao,0,OFFSET(Import.PLQ,$A99-1,AS$15-1,1,1)),OFFSET(Import.PLQ,$A99-1,AS$15-1,1,1)),(1-PLE!$AA$28)*OFFSET(Import.PLQ,$A99-1,AS$15-1,1,1))))</f>
        <v>0</v>
      </c>
      <c r="AT99" s="144">
        <f ca="1">IF(AT$13="",0,CHOOSE(Detalhamento.OpçãoServiços,OFFSET(Import.PLQ,$A99-1,AT$15-1,1,1),IF($E99&lt;&gt;1,IF(ISNUMBER(INDEX(Import.PLE,Detalhamento!$E99,Detalhamento!AT$15)),IF(INDEX(Import.PLE,Detalhamento!$E99,Detalhamento!AT$15)&lt;=mediçao,OFFSET(Import.PLQ,$A99-1,AT$15-1,1,1),0),0),PLE!$AA$28*OFFSET(Import.PLQ,$A99-1,AT$15-1,1,1)),IF($E99&lt;&gt;1,IF(ISNUMBER(INDEX(Import.PLE,Detalhamento!$E99,Detalhamento!AT$15)),IF(INDEX(Import.PLE,Detalhamento!$E99,Detalhamento!AT$15)&lt;=mediçao,0,OFFSET(Import.PLQ,$A99-1,AT$15-1,1,1)),OFFSET(Import.PLQ,$A99-1,AT$15-1,1,1)),(1-PLE!$AA$28)*OFFSET(Import.PLQ,$A99-1,AT$15-1,1,1))))</f>
        <v>0</v>
      </c>
      <c r="AU99" s="144">
        <f ca="1">IF(AU$13="",0,CHOOSE(Detalhamento.OpçãoServiços,OFFSET(Import.PLQ,$A99-1,AU$15-1,1,1),IF($E99&lt;&gt;1,IF(ISNUMBER(INDEX(Import.PLE,Detalhamento!$E99,Detalhamento!AU$15)),IF(INDEX(Import.PLE,Detalhamento!$E99,Detalhamento!AU$15)&lt;=mediçao,OFFSET(Import.PLQ,$A99-1,AU$15-1,1,1),0),0),PLE!$AA$28*OFFSET(Import.PLQ,$A99-1,AU$15-1,1,1)),IF($E99&lt;&gt;1,IF(ISNUMBER(INDEX(Import.PLE,Detalhamento!$E99,Detalhamento!AU$15)),IF(INDEX(Import.PLE,Detalhamento!$E99,Detalhamento!AU$15)&lt;=mediçao,0,OFFSET(Import.PLQ,$A99-1,AU$15-1,1,1)),OFFSET(Import.PLQ,$A99-1,AU$15-1,1,1)),(1-PLE!$AA$28)*OFFSET(Import.PLQ,$A99-1,AU$15-1,1,1))))</f>
        <v>0</v>
      </c>
      <c r="AV99" s="144">
        <f ca="1">IF(AV$13="",0,CHOOSE(Detalhamento.OpçãoServiços,OFFSET(Import.PLQ,$A99-1,AV$15-1,1,1),IF($E99&lt;&gt;1,IF(ISNUMBER(INDEX(Import.PLE,Detalhamento!$E99,Detalhamento!AV$15)),IF(INDEX(Import.PLE,Detalhamento!$E99,Detalhamento!AV$15)&lt;=mediçao,OFFSET(Import.PLQ,$A99-1,AV$15-1,1,1),0),0),PLE!$AA$28*OFFSET(Import.PLQ,$A99-1,AV$15-1,1,1)),IF($E99&lt;&gt;1,IF(ISNUMBER(INDEX(Import.PLE,Detalhamento!$E99,Detalhamento!AV$15)),IF(INDEX(Import.PLE,Detalhamento!$E99,Detalhamento!AV$15)&lt;=mediçao,0,OFFSET(Import.PLQ,$A99-1,AV$15-1,1,1)),OFFSET(Import.PLQ,$A99-1,AV$15-1,1,1)),(1-PLE!$AA$28)*OFFSET(Import.PLQ,$A99-1,AV$15-1,1,1))))</f>
        <v>0</v>
      </c>
      <c r="AW99" s="144">
        <f ca="1">IF(AW$13="",0,CHOOSE(Detalhamento.OpçãoServiços,OFFSET(Import.PLQ,$A99-1,AW$15-1,1,1),IF($E99&lt;&gt;1,IF(ISNUMBER(INDEX(Import.PLE,Detalhamento!$E99,Detalhamento!AW$15)),IF(INDEX(Import.PLE,Detalhamento!$E99,Detalhamento!AW$15)&lt;=mediçao,OFFSET(Import.PLQ,$A99-1,AW$15-1,1,1),0),0),PLE!$AA$28*OFFSET(Import.PLQ,$A99-1,AW$15-1,1,1)),IF($E99&lt;&gt;1,IF(ISNUMBER(INDEX(Import.PLE,Detalhamento!$E99,Detalhamento!AW$15)),IF(INDEX(Import.PLE,Detalhamento!$E99,Detalhamento!AW$15)&lt;=mediçao,0,OFFSET(Import.PLQ,$A99-1,AW$15-1,1,1)),OFFSET(Import.PLQ,$A99-1,AW$15-1,1,1)),(1-PLE!$AA$28)*OFFSET(Import.PLQ,$A99-1,AW$15-1,1,1))))</f>
        <v>0</v>
      </c>
      <c r="AX99" s="144">
        <f ca="1">IF(AX$13="",0,CHOOSE(Detalhamento.OpçãoServiços,OFFSET(Import.PLQ,$A99-1,AX$15-1,1,1),IF($E99&lt;&gt;1,IF(ISNUMBER(INDEX(Import.PLE,Detalhamento!$E99,Detalhamento!AX$15)),IF(INDEX(Import.PLE,Detalhamento!$E99,Detalhamento!AX$15)&lt;=mediçao,OFFSET(Import.PLQ,$A99-1,AX$15-1,1,1),0),0),PLE!$AA$28*OFFSET(Import.PLQ,$A99-1,AX$15-1,1,1)),IF($E99&lt;&gt;1,IF(ISNUMBER(INDEX(Import.PLE,Detalhamento!$E99,Detalhamento!AX$15)),IF(INDEX(Import.PLE,Detalhamento!$E99,Detalhamento!AX$15)&lt;=mediçao,0,OFFSET(Import.PLQ,$A99-1,AX$15-1,1,1)),OFFSET(Import.PLQ,$A99-1,AX$15-1,1,1)),(1-PLE!$AA$28)*OFFSET(Import.PLQ,$A99-1,AX$15-1,1,1))))</f>
        <v>0</v>
      </c>
      <c r="AY99" s="144">
        <f ca="1">IF(AY$13="",0,CHOOSE(Detalhamento.OpçãoServiços,OFFSET(Import.PLQ,$A99-1,AY$15-1,1,1),IF($E99&lt;&gt;1,IF(ISNUMBER(INDEX(Import.PLE,Detalhamento!$E99,Detalhamento!AY$15)),IF(INDEX(Import.PLE,Detalhamento!$E99,Detalhamento!AY$15)&lt;=mediçao,OFFSET(Import.PLQ,$A99-1,AY$15-1,1,1),0),0),PLE!$AA$28*OFFSET(Import.PLQ,$A99-1,AY$15-1,1,1)),IF($E99&lt;&gt;1,IF(ISNUMBER(INDEX(Import.PLE,Detalhamento!$E99,Detalhamento!AY$15)),IF(INDEX(Import.PLE,Detalhamento!$E99,Detalhamento!AY$15)&lt;=mediçao,0,OFFSET(Import.PLQ,$A99-1,AY$15-1,1,1)),OFFSET(Import.PLQ,$A99-1,AY$15-1,1,1)),(1-PLE!$AA$28)*OFFSET(Import.PLQ,$A99-1,AY$15-1,1,1))))</f>
        <v>0</v>
      </c>
      <c r="AZ99" s="144">
        <f ca="1">IF(AZ$13="",0,CHOOSE(Detalhamento.OpçãoServiços,OFFSET(Import.PLQ,$A99-1,AZ$15-1,1,1),IF($E99&lt;&gt;1,IF(ISNUMBER(INDEX(Import.PLE,Detalhamento!$E99,Detalhamento!AZ$15)),IF(INDEX(Import.PLE,Detalhamento!$E99,Detalhamento!AZ$15)&lt;=mediçao,OFFSET(Import.PLQ,$A99-1,AZ$15-1,1,1),0),0),PLE!$AA$28*OFFSET(Import.PLQ,$A99-1,AZ$15-1,1,1)),IF($E99&lt;&gt;1,IF(ISNUMBER(INDEX(Import.PLE,Detalhamento!$E99,Detalhamento!AZ$15)),IF(INDEX(Import.PLE,Detalhamento!$E99,Detalhamento!AZ$15)&lt;=mediçao,0,OFFSET(Import.PLQ,$A99-1,AZ$15-1,1,1)),OFFSET(Import.PLQ,$A99-1,AZ$15-1,1,1)),(1-PLE!$AA$28)*OFFSET(Import.PLQ,$A99-1,AZ$15-1,1,1))))</f>
        <v>0</v>
      </c>
      <c r="BA99" s="144">
        <f ca="1">IF(BA$13="",0,CHOOSE(Detalhamento.OpçãoServiços,OFFSET(Import.PLQ,$A99-1,BA$15-1,1,1),IF($E99&lt;&gt;1,IF(ISNUMBER(INDEX(Import.PLE,Detalhamento!$E99,Detalhamento!BA$15)),IF(INDEX(Import.PLE,Detalhamento!$E99,Detalhamento!BA$15)&lt;=mediçao,OFFSET(Import.PLQ,$A99-1,BA$15-1,1,1),0),0),PLE!$AA$28*OFFSET(Import.PLQ,$A99-1,BA$15-1,1,1)),IF($E99&lt;&gt;1,IF(ISNUMBER(INDEX(Import.PLE,Detalhamento!$E99,Detalhamento!BA$15)),IF(INDEX(Import.PLE,Detalhamento!$E99,Detalhamento!BA$15)&lt;=mediçao,0,OFFSET(Import.PLQ,$A99-1,BA$15-1,1,1)),OFFSET(Import.PLQ,$A99-1,BA$15-1,1,1)),(1-PLE!$AA$28)*OFFSET(Import.PLQ,$A99-1,BA$15-1,1,1))))</f>
        <v>0</v>
      </c>
      <c r="BB99" s="144">
        <f ca="1">IF(BB$13="",0,CHOOSE(Detalhamento.OpçãoServiços,OFFSET(Import.PLQ,$A99-1,BB$15-1,1,1),IF($E99&lt;&gt;1,IF(ISNUMBER(INDEX(Import.PLE,Detalhamento!$E99,Detalhamento!BB$15)),IF(INDEX(Import.PLE,Detalhamento!$E99,Detalhamento!BB$15)&lt;=mediçao,OFFSET(Import.PLQ,$A99-1,BB$15-1,1,1),0),0),PLE!$AA$28*OFFSET(Import.PLQ,$A99-1,BB$15-1,1,1)),IF($E99&lt;&gt;1,IF(ISNUMBER(INDEX(Import.PLE,Detalhamento!$E99,Detalhamento!BB$15)),IF(INDEX(Import.PLE,Detalhamento!$E99,Detalhamento!BB$15)&lt;=mediçao,0,OFFSET(Import.PLQ,$A99-1,BB$15-1,1,1)),OFFSET(Import.PLQ,$A99-1,BB$15-1,1,1)),(1-PLE!$AA$28)*OFFSET(Import.PLQ,$A99-1,BB$15-1,1,1))))</f>
        <v>0</v>
      </c>
      <c r="BC99" s="144">
        <f ca="1">IF(BC$13="",0,CHOOSE(Detalhamento.OpçãoServiços,OFFSET(Import.PLQ,$A99-1,BC$15-1,1,1),IF($E99&lt;&gt;1,IF(ISNUMBER(INDEX(Import.PLE,Detalhamento!$E99,Detalhamento!BC$15)),IF(INDEX(Import.PLE,Detalhamento!$E99,Detalhamento!BC$15)&lt;=mediçao,OFFSET(Import.PLQ,$A99-1,BC$15-1,1,1),0),0),PLE!$AA$28*OFFSET(Import.PLQ,$A99-1,BC$15-1,1,1)),IF($E99&lt;&gt;1,IF(ISNUMBER(INDEX(Import.PLE,Detalhamento!$E99,Detalhamento!BC$15)),IF(INDEX(Import.PLE,Detalhamento!$E99,Detalhamento!BC$15)&lt;=mediçao,0,OFFSET(Import.PLQ,$A99-1,BC$15-1,1,1)),OFFSET(Import.PLQ,$A99-1,BC$15-1,1,1)),(1-PLE!$AA$28)*OFFSET(Import.PLQ,$A99-1,BC$15-1,1,1))))</f>
        <v>0</v>
      </c>
      <c r="BD99" s="144">
        <f ca="1">IF(BD$13="",0,CHOOSE(Detalhamento.OpçãoServiços,OFFSET(Import.PLQ,$A99-1,BD$15-1,1,1),IF($E99&lt;&gt;1,IF(ISNUMBER(INDEX(Import.PLE,Detalhamento!$E99,Detalhamento!BD$15)),IF(INDEX(Import.PLE,Detalhamento!$E99,Detalhamento!BD$15)&lt;=mediçao,OFFSET(Import.PLQ,$A99-1,BD$15-1,1,1),0),0),PLE!$AA$28*OFFSET(Import.PLQ,$A99-1,BD$15-1,1,1)),IF($E99&lt;&gt;1,IF(ISNUMBER(INDEX(Import.PLE,Detalhamento!$E99,Detalhamento!BD$15)),IF(INDEX(Import.PLE,Detalhamento!$E99,Detalhamento!BD$15)&lt;=mediçao,0,OFFSET(Import.PLQ,$A99-1,BD$15-1,1,1)),OFFSET(Import.PLQ,$A99-1,BD$15-1,1,1)),(1-PLE!$AA$28)*OFFSET(Import.PLQ,$A99-1,BD$15-1,1,1))))</f>
        <v>0</v>
      </c>
      <c r="BE99" s="144">
        <f ca="1">IF(BE$13="",0,CHOOSE(Detalhamento.OpçãoServiços,OFFSET(Import.PLQ,$A99-1,BE$15-1,1,1),IF($E99&lt;&gt;1,IF(ISNUMBER(INDEX(Import.PLE,Detalhamento!$E99,Detalhamento!BE$15)),IF(INDEX(Import.PLE,Detalhamento!$E99,Detalhamento!BE$15)&lt;=mediçao,OFFSET(Import.PLQ,$A99-1,BE$15-1,1,1),0),0),PLE!$AA$28*OFFSET(Import.PLQ,$A99-1,BE$15-1,1,1)),IF($E99&lt;&gt;1,IF(ISNUMBER(INDEX(Import.PLE,Detalhamento!$E99,Detalhamento!BE$15)),IF(INDEX(Import.PLE,Detalhamento!$E99,Detalhamento!BE$15)&lt;=mediçao,0,OFFSET(Import.PLQ,$A99-1,BE$15-1,1,1)),OFFSET(Import.PLQ,$A99-1,BE$15-1,1,1)),(1-PLE!$AA$28)*OFFSET(Import.PLQ,$A99-1,BE$15-1,1,1))))</f>
        <v>0</v>
      </c>
      <c r="BF99" s="144">
        <f ca="1">IF(BF$13="",0,CHOOSE(Detalhamento.OpçãoServiços,OFFSET(Import.PLQ,$A99-1,BF$15-1,1,1),IF($E99&lt;&gt;1,IF(ISNUMBER(INDEX(Import.PLE,Detalhamento!$E99,Detalhamento!BF$15)),IF(INDEX(Import.PLE,Detalhamento!$E99,Detalhamento!BF$15)&lt;=mediçao,OFFSET(Import.PLQ,$A99-1,BF$15-1,1,1),0),0),PLE!$AA$28*OFFSET(Import.PLQ,$A99-1,BF$15-1,1,1)),IF($E99&lt;&gt;1,IF(ISNUMBER(INDEX(Import.PLE,Detalhamento!$E99,Detalhamento!BF$15)),IF(INDEX(Import.PLE,Detalhamento!$E99,Detalhamento!BF$15)&lt;=mediçao,0,OFFSET(Import.PLQ,$A99-1,BF$15-1,1,1)),OFFSET(Import.PLQ,$A99-1,BF$15-1,1,1)),(1-PLE!$AA$28)*OFFSET(Import.PLQ,$A99-1,BF$15-1,1,1))))</f>
        <v>0</v>
      </c>
      <c r="BG99" s="144">
        <f ca="1">IF(BG$13="",0,CHOOSE(Detalhamento.OpçãoServiços,OFFSET(Import.PLQ,$A99-1,BG$15-1,1,1),IF($E99&lt;&gt;1,IF(ISNUMBER(INDEX(Import.PLE,Detalhamento!$E99,Detalhamento!BG$15)),IF(INDEX(Import.PLE,Detalhamento!$E99,Detalhamento!BG$15)&lt;=mediçao,OFFSET(Import.PLQ,$A99-1,BG$15-1,1,1),0),0),PLE!$AA$28*OFFSET(Import.PLQ,$A99-1,BG$15-1,1,1)),IF($E99&lt;&gt;1,IF(ISNUMBER(INDEX(Import.PLE,Detalhamento!$E99,Detalhamento!BG$15)),IF(INDEX(Import.PLE,Detalhamento!$E99,Detalhamento!BG$15)&lt;=mediçao,0,OFFSET(Import.PLQ,$A99-1,BG$15-1,1,1)),OFFSET(Import.PLQ,$A99-1,BG$15-1,1,1)),(1-PLE!$AA$28)*OFFSET(Import.PLQ,$A99-1,BG$15-1,1,1))))</f>
        <v>0</v>
      </c>
      <c r="BH99" s="144">
        <f ca="1">IF(BH$13="",0,CHOOSE(Detalhamento.OpçãoServiços,OFFSET(Import.PLQ,$A99-1,BH$15-1,1,1),IF($E99&lt;&gt;1,IF(ISNUMBER(INDEX(Import.PLE,Detalhamento!$E99,Detalhamento!BH$15)),IF(INDEX(Import.PLE,Detalhamento!$E99,Detalhamento!BH$15)&lt;=mediçao,OFFSET(Import.PLQ,$A99-1,BH$15-1,1,1),0),0),PLE!$AA$28*OFFSET(Import.PLQ,$A99-1,BH$15-1,1,1)),IF($E99&lt;&gt;1,IF(ISNUMBER(INDEX(Import.PLE,Detalhamento!$E99,Detalhamento!BH$15)),IF(INDEX(Import.PLE,Detalhamento!$E99,Detalhamento!BH$15)&lt;=mediçao,0,OFFSET(Import.PLQ,$A99-1,BH$15-1,1,1)),OFFSET(Import.PLQ,$A99-1,BH$15-1,1,1)),(1-PLE!$AA$28)*OFFSET(Import.PLQ,$A99-1,BH$15-1,1,1))))</f>
        <v>0</v>
      </c>
      <c r="BI99" s="144">
        <f ca="1">IF(BI$13="",0,CHOOSE(Detalhamento.OpçãoServiços,OFFSET(Import.PLQ,$A99-1,BI$15-1,1,1),IF($E99&lt;&gt;1,IF(ISNUMBER(INDEX(Import.PLE,Detalhamento!$E99,Detalhamento!BI$15)),IF(INDEX(Import.PLE,Detalhamento!$E99,Detalhamento!BI$15)&lt;=mediçao,OFFSET(Import.PLQ,$A99-1,BI$15-1,1,1),0),0),PLE!$AA$28*OFFSET(Import.PLQ,$A99-1,BI$15-1,1,1)),IF($E99&lt;&gt;1,IF(ISNUMBER(INDEX(Import.PLE,Detalhamento!$E99,Detalhamento!BI$15)),IF(INDEX(Import.PLE,Detalhamento!$E99,Detalhamento!BI$15)&lt;=mediçao,0,OFFSET(Import.PLQ,$A99-1,BI$15-1,1,1)),OFFSET(Import.PLQ,$A99-1,BI$15-1,1,1)),(1-PLE!$AA$28)*OFFSET(Import.PLQ,$A99-1,BI$15-1,1,1))))</f>
        <v>0</v>
      </c>
    </row>
    <row r="100" spans="1:61" ht="10.5" hidden="1" x14ac:dyDescent="0.25">
      <c r="A100" s="155">
        <v>84</v>
      </c>
      <c r="B100" s="21" t="str">
        <f t="shared" ca="1" si="17"/>
        <v>Nível</v>
      </c>
      <c r="E100" s="153" t="str">
        <f t="shared" ca="1" si="18"/>
        <v/>
      </c>
      <c r="F100" s="154">
        <f t="shared" ca="1" si="19"/>
        <v>0</v>
      </c>
      <c r="G100" s="154" t="str">
        <f t="shared" ref="G100:H119" ca="1" si="22">OFFSET(LIorçamento,$A100-1,G$16,1,1)</f>
        <v>1.11</v>
      </c>
      <c r="H100" s="182" t="str">
        <f t="shared" ca="1" si="22"/>
        <v>PINTURA</v>
      </c>
      <c r="I100" s="37" t="str">
        <f t="shared" ca="1" si="20"/>
        <v/>
      </c>
      <c r="J100" s="144" t="str">
        <f t="shared" ca="1" si="21"/>
        <v/>
      </c>
      <c r="K100" s="67"/>
      <c r="L100" s="144">
        <f ca="1">IF(L$13="",0,CHOOSE(Detalhamento.OpçãoServiços,OFFSET(Import.PLQ,$A100-1,L$15-1,1,1),IF($E100&lt;&gt;1,IF(ISNUMBER(INDEX(Import.PLE,Detalhamento!$E100,Detalhamento!L$15)),IF(INDEX(Import.PLE,Detalhamento!$E100,Detalhamento!L$15)&lt;=mediçao,OFFSET(Import.PLQ,$A100-1,L$15-1,1,1),0),0),PLE!$AA$28*OFFSET(Import.PLQ,$A100-1,L$15-1,1,1)),IF($E100&lt;&gt;1,IF(ISNUMBER(INDEX(Import.PLE,Detalhamento!$E100,Detalhamento!L$15)),IF(INDEX(Import.PLE,Detalhamento!$E100,Detalhamento!L$15)&lt;=mediçao,0,OFFSET(Import.PLQ,$A100-1,L$15-1,1,1)),OFFSET(Import.PLQ,$A100-1,L$15-1,1,1)),(1-PLE!$AA$28)*OFFSET(Import.PLQ,$A100-1,L$15-1,1,1))))</f>
        <v>0</v>
      </c>
      <c r="M100" s="144">
        <f ca="1">IF(M$13="",0,CHOOSE(Detalhamento.OpçãoServiços,OFFSET(Import.PLQ,$A100-1,M$15-1,1,1),IF($E100&lt;&gt;1,IF(ISNUMBER(INDEX(Import.PLE,Detalhamento!$E100,Detalhamento!M$15)),IF(INDEX(Import.PLE,Detalhamento!$E100,Detalhamento!M$15)&lt;=mediçao,OFFSET(Import.PLQ,$A100-1,M$15-1,1,1),0),0),PLE!$AA$28*OFFSET(Import.PLQ,$A100-1,M$15-1,1,1)),IF($E100&lt;&gt;1,IF(ISNUMBER(INDEX(Import.PLE,Detalhamento!$E100,Detalhamento!M$15)),IF(INDEX(Import.PLE,Detalhamento!$E100,Detalhamento!M$15)&lt;=mediçao,0,OFFSET(Import.PLQ,$A100-1,M$15-1,1,1)),OFFSET(Import.PLQ,$A100-1,M$15-1,1,1)),(1-PLE!$AA$28)*OFFSET(Import.PLQ,$A100-1,M$15-1,1,1))))</f>
        <v>0</v>
      </c>
      <c r="N100" s="144">
        <f ca="1">IF(N$13="",0,CHOOSE(Detalhamento.OpçãoServiços,OFFSET(Import.PLQ,$A100-1,N$15-1,1,1),IF($E100&lt;&gt;1,IF(ISNUMBER(INDEX(Import.PLE,Detalhamento!$E100,Detalhamento!N$15)),IF(INDEX(Import.PLE,Detalhamento!$E100,Detalhamento!N$15)&lt;=mediçao,OFFSET(Import.PLQ,$A100-1,N$15-1,1,1),0),0),PLE!$AA$28*OFFSET(Import.PLQ,$A100-1,N$15-1,1,1)),IF($E100&lt;&gt;1,IF(ISNUMBER(INDEX(Import.PLE,Detalhamento!$E100,Detalhamento!N$15)),IF(INDEX(Import.PLE,Detalhamento!$E100,Detalhamento!N$15)&lt;=mediçao,0,OFFSET(Import.PLQ,$A100-1,N$15-1,1,1)),OFFSET(Import.PLQ,$A100-1,N$15-1,1,1)),(1-PLE!$AA$28)*OFFSET(Import.PLQ,$A100-1,N$15-1,1,1))))</f>
        <v>0</v>
      </c>
      <c r="O100" s="144">
        <f ca="1">IF(O$13="",0,CHOOSE(Detalhamento.OpçãoServiços,OFFSET(Import.PLQ,$A100-1,O$15-1,1,1),IF($E100&lt;&gt;1,IF(ISNUMBER(INDEX(Import.PLE,Detalhamento!$E100,Detalhamento!O$15)),IF(INDEX(Import.PLE,Detalhamento!$E100,Detalhamento!O$15)&lt;=mediçao,OFFSET(Import.PLQ,$A100-1,O$15-1,1,1),0),0),PLE!$AA$28*OFFSET(Import.PLQ,$A100-1,O$15-1,1,1)),IF($E100&lt;&gt;1,IF(ISNUMBER(INDEX(Import.PLE,Detalhamento!$E100,Detalhamento!O$15)),IF(INDEX(Import.PLE,Detalhamento!$E100,Detalhamento!O$15)&lt;=mediçao,0,OFFSET(Import.PLQ,$A100-1,O$15-1,1,1)),OFFSET(Import.PLQ,$A100-1,O$15-1,1,1)),(1-PLE!$AA$28)*OFFSET(Import.PLQ,$A100-1,O$15-1,1,1))))</f>
        <v>0</v>
      </c>
      <c r="P100" s="144">
        <f ca="1">IF(P$13="",0,CHOOSE(Detalhamento.OpçãoServiços,OFFSET(Import.PLQ,$A100-1,P$15-1,1,1),IF($E100&lt;&gt;1,IF(ISNUMBER(INDEX(Import.PLE,Detalhamento!$E100,Detalhamento!P$15)),IF(INDEX(Import.PLE,Detalhamento!$E100,Detalhamento!P$15)&lt;=mediçao,OFFSET(Import.PLQ,$A100-1,P$15-1,1,1),0),0),PLE!$AA$28*OFFSET(Import.PLQ,$A100-1,P$15-1,1,1)),IF($E100&lt;&gt;1,IF(ISNUMBER(INDEX(Import.PLE,Detalhamento!$E100,Detalhamento!P$15)),IF(INDEX(Import.PLE,Detalhamento!$E100,Detalhamento!P$15)&lt;=mediçao,0,OFFSET(Import.PLQ,$A100-1,P$15-1,1,1)),OFFSET(Import.PLQ,$A100-1,P$15-1,1,1)),(1-PLE!$AA$28)*OFFSET(Import.PLQ,$A100-1,P$15-1,1,1))))</f>
        <v>0</v>
      </c>
      <c r="Q100" s="144">
        <f ca="1">IF(Q$13="",0,CHOOSE(Detalhamento.OpçãoServiços,OFFSET(Import.PLQ,$A100-1,Q$15-1,1,1),IF($E100&lt;&gt;1,IF(ISNUMBER(INDEX(Import.PLE,Detalhamento!$E100,Detalhamento!Q$15)),IF(INDEX(Import.PLE,Detalhamento!$E100,Detalhamento!Q$15)&lt;=mediçao,OFFSET(Import.PLQ,$A100-1,Q$15-1,1,1),0),0),PLE!$AA$28*OFFSET(Import.PLQ,$A100-1,Q$15-1,1,1)),IF($E100&lt;&gt;1,IF(ISNUMBER(INDEX(Import.PLE,Detalhamento!$E100,Detalhamento!Q$15)),IF(INDEX(Import.PLE,Detalhamento!$E100,Detalhamento!Q$15)&lt;=mediçao,0,OFFSET(Import.PLQ,$A100-1,Q$15-1,1,1)),OFFSET(Import.PLQ,$A100-1,Q$15-1,1,1)),(1-PLE!$AA$28)*OFFSET(Import.PLQ,$A100-1,Q$15-1,1,1))))</f>
        <v>0</v>
      </c>
      <c r="R100" s="144">
        <f ca="1">IF(R$13="",0,CHOOSE(Detalhamento.OpçãoServiços,OFFSET(Import.PLQ,$A100-1,R$15-1,1,1),IF($E100&lt;&gt;1,IF(ISNUMBER(INDEX(Import.PLE,Detalhamento!$E100,Detalhamento!R$15)),IF(INDEX(Import.PLE,Detalhamento!$E100,Detalhamento!R$15)&lt;=mediçao,OFFSET(Import.PLQ,$A100-1,R$15-1,1,1),0),0),PLE!$AA$28*OFFSET(Import.PLQ,$A100-1,R$15-1,1,1)),IF($E100&lt;&gt;1,IF(ISNUMBER(INDEX(Import.PLE,Detalhamento!$E100,Detalhamento!R$15)),IF(INDEX(Import.PLE,Detalhamento!$E100,Detalhamento!R$15)&lt;=mediçao,0,OFFSET(Import.PLQ,$A100-1,R$15-1,1,1)),OFFSET(Import.PLQ,$A100-1,R$15-1,1,1)),(1-PLE!$AA$28)*OFFSET(Import.PLQ,$A100-1,R$15-1,1,1))))</f>
        <v>0</v>
      </c>
      <c r="S100" s="144">
        <f ca="1">IF(S$13="",0,CHOOSE(Detalhamento.OpçãoServiços,OFFSET(Import.PLQ,$A100-1,S$15-1,1,1),IF($E100&lt;&gt;1,IF(ISNUMBER(INDEX(Import.PLE,Detalhamento!$E100,Detalhamento!S$15)),IF(INDEX(Import.PLE,Detalhamento!$E100,Detalhamento!S$15)&lt;=mediçao,OFFSET(Import.PLQ,$A100-1,S$15-1,1,1),0),0),PLE!$AA$28*OFFSET(Import.PLQ,$A100-1,S$15-1,1,1)),IF($E100&lt;&gt;1,IF(ISNUMBER(INDEX(Import.PLE,Detalhamento!$E100,Detalhamento!S$15)),IF(INDEX(Import.PLE,Detalhamento!$E100,Detalhamento!S$15)&lt;=mediçao,0,OFFSET(Import.PLQ,$A100-1,S$15-1,1,1)),OFFSET(Import.PLQ,$A100-1,S$15-1,1,1)),(1-PLE!$AA$28)*OFFSET(Import.PLQ,$A100-1,S$15-1,1,1))))</f>
        <v>0</v>
      </c>
      <c r="T100" s="144">
        <f ca="1">IF(T$13="",0,CHOOSE(Detalhamento.OpçãoServiços,OFFSET(Import.PLQ,$A100-1,T$15-1,1,1),IF($E100&lt;&gt;1,IF(ISNUMBER(INDEX(Import.PLE,Detalhamento!$E100,Detalhamento!T$15)),IF(INDEX(Import.PLE,Detalhamento!$E100,Detalhamento!T$15)&lt;=mediçao,OFFSET(Import.PLQ,$A100-1,T$15-1,1,1),0),0),PLE!$AA$28*OFFSET(Import.PLQ,$A100-1,T$15-1,1,1)),IF($E100&lt;&gt;1,IF(ISNUMBER(INDEX(Import.PLE,Detalhamento!$E100,Detalhamento!T$15)),IF(INDEX(Import.PLE,Detalhamento!$E100,Detalhamento!T$15)&lt;=mediçao,0,OFFSET(Import.PLQ,$A100-1,T$15-1,1,1)),OFFSET(Import.PLQ,$A100-1,T$15-1,1,1)),(1-PLE!$AA$28)*OFFSET(Import.PLQ,$A100-1,T$15-1,1,1))))</f>
        <v>0</v>
      </c>
      <c r="U100" s="144">
        <f ca="1">IF(U$13="",0,CHOOSE(Detalhamento.OpçãoServiços,OFFSET(Import.PLQ,$A100-1,U$15-1,1,1),IF($E100&lt;&gt;1,IF(ISNUMBER(INDEX(Import.PLE,Detalhamento!$E100,Detalhamento!U$15)),IF(INDEX(Import.PLE,Detalhamento!$E100,Detalhamento!U$15)&lt;=mediçao,OFFSET(Import.PLQ,$A100-1,U$15-1,1,1),0),0),PLE!$AA$28*OFFSET(Import.PLQ,$A100-1,U$15-1,1,1)),IF($E100&lt;&gt;1,IF(ISNUMBER(INDEX(Import.PLE,Detalhamento!$E100,Detalhamento!U$15)),IF(INDEX(Import.PLE,Detalhamento!$E100,Detalhamento!U$15)&lt;=mediçao,0,OFFSET(Import.PLQ,$A100-1,U$15-1,1,1)),OFFSET(Import.PLQ,$A100-1,U$15-1,1,1)),(1-PLE!$AA$28)*OFFSET(Import.PLQ,$A100-1,U$15-1,1,1))))</f>
        <v>0</v>
      </c>
      <c r="V100" s="144">
        <f ca="1">IF(V$13="",0,CHOOSE(Detalhamento.OpçãoServiços,OFFSET(Import.PLQ,$A100-1,V$15-1,1,1),IF($E100&lt;&gt;1,IF(ISNUMBER(INDEX(Import.PLE,Detalhamento!$E100,Detalhamento!V$15)),IF(INDEX(Import.PLE,Detalhamento!$E100,Detalhamento!V$15)&lt;=mediçao,OFFSET(Import.PLQ,$A100-1,V$15-1,1,1),0),0),PLE!$AA$28*OFFSET(Import.PLQ,$A100-1,V$15-1,1,1)),IF($E100&lt;&gt;1,IF(ISNUMBER(INDEX(Import.PLE,Detalhamento!$E100,Detalhamento!V$15)),IF(INDEX(Import.PLE,Detalhamento!$E100,Detalhamento!V$15)&lt;=mediçao,0,OFFSET(Import.PLQ,$A100-1,V$15-1,1,1)),OFFSET(Import.PLQ,$A100-1,V$15-1,1,1)),(1-PLE!$AA$28)*OFFSET(Import.PLQ,$A100-1,V$15-1,1,1))))</f>
        <v>0</v>
      </c>
      <c r="W100" s="144">
        <f ca="1">IF(W$13="",0,CHOOSE(Detalhamento.OpçãoServiços,OFFSET(Import.PLQ,$A100-1,W$15-1,1,1),IF($E100&lt;&gt;1,IF(ISNUMBER(INDEX(Import.PLE,Detalhamento!$E100,Detalhamento!W$15)),IF(INDEX(Import.PLE,Detalhamento!$E100,Detalhamento!W$15)&lt;=mediçao,OFFSET(Import.PLQ,$A100-1,W$15-1,1,1),0),0),PLE!$AA$28*OFFSET(Import.PLQ,$A100-1,W$15-1,1,1)),IF($E100&lt;&gt;1,IF(ISNUMBER(INDEX(Import.PLE,Detalhamento!$E100,Detalhamento!W$15)),IF(INDEX(Import.PLE,Detalhamento!$E100,Detalhamento!W$15)&lt;=mediçao,0,OFFSET(Import.PLQ,$A100-1,W$15-1,1,1)),OFFSET(Import.PLQ,$A100-1,W$15-1,1,1)),(1-PLE!$AA$28)*OFFSET(Import.PLQ,$A100-1,W$15-1,1,1))))</f>
        <v>0</v>
      </c>
      <c r="X100" s="144">
        <f ca="1">IF(X$13="",0,CHOOSE(Detalhamento.OpçãoServiços,OFFSET(Import.PLQ,$A100-1,X$15-1,1,1),IF($E100&lt;&gt;1,IF(ISNUMBER(INDEX(Import.PLE,Detalhamento!$E100,Detalhamento!X$15)),IF(INDEX(Import.PLE,Detalhamento!$E100,Detalhamento!X$15)&lt;=mediçao,OFFSET(Import.PLQ,$A100-1,X$15-1,1,1),0),0),PLE!$AA$28*OFFSET(Import.PLQ,$A100-1,X$15-1,1,1)),IF($E100&lt;&gt;1,IF(ISNUMBER(INDEX(Import.PLE,Detalhamento!$E100,Detalhamento!X$15)),IF(INDEX(Import.PLE,Detalhamento!$E100,Detalhamento!X$15)&lt;=mediçao,0,OFFSET(Import.PLQ,$A100-1,X$15-1,1,1)),OFFSET(Import.PLQ,$A100-1,X$15-1,1,1)),(1-PLE!$AA$28)*OFFSET(Import.PLQ,$A100-1,X$15-1,1,1))))</f>
        <v>0</v>
      </c>
      <c r="Y100" s="144">
        <f ca="1">IF(Y$13="",0,CHOOSE(Detalhamento.OpçãoServiços,OFFSET(Import.PLQ,$A100-1,Y$15-1,1,1),IF($E100&lt;&gt;1,IF(ISNUMBER(INDEX(Import.PLE,Detalhamento!$E100,Detalhamento!Y$15)),IF(INDEX(Import.PLE,Detalhamento!$E100,Detalhamento!Y$15)&lt;=mediçao,OFFSET(Import.PLQ,$A100-1,Y$15-1,1,1),0),0),PLE!$AA$28*OFFSET(Import.PLQ,$A100-1,Y$15-1,1,1)),IF($E100&lt;&gt;1,IF(ISNUMBER(INDEX(Import.PLE,Detalhamento!$E100,Detalhamento!Y$15)),IF(INDEX(Import.PLE,Detalhamento!$E100,Detalhamento!Y$15)&lt;=mediçao,0,OFFSET(Import.PLQ,$A100-1,Y$15-1,1,1)),OFFSET(Import.PLQ,$A100-1,Y$15-1,1,1)),(1-PLE!$AA$28)*OFFSET(Import.PLQ,$A100-1,Y$15-1,1,1))))</f>
        <v>0</v>
      </c>
      <c r="Z100" s="144">
        <f ca="1">IF(Z$13="",0,CHOOSE(Detalhamento.OpçãoServiços,OFFSET(Import.PLQ,$A100-1,Z$15-1,1,1),IF($E100&lt;&gt;1,IF(ISNUMBER(INDEX(Import.PLE,Detalhamento!$E100,Detalhamento!Z$15)),IF(INDEX(Import.PLE,Detalhamento!$E100,Detalhamento!Z$15)&lt;=mediçao,OFFSET(Import.PLQ,$A100-1,Z$15-1,1,1),0),0),PLE!$AA$28*OFFSET(Import.PLQ,$A100-1,Z$15-1,1,1)),IF($E100&lt;&gt;1,IF(ISNUMBER(INDEX(Import.PLE,Detalhamento!$E100,Detalhamento!Z$15)),IF(INDEX(Import.PLE,Detalhamento!$E100,Detalhamento!Z$15)&lt;=mediçao,0,OFFSET(Import.PLQ,$A100-1,Z$15-1,1,1)),OFFSET(Import.PLQ,$A100-1,Z$15-1,1,1)),(1-PLE!$AA$28)*OFFSET(Import.PLQ,$A100-1,Z$15-1,1,1))))</f>
        <v>0</v>
      </c>
      <c r="AA100" s="144">
        <f ca="1">IF(AA$13="",0,CHOOSE(Detalhamento.OpçãoServiços,OFFSET(Import.PLQ,$A100-1,AA$15-1,1,1),IF($E100&lt;&gt;1,IF(ISNUMBER(INDEX(Import.PLE,Detalhamento!$E100,Detalhamento!AA$15)),IF(INDEX(Import.PLE,Detalhamento!$E100,Detalhamento!AA$15)&lt;=mediçao,OFFSET(Import.PLQ,$A100-1,AA$15-1,1,1),0),0),PLE!$AA$28*OFFSET(Import.PLQ,$A100-1,AA$15-1,1,1)),IF($E100&lt;&gt;1,IF(ISNUMBER(INDEX(Import.PLE,Detalhamento!$E100,Detalhamento!AA$15)),IF(INDEX(Import.PLE,Detalhamento!$E100,Detalhamento!AA$15)&lt;=mediçao,0,OFFSET(Import.PLQ,$A100-1,AA$15-1,1,1)),OFFSET(Import.PLQ,$A100-1,AA$15-1,1,1)),(1-PLE!$AA$28)*OFFSET(Import.PLQ,$A100-1,AA$15-1,1,1))))</f>
        <v>0</v>
      </c>
      <c r="AB100" s="144">
        <f ca="1">IF(AB$13="",0,CHOOSE(Detalhamento.OpçãoServiços,OFFSET(Import.PLQ,$A100-1,AB$15-1,1,1),IF($E100&lt;&gt;1,IF(ISNUMBER(INDEX(Import.PLE,Detalhamento!$E100,Detalhamento!AB$15)),IF(INDEX(Import.PLE,Detalhamento!$E100,Detalhamento!AB$15)&lt;=mediçao,OFFSET(Import.PLQ,$A100-1,AB$15-1,1,1),0),0),PLE!$AA$28*OFFSET(Import.PLQ,$A100-1,AB$15-1,1,1)),IF($E100&lt;&gt;1,IF(ISNUMBER(INDEX(Import.PLE,Detalhamento!$E100,Detalhamento!AB$15)),IF(INDEX(Import.PLE,Detalhamento!$E100,Detalhamento!AB$15)&lt;=mediçao,0,OFFSET(Import.PLQ,$A100-1,AB$15-1,1,1)),OFFSET(Import.PLQ,$A100-1,AB$15-1,1,1)),(1-PLE!$AA$28)*OFFSET(Import.PLQ,$A100-1,AB$15-1,1,1))))</f>
        <v>0</v>
      </c>
      <c r="AC100" s="144">
        <f ca="1">IF(AC$13="",0,CHOOSE(Detalhamento.OpçãoServiços,OFFSET(Import.PLQ,$A100-1,AC$15-1,1,1),IF($E100&lt;&gt;1,IF(ISNUMBER(INDEX(Import.PLE,Detalhamento!$E100,Detalhamento!AC$15)),IF(INDEX(Import.PLE,Detalhamento!$E100,Detalhamento!AC$15)&lt;=mediçao,OFFSET(Import.PLQ,$A100-1,AC$15-1,1,1),0),0),PLE!$AA$28*OFFSET(Import.PLQ,$A100-1,AC$15-1,1,1)),IF($E100&lt;&gt;1,IF(ISNUMBER(INDEX(Import.PLE,Detalhamento!$E100,Detalhamento!AC$15)),IF(INDEX(Import.PLE,Detalhamento!$E100,Detalhamento!AC$15)&lt;=mediçao,0,OFFSET(Import.PLQ,$A100-1,AC$15-1,1,1)),OFFSET(Import.PLQ,$A100-1,AC$15-1,1,1)),(1-PLE!$AA$28)*OFFSET(Import.PLQ,$A100-1,AC$15-1,1,1))))</f>
        <v>0</v>
      </c>
      <c r="AD100" s="144">
        <f ca="1">IF(AD$13="",0,CHOOSE(Detalhamento.OpçãoServiços,OFFSET(Import.PLQ,$A100-1,AD$15-1,1,1),IF($E100&lt;&gt;1,IF(ISNUMBER(INDEX(Import.PLE,Detalhamento!$E100,Detalhamento!AD$15)),IF(INDEX(Import.PLE,Detalhamento!$E100,Detalhamento!AD$15)&lt;=mediçao,OFFSET(Import.PLQ,$A100-1,AD$15-1,1,1),0),0),PLE!$AA$28*OFFSET(Import.PLQ,$A100-1,AD$15-1,1,1)),IF($E100&lt;&gt;1,IF(ISNUMBER(INDEX(Import.PLE,Detalhamento!$E100,Detalhamento!AD$15)),IF(INDEX(Import.PLE,Detalhamento!$E100,Detalhamento!AD$15)&lt;=mediçao,0,OFFSET(Import.PLQ,$A100-1,AD$15-1,1,1)),OFFSET(Import.PLQ,$A100-1,AD$15-1,1,1)),(1-PLE!$AA$28)*OFFSET(Import.PLQ,$A100-1,AD$15-1,1,1))))</f>
        <v>0</v>
      </c>
      <c r="AE100" s="144">
        <f ca="1">IF(AE$13="",0,CHOOSE(Detalhamento.OpçãoServiços,OFFSET(Import.PLQ,$A100-1,AE$15-1,1,1),IF($E100&lt;&gt;1,IF(ISNUMBER(INDEX(Import.PLE,Detalhamento!$E100,Detalhamento!AE$15)),IF(INDEX(Import.PLE,Detalhamento!$E100,Detalhamento!AE$15)&lt;=mediçao,OFFSET(Import.PLQ,$A100-1,AE$15-1,1,1),0),0),PLE!$AA$28*OFFSET(Import.PLQ,$A100-1,AE$15-1,1,1)),IF($E100&lt;&gt;1,IF(ISNUMBER(INDEX(Import.PLE,Detalhamento!$E100,Detalhamento!AE$15)),IF(INDEX(Import.PLE,Detalhamento!$E100,Detalhamento!AE$15)&lt;=mediçao,0,OFFSET(Import.PLQ,$A100-1,AE$15-1,1,1)),OFFSET(Import.PLQ,$A100-1,AE$15-1,1,1)),(1-PLE!$AA$28)*OFFSET(Import.PLQ,$A100-1,AE$15-1,1,1))))</f>
        <v>0</v>
      </c>
      <c r="AF100" s="144">
        <f ca="1">IF(AF$13="",0,CHOOSE(Detalhamento.OpçãoServiços,OFFSET(Import.PLQ,$A100-1,AF$15-1,1,1),IF($E100&lt;&gt;1,IF(ISNUMBER(INDEX(Import.PLE,Detalhamento!$E100,Detalhamento!AF$15)),IF(INDEX(Import.PLE,Detalhamento!$E100,Detalhamento!AF$15)&lt;=mediçao,OFFSET(Import.PLQ,$A100-1,AF$15-1,1,1),0),0),PLE!$AA$28*OFFSET(Import.PLQ,$A100-1,AF$15-1,1,1)),IF($E100&lt;&gt;1,IF(ISNUMBER(INDEX(Import.PLE,Detalhamento!$E100,Detalhamento!AF$15)),IF(INDEX(Import.PLE,Detalhamento!$E100,Detalhamento!AF$15)&lt;=mediçao,0,OFFSET(Import.PLQ,$A100-1,AF$15-1,1,1)),OFFSET(Import.PLQ,$A100-1,AF$15-1,1,1)),(1-PLE!$AA$28)*OFFSET(Import.PLQ,$A100-1,AF$15-1,1,1))))</f>
        <v>0</v>
      </c>
      <c r="AG100" s="144">
        <f ca="1">IF(AG$13="",0,CHOOSE(Detalhamento.OpçãoServiços,OFFSET(Import.PLQ,$A100-1,AG$15-1,1,1),IF($E100&lt;&gt;1,IF(ISNUMBER(INDEX(Import.PLE,Detalhamento!$E100,Detalhamento!AG$15)),IF(INDEX(Import.PLE,Detalhamento!$E100,Detalhamento!AG$15)&lt;=mediçao,OFFSET(Import.PLQ,$A100-1,AG$15-1,1,1),0),0),PLE!$AA$28*OFFSET(Import.PLQ,$A100-1,AG$15-1,1,1)),IF($E100&lt;&gt;1,IF(ISNUMBER(INDEX(Import.PLE,Detalhamento!$E100,Detalhamento!AG$15)),IF(INDEX(Import.PLE,Detalhamento!$E100,Detalhamento!AG$15)&lt;=mediçao,0,OFFSET(Import.PLQ,$A100-1,AG$15-1,1,1)),OFFSET(Import.PLQ,$A100-1,AG$15-1,1,1)),(1-PLE!$AA$28)*OFFSET(Import.PLQ,$A100-1,AG$15-1,1,1))))</f>
        <v>0</v>
      </c>
      <c r="AH100" s="144">
        <f ca="1">IF(AH$13="",0,CHOOSE(Detalhamento.OpçãoServiços,OFFSET(Import.PLQ,$A100-1,AH$15-1,1,1),IF($E100&lt;&gt;1,IF(ISNUMBER(INDEX(Import.PLE,Detalhamento!$E100,Detalhamento!AH$15)),IF(INDEX(Import.PLE,Detalhamento!$E100,Detalhamento!AH$15)&lt;=mediçao,OFFSET(Import.PLQ,$A100-1,AH$15-1,1,1),0),0),PLE!$AA$28*OFFSET(Import.PLQ,$A100-1,AH$15-1,1,1)),IF($E100&lt;&gt;1,IF(ISNUMBER(INDEX(Import.PLE,Detalhamento!$E100,Detalhamento!AH$15)),IF(INDEX(Import.PLE,Detalhamento!$E100,Detalhamento!AH$15)&lt;=mediçao,0,OFFSET(Import.PLQ,$A100-1,AH$15-1,1,1)),OFFSET(Import.PLQ,$A100-1,AH$15-1,1,1)),(1-PLE!$AA$28)*OFFSET(Import.PLQ,$A100-1,AH$15-1,1,1))))</f>
        <v>0</v>
      </c>
      <c r="AI100" s="144">
        <f ca="1">IF(AI$13="",0,CHOOSE(Detalhamento.OpçãoServiços,OFFSET(Import.PLQ,$A100-1,AI$15-1,1,1),IF($E100&lt;&gt;1,IF(ISNUMBER(INDEX(Import.PLE,Detalhamento!$E100,Detalhamento!AI$15)),IF(INDEX(Import.PLE,Detalhamento!$E100,Detalhamento!AI$15)&lt;=mediçao,OFFSET(Import.PLQ,$A100-1,AI$15-1,1,1),0),0),PLE!$AA$28*OFFSET(Import.PLQ,$A100-1,AI$15-1,1,1)),IF($E100&lt;&gt;1,IF(ISNUMBER(INDEX(Import.PLE,Detalhamento!$E100,Detalhamento!AI$15)),IF(INDEX(Import.PLE,Detalhamento!$E100,Detalhamento!AI$15)&lt;=mediçao,0,OFFSET(Import.PLQ,$A100-1,AI$15-1,1,1)),OFFSET(Import.PLQ,$A100-1,AI$15-1,1,1)),(1-PLE!$AA$28)*OFFSET(Import.PLQ,$A100-1,AI$15-1,1,1))))</f>
        <v>0</v>
      </c>
      <c r="AJ100" s="144">
        <f ca="1">IF(AJ$13="",0,CHOOSE(Detalhamento.OpçãoServiços,OFFSET(Import.PLQ,$A100-1,AJ$15-1,1,1),IF($E100&lt;&gt;1,IF(ISNUMBER(INDEX(Import.PLE,Detalhamento!$E100,Detalhamento!AJ$15)),IF(INDEX(Import.PLE,Detalhamento!$E100,Detalhamento!AJ$15)&lt;=mediçao,OFFSET(Import.PLQ,$A100-1,AJ$15-1,1,1),0),0),PLE!$AA$28*OFFSET(Import.PLQ,$A100-1,AJ$15-1,1,1)),IF($E100&lt;&gt;1,IF(ISNUMBER(INDEX(Import.PLE,Detalhamento!$E100,Detalhamento!AJ$15)),IF(INDEX(Import.PLE,Detalhamento!$E100,Detalhamento!AJ$15)&lt;=mediçao,0,OFFSET(Import.PLQ,$A100-1,AJ$15-1,1,1)),OFFSET(Import.PLQ,$A100-1,AJ$15-1,1,1)),(1-PLE!$AA$28)*OFFSET(Import.PLQ,$A100-1,AJ$15-1,1,1))))</f>
        <v>0</v>
      </c>
      <c r="AK100" s="144">
        <f ca="1">IF(AK$13="",0,CHOOSE(Detalhamento.OpçãoServiços,OFFSET(Import.PLQ,$A100-1,AK$15-1,1,1),IF($E100&lt;&gt;1,IF(ISNUMBER(INDEX(Import.PLE,Detalhamento!$E100,Detalhamento!AK$15)),IF(INDEX(Import.PLE,Detalhamento!$E100,Detalhamento!AK$15)&lt;=mediçao,OFFSET(Import.PLQ,$A100-1,AK$15-1,1,1),0),0),PLE!$AA$28*OFFSET(Import.PLQ,$A100-1,AK$15-1,1,1)),IF($E100&lt;&gt;1,IF(ISNUMBER(INDEX(Import.PLE,Detalhamento!$E100,Detalhamento!AK$15)),IF(INDEX(Import.PLE,Detalhamento!$E100,Detalhamento!AK$15)&lt;=mediçao,0,OFFSET(Import.PLQ,$A100-1,AK$15-1,1,1)),OFFSET(Import.PLQ,$A100-1,AK$15-1,1,1)),(1-PLE!$AA$28)*OFFSET(Import.PLQ,$A100-1,AK$15-1,1,1))))</f>
        <v>0</v>
      </c>
      <c r="AL100" s="144">
        <f ca="1">IF(AL$13="",0,CHOOSE(Detalhamento.OpçãoServiços,OFFSET(Import.PLQ,$A100-1,AL$15-1,1,1),IF($E100&lt;&gt;1,IF(ISNUMBER(INDEX(Import.PLE,Detalhamento!$E100,Detalhamento!AL$15)),IF(INDEX(Import.PLE,Detalhamento!$E100,Detalhamento!AL$15)&lt;=mediçao,OFFSET(Import.PLQ,$A100-1,AL$15-1,1,1),0),0),PLE!$AA$28*OFFSET(Import.PLQ,$A100-1,AL$15-1,1,1)),IF($E100&lt;&gt;1,IF(ISNUMBER(INDEX(Import.PLE,Detalhamento!$E100,Detalhamento!AL$15)),IF(INDEX(Import.PLE,Detalhamento!$E100,Detalhamento!AL$15)&lt;=mediçao,0,OFFSET(Import.PLQ,$A100-1,AL$15-1,1,1)),OFFSET(Import.PLQ,$A100-1,AL$15-1,1,1)),(1-PLE!$AA$28)*OFFSET(Import.PLQ,$A100-1,AL$15-1,1,1))))</f>
        <v>0</v>
      </c>
      <c r="AM100" s="144">
        <f ca="1">IF(AM$13="",0,CHOOSE(Detalhamento.OpçãoServiços,OFFSET(Import.PLQ,$A100-1,AM$15-1,1,1),IF($E100&lt;&gt;1,IF(ISNUMBER(INDEX(Import.PLE,Detalhamento!$E100,Detalhamento!AM$15)),IF(INDEX(Import.PLE,Detalhamento!$E100,Detalhamento!AM$15)&lt;=mediçao,OFFSET(Import.PLQ,$A100-1,AM$15-1,1,1),0),0),PLE!$AA$28*OFFSET(Import.PLQ,$A100-1,AM$15-1,1,1)),IF($E100&lt;&gt;1,IF(ISNUMBER(INDEX(Import.PLE,Detalhamento!$E100,Detalhamento!AM$15)),IF(INDEX(Import.PLE,Detalhamento!$E100,Detalhamento!AM$15)&lt;=mediçao,0,OFFSET(Import.PLQ,$A100-1,AM$15-1,1,1)),OFFSET(Import.PLQ,$A100-1,AM$15-1,1,1)),(1-PLE!$AA$28)*OFFSET(Import.PLQ,$A100-1,AM$15-1,1,1))))</f>
        <v>0</v>
      </c>
      <c r="AN100" s="144">
        <f ca="1">IF(AN$13="",0,CHOOSE(Detalhamento.OpçãoServiços,OFFSET(Import.PLQ,$A100-1,AN$15-1,1,1),IF($E100&lt;&gt;1,IF(ISNUMBER(INDEX(Import.PLE,Detalhamento!$E100,Detalhamento!AN$15)),IF(INDEX(Import.PLE,Detalhamento!$E100,Detalhamento!AN$15)&lt;=mediçao,OFFSET(Import.PLQ,$A100-1,AN$15-1,1,1),0),0),PLE!$AA$28*OFFSET(Import.PLQ,$A100-1,AN$15-1,1,1)),IF($E100&lt;&gt;1,IF(ISNUMBER(INDEX(Import.PLE,Detalhamento!$E100,Detalhamento!AN$15)),IF(INDEX(Import.PLE,Detalhamento!$E100,Detalhamento!AN$15)&lt;=mediçao,0,OFFSET(Import.PLQ,$A100-1,AN$15-1,1,1)),OFFSET(Import.PLQ,$A100-1,AN$15-1,1,1)),(1-PLE!$AA$28)*OFFSET(Import.PLQ,$A100-1,AN$15-1,1,1))))</f>
        <v>0</v>
      </c>
      <c r="AO100" s="144">
        <f ca="1">IF(AO$13="",0,CHOOSE(Detalhamento.OpçãoServiços,OFFSET(Import.PLQ,$A100-1,AO$15-1,1,1),IF($E100&lt;&gt;1,IF(ISNUMBER(INDEX(Import.PLE,Detalhamento!$E100,Detalhamento!AO$15)),IF(INDEX(Import.PLE,Detalhamento!$E100,Detalhamento!AO$15)&lt;=mediçao,OFFSET(Import.PLQ,$A100-1,AO$15-1,1,1),0),0),PLE!$AA$28*OFFSET(Import.PLQ,$A100-1,AO$15-1,1,1)),IF($E100&lt;&gt;1,IF(ISNUMBER(INDEX(Import.PLE,Detalhamento!$E100,Detalhamento!AO$15)),IF(INDEX(Import.PLE,Detalhamento!$E100,Detalhamento!AO$15)&lt;=mediçao,0,OFFSET(Import.PLQ,$A100-1,AO$15-1,1,1)),OFFSET(Import.PLQ,$A100-1,AO$15-1,1,1)),(1-PLE!$AA$28)*OFFSET(Import.PLQ,$A100-1,AO$15-1,1,1))))</f>
        <v>0</v>
      </c>
      <c r="AP100" s="144">
        <f ca="1">IF(AP$13="",0,CHOOSE(Detalhamento.OpçãoServiços,OFFSET(Import.PLQ,$A100-1,AP$15-1,1,1),IF($E100&lt;&gt;1,IF(ISNUMBER(INDEX(Import.PLE,Detalhamento!$E100,Detalhamento!AP$15)),IF(INDEX(Import.PLE,Detalhamento!$E100,Detalhamento!AP$15)&lt;=mediçao,OFFSET(Import.PLQ,$A100-1,AP$15-1,1,1),0),0),PLE!$AA$28*OFFSET(Import.PLQ,$A100-1,AP$15-1,1,1)),IF($E100&lt;&gt;1,IF(ISNUMBER(INDEX(Import.PLE,Detalhamento!$E100,Detalhamento!AP$15)),IF(INDEX(Import.PLE,Detalhamento!$E100,Detalhamento!AP$15)&lt;=mediçao,0,OFFSET(Import.PLQ,$A100-1,AP$15-1,1,1)),OFFSET(Import.PLQ,$A100-1,AP$15-1,1,1)),(1-PLE!$AA$28)*OFFSET(Import.PLQ,$A100-1,AP$15-1,1,1))))</f>
        <v>0</v>
      </c>
      <c r="AQ100" s="144">
        <f ca="1">IF(AQ$13="",0,CHOOSE(Detalhamento.OpçãoServiços,OFFSET(Import.PLQ,$A100-1,AQ$15-1,1,1),IF($E100&lt;&gt;1,IF(ISNUMBER(INDEX(Import.PLE,Detalhamento!$E100,Detalhamento!AQ$15)),IF(INDEX(Import.PLE,Detalhamento!$E100,Detalhamento!AQ$15)&lt;=mediçao,OFFSET(Import.PLQ,$A100-1,AQ$15-1,1,1),0),0),PLE!$AA$28*OFFSET(Import.PLQ,$A100-1,AQ$15-1,1,1)),IF($E100&lt;&gt;1,IF(ISNUMBER(INDEX(Import.PLE,Detalhamento!$E100,Detalhamento!AQ$15)),IF(INDEX(Import.PLE,Detalhamento!$E100,Detalhamento!AQ$15)&lt;=mediçao,0,OFFSET(Import.PLQ,$A100-1,AQ$15-1,1,1)),OFFSET(Import.PLQ,$A100-1,AQ$15-1,1,1)),(1-PLE!$AA$28)*OFFSET(Import.PLQ,$A100-1,AQ$15-1,1,1))))</f>
        <v>0</v>
      </c>
      <c r="AR100" s="144">
        <f ca="1">IF(AR$13="",0,CHOOSE(Detalhamento.OpçãoServiços,OFFSET(Import.PLQ,$A100-1,AR$15-1,1,1),IF($E100&lt;&gt;1,IF(ISNUMBER(INDEX(Import.PLE,Detalhamento!$E100,Detalhamento!AR$15)),IF(INDEX(Import.PLE,Detalhamento!$E100,Detalhamento!AR$15)&lt;=mediçao,OFFSET(Import.PLQ,$A100-1,AR$15-1,1,1),0),0),PLE!$AA$28*OFFSET(Import.PLQ,$A100-1,AR$15-1,1,1)),IF($E100&lt;&gt;1,IF(ISNUMBER(INDEX(Import.PLE,Detalhamento!$E100,Detalhamento!AR$15)),IF(INDEX(Import.PLE,Detalhamento!$E100,Detalhamento!AR$15)&lt;=mediçao,0,OFFSET(Import.PLQ,$A100-1,AR$15-1,1,1)),OFFSET(Import.PLQ,$A100-1,AR$15-1,1,1)),(1-PLE!$AA$28)*OFFSET(Import.PLQ,$A100-1,AR$15-1,1,1))))</f>
        <v>0</v>
      </c>
      <c r="AS100" s="144">
        <f ca="1">IF(AS$13="",0,CHOOSE(Detalhamento.OpçãoServiços,OFFSET(Import.PLQ,$A100-1,AS$15-1,1,1),IF($E100&lt;&gt;1,IF(ISNUMBER(INDEX(Import.PLE,Detalhamento!$E100,Detalhamento!AS$15)),IF(INDEX(Import.PLE,Detalhamento!$E100,Detalhamento!AS$15)&lt;=mediçao,OFFSET(Import.PLQ,$A100-1,AS$15-1,1,1),0),0),PLE!$AA$28*OFFSET(Import.PLQ,$A100-1,AS$15-1,1,1)),IF($E100&lt;&gt;1,IF(ISNUMBER(INDEX(Import.PLE,Detalhamento!$E100,Detalhamento!AS$15)),IF(INDEX(Import.PLE,Detalhamento!$E100,Detalhamento!AS$15)&lt;=mediçao,0,OFFSET(Import.PLQ,$A100-1,AS$15-1,1,1)),OFFSET(Import.PLQ,$A100-1,AS$15-1,1,1)),(1-PLE!$AA$28)*OFFSET(Import.PLQ,$A100-1,AS$15-1,1,1))))</f>
        <v>0</v>
      </c>
      <c r="AT100" s="144">
        <f ca="1">IF(AT$13="",0,CHOOSE(Detalhamento.OpçãoServiços,OFFSET(Import.PLQ,$A100-1,AT$15-1,1,1),IF($E100&lt;&gt;1,IF(ISNUMBER(INDEX(Import.PLE,Detalhamento!$E100,Detalhamento!AT$15)),IF(INDEX(Import.PLE,Detalhamento!$E100,Detalhamento!AT$15)&lt;=mediçao,OFFSET(Import.PLQ,$A100-1,AT$15-1,1,1),0),0),PLE!$AA$28*OFFSET(Import.PLQ,$A100-1,AT$15-1,1,1)),IF($E100&lt;&gt;1,IF(ISNUMBER(INDEX(Import.PLE,Detalhamento!$E100,Detalhamento!AT$15)),IF(INDEX(Import.PLE,Detalhamento!$E100,Detalhamento!AT$15)&lt;=mediçao,0,OFFSET(Import.PLQ,$A100-1,AT$15-1,1,1)),OFFSET(Import.PLQ,$A100-1,AT$15-1,1,1)),(1-PLE!$AA$28)*OFFSET(Import.PLQ,$A100-1,AT$15-1,1,1))))</f>
        <v>0</v>
      </c>
      <c r="AU100" s="144">
        <f ca="1">IF(AU$13="",0,CHOOSE(Detalhamento.OpçãoServiços,OFFSET(Import.PLQ,$A100-1,AU$15-1,1,1),IF($E100&lt;&gt;1,IF(ISNUMBER(INDEX(Import.PLE,Detalhamento!$E100,Detalhamento!AU$15)),IF(INDEX(Import.PLE,Detalhamento!$E100,Detalhamento!AU$15)&lt;=mediçao,OFFSET(Import.PLQ,$A100-1,AU$15-1,1,1),0),0),PLE!$AA$28*OFFSET(Import.PLQ,$A100-1,AU$15-1,1,1)),IF($E100&lt;&gt;1,IF(ISNUMBER(INDEX(Import.PLE,Detalhamento!$E100,Detalhamento!AU$15)),IF(INDEX(Import.PLE,Detalhamento!$E100,Detalhamento!AU$15)&lt;=mediçao,0,OFFSET(Import.PLQ,$A100-1,AU$15-1,1,1)),OFFSET(Import.PLQ,$A100-1,AU$15-1,1,1)),(1-PLE!$AA$28)*OFFSET(Import.PLQ,$A100-1,AU$15-1,1,1))))</f>
        <v>0</v>
      </c>
      <c r="AV100" s="144">
        <f ca="1">IF(AV$13="",0,CHOOSE(Detalhamento.OpçãoServiços,OFFSET(Import.PLQ,$A100-1,AV$15-1,1,1),IF($E100&lt;&gt;1,IF(ISNUMBER(INDEX(Import.PLE,Detalhamento!$E100,Detalhamento!AV$15)),IF(INDEX(Import.PLE,Detalhamento!$E100,Detalhamento!AV$15)&lt;=mediçao,OFFSET(Import.PLQ,$A100-1,AV$15-1,1,1),0),0),PLE!$AA$28*OFFSET(Import.PLQ,$A100-1,AV$15-1,1,1)),IF($E100&lt;&gt;1,IF(ISNUMBER(INDEX(Import.PLE,Detalhamento!$E100,Detalhamento!AV$15)),IF(INDEX(Import.PLE,Detalhamento!$E100,Detalhamento!AV$15)&lt;=mediçao,0,OFFSET(Import.PLQ,$A100-1,AV$15-1,1,1)),OFFSET(Import.PLQ,$A100-1,AV$15-1,1,1)),(1-PLE!$AA$28)*OFFSET(Import.PLQ,$A100-1,AV$15-1,1,1))))</f>
        <v>0</v>
      </c>
      <c r="AW100" s="144">
        <f ca="1">IF(AW$13="",0,CHOOSE(Detalhamento.OpçãoServiços,OFFSET(Import.PLQ,$A100-1,AW$15-1,1,1),IF($E100&lt;&gt;1,IF(ISNUMBER(INDEX(Import.PLE,Detalhamento!$E100,Detalhamento!AW$15)),IF(INDEX(Import.PLE,Detalhamento!$E100,Detalhamento!AW$15)&lt;=mediçao,OFFSET(Import.PLQ,$A100-1,AW$15-1,1,1),0),0),PLE!$AA$28*OFFSET(Import.PLQ,$A100-1,AW$15-1,1,1)),IF($E100&lt;&gt;1,IF(ISNUMBER(INDEX(Import.PLE,Detalhamento!$E100,Detalhamento!AW$15)),IF(INDEX(Import.PLE,Detalhamento!$E100,Detalhamento!AW$15)&lt;=mediçao,0,OFFSET(Import.PLQ,$A100-1,AW$15-1,1,1)),OFFSET(Import.PLQ,$A100-1,AW$15-1,1,1)),(1-PLE!$AA$28)*OFFSET(Import.PLQ,$A100-1,AW$15-1,1,1))))</f>
        <v>0</v>
      </c>
      <c r="AX100" s="144">
        <f ca="1">IF(AX$13="",0,CHOOSE(Detalhamento.OpçãoServiços,OFFSET(Import.PLQ,$A100-1,AX$15-1,1,1),IF($E100&lt;&gt;1,IF(ISNUMBER(INDEX(Import.PLE,Detalhamento!$E100,Detalhamento!AX$15)),IF(INDEX(Import.PLE,Detalhamento!$E100,Detalhamento!AX$15)&lt;=mediçao,OFFSET(Import.PLQ,$A100-1,AX$15-1,1,1),0),0),PLE!$AA$28*OFFSET(Import.PLQ,$A100-1,AX$15-1,1,1)),IF($E100&lt;&gt;1,IF(ISNUMBER(INDEX(Import.PLE,Detalhamento!$E100,Detalhamento!AX$15)),IF(INDEX(Import.PLE,Detalhamento!$E100,Detalhamento!AX$15)&lt;=mediçao,0,OFFSET(Import.PLQ,$A100-1,AX$15-1,1,1)),OFFSET(Import.PLQ,$A100-1,AX$15-1,1,1)),(1-PLE!$AA$28)*OFFSET(Import.PLQ,$A100-1,AX$15-1,1,1))))</f>
        <v>0</v>
      </c>
      <c r="AY100" s="144">
        <f ca="1">IF(AY$13="",0,CHOOSE(Detalhamento.OpçãoServiços,OFFSET(Import.PLQ,$A100-1,AY$15-1,1,1),IF($E100&lt;&gt;1,IF(ISNUMBER(INDEX(Import.PLE,Detalhamento!$E100,Detalhamento!AY$15)),IF(INDEX(Import.PLE,Detalhamento!$E100,Detalhamento!AY$15)&lt;=mediçao,OFFSET(Import.PLQ,$A100-1,AY$15-1,1,1),0),0),PLE!$AA$28*OFFSET(Import.PLQ,$A100-1,AY$15-1,1,1)),IF($E100&lt;&gt;1,IF(ISNUMBER(INDEX(Import.PLE,Detalhamento!$E100,Detalhamento!AY$15)),IF(INDEX(Import.PLE,Detalhamento!$E100,Detalhamento!AY$15)&lt;=mediçao,0,OFFSET(Import.PLQ,$A100-1,AY$15-1,1,1)),OFFSET(Import.PLQ,$A100-1,AY$15-1,1,1)),(1-PLE!$AA$28)*OFFSET(Import.PLQ,$A100-1,AY$15-1,1,1))))</f>
        <v>0</v>
      </c>
      <c r="AZ100" s="144">
        <f ca="1">IF(AZ$13="",0,CHOOSE(Detalhamento.OpçãoServiços,OFFSET(Import.PLQ,$A100-1,AZ$15-1,1,1),IF($E100&lt;&gt;1,IF(ISNUMBER(INDEX(Import.PLE,Detalhamento!$E100,Detalhamento!AZ$15)),IF(INDEX(Import.PLE,Detalhamento!$E100,Detalhamento!AZ$15)&lt;=mediçao,OFFSET(Import.PLQ,$A100-1,AZ$15-1,1,1),0),0),PLE!$AA$28*OFFSET(Import.PLQ,$A100-1,AZ$15-1,1,1)),IF($E100&lt;&gt;1,IF(ISNUMBER(INDEX(Import.PLE,Detalhamento!$E100,Detalhamento!AZ$15)),IF(INDEX(Import.PLE,Detalhamento!$E100,Detalhamento!AZ$15)&lt;=mediçao,0,OFFSET(Import.PLQ,$A100-1,AZ$15-1,1,1)),OFFSET(Import.PLQ,$A100-1,AZ$15-1,1,1)),(1-PLE!$AA$28)*OFFSET(Import.PLQ,$A100-1,AZ$15-1,1,1))))</f>
        <v>0</v>
      </c>
      <c r="BA100" s="144">
        <f ca="1">IF(BA$13="",0,CHOOSE(Detalhamento.OpçãoServiços,OFFSET(Import.PLQ,$A100-1,BA$15-1,1,1),IF($E100&lt;&gt;1,IF(ISNUMBER(INDEX(Import.PLE,Detalhamento!$E100,Detalhamento!BA$15)),IF(INDEX(Import.PLE,Detalhamento!$E100,Detalhamento!BA$15)&lt;=mediçao,OFFSET(Import.PLQ,$A100-1,BA$15-1,1,1),0),0),PLE!$AA$28*OFFSET(Import.PLQ,$A100-1,BA$15-1,1,1)),IF($E100&lt;&gt;1,IF(ISNUMBER(INDEX(Import.PLE,Detalhamento!$E100,Detalhamento!BA$15)),IF(INDEX(Import.PLE,Detalhamento!$E100,Detalhamento!BA$15)&lt;=mediçao,0,OFFSET(Import.PLQ,$A100-1,BA$15-1,1,1)),OFFSET(Import.PLQ,$A100-1,BA$15-1,1,1)),(1-PLE!$AA$28)*OFFSET(Import.PLQ,$A100-1,BA$15-1,1,1))))</f>
        <v>0</v>
      </c>
      <c r="BB100" s="144">
        <f ca="1">IF(BB$13="",0,CHOOSE(Detalhamento.OpçãoServiços,OFFSET(Import.PLQ,$A100-1,BB$15-1,1,1),IF($E100&lt;&gt;1,IF(ISNUMBER(INDEX(Import.PLE,Detalhamento!$E100,Detalhamento!BB$15)),IF(INDEX(Import.PLE,Detalhamento!$E100,Detalhamento!BB$15)&lt;=mediçao,OFFSET(Import.PLQ,$A100-1,BB$15-1,1,1),0),0),PLE!$AA$28*OFFSET(Import.PLQ,$A100-1,BB$15-1,1,1)),IF($E100&lt;&gt;1,IF(ISNUMBER(INDEX(Import.PLE,Detalhamento!$E100,Detalhamento!BB$15)),IF(INDEX(Import.PLE,Detalhamento!$E100,Detalhamento!BB$15)&lt;=mediçao,0,OFFSET(Import.PLQ,$A100-1,BB$15-1,1,1)),OFFSET(Import.PLQ,$A100-1,BB$15-1,1,1)),(1-PLE!$AA$28)*OFFSET(Import.PLQ,$A100-1,BB$15-1,1,1))))</f>
        <v>0</v>
      </c>
      <c r="BC100" s="144">
        <f ca="1">IF(BC$13="",0,CHOOSE(Detalhamento.OpçãoServiços,OFFSET(Import.PLQ,$A100-1,BC$15-1,1,1),IF($E100&lt;&gt;1,IF(ISNUMBER(INDEX(Import.PLE,Detalhamento!$E100,Detalhamento!BC$15)),IF(INDEX(Import.PLE,Detalhamento!$E100,Detalhamento!BC$15)&lt;=mediçao,OFFSET(Import.PLQ,$A100-1,BC$15-1,1,1),0),0),PLE!$AA$28*OFFSET(Import.PLQ,$A100-1,BC$15-1,1,1)),IF($E100&lt;&gt;1,IF(ISNUMBER(INDEX(Import.PLE,Detalhamento!$E100,Detalhamento!BC$15)),IF(INDEX(Import.PLE,Detalhamento!$E100,Detalhamento!BC$15)&lt;=mediçao,0,OFFSET(Import.PLQ,$A100-1,BC$15-1,1,1)),OFFSET(Import.PLQ,$A100-1,BC$15-1,1,1)),(1-PLE!$AA$28)*OFFSET(Import.PLQ,$A100-1,BC$15-1,1,1))))</f>
        <v>0</v>
      </c>
      <c r="BD100" s="144">
        <f ca="1">IF(BD$13="",0,CHOOSE(Detalhamento.OpçãoServiços,OFFSET(Import.PLQ,$A100-1,BD$15-1,1,1),IF($E100&lt;&gt;1,IF(ISNUMBER(INDEX(Import.PLE,Detalhamento!$E100,Detalhamento!BD$15)),IF(INDEX(Import.PLE,Detalhamento!$E100,Detalhamento!BD$15)&lt;=mediçao,OFFSET(Import.PLQ,$A100-1,BD$15-1,1,1),0),0),PLE!$AA$28*OFFSET(Import.PLQ,$A100-1,BD$15-1,1,1)),IF($E100&lt;&gt;1,IF(ISNUMBER(INDEX(Import.PLE,Detalhamento!$E100,Detalhamento!BD$15)),IF(INDEX(Import.PLE,Detalhamento!$E100,Detalhamento!BD$15)&lt;=mediçao,0,OFFSET(Import.PLQ,$A100-1,BD$15-1,1,1)),OFFSET(Import.PLQ,$A100-1,BD$15-1,1,1)),(1-PLE!$AA$28)*OFFSET(Import.PLQ,$A100-1,BD$15-1,1,1))))</f>
        <v>0</v>
      </c>
      <c r="BE100" s="144">
        <f ca="1">IF(BE$13="",0,CHOOSE(Detalhamento.OpçãoServiços,OFFSET(Import.PLQ,$A100-1,BE$15-1,1,1),IF($E100&lt;&gt;1,IF(ISNUMBER(INDEX(Import.PLE,Detalhamento!$E100,Detalhamento!BE$15)),IF(INDEX(Import.PLE,Detalhamento!$E100,Detalhamento!BE$15)&lt;=mediçao,OFFSET(Import.PLQ,$A100-1,BE$15-1,1,1),0),0),PLE!$AA$28*OFFSET(Import.PLQ,$A100-1,BE$15-1,1,1)),IF($E100&lt;&gt;1,IF(ISNUMBER(INDEX(Import.PLE,Detalhamento!$E100,Detalhamento!BE$15)),IF(INDEX(Import.PLE,Detalhamento!$E100,Detalhamento!BE$15)&lt;=mediçao,0,OFFSET(Import.PLQ,$A100-1,BE$15-1,1,1)),OFFSET(Import.PLQ,$A100-1,BE$15-1,1,1)),(1-PLE!$AA$28)*OFFSET(Import.PLQ,$A100-1,BE$15-1,1,1))))</f>
        <v>0</v>
      </c>
      <c r="BF100" s="144">
        <f ca="1">IF(BF$13="",0,CHOOSE(Detalhamento.OpçãoServiços,OFFSET(Import.PLQ,$A100-1,BF$15-1,1,1),IF($E100&lt;&gt;1,IF(ISNUMBER(INDEX(Import.PLE,Detalhamento!$E100,Detalhamento!BF$15)),IF(INDEX(Import.PLE,Detalhamento!$E100,Detalhamento!BF$15)&lt;=mediçao,OFFSET(Import.PLQ,$A100-1,BF$15-1,1,1),0),0),PLE!$AA$28*OFFSET(Import.PLQ,$A100-1,BF$15-1,1,1)),IF($E100&lt;&gt;1,IF(ISNUMBER(INDEX(Import.PLE,Detalhamento!$E100,Detalhamento!BF$15)),IF(INDEX(Import.PLE,Detalhamento!$E100,Detalhamento!BF$15)&lt;=mediçao,0,OFFSET(Import.PLQ,$A100-1,BF$15-1,1,1)),OFFSET(Import.PLQ,$A100-1,BF$15-1,1,1)),(1-PLE!$AA$28)*OFFSET(Import.PLQ,$A100-1,BF$15-1,1,1))))</f>
        <v>0</v>
      </c>
      <c r="BG100" s="144">
        <f ca="1">IF(BG$13="",0,CHOOSE(Detalhamento.OpçãoServiços,OFFSET(Import.PLQ,$A100-1,BG$15-1,1,1),IF($E100&lt;&gt;1,IF(ISNUMBER(INDEX(Import.PLE,Detalhamento!$E100,Detalhamento!BG$15)),IF(INDEX(Import.PLE,Detalhamento!$E100,Detalhamento!BG$15)&lt;=mediçao,OFFSET(Import.PLQ,$A100-1,BG$15-1,1,1),0),0),PLE!$AA$28*OFFSET(Import.PLQ,$A100-1,BG$15-1,1,1)),IF($E100&lt;&gt;1,IF(ISNUMBER(INDEX(Import.PLE,Detalhamento!$E100,Detalhamento!BG$15)),IF(INDEX(Import.PLE,Detalhamento!$E100,Detalhamento!BG$15)&lt;=mediçao,0,OFFSET(Import.PLQ,$A100-1,BG$15-1,1,1)),OFFSET(Import.PLQ,$A100-1,BG$15-1,1,1)),(1-PLE!$AA$28)*OFFSET(Import.PLQ,$A100-1,BG$15-1,1,1))))</f>
        <v>0</v>
      </c>
      <c r="BH100" s="144">
        <f ca="1">IF(BH$13="",0,CHOOSE(Detalhamento.OpçãoServiços,OFFSET(Import.PLQ,$A100-1,BH$15-1,1,1),IF($E100&lt;&gt;1,IF(ISNUMBER(INDEX(Import.PLE,Detalhamento!$E100,Detalhamento!BH$15)),IF(INDEX(Import.PLE,Detalhamento!$E100,Detalhamento!BH$15)&lt;=mediçao,OFFSET(Import.PLQ,$A100-1,BH$15-1,1,1),0),0),PLE!$AA$28*OFFSET(Import.PLQ,$A100-1,BH$15-1,1,1)),IF($E100&lt;&gt;1,IF(ISNUMBER(INDEX(Import.PLE,Detalhamento!$E100,Detalhamento!BH$15)),IF(INDEX(Import.PLE,Detalhamento!$E100,Detalhamento!BH$15)&lt;=mediçao,0,OFFSET(Import.PLQ,$A100-1,BH$15-1,1,1)),OFFSET(Import.PLQ,$A100-1,BH$15-1,1,1)),(1-PLE!$AA$28)*OFFSET(Import.PLQ,$A100-1,BH$15-1,1,1))))</f>
        <v>0</v>
      </c>
      <c r="BI100" s="144">
        <f ca="1">IF(BI$13="",0,CHOOSE(Detalhamento.OpçãoServiços,OFFSET(Import.PLQ,$A100-1,BI$15-1,1,1),IF($E100&lt;&gt;1,IF(ISNUMBER(INDEX(Import.PLE,Detalhamento!$E100,Detalhamento!BI$15)),IF(INDEX(Import.PLE,Detalhamento!$E100,Detalhamento!BI$15)&lt;=mediçao,OFFSET(Import.PLQ,$A100-1,BI$15-1,1,1),0),0),PLE!$AA$28*OFFSET(Import.PLQ,$A100-1,BI$15-1,1,1)),IF($E100&lt;&gt;1,IF(ISNUMBER(INDEX(Import.PLE,Detalhamento!$E100,Detalhamento!BI$15)),IF(INDEX(Import.PLE,Detalhamento!$E100,Detalhamento!BI$15)&lt;=mediçao,0,OFFSET(Import.PLQ,$A100-1,BI$15-1,1,1)),OFFSET(Import.PLQ,$A100-1,BI$15-1,1,1)),(1-PLE!$AA$28)*OFFSET(Import.PLQ,$A100-1,BI$15-1,1,1))))</f>
        <v>0</v>
      </c>
    </row>
    <row r="101" spans="1:61" ht="10.5" x14ac:dyDescent="0.25">
      <c r="A101" s="155">
        <v>283</v>
      </c>
      <c r="B101" s="21" t="str">
        <f t="shared" ca="1" si="17"/>
        <v>Evento</v>
      </c>
      <c r="E101" s="153">
        <f t="shared" ca="1" si="18"/>
        <v>9</v>
      </c>
      <c r="F101" s="154">
        <f t="shared" ca="1" si="19"/>
        <v>90000</v>
      </c>
      <c r="G101" s="154" t="str">
        <f t="shared" ca="1" si="22"/>
        <v>Evento</v>
      </c>
      <c r="H101" s="182" t="str">
        <f t="shared" ca="1" si="22"/>
        <v>Quad. - Impermeabilização</v>
      </c>
      <c r="I101" s="37" t="str">
        <f t="shared" ca="1" si="20"/>
        <v>R$</v>
      </c>
      <c r="J101" s="144">
        <f t="shared" ca="1" si="21"/>
        <v>2057.9499999999998</v>
      </c>
      <c r="K101" s="67"/>
      <c r="L101" s="144">
        <f ca="1">IF(L$13="",0,CHOOSE(Detalhamento.OpçãoServiços,OFFSET(Import.PLQ,$A101-1,L$15-1,1,1),IF($E101&lt;&gt;1,IF(ISNUMBER(INDEX(Import.PLE,Detalhamento!$E101,Detalhamento!L$15)),IF(INDEX(Import.PLE,Detalhamento!$E101,Detalhamento!L$15)&lt;=mediçao,OFFSET(Import.PLQ,$A101-1,L$15-1,1,1),0),0),PLE!$AA$28*OFFSET(Import.PLQ,$A101-1,L$15-1,1,1)),IF($E101&lt;&gt;1,IF(ISNUMBER(INDEX(Import.PLE,Detalhamento!$E101,Detalhamento!L$15)),IF(INDEX(Import.PLE,Detalhamento!$E101,Detalhamento!L$15)&lt;=mediçao,0,OFFSET(Import.PLQ,$A101-1,L$15-1,1,1)),OFFSET(Import.PLQ,$A101-1,L$15-1,1,1)),(1-PLE!$AA$28)*OFFSET(Import.PLQ,$A101-1,L$15-1,1,1))))</f>
        <v>2057.9499999999998</v>
      </c>
      <c r="M101" s="144">
        <f ca="1">IF(M$13="",0,CHOOSE(Detalhamento.OpçãoServiços,OFFSET(Import.PLQ,$A101-1,M$15-1,1,1),IF($E101&lt;&gt;1,IF(ISNUMBER(INDEX(Import.PLE,Detalhamento!$E101,Detalhamento!M$15)),IF(INDEX(Import.PLE,Detalhamento!$E101,Detalhamento!M$15)&lt;=mediçao,OFFSET(Import.PLQ,$A101-1,M$15-1,1,1),0),0),PLE!$AA$28*OFFSET(Import.PLQ,$A101-1,M$15-1,1,1)),IF($E101&lt;&gt;1,IF(ISNUMBER(INDEX(Import.PLE,Detalhamento!$E101,Detalhamento!M$15)),IF(INDEX(Import.PLE,Detalhamento!$E101,Detalhamento!M$15)&lt;=mediçao,0,OFFSET(Import.PLQ,$A101-1,M$15-1,1,1)),OFFSET(Import.PLQ,$A101-1,M$15-1,1,1)),(1-PLE!$AA$28)*OFFSET(Import.PLQ,$A101-1,M$15-1,1,1))))</f>
        <v>0</v>
      </c>
      <c r="N101" s="144">
        <f ca="1">IF(N$13="",0,CHOOSE(Detalhamento.OpçãoServiços,OFFSET(Import.PLQ,$A101-1,N$15-1,1,1),IF($E101&lt;&gt;1,IF(ISNUMBER(INDEX(Import.PLE,Detalhamento!$E101,Detalhamento!N$15)),IF(INDEX(Import.PLE,Detalhamento!$E101,Detalhamento!N$15)&lt;=mediçao,OFFSET(Import.PLQ,$A101-1,N$15-1,1,1),0),0),PLE!$AA$28*OFFSET(Import.PLQ,$A101-1,N$15-1,1,1)),IF($E101&lt;&gt;1,IF(ISNUMBER(INDEX(Import.PLE,Detalhamento!$E101,Detalhamento!N$15)),IF(INDEX(Import.PLE,Detalhamento!$E101,Detalhamento!N$15)&lt;=mediçao,0,OFFSET(Import.PLQ,$A101-1,N$15-1,1,1)),OFFSET(Import.PLQ,$A101-1,N$15-1,1,1)),(1-PLE!$AA$28)*OFFSET(Import.PLQ,$A101-1,N$15-1,1,1))))</f>
        <v>0</v>
      </c>
      <c r="O101" s="144">
        <f ca="1">IF(O$13="",0,CHOOSE(Detalhamento.OpçãoServiços,OFFSET(Import.PLQ,$A101-1,O$15-1,1,1),IF($E101&lt;&gt;1,IF(ISNUMBER(INDEX(Import.PLE,Detalhamento!$E101,Detalhamento!O$15)),IF(INDEX(Import.PLE,Detalhamento!$E101,Detalhamento!O$15)&lt;=mediçao,OFFSET(Import.PLQ,$A101-1,O$15-1,1,1),0),0),PLE!$AA$28*OFFSET(Import.PLQ,$A101-1,O$15-1,1,1)),IF($E101&lt;&gt;1,IF(ISNUMBER(INDEX(Import.PLE,Detalhamento!$E101,Detalhamento!O$15)),IF(INDEX(Import.PLE,Detalhamento!$E101,Detalhamento!O$15)&lt;=mediçao,0,OFFSET(Import.PLQ,$A101-1,O$15-1,1,1)),OFFSET(Import.PLQ,$A101-1,O$15-1,1,1)),(1-PLE!$AA$28)*OFFSET(Import.PLQ,$A101-1,O$15-1,1,1))))</f>
        <v>0</v>
      </c>
      <c r="P101" s="144">
        <f ca="1">IF(P$13="",0,CHOOSE(Detalhamento.OpçãoServiços,OFFSET(Import.PLQ,$A101-1,P$15-1,1,1),IF($E101&lt;&gt;1,IF(ISNUMBER(INDEX(Import.PLE,Detalhamento!$E101,Detalhamento!P$15)),IF(INDEX(Import.PLE,Detalhamento!$E101,Detalhamento!P$15)&lt;=mediçao,OFFSET(Import.PLQ,$A101-1,P$15-1,1,1),0),0),PLE!$AA$28*OFFSET(Import.PLQ,$A101-1,P$15-1,1,1)),IF($E101&lt;&gt;1,IF(ISNUMBER(INDEX(Import.PLE,Detalhamento!$E101,Detalhamento!P$15)),IF(INDEX(Import.PLE,Detalhamento!$E101,Detalhamento!P$15)&lt;=mediçao,0,OFFSET(Import.PLQ,$A101-1,P$15-1,1,1)),OFFSET(Import.PLQ,$A101-1,P$15-1,1,1)),(1-PLE!$AA$28)*OFFSET(Import.PLQ,$A101-1,P$15-1,1,1))))</f>
        <v>0</v>
      </c>
      <c r="Q101" s="144">
        <f ca="1">IF(Q$13="",0,CHOOSE(Detalhamento.OpçãoServiços,OFFSET(Import.PLQ,$A101-1,Q$15-1,1,1),IF($E101&lt;&gt;1,IF(ISNUMBER(INDEX(Import.PLE,Detalhamento!$E101,Detalhamento!Q$15)),IF(INDEX(Import.PLE,Detalhamento!$E101,Detalhamento!Q$15)&lt;=mediçao,OFFSET(Import.PLQ,$A101-1,Q$15-1,1,1),0),0),PLE!$AA$28*OFFSET(Import.PLQ,$A101-1,Q$15-1,1,1)),IF($E101&lt;&gt;1,IF(ISNUMBER(INDEX(Import.PLE,Detalhamento!$E101,Detalhamento!Q$15)),IF(INDEX(Import.PLE,Detalhamento!$E101,Detalhamento!Q$15)&lt;=mediçao,0,OFFSET(Import.PLQ,$A101-1,Q$15-1,1,1)),OFFSET(Import.PLQ,$A101-1,Q$15-1,1,1)),(1-PLE!$AA$28)*OFFSET(Import.PLQ,$A101-1,Q$15-1,1,1))))</f>
        <v>0</v>
      </c>
      <c r="R101" s="144">
        <f ca="1">IF(R$13="",0,CHOOSE(Detalhamento.OpçãoServiços,OFFSET(Import.PLQ,$A101-1,R$15-1,1,1),IF($E101&lt;&gt;1,IF(ISNUMBER(INDEX(Import.PLE,Detalhamento!$E101,Detalhamento!R$15)),IF(INDEX(Import.PLE,Detalhamento!$E101,Detalhamento!R$15)&lt;=mediçao,OFFSET(Import.PLQ,$A101-1,R$15-1,1,1),0),0),PLE!$AA$28*OFFSET(Import.PLQ,$A101-1,R$15-1,1,1)),IF($E101&lt;&gt;1,IF(ISNUMBER(INDEX(Import.PLE,Detalhamento!$E101,Detalhamento!R$15)),IF(INDEX(Import.PLE,Detalhamento!$E101,Detalhamento!R$15)&lt;=mediçao,0,OFFSET(Import.PLQ,$A101-1,R$15-1,1,1)),OFFSET(Import.PLQ,$A101-1,R$15-1,1,1)),(1-PLE!$AA$28)*OFFSET(Import.PLQ,$A101-1,R$15-1,1,1))))</f>
        <v>0</v>
      </c>
      <c r="S101" s="144">
        <f ca="1">IF(S$13="",0,CHOOSE(Detalhamento.OpçãoServiços,OFFSET(Import.PLQ,$A101-1,S$15-1,1,1),IF($E101&lt;&gt;1,IF(ISNUMBER(INDEX(Import.PLE,Detalhamento!$E101,Detalhamento!S$15)),IF(INDEX(Import.PLE,Detalhamento!$E101,Detalhamento!S$15)&lt;=mediçao,OFFSET(Import.PLQ,$A101-1,S$15-1,1,1),0),0),PLE!$AA$28*OFFSET(Import.PLQ,$A101-1,S$15-1,1,1)),IF($E101&lt;&gt;1,IF(ISNUMBER(INDEX(Import.PLE,Detalhamento!$E101,Detalhamento!S$15)),IF(INDEX(Import.PLE,Detalhamento!$E101,Detalhamento!S$15)&lt;=mediçao,0,OFFSET(Import.PLQ,$A101-1,S$15-1,1,1)),OFFSET(Import.PLQ,$A101-1,S$15-1,1,1)),(1-PLE!$AA$28)*OFFSET(Import.PLQ,$A101-1,S$15-1,1,1))))</f>
        <v>0</v>
      </c>
      <c r="T101" s="144">
        <f ca="1">IF(T$13="",0,CHOOSE(Detalhamento.OpçãoServiços,OFFSET(Import.PLQ,$A101-1,T$15-1,1,1),IF($E101&lt;&gt;1,IF(ISNUMBER(INDEX(Import.PLE,Detalhamento!$E101,Detalhamento!T$15)),IF(INDEX(Import.PLE,Detalhamento!$E101,Detalhamento!T$15)&lt;=mediçao,OFFSET(Import.PLQ,$A101-1,T$15-1,1,1),0),0),PLE!$AA$28*OFFSET(Import.PLQ,$A101-1,T$15-1,1,1)),IF($E101&lt;&gt;1,IF(ISNUMBER(INDEX(Import.PLE,Detalhamento!$E101,Detalhamento!T$15)),IF(INDEX(Import.PLE,Detalhamento!$E101,Detalhamento!T$15)&lt;=mediçao,0,OFFSET(Import.PLQ,$A101-1,T$15-1,1,1)),OFFSET(Import.PLQ,$A101-1,T$15-1,1,1)),(1-PLE!$AA$28)*OFFSET(Import.PLQ,$A101-1,T$15-1,1,1))))</f>
        <v>0</v>
      </c>
      <c r="U101" s="144">
        <f ca="1">IF(U$13="",0,CHOOSE(Detalhamento.OpçãoServiços,OFFSET(Import.PLQ,$A101-1,U$15-1,1,1),IF($E101&lt;&gt;1,IF(ISNUMBER(INDEX(Import.PLE,Detalhamento!$E101,Detalhamento!U$15)),IF(INDEX(Import.PLE,Detalhamento!$E101,Detalhamento!U$15)&lt;=mediçao,OFFSET(Import.PLQ,$A101-1,U$15-1,1,1),0),0),PLE!$AA$28*OFFSET(Import.PLQ,$A101-1,U$15-1,1,1)),IF($E101&lt;&gt;1,IF(ISNUMBER(INDEX(Import.PLE,Detalhamento!$E101,Detalhamento!U$15)),IF(INDEX(Import.PLE,Detalhamento!$E101,Detalhamento!U$15)&lt;=mediçao,0,OFFSET(Import.PLQ,$A101-1,U$15-1,1,1)),OFFSET(Import.PLQ,$A101-1,U$15-1,1,1)),(1-PLE!$AA$28)*OFFSET(Import.PLQ,$A101-1,U$15-1,1,1))))</f>
        <v>0</v>
      </c>
      <c r="V101" s="144">
        <f ca="1">IF(V$13="",0,CHOOSE(Detalhamento.OpçãoServiços,OFFSET(Import.PLQ,$A101-1,V$15-1,1,1),IF($E101&lt;&gt;1,IF(ISNUMBER(INDEX(Import.PLE,Detalhamento!$E101,Detalhamento!V$15)),IF(INDEX(Import.PLE,Detalhamento!$E101,Detalhamento!V$15)&lt;=mediçao,OFFSET(Import.PLQ,$A101-1,V$15-1,1,1),0),0),PLE!$AA$28*OFFSET(Import.PLQ,$A101-1,V$15-1,1,1)),IF($E101&lt;&gt;1,IF(ISNUMBER(INDEX(Import.PLE,Detalhamento!$E101,Detalhamento!V$15)),IF(INDEX(Import.PLE,Detalhamento!$E101,Detalhamento!V$15)&lt;=mediçao,0,OFFSET(Import.PLQ,$A101-1,V$15-1,1,1)),OFFSET(Import.PLQ,$A101-1,V$15-1,1,1)),(1-PLE!$AA$28)*OFFSET(Import.PLQ,$A101-1,V$15-1,1,1))))</f>
        <v>0</v>
      </c>
      <c r="W101" s="144">
        <f ca="1">IF(W$13="",0,CHOOSE(Detalhamento.OpçãoServiços,OFFSET(Import.PLQ,$A101-1,W$15-1,1,1),IF($E101&lt;&gt;1,IF(ISNUMBER(INDEX(Import.PLE,Detalhamento!$E101,Detalhamento!W$15)),IF(INDEX(Import.PLE,Detalhamento!$E101,Detalhamento!W$15)&lt;=mediçao,OFFSET(Import.PLQ,$A101-1,W$15-1,1,1),0),0),PLE!$AA$28*OFFSET(Import.PLQ,$A101-1,W$15-1,1,1)),IF($E101&lt;&gt;1,IF(ISNUMBER(INDEX(Import.PLE,Detalhamento!$E101,Detalhamento!W$15)),IF(INDEX(Import.PLE,Detalhamento!$E101,Detalhamento!W$15)&lt;=mediçao,0,OFFSET(Import.PLQ,$A101-1,W$15-1,1,1)),OFFSET(Import.PLQ,$A101-1,W$15-1,1,1)),(1-PLE!$AA$28)*OFFSET(Import.PLQ,$A101-1,W$15-1,1,1))))</f>
        <v>0</v>
      </c>
      <c r="X101" s="144">
        <f ca="1">IF(X$13="",0,CHOOSE(Detalhamento.OpçãoServiços,OFFSET(Import.PLQ,$A101-1,X$15-1,1,1),IF($E101&lt;&gt;1,IF(ISNUMBER(INDEX(Import.PLE,Detalhamento!$E101,Detalhamento!X$15)),IF(INDEX(Import.PLE,Detalhamento!$E101,Detalhamento!X$15)&lt;=mediçao,OFFSET(Import.PLQ,$A101-1,X$15-1,1,1),0),0),PLE!$AA$28*OFFSET(Import.PLQ,$A101-1,X$15-1,1,1)),IF($E101&lt;&gt;1,IF(ISNUMBER(INDEX(Import.PLE,Detalhamento!$E101,Detalhamento!X$15)),IF(INDEX(Import.PLE,Detalhamento!$E101,Detalhamento!X$15)&lt;=mediçao,0,OFFSET(Import.PLQ,$A101-1,X$15-1,1,1)),OFFSET(Import.PLQ,$A101-1,X$15-1,1,1)),(1-PLE!$AA$28)*OFFSET(Import.PLQ,$A101-1,X$15-1,1,1))))</f>
        <v>0</v>
      </c>
      <c r="Y101" s="144">
        <f ca="1">IF(Y$13="",0,CHOOSE(Detalhamento.OpçãoServiços,OFFSET(Import.PLQ,$A101-1,Y$15-1,1,1),IF($E101&lt;&gt;1,IF(ISNUMBER(INDEX(Import.PLE,Detalhamento!$E101,Detalhamento!Y$15)),IF(INDEX(Import.PLE,Detalhamento!$E101,Detalhamento!Y$15)&lt;=mediçao,OFFSET(Import.PLQ,$A101-1,Y$15-1,1,1),0),0),PLE!$AA$28*OFFSET(Import.PLQ,$A101-1,Y$15-1,1,1)),IF($E101&lt;&gt;1,IF(ISNUMBER(INDEX(Import.PLE,Detalhamento!$E101,Detalhamento!Y$15)),IF(INDEX(Import.PLE,Detalhamento!$E101,Detalhamento!Y$15)&lt;=mediçao,0,OFFSET(Import.PLQ,$A101-1,Y$15-1,1,1)),OFFSET(Import.PLQ,$A101-1,Y$15-1,1,1)),(1-PLE!$AA$28)*OFFSET(Import.PLQ,$A101-1,Y$15-1,1,1))))</f>
        <v>0</v>
      </c>
      <c r="Z101" s="144">
        <f ca="1">IF(Z$13="",0,CHOOSE(Detalhamento.OpçãoServiços,OFFSET(Import.PLQ,$A101-1,Z$15-1,1,1),IF($E101&lt;&gt;1,IF(ISNUMBER(INDEX(Import.PLE,Detalhamento!$E101,Detalhamento!Z$15)),IF(INDEX(Import.PLE,Detalhamento!$E101,Detalhamento!Z$15)&lt;=mediçao,OFFSET(Import.PLQ,$A101-1,Z$15-1,1,1),0),0),PLE!$AA$28*OFFSET(Import.PLQ,$A101-1,Z$15-1,1,1)),IF($E101&lt;&gt;1,IF(ISNUMBER(INDEX(Import.PLE,Detalhamento!$E101,Detalhamento!Z$15)),IF(INDEX(Import.PLE,Detalhamento!$E101,Detalhamento!Z$15)&lt;=mediçao,0,OFFSET(Import.PLQ,$A101-1,Z$15-1,1,1)),OFFSET(Import.PLQ,$A101-1,Z$15-1,1,1)),(1-PLE!$AA$28)*OFFSET(Import.PLQ,$A101-1,Z$15-1,1,1))))</f>
        <v>0</v>
      </c>
      <c r="AA101" s="144">
        <f ca="1">IF(AA$13="",0,CHOOSE(Detalhamento.OpçãoServiços,OFFSET(Import.PLQ,$A101-1,AA$15-1,1,1),IF($E101&lt;&gt;1,IF(ISNUMBER(INDEX(Import.PLE,Detalhamento!$E101,Detalhamento!AA$15)),IF(INDEX(Import.PLE,Detalhamento!$E101,Detalhamento!AA$15)&lt;=mediçao,OFFSET(Import.PLQ,$A101-1,AA$15-1,1,1),0),0),PLE!$AA$28*OFFSET(Import.PLQ,$A101-1,AA$15-1,1,1)),IF($E101&lt;&gt;1,IF(ISNUMBER(INDEX(Import.PLE,Detalhamento!$E101,Detalhamento!AA$15)),IF(INDEX(Import.PLE,Detalhamento!$E101,Detalhamento!AA$15)&lt;=mediçao,0,OFFSET(Import.PLQ,$A101-1,AA$15-1,1,1)),OFFSET(Import.PLQ,$A101-1,AA$15-1,1,1)),(1-PLE!$AA$28)*OFFSET(Import.PLQ,$A101-1,AA$15-1,1,1))))</f>
        <v>0</v>
      </c>
      <c r="AB101" s="144">
        <f ca="1">IF(AB$13="",0,CHOOSE(Detalhamento.OpçãoServiços,OFFSET(Import.PLQ,$A101-1,AB$15-1,1,1),IF($E101&lt;&gt;1,IF(ISNUMBER(INDEX(Import.PLE,Detalhamento!$E101,Detalhamento!AB$15)),IF(INDEX(Import.PLE,Detalhamento!$E101,Detalhamento!AB$15)&lt;=mediçao,OFFSET(Import.PLQ,$A101-1,AB$15-1,1,1),0),0),PLE!$AA$28*OFFSET(Import.PLQ,$A101-1,AB$15-1,1,1)),IF($E101&lt;&gt;1,IF(ISNUMBER(INDEX(Import.PLE,Detalhamento!$E101,Detalhamento!AB$15)),IF(INDEX(Import.PLE,Detalhamento!$E101,Detalhamento!AB$15)&lt;=mediçao,0,OFFSET(Import.PLQ,$A101-1,AB$15-1,1,1)),OFFSET(Import.PLQ,$A101-1,AB$15-1,1,1)),(1-PLE!$AA$28)*OFFSET(Import.PLQ,$A101-1,AB$15-1,1,1))))</f>
        <v>0</v>
      </c>
      <c r="AC101" s="144">
        <f ca="1">IF(AC$13="",0,CHOOSE(Detalhamento.OpçãoServiços,OFFSET(Import.PLQ,$A101-1,AC$15-1,1,1),IF($E101&lt;&gt;1,IF(ISNUMBER(INDEX(Import.PLE,Detalhamento!$E101,Detalhamento!AC$15)),IF(INDEX(Import.PLE,Detalhamento!$E101,Detalhamento!AC$15)&lt;=mediçao,OFFSET(Import.PLQ,$A101-1,AC$15-1,1,1),0),0),PLE!$AA$28*OFFSET(Import.PLQ,$A101-1,AC$15-1,1,1)),IF($E101&lt;&gt;1,IF(ISNUMBER(INDEX(Import.PLE,Detalhamento!$E101,Detalhamento!AC$15)),IF(INDEX(Import.PLE,Detalhamento!$E101,Detalhamento!AC$15)&lt;=mediçao,0,OFFSET(Import.PLQ,$A101-1,AC$15-1,1,1)),OFFSET(Import.PLQ,$A101-1,AC$15-1,1,1)),(1-PLE!$AA$28)*OFFSET(Import.PLQ,$A101-1,AC$15-1,1,1))))</f>
        <v>0</v>
      </c>
      <c r="AD101" s="144">
        <f ca="1">IF(AD$13="",0,CHOOSE(Detalhamento.OpçãoServiços,OFFSET(Import.PLQ,$A101-1,AD$15-1,1,1),IF($E101&lt;&gt;1,IF(ISNUMBER(INDEX(Import.PLE,Detalhamento!$E101,Detalhamento!AD$15)),IF(INDEX(Import.PLE,Detalhamento!$E101,Detalhamento!AD$15)&lt;=mediçao,OFFSET(Import.PLQ,$A101-1,AD$15-1,1,1),0),0),PLE!$AA$28*OFFSET(Import.PLQ,$A101-1,AD$15-1,1,1)),IF($E101&lt;&gt;1,IF(ISNUMBER(INDEX(Import.PLE,Detalhamento!$E101,Detalhamento!AD$15)),IF(INDEX(Import.PLE,Detalhamento!$E101,Detalhamento!AD$15)&lt;=mediçao,0,OFFSET(Import.PLQ,$A101-1,AD$15-1,1,1)),OFFSET(Import.PLQ,$A101-1,AD$15-1,1,1)),(1-PLE!$AA$28)*OFFSET(Import.PLQ,$A101-1,AD$15-1,1,1))))</f>
        <v>0</v>
      </c>
      <c r="AE101" s="144">
        <f ca="1">IF(AE$13="",0,CHOOSE(Detalhamento.OpçãoServiços,OFFSET(Import.PLQ,$A101-1,AE$15-1,1,1),IF($E101&lt;&gt;1,IF(ISNUMBER(INDEX(Import.PLE,Detalhamento!$E101,Detalhamento!AE$15)),IF(INDEX(Import.PLE,Detalhamento!$E101,Detalhamento!AE$15)&lt;=mediçao,OFFSET(Import.PLQ,$A101-1,AE$15-1,1,1),0),0),PLE!$AA$28*OFFSET(Import.PLQ,$A101-1,AE$15-1,1,1)),IF($E101&lt;&gt;1,IF(ISNUMBER(INDEX(Import.PLE,Detalhamento!$E101,Detalhamento!AE$15)),IF(INDEX(Import.PLE,Detalhamento!$E101,Detalhamento!AE$15)&lt;=mediçao,0,OFFSET(Import.PLQ,$A101-1,AE$15-1,1,1)),OFFSET(Import.PLQ,$A101-1,AE$15-1,1,1)),(1-PLE!$AA$28)*OFFSET(Import.PLQ,$A101-1,AE$15-1,1,1))))</f>
        <v>0</v>
      </c>
      <c r="AF101" s="144">
        <f ca="1">IF(AF$13="",0,CHOOSE(Detalhamento.OpçãoServiços,OFFSET(Import.PLQ,$A101-1,AF$15-1,1,1),IF($E101&lt;&gt;1,IF(ISNUMBER(INDEX(Import.PLE,Detalhamento!$E101,Detalhamento!AF$15)),IF(INDEX(Import.PLE,Detalhamento!$E101,Detalhamento!AF$15)&lt;=mediçao,OFFSET(Import.PLQ,$A101-1,AF$15-1,1,1),0),0),PLE!$AA$28*OFFSET(Import.PLQ,$A101-1,AF$15-1,1,1)),IF($E101&lt;&gt;1,IF(ISNUMBER(INDEX(Import.PLE,Detalhamento!$E101,Detalhamento!AF$15)),IF(INDEX(Import.PLE,Detalhamento!$E101,Detalhamento!AF$15)&lt;=mediçao,0,OFFSET(Import.PLQ,$A101-1,AF$15-1,1,1)),OFFSET(Import.PLQ,$A101-1,AF$15-1,1,1)),(1-PLE!$AA$28)*OFFSET(Import.PLQ,$A101-1,AF$15-1,1,1))))</f>
        <v>0</v>
      </c>
      <c r="AG101" s="144">
        <f ca="1">IF(AG$13="",0,CHOOSE(Detalhamento.OpçãoServiços,OFFSET(Import.PLQ,$A101-1,AG$15-1,1,1),IF($E101&lt;&gt;1,IF(ISNUMBER(INDEX(Import.PLE,Detalhamento!$E101,Detalhamento!AG$15)),IF(INDEX(Import.PLE,Detalhamento!$E101,Detalhamento!AG$15)&lt;=mediçao,OFFSET(Import.PLQ,$A101-1,AG$15-1,1,1),0),0),PLE!$AA$28*OFFSET(Import.PLQ,$A101-1,AG$15-1,1,1)),IF($E101&lt;&gt;1,IF(ISNUMBER(INDEX(Import.PLE,Detalhamento!$E101,Detalhamento!AG$15)),IF(INDEX(Import.PLE,Detalhamento!$E101,Detalhamento!AG$15)&lt;=mediçao,0,OFFSET(Import.PLQ,$A101-1,AG$15-1,1,1)),OFFSET(Import.PLQ,$A101-1,AG$15-1,1,1)),(1-PLE!$AA$28)*OFFSET(Import.PLQ,$A101-1,AG$15-1,1,1))))</f>
        <v>0</v>
      </c>
      <c r="AH101" s="144">
        <f ca="1">IF(AH$13="",0,CHOOSE(Detalhamento.OpçãoServiços,OFFSET(Import.PLQ,$A101-1,AH$15-1,1,1),IF($E101&lt;&gt;1,IF(ISNUMBER(INDEX(Import.PLE,Detalhamento!$E101,Detalhamento!AH$15)),IF(INDEX(Import.PLE,Detalhamento!$E101,Detalhamento!AH$15)&lt;=mediçao,OFFSET(Import.PLQ,$A101-1,AH$15-1,1,1),0),0),PLE!$AA$28*OFFSET(Import.PLQ,$A101-1,AH$15-1,1,1)),IF($E101&lt;&gt;1,IF(ISNUMBER(INDEX(Import.PLE,Detalhamento!$E101,Detalhamento!AH$15)),IF(INDEX(Import.PLE,Detalhamento!$E101,Detalhamento!AH$15)&lt;=mediçao,0,OFFSET(Import.PLQ,$A101-1,AH$15-1,1,1)),OFFSET(Import.PLQ,$A101-1,AH$15-1,1,1)),(1-PLE!$AA$28)*OFFSET(Import.PLQ,$A101-1,AH$15-1,1,1))))</f>
        <v>0</v>
      </c>
      <c r="AI101" s="144">
        <f ca="1">IF(AI$13="",0,CHOOSE(Detalhamento.OpçãoServiços,OFFSET(Import.PLQ,$A101-1,AI$15-1,1,1),IF($E101&lt;&gt;1,IF(ISNUMBER(INDEX(Import.PLE,Detalhamento!$E101,Detalhamento!AI$15)),IF(INDEX(Import.PLE,Detalhamento!$E101,Detalhamento!AI$15)&lt;=mediçao,OFFSET(Import.PLQ,$A101-1,AI$15-1,1,1),0),0),PLE!$AA$28*OFFSET(Import.PLQ,$A101-1,AI$15-1,1,1)),IF($E101&lt;&gt;1,IF(ISNUMBER(INDEX(Import.PLE,Detalhamento!$E101,Detalhamento!AI$15)),IF(INDEX(Import.PLE,Detalhamento!$E101,Detalhamento!AI$15)&lt;=mediçao,0,OFFSET(Import.PLQ,$A101-1,AI$15-1,1,1)),OFFSET(Import.PLQ,$A101-1,AI$15-1,1,1)),(1-PLE!$AA$28)*OFFSET(Import.PLQ,$A101-1,AI$15-1,1,1))))</f>
        <v>0</v>
      </c>
      <c r="AJ101" s="144">
        <f ca="1">IF(AJ$13="",0,CHOOSE(Detalhamento.OpçãoServiços,OFFSET(Import.PLQ,$A101-1,AJ$15-1,1,1),IF($E101&lt;&gt;1,IF(ISNUMBER(INDEX(Import.PLE,Detalhamento!$E101,Detalhamento!AJ$15)),IF(INDEX(Import.PLE,Detalhamento!$E101,Detalhamento!AJ$15)&lt;=mediçao,OFFSET(Import.PLQ,$A101-1,AJ$15-1,1,1),0),0),PLE!$AA$28*OFFSET(Import.PLQ,$A101-1,AJ$15-1,1,1)),IF($E101&lt;&gt;1,IF(ISNUMBER(INDEX(Import.PLE,Detalhamento!$E101,Detalhamento!AJ$15)),IF(INDEX(Import.PLE,Detalhamento!$E101,Detalhamento!AJ$15)&lt;=mediçao,0,OFFSET(Import.PLQ,$A101-1,AJ$15-1,1,1)),OFFSET(Import.PLQ,$A101-1,AJ$15-1,1,1)),(1-PLE!$AA$28)*OFFSET(Import.PLQ,$A101-1,AJ$15-1,1,1))))</f>
        <v>0</v>
      </c>
      <c r="AK101" s="144">
        <f ca="1">IF(AK$13="",0,CHOOSE(Detalhamento.OpçãoServiços,OFFSET(Import.PLQ,$A101-1,AK$15-1,1,1),IF($E101&lt;&gt;1,IF(ISNUMBER(INDEX(Import.PLE,Detalhamento!$E101,Detalhamento!AK$15)),IF(INDEX(Import.PLE,Detalhamento!$E101,Detalhamento!AK$15)&lt;=mediçao,OFFSET(Import.PLQ,$A101-1,AK$15-1,1,1),0),0),PLE!$AA$28*OFFSET(Import.PLQ,$A101-1,AK$15-1,1,1)),IF($E101&lt;&gt;1,IF(ISNUMBER(INDEX(Import.PLE,Detalhamento!$E101,Detalhamento!AK$15)),IF(INDEX(Import.PLE,Detalhamento!$E101,Detalhamento!AK$15)&lt;=mediçao,0,OFFSET(Import.PLQ,$A101-1,AK$15-1,1,1)),OFFSET(Import.PLQ,$A101-1,AK$15-1,1,1)),(1-PLE!$AA$28)*OFFSET(Import.PLQ,$A101-1,AK$15-1,1,1))))</f>
        <v>0</v>
      </c>
      <c r="AL101" s="144">
        <f ca="1">IF(AL$13="",0,CHOOSE(Detalhamento.OpçãoServiços,OFFSET(Import.PLQ,$A101-1,AL$15-1,1,1),IF($E101&lt;&gt;1,IF(ISNUMBER(INDEX(Import.PLE,Detalhamento!$E101,Detalhamento!AL$15)),IF(INDEX(Import.PLE,Detalhamento!$E101,Detalhamento!AL$15)&lt;=mediçao,OFFSET(Import.PLQ,$A101-1,AL$15-1,1,1),0),0),PLE!$AA$28*OFFSET(Import.PLQ,$A101-1,AL$15-1,1,1)),IF($E101&lt;&gt;1,IF(ISNUMBER(INDEX(Import.PLE,Detalhamento!$E101,Detalhamento!AL$15)),IF(INDEX(Import.PLE,Detalhamento!$E101,Detalhamento!AL$15)&lt;=mediçao,0,OFFSET(Import.PLQ,$A101-1,AL$15-1,1,1)),OFFSET(Import.PLQ,$A101-1,AL$15-1,1,1)),(1-PLE!$AA$28)*OFFSET(Import.PLQ,$A101-1,AL$15-1,1,1))))</f>
        <v>0</v>
      </c>
      <c r="AM101" s="144">
        <f ca="1">IF(AM$13="",0,CHOOSE(Detalhamento.OpçãoServiços,OFFSET(Import.PLQ,$A101-1,AM$15-1,1,1),IF($E101&lt;&gt;1,IF(ISNUMBER(INDEX(Import.PLE,Detalhamento!$E101,Detalhamento!AM$15)),IF(INDEX(Import.PLE,Detalhamento!$E101,Detalhamento!AM$15)&lt;=mediçao,OFFSET(Import.PLQ,$A101-1,AM$15-1,1,1),0),0),PLE!$AA$28*OFFSET(Import.PLQ,$A101-1,AM$15-1,1,1)),IF($E101&lt;&gt;1,IF(ISNUMBER(INDEX(Import.PLE,Detalhamento!$E101,Detalhamento!AM$15)),IF(INDEX(Import.PLE,Detalhamento!$E101,Detalhamento!AM$15)&lt;=mediçao,0,OFFSET(Import.PLQ,$A101-1,AM$15-1,1,1)),OFFSET(Import.PLQ,$A101-1,AM$15-1,1,1)),(1-PLE!$AA$28)*OFFSET(Import.PLQ,$A101-1,AM$15-1,1,1))))</f>
        <v>0</v>
      </c>
      <c r="AN101" s="144">
        <f ca="1">IF(AN$13="",0,CHOOSE(Detalhamento.OpçãoServiços,OFFSET(Import.PLQ,$A101-1,AN$15-1,1,1),IF($E101&lt;&gt;1,IF(ISNUMBER(INDEX(Import.PLE,Detalhamento!$E101,Detalhamento!AN$15)),IF(INDEX(Import.PLE,Detalhamento!$E101,Detalhamento!AN$15)&lt;=mediçao,OFFSET(Import.PLQ,$A101-1,AN$15-1,1,1),0),0),PLE!$AA$28*OFFSET(Import.PLQ,$A101-1,AN$15-1,1,1)),IF($E101&lt;&gt;1,IF(ISNUMBER(INDEX(Import.PLE,Detalhamento!$E101,Detalhamento!AN$15)),IF(INDEX(Import.PLE,Detalhamento!$E101,Detalhamento!AN$15)&lt;=mediçao,0,OFFSET(Import.PLQ,$A101-1,AN$15-1,1,1)),OFFSET(Import.PLQ,$A101-1,AN$15-1,1,1)),(1-PLE!$AA$28)*OFFSET(Import.PLQ,$A101-1,AN$15-1,1,1))))</f>
        <v>0</v>
      </c>
      <c r="AO101" s="144">
        <f ca="1">IF(AO$13="",0,CHOOSE(Detalhamento.OpçãoServiços,OFFSET(Import.PLQ,$A101-1,AO$15-1,1,1),IF($E101&lt;&gt;1,IF(ISNUMBER(INDEX(Import.PLE,Detalhamento!$E101,Detalhamento!AO$15)),IF(INDEX(Import.PLE,Detalhamento!$E101,Detalhamento!AO$15)&lt;=mediçao,OFFSET(Import.PLQ,$A101-1,AO$15-1,1,1),0),0),PLE!$AA$28*OFFSET(Import.PLQ,$A101-1,AO$15-1,1,1)),IF($E101&lt;&gt;1,IF(ISNUMBER(INDEX(Import.PLE,Detalhamento!$E101,Detalhamento!AO$15)),IF(INDEX(Import.PLE,Detalhamento!$E101,Detalhamento!AO$15)&lt;=mediçao,0,OFFSET(Import.PLQ,$A101-1,AO$15-1,1,1)),OFFSET(Import.PLQ,$A101-1,AO$15-1,1,1)),(1-PLE!$AA$28)*OFFSET(Import.PLQ,$A101-1,AO$15-1,1,1))))</f>
        <v>0</v>
      </c>
      <c r="AP101" s="144">
        <f ca="1">IF(AP$13="",0,CHOOSE(Detalhamento.OpçãoServiços,OFFSET(Import.PLQ,$A101-1,AP$15-1,1,1),IF($E101&lt;&gt;1,IF(ISNUMBER(INDEX(Import.PLE,Detalhamento!$E101,Detalhamento!AP$15)),IF(INDEX(Import.PLE,Detalhamento!$E101,Detalhamento!AP$15)&lt;=mediçao,OFFSET(Import.PLQ,$A101-1,AP$15-1,1,1),0),0),PLE!$AA$28*OFFSET(Import.PLQ,$A101-1,AP$15-1,1,1)),IF($E101&lt;&gt;1,IF(ISNUMBER(INDEX(Import.PLE,Detalhamento!$E101,Detalhamento!AP$15)),IF(INDEX(Import.PLE,Detalhamento!$E101,Detalhamento!AP$15)&lt;=mediçao,0,OFFSET(Import.PLQ,$A101-1,AP$15-1,1,1)),OFFSET(Import.PLQ,$A101-1,AP$15-1,1,1)),(1-PLE!$AA$28)*OFFSET(Import.PLQ,$A101-1,AP$15-1,1,1))))</f>
        <v>0</v>
      </c>
      <c r="AQ101" s="144">
        <f ca="1">IF(AQ$13="",0,CHOOSE(Detalhamento.OpçãoServiços,OFFSET(Import.PLQ,$A101-1,AQ$15-1,1,1),IF($E101&lt;&gt;1,IF(ISNUMBER(INDEX(Import.PLE,Detalhamento!$E101,Detalhamento!AQ$15)),IF(INDEX(Import.PLE,Detalhamento!$E101,Detalhamento!AQ$15)&lt;=mediçao,OFFSET(Import.PLQ,$A101-1,AQ$15-1,1,1),0),0),PLE!$AA$28*OFFSET(Import.PLQ,$A101-1,AQ$15-1,1,1)),IF($E101&lt;&gt;1,IF(ISNUMBER(INDEX(Import.PLE,Detalhamento!$E101,Detalhamento!AQ$15)),IF(INDEX(Import.PLE,Detalhamento!$E101,Detalhamento!AQ$15)&lt;=mediçao,0,OFFSET(Import.PLQ,$A101-1,AQ$15-1,1,1)),OFFSET(Import.PLQ,$A101-1,AQ$15-1,1,1)),(1-PLE!$AA$28)*OFFSET(Import.PLQ,$A101-1,AQ$15-1,1,1))))</f>
        <v>0</v>
      </c>
      <c r="AR101" s="144">
        <f ca="1">IF(AR$13="",0,CHOOSE(Detalhamento.OpçãoServiços,OFFSET(Import.PLQ,$A101-1,AR$15-1,1,1),IF($E101&lt;&gt;1,IF(ISNUMBER(INDEX(Import.PLE,Detalhamento!$E101,Detalhamento!AR$15)),IF(INDEX(Import.PLE,Detalhamento!$E101,Detalhamento!AR$15)&lt;=mediçao,OFFSET(Import.PLQ,$A101-1,AR$15-1,1,1),0),0),PLE!$AA$28*OFFSET(Import.PLQ,$A101-1,AR$15-1,1,1)),IF($E101&lt;&gt;1,IF(ISNUMBER(INDEX(Import.PLE,Detalhamento!$E101,Detalhamento!AR$15)),IF(INDEX(Import.PLE,Detalhamento!$E101,Detalhamento!AR$15)&lt;=mediçao,0,OFFSET(Import.PLQ,$A101-1,AR$15-1,1,1)),OFFSET(Import.PLQ,$A101-1,AR$15-1,1,1)),(1-PLE!$AA$28)*OFFSET(Import.PLQ,$A101-1,AR$15-1,1,1))))</f>
        <v>0</v>
      </c>
      <c r="AS101" s="144">
        <f ca="1">IF(AS$13="",0,CHOOSE(Detalhamento.OpçãoServiços,OFFSET(Import.PLQ,$A101-1,AS$15-1,1,1),IF($E101&lt;&gt;1,IF(ISNUMBER(INDEX(Import.PLE,Detalhamento!$E101,Detalhamento!AS$15)),IF(INDEX(Import.PLE,Detalhamento!$E101,Detalhamento!AS$15)&lt;=mediçao,OFFSET(Import.PLQ,$A101-1,AS$15-1,1,1),0),0),PLE!$AA$28*OFFSET(Import.PLQ,$A101-1,AS$15-1,1,1)),IF($E101&lt;&gt;1,IF(ISNUMBER(INDEX(Import.PLE,Detalhamento!$E101,Detalhamento!AS$15)),IF(INDEX(Import.PLE,Detalhamento!$E101,Detalhamento!AS$15)&lt;=mediçao,0,OFFSET(Import.PLQ,$A101-1,AS$15-1,1,1)),OFFSET(Import.PLQ,$A101-1,AS$15-1,1,1)),(1-PLE!$AA$28)*OFFSET(Import.PLQ,$A101-1,AS$15-1,1,1))))</f>
        <v>0</v>
      </c>
      <c r="AT101" s="144">
        <f ca="1">IF(AT$13="",0,CHOOSE(Detalhamento.OpçãoServiços,OFFSET(Import.PLQ,$A101-1,AT$15-1,1,1),IF($E101&lt;&gt;1,IF(ISNUMBER(INDEX(Import.PLE,Detalhamento!$E101,Detalhamento!AT$15)),IF(INDEX(Import.PLE,Detalhamento!$E101,Detalhamento!AT$15)&lt;=mediçao,OFFSET(Import.PLQ,$A101-1,AT$15-1,1,1),0),0),PLE!$AA$28*OFFSET(Import.PLQ,$A101-1,AT$15-1,1,1)),IF($E101&lt;&gt;1,IF(ISNUMBER(INDEX(Import.PLE,Detalhamento!$E101,Detalhamento!AT$15)),IF(INDEX(Import.PLE,Detalhamento!$E101,Detalhamento!AT$15)&lt;=mediçao,0,OFFSET(Import.PLQ,$A101-1,AT$15-1,1,1)),OFFSET(Import.PLQ,$A101-1,AT$15-1,1,1)),(1-PLE!$AA$28)*OFFSET(Import.PLQ,$A101-1,AT$15-1,1,1))))</f>
        <v>0</v>
      </c>
      <c r="AU101" s="144">
        <f ca="1">IF(AU$13="",0,CHOOSE(Detalhamento.OpçãoServiços,OFFSET(Import.PLQ,$A101-1,AU$15-1,1,1),IF($E101&lt;&gt;1,IF(ISNUMBER(INDEX(Import.PLE,Detalhamento!$E101,Detalhamento!AU$15)),IF(INDEX(Import.PLE,Detalhamento!$E101,Detalhamento!AU$15)&lt;=mediçao,OFFSET(Import.PLQ,$A101-1,AU$15-1,1,1),0),0),PLE!$AA$28*OFFSET(Import.PLQ,$A101-1,AU$15-1,1,1)),IF($E101&lt;&gt;1,IF(ISNUMBER(INDEX(Import.PLE,Detalhamento!$E101,Detalhamento!AU$15)),IF(INDEX(Import.PLE,Detalhamento!$E101,Detalhamento!AU$15)&lt;=mediçao,0,OFFSET(Import.PLQ,$A101-1,AU$15-1,1,1)),OFFSET(Import.PLQ,$A101-1,AU$15-1,1,1)),(1-PLE!$AA$28)*OFFSET(Import.PLQ,$A101-1,AU$15-1,1,1))))</f>
        <v>0</v>
      </c>
      <c r="AV101" s="144">
        <f ca="1">IF(AV$13="",0,CHOOSE(Detalhamento.OpçãoServiços,OFFSET(Import.PLQ,$A101-1,AV$15-1,1,1),IF($E101&lt;&gt;1,IF(ISNUMBER(INDEX(Import.PLE,Detalhamento!$E101,Detalhamento!AV$15)),IF(INDEX(Import.PLE,Detalhamento!$E101,Detalhamento!AV$15)&lt;=mediçao,OFFSET(Import.PLQ,$A101-1,AV$15-1,1,1),0),0),PLE!$AA$28*OFFSET(Import.PLQ,$A101-1,AV$15-1,1,1)),IF($E101&lt;&gt;1,IF(ISNUMBER(INDEX(Import.PLE,Detalhamento!$E101,Detalhamento!AV$15)),IF(INDEX(Import.PLE,Detalhamento!$E101,Detalhamento!AV$15)&lt;=mediçao,0,OFFSET(Import.PLQ,$A101-1,AV$15-1,1,1)),OFFSET(Import.PLQ,$A101-1,AV$15-1,1,1)),(1-PLE!$AA$28)*OFFSET(Import.PLQ,$A101-1,AV$15-1,1,1))))</f>
        <v>0</v>
      </c>
      <c r="AW101" s="144">
        <f ca="1">IF(AW$13="",0,CHOOSE(Detalhamento.OpçãoServiços,OFFSET(Import.PLQ,$A101-1,AW$15-1,1,1),IF($E101&lt;&gt;1,IF(ISNUMBER(INDEX(Import.PLE,Detalhamento!$E101,Detalhamento!AW$15)),IF(INDEX(Import.PLE,Detalhamento!$E101,Detalhamento!AW$15)&lt;=mediçao,OFFSET(Import.PLQ,$A101-1,AW$15-1,1,1),0),0),PLE!$AA$28*OFFSET(Import.PLQ,$A101-1,AW$15-1,1,1)),IF($E101&lt;&gt;1,IF(ISNUMBER(INDEX(Import.PLE,Detalhamento!$E101,Detalhamento!AW$15)),IF(INDEX(Import.PLE,Detalhamento!$E101,Detalhamento!AW$15)&lt;=mediçao,0,OFFSET(Import.PLQ,$A101-1,AW$15-1,1,1)),OFFSET(Import.PLQ,$A101-1,AW$15-1,1,1)),(1-PLE!$AA$28)*OFFSET(Import.PLQ,$A101-1,AW$15-1,1,1))))</f>
        <v>0</v>
      </c>
      <c r="AX101" s="144">
        <f ca="1">IF(AX$13="",0,CHOOSE(Detalhamento.OpçãoServiços,OFFSET(Import.PLQ,$A101-1,AX$15-1,1,1),IF($E101&lt;&gt;1,IF(ISNUMBER(INDEX(Import.PLE,Detalhamento!$E101,Detalhamento!AX$15)),IF(INDEX(Import.PLE,Detalhamento!$E101,Detalhamento!AX$15)&lt;=mediçao,OFFSET(Import.PLQ,$A101-1,AX$15-1,1,1),0),0),PLE!$AA$28*OFFSET(Import.PLQ,$A101-1,AX$15-1,1,1)),IF($E101&lt;&gt;1,IF(ISNUMBER(INDEX(Import.PLE,Detalhamento!$E101,Detalhamento!AX$15)),IF(INDEX(Import.PLE,Detalhamento!$E101,Detalhamento!AX$15)&lt;=mediçao,0,OFFSET(Import.PLQ,$A101-1,AX$15-1,1,1)),OFFSET(Import.PLQ,$A101-1,AX$15-1,1,1)),(1-PLE!$AA$28)*OFFSET(Import.PLQ,$A101-1,AX$15-1,1,1))))</f>
        <v>0</v>
      </c>
      <c r="AY101" s="144">
        <f ca="1">IF(AY$13="",0,CHOOSE(Detalhamento.OpçãoServiços,OFFSET(Import.PLQ,$A101-1,AY$15-1,1,1),IF($E101&lt;&gt;1,IF(ISNUMBER(INDEX(Import.PLE,Detalhamento!$E101,Detalhamento!AY$15)),IF(INDEX(Import.PLE,Detalhamento!$E101,Detalhamento!AY$15)&lt;=mediçao,OFFSET(Import.PLQ,$A101-1,AY$15-1,1,1),0),0),PLE!$AA$28*OFFSET(Import.PLQ,$A101-1,AY$15-1,1,1)),IF($E101&lt;&gt;1,IF(ISNUMBER(INDEX(Import.PLE,Detalhamento!$E101,Detalhamento!AY$15)),IF(INDEX(Import.PLE,Detalhamento!$E101,Detalhamento!AY$15)&lt;=mediçao,0,OFFSET(Import.PLQ,$A101-1,AY$15-1,1,1)),OFFSET(Import.PLQ,$A101-1,AY$15-1,1,1)),(1-PLE!$AA$28)*OFFSET(Import.PLQ,$A101-1,AY$15-1,1,1))))</f>
        <v>0</v>
      </c>
      <c r="AZ101" s="144">
        <f ca="1">IF(AZ$13="",0,CHOOSE(Detalhamento.OpçãoServiços,OFFSET(Import.PLQ,$A101-1,AZ$15-1,1,1),IF($E101&lt;&gt;1,IF(ISNUMBER(INDEX(Import.PLE,Detalhamento!$E101,Detalhamento!AZ$15)),IF(INDEX(Import.PLE,Detalhamento!$E101,Detalhamento!AZ$15)&lt;=mediçao,OFFSET(Import.PLQ,$A101-1,AZ$15-1,1,1),0),0),PLE!$AA$28*OFFSET(Import.PLQ,$A101-1,AZ$15-1,1,1)),IF($E101&lt;&gt;1,IF(ISNUMBER(INDEX(Import.PLE,Detalhamento!$E101,Detalhamento!AZ$15)),IF(INDEX(Import.PLE,Detalhamento!$E101,Detalhamento!AZ$15)&lt;=mediçao,0,OFFSET(Import.PLQ,$A101-1,AZ$15-1,1,1)),OFFSET(Import.PLQ,$A101-1,AZ$15-1,1,1)),(1-PLE!$AA$28)*OFFSET(Import.PLQ,$A101-1,AZ$15-1,1,1))))</f>
        <v>0</v>
      </c>
      <c r="BA101" s="144">
        <f ca="1">IF(BA$13="",0,CHOOSE(Detalhamento.OpçãoServiços,OFFSET(Import.PLQ,$A101-1,BA$15-1,1,1),IF($E101&lt;&gt;1,IF(ISNUMBER(INDEX(Import.PLE,Detalhamento!$E101,Detalhamento!BA$15)),IF(INDEX(Import.PLE,Detalhamento!$E101,Detalhamento!BA$15)&lt;=mediçao,OFFSET(Import.PLQ,$A101-1,BA$15-1,1,1),0),0),PLE!$AA$28*OFFSET(Import.PLQ,$A101-1,BA$15-1,1,1)),IF($E101&lt;&gt;1,IF(ISNUMBER(INDEX(Import.PLE,Detalhamento!$E101,Detalhamento!BA$15)),IF(INDEX(Import.PLE,Detalhamento!$E101,Detalhamento!BA$15)&lt;=mediçao,0,OFFSET(Import.PLQ,$A101-1,BA$15-1,1,1)),OFFSET(Import.PLQ,$A101-1,BA$15-1,1,1)),(1-PLE!$AA$28)*OFFSET(Import.PLQ,$A101-1,BA$15-1,1,1))))</f>
        <v>0</v>
      </c>
      <c r="BB101" s="144">
        <f ca="1">IF(BB$13="",0,CHOOSE(Detalhamento.OpçãoServiços,OFFSET(Import.PLQ,$A101-1,BB$15-1,1,1),IF($E101&lt;&gt;1,IF(ISNUMBER(INDEX(Import.PLE,Detalhamento!$E101,Detalhamento!BB$15)),IF(INDEX(Import.PLE,Detalhamento!$E101,Detalhamento!BB$15)&lt;=mediçao,OFFSET(Import.PLQ,$A101-1,BB$15-1,1,1),0),0),PLE!$AA$28*OFFSET(Import.PLQ,$A101-1,BB$15-1,1,1)),IF($E101&lt;&gt;1,IF(ISNUMBER(INDEX(Import.PLE,Detalhamento!$E101,Detalhamento!BB$15)),IF(INDEX(Import.PLE,Detalhamento!$E101,Detalhamento!BB$15)&lt;=mediçao,0,OFFSET(Import.PLQ,$A101-1,BB$15-1,1,1)),OFFSET(Import.PLQ,$A101-1,BB$15-1,1,1)),(1-PLE!$AA$28)*OFFSET(Import.PLQ,$A101-1,BB$15-1,1,1))))</f>
        <v>0</v>
      </c>
      <c r="BC101" s="144">
        <f ca="1">IF(BC$13="",0,CHOOSE(Detalhamento.OpçãoServiços,OFFSET(Import.PLQ,$A101-1,BC$15-1,1,1),IF($E101&lt;&gt;1,IF(ISNUMBER(INDEX(Import.PLE,Detalhamento!$E101,Detalhamento!BC$15)),IF(INDEX(Import.PLE,Detalhamento!$E101,Detalhamento!BC$15)&lt;=mediçao,OFFSET(Import.PLQ,$A101-1,BC$15-1,1,1),0),0),PLE!$AA$28*OFFSET(Import.PLQ,$A101-1,BC$15-1,1,1)),IF($E101&lt;&gt;1,IF(ISNUMBER(INDEX(Import.PLE,Detalhamento!$E101,Detalhamento!BC$15)),IF(INDEX(Import.PLE,Detalhamento!$E101,Detalhamento!BC$15)&lt;=mediçao,0,OFFSET(Import.PLQ,$A101-1,BC$15-1,1,1)),OFFSET(Import.PLQ,$A101-1,BC$15-1,1,1)),(1-PLE!$AA$28)*OFFSET(Import.PLQ,$A101-1,BC$15-1,1,1))))</f>
        <v>0</v>
      </c>
      <c r="BD101" s="144">
        <f ca="1">IF(BD$13="",0,CHOOSE(Detalhamento.OpçãoServiços,OFFSET(Import.PLQ,$A101-1,BD$15-1,1,1),IF($E101&lt;&gt;1,IF(ISNUMBER(INDEX(Import.PLE,Detalhamento!$E101,Detalhamento!BD$15)),IF(INDEX(Import.PLE,Detalhamento!$E101,Detalhamento!BD$15)&lt;=mediçao,OFFSET(Import.PLQ,$A101-1,BD$15-1,1,1),0),0),PLE!$AA$28*OFFSET(Import.PLQ,$A101-1,BD$15-1,1,1)),IF($E101&lt;&gt;1,IF(ISNUMBER(INDEX(Import.PLE,Detalhamento!$E101,Detalhamento!BD$15)),IF(INDEX(Import.PLE,Detalhamento!$E101,Detalhamento!BD$15)&lt;=mediçao,0,OFFSET(Import.PLQ,$A101-1,BD$15-1,1,1)),OFFSET(Import.PLQ,$A101-1,BD$15-1,1,1)),(1-PLE!$AA$28)*OFFSET(Import.PLQ,$A101-1,BD$15-1,1,1))))</f>
        <v>0</v>
      </c>
      <c r="BE101" s="144">
        <f ca="1">IF(BE$13="",0,CHOOSE(Detalhamento.OpçãoServiços,OFFSET(Import.PLQ,$A101-1,BE$15-1,1,1),IF($E101&lt;&gt;1,IF(ISNUMBER(INDEX(Import.PLE,Detalhamento!$E101,Detalhamento!BE$15)),IF(INDEX(Import.PLE,Detalhamento!$E101,Detalhamento!BE$15)&lt;=mediçao,OFFSET(Import.PLQ,$A101-1,BE$15-1,1,1),0),0),PLE!$AA$28*OFFSET(Import.PLQ,$A101-1,BE$15-1,1,1)),IF($E101&lt;&gt;1,IF(ISNUMBER(INDEX(Import.PLE,Detalhamento!$E101,Detalhamento!BE$15)),IF(INDEX(Import.PLE,Detalhamento!$E101,Detalhamento!BE$15)&lt;=mediçao,0,OFFSET(Import.PLQ,$A101-1,BE$15-1,1,1)),OFFSET(Import.PLQ,$A101-1,BE$15-1,1,1)),(1-PLE!$AA$28)*OFFSET(Import.PLQ,$A101-1,BE$15-1,1,1))))</f>
        <v>0</v>
      </c>
      <c r="BF101" s="144">
        <f ca="1">IF(BF$13="",0,CHOOSE(Detalhamento.OpçãoServiços,OFFSET(Import.PLQ,$A101-1,BF$15-1,1,1),IF($E101&lt;&gt;1,IF(ISNUMBER(INDEX(Import.PLE,Detalhamento!$E101,Detalhamento!BF$15)),IF(INDEX(Import.PLE,Detalhamento!$E101,Detalhamento!BF$15)&lt;=mediçao,OFFSET(Import.PLQ,$A101-1,BF$15-1,1,1),0),0),PLE!$AA$28*OFFSET(Import.PLQ,$A101-1,BF$15-1,1,1)),IF($E101&lt;&gt;1,IF(ISNUMBER(INDEX(Import.PLE,Detalhamento!$E101,Detalhamento!BF$15)),IF(INDEX(Import.PLE,Detalhamento!$E101,Detalhamento!BF$15)&lt;=mediçao,0,OFFSET(Import.PLQ,$A101-1,BF$15-1,1,1)),OFFSET(Import.PLQ,$A101-1,BF$15-1,1,1)),(1-PLE!$AA$28)*OFFSET(Import.PLQ,$A101-1,BF$15-1,1,1))))</f>
        <v>0</v>
      </c>
      <c r="BG101" s="144">
        <f ca="1">IF(BG$13="",0,CHOOSE(Detalhamento.OpçãoServiços,OFFSET(Import.PLQ,$A101-1,BG$15-1,1,1),IF($E101&lt;&gt;1,IF(ISNUMBER(INDEX(Import.PLE,Detalhamento!$E101,Detalhamento!BG$15)),IF(INDEX(Import.PLE,Detalhamento!$E101,Detalhamento!BG$15)&lt;=mediçao,OFFSET(Import.PLQ,$A101-1,BG$15-1,1,1),0),0),PLE!$AA$28*OFFSET(Import.PLQ,$A101-1,BG$15-1,1,1)),IF($E101&lt;&gt;1,IF(ISNUMBER(INDEX(Import.PLE,Detalhamento!$E101,Detalhamento!BG$15)),IF(INDEX(Import.PLE,Detalhamento!$E101,Detalhamento!BG$15)&lt;=mediçao,0,OFFSET(Import.PLQ,$A101-1,BG$15-1,1,1)),OFFSET(Import.PLQ,$A101-1,BG$15-1,1,1)),(1-PLE!$AA$28)*OFFSET(Import.PLQ,$A101-1,BG$15-1,1,1))))</f>
        <v>0</v>
      </c>
      <c r="BH101" s="144">
        <f ca="1">IF(BH$13="",0,CHOOSE(Detalhamento.OpçãoServiços,OFFSET(Import.PLQ,$A101-1,BH$15-1,1,1),IF($E101&lt;&gt;1,IF(ISNUMBER(INDEX(Import.PLE,Detalhamento!$E101,Detalhamento!BH$15)),IF(INDEX(Import.PLE,Detalhamento!$E101,Detalhamento!BH$15)&lt;=mediçao,OFFSET(Import.PLQ,$A101-1,BH$15-1,1,1),0),0),PLE!$AA$28*OFFSET(Import.PLQ,$A101-1,BH$15-1,1,1)),IF($E101&lt;&gt;1,IF(ISNUMBER(INDEX(Import.PLE,Detalhamento!$E101,Detalhamento!BH$15)),IF(INDEX(Import.PLE,Detalhamento!$E101,Detalhamento!BH$15)&lt;=mediçao,0,OFFSET(Import.PLQ,$A101-1,BH$15-1,1,1)),OFFSET(Import.PLQ,$A101-1,BH$15-1,1,1)),(1-PLE!$AA$28)*OFFSET(Import.PLQ,$A101-1,BH$15-1,1,1))))</f>
        <v>0</v>
      </c>
      <c r="BI101" s="144">
        <f ca="1">IF(BI$13="",0,CHOOSE(Detalhamento.OpçãoServiços,OFFSET(Import.PLQ,$A101-1,BI$15-1,1,1),IF($E101&lt;&gt;1,IF(ISNUMBER(INDEX(Import.PLE,Detalhamento!$E101,Detalhamento!BI$15)),IF(INDEX(Import.PLE,Detalhamento!$E101,Detalhamento!BI$15)&lt;=mediçao,OFFSET(Import.PLQ,$A101-1,BI$15-1,1,1),0),0),PLE!$AA$28*OFFSET(Import.PLQ,$A101-1,BI$15-1,1,1)),IF($E101&lt;&gt;1,IF(ISNUMBER(INDEX(Import.PLE,Detalhamento!$E101,Detalhamento!BI$15)),IF(INDEX(Import.PLE,Detalhamento!$E101,Detalhamento!BI$15)&lt;=mediçao,0,OFFSET(Import.PLQ,$A101-1,BI$15-1,1,1)),OFFSET(Import.PLQ,$A101-1,BI$15-1,1,1)),(1-PLE!$AA$28)*OFFSET(Import.PLQ,$A101-1,BI$15-1,1,1))))</f>
        <v>0</v>
      </c>
    </row>
    <row r="102" spans="1:61" ht="20" x14ac:dyDescent="0.2">
      <c r="A102" s="155">
        <v>75</v>
      </c>
      <c r="B102" s="21" t="str">
        <f t="shared" ca="1" si="17"/>
        <v>Serviço</v>
      </c>
      <c r="E102" s="153">
        <f t="shared" ca="1" si="18"/>
        <v>9</v>
      </c>
      <c r="F102" s="154">
        <f t="shared" ca="1" si="19"/>
        <v>90075</v>
      </c>
      <c r="G102" s="154" t="str">
        <f t="shared" ca="1" si="22"/>
        <v>1.8.1</v>
      </c>
      <c r="H102" s="182" t="str">
        <f t="shared" ca="1" si="22"/>
        <v>IMPERMEABILIZACAO DE ESTRUTURAS ENTERRADAS, COM TINTA ASFALTICA, DUAS DEMAOS. (ADAPTADO DE SINAPI 74106/1)</v>
      </c>
      <c r="I102" s="37" t="str">
        <f t="shared" ca="1" si="20"/>
        <v>M2</v>
      </c>
      <c r="J102" s="144">
        <f t="shared" ca="1" si="21"/>
        <v>220.81</v>
      </c>
      <c r="K102" s="67"/>
      <c r="L102" s="144">
        <f ca="1">IF(L$13="",0,CHOOSE(Detalhamento.OpçãoServiços,OFFSET(Import.PLQ,$A102-1,L$15-1,1,1),IF($E102&lt;&gt;1,IF(ISNUMBER(INDEX(Import.PLE,Detalhamento!$E102,Detalhamento!L$15)),IF(INDEX(Import.PLE,Detalhamento!$E102,Detalhamento!L$15)&lt;=mediçao,OFFSET(Import.PLQ,$A102-1,L$15-1,1,1),0),0),PLE!$AA$28*OFFSET(Import.PLQ,$A102-1,L$15-1,1,1)),IF($E102&lt;&gt;1,IF(ISNUMBER(INDEX(Import.PLE,Detalhamento!$E102,Detalhamento!L$15)),IF(INDEX(Import.PLE,Detalhamento!$E102,Detalhamento!L$15)&lt;=mediçao,0,OFFSET(Import.PLQ,$A102-1,L$15-1,1,1)),OFFSET(Import.PLQ,$A102-1,L$15-1,1,1)),(1-PLE!$AA$28)*OFFSET(Import.PLQ,$A102-1,L$15-1,1,1))))</f>
        <v>220.81</v>
      </c>
      <c r="M102" s="144">
        <f ca="1">IF(M$13="",0,CHOOSE(Detalhamento.OpçãoServiços,OFFSET(Import.PLQ,$A102-1,M$15-1,1,1),IF($E102&lt;&gt;1,IF(ISNUMBER(INDEX(Import.PLE,Detalhamento!$E102,Detalhamento!M$15)),IF(INDEX(Import.PLE,Detalhamento!$E102,Detalhamento!M$15)&lt;=mediçao,OFFSET(Import.PLQ,$A102-1,M$15-1,1,1),0),0),PLE!$AA$28*OFFSET(Import.PLQ,$A102-1,M$15-1,1,1)),IF($E102&lt;&gt;1,IF(ISNUMBER(INDEX(Import.PLE,Detalhamento!$E102,Detalhamento!M$15)),IF(INDEX(Import.PLE,Detalhamento!$E102,Detalhamento!M$15)&lt;=mediçao,0,OFFSET(Import.PLQ,$A102-1,M$15-1,1,1)),OFFSET(Import.PLQ,$A102-1,M$15-1,1,1)),(1-PLE!$AA$28)*OFFSET(Import.PLQ,$A102-1,M$15-1,1,1))))</f>
        <v>0</v>
      </c>
      <c r="N102" s="144">
        <f ca="1">IF(N$13="",0,CHOOSE(Detalhamento.OpçãoServiços,OFFSET(Import.PLQ,$A102-1,N$15-1,1,1),IF($E102&lt;&gt;1,IF(ISNUMBER(INDEX(Import.PLE,Detalhamento!$E102,Detalhamento!N$15)),IF(INDEX(Import.PLE,Detalhamento!$E102,Detalhamento!N$15)&lt;=mediçao,OFFSET(Import.PLQ,$A102-1,N$15-1,1,1),0),0),PLE!$AA$28*OFFSET(Import.PLQ,$A102-1,N$15-1,1,1)),IF($E102&lt;&gt;1,IF(ISNUMBER(INDEX(Import.PLE,Detalhamento!$E102,Detalhamento!N$15)),IF(INDEX(Import.PLE,Detalhamento!$E102,Detalhamento!N$15)&lt;=mediçao,0,OFFSET(Import.PLQ,$A102-1,N$15-1,1,1)),OFFSET(Import.PLQ,$A102-1,N$15-1,1,1)),(1-PLE!$AA$28)*OFFSET(Import.PLQ,$A102-1,N$15-1,1,1))))</f>
        <v>0</v>
      </c>
      <c r="O102" s="144">
        <f ca="1">IF(O$13="",0,CHOOSE(Detalhamento.OpçãoServiços,OFFSET(Import.PLQ,$A102-1,O$15-1,1,1),IF($E102&lt;&gt;1,IF(ISNUMBER(INDEX(Import.PLE,Detalhamento!$E102,Detalhamento!O$15)),IF(INDEX(Import.PLE,Detalhamento!$E102,Detalhamento!O$15)&lt;=mediçao,OFFSET(Import.PLQ,$A102-1,O$15-1,1,1),0),0),PLE!$AA$28*OFFSET(Import.PLQ,$A102-1,O$15-1,1,1)),IF($E102&lt;&gt;1,IF(ISNUMBER(INDEX(Import.PLE,Detalhamento!$E102,Detalhamento!O$15)),IF(INDEX(Import.PLE,Detalhamento!$E102,Detalhamento!O$15)&lt;=mediçao,0,OFFSET(Import.PLQ,$A102-1,O$15-1,1,1)),OFFSET(Import.PLQ,$A102-1,O$15-1,1,1)),(1-PLE!$AA$28)*OFFSET(Import.PLQ,$A102-1,O$15-1,1,1))))</f>
        <v>0</v>
      </c>
      <c r="P102" s="144">
        <f ca="1">IF(P$13="",0,CHOOSE(Detalhamento.OpçãoServiços,OFFSET(Import.PLQ,$A102-1,P$15-1,1,1),IF($E102&lt;&gt;1,IF(ISNUMBER(INDEX(Import.PLE,Detalhamento!$E102,Detalhamento!P$15)),IF(INDEX(Import.PLE,Detalhamento!$E102,Detalhamento!P$15)&lt;=mediçao,OFFSET(Import.PLQ,$A102-1,P$15-1,1,1),0),0),PLE!$AA$28*OFFSET(Import.PLQ,$A102-1,P$15-1,1,1)),IF($E102&lt;&gt;1,IF(ISNUMBER(INDEX(Import.PLE,Detalhamento!$E102,Detalhamento!P$15)),IF(INDEX(Import.PLE,Detalhamento!$E102,Detalhamento!P$15)&lt;=mediçao,0,OFFSET(Import.PLQ,$A102-1,P$15-1,1,1)),OFFSET(Import.PLQ,$A102-1,P$15-1,1,1)),(1-PLE!$AA$28)*OFFSET(Import.PLQ,$A102-1,P$15-1,1,1))))</f>
        <v>0</v>
      </c>
      <c r="Q102" s="144">
        <f ca="1">IF(Q$13="",0,CHOOSE(Detalhamento.OpçãoServiços,OFFSET(Import.PLQ,$A102-1,Q$15-1,1,1),IF($E102&lt;&gt;1,IF(ISNUMBER(INDEX(Import.PLE,Detalhamento!$E102,Detalhamento!Q$15)),IF(INDEX(Import.PLE,Detalhamento!$E102,Detalhamento!Q$15)&lt;=mediçao,OFFSET(Import.PLQ,$A102-1,Q$15-1,1,1),0),0),PLE!$AA$28*OFFSET(Import.PLQ,$A102-1,Q$15-1,1,1)),IF($E102&lt;&gt;1,IF(ISNUMBER(INDEX(Import.PLE,Detalhamento!$E102,Detalhamento!Q$15)),IF(INDEX(Import.PLE,Detalhamento!$E102,Detalhamento!Q$15)&lt;=mediçao,0,OFFSET(Import.PLQ,$A102-1,Q$15-1,1,1)),OFFSET(Import.PLQ,$A102-1,Q$15-1,1,1)),(1-PLE!$AA$28)*OFFSET(Import.PLQ,$A102-1,Q$15-1,1,1))))</f>
        <v>0</v>
      </c>
      <c r="R102" s="144">
        <f ca="1">IF(R$13="",0,CHOOSE(Detalhamento.OpçãoServiços,OFFSET(Import.PLQ,$A102-1,R$15-1,1,1),IF($E102&lt;&gt;1,IF(ISNUMBER(INDEX(Import.PLE,Detalhamento!$E102,Detalhamento!R$15)),IF(INDEX(Import.PLE,Detalhamento!$E102,Detalhamento!R$15)&lt;=mediçao,OFFSET(Import.PLQ,$A102-1,R$15-1,1,1),0),0),PLE!$AA$28*OFFSET(Import.PLQ,$A102-1,R$15-1,1,1)),IF($E102&lt;&gt;1,IF(ISNUMBER(INDEX(Import.PLE,Detalhamento!$E102,Detalhamento!R$15)),IF(INDEX(Import.PLE,Detalhamento!$E102,Detalhamento!R$15)&lt;=mediçao,0,OFFSET(Import.PLQ,$A102-1,R$15-1,1,1)),OFFSET(Import.PLQ,$A102-1,R$15-1,1,1)),(1-PLE!$AA$28)*OFFSET(Import.PLQ,$A102-1,R$15-1,1,1))))</f>
        <v>0</v>
      </c>
      <c r="S102" s="144">
        <f ca="1">IF(S$13="",0,CHOOSE(Detalhamento.OpçãoServiços,OFFSET(Import.PLQ,$A102-1,S$15-1,1,1),IF($E102&lt;&gt;1,IF(ISNUMBER(INDEX(Import.PLE,Detalhamento!$E102,Detalhamento!S$15)),IF(INDEX(Import.PLE,Detalhamento!$E102,Detalhamento!S$15)&lt;=mediçao,OFFSET(Import.PLQ,$A102-1,S$15-1,1,1),0),0),PLE!$AA$28*OFFSET(Import.PLQ,$A102-1,S$15-1,1,1)),IF($E102&lt;&gt;1,IF(ISNUMBER(INDEX(Import.PLE,Detalhamento!$E102,Detalhamento!S$15)),IF(INDEX(Import.PLE,Detalhamento!$E102,Detalhamento!S$15)&lt;=mediçao,0,OFFSET(Import.PLQ,$A102-1,S$15-1,1,1)),OFFSET(Import.PLQ,$A102-1,S$15-1,1,1)),(1-PLE!$AA$28)*OFFSET(Import.PLQ,$A102-1,S$15-1,1,1))))</f>
        <v>0</v>
      </c>
      <c r="T102" s="144">
        <f ca="1">IF(T$13="",0,CHOOSE(Detalhamento.OpçãoServiços,OFFSET(Import.PLQ,$A102-1,T$15-1,1,1),IF($E102&lt;&gt;1,IF(ISNUMBER(INDEX(Import.PLE,Detalhamento!$E102,Detalhamento!T$15)),IF(INDEX(Import.PLE,Detalhamento!$E102,Detalhamento!T$15)&lt;=mediçao,OFFSET(Import.PLQ,$A102-1,T$15-1,1,1),0),0),PLE!$AA$28*OFFSET(Import.PLQ,$A102-1,T$15-1,1,1)),IF($E102&lt;&gt;1,IF(ISNUMBER(INDEX(Import.PLE,Detalhamento!$E102,Detalhamento!T$15)),IF(INDEX(Import.PLE,Detalhamento!$E102,Detalhamento!T$15)&lt;=mediçao,0,OFFSET(Import.PLQ,$A102-1,T$15-1,1,1)),OFFSET(Import.PLQ,$A102-1,T$15-1,1,1)),(1-PLE!$AA$28)*OFFSET(Import.PLQ,$A102-1,T$15-1,1,1))))</f>
        <v>0</v>
      </c>
      <c r="U102" s="144">
        <f ca="1">IF(U$13="",0,CHOOSE(Detalhamento.OpçãoServiços,OFFSET(Import.PLQ,$A102-1,U$15-1,1,1),IF($E102&lt;&gt;1,IF(ISNUMBER(INDEX(Import.PLE,Detalhamento!$E102,Detalhamento!U$15)),IF(INDEX(Import.PLE,Detalhamento!$E102,Detalhamento!U$15)&lt;=mediçao,OFFSET(Import.PLQ,$A102-1,U$15-1,1,1),0),0),PLE!$AA$28*OFFSET(Import.PLQ,$A102-1,U$15-1,1,1)),IF($E102&lt;&gt;1,IF(ISNUMBER(INDEX(Import.PLE,Detalhamento!$E102,Detalhamento!U$15)),IF(INDEX(Import.PLE,Detalhamento!$E102,Detalhamento!U$15)&lt;=mediçao,0,OFFSET(Import.PLQ,$A102-1,U$15-1,1,1)),OFFSET(Import.PLQ,$A102-1,U$15-1,1,1)),(1-PLE!$AA$28)*OFFSET(Import.PLQ,$A102-1,U$15-1,1,1))))</f>
        <v>0</v>
      </c>
      <c r="V102" s="144">
        <f ca="1">IF(V$13="",0,CHOOSE(Detalhamento.OpçãoServiços,OFFSET(Import.PLQ,$A102-1,V$15-1,1,1),IF($E102&lt;&gt;1,IF(ISNUMBER(INDEX(Import.PLE,Detalhamento!$E102,Detalhamento!V$15)),IF(INDEX(Import.PLE,Detalhamento!$E102,Detalhamento!V$15)&lt;=mediçao,OFFSET(Import.PLQ,$A102-1,V$15-1,1,1),0),0),PLE!$AA$28*OFFSET(Import.PLQ,$A102-1,V$15-1,1,1)),IF($E102&lt;&gt;1,IF(ISNUMBER(INDEX(Import.PLE,Detalhamento!$E102,Detalhamento!V$15)),IF(INDEX(Import.PLE,Detalhamento!$E102,Detalhamento!V$15)&lt;=mediçao,0,OFFSET(Import.PLQ,$A102-1,V$15-1,1,1)),OFFSET(Import.PLQ,$A102-1,V$15-1,1,1)),(1-PLE!$AA$28)*OFFSET(Import.PLQ,$A102-1,V$15-1,1,1))))</f>
        <v>0</v>
      </c>
      <c r="W102" s="144">
        <f ca="1">IF(W$13="",0,CHOOSE(Detalhamento.OpçãoServiços,OFFSET(Import.PLQ,$A102-1,W$15-1,1,1),IF($E102&lt;&gt;1,IF(ISNUMBER(INDEX(Import.PLE,Detalhamento!$E102,Detalhamento!W$15)),IF(INDEX(Import.PLE,Detalhamento!$E102,Detalhamento!W$15)&lt;=mediçao,OFFSET(Import.PLQ,$A102-1,W$15-1,1,1),0),0),PLE!$AA$28*OFFSET(Import.PLQ,$A102-1,W$15-1,1,1)),IF($E102&lt;&gt;1,IF(ISNUMBER(INDEX(Import.PLE,Detalhamento!$E102,Detalhamento!W$15)),IF(INDEX(Import.PLE,Detalhamento!$E102,Detalhamento!W$15)&lt;=mediçao,0,OFFSET(Import.PLQ,$A102-1,W$15-1,1,1)),OFFSET(Import.PLQ,$A102-1,W$15-1,1,1)),(1-PLE!$AA$28)*OFFSET(Import.PLQ,$A102-1,W$15-1,1,1))))</f>
        <v>0</v>
      </c>
      <c r="X102" s="144">
        <f ca="1">IF(X$13="",0,CHOOSE(Detalhamento.OpçãoServiços,OFFSET(Import.PLQ,$A102-1,X$15-1,1,1),IF($E102&lt;&gt;1,IF(ISNUMBER(INDEX(Import.PLE,Detalhamento!$E102,Detalhamento!X$15)),IF(INDEX(Import.PLE,Detalhamento!$E102,Detalhamento!X$15)&lt;=mediçao,OFFSET(Import.PLQ,$A102-1,X$15-1,1,1),0),0),PLE!$AA$28*OFFSET(Import.PLQ,$A102-1,X$15-1,1,1)),IF($E102&lt;&gt;1,IF(ISNUMBER(INDEX(Import.PLE,Detalhamento!$E102,Detalhamento!X$15)),IF(INDEX(Import.PLE,Detalhamento!$E102,Detalhamento!X$15)&lt;=mediçao,0,OFFSET(Import.PLQ,$A102-1,X$15-1,1,1)),OFFSET(Import.PLQ,$A102-1,X$15-1,1,1)),(1-PLE!$AA$28)*OFFSET(Import.PLQ,$A102-1,X$15-1,1,1))))</f>
        <v>0</v>
      </c>
      <c r="Y102" s="144">
        <f ca="1">IF(Y$13="",0,CHOOSE(Detalhamento.OpçãoServiços,OFFSET(Import.PLQ,$A102-1,Y$15-1,1,1),IF($E102&lt;&gt;1,IF(ISNUMBER(INDEX(Import.PLE,Detalhamento!$E102,Detalhamento!Y$15)),IF(INDEX(Import.PLE,Detalhamento!$E102,Detalhamento!Y$15)&lt;=mediçao,OFFSET(Import.PLQ,$A102-1,Y$15-1,1,1),0),0),PLE!$AA$28*OFFSET(Import.PLQ,$A102-1,Y$15-1,1,1)),IF($E102&lt;&gt;1,IF(ISNUMBER(INDEX(Import.PLE,Detalhamento!$E102,Detalhamento!Y$15)),IF(INDEX(Import.PLE,Detalhamento!$E102,Detalhamento!Y$15)&lt;=mediçao,0,OFFSET(Import.PLQ,$A102-1,Y$15-1,1,1)),OFFSET(Import.PLQ,$A102-1,Y$15-1,1,1)),(1-PLE!$AA$28)*OFFSET(Import.PLQ,$A102-1,Y$15-1,1,1))))</f>
        <v>0</v>
      </c>
      <c r="Z102" s="144">
        <f ca="1">IF(Z$13="",0,CHOOSE(Detalhamento.OpçãoServiços,OFFSET(Import.PLQ,$A102-1,Z$15-1,1,1),IF($E102&lt;&gt;1,IF(ISNUMBER(INDEX(Import.PLE,Detalhamento!$E102,Detalhamento!Z$15)),IF(INDEX(Import.PLE,Detalhamento!$E102,Detalhamento!Z$15)&lt;=mediçao,OFFSET(Import.PLQ,$A102-1,Z$15-1,1,1),0),0),PLE!$AA$28*OFFSET(Import.PLQ,$A102-1,Z$15-1,1,1)),IF($E102&lt;&gt;1,IF(ISNUMBER(INDEX(Import.PLE,Detalhamento!$E102,Detalhamento!Z$15)),IF(INDEX(Import.PLE,Detalhamento!$E102,Detalhamento!Z$15)&lt;=mediçao,0,OFFSET(Import.PLQ,$A102-1,Z$15-1,1,1)),OFFSET(Import.PLQ,$A102-1,Z$15-1,1,1)),(1-PLE!$AA$28)*OFFSET(Import.PLQ,$A102-1,Z$15-1,1,1))))</f>
        <v>0</v>
      </c>
      <c r="AA102" s="144">
        <f ca="1">IF(AA$13="",0,CHOOSE(Detalhamento.OpçãoServiços,OFFSET(Import.PLQ,$A102-1,AA$15-1,1,1),IF($E102&lt;&gt;1,IF(ISNUMBER(INDEX(Import.PLE,Detalhamento!$E102,Detalhamento!AA$15)),IF(INDEX(Import.PLE,Detalhamento!$E102,Detalhamento!AA$15)&lt;=mediçao,OFFSET(Import.PLQ,$A102-1,AA$15-1,1,1),0),0),PLE!$AA$28*OFFSET(Import.PLQ,$A102-1,AA$15-1,1,1)),IF($E102&lt;&gt;1,IF(ISNUMBER(INDEX(Import.PLE,Detalhamento!$E102,Detalhamento!AA$15)),IF(INDEX(Import.PLE,Detalhamento!$E102,Detalhamento!AA$15)&lt;=mediçao,0,OFFSET(Import.PLQ,$A102-1,AA$15-1,1,1)),OFFSET(Import.PLQ,$A102-1,AA$15-1,1,1)),(1-PLE!$AA$28)*OFFSET(Import.PLQ,$A102-1,AA$15-1,1,1))))</f>
        <v>0</v>
      </c>
      <c r="AB102" s="144">
        <f ca="1">IF(AB$13="",0,CHOOSE(Detalhamento.OpçãoServiços,OFFSET(Import.PLQ,$A102-1,AB$15-1,1,1),IF($E102&lt;&gt;1,IF(ISNUMBER(INDEX(Import.PLE,Detalhamento!$E102,Detalhamento!AB$15)),IF(INDEX(Import.PLE,Detalhamento!$E102,Detalhamento!AB$15)&lt;=mediçao,OFFSET(Import.PLQ,$A102-1,AB$15-1,1,1),0),0),PLE!$AA$28*OFFSET(Import.PLQ,$A102-1,AB$15-1,1,1)),IF($E102&lt;&gt;1,IF(ISNUMBER(INDEX(Import.PLE,Detalhamento!$E102,Detalhamento!AB$15)),IF(INDEX(Import.PLE,Detalhamento!$E102,Detalhamento!AB$15)&lt;=mediçao,0,OFFSET(Import.PLQ,$A102-1,AB$15-1,1,1)),OFFSET(Import.PLQ,$A102-1,AB$15-1,1,1)),(1-PLE!$AA$28)*OFFSET(Import.PLQ,$A102-1,AB$15-1,1,1))))</f>
        <v>0</v>
      </c>
      <c r="AC102" s="144">
        <f ca="1">IF(AC$13="",0,CHOOSE(Detalhamento.OpçãoServiços,OFFSET(Import.PLQ,$A102-1,AC$15-1,1,1),IF($E102&lt;&gt;1,IF(ISNUMBER(INDEX(Import.PLE,Detalhamento!$E102,Detalhamento!AC$15)),IF(INDEX(Import.PLE,Detalhamento!$E102,Detalhamento!AC$15)&lt;=mediçao,OFFSET(Import.PLQ,$A102-1,AC$15-1,1,1),0),0),PLE!$AA$28*OFFSET(Import.PLQ,$A102-1,AC$15-1,1,1)),IF($E102&lt;&gt;1,IF(ISNUMBER(INDEX(Import.PLE,Detalhamento!$E102,Detalhamento!AC$15)),IF(INDEX(Import.PLE,Detalhamento!$E102,Detalhamento!AC$15)&lt;=mediçao,0,OFFSET(Import.PLQ,$A102-1,AC$15-1,1,1)),OFFSET(Import.PLQ,$A102-1,AC$15-1,1,1)),(1-PLE!$AA$28)*OFFSET(Import.PLQ,$A102-1,AC$15-1,1,1))))</f>
        <v>0</v>
      </c>
      <c r="AD102" s="144">
        <f ca="1">IF(AD$13="",0,CHOOSE(Detalhamento.OpçãoServiços,OFFSET(Import.PLQ,$A102-1,AD$15-1,1,1),IF($E102&lt;&gt;1,IF(ISNUMBER(INDEX(Import.PLE,Detalhamento!$E102,Detalhamento!AD$15)),IF(INDEX(Import.PLE,Detalhamento!$E102,Detalhamento!AD$15)&lt;=mediçao,OFFSET(Import.PLQ,$A102-1,AD$15-1,1,1),0),0),PLE!$AA$28*OFFSET(Import.PLQ,$A102-1,AD$15-1,1,1)),IF($E102&lt;&gt;1,IF(ISNUMBER(INDEX(Import.PLE,Detalhamento!$E102,Detalhamento!AD$15)),IF(INDEX(Import.PLE,Detalhamento!$E102,Detalhamento!AD$15)&lt;=mediçao,0,OFFSET(Import.PLQ,$A102-1,AD$15-1,1,1)),OFFSET(Import.PLQ,$A102-1,AD$15-1,1,1)),(1-PLE!$AA$28)*OFFSET(Import.PLQ,$A102-1,AD$15-1,1,1))))</f>
        <v>0</v>
      </c>
      <c r="AE102" s="144">
        <f ca="1">IF(AE$13="",0,CHOOSE(Detalhamento.OpçãoServiços,OFFSET(Import.PLQ,$A102-1,AE$15-1,1,1),IF($E102&lt;&gt;1,IF(ISNUMBER(INDEX(Import.PLE,Detalhamento!$E102,Detalhamento!AE$15)),IF(INDEX(Import.PLE,Detalhamento!$E102,Detalhamento!AE$15)&lt;=mediçao,OFFSET(Import.PLQ,$A102-1,AE$15-1,1,1),0),0),PLE!$AA$28*OFFSET(Import.PLQ,$A102-1,AE$15-1,1,1)),IF($E102&lt;&gt;1,IF(ISNUMBER(INDEX(Import.PLE,Detalhamento!$E102,Detalhamento!AE$15)),IF(INDEX(Import.PLE,Detalhamento!$E102,Detalhamento!AE$15)&lt;=mediçao,0,OFFSET(Import.PLQ,$A102-1,AE$15-1,1,1)),OFFSET(Import.PLQ,$A102-1,AE$15-1,1,1)),(1-PLE!$AA$28)*OFFSET(Import.PLQ,$A102-1,AE$15-1,1,1))))</f>
        <v>0</v>
      </c>
      <c r="AF102" s="144">
        <f ca="1">IF(AF$13="",0,CHOOSE(Detalhamento.OpçãoServiços,OFFSET(Import.PLQ,$A102-1,AF$15-1,1,1),IF($E102&lt;&gt;1,IF(ISNUMBER(INDEX(Import.PLE,Detalhamento!$E102,Detalhamento!AF$15)),IF(INDEX(Import.PLE,Detalhamento!$E102,Detalhamento!AF$15)&lt;=mediçao,OFFSET(Import.PLQ,$A102-1,AF$15-1,1,1),0),0),PLE!$AA$28*OFFSET(Import.PLQ,$A102-1,AF$15-1,1,1)),IF($E102&lt;&gt;1,IF(ISNUMBER(INDEX(Import.PLE,Detalhamento!$E102,Detalhamento!AF$15)),IF(INDEX(Import.PLE,Detalhamento!$E102,Detalhamento!AF$15)&lt;=mediçao,0,OFFSET(Import.PLQ,$A102-1,AF$15-1,1,1)),OFFSET(Import.PLQ,$A102-1,AF$15-1,1,1)),(1-PLE!$AA$28)*OFFSET(Import.PLQ,$A102-1,AF$15-1,1,1))))</f>
        <v>0</v>
      </c>
      <c r="AG102" s="144">
        <f ca="1">IF(AG$13="",0,CHOOSE(Detalhamento.OpçãoServiços,OFFSET(Import.PLQ,$A102-1,AG$15-1,1,1),IF($E102&lt;&gt;1,IF(ISNUMBER(INDEX(Import.PLE,Detalhamento!$E102,Detalhamento!AG$15)),IF(INDEX(Import.PLE,Detalhamento!$E102,Detalhamento!AG$15)&lt;=mediçao,OFFSET(Import.PLQ,$A102-1,AG$15-1,1,1),0),0),PLE!$AA$28*OFFSET(Import.PLQ,$A102-1,AG$15-1,1,1)),IF($E102&lt;&gt;1,IF(ISNUMBER(INDEX(Import.PLE,Detalhamento!$E102,Detalhamento!AG$15)),IF(INDEX(Import.PLE,Detalhamento!$E102,Detalhamento!AG$15)&lt;=mediçao,0,OFFSET(Import.PLQ,$A102-1,AG$15-1,1,1)),OFFSET(Import.PLQ,$A102-1,AG$15-1,1,1)),(1-PLE!$AA$28)*OFFSET(Import.PLQ,$A102-1,AG$15-1,1,1))))</f>
        <v>0</v>
      </c>
      <c r="AH102" s="144">
        <f ca="1">IF(AH$13="",0,CHOOSE(Detalhamento.OpçãoServiços,OFFSET(Import.PLQ,$A102-1,AH$15-1,1,1),IF($E102&lt;&gt;1,IF(ISNUMBER(INDEX(Import.PLE,Detalhamento!$E102,Detalhamento!AH$15)),IF(INDEX(Import.PLE,Detalhamento!$E102,Detalhamento!AH$15)&lt;=mediçao,OFFSET(Import.PLQ,$A102-1,AH$15-1,1,1),0),0),PLE!$AA$28*OFFSET(Import.PLQ,$A102-1,AH$15-1,1,1)),IF($E102&lt;&gt;1,IF(ISNUMBER(INDEX(Import.PLE,Detalhamento!$E102,Detalhamento!AH$15)),IF(INDEX(Import.PLE,Detalhamento!$E102,Detalhamento!AH$15)&lt;=mediçao,0,OFFSET(Import.PLQ,$A102-1,AH$15-1,1,1)),OFFSET(Import.PLQ,$A102-1,AH$15-1,1,1)),(1-PLE!$AA$28)*OFFSET(Import.PLQ,$A102-1,AH$15-1,1,1))))</f>
        <v>0</v>
      </c>
      <c r="AI102" s="144">
        <f ca="1">IF(AI$13="",0,CHOOSE(Detalhamento.OpçãoServiços,OFFSET(Import.PLQ,$A102-1,AI$15-1,1,1),IF($E102&lt;&gt;1,IF(ISNUMBER(INDEX(Import.PLE,Detalhamento!$E102,Detalhamento!AI$15)),IF(INDEX(Import.PLE,Detalhamento!$E102,Detalhamento!AI$15)&lt;=mediçao,OFFSET(Import.PLQ,$A102-1,AI$15-1,1,1),0),0),PLE!$AA$28*OFFSET(Import.PLQ,$A102-1,AI$15-1,1,1)),IF($E102&lt;&gt;1,IF(ISNUMBER(INDEX(Import.PLE,Detalhamento!$E102,Detalhamento!AI$15)),IF(INDEX(Import.PLE,Detalhamento!$E102,Detalhamento!AI$15)&lt;=mediçao,0,OFFSET(Import.PLQ,$A102-1,AI$15-1,1,1)),OFFSET(Import.PLQ,$A102-1,AI$15-1,1,1)),(1-PLE!$AA$28)*OFFSET(Import.PLQ,$A102-1,AI$15-1,1,1))))</f>
        <v>0</v>
      </c>
      <c r="AJ102" s="144">
        <f ca="1">IF(AJ$13="",0,CHOOSE(Detalhamento.OpçãoServiços,OFFSET(Import.PLQ,$A102-1,AJ$15-1,1,1),IF($E102&lt;&gt;1,IF(ISNUMBER(INDEX(Import.PLE,Detalhamento!$E102,Detalhamento!AJ$15)),IF(INDEX(Import.PLE,Detalhamento!$E102,Detalhamento!AJ$15)&lt;=mediçao,OFFSET(Import.PLQ,$A102-1,AJ$15-1,1,1),0),0),PLE!$AA$28*OFFSET(Import.PLQ,$A102-1,AJ$15-1,1,1)),IF($E102&lt;&gt;1,IF(ISNUMBER(INDEX(Import.PLE,Detalhamento!$E102,Detalhamento!AJ$15)),IF(INDEX(Import.PLE,Detalhamento!$E102,Detalhamento!AJ$15)&lt;=mediçao,0,OFFSET(Import.PLQ,$A102-1,AJ$15-1,1,1)),OFFSET(Import.PLQ,$A102-1,AJ$15-1,1,1)),(1-PLE!$AA$28)*OFFSET(Import.PLQ,$A102-1,AJ$15-1,1,1))))</f>
        <v>0</v>
      </c>
      <c r="AK102" s="144">
        <f ca="1">IF(AK$13="",0,CHOOSE(Detalhamento.OpçãoServiços,OFFSET(Import.PLQ,$A102-1,AK$15-1,1,1),IF($E102&lt;&gt;1,IF(ISNUMBER(INDEX(Import.PLE,Detalhamento!$E102,Detalhamento!AK$15)),IF(INDEX(Import.PLE,Detalhamento!$E102,Detalhamento!AK$15)&lt;=mediçao,OFFSET(Import.PLQ,$A102-1,AK$15-1,1,1),0),0),PLE!$AA$28*OFFSET(Import.PLQ,$A102-1,AK$15-1,1,1)),IF($E102&lt;&gt;1,IF(ISNUMBER(INDEX(Import.PLE,Detalhamento!$E102,Detalhamento!AK$15)),IF(INDEX(Import.PLE,Detalhamento!$E102,Detalhamento!AK$15)&lt;=mediçao,0,OFFSET(Import.PLQ,$A102-1,AK$15-1,1,1)),OFFSET(Import.PLQ,$A102-1,AK$15-1,1,1)),(1-PLE!$AA$28)*OFFSET(Import.PLQ,$A102-1,AK$15-1,1,1))))</f>
        <v>0</v>
      </c>
      <c r="AL102" s="144">
        <f ca="1">IF(AL$13="",0,CHOOSE(Detalhamento.OpçãoServiços,OFFSET(Import.PLQ,$A102-1,AL$15-1,1,1),IF($E102&lt;&gt;1,IF(ISNUMBER(INDEX(Import.PLE,Detalhamento!$E102,Detalhamento!AL$15)),IF(INDEX(Import.PLE,Detalhamento!$E102,Detalhamento!AL$15)&lt;=mediçao,OFFSET(Import.PLQ,$A102-1,AL$15-1,1,1),0),0),PLE!$AA$28*OFFSET(Import.PLQ,$A102-1,AL$15-1,1,1)),IF($E102&lt;&gt;1,IF(ISNUMBER(INDEX(Import.PLE,Detalhamento!$E102,Detalhamento!AL$15)),IF(INDEX(Import.PLE,Detalhamento!$E102,Detalhamento!AL$15)&lt;=mediçao,0,OFFSET(Import.PLQ,$A102-1,AL$15-1,1,1)),OFFSET(Import.PLQ,$A102-1,AL$15-1,1,1)),(1-PLE!$AA$28)*OFFSET(Import.PLQ,$A102-1,AL$15-1,1,1))))</f>
        <v>0</v>
      </c>
      <c r="AM102" s="144">
        <f ca="1">IF(AM$13="",0,CHOOSE(Detalhamento.OpçãoServiços,OFFSET(Import.PLQ,$A102-1,AM$15-1,1,1),IF($E102&lt;&gt;1,IF(ISNUMBER(INDEX(Import.PLE,Detalhamento!$E102,Detalhamento!AM$15)),IF(INDEX(Import.PLE,Detalhamento!$E102,Detalhamento!AM$15)&lt;=mediçao,OFFSET(Import.PLQ,$A102-1,AM$15-1,1,1),0),0),PLE!$AA$28*OFFSET(Import.PLQ,$A102-1,AM$15-1,1,1)),IF($E102&lt;&gt;1,IF(ISNUMBER(INDEX(Import.PLE,Detalhamento!$E102,Detalhamento!AM$15)),IF(INDEX(Import.PLE,Detalhamento!$E102,Detalhamento!AM$15)&lt;=mediçao,0,OFFSET(Import.PLQ,$A102-1,AM$15-1,1,1)),OFFSET(Import.PLQ,$A102-1,AM$15-1,1,1)),(1-PLE!$AA$28)*OFFSET(Import.PLQ,$A102-1,AM$15-1,1,1))))</f>
        <v>0</v>
      </c>
      <c r="AN102" s="144">
        <f ca="1">IF(AN$13="",0,CHOOSE(Detalhamento.OpçãoServiços,OFFSET(Import.PLQ,$A102-1,AN$15-1,1,1),IF($E102&lt;&gt;1,IF(ISNUMBER(INDEX(Import.PLE,Detalhamento!$E102,Detalhamento!AN$15)),IF(INDEX(Import.PLE,Detalhamento!$E102,Detalhamento!AN$15)&lt;=mediçao,OFFSET(Import.PLQ,$A102-1,AN$15-1,1,1),0),0),PLE!$AA$28*OFFSET(Import.PLQ,$A102-1,AN$15-1,1,1)),IF($E102&lt;&gt;1,IF(ISNUMBER(INDEX(Import.PLE,Detalhamento!$E102,Detalhamento!AN$15)),IF(INDEX(Import.PLE,Detalhamento!$E102,Detalhamento!AN$15)&lt;=mediçao,0,OFFSET(Import.PLQ,$A102-1,AN$15-1,1,1)),OFFSET(Import.PLQ,$A102-1,AN$15-1,1,1)),(1-PLE!$AA$28)*OFFSET(Import.PLQ,$A102-1,AN$15-1,1,1))))</f>
        <v>0</v>
      </c>
      <c r="AO102" s="144">
        <f ca="1">IF(AO$13="",0,CHOOSE(Detalhamento.OpçãoServiços,OFFSET(Import.PLQ,$A102-1,AO$15-1,1,1),IF($E102&lt;&gt;1,IF(ISNUMBER(INDEX(Import.PLE,Detalhamento!$E102,Detalhamento!AO$15)),IF(INDEX(Import.PLE,Detalhamento!$E102,Detalhamento!AO$15)&lt;=mediçao,OFFSET(Import.PLQ,$A102-1,AO$15-1,1,1),0),0),PLE!$AA$28*OFFSET(Import.PLQ,$A102-1,AO$15-1,1,1)),IF($E102&lt;&gt;1,IF(ISNUMBER(INDEX(Import.PLE,Detalhamento!$E102,Detalhamento!AO$15)),IF(INDEX(Import.PLE,Detalhamento!$E102,Detalhamento!AO$15)&lt;=mediçao,0,OFFSET(Import.PLQ,$A102-1,AO$15-1,1,1)),OFFSET(Import.PLQ,$A102-1,AO$15-1,1,1)),(1-PLE!$AA$28)*OFFSET(Import.PLQ,$A102-1,AO$15-1,1,1))))</f>
        <v>0</v>
      </c>
      <c r="AP102" s="144">
        <f ca="1">IF(AP$13="",0,CHOOSE(Detalhamento.OpçãoServiços,OFFSET(Import.PLQ,$A102-1,AP$15-1,1,1),IF($E102&lt;&gt;1,IF(ISNUMBER(INDEX(Import.PLE,Detalhamento!$E102,Detalhamento!AP$15)),IF(INDEX(Import.PLE,Detalhamento!$E102,Detalhamento!AP$15)&lt;=mediçao,OFFSET(Import.PLQ,$A102-1,AP$15-1,1,1),0),0),PLE!$AA$28*OFFSET(Import.PLQ,$A102-1,AP$15-1,1,1)),IF($E102&lt;&gt;1,IF(ISNUMBER(INDEX(Import.PLE,Detalhamento!$E102,Detalhamento!AP$15)),IF(INDEX(Import.PLE,Detalhamento!$E102,Detalhamento!AP$15)&lt;=mediçao,0,OFFSET(Import.PLQ,$A102-1,AP$15-1,1,1)),OFFSET(Import.PLQ,$A102-1,AP$15-1,1,1)),(1-PLE!$AA$28)*OFFSET(Import.PLQ,$A102-1,AP$15-1,1,1))))</f>
        <v>0</v>
      </c>
      <c r="AQ102" s="144">
        <f ca="1">IF(AQ$13="",0,CHOOSE(Detalhamento.OpçãoServiços,OFFSET(Import.PLQ,$A102-1,AQ$15-1,1,1),IF($E102&lt;&gt;1,IF(ISNUMBER(INDEX(Import.PLE,Detalhamento!$E102,Detalhamento!AQ$15)),IF(INDEX(Import.PLE,Detalhamento!$E102,Detalhamento!AQ$15)&lt;=mediçao,OFFSET(Import.PLQ,$A102-1,AQ$15-1,1,1),0),0),PLE!$AA$28*OFFSET(Import.PLQ,$A102-1,AQ$15-1,1,1)),IF($E102&lt;&gt;1,IF(ISNUMBER(INDEX(Import.PLE,Detalhamento!$E102,Detalhamento!AQ$15)),IF(INDEX(Import.PLE,Detalhamento!$E102,Detalhamento!AQ$15)&lt;=mediçao,0,OFFSET(Import.PLQ,$A102-1,AQ$15-1,1,1)),OFFSET(Import.PLQ,$A102-1,AQ$15-1,1,1)),(1-PLE!$AA$28)*OFFSET(Import.PLQ,$A102-1,AQ$15-1,1,1))))</f>
        <v>0</v>
      </c>
      <c r="AR102" s="144">
        <f ca="1">IF(AR$13="",0,CHOOSE(Detalhamento.OpçãoServiços,OFFSET(Import.PLQ,$A102-1,AR$15-1,1,1),IF($E102&lt;&gt;1,IF(ISNUMBER(INDEX(Import.PLE,Detalhamento!$E102,Detalhamento!AR$15)),IF(INDEX(Import.PLE,Detalhamento!$E102,Detalhamento!AR$15)&lt;=mediçao,OFFSET(Import.PLQ,$A102-1,AR$15-1,1,1),0),0),PLE!$AA$28*OFFSET(Import.PLQ,$A102-1,AR$15-1,1,1)),IF($E102&lt;&gt;1,IF(ISNUMBER(INDEX(Import.PLE,Detalhamento!$E102,Detalhamento!AR$15)),IF(INDEX(Import.PLE,Detalhamento!$E102,Detalhamento!AR$15)&lt;=mediçao,0,OFFSET(Import.PLQ,$A102-1,AR$15-1,1,1)),OFFSET(Import.PLQ,$A102-1,AR$15-1,1,1)),(1-PLE!$AA$28)*OFFSET(Import.PLQ,$A102-1,AR$15-1,1,1))))</f>
        <v>0</v>
      </c>
      <c r="AS102" s="144">
        <f ca="1">IF(AS$13="",0,CHOOSE(Detalhamento.OpçãoServiços,OFFSET(Import.PLQ,$A102-1,AS$15-1,1,1),IF($E102&lt;&gt;1,IF(ISNUMBER(INDEX(Import.PLE,Detalhamento!$E102,Detalhamento!AS$15)),IF(INDEX(Import.PLE,Detalhamento!$E102,Detalhamento!AS$15)&lt;=mediçao,OFFSET(Import.PLQ,$A102-1,AS$15-1,1,1),0),0),PLE!$AA$28*OFFSET(Import.PLQ,$A102-1,AS$15-1,1,1)),IF($E102&lt;&gt;1,IF(ISNUMBER(INDEX(Import.PLE,Detalhamento!$E102,Detalhamento!AS$15)),IF(INDEX(Import.PLE,Detalhamento!$E102,Detalhamento!AS$15)&lt;=mediçao,0,OFFSET(Import.PLQ,$A102-1,AS$15-1,1,1)),OFFSET(Import.PLQ,$A102-1,AS$15-1,1,1)),(1-PLE!$AA$28)*OFFSET(Import.PLQ,$A102-1,AS$15-1,1,1))))</f>
        <v>0</v>
      </c>
      <c r="AT102" s="144">
        <f ca="1">IF(AT$13="",0,CHOOSE(Detalhamento.OpçãoServiços,OFFSET(Import.PLQ,$A102-1,AT$15-1,1,1),IF($E102&lt;&gt;1,IF(ISNUMBER(INDEX(Import.PLE,Detalhamento!$E102,Detalhamento!AT$15)),IF(INDEX(Import.PLE,Detalhamento!$E102,Detalhamento!AT$15)&lt;=mediçao,OFFSET(Import.PLQ,$A102-1,AT$15-1,1,1),0),0),PLE!$AA$28*OFFSET(Import.PLQ,$A102-1,AT$15-1,1,1)),IF($E102&lt;&gt;1,IF(ISNUMBER(INDEX(Import.PLE,Detalhamento!$E102,Detalhamento!AT$15)),IF(INDEX(Import.PLE,Detalhamento!$E102,Detalhamento!AT$15)&lt;=mediçao,0,OFFSET(Import.PLQ,$A102-1,AT$15-1,1,1)),OFFSET(Import.PLQ,$A102-1,AT$15-1,1,1)),(1-PLE!$AA$28)*OFFSET(Import.PLQ,$A102-1,AT$15-1,1,1))))</f>
        <v>0</v>
      </c>
      <c r="AU102" s="144">
        <f ca="1">IF(AU$13="",0,CHOOSE(Detalhamento.OpçãoServiços,OFFSET(Import.PLQ,$A102-1,AU$15-1,1,1),IF($E102&lt;&gt;1,IF(ISNUMBER(INDEX(Import.PLE,Detalhamento!$E102,Detalhamento!AU$15)),IF(INDEX(Import.PLE,Detalhamento!$E102,Detalhamento!AU$15)&lt;=mediçao,OFFSET(Import.PLQ,$A102-1,AU$15-1,1,1),0),0),PLE!$AA$28*OFFSET(Import.PLQ,$A102-1,AU$15-1,1,1)),IF($E102&lt;&gt;1,IF(ISNUMBER(INDEX(Import.PLE,Detalhamento!$E102,Detalhamento!AU$15)),IF(INDEX(Import.PLE,Detalhamento!$E102,Detalhamento!AU$15)&lt;=mediçao,0,OFFSET(Import.PLQ,$A102-1,AU$15-1,1,1)),OFFSET(Import.PLQ,$A102-1,AU$15-1,1,1)),(1-PLE!$AA$28)*OFFSET(Import.PLQ,$A102-1,AU$15-1,1,1))))</f>
        <v>0</v>
      </c>
      <c r="AV102" s="144">
        <f ca="1">IF(AV$13="",0,CHOOSE(Detalhamento.OpçãoServiços,OFFSET(Import.PLQ,$A102-1,AV$15-1,1,1),IF($E102&lt;&gt;1,IF(ISNUMBER(INDEX(Import.PLE,Detalhamento!$E102,Detalhamento!AV$15)),IF(INDEX(Import.PLE,Detalhamento!$E102,Detalhamento!AV$15)&lt;=mediçao,OFFSET(Import.PLQ,$A102-1,AV$15-1,1,1),0),0),PLE!$AA$28*OFFSET(Import.PLQ,$A102-1,AV$15-1,1,1)),IF($E102&lt;&gt;1,IF(ISNUMBER(INDEX(Import.PLE,Detalhamento!$E102,Detalhamento!AV$15)),IF(INDEX(Import.PLE,Detalhamento!$E102,Detalhamento!AV$15)&lt;=mediçao,0,OFFSET(Import.PLQ,$A102-1,AV$15-1,1,1)),OFFSET(Import.PLQ,$A102-1,AV$15-1,1,1)),(1-PLE!$AA$28)*OFFSET(Import.PLQ,$A102-1,AV$15-1,1,1))))</f>
        <v>0</v>
      </c>
      <c r="AW102" s="144">
        <f ca="1">IF(AW$13="",0,CHOOSE(Detalhamento.OpçãoServiços,OFFSET(Import.PLQ,$A102-1,AW$15-1,1,1),IF($E102&lt;&gt;1,IF(ISNUMBER(INDEX(Import.PLE,Detalhamento!$E102,Detalhamento!AW$15)),IF(INDEX(Import.PLE,Detalhamento!$E102,Detalhamento!AW$15)&lt;=mediçao,OFFSET(Import.PLQ,$A102-1,AW$15-1,1,1),0),0),PLE!$AA$28*OFFSET(Import.PLQ,$A102-1,AW$15-1,1,1)),IF($E102&lt;&gt;1,IF(ISNUMBER(INDEX(Import.PLE,Detalhamento!$E102,Detalhamento!AW$15)),IF(INDEX(Import.PLE,Detalhamento!$E102,Detalhamento!AW$15)&lt;=mediçao,0,OFFSET(Import.PLQ,$A102-1,AW$15-1,1,1)),OFFSET(Import.PLQ,$A102-1,AW$15-1,1,1)),(1-PLE!$AA$28)*OFFSET(Import.PLQ,$A102-1,AW$15-1,1,1))))</f>
        <v>0</v>
      </c>
      <c r="AX102" s="144">
        <f ca="1">IF(AX$13="",0,CHOOSE(Detalhamento.OpçãoServiços,OFFSET(Import.PLQ,$A102-1,AX$15-1,1,1),IF($E102&lt;&gt;1,IF(ISNUMBER(INDEX(Import.PLE,Detalhamento!$E102,Detalhamento!AX$15)),IF(INDEX(Import.PLE,Detalhamento!$E102,Detalhamento!AX$15)&lt;=mediçao,OFFSET(Import.PLQ,$A102-1,AX$15-1,1,1),0),0),PLE!$AA$28*OFFSET(Import.PLQ,$A102-1,AX$15-1,1,1)),IF($E102&lt;&gt;1,IF(ISNUMBER(INDEX(Import.PLE,Detalhamento!$E102,Detalhamento!AX$15)),IF(INDEX(Import.PLE,Detalhamento!$E102,Detalhamento!AX$15)&lt;=mediçao,0,OFFSET(Import.PLQ,$A102-1,AX$15-1,1,1)),OFFSET(Import.PLQ,$A102-1,AX$15-1,1,1)),(1-PLE!$AA$28)*OFFSET(Import.PLQ,$A102-1,AX$15-1,1,1))))</f>
        <v>0</v>
      </c>
      <c r="AY102" s="144">
        <f ca="1">IF(AY$13="",0,CHOOSE(Detalhamento.OpçãoServiços,OFFSET(Import.PLQ,$A102-1,AY$15-1,1,1),IF($E102&lt;&gt;1,IF(ISNUMBER(INDEX(Import.PLE,Detalhamento!$E102,Detalhamento!AY$15)),IF(INDEX(Import.PLE,Detalhamento!$E102,Detalhamento!AY$15)&lt;=mediçao,OFFSET(Import.PLQ,$A102-1,AY$15-1,1,1),0),0),PLE!$AA$28*OFFSET(Import.PLQ,$A102-1,AY$15-1,1,1)),IF($E102&lt;&gt;1,IF(ISNUMBER(INDEX(Import.PLE,Detalhamento!$E102,Detalhamento!AY$15)),IF(INDEX(Import.PLE,Detalhamento!$E102,Detalhamento!AY$15)&lt;=mediçao,0,OFFSET(Import.PLQ,$A102-1,AY$15-1,1,1)),OFFSET(Import.PLQ,$A102-1,AY$15-1,1,1)),(1-PLE!$AA$28)*OFFSET(Import.PLQ,$A102-1,AY$15-1,1,1))))</f>
        <v>0</v>
      </c>
      <c r="AZ102" s="144">
        <f ca="1">IF(AZ$13="",0,CHOOSE(Detalhamento.OpçãoServiços,OFFSET(Import.PLQ,$A102-1,AZ$15-1,1,1),IF($E102&lt;&gt;1,IF(ISNUMBER(INDEX(Import.PLE,Detalhamento!$E102,Detalhamento!AZ$15)),IF(INDEX(Import.PLE,Detalhamento!$E102,Detalhamento!AZ$15)&lt;=mediçao,OFFSET(Import.PLQ,$A102-1,AZ$15-1,1,1),0),0),PLE!$AA$28*OFFSET(Import.PLQ,$A102-1,AZ$15-1,1,1)),IF($E102&lt;&gt;1,IF(ISNUMBER(INDEX(Import.PLE,Detalhamento!$E102,Detalhamento!AZ$15)),IF(INDEX(Import.PLE,Detalhamento!$E102,Detalhamento!AZ$15)&lt;=mediçao,0,OFFSET(Import.PLQ,$A102-1,AZ$15-1,1,1)),OFFSET(Import.PLQ,$A102-1,AZ$15-1,1,1)),(1-PLE!$AA$28)*OFFSET(Import.PLQ,$A102-1,AZ$15-1,1,1))))</f>
        <v>0</v>
      </c>
      <c r="BA102" s="144">
        <f ca="1">IF(BA$13="",0,CHOOSE(Detalhamento.OpçãoServiços,OFFSET(Import.PLQ,$A102-1,BA$15-1,1,1),IF($E102&lt;&gt;1,IF(ISNUMBER(INDEX(Import.PLE,Detalhamento!$E102,Detalhamento!BA$15)),IF(INDEX(Import.PLE,Detalhamento!$E102,Detalhamento!BA$15)&lt;=mediçao,OFFSET(Import.PLQ,$A102-1,BA$15-1,1,1),0),0),PLE!$AA$28*OFFSET(Import.PLQ,$A102-1,BA$15-1,1,1)),IF($E102&lt;&gt;1,IF(ISNUMBER(INDEX(Import.PLE,Detalhamento!$E102,Detalhamento!BA$15)),IF(INDEX(Import.PLE,Detalhamento!$E102,Detalhamento!BA$15)&lt;=mediçao,0,OFFSET(Import.PLQ,$A102-1,BA$15-1,1,1)),OFFSET(Import.PLQ,$A102-1,BA$15-1,1,1)),(1-PLE!$AA$28)*OFFSET(Import.PLQ,$A102-1,BA$15-1,1,1))))</f>
        <v>0</v>
      </c>
      <c r="BB102" s="144">
        <f ca="1">IF(BB$13="",0,CHOOSE(Detalhamento.OpçãoServiços,OFFSET(Import.PLQ,$A102-1,BB$15-1,1,1),IF($E102&lt;&gt;1,IF(ISNUMBER(INDEX(Import.PLE,Detalhamento!$E102,Detalhamento!BB$15)),IF(INDEX(Import.PLE,Detalhamento!$E102,Detalhamento!BB$15)&lt;=mediçao,OFFSET(Import.PLQ,$A102-1,BB$15-1,1,1),0),0),PLE!$AA$28*OFFSET(Import.PLQ,$A102-1,BB$15-1,1,1)),IF($E102&lt;&gt;1,IF(ISNUMBER(INDEX(Import.PLE,Detalhamento!$E102,Detalhamento!BB$15)),IF(INDEX(Import.PLE,Detalhamento!$E102,Detalhamento!BB$15)&lt;=mediçao,0,OFFSET(Import.PLQ,$A102-1,BB$15-1,1,1)),OFFSET(Import.PLQ,$A102-1,BB$15-1,1,1)),(1-PLE!$AA$28)*OFFSET(Import.PLQ,$A102-1,BB$15-1,1,1))))</f>
        <v>0</v>
      </c>
      <c r="BC102" s="144">
        <f ca="1">IF(BC$13="",0,CHOOSE(Detalhamento.OpçãoServiços,OFFSET(Import.PLQ,$A102-1,BC$15-1,1,1),IF($E102&lt;&gt;1,IF(ISNUMBER(INDEX(Import.PLE,Detalhamento!$E102,Detalhamento!BC$15)),IF(INDEX(Import.PLE,Detalhamento!$E102,Detalhamento!BC$15)&lt;=mediçao,OFFSET(Import.PLQ,$A102-1,BC$15-1,1,1),0),0),PLE!$AA$28*OFFSET(Import.PLQ,$A102-1,BC$15-1,1,1)),IF($E102&lt;&gt;1,IF(ISNUMBER(INDEX(Import.PLE,Detalhamento!$E102,Detalhamento!BC$15)),IF(INDEX(Import.PLE,Detalhamento!$E102,Detalhamento!BC$15)&lt;=mediçao,0,OFFSET(Import.PLQ,$A102-1,BC$15-1,1,1)),OFFSET(Import.PLQ,$A102-1,BC$15-1,1,1)),(1-PLE!$AA$28)*OFFSET(Import.PLQ,$A102-1,BC$15-1,1,1))))</f>
        <v>0</v>
      </c>
      <c r="BD102" s="144">
        <f ca="1">IF(BD$13="",0,CHOOSE(Detalhamento.OpçãoServiços,OFFSET(Import.PLQ,$A102-1,BD$15-1,1,1),IF($E102&lt;&gt;1,IF(ISNUMBER(INDEX(Import.PLE,Detalhamento!$E102,Detalhamento!BD$15)),IF(INDEX(Import.PLE,Detalhamento!$E102,Detalhamento!BD$15)&lt;=mediçao,OFFSET(Import.PLQ,$A102-1,BD$15-1,1,1),0),0),PLE!$AA$28*OFFSET(Import.PLQ,$A102-1,BD$15-1,1,1)),IF($E102&lt;&gt;1,IF(ISNUMBER(INDEX(Import.PLE,Detalhamento!$E102,Detalhamento!BD$15)),IF(INDEX(Import.PLE,Detalhamento!$E102,Detalhamento!BD$15)&lt;=mediçao,0,OFFSET(Import.PLQ,$A102-1,BD$15-1,1,1)),OFFSET(Import.PLQ,$A102-1,BD$15-1,1,1)),(1-PLE!$AA$28)*OFFSET(Import.PLQ,$A102-1,BD$15-1,1,1))))</f>
        <v>0</v>
      </c>
      <c r="BE102" s="144">
        <f ca="1">IF(BE$13="",0,CHOOSE(Detalhamento.OpçãoServiços,OFFSET(Import.PLQ,$A102-1,BE$15-1,1,1),IF($E102&lt;&gt;1,IF(ISNUMBER(INDEX(Import.PLE,Detalhamento!$E102,Detalhamento!BE$15)),IF(INDEX(Import.PLE,Detalhamento!$E102,Detalhamento!BE$15)&lt;=mediçao,OFFSET(Import.PLQ,$A102-1,BE$15-1,1,1),0),0),PLE!$AA$28*OFFSET(Import.PLQ,$A102-1,BE$15-1,1,1)),IF($E102&lt;&gt;1,IF(ISNUMBER(INDEX(Import.PLE,Detalhamento!$E102,Detalhamento!BE$15)),IF(INDEX(Import.PLE,Detalhamento!$E102,Detalhamento!BE$15)&lt;=mediçao,0,OFFSET(Import.PLQ,$A102-1,BE$15-1,1,1)),OFFSET(Import.PLQ,$A102-1,BE$15-1,1,1)),(1-PLE!$AA$28)*OFFSET(Import.PLQ,$A102-1,BE$15-1,1,1))))</f>
        <v>0</v>
      </c>
      <c r="BF102" s="144">
        <f ca="1">IF(BF$13="",0,CHOOSE(Detalhamento.OpçãoServiços,OFFSET(Import.PLQ,$A102-1,BF$15-1,1,1),IF($E102&lt;&gt;1,IF(ISNUMBER(INDEX(Import.PLE,Detalhamento!$E102,Detalhamento!BF$15)),IF(INDEX(Import.PLE,Detalhamento!$E102,Detalhamento!BF$15)&lt;=mediçao,OFFSET(Import.PLQ,$A102-1,BF$15-1,1,1),0),0),PLE!$AA$28*OFFSET(Import.PLQ,$A102-1,BF$15-1,1,1)),IF($E102&lt;&gt;1,IF(ISNUMBER(INDEX(Import.PLE,Detalhamento!$E102,Detalhamento!BF$15)),IF(INDEX(Import.PLE,Detalhamento!$E102,Detalhamento!BF$15)&lt;=mediçao,0,OFFSET(Import.PLQ,$A102-1,BF$15-1,1,1)),OFFSET(Import.PLQ,$A102-1,BF$15-1,1,1)),(1-PLE!$AA$28)*OFFSET(Import.PLQ,$A102-1,BF$15-1,1,1))))</f>
        <v>0</v>
      </c>
      <c r="BG102" s="144">
        <f ca="1">IF(BG$13="",0,CHOOSE(Detalhamento.OpçãoServiços,OFFSET(Import.PLQ,$A102-1,BG$15-1,1,1),IF($E102&lt;&gt;1,IF(ISNUMBER(INDEX(Import.PLE,Detalhamento!$E102,Detalhamento!BG$15)),IF(INDEX(Import.PLE,Detalhamento!$E102,Detalhamento!BG$15)&lt;=mediçao,OFFSET(Import.PLQ,$A102-1,BG$15-1,1,1),0),0),PLE!$AA$28*OFFSET(Import.PLQ,$A102-1,BG$15-1,1,1)),IF($E102&lt;&gt;1,IF(ISNUMBER(INDEX(Import.PLE,Detalhamento!$E102,Detalhamento!BG$15)),IF(INDEX(Import.PLE,Detalhamento!$E102,Detalhamento!BG$15)&lt;=mediçao,0,OFFSET(Import.PLQ,$A102-1,BG$15-1,1,1)),OFFSET(Import.PLQ,$A102-1,BG$15-1,1,1)),(1-PLE!$AA$28)*OFFSET(Import.PLQ,$A102-1,BG$15-1,1,1))))</f>
        <v>0</v>
      </c>
      <c r="BH102" s="144">
        <f ca="1">IF(BH$13="",0,CHOOSE(Detalhamento.OpçãoServiços,OFFSET(Import.PLQ,$A102-1,BH$15-1,1,1),IF($E102&lt;&gt;1,IF(ISNUMBER(INDEX(Import.PLE,Detalhamento!$E102,Detalhamento!BH$15)),IF(INDEX(Import.PLE,Detalhamento!$E102,Detalhamento!BH$15)&lt;=mediçao,OFFSET(Import.PLQ,$A102-1,BH$15-1,1,1),0),0),PLE!$AA$28*OFFSET(Import.PLQ,$A102-1,BH$15-1,1,1)),IF($E102&lt;&gt;1,IF(ISNUMBER(INDEX(Import.PLE,Detalhamento!$E102,Detalhamento!BH$15)),IF(INDEX(Import.PLE,Detalhamento!$E102,Detalhamento!BH$15)&lt;=mediçao,0,OFFSET(Import.PLQ,$A102-1,BH$15-1,1,1)),OFFSET(Import.PLQ,$A102-1,BH$15-1,1,1)),(1-PLE!$AA$28)*OFFSET(Import.PLQ,$A102-1,BH$15-1,1,1))))</f>
        <v>0</v>
      </c>
      <c r="BI102" s="144">
        <f ca="1">IF(BI$13="",0,CHOOSE(Detalhamento.OpçãoServiços,OFFSET(Import.PLQ,$A102-1,BI$15-1,1,1),IF($E102&lt;&gt;1,IF(ISNUMBER(INDEX(Import.PLE,Detalhamento!$E102,Detalhamento!BI$15)),IF(INDEX(Import.PLE,Detalhamento!$E102,Detalhamento!BI$15)&lt;=mediçao,OFFSET(Import.PLQ,$A102-1,BI$15-1,1,1),0),0),PLE!$AA$28*OFFSET(Import.PLQ,$A102-1,BI$15-1,1,1)),IF($E102&lt;&gt;1,IF(ISNUMBER(INDEX(Import.PLE,Detalhamento!$E102,Detalhamento!BI$15)),IF(INDEX(Import.PLE,Detalhamento!$E102,Detalhamento!BI$15)&lt;=mediçao,0,OFFSET(Import.PLQ,$A102-1,BI$15-1,1,1)),OFFSET(Import.PLQ,$A102-1,BI$15-1,1,1)),(1-PLE!$AA$28)*OFFSET(Import.PLQ,$A102-1,BI$15-1,1,1))))</f>
        <v>0</v>
      </c>
    </row>
    <row r="103" spans="1:61" ht="10.5" x14ac:dyDescent="0.25">
      <c r="A103" s="155">
        <v>284</v>
      </c>
      <c r="B103" s="21" t="str">
        <f t="shared" ca="1" si="17"/>
        <v>Evento</v>
      </c>
      <c r="E103" s="153">
        <f t="shared" ca="1" si="18"/>
        <v>10</v>
      </c>
      <c r="F103" s="154">
        <f t="shared" ca="1" si="19"/>
        <v>100000</v>
      </c>
      <c r="G103" s="154" t="str">
        <f t="shared" ca="1" si="22"/>
        <v>Evento</v>
      </c>
      <c r="H103" s="182" t="str">
        <f t="shared" ca="1" si="22"/>
        <v>Quad. - Revestimento De Paredes</v>
      </c>
      <c r="I103" s="37" t="str">
        <f t="shared" ca="1" si="20"/>
        <v>R$</v>
      </c>
      <c r="J103" s="144">
        <f t="shared" ca="1" si="21"/>
        <v>44262.570000000007</v>
      </c>
      <c r="K103" s="67"/>
      <c r="L103" s="144">
        <f ca="1">IF(L$13="",0,CHOOSE(Detalhamento.OpçãoServiços,OFFSET(Import.PLQ,$A103-1,L$15-1,1,1),IF($E103&lt;&gt;1,IF(ISNUMBER(INDEX(Import.PLE,Detalhamento!$E103,Detalhamento!L$15)),IF(INDEX(Import.PLE,Detalhamento!$E103,Detalhamento!L$15)&lt;=mediçao,OFFSET(Import.PLQ,$A103-1,L$15-1,1,1),0),0),PLE!$AA$28*OFFSET(Import.PLQ,$A103-1,L$15-1,1,1)),IF($E103&lt;&gt;1,IF(ISNUMBER(INDEX(Import.PLE,Detalhamento!$E103,Detalhamento!L$15)),IF(INDEX(Import.PLE,Detalhamento!$E103,Detalhamento!L$15)&lt;=mediçao,0,OFFSET(Import.PLQ,$A103-1,L$15-1,1,1)),OFFSET(Import.PLQ,$A103-1,L$15-1,1,1)),(1-PLE!$AA$28)*OFFSET(Import.PLQ,$A103-1,L$15-1,1,1))))</f>
        <v>44262.570000000007</v>
      </c>
      <c r="M103" s="144">
        <f ca="1">IF(M$13="",0,CHOOSE(Detalhamento.OpçãoServiços,OFFSET(Import.PLQ,$A103-1,M$15-1,1,1),IF($E103&lt;&gt;1,IF(ISNUMBER(INDEX(Import.PLE,Detalhamento!$E103,Detalhamento!M$15)),IF(INDEX(Import.PLE,Detalhamento!$E103,Detalhamento!M$15)&lt;=mediçao,OFFSET(Import.PLQ,$A103-1,M$15-1,1,1),0),0),PLE!$AA$28*OFFSET(Import.PLQ,$A103-1,M$15-1,1,1)),IF($E103&lt;&gt;1,IF(ISNUMBER(INDEX(Import.PLE,Detalhamento!$E103,Detalhamento!M$15)),IF(INDEX(Import.PLE,Detalhamento!$E103,Detalhamento!M$15)&lt;=mediçao,0,OFFSET(Import.PLQ,$A103-1,M$15-1,1,1)),OFFSET(Import.PLQ,$A103-1,M$15-1,1,1)),(1-PLE!$AA$28)*OFFSET(Import.PLQ,$A103-1,M$15-1,1,1))))</f>
        <v>0</v>
      </c>
      <c r="N103" s="144">
        <f ca="1">IF(N$13="",0,CHOOSE(Detalhamento.OpçãoServiços,OFFSET(Import.PLQ,$A103-1,N$15-1,1,1),IF($E103&lt;&gt;1,IF(ISNUMBER(INDEX(Import.PLE,Detalhamento!$E103,Detalhamento!N$15)),IF(INDEX(Import.PLE,Detalhamento!$E103,Detalhamento!N$15)&lt;=mediçao,OFFSET(Import.PLQ,$A103-1,N$15-1,1,1),0),0),PLE!$AA$28*OFFSET(Import.PLQ,$A103-1,N$15-1,1,1)),IF($E103&lt;&gt;1,IF(ISNUMBER(INDEX(Import.PLE,Detalhamento!$E103,Detalhamento!N$15)),IF(INDEX(Import.PLE,Detalhamento!$E103,Detalhamento!N$15)&lt;=mediçao,0,OFFSET(Import.PLQ,$A103-1,N$15-1,1,1)),OFFSET(Import.PLQ,$A103-1,N$15-1,1,1)),(1-PLE!$AA$28)*OFFSET(Import.PLQ,$A103-1,N$15-1,1,1))))</f>
        <v>0</v>
      </c>
      <c r="O103" s="144">
        <f ca="1">IF(O$13="",0,CHOOSE(Detalhamento.OpçãoServiços,OFFSET(Import.PLQ,$A103-1,O$15-1,1,1),IF($E103&lt;&gt;1,IF(ISNUMBER(INDEX(Import.PLE,Detalhamento!$E103,Detalhamento!O$15)),IF(INDEX(Import.PLE,Detalhamento!$E103,Detalhamento!O$15)&lt;=mediçao,OFFSET(Import.PLQ,$A103-1,O$15-1,1,1),0),0),PLE!$AA$28*OFFSET(Import.PLQ,$A103-1,O$15-1,1,1)),IF($E103&lt;&gt;1,IF(ISNUMBER(INDEX(Import.PLE,Detalhamento!$E103,Detalhamento!O$15)),IF(INDEX(Import.PLE,Detalhamento!$E103,Detalhamento!O$15)&lt;=mediçao,0,OFFSET(Import.PLQ,$A103-1,O$15-1,1,1)),OFFSET(Import.PLQ,$A103-1,O$15-1,1,1)),(1-PLE!$AA$28)*OFFSET(Import.PLQ,$A103-1,O$15-1,1,1))))</f>
        <v>0</v>
      </c>
      <c r="P103" s="144">
        <f ca="1">IF(P$13="",0,CHOOSE(Detalhamento.OpçãoServiços,OFFSET(Import.PLQ,$A103-1,P$15-1,1,1),IF($E103&lt;&gt;1,IF(ISNUMBER(INDEX(Import.PLE,Detalhamento!$E103,Detalhamento!P$15)),IF(INDEX(Import.PLE,Detalhamento!$E103,Detalhamento!P$15)&lt;=mediçao,OFFSET(Import.PLQ,$A103-1,P$15-1,1,1),0),0),PLE!$AA$28*OFFSET(Import.PLQ,$A103-1,P$15-1,1,1)),IF($E103&lt;&gt;1,IF(ISNUMBER(INDEX(Import.PLE,Detalhamento!$E103,Detalhamento!P$15)),IF(INDEX(Import.PLE,Detalhamento!$E103,Detalhamento!P$15)&lt;=mediçao,0,OFFSET(Import.PLQ,$A103-1,P$15-1,1,1)),OFFSET(Import.PLQ,$A103-1,P$15-1,1,1)),(1-PLE!$AA$28)*OFFSET(Import.PLQ,$A103-1,P$15-1,1,1))))</f>
        <v>0</v>
      </c>
      <c r="Q103" s="144">
        <f ca="1">IF(Q$13="",0,CHOOSE(Detalhamento.OpçãoServiços,OFFSET(Import.PLQ,$A103-1,Q$15-1,1,1),IF($E103&lt;&gt;1,IF(ISNUMBER(INDEX(Import.PLE,Detalhamento!$E103,Detalhamento!Q$15)),IF(INDEX(Import.PLE,Detalhamento!$E103,Detalhamento!Q$15)&lt;=mediçao,OFFSET(Import.PLQ,$A103-1,Q$15-1,1,1),0),0),PLE!$AA$28*OFFSET(Import.PLQ,$A103-1,Q$15-1,1,1)),IF($E103&lt;&gt;1,IF(ISNUMBER(INDEX(Import.PLE,Detalhamento!$E103,Detalhamento!Q$15)),IF(INDEX(Import.PLE,Detalhamento!$E103,Detalhamento!Q$15)&lt;=mediçao,0,OFFSET(Import.PLQ,$A103-1,Q$15-1,1,1)),OFFSET(Import.PLQ,$A103-1,Q$15-1,1,1)),(1-PLE!$AA$28)*OFFSET(Import.PLQ,$A103-1,Q$15-1,1,1))))</f>
        <v>0</v>
      </c>
      <c r="R103" s="144">
        <f ca="1">IF(R$13="",0,CHOOSE(Detalhamento.OpçãoServiços,OFFSET(Import.PLQ,$A103-1,R$15-1,1,1),IF($E103&lt;&gt;1,IF(ISNUMBER(INDEX(Import.PLE,Detalhamento!$E103,Detalhamento!R$15)),IF(INDEX(Import.PLE,Detalhamento!$E103,Detalhamento!R$15)&lt;=mediçao,OFFSET(Import.PLQ,$A103-1,R$15-1,1,1),0),0),PLE!$AA$28*OFFSET(Import.PLQ,$A103-1,R$15-1,1,1)),IF($E103&lt;&gt;1,IF(ISNUMBER(INDEX(Import.PLE,Detalhamento!$E103,Detalhamento!R$15)),IF(INDEX(Import.PLE,Detalhamento!$E103,Detalhamento!R$15)&lt;=mediçao,0,OFFSET(Import.PLQ,$A103-1,R$15-1,1,1)),OFFSET(Import.PLQ,$A103-1,R$15-1,1,1)),(1-PLE!$AA$28)*OFFSET(Import.PLQ,$A103-1,R$15-1,1,1))))</f>
        <v>0</v>
      </c>
      <c r="S103" s="144">
        <f ca="1">IF(S$13="",0,CHOOSE(Detalhamento.OpçãoServiços,OFFSET(Import.PLQ,$A103-1,S$15-1,1,1),IF($E103&lt;&gt;1,IF(ISNUMBER(INDEX(Import.PLE,Detalhamento!$E103,Detalhamento!S$15)),IF(INDEX(Import.PLE,Detalhamento!$E103,Detalhamento!S$15)&lt;=mediçao,OFFSET(Import.PLQ,$A103-1,S$15-1,1,1),0),0),PLE!$AA$28*OFFSET(Import.PLQ,$A103-1,S$15-1,1,1)),IF($E103&lt;&gt;1,IF(ISNUMBER(INDEX(Import.PLE,Detalhamento!$E103,Detalhamento!S$15)),IF(INDEX(Import.PLE,Detalhamento!$E103,Detalhamento!S$15)&lt;=mediçao,0,OFFSET(Import.PLQ,$A103-1,S$15-1,1,1)),OFFSET(Import.PLQ,$A103-1,S$15-1,1,1)),(1-PLE!$AA$28)*OFFSET(Import.PLQ,$A103-1,S$15-1,1,1))))</f>
        <v>0</v>
      </c>
      <c r="T103" s="144">
        <f ca="1">IF(T$13="",0,CHOOSE(Detalhamento.OpçãoServiços,OFFSET(Import.PLQ,$A103-1,T$15-1,1,1),IF($E103&lt;&gt;1,IF(ISNUMBER(INDEX(Import.PLE,Detalhamento!$E103,Detalhamento!T$15)),IF(INDEX(Import.PLE,Detalhamento!$E103,Detalhamento!T$15)&lt;=mediçao,OFFSET(Import.PLQ,$A103-1,T$15-1,1,1),0),0),PLE!$AA$28*OFFSET(Import.PLQ,$A103-1,T$15-1,1,1)),IF($E103&lt;&gt;1,IF(ISNUMBER(INDEX(Import.PLE,Detalhamento!$E103,Detalhamento!T$15)),IF(INDEX(Import.PLE,Detalhamento!$E103,Detalhamento!T$15)&lt;=mediçao,0,OFFSET(Import.PLQ,$A103-1,T$15-1,1,1)),OFFSET(Import.PLQ,$A103-1,T$15-1,1,1)),(1-PLE!$AA$28)*OFFSET(Import.PLQ,$A103-1,T$15-1,1,1))))</f>
        <v>0</v>
      </c>
      <c r="U103" s="144">
        <f ca="1">IF(U$13="",0,CHOOSE(Detalhamento.OpçãoServiços,OFFSET(Import.PLQ,$A103-1,U$15-1,1,1),IF($E103&lt;&gt;1,IF(ISNUMBER(INDEX(Import.PLE,Detalhamento!$E103,Detalhamento!U$15)),IF(INDEX(Import.PLE,Detalhamento!$E103,Detalhamento!U$15)&lt;=mediçao,OFFSET(Import.PLQ,$A103-1,U$15-1,1,1),0),0),PLE!$AA$28*OFFSET(Import.PLQ,$A103-1,U$15-1,1,1)),IF($E103&lt;&gt;1,IF(ISNUMBER(INDEX(Import.PLE,Detalhamento!$E103,Detalhamento!U$15)),IF(INDEX(Import.PLE,Detalhamento!$E103,Detalhamento!U$15)&lt;=mediçao,0,OFFSET(Import.PLQ,$A103-1,U$15-1,1,1)),OFFSET(Import.PLQ,$A103-1,U$15-1,1,1)),(1-PLE!$AA$28)*OFFSET(Import.PLQ,$A103-1,U$15-1,1,1))))</f>
        <v>0</v>
      </c>
      <c r="V103" s="144">
        <f ca="1">IF(V$13="",0,CHOOSE(Detalhamento.OpçãoServiços,OFFSET(Import.PLQ,$A103-1,V$15-1,1,1),IF($E103&lt;&gt;1,IF(ISNUMBER(INDEX(Import.PLE,Detalhamento!$E103,Detalhamento!V$15)),IF(INDEX(Import.PLE,Detalhamento!$E103,Detalhamento!V$15)&lt;=mediçao,OFFSET(Import.PLQ,$A103-1,V$15-1,1,1),0),0),PLE!$AA$28*OFFSET(Import.PLQ,$A103-1,V$15-1,1,1)),IF($E103&lt;&gt;1,IF(ISNUMBER(INDEX(Import.PLE,Detalhamento!$E103,Detalhamento!V$15)),IF(INDEX(Import.PLE,Detalhamento!$E103,Detalhamento!V$15)&lt;=mediçao,0,OFFSET(Import.PLQ,$A103-1,V$15-1,1,1)),OFFSET(Import.PLQ,$A103-1,V$15-1,1,1)),(1-PLE!$AA$28)*OFFSET(Import.PLQ,$A103-1,V$15-1,1,1))))</f>
        <v>0</v>
      </c>
      <c r="W103" s="144">
        <f ca="1">IF(W$13="",0,CHOOSE(Detalhamento.OpçãoServiços,OFFSET(Import.PLQ,$A103-1,W$15-1,1,1),IF($E103&lt;&gt;1,IF(ISNUMBER(INDEX(Import.PLE,Detalhamento!$E103,Detalhamento!W$15)),IF(INDEX(Import.PLE,Detalhamento!$E103,Detalhamento!W$15)&lt;=mediçao,OFFSET(Import.PLQ,$A103-1,W$15-1,1,1),0),0),PLE!$AA$28*OFFSET(Import.PLQ,$A103-1,W$15-1,1,1)),IF($E103&lt;&gt;1,IF(ISNUMBER(INDEX(Import.PLE,Detalhamento!$E103,Detalhamento!W$15)),IF(INDEX(Import.PLE,Detalhamento!$E103,Detalhamento!W$15)&lt;=mediçao,0,OFFSET(Import.PLQ,$A103-1,W$15-1,1,1)),OFFSET(Import.PLQ,$A103-1,W$15-1,1,1)),(1-PLE!$AA$28)*OFFSET(Import.PLQ,$A103-1,W$15-1,1,1))))</f>
        <v>0</v>
      </c>
      <c r="X103" s="144">
        <f ca="1">IF(X$13="",0,CHOOSE(Detalhamento.OpçãoServiços,OFFSET(Import.PLQ,$A103-1,X$15-1,1,1),IF($E103&lt;&gt;1,IF(ISNUMBER(INDEX(Import.PLE,Detalhamento!$E103,Detalhamento!X$15)),IF(INDEX(Import.PLE,Detalhamento!$E103,Detalhamento!X$15)&lt;=mediçao,OFFSET(Import.PLQ,$A103-1,X$15-1,1,1),0),0),PLE!$AA$28*OFFSET(Import.PLQ,$A103-1,X$15-1,1,1)),IF($E103&lt;&gt;1,IF(ISNUMBER(INDEX(Import.PLE,Detalhamento!$E103,Detalhamento!X$15)),IF(INDEX(Import.PLE,Detalhamento!$E103,Detalhamento!X$15)&lt;=mediçao,0,OFFSET(Import.PLQ,$A103-1,X$15-1,1,1)),OFFSET(Import.PLQ,$A103-1,X$15-1,1,1)),(1-PLE!$AA$28)*OFFSET(Import.PLQ,$A103-1,X$15-1,1,1))))</f>
        <v>0</v>
      </c>
      <c r="Y103" s="144">
        <f ca="1">IF(Y$13="",0,CHOOSE(Detalhamento.OpçãoServiços,OFFSET(Import.PLQ,$A103-1,Y$15-1,1,1),IF($E103&lt;&gt;1,IF(ISNUMBER(INDEX(Import.PLE,Detalhamento!$E103,Detalhamento!Y$15)),IF(INDEX(Import.PLE,Detalhamento!$E103,Detalhamento!Y$15)&lt;=mediçao,OFFSET(Import.PLQ,$A103-1,Y$15-1,1,1),0),0),PLE!$AA$28*OFFSET(Import.PLQ,$A103-1,Y$15-1,1,1)),IF($E103&lt;&gt;1,IF(ISNUMBER(INDEX(Import.PLE,Detalhamento!$E103,Detalhamento!Y$15)),IF(INDEX(Import.PLE,Detalhamento!$E103,Detalhamento!Y$15)&lt;=mediçao,0,OFFSET(Import.PLQ,$A103-1,Y$15-1,1,1)),OFFSET(Import.PLQ,$A103-1,Y$15-1,1,1)),(1-PLE!$AA$28)*OFFSET(Import.PLQ,$A103-1,Y$15-1,1,1))))</f>
        <v>0</v>
      </c>
      <c r="Z103" s="144">
        <f ca="1">IF(Z$13="",0,CHOOSE(Detalhamento.OpçãoServiços,OFFSET(Import.PLQ,$A103-1,Z$15-1,1,1),IF($E103&lt;&gt;1,IF(ISNUMBER(INDEX(Import.PLE,Detalhamento!$E103,Detalhamento!Z$15)),IF(INDEX(Import.PLE,Detalhamento!$E103,Detalhamento!Z$15)&lt;=mediçao,OFFSET(Import.PLQ,$A103-1,Z$15-1,1,1),0),0),PLE!$AA$28*OFFSET(Import.PLQ,$A103-1,Z$15-1,1,1)),IF($E103&lt;&gt;1,IF(ISNUMBER(INDEX(Import.PLE,Detalhamento!$E103,Detalhamento!Z$15)),IF(INDEX(Import.PLE,Detalhamento!$E103,Detalhamento!Z$15)&lt;=mediçao,0,OFFSET(Import.PLQ,$A103-1,Z$15-1,1,1)),OFFSET(Import.PLQ,$A103-1,Z$15-1,1,1)),(1-PLE!$AA$28)*OFFSET(Import.PLQ,$A103-1,Z$15-1,1,1))))</f>
        <v>0</v>
      </c>
      <c r="AA103" s="144">
        <f ca="1">IF(AA$13="",0,CHOOSE(Detalhamento.OpçãoServiços,OFFSET(Import.PLQ,$A103-1,AA$15-1,1,1),IF($E103&lt;&gt;1,IF(ISNUMBER(INDEX(Import.PLE,Detalhamento!$E103,Detalhamento!AA$15)),IF(INDEX(Import.PLE,Detalhamento!$E103,Detalhamento!AA$15)&lt;=mediçao,OFFSET(Import.PLQ,$A103-1,AA$15-1,1,1),0),0),PLE!$AA$28*OFFSET(Import.PLQ,$A103-1,AA$15-1,1,1)),IF($E103&lt;&gt;1,IF(ISNUMBER(INDEX(Import.PLE,Detalhamento!$E103,Detalhamento!AA$15)),IF(INDEX(Import.PLE,Detalhamento!$E103,Detalhamento!AA$15)&lt;=mediçao,0,OFFSET(Import.PLQ,$A103-1,AA$15-1,1,1)),OFFSET(Import.PLQ,$A103-1,AA$15-1,1,1)),(1-PLE!$AA$28)*OFFSET(Import.PLQ,$A103-1,AA$15-1,1,1))))</f>
        <v>0</v>
      </c>
      <c r="AB103" s="144">
        <f ca="1">IF(AB$13="",0,CHOOSE(Detalhamento.OpçãoServiços,OFFSET(Import.PLQ,$A103-1,AB$15-1,1,1),IF($E103&lt;&gt;1,IF(ISNUMBER(INDEX(Import.PLE,Detalhamento!$E103,Detalhamento!AB$15)),IF(INDEX(Import.PLE,Detalhamento!$E103,Detalhamento!AB$15)&lt;=mediçao,OFFSET(Import.PLQ,$A103-1,AB$15-1,1,1),0),0),PLE!$AA$28*OFFSET(Import.PLQ,$A103-1,AB$15-1,1,1)),IF($E103&lt;&gt;1,IF(ISNUMBER(INDEX(Import.PLE,Detalhamento!$E103,Detalhamento!AB$15)),IF(INDEX(Import.PLE,Detalhamento!$E103,Detalhamento!AB$15)&lt;=mediçao,0,OFFSET(Import.PLQ,$A103-1,AB$15-1,1,1)),OFFSET(Import.PLQ,$A103-1,AB$15-1,1,1)),(1-PLE!$AA$28)*OFFSET(Import.PLQ,$A103-1,AB$15-1,1,1))))</f>
        <v>0</v>
      </c>
      <c r="AC103" s="144">
        <f ca="1">IF(AC$13="",0,CHOOSE(Detalhamento.OpçãoServiços,OFFSET(Import.PLQ,$A103-1,AC$15-1,1,1),IF($E103&lt;&gt;1,IF(ISNUMBER(INDEX(Import.PLE,Detalhamento!$E103,Detalhamento!AC$15)),IF(INDEX(Import.PLE,Detalhamento!$E103,Detalhamento!AC$15)&lt;=mediçao,OFFSET(Import.PLQ,$A103-1,AC$15-1,1,1),0),0),PLE!$AA$28*OFFSET(Import.PLQ,$A103-1,AC$15-1,1,1)),IF($E103&lt;&gt;1,IF(ISNUMBER(INDEX(Import.PLE,Detalhamento!$E103,Detalhamento!AC$15)),IF(INDEX(Import.PLE,Detalhamento!$E103,Detalhamento!AC$15)&lt;=mediçao,0,OFFSET(Import.PLQ,$A103-1,AC$15-1,1,1)),OFFSET(Import.PLQ,$A103-1,AC$15-1,1,1)),(1-PLE!$AA$28)*OFFSET(Import.PLQ,$A103-1,AC$15-1,1,1))))</f>
        <v>0</v>
      </c>
      <c r="AD103" s="144">
        <f ca="1">IF(AD$13="",0,CHOOSE(Detalhamento.OpçãoServiços,OFFSET(Import.PLQ,$A103-1,AD$15-1,1,1),IF($E103&lt;&gt;1,IF(ISNUMBER(INDEX(Import.PLE,Detalhamento!$E103,Detalhamento!AD$15)),IF(INDEX(Import.PLE,Detalhamento!$E103,Detalhamento!AD$15)&lt;=mediçao,OFFSET(Import.PLQ,$A103-1,AD$15-1,1,1),0),0),PLE!$AA$28*OFFSET(Import.PLQ,$A103-1,AD$15-1,1,1)),IF($E103&lt;&gt;1,IF(ISNUMBER(INDEX(Import.PLE,Detalhamento!$E103,Detalhamento!AD$15)),IF(INDEX(Import.PLE,Detalhamento!$E103,Detalhamento!AD$15)&lt;=mediçao,0,OFFSET(Import.PLQ,$A103-1,AD$15-1,1,1)),OFFSET(Import.PLQ,$A103-1,AD$15-1,1,1)),(1-PLE!$AA$28)*OFFSET(Import.PLQ,$A103-1,AD$15-1,1,1))))</f>
        <v>0</v>
      </c>
      <c r="AE103" s="144">
        <f ca="1">IF(AE$13="",0,CHOOSE(Detalhamento.OpçãoServiços,OFFSET(Import.PLQ,$A103-1,AE$15-1,1,1),IF($E103&lt;&gt;1,IF(ISNUMBER(INDEX(Import.PLE,Detalhamento!$E103,Detalhamento!AE$15)),IF(INDEX(Import.PLE,Detalhamento!$E103,Detalhamento!AE$15)&lt;=mediçao,OFFSET(Import.PLQ,$A103-1,AE$15-1,1,1),0),0),PLE!$AA$28*OFFSET(Import.PLQ,$A103-1,AE$15-1,1,1)),IF($E103&lt;&gt;1,IF(ISNUMBER(INDEX(Import.PLE,Detalhamento!$E103,Detalhamento!AE$15)),IF(INDEX(Import.PLE,Detalhamento!$E103,Detalhamento!AE$15)&lt;=mediçao,0,OFFSET(Import.PLQ,$A103-1,AE$15-1,1,1)),OFFSET(Import.PLQ,$A103-1,AE$15-1,1,1)),(1-PLE!$AA$28)*OFFSET(Import.PLQ,$A103-1,AE$15-1,1,1))))</f>
        <v>0</v>
      </c>
      <c r="AF103" s="144">
        <f ca="1">IF(AF$13="",0,CHOOSE(Detalhamento.OpçãoServiços,OFFSET(Import.PLQ,$A103-1,AF$15-1,1,1),IF($E103&lt;&gt;1,IF(ISNUMBER(INDEX(Import.PLE,Detalhamento!$E103,Detalhamento!AF$15)),IF(INDEX(Import.PLE,Detalhamento!$E103,Detalhamento!AF$15)&lt;=mediçao,OFFSET(Import.PLQ,$A103-1,AF$15-1,1,1),0),0),PLE!$AA$28*OFFSET(Import.PLQ,$A103-1,AF$15-1,1,1)),IF($E103&lt;&gt;1,IF(ISNUMBER(INDEX(Import.PLE,Detalhamento!$E103,Detalhamento!AF$15)),IF(INDEX(Import.PLE,Detalhamento!$E103,Detalhamento!AF$15)&lt;=mediçao,0,OFFSET(Import.PLQ,$A103-1,AF$15-1,1,1)),OFFSET(Import.PLQ,$A103-1,AF$15-1,1,1)),(1-PLE!$AA$28)*OFFSET(Import.PLQ,$A103-1,AF$15-1,1,1))))</f>
        <v>0</v>
      </c>
      <c r="AG103" s="144">
        <f ca="1">IF(AG$13="",0,CHOOSE(Detalhamento.OpçãoServiços,OFFSET(Import.PLQ,$A103-1,AG$15-1,1,1),IF($E103&lt;&gt;1,IF(ISNUMBER(INDEX(Import.PLE,Detalhamento!$E103,Detalhamento!AG$15)),IF(INDEX(Import.PLE,Detalhamento!$E103,Detalhamento!AG$15)&lt;=mediçao,OFFSET(Import.PLQ,$A103-1,AG$15-1,1,1),0),0),PLE!$AA$28*OFFSET(Import.PLQ,$A103-1,AG$15-1,1,1)),IF($E103&lt;&gt;1,IF(ISNUMBER(INDEX(Import.PLE,Detalhamento!$E103,Detalhamento!AG$15)),IF(INDEX(Import.PLE,Detalhamento!$E103,Detalhamento!AG$15)&lt;=mediçao,0,OFFSET(Import.PLQ,$A103-1,AG$15-1,1,1)),OFFSET(Import.PLQ,$A103-1,AG$15-1,1,1)),(1-PLE!$AA$28)*OFFSET(Import.PLQ,$A103-1,AG$15-1,1,1))))</f>
        <v>0</v>
      </c>
      <c r="AH103" s="144">
        <f ca="1">IF(AH$13="",0,CHOOSE(Detalhamento.OpçãoServiços,OFFSET(Import.PLQ,$A103-1,AH$15-1,1,1),IF($E103&lt;&gt;1,IF(ISNUMBER(INDEX(Import.PLE,Detalhamento!$E103,Detalhamento!AH$15)),IF(INDEX(Import.PLE,Detalhamento!$E103,Detalhamento!AH$15)&lt;=mediçao,OFFSET(Import.PLQ,$A103-1,AH$15-1,1,1),0),0),PLE!$AA$28*OFFSET(Import.PLQ,$A103-1,AH$15-1,1,1)),IF($E103&lt;&gt;1,IF(ISNUMBER(INDEX(Import.PLE,Detalhamento!$E103,Detalhamento!AH$15)),IF(INDEX(Import.PLE,Detalhamento!$E103,Detalhamento!AH$15)&lt;=mediçao,0,OFFSET(Import.PLQ,$A103-1,AH$15-1,1,1)),OFFSET(Import.PLQ,$A103-1,AH$15-1,1,1)),(1-PLE!$AA$28)*OFFSET(Import.PLQ,$A103-1,AH$15-1,1,1))))</f>
        <v>0</v>
      </c>
      <c r="AI103" s="144">
        <f ca="1">IF(AI$13="",0,CHOOSE(Detalhamento.OpçãoServiços,OFFSET(Import.PLQ,$A103-1,AI$15-1,1,1),IF($E103&lt;&gt;1,IF(ISNUMBER(INDEX(Import.PLE,Detalhamento!$E103,Detalhamento!AI$15)),IF(INDEX(Import.PLE,Detalhamento!$E103,Detalhamento!AI$15)&lt;=mediçao,OFFSET(Import.PLQ,$A103-1,AI$15-1,1,1),0),0),PLE!$AA$28*OFFSET(Import.PLQ,$A103-1,AI$15-1,1,1)),IF($E103&lt;&gt;1,IF(ISNUMBER(INDEX(Import.PLE,Detalhamento!$E103,Detalhamento!AI$15)),IF(INDEX(Import.PLE,Detalhamento!$E103,Detalhamento!AI$15)&lt;=mediçao,0,OFFSET(Import.PLQ,$A103-1,AI$15-1,1,1)),OFFSET(Import.PLQ,$A103-1,AI$15-1,1,1)),(1-PLE!$AA$28)*OFFSET(Import.PLQ,$A103-1,AI$15-1,1,1))))</f>
        <v>0</v>
      </c>
      <c r="AJ103" s="144">
        <f ca="1">IF(AJ$13="",0,CHOOSE(Detalhamento.OpçãoServiços,OFFSET(Import.PLQ,$A103-1,AJ$15-1,1,1),IF($E103&lt;&gt;1,IF(ISNUMBER(INDEX(Import.PLE,Detalhamento!$E103,Detalhamento!AJ$15)),IF(INDEX(Import.PLE,Detalhamento!$E103,Detalhamento!AJ$15)&lt;=mediçao,OFFSET(Import.PLQ,$A103-1,AJ$15-1,1,1),0),0),PLE!$AA$28*OFFSET(Import.PLQ,$A103-1,AJ$15-1,1,1)),IF($E103&lt;&gt;1,IF(ISNUMBER(INDEX(Import.PLE,Detalhamento!$E103,Detalhamento!AJ$15)),IF(INDEX(Import.PLE,Detalhamento!$E103,Detalhamento!AJ$15)&lt;=mediçao,0,OFFSET(Import.PLQ,$A103-1,AJ$15-1,1,1)),OFFSET(Import.PLQ,$A103-1,AJ$15-1,1,1)),(1-PLE!$AA$28)*OFFSET(Import.PLQ,$A103-1,AJ$15-1,1,1))))</f>
        <v>0</v>
      </c>
      <c r="AK103" s="144">
        <f ca="1">IF(AK$13="",0,CHOOSE(Detalhamento.OpçãoServiços,OFFSET(Import.PLQ,$A103-1,AK$15-1,1,1),IF($E103&lt;&gt;1,IF(ISNUMBER(INDEX(Import.PLE,Detalhamento!$E103,Detalhamento!AK$15)),IF(INDEX(Import.PLE,Detalhamento!$E103,Detalhamento!AK$15)&lt;=mediçao,OFFSET(Import.PLQ,$A103-1,AK$15-1,1,1),0),0),PLE!$AA$28*OFFSET(Import.PLQ,$A103-1,AK$15-1,1,1)),IF($E103&lt;&gt;1,IF(ISNUMBER(INDEX(Import.PLE,Detalhamento!$E103,Detalhamento!AK$15)),IF(INDEX(Import.PLE,Detalhamento!$E103,Detalhamento!AK$15)&lt;=mediçao,0,OFFSET(Import.PLQ,$A103-1,AK$15-1,1,1)),OFFSET(Import.PLQ,$A103-1,AK$15-1,1,1)),(1-PLE!$AA$28)*OFFSET(Import.PLQ,$A103-1,AK$15-1,1,1))))</f>
        <v>0</v>
      </c>
      <c r="AL103" s="144">
        <f ca="1">IF(AL$13="",0,CHOOSE(Detalhamento.OpçãoServiços,OFFSET(Import.PLQ,$A103-1,AL$15-1,1,1),IF($E103&lt;&gt;1,IF(ISNUMBER(INDEX(Import.PLE,Detalhamento!$E103,Detalhamento!AL$15)),IF(INDEX(Import.PLE,Detalhamento!$E103,Detalhamento!AL$15)&lt;=mediçao,OFFSET(Import.PLQ,$A103-1,AL$15-1,1,1),0),0),PLE!$AA$28*OFFSET(Import.PLQ,$A103-1,AL$15-1,1,1)),IF($E103&lt;&gt;1,IF(ISNUMBER(INDEX(Import.PLE,Detalhamento!$E103,Detalhamento!AL$15)),IF(INDEX(Import.PLE,Detalhamento!$E103,Detalhamento!AL$15)&lt;=mediçao,0,OFFSET(Import.PLQ,$A103-1,AL$15-1,1,1)),OFFSET(Import.PLQ,$A103-1,AL$15-1,1,1)),(1-PLE!$AA$28)*OFFSET(Import.PLQ,$A103-1,AL$15-1,1,1))))</f>
        <v>0</v>
      </c>
      <c r="AM103" s="144">
        <f ca="1">IF(AM$13="",0,CHOOSE(Detalhamento.OpçãoServiços,OFFSET(Import.PLQ,$A103-1,AM$15-1,1,1),IF($E103&lt;&gt;1,IF(ISNUMBER(INDEX(Import.PLE,Detalhamento!$E103,Detalhamento!AM$15)),IF(INDEX(Import.PLE,Detalhamento!$E103,Detalhamento!AM$15)&lt;=mediçao,OFFSET(Import.PLQ,$A103-1,AM$15-1,1,1),0),0),PLE!$AA$28*OFFSET(Import.PLQ,$A103-1,AM$15-1,1,1)),IF($E103&lt;&gt;1,IF(ISNUMBER(INDEX(Import.PLE,Detalhamento!$E103,Detalhamento!AM$15)),IF(INDEX(Import.PLE,Detalhamento!$E103,Detalhamento!AM$15)&lt;=mediçao,0,OFFSET(Import.PLQ,$A103-1,AM$15-1,1,1)),OFFSET(Import.PLQ,$A103-1,AM$15-1,1,1)),(1-PLE!$AA$28)*OFFSET(Import.PLQ,$A103-1,AM$15-1,1,1))))</f>
        <v>0</v>
      </c>
      <c r="AN103" s="144">
        <f ca="1">IF(AN$13="",0,CHOOSE(Detalhamento.OpçãoServiços,OFFSET(Import.PLQ,$A103-1,AN$15-1,1,1),IF($E103&lt;&gt;1,IF(ISNUMBER(INDEX(Import.PLE,Detalhamento!$E103,Detalhamento!AN$15)),IF(INDEX(Import.PLE,Detalhamento!$E103,Detalhamento!AN$15)&lt;=mediçao,OFFSET(Import.PLQ,$A103-1,AN$15-1,1,1),0),0),PLE!$AA$28*OFFSET(Import.PLQ,$A103-1,AN$15-1,1,1)),IF($E103&lt;&gt;1,IF(ISNUMBER(INDEX(Import.PLE,Detalhamento!$E103,Detalhamento!AN$15)),IF(INDEX(Import.PLE,Detalhamento!$E103,Detalhamento!AN$15)&lt;=mediçao,0,OFFSET(Import.PLQ,$A103-1,AN$15-1,1,1)),OFFSET(Import.PLQ,$A103-1,AN$15-1,1,1)),(1-PLE!$AA$28)*OFFSET(Import.PLQ,$A103-1,AN$15-1,1,1))))</f>
        <v>0</v>
      </c>
      <c r="AO103" s="144">
        <f ca="1">IF(AO$13="",0,CHOOSE(Detalhamento.OpçãoServiços,OFFSET(Import.PLQ,$A103-1,AO$15-1,1,1),IF($E103&lt;&gt;1,IF(ISNUMBER(INDEX(Import.PLE,Detalhamento!$E103,Detalhamento!AO$15)),IF(INDEX(Import.PLE,Detalhamento!$E103,Detalhamento!AO$15)&lt;=mediçao,OFFSET(Import.PLQ,$A103-1,AO$15-1,1,1),0),0),PLE!$AA$28*OFFSET(Import.PLQ,$A103-1,AO$15-1,1,1)),IF($E103&lt;&gt;1,IF(ISNUMBER(INDEX(Import.PLE,Detalhamento!$E103,Detalhamento!AO$15)),IF(INDEX(Import.PLE,Detalhamento!$E103,Detalhamento!AO$15)&lt;=mediçao,0,OFFSET(Import.PLQ,$A103-1,AO$15-1,1,1)),OFFSET(Import.PLQ,$A103-1,AO$15-1,1,1)),(1-PLE!$AA$28)*OFFSET(Import.PLQ,$A103-1,AO$15-1,1,1))))</f>
        <v>0</v>
      </c>
      <c r="AP103" s="144">
        <f ca="1">IF(AP$13="",0,CHOOSE(Detalhamento.OpçãoServiços,OFFSET(Import.PLQ,$A103-1,AP$15-1,1,1),IF($E103&lt;&gt;1,IF(ISNUMBER(INDEX(Import.PLE,Detalhamento!$E103,Detalhamento!AP$15)),IF(INDEX(Import.PLE,Detalhamento!$E103,Detalhamento!AP$15)&lt;=mediçao,OFFSET(Import.PLQ,$A103-1,AP$15-1,1,1),0),0),PLE!$AA$28*OFFSET(Import.PLQ,$A103-1,AP$15-1,1,1)),IF($E103&lt;&gt;1,IF(ISNUMBER(INDEX(Import.PLE,Detalhamento!$E103,Detalhamento!AP$15)),IF(INDEX(Import.PLE,Detalhamento!$E103,Detalhamento!AP$15)&lt;=mediçao,0,OFFSET(Import.PLQ,$A103-1,AP$15-1,1,1)),OFFSET(Import.PLQ,$A103-1,AP$15-1,1,1)),(1-PLE!$AA$28)*OFFSET(Import.PLQ,$A103-1,AP$15-1,1,1))))</f>
        <v>0</v>
      </c>
      <c r="AQ103" s="144">
        <f ca="1">IF(AQ$13="",0,CHOOSE(Detalhamento.OpçãoServiços,OFFSET(Import.PLQ,$A103-1,AQ$15-1,1,1),IF($E103&lt;&gt;1,IF(ISNUMBER(INDEX(Import.PLE,Detalhamento!$E103,Detalhamento!AQ$15)),IF(INDEX(Import.PLE,Detalhamento!$E103,Detalhamento!AQ$15)&lt;=mediçao,OFFSET(Import.PLQ,$A103-1,AQ$15-1,1,1),0),0),PLE!$AA$28*OFFSET(Import.PLQ,$A103-1,AQ$15-1,1,1)),IF($E103&lt;&gt;1,IF(ISNUMBER(INDEX(Import.PLE,Detalhamento!$E103,Detalhamento!AQ$15)),IF(INDEX(Import.PLE,Detalhamento!$E103,Detalhamento!AQ$15)&lt;=mediçao,0,OFFSET(Import.PLQ,$A103-1,AQ$15-1,1,1)),OFFSET(Import.PLQ,$A103-1,AQ$15-1,1,1)),(1-PLE!$AA$28)*OFFSET(Import.PLQ,$A103-1,AQ$15-1,1,1))))</f>
        <v>0</v>
      </c>
      <c r="AR103" s="144">
        <f ca="1">IF(AR$13="",0,CHOOSE(Detalhamento.OpçãoServiços,OFFSET(Import.PLQ,$A103-1,AR$15-1,1,1),IF($E103&lt;&gt;1,IF(ISNUMBER(INDEX(Import.PLE,Detalhamento!$E103,Detalhamento!AR$15)),IF(INDEX(Import.PLE,Detalhamento!$E103,Detalhamento!AR$15)&lt;=mediçao,OFFSET(Import.PLQ,$A103-1,AR$15-1,1,1),0),0),PLE!$AA$28*OFFSET(Import.PLQ,$A103-1,AR$15-1,1,1)),IF($E103&lt;&gt;1,IF(ISNUMBER(INDEX(Import.PLE,Detalhamento!$E103,Detalhamento!AR$15)),IF(INDEX(Import.PLE,Detalhamento!$E103,Detalhamento!AR$15)&lt;=mediçao,0,OFFSET(Import.PLQ,$A103-1,AR$15-1,1,1)),OFFSET(Import.PLQ,$A103-1,AR$15-1,1,1)),(1-PLE!$AA$28)*OFFSET(Import.PLQ,$A103-1,AR$15-1,1,1))))</f>
        <v>0</v>
      </c>
      <c r="AS103" s="144">
        <f ca="1">IF(AS$13="",0,CHOOSE(Detalhamento.OpçãoServiços,OFFSET(Import.PLQ,$A103-1,AS$15-1,1,1),IF($E103&lt;&gt;1,IF(ISNUMBER(INDEX(Import.PLE,Detalhamento!$E103,Detalhamento!AS$15)),IF(INDEX(Import.PLE,Detalhamento!$E103,Detalhamento!AS$15)&lt;=mediçao,OFFSET(Import.PLQ,$A103-1,AS$15-1,1,1),0),0),PLE!$AA$28*OFFSET(Import.PLQ,$A103-1,AS$15-1,1,1)),IF($E103&lt;&gt;1,IF(ISNUMBER(INDEX(Import.PLE,Detalhamento!$E103,Detalhamento!AS$15)),IF(INDEX(Import.PLE,Detalhamento!$E103,Detalhamento!AS$15)&lt;=mediçao,0,OFFSET(Import.PLQ,$A103-1,AS$15-1,1,1)),OFFSET(Import.PLQ,$A103-1,AS$15-1,1,1)),(1-PLE!$AA$28)*OFFSET(Import.PLQ,$A103-1,AS$15-1,1,1))))</f>
        <v>0</v>
      </c>
      <c r="AT103" s="144">
        <f ca="1">IF(AT$13="",0,CHOOSE(Detalhamento.OpçãoServiços,OFFSET(Import.PLQ,$A103-1,AT$15-1,1,1),IF($E103&lt;&gt;1,IF(ISNUMBER(INDEX(Import.PLE,Detalhamento!$E103,Detalhamento!AT$15)),IF(INDEX(Import.PLE,Detalhamento!$E103,Detalhamento!AT$15)&lt;=mediçao,OFFSET(Import.PLQ,$A103-1,AT$15-1,1,1),0),0),PLE!$AA$28*OFFSET(Import.PLQ,$A103-1,AT$15-1,1,1)),IF($E103&lt;&gt;1,IF(ISNUMBER(INDEX(Import.PLE,Detalhamento!$E103,Detalhamento!AT$15)),IF(INDEX(Import.PLE,Detalhamento!$E103,Detalhamento!AT$15)&lt;=mediçao,0,OFFSET(Import.PLQ,$A103-1,AT$15-1,1,1)),OFFSET(Import.PLQ,$A103-1,AT$15-1,1,1)),(1-PLE!$AA$28)*OFFSET(Import.PLQ,$A103-1,AT$15-1,1,1))))</f>
        <v>0</v>
      </c>
      <c r="AU103" s="144">
        <f ca="1">IF(AU$13="",0,CHOOSE(Detalhamento.OpçãoServiços,OFFSET(Import.PLQ,$A103-1,AU$15-1,1,1),IF($E103&lt;&gt;1,IF(ISNUMBER(INDEX(Import.PLE,Detalhamento!$E103,Detalhamento!AU$15)),IF(INDEX(Import.PLE,Detalhamento!$E103,Detalhamento!AU$15)&lt;=mediçao,OFFSET(Import.PLQ,$A103-1,AU$15-1,1,1),0),0),PLE!$AA$28*OFFSET(Import.PLQ,$A103-1,AU$15-1,1,1)),IF($E103&lt;&gt;1,IF(ISNUMBER(INDEX(Import.PLE,Detalhamento!$E103,Detalhamento!AU$15)),IF(INDEX(Import.PLE,Detalhamento!$E103,Detalhamento!AU$15)&lt;=mediçao,0,OFFSET(Import.PLQ,$A103-1,AU$15-1,1,1)),OFFSET(Import.PLQ,$A103-1,AU$15-1,1,1)),(1-PLE!$AA$28)*OFFSET(Import.PLQ,$A103-1,AU$15-1,1,1))))</f>
        <v>0</v>
      </c>
      <c r="AV103" s="144">
        <f ca="1">IF(AV$13="",0,CHOOSE(Detalhamento.OpçãoServiços,OFFSET(Import.PLQ,$A103-1,AV$15-1,1,1),IF($E103&lt;&gt;1,IF(ISNUMBER(INDEX(Import.PLE,Detalhamento!$E103,Detalhamento!AV$15)),IF(INDEX(Import.PLE,Detalhamento!$E103,Detalhamento!AV$15)&lt;=mediçao,OFFSET(Import.PLQ,$A103-1,AV$15-1,1,1),0),0),PLE!$AA$28*OFFSET(Import.PLQ,$A103-1,AV$15-1,1,1)),IF($E103&lt;&gt;1,IF(ISNUMBER(INDEX(Import.PLE,Detalhamento!$E103,Detalhamento!AV$15)),IF(INDEX(Import.PLE,Detalhamento!$E103,Detalhamento!AV$15)&lt;=mediçao,0,OFFSET(Import.PLQ,$A103-1,AV$15-1,1,1)),OFFSET(Import.PLQ,$A103-1,AV$15-1,1,1)),(1-PLE!$AA$28)*OFFSET(Import.PLQ,$A103-1,AV$15-1,1,1))))</f>
        <v>0</v>
      </c>
      <c r="AW103" s="144">
        <f ca="1">IF(AW$13="",0,CHOOSE(Detalhamento.OpçãoServiços,OFFSET(Import.PLQ,$A103-1,AW$15-1,1,1),IF($E103&lt;&gt;1,IF(ISNUMBER(INDEX(Import.PLE,Detalhamento!$E103,Detalhamento!AW$15)),IF(INDEX(Import.PLE,Detalhamento!$E103,Detalhamento!AW$15)&lt;=mediçao,OFFSET(Import.PLQ,$A103-1,AW$15-1,1,1),0),0),PLE!$AA$28*OFFSET(Import.PLQ,$A103-1,AW$15-1,1,1)),IF($E103&lt;&gt;1,IF(ISNUMBER(INDEX(Import.PLE,Detalhamento!$E103,Detalhamento!AW$15)),IF(INDEX(Import.PLE,Detalhamento!$E103,Detalhamento!AW$15)&lt;=mediçao,0,OFFSET(Import.PLQ,$A103-1,AW$15-1,1,1)),OFFSET(Import.PLQ,$A103-1,AW$15-1,1,1)),(1-PLE!$AA$28)*OFFSET(Import.PLQ,$A103-1,AW$15-1,1,1))))</f>
        <v>0</v>
      </c>
      <c r="AX103" s="144">
        <f ca="1">IF(AX$13="",0,CHOOSE(Detalhamento.OpçãoServiços,OFFSET(Import.PLQ,$A103-1,AX$15-1,1,1),IF($E103&lt;&gt;1,IF(ISNUMBER(INDEX(Import.PLE,Detalhamento!$E103,Detalhamento!AX$15)),IF(INDEX(Import.PLE,Detalhamento!$E103,Detalhamento!AX$15)&lt;=mediçao,OFFSET(Import.PLQ,$A103-1,AX$15-1,1,1),0),0),PLE!$AA$28*OFFSET(Import.PLQ,$A103-1,AX$15-1,1,1)),IF($E103&lt;&gt;1,IF(ISNUMBER(INDEX(Import.PLE,Detalhamento!$E103,Detalhamento!AX$15)),IF(INDEX(Import.PLE,Detalhamento!$E103,Detalhamento!AX$15)&lt;=mediçao,0,OFFSET(Import.PLQ,$A103-1,AX$15-1,1,1)),OFFSET(Import.PLQ,$A103-1,AX$15-1,1,1)),(1-PLE!$AA$28)*OFFSET(Import.PLQ,$A103-1,AX$15-1,1,1))))</f>
        <v>0</v>
      </c>
      <c r="AY103" s="144">
        <f ca="1">IF(AY$13="",0,CHOOSE(Detalhamento.OpçãoServiços,OFFSET(Import.PLQ,$A103-1,AY$15-1,1,1),IF($E103&lt;&gt;1,IF(ISNUMBER(INDEX(Import.PLE,Detalhamento!$E103,Detalhamento!AY$15)),IF(INDEX(Import.PLE,Detalhamento!$E103,Detalhamento!AY$15)&lt;=mediçao,OFFSET(Import.PLQ,$A103-1,AY$15-1,1,1),0),0),PLE!$AA$28*OFFSET(Import.PLQ,$A103-1,AY$15-1,1,1)),IF($E103&lt;&gt;1,IF(ISNUMBER(INDEX(Import.PLE,Detalhamento!$E103,Detalhamento!AY$15)),IF(INDEX(Import.PLE,Detalhamento!$E103,Detalhamento!AY$15)&lt;=mediçao,0,OFFSET(Import.PLQ,$A103-1,AY$15-1,1,1)),OFFSET(Import.PLQ,$A103-1,AY$15-1,1,1)),(1-PLE!$AA$28)*OFFSET(Import.PLQ,$A103-1,AY$15-1,1,1))))</f>
        <v>0</v>
      </c>
      <c r="AZ103" s="144">
        <f ca="1">IF(AZ$13="",0,CHOOSE(Detalhamento.OpçãoServiços,OFFSET(Import.PLQ,$A103-1,AZ$15-1,1,1),IF($E103&lt;&gt;1,IF(ISNUMBER(INDEX(Import.PLE,Detalhamento!$E103,Detalhamento!AZ$15)),IF(INDEX(Import.PLE,Detalhamento!$E103,Detalhamento!AZ$15)&lt;=mediçao,OFFSET(Import.PLQ,$A103-1,AZ$15-1,1,1),0),0),PLE!$AA$28*OFFSET(Import.PLQ,$A103-1,AZ$15-1,1,1)),IF($E103&lt;&gt;1,IF(ISNUMBER(INDEX(Import.PLE,Detalhamento!$E103,Detalhamento!AZ$15)),IF(INDEX(Import.PLE,Detalhamento!$E103,Detalhamento!AZ$15)&lt;=mediçao,0,OFFSET(Import.PLQ,$A103-1,AZ$15-1,1,1)),OFFSET(Import.PLQ,$A103-1,AZ$15-1,1,1)),(1-PLE!$AA$28)*OFFSET(Import.PLQ,$A103-1,AZ$15-1,1,1))))</f>
        <v>0</v>
      </c>
      <c r="BA103" s="144">
        <f ca="1">IF(BA$13="",0,CHOOSE(Detalhamento.OpçãoServiços,OFFSET(Import.PLQ,$A103-1,BA$15-1,1,1),IF($E103&lt;&gt;1,IF(ISNUMBER(INDEX(Import.PLE,Detalhamento!$E103,Detalhamento!BA$15)),IF(INDEX(Import.PLE,Detalhamento!$E103,Detalhamento!BA$15)&lt;=mediçao,OFFSET(Import.PLQ,$A103-1,BA$15-1,1,1),0),0),PLE!$AA$28*OFFSET(Import.PLQ,$A103-1,BA$15-1,1,1)),IF($E103&lt;&gt;1,IF(ISNUMBER(INDEX(Import.PLE,Detalhamento!$E103,Detalhamento!BA$15)),IF(INDEX(Import.PLE,Detalhamento!$E103,Detalhamento!BA$15)&lt;=mediçao,0,OFFSET(Import.PLQ,$A103-1,BA$15-1,1,1)),OFFSET(Import.PLQ,$A103-1,BA$15-1,1,1)),(1-PLE!$AA$28)*OFFSET(Import.PLQ,$A103-1,BA$15-1,1,1))))</f>
        <v>0</v>
      </c>
      <c r="BB103" s="144">
        <f ca="1">IF(BB$13="",0,CHOOSE(Detalhamento.OpçãoServiços,OFFSET(Import.PLQ,$A103-1,BB$15-1,1,1),IF($E103&lt;&gt;1,IF(ISNUMBER(INDEX(Import.PLE,Detalhamento!$E103,Detalhamento!BB$15)),IF(INDEX(Import.PLE,Detalhamento!$E103,Detalhamento!BB$15)&lt;=mediçao,OFFSET(Import.PLQ,$A103-1,BB$15-1,1,1),0),0),PLE!$AA$28*OFFSET(Import.PLQ,$A103-1,BB$15-1,1,1)),IF($E103&lt;&gt;1,IF(ISNUMBER(INDEX(Import.PLE,Detalhamento!$E103,Detalhamento!BB$15)),IF(INDEX(Import.PLE,Detalhamento!$E103,Detalhamento!BB$15)&lt;=mediçao,0,OFFSET(Import.PLQ,$A103-1,BB$15-1,1,1)),OFFSET(Import.PLQ,$A103-1,BB$15-1,1,1)),(1-PLE!$AA$28)*OFFSET(Import.PLQ,$A103-1,BB$15-1,1,1))))</f>
        <v>0</v>
      </c>
      <c r="BC103" s="144">
        <f ca="1">IF(BC$13="",0,CHOOSE(Detalhamento.OpçãoServiços,OFFSET(Import.PLQ,$A103-1,BC$15-1,1,1),IF($E103&lt;&gt;1,IF(ISNUMBER(INDEX(Import.PLE,Detalhamento!$E103,Detalhamento!BC$15)),IF(INDEX(Import.PLE,Detalhamento!$E103,Detalhamento!BC$15)&lt;=mediçao,OFFSET(Import.PLQ,$A103-1,BC$15-1,1,1),0),0),PLE!$AA$28*OFFSET(Import.PLQ,$A103-1,BC$15-1,1,1)),IF($E103&lt;&gt;1,IF(ISNUMBER(INDEX(Import.PLE,Detalhamento!$E103,Detalhamento!BC$15)),IF(INDEX(Import.PLE,Detalhamento!$E103,Detalhamento!BC$15)&lt;=mediçao,0,OFFSET(Import.PLQ,$A103-1,BC$15-1,1,1)),OFFSET(Import.PLQ,$A103-1,BC$15-1,1,1)),(1-PLE!$AA$28)*OFFSET(Import.PLQ,$A103-1,BC$15-1,1,1))))</f>
        <v>0</v>
      </c>
      <c r="BD103" s="144">
        <f ca="1">IF(BD$13="",0,CHOOSE(Detalhamento.OpçãoServiços,OFFSET(Import.PLQ,$A103-1,BD$15-1,1,1),IF($E103&lt;&gt;1,IF(ISNUMBER(INDEX(Import.PLE,Detalhamento!$E103,Detalhamento!BD$15)),IF(INDEX(Import.PLE,Detalhamento!$E103,Detalhamento!BD$15)&lt;=mediçao,OFFSET(Import.PLQ,$A103-1,BD$15-1,1,1),0),0),PLE!$AA$28*OFFSET(Import.PLQ,$A103-1,BD$15-1,1,1)),IF($E103&lt;&gt;1,IF(ISNUMBER(INDEX(Import.PLE,Detalhamento!$E103,Detalhamento!BD$15)),IF(INDEX(Import.PLE,Detalhamento!$E103,Detalhamento!BD$15)&lt;=mediçao,0,OFFSET(Import.PLQ,$A103-1,BD$15-1,1,1)),OFFSET(Import.PLQ,$A103-1,BD$15-1,1,1)),(1-PLE!$AA$28)*OFFSET(Import.PLQ,$A103-1,BD$15-1,1,1))))</f>
        <v>0</v>
      </c>
      <c r="BE103" s="144">
        <f ca="1">IF(BE$13="",0,CHOOSE(Detalhamento.OpçãoServiços,OFFSET(Import.PLQ,$A103-1,BE$15-1,1,1),IF($E103&lt;&gt;1,IF(ISNUMBER(INDEX(Import.PLE,Detalhamento!$E103,Detalhamento!BE$15)),IF(INDEX(Import.PLE,Detalhamento!$E103,Detalhamento!BE$15)&lt;=mediçao,OFFSET(Import.PLQ,$A103-1,BE$15-1,1,1),0),0),PLE!$AA$28*OFFSET(Import.PLQ,$A103-1,BE$15-1,1,1)),IF($E103&lt;&gt;1,IF(ISNUMBER(INDEX(Import.PLE,Detalhamento!$E103,Detalhamento!BE$15)),IF(INDEX(Import.PLE,Detalhamento!$E103,Detalhamento!BE$15)&lt;=mediçao,0,OFFSET(Import.PLQ,$A103-1,BE$15-1,1,1)),OFFSET(Import.PLQ,$A103-1,BE$15-1,1,1)),(1-PLE!$AA$28)*OFFSET(Import.PLQ,$A103-1,BE$15-1,1,1))))</f>
        <v>0</v>
      </c>
      <c r="BF103" s="144">
        <f ca="1">IF(BF$13="",0,CHOOSE(Detalhamento.OpçãoServiços,OFFSET(Import.PLQ,$A103-1,BF$15-1,1,1),IF($E103&lt;&gt;1,IF(ISNUMBER(INDEX(Import.PLE,Detalhamento!$E103,Detalhamento!BF$15)),IF(INDEX(Import.PLE,Detalhamento!$E103,Detalhamento!BF$15)&lt;=mediçao,OFFSET(Import.PLQ,$A103-1,BF$15-1,1,1),0),0),PLE!$AA$28*OFFSET(Import.PLQ,$A103-1,BF$15-1,1,1)),IF($E103&lt;&gt;1,IF(ISNUMBER(INDEX(Import.PLE,Detalhamento!$E103,Detalhamento!BF$15)),IF(INDEX(Import.PLE,Detalhamento!$E103,Detalhamento!BF$15)&lt;=mediçao,0,OFFSET(Import.PLQ,$A103-1,BF$15-1,1,1)),OFFSET(Import.PLQ,$A103-1,BF$15-1,1,1)),(1-PLE!$AA$28)*OFFSET(Import.PLQ,$A103-1,BF$15-1,1,1))))</f>
        <v>0</v>
      </c>
      <c r="BG103" s="144">
        <f ca="1">IF(BG$13="",0,CHOOSE(Detalhamento.OpçãoServiços,OFFSET(Import.PLQ,$A103-1,BG$15-1,1,1),IF($E103&lt;&gt;1,IF(ISNUMBER(INDEX(Import.PLE,Detalhamento!$E103,Detalhamento!BG$15)),IF(INDEX(Import.PLE,Detalhamento!$E103,Detalhamento!BG$15)&lt;=mediçao,OFFSET(Import.PLQ,$A103-1,BG$15-1,1,1),0),0),PLE!$AA$28*OFFSET(Import.PLQ,$A103-1,BG$15-1,1,1)),IF($E103&lt;&gt;1,IF(ISNUMBER(INDEX(Import.PLE,Detalhamento!$E103,Detalhamento!BG$15)),IF(INDEX(Import.PLE,Detalhamento!$E103,Detalhamento!BG$15)&lt;=mediçao,0,OFFSET(Import.PLQ,$A103-1,BG$15-1,1,1)),OFFSET(Import.PLQ,$A103-1,BG$15-1,1,1)),(1-PLE!$AA$28)*OFFSET(Import.PLQ,$A103-1,BG$15-1,1,1))))</f>
        <v>0</v>
      </c>
      <c r="BH103" s="144">
        <f ca="1">IF(BH$13="",0,CHOOSE(Detalhamento.OpçãoServiços,OFFSET(Import.PLQ,$A103-1,BH$15-1,1,1),IF($E103&lt;&gt;1,IF(ISNUMBER(INDEX(Import.PLE,Detalhamento!$E103,Detalhamento!BH$15)),IF(INDEX(Import.PLE,Detalhamento!$E103,Detalhamento!BH$15)&lt;=mediçao,OFFSET(Import.PLQ,$A103-1,BH$15-1,1,1),0),0),PLE!$AA$28*OFFSET(Import.PLQ,$A103-1,BH$15-1,1,1)),IF($E103&lt;&gt;1,IF(ISNUMBER(INDEX(Import.PLE,Detalhamento!$E103,Detalhamento!BH$15)),IF(INDEX(Import.PLE,Detalhamento!$E103,Detalhamento!BH$15)&lt;=mediçao,0,OFFSET(Import.PLQ,$A103-1,BH$15-1,1,1)),OFFSET(Import.PLQ,$A103-1,BH$15-1,1,1)),(1-PLE!$AA$28)*OFFSET(Import.PLQ,$A103-1,BH$15-1,1,1))))</f>
        <v>0</v>
      </c>
      <c r="BI103" s="144">
        <f ca="1">IF(BI$13="",0,CHOOSE(Detalhamento.OpçãoServiços,OFFSET(Import.PLQ,$A103-1,BI$15-1,1,1),IF($E103&lt;&gt;1,IF(ISNUMBER(INDEX(Import.PLE,Detalhamento!$E103,Detalhamento!BI$15)),IF(INDEX(Import.PLE,Detalhamento!$E103,Detalhamento!BI$15)&lt;=mediçao,OFFSET(Import.PLQ,$A103-1,BI$15-1,1,1),0),0),PLE!$AA$28*OFFSET(Import.PLQ,$A103-1,BI$15-1,1,1)),IF($E103&lt;&gt;1,IF(ISNUMBER(INDEX(Import.PLE,Detalhamento!$E103,Detalhamento!BI$15)),IF(INDEX(Import.PLE,Detalhamento!$E103,Detalhamento!BI$15)&lt;=mediçao,0,OFFSET(Import.PLQ,$A103-1,BI$15-1,1,1)),OFFSET(Import.PLQ,$A103-1,BI$15-1,1,1)),(1-PLE!$AA$28)*OFFSET(Import.PLQ,$A103-1,BI$15-1,1,1))))</f>
        <v>0</v>
      </c>
    </row>
    <row r="104" spans="1:61" ht="50" x14ac:dyDescent="0.2">
      <c r="A104" s="155">
        <v>70</v>
      </c>
      <c r="B104" s="21" t="str">
        <f t="shared" ca="1" si="17"/>
        <v>Serviço</v>
      </c>
      <c r="E104" s="153">
        <f t="shared" ca="1" si="18"/>
        <v>10</v>
      </c>
      <c r="F104" s="154">
        <f t="shared" ca="1" si="19"/>
        <v>100070</v>
      </c>
      <c r="G104" s="154" t="str">
        <f t="shared" ca="1" si="22"/>
        <v>1.7.1.5</v>
      </c>
      <c r="H104" s="182" t="str">
        <f t="shared" ca="1" si="22"/>
        <v>ESTRUTURA METÁLICA REVESTIDA POR PLACAS DE ACM (ALUMÍNIO COMPOSTO) RECORTADO, ESPESSURA 4 MM, COLORIDO, FIXAÇÃO DA ESTRUTURA METÁLICA SEM AVANÇO NA ESTRUTURA METÁLICA EXISTENTE NO LOCAL - FORNECIMENTO E MONTAGEM</v>
      </c>
      <c r="I104" s="37" t="str">
        <f t="shared" ca="1" si="20"/>
        <v>M2</v>
      </c>
      <c r="J104" s="144">
        <f t="shared" ca="1" si="21"/>
        <v>62.05</v>
      </c>
      <c r="K104" s="67"/>
      <c r="L104" s="144">
        <f ca="1">IF(L$13="",0,CHOOSE(Detalhamento.OpçãoServiços,OFFSET(Import.PLQ,$A104-1,L$15-1,1,1),IF($E104&lt;&gt;1,IF(ISNUMBER(INDEX(Import.PLE,Detalhamento!$E104,Detalhamento!L$15)),IF(INDEX(Import.PLE,Detalhamento!$E104,Detalhamento!L$15)&lt;=mediçao,OFFSET(Import.PLQ,$A104-1,L$15-1,1,1),0),0),PLE!$AA$28*OFFSET(Import.PLQ,$A104-1,L$15-1,1,1)),IF($E104&lt;&gt;1,IF(ISNUMBER(INDEX(Import.PLE,Detalhamento!$E104,Detalhamento!L$15)),IF(INDEX(Import.PLE,Detalhamento!$E104,Detalhamento!L$15)&lt;=mediçao,0,OFFSET(Import.PLQ,$A104-1,L$15-1,1,1)),OFFSET(Import.PLQ,$A104-1,L$15-1,1,1)),(1-PLE!$AA$28)*OFFSET(Import.PLQ,$A104-1,L$15-1,1,1))))</f>
        <v>62.05</v>
      </c>
      <c r="M104" s="144">
        <f ca="1">IF(M$13="",0,CHOOSE(Detalhamento.OpçãoServiços,OFFSET(Import.PLQ,$A104-1,M$15-1,1,1),IF($E104&lt;&gt;1,IF(ISNUMBER(INDEX(Import.PLE,Detalhamento!$E104,Detalhamento!M$15)),IF(INDEX(Import.PLE,Detalhamento!$E104,Detalhamento!M$15)&lt;=mediçao,OFFSET(Import.PLQ,$A104-1,M$15-1,1,1),0),0),PLE!$AA$28*OFFSET(Import.PLQ,$A104-1,M$15-1,1,1)),IF($E104&lt;&gt;1,IF(ISNUMBER(INDEX(Import.PLE,Detalhamento!$E104,Detalhamento!M$15)),IF(INDEX(Import.PLE,Detalhamento!$E104,Detalhamento!M$15)&lt;=mediçao,0,OFFSET(Import.PLQ,$A104-1,M$15-1,1,1)),OFFSET(Import.PLQ,$A104-1,M$15-1,1,1)),(1-PLE!$AA$28)*OFFSET(Import.PLQ,$A104-1,M$15-1,1,1))))</f>
        <v>0</v>
      </c>
      <c r="N104" s="144">
        <f ca="1">IF(N$13="",0,CHOOSE(Detalhamento.OpçãoServiços,OFFSET(Import.PLQ,$A104-1,N$15-1,1,1),IF($E104&lt;&gt;1,IF(ISNUMBER(INDEX(Import.PLE,Detalhamento!$E104,Detalhamento!N$15)),IF(INDEX(Import.PLE,Detalhamento!$E104,Detalhamento!N$15)&lt;=mediçao,OFFSET(Import.PLQ,$A104-1,N$15-1,1,1),0),0),PLE!$AA$28*OFFSET(Import.PLQ,$A104-1,N$15-1,1,1)),IF($E104&lt;&gt;1,IF(ISNUMBER(INDEX(Import.PLE,Detalhamento!$E104,Detalhamento!N$15)),IF(INDEX(Import.PLE,Detalhamento!$E104,Detalhamento!N$15)&lt;=mediçao,0,OFFSET(Import.PLQ,$A104-1,N$15-1,1,1)),OFFSET(Import.PLQ,$A104-1,N$15-1,1,1)),(1-PLE!$AA$28)*OFFSET(Import.PLQ,$A104-1,N$15-1,1,1))))</f>
        <v>0</v>
      </c>
      <c r="O104" s="144">
        <f ca="1">IF(O$13="",0,CHOOSE(Detalhamento.OpçãoServiços,OFFSET(Import.PLQ,$A104-1,O$15-1,1,1),IF($E104&lt;&gt;1,IF(ISNUMBER(INDEX(Import.PLE,Detalhamento!$E104,Detalhamento!O$15)),IF(INDEX(Import.PLE,Detalhamento!$E104,Detalhamento!O$15)&lt;=mediçao,OFFSET(Import.PLQ,$A104-1,O$15-1,1,1),0),0),PLE!$AA$28*OFFSET(Import.PLQ,$A104-1,O$15-1,1,1)),IF($E104&lt;&gt;1,IF(ISNUMBER(INDEX(Import.PLE,Detalhamento!$E104,Detalhamento!O$15)),IF(INDEX(Import.PLE,Detalhamento!$E104,Detalhamento!O$15)&lt;=mediçao,0,OFFSET(Import.PLQ,$A104-1,O$15-1,1,1)),OFFSET(Import.PLQ,$A104-1,O$15-1,1,1)),(1-PLE!$AA$28)*OFFSET(Import.PLQ,$A104-1,O$15-1,1,1))))</f>
        <v>0</v>
      </c>
      <c r="P104" s="144">
        <f ca="1">IF(P$13="",0,CHOOSE(Detalhamento.OpçãoServiços,OFFSET(Import.PLQ,$A104-1,P$15-1,1,1),IF($E104&lt;&gt;1,IF(ISNUMBER(INDEX(Import.PLE,Detalhamento!$E104,Detalhamento!P$15)),IF(INDEX(Import.PLE,Detalhamento!$E104,Detalhamento!P$15)&lt;=mediçao,OFFSET(Import.PLQ,$A104-1,P$15-1,1,1),0),0),PLE!$AA$28*OFFSET(Import.PLQ,$A104-1,P$15-1,1,1)),IF($E104&lt;&gt;1,IF(ISNUMBER(INDEX(Import.PLE,Detalhamento!$E104,Detalhamento!P$15)),IF(INDEX(Import.PLE,Detalhamento!$E104,Detalhamento!P$15)&lt;=mediçao,0,OFFSET(Import.PLQ,$A104-1,P$15-1,1,1)),OFFSET(Import.PLQ,$A104-1,P$15-1,1,1)),(1-PLE!$AA$28)*OFFSET(Import.PLQ,$A104-1,P$15-1,1,1))))</f>
        <v>0</v>
      </c>
      <c r="Q104" s="144">
        <f ca="1">IF(Q$13="",0,CHOOSE(Detalhamento.OpçãoServiços,OFFSET(Import.PLQ,$A104-1,Q$15-1,1,1),IF($E104&lt;&gt;1,IF(ISNUMBER(INDEX(Import.PLE,Detalhamento!$E104,Detalhamento!Q$15)),IF(INDEX(Import.PLE,Detalhamento!$E104,Detalhamento!Q$15)&lt;=mediçao,OFFSET(Import.PLQ,$A104-1,Q$15-1,1,1),0),0),PLE!$AA$28*OFFSET(Import.PLQ,$A104-1,Q$15-1,1,1)),IF($E104&lt;&gt;1,IF(ISNUMBER(INDEX(Import.PLE,Detalhamento!$E104,Detalhamento!Q$15)),IF(INDEX(Import.PLE,Detalhamento!$E104,Detalhamento!Q$15)&lt;=mediçao,0,OFFSET(Import.PLQ,$A104-1,Q$15-1,1,1)),OFFSET(Import.PLQ,$A104-1,Q$15-1,1,1)),(1-PLE!$AA$28)*OFFSET(Import.PLQ,$A104-1,Q$15-1,1,1))))</f>
        <v>0</v>
      </c>
      <c r="R104" s="144">
        <f ca="1">IF(R$13="",0,CHOOSE(Detalhamento.OpçãoServiços,OFFSET(Import.PLQ,$A104-1,R$15-1,1,1),IF($E104&lt;&gt;1,IF(ISNUMBER(INDEX(Import.PLE,Detalhamento!$E104,Detalhamento!R$15)),IF(INDEX(Import.PLE,Detalhamento!$E104,Detalhamento!R$15)&lt;=mediçao,OFFSET(Import.PLQ,$A104-1,R$15-1,1,1),0),0),PLE!$AA$28*OFFSET(Import.PLQ,$A104-1,R$15-1,1,1)),IF($E104&lt;&gt;1,IF(ISNUMBER(INDEX(Import.PLE,Detalhamento!$E104,Detalhamento!R$15)),IF(INDEX(Import.PLE,Detalhamento!$E104,Detalhamento!R$15)&lt;=mediçao,0,OFFSET(Import.PLQ,$A104-1,R$15-1,1,1)),OFFSET(Import.PLQ,$A104-1,R$15-1,1,1)),(1-PLE!$AA$28)*OFFSET(Import.PLQ,$A104-1,R$15-1,1,1))))</f>
        <v>0</v>
      </c>
      <c r="S104" s="144">
        <f ca="1">IF(S$13="",0,CHOOSE(Detalhamento.OpçãoServiços,OFFSET(Import.PLQ,$A104-1,S$15-1,1,1),IF($E104&lt;&gt;1,IF(ISNUMBER(INDEX(Import.PLE,Detalhamento!$E104,Detalhamento!S$15)),IF(INDEX(Import.PLE,Detalhamento!$E104,Detalhamento!S$15)&lt;=mediçao,OFFSET(Import.PLQ,$A104-1,S$15-1,1,1),0),0),PLE!$AA$28*OFFSET(Import.PLQ,$A104-1,S$15-1,1,1)),IF($E104&lt;&gt;1,IF(ISNUMBER(INDEX(Import.PLE,Detalhamento!$E104,Detalhamento!S$15)),IF(INDEX(Import.PLE,Detalhamento!$E104,Detalhamento!S$15)&lt;=mediçao,0,OFFSET(Import.PLQ,$A104-1,S$15-1,1,1)),OFFSET(Import.PLQ,$A104-1,S$15-1,1,1)),(1-PLE!$AA$28)*OFFSET(Import.PLQ,$A104-1,S$15-1,1,1))))</f>
        <v>0</v>
      </c>
      <c r="T104" s="144">
        <f ca="1">IF(T$13="",0,CHOOSE(Detalhamento.OpçãoServiços,OFFSET(Import.PLQ,$A104-1,T$15-1,1,1),IF($E104&lt;&gt;1,IF(ISNUMBER(INDEX(Import.PLE,Detalhamento!$E104,Detalhamento!T$15)),IF(INDEX(Import.PLE,Detalhamento!$E104,Detalhamento!T$15)&lt;=mediçao,OFFSET(Import.PLQ,$A104-1,T$15-1,1,1),0),0),PLE!$AA$28*OFFSET(Import.PLQ,$A104-1,T$15-1,1,1)),IF($E104&lt;&gt;1,IF(ISNUMBER(INDEX(Import.PLE,Detalhamento!$E104,Detalhamento!T$15)),IF(INDEX(Import.PLE,Detalhamento!$E104,Detalhamento!T$15)&lt;=mediçao,0,OFFSET(Import.PLQ,$A104-1,T$15-1,1,1)),OFFSET(Import.PLQ,$A104-1,T$15-1,1,1)),(1-PLE!$AA$28)*OFFSET(Import.PLQ,$A104-1,T$15-1,1,1))))</f>
        <v>0</v>
      </c>
      <c r="U104" s="144">
        <f ca="1">IF(U$13="",0,CHOOSE(Detalhamento.OpçãoServiços,OFFSET(Import.PLQ,$A104-1,U$15-1,1,1),IF($E104&lt;&gt;1,IF(ISNUMBER(INDEX(Import.PLE,Detalhamento!$E104,Detalhamento!U$15)),IF(INDEX(Import.PLE,Detalhamento!$E104,Detalhamento!U$15)&lt;=mediçao,OFFSET(Import.PLQ,$A104-1,U$15-1,1,1),0),0),PLE!$AA$28*OFFSET(Import.PLQ,$A104-1,U$15-1,1,1)),IF($E104&lt;&gt;1,IF(ISNUMBER(INDEX(Import.PLE,Detalhamento!$E104,Detalhamento!U$15)),IF(INDEX(Import.PLE,Detalhamento!$E104,Detalhamento!U$15)&lt;=mediçao,0,OFFSET(Import.PLQ,$A104-1,U$15-1,1,1)),OFFSET(Import.PLQ,$A104-1,U$15-1,1,1)),(1-PLE!$AA$28)*OFFSET(Import.PLQ,$A104-1,U$15-1,1,1))))</f>
        <v>0</v>
      </c>
      <c r="V104" s="144">
        <f ca="1">IF(V$13="",0,CHOOSE(Detalhamento.OpçãoServiços,OFFSET(Import.PLQ,$A104-1,V$15-1,1,1),IF($E104&lt;&gt;1,IF(ISNUMBER(INDEX(Import.PLE,Detalhamento!$E104,Detalhamento!V$15)),IF(INDEX(Import.PLE,Detalhamento!$E104,Detalhamento!V$15)&lt;=mediçao,OFFSET(Import.PLQ,$A104-1,V$15-1,1,1),0),0),PLE!$AA$28*OFFSET(Import.PLQ,$A104-1,V$15-1,1,1)),IF($E104&lt;&gt;1,IF(ISNUMBER(INDEX(Import.PLE,Detalhamento!$E104,Detalhamento!V$15)),IF(INDEX(Import.PLE,Detalhamento!$E104,Detalhamento!V$15)&lt;=mediçao,0,OFFSET(Import.PLQ,$A104-1,V$15-1,1,1)),OFFSET(Import.PLQ,$A104-1,V$15-1,1,1)),(1-PLE!$AA$28)*OFFSET(Import.PLQ,$A104-1,V$15-1,1,1))))</f>
        <v>0</v>
      </c>
      <c r="W104" s="144">
        <f ca="1">IF(W$13="",0,CHOOSE(Detalhamento.OpçãoServiços,OFFSET(Import.PLQ,$A104-1,W$15-1,1,1),IF($E104&lt;&gt;1,IF(ISNUMBER(INDEX(Import.PLE,Detalhamento!$E104,Detalhamento!W$15)),IF(INDEX(Import.PLE,Detalhamento!$E104,Detalhamento!W$15)&lt;=mediçao,OFFSET(Import.PLQ,$A104-1,W$15-1,1,1),0),0),PLE!$AA$28*OFFSET(Import.PLQ,$A104-1,W$15-1,1,1)),IF($E104&lt;&gt;1,IF(ISNUMBER(INDEX(Import.PLE,Detalhamento!$E104,Detalhamento!W$15)),IF(INDEX(Import.PLE,Detalhamento!$E104,Detalhamento!W$15)&lt;=mediçao,0,OFFSET(Import.PLQ,$A104-1,W$15-1,1,1)),OFFSET(Import.PLQ,$A104-1,W$15-1,1,1)),(1-PLE!$AA$28)*OFFSET(Import.PLQ,$A104-1,W$15-1,1,1))))</f>
        <v>0</v>
      </c>
      <c r="X104" s="144">
        <f ca="1">IF(X$13="",0,CHOOSE(Detalhamento.OpçãoServiços,OFFSET(Import.PLQ,$A104-1,X$15-1,1,1),IF($E104&lt;&gt;1,IF(ISNUMBER(INDEX(Import.PLE,Detalhamento!$E104,Detalhamento!X$15)),IF(INDEX(Import.PLE,Detalhamento!$E104,Detalhamento!X$15)&lt;=mediçao,OFFSET(Import.PLQ,$A104-1,X$15-1,1,1),0),0),PLE!$AA$28*OFFSET(Import.PLQ,$A104-1,X$15-1,1,1)),IF($E104&lt;&gt;1,IF(ISNUMBER(INDEX(Import.PLE,Detalhamento!$E104,Detalhamento!X$15)),IF(INDEX(Import.PLE,Detalhamento!$E104,Detalhamento!X$15)&lt;=mediçao,0,OFFSET(Import.PLQ,$A104-1,X$15-1,1,1)),OFFSET(Import.PLQ,$A104-1,X$15-1,1,1)),(1-PLE!$AA$28)*OFFSET(Import.PLQ,$A104-1,X$15-1,1,1))))</f>
        <v>0</v>
      </c>
      <c r="Y104" s="144">
        <f ca="1">IF(Y$13="",0,CHOOSE(Detalhamento.OpçãoServiços,OFFSET(Import.PLQ,$A104-1,Y$15-1,1,1),IF($E104&lt;&gt;1,IF(ISNUMBER(INDEX(Import.PLE,Detalhamento!$E104,Detalhamento!Y$15)),IF(INDEX(Import.PLE,Detalhamento!$E104,Detalhamento!Y$15)&lt;=mediçao,OFFSET(Import.PLQ,$A104-1,Y$15-1,1,1),0),0),PLE!$AA$28*OFFSET(Import.PLQ,$A104-1,Y$15-1,1,1)),IF($E104&lt;&gt;1,IF(ISNUMBER(INDEX(Import.PLE,Detalhamento!$E104,Detalhamento!Y$15)),IF(INDEX(Import.PLE,Detalhamento!$E104,Detalhamento!Y$15)&lt;=mediçao,0,OFFSET(Import.PLQ,$A104-1,Y$15-1,1,1)),OFFSET(Import.PLQ,$A104-1,Y$15-1,1,1)),(1-PLE!$AA$28)*OFFSET(Import.PLQ,$A104-1,Y$15-1,1,1))))</f>
        <v>0</v>
      </c>
      <c r="Z104" s="144">
        <f ca="1">IF(Z$13="",0,CHOOSE(Detalhamento.OpçãoServiços,OFFSET(Import.PLQ,$A104-1,Z$15-1,1,1),IF($E104&lt;&gt;1,IF(ISNUMBER(INDEX(Import.PLE,Detalhamento!$E104,Detalhamento!Z$15)),IF(INDEX(Import.PLE,Detalhamento!$E104,Detalhamento!Z$15)&lt;=mediçao,OFFSET(Import.PLQ,$A104-1,Z$15-1,1,1),0),0),PLE!$AA$28*OFFSET(Import.PLQ,$A104-1,Z$15-1,1,1)),IF($E104&lt;&gt;1,IF(ISNUMBER(INDEX(Import.PLE,Detalhamento!$E104,Detalhamento!Z$15)),IF(INDEX(Import.PLE,Detalhamento!$E104,Detalhamento!Z$15)&lt;=mediçao,0,OFFSET(Import.PLQ,$A104-1,Z$15-1,1,1)),OFFSET(Import.PLQ,$A104-1,Z$15-1,1,1)),(1-PLE!$AA$28)*OFFSET(Import.PLQ,$A104-1,Z$15-1,1,1))))</f>
        <v>0</v>
      </c>
      <c r="AA104" s="144">
        <f ca="1">IF(AA$13="",0,CHOOSE(Detalhamento.OpçãoServiços,OFFSET(Import.PLQ,$A104-1,AA$15-1,1,1),IF($E104&lt;&gt;1,IF(ISNUMBER(INDEX(Import.PLE,Detalhamento!$E104,Detalhamento!AA$15)),IF(INDEX(Import.PLE,Detalhamento!$E104,Detalhamento!AA$15)&lt;=mediçao,OFFSET(Import.PLQ,$A104-1,AA$15-1,1,1),0),0),PLE!$AA$28*OFFSET(Import.PLQ,$A104-1,AA$15-1,1,1)),IF($E104&lt;&gt;1,IF(ISNUMBER(INDEX(Import.PLE,Detalhamento!$E104,Detalhamento!AA$15)),IF(INDEX(Import.PLE,Detalhamento!$E104,Detalhamento!AA$15)&lt;=mediçao,0,OFFSET(Import.PLQ,$A104-1,AA$15-1,1,1)),OFFSET(Import.PLQ,$A104-1,AA$15-1,1,1)),(1-PLE!$AA$28)*OFFSET(Import.PLQ,$A104-1,AA$15-1,1,1))))</f>
        <v>0</v>
      </c>
      <c r="AB104" s="144">
        <f ca="1">IF(AB$13="",0,CHOOSE(Detalhamento.OpçãoServiços,OFFSET(Import.PLQ,$A104-1,AB$15-1,1,1),IF($E104&lt;&gt;1,IF(ISNUMBER(INDEX(Import.PLE,Detalhamento!$E104,Detalhamento!AB$15)),IF(INDEX(Import.PLE,Detalhamento!$E104,Detalhamento!AB$15)&lt;=mediçao,OFFSET(Import.PLQ,$A104-1,AB$15-1,1,1),0),0),PLE!$AA$28*OFFSET(Import.PLQ,$A104-1,AB$15-1,1,1)),IF($E104&lt;&gt;1,IF(ISNUMBER(INDEX(Import.PLE,Detalhamento!$E104,Detalhamento!AB$15)),IF(INDEX(Import.PLE,Detalhamento!$E104,Detalhamento!AB$15)&lt;=mediçao,0,OFFSET(Import.PLQ,$A104-1,AB$15-1,1,1)),OFFSET(Import.PLQ,$A104-1,AB$15-1,1,1)),(1-PLE!$AA$28)*OFFSET(Import.PLQ,$A104-1,AB$15-1,1,1))))</f>
        <v>0</v>
      </c>
      <c r="AC104" s="144">
        <f ca="1">IF(AC$13="",0,CHOOSE(Detalhamento.OpçãoServiços,OFFSET(Import.PLQ,$A104-1,AC$15-1,1,1),IF($E104&lt;&gt;1,IF(ISNUMBER(INDEX(Import.PLE,Detalhamento!$E104,Detalhamento!AC$15)),IF(INDEX(Import.PLE,Detalhamento!$E104,Detalhamento!AC$15)&lt;=mediçao,OFFSET(Import.PLQ,$A104-1,AC$15-1,1,1),0),0),PLE!$AA$28*OFFSET(Import.PLQ,$A104-1,AC$15-1,1,1)),IF($E104&lt;&gt;1,IF(ISNUMBER(INDEX(Import.PLE,Detalhamento!$E104,Detalhamento!AC$15)),IF(INDEX(Import.PLE,Detalhamento!$E104,Detalhamento!AC$15)&lt;=mediçao,0,OFFSET(Import.PLQ,$A104-1,AC$15-1,1,1)),OFFSET(Import.PLQ,$A104-1,AC$15-1,1,1)),(1-PLE!$AA$28)*OFFSET(Import.PLQ,$A104-1,AC$15-1,1,1))))</f>
        <v>0</v>
      </c>
      <c r="AD104" s="144">
        <f ca="1">IF(AD$13="",0,CHOOSE(Detalhamento.OpçãoServiços,OFFSET(Import.PLQ,$A104-1,AD$15-1,1,1),IF($E104&lt;&gt;1,IF(ISNUMBER(INDEX(Import.PLE,Detalhamento!$E104,Detalhamento!AD$15)),IF(INDEX(Import.PLE,Detalhamento!$E104,Detalhamento!AD$15)&lt;=mediçao,OFFSET(Import.PLQ,$A104-1,AD$15-1,1,1),0),0),PLE!$AA$28*OFFSET(Import.PLQ,$A104-1,AD$15-1,1,1)),IF($E104&lt;&gt;1,IF(ISNUMBER(INDEX(Import.PLE,Detalhamento!$E104,Detalhamento!AD$15)),IF(INDEX(Import.PLE,Detalhamento!$E104,Detalhamento!AD$15)&lt;=mediçao,0,OFFSET(Import.PLQ,$A104-1,AD$15-1,1,1)),OFFSET(Import.PLQ,$A104-1,AD$15-1,1,1)),(1-PLE!$AA$28)*OFFSET(Import.PLQ,$A104-1,AD$15-1,1,1))))</f>
        <v>0</v>
      </c>
      <c r="AE104" s="144">
        <f ca="1">IF(AE$13="",0,CHOOSE(Detalhamento.OpçãoServiços,OFFSET(Import.PLQ,$A104-1,AE$15-1,1,1),IF($E104&lt;&gt;1,IF(ISNUMBER(INDEX(Import.PLE,Detalhamento!$E104,Detalhamento!AE$15)),IF(INDEX(Import.PLE,Detalhamento!$E104,Detalhamento!AE$15)&lt;=mediçao,OFFSET(Import.PLQ,$A104-1,AE$15-1,1,1),0),0),PLE!$AA$28*OFFSET(Import.PLQ,$A104-1,AE$15-1,1,1)),IF($E104&lt;&gt;1,IF(ISNUMBER(INDEX(Import.PLE,Detalhamento!$E104,Detalhamento!AE$15)),IF(INDEX(Import.PLE,Detalhamento!$E104,Detalhamento!AE$15)&lt;=mediçao,0,OFFSET(Import.PLQ,$A104-1,AE$15-1,1,1)),OFFSET(Import.PLQ,$A104-1,AE$15-1,1,1)),(1-PLE!$AA$28)*OFFSET(Import.PLQ,$A104-1,AE$15-1,1,1))))</f>
        <v>0</v>
      </c>
      <c r="AF104" s="144">
        <f ca="1">IF(AF$13="",0,CHOOSE(Detalhamento.OpçãoServiços,OFFSET(Import.PLQ,$A104-1,AF$15-1,1,1),IF($E104&lt;&gt;1,IF(ISNUMBER(INDEX(Import.PLE,Detalhamento!$E104,Detalhamento!AF$15)),IF(INDEX(Import.PLE,Detalhamento!$E104,Detalhamento!AF$15)&lt;=mediçao,OFFSET(Import.PLQ,$A104-1,AF$15-1,1,1),0),0),PLE!$AA$28*OFFSET(Import.PLQ,$A104-1,AF$15-1,1,1)),IF($E104&lt;&gt;1,IF(ISNUMBER(INDEX(Import.PLE,Detalhamento!$E104,Detalhamento!AF$15)),IF(INDEX(Import.PLE,Detalhamento!$E104,Detalhamento!AF$15)&lt;=mediçao,0,OFFSET(Import.PLQ,$A104-1,AF$15-1,1,1)),OFFSET(Import.PLQ,$A104-1,AF$15-1,1,1)),(1-PLE!$AA$28)*OFFSET(Import.PLQ,$A104-1,AF$15-1,1,1))))</f>
        <v>0</v>
      </c>
      <c r="AG104" s="144">
        <f ca="1">IF(AG$13="",0,CHOOSE(Detalhamento.OpçãoServiços,OFFSET(Import.PLQ,$A104-1,AG$15-1,1,1),IF($E104&lt;&gt;1,IF(ISNUMBER(INDEX(Import.PLE,Detalhamento!$E104,Detalhamento!AG$15)),IF(INDEX(Import.PLE,Detalhamento!$E104,Detalhamento!AG$15)&lt;=mediçao,OFFSET(Import.PLQ,$A104-1,AG$15-1,1,1),0),0),PLE!$AA$28*OFFSET(Import.PLQ,$A104-1,AG$15-1,1,1)),IF($E104&lt;&gt;1,IF(ISNUMBER(INDEX(Import.PLE,Detalhamento!$E104,Detalhamento!AG$15)),IF(INDEX(Import.PLE,Detalhamento!$E104,Detalhamento!AG$15)&lt;=mediçao,0,OFFSET(Import.PLQ,$A104-1,AG$15-1,1,1)),OFFSET(Import.PLQ,$A104-1,AG$15-1,1,1)),(1-PLE!$AA$28)*OFFSET(Import.PLQ,$A104-1,AG$15-1,1,1))))</f>
        <v>0</v>
      </c>
      <c r="AH104" s="144">
        <f ca="1">IF(AH$13="",0,CHOOSE(Detalhamento.OpçãoServiços,OFFSET(Import.PLQ,$A104-1,AH$15-1,1,1),IF($E104&lt;&gt;1,IF(ISNUMBER(INDEX(Import.PLE,Detalhamento!$E104,Detalhamento!AH$15)),IF(INDEX(Import.PLE,Detalhamento!$E104,Detalhamento!AH$15)&lt;=mediçao,OFFSET(Import.PLQ,$A104-1,AH$15-1,1,1),0),0),PLE!$AA$28*OFFSET(Import.PLQ,$A104-1,AH$15-1,1,1)),IF($E104&lt;&gt;1,IF(ISNUMBER(INDEX(Import.PLE,Detalhamento!$E104,Detalhamento!AH$15)),IF(INDEX(Import.PLE,Detalhamento!$E104,Detalhamento!AH$15)&lt;=mediçao,0,OFFSET(Import.PLQ,$A104-1,AH$15-1,1,1)),OFFSET(Import.PLQ,$A104-1,AH$15-1,1,1)),(1-PLE!$AA$28)*OFFSET(Import.PLQ,$A104-1,AH$15-1,1,1))))</f>
        <v>0</v>
      </c>
      <c r="AI104" s="144">
        <f ca="1">IF(AI$13="",0,CHOOSE(Detalhamento.OpçãoServiços,OFFSET(Import.PLQ,$A104-1,AI$15-1,1,1),IF($E104&lt;&gt;1,IF(ISNUMBER(INDEX(Import.PLE,Detalhamento!$E104,Detalhamento!AI$15)),IF(INDEX(Import.PLE,Detalhamento!$E104,Detalhamento!AI$15)&lt;=mediçao,OFFSET(Import.PLQ,$A104-1,AI$15-1,1,1),0),0),PLE!$AA$28*OFFSET(Import.PLQ,$A104-1,AI$15-1,1,1)),IF($E104&lt;&gt;1,IF(ISNUMBER(INDEX(Import.PLE,Detalhamento!$E104,Detalhamento!AI$15)),IF(INDEX(Import.PLE,Detalhamento!$E104,Detalhamento!AI$15)&lt;=mediçao,0,OFFSET(Import.PLQ,$A104-1,AI$15-1,1,1)),OFFSET(Import.PLQ,$A104-1,AI$15-1,1,1)),(1-PLE!$AA$28)*OFFSET(Import.PLQ,$A104-1,AI$15-1,1,1))))</f>
        <v>0</v>
      </c>
      <c r="AJ104" s="144">
        <f ca="1">IF(AJ$13="",0,CHOOSE(Detalhamento.OpçãoServiços,OFFSET(Import.PLQ,$A104-1,AJ$15-1,1,1),IF($E104&lt;&gt;1,IF(ISNUMBER(INDEX(Import.PLE,Detalhamento!$E104,Detalhamento!AJ$15)),IF(INDEX(Import.PLE,Detalhamento!$E104,Detalhamento!AJ$15)&lt;=mediçao,OFFSET(Import.PLQ,$A104-1,AJ$15-1,1,1),0),0),PLE!$AA$28*OFFSET(Import.PLQ,$A104-1,AJ$15-1,1,1)),IF($E104&lt;&gt;1,IF(ISNUMBER(INDEX(Import.PLE,Detalhamento!$E104,Detalhamento!AJ$15)),IF(INDEX(Import.PLE,Detalhamento!$E104,Detalhamento!AJ$15)&lt;=mediçao,0,OFFSET(Import.PLQ,$A104-1,AJ$15-1,1,1)),OFFSET(Import.PLQ,$A104-1,AJ$15-1,1,1)),(1-PLE!$AA$28)*OFFSET(Import.PLQ,$A104-1,AJ$15-1,1,1))))</f>
        <v>0</v>
      </c>
      <c r="AK104" s="144">
        <f ca="1">IF(AK$13="",0,CHOOSE(Detalhamento.OpçãoServiços,OFFSET(Import.PLQ,$A104-1,AK$15-1,1,1),IF($E104&lt;&gt;1,IF(ISNUMBER(INDEX(Import.PLE,Detalhamento!$E104,Detalhamento!AK$15)),IF(INDEX(Import.PLE,Detalhamento!$E104,Detalhamento!AK$15)&lt;=mediçao,OFFSET(Import.PLQ,$A104-1,AK$15-1,1,1),0),0),PLE!$AA$28*OFFSET(Import.PLQ,$A104-1,AK$15-1,1,1)),IF($E104&lt;&gt;1,IF(ISNUMBER(INDEX(Import.PLE,Detalhamento!$E104,Detalhamento!AK$15)),IF(INDEX(Import.PLE,Detalhamento!$E104,Detalhamento!AK$15)&lt;=mediçao,0,OFFSET(Import.PLQ,$A104-1,AK$15-1,1,1)),OFFSET(Import.PLQ,$A104-1,AK$15-1,1,1)),(1-PLE!$AA$28)*OFFSET(Import.PLQ,$A104-1,AK$15-1,1,1))))</f>
        <v>0</v>
      </c>
      <c r="AL104" s="144">
        <f ca="1">IF(AL$13="",0,CHOOSE(Detalhamento.OpçãoServiços,OFFSET(Import.PLQ,$A104-1,AL$15-1,1,1),IF($E104&lt;&gt;1,IF(ISNUMBER(INDEX(Import.PLE,Detalhamento!$E104,Detalhamento!AL$15)),IF(INDEX(Import.PLE,Detalhamento!$E104,Detalhamento!AL$15)&lt;=mediçao,OFFSET(Import.PLQ,$A104-1,AL$15-1,1,1),0),0),PLE!$AA$28*OFFSET(Import.PLQ,$A104-1,AL$15-1,1,1)),IF($E104&lt;&gt;1,IF(ISNUMBER(INDEX(Import.PLE,Detalhamento!$E104,Detalhamento!AL$15)),IF(INDEX(Import.PLE,Detalhamento!$E104,Detalhamento!AL$15)&lt;=mediçao,0,OFFSET(Import.PLQ,$A104-1,AL$15-1,1,1)),OFFSET(Import.PLQ,$A104-1,AL$15-1,1,1)),(1-PLE!$AA$28)*OFFSET(Import.PLQ,$A104-1,AL$15-1,1,1))))</f>
        <v>0</v>
      </c>
      <c r="AM104" s="144">
        <f ca="1">IF(AM$13="",0,CHOOSE(Detalhamento.OpçãoServiços,OFFSET(Import.PLQ,$A104-1,AM$15-1,1,1),IF($E104&lt;&gt;1,IF(ISNUMBER(INDEX(Import.PLE,Detalhamento!$E104,Detalhamento!AM$15)),IF(INDEX(Import.PLE,Detalhamento!$E104,Detalhamento!AM$15)&lt;=mediçao,OFFSET(Import.PLQ,$A104-1,AM$15-1,1,1),0),0),PLE!$AA$28*OFFSET(Import.PLQ,$A104-1,AM$15-1,1,1)),IF($E104&lt;&gt;1,IF(ISNUMBER(INDEX(Import.PLE,Detalhamento!$E104,Detalhamento!AM$15)),IF(INDEX(Import.PLE,Detalhamento!$E104,Detalhamento!AM$15)&lt;=mediçao,0,OFFSET(Import.PLQ,$A104-1,AM$15-1,1,1)),OFFSET(Import.PLQ,$A104-1,AM$15-1,1,1)),(1-PLE!$AA$28)*OFFSET(Import.PLQ,$A104-1,AM$15-1,1,1))))</f>
        <v>0</v>
      </c>
      <c r="AN104" s="144">
        <f ca="1">IF(AN$13="",0,CHOOSE(Detalhamento.OpçãoServiços,OFFSET(Import.PLQ,$A104-1,AN$15-1,1,1),IF($E104&lt;&gt;1,IF(ISNUMBER(INDEX(Import.PLE,Detalhamento!$E104,Detalhamento!AN$15)),IF(INDEX(Import.PLE,Detalhamento!$E104,Detalhamento!AN$15)&lt;=mediçao,OFFSET(Import.PLQ,$A104-1,AN$15-1,1,1),0),0),PLE!$AA$28*OFFSET(Import.PLQ,$A104-1,AN$15-1,1,1)),IF($E104&lt;&gt;1,IF(ISNUMBER(INDEX(Import.PLE,Detalhamento!$E104,Detalhamento!AN$15)),IF(INDEX(Import.PLE,Detalhamento!$E104,Detalhamento!AN$15)&lt;=mediçao,0,OFFSET(Import.PLQ,$A104-1,AN$15-1,1,1)),OFFSET(Import.PLQ,$A104-1,AN$15-1,1,1)),(1-PLE!$AA$28)*OFFSET(Import.PLQ,$A104-1,AN$15-1,1,1))))</f>
        <v>0</v>
      </c>
      <c r="AO104" s="144">
        <f ca="1">IF(AO$13="",0,CHOOSE(Detalhamento.OpçãoServiços,OFFSET(Import.PLQ,$A104-1,AO$15-1,1,1),IF($E104&lt;&gt;1,IF(ISNUMBER(INDEX(Import.PLE,Detalhamento!$E104,Detalhamento!AO$15)),IF(INDEX(Import.PLE,Detalhamento!$E104,Detalhamento!AO$15)&lt;=mediçao,OFFSET(Import.PLQ,$A104-1,AO$15-1,1,1),0),0),PLE!$AA$28*OFFSET(Import.PLQ,$A104-1,AO$15-1,1,1)),IF($E104&lt;&gt;1,IF(ISNUMBER(INDEX(Import.PLE,Detalhamento!$E104,Detalhamento!AO$15)),IF(INDEX(Import.PLE,Detalhamento!$E104,Detalhamento!AO$15)&lt;=mediçao,0,OFFSET(Import.PLQ,$A104-1,AO$15-1,1,1)),OFFSET(Import.PLQ,$A104-1,AO$15-1,1,1)),(1-PLE!$AA$28)*OFFSET(Import.PLQ,$A104-1,AO$15-1,1,1))))</f>
        <v>0</v>
      </c>
      <c r="AP104" s="144">
        <f ca="1">IF(AP$13="",0,CHOOSE(Detalhamento.OpçãoServiços,OFFSET(Import.PLQ,$A104-1,AP$15-1,1,1),IF($E104&lt;&gt;1,IF(ISNUMBER(INDEX(Import.PLE,Detalhamento!$E104,Detalhamento!AP$15)),IF(INDEX(Import.PLE,Detalhamento!$E104,Detalhamento!AP$15)&lt;=mediçao,OFFSET(Import.PLQ,$A104-1,AP$15-1,1,1),0),0),PLE!$AA$28*OFFSET(Import.PLQ,$A104-1,AP$15-1,1,1)),IF($E104&lt;&gt;1,IF(ISNUMBER(INDEX(Import.PLE,Detalhamento!$E104,Detalhamento!AP$15)),IF(INDEX(Import.PLE,Detalhamento!$E104,Detalhamento!AP$15)&lt;=mediçao,0,OFFSET(Import.PLQ,$A104-1,AP$15-1,1,1)),OFFSET(Import.PLQ,$A104-1,AP$15-1,1,1)),(1-PLE!$AA$28)*OFFSET(Import.PLQ,$A104-1,AP$15-1,1,1))))</f>
        <v>0</v>
      </c>
      <c r="AQ104" s="144">
        <f ca="1">IF(AQ$13="",0,CHOOSE(Detalhamento.OpçãoServiços,OFFSET(Import.PLQ,$A104-1,AQ$15-1,1,1),IF($E104&lt;&gt;1,IF(ISNUMBER(INDEX(Import.PLE,Detalhamento!$E104,Detalhamento!AQ$15)),IF(INDEX(Import.PLE,Detalhamento!$E104,Detalhamento!AQ$15)&lt;=mediçao,OFFSET(Import.PLQ,$A104-1,AQ$15-1,1,1),0),0),PLE!$AA$28*OFFSET(Import.PLQ,$A104-1,AQ$15-1,1,1)),IF($E104&lt;&gt;1,IF(ISNUMBER(INDEX(Import.PLE,Detalhamento!$E104,Detalhamento!AQ$15)),IF(INDEX(Import.PLE,Detalhamento!$E104,Detalhamento!AQ$15)&lt;=mediçao,0,OFFSET(Import.PLQ,$A104-1,AQ$15-1,1,1)),OFFSET(Import.PLQ,$A104-1,AQ$15-1,1,1)),(1-PLE!$AA$28)*OFFSET(Import.PLQ,$A104-1,AQ$15-1,1,1))))</f>
        <v>0</v>
      </c>
      <c r="AR104" s="144">
        <f ca="1">IF(AR$13="",0,CHOOSE(Detalhamento.OpçãoServiços,OFFSET(Import.PLQ,$A104-1,AR$15-1,1,1),IF($E104&lt;&gt;1,IF(ISNUMBER(INDEX(Import.PLE,Detalhamento!$E104,Detalhamento!AR$15)),IF(INDEX(Import.PLE,Detalhamento!$E104,Detalhamento!AR$15)&lt;=mediçao,OFFSET(Import.PLQ,$A104-1,AR$15-1,1,1),0),0),PLE!$AA$28*OFFSET(Import.PLQ,$A104-1,AR$15-1,1,1)),IF($E104&lt;&gt;1,IF(ISNUMBER(INDEX(Import.PLE,Detalhamento!$E104,Detalhamento!AR$15)),IF(INDEX(Import.PLE,Detalhamento!$E104,Detalhamento!AR$15)&lt;=mediçao,0,OFFSET(Import.PLQ,$A104-1,AR$15-1,1,1)),OFFSET(Import.PLQ,$A104-1,AR$15-1,1,1)),(1-PLE!$AA$28)*OFFSET(Import.PLQ,$A104-1,AR$15-1,1,1))))</f>
        <v>0</v>
      </c>
      <c r="AS104" s="144">
        <f ca="1">IF(AS$13="",0,CHOOSE(Detalhamento.OpçãoServiços,OFFSET(Import.PLQ,$A104-1,AS$15-1,1,1),IF($E104&lt;&gt;1,IF(ISNUMBER(INDEX(Import.PLE,Detalhamento!$E104,Detalhamento!AS$15)),IF(INDEX(Import.PLE,Detalhamento!$E104,Detalhamento!AS$15)&lt;=mediçao,OFFSET(Import.PLQ,$A104-1,AS$15-1,1,1),0),0),PLE!$AA$28*OFFSET(Import.PLQ,$A104-1,AS$15-1,1,1)),IF($E104&lt;&gt;1,IF(ISNUMBER(INDEX(Import.PLE,Detalhamento!$E104,Detalhamento!AS$15)),IF(INDEX(Import.PLE,Detalhamento!$E104,Detalhamento!AS$15)&lt;=mediçao,0,OFFSET(Import.PLQ,$A104-1,AS$15-1,1,1)),OFFSET(Import.PLQ,$A104-1,AS$15-1,1,1)),(1-PLE!$AA$28)*OFFSET(Import.PLQ,$A104-1,AS$15-1,1,1))))</f>
        <v>0</v>
      </c>
      <c r="AT104" s="144">
        <f ca="1">IF(AT$13="",0,CHOOSE(Detalhamento.OpçãoServiços,OFFSET(Import.PLQ,$A104-1,AT$15-1,1,1),IF($E104&lt;&gt;1,IF(ISNUMBER(INDEX(Import.PLE,Detalhamento!$E104,Detalhamento!AT$15)),IF(INDEX(Import.PLE,Detalhamento!$E104,Detalhamento!AT$15)&lt;=mediçao,OFFSET(Import.PLQ,$A104-1,AT$15-1,1,1),0),0),PLE!$AA$28*OFFSET(Import.PLQ,$A104-1,AT$15-1,1,1)),IF($E104&lt;&gt;1,IF(ISNUMBER(INDEX(Import.PLE,Detalhamento!$E104,Detalhamento!AT$15)),IF(INDEX(Import.PLE,Detalhamento!$E104,Detalhamento!AT$15)&lt;=mediçao,0,OFFSET(Import.PLQ,$A104-1,AT$15-1,1,1)),OFFSET(Import.PLQ,$A104-1,AT$15-1,1,1)),(1-PLE!$AA$28)*OFFSET(Import.PLQ,$A104-1,AT$15-1,1,1))))</f>
        <v>0</v>
      </c>
      <c r="AU104" s="144">
        <f ca="1">IF(AU$13="",0,CHOOSE(Detalhamento.OpçãoServiços,OFFSET(Import.PLQ,$A104-1,AU$15-1,1,1),IF($E104&lt;&gt;1,IF(ISNUMBER(INDEX(Import.PLE,Detalhamento!$E104,Detalhamento!AU$15)),IF(INDEX(Import.PLE,Detalhamento!$E104,Detalhamento!AU$15)&lt;=mediçao,OFFSET(Import.PLQ,$A104-1,AU$15-1,1,1),0),0),PLE!$AA$28*OFFSET(Import.PLQ,$A104-1,AU$15-1,1,1)),IF($E104&lt;&gt;1,IF(ISNUMBER(INDEX(Import.PLE,Detalhamento!$E104,Detalhamento!AU$15)),IF(INDEX(Import.PLE,Detalhamento!$E104,Detalhamento!AU$15)&lt;=mediçao,0,OFFSET(Import.PLQ,$A104-1,AU$15-1,1,1)),OFFSET(Import.PLQ,$A104-1,AU$15-1,1,1)),(1-PLE!$AA$28)*OFFSET(Import.PLQ,$A104-1,AU$15-1,1,1))))</f>
        <v>0</v>
      </c>
      <c r="AV104" s="144">
        <f ca="1">IF(AV$13="",0,CHOOSE(Detalhamento.OpçãoServiços,OFFSET(Import.PLQ,$A104-1,AV$15-1,1,1),IF($E104&lt;&gt;1,IF(ISNUMBER(INDEX(Import.PLE,Detalhamento!$E104,Detalhamento!AV$15)),IF(INDEX(Import.PLE,Detalhamento!$E104,Detalhamento!AV$15)&lt;=mediçao,OFFSET(Import.PLQ,$A104-1,AV$15-1,1,1),0),0),PLE!$AA$28*OFFSET(Import.PLQ,$A104-1,AV$15-1,1,1)),IF($E104&lt;&gt;1,IF(ISNUMBER(INDEX(Import.PLE,Detalhamento!$E104,Detalhamento!AV$15)),IF(INDEX(Import.PLE,Detalhamento!$E104,Detalhamento!AV$15)&lt;=mediçao,0,OFFSET(Import.PLQ,$A104-1,AV$15-1,1,1)),OFFSET(Import.PLQ,$A104-1,AV$15-1,1,1)),(1-PLE!$AA$28)*OFFSET(Import.PLQ,$A104-1,AV$15-1,1,1))))</f>
        <v>0</v>
      </c>
      <c r="AW104" s="144">
        <f ca="1">IF(AW$13="",0,CHOOSE(Detalhamento.OpçãoServiços,OFFSET(Import.PLQ,$A104-1,AW$15-1,1,1),IF($E104&lt;&gt;1,IF(ISNUMBER(INDEX(Import.PLE,Detalhamento!$E104,Detalhamento!AW$15)),IF(INDEX(Import.PLE,Detalhamento!$E104,Detalhamento!AW$15)&lt;=mediçao,OFFSET(Import.PLQ,$A104-1,AW$15-1,1,1),0),0),PLE!$AA$28*OFFSET(Import.PLQ,$A104-1,AW$15-1,1,1)),IF($E104&lt;&gt;1,IF(ISNUMBER(INDEX(Import.PLE,Detalhamento!$E104,Detalhamento!AW$15)),IF(INDEX(Import.PLE,Detalhamento!$E104,Detalhamento!AW$15)&lt;=mediçao,0,OFFSET(Import.PLQ,$A104-1,AW$15-1,1,1)),OFFSET(Import.PLQ,$A104-1,AW$15-1,1,1)),(1-PLE!$AA$28)*OFFSET(Import.PLQ,$A104-1,AW$15-1,1,1))))</f>
        <v>0</v>
      </c>
      <c r="AX104" s="144">
        <f ca="1">IF(AX$13="",0,CHOOSE(Detalhamento.OpçãoServiços,OFFSET(Import.PLQ,$A104-1,AX$15-1,1,1),IF($E104&lt;&gt;1,IF(ISNUMBER(INDEX(Import.PLE,Detalhamento!$E104,Detalhamento!AX$15)),IF(INDEX(Import.PLE,Detalhamento!$E104,Detalhamento!AX$15)&lt;=mediçao,OFFSET(Import.PLQ,$A104-1,AX$15-1,1,1),0),0),PLE!$AA$28*OFFSET(Import.PLQ,$A104-1,AX$15-1,1,1)),IF($E104&lt;&gt;1,IF(ISNUMBER(INDEX(Import.PLE,Detalhamento!$E104,Detalhamento!AX$15)),IF(INDEX(Import.PLE,Detalhamento!$E104,Detalhamento!AX$15)&lt;=mediçao,0,OFFSET(Import.PLQ,$A104-1,AX$15-1,1,1)),OFFSET(Import.PLQ,$A104-1,AX$15-1,1,1)),(1-PLE!$AA$28)*OFFSET(Import.PLQ,$A104-1,AX$15-1,1,1))))</f>
        <v>0</v>
      </c>
      <c r="AY104" s="144">
        <f ca="1">IF(AY$13="",0,CHOOSE(Detalhamento.OpçãoServiços,OFFSET(Import.PLQ,$A104-1,AY$15-1,1,1),IF($E104&lt;&gt;1,IF(ISNUMBER(INDEX(Import.PLE,Detalhamento!$E104,Detalhamento!AY$15)),IF(INDEX(Import.PLE,Detalhamento!$E104,Detalhamento!AY$15)&lt;=mediçao,OFFSET(Import.PLQ,$A104-1,AY$15-1,1,1),0),0),PLE!$AA$28*OFFSET(Import.PLQ,$A104-1,AY$15-1,1,1)),IF($E104&lt;&gt;1,IF(ISNUMBER(INDEX(Import.PLE,Detalhamento!$E104,Detalhamento!AY$15)),IF(INDEX(Import.PLE,Detalhamento!$E104,Detalhamento!AY$15)&lt;=mediçao,0,OFFSET(Import.PLQ,$A104-1,AY$15-1,1,1)),OFFSET(Import.PLQ,$A104-1,AY$15-1,1,1)),(1-PLE!$AA$28)*OFFSET(Import.PLQ,$A104-1,AY$15-1,1,1))))</f>
        <v>0</v>
      </c>
      <c r="AZ104" s="144">
        <f ca="1">IF(AZ$13="",0,CHOOSE(Detalhamento.OpçãoServiços,OFFSET(Import.PLQ,$A104-1,AZ$15-1,1,1),IF($E104&lt;&gt;1,IF(ISNUMBER(INDEX(Import.PLE,Detalhamento!$E104,Detalhamento!AZ$15)),IF(INDEX(Import.PLE,Detalhamento!$E104,Detalhamento!AZ$15)&lt;=mediçao,OFFSET(Import.PLQ,$A104-1,AZ$15-1,1,1),0),0),PLE!$AA$28*OFFSET(Import.PLQ,$A104-1,AZ$15-1,1,1)),IF($E104&lt;&gt;1,IF(ISNUMBER(INDEX(Import.PLE,Detalhamento!$E104,Detalhamento!AZ$15)),IF(INDEX(Import.PLE,Detalhamento!$E104,Detalhamento!AZ$15)&lt;=mediçao,0,OFFSET(Import.PLQ,$A104-1,AZ$15-1,1,1)),OFFSET(Import.PLQ,$A104-1,AZ$15-1,1,1)),(1-PLE!$AA$28)*OFFSET(Import.PLQ,$A104-1,AZ$15-1,1,1))))</f>
        <v>0</v>
      </c>
      <c r="BA104" s="144">
        <f ca="1">IF(BA$13="",0,CHOOSE(Detalhamento.OpçãoServiços,OFFSET(Import.PLQ,$A104-1,BA$15-1,1,1),IF($E104&lt;&gt;1,IF(ISNUMBER(INDEX(Import.PLE,Detalhamento!$E104,Detalhamento!BA$15)),IF(INDEX(Import.PLE,Detalhamento!$E104,Detalhamento!BA$15)&lt;=mediçao,OFFSET(Import.PLQ,$A104-1,BA$15-1,1,1),0),0),PLE!$AA$28*OFFSET(Import.PLQ,$A104-1,BA$15-1,1,1)),IF($E104&lt;&gt;1,IF(ISNUMBER(INDEX(Import.PLE,Detalhamento!$E104,Detalhamento!BA$15)),IF(INDEX(Import.PLE,Detalhamento!$E104,Detalhamento!BA$15)&lt;=mediçao,0,OFFSET(Import.PLQ,$A104-1,BA$15-1,1,1)),OFFSET(Import.PLQ,$A104-1,BA$15-1,1,1)),(1-PLE!$AA$28)*OFFSET(Import.PLQ,$A104-1,BA$15-1,1,1))))</f>
        <v>0</v>
      </c>
      <c r="BB104" s="144">
        <f ca="1">IF(BB$13="",0,CHOOSE(Detalhamento.OpçãoServiços,OFFSET(Import.PLQ,$A104-1,BB$15-1,1,1),IF($E104&lt;&gt;1,IF(ISNUMBER(INDEX(Import.PLE,Detalhamento!$E104,Detalhamento!BB$15)),IF(INDEX(Import.PLE,Detalhamento!$E104,Detalhamento!BB$15)&lt;=mediçao,OFFSET(Import.PLQ,$A104-1,BB$15-1,1,1),0),0),PLE!$AA$28*OFFSET(Import.PLQ,$A104-1,BB$15-1,1,1)),IF($E104&lt;&gt;1,IF(ISNUMBER(INDEX(Import.PLE,Detalhamento!$E104,Detalhamento!BB$15)),IF(INDEX(Import.PLE,Detalhamento!$E104,Detalhamento!BB$15)&lt;=mediçao,0,OFFSET(Import.PLQ,$A104-1,BB$15-1,1,1)),OFFSET(Import.PLQ,$A104-1,BB$15-1,1,1)),(1-PLE!$AA$28)*OFFSET(Import.PLQ,$A104-1,BB$15-1,1,1))))</f>
        <v>0</v>
      </c>
      <c r="BC104" s="144">
        <f ca="1">IF(BC$13="",0,CHOOSE(Detalhamento.OpçãoServiços,OFFSET(Import.PLQ,$A104-1,BC$15-1,1,1),IF($E104&lt;&gt;1,IF(ISNUMBER(INDEX(Import.PLE,Detalhamento!$E104,Detalhamento!BC$15)),IF(INDEX(Import.PLE,Detalhamento!$E104,Detalhamento!BC$15)&lt;=mediçao,OFFSET(Import.PLQ,$A104-1,BC$15-1,1,1),0),0),PLE!$AA$28*OFFSET(Import.PLQ,$A104-1,BC$15-1,1,1)),IF($E104&lt;&gt;1,IF(ISNUMBER(INDEX(Import.PLE,Detalhamento!$E104,Detalhamento!BC$15)),IF(INDEX(Import.PLE,Detalhamento!$E104,Detalhamento!BC$15)&lt;=mediçao,0,OFFSET(Import.PLQ,$A104-1,BC$15-1,1,1)),OFFSET(Import.PLQ,$A104-1,BC$15-1,1,1)),(1-PLE!$AA$28)*OFFSET(Import.PLQ,$A104-1,BC$15-1,1,1))))</f>
        <v>0</v>
      </c>
      <c r="BD104" s="144">
        <f ca="1">IF(BD$13="",0,CHOOSE(Detalhamento.OpçãoServiços,OFFSET(Import.PLQ,$A104-1,BD$15-1,1,1),IF($E104&lt;&gt;1,IF(ISNUMBER(INDEX(Import.PLE,Detalhamento!$E104,Detalhamento!BD$15)),IF(INDEX(Import.PLE,Detalhamento!$E104,Detalhamento!BD$15)&lt;=mediçao,OFFSET(Import.PLQ,$A104-1,BD$15-1,1,1),0),0),PLE!$AA$28*OFFSET(Import.PLQ,$A104-1,BD$15-1,1,1)),IF($E104&lt;&gt;1,IF(ISNUMBER(INDEX(Import.PLE,Detalhamento!$E104,Detalhamento!BD$15)),IF(INDEX(Import.PLE,Detalhamento!$E104,Detalhamento!BD$15)&lt;=mediçao,0,OFFSET(Import.PLQ,$A104-1,BD$15-1,1,1)),OFFSET(Import.PLQ,$A104-1,BD$15-1,1,1)),(1-PLE!$AA$28)*OFFSET(Import.PLQ,$A104-1,BD$15-1,1,1))))</f>
        <v>0</v>
      </c>
      <c r="BE104" s="144">
        <f ca="1">IF(BE$13="",0,CHOOSE(Detalhamento.OpçãoServiços,OFFSET(Import.PLQ,$A104-1,BE$15-1,1,1),IF($E104&lt;&gt;1,IF(ISNUMBER(INDEX(Import.PLE,Detalhamento!$E104,Detalhamento!BE$15)),IF(INDEX(Import.PLE,Detalhamento!$E104,Detalhamento!BE$15)&lt;=mediçao,OFFSET(Import.PLQ,$A104-1,BE$15-1,1,1),0),0),PLE!$AA$28*OFFSET(Import.PLQ,$A104-1,BE$15-1,1,1)),IF($E104&lt;&gt;1,IF(ISNUMBER(INDEX(Import.PLE,Detalhamento!$E104,Detalhamento!BE$15)),IF(INDEX(Import.PLE,Detalhamento!$E104,Detalhamento!BE$15)&lt;=mediçao,0,OFFSET(Import.PLQ,$A104-1,BE$15-1,1,1)),OFFSET(Import.PLQ,$A104-1,BE$15-1,1,1)),(1-PLE!$AA$28)*OFFSET(Import.PLQ,$A104-1,BE$15-1,1,1))))</f>
        <v>0</v>
      </c>
      <c r="BF104" s="144">
        <f ca="1">IF(BF$13="",0,CHOOSE(Detalhamento.OpçãoServiços,OFFSET(Import.PLQ,$A104-1,BF$15-1,1,1),IF($E104&lt;&gt;1,IF(ISNUMBER(INDEX(Import.PLE,Detalhamento!$E104,Detalhamento!BF$15)),IF(INDEX(Import.PLE,Detalhamento!$E104,Detalhamento!BF$15)&lt;=mediçao,OFFSET(Import.PLQ,$A104-1,BF$15-1,1,1),0),0),PLE!$AA$28*OFFSET(Import.PLQ,$A104-1,BF$15-1,1,1)),IF($E104&lt;&gt;1,IF(ISNUMBER(INDEX(Import.PLE,Detalhamento!$E104,Detalhamento!BF$15)),IF(INDEX(Import.PLE,Detalhamento!$E104,Detalhamento!BF$15)&lt;=mediçao,0,OFFSET(Import.PLQ,$A104-1,BF$15-1,1,1)),OFFSET(Import.PLQ,$A104-1,BF$15-1,1,1)),(1-PLE!$AA$28)*OFFSET(Import.PLQ,$A104-1,BF$15-1,1,1))))</f>
        <v>0</v>
      </c>
      <c r="BG104" s="144">
        <f ca="1">IF(BG$13="",0,CHOOSE(Detalhamento.OpçãoServiços,OFFSET(Import.PLQ,$A104-1,BG$15-1,1,1),IF($E104&lt;&gt;1,IF(ISNUMBER(INDEX(Import.PLE,Detalhamento!$E104,Detalhamento!BG$15)),IF(INDEX(Import.PLE,Detalhamento!$E104,Detalhamento!BG$15)&lt;=mediçao,OFFSET(Import.PLQ,$A104-1,BG$15-1,1,1),0),0),PLE!$AA$28*OFFSET(Import.PLQ,$A104-1,BG$15-1,1,1)),IF($E104&lt;&gt;1,IF(ISNUMBER(INDEX(Import.PLE,Detalhamento!$E104,Detalhamento!BG$15)),IF(INDEX(Import.PLE,Detalhamento!$E104,Detalhamento!BG$15)&lt;=mediçao,0,OFFSET(Import.PLQ,$A104-1,BG$15-1,1,1)),OFFSET(Import.PLQ,$A104-1,BG$15-1,1,1)),(1-PLE!$AA$28)*OFFSET(Import.PLQ,$A104-1,BG$15-1,1,1))))</f>
        <v>0</v>
      </c>
      <c r="BH104" s="144">
        <f ca="1">IF(BH$13="",0,CHOOSE(Detalhamento.OpçãoServiços,OFFSET(Import.PLQ,$A104-1,BH$15-1,1,1),IF($E104&lt;&gt;1,IF(ISNUMBER(INDEX(Import.PLE,Detalhamento!$E104,Detalhamento!BH$15)),IF(INDEX(Import.PLE,Detalhamento!$E104,Detalhamento!BH$15)&lt;=mediçao,OFFSET(Import.PLQ,$A104-1,BH$15-1,1,1),0),0),PLE!$AA$28*OFFSET(Import.PLQ,$A104-1,BH$15-1,1,1)),IF($E104&lt;&gt;1,IF(ISNUMBER(INDEX(Import.PLE,Detalhamento!$E104,Detalhamento!BH$15)),IF(INDEX(Import.PLE,Detalhamento!$E104,Detalhamento!BH$15)&lt;=mediçao,0,OFFSET(Import.PLQ,$A104-1,BH$15-1,1,1)),OFFSET(Import.PLQ,$A104-1,BH$15-1,1,1)),(1-PLE!$AA$28)*OFFSET(Import.PLQ,$A104-1,BH$15-1,1,1))))</f>
        <v>0</v>
      </c>
      <c r="BI104" s="144">
        <f ca="1">IF(BI$13="",0,CHOOSE(Detalhamento.OpçãoServiços,OFFSET(Import.PLQ,$A104-1,BI$15-1,1,1),IF($E104&lt;&gt;1,IF(ISNUMBER(INDEX(Import.PLE,Detalhamento!$E104,Detalhamento!BI$15)),IF(INDEX(Import.PLE,Detalhamento!$E104,Detalhamento!BI$15)&lt;=mediçao,OFFSET(Import.PLQ,$A104-1,BI$15-1,1,1),0),0),PLE!$AA$28*OFFSET(Import.PLQ,$A104-1,BI$15-1,1,1)),IF($E104&lt;&gt;1,IF(ISNUMBER(INDEX(Import.PLE,Detalhamento!$E104,Detalhamento!BI$15)),IF(INDEX(Import.PLE,Detalhamento!$E104,Detalhamento!BI$15)&lt;=mediçao,0,OFFSET(Import.PLQ,$A104-1,BI$15-1,1,1)),OFFSET(Import.PLQ,$A104-1,BI$15-1,1,1)),(1-PLE!$AA$28)*OFFSET(Import.PLQ,$A104-1,BI$15-1,1,1))))</f>
        <v>0</v>
      </c>
    </row>
    <row r="105" spans="1:61" ht="30" x14ac:dyDescent="0.2">
      <c r="A105" s="155">
        <v>77</v>
      </c>
      <c r="B105" s="21" t="str">
        <f t="shared" ca="1" si="17"/>
        <v>Serviço</v>
      </c>
      <c r="E105" s="153">
        <f t="shared" ca="1" si="18"/>
        <v>10</v>
      </c>
      <c r="F105" s="154">
        <f t="shared" ca="1" si="19"/>
        <v>100077</v>
      </c>
      <c r="G105" s="154" t="str">
        <f t="shared" ca="1" si="22"/>
        <v>1.9.1</v>
      </c>
      <c r="H105" s="182" t="str">
        <f t="shared" ca="1" si="22"/>
        <v>CHAPISCO APLICADO EM ALVENARIAS E ESTRUTURAS DE CONCRETO INTERNAS, COM COLHER DE PEDREIRO.  ARGAMASSA TRAÇO 1:3 COM PREPARO EM BETONEIRA 400L. AF_06/2014</v>
      </c>
      <c r="I105" s="37" t="str">
        <f t="shared" ca="1" si="20"/>
        <v>M2</v>
      </c>
      <c r="J105" s="144">
        <f t="shared" ca="1" si="21"/>
        <v>441.74</v>
      </c>
      <c r="K105" s="67"/>
      <c r="L105" s="144">
        <f ca="1">IF(L$13="",0,CHOOSE(Detalhamento.OpçãoServiços,OFFSET(Import.PLQ,$A105-1,L$15-1,1,1),IF($E105&lt;&gt;1,IF(ISNUMBER(INDEX(Import.PLE,Detalhamento!$E105,Detalhamento!L$15)),IF(INDEX(Import.PLE,Detalhamento!$E105,Detalhamento!L$15)&lt;=mediçao,OFFSET(Import.PLQ,$A105-1,L$15-1,1,1),0),0),PLE!$AA$28*OFFSET(Import.PLQ,$A105-1,L$15-1,1,1)),IF($E105&lt;&gt;1,IF(ISNUMBER(INDEX(Import.PLE,Detalhamento!$E105,Detalhamento!L$15)),IF(INDEX(Import.PLE,Detalhamento!$E105,Detalhamento!L$15)&lt;=mediçao,0,OFFSET(Import.PLQ,$A105-1,L$15-1,1,1)),OFFSET(Import.PLQ,$A105-1,L$15-1,1,1)),(1-PLE!$AA$28)*OFFSET(Import.PLQ,$A105-1,L$15-1,1,1))))</f>
        <v>441.74</v>
      </c>
      <c r="M105" s="144">
        <f ca="1">IF(M$13="",0,CHOOSE(Detalhamento.OpçãoServiços,OFFSET(Import.PLQ,$A105-1,M$15-1,1,1),IF($E105&lt;&gt;1,IF(ISNUMBER(INDEX(Import.PLE,Detalhamento!$E105,Detalhamento!M$15)),IF(INDEX(Import.PLE,Detalhamento!$E105,Detalhamento!M$15)&lt;=mediçao,OFFSET(Import.PLQ,$A105-1,M$15-1,1,1),0),0),PLE!$AA$28*OFFSET(Import.PLQ,$A105-1,M$15-1,1,1)),IF($E105&lt;&gt;1,IF(ISNUMBER(INDEX(Import.PLE,Detalhamento!$E105,Detalhamento!M$15)),IF(INDEX(Import.PLE,Detalhamento!$E105,Detalhamento!M$15)&lt;=mediçao,0,OFFSET(Import.PLQ,$A105-1,M$15-1,1,1)),OFFSET(Import.PLQ,$A105-1,M$15-1,1,1)),(1-PLE!$AA$28)*OFFSET(Import.PLQ,$A105-1,M$15-1,1,1))))</f>
        <v>0</v>
      </c>
      <c r="N105" s="144">
        <f ca="1">IF(N$13="",0,CHOOSE(Detalhamento.OpçãoServiços,OFFSET(Import.PLQ,$A105-1,N$15-1,1,1),IF($E105&lt;&gt;1,IF(ISNUMBER(INDEX(Import.PLE,Detalhamento!$E105,Detalhamento!N$15)),IF(INDEX(Import.PLE,Detalhamento!$E105,Detalhamento!N$15)&lt;=mediçao,OFFSET(Import.PLQ,$A105-1,N$15-1,1,1),0),0),PLE!$AA$28*OFFSET(Import.PLQ,$A105-1,N$15-1,1,1)),IF($E105&lt;&gt;1,IF(ISNUMBER(INDEX(Import.PLE,Detalhamento!$E105,Detalhamento!N$15)),IF(INDEX(Import.PLE,Detalhamento!$E105,Detalhamento!N$15)&lt;=mediçao,0,OFFSET(Import.PLQ,$A105-1,N$15-1,1,1)),OFFSET(Import.PLQ,$A105-1,N$15-1,1,1)),(1-PLE!$AA$28)*OFFSET(Import.PLQ,$A105-1,N$15-1,1,1))))</f>
        <v>0</v>
      </c>
      <c r="O105" s="144">
        <f ca="1">IF(O$13="",0,CHOOSE(Detalhamento.OpçãoServiços,OFFSET(Import.PLQ,$A105-1,O$15-1,1,1),IF($E105&lt;&gt;1,IF(ISNUMBER(INDEX(Import.PLE,Detalhamento!$E105,Detalhamento!O$15)),IF(INDEX(Import.PLE,Detalhamento!$E105,Detalhamento!O$15)&lt;=mediçao,OFFSET(Import.PLQ,$A105-1,O$15-1,1,1),0),0),PLE!$AA$28*OFFSET(Import.PLQ,$A105-1,O$15-1,1,1)),IF($E105&lt;&gt;1,IF(ISNUMBER(INDEX(Import.PLE,Detalhamento!$E105,Detalhamento!O$15)),IF(INDEX(Import.PLE,Detalhamento!$E105,Detalhamento!O$15)&lt;=mediçao,0,OFFSET(Import.PLQ,$A105-1,O$15-1,1,1)),OFFSET(Import.PLQ,$A105-1,O$15-1,1,1)),(1-PLE!$AA$28)*OFFSET(Import.PLQ,$A105-1,O$15-1,1,1))))</f>
        <v>0</v>
      </c>
      <c r="P105" s="144">
        <f ca="1">IF(P$13="",0,CHOOSE(Detalhamento.OpçãoServiços,OFFSET(Import.PLQ,$A105-1,P$15-1,1,1),IF($E105&lt;&gt;1,IF(ISNUMBER(INDEX(Import.PLE,Detalhamento!$E105,Detalhamento!P$15)),IF(INDEX(Import.PLE,Detalhamento!$E105,Detalhamento!P$15)&lt;=mediçao,OFFSET(Import.PLQ,$A105-1,P$15-1,1,1),0),0),PLE!$AA$28*OFFSET(Import.PLQ,$A105-1,P$15-1,1,1)),IF($E105&lt;&gt;1,IF(ISNUMBER(INDEX(Import.PLE,Detalhamento!$E105,Detalhamento!P$15)),IF(INDEX(Import.PLE,Detalhamento!$E105,Detalhamento!P$15)&lt;=mediçao,0,OFFSET(Import.PLQ,$A105-1,P$15-1,1,1)),OFFSET(Import.PLQ,$A105-1,P$15-1,1,1)),(1-PLE!$AA$28)*OFFSET(Import.PLQ,$A105-1,P$15-1,1,1))))</f>
        <v>0</v>
      </c>
      <c r="Q105" s="144">
        <f ca="1">IF(Q$13="",0,CHOOSE(Detalhamento.OpçãoServiços,OFFSET(Import.PLQ,$A105-1,Q$15-1,1,1),IF($E105&lt;&gt;1,IF(ISNUMBER(INDEX(Import.PLE,Detalhamento!$E105,Detalhamento!Q$15)),IF(INDEX(Import.PLE,Detalhamento!$E105,Detalhamento!Q$15)&lt;=mediçao,OFFSET(Import.PLQ,$A105-1,Q$15-1,1,1),0),0),PLE!$AA$28*OFFSET(Import.PLQ,$A105-1,Q$15-1,1,1)),IF($E105&lt;&gt;1,IF(ISNUMBER(INDEX(Import.PLE,Detalhamento!$E105,Detalhamento!Q$15)),IF(INDEX(Import.PLE,Detalhamento!$E105,Detalhamento!Q$15)&lt;=mediçao,0,OFFSET(Import.PLQ,$A105-1,Q$15-1,1,1)),OFFSET(Import.PLQ,$A105-1,Q$15-1,1,1)),(1-PLE!$AA$28)*OFFSET(Import.PLQ,$A105-1,Q$15-1,1,1))))</f>
        <v>0</v>
      </c>
      <c r="R105" s="144">
        <f ca="1">IF(R$13="",0,CHOOSE(Detalhamento.OpçãoServiços,OFFSET(Import.PLQ,$A105-1,R$15-1,1,1),IF($E105&lt;&gt;1,IF(ISNUMBER(INDEX(Import.PLE,Detalhamento!$E105,Detalhamento!R$15)),IF(INDEX(Import.PLE,Detalhamento!$E105,Detalhamento!R$15)&lt;=mediçao,OFFSET(Import.PLQ,$A105-1,R$15-1,1,1),0),0),PLE!$AA$28*OFFSET(Import.PLQ,$A105-1,R$15-1,1,1)),IF($E105&lt;&gt;1,IF(ISNUMBER(INDEX(Import.PLE,Detalhamento!$E105,Detalhamento!R$15)),IF(INDEX(Import.PLE,Detalhamento!$E105,Detalhamento!R$15)&lt;=mediçao,0,OFFSET(Import.PLQ,$A105-1,R$15-1,1,1)),OFFSET(Import.PLQ,$A105-1,R$15-1,1,1)),(1-PLE!$AA$28)*OFFSET(Import.PLQ,$A105-1,R$15-1,1,1))))</f>
        <v>0</v>
      </c>
      <c r="S105" s="144">
        <f ca="1">IF(S$13="",0,CHOOSE(Detalhamento.OpçãoServiços,OFFSET(Import.PLQ,$A105-1,S$15-1,1,1),IF($E105&lt;&gt;1,IF(ISNUMBER(INDEX(Import.PLE,Detalhamento!$E105,Detalhamento!S$15)),IF(INDEX(Import.PLE,Detalhamento!$E105,Detalhamento!S$15)&lt;=mediçao,OFFSET(Import.PLQ,$A105-1,S$15-1,1,1),0),0),PLE!$AA$28*OFFSET(Import.PLQ,$A105-1,S$15-1,1,1)),IF($E105&lt;&gt;1,IF(ISNUMBER(INDEX(Import.PLE,Detalhamento!$E105,Detalhamento!S$15)),IF(INDEX(Import.PLE,Detalhamento!$E105,Detalhamento!S$15)&lt;=mediçao,0,OFFSET(Import.PLQ,$A105-1,S$15-1,1,1)),OFFSET(Import.PLQ,$A105-1,S$15-1,1,1)),(1-PLE!$AA$28)*OFFSET(Import.PLQ,$A105-1,S$15-1,1,1))))</f>
        <v>0</v>
      </c>
      <c r="T105" s="144">
        <f ca="1">IF(T$13="",0,CHOOSE(Detalhamento.OpçãoServiços,OFFSET(Import.PLQ,$A105-1,T$15-1,1,1),IF($E105&lt;&gt;1,IF(ISNUMBER(INDEX(Import.PLE,Detalhamento!$E105,Detalhamento!T$15)),IF(INDEX(Import.PLE,Detalhamento!$E105,Detalhamento!T$15)&lt;=mediçao,OFFSET(Import.PLQ,$A105-1,T$15-1,1,1),0),0),PLE!$AA$28*OFFSET(Import.PLQ,$A105-1,T$15-1,1,1)),IF($E105&lt;&gt;1,IF(ISNUMBER(INDEX(Import.PLE,Detalhamento!$E105,Detalhamento!T$15)),IF(INDEX(Import.PLE,Detalhamento!$E105,Detalhamento!T$15)&lt;=mediçao,0,OFFSET(Import.PLQ,$A105-1,T$15-1,1,1)),OFFSET(Import.PLQ,$A105-1,T$15-1,1,1)),(1-PLE!$AA$28)*OFFSET(Import.PLQ,$A105-1,T$15-1,1,1))))</f>
        <v>0</v>
      </c>
      <c r="U105" s="144">
        <f ca="1">IF(U$13="",0,CHOOSE(Detalhamento.OpçãoServiços,OFFSET(Import.PLQ,$A105-1,U$15-1,1,1),IF($E105&lt;&gt;1,IF(ISNUMBER(INDEX(Import.PLE,Detalhamento!$E105,Detalhamento!U$15)),IF(INDEX(Import.PLE,Detalhamento!$E105,Detalhamento!U$15)&lt;=mediçao,OFFSET(Import.PLQ,$A105-1,U$15-1,1,1),0),0),PLE!$AA$28*OFFSET(Import.PLQ,$A105-1,U$15-1,1,1)),IF($E105&lt;&gt;1,IF(ISNUMBER(INDEX(Import.PLE,Detalhamento!$E105,Detalhamento!U$15)),IF(INDEX(Import.PLE,Detalhamento!$E105,Detalhamento!U$15)&lt;=mediçao,0,OFFSET(Import.PLQ,$A105-1,U$15-1,1,1)),OFFSET(Import.PLQ,$A105-1,U$15-1,1,1)),(1-PLE!$AA$28)*OFFSET(Import.PLQ,$A105-1,U$15-1,1,1))))</f>
        <v>0</v>
      </c>
      <c r="V105" s="144">
        <f ca="1">IF(V$13="",0,CHOOSE(Detalhamento.OpçãoServiços,OFFSET(Import.PLQ,$A105-1,V$15-1,1,1),IF($E105&lt;&gt;1,IF(ISNUMBER(INDEX(Import.PLE,Detalhamento!$E105,Detalhamento!V$15)),IF(INDEX(Import.PLE,Detalhamento!$E105,Detalhamento!V$15)&lt;=mediçao,OFFSET(Import.PLQ,$A105-1,V$15-1,1,1),0),0),PLE!$AA$28*OFFSET(Import.PLQ,$A105-1,V$15-1,1,1)),IF($E105&lt;&gt;1,IF(ISNUMBER(INDEX(Import.PLE,Detalhamento!$E105,Detalhamento!V$15)),IF(INDEX(Import.PLE,Detalhamento!$E105,Detalhamento!V$15)&lt;=mediçao,0,OFFSET(Import.PLQ,$A105-1,V$15-1,1,1)),OFFSET(Import.PLQ,$A105-1,V$15-1,1,1)),(1-PLE!$AA$28)*OFFSET(Import.PLQ,$A105-1,V$15-1,1,1))))</f>
        <v>0</v>
      </c>
      <c r="W105" s="144">
        <f ca="1">IF(W$13="",0,CHOOSE(Detalhamento.OpçãoServiços,OFFSET(Import.PLQ,$A105-1,W$15-1,1,1),IF($E105&lt;&gt;1,IF(ISNUMBER(INDEX(Import.PLE,Detalhamento!$E105,Detalhamento!W$15)),IF(INDEX(Import.PLE,Detalhamento!$E105,Detalhamento!W$15)&lt;=mediçao,OFFSET(Import.PLQ,$A105-1,W$15-1,1,1),0),0),PLE!$AA$28*OFFSET(Import.PLQ,$A105-1,W$15-1,1,1)),IF($E105&lt;&gt;1,IF(ISNUMBER(INDEX(Import.PLE,Detalhamento!$E105,Detalhamento!W$15)),IF(INDEX(Import.PLE,Detalhamento!$E105,Detalhamento!W$15)&lt;=mediçao,0,OFFSET(Import.PLQ,$A105-1,W$15-1,1,1)),OFFSET(Import.PLQ,$A105-1,W$15-1,1,1)),(1-PLE!$AA$28)*OFFSET(Import.PLQ,$A105-1,W$15-1,1,1))))</f>
        <v>0</v>
      </c>
      <c r="X105" s="144">
        <f ca="1">IF(X$13="",0,CHOOSE(Detalhamento.OpçãoServiços,OFFSET(Import.PLQ,$A105-1,X$15-1,1,1),IF($E105&lt;&gt;1,IF(ISNUMBER(INDEX(Import.PLE,Detalhamento!$E105,Detalhamento!X$15)),IF(INDEX(Import.PLE,Detalhamento!$E105,Detalhamento!X$15)&lt;=mediçao,OFFSET(Import.PLQ,$A105-1,X$15-1,1,1),0),0),PLE!$AA$28*OFFSET(Import.PLQ,$A105-1,X$15-1,1,1)),IF($E105&lt;&gt;1,IF(ISNUMBER(INDEX(Import.PLE,Detalhamento!$E105,Detalhamento!X$15)),IF(INDEX(Import.PLE,Detalhamento!$E105,Detalhamento!X$15)&lt;=mediçao,0,OFFSET(Import.PLQ,$A105-1,X$15-1,1,1)),OFFSET(Import.PLQ,$A105-1,X$15-1,1,1)),(1-PLE!$AA$28)*OFFSET(Import.PLQ,$A105-1,X$15-1,1,1))))</f>
        <v>0</v>
      </c>
      <c r="Y105" s="144">
        <f ca="1">IF(Y$13="",0,CHOOSE(Detalhamento.OpçãoServiços,OFFSET(Import.PLQ,$A105-1,Y$15-1,1,1),IF($E105&lt;&gt;1,IF(ISNUMBER(INDEX(Import.PLE,Detalhamento!$E105,Detalhamento!Y$15)),IF(INDEX(Import.PLE,Detalhamento!$E105,Detalhamento!Y$15)&lt;=mediçao,OFFSET(Import.PLQ,$A105-1,Y$15-1,1,1),0),0),PLE!$AA$28*OFFSET(Import.PLQ,$A105-1,Y$15-1,1,1)),IF($E105&lt;&gt;1,IF(ISNUMBER(INDEX(Import.PLE,Detalhamento!$E105,Detalhamento!Y$15)),IF(INDEX(Import.PLE,Detalhamento!$E105,Detalhamento!Y$15)&lt;=mediçao,0,OFFSET(Import.PLQ,$A105-1,Y$15-1,1,1)),OFFSET(Import.PLQ,$A105-1,Y$15-1,1,1)),(1-PLE!$AA$28)*OFFSET(Import.PLQ,$A105-1,Y$15-1,1,1))))</f>
        <v>0</v>
      </c>
      <c r="Z105" s="144">
        <f ca="1">IF(Z$13="",0,CHOOSE(Detalhamento.OpçãoServiços,OFFSET(Import.PLQ,$A105-1,Z$15-1,1,1),IF($E105&lt;&gt;1,IF(ISNUMBER(INDEX(Import.PLE,Detalhamento!$E105,Detalhamento!Z$15)),IF(INDEX(Import.PLE,Detalhamento!$E105,Detalhamento!Z$15)&lt;=mediçao,OFFSET(Import.PLQ,$A105-1,Z$15-1,1,1),0),0),PLE!$AA$28*OFFSET(Import.PLQ,$A105-1,Z$15-1,1,1)),IF($E105&lt;&gt;1,IF(ISNUMBER(INDEX(Import.PLE,Detalhamento!$E105,Detalhamento!Z$15)),IF(INDEX(Import.PLE,Detalhamento!$E105,Detalhamento!Z$15)&lt;=mediçao,0,OFFSET(Import.PLQ,$A105-1,Z$15-1,1,1)),OFFSET(Import.PLQ,$A105-1,Z$15-1,1,1)),(1-PLE!$AA$28)*OFFSET(Import.PLQ,$A105-1,Z$15-1,1,1))))</f>
        <v>0</v>
      </c>
      <c r="AA105" s="144">
        <f ca="1">IF(AA$13="",0,CHOOSE(Detalhamento.OpçãoServiços,OFFSET(Import.PLQ,$A105-1,AA$15-1,1,1),IF($E105&lt;&gt;1,IF(ISNUMBER(INDEX(Import.PLE,Detalhamento!$E105,Detalhamento!AA$15)),IF(INDEX(Import.PLE,Detalhamento!$E105,Detalhamento!AA$15)&lt;=mediçao,OFFSET(Import.PLQ,$A105-1,AA$15-1,1,1),0),0),PLE!$AA$28*OFFSET(Import.PLQ,$A105-1,AA$15-1,1,1)),IF($E105&lt;&gt;1,IF(ISNUMBER(INDEX(Import.PLE,Detalhamento!$E105,Detalhamento!AA$15)),IF(INDEX(Import.PLE,Detalhamento!$E105,Detalhamento!AA$15)&lt;=mediçao,0,OFFSET(Import.PLQ,$A105-1,AA$15-1,1,1)),OFFSET(Import.PLQ,$A105-1,AA$15-1,1,1)),(1-PLE!$AA$28)*OFFSET(Import.PLQ,$A105-1,AA$15-1,1,1))))</f>
        <v>0</v>
      </c>
      <c r="AB105" s="144">
        <f ca="1">IF(AB$13="",0,CHOOSE(Detalhamento.OpçãoServiços,OFFSET(Import.PLQ,$A105-1,AB$15-1,1,1),IF($E105&lt;&gt;1,IF(ISNUMBER(INDEX(Import.PLE,Detalhamento!$E105,Detalhamento!AB$15)),IF(INDEX(Import.PLE,Detalhamento!$E105,Detalhamento!AB$15)&lt;=mediçao,OFFSET(Import.PLQ,$A105-1,AB$15-1,1,1),0),0),PLE!$AA$28*OFFSET(Import.PLQ,$A105-1,AB$15-1,1,1)),IF($E105&lt;&gt;1,IF(ISNUMBER(INDEX(Import.PLE,Detalhamento!$E105,Detalhamento!AB$15)),IF(INDEX(Import.PLE,Detalhamento!$E105,Detalhamento!AB$15)&lt;=mediçao,0,OFFSET(Import.PLQ,$A105-1,AB$15-1,1,1)),OFFSET(Import.PLQ,$A105-1,AB$15-1,1,1)),(1-PLE!$AA$28)*OFFSET(Import.PLQ,$A105-1,AB$15-1,1,1))))</f>
        <v>0</v>
      </c>
      <c r="AC105" s="144">
        <f ca="1">IF(AC$13="",0,CHOOSE(Detalhamento.OpçãoServiços,OFFSET(Import.PLQ,$A105-1,AC$15-1,1,1),IF($E105&lt;&gt;1,IF(ISNUMBER(INDEX(Import.PLE,Detalhamento!$E105,Detalhamento!AC$15)),IF(INDEX(Import.PLE,Detalhamento!$E105,Detalhamento!AC$15)&lt;=mediçao,OFFSET(Import.PLQ,$A105-1,AC$15-1,1,1),0),0),PLE!$AA$28*OFFSET(Import.PLQ,$A105-1,AC$15-1,1,1)),IF($E105&lt;&gt;1,IF(ISNUMBER(INDEX(Import.PLE,Detalhamento!$E105,Detalhamento!AC$15)),IF(INDEX(Import.PLE,Detalhamento!$E105,Detalhamento!AC$15)&lt;=mediçao,0,OFFSET(Import.PLQ,$A105-1,AC$15-1,1,1)),OFFSET(Import.PLQ,$A105-1,AC$15-1,1,1)),(1-PLE!$AA$28)*OFFSET(Import.PLQ,$A105-1,AC$15-1,1,1))))</f>
        <v>0</v>
      </c>
      <c r="AD105" s="144">
        <f ca="1">IF(AD$13="",0,CHOOSE(Detalhamento.OpçãoServiços,OFFSET(Import.PLQ,$A105-1,AD$15-1,1,1),IF($E105&lt;&gt;1,IF(ISNUMBER(INDEX(Import.PLE,Detalhamento!$E105,Detalhamento!AD$15)),IF(INDEX(Import.PLE,Detalhamento!$E105,Detalhamento!AD$15)&lt;=mediçao,OFFSET(Import.PLQ,$A105-1,AD$15-1,1,1),0),0),PLE!$AA$28*OFFSET(Import.PLQ,$A105-1,AD$15-1,1,1)),IF($E105&lt;&gt;1,IF(ISNUMBER(INDEX(Import.PLE,Detalhamento!$E105,Detalhamento!AD$15)),IF(INDEX(Import.PLE,Detalhamento!$E105,Detalhamento!AD$15)&lt;=mediçao,0,OFFSET(Import.PLQ,$A105-1,AD$15-1,1,1)),OFFSET(Import.PLQ,$A105-1,AD$15-1,1,1)),(1-PLE!$AA$28)*OFFSET(Import.PLQ,$A105-1,AD$15-1,1,1))))</f>
        <v>0</v>
      </c>
      <c r="AE105" s="144">
        <f ca="1">IF(AE$13="",0,CHOOSE(Detalhamento.OpçãoServiços,OFFSET(Import.PLQ,$A105-1,AE$15-1,1,1),IF($E105&lt;&gt;1,IF(ISNUMBER(INDEX(Import.PLE,Detalhamento!$E105,Detalhamento!AE$15)),IF(INDEX(Import.PLE,Detalhamento!$E105,Detalhamento!AE$15)&lt;=mediçao,OFFSET(Import.PLQ,$A105-1,AE$15-1,1,1),0),0),PLE!$AA$28*OFFSET(Import.PLQ,$A105-1,AE$15-1,1,1)),IF($E105&lt;&gt;1,IF(ISNUMBER(INDEX(Import.PLE,Detalhamento!$E105,Detalhamento!AE$15)),IF(INDEX(Import.PLE,Detalhamento!$E105,Detalhamento!AE$15)&lt;=mediçao,0,OFFSET(Import.PLQ,$A105-1,AE$15-1,1,1)),OFFSET(Import.PLQ,$A105-1,AE$15-1,1,1)),(1-PLE!$AA$28)*OFFSET(Import.PLQ,$A105-1,AE$15-1,1,1))))</f>
        <v>0</v>
      </c>
      <c r="AF105" s="144">
        <f ca="1">IF(AF$13="",0,CHOOSE(Detalhamento.OpçãoServiços,OFFSET(Import.PLQ,$A105-1,AF$15-1,1,1),IF($E105&lt;&gt;1,IF(ISNUMBER(INDEX(Import.PLE,Detalhamento!$E105,Detalhamento!AF$15)),IF(INDEX(Import.PLE,Detalhamento!$E105,Detalhamento!AF$15)&lt;=mediçao,OFFSET(Import.PLQ,$A105-1,AF$15-1,1,1),0),0),PLE!$AA$28*OFFSET(Import.PLQ,$A105-1,AF$15-1,1,1)),IF($E105&lt;&gt;1,IF(ISNUMBER(INDEX(Import.PLE,Detalhamento!$E105,Detalhamento!AF$15)),IF(INDEX(Import.PLE,Detalhamento!$E105,Detalhamento!AF$15)&lt;=mediçao,0,OFFSET(Import.PLQ,$A105-1,AF$15-1,1,1)),OFFSET(Import.PLQ,$A105-1,AF$15-1,1,1)),(1-PLE!$AA$28)*OFFSET(Import.PLQ,$A105-1,AF$15-1,1,1))))</f>
        <v>0</v>
      </c>
      <c r="AG105" s="144">
        <f ca="1">IF(AG$13="",0,CHOOSE(Detalhamento.OpçãoServiços,OFFSET(Import.PLQ,$A105-1,AG$15-1,1,1),IF($E105&lt;&gt;1,IF(ISNUMBER(INDEX(Import.PLE,Detalhamento!$E105,Detalhamento!AG$15)),IF(INDEX(Import.PLE,Detalhamento!$E105,Detalhamento!AG$15)&lt;=mediçao,OFFSET(Import.PLQ,$A105-1,AG$15-1,1,1),0),0),PLE!$AA$28*OFFSET(Import.PLQ,$A105-1,AG$15-1,1,1)),IF($E105&lt;&gt;1,IF(ISNUMBER(INDEX(Import.PLE,Detalhamento!$E105,Detalhamento!AG$15)),IF(INDEX(Import.PLE,Detalhamento!$E105,Detalhamento!AG$15)&lt;=mediçao,0,OFFSET(Import.PLQ,$A105-1,AG$15-1,1,1)),OFFSET(Import.PLQ,$A105-1,AG$15-1,1,1)),(1-PLE!$AA$28)*OFFSET(Import.PLQ,$A105-1,AG$15-1,1,1))))</f>
        <v>0</v>
      </c>
      <c r="AH105" s="144">
        <f ca="1">IF(AH$13="",0,CHOOSE(Detalhamento.OpçãoServiços,OFFSET(Import.PLQ,$A105-1,AH$15-1,1,1),IF($E105&lt;&gt;1,IF(ISNUMBER(INDEX(Import.PLE,Detalhamento!$E105,Detalhamento!AH$15)),IF(INDEX(Import.PLE,Detalhamento!$E105,Detalhamento!AH$15)&lt;=mediçao,OFFSET(Import.PLQ,$A105-1,AH$15-1,1,1),0),0),PLE!$AA$28*OFFSET(Import.PLQ,$A105-1,AH$15-1,1,1)),IF($E105&lt;&gt;1,IF(ISNUMBER(INDEX(Import.PLE,Detalhamento!$E105,Detalhamento!AH$15)),IF(INDEX(Import.PLE,Detalhamento!$E105,Detalhamento!AH$15)&lt;=mediçao,0,OFFSET(Import.PLQ,$A105-1,AH$15-1,1,1)),OFFSET(Import.PLQ,$A105-1,AH$15-1,1,1)),(1-PLE!$AA$28)*OFFSET(Import.PLQ,$A105-1,AH$15-1,1,1))))</f>
        <v>0</v>
      </c>
      <c r="AI105" s="144">
        <f ca="1">IF(AI$13="",0,CHOOSE(Detalhamento.OpçãoServiços,OFFSET(Import.PLQ,$A105-1,AI$15-1,1,1),IF($E105&lt;&gt;1,IF(ISNUMBER(INDEX(Import.PLE,Detalhamento!$E105,Detalhamento!AI$15)),IF(INDEX(Import.PLE,Detalhamento!$E105,Detalhamento!AI$15)&lt;=mediçao,OFFSET(Import.PLQ,$A105-1,AI$15-1,1,1),0),0),PLE!$AA$28*OFFSET(Import.PLQ,$A105-1,AI$15-1,1,1)),IF($E105&lt;&gt;1,IF(ISNUMBER(INDEX(Import.PLE,Detalhamento!$E105,Detalhamento!AI$15)),IF(INDEX(Import.PLE,Detalhamento!$E105,Detalhamento!AI$15)&lt;=mediçao,0,OFFSET(Import.PLQ,$A105-1,AI$15-1,1,1)),OFFSET(Import.PLQ,$A105-1,AI$15-1,1,1)),(1-PLE!$AA$28)*OFFSET(Import.PLQ,$A105-1,AI$15-1,1,1))))</f>
        <v>0</v>
      </c>
      <c r="AJ105" s="144">
        <f ca="1">IF(AJ$13="",0,CHOOSE(Detalhamento.OpçãoServiços,OFFSET(Import.PLQ,$A105-1,AJ$15-1,1,1),IF($E105&lt;&gt;1,IF(ISNUMBER(INDEX(Import.PLE,Detalhamento!$E105,Detalhamento!AJ$15)),IF(INDEX(Import.PLE,Detalhamento!$E105,Detalhamento!AJ$15)&lt;=mediçao,OFFSET(Import.PLQ,$A105-1,AJ$15-1,1,1),0),0),PLE!$AA$28*OFFSET(Import.PLQ,$A105-1,AJ$15-1,1,1)),IF($E105&lt;&gt;1,IF(ISNUMBER(INDEX(Import.PLE,Detalhamento!$E105,Detalhamento!AJ$15)),IF(INDEX(Import.PLE,Detalhamento!$E105,Detalhamento!AJ$15)&lt;=mediçao,0,OFFSET(Import.PLQ,$A105-1,AJ$15-1,1,1)),OFFSET(Import.PLQ,$A105-1,AJ$15-1,1,1)),(1-PLE!$AA$28)*OFFSET(Import.PLQ,$A105-1,AJ$15-1,1,1))))</f>
        <v>0</v>
      </c>
      <c r="AK105" s="144">
        <f ca="1">IF(AK$13="",0,CHOOSE(Detalhamento.OpçãoServiços,OFFSET(Import.PLQ,$A105-1,AK$15-1,1,1),IF($E105&lt;&gt;1,IF(ISNUMBER(INDEX(Import.PLE,Detalhamento!$E105,Detalhamento!AK$15)),IF(INDEX(Import.PLE,Detalhamento!$E105,Detalhamento!AK$15)&lt;=mediçao,OFFSET(Import.PLQ,$A105-1,AK$15-1,1,1),0),0),PLE!$AA$28*OFFSET(Import.PLQ,$A105-1,AK$15-1,1,1)),IF($E105&lt;&gt;1,IF(ISNUMBER(INDEX(Import.PLE,Detalhamento!$E105,Detalhamento!AK$15)),IF(INDEX(Import.PLE,Detalhamento!$E105,Detalhamento!AK$15)&lt;=mediçao,0,OFFSET(Import.PLQ,$A105-1,AK$15-1,1,1)),OFFSET(Import.PLQ,$A105-1,AK$15-1,1,1)),(1-PLE!$AA$28)*OFFSET(Import.PLQ,$A105-1,AK$15-1,1,1))))</f>
        <v>0</v>
      </c>
      <c r="AL105" s="144">
        <f ca="1">IF(AL$13="",0,CHOOSE(Detalhamento.OpçãoServiços,OFFSET(Import.PLQ,$A105-1,AL$15-1,1,1),IF($E105&lt;&gt;1,IF(ISNUMBER(INDEX(Import.PLE,Detalhamento!$E105,Detalhamento!AL$15)),IF(INDEX(Import.PLE,Detalhamento!$E105,Detalhamento!AL$15)&lt;=mediçao,OFFSET(Import.PLQ,$A105-1,AL$15-1,1,1),0),0),PLE!$AA$28*OFFSET(Import.PLQ,$A105-1,AL$15-1,1,1)),IF($E105&lt;&gt;1,IF(ISNUMBER(INDEX(Import.PLE,Detalhamento!$E105,Detalhamento!AL$15)),IF(INDEX(Import.PLE,Detalhamento!$E105,Detalhamento!AL$15)&lt;=mediçao,0,OFFSET(Import.PLQ,$A105-1,AL$15-1,1,1)),OFFSET(Import.PLQ,$A105-1,AL$15-1,1,1)),(1-PLE!$AA$28)*OFFSET(Import.PLQ,$A105-1,AL$15-1,1,1))))</f>
        <v>0</v>
      </c>
      <c r="AM105" s="144">
        <f ca="1">IF(AM$13="",0,CHOOSE(Detalhamento.OpçãoServiços,OFFSET(Import.PLQ,$A105-1,AM$15-1,1,1),IF($E105&lt;&gt;1,IF(ISNUMBER(INDEX(Import.PLE,Detalhamento!$E105,Detalhamento!AM$15)),IF(INDEX(Import.PLE,Detalhamento!$E105,Detalhamento!AM$15)&lt;=mediçao,OFFSET(Import.PLQ,$A105-1,AM$15-1,1,1),0),0),PLE!$AA$28*OFFSET(Import.PLQ,$A105-1,AM$15-1,1,1)),IF($E105&lt;&gt;1,IF(ISNUMBER(INDEX(Import.PLE,Detalhamento!$E105,Detalhamento!AM$15)),IF(INDEX(Import.PLE,Detalhamento!$E105,Detalhamento!AM$15)&lt;=mediçao,0,OFFSET(Import.PLQ,$A105-1,AM$15-1,1,1)),OFFSET(Import.PLQ,$A105-1,AM$15-1,1,1)),(1-PLE!$AA$28)*OFFSET(Import.PLQ,$A105-1,AM$15-1,1,1))))</f>
        <v>0</v>
      </c>
      <c r="AN105" s="144">
        <f ca="1">IF(AN$13="",0,CHOOSE(Detalhamento.OpçãoServiços,OFFSET(Import.PLQ,$A105-1,AN$15-1,1,1),IF($E105&lt;&gt;1,IF(ISNUMBER(INDEX(Import.PLE,Detalhamento!$E105,Detalhamento!AN$15)),IF(INDEX(Import.PLE,Detalhamento!$E105,Detalhamento!AN$15)&lt;=mediçao,OFFSET(Import.PLQ,$A105-1,AN$15-1,1,1),0),0),PLE!$AA$28*OFFSET(Import.PLQ,$A105-1,AN$15-1,1,1)),IF($E105&lt;&gt;1,IF(ISNUMBER(INDEX(Import.PLE,Detalhamento!$E105,Detalhamento!AN$15)),IF(INDEX(Import.PLE,Detalhamento!$E105,Detalhamento!AN$15)&lt;=mediçao,0,OFFSET(Import.PLQ,$A105-1,AN$15-1,1,1)),OFFSET(Import.PLQ,$A105-1,AN$15-1,1,1)),(1-PLE!$AA$28)*OFFSET(Import.PLQ,$A105-1,AN$15-1,1,1))))</f>
        <v>0</v>
      </c>
      <c r="AO105" s="144">
        <f ca="1">IF(AO$13="",0,CHOOSE(Detalhamento.OpçãoServiços,OFFSET(Import.PLQ,$A105-1,AO$15-1,1,1),IF($E105&lt;&gt;1,IF(ISNUMBER(INDEX(Import.PLE,Detalhamento!$E105,Detalhamento!AO$15)),IF(INDEX(Import.PLE,Detalhamento!$E105,Detalhamento!AO$15)&lt;=mediçao,OFFSET(Import.PLQ,$A105-1,AO$15-1,1,1),0),0),PLE!$AA$28*OFFSET(Import.PLQ,$A105-1,AO$15-1,1,1)),IF($E105&lt;&gt;1,IF(ISNUMBER(INDEX(Import.PLE,Detalhamento!$E105,Detalhamento!AO$15)),IF(INDEX(Import.PLE,Detalhamento!$E105,Detalhamento!AO$15)&lt;=mediçao,0,OFFSET(Import.PLQ,$A105-1,AO$15-1,1,1)),OFFSET(Import.PLQ,$A105-1,AO$15-1,1,1)),(1-PLE!$AA$28)*OFFSET(Import.PLQ,$A105-1,AO$15-1,1,1))))</f>
        <v>0</v>
      </c>
      <c r="AP105" s="144">
        <f ca="1">IF(AP$13="",0,CHOOSE(Detalhamento.OpçãoServiços,OFFSET(Import.PLQ,$A105-1,AP$15-1,1,1),IF($E105&lt;&gt;1,IF(ISNUMBER(INDEX(Import.PLE,Detalhamento!$E105,Detalhamento!AP$15)),IF(INDEX(Import.PLE,Detalhamento!$E105,Detalhamento!AP$15)&lt;=mediçao,OFFSET(Import.PLQ,$A105-1,AP$15-1,1,1),0),0),PLE!$AA$28*OFFSET(Import.PLQ,$A105-1,AP$15-1,1,1)),IF($E105&lt;&gt;1,IF(ISNUMBER(INDEX(Import.PLE,Detalhamento!$E105,Detalhamento!AP$15)),IF(INDEX(Import.PLE,Detalhamento!$E105,Detalhamento!AP$15)&lt;=mediçao,0,OFFSET(Import.PLQ,$A105-1,AP$15-1,1,1)),OFFSET(Import.PLQ,$A105-1,AP$15-1,1,1)),(1-PLE!$AA$28)*OFFSET(Import.PLQ,$A105-1,AP$15-1,1,1))))</f>
        <v>0</v>
      </c>
      <c r="AQ105" s="144">
        <f ca="1">IF(AQ$13="",0,CHOOSE(Detalhamento.OpçãoServiços,OFFSET(Import.PLQ,$A105-1,AQ$15-1,1,1),IF($E105&lt;&gt;1,IF(ISNUMBER(INDEX(Import.PLE,Detalhamento!$E105,Detalhamento!AQ$15)),IF(INDEX(Import.PLE,Detalhamento!$E105,Detalhamento!AQ$15)&lt;=mediçao,OFFSET(Import.PLQ,$A105-1,AQ$15-1,1,1),0),0),PLE!$AA$28*OFFSET(Import.PLQ,$A105-1,AQ$15-1,1,1)),IF($E105&lt;&gt;1,IF(ISNUMBER(INDEX(Import.PLE,Detalhamento!$E105,Detalhamento!AQ$15)),IF(INDEX(Import.PLE,Detalhamento!$E105,Detalhamento!AQ$15)&lt;=mediçao,0,OFFSET(Import.PLQ,$A105-1,AQ$15-1,1,1)),OFFSET(Import.PLQ,$A105-1,AQ$15-1,1,1)),(1-PLE!$AA$28)*OFFSET(Import.PLQ,$A105-1,AQ$15-1,1,1))))</f>
        <v>0</v>
      </c>
      <c r="AR105" s="144">
        <f ca="1">IF(AR$13="",0,CHOOSE(Detalhamento.OpçãoServiços,OFFSET(Import.PLQ,$A105-1,AR$15-1,1,1),IF($E105&lt;&gt;1,IF(ISNUMBER(INDEX(Import.PLE,Detalhamento!$E105,Detalhamento!AR$15)),IF(INDEX(Import.PLE,Detalhamento!$E105,Detalhamento!AR$15)&lt;=mediçao,OFFSET(Import.PLQ,$A105-1,AR$15-1,1,1),0),0),PLE!$AA$28*OFFSET(Import.PLQ,$A105-1,AR$15-1,1,1)),IF($E105&lt;&gt;1,IF(ISNUMBER(INDEX(Import.PLE,Detalhamento!$E105,Detalhamento!AR$15)),IF(INDEX(Import.PLE,Detalhamento!$E105,Detalhamento!AR$15)&lt;=mediçao,0,OFFSET(Import.PLQ,$A105-1,AR$15-1,1,1)),OFFSET(Import.PLQ,$A105-1,AR$15-1,1,1)),(1-PLE!$AA$28)*OFFSET(Import.PLQ,$A105-1,AR$15-1,1,1))))</f>
        <v>0</v>
      </c>
      <c r="AS105" s="144">
        <f ca="1">IF(AS$13="",0,CHOOSE(Detalhamento.OpçãoServiços,OFFSET(Import.PLQ,$A105-1,AS$15-1,1,1),IF($E105&lt;&gt;1,IF(ISNUMBER(INDEX(Import.PLE,Detalhamento!$E105,Detalhamento!AS$15)),IF(INDEX(Import.PLE,Detalhamento!$E105,Detalhamento!AS$15)&lt;=mediçao,OFFSET(Import.PLQ,$A105-1,AS$15-1,1,1),0),0),PLE!$AA$28*OFFSET(Import.PLQ,$A105-1,AS$15-1,1,1)),IF($E105&lt;&gt;1,IF(ISNUMBER(INDEX(Import.PLE,Detalhamento!$E105,Detalhamento!AS$15)),IF(INDEX(Import.PLE,Detalhamento!$E105,Detalhamento!AS$15)&lt;=mediçao,0,OFFSET(Import.PLQ,$A105-1,AS$15-1,1,1)),OFFSET(Import.PLQ,$A105-1,AS$15-1,1,1)),(1-PLE!$AA$28)*OFFSET(Import.PLQ,$A105-1,AS$15-1,1,1))))</f>
        <v>0</v>
      </c>
      <c r="AT105" s="144">
        <f ca="1">IF(AT$13="",0,CHOOSE(Detalhamento.OpçãoServiços,OFFSET(Import.PLQ,$A105-1,AT$15-1,1,1),IF($E105&lt;&gt;1,IF(ISNUMBER(INDEX(Import.PLE,Detalhamento!$E105,Detalhamento!AT$15)),IF(INDEX(Import.PLE,Detalhamento!$E105,Detalhamento!AT$15)&lt;=mediçao,OFFSET(Import.PLQ,$A105-1,AT$15-1,1,1),0),0),PLE!$AA$28*OFFSET(Import.PLQ,$A105-1,AT$15-1,1,1)),IF($E105&lt;&gt;1,IF(ISNUMBER(INDEX(Import.PLE,Detalhamento!$E105,Detalhamento!AT$15)),IF(INDEX(Import.PLE,Detalhamento!$E105,Detalhamento!AT$15)&lt;=mediçao,0,OFFSET(Import.PLQ,$A105-1,AT$15-1,1,1)),OFFSET(Import.PLQ,$A105-1,AT$15-1,1,1)),(1-PLE!$AA$28)*OFFSET(Import.PLQ,$A105-1,AT$15-1,1,1))))</f>
        <v>0</v>
      </c>
      <c r="AU105" s="144">
        <f ca="1">IF(AU$13="",0,CHOOSE(Detalhamento.OpçãoServiços,OFFSET(Import.PLQ,$A105-1,AU$15-1,1,1),IF($E105&lt;&gt;1,IF(ISNUMBER(INDEX(Import.PLE,Detalhamento!$E105,Detalhamento!AU$15)),IF(INDEX(Import.PLE,Detalhamento!$E105,Detalhamento!AU$15)&lt;=mediçao,OFFSET(Import.PLQ,$A105-1,AU$15-1,1,1),0),0),PLE!$AA$28*OFFSET(Import.PLQ,$A105-1,AU$15-1,1,1)),IF($E105&lt;&gt;1,IF(ISNUMBER(INDEX(Import.PLE,Detalhamento!$E105,Detalhamento!AU$15)),IF(INDEX(Import.PLE,Detalhamento!$E105,Detalhamento!AU$15)&lt;=mediçao,0,OFFSET(Import.PLQ,$A105-1,AU$15-1,1,1)),OFFSET(Import.PLQ,$A105-1,AU$15-1,1,1)),(1-PLE!$AA$28)*OFFSET(Import.PLQ,$A105-1,AU$15-1,1,1))))</f>
        <v>0</v>
      </c>
      <c r="AV105" s="144">
        <f ca="1">IF(AV$13="",0,CHOOSE(Detalhamento.OpçãoServiços,OFFSET(Import.PLQ,$A105-1,AV$15-1,1,1),IF($E105&lt;&gt;1,IF(ISNUMBER(INDEX(Import.PLE,Detalhamento!$E105,Detalhamento!AV$15)),IF(INDEX(Import.PLE,Detalhamento!$E105,Detalhamento!AV$15)&lt;=mediçao,OFFSET(Import.PLQ,$A105-1,AV$15-1,1,1),0),0),PLE!$AA$28*OFFSET(Import.PLQ,$A105-1,AV$15-1,1,1)),IF($E105&lt;&gt;1,IF(ISNUMBER(INDEX(Import.PLE,Detalhamento!$E105,Detalhamento!AV$15)),IF(INDEX(Import.PLE,Detalhamento!$E105,Detalhamento!AV$15)&lt;=mediçao,0,OFFSET(Import.PLQ,$A105-1,AV$15-1,1,1)),OFFSET(Import.PLQ,$A105-1,AV$15-1,1,1)),(1-PLE!$AA$28)*OFFSET(Import.PLQ,$A105-1,AV$15-1,1,1))))</f>
        <v>0</v>
      </c>
      <c r="AW105" s="144">
        <f ca="1">IF(AW$13="",0,CHOOSE(Detalhamento.OpçãoServiços,OFFSET(Import.PLQ,$A105-1,AW$15-1,1,1),IF($E105&lt;&gt;1,IF(ISNUMBER(INDEX(Import.PLE,Detalhamento!$E105,Detalhamento!AW$15)),IF(INDEX(Import.PLE,Detalhamento!$E105,Detalhamento!AW$15)&lt;=mediçao,OFFSET(Import.PLQ,$A105-1,AW$15-1,1,1),0),0),PLE!$AA$28*OFFSET(Import.PLQ,$A105-1,AW$15-1,1,1)),IF($E105&lt;&gt;1,IF(ISNUMBER(INDEX(Import.PLE,Detalhamento!$E105,Detalhamento!AW$15)),IF(INDEX(Import.PLE,Detalhamento!$E105,Detalhamento!AW$15)&lt;=mediçao,0,OFFSET(Import.PLQ,$A105-1,AW$15-1,1,1)),OFFSET(Import.PLQ,$A105-1,AW$15-1,1,1)),(1-PLE!$AA$28)*OFFSET(Import.PLQ,$A105-1,AW$15-1,1,1))))</f>
        <v>0</v>
      </c>
      <c r="AX105" s="144">
        <f ca="1">IF(AX$13="",0,CHOOSE(Detalhamento.OpçãoServiços,OFFSET(Import.PLQ,$A105-1,AX$15-1,1,1),IF($E105&lt;&gt;1,IF(ISNUMBER(INDEX(Import.PLE,Detalhamento!$E105,Detalhamento!AX$15)),IF(INDEX(Import.PLE,Detalhamento!$E105,Detalhamento!AX$15)&lt;=mediçao,OFFSET(Import.PLQ,$A105-1,AX$15-1,1,1),0),0),PLE!$AA$28*OFFSET(Import.PLQ,$A105-1,AX$15-1,1,1)),IF($E105&lt;&gt;1,IF(ISNUMBER(INDEX(Import.PLE,Detalhamento!$E105,Detalhamento!AX$15)),IF(INDEX(Import.PLE,Detalhamento!$E105,Detalhamento!AX$15)&lt;=mediçao,0,OFFSET(Import.PLQ,$A105-1,AX$15-1,1,1)),OFFSET(Import.PLQ,$A105-1,AX$15-1,1,1)),(1-PLE!$AA$28)*OFFSET(Import.PLQ,$A105-1,AX$15-1,1,1))))</f>
        <v>0</v>
      </c>
      <c r="AY105" s="144">
        <f ca="1">IF(AY$13="",0,CHOOSE(Detalhamento.OpçãoServiços,OFFSET(Import.PLQ,$A105-1,AY$15-1,1,1),IF($E105&lt;&gt;1,IF(ISNUMBER(INDEX(Import.PLE,Detalhamento!$E105,Detalhamento!AY$15)),IF(INDEX(Import.PLE,Detalhamento!$E105,Detalhamento!AY$15)&lt;=mediçao,OFFSET(Import.PLQ,$A105-1,AY$15-1,1,1),0),0),PLE!$AA$28*OFFSET(Import.PLQ,$A105-1,AY$15-1,1,1)),IF($E105&lt;&gt;1,IF(ISNUMBER(INDEX(Import.PLE,Detalhamento!$E105,Detalhamento!AY$15)),IF(INDEX(Import.PLE,Detalhamento!$E105,Detalhamento!AY$15)&lt;=mediçao,0,OFFSET(Import.PLQ,$A105-1,AY$15-1,1,1)),OFFSET(Import.PLQ,$A105-1,AY$15-1,1,1)),(1-PLE!$AA$28)*OFFSET(Import.PLQ,$A105-1,AY$15-1,1,1))))</f>
        <v>0</v>
      </c>
      <c r="AZ105" s="144">
        <f ca="1">IF(AZ$13="",0,CHOOSE(Detalhamento.OpçãoServiços,OFFSET(Import.PLQ,$A105-1,AZ$15-1,1,1),IF($E105&lt;&gt;1,IF(ISNUMBER(INDEX(Import.PLE,Detalhamento!$E105,Detalhamento!AZ$15)),IF(INDEX(Import.PLE,Detalhamento!$E105,Detalhamento!AZ$15)&lt;=mediçao,OFFSET(Import.PLQ,$A105-1,AZ$15-1,1,1),0),0),PLE!$AA$28*OFFSET(Import.PLQ,$A105-1,AZ$15-1,1,1)),IF($E105&lt;&gt;1,IF(ISNUMBER(INDEX(Import.PLE,Detalhamento!$E105,Detalhamento!AZ$15)),IF(INDEX(Import.PLE,Detalhamento!$E105,Detalhamento!AZ$15)&lt;=mediçao,0,OFFSET(Import.PLQ,$A105-1,AZ$15-1,1,1)),OFFSET(Import.PLQ,$A105-1,AZ$15-1,1,1)),(1-PLE!$AA$28)*OFFSET(Import.PLQ,$A105-1,AZ$15-1,1,1))))</f>
        <v>0</v>
      </c>
      <c r="BA105" s="144">
        <f ca="1">IF(BA$13="",0,CHOOSE(Detalhamento.OpçãoServiços,OFFSET(Import.PLQ,$A105-1,BA$15-1,1,1),IF($E105&lt;&gt;1,IF(ISNUMBER(INDEX(Import.PLE,Detalhamento!$E105,Detalhamento!BA$15)),IF(INDEX(Import.PLE,Detalhamento!$E105,Detalhamento!BA$15)&lt;=mediçao,OFFSET(Import.PLQ,$A105-1,BA$15-1,1,1),0),0),PLE!$AA$28*OFFSET(Import.PLQ,$A105-1,BA$15-1,1,1)),IF($E105&lt;&gt;1,IF(ISNUMBER(INDEX(Import.PLE,Detalhamento!$E105,Detalhamento!BA$15)),IF(INDEX(Import.PLE,Detalhamento!$E105,Detalhamento!BA$15)&lt;=mediçao,0,OFFSET(Import.PLQ,$A105-1,BA$15-1,1,1)),OFFSET(Import.PLQ,$A105-1,BA$15-1,1,1)),(1-PLE!$AA$28)*OFFSET(Import.PLQ,$A105-1,BA$15-1,1,1))))</f>
        <v>0</v>
      </c>
      <c r="BB105" s="144">
        <f ca="1">IF(BB$13="",0,CHOOSE(Detalhamento.OpçãoServiços,OFFSET(Import.PLQ,$A105-1,BB$15-1,1,1),IF($E105&lt;&gt;1,IF(ISNUMBER(INDEX(Import.PLE,Detalhamento!$E105,Detalhamento!BB$15)),IF(INDEX(Import.PLE,Detalhamento!$E105,Detalhamento!BB$15)&lt;=mediçao,OFFSET(Import.PLQ,$A105-1,BB$15-1,1,1),0),0),PLE!$AA$28*OFFSET(Import.PLQ,$A105-1,BB$15-1,1,1)),IF($E105&lt;&gt;1,IF(ISNUMBER(INDEX(Import.PLE,Detalhamento!$E105,Detalhamento!BB$15)),IF(INDEX(Import.PLE,Detalhamento!$E105,Detalhamento!BB$15)&lt;=mediçao,0,OFFSET(Import.PLQ,$A105-1,BB$15-1,1,1)),OFFSET(Import.PLQ,$A105-1,BB$15-1,1,1)),(1-PLE!$AA$28)*OFFSET(Import.PLQ,$A105-1,BB$15-1,1,1))))</f>
        <v>0</v>
      </c>
      <c r="BC105" s="144">
        <f ca="1">IF(BC$13="",0,CHOOSE(Detalhamento.OpçãoServiços,OFFSET(Import.PLQ,$A105-1,BC$15-1,1,1),IF($E105&lt;&gt;1,IF(ISNUMBER(INDEX(Import.PLE,Detalhamento!$E105,Detalhamento!BC$15)),IF(INDEX(Import.PLE,Detalhamento!$E105,Detalhamento!BC$15)&lt;=mediçao,OFFSET(Import.PLQ,$A105-1,BC$15-1,1,1),0),0),PLE!$AA$28*OFFSET(Import.PLQ,$A105-1,BC$15-1,1,1)),IF($E105&lt;&gt;1,IF(ISNUMBER(INDEX(Import.PLE,Detalhamento!$E105,Detalhamento!BC$15)),IF(INDEX(Import.PLE,Detalhamento!$E105,Detalhamento!BC$15)&lt;=mediçao,0,OFFSET(Import.PLQ,$A105-1,BC$15-1,1,1)),OFFSET(Import.PLQ,$A105-1,BC$15-1,1,1)),(1-PLE!$AA$28)*OFFSET(Import.PLQ,$A105-1,BC$15-1,1,1))))</f>
        <v>0</v>
      </c>
      <c r="BD105" s="144">
        <f ca="1">IF(BD$13="",0,CHOOSE(Detalhamento.OpçãoServiços,OFFSET(Import.PLQ,$A105-1,BD$15-1,1,1),IF($E105&lt;&gt;1,IF(ISNUMBER(INDEX(Import.PLE,Detalhamento!$E105,Detalhamento!BD$15)),IF(INDEX(Import.PLE,Detalhamento!$E105,Detalhamento!BD$15)&lt;=mediçao,OFFSET(Import.PLQ,$A105-1,BD$15-1,1,1),0),0),PLE!$AA$28*OFFSET(Import.PLQ,$A105-1,BD$15-1,1,1)),IF($E105&lt;&gt;1,IF(ISNUMBER(INDEX(Import.PLE,Detalhamento!$E105,Detalhamento!BD$15)),IF(INDEX(Import.PLE,Detalhamento!$E105,Detalhamento!BD$15)&lt;=mediçao,0,OFFSET(Import.PLQ,$A105-1,BD$15-1,1,1)),OFFSET(Import.PLQ,$A105-1,BD$15-1,1,1)),(1-PLE!$AA$28)*OFFSET(Import.PLQ,$A105-1,BD$15-1,1,1))))</f>
        <v>0</v>
      </c>
      <c r="BE105" s="144">
        <f ca="1">IF(BE$13="",0,CHOOSE(Detalhamento.OpçãoServiços,OFFSET(Import.PLQ,$A105-1,BE$15-1,1,1),IF($E105&lt;&gt;1,IF(ISNUMBER(INDEX(Import.PLE,Detalhamento!$E105,Detalhamento!BE$15)),IF(INDEX(Import.PLE,Detalhamento!$E105,Detalhamento!BE$15)&lt;=mediçao,OFFSET(Import.PLQ,$A105-1,BE$15-1,1,1),0),0),PLE!$AA$28*OFFSET(Import.PLQ,$A105-1,BE$15-1,1,1)),IF($E105&lt;&gt;1,IF(ISNUMBER(INDEX(Import.PLE,Detalhamento!$E105,Detalhamento!BE$15)),IF(INDEX(Import.PLE,Detalhamento!$E105,Detalhamento!BE$15)&lt;=mediçao,0,OFFSET(Import.PLQ,$A105-1,BE$15-1,1,1)),OFFSET(Import.PLQ,$A105-1,BE$15-1,1,1)),(1-PLE!$AA$28)*OFFSET(Import.PLQ,$A105-1,BE$15-1,1,1))))</f>
        <v>0</v>
      </c>
      <c r="BF105" s="144">
        <f ca="1">IF(BF$13="",0,CHOOSE(Detalhamento.OpçãoServiços,OFFSET(Import.PLQ,$A105-1,BF$15-1,1,1),IF($E105&lt;&gt;1,IF(ISNUMBER(INDEX(Import.PLE,Detalhamento!$E105,Detalhamento!BF$15)),IF(INDEX(Import.PLE,Detalhamento!$E105,Detalhamento!BF$15)&lt;=mediçao,OFFSET(Import.PLQ,$A105-1,BF$15-1,1,1),0),0),PLE!$AA$28*OFFSET(Import.PLQ,$A105-1,BF$15-1,1,1)),IF($E105&lt;&gt;1,IF(ISNUMBER(INDEX(Import.PLE,Detalhamento!$E105,Detalhamento!BF$15)),IF(INDEX(Import.PLE,Detalhamento!$E105,Detalhamento!BF$15)&lt;=mediçao,0,OFFSET(Import.PLQ,$A105-1,BF$15-1,1,1)),OFFSET(Import.PLQ,$A105-1,BF$15-1,1,1)),(1-PLE!$AA$28)*OFFSET(Import.PLQ,$A105-1,BF$15-1,1,1))))</f>
        <v>0</v>
      </c>
      <c r="BG105" s="144">
        <f ca="1">IF(BG$13="",0,CHOOSE(Detalhamento.OpçãoServiços,OFFSET(Import.PLQ,$A105-1,BG$15-1,1,1),IF($E105&lt;&gt;1,IF(ISNUMBER(INDEX(Import.PLE,Detalhamento!$E105,Detalhamento!BG$15)),IF(INDEX(Import.PLE,Detalhamento!$E105,Detalhamento!BG$15)&lt;=mediçao,OFFSET(Import.PLQ,$A105-1,BG$15-1,1,1),0),0),PLE!$AA$28*OFFSET(Import.PLQ,$A105-1,BG$15-1,1,1)),IF($E105&lt;&gt;1,IF(ISNUMBER(INDEX(Import.PLE,Detalhamento!$E105,Detalhamento!BG$15)),IF(INDEX(Import.PLE,Detalhamento!$E105,Detalhamento!BG$15)&lt;=mediçao,0,OFFSET(Import.PLQ,$A105-1,BG$15-1,1,1)),OFFSET(Import.PLQ,$A105-1,BG$15-1,1,1)),(1-PLE!$AA$28)*OFFSET(Import.PLQ,$A105-1,BG$15-1,1,1))))</f>
        <v>0</v>
      </c>
      <c r="BH105" s="144">
        <f ca="1">IF(BH$13="",0,CHOOSE(Detalhamento.OpçãoServiços,OFFSET(Import.PLQ,$A105-1,BH$15-1,1,1),IF($E105&lt;&gt;1,IF(ISNUMBER(INDEX(Import.PLE,Detalhamento!$E105,Detalhamento!BH$15)),IF(INDEX(Import.PLE,Detalhamento!$E105,Detalhamento!BH$15)&lt;=mediçao,OFFSET(Import.PLQ,$A105-1,BH$15-1,1,1),0),0),PLE!$AA$28*OFFSET(Import.PLQ,$A105-1,BH$15-1,1,1)),IF($E105&lt;&gt;1,IF(ISNUMBER(INDEX(Import.PLE,Detalhamento!$E105,Detalhamento!BH$15)),IF(INDEX(Import.PLE,Detalhamento!$E105,Detalhamento!BH$15)&lt;=mediçao,0,OFFSET(Import.PLQ,$A105-1,BH$15-1,1,1)),OFFSET(Import.PLQ,$A105-1,BH$15-1,1,1)),(1-PLE!$AA$28)*OFFSET(Import.PLQ,$A105-1,BH$15-1,1,1))))</f>
        <v>0</v>
      </c>
      <c r="BI105" s="144">
        <f ca="1">IF(BI$13="",0,CHOOSE(Detalhamento.OpçãoServiços,OFFSET(Import.PLQ,$A105-1,BI$15-1,1,1),IF($E105&lt;&gt;1,IF(ISNUMBER(INDEX(Import.PLE,Detalhamento!$E105,Detalhamento!BI$15)),IF(INDEX(Import.PLE,Detalhamento!$E105,Detalhamento!BI$15)&lt;=mediçao,OFFSET(Import.PLQ,$A105-1,BI$15-1,1,1),0),0),PLE!$AA$28*OFFSET(Import.PLQ,$A105-1,BI$15-1,1,1)),IF($E105&lt;&gt;1,IF(ISNUMBER(INDEX(Import.PLE,Detalhamento!$E105,Detalhamento!BI$15)),IF(INDEX(Import.PLE,Detalhamento!$E105,Detalhamento!BI$15)&lt;=mediçao,0,OFFSET(Import.PLQ,$A105-1,BI$15-1,1,1)),OFFSET(Import.PLQ,$A105-1,BI$15-1,1,1)),(1-PLE!$AA$28)*OFFSET(Import.PLQ,$A105-1,BI$15-1,1,1))))</f>
        <v>0</v>
      </c>
    </row>
    <row r="106" spans="1:61" ht="40" x14ac:dyDescent="0.2">
      <c r="A106" s="155">
        <v>78</v>
      </c>
      <c r="B106" s="21" t="str">
        <f t="shared" ca="1" si="17"/>
        <v>Serviço</v>
      </c>
      <c r="E106" s="153">
        <f t="shared" ca="1" si="18"/>
        <v>10</v>
      </c>
      <c r="F106" s="154">
        <f t="shared" ca="1" si="19"/>
        <v>100078</v>
      </c>
      <c r="G106" s="154" t="str">
        <f t="shared" ca="1" si="22"/>
        <v>1.9.2</v>
      </c>
      <c r="H106" s="182" t="str">
        <f t="shared" ca="1" si="22"/>
        <v>MASSA ÚNICA, PARA RECEBIMENTO DE PINTURA, EM ARGAMASSA TRAÇO 1:2:8, PREPARO MECÂNICO COM BETONEIRA 400L, APLICADA MANUALMENTE EM FACES INTERNAS DE PAREDES, ESPESSURA DE 20MM, COM EXECUÇÃO DE TALISCAS. AF_06/2014</v>
      </c>
      <c r="I106" s="37" t="str">
        <f t="shared" ca="1" si="20"/>
        <v>M2</v>
      </c>
      <c r="J106" s="144">
        <f t="shared" ca="1" si="21"/>
        <v>441.74</v>
      </c>
      <c r="K106" s="67"/>
      <c r="L106" s="144">
        <f ca="1">IF(L$13="",0,CHOOSE(Detalhamento.OpçãoServiços,OFFSET(Import.PLQ,$A106-1,L$15-1,1,1),IF($E106&lt;&gt;1,IF(ISNUMBER(INDEX(Import.PLE,Detalhamento!$E106,Detalhamento!L$15)),IF(INDEX(Import.PLE,Detalhamento!$E106,Detalhamento!L$15)&lt;=mediçao,OFFSET(Import.PLQ,$A106-1,L$15-1,1,1),0),0),PLE!$AA$28*OFFSET(Import.PLQ,$A106-1,L$15-1,1,1)),IF($E106&lt;&gt;1,IF(ISNUMBER(INDEX(Import.PLE,Detalhamento!$E106,Detalhamento!L$15)),IF(INDEX(Import.PLE,Detalhamento!$E106,Detalhamento!L$15)&lt;=mediçao,0,OFFSET(Import.PLQ,$A106-1,L$15-1,1,1)),OFFSET(Import.PLQ,$A106-1,L$15-1,1,1)),(1-PLE!$AA$28)*OFFSET(Import.PLQ,$A106-1,L$15-1,1,1))))</f>
        <v>441.74</v>
      </c>
      <c r="M106" s="144">
        <f ca="1">IF(M$13="",0,CHOOSE(Detalhamento.OpçãoServiços,OFFSET(Import.PLQ,$A106-1,M$15-1,1,1),IF($E106&lt;&gt;1,IF(ISNUMBER(INDEX(Import.PLE,Detalhamento!$E106,Detalhamento!M$15)),IF(INDEX(Import.PLE,Detalhamento!$E106,Detalhamento!M$15)&lt;=mediçao,OFFSET(Import.PLQ,$A106-1,M$15-1,1,1),0),0),PLE!$AA$28*OFFSET(Import.PLQ,$A106-1,M$15-1,1,1)),IF($E106&lt;&gt;1,IF(ISNUMBER(INDEX(Import.PLE,Detalhamento!$E106,Detalhamento!M$15)),IF(INDEX(Import.PLE,Detalhamento!$E106,Detalhamento!M$15)&lt;=mediçao,0,OFFSET(Import.PLQ,$A106-1,M$15-1,1,1)),OFFSET(Import.PLQ,$A106-1,M$15-1,1,1)),(1-PLE!$AA$28)*OFFSET(Import.PLQ,$A106-1,M$15-1,1,1))))</f>
        <v>0</v>
      </c>
      <c r="N106" s="144">
        <f ca="1">IF(N$13="",0,CHOOSE(Detalhamento.OpçãoServiços,OFFSET(Import.PLQ,$A106-1,N$15-1,1,1),IF($E106&lt;&gt;1,IF(ISNUMBER(INDEX(Import.PLE,Detalhamento!$E106,Detalhamento!N$15)),IF(INDEX(Import.PLE,Detalhamento!$E106,Detalhamento!N$15)&lt;=mediçao,OFFSET(Import.PLQ,$A106-1,N$15-1,1,1),0),0),PLE!$AA$28*OFFSET(Import.PLQ,$A106-1,N$15-1,1,1)),IF($E106&lt;&gt;1,IF(ISNUMBER(INDEX(Import.PLE,Detalhamento!$E106,Detalhamento!N$15)),IF(INDEX(Import.PLE,Detalhamento!$E106,Detalhamento!N$15)&lt;=mediçao,0,OFFSET(Import.PLQ,$A106-1,N$15-1,1,1)),OFFSET(Import.PLQ,$A106-1,N$15-1,1,1)),(1-PLE!$AA$28)*OFFSET(Import.PLQ,$A106-1,N$15-1,1,1))))</f>
        <v>0</v>
      </c>
      <c r="O106" s="144">
        <f ca="1">IF(O$13="",0,CHOOSE(Detalhamento.OpçãoServiços,OFFSET(Import.PLQ,$A106-1,O$15-1,1,1),IF($E106&lt;&gt;1,IF(ISNUMBER(INDEX(Import.PLE,Detalhamento!$E106,Detalhamento!O$15)),IF(INDEX(Import.PLE,Detalhamento!$E106,Detalhamento!O$15)&lt;=mediçao,OFFSET(Import.PLQ,$A106-1,O$15-1,1,1),0),0),PLE!$AA$28*OFFSET(Import.PLQ,$A106-1,O$15-1,1,1)),IF($E106&lt;&gt;1,IF(ISNUMBER(INDEX(Import.PLE,Detalhamento!$E106,Detalhamento!O$15)),IF(INDEX(Import.PLE,Detalhamento!$E106,Detalhamento!O$15)&lt;=mediçao,0,OFFSET(Import.PLQ,$A106-1,O$15-1,1,1)),OFFSET(Import.PLQ,$A106-1,O$15-1,1,1)),(1-PLE!$AA$28)*OFFSET(Import.PLQ,$A106-1,O$15-1,1,1))))</f>
        <v>0</v>
      </c>
      <c r="P106" s="144">
        <f ca="1">IF(P$13="",0,CHOOSE(Detalhamento.OpçãoServiços,OFFSET(Import.PLQ,$A106-1,P$15-1,1,1),IF($E106&lt;&gt;1,IF(ISNUMBER(INDEX(Import.PLE,Detalhamento!$E106,Detalhamento!P$15)),IF(INDEX(Import.PLE,Detalhamento!$E106,Detalhamento!P$15)&lt;=mediçao,OFFSET(Import.PLQ,$A106-1,P$15-1,1,1),0),0),PLE!$AA$28*OFFSET(Import.PLQ,$A106-1,P$15-1,1,1)),IF($E106&lt;&gt;1,IF(ISNUMBER(INDEX(Import.PLE,Detalhamento!$E106,Detalhamento!P$15)),IF(INDEX(Import.PLE,Detalhamento!$E106,Detalhamento!P$15)&lt;=mediçao,0,OFFSET(Import.PLQ,$A106-1,P$15-1,1,1)),OFFSET(Import.PLQ,$A106-1,P$15-1,1,1)),(1-PLE!$AA$28)*OFFSET(Import.PLQ,$A106-1,P$15-1,1,1))))</f>
        <v>0</v>
      </c>
      <c r="Q106" s="144">
        <f ca="1">IF(Q$13="",0,CHOOSE(Detalhamento.OpçãoServiços,OFFSET(Import.PLQ,$A106-1,Q$15-1,1,1),IF($E106&lt;&gt;1,IF(ISNUMBER(INDEX(Import.PLE,Detalhamento!$E106,Detalhamento!Q$15)),IF(INDEX(Import.PLE,Detalhamento!$E106,Detalhamento!Q$15)&lt;=mediçao,OFFSET(Import.PLQ,$A106-1,Q$15-1,1,1),0),0),PLE!$AA$28*OFFSET(Import.PLQ,$A106-1,Q$15-1,1,1)),IF($E106&lt;&gt;1,IF(ISNUMBER(INDEX(Import.PLE,Detalhamento!$E106,Detalhamento!Q$15)),IF(INDEX(Import.PLE,Detalhamento!$E106,Detalhamento!Q$15)&lt;=mediçao,0,OFFSET(Import.PLQ,$A106-1,Q$15-1,1,1)),OFFSET(Import.PLQ,$A106-1,Q$15-1,1,1)),(1-PLE!$AA$28)*OFFSET(Import.PLQ,$A106-1,Q$15-1,1,1))))</f>
        <v>0</v>
      </c>
      <c r="R106" s="144">
        <f ca="1">IF(R$13="",0,CHOOSE(Detalhamento.OpçãoServiços,OFFSET(Import.PLQ,$A106-1,R$15-1,1,1),IF($E106&lt;&gt;1,IF(ISNUMBER(INDEX(Import.PLE,Detalhamento!$E106,Detalhamento!R$15)),IF(INDEX(Import.PLE,Detalhamento!$E106,Detalhamento!R$15)&lt;=mediçao,OFFSET(Import.PLQ,$A106-1,R$15-1,1,1),0),0),PLE!$AA$28*OFFSET(Import.PLQ,$A106-1,R$15-1,1,1)),IF($E106&lt;&gt;1,IF(ISNUMBER(INDEX(Import.PLE,Detalhamento!$E106,Detalhamento!R$15)),IF(INDEX(Import.PLE,Detalhamento!$E106,Detalhamento!R$15)&lt;=mediçao,0,OFFSET(Import.PLQ,$A106-1,R$15-1,1,1)),OFFSET(Import.PLQ,$A106-1,R$15-1,1,1)),(1-PLE!$AA$28)*OFFSET(Import.PLQ,$A106-1,R$15-1,1,1))))</f>
        <v>0</v>
      </c>
      <c r="S106" s="144">
        <f ca="1">IF(S$13="",0,CHOOSE(Detalhamento.OpçãoServiços,OFFSET(Import.PLQ,$A106-1,S$15-1,1,1),IF($E106&lt;&gt;1,IF(ISNUMBER(INDEX(Import.PLE,Detalhamento!$E106,Detalhamento!S$15)),IF(INDEX(Import.PLE,Detalhamento!$E106,Detalhamento!S$15)&lt;=mediçao,OFFSET(Import.PLQ,$A106-1,S$15-1,1,1),0),0),PLE!$AA$28*OFFSET(Import.PLQ,$A106-1,S$15-1,1,1)),IF($E106&lt;&gt;1,IF(ISNUMBER(INDEX(Import.PLE,Detalhamento!$E106,Detalhamento!S$15)),IF(INDEX(Import.PLE,Detalhamento!$E106,Detalhamento!S$15)&lt;=mediçao,0,OFFSET(Import.PLQ,$A106-1,S$15-1,1,1)),OFFSET(Import.PLQ,$A106-1,S$15-1,1,1)),(1-PLE!$AA$28)*OFFSET(Import.PLQ,$A106-1,S$15-1,1,1))))</f>
        <v>0</v>
      </c>
      <c r="T106" s="144">
        <f ca="1">IF(T$13="",0,CHOOSE(Detalhamento.OpçãoServiços,OFFSET(Import.PLQ,$A106-1,T$15-1,1,1),IF($E106&lt;&gt;1,IF(ISNUMBER(INDEX(Import.PLE,Detalhamento!$E106,Detalhamento!T$15)),IF(INDEX(Import.PLE,Detalhamento!$E106,Detalhamento!T$15)&lt;=mediçao,OFFSET(Import.PLQ,$A106-1,T$15-1,1,1),0),0),PLE!$AA$28*OFFSET(Import.PLQ,$A106-1,T$15-1,1,1)),IF($E106&lt;&gt;1,IF(ISNUMBER(INDEX(Import.PLE,Detalhamento!$E106,Detalhamento!T$15)),IF(INDEX(Import.PLE,Detalhamento!$E106,Detalhamento!T$15)&lt;=mediçao,0,OFFSET(Import.PLQ,$A106-1,T$15-1,1,1)),OFFSET(Import.PLQ,$A106-1,T$15-1,1,1)),(1-PLE!$AA$28)*OFFSET(Import.PLQ,$A106-1,T$15-1,1,1))))</f>
        <v>0</v>
      </c>
      <c r="U106" s="144">
        <f ca="1">IF(U$13="",0,CHOOSE(Detalhamento.OpçãoServiços,OFFSET(Import.PLQ,$A106-1,U$15-1,1,1),IF($E106&lt;&gt;1,IF(ISNUMBER(INDEX(Import.PLE,Detalhamento!$E106,Detalhamento!U$15)),IF(INDEX(Import.PLE,Detalhamento!$E106,Detalhamento!U$15)&lt;=mediçao,OFFSET(Import.PLQ,$A106-1,U$15-1,1,1),0),0),PLE!$AA$28*OFFSET(Import.PLQ,$A106-1,U$15-1,1,1)),IF($E106&lt;&gt;1,IF(ISNUMBER(INDEX(Import.PLE,Detalhamento!$E106,Detalhamento!U$15)),IF(INDEX(Import.PLE,Detalhamento!$E106,Detalhamento!U$15)&lt;=mediçao,0,OFFSET(Import.PLQ,$A106-1,U$15-1,1,1)),OFFSET(Import.PLQ,$A106-1,U$15-1,1,1)),(1-PLE!$AA$28)*OFFSET(Import.PLQ,$A106-1,U$15-1,1,1))))</f>
        <v>0</v>
      </c>
      <c r="V106" s="144">
        <f ca="1">IF(V$13="",0,CHOOSE(Detalhamento.OpçãoServiços,OFFSET(Import.PLQ,$A106-1,V$15-1,1,1),IF($E106&lt;&gt;1,IF(ISNUMBER(INDEX(Import.PLE,Detalhamento!$E106,Detalhamento!V$15)),IF(INDEX(Import.PLE,Detalhamento!$E106,Detalhamento!V$15)&lt;=mediçao,OFFSET(Import.PLQ,$A106-1,V$15-1,1,1),0),0),PLE!$AA$28*OFFSET(Import.PLQ,$A106-1,V$15-1,1,1)),IF($E106&lt;&gt;1,IF(ISNUMBER(INDEX(Import.PLE,Detalhamento!$E106,Detalhamento!V$15)),IF(INDEX(Import.PLE,Detalhamento!$E106,Detalhamento!V$15)&lt;=mediçao,0,OFFSET(Import.PLQ,$A106-1,V$15-1,1,1)),OFFSET(Import.PLQ,$A106-1,V$15-1,1,1)),(1-PLE!$AA$28)*OFFSET(Import.PLQ,$A106-1,V$15-1,1,1))))</f>
        <v>0</v>
      </c>
      <c r="W106" s="144">
        <f ca="1">IF(W$13="",0,CHOOSE(Detalhamento.OpçãoServiços,OFFSET(Import.PLQ,$A106-1,W$15-1,1,1),IF($E106&lt;&gt;1,IF(ISNUMBER(INDEX(Import.PLE,Detalhamento!$E106,Detalhamento!W$15)),IF(INDEX(Import.PLE,Detalhamento!$E106,Detalhamento!W$15)&lt;=mediçao,OFFSET(Import.PLQ,$A106-1,W$15-1,1,1),0),0),PLE!$AA$28*OFFSET(Import.PLQ,$A106-1,W$15-1,1,1)),IF($E106&lt;&gt;1,IF(ISNUMBER(INDEX(Import.PLE,Detalhamento!$E106,Detalhamento!W$15)),IF(INDEX(Import.PLE,Detalhamento!$E106,Detalhamento!W$15)&lt;=mediçao,0,OFFSET(Import.PLQ,$A106-1,W$15-1,1,1)),OFFSET(Import.PLQ,$A106-1,W$15-1,1,1)),(1-PLE!$AA$28)*OFFSET(Import.PLQ,$A106-1,W$15-1,1,1))))</f>
        <v>0</v>
      </c>
      <c r="X106" s="144">
        <f ca="1">IF(X$13="",0,CHOOSE(Detalhamento.OpçãoServiços,OFFSET(Import.PLQ,$A106-1,X$15-1,1,1),IF($E106&lt;&gt;1,IF(ISNUMBER(INDEX(Import.PLE,Detalhamento!$E106,Detalhamento!X$15)),IF(INDEX(Import.PLE,Detalhamento!$E106,Detalhamento!X$15)&lt;=mediçao,OFFSET(Import.PLQ,$A106-1,X$15-1,1,1),0),0),PLE!$AA$28*OFFSET(Import.PLQ,$A106-1,X$15-1,1,1)),IF($E106&lt;&gt;1,IF(ISNUMBER(INDEX(Import.PLE,Detalhamento!$E106,Detalhamento!X$15)),IF(INDEX(Import.PLE,Detalhamento!$E106,Detalhamento!X$15)&lt;=mediçao,0,OFFSET(Import.PLQ,$A106-1,X$15-1,1,1)),OFFSET(Import.PLQ,$A106-1,X$15-1,1,1)),(1-PLE!$AA$28)*OFFSET(Import.PLQ,$A106-1,X$15-1,1,1))))</f>
        <v>0</v>
      </c>
      <c r="Y106" s="144">
        <f ca="1">IF(Y$13="",0,CHOOSE(Detalhamento.OpçãoServiços,OFFSET(Import.PLQ,$A106-1,Y$15-1,1,1),IF($E106&lt;&gt;1,IF(ISNUMBER(INDEX(Import.PLE,Detalhamento!$E106,Detalhamento!Y$15)),IF(INDEX(Import.PLE,Detalhamento!$E106,Detalhamento!Y$15)&lt;=mediçao,OFFSET(Import.PLQ,$A106-1,Y$15-1,1,1),0),0),PLE!$AA$28*OFFSET(Import.PLQ,$A106-1,Y$15-1,1,1)),IF($E106&lt;&gt;1,IF(ISNUMBER(INDEX(Import.PLE,Detalhamento!$E106,Detalhamento!Y$15)),IF(INDEX(Import.PLE,Detalhamento!$E106,Detalhamento!Y$15)&lt;=mediçao,0,OFFSET(Import.PLQ,$A106-1,Y$15-1,1,1)),OFFSET(Import.PLQ,$A106-1,Y$15-1,1,1)),(1-PLE!$AA$28)*OFFSET(Import.PLQ,$A106-1,Y$15-1,1,1))))</f>
        <v>0</v>
      </c>
      <c r="Z106" s="144">
        <f ca="1">IF(Z$13="",0,CHOOSE(Detalhamento.OpçãoServiços,OFFSET(Import.PLQ,$A106-1,Z$15-1,1,1),IF($E106&lt;&gt;1,IF(ISNUMBER(INDEX(Import.PLE,Detalhamento!$E106,Detalhamento!Z$15)),IF(INDEX(Import.PLE,Detalhamento!$E106,Detalhamento!Z$15)&lt;=mediçao,OFFSET(Import.PLQ,$A106-1,Z$15-1,1,1),0),0),PLE!$AA$28*OFFSET(Import.PLQ,$A106-1,Z$15-1,1,1)),IF($E106&lt;&gt;1,IF(ISNUMBER(INDEX(Import.PLE,Detalhamento!$E106,Detalhamento!Z$15)),IF(INDEX(Import.PLE,Detalhamento!$E106,Detalhamento!Z$15)&lt;=mediçao,0,OFFSET(Import.PLQ,$A106-1,Z$15-1,1,1)),OFFSET(Import.PLQ,$A106-1,Z$15-1,1,1)),(1-PLE!$AA$28)*OFFSET(Import.PLQ,$A106-1,Z$15-1,1,1))))</f>
        <v>0</v>
      </c>
      <c r="AA106" s="144">
        <f ca="1">IF(AA$13="",0,CHOOSE(Detalhamento.OpçãoServiços,OFFSET(Import.PLQ,$A106-1,AA$15-1,1,1),IF($E106&lt;&gt;1,IF(ISNUMBER(INDEX(Import.PLE,Detalhamento!$E106,Detalhamento!AA$15)),IF(INDEX(Import.PLE,Detalhamento!$E106,Detalhamento!AA$15)&lt;=mediçao,OFFSET(Import.PLQ,$A106-1,AA$15-1,1,1),0),0),PLE!$AA$28*OFFSET(Import.PLQ,$A106-1,AA$15-1,1,1)),IF($E106&lt;&gt;1,IF(ISNUMBER(INDEX(Import.PLE,Detalhamento!$E106,Detalhamento!AA$15)),IF(INDEX(Import.PLE,Detalhamento!$E106,Detalhamento!AA$15)&lt;=mediçao,0,OFFSET(Import.PLQ,$A106-1,AA$15-1,1,1)),OFFSET(Import.PLQ,$A106-1,AA$15-1,1,1)),(1-PLE!$AA$28)*OFFSET(Import.PLQ,$A106-1,AA$15-1,1,1))))</f>
        <v>0</v>
      </c>
      <c r="AB106" s="144">
        <f ca="1">IF(AB$13="",0,CHOOSE(Detalhamento.OpçãoServiços,OFFSET(Import.PLQ,$A106-1,AB$15-1,1,1),IF($E106&lt;&gt;1,IF(ISNUMBER(INDEX(Import.PLE,Detalhamento!$E106,Detalhamento!AB$15)),IF(INDEX(Import.PLE,Detalhamento!$E106,Detalhamento!AB$15)&lt;=mediçao,OFFSET(Import.PLQ,$A106-1,AB$15-1,1,1),0),0),PLE!$AA$28*OFFSET(Import.PLQ,$A106-1,AB$15-1,1,1)),IF($E106&lt;&gt;1,IF(ISNUMBER(INDEX(Import.PLE,Detalhamento!$E106,Detalhamento!AB$15)),IF(INDEX(Import.PLE,Detalhamento!$E106,Detalhamento!AB$15)&lt;=mediçao,0,OFFSET(Import.PLQ,$A106-1,AB$15-1,1,1)),OFFSET(Import.PLQ,$A106-1,AB$15-1,1,1)),(1-PLE!$AA$28)*OFFSET(Import.PLQ,$A106-1,AB$15-1,1,1))))</f>
        <v>0</v>
      </c>
      <c r="AC106" s="144">
        <f ca="1">IF(AC$13="",0,CHOOSE(Detalhamento.OpçãoServiços,OFFSET(Import.PLQ,$A106-1,AC$15-1,1,1),IF($E106&lt;&gt;1,IF(ISNUMBER(INDEX(Import.PLE,Detalhamento!$E106,Detalhamento!AC$15)),IF(INDEX(Import.PLE,Detalhamento!$E106,Detalhamento!AC$15)&lt;=mediçao,OFFSET(Import.PLQ,$A106-1,AC$15-1,1,1),0),0),PLE!$AA$28*OFFSET(Import.PLQ,$A106-1,AC$15-1,1,1)),IF($E106&lt;&gt;1,IF(ISNUMBER(INDEX(Import.PLE,Detalhamento!$E106,Detalhamento!AC$15)),IF(INDEX(Import.PLE,Detalhamento!$E106,Detalhamento!AC$15)&lt;=mediçao,0,OFFSET(Import.PLQ,$A106-1,AC$15-1,1,1)),OFFSET(Import.PLQ,$A106-1,AC$15-1,1,1)),(1-PLE!$AA$28)*OFFSET(Import.PLQ,$A106-1,AC$15-1,1,1))))</f>
        <v>0</v>
      </c>
      <c r="AD106" s="144">
        <f ca="1">IF(AD$13="",0,CHOOSE(Detalhamento.OpçãoServiços,OFFSET(Import.PLQ,$A106-1,AD$15-1,1,1),IF($E106&lt;&gt;1,IF(ISNUMBER(INDEX(Import.PLE,Detalhamento!$E106,Detalhamento!AD$15)),IF(INDEX(Import.PLE,Detalhamento!$E106,Detalhamento!AD$15)&lt;=mediçao,OFFSET(Import.PLQ,$A106-1,AD$15-1,1,1),0),0),PLE!$AA$28*OFFSET(Import.PLQ,$A106-1,AD$15-1,1,1)),IF($E106&lt;&gt;1,IF(ISNUMBER(INDEX(Import.PLE,Detalhamento!$E106,Detalhamento!AD$15)),IF(INDEX(Import.PLE,Detalhamento!$E106,Detalhamento!AD$15)&lt;=mediçao,0,OFFSET(Import.PLQ,$A106-1,AD$15-1,1,1)),OFFSET(Import.PLQ,$A106-1,AD$15-1,1,1)),(1-PLE!$AA$28)*OFFSET(Import.PLQ,$A106-1,AD$15-1,1,1))))</f>
        <v>0</v>
      </c>
      <c r="AE106" s="144">
        <f ca="1">IF(AE$13="",0,CHOOSE(Detalhamento.OpçãoServiços,OFFSET(Import.PLQ,$A106-1,AE$15-1,1,1),IF($E106&lt;&gt;1,IF(ISNUMBER(INDEX(Import.PLE,Detalhamento!$E106,Detalhamento!AE$15)),IF(INDEX(Import.PLE,Detalhamento!$E106,Detalhamento!AE$15)&lt;=mediçao,OFFSET(Import.PLQ,$A106-1,AE$15-1,1,1),0),0),PLE!$AA$28*OFFSET(Import.PLQ,$A106-1,AE$15-1,1,1)),IF($E106&lt;&gt;1,IF(ISNUMBER(INDEX(Import.PLE,Detalhamento!$E106,Detalhamento!AE$15)),IF(INDEX(Import.PLE,Detalhamento!$E106,Detalhamento!AE$15)&lt;=mediçao,0,OFFSET(Import.PLQ,$A106-1,AE$15-1,1,1)),OFFSET(Import.PLQ,$A106-1,AE$15-1,1,1)),(1-PLE!$AA$28)*OFFSET(Import.PLQ,$A106-1,AE$15-1,1,1))))</f>
        <v>0</v>
      </c>
      <c r="AF106" s="144">
        <f ca="1">IF(AF$13="",0,CHOOSE(Detalhamento.OpçãoServiços,OFFSET(Import.PLQ,$A106-1,AF$15-1,1,1),IF($E106&lt;&gt;1,IF(ISNUMBER(INDEX(Import.PLE,Detalhamento!$E106,Detalhamento!AF$15)),IF(INDEX(Import.PLE,Detalhamento!$E106,Detalhamento!AF$15)&lt;=mediçao,OFFSET(Import.PLQ,$A106-1,AF$15-1,1,1),0),0),PLE!$AA$28*OFFSET(Import.PLQ,$A106-1,AF$15-1,1,1)),IF($E106&lt;&gt;1,IF(ISNUMBER(INDEX(Import.PLE,Detalhamento!$E106,Detalhamento!AF$15)),IF(INDEX(Import.PLE,Detalhamento!$E106,Detalhamento!AF$15)&lt;=mediçao,0,OFFSET(Import.PLQ,$A106-1,AF$15-1,1,1)),OFFSET(Import.PLQ,$A106-1,AF$15-1,1,1)),(1-PLE!$AA$28)*OFFSET(Import.PLQ,$A106-1,AF$15-1,1,1))))</f>
        <v>0</v>
      </c>
      <c r="AG106" s="144">
        <f ca="1">IF(AG$13="",0,CHOOSE(Detalhamento.OpçãoServiços,OFFSET(Import.PLQ,$A106-1,AG$15-1,1,1),IF($E106&lt;&gt;1,IF(ISNUMBER(INDEX(Import.PLE,Detalhamento!$E106,Detalhamento!AG$15)),IF(INDEX(Import.PLE,Detalhamento!$E106,Detalhamento!AG$15)&lt;=mediçao,OFFSET(Import.PLQ,$A106-1,AG$15-1,1,1),0),0),PLE!$AA$28*OFFSET(Import.PLQ,$A106-1,AG$15-1,1,1)),IF($E106&lt;&gt;1,IF(ISNUMBER(INDEX(Import.PLE,Detalhamento!$E106,Detalhamento!AG$15)),IF(INDEX(Import.PLE,Detalhamento!$E106,Detalhamento!AG$15)&lt;=mediçao,0,OFFSET(Import.PLQ,$A106-1,AG$15-1,1,1)),OFFSET(Import.PLQ,$A106-1,AG$15-1,1,1)),(1-PLE!$AA$28)*OFFSET(Import.PLQ,$A106-1,AG$15-1,1,1))))</f>
        <v>0</v>
      </c>
      <c r="AH106" s="144">
        <f ca="1">IF(AH$13="",0,CHOOSE(Detalhamento.OpçãoServiços,OFFSET(Import.PLQ,$A106-1,AH$15-1,1,1),IF($E106&lt;&gt;1,IF(ISNUMBER(INDEX(Import.PLE,Detalhamento!$E106,Detalhamento!AH$15)),IF(INDEX(Import.PLE,Detalhamento!$E106,Detalhamento!AH$15)&lt;=mediçao,OFFSET(Import.PLQ,$A106-1,AH$15-1,1,1),0),0),PLE!$AA$28*OFFSET(Import.PLQ,$A106-1,AH$15-1,1,1)),IF($E106&lt;&gt;1,IF(ISNUMBER(INDEX(Import.PLE,Detalhamento!$E106,Detalhamento!AH$15)),IF(INDEX(Import.PLE,Detalhamento!$E106,Detalhamento!AH$15)&lt;=mediçao,0,OFFSET(Import.PLQ,$A106-1,AH$15-1,1,1)),OFFSET(Import.PLQ,$A106-1,AH$15-1,1,1)),(1-PLE!$AA$28)*OFFSET(Import.PLQ,$A106-1,AH$15-1,1,1))))</f>
        <v>0</v>
      </c>
      <c r="AI106" s="144">
        <f ca="1">IF(AI$13="",0,CHOOSE(Detalhamento.OpçãoServiços,OFFSET(Import.PLQ,$A106-1,AI$15-1,1,1),IF($E106&lt;&gt;1,IF(ISNUMBER(INDEX(Import.PLE,Detalhamento!$E106,Detalhamento!AI$15)),IF(INDEX(Import.PLE,Detalhamento!$E106,Detalhamento!AI$15)&lt;=mediçao,OFFSET(Import.PLQ,$A106-1,AI$15-1,1,1),0),0),PLE!$AA$28*OFFSET(Import.PLQ,$A106-1,AI$15-1,1,1)),IF($E106&lt;&gt;1,IF(ISNUMBER(INDEX(Import.PLE,Detalhamento!$E106,Detalhamento!AI$15)),IF(INDEX(Import.PLE,Detalhamento!$E106,Detalhamento!AI$15)&lt;=mediçao,0,OFFSET(Import.PLQ,$A106-1,AI$15-1,1,1)),OFFSET(Import.PLQ,$A106-1,AI$15-1,1,1)),(1-PLE!$AA$28)*OFFSET(Import.PLQ,$A106-1,AI$15-1,1,1))))</f>
        <v>0</v>
      </c>
      <c r="AJ106" s="144">
        <f ca="1">IF(AJ$13="",0,CHOOSE(Detalhamento.OpçãoServiços,OFFSET(Import.PLQ,$A106-1,AJ$15-1,1,1),IF($E106&lt;&gt;1,IF(ISNUMBER(INDEX(Import.PLE,Detalhamento!$E106,Detalhamento!AJ$15)),IF(INDEX(Import.PLE,Detalhamento!$E106,Detalhamento!AJ$15)&lt;=mediçao,OFFSET(Import.PLQ,$A106-1,AJ$15-1,1,1),0),0),PLE!$AA$28*OFFSET(Import.PLQ,$A106-1,AJ$15-1,1,1)),IF($E106&lt;&gt;1,IF(ISNUMBER(INDEX(Import.PLE,Detalhamento!$E106,Detalhamento!AJ$15)),IF(INDEX(Import.PLE,Detalhamento!$E106,Detalhamento!AJ$15)&lt;=mediçao,0,OFFSET(Import.PLQ,$A106-1,AJ$15-1,1,1)),OFFSET(Import.PLQ,$A106-1,AJ$15-1,1,1)),(1-PLE!$AA$28)*OFFSET(Import.PLQ,$A106-1,AJ$15-1,1,1))))</f>
        <v>0</v>
      </c>
      <c r="AK106" s="144">
        <f ca="1">IF(AK$13="",0,CHOOSE(Detalhamento.OpçãoServiços,OFFSET(Import.PLQ,$A106-1,AK$15-1,1,1),IF($E106&lt;&gt;1,IF(ISNUMBER(INDEX(Import.PLE,Detalhamento!$E106,Detalhamento!AK$15)),IF(INDEX(Import.PLE,Detalhamento!$E106,Detalhamento!AK$15)&lt;=mediçao,OFFSET(Import.PLQ,$A106-1,AK$15-1,1,1),0),0),PLE!$AA$28*OFFSET(Import.PLQ,$A106-1,AK$15-1,1,1)),IF($E106&lt;&gt;1,IF(ISNUMBER(INDEX(Import.PLE,Detalhamento!$E106,Detalhamento!AK$15)),IF(INDEX(Import.PLE,Detalhamento!$E106,Detalhamento!AK$15)&lt;=mediçao,0,OFFSET(Import.PLQ,$A106-1,AK$15-1,1,1)),OFFSET(Import.PLQ,$A106-1,AK$15-1,1,1)),(1-PLE!$AA$28)*OFFSET(Import.PLQ,$A106-1,AK$15-1,1,1))))</f>
        <v>0</v>
      </c>
      <c r="AL106" s="144">
        <f ca="1">IF(AL$13="",0,CHOOSE(Detalhamento.OpçãoServiços,OFFSET(Import.PLQ,$A106-1,AL$15-1,1,1),IF($E106&lt;&gt;1,IF(ISNUMBER(INDEX(Import.PLE,Detalhamento!$E106,Detalhamento!AL$15)),IF(INDEX(Import.PLE,Detalhamento!$E106,Detalhamento!AL$15)&lt;=mediçao,OFFSET(Import.PLQ,$A106-1,AL$15-1,1,1),0),0),PLE!$AA$28*OFFSET(Import.PLQ,$A106-1,AL$15-1,1,1)),IF($E106&lt;&gt;1,IF(ISNUMBER(INDEX(Import.PLE,Detalhamento!$E106,Detalhamento!AL$15)),IF(INDEX(Import.PLE,Detalhamento!$E106,Detalhamento!AL$15)&lt;=mediçao,0,OFFSET(Import.PLQ,$A106-1,AL$15-1,1,1)),OFFSET(Import.PLQ,$A106-1,AL$15-1,1,1)),(1-PLE!$AA$28)*OFFSET(Import.PLQ,$A106-1,AL$15-1,1,1))))</f>
        <v>0</v>
      </c>
      <c r="AM106" s="144">
        <f ca="1">IF(AM$13="",0,CHOOSE(Detalhamento.OpçãoServiços,OFFSET(Import.PLQ,$A106-1,AM$15-1,1,1),IF($E106&lt;&gt;1,IF(ISNUMBER(INDEX(Import.PLE,Detalhamento!$E106,Detalhamento!AM$15)),IF(INDEX(Import.PLE,Detalhamento!$E106,Detalhamento!AM$15)&lt;=mediçao,OFFSET(Import.PLQ,$A106-1,AM$15-1,1,1),0),0),PLE!$AA$28*OFFSET(Import.PLQ,$A106-1,AM$15-1,1,1)),IF($E106&lt;&gt;1,IF(ISNUMBER(INDEX(Import.PLE,Detalhamento!$E106,Detalhamento!AM$15)),IF(INDEX(Import.PLE,Detalhamento!$E106,Detalhamento!AM$15)&lt;=mediçao,0,OFFSET(Import.PLQ,$A106-1,AM$15-1,1,1)),OFFSET(Import.PLQ,$A106-1,AM$15-1,1,1)),(1-PLE!$AA$28)*OFFSET(Import.PLQ,$A106-1,AM$15-1,1,1))))</f>
        <v>0</v>
      </c>
      <c r="AN106" s="144">
        <f ca="1">IF(AN$13="",0,CHOOSE(Detalhamento.OpçãoServiços,OFFSET(Import.PLQ,$A106-1,AN$15-1,1,1),IF($E106&lt;&gt;1,IF(ISNUMBER(INDEX(Import.PLE,Detalhamento!$E106,Detalhamento!AN$15)),IF(INDEX(Import.PLE,Detalhamento!$E106,Detalhamento!AN$15)&lt;=mediçao,OFFSET(Import.PLQ,$A106-1,AN$15-1,1,1),0),0),PLE!$AA$28*OFFSET(Import.PLQ,$A106-1,AN$15-1,1,1)),IF($E106&lt;&gt;1,IF(ISNUMBER(INDEX(Import.PLE,Detalhamento!$E106,Detalhamento!AN$15)),IF(INDEX(Import.PLE,Detalhamento!$E106,Detalhamento!AN$15)&lt;=mediçao,0,OFFSET(Import.PLQ,$A106-1,AN$15-1,1,1)),OFFSET(Import.PLQ,$A106-1,AN$15-1,1,1)),(1-PLE!$AA$28)*OFFSET(Import.PLQ,$A106-1,AN$15-1,1,1))))</f>
        <v>0</v>
      </c>
      <c r="AO106" s="144">
        <f ca="1">IF(AO$13="",0,CHOOSE(Detalhamento.OpçãoServiços,OFFSET(Import.PLQ,$A106-1,AO$15-1,1,1),IF($E106&lt;&gt;1,IF(ISNUMBER(INDEX(Import.PLE,Detalhamento!$E106,Detalhamento!AO$15)),IF(INDEX(Import.PLE,Detalhamento!$E106,Detalhamento!AO$15)&lt;=mediçao,OFFSET(Import.PLQ,$A106-1,AO$15-1,1,1),0),0),PLE!$AA$28*OFFSET(Import.PLQ,$A106-1,AO$15-1,1,1)),IF($E106&lt;&gt;1,IF(ISNUMBER(INDEX(Import.PLE,Detalhamento!$E106,Detalhamento!AO$15)),IF(INDEX(Import.PLE,Detalhamento!$E106,Detalhamento!AO$15)&lt;=mediçao,0,OFFSET(Import.PLQ,$A106-1,AO$15-1,1,1)),OFFSET(Import.PLQ,$A106-1,AO$15-1,1,1)),(1-PLE!$AA$28)*OFFSET(Import.PLQ,$A106-1,AO$15-1,1,1))))</f>
        <v>0</v>
      </c>
      <c r="AP106" s="144">
        <f ca="1">IF(AP$13="",0,CHOOSE(Detalhamento.OpçãoServiços,OFFSET(Import.PLQ,$A106-1,AP$15-1,1,1),IF($E106&lt;&gt;1,IF(ISNUMBER(INDEX(Import.PLE,Detalhamento!$E106,Detalhamento!AP$15)),IF(INDEX(Import.PLE,Detalhamento!$E106,Detalhamento!AP$15)&lt;=mediçao,OFFSET(Import.PLQ,$A106-1,AP$15-1,1,1),0),0),PLE!$AA$28*OFFSET(Import.PLQ,$A106-1,AP$15-1,1,1)),IF($E106&lt;&gt;1,IF(ISNUMBER(INDEX(Import.PLE,Detalhamento!$E106,Detalhamento!AP$15)),IF(INDEX(Import.PLE,Detalhamento!$E106,Detalhamento!AP$15)&lt;=mediçao,0,OFFSET(Import.PLQ,$A106-1,AP$15-1,1,1)),OFFSET(Import.PLQ,$A106-1,AP$15-1,1,1)),(1-PLE!$AA$28)*OFFSET(Import.PLQ,$A106-1,AP$15-1,1,1))))</f>
        <v>0</v>
      </c>
      <c r="AQ106" s="144">
        <f ca="1">IF(AQ$13="",0,CHOOSE(Detalhamento.OpçãoServiços,OFFSET(Import.PLQ,$A106-1,AQ$15-1,1,1),IF($E106&lt;&gt;1,IF(ISNUMBER(INDEX(Import.PLE,Detalhamento!$E106,Detalhamento!AQ$15)),IF(INDEX(Import.PLE,Detalhamento!$E106,Detalhamento!AQ$15)&lt;=mediçao,OFFSET(Import.PLQ,$A106-1,AQ$15-1,1,1),0),0),PLE!$AA$28*OFFSET(Import.PLQ,$A106-1,AQ$15-1,1,1)),IF($E106&lt;&gt;1,IF(ISNUMBER(INDEX(Import.PLE,Detalhamento!$E106,Detalhamento!AQ$15)),IF(INDEX(Import.PLE,Detalhamento!$E106,Detalhamento!AQ$15)&lt;=mediçao,0,OFFSET(Import.PLQ,$A106-1,AQ$15-1,1,1)),OFFSET(Import.PLQ,$A106-1,AQ$15-1,1,1)),(1-PLE!$AA$28)*OFFSET(Import.PLQ,$A106-1,AQ$15-1,1,1))))</f>
        <v>0</v>
      </c>
      <c r="AR106" s="144">
        <f ca="1">IF(AR$13="",0,CHOOSE(Detalhamento.OpçãoServiços,OFFSET(Import.PLQ,$A106-1,AR$15-1,1,1),IF($E106&lt;&gt;1,IF(ISNUMBER(INDEX(Import.PLE,Detalhamento!$E106,Detalhamento!AR$15)),IF(INDEX(Import.PLE,Detalhamento!$E106,Detalhamento!AR$15)&lt;=mediçao,OFFSET(Import.PLQ,$A106-1,AR$15-1,1,1),0),0),PLE!$AA$28*OFFSET(Import.PLQ,$A106-1,AR$15-1,1,1)),IF($E106&lt;&gt;1,IF(ISNUMBER(INDEX(Import.PLE,Detalhamento!$E106,Detalhamento!AR$15)),IF(INDEX(Import.PLE,Detalhamento!$E106,Detalhamento!AR$15)&lt;=mediçao,0,OFFSET(Import.PLQ,$A106-1,AR$15-1,1,1)),OFFSET(Import.PLQ,$A106-1,AR$15-1,1,1)),(1-PLE!$AA$28)*OFFSET(Import.PLQ,$A106-1,AR$15-1,1,1))))</f>
        <v>0</v>
      </c>
      <c r="AS106" s="144">
        <f ca="1">IF(AS$13="",0,CHOOSE(Detalhamento.OpçãoServiços,OFFSET(Import.PLQ,$A106-1,AS$15-1,1,1),IF($E106&lt;&gt;1,IF(ISNUMBER(INDEX(Import.PLE,Detalhamento!$E106,Detalhamento!AS$15)),IF(INDEX(Import.PLE,Detalhamento!$E106,Detalhamento!AS$15)&lt;=mediçao,OFFSET(Import.PLQ,$A106-1,AS$15-1,1,1),0),0),PLE!$AA$28*OFFSET(Import.PLQ,$A106-1,AS$15-1,1,1)),IF($E106&lt;&gt;1,IF(ISNUMBER(INDEX(Import.PLE,Detalhamento!$E106,Detalhamento!AS$15)),IF(INDEX(Import.PLE,Detalhamento!$E106,Detalhamento!AS$15)&lt;=mediçao,0,OFFSET(Import.PLQ,$A106-1,AS$15-1,1,1)),OFFSET(Import.PLQ,$A106-1,AS$15-1,1,1)),(1-PLE!$AA$28)*OFFSET(Import.PLQ,$A106-1,AS$15-1,1,1))))</f>
        <v>0</v>
      </c>
      <c r="AT106" s="144">
        <f ca="1">IF(AT$13="",0,CHOOSE(Detalhamento.OpçãoServiços,OFFSET(Import.PLQ,$A106-1,AT$15-1,1,1),IF($E106&lt;&gt;1,IF(ISNUMBER(INDEX(Import.PLE,Detalhamento!$E106,Detalhamento!AT$15)),IF(INDEX(Import.PLE,Detalhamento!$E106,Detalhamento!AT$15)&lt;=mediçao,OFFSET(Import.PLQ,$A106-1,AT$15-1,1,1),0),0),PLE!$AA$28*OFFSET(Import.PLQ,$A106-1,AT$15-1,1,1)),IF($E106&lt;&gt;1,IF(ISNUMBER(INDEX(Import.PLE,Detalhamento!$E106,Detalhamento!AT$15)),IF(INDEX(Import.PLE,Detalhamento!$E106,Detalhamento!AT$15)&lt;=mediçao,0,OFFSET(Import.PLQ,$A106-1,AT$15-1,1,1)),OFFSET(Import.PLQ,$A106-1,AT$15-1,1,1)),(1-PLE!$AA$28)*OFFSET(Import.PLQ,$A106-1,AT$15-1,1,1))))</f>
        <v>0</v>
      </c>
      <c r="AU106" s="144">
        <f ca="1">IF(AU$13="",0,CHOOSE(Detalhamento.OpçãoServiços,OFFSET(Import.PLQ,$A106-1,AU$15-1,1,1),IF($E106&lt;&gt;1,IF(ISNUMBER(INDEX(Import.PLE,Detalhamento!$E106,Detalhamento!AU$15)),IF(INDEX(Import.PLE,Detalhamento!$E106,Detalhamento!AU$15)&lt;=mediçao,OFFSET(Import.PLQ,$A106-1,AU$15-1,1,1),0),0),PLE!$AA$28*OFFSET(Import.PLQ,$A106-1,AU$15-1,1,1)),IF($E106&lt;&gt;1,IF(ISNUMBER(INDEX(Import.PLE,Detalhamento!$E106,Detalhamento!AU$15)),IF(INDEX(Import.PLE,Detalhamento!$E106,Detalhamento!AU$15)&lt;=mediçao,0,OFFSET(Import.PLQ,$A106-1,AU$15-1,1,1)),OFFSET(Import.PLQ,$A106-1,AU$15-1,1,1)),(1-PLE!$AA$28)*OFFSET(Import.PLQ,$A106-1,AU$15-1,1,1))))</f>
        <v>0</v>
      </c>
      <c r="AV106" s="144">
        <f ca="1">IF(AV$13="",0,CHOOSE(Detalhamento.OpçãoServiços,OFFSET(Import.PLQ,$A106-1,AV$15-1,1,1),IF($E106&lt;&gt;1,IF(ISNUMBER(INDEX(Import.PLE,Detalhamento!$E106,Detalhamento!AV$15)),IF(INDEX(Import.PLE,Detalhamento!$E106,Detalhamento!AV$15)&lt;=mediçao,OFFSET(Import.PLQ,$A106-1,AV$15-1,1,1),0),0),PLE!$AA$28*OFFSET(Import.PLQ,$A106-1,AV$15-1,1,1)),IF($E106&lt;&gt;1,IF(ISNUMBER(INDEX(Import.PLE,Detalhamento!$E106,Detalhamento!AV$15)),IF(INDEX(Import.PLE,Detalhamento!$E106,Detalhamento!AV$15)&lt;=mediçao,0,OFFSET(Import.PLQ,$A106-1,AV$15-1,1,1)),OFFSET(Import.PLQ,$A106-1,AV$15-1,1,1)),(1-PLE!$AA$28)*OFFSET(Import.PLQ,$A106-1,AV$15-1,1,1))))</f>
        <v>0</v>
      </c>
      <c r="AW106" s="144">
        <f ca="1">IF(AW$13="",0,CHOOSE(Detalhamento.OpçãoServiços,OFFSET(Import.PLQ,$A106-1,AW$15-1,1,1),IF($E106&lt;&gt;1,IF(ISNUMBER(INDEX(Import.PLE,Detalhamento!$E106,Detalhamento!AW$15)),IF(INDEX(Import.PLE,Detalhamento!$E106,Detalhamento!AW$15)&lt;=mediçao,OFFSET(Import.PLQ,$A106-1,AW$15-1,1,1),0),0),PLE!$AA$28*OFFSET(Import.PLQ,$A106-1,AW$15-1,1,1)),IF($E106&lt;&gt;1,IF(ISNUMBER(INDEX(Import.PLE,Detalhamento!$E106,Detalhamento!AW$15)),IF(INDEX(Import.PLE,Detalhamento!$E106,Detalhamento!AW$15)&lt;=mediçao,0,OFFSET(Import.PLQ,$A106-1,AW$15-1,1,1)),OFFSET(Import.PLQ,$A106-1,AW$15-1,1,1)),(1-PLE!$AA$28)*OFFSET(Import.PLQ,$A106-1,AW$15-1,1,1))))</f>
        <v>0</v>
      </c>
      <c r="AX106" s="144">
        <f ca="1">IF(AX$13="",0,CHOOSE(Detalhamento.OpçãoServiços,OFFSET(Import.PLQ,$A106-1,AX$15-1,1,1),IF($E106&lt;&gt;1,IF(ISNUMBER(INDEX(Import.PLE,Detalhamento!$E106,Detalhamento!AX$15)),IF(INDEX(Import.PLE,Detalhamento!$E106,Detalhamento!AX$15)&lt;=mediçao,OFFSET(Import.PLQ,$A106-1,AX$15-1,1,1),0),0),PLE!$AA$28*OFFSET(Import.PLQ,$A106-1,AX$15-1,1,1)),IF($E106&lt;&gt;1,IF(ISNUMBER(INDEX(Import.PLE,Detalhamento!$E106,Detalhamento!AX$15)),IF(INDEX(Import.PLE,Detalhamento!$E106,Detalhamento!AX$15)&lt;=mediçao,0,OFFSET(Import.PLQ,$A106-1,AX$15-1,1,1)),OFFSET(Import.PLQ,$A106-1,AX$15-1,1,1)),(1-PLE!$AA$28)*OFFSET(Import.PLQ,$A106-1,AX$15-1,1,1))))</f>
        <v>0</v>
      </c>
      <c r="AY106" s="144">
        <f ca="1">IF(AY$13="",0,CHOOSE(Detalhamento.OpçãoServiços,OFFSET(Import.PLQ,$A106-1,AY$15-1,1,1),IF($E106&lt;&gt;1,IF(ISNUMBER(INDEX(Import.PLE,Detalhamento!$E106,Detalhamento!AY$15)),IF(INDEX(Import.PLE,Detalhamento!$E106,Detalhamento!AY$15)&lt;=mediçao,OFFSET(Import.PLQ,$A106-1,AY$15-1,1,1),0),0),PLE!$AA$28*OFFSET(Import.PLQ,$A106-1,AY$15-1,1,1)),IF($E106&lt;&gt;1,IF(ISNUMBER(INDEX(Import.PLE,Detalhamento!$E106,Detalhamento!AY$15)),IF(INDEX(Import.PLE,Detalhamento!$E106,Detalhamento!AY$15)&lt;=mediçao,0,OFFSET(Import.PLQ,$A106-1,AY$15-1,1,1)),OFFSET(Import.PLQ,$A106-1,AY$15-1,1,1)),(1-PLE!$AA$28)*OFFSET(Import.PLQ,$A106-1,AY$15-1,1,1))))</f>
        <v>0</v>
      </c>
      <c r="AZ106" s="144">
        <f ca="1">IF(AZ$13="",0,CHOOSE(Detalhamento.OpçãoServiços,OFFSET(Import.PLQ,$A106-1,AZ$15-1,1,1),IF($E106&lt;&gt;1,IF(ISNUMBER(INDEX(Import.PLE,Detalhamento!$E106,Detalhamento!AZ$15)),IF(INDEX(Import.PLE,Detalhamento!$E106,Detalhamento!AZ$15)&lt;=mediçao,OFFSET(Import.PLQ,$A106-1,AZ$15-1,1,1),0),0),PLE!$AA$28*OFFSET(Import.PLQ,$A106-1,AZ$15-1,1,1)),IF($E106&lt;&gt;1,IF(ISNUMBER(INDEX(Import.PLE,Detalhamento!$E106,Detalhamento!AZ$15)),IF(INDEX(Import.PLE,Detalhamento!$E106,Detalhamento!AZ$15)&lt;=mediçao,0,OFFSET(Import.PLQ,$A106-1,AZ$15-1,1,1)),OFFSET(Import.PLQ,$A106-1,AZ$15-1,1,1)),(1-PLE!$AA$28)*OFFSET(Import.PLQ,$A106-1,AZ$15-1,1,1))))</f>
        <v>0</v>
      </c>
      <c r="BA106" s="144">
        <f ca="1">IF(BA$13="",0,CHOOSE(Detalhamento.OpçãoServiços,OFFSET(Import.PLQ,$A106-1,BA$15-1,1,1),IF($E106&lt;&gt;1,IF(ISNUMBER(INDEX(Import.PLE,Detalhamento!$E106,Detalhamento!BA$15)),IF(INDEX(Import.PLE,Detalhamento!$E106,Detalhamento!BA$15)&lt;=mediçao,OFFSET(Import.PLQ,$A106-1,BA$15-1,1,1),0),0),PLE!$AA$28*OFFSET(Import.PLQ,$A106-1,BA$15-1,1,1)),IF($E106&lt;&gt;1,IF(ISNUMBER(INDEX(Import.PLE,Detalhamento!$E106,Detalhamento!BA$15)),IF(INDEX(Import.PLE,Detalhamento!$E106,Detalhamento!BA$15)&lt;=mediçao,0,OFFSET(Import.PLQ,$A106-1,BA$15-1,1,1)),OFFSET(Import.PLQ,$A106-1,BA$15-1,1,1)),(1-PLE!$AA$28)*OFFSET(Import.PLQ,$A106-1,BA$15-1,1,1))))</f>
        <v>0</v>
      </c>
      <c r="BB106" s="144">
        <f ca="1">IF(BB$13="",0,CHOOSE(Detalhamento.OpçãoServiços,OFFSET(Import.PLQ,$A106-1,BB$15-1,1,1),IF($E106&lt;&gt;1,IF(ISNUMBER(INDEX(Import.PLE,Detalhamento!$E106,Detalhamento!BB$15)),IF(INDEX(Import.PLE,Detalhamento!$E106,Detalhamento!BB$15)&lt;=mediçao,OFFSET(Import.PLQ,$A106-1,BB$15-1,1,1),0),0),PLE!$AA$28*OFFSET(Import.PLQ,$A106-1,BB$15-1,1,1)),IF($E106&lt;&gt;1,IF(ISNUMBER(INDEX(Import.PLE,Detalhamento!$E106,Detalhamento!BB$15)),IF(INDEX(Import.PLE,Detalhamento!$E106,Detalhamento!BB$15)&lt;=mediçao,0,OFFSET(Import.PLQ,$A106-1,BB$15-1,1,1)),OFFSET(Import.PLQ,$A106-1,BB$15-1,1,1)),(1-PLE!$AA$28)*OFFSET(Import.PLQ,$A106-1,BB$15-1,1,1))))</f>
        <v>0</v>
      </c>
      <c r="BC106" s="144">
        <f ca="1">IF(BC$13="",0,CHOOSE(Detalhamento.OpçãoServiços,OFFSET(Import.PLQ,$A106-1,BC$15-1,1,1),IF($E106&lt;&gt;1,IF(ISNUMBER(INDEX(Import.PLE,Detalhamento!$E106,Detalhamento!BC$15)),IF(INDEX(Import.PLE,Detalhamento!$E106,Detalhamento!BC$15)&lt;=mediçao,OFFSET(Import.PLQ,$A106-1,BC$15-1,1,1),0),0),PLE!$AA$28*OFFSET(Import.PLQ,$A106-1,BC$15-1,1,1)),IF($E106&lt;&gt;1,IF(ISNUMBER(INDEX(Import.PLE,Detalhamento!$E106,Detalhamento!BC$15)),IF(INDEX(Import.PLE,Detalhamento!$E106,Detalhamento!BC$15)&lt;=mediçao,0,OFFSET(Import.PLQ,$A106-1,BC$15-1,1,1)),OFFSET(Import.PLQ,$A106-1,BC$15-1,1,1)),(1-PLE!$AA$28)*OFFSET(Import.PLQ,$A106-1,BC$15-1,1,1))))</f>
        <v>0</v>
      </c>
      <c r="BD106" s="144">
        <f ca="1">IF(BD$13="",0,CHOOSE(Detalhamento.OpçãoServiços,OFFSET(Import.PLQ,$A106-1,BD$15-1,1,1),IF($E106&lt;&gt;1,IF(ISNUMBER(INDEX(Import.PLE,Detalhamento!$E106,Detalhamento!BD$15)),IF(INDEX(Import.PLE,Detalhamento!$E106,Detalhamento!BD$15)&lt;=mediçao,OFFSET(Import.PLQ,$A106-1,BD$15-1,1,1),0),0),PLE!$AA$28*OFFSET(Import.PLQ,$A106-1,BD$15-1,1,1)),IF($E106&lt;&gt;1,IF(ISNUMBER(INDEX(Import.PLE,Detalhamento!$E106,Detalhamento!BD$15)),IF(INDEX(Import.PLE,Detalhamento!$E106,Detalhamento!BD$15)&lt;=mediçao,0,OFFSET(Import.PLQ,$A106-1,BD$15-1,1,1)),OFFSET(Import.PLQ,$A106-1,BD$15-1,1,1)),(1-PLE!$AA$28)*OFFSET(Import.PLQ,$A106-1,BD$15-1,1,1))))</f>
        <v>0</v>
      </c>
      <c r="BE106" s="144">
        <f ca="1">IF(BE$13="",0,CHOOSE(Detalhamento.OpçãoServiços,OFFSET(Import.PLQ,$A106-1,BE$15-1,1,1),IF($E106&lt;&gt;1,IF(ISNUMBER(INDEX(Import.PLE,Detalhamento!$E106,Detalhamento!BE$15)),IF(INDEX(Import.PLE,Detalhamento!$E106,Detalhamento!BE$15)&lt;=mediçao,OFFSET(Import.PLQ,$A106-1,BE$15-1,1,1),0),0),PLE!$AA$28*OFFSET(Import.PLQ,$A106-1,BE$15-1,1,1)),IF($E106&lt;&gt;1,IF(ISNUMBER(INDEX(Import.PLE,Detalhamento!$E106,Detalhamento!BE$15)),IF(INDEX(Import.PLE,Detalhamento!$E106,Detalhamento!BE$15)&lt;=mediçao,0,OFFSET(Import.PLQ,$A106-1,BE$15-1,1,1)),OFFSET(Import.PLQ,$A106-1,BE$15-1,1,1)),(1-PLE!$AA$28)*OFFSET(Import.PLQ,$A106-1,BE$15-1,1,1))))</f>
        <v>0</v>
      </c>
      <c r="BF106" s="144">
        <f ca="1">IF(BF$13="",0,CHOOSE(Detalhamento.OpçãoServiços,OFFSET(Import.PLQ,$A106-1,BF$15-1,1,1),IF($E106&lt;&gt;1,IF(ISNUMBER(INDEX(Import.PLE,Detalhamento!$E106,Detalhamento!BF$15)),IF(INDEX(Import.PLE,Detalhamento!$E106,Detalhamento!BF$15)&lt;=mediçao,OFFSET(Import.PLQ,$A106-1,BF$15-1,1,1),0),0),PLE!$AA$28*OFFSET(Import.PLQ,$A106-1,BF$15-1,1,1)),IF($E106&lt;&gt;1,IF(ISNUMBER(INDEX(Import.PLE,Detalhamento!$E106,Detalhamento!BF$15)),IF(INDEX(Import.PLE,Detalhamento!$E106,Detalhamento!BF$15)&lt;=mediçao,0,OFFSET(Import.PLQ,$A106-1,BF$15-1,1,1)),OFFSET(Import.PLQ,$A106-1,BF$15-1,1,1)),(1-PLE!$AA$28)*OFFSET(Import.PLQ,$A106-1,BF$15-1,1,1))))</f>
        <v>0</v>
      </c>
      <c r="BG106" s="144">
        <f ca="1">IF(BG$13="",0,CHOOSE(Detalhamento.OpçãoServiços,OFFSET(Import.PLQ,$A106-1,BG$15-1,1,1),IF($E106&lt;&gt;1,IF(ISNUMBER(INDEX(Import.PLE,Detalhamento!$E106,Detalhamento!BG$15)),IF(INDEX(Import.PLE,Detalhamento!$E106,Detalhamento!BG$15)&lt;=mediçao,OFFSET(Import.PLQ,$A106-1,BG$15-1,1,1),0),0),PLE!$AA$28*OFFSET(Import.PLQ,$A106-1,BG$15-1,1,1)),IF($E106&lt;&gt;1,IF(ISNUMBER(INDEX(Import.PLE,Detalhamento!$E106,Detalhamento!BG$15)),IF(INDEX(Import.PLE,Detalhamento!$E106,Detalhamento!BG$15)&lt;=mediçao,0,OFFSET(Import.PLQ,$A106-1,BG$15-1,1,1)),OFFSET(Import.PLQ,$A106-1,BG$15-1,1,1)),(1-PLE!$AA$28)*OFFSET(Import.PLQ,$A106-1,BG$15-1,1,1))))</f>
        <v>0</v>
      </c>
      <c r="BH106" s="144">
        <f ca="1">IF(BH$13="",0,CHOOSE(Detalhamento.OpçãoServiços,OFFSET(Import.PLQ,$A106-1,BH$15-1,1,1),IF($E106&lt;&gt;1,IF(ISNUMBER(INDEX(Import.PLE,Detalhamento!$E106,Detalhamento!BH$15)),IF(INDEX(Import.PLE,Detalhamento!$E106,Detalhamento!BH$15)&lt;=mediçao,OFFSET(Import.PLQ,$A106-1,BH$15-1,1,1),0),0),PLE!$AA$28*OFFSET(Import.PLQ,$A106-1,BH$15-1,1,1)),IF($E106&lt;&gt;1,IF(ISNUMBER(INDEX(Import.PLE,Detalhamento!$E106,Detalhamento!BH$15)),IF(INDEX(Import.PLE,Detalhamento!$E106,Detalhamento!BH$15)&lt;=mediçao,0,OFFSET(Import.PLQ,$A106-1,BH$15-1,1,1)),OFFSET(Import.PLQ,$A106-1,BH$15-1,1,1)),(1-PLE!$AA$28)*OFFSET(Import.PLQ,$A106-1,BH$15-1,1,1))))</f>
        <v>0</v>
      </c>
      <c r="BI106" s="144">
        <f ca="1">IF(BI$13="",0,CHOOSE(Detalhamento.OpçãoServiços,OFFSET(Import.PLQ,$A106-1,BI$15-1,1,1),IF($E106&lt;&gt;1,IF(ISNUMBER(INDEX(Import.PLE,Detalhamento!$E106,Detalhamento!BI$15)),IF(INDEX(Import.PLE,Detalhamento!$E106,Detalhamento!BI$15)&lt;=mediçao,OFFSET(Import.PLQ,$A106-1,BI$15-1,1,1),0),0),PLE!$AA$28*OFFSET(Import.PLQ,$A106-1,BI$15-1,1,1)),IF($E106&lt;&gt;1,IF(ISNUMBER(INDEX(Import.PLE,Detalhamento!$E106,Detalhamento!BI$15)),IF(INDEX(Import.PLE,Detalhamento!$E106,Detalhamento!BI$15)&lt;=mediçao,0,OFFSET(Import.PLQ,$A106-1,BI$15-1,1,1)),OFFSET(Import.PLQ,$A106-1,BI$15-1,1,1)),(1-PLE!$AA$28)*OFFSET(Import.PLQ,$A106-1,BI$15-1,1,1))))</f>
        <v>0</v>
      </c>
    </row>
    <row r="107" spans="1:61" ht="10.5" x14ac:dyDescent="0.25">
      <c r="A107" s="155">
        <v>285</v>
      </c>
      <c r="B107" s="21" t="str">
        <f t="shared" ca="1" si="17"/>
        <v>Evento</v>
      </c>
      <c r="E107" s="153">
        <f t="shared" ca="1" si="18"/>
        <v>11</v>
      </c>
      <c r="F107" s="154">
        <f t="shared" ca="1" si="19"/>
        <v>110000</v>
      </c>
      <c r="G107" s="154" t="str">
        <f t="shared" ca="1" si="22"/>
        <v>Evento</v>
      </c>
      <c r="H107" s="182" t="str">
        <f t="shared" ca="1" si="22"/>
        <v>Quad. - Pavimentação</v>
      </c>
      <c r="I107" s="37" t="str">
        <f t="shared" ca="1" si="20"/>
        <v>R$</v>
      </c>
      <c r="J107" s="144">
        <f t="shared" ca="1" si="21"/>
        <v>80477.38</v>
      </c>
      <c r="K107" s="67"/>
      <c r="L107" s="144">
        <f ca="1">IF(L$13="",0,CHOOSE(Detalhamento.OpçãoServiços,OFFSET(Import.PLQ,$A107-1,L$15-1,1,1),IF($E107&lt;&gt;1,IF(ISNUMBER(INDEX(Import.PLE,Detalhamento!$E107,Detalhamento!L$15)),IF(INDEX(Import.PLE,Detalhamento!$E107,Detalhamento!L$15)&lt;=mediçao,OFFSET(Import.PLQ,$A107-1,L$15-1,1,1),0),0),PLE!$AA$28*OFFSET(Import.PLQ,$A107-1,L$15-1,1,1)),IF($E107&lt;&gt;1,IF(ISNUMBER(INDEX(Import.PLE,Detalhamento!$E107,Detalhamento!L$15)),IF(INDEX(Import.PLE,Detalhamento!$E107,Detalhamento!L$15)&lt;=mediçao,0,OFFSET(Import.PLQ,$A107-1,L$15-1,1,1)),OFFSET(Import.PLQ,$A107-1,L$15-1,1,1)),(1-PLE!$AA$28)*OFFSET(Import.PLQ,$A107-1,L$15-1,1,1))))</f>
        <v>80477.38</v>
      </c>
      <c r="M107" s="144">
        <f ca="1">IF(M$13="",0,CHOOSE(Detalhamento.OpçãoServiços,OFFSET(Import.PLQ,$A107-1,M$15-1,1,1),IF($E107&lt;&gt;1,IF(ISNUMBER(INDEX(Import.PLE,Detalhamento!$E107,Detalhamento!M$15)),IF(INDEX(Import.PLE,Detalhamento!$E107,Detalhamento!M$15)&lt;=mediçao,OFFSET(Import.PLQ,$A107-1,M$15-1,1,1),0),0),PLE!$AA$28*OFFSET(Import.PLQ,$A107-1,M$15-1,1,1)),IF($E107&lt;&gt;1,IF(ISNUMBER(INDEX(Import.PLE,Detalhamento!$E107,Detalhamento!M$15)),IF(INDEX(Import.PLE,Detalhamento!$E107,Detalhamento!M$15)&lt;=mediçao,0,OFFSET(Import.PLQ,$A107-1,M$15-1,1,1)),OFFSET(Import.PLQ,$A107-1,M$15-1,1,1)),(1-PLE!$AA$28)*OFFSET(Import.PLQ,$A107-1,M$15-1,1,1))))</f>
        <v>0</v>
      </c>
      <c r="N107" s="144">
        <f ca="1">IF(N$13="",0,CHOOSE(Detalhamento.OpçãoServiços,OFFSET(Import.PLQ,$A107-1,N$15-1,1,1),IF($E107&lt;&gt;1,IF(ISNUMBER(INDEX(Import.PLE,Detalhamento!$E107,Detalhamento!N$15)),IF(INDEX(Import.PLE,Detalhamento!$E107,Detalhamento!N$15)&lt;=mediçao,OFFSET(Import.PLQ,$A107-1,N$15-1,1,1),0),0),PLE!$AA$28*OFFSET(Import.PLQ,$A107-1,N$15-1,1,1)),IF($E107&lt;&gt;1,IF(ISNUMBER(INDEX(Import.PLE,Detalhamento!$E107,Detalhamento!N$15)),IF(INDEX(Import.PLE,Detalhamento!$E107,Detalhamento!N$15)&lt;=mediçao,0,OFFSET(Import.PLQ,$A107-1,N$15-1,1,1)),OFFSET(Import.PLQ,$A107-1,N$15-1,1,1)),(1-PLE!$AA$28)*OFFSET(Import.PLQ,$A107-1,N$15-1,1,1))))</f>
        <v>0</v>
      </c>
      <c r="O107" s="144">
        <f ca="1">IF(O$13="",0,CHOOSE(Detalhamento.OpçãoServiços,OFFSET(Import.PLQ,$A107-1,O$15-1,1,1),IF($E107&lt;&gt;1,IF(ISNUMBER(INDEX(Import.PLE,Detalhamento!$E107,Detalhamento!O$15)),IF(INDEX(Import.PLE,Detalhamento!$E107,Detalhamento!O$15)&lt;=mediçao,OFFSET(Import.PLQ,$A107-1,O$15-1,1,1),0),0),PLE!$AA$28*OFFSET(Import.PLQ,$A107-1,O$15-1,1,1)),IF($E107&lt;&gt;1,IF(ISNUMBER(INDEX(Import.PLE,Detalhamento!$E107,Detalhamento!O$15)),IF(INDEX(Import.PLE,Detalhamento!$E107,Detalhamento!O$15)&lt;=mediçao,0,OFFSET(Import.PLQ,$A107-1,O$15-1,1,1)),OFFSET(Import.PLQ,$A107-1,O$15-1,1,1)),(1-PLE!$AA$28)*OFFSET(Import.PLQ,$A107-1,O$15-1,1,1))))</f>
        <v>0</v>
      </c>
      <c r="P107" s="144">
        <f ca="1">IF(P$13="",0,CHOOSE(Detalhamento.OpçãoServiços,OFFSET(Import.PLQ,$A107-1,P$15-1,1,1),IF($E107&lt;&gt;1,IF(ISNUMBER(INDEX(Import.PLE,Detalhamento!$E107,Detalhamento!P$15)),IF(INDEX(Import.PLE,Detalhamento!$E107,Detalhamento!P$15)&lt;=mediçao,OFFSET(Import.PLQ,$A107-1,P$15-1,1,1),0),0),PLE!$AA$28*OFFSET(Import.PLQ,$A107-1,P$15-1,1,1)),IF($E107&lt;&gt;1,IF(ISNUMBER(INDEX(Import.PLE,Detalhamento!$E107,Detalhamento!P$15)),IF(INDEX(Import.PLE,Detalhamento!$E107,Detalhamento!P$15)&lt;=mediçao,0,OFFSET(Import.PLQ,$A107-1,P$15-1,1,1)),OFFSET(Import.PLQ,$A107-1,P$15-1,1,1)),(1-PLE!$AA$28)*OFFSET(Import.PLQ,$A107-1,P$15-1,1,1))))</f>
        <v>0</v>
      </c>
      <c r="Q107" s="144">
        <f ca="1">IF(Q$13="",0,CHOOSE(Detalhamento.OpçãoServiços,OFFSET(Import.PLQ,$A107-1,Q$15-1,1,1),IF($E107&lt;&gt;1,IF(ISNUMBER(INDEX(Import.PLE,Detalhamento!$E107,Detalhamento!Q$15)),IF(INDEX(Import.PLE,Detalhamento!$E107,Detalhamento!Q$15)&lt;=mediçao,OFFSET(Import.PLQ,$A107-1,Q$15-1,1,1),0),0),PLE!$AA$28*OFFSET(Import.PLQ,$A107-1,Q$15-1,1,1)),IF($E107&lt;&gt;1,IF(ISNUMBER(INDEX(Import.PLE,Detalhamento!$E107,Detalhamento!Q$15)),IF(INDEX(Import.PLE,Detalhamento!$E107,Detalhamento!Q$15)&lt;=mediçao,0,OFFSET(Import.PLQ,$A107-1,Q$15-1,1,1)),OFFSET(Import.PLQ,$A107-1,Q$15-1,1,1)),(1-PLE!$AA$28)*OFFSET(Import.PLQ,$A107-1,Q$15-1,1,1))))</f>
        <v>0</v>
      </c>
      <c r="R107" s="144">
        <f ca="1">IF(R$13="",0,CHOOSE(Detalhamento.OpçãoServiços,OFFSET(Import.PLQ,$A107-1,R$15-1,1,1),IF($E107&lt;&gt;1,IF(ISNUMBER(INDEX(Import.PLE,Detalhamento!$E107,Detalhamento!R$15)),IF(INDEX(Import.PLE,Detalhamento!$E107,Detalhamento!R$15)&lt;=mediçao,OFFSET(Import.PLQ,$A107-1,R$15-1,1,1),0),0),PLE!$AA$28*OFFSET(Import.PLQ,$A107-1,R$15-1,1,1)),IF($E107&lt;&gt;1,IF(ISNUMBER(INDEX(Import.PLE,Detalhamento!$E107,Detalhamento!R$15)),IF(INDEX(Import.PLE,Detalhamento!$E107,Detalhamento!R$15)&lt;=mediçao,0,OFFSET(Import.PLQ,$A107-1,R$15-1,1,1)),OFFSET(Import.PLQ,$A107-1,R$15-1,1,1)),(1-PLE!$AA$28)*OFFSET(Import.PLQ,$A107-1,R$15-1,1,1))))</f>
        <v>0</v>
      </c>
      <c r="S107" s="144">
        <f ca="1">IF(S$13="",0,CHOOSE(Detalhamento.OpçãoServiços,OFFSET(Import.PLQ,$A107-1,S$15-1,1,1),IF($E107&lt;&gt;1,IF(ISNUMBER(INDEX(Import.PLE,Detalhamento!$E107,Detalhamento!S$15)),IF(INDEX(Import.PLE,Detalhamento!$E107,Detalhamento!S$15)&lt;=mediçao,OFFSET(Import.PLQ,$A107-1,S$15-1,1,1),0),0),PLE!$AA$28*OFFSET(Import.PLQ,$A107-1,S$15-1,1,1)),IF($E107&lt;&gt;1,IF(ISNUMBER(INDEX(Import.PLE,Detalhamento!$E107,Detalhamento!S$15)),IF(INDEX(Import.PLE,Detalhamento!$E107,Detalhamento!S$15)&lt;=mediçao,0,OFFSET(Import.PLQ,$A107-1,S$15-1,1,1)),OFFSET(Import.PLQ,$A107-1,S$15-1,1,1)),(1-PLE!$AA$28)*OFFSET(Import.PLQ,$A107-1,S$15-1,1,1))))</f>
        <v>0</v>
      </c>
      <c r="T107" s="144">
        <f ca="1">IF(T$13="",0,CHOOSE(Detalhamento.OpçãoServiços,OFFSET(Import.PLQ,$A107-1,T$15-1,1,1),IF($E107&lt;&gt;1,IF(ISNUMBER(INDEX(Import.PLE,Detalhamento!$E107,Detalhamento!T$15)),IF(INDEX(Import.PLE,Detalhamento!$E107,Detalhamento!T$15)&lt;=mediçao,OFFSET(Import.PLQ,$A107-1,T$15-1,1,1),0),0),PLE!$AA$28*OFFSET(Import.PLQ,$A107-1,T$15-1,1,1)),IF($E107&lt;&gt;1,IF(ISNUMBER(INDEX(Import.PLE,Detalhamento!$E107,Detalhamento!T$15)),IF(INDEX(Import.PLE,Detalhamento!$E107,Detalhamento!T$15)&lt;=mediçao,0,OFFSET(Import.PLQ,$A107-1,T$15-1,1,1)),OFFSET(Import.PLQ,$A107-1,T$15-1,1,1)),(1-PLE!$AA$28)*OFFSET(Import.PLQ,$A107-1,T$15-1,1,1))))</f>
        <v>0</v>
      </c>
      <c r="U107" s="144">
        <f ca="1">IF(U$13="",0,CHOOSE(Detalhamento.OpçãoServiços,OFFSET(Import.PLQ,$A107-1,U$15-1,1,1),IF($E107&lt;&gt;1,IF(ISNUMBER(INDEX(Import.PLE,Detalhamento!$E107,Detalhamento!U$15)),IF(INDEX(Import.PLE,Detalhamento!$E107,Detalhamento!U$15)&lt;=mediçao,OFFSET(Import.PLQ,$A107-1,U$15-1,1,1),0),0),PLE!$AA$28*OFFSET(Import.PLQ,$A107-1,U$15-1,1,1)),IF($E107&lt;&gt;1,IF(ISNUMBER(INDEX(Import.PLE,Detalhamento!$E107,Detalhamento!U$15)),IF(INDEX(Import.PLE,Detalhamento!$E107,Detalhamento!U$15)&lt;=mediçao,0,OFFSET(Import.PLQ,$A107-1,U$15-1,1,1)),OFFSET(Import.PLQ,$A107-1,U$15-1,1,1)),(1-PLE!$AA$28)*OFFSET(Import.PLQ,$A107-1,U$15-1,1,1))))</f>
        <v>0</v>
      </c>
      <c r="V107" s="144">
        <f ca="1">IF(V$13="",0,CHOOSE(Detalhamento.OpçãoServiços,OFFSET(Import.PLQ,$A107-1,V$15-1,1,1),IF($E107&lt;&gt;1,IF(ISNUMBER(INDEX(Import.PLE,Detalhamento!$E107,Detalhamento!V$15)),IF(INDEX(Import.PLE,Detalhamento!$E107,Detalhamento!V$15)&lt;=mediçao,OFFSET(Import.PLQ,$A107-1,V$15-1,1,1),0),0),PLE!$AA$28*OFFSET(Import.PLQ,$A107-1,V$15-1,1,1)),IF($E107&lt;&gt;1,IF(ISNUMBER(INDEX(Import.PLE,Detalhamento!$E107,Detalhamento!V$15)),IF(INDEX(Import.PLE,Detalhamento!$E107,Detalhamento!V$15)&lt;=mediçao,0,OFFSET(Import.PLQ,$A107-1,V$15-1,1,1)),OFFSET(Import.PLQ,$A107-1,V$15-1,1,1)),(1-PLE!$AA$28)*OFFSET(Import.PLQ,$A107-1,V$15-1,1,1))))</f>
        <v>0</v>
      </c>
      <c r="W107" s="144">
        <f ca="1">IF(W$13="",0,CHOOSE(Detalhamento.OpçãoServiços,OFFSET(Import.PLQ,$A107-1,W$15-1,1,1),IF($E107&lt;&gt;1,IF(ISNUMBER(INDEX(Import.PLE,Detalhamento!$E107,Detalhamento!W$15)),IF(INDEX(Import.PLE,Detalhamento!$E107,Detalhamento!W$15)&lt;=mediçao,OFFSET(Import.PLQ,$A107-1,W$15-1,1,1),0),0),PLE!$AA$28*OFFSET(Import.PLQ,$A107-1,W$15-1,1,1)),IF($E107&lt;&gt;1,IF(ISNUMBER(INDEX(Import.PLE,Detalhamento!$E107,Detalhamento!W$15)),IF(INDEX(Import.PLE,Detalhamento!$E107,Detalhamento!W$15)&lt;=mediçao,0,OFFSET(Import.PLQ,$A107-1,W$15-1,1,1)),OFFSET(Import.PLQ,$A107-1,W$15-1,1,1)),(1-PLE!$AA$28)*OFFSET(Import.PLQ,$A107-1,W$15-1,1,1))))</f>
        <v>0</v>
      </c>
      <c r="X107" s="144">
        <f ca="1">IF(X$13="",0,CHOOSE(Detalhamento.OpçãoServiços,OFFSET(Import.PLQ,$A107-1,X$15-1,1,1),IF($E107&lt;&gt;1,IF(ISNUMBER(INDEX(Import.PLE,Detalhamento!$E107,Detalhamento!X$15)),IF(INDEX(Import.PLE,Detalhamento!$E107,Detalhamento!X$15)&lt;=mediçao,OFFSET(Import.PLQ,$A107-1,X$15-1,1,1),0),0),PLE!$AA$28*OFFSET(Import.PLQ,$A107-1,X$15-1,1,1)),IF($E107&lt;&gt;1,IF(ISNUMBER(INDEX(Import.PLE,Detalhamento!$E107,Detalhamento!X$15)),IF(INDEX(Import.PLE,Detalhamento!$E107,Detalhamento!X$15)&lt;=mediçao,0,OFFSET(Import.PLQ,$A107-1,X$15-1,1,1)),OFFSET(Import.PLQ,$A107-1,X$15-1,1,1)),(1-PLE!$AA$28)*OFFSET(Import.PLQ,$A107-1,X$15-1,1,1))))</f>
        <v>0</v>
      </c>
      <c r="Y107" s="144">
        <f ca="1">IF(Y$13="",0,CHOOSE(Detalhamento.OpçãoServiços,OFFSET(Import.PLQ,$A107-1,Y$15-1,1,1),IF($E107&lt;&gt;1,IF(ISNUMBER(INDEX(Import.PLE,Detalhamento!$E107,Detalhamento!Y$15)),IF(INDEX(Import.PLE,Detalhamento!$E107,Detalhamento!Y$15)&lt;=mediçao,OFFSET(Import.PLQ,$A107-1,Y$15-1,1,1),0),0),PLE!$AA$28*OFFSET(Import.PLQ,$A107-1,Y$15-1,1,1)),IF($E107&lt;&gt;1,IF(ISNUMBER(INDEX(Import.PLE,Detalhamento!$E107,Detalhamento!Y$15)),IF(INDEX(Import.PLE,Detalhamento!$E107,Detalhamento!Y$15)&lt;=mediçao,0,OFFSET(Import.PLQ,$A107-1,Y$15-1,1,1)),OFFSET(Import.PLQ,$A107-1,Y$15-1,1,1)),(1-PLE!$AA$28)*OFFSET(Import.PLQ,$A107-1,Y$15-1,1,1))))</f>
        <v>0</v>
      </c>
      <c r="Z107" s="144">
        <f ca="1">IF(Z$13="",0,CHOOSE(Detalhamento.OpçãoServiços,OFFSET(Import.PLQ,$A107-1,Z$15-1,1,1),IF($E107&lt;&gt;1,IF(ISNUMBER(INDEX(Import.PLE,Detalhamento!$E107,Detalhamento!Z$15)),IF(INDEX(Import.PLE,Detalhamento!$E107,Detalhamento!Z$15)&lt;=mediçao,OFFSET(Import.PLQ,$A107-1,Z$15-1,1,1),0),0),PLE!$AA$28*OFFSET(Import.PLQ,$A107-1,Z$15-1,1,1)),IF($E107&lt;&gt;1,IF(ISNUMBER(INDEX(Import.PLE,Detalhamento!$E107,Detalhamento!Z$15)),IF(INDEX(Import.PLE,Detalhamento!$E107,Detalhamento!Z$15)&lt;=mediçao,0,OFFSET(Import.PLQ,$A107-1,Z$15-1,1,1)),OFFSET(Import.PLQ,$A107-1,Z$15-1,1,1)),(1-PLE!$AA$28)*OFFSET(Import.PLQ,$A107-1,Z$15-1,1,1))))</f>
        <v>0</v>
      </c>
      <c r="AA107" s="144">
        <f ca="1">IF(AA$13="",0,CHOOSE(Detalhamento.OpçãoServiços,OFFSET(Import.PLQ,$A107-1,AA$15-1,1,1),IF($E107&lt;&gt;1,IF(ISNUMBER(INDEX(Import.PLE,Detalhamento!$E107,Detalhamento!AA$15)),IF(INDEX(Import.PLE,Detalhamento!$E107,Detalhamento!AA$15)&lt;=mediçao,OFFSET(Import.PLQ,$A107-1,AA$15-1,1,1),0),0),PLE!$AA$28*OFFSET(Import.PLQ,$A107-1,AA$15-1,1,1)),IF($E107&lt;&gt;1,IF(ISNUMBER(INDEX(Import.PLE,Detalhamento!$E107,Detalhamento!AA$15)),IF(INDEX(Import.PLE,Detalhamento!$E107,Detalhamento!AA$15)&lt;=mediçao,0,OFFSET(Import.PLQ,$A107-1,AA$15-1,1,1)),OFFSET(Import.PLQ,$A107-1,AA$15-1,1,1)),(1-PLE!$AA$28)*OFFSET(Import.PLQ,$A107-1,AA$15-1,1,1))))</f>
        <v>0</v>
      </c>
      <c r="AB107" s="144">
        <f ca="1">IF(AB$13="",0,CHOOSE(Detalhamento.OpçãoServiços,OFFSET(Import.PLQ,$A107-1,AB$15-1,1,1),IF($E107&lt;&gt;1,IF(ISNUMBER(INDEX(Import.PLE,Detalhamento!$E107,Detalhamento!AB$15)),IF(INDEX(Import.PLE,Detalhamento!$E107,Detalhamento!AB$15)&lt;=mediçao,OFFSET(Import.PLQ,$A107-1,AB$15-1,1,1),0),0),PLE!$AA$28*OFFSET(Import.PLQ,$A107-1,AB$15-1,1,1)),IF($E107&lt;&gt;1,IF(ISNUMBER(INDEX(Import.PLE,Detalhamento!$E107,Detalhamento!AB$15)),IF(INDEX(Import.PLE,Detalhamento!$E107,Detalhamento!AB$15)&lt;=mediçao,0,OFFSET(Import.PLQ,$A107-1,AB$15-1,1,1)),OFFSET(Import.PLQ,$A107-1,AB$15-1,1,1)),(1-PLE!$AA$28)*OFFSET(Import.PLQ,$A107-1,AB$15-1,1,1))))</f>
        <v>0</v>
      </c>
      <c r="AC107" s="144">
        <f ca="1">IF(AC$13="",0,CHOOSE(Detalhamento.OpçãoServiços,OFFSET(Import.PLQ,$A107-1,AC$15-1,1,1),IF($E107&lt;&gt;1,IF(ISNUMBER(INDEX(Import.PLE,Detalhamento!$E107,Detalhamento!AC$15)),IF(INDEX(Import.PLE,Detalhamento!$E107,Detalhamento!AC$15)&lt;=mediçao,OFFSET(Import.PLQ,$A107-1,AC$15-1,1,1),0),0),PLE!$AA$28*OFFSET(Import.PLQ,$A107-1,AC$15-1,1,1)),IF($E107&lt;&gt;1,IF(ISNUMBER(INDEX(Import.PLE,Detalhamento!$E107,Detalhamento!AC$15)),IF(INDEX(Import.PLE,Detalhamento!$E107,Detalhamento!AC$15)&lt;=mediçao,0,OFFSET(Import.PLQ,$A107-1,AC$15-1,1,1)),OFFSET(Import.PLQ,$A107-1,AC$15-1,1,1)),(1-PLE!$AA$28)*OFFSET(Import.PLQ,$A107-1,AC$15-1,1,1))))</f>
        <v>0</v>
      </c>
      <c r="AD107" s="144">
        <f ca="1">IF(AD$13="",0,CHOOSE(Detalhamento.OpçãoServiços,OFFSET(Import.PLQ,$A107-1,AD$15-1,1,1),IF($E107&lt;&gt;1,IF(ISNUMBER(INDEX(Import.PLE,Detalhamento!$E107,Detalhamento!AD$15)),IF(INDEX(Import.PLE,Detalhamento!$E107,Detalhamento!AD$15)&lt;=mediçao,OFFSET(Import.PLQ,$A107-1,AD$15-1,1,1),0),0),PLE!$AA$28*OFFSET(Import.PLQ,$A107-1,AD$15-1,1,1)),IF($E107&lt;&gt;1,IF(ISNUMBER(INDEX(Import.PLE,Detalhamento!$E107,Detalhamento!AD$15)),IF(INDEX(Import.PLE,Detalhamento!$E107,Detalhamento!AD$15)&lt;=mediçao,0,OFFSET(Import.PLQ,$A107-1,AD$15-1,1,1)),OFFSET(Import.PLQ,$A107-1,AD$15-1,1,1)),(1-PLE!$AA$28)*OFFSET(Import.PLQ,$A107-1,AD$15-1,1,1))))</f>
        <v>0</v>
      </c>
      <c r="AE107" s="144">
        <f ca="1">IF(AE$13="",0,CHOOSE(Detalhamento.OpçãoServiços,OFFSET(Import.PLQ,$A107-1,AE$15-1,1,1),IF($E107&lt;&gt;1,IF(ISNUMBER(INDEX(Import.PLE,Detalhamento!$E107,Detalhamento!AE$15)),IF(INDEX(Import.PLE,Detalhamento!$E107,Detalhamento!AE$15)&lt;=mediçao,OFFSET(Import.PLQ,$A107-1,AE$15-1,1,1),0),0),PLE!$AA$28*OFFSET(Import.PLQ,$A107-1,AE$15-1,1,1)),IF($E107&lt;&gt;1,IF(ISNUMBER(INDEX(Import.PLE,Detalhamento!$E107,Detalhamento!AE$15)),IF(INDEX(Import.PLE,Detalhamento!$E107,Detalhamento!AE$15)&lt;=mediçao,0,OFFSET(Import.PLQ,$A107-1,AE$15-1,1,1)),OFFSET(Import.PLQ,$A107-1,AE$15-1,1,1)),(1-PLE!$AA$28)*OFFSET(Import.PLQ,$A107-1,AE$15-1,1,1))))</f>
        <v>0</v>
      </c>
      <c r="AF107" s="144">
        <f ca="1">IF(AF$13="",0,CHOOSE(Detalhamento.OpçãoServiços,OFFSET(Import.PLQ,$A107-1,AF$15-1,1,1),IF($E107&lt;&gt;1,IF(ISNUMBER(INDEX(Import.PLE,Detalhamento!$E107,Detalhamento!AF$15)),IF(INDEX(Import.PLE,Detalhamento!$E107,Detalhamento!AF$15)&lt;=mediçao,OFFSET(Import.PLQ,$A107-1,AF$15-1,1,1),0),0),PLE!$AA$28*OFFSET(Import.PLQ,$A107-1,AF$15-1,1,1)),IF($E107&lt;&gt;1,IF(ISNUMBER(INDEX(Import.PLE,Detalhamento!$E107,Detalhamento!AF$15)),IF(INDEX(Import.PLE,Detalhamento!$E107,Detalhamento!AF$15)&lt;=mediçao,0,OFFSET(Import.PLQ,$A107-1,AF$15-1,1,1)),OFFSET(Import.PLQ,$A107-1,AF$15-1,1,1)),(1-PLE!$AA$28)*OFFSET(Import.PLQ,$A107-1,AF$15-1,1,1))))</f>
        <v>0</v>
      </c>
      <c r="AG107" s="144">
        <f ca="1">IF(AG$13="",0,CHOOSE(Detalhamento.OpçãoServiços,OFFSET(Import.PLQ,$A107-1,AG$15-1,1,1),IF($E107&lt;&gt;1,IF(ISNUMBER(INDEX(Import.PLE,Detalhamento!$E107,Detalhamento!AG$15)),IF(INDEX(Import.PLE,Detalhamento!$E107,Detalhamento!AG$15)&lt;=mediçao,OFFSET(Import.PLQ,$A107-1,AG$15-1,1,1),0),0),PLE!$AA$28*OFFSET(Import.PLQ,$A107-1,AG$15-1,1,1)),IF($E107&lt;&gt;1,IF(ISNUMBER(INDEX(Import.PLE,Detalhamento!$E107,Detalhamento!AG$15)),IF(INDEX(Import.PLE,Detalhamento!$E107,Detalhamento!AG$15)&lt;=mediçao,0,OFFSET(Import.PLQ,$A107-1,AG$15-1,1,1)),OFFSET(Import.PLQ,$A107-1,AG$15-1,1,1)),(1-PLE!$AA$28)*OFFSET(Import.PLQ,$A107-1,AG$15-1,1,1))))</f>
        <v>0</v>
      </c>
      <c r="AH107" s="144">
        <f ca="1">IF(AH$13="",0,CHOOSE(Detalhamento.OpçãoServiços,OFFSET(Import.PLQ,$A107-1,AH$15-1,1,1),IF($E107&lt;&gt;1,IF(ISNUMBER(INDEX(Import.PLE,Detalhamento!$E107,Detalhamento!AH$15)),IF(INDEX(Import.PLE,Detalhamento!$E107,Detalhamento!AH$15)&lt;=mediçao,OFFSET(Import.PLQ,$A107-1,AH$15-1,1,1),0),0),PLE!$AA$28*OFFSET(Import.PLQ,$A107-1,AH$15-1,1,1)),IF($E107&lt;&gt;1,IF(ISNUMBER(INDEX(Import.PLE,Detalhamento!$E107,Detalhamento!AH$15)),IF(INDEX(Import.PLE,Detalhamento!$E107,Detalhamento!AH$15)&lt;=mediçao,0,OFFSET(Import.PLQ,$A107-1,AH$15-1,1,1)),OFFSET(Import.PLQ,$A107-1,AH$15-1,1,1)),(1-PLE!$AA$28)*OFFSET(Import.PLQ,$A107-1,AH$15-1,1,1))))</f>
        <v>0</v>
      </c>
      <c r="AI107" s="144">
        <f ca="1">IF(AI$13="",0,CHOOSE(Detalhamento.OpçãoServiços,OFFSET(Import.PLQ,$A107-1,AI$15-1,1,1),IF($E107&lt;&gt;1,IF(ISNUMBER(INDEX(Import.PLE,Detalhamento!$E107,Detalhamento!AI$15)),IF(INDEX(Import.PLE,Detalhamento!$E107,Detalhamento!AI$15)&lt;=mediçao,OFFSET(Import.PLQ,$A107-1,AI$15-1,1,1),0),0),PLE!$AA$28*OFFSET(Import.PLQ,$A107-1,AI$15-1,1,1)),IF($E107&lt;&gt;1,IF(ISNUMBER(INDEX(Import.PLE,Detalhamento!$E107,Detalhamento!AI$15)),IF(INDEX(Import.PLE,Detalhamento!$E107,Detalhamento!AI$15)&lt;=mediçao,0,OFFSET(Import.PLQ,$A107-1,AI$15-1,1,1)),OFFSET(Import.PLQ,$A107-1,AI$15-1,1,1)),(1-PLE!$AA$28)*OFFSET(Import.PLQ,$A107-1,AI$15-1,1,1))))</f>
        <v>0</v>
      </c>
      <c r="AJ107" s="144">
        <f ca="1">IF(AJ$13="",0,CHOOSE(Detalhamento.OpçãoServiços,OFFSET(Import.PLQ,$A107-1,AJ$15-1,1,1),IF($E107&lt;&gt;1,IF(ISNUMBER(INDEX(Import.PLE,Detalhamento!$E107,Detalhamento!AJ$15)),IF(INDEX(Import.PLE,Detalhamento!$E107,Detalhamento!AJ$15)&lt;=mediçao,OFFSET(Import.PLQ,$A107-1,AJ$15-1,1,1),0),0),PLE!$AA$28*OFFSET(Import.PLQ,$A107-1,AJ$15-1,1,1)),IF($E107&lt;&gt;1,IF(ISNUMBER(INDEX(Import.PLE,Detalhamento!$E107,Detalhamento!AJ$15)),IF(INDEX(Import.PLE,Detalhamento!$E107,Detalhamento!AJ$15)&lt;=mediçao,0,OFFSET(Import.PLQ,$A107-1,AJ$15-1,1,1)),OFFSET(Import.PLQ,$A107-1,AJ$15-1,1,1)),(1-PLE!$AA$28)*OFFSET(Import.PLQ,$A107-1,AJ$15-1,1,1))))</f>
        <v>0</v>
      </c>
      <c r="AK107" s="144">
        <f ca="1">IF(AK$13="",0,CHOOSE(Detalhamento.OpçãoServiços,OFFSET(Import.PLQ,$A107-1,AK$15-1,1,1),IF($E107&lt;&gt;1,IF(ISNUMBER(INDEX(Import.PLE,Detalhamento!$E107,Detalhamento!AK$15)),IF(INDEX(Import.PLE,Detalhamento!$E107,Detalhamento!AK$15)&lt;=mediçao,OFFSET(Import.PLQ,$A107-1,AK$15-1,1,1),0),0),PLE!$AA$28*OFFSET(Import.PLQ,$A107-1,AK$15-1,1,1)),IF($E107&lt;&gt;1,IF(ISNUMBER(INDEX(Import.PLE,Detalhamento!$E107,Detalhamento!AK$15)),IF(INDEX(Import.PLE,Detalhamento!$E107,Detalhamento!AK$15)&lt;=mediçao,0,OFFSET(Import.PLQ,$A107-1,AK$15-1,1,1)),OFFSET(Import.PLQ,$A107-1,AK$15-1,1,1)),(1-PLE!$AA$28)*OFFSET(Import.PLQ,$A107-1,AK$15-1,1,1))))</f>
        <v>0</v>
      </c>
      <c r="AL107" s="144">
        <f ca="1">IF(AL$13="",0,CHOOSE(Detalhamento.OpçãoServiços,OFFSET(Import.PLQ,$A107-1,AL$15-1,1,1),IF($E107&lt;&gt;1,IF(ISNUMBER(INDEX(Import.PLE,Detalhamento!$E107,Detalhamento!AL$15)),IF(INDEX(Import.PLE,Detalhamento!$E107,Detalhamento!AL$15)&lt;=mediçao,OFFSET(Import.PLQ,$A107-1,AL$15-1,1,1),0),0),PLE!$AA$28*OFFSET(Import.PLQ,$A107-1,AL$15-1,1,1)),IF($E107&lt;&gt;1,IF(ISNUMBER(INDEX(Import.PLE,Detalhamento!$E107,Detalhamento!AL$15)),IF(INDEX(Import.PLE,Detalhamento!$E107,Detalhamento!AL$15)&lt;=mediçao,0,OFFSET(Import.PLQ,$A107-1,AL$15-1,1,1)),OFFSET(Import.PLQ,$A107-1,AL$15-1,1,1)),(1-PLE!$AA$28)*OFFSET(Import.PLQ,$A107-1,AL$15-1,1,1))))</f>
        <v>0</v>
      </c>
      <c r="AM107" s="144">
        <f ca="1">IF(AM$13="",0,CHOOSE(Detalhamento.OpçãoServiços,OFFSET(Import.PLQ,$A107-1,AM$15-1,1,1),IF($E107&lt;&gt;1,IF(ISNUMBER(INDEX(Import.PLE,Detalhamento!$E107,Detalhamento!AM$15)),IF(INDEX(Import.PLE,Detalhamento!$E107,Detalhamento!AM$15)&lt;=mediçao,OFFSET(Import.PLQ,$A107-1,AM$15-1,1,1),0),0),PLE!$AA$28*OFFSET(Import.PLQ,$A107-1,AM$15-1,1,1)),IF($E107&lt;&gt;1,IF(ISNUMBER(INDEX(Import.PLE,Detalhamento!$E107,Detalhamento!AM$15)),IF(INDEX(Import.PLE,Detalhamento!$E107,Detalhamento!AM$15)&lt;=mediçao,0,OFFSET(Import.PLQ,$A107-1,AM$15-1,1,1)),OFFSET(Import.PLQ,$A107-1,AM$15-1,1,1)),(1-PLE!$AA$28)*OFFSET(Import.PLQ,$A107-1,AM$15-1,1,1))))</f>
        <v>0</v>
      </c>
      <c r="AN107" s="144">
        <f ca="1">IF(AN$13="",0,CHOOSE(Detalhamento.OpçãoServiços,OFFSET(Import.PLQ,$A107-1,AN$15-1,1,1),IF($E107&lt;&gt;1,IF(ISNUMBER(INDEX(Import.PLE,Detalhamento!$E107,Detalhamento!AN$15)),IF(INDEX(Import.PLE,Detalhamento!$E107,Detalhamento!AN$15)&lt;=mediçao,OFFSET(Import.PLQ,$A107-1,AN$15-1,1,1),0),0),PLE!$AA$28*OFFSET(Import.PLQ,$A107-1,AN$15-1,1,1)),IF($E107&lt;&gt;1,IF(ISNUMBER(INDEX(Import.PLE,Detalhamento!$E107,Detalhamento!AN$15)),IF(INDEX(Import.PLE,Detalhamento!$E107,Detalhamento!AN$15)&lt;=mediçao,0,OFFSET(Import.PLQ,$A107-1,AN$15-1,1,1)),OFFSET(Import.PLQ,$A107-1,AN$15-1,1,1)),(1-PLE!$AA$28)*OFFSET(Import.PLQ,$A107-1,AN$15-1,1,1))))</f>
        <v>0</v>
      </c>
      <c r="AO107" s="144">
        <f ca="1">IF(AO$13="",0,CHOOSE(Detalhamento.OpçãoServiços,OFFSET(Import.PLQ,$A107-1,AO$15-1,1,1),IF($E107&lt;&gt;1,IF(ISNUMBER(INDEX(Import.PLE,Detalhamento!$E107,Detalhamento!AO$15)),IF(INDEX(Import.PLE,Detalhamento!$E107,Detalhamento!AO$15)&lt;=mediçao,OFFSET(Import.PLQ,$A107-1,AO$15-1,1,1),0),0),PLE!$AA$28*OFFSET(Import.PLQ,$A107-1,AO$15-1,1,1)),IF($E107&lt;&gt;1,IF(ISNUMBER(INDEX(Import.PLE,Detalhamento!$E107,Detalhamento!AO$15)),IF(INDEX(Import.PLE,Detalhamento!$E107,Detalhamento!AO$15)&lt;=mediçao,0,OFFSET(Import.PLQ,$A107-1,AO$15-1,1,1)),OFFSET(Import.PLQ,$A107-1,AO$15-1,1,1)),(1-PLE!$AA$28)*OFFSET(Import.PLQ,$A107-1,AO$15-1,1,1))))</f>
        <v>0</v>
      </c>
      <c r="AP107" s="144">
        <f ca="1">IF(AP$13="",0,CHOOSE(Detalhamento.OpçãoServiços,OFFSET(Import.PLQ,$A107-1,AP$15-1,1,1),IF($E107&lt;&gt;1,IF(ISNUMBER(INDEX(Import.PLE,Detalhamento!$E107,Detalhamento!AP$15)),IF(INDEX(Import.PLE,Detalhamento!$E107,Detalhamento!AP$15)&lt;=mediçao,OFFSET(Import.PLQ,$A107-1,AP$15-1,1,1),0),0),PLE!$AA$28*OFFSET(Import.PLQ,$A107-1,AP$15-1,1,1)),IF($E107&lt;&gt;1,IF(ISNUMBER(INDEX(Import.PLE,Detalhamento!$E107,Detalhamento!AP$15)),IF(INDEX(Import.PLE,Detalhamento!$E107,Detalhamento!AP$15)&lt;=mediçao,0,OFFSET(Import.PLQ,$A107-1,AP$15-1,1,1)),OFFSET(Import.PLQ,$A107-1,AP$15-1,1,1)),(1-PLE!$AA$28)*OFFSET(Import.PLQ,$A107-1,AP$15-1,1,1))))</f>
        <v>0</v>
      </c>
      <c r="AQ107" s="144">
        <f ca="1">IF(AQ$13="",0,CHOOSE(Detalhamento.OpçãoServiços,OFFSET(Import.PLQ,$A107-1,AQ$15-1,1,1),IF($E107&lt;&gt;1,IF(ISNUMBER(INDEX(Import.PLE,Detalhamento!$E107,Detalhamento!AQ$15)),IF(INDEX(Import.PLE,Detalhamento!$E107,Detalhamento!AQ$15)&lt;=mediçao,OFFSET(Import.PLQ,$A107-1,AQ$15-1,1,1),0),0),PLE!$AA$28*OFFSET(Import.PLQ,$A107-1,AQ$15-1,1,1)),IF($E107&lt;&gt;1,IF(ISNUMBER(INDEX(Import.PLE,Detalhamento!$E107,Detalhamento!AQ$15)),IF(INDEX(Import.PLE,Detalhamento!$E107,Detalhamento!AQ$15)&lt;=mediçao,0,OFFSET(Import.PLQ,$A107-1,AQ$15-1,1,1)),OFFSET(Import.PLQ,$A107-1,AQ$15-1,1,1)),(1-PLE!$AA$28)*OFFSET(Import.PLQ,$A107-1,AQ$15-1,1,1))))</f>
        <v>0</v>
      </c>
      <c r="AR107" s="144">
        <f ca="1">IF(AR$13="",0,CHOOSE(Detalhamento.OpçãoServiços,OFFSET(Import.PLQ,$A107-1,AR$15-1,1,1),IF($E107&lt;&gt;1,IF(ISNUMBER(INDEX(Import.PLE,Detalhamento!$E107,Detalhamento!AR$15)),IF(INDEX(Import.PLE,Detalhamento!$E107,Detalhamento!AR$15)&lt;=mediçao,OFFSET(Import.PLQ,$A107-1,AR$15-1,1,1),0),0),PLE!$AA$28*OFFSET(Import.PLQ,$A107-1,AR$15-1,1,1)),IF($E107&lt;&gt;1,IF(ISNUMBER(INDEX(Import.PLE,Detalhamento!$E107,Detalhamento!AR$15)),IF(INDEX(Import.PLE,Detalhamento!$E107,Detalhamento!AR$15)&lt;=mediçao,0,OFFSET(Import.PLQ,$A107-1,AR$15-1,1,1)),OFFSET(Import.PLQ,$A107-1,AR$15-1,1,1)),(1-PLE!$AA$28)*OFFSET(Import.PLQ,$A107-1,AR$15-1,1,1))))</f>
        <v>0</v>
      </c>
      <c r="AS107" s="144">
        <f ca="1">IF(AS$13="",0,CHOOSE(Detalhamento.OpçãoServiços,OFFSET(Import.PLQ,$A107-1,AS$15-1,1,1),IF($E107&lt;&gt;1,IF(ISNUMBER(INDEX(Import.PLE,Detalhamento!$E107,Detalhamento!AS$15)),IF(INDEX(Import.PLE,Detalhamento!$E107,Detalhamento!AS$15)&lt;=mediçao,OFFSET(Import.PLQ,$A107-1,AS$15-1,1,1),0),0),PLE!$AA$28*OFFSET(Import.PLQ,$A107-1,AS$15-1,1,1)),IF($E107&lt;&gt;1,IF(ISNUMBER(INDEX(Import.PLE,Detalhamento!$E107,Detalhamento!AS$15)),IF(INDEX(Import.PLE,Detalhamento!$E107,Detalhamento!AS$15)&lt;=mediçao,0,OFFSET(Import.PLQ,$A107-1,AS$15-1,1,1)),OFFSET(Import.PLQ,$A107-1,AS$15-1,1,1)),(1-PLE!$AA$28)*OFFSET(Import.PLQ,$A107-1,AS$15-1,1,1))))</f>
        <v>0</v>
      </c>
      <c r="AT107" s="144">
        <f ca="1">IF(AT$13="",0,CHOOSE(Detalhamento.OpçãoServiços,OFFSET(Import.PLQ,$A107-1,AT$15-1,1,1),IF($E107&lt;&gt;1,IF(ISNUMBER(INDEX(Import.PLE,Detalhamento!$E107,Detalhamento!AT$15)),IF(INDEX(Import.PLE,Detalhamento!$E107,Detalhamento!AT$15)&lt;=mediçao,OFFSET(Import.PLQ,$A107-1,AT$15-1,1,1),0),0),PLE!$AA$28*OFFSET(Import.PLQ,$A107-1,AT$15-1,1,1)),IF($E107&lt;&gt;1,IF(ISNUMBER(INDEX(Import.PLE,Detalhamento!$E107,Detalhamento!AT$15)),IF(INDEX(Import.PLE,Detalhamento!$E107,Detalhamento!AT$15)&lt;=mediçao,0,OFFSET(Import.PLQ,$A107-1,AT$15-1,1,1)),OFFSET(Import.PLQ,$A107-1,AT$15-1,1,1)),(1-PLE!$AA$28)*OFFSET(Import.PLQ,$A107-1,AT$15-1,1,1))))</f>
        <v>0</v>
      </c>
      <c r="AU107" s="144">
        <f ca="1">IF(AU$13="",0,CHOOSE(Detalhamento.OpçãoServiços,OFFSET(Import.PLQ,$A107-1,AU$15-1,1,1),IF($E107&lt;&gt;1,IF(ISNUMBER(INDEX(Import.PLE,Detalhamento!$E107,Detalhamento!AU$15)),IF(INDEX(Import.PLE,Detalhamento!$E107,Detalhamento!AU$15)&lt;=mediçao,OFFSET(Import.PLQ,$A107-1,AU$15-1,1,1),0),0),PLE!$AA$28*OFFSET(Import.PLQ,$A107-1,AU$15-1,1,1)),IF($E107&lt;&gt;1,IF(ISNUMBER(INDEX(Import.PLE,Detalhamento!$E107,Detalhamento!AU$15)),IF(INDEX(Import.PLE,Detalhamento!$E107,Detalhamento!AU$15)&lt;=mediçao,0,OFFSET(Import.PLQ,$A107-1,AU$15-1,1,1)),OFFSET(Import.PLQ,$A107-1,AU$15-1,1,1)),(1-PLE!$AA$28)*OFFSET(Import.PLQ,$A107-1,AU$15-1,1,1))))</f>
        <v>0</v>
      </c>
      <c r="AV107" s="144">
        <f ca="1">IF(AV$13="",0,CHOOSE(Detalhamento.OpçãoServiços,OFFSET(Import.PLQ,$A107-1,AV$15-1,1,1),IF($E107&lt;&gt;1,IF(ISNUMBER(INDEX(Import.PLE,Detalhamento!$E107,Detalhamento!AV$15)),IF(INDEX(Import.PLE,Detalhamento!$E107,Detalhamento!AV$15)&lt;=mediçao,OFFSET(Import.PLQ,$A107-1,AV$15-1,1,1),0),0),PLE!$AA$28*OFFSET(Import.PLQ,$A107-1,AV$15-1,1,1)),IF($E107&lt;&gt;1,IF(ISNUMBER(INDEX(Import.PLE,Detalhamento!$E107,Detalhamento!AV$15)),IF(INDEX(Import.PLE,Detalhamento!$E107,Detalhamento!AV$15)&lt;=mediçao,0,OFFSET(Import.PLQ,$A107-1,AV$15-1,1,1)),OFFSET(Import.PLQ,$A107-1,AV$15-1,1,1)),(1-PLE!$AA$28)*OFFSET(Import.PLQ,$A107-1,AV$15-1,1,1))))</f>
        <v>0</v>
      </c>
      <c r="AW107" s="144">
        <f ca="1">IF(AW$13="",0,CHOOSE(Detalhamento.OpçãoServiços,OFFSET(Import.PLQ,$A107-1,AW$15-1,1,1),IF($E107&lt;&gt;1,IF(ISNUMBER(INDEX(Import.PLE,Detalhamento!$E107,Detalhamento!AW$15)),IF(INDEX(Import.PLE,Detalhamento!$E107,Detalhamento!AW$15)&lt;=mediçao,OFFSET(Import.PLQ,$A107-1,AW$15-1,1,1),0),0),PLE!$AA$28*OFFSET(Import.PLQ,$A107-1,AW$15-1,1,1)),IF($E107&lt;&gt;1,IF(ISNUMBER(INDEX(Import.PLE,Detalhamento!$E107,Detalhamento!AW$15)),IF(INDEX(Import.PLE,Detalhamento!$E107,Detalhamento!AW$15)&lt;=mediçao,0,OFFSET(Import.PLQ,$A107-1,AW$15-1,1,1)),OFFSET(Import.PLQ,$A107-1,AW$15-1,1,1)),(1-PLE!$AA$28)*OFFSET(Import.PLQ,$A107-1,AW$15-1,1,1))))</f>
        <v>0</v>
      </c>
      <c r="AX107" s="144">
        <f ca="1">IF(AX$13="",0,CHOOSE(Detalhamento.OpçãoServiços,OFFSET(Import.PLQ,$A107-1,AX$15-1,1,1),IF($E107&lt;&gt;1,IF(ISNUMBER(INDEX(Import.PLE,Detalhamento!$E107,Detalhamento!AX$15)),IF(INDEX(Import.PLE,Detalhamento!$E107,Detalhamento!AX$15)&lt;=mediçao,OFFSET(Import.PLQ,$A107-1,AX$15-1,1,1),0),0),PLE!$AA$28*OFFSET(Import.PLQ,$A107-1,AX$15-1,1,1)),IF($E107&lt;&gt;1,IF(ISNUMBER(INDEX(Import.PLE,Detalhamento!$E107,Detalhamento!AX$15)),IF(INDEX(Import.PLE,Detalhamento!$E107,Detalhamento!AX$15)&lt;=mediçao,0,OFFSET(Import.PLQ,$A107-1,AX$15-1,1,1)),OFFSET(Import.PLQ,$A107-1,AX$15-1,1,1)),(1-PLE!$AA$28)*OFFSET(Import.PLQ,$A107-1,AX$15-1,1,1))))</f>
        <v>0</v>
      </c>
      <c r="AY107" s="144">
        <f ca="1">IF(AY$13="",0,CHOOSE(Detalhamento.OpçãoServiços,OFFSET(Import.PLQ,$A107-1,AY$15-1,1,1),IF($E107&lt;&gt;1,IF(ISNUMBER(INDEX(Import.PLE,Detalhamento!$E107,Detalhamento!AY$15)),IF(INDEX(Import.PLE,Detalhamento!$E107,Detalhamento!AY$15)&lt;=mediçao,OFFSET(Import.PLQ,$A107-1,AY$15-1,1,1),0),0),PLE!$AA$28*OFFSET(Import.PLQ,$A107-1,AY$15-1,1,1)),IF($E107&lt;&gt;1,IF(ISNUMBER(INDEX(Import.PLE,Detalhamento!$E107,Detalhamento!AY$15)),IF(INDEX(Import.PLE,Detalhamento!$E107,Detalhamento!AY$15)&lt;=mediçao,0,OFFSET(Import.PLQ,$A107-1,AY$15-1,1,1)),OFFSET(Import.PLQ,$A107-1,AY$15-1,1,1)),(1-PLE!$AA$28)*OFFSET(Import.PLQ,$A107-1,AY$15-1,1,1))))</f>
        <v>0</v>
      </c>
      <c r="AZ107" s="144">
        <f ca="1">IF(AZ$13="",0,CHOOSE(Detalhamento.OpçãoServiços,OFFSET(Import.PLQ,$A107-1,AZ$15-1,1,1),IF($E107&lt;&gt;1,IF(ISNUMBER(INDEX(Import.PLE,Detalhamento!$E107,Detalhamento!AZ$15)),IF(INDEX(Import.PLE,Detalhamento!$E107,Detalhamento!AZ$15)&lt;=mediçao,OFFSET(Import.PLQ,$A107-1,AZ$15-1,1,1),0),0),PLE!$AA$28*OFFSET(Import.PLQ,$A107-1,AZ$15-1,1,1)),IF($E107&lt;&gt;1,IF(ISNUMBER(INDEX(Import.PLE,Detalhamento!$E107,Detalhamento!AZ$15)),IF(INDEX(Import.PLE,Detalhamento!$E107,Detalhamento!AZ$15)&lt;=mediçao,0,OFFSET(Import.PLQ,$A107-1,AZ$15-1,1,1)),OFFSET(Import.PLQ,$A107-1,AZ$15-1,1,1)),(1-PLE!$AA$28)*OFFSET(Import.PLQ,$A107-1,AZ$15-1,1,1))))</f>
        <v>0</v>
      </c>
      <c r="BA107" s="144">
        <f ca="1">IF(BA$13="",0,CHOOSE(Detalhamento.OpçãoServiços,OFFSET(Import.PLQ,$A107-1,BA$15-1,1,1),IF($E107&lt;&gt;1,IF(ISNUMBER(INDEX(Import.PLE,Detalhamento!$E107,Detalhamento!BA$15)),IF(INDEX(Import.PLE,Detalhamento!$E107,Detalhamento!BA$15)&lt;=mediçao,OFFSET(Import.PLQ,$A107-1,BA$15-1,1,1),0),0),PLE!$AA$28*OFFSET(Import.PLQ,$A107-1,BA$15-1,1,1)),IF($E107&lt;&gt;1,IF(ISNUMBER(INDEX(Import.PLE,Detalhamento!$E107,Detalhamento!BA$15)),IF(INDEX(Import.PLE,Detalhamento!$E107,Detalhamento!BA$15)&lt;=mediçao,0,OFFSET(Import.PLQ,$A107-1,BA$15-1,1,1)),OFFSET(Import.PLQ,$A107-1,BA$15-1,1,1)),(1-PLE!$AA$28)*OFFSET(Import.PLQ,$A107-1,BA$15-1,1,1))))</f>
        <v>0</v>
      </c>
      <c r="BB107" s="144">
        <f ca="1">IF(BB$13="",0,CHOOSE(Detalhamento.OpçãoServiços,OFFSET(Import.PLQ,$A107-1,BB$15-1,1,1),IF($E107&lt;&gt;1,IF(ISNUMBER(INDEX(Import.PLE,Detalhamento!$E107,Detalhamento!BB$15)),IF(INDEX(Import.PLE,Detalhamento!$E107,Detalhamento!BB$15)&lt;=mediçao,OFFSET(Import.PLQ,$A107-1,BB$15-1,1,1),0),0),PLE!$AA$28*OFFSET(Import.PLQ,$A107-1,BB$15-1,1,1)),IF($E107&lt;&gt;1,IF(ISNUMBER(INDEX(Import.PLE,Detalhamento!$E107,Detalhamento!BB$15)),IF(INDEX(Import.PLE,Detalhamento!$E107,Detalhamento!BB$15)&lt;=mediçao,0,OFFSET(Import.PLQ,$A107-1,BB$15-1,1,1)),OFFSET(Import.PLQ,$A107-1,BB$15-1,1,1)),(1-PLE!$AA$28)*OFFSET(Import.PLQ,$A107-1,BB$15-1,1,1))))</f>
        <v>0</v>
      </c>
      <c r="BC107" s="144">
        <f ca="1">IF(BC$13="",0,CHOOSE(Detalhamento.OpçãoServiços,OFFSET(Import.PLQ,$A107-1,BC$15-1,1,1),IF($E107&lt;&gt;1,IF(ISNUMBER(INDEX(Import.PLE,Detalhamento!$E107,Detalhamento!BC$15)),IF(INDEX(Import.PLE,Detalhamento!$E107,Detalhamento!BC$15)&lt;=mediçao,OFFSET(Import.PLQ,$A107-1,BC$15-1,1,1),0),0),PLE!$AA$28*OFFSET(Import.PLQ,$A107-1,BC$15-1,1,1)),IF($E107&lt;&gt;1,IF(ISNUMBER(INDEX(Import.PLE,Detalhamento!$E107,Detalhamento!BC$15)),IF(INDEX(Import.PLE,Detalhamento!$E107,Detalhamento!BC$15)&lt;=mediçao,0,OFFSET(Import.PLQ,$A107-1,BC$15-1,1,1)),OFFSET(Import.PLQ,$A107-1,BC$15-1,1,1)),(1-PLE!$AA$28)*OFFSET(Import.PLQ,$A107-1,BC$15-1,1,1))))</f>
        <v>0</v>
      </c>
      <c r="BD107" s="144">
        <f ca="1">IF(BD$13="",0,CHOOSE(Detalhamento.OpçãoServiços,OFFSET(Import.PLQ,$A107-1,BD$15-1,1,1),IF($E107&lt;&gt;1,IF(ISNUMBER(INDEX(Import.PLE,Detalhamento!$E107,Detalhamento!BD$15)),IF(INDEX(Import.PLE,Detalhamento!$E107,Detalhamento!BD$15)&lt;=mediçao,OFFSET(Import.PLQ,$A107-1,BD$15-1,1,1),0),0),PLE!$AA$28*OFFSET(Import.PLQ,$A107-1,BD$15-1,1,1)),IF($E107&lt;&gt;1,IF(ISNUMBER(INDEX(Import.PLE,Detalhamento!$E107,Detalhamento!BD$15)),IF(INDEX(Import.PLE,Detalhamento!$E107,Detalhamento!BD$15)&lt;=mediçao,0,OFFSET(Import.PLQ,$A107-1,BD$15-1,1,1)),OFFSET(Import.PLQ,$A107-1,BD$15-1,1,1)),(1-PLE!$AA$28)*OFFSET(Import.PLQ,$A107-1,BD$15-1,1,1))))</f>
        <v>0</v>
      </c>
      <c r="BE107" s="144">
        <f ca="1">IF(BE$13="",0,CHOOSE(Detalhamento.OpçãoServiços,OFFSET(Import.PLQ,$A107-1,BE$15-1,1,1),IF($E107&lt;&gt;1,IF(ISNUMBER(INDEX(Import.PLE,Detalhamento!$E107,Detalhamento!BE$15)),IF(INDEX(Import.PLE,Detalhamento!$E107,Detalhamento!BE$15)&lt;=mediçao,OFFSET(Import.PLQ,$A107-1,BE$15-1,1,1),0),0),PLE!$AA$28*OFFSET(Import.PLQ,$A107-1,BE$15-1,1,1)),IF($E107&lt;&gt;1,IF(ISNUMBER(INDEX(Import.PLE,Detalhamento!$E107,Detalhamento!BE$15)),IF(INDEX(Import.PLE,Detalhamento!$E107,Detalhamento!BE$15)&lt;=mediçao,0,OFFSET(Import.PLQ,$A107-1,BE$15-1,1,1)),OFFSET(Import.PLQ,$A107-1,BE$15-1,1,1)),(1-PLE!$AA$28)*OFFSET(Import.PLQ,$A107-1,BE$15-1,1,1))))</f>
        <v>0</v>
      </c>
      <c r="BF107" s="144">
        <f ca="1">IF(BF$13="",0,CHOOSE(Detalhamento.OpçãoServiços,OFFSET(Import.PLQ,$A107-1,BF$15-1,1,1),IF($E107&lt;&gt;1,IF(ISNUMBER(INDEX(Import.PLE,Detalhamento!$E107,Detalhamento!BF$15)),IF(INDEX(Import.PLE,Detalhamento!$E107,Detalhamento!BF$15)&lt;=mediçao,OFFSET(Import.PLQ,$A107-1,BF$15-1,1,1),0),0),PLE!$AA$28*OFFSET(Import.PLQ,$A107-1,BF$15-1,1,1)),IF($E107&lt;&gt;1,IF(ISNUMBER(INDEX(Import.PLE,Detalhamento!$E107,Detalhamento!BF$15)),IF(INDEX(Import.PLE,Detalhamento!$E107,Detalhamento!BF$15)&lt;=mediçao,0,OFFSET(Import.PLQ,$A107-1,BF$15-1,1,1)),OFFSET(Import.PLQ,$A107-1,BF$15-1,1,1)),(1-PLE!$AA$28)*OFFSET(Import.PLQ,$A107-1,BF$15-1,1,1))))</f>
        <v>0</v>
      </c>
      <c r="BG107" s="144">
        <f ca="1">IF(BG$13="",0,CHOOSE(Detalhamento.OpçãoServiços,OFFSET(Import.PLQ,$A107-1,BG$15-1,1,1),IF($E107&lt;&gt;1,IF(ISNUMBER(INDEX(Import.PLE,Detalhamento!$E107,Detalhamento!BG$15)),IF(INDEX(Import.PLE,Detalhamento!$E107,Detalhamento!BG$15)&lt;=mediçao,OFFSET(Import.PLQ,$A107-1,BG$15-1,1,1),0),0),PLE!$AA$28*OFFSET(Import.PLQ,$A107-1,BG$15-1,1,1)),IF($E107&lt;&gt;1,IF(ISNUMBER(INDEX(Import.PLE,Detalhamento!$E107,Detalhamento!BG$15)),IF(INDEX(Import.PLE,Detalhamento!$E107,Detalhamento!BG$15)&lt;=mediçao,0,OFFSET(Import.PLQ,$A107-1,BG$15-1,1,1)),OFFSET(Import.PLQ,$A107-1,BG$15-1,1,1)),(1-PLE!$AA$28)*OFFSET(Import.PLQ,$A107-1,BG$15-1,1,1))))</f>
        <v>0</v>
      </c>
      <c r="BH107" s="144">
        <f ca="1">IF(BH$13="",0,CHOOSE(Detalhamento.OpçãoServiços,OFFSET(Import.PLQ,$A107-1,BH$15-1,1,1),IF($E107&lt;&gt;1,IF(ISNUMBER(INDEX(Import.PLE,Detalhamento!$E107,Detalhamento!BH$15)),IF(INDEX(Import.PLE,Detalhamento!$E107,Detalhamento!BH$15)&lt;=mediçao,OFFSET(Import.PLQ,$A107-1,BH$15-1,1,1),0),0),PLE!$AA$28*OFFSET(Import.PLQ,$A107-1,BH$15-1,1,1)),IF($E107&lt;&gt;1,IF(ISNUMBER(INDEX(Import.PLE,Detalhamento!$E107,Detalhamento!BH$15)),IF(INDEX(Import.PLE,Detalhamento!$E107,Detalhamento!BH$15)&lt;=mediçao,0,OFFSET(Import.PLQ,$A107-1,BH$15-1,1,1)),OFFSET(Import.PLQ,$A107-1,BH$15-1,1,1)),(1-PLE!$AA$28)*OFFSET(Import.PLQ,$A107-1,BH$15-1,1,1))))</f>
        <v>0</v>
      </c>
      <c r="BI107" s="144">
        <f ca="1">IF(BI$13="",0,CHOOSE(Detalhamento.OpçãoServiços,OFFSET(Import.PLQ,$A107-1,BI$15-1,1,1),IF($E107&lt;&gt;1,IF(ISNUMBER(INDEX(Import.PLE,Detalhamento!$E107,Detalhamento!BI$15)),IF(INDEX(Import.PLE,Detalhamento!$E107,Detalhamento!BI$15)&lt;=mediçao,OFFSET(Import.PLQ,$A107-1,BI$15-1,1,1),0),0),PLE!$AA$28*OFFSET(Import.PLQ,$A107-1,BI$15-1,1,1)),IF($E107&lt;&gt;1,IF(ISNUMBER(INDEX(Import.PLE,Detalhamento!$E107,Detalhamento!BI$15)),IF(INDEX(Import.PLE,Detalhamento!$E107,Detalhamento!BI$15)&lt;=mediçao,0,OFFSET(Import.PLQ,$A107-1,BI$15-1,1,1)),OFFSET(Import.PLQ,$A107-1,BI$15-1,1,1)),(1-PLE!$AA$28)*OFFSET(Import.PLQ,$A107-1,BI$15-1,1,1))))</f>
        <v>0</v>
      </c>
    </row>
    <row r="108" spans="1:61" ht="40" x14ac:dyDescent="0.2">
      <c r="A108" s="155">
        <v>80</v>
      </c>
      <c r="B108" s="21" t="str">
        <f t="shared" ca="1" si="17"/>
        <v>Serviço</v>
      </c>
      <c r="E108" s="153">
        <f t="shared" ca="1" si="18"/>
        <v>11</v>
      </c>
      <c r="F108" s="154">
        <f t="shared" ca="1" si="19"/>
        <v>110080</v>
      </c>
      <c r="G108" s="154" t="str">
        <f t="shared" ca="1" si="22"/>
        <v>1.10.1</v>
      </c>
      <c r="H108" s="182" t="str">
        <f t="shared" ca="1" si="22"/>
        <v>EXECUÇÃO DE PISO DE CONCRETO COM CONCRETO MOLDADO IN LOCO, USINADO FCK 30 MPA,  ACABAMENTO POLIDO MECANIZADO, ESPESSURA 12 CM, ARMADO. AF_07/2016 [ADAPTADO SINAPI 94999]</v>
      </c>
      <c r="I108" s="37" t="str">
        <f t="shared" ca="1" si="20"/>
        <v>M2</v>
      </c>
      <c r="J108" s="144">
        <f t="shared" ca="1" si="21"/>
        <v>583.05999999999995</v>
      </c>
      <c r="K108" s="67"/>
      <c r="L108" s="144">
        <f ca="1">IF(L$13="",0,CHOOSE(Detalhamento.OpçãoServiços,OFFSET(Import.PLQ,$A108-1,L$15-1,1,1),IF($E108&lt;&gt;1,IF(ISNUMBER(INDEX(Import.PLE,Detalhamento!$E108,Detalhamento!L$15)),IF(INDEX(Import.PLE,Detalhamento!$E108,Detalhamento!L$15)&lt;=mediçao,OFFSET(Import.PLQ,$A108-1,L$15-1,1,1),0),0),PLE!$AA$28*OFFSET(Import.PLQ,$A108-1,L$15-1,1,1)),IF($E108&lt;&gt;1,IF(ISNUMBER(INDEX(Import.PLE,Detalhamento!$E108,Detalhamento!L$15)),IF(INDEX(Import.PLE,Detalhamento!$E108,Detalhamento!L$15)&lt;=mediçao,0,OFFSET(Import.PLQ,$A108-1,L$15-1,1,1)),OFFSET(Import.PLQ,$A108-1,L$15-1,1,1)),(1-PLE!$AA$28)*OFFSET(Import.PLQ,$A108-1,L$15-1,1,1))))</f>
        <v>583.05999999999995</v>
      </c>
      <c r="M108" s="144">
        <f ca="1">IF(M$13="",0,CHOOSE(Detalhamento.OpçãoServiços,OFFSET(Import.PLQ,$A108-1,M$15-1,1,1),IF($E108&lt;&gt;1,IF(ISNUMBER(INDEX(Import.PLE,Detalhamento!$E108,Detalhamento!M$15)),IF(INDEX(Import.PLE,Detalhamento!$E108,Detalhamento!M$15)&lt;=mediçao,OFFSET(Import.PLQ,$A108-1,M$15-1,1,1),0),0),PLE!$AA$28*OFFSET(Import.PLQ,$A108-1,M$15-1,1,1)),IF($E108&lt;&gt;1,IF(ISNUMBER(INDEX(Import.PLE,Detalhamento!$E108,Detalhamento!M$15)),IF(INDEX(Import.PLE,Detalhamento!$E108,Detalhamento!M$15)&lt;=mediçao,0,OFFSET(Import.PLQ,$A108-1,M$15-1,1,1)),OFFSET(Import.PLQ,$A108-1,M$15-1,1,1)),(1-PLE!$AA$28)*OFFSET(Import.PLQ,$A108-1,M$15-1,1,1))))</f>
        <v>0</v>
      </c>
      <c r="N108" s="144">
        <f ca="1">IF(N$13="",0,CHOOSE(Detalhamento.OpçãoServiços,OFFSET(Import.PLQ,$A108-1,N$15-1,1,1),IF($E108&lt;&gt;1,IF(ISNUMBER(INDEX(Import.PLE,Detalhamento!$E108,Detalhamento!N$15)),IF(INDEX(Import.PLE,Detalhamento!$E108,Detalhamento!N$15)&lt;=mediçao,OFFSET(Import.PLQ,$A108-1,N$15-1,1,1),0),0),PLE!$AA$28*OFFSET(Import.PLQ,$A108-1,N$15-1,1,1)),IF($E108&lt;&gt;1,IF(ISNUMBER(INDEX(Import.PLE,Detalhamento!$E108,Detalhamento!N$15)),IF(INDEX(Import.PLE,Detalhamento!$E108,Detalhamento!N$15)&lt;=mediçao,0,OFFSET(Import.PLQ,$A108-1,N$15-1,1,1)),OFFSET(Import.PLQ,$A108-1,N$15-1,1,1)),(1-PLE!$AA$28)*OFFSET(Import.PLQ,$A108-1,N$15-1,1,1))))</f>
        <v>0</v>
      </c>
      <c r="O108" s="144">
        <f ca="1">IF(O$13="",0,CHOOSE(Detalhamento.OpçãoServiços,OFFSET(Import.PLQ,$A108-1,O$15-1,1,1),IF($E108&lt;&gt;1,IF(ISNUMBER(INDEX(Import.PLE,Detalhamento!$E108,Detalhamento!O$15)),IF(INDEX(Import.PLE,Detalhamento!$E108,Detalhamento!O$15)&lt;=mediçao,OFFSET(Import.PLQ,$A108-1,O$15-1,1,1),0),0),PLE!$AA$28*OFFSET(Import.PLQ,$A108-1,O$15-1,1,1)),IF($E108&lt;&gt;1,IF(ISNUMBER(INDEX(Import.PLE,Detalhamento!$E108,Detalhamento!O$15)),IF(INDEX(Import.PLE,Detalhamento!$E108,Detalhamento!O$15)&lt;=mediçao,0,OFFSET(Import.PLQ,$A108-1,O$15-1,1,1)),OFFSET(Import.PLQ,$A108-1,O$15-1,1,1)),(1-PLE!$AA$28)*OFFSET(Import.PLQ,$A108-1,O$15-1,1,1))))</f>
        <v>0</v>
      </c>
      <c r="P108" s="144">
        <f ca="1">IF(P$13="",0,CHOOSE(Detalhamento.OpçãoServiços,OFFSET(Import.PLQ,$A108-1,P$15-1,1,1),IF($E108&lt;&gt;1,IF(ISNUMBER(INDEX(Import.PLE,Detalhamento!$E108,Detalhamento!P$15)),IF(INDEX(Import.PLE,Detalhamento!$E108,Detalhamento!P$15)&lt;=mediçao,OFFSET(Import.PLQ,$A108-1,P$15-1,1,1),0),0),PLE!$AA$28*OFFSET(Import.PLQ,$A108-1,P$15-1,1,1)),IF($E108&lt;&gt;1,IF(ISNUMBER(INDEX(Import.PLE,Detalhamento!$E108,Detalhamento!P$15)),IF(INDEX(Import.PLE,Detalhamento!$E108,Detalhamento!P$15)&lt;=mediçao,0,OFFSET(Import.PLQ,$A108-1,P$15-1,1,1)),OFFSET(Import.PLQ,$A108-1,P$15-1,1,1)),(1-PLE!$AA$28)*OFFSET(Import.PLQ,$A108-1,P$15-1,1,1))))</f>
        <v>0</v>
      </c>
      <c r="Q108" s="144">
        <f ca="1">IF(Q$13="",0,CHOOSE(Detalhamento.OpçãoServiços,OFFSET(Import.PLQ,$A108-1,Q$15-1,1,1),IF($E108&lt;&gt;1,IF(ISNUMBER(INDEX(Import.PLE,Detalhamento!$E108,Detalhamento!Q$15)),IF(INDEX(Import.PLE,Detalhamento!$E108,Detalhamento!Q$15)&lt;=mediçao,OFFSET(Import.PLQ,$A108-1,Q$15-1,1,1),0),0),PLE!$AA$28*OFFSET(Import.PLQ,$A108-1,Q$15-1,1,1)),IF($E108&lt;&gt;1,IF(ISNUMBER(INDEX(Import.PLE,Detalhamento!$E108,Detalhamento!Q$15)),IF(INDEX(Import.PLE,Detalhamento!$E108,Detalhamento!Q$15)&lt;=mediçao,0,OFFSET(Import.PLQ,$A108-1,Q$15-1,1,1)),OFFSET(Import.PLQ,$A108-1,Q$15-1,1,1)),(1-PLE!$AA$28)*OFFSET(Import.PLQ,$A108-1,Q$15-1,1,1))))</f>
        <v>0</v>
      </c>
      <c r="R108" s="144">
        <f ca="1">IF(R$13="",0,CHOOSE(Detalhamento.OpçãoServiços,OFFSET(Import.PLQ,$A108-1,R$15-1,1,1),IF($E108&lt;&gt;1,IF(ISNUMBER(INDEX(Import.PLE,Detalhamento!$E108,Detalhamento!R$15)),IF(INDEX(Import.PLE,Detalhamento!$E108,Detalhamento!R$15)&lt;=mediçao,OFFSET(Import.PLQ,$A108-1,R$15-1,1,1),0),0),PLE!$AA$28*OFFSET(Import.PLQ,$A108-1,R$15-1,1,1)),IF($E108&lt;&gt;1,IF(ISNUMBER(INDEX(Import.PLE,Detalhamento!$E108,Detalhamento!R$15)),IF(INDEX(Import.PLE,Detalhamento!$E108,Detalhamento!R$15)&lt;=mediçao,0,OFFSET(Import.PLQ,$A108-1,R$15-1,1,1)),OFFSET(Import.PLQ,$A108-1,R$15-1,1,1)),(1-PLE!$AA$28)*OFFSET(Import.PLQ,$A108-1,R$15-1,1,1))))</f>
        <v>0</v>
      </c>
      <c r="S108" s="144">
        <f ca="1">IF(S$13="",0,CHOOSE(Detalhamento.OpçãoServiços,OFFSET(Import.PLQ,$A108-1,S$15-1,1,1),IF($E108&lt;&gt;1,IF(ISNUMBER(INDEX(Import.PLE,Detalhamento!$E108,Detalhamento!S$15)),IF(INDEX(Import.PLE,Detalhamento!$E108,Detalhamento!S$15)&lt;=mediçao,OFFSET(Import.PLQ,$A108-1,S$15-1,1,1),0),0),PLE!$AA$28*OFFSET(Import.PLQ,$A108-1,S$15-1,1,1)),IF($E108&lt;&gt;1,IF(ISNUMBER(INDEX(Import.PLE,Detalhamento!$E108,Detalhamento!S$15)),IF(INDEX(Import.PLE,Detalhamento!$E108,Detalhamento!S$15)&lt;=mediçao,0,OFFSET(Import.PLQ,$A108-1,S$15-1,1,1)),OFFSET(Import.PLQ,$A108-1,S$15-1,1,1)),(1-PLE!$AA$28)*OFFSET(Import.PLQ,$A108-1,S$15-1,1,1))))</f>
        <v>0</v>
      </c>
      <c r="T108" s="144">
        <f ca="1">IF(T$13="",0,CHOOSE(Detalhamento.OpçãoServiços,OFFSET(Import.PLQ,$A108-1,T$15-1,1,1),IF($E108&lt;&gt;1,IF(ISNUMBER(INDEX(Import.PLE,Detalhamento!$E108,Detalhamento!T$15)),IF(INDEX(Import.PLE,Detalhamento!$E108,Detalhamento!T$15)&lt;=mediçao,OFFSET(Import.PLQ,$A108-1,T$15-1,1,1),0),0),PLE!$AA$28*OFFSET(Import.PLQ,$A108-1,T$15-1,1,1)),IF($E108&lt;&gt;1,IF(ISNUMBER(INDEX(Import.PLE,Detalhamento!$E108,Detalhamento!T$15)),IF(INDEX(Import.PLE,Detalhamento!$E108,Detalhamento!T$15)&lt;=mediçao,0,OFFSET(Import.PLQ,$A108-1,T$15-1,1,1)),OFFSET(Import.PLQ,$A108-1,T$15-1,1,1)),(1-PLE!$AA$28)*OFFSET(Import.PLQ,$A108-1,T$15-1,1,1))))</f>
        <v>0</v>
      </c>
      <c r="U108" s="144">
        <f ca="1">IF(U$13="",0,CHOOSE(Detalhamento.OpçãoServiços,OFFSET(Import.PLQ,$A108-1,U$15-1,1,1),IF($E108&lt;&gt;1,IF(ISNUMBER(INDEX(Import.PLE,Detalhamento!$E108,Detalhamento!U$15)),IF(INDEX(Import.PLE,Detalhamento!$E108,Detalhamento!U$15)&lt;=mediçao,OFFSET(Import.PLQ,$A108-1,U$15-1,1,1),0),0),PLE!$AA$28*OFFSET(Import.PLQ,$A108-1,U$15-1,1,1)),IF($E108&lt;&gt;1,IF(ISNUMBER(INDEX(Import.PLE,Detalhamento!$E108,Detalhamento!U$15)),IF(INDEX(Import.PLE,Detalhamento!$E108,Detalhamento!U$15)&lt;=mediçao,0,OFFSET(Import.PLQ,$A108-1,U$15-1,1,1)),OFFSET(Import.PLQ,$A108-1,U$15-1,1,1)),(1-PLE!$AA$28)*OFFSET(Import.PLQ,$A108-1,U$15-1,1,1))))</f>
        <v>0</v>
      </c>
      <c r="V108" s="144">
        <f ca="1">IF(V$13="",0,CHOOSE(Detalhamento.OpçãoServiços,OFFSET(Import.PLQ,$A108-1,V$15-1,1,1),IF($E108&lt;&gt;1,IF(ISNUMBER(INDEX(Import.PLE,Detalhamento!$E108,Detalhamento!V$15)),IF(INDEX(Import.PLE,Detalhamento!$E108,Detalhamento!V$15)&lt;=mediçao,OFFSET(Import.PLQ,$A108-1,V$15-1,1,1),0),0),PLE!$AA$28*OFFSET(Import.PLQ,$A108-1,V$15-1,1,1)),IF($E108&lt;&gt;1,IF(ISNUMBER(INDEX(Import.PLE,Detalhamento!$E108,Detalhamento!V$15)),IF(INDEX(Import.PLE,Detalhamento!$E108,Detalhamento!V$15)&lt;=mediçao,0,OFFSET(Import.PLQ,$A108-1,V$15-1,1,1)),OFFSET(Import.PLQ,$A108-1,V$15-1,1,1)),(1-PLE!$AA$28)*OFFSET(Import.PLQ,$A108-1,V$15-1,1,1))))</f>
        <v>0</v>
      </c>
      <c r="W108" s="144">
        <f ca="1">IF(W$13="",0,CHOOSE(Detalhamento.OpçãoServiços,OFFSET(Import.PLQ,$A108-1,W$15-1,1,1),IF($E108&lt;&gt;1,IF(ISNUMBER(INDEX(Import.PLE,Detalhamento!$E108,Detalhamento!W$15)),IF(INDEX(Import.PLE,Detalhamento!$E108,Detalhamento!W$15)&lt;=mediçao,OFFSET(Import.PLQ,$A108-1,W$15-1,1,1),0),0),PLE!$AA$28*OFFSET(Import.PLQ,$A108-1,W$15-1,1,1)),IF($E108&lt;&gt;1,IF(ISNUMBER(INDEX(Import.PLE,Detalhamento!$E108,Detalhamento!W$15)),IF(INDEX(Import.PLE,Detalhamento!$E108,Detalhamento!W$15)&lt;=mediçao,0,OFFSET(Import.PLQ,$A108-1,W$15-1,1,1)),OFFSET(Import.PLQ,$A108-1,W$15-1,1,1)),(1-PLE!$AA$28)*OFFSET(Import.PLQ,$A108-1,W$15-1,1,1))))</f>
        <v>0</v>
      </c>
      <c r="X108" s="144">
        <f ca="1">IF(X$13="",0,CHOOSE(Detalhamento.OpçãoServiços,OFFSET(Import.PLQ,$A108-1,X$15-1,1,1),IF($E108&lt;&gt;1,IF(ISNUMBER(INDEX(Import.PLE,Detalhamento!$E108,Detalhamento!X$15)),IF(INDEX(Import.PLE,Detalhamento!$E108,Detalhamento!X$15)&lt;=mediçao,OFFSET(Import.PLQ,$A108-1,X$15-1,1,1),0),0),PLE!$AA$28*OFFSET(Import.PLQ,$A108-1,X$15-1,1,1)),IF($E108&lt;&gt;1,IF(ISNUMBER(INDEX(Import.PLE,Detalhamento!$E108,Detalhamento!X$15)),IF(INDEX(Import.PLE,Detalhamento!$E108,Detalhamento!X$15)&lt;=mediçao,0,OFFSET(Import.PLQ,$A108-1,X$15-1,1,1)),OFFSET(Import.PLQ,$A108-1,X$15-1,1,1)),(1-PLE!$AA$28)*OFFSET(Import.PLQ,$A108-1,X$15-1,1,1))))</f>
        <v>0</v>
      </c>
      <c r="Y108" s="144">
        <f ca="1">IF(Y$13="",0,CHOOSE(Detalhamento.OpçãoServiços,OFFSET(Import.PLQ,$A108-1,Y$15-1,1,1),IF($E108&lt;&gt;1,IF(ISNUMBER(INDEX(Import.PLE,Detalhamento!$E108,Detalhamento!Y$15)),IF(INDEX(Import.PLE,Detalhamento!$E108,Detalhamento!Y$15)&lt;=mediçao,OFFSET(Import.PLQ,$A108-1,Y$15-1,1,1),0),0),PLE!$AA$28*OFFSET(Import.PLQ,$A108-1,Y$15-1,1,1)),IF($E108&lt;&gt;1,IF(ISNUMBER(INDEX(Import.PLE,Detalhamento!$E108,Detalhamento!Y$15)),IF(INDEX(Import.PLE,Detalhamento!$E108,Detalhamento!Y$15)&lt;=mediçao,0,OFFSET(Import.PLQ,$A108-1,Y$15-1,1,1)),OFFSET(Import.PLQ,$A108-1,Y$15-1,1,1)),(1-PLE!$AA$28)*OFFSET(Import.PLQ,$A108-1,Y$15-1,1,1))))</f>
        <v>0</v>
      </c>
      <c r="Z108" s="144">
        <f ca="1">IF(Z$13="",0,CHOOSE(Detalhamento.OpçãoServiços,OFFSET(Import.PLQ,$A108-1,Z$15-1,1,1),IF($E108&lt;&gt;1,IF(ISNUMBER(INDEX(Import.PLE,Detalhamento!$E108,Detalhamento!Z$15)),IF(INDEX(Import.PLE,Detalhamento!$E108,Detalhamento!Z$15)&lt;=mediçao,OFFSET(Import.PLQ,$A108-1,Z$15-1,1,1),0),0),PLE!$AA$28*OFFSET(Import.PLQ,$A108-1,Z$15-1,1,1)),IF($E108&lt;&gt;1,IF(ISNUMBER(INDEX(Import.PLE,Detalhamento!$E108,Detalhamento!Z$15)),IF(INDEX(Import.PLE,Detalhamento!$E108,Detalhamento!Z$15)&lt;=mediçao,0,OFFSET(Import.PLQ,$A108-1,Z$15-1,1,1)),OFFSET(Import.PLQ,$A108-1,Z$15-1,1,1)),(1-PLE!$AA$28)*OFFSET(Import.PLQ,$A108-1,Z$15-1,1,1))))</f>
        <v>0</v>
      </c>
      <c r="AA108" s="144">
        <f ca="1">IF(AA$13="",0,CHOOSE(Detalhamento.OpçãoServiços,OFFSET(Import.PLQ,$A108-1,AA$15-1,1,1),IF($E108&lt;&gt;1,IF(ISNUMBER(INDEX(Import.PLE,Detalhamento!$E108,Detalhamento!AA$15)),IF(INDEX(Import.PLE,Detalhamento!$E108,Detalhamento!AA$15)&lt;=mediçao,OFFSET(Import.PLQ,$A108-1,AA$15-1,1,1),0),0),PLE!$AA$28*OFFSET(Import.PLQ,$A108-1,AA$15-1,1,1)),IF($E108&lt;&gt;1,IF(ISNUMBER(INDEX(Import.PLE,Detalhamento!$E108,Detalhamento!AA$15)),IF(INDEX(Import.PLE,Detalhamento!$E108,Detalhamento!AA$15)&lt;=mediçao,0,OFFSET(Import.PLQ,$A108-1,AA$15-1,1,1)),OFFSET(Import.PLQ,$A108-1,AA$15-1,1,1)),(1-PLE!$AA$28)*OFFSET(Import.PLQ,$A108-1,AA$15-1,1,1))))</f>
        <v>0</v>
      </c>
      <c r="AB108" s="144">
        <f ca="1">IF(AB$13="",0,CHOOSE(Detalhamento.OpçãoServiços,OFFSET(Import.PLQ,$A108-1,AB$15-1,1,1),IF($E108&lt;&gt;1,IF(ISNUMBER(INDEX(Import.PLE,Detalhamento!$E108,Detalhamento!AB$15)),IF(INDEX(Import.PLE,Detalhamento!$E108,Detalhamento!AB$15)&lt;=mediçao,OFFSET(Import.PLQ,$A108-1,AB$15-1,1,1),0),0),PLE!$AA$28*OFFSET(Import.PLQ,$A108-1,AB$15-1,1,1)),IF($E108&lt;&gt;1,IF(ISNUMBER(INDEX(Import.PLE,Detalhamento!$E108,Detalhamento!AB$15)),IF(INDEX(Import.PLE,Detalhamento!$E108,Detalhamento!AB$15)&lt;=mediçao,0,OFFSET(Import.PLQ,$A108-1,AB$15-1,1,1)),OFFSET(Import.PLQ,$A108-1,AB$15-1,1,1)),(1-PLE!$AA$28)*OFFSET(Import.PLQ,$A108-1,AB$15-1,1,1))))</f>
        <v>0</v>
      </c>
      <c r="AC108" s="144">
        <f ca="1">IF(AC$13="",0,CHOOSE(Detalhamento.OpçãoServiços,OFFSET(Import.PLQ,$A108-1,AC$15-1,1,1),IF($E108&lt;&gt;1,IF(ISNUMBER(INDEX(Import.PLE,Detalhamento!$E108,Detalhamento!AC$15)),IF(INDEX(Import.PLE,Detalhamento!$E108,Detalhamento!AC$15)&lt;=mediçao,OFFSET(Import.PLQ,$A108-1,AC$15-1,1,1),0),0),PLE!$AA$28*OFFSET(Import.PLQ,$A108-1,AC$15-1,1,1)),IF($E108&lt;&gt;1,IF(ISNUMBER(INDEX(Import.PLE,Detalhamento!$E108,Detalhamento!AC$15)),IF(INDEX(Import.PLE,Detalhamento!$E108,Detalhamento!AC$15)&lt;=mediçao,0,OFFSET(Import.PLQ,$A108-1,AC$15-1,1,1)),OFFSET(Import.PLQ,$A108-1,AC$15-1,1,1)),(1-PLE!$AA$28)*OFFSET(Import.PLQ,$A108-1,AC$15-1,1,1))))</f>
        <v>0</v>
      </c>
      <c r="AD108" s="144">
        <f ca="1">IF(AD$13="",0,CHOOSE(Detalhamento.OpçãoServiços,OFFSET(Import.PLQ,$A108-1,AD$15-1,1,1),IF($E108&lt;&gt;1,IF(ISNUMBER(INDEX(Import.PLE,Detalhamento!$E108,Detalhamento!AD$15)),IF(INDEX(Import.PLE,Detalhamento!$E108,Detalhamento!AD$15)&lt;=mediçao,OFFSET(Import.PLQ,$A108-1,AD$15-1,1,1),0),0),PLE!$AA$28*OFFSET(Import.PLQ,$A108-1,AD$15-1,1,1)),IF($E108&lt;&gt;1,IF(ISNUMBER(INDEX(Import.PLE,Detalhamento!$E108,Detalhamento!AD$15)),IF(INDEX(Import.PLE,Detalhamento!$E108,Detalhamento!AD$15)&lt;=mediçao,0,OFFSET(Import.PLQ,$A108-1,AD$15-1,1,1)),OFFSET(Import.PLQ,$A108-1,AD$15-1,1,1)),(1-PLE!$AA$28)*OFFSET(Import.PLQ,$A108-1,AD$15-1,1,1))))</f>
        <v>0</v>
      </c>
      <c r="AE108" s="144">
        <f ca="1">IF(AE$13="",0,CHOOSE(Detalhamento.OpçãoServiços,OFFSET(Import.PLQ,$A108-1,AE$15-1,1,1),IF($E108&lt;&gt;1,IF(ISNUMBER(INDEX(Import.PLE,Detalhamento!$E108,Detalhamento!AE$15)),IF(INDEX(Import.PLE,Detalhamento!$E108,Detalhamento!AE$15)&lt;=mediçao,OFFSET(Import.PLQ,$A108-1,AE$15-1,1,1),0),0),PLE!$AA$28*OFFSET(Import.PLQ,$A108-1,AE$15-1,1,1)),IF($E108&lt;&gt;1,IF(ISNUMBER(INDEX(Import.PLE,Detalhamento!$E108,Detalhamento!AE$15)),IF(INDEX(Import.PLE,Detalhamento!$E108,Detalhamento!AE$15)&lt;=mediçao,0,OFFSET(Import.PLQ,$A108-1,AE$15-1,1,1)),OFFSET(Import.PLQ,$A108-1,AE$15-1,1,1)),(1-PLE!$AA$28)*OFFSET(Import.PLQ,$A108-1,AE$15-1,1,1))))</f>
        <v>0</v>
      </c>
      <c r="AF108" s="144">
        <f ca="1">IF(AF$13="",0,CHOOSE(Detalhamento.OpçãoServiços,OFFSET(Import.PLQ,$A108-1,AF$15-1,1,1),IF($E108&lt;&gt;1,IF(ISNUMBER(INDEX(Import.PLE,Detalhamento!$E108,Detalhamento!AF$15)),IF(INDEX(Import.PLE,Detalhamento!$E108,Detalhamento!AF$15)&lt;=mediçao,OFFSET(Import.PLQ,$A108-1,AF$15-1,1,1),0),0),PLE!$AA$28*OFFSET(Import.PLQ,$A108-1,AF$15-1,1,1)),IF($E108&lt;&gt;1,IF(ISNUMBER(INDEX(Import.PLE,Detalhamento!$E108,Detalhamento!AF$15)),IF(INDEX(Import.PLE,Detalhamento!$E108,Detalhamento!AF$15)&lt;=mediçao,0,OFFSET(Import.PLQ,$A108-1,AF$15-1,1,1)),OFFSET(Import.PLQ,$A108-1,AF$15-1,1,1)),(1-PLE!$AA$28)*OFFSET(Import.PLQ,$A108-1,AF$15-1,1,1))))</f>
        <v>0</v>
      </c>
      <c r="AG108" s="144">
        <f ca="1">IF(AG$13="",0,CHOOSE(Detalhamento.OpçãoServiços,OFFSET(Import.PLQ,$A108-1,AG$15-1,1,1),IF($E108&lt;&gt;1,IF(ISNUMBER(INDEX(Import.PLE,Detalhamento!$E108,Detalhamento!AG$15)),IF(INDEX(Import.PLE,Detalhamento!$E108,Detalhamento!AG$15)&lt;=mediçao,OFFSET(Import.PLQ,$A108-1,AG$15-1,1,1),0),0),PLE!$AA$28*OFFSET(Import.PLQ,$A108-1,AG$15-1,1,1)),IF($E108&lt;&gt;1,IF(ISNUMBER(INDEX(Import.PLE,Detalhamento!$E108,Detalhamento!AG$15)),IF(INDEX(Import.PLE,Detalhamento!$E108,Detalhamento!AG$15)&lt;=mediçao,0,OFFSET(Import.PLQ,$A108-1,AG$15-1,1,1)),OFFSET(Import.PLQ,$A108-1,AG$15-1,1,1)),(1-PLE!$AA$28)*OFFSET(Import.PLQ,$A108-1,AG$15-1,1,1))))</f>
        <v>0</v>
      </c>
      <c r="AH108" s="144">
        <f ca="1">IF(AH$13="",0,CHOOSE(Detalhamento.OpçãoServiços,OFFSET(Import.PLQ,$A108-1,AH$15-1,1,1),IF($E108&lt;&gt;1,IF(ISNUMBER(INDEX(Import.PLE,Detalhamento!$E108,Detalhamento!AH$15)),IF(INDEX(Import.PLE,Detalhamento!$E108,Detalhamento!AH$15)&lt;=mediçao,OFFSET(Import.PLQ,$A108-1,AH$15-1,1,1),0),0),PLE!$AA$28*OFFSET(Import.PLQ,$A108-1,AH$15-1,1,1)),IF($E108&lt;&gt;1,IF(ISNUMBER(INDEX(Import.PLE,Detalhamento!$E108,Detalhamento!AH$15)),IF(INDEX(Import.PLE,Detalhamento!$E108,Detalhamento!AH$15)&lt;=mediçao,0,OFFSET(Import.PLQ,$A108-1,AH$15-1,1,1)),OFFSET(Import.PLQ,$A108-1,AH$15-1,1,1)),(1-PLE!$AA$28)*OFFSET(Import.PLQ,$A108-1,AH$15-1,1,1))))</f>
        <v>0</v>
      </c>
      <c r="AI108" s="144">
        <f ca="1">IF(AI$13="",0,CHOOSE(Detalhamento.OpçãoServiços,OFFSET(Import.PLQ,$A108-1,AI$15-1,1,1),IF($E108&lt;&gt;1,IF(ISNUMBER(INDEX(Import.PLE,Detalhamento!$E108,Detalhamento!AI$15)),IF(INDEX(Import.PLE,Detalhamento!$E108,Detalhamento!AI$15)&lt;=mediçao,OFFSET(Import.PLQ,$A108-1,AI$15-1,1,1),0),0),PLE!$AA$28*OFFSET(Import.PLQ,$A108-1,AI$15-1,1,1)),IF($E108&lt;&gt;1,IF(ISNUMBER(INDEX(Import.PLE,Detalhamento!$E108,Detalhamento!AI$15)),IF(INDEX(Import.PLE,Detalhamento!$E108,Detalhamento!AI$15)&lt;=mediçao,0,OFFSET(Import.PLQ,$A108-1,AI$15-1,1,1)),OFFSET(Import.PLQ,$A108-1,AI$15-1,1,1)),(1-PLE!$AA$28)*OFFSET(Import.PLQ,$A108-1,AI$15-1,1,1))))</f>
        <v>0</v>
      </c>
      <c r="AJ108" s="144">
        <f ca="1">IF(AJ$13="",0,CHOOSE(Detalhamento.OpçãoServiços,OFFSET(Import.PLQ,$A108-1,AJ$15-1,1,1),IF($E108&lt;&gt;1,IF(ISNUMBER(INDEX(Import.PLE,Detalhamento!$E108,Detalhamento!AJ$15)),IF(INDEX(Import.PLE,Detalhamento!$E108,Detalhamento!AJ$15)&lt;=mediçao,OFFSET(Import.PLQ,$A108-1,AJ$15-1,1,1),0),0),PLE!$AA$28*OFFSET(Import.PLQ,$A108-1,AJ$15-1,1,1)),IF($E108&lt;&gt;1,IF(ISNUMBER(INDEX(Import.PLE,Detalhamento!$E108,Detalhamento!AJ$15)),IF(INDEX(Import.PLE,Detalhamento!$E108,Detalhamento!AJ$15)&lt;=mediçao,0,OFFSET(Import.PLQ,$A108-1,AJ$15-1,1,1)),OFFSET(Import.PLQ,$A108-1,AJ$15-1,1,1)),(1-PLE!$AA$28)*OFFSET(Import.PLQ,$A108-1,AJ$15-1,1,1))))</f>
        <v>0</v>
      </c>
      <c r="AK108" s="144">
        <f ca="1">IF(AK$13="",0,CHOOSE(Detalhamento.OpçãoServiços,OFFSET(Import.PLQ,$A108-1,AK$15-1,1,1),IF($E108&lt;&gt;1,IF(ISNUMBER(INDEX(Import.PLE,Detalhamento!$E108,Detalhamento!AK$15)),IF(INDEX(Import.PLE,Detalhamento!$E108,Detalhamento!AK$15)&lt;=mediçao,OFFSET(Import.PLQ,$A108-1,AK$15-1,1,1),0),0),PLE!$AA$28*OFFSET(Import.PLQ,$A108-1,AK$15-1,1,1)),IF($E108&lt;&gt;1,IF(ISNUMBER(INDEX(Import.PLE,Detalhamento!$E108,Detalhamento!AK$15)),IF(INDEX(Import.PLE,Detalhamento!$E108,Detalhamento!AK$15)&lt;=mediçao,0,OFFSET(Import.PLQ,$A108-1,AK$15-1,1,1)),OFFSET(Import.PLQ,$A108-1,AK$15-1,1,1)),(1-PLE!$AA$28)*OFFSET(Import.PLQ,$A108-1,AK$15-1,1,1))))</f>
        <v>0</v>
      </c>
      <c r="AL108" s="144">
        <f ca="1">IF(AL$13="",0,CHOOSE(Detalhamento.OpçãoServiços,OFFSET(Import.PLQ,$A108-1,AL$15-1,1,1),IF($E108&lt;&gt;1,IF(ISNUMBER(INDEX(Import.PLE,Detalhamento!$E108,Detalhamento!AL$15)),IF(INDEX(Import.PLE,Detalhamento!$E108,Detalhamento!AL$15)&lt;=mediçao,OFFSET(Import.PLQ,$A108-1,AL$15-1,1,1),0),0),PLE!$AA$28*OFFSET(Import.PLQ,$A108-1,AL$15-1,1,1)),IF($E108&lt;&gt;1,IF(ISNUMBER(INDEX(Import.PLE,Detalhamento!$E108,Detalhamento!AL$15)),IF(INDEX(Import.PLE,Detalhamento!$E108,Detalhamento!AL$15)&lt;=mediçao,0,OFFSET(Import.PLQ,$A108-1,AL$15-1,1,1)),OFFSET(Import.PLQ,$A108-1,AL$15-1,1,1)),(1-PLE!$AA$28)*OFFSET(Import.PLQ,$A108-1,AL$15-1,1,1))))</f>
        <v>0</v>
      </c>
      <c r="AM108" s="144">
        <f ca="1">IF(AM$13="",0,CHOOSE(Detalhamento.OpçãoServiços,OFFSET(Import.PLQ,$A108-1,AM$15-1,1,1),IF($E108&lt;&gt;1,IF(ISNUMBER(INDEX(Import.PLE,Detalhamento!$E108,Detalhamento!AM$15)),IF(INDEX(Import.PLE,Detalhamento!$E108,Detalhamento!AM$15)&lt;=mediçao,OFFSET(Import.PLQ,$A108-1,AM$15-1,1,1),0),0),PLE!$AA$28*OFFSET(Import.PLQ,$A108-1,AM$15-1,1,1)),IF($E108&lt;&gt;1,IF(ISNUMBER(INDEX(Import.PLE,Detalhamento!$E108,Detalhamento!AM$15)),IF(INDEX(Import.PLE,Detalhamento!$E108,Detalhamento!AM$15)&lt;=mediçao,0,OFFSET(Import.PLQ,$A108-1,AM$15-1,1,1)),OFFSET(Import.PLQ,$A108-1,AM$15-1,1,1)),(1-PLE!$AA$28)*OFFSET(Import.PLQ,$A108-1,AM$15-1,1,1))))</f>
        <v>0</v>
      </c>
      <c r="AN108" s="144">
        <f ca="1">IF(AN$13="",0,CHOOSE(Detalhamento.OpçãoServiços,OFFSET(Import.PLQ,$A108-1,AN$15-1,1,1),IF($E108&lt;&gt;1,IF(ISNUMBER(INDEX(Import.PLE,Detalhamento!$E108,Detalhamento!AN$15)),IF(INDEX(Import.PLE,Detalhamento!$E108,Detalhamento!AN$15)&lt;=mediçao,OFFSET(Import.PLQ,$A108-1,AN$15-1,1,1),0),0),PLE!$AA$28*OFFSET(Import.PLQ,$A108-1,AN$15-1,1,1)),IF($E108&lt;&gt;1,IF(ISNUMBER(INDEX(Import.PLE,Detalhamento!$E108,Detalhamento!AN$15)),IF(INDEX(Import.PLE,Detalhamento!$E108,Detalhamento!AN$15)&lt;=mediçao,0,OFFSET(Import.PLQ,$A108-1,AN$15-1,1,1)),OFFSET(Import.PLQ,$A108-1,AN$15-1,1,1)),(1-PLE!$AA$28)*OFFSET(Import.PLQ,$A108-1,AN$15-1,1,1))))</f>
        <v>0</v>
      </c>
      <c r="AO108" s="144">
        <f ca="1">IF(AO$13="",0,CHOOSE(Detalhamento.OpçãoServiços,OFFSET(Import.PLQ,$A108-1,AO$15-1,1,1),IF($E108&lt;&gt;1,IF(ISNUMBER(INDEX(Import.PLE,Detalhamento!$E108,Detalhamento!AO$15)),IF(INDEX(Import.PLE,Detalhamento!$E108,Detalhamento!AO$15)&lt;=mediçao,OFFSET(Import.PLQ,$A108-1,AO$15-1,1,1),0),0),PLE!$AA$28*OFFSET(Import.PLQ,$A108-1,AO$15-1,1,1)),IF($E108&lt;&gt;1,IF(ISNUMBER(INDEX(Import.PLE,Detalhamento!$E108,Detalhamento!AO$15)),IF(INDEX(Import.PLE,Detalhamento!$E108,Detalhamento!AO$15)&lt;=mediçao,0,OFFSET(Import.PLQ,$A108-1,AO$15-1,1,1)),OFFSET(Import.PLQ,$A108-1,AO$15-1,1,1)),(1-PLE!$AA$28)*OFFSET(Import.PLQ,$A108-1,AO$15-1,1,1))))</f>
        <v>0</v>
      </c>
      <c r="AP108" s="144">
        <f ca="1">IF(AP$13="",0,CHOOSE(Detalhamento.OpçãoServiços,OFFSET(Import.PLQ,$A108-1,AP$15-1,1,1),IF($E108&lt;&gt;1,IF(ISNUMBER(INDEX(Import.PLE,Detalhamento!$E108,Detalhamento!AP$15)),IF(INDEX(Import.PLE,Detalhamento!$E108,Detalhamento!AP$15)&lt;=mediçao,OFFSET(Import.PLQ,$A108-1,AP$15-1,1,1),0),0),PLE!$AA$28*OFFSET(Import.PLQ,$A108-1,AP$15-1,1,1)),IF($E108&lt;&gt;1,IF(ISNUMBER(INDEX(Import.PLE,Detalhamento!$E108,Detalhamento!AP$15)),IF(INDEX(Import.PLE,Detalhamento!$E108,Detalhamento!AP$15)&lt;=mediçao,0,OFFSET(Import.PLQ,$A108-1,AP$15-1,1,1)),OFFSET(Import.PLQ,$A108-1,AP$15-1,1,1)),(1-PLE!$AA$28)*OFFSET(Import.PLQ,$A108-1,AP$15-1,1,1))))</f>
        <v>0</v>
      </c>
      <c r="AQ108" s="144">
        <f ca="1">IF(AQ$13="",0,CHOOSE(Detalhamento.OpçãoServiços,OFFSET(Import.PLQ,$A108-1,AQ$15-1,1,1),IF($E108&lt;&gt;1,IF(ISNUMBER(INDEX(Import.PLE,Detalhamento!$E108,Detalhamento!AQ$15)),IF(INDEX(Import.PLE,Detalhamento!$E108,Detalhamento!AQ$15)&lt;=mediçao,OFFSET(Import.PLQ,$A108-1,AQ$15-1,1,1),0),0),PLE!$AA$28*OFFSET(Import.PLQ,$A108-1,AQ$15-1,1,1)),IF($E108&lt;&gt;1,IF(ISNUMBER(INDEX(Import.PLE,Detalhamento!$E108,Detalhamento!AQ$15)),IF(INDEX(Import.PLE,Detalhamento!$E108,Detalhamento!AQ$15)&lt;=mediçao,0,OFFSET(Import.PLQ,$A108-1,AQ$15-1,1,1)),OFFSET(Import.PLQ,$A108-1,AQ$15-1,1,1)),(1-PLE!$AA$28)*OFFSET(Import.PLQ,$A108-1,AQ$15-1,1,1))))</f>
        <v>0</v>
      </c>
      <c r="AR108" s="144">
        <f ca="1">IF(AR$13="",0,CHOOSE(Detalhamento.OpçãoServiços,OFFSET(Import.PLQ,$A108-1,AR$15-1,1,1),IF($E108&lt;&gt;1,IF(ISNUMBER(INDEX(Import.PLE,Detalhamento!$E108,Detalhamento!AR$15)),IF(INDEX(Import.PLE,Detalhamento!$E108,Detalhamento!AR$15)&lt;=mediçao,OFFSET(Import.PLQ,$A108-1,AR$15-1,1,1),0),0),PLE!$AA$28*OFFSET(Import.PLQ,$A108-1,AR$15-1,1,1)),IF($E108&lt;&gt;1,IF(ISNUMBER(INDEX(Import.PLE,Detalhamento!$E108,Detalhamento!AR$15)),IF(INDEX(Import.PLE,Detalhamento!$E108,Detalhamento!AR$15)&lt;=mediçao,0,OFFSET(Import.PLQ,$A108-1,AR$15-1,1,1)),OFFSET(Import.PLQ,$A108-1,AR$15-1,1,1)),(1-PLE!$AA$28)*OFFSET(Import.PLQ,$A108-1,AR$15-1,1,1))))</f>
        <v>0</v>
      </c>
      <c r="AS108" s="144">
        <f ca="1">IF(AS$13="",0,CHOOSE(Detalhamento.OpçãoServiços,OFFSET(Import.PLQ,$A108-1,AS$15-1,1,1),IF($E108&lt;&gt;1,IF(ISNUMBER(INDEX(Import.PLE,Detalhamento!$E108,Detalhamento!AS$15)),IF(INDEX(Import.PLE,Detalhamento!$E108,Detalhamento!AS$15)&lt;=mediçao,OFFSET(Import.PLQ,$A108-1,AS$15-1,1,1),0),0),PLE!$AA$28*OFFSET(Import.PLQ,$A108-1,AS$15-1,1,1)),IF($E108&lt;&gt;1,IF(ISNUMBER(INDEX(Import.PLE,Detalhamento!$E108,Detalhamento!AS$15)),IF(INDEX(Import.PLE,Detalhamento!$E108,Detalhamento!AS$15)&lt;=mediçao,0,OFFSET(Import.PLQ,$A108-1,AS$15-1,1,1)),OFFSET(Import.PLQ,$A108-1,AS$15-1,1,1)),(1-PLE!$AA$28)*OFFSET(Import.PLQ,$A108-1,AS$15-1,1,1))))</f>
        <v>0</v>
      </c>
      <c r="AT108" s="144">
        <f ca="1">IF(AT$13="",0,CHOOSE(Detalhamento.OpçãoServiços,OFFSET(Import.PLQ,$A108-1,AT$15-1,1,1),IF($E108&lt;&gt;1,IF(ISNUMBER(INDEX(Import.PLE,Detalhamento!$E108,Detalhamento!AT$15)),IF(INDEX(Import.PLE,Detalhamento!$E108,Detalhamento!AT$15)&lt;=mediçao,OFFSET(Import.PLQ,$A108-1,AT$15-1,1,1),0),0),PLE!$AA$28*OFFSET(Import.PLQ,$A108-1,AT$15-1,1,1)),IF($E108&lt;&gt;1,IF(ISNUMBER(INDEX(Import.PLE,Detalhamento!$E108,Detalhamento!AT$15)),IF(INDEX(Import.PLE,Detalhamento!$E108,Detalhamento!AT$15)&lt;=mediçao,0,OFFSET(Import.PLQ,$A108-1,AT$15-1,1,1)),OFFSET(Import.PLQ,$A108-1,AT$15-1,1,1)),(1-PLE!$AA$28)*OFFSET(Import.PLQ,$A108-1,AT$15-1,1,1))))</f>
        <v>0</v>
      </c>
      <c r="AU108" s="144">
        <f ca="1">IF(AU$13="",0,CHOOSE(Detalhamento.OpçãoServiços,OFFSET(Import.PLQ,$A108-1,AU$15-1,1,1),IF($E108&lt;&gt;1,IF(ISNUMBER(INDEX(Import.PLE,Detalhamento!$E108,Detalhamento!AU$15)),IF(INDEX(Import.PLE,Detalhamento!$E108,Detalhamento!AU$15)&lt;=mediçao,OFFSET(Import.PLQ,$A108-1,AU$15-1,1,1),0),0),PLE!$AA$28*OFFSET(Import.PLQ,$A108-1,AU$15-1,1,1)),IF($E108&lt;&gt;1,IF(ISNUMBER(INDEX(Import.PLE,Detalhamento!$E108,Detalhamento!AU$15)),IF(INDEX(Import.PLE,Detalhamento!$E108,Detalhamento!AU$15)&lt;=mediçao,0,OFFSET(Import.PLQ,$A108-1,AU$15-1,1,1)),OFFSET(Import.PLQ,$A108-1,AU$15-1,1,1)),(1-PLE!$AA$28)*OFFSET(Import.PLQ,$A108-1,AU$15-1,1,1))))</f>
        <v>0</v>
      </c>
      <c r="AV108" s="144">
        <f ca="1">IF(AV$13="",0,CHOOSE(Detalhamento.OpçãoServiços,OFFSET(Import.PLQ,$A108-1,AV$15-1,1,1),IF($E108&lt;&gt;1,IF(ISNUMBER(INDEX(Import.PLE,Detalhamento!$E108,Detalhamento!AV$15)),IF(INDEX(Import.PLE,Detalhamento!$E108,Detalhamento!AV$15)&lt;=mediçao,OFFSET(Import.PLQ,$A108-1,AV$15-1,1,1),0),0),PLE!$AA$28*OFFSET(Import.PLQ,$A108-1,AV$15-1,1,1)),IF($E108&lt;&gt;1,IF(ISNUMBER(INDEX(Import.PLE,Detalhamento!$E108,Detalhamento!AV$15)),IF(INDEX(Import.PLE,Detalhamento!$E108,Detalhamento!AV$15)&lt;=mediçao,0,OFFSET(Import.PLQ,$A108-1,AV$15-1,1,1)),OFFSET(Import.PLQ,$A108-1,AV$15-1,1,1)),(1-PLE!$AA$28)*OFFSET(Import.PLQ,$A108-1,AV$15-1,1,1))))</f>
        <v>0</v>
      </c>
      <c r="AW108" s="144">
        <f ca="1">IF(AW$13="",0,CHOOSE(Detalhamento.OpçãoServiços,OFFSET(Import.PLQ,$A108-1,AW$15-1,1,1),IF($E108&lt;&gt;1,IF(ISNUMBER(INDEX(Import.PLE,Detalhamento!$E108,Detalhamento!AW$15)),IF(INDEX(Import.PLE,Detalhamento!$E108,Detalhamento!AW$15)&lt;=mediçao,OFFSET(Import.PLQ,$A108-1,AW$15-1,1,1),0),0),PLE!$AA$28*OFFSET(Import.PLQ,$A108-1,AW$15-1,1,1)),IF($E108&lt;&gt;1,IF(ISNUMBER(INDEX(Import.PLE,Detalhamento!$E108,Detalhamento!AW$15)),IF(INDEX(Import.PLE,Detalhamento!$E108,Detalhamento!AW$15)&lt;=mediçao,0,OFFSET(Import.PLQ,$A108-1,AW$15-1,1,1)),OFFSET(Import.PLQ,$A108-1,AW$15-1,1,1)),(1-PLE!$AA$28)*OFFSET(Import.PLQ,$A108-1,AW$15-1,1,1))))</f>
        <v>0</v>
      </c>
      <c r="AX108" s="144">
        <f ca="1">IF(AX$13="",0,CHOOSE(Detalhamento.OpçãoServiços,OFFSET(Import.PLQ,$A108-1,AX$15-1,1,1),IF($E108&lt;&gt;1,IF(ISNUMBER(INDEX(Import.PLE,Detalhamento!$E108,Detalhamento!AX$15)),IF(INDEX(Import.PLE,Detalhamento!$E108,Detalhamento!AX$15)&lt;=mediçao,OFFSET(Import.PLQ,$A108-1,AX$15-1,1,1),0),0),PLE!$AA$28*OFFSET(Import.PLQ,$A108-1,AX$15-1,1,1)),IF($E108&lt;&gt;1,IF(ISNUMBER(INDEX(Import.PLE,Detalhamento!$E108,Detalhamento!AX$15)),IF(INDEX(Import.PLE,Detalhamento!$E108,Detalhamento!AX$15)&lt;=mediçao,0,OFFSET(Import.PLQ,$A108-1,AX$15-1,1,1)),OFFSET(Import.PLQ,$A108-1,AX$15-1,1,1)),(1-PLE!$AA$28)*OFFSET(Import.PLQ,$A108-1,AX$15-1,1,1))))</f>
        <v>0</v>
      </c>
      <c r="AY108" s="144">
        <f ca="1">IF(AY$13="",0,CHOOSE(Detalhamento.OpçãoServiços,OFFSET(Import.PLQ,$A108-1,AY$15-1,1,1),IF($E108&lt;&gt;1,IF(ISNUMBER(INDEX(Import.PLE,Detalhamento!$E108,Detalhamento!AY$15)),IF(INDEX(Import.PLE,Detalhamento!$E108,Detalhamento!AY$15)&lt;=mediçao,OFFSET(Import.PLQ,$A108-1,AY$15-1,1,1),0),0),PLE!$AA$28*OFFSET(Import.PLQ,$A108-1,AY$15-1,1,1)),IF($E108&lt;&gt;1,IF(ISNUMBER(INDEX(Import.PLE,Detalhamento!$E108,Detalhamento!AY$15)),IF(INDEX(Import.PLE,Detalhamento!$E108,Detalhamento!AY$15)&lt;=mediçao,0,OFFSET(Import.PLQ,$A108-1,AY$15-1,1,1)),OFFSET(Import.PLQ,$A108-1,AY$15-1,1,1)),(1-PLE!$AA$28)*OFFSET(Import.PLQ,$A108-1,AY$15-1,1,1))))</f>
        <v>0</v>
      </c>
      <c r="AZ108" s="144">
        <f ca="1">IF(AZ$13="",0,CHOOSE(Detalhamento.OpçãoServiços,OFFSET(Import.PLQ,$A108-1,AZ$15-1,1,1),IF($E108&lt;&gt;1,IF(ISNUMBER(INDEX(Import.PLE,Detalhamento!$E108,Detalhamento!AZ$15)),IF(INDEX(Import.PLE,Detalhamento!$E108,Detalhamento!AZ$15)&lt;=mediçao,OFFSET(Import.PLQ,$A108-1,AZ$15-1,1,1),0),0),PLE!$AA$28*OFFSET(Import.PLQ,$A108-1,AZ$15-1,1,1)),IF($E108&lt;&gt;1,IF(ISNUMBER(INDEX(Import.PLE,Detalhamento!$E108,Detalhamento!AZ$15)),IF(INDEX(Import.PLE,Detalhamento!$E108,Detalhamento!AZ$15)&lt;=mediçao,0,OFFSET(Import.PLQ,$A108-1,AZ$15-1,1,1)),OFFSET(Import.PLQ,$A108-1,AZ$15-1,1,1)),(1-PLE!$AA$28)*OFFSET(Import.PLQ,$A108-1,AZ$15-1,1,1))))</f>
        <v>0</v>
      </c>
      <c r="BA108" s="144">
        <f ca="1">IF(BA$13="",0,CHOOSE(Detalhamento.OpçãoServiços,OFFSET(Import.PLQ,$A108-1,BA$15-1,1,1),IF($E108&lt;&gt;1,IF(ISNUMBER(INDEX(Import.PLE,Detalhamento!$E108,Detalhamento!BA$15)),IF(INDEX(Import.PLE,Detalhamento!$E108,Detalhamento!BA$15)&lt;=mediçao,OFFSET(Import.PLQ,$A108-1,BA$15-1,1,1),0),0),PLE!$AA$28*OFFSET(Import.PLQ,$A108-1,BA$15-1,1,1)),IF($E108&lt;&gt;1,IF(ISNUMBER(INDEX(Import.PLE,Detalhamento!$E108,Detalhamento!BA$15)),IF(INDEX(Import.PLE,Detalhamento!$E108,Detalhamento!BA$15)&lt;=mediçao,0,OFFSET(Import.PLQ,$A108-1,BA$15-1,1,1)),OFFSET(Import.PLQ,$A108-1,BA$15-1,1,1)),(1-PLE!$AA$28)*OFFSET(Import.PLQ,$A108-1,BA$15-1,1,1))))</f>
        <v>0</v>
      </c>
      <c r="BB108" s="144">
        <f ca="1">IF(BB$13="",0,CHOOSE(Detalhamento.OpçãoServiços,OFFSET(Import.PLQ,$A108-1,BB$15-1,1,1),IF($E108&lt;&gt;1,IF(ISNUMBER(INDEX(Import.PLE,Detalhamento!$E108,Detalhamento!BB$15)),IF(INDEX(Import.PLE,Detalhamento!$E108,Detalhamento!BB$15)&lt;=mediçao,OFFSET(Import.PLQ,$A108-1,BB$15-1,1,1),0),0),PLE!$AA$28*OFFSET(Import.PLQ,$A108-1,BB$15-1,1,1)),IF($E108&lt;&gt;1,IF(ISNUMBER(INDEX(Import.PLE,Detalhamento!$E108,Detalhamento!BB$15)),IF(INDEX(Import.PLE,Detalhamento!$E108,Detalhamento!BB$15)&lt;=mediçao,0,OFFSET(Import.PLQ,$A108-1,BB$15-1,1,1)),OFFSET(Import.PLQ,$A108-1,BB$15-1,1,1)),(1-PLE!$AA$28)*OFFSET(Import.PLQ,$A108-1,BB$15-1,1,1))))</f>
        <v>0</v>
      </c>
      <c r="BC108" s="144">
        <f ca="1">IF(BC$13="",0,CHOOSE(Detalhamento.OpçãoServiços,OFFSET(Import.PLQ,$A108-1,BC$15-1,1,1),IF($E108&lt;&gt;1,IF(ISNUMBER(INDEX(Import.PLE,Detalhamento!$E108,Detalhamento!BC$15)),IF(INDEX(Import.PLE,Detalhamento!$E108,Detalhamento!BC$15)&lt;=mediçao,OFFSET(Import.PLQ,$A108-1,BC$15-1,1,1),0),0),PLE!$AA$28*OFFSET(Import.PLQ,$A108-1,BC$15-1,1,1)),IF($E108&lt;&gt;1,IF(ISNUMBER(INDEX(Import.PLE,Detalhamento!$E108,Detalhamento!BC$15)),IF(INDEX(Import.PLE,Detalhamento!$E108,Detalhamento!BC$15)&lt;=mediçao,0,OFFSET(Import.PLQ,$A108-1,BC$15-1,1,1)),OFFSET(Import.PLQ,$A108-1,BC$15-1,1,1)),(1-PLE!$AA$28)*OFFSET(Import.PLQ,$A108-1,BC$15-1,1,1))))</f>
        <v>0</v>
      </c>
      <c r="BD108" s="144">
        <f ca="1">IF(BD$13="",0,CHOOSE(Detalhamento.OpçãoServiços,OFFSET(Import.PLQ,$A108-1,BD$15-1,1,1),IF($E108&lt;&gt;1,IF(ISNUMBER(INDEX(Import.PLE,Detalhamento!$E108,Detalhamento!BD$15)),IF(INDEX(Import.PLE,Detalhamento!$E108,Detalhamento!BD$15)&lt;=mediçao,OFFSET(Import.PLQ,$A108-1,BD$15-1,1,1),0),0),PLE!$AA$28*OFFSET(Import.PLQ,$A108-1,BD$15-1,1,1)),IF($E108&lt;&gt;1,IF(ISNUMBER(INDEX(Import.PLE,Detalhamento!$E108,Detalhamento!BD$15)),IF(INDEX(Import.PLE,Detalhamento!$E108,Detalhamento!BD$15)&lt;=mediçao,0,OFFSET(Import.PLQ,$A108-1,BD$15-1,1,1)),OFFSET(Import.PLQ,$A108-1,BD$15-1,1,1)),(1-PLE!$AA$28)*OFFSET(Import.PLQ,$A108-1,BD$15-1,1,1))))</f>
        <v>0</v>
      </c>
      <c r="BE108" s="144">
        <f ca="1">IF(BE$13="",0,CHOOSE(Detalhamento.OpçãoServiços,OFFSET(Import.PLQ,$A108-1,BE$15-1,1,1),IF($E108&lt;&gt;1,IF(ISNUMBER(INDEX(Import.PLE,Detalhamento!$E108,Detalhamento!BE$15)),IF(INDEX(Import.PLE,Detalhamento!$E108,Detalhamento!BE$15)&lt;=mediçao,OFFSET(Import.PLQ,$A108-1,BE$15-1,1,1),0),0),PLE!$AA$28*OFFSET(Import.PLQ,$A108-1,BE$15-1,1,1)),IF($E108&lt;&gt;1,IF(ISNUMBER(INDEX(Import.PLE,Detalhamento!$E108,Detalhamento!BE$15)),IF(INDEX(Import.PLE,Detalhamento!$E108,Detalhamento!BE$15)&lt;=mediçao,0,OFFSET(Import.PLQ,$A108-1,BE$15-1,1,1)),OFFSET(Import.PLQ,$A108-1,BE$15-1,1,1)),(1-PLE!$AA$28)*OFFSET(Import.PLQ,$A108-1,BE$15-1,1,1))))</f>
        <v>0</v>
      </c>
      <c r="BF108" s="144">
        <f ca="1">IF(BF$13="",0,CHOOSE(Detalhamento.OpçãoServiços,OFFSET(Import.PLQ,$A108-1,BF$15-1,1,1),IF($E108&lt;&gt;1,IF(ISNUMBER(INDEX(Import.PLE,Detalhamento!$E108,Detalhamento!BF$15)),IF(INDEX(Import.PLE,Detalhamento!$E108,Detalhamento!BF$15)&lt;=mediçao,OFFSET(Import.PLQ,$A108-1,BF$15-1,1,1),0),0),PLE!$AA$28*OFFSET(Import.PLQ,$A108-1,BF$15-1,1,1)),IF($E108&lt;&gt;1,IF(ISNUMBER(INDEX(Import.PLE,Detalhamento!$E108,Detalhamento!BF$15)),IF(INDEX(Import.PLE,Detalhamento!$E108,Detalhamento!BF$15)&lt;=mediçao,0,OFFSET(Import.PLQ,$A108-1,BF$15-1,1,1)),OFFSET(Import.PLQ,$A108-1,BF$15-1,1,1)),(1-PLE!$AA$28)*OFFSET(Import.PLQ,$A108-1,BF$15-1,1,1))))</f>
        <v>0</v>
      </c>
      <c r="BG108" s="144">
        <f ca="1">IF(BG$13="",0,CHOOSE(Detalhamento.OpçãoServiços,OFFSET(Import.PLQ,$A108-1,BG$15-1,1,1),IF($E108&lt;&gt;1,IF(ISNUMBER(INDEX(Import.PLE,Detalhamento!$E108,Detalhamento!BG$15)),IF(INDEX(Import.PLE,Detalhamento!$E108,Detalhamento!BG$15)&lt;=mediçao,OFFSET(Import.PLQ,$A108-1,BG$15-1,1,1),0),0),PLE!$AA$28*OFFSET(Import.PLQ,$A108-1,BG$15-1,1,1)),IF($E108&lt;&gt;1,IF(ISNUMBER(INDEX(Import.PLE,Detalhamento!$E108,Detalhamento!BG$15)),IF(INDEX(Import.PLE,Detalhamento!$E108,Detalhamento!BG$15)&lt;=mediçao,0,OFFSET(Import.PLQ,$A108-1,BG$15-1,1,1)),OFFSET(Import.PLQ,$A108-1,BG$15-1,1,1)),(1-PLE!$AA$28)*OFFSET(Import.PLQ,$A108-1,BG$15-1,1,1))))</f>
        <v>0</v>
      </c>
      <c r="BH108" s="144">
        <f ca="1">IF(BH$13="",0,CHOOSE(Detalhamento.OpçãoServiços,OFFSET(Import.PLQ,$A108-1,BH$15-1,1,1),IF($E108&lt;&gt;1,IF(ISNUMBER(INDEX(Import.PLE,Detalhamento!$E108,Detalhamento!BH$15)),IF(INDEX(Import.PLE,Detalhamento!$E108,Detalhamento!BH$15)&lt;=mediçao,OFFSET(Import.PLQ,$A108-1,BH$15-1,1,1),0),0),PLE!$AA$28*OFFSET(Import.PLQ,$A108-1,BH$15-1,1,1)),IF($E108&lt;&gt;1,IF(ISNUMBER(INDEX(Import.PLE,Detalhamento!$E108,Detalhamento!BH$15)),IF(INDEX(Import.PLE,Detalhamento!$E108,Detalhamento!BH$15)&lt;=mediçao,0,OFFSET(Import.PLQ,$A108-1,BH$15-1,1,1)),OFFSET(Import.PLQ,$A108-1,BH$15-1,1,1)),(1-PLE!$AA$28)*OFFSET(Import.PLQ,$A108-1,BH$15-1,1,1))))</f>
        <v>0</v>
      </c>
      <c r="BI108" s="144">
        <f ca="1">IF(BI$13="",0,CHOOSE(Detalhamento.OpçãoServiços,OFFSET(Import.PLQ,$A108-1,BI$15-1,1,1),IF($E108&lt;&gt;1,IF(ISNUMBER(INDEX(Import.PLE,Detalhamento!$E108,Detalhamento!BI$15)),IF(INDEX(Import.PLE,Detalhamento!$E108,Detalhamento!BI$15)&lt;=mediçao,OFFSET(Import.PLQ,$A108-1,BI$15-1,1,1),0),0),PLE!$AA$28*OFFSET(Import.PLQ,$A108-1,BI$15-1,1,1)),IF($E108&lt;&gt;1,IF(ISNUMBER(INDEX(Import.PLE,Detalhamento!$E108,Detalhamento!BI$15)),IF(INDEX(Import.PLE,Detalhamento!$E108,Detalhamento!BI$15)&lt;=mediçao,0,OFFSET(Import.PLQ,$A108-1,BI$15-1,1,1)),OFFSET(Import.PLQ,$A108-1,BI$15-1,1,1)),(1-PLE!$AA$28)*OFFSET(Import.PLQ,$A108-1,BI$15-1,1,1))))</f>
        <v>0</v>
      </c>
    </row>
    <row r="109" spans="1:61" ht="10.5" hidden="1" x14ac:dyDescent="0.25">
      <c r="A109" s="155">
        <v>93</v>
      </c>
      <c r="B109" s="21" t="str">
        <f t="shared" ca="1" si="17"/>
        <v>Nível</v>
      </c>
      <c r="E109" s="153" t="str">
        <f t="shared" ca="1" si="18"/>
        <v/>
      </c>
      <c r="F109" s="154">
        <f t="shared" ca="1" si="19"/>
        <v>0</v>
      </c>
      <c r="G109" s="154" t="str">
        <f t="shared" ca="1" si="22"/>
        <v>1.12</v>
      </c>
      <c r="H109" s="182" t="str">
        <f t="shared" ca="1" si="22"/>
        <v>INSTALAÇÃO ELÉTRICA (REFERENTE À TODA QUADRA)</v>
      </c>
      <c r="I109" s="37" t="str">
        <f t="shared" ca="1" si="20"/>
        <v/>
      </c>
      <c r="J109" s="144" t="str">
        <f t="shared" ca="1" si="21"/>
        <v/>
      </c>
      <c r="K109" s="67"/>
      <c r="L109" s="144">
        <f ca="1">IF(L$13="",0,CHOOSE(Detalhamento.OpçãoServiços,OFFSET(Import.PLQ,$A109-1,L$15-1,1,1),IF($E109&lt;&gt;1,IF(ISNUMBER(INDEX(Import.PLE,Detalhamento!$E109,Detalhamento!L$15)),IF(INDEX(Import.PLE,Detalhamento!$E109,Detalhamento!L$15)&lt;=mediçao,OFFSET(Import.PLQ,$A109-1,L$15-1,1,1),0),0),PLE!$AA$28*OFFSET(Import.PLQ,$A109-1,L$15-1,1,1)),IF($E109&lt;&gt;1,IF(ISNUMBER(INDEX(Import.PLE,Detalhamento!$E109,Detalhamento!L$15)),IF(INDEX(Import.PLE,Detalhamento!$E109,Detalhamento!L$15)&lt;=mediçao,0,OFFSET(Import.PLQ,$A109-1,L$15-1,1,1)),OFFSET(Import.PLQ,$A109-1,L$15-1,1,1)),(1-PLE!$AA$28)*OFFSET(Import.PLQ,$A109-1,L$15-1,1,1))))</f>
        <v>0</v>
      </c>
      <c r="M109" s="144">
        <f ca="1">IF(M$13="",0,CHOOSE(Detalhamento.OpçãoServiços,OFFSET(Import.PLQ,$A109-1,M$15-1,1,1),IF($E109&lt;&gt;1,IF(ISNUMBER(INDEX(Import.PLE,Detalhamento!$E109,Detalhamento!M$15)),IF(INDEX(Import.PLE,Detalhamento!$E109,Detalhamento!M$15)&lt;=mediçao,OFFSET(Import.PLQ,$A109-1,M$15-1,1,1),0),0),PLE!$AA$28*OFFSET(Import.PLQ,$A109-1,M$15-1,1,1)),IF($E109&lt;&gt;1,IF(ISNUMBER(INDEX(Import.PLE,Detalhamento!$E109,Detalhamento!M$15)),IF(INDEX(Import.PLE,Detalhamento!$E109,Detalhamento!M$15)&lt;=mediçao,0,OFFSET(Import.PLQ,$A109-1,M$15-1,1,1)),OFFSET(Import.PLQ,$A109-1,M$15-1,1,1)),(1-PLE!$AA$28)*OFFSET(Import.PLQ,$A109-1,M$15-1,1,1))))</f>
        <v>0</v>
      </c>
      <c r="N109" s="144">
        <f ca="1">IF(N$13="",0,CHOOSE(Detalhamento.OpçãoServiços,OFFSET(Import.PLQ,$A109-1,N$15-1,1,1),IF($E109&lt;&gt;1,IF(ISNUMBER(INDEX(Import.PLE,Detalhamento!$E109,Detalhamento!N$15)),IF(INDEX(Import.PLE,Detalhamento!$E109,Detalhamento!N$15)&lt;=mediçao,OFFSET(Import.PLQ,$A109-1,N$15-1,1,1),0),0),PLE!$AA$28*OFFSET(Import.PLQ,$A109-1,N$15-1,1,1)),IF($E109&lt;&gt;1,IF(ISNUMBER(INDEX(Import.PLE,Detalhamento!$E109,Detalhamento!N$15)),IF(INDEX(Import.PLE,Detalhamento!$E109,Detalhamento!N$15)&lt;=mediçao,0,OFFSET(Import.PLQ,$A109-1,N$15-1,1,1)),OFFSET(Import.PLQ,$A109-1,N$15-1,1,1)),(1-PLE!$AA$28)*OFFSET(Import.PLQ,$A109-1,N$15-1,1,1))))</f>
        <v>0</v>
      </c>
      <c r="O109" s="144">
        <f ca="1">IF(O$13="",0,CHOOSE(Detalhamento.OpçãoServiços,OFFSET(Import.PLQ,$A109-1,O$15-1,1,1),IF($E109&lt;&gt;1,IF(ISNUMBER(INDEX(Import.PLE,Detalhamento!$E109,Detalhamento!O$15)),IF(INDEX(Import.PLE,Detalhamento!$E109,Detalhamento!O$15)&lt;=mediçao,OFFSET(Import.PLQ,$A109-1,O$15-1,1,1),0),0),PLE!$AA$28*OFFSET(Import.PLQ,$A109-1,O$15-1,1,1)),IF($E109&lt;&gt;1,IF(ISNUMBER(INDEX(Import.PLE,Detalhamento!$E109,Detalhamento!O$15)),IF(INDEX(Import.PLE,Detalhamento!$E109,Detalhamento!O$15)&lt;=mediçao,0,OFFSET(Import.PLQ,$A109-1,O$15-1,1,1)),OFFSET(Import.PLQ,$A109-1,O$15-1,1,1)),(1-PLE!$AA$28)*OFFSET(Import.PLQ,$A109-1,O$15-1,1,1))))</f>
        <v>0</v>
      </c>
      <c r="P109" s="144">
        <f ca="1">IF(P$13="",0,CHOOSE(Detalhamento.OpçãoServiços,OFFSET(Import.PLQ,$A109-1,P$15-1,1,1),IF($E109&lt;&gt;1,IF(ISNUMBER(INDEX(Import.PLE,Detalhamento!$E109,Detalhamento!P$15)),IF(INDEX(Import.PLE,Detalhamento!$E109,Detalhamento!P$15)&lt;=mediçao,OFFSET(Import.PLQ,$A109-1,P$15-1,1,1),0),0),PLE!$AA$28*OFFSET(Import.PLQ,$A109-1,P$15-1,1,1)),IF($E109&lt;&gt;1,IF(ISNUMBER(INDEX(Import.PLE,Detalhamento!$E109,Detalhamento!P$15)),IF(INDEX(Import.PLE,Detalhamento!$E109,Detalhamento!P$15)&lt;=mediçao,0,OFFSET(Import.PLQ,$A109-1,P$15-1,1,1)),OFFSET(Import.PLQ,$A109-1,P$15-1,1,1)),(1-PLE!$AA$28)*OFFSET(Import.PLQ,$A109-1,P$15-1,1,1))))</f>
        <v>0</v>
      </c>
      <c r="Q109" s="144">
        <f ca="1">IF(Q$13="",0,CHOOSE(Detalhamento.OpçãoServiços,OFFSET(Import.PLQ,$A109-1,Q$15-1,1,1),IF($E109&lt;&gt;1,IF(ISNUMBER(INDEX(Import.PLE,Detalhamento!$E109,Detalhamento!Q$15)),IF(INDEX(Import.PLE,Detalhamento!$E109,Detalhamento!Q$15)&lt;=mediçao,OFFSET(Import.PLQ,$A109-1,Q$15-1,1,1),0),0),PLE!$AA$28*OFFSET(Import.PLQ,$A109-1,Q$15-1,1,1)),IF($E109&lt;&gt;1,IF(ISNUMBER(INDEX(Import.PLE,Detalhamento!$E109,Detalhamento!Q$15)),IF(INDEX(Import.PLE,Detalhamento!$E109,Detalhamento!Q$15)&lt;=mediçao,0,OFFSET(Import.PLQ,$A109-1,Q$15-1,1,1)),OFFSET(Import.PLQ,$A109-1,Q$15-1,1,1)),(1-PLE!$AA$28)*OFFSET(Import.PLQ,$A109-1,Q$15-1,1,1))))</f>
        <v>0</v>
      </c>
      <c r="R109" s="144">
        <f ca="1">IF(R$13="",0,CHOOSE(Detalhamento.OpçãoServiços,OFFSET(Import.PLQ,$A109-1,R$15-1,1,1),IF($E109&lt;&gt;1,IF(ISNUMBER(INDEX(Import.PLE,Detalhamento!$E109,Detalhamento!R$15)),IF(INDEX(Import.PLE,Detalhamento!$E109,Detalhamento!R$15)&lt;=mediçao,OFFSET(Import.PLQ,$A109-1,R$15-1,1,1),0),0),PLE!$AA$28*OFFSET(Import.PLQ,$A109-1,R$15-1,1,1)),IF($E109&lt;&gt;1,IF(ISNUMBER(INDEX(Import.PLE,Detalhamento!$E109,Detalhamento!R$15)),IF(INDEX(Import.PLE,Detalhamento!$E109,Detalhamento!R$15)&lt;=mediçao,0,OFFSET(Import.PLQ,$A109-1,R$15-1,1,1)),OFFSET(Import.PLQ,$A109-1,R$15-1,1,1)),(1-PLE!$AA$28)*OFFSET(Import.PLQ,$A109-1,R$15-1,1,1))))</f>
        <v>0</v>
      </c>
      <c r="S109" s="144">
        <f ca="1">IF(S$13="",0,CHOOSE(Detalhamento.OpçãoServiços,OFFSET(Import.PLQ,$A109-1,S$15-1,1,1),IF($E109&lt;&gt;1,IF(ISNUMBER(INDEX(Import.PLE,Detalhamento!$E109,Detalhamento!S$15)),IF(INDEX(Import.PLE,Detalhamento!$E109,Detalhamento!S$15)&lt;=mediçao,OFFSET(Import.PLQ,$A109-1,S$15-1,1,1),0),0),PLE!$AA$28*OFFSET(Import.PLQ,$A109-1,S$15-1,1,1)),IF($E109&lt;&gt;1,IF(ISNUMBER(INDEX(Import.PLE,Detalhamento!$E109,Detalhamento!S$15)),IF(INDEX(Import.PLE,Detalhamento!$E109,Detalhamento!S$15)&lt;=mediçao,0,OFFSET(Import.PLQ,$A109-1,S$15-1,1,1)),OFFSET(Import.PLQ,$A109-1,S$15-1,1,1)),(1-PLE!$AA$28)*OFFSET(Import.PLQ,$A109-1,S$15-1,1,1))))</f>
        <v>0</v>
      </c>
      <c r="T109" s="144">
        <f ca="1">IF(T$13="",0,CHOOSE(Detalhamento.OpçãoServiços,OFFSET(Import.PLQ,$A109-1,T$15-1,1,1),IF($E109&lt;&gt;1,IF(ISNUMBER(INDEX(Import.PLE,Detalhamento!$E109,Detalhamento!T$15)),IF(INDEX(Import.PLE,Detalhamento!$E109,Detalhamento!T$15)&lt;=mediçao,OFFSET(Import.PLQ,$A109-1,T$15-1,1,1),0),0),PLE!$AA$28*OFFSET(Import.PLQ,$A109-1,T$15-1,1,1)),IF($E109&lt;&gt;1,IF(ISNUMBER(INDEX(Import.PLE,Detalhamento!$E109,Detalhamento!T$15)),IF(INDEX(Import.PLE,Detalhamento!$E109,Detalhamento!T$15)&lt;=mediçao,0,OFFSET(Import.PLQ,$A109-1,T$15-1,1,1)),OFFSET(Import.PLQ,$A109-1,T$15-1,1,1)),(1-PLE!$AA$28)*OFFSET(Import.PLQ,$A109-1,T$15-1,1,1))))</f>
        <v>0</v>
      </c>
      <c r="U109" s="144">
        <f ca="1">IF(U$13="",0,CHOOSE(Detalhamento.OpçãoServiços,OFFSET(Import.PLQ,$A109-1,U$15-1,1,1),IF($E109&lt;&gt;1,IF(ISNUMBER(INDEX(Import.PLE,Detalhamento!$E109,Detalhamento!U$15)),IF(INDEX(Import.PLE,Detalhamento!$E109,Detalhamento!U$15)&lt;=mediçao,OFFSET(Import.PLQ,$A109-1,U$15-1,1,1),0),0),PLE!$AA$28*OFFSET(Import.PLQ,$A109-1,U$15-1,1,1)),IF($E109&lt;&gt;1,IF(ISNUMBER(INDEX(Import.PLE,Detalhamento!$E109,Detalhamento!U$15)),IF(INDEX(Import.PLE,Detalhamento!$E109,Detalhamento!U$15)&lt;=mediçao,0,OFFSET(Import.PLQ,$A109-1,U$15-1,1,1)),OFFSET(Import.PLQ,$A109-1,U$15-1,1,1)),(1-PLE!$AA$28)*OFFSET(Import.PLQ,$A109-1,U$15-1,1,1))))</f>
        <v>0</v>
      </c>
      <c r="V109" s="144">
        <f ca="1">IF(V$13="",0,CHOOSE(Detalhamento.OpçãoServiços,OFFSET(Import.PLQ,$A109-1,V$15-1,1,1),IF($E109&lt;&gt;1,IF(ISNUMBER(INDEX(Import.PLE,Detalhamento!$E109,Detalhamento!V$15)),IF(INDEX(Import.PLE,Detalhamento!$E109,Detalhamento!V$15)&lt;=mediçao,OFFSET(Import.PLQ,$A109-1,V$15-1,1,1),0),0),PLE!$AA$28*OFFSET(Import.PLQ,$A109-1,V$15-1,1,1)),IF($E109&lt;&gt;1,IF(ISNUMBER(INDEX(Import.PLE,Detalhamento!$E109,Detalhamento!V$15)),IF(INDEX(Import.PLE,Detalhamento!$E109,Detalhamento!V$15)&lt;=mediçao,0,OFFSET(Import.PLQ,$A109-1,V$15-1,1,1)),OFFSET(Import.PLQ,$A109-1,V$15-1,1,1)),(1-PLE!$AA$28)*OFFSET(Import.PLQ,$A109-1,V$15-1,1,1))))</f>
        <v>0</v>
      </c>
      <c r="W109" s="144">
        <f ca="1">IF(W$13="",0,CHOOSE(Detalhamento.OpçãoServiços,OFFSET(Import.PLQ,$A109-1,W$15-1,1,1),IF($E109&lt;&gt;1,IF(ISNUMBER(INDEX(Import.PLE,Detalhamento!$E109,Detalhamento!W$15)),IF(INDEX(Import.PLE,Detalhamento!$E109,Detalhamento!W$15)&lt;=mediçao,OFFSET(Import.PLQ,$A109-1,W$15-1,1,1),0),0),PLE!$AA$28*OFFSET(Import.PLQ,$A109-1,W$15-1,1,1)),IF($E109&lt;&gt;1,IF(ISNUMBER(INDEX(Import.PLE,Detalhamento!$E109,Detalhamento!W$15)),IF(INDEX(Import.PLE,Detalhamento!$E109,Detalhamento!W$15)&lt;=mediçao,0,OFFSET(Import.PLQ,$A109-1,W$15-1,1,1)),OFFSET(Import.PLQ,$A109-1,W$15-1,1,1)),(1-PLE!$AA$28)*OFFSET(Import.PLQ,$A109-1,W$15-1,1,1))))</f>
        <v>0</v>
      </c>
      <c r="X109" s="144">
        <f ca="1">IF(X$13="",0,CHOOSE(Detalhamento.OpçãoServiços,OFFSET(Import.PLQ,$A109-1,X$15-1,1,1),IF($E109&lt;&gt;1,IF(ISNUMBER(INDEX(Import.PLE,Detalhamento!$E109,Detalhamento!X$15)),IF(INDEX(Import.PLE,Detalhamento!$E109,Detalhamento!X$15)&lt;=mediçao,OFFSET(Import.PLQ,$A109-1,X$15-1,1,1),0),0),PLE!$AA$28*OFFSET(Import.PLQ,$A109-1,X$15-1,1,1)),IF($E109&lt;&gt;1,IF(ISNUMBER(INDEX(Import.PLE,Detalhamento!$E109,Detalhamento!X$15)),IF(INDEX(Import.PLE,Detalhamento!$E109,Detalhamento!X$15)&lt;=mediçao,0,OFFSET(Import.PLQ,$A109-1,X$15-1,1,1)),OFFSET(Import.PLQ,$A109-1,X$15-1,1,1)),(1-PLE!$AA$28)*OFFSET(Import.PLQ,$A109-1,X$15-1,1,1))))</f>
        <v>0</v>
      </c>
      <c r="Y109" s="144">
        <f ca="1">IF(Y$13="",0,CHOOSE(Detalhamento.OpçãoServiços,OFFSET(Import.PLQ,$A109-1,Y$15-1,1,1),IF($E109&lt;&gt;1,IF(ISNUMBER(INDEX(Import.PLE,Detalhamento!$E109,Detalhamento!Y$15)),IF(INDEX(Import.PLE,Detalhamento!$E109,Detalhamento!Y$15)&lt;=mediçao,OFFSET(Import.PLQ,$A109-1,Y$15-1,1,1),0),0),PLE!$AA$28*OFFSET(Import.PLQ,$A109-1,Y$15-1,1,1)),IF($E109&lt;&gt;1,IF(ISNUMBER(INDEX(Import.PLE,Detalhamento!$E109,Detalhamento!Y$15)),IF(INDEX(Import.PLE,Detalhamento!$E109,Detalhamento!Y$15)&lt;=mediçao,0,OFFSET(Import.PLQ,$A109-1,Y$15-1,1,1)),OFFSET(Import.PLQ,$A109-1,Y$15-1,1,1)),(1-PLE!$AA$28)*OFFSET(Import.PLQ,$A109-1,Y$15-1,1,1))))</f>
        <v>0</v>
      </c>
      <c r="Z109" s="144">
        <f ca="1">IF(Z$13="",0,CHOOSE(Detalhamento.OpçãoServiços,OFFSET(Import.PLQ,$A109-1,Z$15-1,1,1),IF($E109&lt;&gt;1,IF(ISNUMBER(INDEX(Import.PLE,Detalhamento!$E109,Detalhamento!Z$15)),IF(INDEX(Import.PLE,Detalhamento!$E109,Detalhamento!Z$15)&lt;=mediçao,OFFSET(Import.PLQ,$A109-1,Z$15-1,1,1),0),0),PLE!$AA$28*OFFSET(Import.PLQ,$A109-1,Z$15-1,1,1)),IF($E109&lt;&gt;1,IF(ISNUMBER(INDEX(Import.PLE,Detalhamento!$E109,Detalhamento!Z$15)),IF(INDEX(Import.PLE,Detalhamento!$E109,Detalhamento!Z$15)&lt;=mediçao,0,OFFSET(Import.PLQ,$A109-1,Z$15-1,1,1)),OFFSET(Import.PLQ,$A109-1,Z$15-1,1,1)),(1-PLE!$AA$28)*OFFSET(Import.PLQ,$A109-1,Z$15-1,1,1))))</f>
        <v>0</v>
      </c>
      <c r="AA109" s="144">
        <f ca="1">IF(AA$13="",0,CHOOSE(Detalhamento.OpçãoServiços,OFFSET(Import.PLQ,$A109-1,AA$15-1,1,1),IF($E109&lt;&gt;1,IF(ISNUMBER(INDEX(Import.PLE,Detalhamento!$E109,Detalhamento!AA$15)),IF(INDEX(Import.PLE,Detalhamento!$E109,Detalhamento!AA$15)&lt;=mediçao,OFFSET(Import.PLQ,$A109-1,AA$15-1,1,1),0),0),PLE!$AA$28*OFFSET(Import.PLQ,$A109-1,AA$15-1,1,1)),IF($E109&lt;&gt;1,IF(ISNUMBER(INDEX(Import.PLE,Detalhamento!$E109,Detalhamento!AA$15)),IF(INDEX(Import.PLE,Detalhamento!$E109,Detalhamento!AA$15)&lt;=mediçao,0,OFFSET(Import.PLQ,$A109-1,AA$15-1,1,1)),OFFSET(Import.PLQ,$A109-1,AA$15-1,1,1)),(1-PLE!$AA$28)*OFFSET(Import.PLQ,$A109-1,AA$15-1,1,1))))</f>
        <v>0</v>
      </c>
      <c r="AB109" s="144">
        <f ca="1">IF(AB$13="",0,CHOOSE(Detalhamento.OpçãoServiços,OFFSET(Import.PLQ,$A109-1,AB$15-1,1,1),IF($E109&lt;&gt;1,IF(ISNUMBER(INDEX(Import.PLE,Detalhamento!$E109,Detalhamento!AB$15)),IF(INDEX(Import.PLE,Detalhamento!$E109,Detalhamento!AB$15)&lt;=mediçao,OFFSET(Import.PLQ,$A109-1,AB$15-1,1,1),0),0),PLE!$AA$28*OFFSET(Import.PLQ,$A109-1,AB$15-1,1,1)),IF($E109&lt;&gt;1,IF(ISNUMBER(INDEX(Import.PLE,Detalhamento!$E109,Detalhamento!AB$15)),IF(INDEX(Import.PLE,Detalhamento!$E109,Detalhamento!AB$15)&lt;=mediçao,0,OFFSET(Import.PLQ,$A109-1,AB$15-1,1,1)),OFFSET(Import.PLQ,$A109-1,AB$15-1,1,1)),(1-PLE!$AA$28)*OFFSET(Import.PLQ,$A109-1,AB$15-1,1,1))))</f>
        <v>0</v>
      </c>
      <c r="AC109" s="144">
        <f ca="1">IF(AC$13="",0,CHOOSE(Detalhamento.OpçãoServiços,OFFSET(Import.PLQ,$A109-1,AC$15-1,1,1),IF($E109&lt;&gt;1,IF(ISNUMBER(INDEX(Import.PLE,Detalhamento!$E109,Detalhamento!AC$15)),IF(INDEX(Import.PLE,Detalhamento!$E109,Detalhamento!AC$15)&lt;=mediçao,OFFSET(Import.PLQ,$A109-1,AC$15-1,1,1),0),0),PLE!$AA$28*OFFSET(Import.PLQ,$A109-1,AC$15-1,1,1)),IF($E109&lt;&gt;1,IF(ISNUMBER(INDEX(Import.PLE,Detalhamento!$E109,Detalhamento!AC$15)),IF(INDEX(Import.PLE,Detalhamento!$E109,Detalhamento!AC$15)&lt;=mediçao,0,OFFSET(Import.PLQ,$A109-1,AC$15-1,1,1)),OFFSET(Import.PLQ,$A109-1,AC$15-1,1,1)),(1-PLE!$AA$28)*OFFSET(Import.PLQ,$A109-1,AC$15-1,1,1))))</f>
        <v>0</v>
      </c>
      <c r="AD109" s="144">
        <f ca="1">IF(AD$13="",0,CHOOSE(Detalhamento.OpçãoServiços,OFFSET(Import.PLQ,$A109-1,AD$15-1,1,1),IF($E109&lt;&gt;1,IF(ISNUMBER(INDEX(Import.PLE,Detalhamento!$E109,Detalhamento!AD$15)),IF(INDEX(Import.PLE,Detalhamento!$E109,Detalhamento!AD$15)&lt;=mediçao,OFFSET(Import.PLQ,$A109-1,AD$15-1,1,1),0),0),PLE!$AA$28*OFFSET(Import.PLQ,$A109-1,AD$15-1,1,1)),IF($E109&lt;&gt;1,IF(ISNUMBER(INDEX(Import.PLE,Detalhamento!$E109,Detalhamento!AD$15)),IF(INDEX(Import.PLE,Detalhamento!$E109,Detalhamento!AD$15)&lt;=mediçao,0,OFFSET(Import.PLQ,$A109-1,AD$15-1,1,1)),OFFSET(Import.PLQ,$A109-1,AD$15-1,1,1)),(1-PLE!$AA$28)*OFFSET(Import.PLQ,$A109-1,AD$15-1,1,1))))</f>
        <v>0</v>
      </c>
      <c r="AE109" s="144">
        <f ca="1">IF(AE$13="",0,CHOOSE(Detalhamento.OpçãoServiços,OFFSET(Import.PLQ,$A109-1,AE$15-1,1,1),IF($E109&lt;&gt;1,IF(ISNUMBER(INDEX(Import.PLE,Detalhamento!$E109,Detalhamento!AE$15)),IF(INDEX(Import.PLE,Detalhamento!$E109,Detalhamento!AE$15)&lt;=mediçao,OFFSET(Import.PLQ,$A109-1,AE$15-1,1,1),0),0),PLE!$AA$28*OFFSET(Import.PLQ,$A109-1,AE$15-1,1,1)),IF($E109&lt;&gt;1,IF(ISNUMBER(INDEX(Import.PLE,Detalhamento!$E109,Detalhamento!AE$15)),IF(INDEX(Import.PLE,Detalhamento!$E109,Detalhamento!AE$15)&lt;=mediçao,0,OFFSET(Import.PLQ,$A109-1,AE$15-1,1,1)),OFFSET(Import.PLQ,$A109-1,AE$15-1,1,1)),(1-PLE!$AA$28)*OFFSET(Import.PLQ,$A109-1,AE$15-1,1,1))))</f>
        <v>0</v>
      </c>
      <c r="AF109" s="144">
        <f ca="1">IF(AF$13="",0,CHOOSE(Detalhamento.OpçãoServiços,OFFSET(Import.PLQ,$A109-1,AF$15-1,1,1),IF($E109&lt;&gt;1,IF(ISNUMBER(INDEX(Import.PLE,Detalhamento!$E109,Detalhamento!AF$15)),IF(INDEX(Import.PLE,Detalhamento!$E109,Detalhamento!AF$15)&lt;=mediçao,OFFSET(Import.PLQ,$A109-1,AF$15-1,1,1),0),0),PLE!$AA$28*OFFSET(Import.PLQ,$A109-1,AF$15-1,1,1)),IF($E109&lt;&gt;1,IF(ISNUMBER(INDEX(Import.PLE,Detalhamento!$E109,Detalhamento!AF$15)),IF(INDEX(Import.PLE,Detalhamento!$E109,Detalhamento!AF$15)&lt;=mediçao,0,OFFSET(Import.PLQ,$A109-1,AF$15-1,1,1)),OFFSET(Import.PLQ,$A109-1,AF$15-1,1,1)),(1-PLE!$AA$28)*OFFSET(Import.PLQ,$A109-1,AF$15-1,1,1))))</f>
        <v>0</v>
      </c>
      <c r="AG109" s="144">
        <f ca="1">IF(AG$13="",0,CHOOSE(Detalhamento.OpçãoServiços,OFFSET(Import.PLQ,$A109-1,AG$15-1,1,1),IF($E109&lt;&gt;1,IF(ISNUMBER(INDEX(Import.PLE,Detalhamento!$E109,Detalhamento!AG$15)),IF(INDEX(Import.PLE,Detalhamento!$E109,Detalhamento!AG$15)&lt;=mediçao,OFFSET(Import.PLQ,$A109-1,AG$15-1,1,1),0),0),PLE!$AA$28*OFFSET(Import.PLQ,$A109-1,AG$15-1,1,1)),IF($E109&lt;&gt;1,IF(ISNUMBER(INDEX(Import.PLE,Detalhamento!$E109,Detalhamento!AG$15)),IF(INDEX(Import.PLE,Detalhamento!$E109,Detalhamento!AG$15)&lt;=mediçao,0,OFFSET(Import.PLQ,$A109-1,AG$15-1,1,1)),OFFSET(Import.PLQ,$A109-1,AG$15-1,1,1)),(1-PLE!$AA$28)*OFFSET(Import.PLQ,$A109-1,AG$15-1,1,1))))</f>
        <v>0</v>
      </c>
      <c r="AH109" s="144">
        <f ca="1">IF(AH$13="",0,CHOOSE(Detalhamento.OpçãoServiços,OFFSET(Import.PLQ,$A109-1,AH$15-1,1,1),IF($E109&lt;&gt;1,IF(ISNUMBER(INDEX(Import.PLE,Detalhamento!$E109,Detalhamento!AH$15)),IF(INDEX(Import.PLE,Detalhamento!$E109,Detalhamento!AH$15)&lt;=mediçao,OFFSET(Import.PLQ,$A109-1,AH$15-1,1,1),0),0),PLE!$AA$28*OFFSET(Import.PLQ,$A109-1,AH$15-1,1,1)),IF($E109&lt;&gt;1,IF(ISNUMBER(INDEX(Import.PLE,Detalhamento!$E109,Detalhamento!AH$15)),IF(INDEX(Import.PLE,Detalhamento!$E109,Detalhamento!AH$15)&lt;=mediçao,0,OFFSET(Import.PLQ,$A109-1,AH$15-1,1,1)),OFFSET(Import.PLQ,$A109-1,AH$15-1,1,1)),(1-PLE!$AA$28)*OFFSET(Import.PLQ,$A109-1,AH$15-1,1,1))))</f>
        <v>0</v>
      </c>
      <c r="AI109" s="144">
        <f ca="1">IF(AI$13="",0,CHOOSE(Detalhamento.OpçãoServiços,OFFSET(Import.PLQ,$A109-1,AI$15-1,1,1),IF($E109&lt;&gt;1,IF(ISNUMBER(INDEX(Import.PLE,Detalhamento!$E109,Detalhamento!AI$15)),IF(INDEX(Import.PLE,Detalhamento!$E109,Detalhamento!AI$15)&lt;=mediçao,OFFSET(Import.PLQ,$A109-1,AI$15-1,1,1),0),0),PLE!$AA$28*OFFSET(Import.PLQ,$A109-1,AI$15-1,1,1)),IF($E109&lt;&gt;1,IF(ISNUMBER(INDEX(Import.PLE,Detalhamento!$E109,Detalhamento!AI$15)),IF(INDEX(Import.PLE,Detalhamento!$E109,Detalhamento!AI$15)&lt;=mediçao,0,OFFSET(Import.PLQ,$A109-1,AI$15-1,1,1)),OFFSET(Import.PLQ,$A109-1,AI$15-1,1,1)),(1-PLE!$AA$28)*OFFSET(Import.PLQ,$A109-1,AI$15-1,1,1))))</f>
        <v>0</v>
      </c>
      <c r="AJ109" s="144">
        <f ca="1">IF(AJ$13="",0,CHOOSE(Detalhamento.OpçãoServiços,OFFSET(Import.PLQ,$A109-1,AJ$15-1,1,1),IF($E109&lt;&gt;1,IF(ISNUMBER(INDEX(Import.PLE,Detalhamento!$E109,Detalhamento!AJ$15)),IF(INDEX(Import.PLE,Detalhamento!$E109,Detalhamento!AJ$15)&lt;=mediçao,OFFSET(Import.PLQ,$A109-1,AJ$15-1,1,1),0),0),PLE!$AA$28*OFFSET(Import.PLQ,$A109-1,AJ$15-1,1,1)),IF($E109&lt;&gt;1,IF(ISNUMBER(INDEX(Import.PLE,Detalhamento!$E109,Detalhamento!AJ$15)),IF(INDEX(Import.PLE,Detalhamento!$E109,Detalhamento!AJ$15)&lt;=mediçao,0,OFFSET(Import.PLQ,$A109-1,AJ$15-1,1,1)),OFFSET(Import.PLQ,$A109-1,AJ$15-1,1,1)),(1-PLE!$AA$28)*OFFSET(Import.PLQ,$A109-1,AJ$15-1,1,1))))</f>
        <v>0</v>
      </c>
      <c r="AK109" s="144">
        <f ca="1">IF(AK$13="",0,CHOOSE(Detalhamento.OpçãoServiços,OFFSET(Import.PLQ,$A109-1,AK$15-1,1,1),IF($E109&lt;&gt;1,IF(ISNUMBER(INDEX(Import.PLE,Detalhamento!$E109,Detalhamento!AK$15)),IF(INDEX(Import.PLE,Detalhamento!$E109,Detalhamento!AK$15)&lt;=mediçao,OFFSET(Import.PLQ,$A109-1,AK$15-1,1,1),0),0),PLE!$AA$28*OFFSET(Import.PLQ,$A109-1,AK$15-1,1,1)),IF($E109&lt;&gt;1,IF(ISNUMBER(INDEX(Import.PLE,Detalhamento!$E109,Detalhamento!AK$15)),IF(INDEX(Import.PLE,Detalhamento!$E109,Detalhamento!AK$15)&lt;=mediçao,0,OFFSET(Import.PLQ,$A109-1,AK$15-1,1,1)),OFFSET(Import.PLQ,$A109-1,AK$15-1,1,1)),(1-PLE!$AA$28)*OFFSET(Import.PLQ,$A109-1,AK$15-1,1,1))))</f>
        <v>0</v>
      </c>
      <c r="AL109" s="144">
        <f ca="1">IF(AL$13="",0,CHOOSE(Detalhamento.OpçãoServiços,OFFSET(Import.PLQ,$A109-1,AL$15-1,1,1),IF($E109&lt;&gt;1,IF(ISNUMBER(INDEX(Import.PLE,Detalhamento!$E109,Detalhamento!AL$15)),IF(INDEX(Import.PLE,Detalhamento!$E109,Detalhamento!AL$15)&lt;=mediçao,OFFSET(Import.PLQ,$A109-1,AL$15-1,1,1),0),0),PLE!$AA$28*OFFSET(Import.PLQ,$A109-1,AL$15-1,1,1)),IF($E109&lt;&gt;1,IF(ISNUMBER(INDEX(Import.PLE,Detalhamento!$E109,Detalhamento!AL$15)),IF(INDEX(Import.PLE,Detalhamento!$E109,Detalhamento!AL$15)&lt;=mediçao,0,OFFSET(Import.PLQ,$A109-1,AL$15-1,1,1)),OFFSET(Import.PLQ,$A109-1,AL$15-1,1,1)),(1-PLE!$AA$28)*OFFSET(Import.PLQ,$A109-1,AL$15-1,1,1))))</f>
        <v>0</v>
      </c>
      <c r="AM109" s="144">
        <f ca="1">IF(AM$13="",0,CHOOSE(Detalhamento.OpçãoServiços,OFFSET(Import.PLQ,$A109-1,AM$15-1,1,1),IF($E109&lt;&gt;1,IF(ISNUMBER(INDEX(Import.PLE,Detalhamento!$E109,Detalhamento!AM$15)),IF(INDEX(Import.PLE,Detalhamento!$E109,Detalhamento!AM$15)&lt;=mediçao,OFFSET(Import.PLQ,$A109-1,AM$15-1,1,1),0),0),PLE!$AA$28*OFFSET(Import.PLQ,$A109-1,AM$15-1,1,1)),IF($E109&lt;&gt;1,IF(ISNUMBER(INDEX(Import.PLE,Detalhamento!$E109,Detalhamento!AM$15)),IF(INDEX(Import.PLE,Detalhamento!$E109,Detalhamento!AM$15)&lt;=mediçao,0,OFFSET(Import.PLQ,$A109-1,AM$15-1,1,1)),OFFSET(Import.PLQ,$A109-1,AM$15-1,1,1)),(1-PLE!$AA$28)*OFFSET(Import.PLQ,$A109-1,AM$15-1,1,1))))</f>
        <v>0</v>
      </c>
      <c r="AN109" s="144">
        <f ca="1">IF(AN$13="",0,CHOOSE(Detalhamento.OpçãoServiços,OFFSET(Import.PLQ,$A109-1,AN$15-1,1,1),IF($E109&lt;&gt;1,IF(ISNUMBER(INDEX(Import.PLE,Detalhamento!$E109,Detalhamento!AN$15)),IF(INDEX(Import.PLE,Detalhamento!$E109,Detalhamento!AN$15)&lt;=mediçao,OFFSET(Import.PLQ,$A109-1,AN$15-1,1,1),0),0),PLE!$AA$28*OFFSET(Import.PLQ,$A109-1,AN$15-1,1,1)),IF($E109&lt;&gt;1,IF(ISNUMBER(INDEX(Import.PLE,Detalhamento!$E109,Detalhamento!AN$15)),IF(INDEX(Import.PLE,Detalhamento!$E109,Detalhamento!AN$15)&lt;=mediçao,0,OFFSET(Import.PLQ,$A109-1,AN$15-1,1,1)),OFFSET(Import.PLQ,$A109-1,AN$15-1,1,1)),(1-PLE!$AA$28)*OFFSET(Import.PLQ,$A109-1,AN$15-1,1,1))))</f>
        <v>0</v>
      </c>
      <c r="AO109" s="144">
        <f ca="1">IF(AO$13="",0,CHOOSE(Detalhamento.OpçãoServiços,OFFSET(Import.PLQ,$A109-1,AO$15-1,1,1),IF($E109&lt;&gt;1,IF(ISNUMBER(INDEX(Import.PLE,Detalhamento!$E109,Detalhamento!AO$15)),IF(INDEX(Import.PLE,Detalhamento!$E109,Detalhamento!AO$15)&lt;=mediçao,OFFSET(Import.PLQ,$A109-1,AO$15-1,1,1),0),0),PLE!$AA$28*OFFSET(Import.PLQ,$A109-1,AO$15-1,1,1)),IF($E109&lt;&gt;1,IF(ISNUMBER(INDEX(Import.PLE,Detalhamento!$E109,Detalhamento!AO$15)),IF(INDEX(Import.PLE,Detalhamento!$E109,Detalhamento!AO$15)&lt;=mediçao,0,OFFSET(Import.PLQ,$A109-1,AO$15-1,1,1)),OFFSET(Import.PLQ,$A109-1,AO$15-1,1,1)),(1-PLE!$AA$28)*OFFSET(Import.PLQ,$A109-1,AO$15-1,1,1))))</f>
        <v>0</v>
      </c>
      <c r="AP109" s="144">
        <f ca="1">IF(AP$13="",0,CHOOSE(Detalhamento.OpçãoServiços,OFFSET(Import.PLQ,$A109-1,AP$15-1,1,1),IF($E109&lt;&gt;1,IF(ISNUMBER(INDEX(Import.PLE,Detalhamento!$E109,Detalhamento!AP$15)),IF(INDEX(Import.PLE,Detalhamento!$E109,Detalhamento!AP$15)&lt;=mediçao,OFFSET(Import.PLQ,$A109-1,AP$15-1,1,1),0),0),PLE!$AA$28*OFFSET(Import.PLQ,$A109-1,AP$15-1,1,1)),IF($E109&lt;&gt;1,IF(ISNUMBER(INDEX(Import.PLE,Detalhamento!$E109,Detalhamento!AP$15)),IF(INDEX(Import.PLE,Detalhamento!$E109,Detalhamento!AP$15)&lt;=mediçao,0,OFFSET(Import.PLQ,$A109-1,AP$15-1,1,1)),OFFSET(Import.PLQ,$A109-1,AP$15-1,1,1)),(1-PLE!$AA$28)*OFFSET(Import.PLQ,$A109-1,AP$15-1,1,1))))</f>
        <v>0</v>
      </c>
      <c r="AQ109" s="144">
        <f ca="1">IF(AQ$13="",0,CHOOSE(Detalhamento.OpçãoServiços,OFFSET(Import.PLQ,$A109-1,AQ$15-1,1,1),IF($E109&lt;&gt;1,IF(ISNUMBER(INDEX(Import.PLE,Detalhamento!$E109,Detalhamento!AQ$15)),IF(INDEX(Import.PLE,Detalhamento!$E109,Detalhamento!AQ$15)&lt;=mediçao,OFFSET(Import.PLQ,$A109-1,AQ$15-1,1,1),0),0),PLE!$AA$28*OFFSET(Import.PLQ,$A109-1,AQ$15-1,1,1)),IF($E109&lt;&gt;1,IF(ISNUMBER(INDEX(Import.PLE,Detalhamento!$E109,Detalhamento!AQ$15)),IF(INDEX(Import.PLE,Detalhamento!$E109,Detalhamento!AQ$15)&lt;=mediçao,0,OFFSET(Import.PLQ,$A109-1,AQ$15-1,1,1)),OFFSET(Import.PLQ,$A109-1,AQ$15-1,1,1)),(1-PLE!$AA$28)*OFFSET(Import.PLQ,$A109-1,AQ$15-1,1,1))))</f>
        <v>0</v>
      </c>
      <c r="AR109" s="144">
        <f ca="1">IF(AR$13="",0,CHOOSE(Detalhamento.OpçãoServiços,OFFSET(Import.PLQ,$A109-1,AR$15-1,1,1),IF($E109&lt;&gt;1,IF(ISNUMBER(INDEX(Import.PLE,Detalhamento!$E109,Detalhamento!AR$15)),IF(INDEX(Import.PLE,Detalhamento!$E109,Detalhamento!AR$15)&lt;=mediçao,OFFSET(Import.PLQ,$A109-1,AR$15-1,1,1),0),0),PLE!$AA$28*OFFSET(Import.PLQ,$A109-1,AR$15-1,1,1)),IF($E109&lt;&gt;1,IF(ISNUMBER(INDEX(Import.PLE,Detalhamento!$E109,Detalhamento!AR$15)),IF(INDEX(Import.PLE,Detalhamento!$E109,Detalhamento!AR$15)&lt;=mediçao,0,OFFSET(Import.PLQ,$A109-1,AR$15-1,1,1)),OFFSET(Import.PLQ,$A109-1,AR$15-1,1,1)),(1-PLE!$AA$28)*OFFSET(Import.PLQ,$A109-1,AR$15-1,1,1))))</f>
        <v>0</v>
      </c>
      <c r="AS109" s="144">
        <f ca="1">IF(AS$13="",0,CHOOSE(Detalhamento.OpçãoServiços,OFFSET(Import.PLQ,$A109-1,AS$15-1,1,1),IF($E109&lt;&gt;1,IF(ISNUMBER(INDEX(Import.PLE,Detalhamento!$E109,Detalhamento!AS$15)),IF(INDEX(Import.PLE,Detalhamento!$E109,Detalhamento!AS$15)&lt;=mediçao,OFFSET(Import.PLQ,$A109-1,AS$15-1,1,1),0),0),PLE!$AA$28*OFFSET(Import.PLQ,$A109-1,AS$15-1,1,1)),IF($E109&lt;&gt;1,IF(ISNUMBER(INDEX(Import.PLE,Detalhamento!$E109,Detalhamento!AS$15)),IF(INDEX(Import.PLE,Detalhamento!$E109,Detalhamento!AS$15)&lt;=mediçao,0,OFFSET(Import.PLQ,$A109-1,AS$15-1,1,1)),OFFSET(Import.PLQ,$A109-1,AS$15-1,1,1)),(1-PLE!$AA$28)*OFFSET(Import.PLQ,$A109-1,AS$15-1,1,1))))</f>
        <v>0</v>
      </c>
      <c r="AT109" s="144">
        <f ca="1">IF(AT$13="",0,CHOOSE(Detalhamento.OpçãoServiços,OFFSET(Import.PLQ,$A109-1,AT$15-1,1,1),IF($E109&lt;&gt;1,IF(ISNUMBER(INDEX(Import.PLE,Detalhamento!$E109,Detalhamento!AT$15)),IF(INDEX(Import.PLE,Detalhamento!$E109,Detalhamento!AT$15)&lt;=mediçao,OFFSET(Import.PLQ,$A109-1,AT$15-1,1,1),0),0),PLE!$AA$28*OFFSET(Import.PLQ,$A109-1,AT$15-1,1,1)),IF($E109&lt;&gt;1,IF(ISNUMBER(INDEX(Import.PLE,Detalhamento!$E109,Detalhamento!AT$15)),IF(INDEX(Import.PLE,Detalhamento!$E109,Detalhamento!AT$15)&lt;=mediçao,0,OFFSET(Import.PLQ,$A109-1,AT$15-1,1,1)),OFFSET(Import.PLQ,$A109-1,AT$15-1,1,1)),(1-PLE!$AA$28)*OFFSET(Import.PLQ,$A109-1,AT$15-1,1,1))))</f>
        <v>0</v>
      </c>
      <c r="AU109" s="144">
        <f ca="1">IF(AU$13="",0,CHOOSE(Detalhamento.OpçãoServiços,OFFSET(Import.PLQ,$A109-1,AU$15-1,1,1),IF($E109&lt;&gt;1,IF(ISNUMBER(INDEX(Import.PLE,Detalhamento!$E109,Detalhamento!AU$15)),IF(INDEX(Import.PLE,Detalhamento!$E109,Detalhamento!AU$15)&lt;=mediçao,OFFSET(Import.PLQ,$A109-1,AU$15-1,1,1),0),0),PLE!$AA$28*OFFSET(Import.PLQ,$A109-1,AU$15-1,1,1)),IF($E109&lt;&gt;1,IF(ISNUMBER(INDEX(Import.PLE,Detalhamento!$E109,Detalhamento!AU$15)),IF(INDEX(Import.PLE,Detalhamento!$E109,Detalhamento!AU$15)&lt;=mediçao,0,OFFSET(Import.PLQ,$A109-1,AU$15-1,1,1)),OFFSET(Import.PLQ,$A109-1,AU$15-1,1,1)),(1-PLE!$AA$28)*OFFSET(Import.PLQ,$A109-1,AU$15-1,1,1))))</f>
        <v>0</v>
      </c>
      <c r="AV109" s="144">
        <f ca="1">IF(AV$13="",0,CHOOSE(Detalhamento.OpçãoServiços,OFFSET(Import.PLQ,$A109-1,AV$15-1,1,1),IF($E109&lt;&gt;1,IF(ISNUMBER(INDEX(Import.PLE,Detalhamento!$E109,Detalhamento!AV$15)),IF(INDEX(Import.PLE,Detalhamento!$E109,Detalhamento!AV$15)&lt;=mediçao,OFFSET(Import.PLQ,$A109-1,AV$15-1,1,1),0),0),PLE!$AA$28*OFFSET(Import.PLQ,$A109-1,AV$15-1,1,1)),IF($E109&lt;&gt;1,IF(ISNUMBER(INDEX(Import.PLE,Detalhamento!$E109,Detalhamento!AV$15)),IF(INDEX(Import.PLE,Detalhamento!$E109,Detalhamento!AV$15)&lt;=mediçao,0,OFFSET(Import.PLQ,$A109-1,AV$15-1,1,1)),OFFSET(Import.PLQ,$A109-1,AV$15-1,1,1)),(1-PLE!$AA$28)*OFFSET(Import.PLQ,$A109-1,AV$15-1,1,1))))</f>
        <v>0</v>
      </c>
      <c r="AW109" s="144">
        <f ca="1">IF(AW$13="",0,CHOOSE(Detalhamento.OpçãoServiços,OFFSET(Import.PLQ,$A109-1,AW$15-1,1,1),IF($E109&lt;&gt;1,IF(ISNUMBER(INDEX(Import.PLE,Detalhamento!$E109,Detalhamento!AW$15)),IF(INDEX(Import.PLE,Detalhamento!$E109,Detalhamento!AW$15)&lt;=mediçao,OFFSET(Import.PLQ,$A109-1,AW$15-1,1,1),0),0),PLE!$AA$28*OFFSET(Import.PLQ,$A109-1,AW$15-1,1,1)),IF($E109&lt;&gt;1,IF(ISNUMBER(INDEX(Import.PLE,Detalhamento!$E109,Detalhamento!AW$15)),IF(INDEX(Import.PLE,Detalhamento!$E109,Detalhamento!AW$15)&lt;=mediçao,0,OFFSET(Import.PLQ,$A109-1,AW$15-1,1,1)),OFFSET(Import.PLQ,$A109-1,AW$15-1,1,1)),(1-PLE!$AA$28)*OFFSET(Import.PLQ,$A109-1,AW$15-1,1,1))))</f>
        <v>0</v>
      </c>
      <c r="AX109" s="144">
        <f ca="1">IF(AX$13="",0,CHOOSE(Detalhamento.OpçãoServiços,OFFSET(Import.PLQ,$A109-1,AX$15-1,1,1),IF($E109&lt;&gt;1,IF(ISNUMBER(INDEX(Import.PLE,Detalhamento!$E109,Detalhamento!AX$15)),IF(INDEX(Import.PLE,Detalhamento!$E109,Detalhamento!AX$15)&lt;=mediçao,OFFSET(Import.PLQ,$A109-1,AX$15-1,1,1),0),0),PLE!$AA$28*OFFSET(Import.PLQ,$A109-1,AX$15-1,1,1)),IF($E109&lt;&gt;1,IF(ISNUMBER(INDEX(Import.PLE,Detalhamento!$E109,Detalhamento!AX$15)),IF(INDEX(Import.PLE,Detalhamento!$E109,Detalhamento!AX$15)&lt;=mediçao,0,OFFSET(Import.PLQ,$A109-1,AX$15-1,1,1)),OFFSET(Import.PLQ,$A109-1,AX$15-1,1,1)),(1-PLE!$AA$28)*OFFSET(Import.PLQ,$A109-1,AX$15-1,1,1))))</f>
        <v>0</v>
      </c>
      <c r="AY109" s="144">
        <f ca="1">IF(AY$13="",0,CHOOSE(Detalhamento.OpçãoServiços,OFFSET(Import.PLQ,$A109-1,AY$15-1,1,1),IF($E109&lt;&gt;1,IF(ISNUMBER(INDEX(Import.PLE,Detalhamento!$E109,Detalhamento!AY$15)),IF(INDEX(Import.PLE,Detalhamento!$E109,Detalhamento!AY$15)&lt;=mediçao,OFFSET(Import.PLQ,$A109-1,AY$15-1,1,1),0),0),PLE!$AA$28*OFFSET(Import.PLQ,$A109-1,AY$15-1,1,1)),IF($E109&lt;&gt;1,IF(ISNUMBER(INDEX(Import.PLE,Detalhamento!$E109,Detalhamento!AY$15)),IF(INDEX(Import.PLE,Detalhamento!$E109,Detalhamento!AY$15)&lt;=mediçao,0,OFFSET(Import.PLQ,$A109-1,AY$15-1,1,1)),OFFSET(Import.PLQ,$A109-1,AY$15-1,1,1)),(1-PLE!$AA$28)*OFFSET(Import.PLQ,$A109-1,AY$15-1,1,1))))</f>
        <v>0</v>
      </c>
      <c r="AZ109" s="144">
        <f ca="1">IF(AZ$13="",0,CHOOSE(Detalhamento.OpçãoServiços,OFFSET(Import.PLQ,$A109-1,AZ$15-1,1,1),IF($E109&lt;&gt;1,IF(ISNUMBER(INDEX(Import.PLE,Detalhamento!$E109,Detalhamento!AZ$15)),IF(INDEX(Import.PLE,Detalhamento!$E109,Detalhamento!AZ$15)&lt;=mediçao,OFFSET(Import.PLQ,$A109-1,AZ$15-1,1,1),0),0),PLE!$AA$28*OFFSET(Import.PLQ,$A109-1,AZ$15-1,1,1)),IF($E109&lt;&gt;1,IF(ISNUMBER(INDEX(Import.PLE,Detalhamento!$E109,Detalhamento!AZ$15)),IF(INDEX(Import.PLE,Detalhamento!$E109,Detalhamento!AZ$15)&lt;=mediçao,0,OFFSET(Import.PLQ,$A109-1,AZ$15-1,1,1)),OFFSET(Import.PLQ,$A109-1,AZ$15-1,1,1)),(1-PLE!$AA$28)*OFFSET(Import.PLQ,$A109-1,AZ$15-1,1,1))))</f>
        <v>0</v>
      </c>
      <c r="BA109" s="144">
        <f ca="1">IF(BA$13="",0,CHOOSE(Detalhamento.OpçãoServiços,OFFSET(Import.PLQ,$A109-1,BA$15-1,1,1),IF($E109&lt;&gt;1,IF(ISNUMBER(INDEX(Import.PLE,Detalhamento!$E109,Detalhamento!BA$15)),IF(INDEX(Import.PLE,Detalhamento!$E109,Detalhamento!BA$15)&lt;=mediçao,OFFSET(Import.PLQ,$A109-1,BA$15-1,1,1),0),0),PLE!$AA$28*OFFSET(Import.PLQ,$A109-1,BA$15-1,1,1)),IF($E109&lt;&gt;1,IF(ISNUMBER(INDEX(Import.PLE,Detalhamento!$E109,Detalhamento!BA$15)),IF(INDEX(Import.PLE,Detalhamento!$E109,Detalhamento!BA$15)&lt;=mediçao,0,OFFSET(Import.PLQ,$A109-1,BA$15-1,1,1)),OFFSET(Import.PLQ,$A109-1,BA$15-1,1,1)),(1-PLE!$AA$28)*OFFSET(Import.PLQ,$A109-1,BA$15-1,1,1))))</f>
        <v>0</v>
      </c>
      <c r="BB109" s="144">
        <f ca="1">IF(BB$13="",0,CHOOSE(Detalhamento.OpçãoServiços,OFFSET(Import.PLQ,$A109-1,BB$15-1,1,1),IF($E109&lt;&gt;1,IF(ISNUMBER(INDEX(Import.PLE,Detalhamento!$E109,Detalhamento!BB$15)),IF(INDEX(Import.PLE,Detalhamento!$E109,Detalhamento!BB$15)&lt;=mediçao,OFFSET(Import.PLQ,$A109-1,BB$15-1,1,1),0),0),PLE!$AA$28*OFFSET(Import.PLQ,$A109-1,BB$15-1,1,1)),IF($E109&lt;&gt;1,IF(ISNUMBER(INDEX(Import.PLE,Detalhamento!$E109,Detalhamento!BB$15)),IF(INDEX(Import.PLE,Detalhamento!$E109,Detalhamento!BB$15)&lt;=mediçao,0,OFFSET(Import.PLQ,$A109-1,BB$15-1,1,1)),OFFSET(Import.PLQ,$A109-1,BB$15-1,1,1)),(1-PLE!$AA$28)*OFFSET(Import.PLQ,$A109-1,BB$15-1,1,1))))</f>
        <v>0</v>
      </c>
      <c r="BC109" s="144">
        <f ca="1">IF(BC$13="",0,CHOOSE(Detalhamento.OpçãoServiços,OFFSET(Import.PLQ,$A109-1,BC$15-1,1,1),IF($E109&lt;&gt;1,IF(ISNUMBER(INDEX(Import.PLE,Detalhamento!$E109,Detalhamento!BC$15)),IF(INDEX(Import.PLE,Detalhamento!$E109,Detalhamento!BC$15)&lt;=mediçao,OFFSET(Import.PLQ,$A109-1,BC$15-1,1,1),0),0),PLE!$AA$28*OFFSET(Import.PLQ,$A109-1,BC$15-1,1,1)),IF($E109&lt;&gt;1,IF(ISNUMBER(INDEX(Import.PLE,Detalhamento!$E109,Detalhamento!BC$15)),IF(INDEX(Import.PLE,Detalhamento!$E109,Detalhamento!BC$15)&lt;=mediçao,0,OFFSET(Import.PLQ,$A109-1,BC$15-1,1,1)),OFFSET(Import.PLQ,$A109-1,BC$15-1,1,1)),(1-PLE!$AA$28)*OFFSET(Import.PLQ,$A109-1,BC$15-1,1,1))))</f>
        <v>0</v>
      </c>
      <c r="BD109" s="144">
        <f ca="1">IF(BD$13="",0,CHOOSE(Detalhamento.OpçãoServiços,OFFSET(Import.PLQ,$A109-1,BD$15-1,1,1),IF($E109&lt;&gt;1,IF(ISNUMBER(INDEX(Import.PLE,Detalhamento!$E109,Detalhamento!BD$15)),IF(INDEX(Import.PLE,Detalhamento!$E109,Detalhamento!BD$15)&lt;=mediçao,OFFSET(Import.PLQ,$A109-1,BD$15-1,1,1),0),0),PLE!$AA$28*OFFSET(Import.PLQ,$A109-1,BD$15-1,1,1)),IF($E109&lt;&gt;1,IF(ISNUMBER(INDEX(Import.PLE,Detalhamento!$E109,Detalhamento!BD$15)),IF(INDEX(Import.PLE,Detalhamento!$E109,Detalhamento!BD$15)&lt;=mediçao,0,OFFSET(Import.PLQ,$A109-1,BD$15-1,1,1)),OFFSET(Import.PLQ,$A109-1,BD$15-1,1,1)),(1-PLE!$AA$28)*OFFSET(Import.PLQ,$A109-1,BD$15-1,1,1))))</f>
        <v>0</v>
      </c>
      <c r="BE109" s="144">
        <f ca="1">IF(BE$13="",0,CHOOSE(Detalhamento.OpçãoServiços,OFFSET(Import.PLQ,$A109-1,BE$15-1,1,1),IF($E109&lt;&gt;1,IF(ISNUMBER(INDEX(Import.PLE,Detalhamento!$E109,Detalhamento!BE$15)),IF(INDEX(Import.PLE,Detalhamento!$E109,Detalhamento!BE$15)&lt;=mediçao,OFFSET(Import.PLQ,$A109-1,BE$15-1,1,1),0),0),PLE!$AA$28*OFFSET(Import.PLQ,$A109-1,BE$15-1,1,1)),IF($E109&lt;&gt;1,IF(ISNUMBER(INDEX(Import.PLE,Detalhamento!$E109,Detalhamento!BE$15)),IF(INDEX(Import.PLE,Detalhamento!$E109,Detalhamento!BE$15)&lt;=mediçao,0,OFFSET(Import.PLQ,$A109-1,BE$15-1,1,1)),OFFSET(Import.PLQ,$A109-1,BE$15-1,1,1)),(1-PLE!$AA$28)*OFFSET(Import.PLQ,$A109-1,BE$15-1,1,1))))</f>
        <v>0</v>
      </c>
      <c r="BF109" s="144">
        <f ca="1">IF(BF$13="",0,CHOOSE(Detalhamento.OpçãoServiços,OFFSET(Import.PLQ,$A109-1,BF$15-1,1,1),IF($E109&lt;&gt;1,IF(ISNUMBER(INDEX(Import.PLE,Detalhamento!$E109,Detalhamento!BF$15)),IF(INDEX(Import.PLE,Detalhamento!$E109,Detalhamento!BF$15)&lt;=mediçao,OFFSET(Import.PLQ,$A109-1,BF$15-1,1,1),0),0),PLE!$AA$28*OFFSET(Import.PLQ,$A109-1,BF$15-1,1,1)),IF($E109&lt;&gt;1,IF(ISNUMBER(INDEX(Import.PLE,Detalhamento!$E109,Detalhamento!BF$15)),IF(INDEX(Import.PLE,Detalhamento!$E109,Detalhamento!BF$15)&lt;=mediçao,0,OFFSET(Import.PLQ,$A109-1,BF$15-1,1,1)),OFFSET(Import.PLQ,$A109-1,BF$15-1,1,1)),(1-PLE!$AA$28)*OFFSET(Import.PLQ,$A109-1,BF$15-1,1,1))))</f>
        <v>0</v>
      </c>
      <c r="BG109" s="144">
        <f ca="1">IF(BG$13="",0,CHOOSE(Detalhamento.OpçãoServiços,OFFSET(Import.PLQ,$A109-1,BG$15-1,1,1),IF($E109&lt;&gt;1,IF(ISNUMBER(INDEX(Import.PLE,Detalhamento!$E109,Detalhamento!BG$15)),IF(INDEX(Import.PLE,Detalhamento!$E109,Detalhamento!BG$15)&lt;=mediçao,OFFSET(Import.PLQ,$A109-1,BG$15-1,1,1),0),0),PLE!$AA$28*OFFSET(Import.PLQ,$A109-1,BG$15-1,1,1)),IF($E109&lt;&gt;1,IF(ISNUMBER(INDEX(Import.PLE,Detalhamento!$E109,Detalhamento!BG$15)),IF(INDEX(Import.PLE,Detalhamento!$E109,Detalhamento!BG$15)&lt;=mediçao,0,OFFSET(Import.PLQ,$A109-1,BG$15-1,1,1)),OFFSET(Import.PLQ,$A109-1,BG$15-1,1,1)),(1-PLE!$AA$28)*OFFSET(Import.PLQ,$A109-1,BG$15-1,1,1))))</f>
        <v>0</v>
      </c>
      <c r="BH109" s="144">
        <f ca="1">IF(BH$13="",0,CHOOSE(Detalhamento.OpçãoServiços,OFFSET(Import.PLQ,$A109-1,BH$15-1,1,1),IF($E109&lt;&gt;1,IF(ISNUMBER(INDEX(Import.PLE,Detalhamento!$E109,Detalhamento!BH$15)),IF(INDEX(Import.PLE,Detalhamento!$E109,Detalhamento!BH$15)&lt;=mediçao,OFFSET(Import.PLQ,$A109-1,BH$15-1,1,1),0),0),PLE!$AA$28*OFFSET(Import.PLQ,$A109-1,BH$15-1,1,1)),IF($E109&lt;&gt;1,IF(ISNUMBER(INDEX(Import.PLE,Detalhamento!$E109,Detalhamento!BH$15)),IF(INDEX(Import.PLE,Detalhamento!$E109,Detalhamento!BH$15)&lt;=mediçao,0,OFFSET(Import.PLQ,$A109-1,BH$15-1,1,1)),OFFSET(Import.PLQ,$A109-1,BH$15-1,1,1)),(1-PLE!$AA$28)*OFFSET(Import.PLQ,$A109-1,BH$15-1,1,1))))</f>
        <v>0</v>
      </c>
      <c r="BI109" s="144">
        <f ca="1">IF(BI$13="",0,CHOOSE(Detalhamento.OpçãoServiços,OFFSET(Import.PLQ,$A109-1,BI$15-1,1,1),IF($E109&lt;&gt;1,IF(ISNUMBER(INDEX(Import.PLE,Detalhamento!$E109,Detalhamento!BI$15)),IF(INDEX(Import.PLE,Detalhamento!$E109,Detalhamento!BI$15)&lt;=mediçao,OFFSET(Import.PLQ,$A109-1,BI$15-1,1,1),0),0),PLE!$AA$28*OFFSET(Import.PLQ,$A109-1,BI$15-1,1,1)),IF($E109&lt;&gt;1,IF(ISNUMBER(INDEX(Import.PLE,Detalhamento!$E109,Detalhamento!BI$15)),IF(INDEX(Import.PLE,Detalhamento!$E109,Detalhamento!BI$15)&lt;=mediçao,0,OFFSET(Import.PLQ,$A109-1,BI$15-1,1,1)),OFFSET(Import.PLQ,$A109-1,BI$15-1,1,1)),(1-PLE!$AA$28)*OFFSET(Import.PLQ,$A109-1,BI$15-1,1,1))))</f>
        <v>0</v>
      </c>
    </row>
    <row r="110" spans="1:61" ht="50" x14ac:dyDescent="0.2">
      <c r="A110" s="155">
        <v>81</v>
      </c>
      <c r="B110" s="21" t="str">
        <f t="shared" ca="1" si="17"/>
        <v>Serviço</v>
      </c>
      <c r="E110" s="153">
        <f t="shared" ca="1" si="18"/>
        <v>11</v>
      </c>
      <c r="F110" s="154">
        <f t="shared" ca="1" si="19"/>
        <v>110081</v>
      </c>
      <c r="G110" s="154" t="str">
        <f t="shared" ca="1" si="22"/>
        <v>1.10.2</v>
      </c>
      <c r="H110" s="182" t="str">
        <f t="shared" ca="1" si="22"/>
        <v>ASSENTAMENTO DE GUIA (MEIO-FIO) EM TRECHO RETO, CONFECCIONADA EM CONCRETO PRÉ-FABRICADO, DIMENSÕES 100X15X13X20 CM (COMPRIMENTO X BASE INFERIOR X BASE SUPERIOR X ALTURA), PARA URBANIZAÇÃO INTERNA DE EMPREENDIMENTOS. AF_06/2016_P</v>
      </c>
      <c r="I110" s="37" t="str">
        <f t="shared" ca="1" si="20"/>
        <v>M</v>
      </c>
      <c r="J110" s="144">
        <f t="shared" ca="1" si="21"/>
        <v>126.38</v>
      </c>
      <c r="K110" s="67"/>
      <c r="L110" s="144">
        <f ca="1">IF(L$13="",0,CHOOSE(Detalhamento.OpçãoServiços,OFFSET(Import.PLQ,$A110-1,L$15-1,1,1),IF($E110&lt;&gt;1,IF(ISNUMBER(INDEX(Import.PLE,Detalhamento!$E110,Detalhamento!L$15)),IF(INDEX(Import.PLE,Detalhamento!$E110,Detalhamento!L$15)&lt;=mediçao,OFFSET(Import.PLQ,$A110-1,L$15-1,1,1),0),0),PLE!$AA$28*OFFSET(Import.PLQ,$A110-1,L$15-1,1,1)),IF($E110&lt;&gt;1,IF(ISNUMBER(INDEX(Import.PLE,Detalhamento!$E110,Detalhamento!L$15)),IF(INDEX(Import.PLE,Detalhamento!$E110,Detalhamento!L$15)&lt;=mediçao,0,OFFSET(Import.PLQ,$A110-1,L$15-1,1,1)),OFFSET(Import.PLQ,$A110-1,L$15-1,1,1)),(1-PLE!$AA$28)*OFFSET(Import.PLQ,$A110-1,L$15-1,1,1))))</f>
        <v>126.38</v>
      </c>
      <c r="M110" s="144">
        <f ca="1">IF(M$13="",0,CHOOSE(Detalhamento.OpçãoServiços,OFFSET(Import.PLQ,$A110-1,M$15-1,1,1),IF($E110&lt;&gt;1,IF(ISNUMBER(INDEX(Import.PLE,Detalhamento!$E110,Detalhamento!M$15)),IF(INDEX(Import.PLE,Detalhamento!$E110,Detalhamento!M$15)&lt;=mediçao,OFFSET(Import.PLQ,$A110-1,M$15-1,1,1),0),0),PLE!$AA$28*OFFSET(Import.PLQ,$A110-1,M$15-1,1,1)),IF($E110&lt;&gt;1,IF(ISNUMBER(INDEX(Import.PLE,Detalhamento!$E110,Detalhamento!M$15)),IF(INDEX(Import.PLE,Detalhamento!$E110,Detalhamento!M$15)&lt;=mediçao,0,OFFSET(Import.PLQ,$A110-1,M$15-1,1,1)),OFFSET(Import.PLQ,$A110-1,M$15-1,1,1)),(1-PLE!$AA$28)*OFFSET(Import.PLQ,$A110-1,M$15-1,1,1))))</f>
        <v>0</v>
      </c>
      <c r="N110" s="144">
        <f ca="1">IF(N$13="",0,CHOOSE(Detalhamento.OpçãoServiços,OFFSET(Import.PLQ,$A110-1,N$15-1,1,1),IF($E110&lt;&gt;1,IF(ISNUMBER(INDEX(Import.PLE,Detalhamento!$E110,Detalhamento!N$15)),IF(INDEX(Import.PLE,Detalhamento!$E110,Detalhamento!N$15)&lt;=mediçao,OFFSET(Import.PLQ,$A110-1,N$15-1,1,1),0),0),PLE!$AA$28*OFFSET(Import.PLQ,$A110-1,N$15-1,1,1)),IF($E110&lt;&gt;1,IF(ISNUMBER(INDEX(Import.PLE,Detalhamento!$E110,Detalhamento!N$15)),IF(INDEX(Import.PLE,Detalhamento!$E110,Detalhamento!N$15)&lt;=mediçao,0,OFFSET(Import.PLQ,$A110-1,N$15-1,1,1)),OFFSET(Import.PLQ,$A110-1,N$15-1,1,1)),(1-PLE!$AA$28)*OFFSET(Import.PLQ,$A110-1,N$15-1,1,1))))</f>
        <v>0</v>
      </c>
      <c r="O110" s="144">
        <f ca="1">IF(O$13="",0,CHOOSE(Detalhamento.OpçãoServiços,OFFSET(Import.PLQ,$A110-1,O$15-1,1,1),IF($E110&lt;&gt;1,IF(ISNUMBER(INDEX(Import.PLE,Detalhamento!$E110,Detalhamento!O$15)),IF(INDEX(Import.PLE,Detalhamento!$E110,Detalhamento!O$15)&lt;=mediçao,OFFSET(Import.PLQ,$A110-1,O$15-1,1,1),0),0),PLE!$AA$28*OFFSET(Import.PLQ,$A110-1,O$15-1,1,1)),IF($E110&lt;&gt;1,IF(ISNUMBER(INDEX(Import.PLE,Detalhamento!$E110,Detalhamento!O$15)),IF(INDEX(Import.PLE,Detalhamento!$E110,Detalhamento!O$15)&lt;=mediçao,0,OFFSET(Import.PLQ,$A110-1,O$15-1,1,1)),OFFSET(Import.PLQ,$A110-1,O$15-1,1,1)),(1-PLE!$AA$28)*OFFSET(Import.PLQ,$A110-1,O$15-1,1,1))))</f>
        <v>0</v>
      </c>
      <c r="P110" s="144">
        <f ca="1">IF(P$13="",0,CHOOSE(Detalhamento.OpçãoServiços,OFFSET(Import.PLQ,$A110-1,P$15-1,1,1),IF($E110&lt;&gt;1,IF(ISNUMBER(INDEX(Import.PLE,Detalhamento!$E110,Detalhamento!P$15)),IF(INDEX(Import.PLE,Detalhamento!$E110,Detalhamento!P$15)&lt;=mediçao,OFFSET(Import.PLQ,$A110-1,P$15-1,1,1),0),0),PLE!$AA$28*OFFSET(Import.PLQ,$A110-1,P$15-1,1,1)),IF($E110&lt;&gt;1,IF(ISNUMBER(INDEX(Import.PLE,Detalhamento!$E110,Detalhamento!P$15)),IF(INDEX(Import.PLE,Detalhamento!$E110,Detalhamento!P$15)&lt;=mediçao,0,OFFSET(Import.PLQ,$A110-1,P$15-1,1,1)),OFFSET(Import.PLQ,$A110-1,P$15-1,1,1)),(1-PLE!$AA$28)*OFFSET(Import.PLQ,$A110-1,P$15-1,1,1))))</f>
        <v>0</v>
      </c>
      <c r="Q110" s="144">
        <f ca="1">IF(Q$13="",0,CHOOSE(Detalhamento.OpçãoServiços,OFFSET(Import.PLQ,$A110-1,Q$15-1,1,1),IF($E110&lt;&gt;1,IF(ISNUMBER(INDEX(Import.PLE,Detalhamento!$E110,Detalhamento!Q$15)),IF(INDEX(Import.PLE,Detalhamento!$E110,Detalhamento!Q$15)&lt;=mediçao,OFFSET(Import.PLQ,$A110-1,Q$15-1,1,1),0),0),PLE!$AA$28*OFFSET(Import.PLQ,$A110-1,Q$15-1,1,1)),IF($E110&lt;&gt;1,IF(ISNUMBER(INDEX(Import.PLE,Detalhamento!$E110,Detalhamento!Q$15)),IF(INDEX(Import.PLE,Detalhamento!$E110,Detalhamento!Q$15)&lt;=mediçao,0,OFFSET(Import.PLQ,$A110-1,Q$15-1,1,1)),OFFSET(Import.PLQ,$A110-1,Q$15-1,1,1)),(1-PLE!$AA$28)*OFFSET(Import.PLQ,$A110-1,Q$15-1,1,1))))</f>
        <v>0</v>
      </c>
      <c r="R110" s="144">
        <f ca="1">IF(R$13="",0,CHOOSE(Detalhamento.OpçãoServiços,OFFSET(Import.PLQ,$A110-1,R$15-1,1,1),IF($E110&lt;&gt;1,IF(ISNUMBER(INDEX(Import.PLE,Detalhamento!$E110,Detalhamento!R$15)),IF(INDEX(Import.PLE,Detalhamento!$E110,Detalhamento!R$15)&lt;=mediçao,OFFSET(Import.PLQ,$A110-1,R$15-1,1,1),0),0),PLE!$AA$28*OFFSET(Import.PLQ,$A110-1,R$15-1,1,1)),IF($E110&lt;&gt;1,IF(ISNUMBER(INDEX(Import.PLE,Detalhamento!$E110,Detalhamento!R$15)),IF(INDEX(Import.PLE,Detalhamento!$E110,Detalhamento!R$15)&lt;=mediçao,0,OFFSET(Import.PLQ,$A110-1,R$15-1,1,1)),OFFSET(Import.PLQ,$A110-1,R$15-1,1,1)),(1-PLE!$AA$28)*OFFSET(Import.PLQ,$A110-1,R$15-1,1,1))))</f>
        <v>0</v>
      </c>
      <c r="S110" s="144">
        <f ca="1">IF(S$13="",0,CHOOSE(Detalhamento.OpçãoServiços,OFFSET(Import.PLQ,$A110-1,S$15-1,1,1),IF($E110&lt;&gt;1,IF(ISNUMBER(INDEX(Import.PLE,Detalhamento!$E110,Detalhamento!S$15)),IF(INDEX(Import.PLE,Detalhamento!$E110,Detalhamento!S$15)&lt;=mediçao,OFFSET(Import.PLQ,$A110-1,S$15-1,1,1),0),0),PLE!$AA$28*OFFSET(Import.PLQ,$A110-1,S$15-1,1,1)),IF($E110&lt;&gt;1,IF(ISNUMBER(INDEX(Import.PLE,Detalhamento!$E110,Detalhamento!S$15)),IF(INDEX(Import.PLE,Detalhamento!$E110,Detalhamento!S$15)&lt;=mediçao,0,OFFSET(Import.PLQ,$A110-1,S$15-1,1,1)),OFFSET(Import.PLQ,$A110-1,S$15-1,1,1)),(1-PLE!$AA$28)*OFFSET(Import.PLQ,$A110-1,S$15-1,1,1))))</f>
        <v>0</v>
      </c>
      <c r="T110" s="144">
        <f ca="1">IF(T$13="",0,CHOOSE(Detalhamento.OpçãoServiços,OFFSET(Import.PLQ,$A110-1,T$15-1,1,1),IF($E110&lt;&gt;1,IF(ISNUMBER(INDEX(Import.PLE,Detalhamento!$E110,Detalhamento!T$15)),IF(INDEX(Import.PLE,Detalhamento!$E110,Detalhamento!T$15)&lt;=mediçao,OFFSET(Import.PLQ,$A110-1,T$15-1,1,1),0),0),PLE!$AA$28*OFFSET(Import.PLQ,$A110-1,T$15-1,1,1)),IF($E110&lt;&gt;1,IF(ISNUMBER(INDEX(Import.PLE,Detalhamento!$E110,Detalhamento!T$15)),IF(INDEX(Import.PLE,Detalhamento!$E110,Detalhamento!T$15)&lt;=mediçao,0,OFFSET(Import.PLQ,$A110-1,T$15-1,1,1)),OFFSET(Import.PLQ,$A110-1,T$15-1,1,1)),(1-PLE!$AA$28)*OFFSET(Import.PLQ,$A110-1,T$15-1,1,1))))</f>
        <v>0</v>
      </c>
      <c r="U110" s="144">
        <f ca="1">IF(U$13="",0,CHOOSE(Detalhamento.OpçãoServiços,OFFSET(Import.PLQ,$A110-1,U$15-1,1,1),IF($E110&lt;&gt;1,IF(ISNUMBER(INDEX(Import.PLE,Detalhamento!$E110,Detalhamento!U$15)),IF(INDEX(Import.PLE,Detalhamento!$E110,Detalhamento!U$15)&lt;=mediçao,OFFSET(Import.PLQ,$A110-1,U$15-1,1,1),0),0),PLE!$AA$28*OFFSET(Import.PLQ,$A110-1,U$15-1,1,1)),IF($E110&lt;&gt;1,IF(ISNUMBER(INDEX(Import.PLE,Detalhamento!$E110,Detalhamento!U$15)),IF(INDEX(Import.PLE,Detalhamento!$E110,Detalhamento!U$15)&lt;=mediçao,0,OFFSET(Import.PLQ,$A110-1,U$15-1,1,1)),OFFSET(Import.PLQ,$A110-1,U$15-1,1,1)),(1-PLE!$AA$28)*OFFSET(Import.PLQ,$A110-1,U$15-1,1,1))))</f>
        <v>0</v>
      </c>
      <c r="V110" s="144">
        <f ca="1">IF(V$13="",0,CHOOSE(Detalhamento.OpçãoServiços,OFFSET(Import.PLQ,$A110-1,V$15-1,1,1),IF($E110&lt;&gt;1,IF(ISNUMBER(INDEX(Import.PLE,Detalhamento!$E110,Detalhamento!V$15)),IF(INDEX(Import.PLE,Detalhamento!$E110,Detalhamento!V$15)&lt;=mediçao,OFFSET(Import.PLQ,$A110-1,V$15-1,1,1),0),0),PLE!$AA$28*OFFSET(Import.PLQ,$A110-1,V$15-1,1,1)),IF($E110&lt;&gt;1,IF(ISNUMBER(INDEX(Import.PLE,Detalhamento!$E110,Detalhamento!V$15)),IF(INDEX(Import.PLE,Detalhamento!$E110,Detalhamento!V$15)&lt;=mediçao,0,OFFSET(Import.PLQ,$A110-1,V$15-1,1,1)),OFFSET(Import.PLQ,$A110-1,V$15-1,1,1)),(1-PLE!$AA$28)*OFFSET(Import.PLQ,$A110-1,V$15-1,1,1))))</f>
        <v>0</v>
      </c>
      <c r="W110" s="144">
        <f ca="1">IF(W$13="",0,CHOOSE(Detalhamento.OpçãoServiços,OFFSET(Import.PLQ,$A110-1,W$15-1,1,1),IF($E110&lt;&gt;1,IF(ISNUMBER(INDEX(Import.PLE,Detalhamento!$E110,Detalhamento!W$15)),IF(INDEX(Import.PLE,Detalhamento!$E110,Detalhamento!W$15)&lt;=mediçao,OFFSET(Import.PLQ,$A110-1,W$15-1,1,1),0),0),PLE!$AA$28*OFFSET(Import.PLQ,$A110-1,W$15-1,1,1)),IF($E110&lt;&gt;1,IF(ISNUMBER(INDEX(Import.PLE,Detalhamento!$E110,Detalhamento!W$15)),IF(INDEX(Import.PLE,Detalhamento!$E110,Detalhamento!W$15)&lt;=mediçao,0,OFFSET(Import.PLQ,$A110-1,W$15-1,1,1)),OFFSET(Import.PLQ,$A110-1,W$15-1,1,1)),(1-PLE!$AA$28)*OFFSET(Import.PLQ,$A110-1,W$15-1,1,1))))</f>
        <v>0</v>
      </c>
      <c r="X110" s="144">
        <f ca="1">IF(X$13="",0,CHOOSE(Detalhamento.OpçãoServiços,OFFSET(Import.PLQ,$A110-1,X$15-1,1,1),IF($E110&lt;&gt;1,IF(ISNUMBER(INDEX(Import.PLE,Detalhamento!$E110,Detalhamento!X$15)),IF(INDEX(Import.PLE,Detalhamento!$E110,Detalhamento!X$15)&lt;=mediçao,OFFSET(Import.PLQ,$A110-1,X$15-1,1,1),0),0),PLE!$AA$28*OFFSET(Import.PLQ,$A110-1,X$15-1,1,1)),IF($E110&lt;&gt;1,IF(ISNUMBER(INDEX(Import.PLE,Detalhamento!$E110,Detalhamento!X$15)),IF(INDEX(Import.PLE,Detalhamento!$E110,Detalhamento!X$15)&lt;=mediçao,0,OFFSET(Import.PLQ,$A110-1,X$15-1,1,1)),OFFSET(Import.PLQ,$A110-1,X$15-1,1,1)),(1-PLE!$AA$28)*OFFSET(Import.PLQ,$A110-1,X$15-1,1,1))))</f>
        <v>0</v>
      </c>
      <c r="Y110" s="144">
        <f ca="1">IF(Y$13="",0,CHOOSE(Detalhamento.OpçãoServiços,OFFSET(Import.PLQ,$A110-1,Y$15-1,1,1),IF($E110&lt;&gt;1,IF(ISNUMBER(INDEX(Import.PLE,Detalhamento!$E110,Detalhamento!Y$15)),IF(INDEX(Import.PLE,Detalhamento!$E110,Detalhamento!Y$15)&lt;=mediçao,OFFSET(Import.PLQ,$A110-1,Y$15-1,1,1),0),0),PLE!$AA$28*OFFSET(Import.PLQ,$A110-1,Y$15-1,1,1)),IF($E110&lt;&gt;1,IF(ISNUMBER(INDEX(Import.PLE,Detalhamento!$E110,Detalhamento!Y$15)),IF(INDEX(Import.PLE,Detalhamento!$E110,Detalhamento!Y$15)&lt;=mediçao,0,OFFSET(Import.PLQ,$A110-1,Y$15-1,1,1)),OFFSET(Import.PLQ,$A110-1,Y$15-1,1,1)),(1-PLE!$AA$28)*OFFSET(Import.PLQ,$A110-1,Y$15-1,1,1))))</f>
        <v>0</v>
      </c>
      <c r="Z110" s="144">
        <f ca="1">IF(Z$13="",0,CHOOSE(Detalhamento.OpçãoServiços,OFFSET(Import.PLQ,$A110-1,Z$15-1,1,1),IF($E110&lt;&gt;1,IF(ISNUMBER(INDEX(Import.PLE,Detalhamento!$E110,Detalhamento!Z$15)),IF(INDEX(Import.PLE,Detalhamento!$E110,Detalhamento!Z$15)&lt;=mediçao,OFFSET(Import.PLQ,$A110-1,Z$15-1,1,1),0),0),PLE!$AA$28*OFFSET(Import.PLQ,$A110-1,Z$15-1,1,1)),IF($E110&lt;&gt;1,IF(ISNUMBER(INDEX(Import.PLE,Detalhamento!$E110,Detalhamento!Z$15)),IF(INDEX(Import.PLE,Detalhamento!$E110,Detalhamento!Z$15)&lt;=mediçao,0,OFFSET(Import.PLQ,$A110-1,Z$15-1,1,1)),OFFSET(Import.PLQ,$A110-1,Z$15-1,1,1)),(1-PLE!$AA$28)*OFFSET(Import.PLQ,$A110-1,Z$15-1,1,1))))</f>
        <v>0</v>
      </c>
      <c r="AA110" s="144">
        <f ca="1">IF(AA$13="",0,CHOOSE(Detalhamento.OpçãoServiços,OFFSET(Import.PLQ,$A110-1,AA$15-1,1,1),IF($E110&lt;&gt;1,IF(ISNUMBER(INDEX(Import.PLE,Detalhamento!$E110,Detalhamento!AA$15)),IF(INDEX(Import.PLE,Detalhamento!$E110,Detalhamento!AA$15)&lt;=mediçao,OFFSET(Import.PLQ,$A110-1,AA$15-1,1,1),0),0),PLE!$AA$28*OFFSET(Import.PLQ,$A110-1,AA$15-1,1,1)),IF($E110&lt;&gt;1,IF(ISNUMBER(INDEX(Import.PLE,Detalhamento!$E110,Detalhamento!AA$15)),IF(INDEX(Import.PLE,Detalhamento!$E110,Detalhamento!AA$15)&lt;=mediçao,0,OFFSET(Import.PLQ,$A110-1,AA$15-1,1,1)),OFFSET(Import.PLQ,$A110-1,AA$15-1,1,1)),(1-PLE!$AA$28)*OFFSET(Import.PLQ,$A110-1,AA$15-1,1,1))))</f>
        <v>0</v>
      </c>
      <c r="AB110" s="144">
        <f ca="1">IF(AB$13="",0,CHOOSE(Detalhamento.OpçãoServiços,OFFSET(Import.PLQ,$A110-1,AB$15-1,1,1),IF($E110&lt;&gt;1,IF(ISNUMBER(INDEX(Import.PLE,Detalhamento!$E110,Detalhamento!AB$15)),IF(INDEX(Import.PLE,Detalhamento!$E110,Detalhamento!AB$15)&lt;=mediçao,OFFSET(Import.PLQ,$A110-1,AB$15-1,1,1),0),0),PLE!$AA$28*OFFSET(Import.PLQ,$A110-1,AB$15-1,1,1)),IF($E110&lt;&gt;1,IF(ISNUMBER(INDEX(Import.PLE,Detalhamento!$E110,Detalhamento!AB$15)),IF(INDEX(Import.PLE,Detalhamento!$E110,Detalhamento!AB$15)&lt;=mediçao,0,OFFSET(Import.PLQ,$A110-1,AB$15-1,1,1)),OFFSET(Import.PLQ,$A110-1,AB$15-1,1,1)),(1-PLE!$AA$28)*OFFSET(Import.PLQ,$A110-1,AB$15-1,1,1))))</f>
        <v>0</v>
      </c>
      <c r="AC110" s="144">
        <f ca="1">IF(AC$13="",0,CHOOSE(Detalhamento.OpçãoServiços,OFFSET(Import.PLQ,$A110-1,AC$15-1,1,1),IF($E110&lt;&gt;1,IF(ISNUMBER(INDEX(Import.PLE,Detalhamento!$E110,Detalhamento!AC$15)),IF(INDEX(Import.PLE,Detalhamento!$E110,Detalhamento!AC$15)&lt;=mediçao,OFFSET(Import.PLQ,$A110-1,AC$15-1,1,1),0),0),PLE!$AA$28*OFFSET(Import.PLQ,$A110-1,AC$15-1,1,1)),IF($E110&lt;&gt;1,IF(ISNUMBER(INDEX(Import.PLE,Detalhamento!$E110,Detalhamento!AC$15)),IF(INDEX(Import.PLE,Detalhamento!$E110,Detalhamento!AC$15)&lt;=mediçao,0,OFFSET(Import.PLQ,$A110-1,AC$15-1,1,1)),OFFSET(Import.PLQ,$A110-1,AC$15-1,1,1)),(1-PLE!$AA$28)*OFFSET(Import.PLQ,$A110-1,AC$15-1,1,1))))</f>
        <v>0</v>
      </c>
      <c r="AD110" s="144">
        <f ca="1">IF(AD$13="",0,CHOOSE(Detalhamento.OpçãoServiços,OFFSET(Import.PLQ,$A110-1,AD$15-1,1,1),IF($E110&lt;&gt;1,IF(ISNUMBER(INDEX(Import.PLE,Detalhamento!$E110,Detalhamento!AD$15)),IF(INDEX(Import.PLE,Detalhamento!$E110,Detalhamento!AD$15)&lt;=mediçao,OFFSET(Import.PLQ,$A110-1,AD$15-1,1,1),0),0),PLE!$AA$28*OFFSET(Import.PLQ,$A110-1,AD$15-1,1,1)),IF($E110&lt;&gt;1,IF(ISNUMBER(INDEX(Import.PLE,Detalhamento!$E110,Detalhamento!AD$15)),IF(INDEX(Import.PLE,Detalhamento!$E110,Detalhamento!AD$15)&lt;=mediçao,0,OFFSET(Import.PLQ,$A110-1,AD$15-1,1,1)),OFFSET(Import.PLQ,$A110-1,AD$15-1,1,1)),(1-PLE!$AA$28)*OFFSET(Import.PLQ,$A110-1,AD$15-1,1,1))))</f>
        <v>0</v>
      </c>
      <c r="AE110" s="144">
        <f ca="1">IF(AE$13="",0,CHOOSE(Detalhamento.OpçãoServiços,OFFSET(Import.PLQ,$A110-1,AE$15-1,1,1),IF($E110&lt;&gt;1,IF(ISNUMBER(INDEX(Import.PLE,Detalhamento!$E110,Detalhamento!AE$15)),IF(INDEX(Import.PLE,Detalhamento!$E110,Detalhamento!AE$15)&lt;=mediçao,OFFSET(Import.PLQ,$A110-1,AE$15-1,1,1),0),0),PLE!$AA$28*OFFSET(Import.PLQ,$A110-1,AE$15-1,1,1)),IF($E110&lt;&gt;1,IF(ISNUMBER(INDEX(Import.PLE,Detalhamento!$E110,Detalhamento!AE$15)),IF(INDEX(Import.PLE,Detalhamento!$E110,Detalhamento!AE$15)&lt;=mediçao,0,OFFSET(Import.PLQ,$A110-1,AE$15-1,1,1)),OFFSET(Import.PLQ,$A110-1,AE$15-1,1,1)),(1-PLE!$AA$28)*OFFSET(Import.PLQ,$A110-1,AE$15-1,1,1))))</f>
        <v>0</v>
      </c>
      <c r="AF110" s="144">
        <f ca="1">IF(AF$13="",0,CHOOSE(Detalhamento.OpçãoServiços,OFFSET(Import.PLQ,$A110-1,AF$15-1,1,1),IF($E110&lt;&gt;1,IF(ISNUMBER(INDEX(Import.PLE,Detalhamento!$E110,Detalhamento!AF$15)),IF(INDEX(Import.PLE,Detalhamento!$E110,Detalhamento!AF$15)&lt;=mediçao,OFFSET(Import.PLQ,$A110-1,AF$15-1,1,1),0),0),PLE!$AA$28*OFFSET(Import.PLQ,$A110-1,AF$15-1,1,1)),IF($E110&lt;&gt;1,IF(ISNUMBER(INDEX(Import.PLE,Detalhamento!$E110,Detalhamento!AF$15)),IF(INDEX(Import.PLE,Detalhamento!$E110,Detalhamento!AF$15)&lt;=mediçao,0,OFFSET(Import.PLQ,$A110-1,AF$15-1,1,1)),OFFSET(Import.PLQ,$A110-1,AF$15-1,1,1)),(1-PLE!$AA$28)*OFFSET(Import.PLQ,$A110-1,AF$15-1,1,1))))</f>
        <v>0</v>
      </c>
      <c r="AG110" s="144">
        <f ca="1">IF(AG$13="",0,CHOOSE(Detalhamento.OpçãoServiços,OFFSET(Import.PLQ,$A110-1,AG$15-1,1,1),IF($E110&lt;&gt;1,IF(ISNUMBER(INDEX(Import.PLE,Detalhamento!$E110,Detalhamento!AG$15)),IF(INDEX(Import.PLE,Detalhamento!$E110,Detalhamento!AG$15)&lt;=mediçao,OFFSET(Import.PLQ,$A110-1,AG$15-1,1,1),0),0),PLE!$AA$28*OFFSET(Import.PLQ,$A110-1,AG$15-1,1,1)),IF($E110&lt;&gt;1,IF(ISNUMBER(INDEX(Import.PLE,Detalhamento!$E110,Detalhamento!AG$15)),IF(INDEX(Import.PLE,Detalhamento!$E110,Detalhamento!AG$15)&lt;=mediçao,0,OFFSET(Import.PLQ,$A110-1,AG$15-1,1,1)),OFFSET(Import.PLQ,$A110-1,AG$15-1,1,1)),(1-PLE!$AA$28)*OFFSET(Import.PLQ,$A110-1,AG$15-1,1,1))))</f>
        <v>0</v>
      </c>
      <c r="AH110" s="144">
        <f ca="1">IF(AH$13="",0,CHOOSE(Detalhamento.OpçãoServiços,OFFSET(Import.PLQ,$A110-1,AH$15-1,1,1),IF($E110&lt;&gt;1,IF(ISNUMBER(INDEX(Import.PLE,Detalhamento!$E110,Detalhamento!AH$15)),IF(INDEX(Import.PLE,Detalhamento!$E110,Detalhamento!AH$15)&lt;=mediçao,OFFSET(Import.PLQ,$A110-1,AH$15-1,1,1),0),0),PLE!$AA$28*OFFSET(Import.PLQ,$A110-1,AH$15-1,1,1)),IF($E110&lt;&gt;1,IF(ISNUMBER(INDEX(Import.PLE,Detalhamento!$E110,Detalhamento!AH$15)),IF(INDEX(Import.PLE,Detalhamento!$E110,Detalhamento!AH$15)&lt;=mediçao,0,OFFSET(Import.PLQ,$A110-1,AH$15-1,1,1)),OFFSET(Import.PLQ,$A110-1,AH$15-1,1,1)),(1-PLE!$AA$28)*OFFSET(Import.PLQ,$A110-1,AH$15-1,1,1))))</f>
        <v>0</v>
      </c>
      <c r="AI110" s="144">
        <f ca="1">IF(AI$13="",0,CHOOSE(Detalhamento.OpçãoServiços,OFFSET(Import.PLQ,$A110-1,AI$15-1,1,1),IF($E110&lt;&gt;1,IF(ISNUMBER(INDEX(Import.PLE,Detalhamento!$E110,Detalhamento!AI$15)),IF(INDEX(Import.PLE,Detalhamento!$E110,Detalhamento!AI$15)&lt;=mediçao,OFFSET(Import.PLQ,$A110-1,AI$15-1,1,1),0),0),PLE!$AA$28*OFFSET(Import.PLQ,$A110-1,AI$15-1,1,1)),IF($E110&lt;&gt;1,IF(ISNUMBER(INDEX(Import.PLE,Detalhamento!$E110,Detalhamento!AI$15)),IF(INDEX(Import.PLE,Detalhamento!$E110,Detalhamento!AI$15)&lt;=mediçao,0,OFFSET(Import.PLQ,$A110-1,AI$15-1,1,1)),OFFSET(Import.PLQ,$A110-1,AI$15-1,1,1)),(1-PLE!$AA$28)*OFFSET(Import.PLQ,$A110-1,AI$15-1,1,1))))</f>
        <v>0</v>
      </c>
      <c r="AJ110" s="144">
        <f ca="1">IF(AJ$13="",0,CHOOSE(Detalhamento.OpçãoServiços,OFFSET(Import.PLQ,$A110-1,AJ$15-1,1,1),IF($E110&lt;&gt;1,IF(ISNUMBER(INDEX(Import.PLE,Detalhamento!$E110,Detalhamento!AJ$15)),IF(INDEX(Import.PLE,Detalhamento!$E110,Detalhamento!AJ$15)&lt;=mediçao,OFFSET(Import.PLQ,$A110-1,AJ$15-1,1,1),0),0),PLE!$AA$28*OFFSET(Import.PLQ,$A110-1,AJ$15-1,1,1)),IF($E110&lt;&gt;1,IF(ISNUMBER(INDEX(Import.PLE,Detalhamento!$E110,Detalhamento!AJ$15)),IF(INDEX(Import.PLE,Detalhamento!$E110,Detalhamento!AJ$15)&lt;=mediçao,0,OFFSET(Import.PLQ,$A110-1,AJ$15-1,1,1)),OFFSET(Import.PLQ,$A110-1,AJ$15-1,1,1)),(1-PLE!$AA$28)*OFFSET(Import.PLQ,$A110-1,AJ$15-1,1,1))))</f>
        <v>0</v>
      </c>
      <c r="AK110" s="144">
        <f ca="1">IF(AK$13="",0,CHOOSE(Detalhamento.OpçãoServiços,OFFSET(Import.PLQ,$A110-1,AK$15-1,1,1),IF($E110&lt;&gt;1,IF(ISNUMBER(INDEX(Import.PLE,Detalhamento!$E110,Detalhamento!AK$15)),IF(INDEX(Import.PLE,Detalhamento!$E110,Detalhamento!AK$15)&lt;=mediçao,OFFSET(Import.PLQ,$A110-1,AK$15-1,1,1),0),0),PLE!$AA$28*OFFSET(Import.PLQ,$A110-1,AK$15-1,1,1)),IF($E110&lt;&gt;1,IF(ISNUMBER(INDEX(Import.PLE,Detalhamento!$E110,Detalhamento!AK$15)),IF(INDEX(Import.PLE,Detalhamento!$E110,Detalhamento!AK$15)&lt;=mediçao,0,OFFSET(Import.PLQ,$A110-1,AK$15-1,1,1)),OFFSET(Import.PLQ,$A110-1,AK$15-1,1,1)),(1-PLE!$AA$28)*OFFSET(Import.PLQ,$A110-1,AK$15-1,1,1))))</f>
        <v>0</v>
      </c>
      <c r="AL110" s="144">
        <f ca="1">IF(AL$13="",0,CHOOSE(Detalhamento.OpçãoServiços,OFFSET(Import.PLQ,$A110-1,AL$15-1,1,1),IF($E110&lt;&gt;1,IF(ISNUMBER(INDEX(Import.PLE,Detalhamento!$E110,Detalhamento!AL$15)),IF(INDEX(Import.PLE,Detalhamento!$E110,Detalhamento!AL$15)&lt;=mediçao,OFFSET(Import.PLQ,$A110-1,AL$15-1,1,1),0),0),PLE!$AA$28*OFFSET(Import.PLQ,$A110-1,AL$15-1,1,1)),IF($E110&lt;&gt;1,IF(ISNUMBER(INDEX(Import.PLE,Detalhamento!$E110,Detalhamento!AL$15)),IF(INDEX(Import.PLE,Detalhamento!$E110,Detalhamento!AL$15)&lt;=mediçao,0,OFFSET(Import.PLQ,$A110-1,AL$15-1,1,1)),OFFSET(Import.PLQ,$A110-1,AL$15-1,1,1)),(1-PLE!$AA$28)*OFFSET(Import.PLQ,$A110-1,AL$15-1,1,1))))</f>
        <v>0</v>
      </c>
      <c r="AM110" s="144">
        <f ca="1">IF(AM$13="",0,CHOOSE(Detalhamento.OpçãoServiços,OFFSET(Import.PLQ,$A110-1,AM$15-1,1,1),IF($E110&lt;&gt;1,IF(ISNUMBER(INDEX(Import.PLE,Detalhamento!$E110,Detalhamento!AM$15)),IF(INDEX(Import.PLE,Detalhamento!$E110,Detalhamento!AM$15)&lt;=mediçao,OFFSET(Import.PLQ,$A110-1,AM$15-1,1,1),0),0),PLE!$AA$28*OFFSET(Import.PLQ,$A110-1,AM$15-1,1,1)),IF($E110&lt;&gt;1,IF(ISNUMBER(INDEX(Import.PLE,Detalhamento!$E110,Detalhamento!AM$15)),IF(INDEX(Import.PLE,Detalhamento!$E110,Detalhamento!AM$15)&lt;=mediçao,0,OFFSET(Import.PLQ,$A110-1,AM$15-1,1,1)),OFFSET(Import.PLQ,$A110-1,AM$15-1,1,1)),(1-PLE!$AA$28)*OFFSET(Import.PLQ,$A110-1,AM$15-1,1,1))))</f>
        <v>0</v>
      </c>
      <c r="AN110" s="144">
        <f ca="1">IF(AN$13="",0,CHOOSE(Detalhamento.OpçãoServiços,OFFSET(Import.PLQ,$A110-1,AN$15-1,1,1),IF($E110&lt;&gt;1,IF(ISNUMBER(INDEX(Import.PLE,Detalhamento!$E110,Detalhamento!AN$15)),IF(INDEX(Import.PLE,Detalhamento!$E110,Detalhamento!AN$15)&lt;=mediçao,OFFSET(Import.PLQ,$A110-1,AN$15-1,1,1),0),0),PLE!$AA$28*OFFSET(Import.PLQ,$A110-1,AN$15-1,1,1)),IF($E110&lt;&gt;1,IF(ISNUMBER(INDEX(Import.PLE,Detalhamento!$E110,Detalhamento!AN$15)),IF(INDEX(Import.PLE,Detalhamento!$E110,Detalhamento!AN$15)&lt;=mediçao,0,OFFSET(Import.PLQ,$A110-1,AN$15-1,1,1)),OFFSET(Import.PLQ,$A110-1,AN$15-1,1,1)),(1-PLE!$AA$28)*OFFSET(Import.PLQ,$A110-1,AN$15-1,1,1))))</f>
        <v>0</v>
      </c>
      <c r="AO110" s="144">
        <f ca="1">IF(AO$13="",0,CHOOSE(Detalhamento.OpçãoServiços,OFFSET(Import.PLQ,$A110-1,AO$15-1,1,1),IF($E110&lt;&gt;1,IF(ISNUMBER(INDEX(Import.PLE,Detalhamento!$E110,Detalhamento!AO$15)),IF(INDEX(Import.PLE,Detalhamento!$E110,Detalhamento!AO$15)&lt;=mediçao,OFFSET(Import.PLQ,$A110-1,AO$15-1,1,1),0),0),PLE!$AA$28*OFFSET(Import.PLQ,$A110-1,AO$15-1,1,1)),IF($E110&lt;&gt;1,IF(ISNUMBER(INDEX(Import.PLE,Detalhamento!$E110,Detalhamento!AO$15)),IF(INDEX(Import.PLE,Detalhamento!$E110,Detalhamento!AO$15)&lt;=mediçao,0,OFFSET(Import.PLQ,$A110-1,AO$15-1,1,1)),OFFSET(Import.PLQ,$A110-1,AO$15-1,1,1)),(1-PLE!$AA$28)*OFFSET(Import.PLQ,$A110-1,AO$15-1,1,1))))</f>
        <v>0</v>
      </c>
      <c r="AP110" s="144">
        <f ca="1">IF(AP$13="",0,CHOOSE(Detalhamento.OpçãoServiços,OFFSET(Import.PLQ,$A110-1,AP$15-1,1,1),IF($E110&lt;&gt;1,IF(ISNUMBER(INDEX(Import.PLE,Detalhamento!$E110,Detalhamento!AP$15)),IF(INDEX(Import.PLE,Detalhamento!$E110,Detalhamento!AP$15)&lt;=mediçao,OFFSET(Import.PLQ,$A110-1,AP$15-1,1,1),0),0),PLE!$AA$28*OFFSET(Import.PLQ,$A110-1,AP$15-1,1,1)),IF($E110&lt;&gt;1,IF(ISNUMBER(INDEX(Import.PLE,Detalhamento!$E110,Detalhamento!AP$15)),IF(INDEX(Import.PLE,Detalhamento!$E110,Detalhamento!AP$15)&lt;=mediçao,0,OFFSET(Import.PLQ,$A110-1,AP$15-1,1,1)),OFFSET(Import.PLQ,$A110-1,AP$15-1,1,1)),(1-PLE!$AA$28)*OFFSET(Import.PLQ,$A110-1,AP$15-1,1,1))))</f>
        <v>0</v>
      </c>
      <c r="AQ110" s="144">
        <f ca="1">IF(AQ$13="",0,CHOOSE(Detalhamento.OpçãoServiços,OFFSET(Import.PLQ,$A110-1,AQ$15-1,1,1),IF($E110&lt;&gt;1,IF(ISNUMBER(INDEX(Import.PLE,Detalhamento!$E110,Detalhamento!AQ$15)),IF(INDEX(Import.PLE,Detalhamento!$E110,Detalhamento!AQ$15)&lt;=mediçao,OFFSET(Import.PLQ,$A110-1,AQ$15-1,1,1),0),0),PLE!$AA$28*OFFSET(Import.PLQ,$A110-1,AQ$15-1,1,1)),IF($E110&lt;&gt;1,IF(ISNUMBER(INDEX(Import.PLE,Detalhamento!$E110,Detalhamento!AQ$15)),IF(INDEX(Import.PLE,Detalhamento!$E110,Detalhamento!AQ$15)&lt;=mediçao,0,OFFSET(Import.PLQ,$A110-1,AQ$15-1,1,1)),OFFSET(Import.PLQ,$A110-1,AQ$15-1,1,1)),(1-PLE!$AA$28)*OFFSET(Import.PLQ,$A110-1,AQ$15-1,1,1))))</f>
        <v>0</v>
      </c>
      <c r="AR110" s="144">
        <f ca="1">IF(AR$13="",0,CHOOSE(Detalhamento.OpçãoServiços,OFFSET(Import.PLQ,$A110-1,AR$15-1,1,1),IF($E110&lt;&gt;1,IF(ISNUMBER(INDEX(Import.PLE,Detalhamento!$E110,Detalhamento!AR$15)),IF(INDEX(Import.PLE,Detalhamento!$E110,Detalhamento!AR$15)&lt;=mediçao,OFFSET(Import.PLQ,$A110-1,AR$15-1,1,1),0),0),PLE!$AA$28*OFFSET(Import.PLQ,$A110-1,AR$15-1,1,1)),IF($E110&lt;&gt;1,IF(ISNUMBER(INDEX(Import.PLE,Detalhamento!$E110,Detalhamento!AR$15)),IF(INDEX(Import.PLE,Detalhamento!$E110,Detalhamento!AR$15)&lt;=mediçao,0,OFFSET(Import.PLQ,$A110-1,AR$15-1,1,1)),OFFSET(Import.PLQ,$A110-1,AR$15-1,1,1)),(1-PLE!$AA$28)*OFFSET(Import.PLQ,$A110-1,AR$15-1,1,1))))</f>
        <v>0</v>
      </c>
      <c r="AS110" s="144">
        <f ca="1">IF(AS$13="",0,CHOOSE(Detalhamento.OpçãoServiços,OFFSET(Import.PLQ,$A110-1,AS$15-1,1,1),IF($E110&lt;&gt;1,IF(ISNUMBER(INDEX(Import.PLE,Detalhamento!$E110,Detalhamento!AS$15)),IF(INDEX(Import.PLE,Detalhamento!$E110,Detalhamento!AS$15)&lt;=mediçao,OFFSET(Import.PLQ,$A110-1,AS$15-1,1,1),0),0),PLE!$AA$28*OFFSET(Import.PLQ,$A110-1,AS$15-1,1,1)),IF($E110&lt;&gt;1,IF(ISNUMBER(INDEX(Import.PLE,Detalhamento!$E110,Detalhamento!AS$15)),IF(INDEX(Import.PLE,Detalhamento!$E110,Detalhamento!AS$15)&lt;=mediçao,0,OFFSET(Import.PLQ,$A110-1,AS$15-1,1,1)),OFFSET(Import.PLQ,$A110-1,AS$15-1,1,1)),(1-PLE!$AA$28)*OFFSET(Import.PLQ,$A110-1,AS$15-1,1,1))))</f>
        <v>0</v>
      </c>
      <c r="AT110" s="144">
        <f ca="1">IF(AT$13="",0,CHOOSE(Detalhamento.OpçãoServiços,OFFSET(Import.PLQ,$A110-1,AT$15-1,1,1),IF($E110&lt;&gt;1,IF(ISNUMBER(INDEX(Import.PLE,Detalhamento!$E110,Detalhamento!AT$15)),IF(INDEX(Import.PLE,Detalhamento!$E110,Detalhamento!AT$15)&lt;=mediçao,OFFSET(Import.PLQ,$A110-1,AT$15-1,1,1),0),0),PLE!$AA$28*OFFSET(Import.PLQ,$A110-1,AT$15-1,1,1)),IF($E110&lt;&gt;1,IF(ISNUMBER(INDEX(Import.PLE,Detalhamento!$E110,Detalhamento!AT$15)),IF(INDEX(Import.PLE,Detalhamento!$E110,Detalhamento!AT$15)&lt;=mediçao,0,OFFSET(Import.PLQ,$A110-1,AT$15-1,1,1)),OFFSET(Import.PLQ,$A110-1,AT$15-1,1,1)),(1-PLE!$AA$28)*OFFSET(Import.PLQ,$A110-1,AT$15-1,1,1))))</f>
        <v>0</v>
      </c>
      <c r="AU110" s="144">
        <f ca="1">IF(AU$13="",0,CHOOSE(Detalhamento.OpçãoServiços,OFFSET(Import.PLQ,$A110-1,AU$15-1,1,1),IF($E110&lt;&gt;1,IF(ISNUMBER(INDEX(Import.PLE,Detalhamento!$E110,Detalhamento!AU$15)),IF(INDEX(Import.PLE,Detalhamento!$E110,Detalhamento!AU$15)&lt;=mediçao,OFFSET(Import.PLQ,$A110-1,AU$15-1,1,1),0),0),PLE!$AA$28*OFFSET(Import.PLQ,$A110-1,AU$15-1,1,1)),IF($E110&lt;&gt;1,IF(ISNUMBER(INDEX(Import.PLE,Detalhamento!$E110,Detalhamento!AU$15)),IF(INDEX(Import.PLE,Detalhamento!$E110,Detalhamento!AU$15)&lt;=mediçao,0,OFFSET(Import.PLQ,$A110-1,AU$15-1,1,1)),OFFSET(Import.PLQ,$A110-1,AU$15-1,1,1)),(1-PLE!$AA$28)*OFFSET(Import.PLQ,$A110-1,AU$15-1,1,1))))</f>
        <v>0</v>
      </c>
      <c r="AV110" s="144">
        <f ca="1">IF(AV$13="",0,CHOOSE(Detalhamento.OpçãoServiços,OFFSET(Import.PLQ,$A110-1,AV$15-1,1,1),IF($E110&lt;&gt;1,IF(ISNUMBER(INDEX(Import.PLE,Detalhamento!$E110,Detalhamento!AV$15)),IF(INDEX(Import.PLE,Detalhamento!$E110,Detalhamento!AV$15)&lt;=mediçao,OFFSET(Import.PLQ,$A110-1,AV$15-1,1,1),0),0),PLE!$AA$28*OFFSET(Import.PLQ,$A110-1,AV$15-1,1,1)),IF($E110&lt;&gt;1,IF(ISNUMBER(INDEX(Import.PLE,Detalhamento!$E110,Detalhamento!AV$15)),IF(INDEX(Import.PLE,Detalhamento!$E110,Detalhamento!AV$15)&lt;=mediçao,0,OFFSET(Import.PLQ,$A110-1,AV$15-1,1,1)),OFFSET(Import.PLQ,$A110-1,AV$15-1,1,1)),(1-PLE!$AA$28)*OFFSET(Import.PLQ,$A110-1,AV$15-1,1,1))))</f>
        <v>0</v>
      </c>
      <c r="AW110" s="144">
        <f ca="1">IF(AW$13="",0,CHOOSE(Detalhamento.OpçãoServiços,OFFSET(Import.PLQ,$A110-1,AW$15-1,1,1),IF($E110&lt;&gt;1,IF(ISNUMBER(INDEX(Import.PLE,Detalhamento!$E110,Detalhamento!AW$15)),IF(INDEX(Import.PLE,Detalhamento!$E110,Detalhamento!AW$15)&lt;=mediçao,OFFSET(Import.PLQ,$A110-1,AW$15-1,1,1),0),0),PLE!$AA$28*OFFSET(Import.PLQ,$A110-1,AW$15-1,1,1)),IF($E110&lt;&gt;1,IF(ISNUMBER(INDEX(Import.PLE,Detalhamento!$E110,Detalhamento!AW$15)),IF(INDEX(Import.PLE,Detalhamento!$E110,Detalhamento!AW$15)&lt;=mediçao,0,OFFSET(Import.PLQ,$A110-1,AW$15-1,1,1)),OFFSET(Import.PLQ,$A110-1,AW$15-1,1,1)),(1-PLE!$AA$28)*OFFSET(Import.PLQ,$A110-1,AW$15-1,1,1))))</f>
        <v>0</v>
      </c>
      <c r="AX110" s="144">
        <f ca="1">IF(AX$13="",0,CHOOSE(Detalhamento.OpçãoServiços,OFFSET(Import.PLQ,$A110-1,AX$15-1,1,1),IF($E110&lt;&gt;1,IF(ISNUMBER(INDEX(Import.PLE,Detalhamento!$E110,Detalhamento!AX$15)),IF(INDEX(Import.PLE,Detalhamento!$E110,Detalhamento!AX$15)&lt;=mediçao,OFFSET(Import.PLQ,$A110-1,AX$15-1,1,1),0),0),PLE!$AA$28*OFFSET(Import.PLQ,$A110-1,AX$15-1,1,1)),IF($E110&lt;&gt;1,IF(ISNUMBER(INDEX(Import.PLE,Detalhamento!$E110,Detalhamento!AX$15)),IF(INDEX(Import.PLE,Detalhamento!$E110,Detalhamento!AX$15)&lt;=mediçao,0,OFFSET(Import.PLQ,$A110-1,AX$15-1,1,1)),OFFSET(Import.PLQ,$A110-1,AX$15-1,1,1)),(1-PLE!$AA$28)*OFFSET(Import.PLQ,$A110-1,AX$15-1,1,1))))</f>
        <v>0</v>
      </c>
      <c r="AY110" s="144">
        <f ca="1">IF(AY$13="",0,CHOOSE(Detalhamento.OpçãoServiços,OFFSET(Import.PLQ,$A110-1,AY$15-1,1,1),IF($E110&lt;&gt;1,IF(ISNUMBER(INDEX(Import.PLE,Detalhamento!$E110,Detalhamento!AY$15)),IF(INDEX(Import.PLE,Detalhamento!$E110,Detalhamento!AY$15)&lt;=mediçao,OFFSET(Import.PLQ,$A110-1,AY$15-1,1,1),0),0),PLE!$AA$28*OFFSET(Import.PLQ,$A110-1,AY$15-1,1,1)),IF($E110&lt;&gt;1,IF(ISNUMBER(INDEX(Import.PLE,Detalhamento!$E110,Detalhamento!AY$15)),IF(INDEX(Import.PLE,Detalhamento!$E110,Detalhamento!AY$15)&lt;=mediçao,0,OFFSET(Import.PLQ,$A110-1,AY$15-1,1,1)),OFFSET(Import.PLQ,$A110-1,AY$15-1,1,1)),(1-PLE!$AA$28)*OFFSET(Import.PLQ,$A110-1,AY$15-1,1,1))))</f>
        <v>0</v>
      </c>
      <c r="AZ110" s="144">
        <f ca="1">IF(AZ$13="",0,CHOOSE(Detalhamento.OpçãoServiços,OFFSET(Import.PLQ,$A110-1,AZ$15-1,1,1),IF($E110&lt;&gt;1,IF(ISNUMBER(INDEX(Import.PLE,Detalhamento!$E110,Detalhamento!AZ$15)),IF(INDEX(Import.PLE,Detalhamento!$E110,Detalhamento!AZ$15)&lt;=mediçao,OFFSET(Import.PLQ,$A110-1,AZ$15-1,1,1),0),0),PLE!$AA$28*OFFSET(Import.PLQ,$A110-1,AZ$15-1,1,1)),IF($E110&lt;&gt;1,IF(ISNUMBER(INDEX(Import.PLE,Detalhamento!$E110,Detalhamento!AZ$15)),IF(INDEX(Import.PLE,Detalhamento!$E110,Detalhamento!AZ$15)&lt;=mediçao,0,OFFSET(Import.PLQ,$A110-1,AZ$15-1,1,1)),OFFSET(Import.PLQ,$A110-1,AZ$15-1,1,1)),(1-PLE!$AA$28)*OFFSET(Import.PLQ,$A110-1,AZ$15-1,1,1))))</f>
        <v>0</v>
      </c>
      <c r="BA110" s="144">
        <f ca="1">IF(BA$13="",0,CHOOSE(Detalhamento.OpçãoServiços,OFFSET(Import.PLQ,$A110-1,BA$15-1,1,1),IF($E110&lt;&gt;1,IF(ISNUMBER(INDEX(Import.PLE,Detalhamento!$E110,Detalhamento!BA$15)),IF(INDEX(Import.PLE,Detalhamento!$E110,Detalhamento!BA$15)&lt;=mediçao,OFFSET(Import.PLQ,$A110-1,BA$15-1,1,1),0),0),PLE!$AA$28*OFFSET(Import.PLQ,$A110-1,BA$15-1,1,1)),IF($E110&lt;&gt;1,IF(ISNUMBER(INDEX(Import.PLE,Detalhamento!$E110,Detalhamento!BA$15)),IF(INDEX(Import.PLE,Detalhamento!$E110,Detalhamento!BA$15)&lt;=mediçao,0,OFFSET(Import.PLQ,$A110-1,BA$15-1,1,1)),OFFSET(Import.PLQ,$A110-1,BA$15-1,1,1)),(1-PLE!$AA$28)*OFFSET(Import.PLQ,$A110-1,BA$15-1,1,1))))</f>
        <v>0</v>
      </c>
      <c r="BB110" s="144">
        <f ca="1">IF(BB$13="",0,CHOOSE(Detalhamento.OpçãoServiços,OFFSET(Import.PLQ,$A110-1,BB$15-1,1,1),IF($E110&lt;&gt;1,IF(ISNUMBER(INDEX(Import.PLE,Detalhamento!$E110,Detalhamento!BB$15)),IF(INDEX(Import.PLE,Detalhamento!$E110,Detalhamento!BB$15)&lt;=mediçao,OFFSET(Import.PLQ,$A110-1,BB$15-1,1,1),0),0),PLE!$AA$28*OFFSET(Import.PLQ,$A110-1,BB$15-1,1,1)),IF($E110&lt;&gt;1,IF(ISNUMBER(INDEX(Import.PLE,Detalhamento!$E110,Detalhamento!BB$15)),IF(INDEX(Import.PLE,Detalhamento!$E110,Detalhamento!BB$15)&lt;=mediçao,0,OFFSET(Import.PLQ,$A110-1,BB$15-1,1,1)),OFFSET(Import.PLQ,$A110-1,BB$15-1,1,1)),(1-PLE!$AA$28)*OFFSET(Import.PLQ,$A110-1,BB$15-1,1,1))))</f>
        <v>0</v>
      </c>
      <c r="BC110" s="144">
        <f ca="1">IF(BC$13="",0,CHOOSE(Detalhamento.OpçãoServiços,OFFSET(Import.PLQ,$A110-1,BC$15-1,1,1),IF($E110&lt;&gt;1,IF(ISNUMBER(INDEX(Import.PLE,Detalhamento!$E110,Detalhamento!BC$15)),IF(INDEX(Import.PLE,Detalhamento!$E110,Detalhamento!BC$15)&lt;=mediçao,OFFSET(Import.PLQ,$A110-1,BC$15-1,1,1),0),0),PLE!$AA$28*OFFSET(Import.PLQ,$A110-1,BC$15-1,1,1)),IF($E110&lt;&gt;1,IF(ISNUMBER(INDEX(Import.PLE,Detalhamento!$E110,Detalhamento!BC$15)),IF(INDEX(Import.PLE,Detalhamento!$E110,Detalhamento!BC$15)&lt;=mediçao,0,OFFSET(Import.PLQ,$A110-1,BC$15-1,1,1)),OFFSET(Import.PLQ,$A110-1,BC$15-1,1,1)),(1-PLE!$AA$28)*OFFSET(Import.PLQ,$A110-1,BC$15-1,1,1))))</f>
        <v>0</v>
      </c>
      <c r="BD110" s="144">
        <f ca="1">IF(BD$13="",0,CHOOSE(Detalhamento.OpçãoServiços,OFFSET(Import.PLQ,$A110-1,BD$15-1,1,1),IF($E110&lt;&gt;1,IF(ISNUMBER(INDEX(Import.PLE,Detalhamento!$E110,Detalhamento!BD$15)),IF(INDEX(Import.PLE,Detalhamento!$E110,Detalhamento!BD$15)&lt;=mediçao,OFFSET(Import.PLQ,$A110-1,BD$15-1,1,1),0),0),PLE!$AA$28*OFFSET(Import.PLQ,$A110-1,BD$15-1,1,1)),IF($E110&lt;&gt;1,IF(ISNUMBER(INDEX(Import.PLE,Detalhamento!$E110,Detalhamento!BD$15)),IF(INDEX(Import.PLE,Detalhamento!$E110,Detalhamento!BD$15)&lt;=mediçao,0,OFFSET(Import.PLQ,$A110-1,BD$15-1,1,1)),OFFSET(Import.PLQ,$A110-1,BD$15-1,1,1)),(1-PLE!$AA$28)*OFFSET(Import.PLQ,$A110-1,BD$15-1,1,1))))</f>
        <v>0</v>
      </c>
      <c r="BE110" s="144">
        <f ca="1">IF(BE$13="",0,CHOOSE(Detalhamento.OpçãoServiços,OFFSET(Import.PLQ,$A110-1,BE$15-1,1,1),IF($E110&lt;&gt;1,IF(ISNUMBER(INDEX(Import.PLE,Detalhamento!$E110,Detalhamento!BE$15)),IF(INDEX(Import.PLE,Detalhamento!$E110,Detalhamento!BE$15)&lt;=mediçao,OFFSET(Import.PLQ,$A110-1,BE$15-1,1,1),0),0),PLE!$AA$28*OFFSET(Import.PLQ,$A110-1,BE$15-1,1,1)),IF($E110&lt;&gt;1,IF(ISNUMBER(INDEX(Import.PLE,Detalhamento!$E110,Detalhamento!BE$15)),IF(INDEX(Import.PLE,Detalhamento!$E110,Detalhamento!BE$15)&lt;=mediçao,0,OFFSET(Import.PLQ,$A110-1,BE$15-1,1,1)),OFFSET(Import.PLQ,$A110-1,BE$15-1,1,1)),(1-PLE!$AA$28)*OFFSET(Import.PLQ,$A110-1,BE$15-1,1,1))))</f>
        <v>0</v>
      </c>
      <c r="BF110" s="144">
        <f ca="1">IF(BF$13="",0,CHOOSE(Detalhamento.OpçãoServiços,OFFSET(Import.PLQ,$A110-1,BF$15-1,1,1),IF($E110&lt;&gt;1,IF(ISNUMBER(INDEX(Import.PLE,Detalhamento!$E110,Detalhamento!BF$15)),IF(INDEX(Import.PLE,Detalhamento!$E110,Detalhamento!BF$15)&lt;=mediçao,OFFSET(Import.PLQ,$A110-1,BF$15-1,1,1),0),0),PLE!$AA$28*OFFSET(Import.PLQ,$A110-1,BF$15-1,1,1)),IF($E110&lt;&gt;1,IF(ISNUMBER(INDEX(Import.PLE,Detalhamento!$E110,Detalhamento!BF$15)),IF(INDEX(Import.PLE,Detalhamento!$E110,Detalhamento!BF$15)&lt;=mediçao,0,OFFSET(Import.PLQ,$A110-1,BF$15-1,1,1)),OFFSET(Import.PLQ,$A110-1,BF$15-1,1,1)),(1-PLE!$AA$28)*OFFSET(Import.PLQ,$A110-1,BF$15-1,1,1))))</f>
        <v>0</v>
      </c>
      <c r="BG110" s="144">
        <f ca="1">IF(BG$13="",0,CHOOSE(Detalhamento.OpçãoServiços,OFFSET(Import.PLQ,$A110-1,BG$15-1,1,1),IF($E110&lt;&gt;1,IF(ISNUMBER(INDEX(Import.PLE,Detalhamento!$E110,Detalhamento!BG$15)),IF(INDEX(Import.PLE,Detalhamento!$E110,Detalhamento!BG$15)&lt;=mediçao,OFFSET(Import.PLQ,$A110-1,BG$15-1,1,1),0),0),PLE!$AA$28*OFFSET(Import.PLQ,$A110-1,BG$15-1,1,1)),IF($E110&lt;&gt;1,IF(ISNUMBER(INDEX(Import.PLE,Detalhamento!$E110,Detalhamento!BG$15)),IF(INDEX(Import.PLE,Detalhamento!$E110,Detalhamento!BG$15)&lt;=mediçao,0,OFFSET(Import.PLQ,$A110-1,BG$15-1,1,1)),OFFSET(Import.PLQ,$A110-1,BG$15-1,1,1)),(1-PLE!$AA$28)*OFFSET(Import.PLQ,$A110-1,BG$15-1,1,1))))</f>
        <v>0</v>
      </c>
      <c r="BH110" s="144">
        <f ca="1">IF(BH$13="",0,CHOOSE(Detalhamento.OpçãoServiços,OFFSET(Import.PLQ,$A110-1,BH$15-1,1,1),IF($E110&lt;&gt;1,IF(ISNUMBER(INDEX(Import.PLE,Detalhamento!$E110,Detalhamento!BH$15)),IF(INDEX(Import.PLE,Detalhamento!$E110,Detalhamento!BH$15)&lt;=mediçao,OFFSET(Import.PLQ,$A110-1,BH$15-1,1,1),0),0),PLE!$AA$28*OFFSET(Import.PLQ,$A110-1,BH$15-1,1,1)),IF($E110&lt;&gt;1,IF(ISNUMBER(INDEX(Import.PLE,Detalhamento!$E110,Detalhamento!BH$15)),IF(INDEX(Import.PLE,Detalhamento!$E110,Detalhamento!BH$15)&lt;=mediçao,0,OFFSET(Import.PLQ,$A110-1,BH$15-1,1,1)),OFFSET(Import.PLQ,$A110-1,BH$15-1,1,1)),(1-PLE!$AA$28)*OFFSET(Import.PLQ,$A110-1,BH$15-1,1,1))))</f>
        <v>0</v>
      </c>
      <c r="BI110" s="144">
        <f ca="1">IF(BI$13="",0,CHOOSE(Detalhamento.OpçãoServiços,OFFSET(Import.PLQ,$A110-1,BI$15-1,1,1),IF($E110&lt;&gt;1,IF(ISNUMBER(INDEX(Import.PLE,Detalhamento!$E110,Detalhamento!BI$15)),IF(INDEX(Import.PLE,Detalhamento!$E110,Detalhamento!BI$15)&lt;=mediçao,OFFSET(Import.PLQ,$A110-1,BI$15-1,1,1),0),0),PLE!$AA$28*OFFSET(Import.PLQ,$A110-1,BI$15-1,1,1)),IF($E110&lt;&gt;1,IF(ISNUMBER(INDEX(Import.PLE,Detalhamento!$E110,Detalhamento!BI$15)),IF(INDEX(Import.PLE,Detalhamento!$E110,Detalhamento!BI$15)&lt;=mediçao,0,OFFSET(Import.PLQ,$A110-1,BI$15-1,1,1)),OFFSET(Import.PLQ,$A110-1,BI$15-1,1,1)),(1-PLE!$AA$28)*OFFSET(Import.PLQ,$A110-1,BI$15-1,1,1))))</f>
        <v>0</v>
      </c>
    </row>
    <row r="111" spans="1:61" ht="30" x14ac:dyDescent="0.2">
      <c r="A111" s="155">
        <v>82</v>
      </c>
      <c r="B111" s="21" t="str">
        <f t="shared" ca="1" si="17"/>
        <v>Serviço</v>
      </c>
      <c r="E111" s="153">
        <f t="shared" ca="1" si="18"/>
        <v>11</v>
      </c>
      <c r="F111" s="154">
        <f t="shared" ca="1" si="19"/>
        <v>110082</v>
      </c>
      <c r="G111" s="154" t="str">
        <f t="shared" ca="1" si="22"/>
        <v>1.10.3</v>
      </c>
      <c r="H111" s="182" t="str">
        <f t="shared" ca="1" si="22"/>
        <v>EXECUÇÃO DE PASSEIO (CALÇADA) OU PISO DE CONCRETO COM CONCRETO MOLDADO IN LOCO, FEITO EM OBRA, ACABAMENTO CONVENCIONAL, NÃO ARMADO. AF_07/2016</v>
      </c>
      <c r="I111" s="37" t="str">
        <f t="shared" ca="1" si="20"/>
        <v>M3</v>
      </c>
      <c r="J111" s="144">
        <f t="shared" ca="1" si="21"/>
        <v>13.34</v>
      </c>
      <c r="K111" s="67"/>
      <c r="L111" s="144">
        <f ca="1">IF(L$13="",0,CHOOSE(Detalhamento.OpçãoServiços,OFFSET(Import.PLQ,$A111-1,L$15-1,1,1),IF($E111&lt;&gt;1,IF(ISNUMBER(INDEX(Import.PLE,Detalhamento!$E111,Detalhamento!L$15)),IF(INDEX(Import.PLE,Detalhamento!$E111,Detalhamento!L$15)&lt;=mediçao,OFFSET(Import.PLQ,$A111-1,L$15-1,1,1),0),0),PLE!$AA$28*OFFSET(Import.PLQ,$A111-1,L$15-1,1,1)),IF($E111&lt;&gt;1,IF(ISNUMBER(INDEX(Import.PLE,Detalhamento!$E111,Detalhamento!L$15)),IF(INDEX(Import.PLE,Detalhamento!$E111,Detalhamento!L$15)&lt;=mediçao,0,OFFSET(Import.PLQ,$A111-1,L$15-1,1,1)),OFFSET(Import.PLQ,$A111-1,L$15-1,1,1)),(1-PLE!$AA$28)*OFFSET(Import.PLQ,$A111-1,L$15-1,1,1))))</f>
        <v>13.34</v>
      </c>
      <c r="M111" s="144">
        <f ca="1">IF(M$13="",0,CHOOSE(Detalhamento.OpçãoServiços,OFFSET(Import.PLQ,$A111-1,M$15-1,1,1),IF($E111&lt;&gt;1,IF(ISNUMBER(INDEX(Import.PLE,Detalhamento!$E111,Detalhamento!M$15)),IF(INDEX(Import.PLE,Detalhamento!$E111,Detalhamento!M$15)&lt;=mediçao,OFFSET(Import.PLQ,$A111-1,M$15-1,1,1),0),0),PLE!$AA$28*OFFSET(Import.PLQ,$A111-1,M$15-1,1,1)),IF($E111&lt;&gt;1,IF(ISNUMBER(INDEX(Import.PLE,Detalhamento!$E111,Detalhamento!M$15)),IF(INDEX(Import.PLE,Detalhamento!$E111,Detalhamento!M$15)&lt;=mediçao,0,OFFSET(Import.PLQ,$A111-1,M$15-1,1,1)),OFFSET(Import.PLQ,$A111-1,M$15-1,1,1)),(1-PLE!$AA$28)*OFFSET(Import.PLQ,$A111-1,M$15-1,1,1))))</f>
        <v>0</v>
      </c>
      <c r="N111" s="144">
        <f ca="1">IF(N$13="",0,CHOOSE(Detalhamento.OpçãoServiços,OFFSET(Import.PLQ,$A111-1,N$15-1,1,1),IF($E111&lt;&gt;1,IF(ISNUMBER(INDEX(Import.PLE,Detalhamento!$E111,Detalhamento!N$15)),IF(INDEX(Import.PLE,Detalhamento!$E111,Detalhamento!N$15)&lt;=mediçao,OFFSET(Import.PLQ,$A111-1,N$15-1,1,1),0),0),PLE!$AA$28*OFFSET(Import.PLQ,$A111-1,N$15-1,1,1)),IF($E111&lt;&gt;1,IF(ISNUMBER(INDEX(Import.PLE,Detalhamento!$E111,Detalhamento!N$15)),IF(INDEX(Import.PLE,Detalhamento!$E111,Detalhamento!N$15)&lt;=mediçao,0,OFFSET(Import.PLQ,$A111-1,N$15-1,1,1)),OFFSET(Import.PLQ,$A111-1,N$15-1,1,1)),(1-PLE!$AA$28)*OFFSET(Import.PLQ,$A111-1,N$15-1,1,1))))</f>
        <v>0</v>
      </c>
      <c r="O111" s="144">
        <f ca="1">IF(O$13="",0,CHOOSE(Detalhamento.OpçãoServiços,OFFSET(Import.PLQ,$A111-1,O$15-1,1,1),IF($E111&lt;&gt;1,IF(ISNUMBER(INDEX(Import.PLE,Detalhamento!$E111,Detalhamento!O$15)),IF(INDEX(Import.PLE,Detalhamento!$E111,Detalhamento!O$15)&lt;=mediçao,OFFSET(Import.PLQ,$A111-1,O$15-1,1,1),0),0),PLE!$AA$28*OFFSET(Import.PLQ,$A111-1,O$15-1,1,1)),IF($E111&lt;&gt;1,IF(ISNUMBER(INDEX(Import.PLE,Detalhamento!$E111,Detalhamento!O$15)),IF(INDEX(Import.PLE,Detalhamento!$E111,Detalhamento!O$15)&lt;=mediçao,0,OFFSET(Import.PLQ,$A111-1,O$15-1,1,1)),OFFSET(Import.PLQ,$A111-1,O$15-1,1,1)),(1-PLE!$AA$28)*OFFSET(Import.PLQ,$A111-1,O$15-1,1,1))))</f>
        <v>0</v>
      </c>
      <c r="P111" s="144">
        <f ca="1">IF(P$13="",0,CHOOSE(Detalhamento.OpçãoServiços,OFFSET(Import.PLQ,$A111-1,P$15-1,1,1),IF($E111&lt;&gt;1,IF(ISNUMBER(INDEX(Import.PLE,Detalhamento!$E111,Detalhamento!P$15)),IF(INDEX(Import.PLE,Detalhamento!$E111,Detalhamento!P$15)&lt;=mediçao,OFFSET(Import.PLQ,$A111-1,P$15-1,1,1),0),0),PLE!$AA$28*OFFSET(Import.PLQ,$A111-1,P$15-1,1,1)),IF($E111&lt;&gt;1,IF(ISNUMBER(INDEX(Import.PLE,Detalhamento!$E111,Detalhamento!P$15)),IF(INDEX(Import.PLE,Detalhamento!$E111,Detalhamento!P$15)&lt;=mediçao,0,OFFSET(Import.PLQ,$A111-1,P$15-1,1,1)),OFFSET(Import.PLQ,$A111-1,P$15-1,1,1)),(1-PLE!$AA$28)*OFFSET(Import.PLQ,$A111-1,P$15-1,1,1))))</f>
        <v>0</v>
      </c>
      <c r="Q111" s="144">
        <f ca="1">IF(Q$13="",0,CHOOSE(Detalhamento.OpçãoServiços,OFFSET(Import.PLQ,$A111-1,Q$15-1,1,1),IF($E111&lt;&gt;1,IF(ISNUMBER(INDEX(Import.PLE,Detalhamento!$E111,Detalhamento!Q$15)),IF(INDEX(Import.PLE,Detalhamento!$E111,Detalhamento!Q$15)&lt;=mediçao,OFFSET(Import.PLQ,$A111-1,Q$15-1,1,1),0),0),PLE!$AA$28*OFFSET(Import.PLQ,$A111-1,Q$15-1,1,1)),IF($E111&lt;&gt;1,IF(ISNUMBER(INDEX(Import.PLE,Detalhamento!$E111,Detalhamento!Q$15)),IF(INDEX(Import.PLE,Detalhamento!$E111,Detalhamento!Q$15)&lt;=mediçao,0,OFFSET(Import.PLQ,$A111-1,Q$15-1,1,1)),OFFSET(Import.PLQ,$A111-1,Q$15-1,1,1)),(1-PLE!$AA$28)*OFFSET(Import.PLQ,$A111-1,Q$15-1,1,1))))</f>
        <v>0</v>
      </c>
      <c r="R111" s="144">
        <f ca="1">IF(R$13="",0,CHOOSE(Detalhamento.OpçãoServiços,OFFSET(Import.PLQ,$A111-1,R$15-1,1,1),IF($E111&lt;&gt;1,IF(ISNUMBER(INDEX(Import.PLE,Detalhamento!$E111,Detalhamento!R$15)),IF(INDEX(Import.PLE,Detalhamento!$E111,Detalhamento!R$15)&lt;=mediçao,OFFSET(Import.PLQ,$A111-1,R$15-1,1,1),0),0),PLE!$AA$28*OFFSET(Import.PLQ,$A111-1,R$15-1,1,1)),IF($E111&lt;&gt;1,IF(ISNUMBER(INDEX(Import.PLE,Detalhamento!$E111,Detalhamento!R$15)),IF(INDEX(Import.PLE,Detalhamento!$E111,Detalhamento!R$15)&lt;=mediçao,0,OFFSET(Import.PLQ,$A111-1,R$15-1,1,1)),OFFSET(Import.PLQ,$A111-1,R$15-1,1,1)),(1-PLE!$AA$28)*OFFSET(Import.PLQ,$A111-1,R$15-1,1,1))))</f>
        <v>0</v>
      </c>
      <c r="S111" s="144">
        <f ca="1">IF(S$13="",0,CHOOSE(Detalhamento.OpçãoServiços,OFFSET(Import.PLQ,$A111-1,S$15-1,1,1),IF($E111&lt;&gt;1,IF(ISNUMBER(INDEX(Import.PLE,Detalhamento!$E111,Detalhamento!S$15)),IF(INDEX(Import.PLE,Detalhamento!$E111,Detalhamento!S$15)&lt;=mediçao,OFFSET(Import.PLQ,$A111-1,S$15-1,1,1),0),0),PLE!$AA$28*OFFSET(Import.PLQ,$A111-1,S$15-1,1,1)),IF($E111&lt;&gt;1,IF(ISNUMBER(INDEX(Import.PLE,Detalhamento!$E111,Detalhamento!S$15)),IF(INDEX(Import.PLE,Detalhamento!$E111,Detalhamento!S$15)&lt;=mediçao,0,OFFSET(Import.PLQ,$A111-1,S$15-1,1,1)),OFFSET(Import.PLQ,$A111-1,S$15-1,1,1)),(1-PLE!$AA$28)*OFFSET(Import.PLQ,$A111-1,S$15-1,1,1))))</f>
        <v>0</v>
      </c>
      <c r="T111" s="144">
        <f ca="1">IF(T$13="",0,CHOOSE(Detalhamento.OpçãoServiços,OFFSET(Import.PLQ,$A111-1,T$15-1,1,1),IF($E111&lt;&gt;1,IF(ISNUMBER(INDEX(Import.PLE,Detalhamento!$E111,Detalhamento!T$15)),IF(INDEX(Import.PLE,Detalhamento!$E111,Detalhamento!T$15)&lt;=mediçao,OFFSET(Import.PLQ,$A111-1,T$15-1,1,1),0),0),PLE!$AA$28*OFFSET(Import.PLQ,$A111-1,T$15-1,1,1)),IF($E111&lt;&gt;1,IF(ISNUMBER(INDEX(Import.PLE,Detalhamento!$E111,Detalhamento!T$15)),IF(INDEX(Import.PLE,Detalhamento!$E111,Detalhamento!T$15)&lt;=mediçao,0,OFFSET(Import.PLQ,$A111-1,T$15-1,1,1)),OFFSET(Import.PLQ,$A111-1,T$15-1,1,1)),(1-PLE!$AA$28)*OFFSET(Import.PLQ,$A111-1,T$15-1,1,1))))</f>
        <v>0</v>
      </c>
      <c r="U111" s="144">
        <f ca="1">IF(U$13="",0,CHOOSE(Detalhamento.OpçãoServiços,OFFSET(Import.PLQ,$A111-1,U$15-1,1,1),IF($E111&lt;&gt;1,IF(ISNUMBER(INDEX(Import.PLE,Detalhamento!$E111,Detalhamento!U$15)),IF(INDEX(Import.PLE,Detalhamento!$E111,Detalhamento!U$15)&lt;=mediçao,OFFSET(Import.PLQ,$A111-1,U$15-1,1,1),0),0),PLE!$AA$28*OFFSET(Import.PLQ,$A111-1,U$15-1,1,1)),IF($E111&lt;&gt;1,IF(ISNUMBER(INDEX(Import.PLE,Detalhamento!$E111,Detalhamento!U$15)),IF(INDEX(Import.PLE,Detalhamento!$E111,Detalhamento!U$15)&lt;=mediçao,0,OFFSET(Import.PLQ,$A111-1,U$15-1,1,1)),OFFSET(Import.PLQ,$A111-1,U$15-1,1,1)),(1-PLE!$AA$28)*OFFSET(Import.PLQ,$A111-1,U$15-1,1,1))))</f>
        <v>0</v>
      </c>
      <c r="V111" s="144">
        <f ca="1">IF(V$13="",0,CHOOSE(Detalhamento.OpçãoServiços,OFFSET(Import.PLQ,$A111-1,V$15-1,1,1),IF($E111&lt;&gt;1,IF(ISNUMBER(INDEX(Import.PLE,Detalhamento!$E111,Detalhamento!V$15)),IF(INDEX(Import.PLE,Detalhamento!$E111,Detalhamento!V$15)&lt;=mediçao,OFFSET(Import.PLQ,$A111-1,V$15-1,1,1),0),0),PLE!$AA$28*OFFSET(Import.PLQ,$A111-1,V$15-1,1,1)),IF($E111&lt;&gt;1,IF(ISNUMBER(INDEX(Import.PLE,Detalhamento!$E111,Detalhamento!V$15)),IF(INDEX(Import.PLE,Detalhamento!$E111,Detalhamento!V$15)&lt;=mediçao,0,OFFSET(Import.PLQ,$A111-1,V$15-1,1,1)),OFFSET(Import.PLQ,$A111-1,V$15-1,1,1)),(1-PLE!$AA$28)*OFFSET(Import.PLQ,$A111-1,V$15-1,1,1))))</f>
        <v>0</v>
      </c>
      <c r="W111" s="144">
        <f ca="1">IF(W$13="",0,CHOOSE(Detalhamento.OpçãoServiços,OFFSET(Import.PLQ,$A111-1,W$15-1,1,1),IF($E111&lt;&gt;1,IF(ISNUMBER(INDEX(Import.PLE,Detalhamento!$E111,Detalhamento!W$15)),IF(INDEX(Import.PLE,Detalhamento!$E111,Detalhamento!W$15)&lt;=mediçao,OFFSET(Import.PLQ,$A111-1,W$15-1,1,1),0),0),PLE!$AA$28*OFFSET(Import.PLQ,$A111-1,W$15-1,1,1)),IF($E111&lt;&gt;1,IF(ISNUMBER(INDEX(Import.PLE,Detalhamento!$E111,Detalhamento!W$15)),IF(INDEX(Import.PLE,Detalhamento!$E111,Detalhamento!W$15)&lt;=mediçao,0,OFFSET(Import.PLQ,$A111-1,W$15-1,1,1)),OFFSET(Import.PLQ,$A111-1,W$15-1,1,1)),(1-PLE!$AA$28)*OFFSET(Import.PLQ,$A111-1,W$15-1,1,1))))</f>
        <v>0</v>
      </c>
      <c r="X111" s="144">
        <f ca="1">IF(X$13="",0,CHOOSE(Detalhamento.OpçãoServiços,OFFSET(Import.PLQ,$A111-1,X$15-1,1,1),IF($E111&lt;&gt;1,IF(ISNUMBER(INDEX(Import.PLE,Detalhamento!$E111,Detalhamento!X$15)),IF(INDEX(Import.PLE,Detalhamento!$E111,Detalhamento!X$15)&lt;=mediçao,OFFSET(Import.PLQ,$A111-1,X$15-1,1,1),0),0),PLE!$AA$28*OFFSET(Import.PLQ,$A111-1,X$15-1,1,1)),IF($E111&lt;&gt;1,IF(ISNUMBER(INDEX(Import.PLE,Detalhamento!$E111,Detalhamento!X$15)),IF(INDEX(Import.PLE,Detalhamento!$E111,Detalhamento!X$15)&lt;=mediçao,0,OFFSET(Import.PLQ,$A111-1,X$15-1,1,1)),OFFSET(Import.PLQ,$A111-1,X$15-1,1,1)),(1-PLE!$AA$28)*OFFSET(Import.PLQ,$A111-1,X$15-1,1,1))))</f>
        <v>0</v>
      </c>
      <c r="Y111" s="144">
        <f ca="1">IF(Y$13="",0,CHOOSE(Detalhamento.OpçãoServiços,OFFSET(Import.PLQ,$A111-1,Y$15-1,1,1),IF($E111&lt;&gt;1,IF(ISNUMBER(INDEX(Import.PLE,Detalhamento!$E111,Detalhamento!Y$15)),IF(INDEX(Import.PLE,Detalhamento!$E111,Detalhamento!Y$15)&lt;=mediçao,OFFSET(Import.PLQ,$A111-1,Y$15-1,1,1),0),0),PLE!$AA$28*OFFSET(Import.PLQ,$A111-1,Y$15-1,1,1)),IF($E111&lt;&gt;1,IF(ISNUMBER(INDEX(Import.PLE,Detalhamento!$E111,Detalhamento!Y$15)),IF(INDEX(Import.PLE,Detalhamento!$E111,Detalhamento!Y$15)&lt;=mediçao,0,OFFSET(Import.PLQ,$A111-1,Y$15-1,1,1)),OFFSET(Import.PLQ,$A111-1,Y$15-1,1,1)),(1-PLE!$AA$28)*OFFSET(Import.PLQ,$A111-1,Y$15-1,1,1))))</f>
        <v>0</v>
      </c>
      <c r="Z111" s="144">
        <f ca="1">IF(Z$13="",0,CHOOSE(Detalhamento.OpçãoServiços,OFFSET(Import.PLQ,$A111-1,Z$15-1,1,1),IF($E111&lt;&gt;1,IF(ISNUMBER(INDEX(Import.PLE,Detalhamento!$E111,Detalhamento!Z$15)),IF(INDEX(Import.PLE,Detalhamento!$E111,Detalhamento!Z$15)&lt;=mediçao,OFFSET(Import.PLQ,$A111-1,Z$15-1,1,1),0),0),PLE!$AA$28*OFFSET(Import.PLQ,$A111-1,Z$15-1,1,1)),IF($E111&lt;&gt;1,IF(ISNUMBER(INDEX(Import.PLE,Detalhamento!$E111,Detalhamento!Z$15)),IF(INDEX(Import.PLE,Detalhamento!$E111,Detalhamento!Z$15)&lt;=mediçao,0,OFFSET(Import.PLQ,$A111-1,Z$15-1,1,1)),OFFSET(Import.PLQ,$A111-1,Z$15-1,1,1)),(1-PLE!$AA$28)*OFFSET(Import.PLQ,$A111-1,Z$15-1,1,1))))</f>
        <v>0</v>
      </c>
      <c r="AA111" s="144">
        <f ca="1">IF(AA$13="",0,CHOOSE(Detalhamento.OpçãoServiços,OFFSET(Import.PLQ,$A111-1,AA$15-1,1,1),IF($E111&lt;&gt;1,IF(ISNUMBER(INDEX(Import.PLE,Detalhamento!$E111,Detalhamento!AA$15)),IF(INDEX(Import.PLE,Detalhamento!$E111,Detalhamento!AA$15)&lt;=mediçao,OFFSET(Import.PLQ,$A111-1,AA$15-1,1,1),0),0),PLE!$AA$28*OFFSET(Import.PLQ,$A111-1,AA$15-1,1,1)),IF($E111&lt;&gt;1,IF(ISNUMBER(INDEX(Import.PLE,Detalhamento!$E111,Detalhamento!AA$15)),IF(INDEX(Import.PLE,Detalhamento!$E111,Detalhamento!AA$15)&lt;=mediçao,0,OFFSET(Import.PLQ,$A111-1,AA$15-1,1,1)),OFFSET(Import.PLQ,$A111-1,AA$15-1,1,1)),(1-PLE!$AA$28)*OFFSET(Import.PLQ,$A111-1,AA$15-1,1,1))))</f>
        <v>0</v>
      </c>
      <c r="AB111" s="144">
        <f ca="1">IF(AB$13="",0,CHOOSE(Detalhamento.OpçãoServiços,OFFSET(Import.PLQ,$A111-1,AB$15-1,1,1),IF($E111&lt;&gt;1,IF(ISNUMBER(INDEX(Import.PLE,Detalhamento!$E111,Detalhamento!AB$15)),IF(INDEX(Import.PLE,Detalhamento!$E111,Detalhamento!AB$15)&lt;=mediçao,OFFSET(Import.PLQ,$A111-1,AB$15-1,1,1),0),0),PLE!$AA$28*OFFSET(Import.PLQ,$A111-1,AB$15-1,1,1)),IF($E111&lt;&gt;1,IF(ISNUMBER(INDEX(Import.PLE,Detalhamento!$E111,Detalhamento!AB$15)),IF(INDEX(Import.PLE,Detalhamento!$E111,Detalhamento!AB$15)&lt;=mediçao,0,OFFSET(Import.PLQ,$A111-1,AB$15-1,1,1)),OFFSET(Import.PLQ,$A111-1,AB$15-1,1,1)),(1-PLE!$AA$28)*OFFSET(Import.PLQ,$A111-1,AB$15-1,1,1))))</f>
        <v>0</v>
      </c>
      <c r="AC111" s="144">
        <f ca="1">IF(AC$13="",0,CHOOSE(Detalhamento.OpçãoServiços,OFFSET(Import.PLQ,$A111-1,AC$15-1,1,1),IF($E111&lt;&gt;1,IF(ISNUMBER(INDEX(Import.PLE,Detalhamento!$E111,Detalhamento!AC$15)),IF(INDEX(Import.PLE,Detalhamento!$E111,Detalhamento!AC$15)&lt;=mediçao,OFFSET(Import.PLQ,$A111-1,AC$15-1,1,1),0),0),PLE!$AA$28*OFFSET(Import.PLQ,$A111-1,AC$15-1,1,1)),IF($E111&lt;&gt;1,IF(ISNUMBER(INDEX(Import.PLE,Detalhamento!$E111,Detalhamento!AC$15)),IF(INDEX(Import.PLE,Detalhamento!$E111,Detalhamento!AC$15)&lt;=mediçao,0,OFFSET(Import.PLQ,$A111-1,AC$15-1,1,1)),OFFSET(Import.PLQ,$A111-1,AC$15-1,1,1)),(1-PLE!$AA$28)*OFFSET(Import.PLQ,$A111-1,AC$15-1,1,1))))</f>
        <v>0</v>
      </c>
      <c r="AD111" s="144">
        <f ca="1">IF(AD$13="",0,CHOOSE(Detalhamento.OpçãoServiços,OFFSET(Import.PLQ,$A111-1,AD$15-1,1,1),IF($E111&lt;&gt;1,IF(ISNUMBER(INDEX(Import.PLE,Detalhamento!$E111,Detalhamento!AD$15)),IF(INDEX(Import.PLE,Detalhamento!$E111,Detalhamento!AD$15)&lt;=mediçao,OFFSET(Import.PLQ,$A111-1,AD$15-1,1,1),0),0),PLE!$AA$28*OFFSET(Import.PLQ,$A111-1,AD$15-1,1,1)),IF($E111&lt;&gt;1,IF(ISNUMBER(INDEX(Import.PLE,Detalhamento!$E111,Detalhamento!AD$15)),IF(INDEX(Import.PLE,Detalhamento!$E111,Detalhamento!AD$15)&lt;=mediçao,0,OFFSET(Import.PLQ,$A111-1,AD$15-1,1,1)),OFFSET(Import.PLQ,$A111-1,AD$15-1,1,1)),(1-PLE!$AA$28)*OFFSET(Import.PLQ,$A111-1,AD$15-1,1,1))))</f>
        <v>0</v>
      </c>
      <c r="AE111" s="144">
        <f ca="1">IF(AE$13="",0,CHOOSE(Detalhamento.OpçãoServiços,OFFSET(Import.PLQ,$A111-1,AE$15-1,1,1),IF($E111&lt;&gt;1,IF(ISNUMBER(INDEX(Import.PLE,Detalhamento!$E111,Detalhamento!AE$15)),IF(INDEX(Import.PLE,Detalhamento!$E111,Detalhamento!AE$15)&lt;=mediçao,OFFSET(Import.PLQ,$A111-1,AE$15-1,1,1),0),0),PLE!$AA$28*OFFSET(Import.PLQ,$A111-1,AE$15-1,1,1)),IF($E111&lt;&gt;1,IF(ISNUMBER(INDEX(Import.PLE,Detalhamento!$E111,Detalhamento!AE$15)),IF(INDEX(Import.PLE,Detalhamento!$E111,Detalhamento!AE$15)&lt;=mediçao,0,OFFSET(Import.PLQ,$A111-1,AE$15-1,1,1)),OFFSET(Import.PLQ,$A111-1,AE$15-1,1,1)),(1-PLE!$AA$28)*OFFSET(Import.PLQ,$A111-1,AE$15-1,1,1))))</f>
        <v>0</v>
      </c>
      <c r="AF111" s="144">
        <f ca="1">IF(AF$13="",0,CHOOSE(Detalhamento.OpçãoServiços,OFFSET(Import.PLQ,$A111-1,AF$15-1,1,1),IF($E111&lt;&gt;1,IF(ISNUMBER(INDEX(Import.PLE,Detalhamento!$E111,Detalhamento!AF$15)),IF(INDEX(Import.PLE,Detalhamento!$E111,Detalhamento!AF$15)&lt;=mediçao,OFFSET(Import.PLQ,$A111-1,AF$15-1,1,1),0),0),PLE!$AA$28*OFFSET(Import.PLQ,$A111-1,AF$15-1,1,1)),IF($E111&lt;&gt;1,IF(ISNUMBER(INDEX(Import.PLE,Detalhamento!$E111,Detalhamento!AF$15)),IF(INDEX(Import.PLE,Detalhamento!$E111,Detalhamento!AF$15)&lt;=mediçao,0,OFFSET(Import.PLQ,$A111-1,AF$15-1,1,1)),OFFSET(Import.PLQ,$A111-1,AF$15-1,1,1)),(1-PLE!$AA$28)*OFFSET(Import.PLQ,$A111-1,AF$15-1,1,1))))</f>
        <v>0</v>
      </c>
      <c r="AG111" s="144">
        <f ca="1">IF(AG$13="",0,CHOOSE(Detalhamento.OpçãoServiços,OFFSET(Import.PLQ,$A111-1,AG$15-1,1,1),IF($E111&lt;&gt;1,IF(ISNUMBER(INDEX(Import.PLE,Detalhamento!$E111,Detalhamento!AG$15)),IF(INDEX(Import.PLE,Detalhamento!$E111,Detalhamento!AG$15)&lt;=mediçao,OFFSET(Import.PLQ,$A111-1,AG$15-1,1,1),0),0),PLE!$AA$28*OFFSET(Import.PLQ,$A111-1,AG$15-1,1,1)),IF($E111&lt;&gt;1,IF(ISNUMBER(INDEX(Import.PLE,Detalhamento!$E111,Detalhamento!AG$15)),IF(INDEX(Import.PLE,Detalhamento!$E111,Detalhamento!AG$15)&lt;=mediçao,0,OFFSET(Import.PLQ,$A111-1,AG$15-1,1,1)),OFFSET(Import.PLQ,$A111-1,AG$15-1,1,1)),(1-PLE!$AA$28)*OFFSET(Import.PLQ,$A111-1,AG$15-1,1,1))))</f>
        <v>0</v>
      </c>
      <c r="AH111" s="144">
        <f ca="1">IF(AH$13="",0,CHOOSE(Detalhamento.OpçãoServiços,OFFSET(Import.PLQ,$A111-1,AH$15-1,1,1),IF($E111&lt;&gt;1,IF(ISNUMBER(INDEX(Import.PLE,Detalhamento!$E111,Detalhamento!AH$15)),IF(INDEX(Import.PLE,Detalhamento!$E111,Detalhamento!AH$15)&lt;=mediçao,OFFSET(Import.PLQ,$A111-1,AH$15-1,1,1),0),0),PLE!$AA$28*OFFSET(Import.PLQ,$A111-1,AH$15-1,1,1)),IF($E111&lt;&gt;1,IF(ISNUMBER(INDEX(Import.PLE,Detalhamento!$E111,Detalhamento!AH$15)),IF(INDEX(Import.PLE,Detalhamento!$E111,Detalhamento!AH$15)&lt;=mediçao,0,OFFSET(Import.PLQ,$A111-1,AH$15-1,1,1)),OFFSET(Import.PLQ,$A111-1,AH$15-1,1,1)),(1-PLE!$AA$28)*OFFSET(Import.PLQ,$A111-1,AH$15-1,1,1))))</f>
        <v>0</v>
      </c>
      <c r="AI111" s="144">
        <f ca="1">IF(AI$13="",0,CHOOSE(Detalhamento.OpçãoServiços,OFFSET(Import.PLQ,$A111-1,AI$15-1,1,1),IF($E111&lt;&gt;1,IF(ISNUMBER(INDEX(Import.PLE,Detalhamento!$E111,Detalhamento!AI$15)),IF(INDEX(Import.PLE,Detalhamento!$E111,Detalhamento!AI$15)&lt;=mediçao,OFFSET(Import.PLQ,$A111-1,AI$15-1,1,1),0),0),PLE!$AA$28*OFFSET(Import.PLQ,$A111-1,AI$15-1,1,1)),IF($E111&lt;&gt;1,IF(ISNUMBER(INDEX(Import.PLE,Detalhamento!$E111,Detalhamento!AI$15)),IF(INDEX(Import.PLE,Detalhamento!$E111,Detalhamento!AI$15)&lt;=mediçao,0,OFFSET(Import.PLQ,$A111-1,AI$15-1,1,1)),OFFSET(Import.PLQ,$A111-1,AI$15-1,1,1)),(1-PLE!$AA$28)*OFFSET(Import.PLQ,$A111-1,AI$15-1,1,1))))</f>
        <v>0</v>
      </c>
      <c r="AJ111" s="144">
        <f ca="1">IF(AJ$13="",0,CHOOSE(Detalhamento.OpçãoServiços,OFFSET(Import.PLQ,$A111-1,AJ$15-1,1,1),IF($E111&lt;&gt;1,IF(ISNUMBER(INDEX(Import.PLE,Detalhamento!$E111,Detalhamento!AJ$15)),IF(INDEX(Import.PLE,Detalhamento!$E111,Detalhamento!AJ$15)&lt;=mediçao,OFFSET(Import.PLQ,$A111-1,AJ$15-1,1,1),0),0),PLE!$AA$28*OFFSET(Import.PLQ,$A111-1,AJ$15-1,1,1)),IF($E111&lt;&gt;1,IF(ISNUMBER(INDEX(Import.PLE,Detalhamento!$E111,Detalhamento!AJ$15)),IF(INDEX(Import.PLE,Detalhamento!$E111,Detalhamento!AJ$15)&lt;=mediçao,0,OFFSET(Import.PLQ,$A111-1,AJ$15-1,1,1)),OFFSET(Import.PLQ,$A111-1,AJ$15-1,1,1)),(1-PLE!$AA$28)*OFFSET(Import.PLQ,$A111-1,AJ$15-1,1,1))))</f>
        <v>0</v>
      </c>
      <c r="AK111" s="144">
        <f ca="1">IF(AK$13="",0,CHOOSE(Detalhamento.OpçãoServiços,OFFSET(Import.PLQ,$A111-1,AK$15-1,1,1),IF($E111&lt;&gt;1,IF(ISNUMBER(INDEX(Import.PLE,Detalhamento!$E111,Detalhamento!AK$15)),IF(INDEX(Import.PLE,Detalhamento!$E111,Detalhamento!AK$15)&lt;=mediçao,OFFSET(Import.PLQ,$A111-1,AK$15-1,1,1),0),0),PLE!$AA$28*OFFSET(Import.PLQ,$A111-1,AK$15-1,1,1)),IF($E111&lt;&gt;1,IF(ISNUMBER(INDEX(Import.PLE,Detalhamento!$E111,Detalhamento!AK$15)),IF(INDEX(Import.PLE,Detalhamento!$E111,Detalhamento!AK$15)&lt;=mediçao,0,OFFSET(Import.PLQ,$A111-1,AK$15-1,1,1)),OFFSET(Import.PLQ,$A111-1,AK$15-1,1,1)),(1-PLE!$AA$28)*OFFSET(Import.PLQ,$A111-1,AK$15-1,1,1))))</f>
        <v>0</v>
      </c>
      <c r="AL111" s="144">
        <f ca="1">IF(AL$13="",0,CHOOSE(Detalhamento.OpçãoServiços,OFFSET(Import.PLQ,$A111-1,AL$15-1,1,1),IF($E111&lt;&gt;1,IF(ISNUMBER(INDEX(Import.PLE,Detalhamento!$E111,Detalhamento!AL$15)),IF(INDEX(Import.PLE,Detalhamento!$E111,Detalhamento!AL$15)&lt;=mediçao,OFFSET(Import.PLQ,$A111-1,AL$15-1,1,1),0),0),PLE!$AA$28*OFFSET(Import.PLQ,$A111-1,AL$15-1,1,1)),IF($E111&lt;&gt;1,IF(ISNUMBER(INDEX(Import.PLE,Detalhamento!$E111,Detalhamento!AL$15)),IF(INDEX(Import.PLE,Detalhamento!$E111,Detalhamento!AL$15)&lt;=mediçao,0,OFFSET(Import.PLQ,$A111-1,AL$15-1,1,1)),OFFSET(Import.PLQ,$A111-1,AL$15-1,1,1)),(1-PLE!$AA$28)*OFFSET(Import.PLQ,$A111-1,AL$15-1,1,1))))</f>
        <v>0</v>
      </c>
      <c r="AM111" s="144">
        <f ca="1">IF(AM$13="",0,CHOOSE(Detalhamento.OpçãoServiços,OFFSET(Import.PLQ,$A111-1,AM$15-1,1,1),IF($E111&lt;&gt;1,IF(ISNUMBER(INDEX(Import.PLE,Detalhamento!$E111,Detalhamento!AM$15)),IF(INDEX(Import.PLE,Detalhamento!$E111,Detalhamento!AM$15)&lt;=mediçao,OFFSET(Import.PLQ,$A111-1,AM$15-1,1,1),0),0),PLE!$AA$28*OFFSET(Import.PLQ,$A111-1,AM$15-1,1,1)),IF($E111&lt;&gt;1,IF(ISNUMBER(INDEX(Import.PLE,Detalhamento!$E111,Detalhamento!AM$15)),IF(INDEX(Import.PLE,Detalhamento!$E111,Detalhamento!AM$15)&lt;=mediçao,0,OFFSET(Import.PLQ,$A111-1,AM$15-1,1,1)),OFFSET(Import.PLQ,$A111-1,AM$15-1,1,1)),(1-PLE!$AA$28)*OFFSET(Import.PLQ,$A111-1,AM$15-1,1,1))))</f>
        <v>0</v>
      </c>
      <c r="AN111" s="144">
        <f ca="1">IF(AN$13="",0,CHOOSE(Detalhamento.OpçãoServiços,OFFSET(Import.PLQ,$A111-1,AN$15-1,1,1),IF($E111&lt;&gt;1,IF(ISNUMBER(INDEX(Import.PLE,Detalhamento!$E111,Detalhamento!AN$15)),IF(INDEX(Import.PLE,Detalhamento!$E111,Detalhamento!AN$15)&lt;=mediçao,OFFSET(Import.PLQ,$A111-1,AN$15-1,1,1),0),0),PLE!$AA$28*OFFSET(Import.PLQ,$A111-1,AN$15-1,1,1)),IF($E111&lt;&gt;1,IF(ISNUMBER(INDEX(Import.PLE,Detalhamento!$E111,Detalhamento!AN$15)),IF(INDEX(Import.PLE,Detalhamento!$E111,Detalhamento!AN$15)&lt;=mediçao,0,OFFSET(Import.PLQ,$A111-1,AN$15-1,1,1)),OFFSET(Import.PLQ,$A111-1,AN$15-1,1,1)),(1-PLE!$AA$28)*OFFSET(Import.PLQ,$A111-1,AN$15-1,1,1))))</f>
        <v>0</v>
      </c>
      <c r="AO111" s="144">
        <f ca="1">IF(AO$13="",0,CHOOSE(Detalhamento.OpçãoServiços,OFFSET(Import.PLQ,$A111-1,AO$15-1,1,1),IF($E111&lt;&gt;1,IF(ISNUMBER(INDEX(Import.PLE,Detalhamento!$E111,Detalhamento!AO$15)),IF(INDEX(Import.PLE,Detalhamento!$E111,Detalhamento!AO$15)&lt;=mediçao,OFFSET(Import.PLQ,$A111-1,AO$15-1,1,1),0),0),PLE!$AA$28*OFFSET(Import.PLQ,$A111-1,AO$15-1,1,1)),IF($E111&lt;&gt;1,IF(ISNUMBER(INDEX(Import.PLE,Detalhamento!$E111,Detalhamento!AO$15)),IF(INDEX(Import.PLE,Detalhamento!$E111,Detalhamento!AO$15)&lt;=mediçao,0,OFFSET(Import.PLQ,$A111-1,AO$15-1,1,1)),OFFSET(Import.PLQ,$A111-1,AO$15-1,1,1)),(1-PLE!$AA$28)*OFFSET(Import.PLQ,$A111-1,AO$15-1,1,1))))</f>
        <v>0</v>
      </c>
      <c r="AP111" s="144">
        <f ca="1">IF(AP$13="",0,CHOOSE(Detalhamento.OpçãoServiços,OFFSET(Import.PLQ,$A111-1,AP$15-1,1,1),IF($E111&lt;&gt;1,IF(ISNUMBER(INDEX(Import.PLE,Detalhamento!$E111,Detalhamento!AP$15)),IF(INDEX(Import.PLE,Detalhamento!$E111,Detalhamento!AP$15)&lt;=mediçao,OFFSET(Import.PLQ,$A111-1,AP$15-1,1,1),0),0),PLE!$AA$28*OFFSET(Import.PLQ,$A111-1,AP$15-1,1,1)),IF($E111&lt;&gt;1,IF(ISNUMBER(INDEX(Import.PLE,Detalhamento!$E111,Detalhamento!AP$15)),IF(INDEX(Import.PLE,Detalhamento!$E111,Detalhamento!AP$15)&lt;=mediçao,0,OFFSET(Import.PLQ,$A111-1,AP$15-1,1,1)),OFFSET(Import.PLQ,$A111-1,AP$15-1,1,1)),(1-PLE!$AA$28)*OFFSET(Import.PLQ,$A111-1,AP$15-1,1,1))))</f>
        <v>0</v>
      </c>
      <c r="AQ111" s="144">
        <f ca="1">IF(AQ$13="",0,CHOOSE(Detalhamento.OpçãoServiços,OFFSET(Import.PLQ,$A111-1,AQ$15-1,1,1),IF($E111&lt;&gt;1,IF(ISNUMBER(INDEX(Import.PLE,Detalhamento!$E111,Detalhamento!AQ$15)),IF(INDEX(Import.PLE,Detalhamento!$E111,Detalhamento!AQ$15)&lt;=mediçao,OFFSET(Import.PLQ,$A111-1,AQ$15-1,1,1),0),0),PLE!$AA$28*OFFSET(Import.PLQ,$A111-1,AQ$15-1,1,1)),IF($E111&lt;&gt;1,IF(ISNUMBER(INDEX(Import.PLE,Detalhamento!$E111,Detalhamento!AQ$15)),IF(INDEX(Import.PLE,Detalhamento!$E111,Detalhamento!AQ$15)&lt;=mediçao,0,OFFSET(Import.PLQ,$A111-1,AQ$15-1,1,1)),OFFSET(Import.PLQ,$A111-1,AQ$15-1,1,1)),(1-PLE!$AA$28)*OFFSET(Import.PLQ,$A111-1,AQ$15-1,1,1))))</f>
        <v>0</v>
      </c>
      <c r="AR111" s="144">
        <f ca="1">IF(AR$13="",0,CHOOSE(Detalhamento.OpçãoServiços,OFFSET(Import.PLQ,$A111-1,AR$15-1,1,1),IF($E111&lt;&gt;1,IF(ISNUMBER(INDEX(Import.PLE,Detalhamento!$E111,Detalhamento!AR$15)),IF(INDEX(Import.PLE,Detalhamento!$E111,Detalhamento!AR$15)&lt;=mediçao,OFFSET(Import.PLQ,$A111-1,AR$15-1,1,1),0),0),PLE!$AA$28*OFFSET(Import.PLQ,$A111-1,AR$15-1,1,1)),IF($E111&lt;&gt;1,IF(ISNUMBER(INDEX(Import.PLE,Detalhamento!$E111,Detalhamento!AR$15)),IF(INDEX(Import.PLE,Detalhamento!$E111,Detalhamento!AR$15)&lt;=mediçao,0,OFFSET(Import.PLQ,$A111-1,AR$15-1,1,1)),OFFSET(Import.PLQ,$A111-1,AR$15-1,1,1)),(1-PLE!$AA$28)*OFFSET(Import.PLQ,$A111-1,AR$15-1,1,1))))</f>
        <v>0</v>
      </c>
      <c r="AS111" s="144">
        <f ca="1">IF(AS$13="",0,CHOOSE(Detalhamento.OpçãoServiços,OFFSET(Import.PLQ,$A111-1,AS$15-1,1,1),IF($E111&lt;&gt;1,IF(ISNUMBER(INDEX(Import.PLE,Detalhamento!$E111,Detalhamento!AS$15)),IF(INDEX(Import.PLE,Detalhamento!$E111,Detalhamento!AS$15)&lt;=mediçao,OFFSET(Import.PLQ,$A111-1,AS$15-1,1,1),0),0),PLE!$AA$28*OFFSET(Import.PLQ,$A111-1,AS$15-1,1,1)),IF($E111&lt;&gt;1,IF(ISNUMBER(INDEX(Import.PLE,Detalhamento!$E111,Detalhamento!AS$15)),IF(INDEX(Import.PLE,Detalhamento!$E111,Detalhamento!AS$15)&lt;=mediçao,0,OFFSET(Import.PLQ,$A111-1,AS$15-1,1,1)),OFFSET(Import.PLQ,$A111-1,AS$15-1,1,1)),(1-PLE!$AA$28)*OFFSET(Import.PLQ,$A111-1,AS$15-1,1,1))))</f>
        <v>0</v>
      </c>
      <c r="AT111" s="144">
        <f ca="1">IF(AT$13="",0,CHOOSE(Detalhamento.OpçãoServiços,OFFSET(Import.PLQ,$A111-1,AT$15-1,1,1),IF($E111&lt;&gt;1,IF(ISNUMBER(INDEX(Import.PLE,Detalhamento!$E111,Detalhamento!AT$15)),IF(INDEX(Import.PLE,Detalhamento!$E111,Detalhamento!AT$15)&lt;=mediçao,OFFSET(Import.PLQ,$A111-1,AT$15-1,1,1),0),0),PLE!$AA$28*OFFSET(Import.PLQ,$A111-1,AT$15-1,1,1)),IF($E111&lt;&gt;1,IF(ISNUMBER(INDEX(Import.PLE,Detalhamento!$E111,Detalhamento!AT$15)),IF(INDEX(Import.PLE,Detalhamento!$E111,Detalhamento!AT$15)&lt;=mediçao,0,OFFSET(Import.PLQ,$A111-1,AT$15-1,1,1)),OFFSET(Import.PLQ,$A111-1,AT$15-1,1,1)),(1-PLE!$AA$28)*OFFSET(Import.PLQ,$A111-1,AT$15-1,1,1))))</f>
        <v>0</v>
      </c>
      <c r="AU111" s="144">
        <f ca="1">IF(AU$13="",0,CHOOSE(Detalhamento.OpçãoServiços,OFFSET(Import.PLQ,$A111-1,AU$15-1,1,1),IF($E111&lt;&gt;1,IF(ISNUMBER(INDEX(Import.PLE,Detalhamento!$E111,Detalhamento!AU$15)),IF(INDEX(Import.PLE,Detalhamento!$E111,Detalhamento!AU$15)&lt;=mediçao,OFFSET(Import.PLQ,$A111-1,AU$15-1,1,1),0),0),PLE!$AA$28*OFFSET(Import.PLQ,$A111-1,AU$15-1,1,1)),IF($E111&lt;&gt;1,IF(ISNUMBER(INDEX(Import.PLE,Detalhamento!$E111,Detalhamento!AU$15)),IF(INDEX(Import.PLE,Detalhamento!$E111,Detalhamento!AU$15)&lt;=mediçao,0,OFFSET(Import.PLQ,$A111-1,AU$15-1,1,1)),OFFSET(Import.PLQ,$A111-1,AU$15-1,1,1)),(1-PLE!$AA$28)*OFFSET(Import.PLQ,$A111-1,AU$15-1,1,1))))</f>
        <v>0</v>
      </c>
      <c r="AV111" s="144">
        <f ca="1">IF(AV$13="",0,CHOOSE(Detalhamento.OpçãoServiços,OFFSET(Import.PLQ,$A111-1,AV$15-1,1,1),IF($E111&lt;&gt;1,IF(ISNUMBER(INDEX(Import.PLE,Detalhamento!$E111,Detalhamento!AV$15)),IF(INDEX(Import.PLE,Detalhamento!$E111,Detalhamento!AV$15)&lt;=mediçao,OFFSET(Import.PLQ,$A111-1,AV$15-1,1,1),0),0),PLE!$AA$28*OFFSET(Import.PLQ,$A111-1,AV$15-1,1,1)),IF($E111&lt;&gt;1,IF(ISNUMBER(INDEX(Import.PLE,Detalhamento!$E111,Detalhamento!AV$15)),IF(INDEX(Import.PLE,Detalhamento!$E111,Detalhamento!AV$15)&lt;=mediçao,0,OFFSET(Import.PLQ,$A111-1,AV$15-1,1,1)),OFFSET(Import.PLQ,$A111-1,AV$15-1,1,1)),(1-PLE!$AA$28)*OFFSET(Import.PLQ,$A111-1,AV$15-1,1,1))))</f>
        <v>0</v>
      </c>
      <c r="AW111" s="144">
        <f ca="1">IF(AW$13="",0,CHOOSE(Detalhamento.OpçãoServiços,OFFSET(Import.PLQ,$A111-1,AW$15-1,1,1),IF($E111&lt;&gt;1,IF(ISNUMBER(INDEX(Import.PLE,Detalhamento!$E111,Detalhamento!AW$15)),IF(INDEX(Import.PLE,Detalhamento!$E111,Detalhamento!AW$15)&lt;=mediçao,OFFSET(Import.PLQ,$A111-1,AW$15-1,1,1),0),0),PLE!$AA$28*OFFSET(Import.PLQ,$A111-1,AW$15-1,1,1)),IF($E111&lt;&gt;1,IF(ISNUMBER(INDEX(Import.PLE,Detalhamento!$E111,Detalhamento!AW$15)),IF(INDEX(Import.PLE,Detalhamento!$E111,Detalhamento!AW$15)&lt;=mediçao,0,OFFSET(Import.PLQ,$A111-1,AW$15-1,1,1)),OFFSET(Import.PLQ,$A111-1,AW$15-1,1,1)),(1-PLE!$AA$28)*OFFSET(Import.PLQ,$A111-1,AW$15-1,1,1))))</f>
        <v>0</v>
      </c>
      <c r="AX111" s="144">
        <f ca="1">IF(AX$13="",0,CHOOSE(Detalhamento.OpçãoServiços,OFFSET(Import.PLQ,$A111-1,AX$15-1,1,1),IF($E111&lt;&gt;1,IF(ISNUMBER(INDEX(Import.PLE,Detalhamento!$E111,Detalhamento!AX$15)),IF(INDEX(Import.PLE,Detalhamento!$E111,Detalhamento!AX$15)&lt;=mediçao,OFFSET(Import.PLQ,$A111-1,AX$15-1,1,1),0),0),PLE!$AA$28*OFFSET(Import.PLQ,$A111-1,AX$15-1,1,1)),IF($E111&lt;&gt;1,IF(ISNUMBER(INDEX(Import.PLE,Detalhamento!$E111,Detalhamento!AX$15)),IF(INDEX(Import.PLE,Detalhamento!$E111,Detalhamento!AX$15)&lt;=mediçao,0,OFFSET(Import.PLQ,$A111-1,AX$15-1,1,1)),OFFSET(Import.PLQ,$A111-1,AX$15-1,1,1)),(1-PLE!$AA$28)*OFFSET(Import.PLQ,$A111-1,AX$15-1,1,1))))</f>
        <v>0</v>
      </c>
      <c r="AY111" s="144">
        <f ca="1">IF(AY$13="",0,CHOOSE(Detalhamento.OpçãoServiços,OFFSET(Import.PLQ,$A111-1,AY$15-1,1,1),IF($E111&lt;&gt;1,IF(ISNUMBER(INDEX(Import.PLE,Detalhamento!$E111,Detalhamento!AY$15)),IF(INDEX(Import.PLE,Detalhamento!$E111,Detalhamento!AY$15)&lt;=mediçao,OFFSET(Import.PLQ,$A111-1,AY$15-1,1,1),0),0),PLE!$AA$28*OFFSET(Import.PLQ,$A111-1,AY$15-1,1,1)),IF($E111&lt;&gt;1,IF(ISNUMBER(INDEX(Import.PLE,Detalhamento!$E111,Detalhamento!AY$15)),IF(INDEX(Import.PLE,Detalhamento!$E111,Detalhamento!AY$15)&lt;=mediçao,0,OFFSET(Import.PLQ,$A111-1,AY$15-1,1,1)),OFFSET(Import.PLQ,$A111-1,AY$15-1,1,1)),(1-PLE!$AA$28)*OFFSET(Import.PLQ,$A111-1,AY$15-1,1,1))))</f>
        <v>0</v>
      </c>
      <c r="AZ111" s="144">
        <f ca="1">IF(AZ$13="",0,CHOOSE(Detalhamento.OpçãoServiços,OFFSET(Import.PLQ,$A111-1,AZ$15-1,1,1),IF($E111&lt;&gt;1,IF(ISNUMBER(INDEX(Import.PLE,Detalhamento!$E111,Detalhamento!AZ$15)),IF(INDEX(Import.PLE,Detalhamento!$E111,Detalhamento!AZ$15)&lt;=mediçao,OFFSET(Import.PLQ,$A111-1,AZ$15-1,1,1),0),0),PLE!$AA$28*OFFSET(Import.PLQ,$A111-1,AZ$15-1,1,1)),IF($E111&lt;&gt;1,IF(ISNUMBER(INDEX(Import.PLE,Detalhamento!$E111,Detalhamento!AZ$15)),IF(INDEX(Import.PLE,Detalhamento!$E111,Detalhamento!AZ$15)&lt;=mediçao,0,OFFSET(Import.PLQ,$A111-1,AZ$15-1,1,1)),OFFSET(Import.PLQ,$A111-1,AZ$15-1,1,1)),(1-PLE!$AA$28)*OFFSET(Import.PLQ,$A111-1,AZ$15-1,1,1))))</f>
        <v>0</v>
      </c>
      <c r="BA111" s="144">
        <f ca="1">IF(BA$13="",0,CHOOSE(Detalhamento.OpçãoServiços,OFFSET(Import.PLQ,$A111-1,BA$15-1,1,1),IF($E111&lt;&gt;1,IF(ISNUMBER(INDEX(Import.PLE,Detalhamento!$E111,Detalhamento!BA$15)),IF(INDEX(Import.PLE,Detalhamento!$E111,Detalhamento!BA$15)&lt;=mediçao,OFFSET(Import.PLQ,$A111-1,BA$15-1,1,1),0),0),PLE!$AA$28*OFFSET(Import.PLQ,$A111-1,BA$15-1,1,1)),IF($E111&lt;&gt;1,IF(ISNUMBER(INDEX(Import.PLE,Detalhamento!$E111,Detalhamento!BA$15)),IF(INDEX(Import.PLE,Detalhamento!$E111,Detalhamento!BA$15)&lt;=mediçao,0,OFFSET(Import.PLQ,$A111-1,BA$15-1,1,1)),OFFSET(Import.PLQ,$A111-1,BA$15-1,1,1)),(1-PLE!$AA$28)*OFFSET(Import.PLQ,$A111-1,BA$15-1,1,1))))</f>
        <v>0</v>
      </c>
      <c r="BB111" s="144">
        <f ca="1">IF(BB$13="",0,CHOOSE(Detalhamento.OpçãoServiços,OFFSET(Import.PLQ,$A111-1,BB$15-1,1,1),IF($E111&lt;&gt;1,IF(ISNUMBER(INDEX(Import.PLE,Detalhamento!$E111,Detalhamento!BB$15)),IF(INDEX(Import.PLE,Detalhamento!$E111,Detalhamento!BB$15)&lt;=mediçao,OFFSET(Import.PLQ,$A111-1,BB$15-1,1,1),0),0),PLE!$AA$28*OFFSET(Import.PLQ,$A111-1,BB$15-1,1,1)),IF($E111&lt;&gt;1,IF(ISNUMBER(INDEX(Import.PLE,Detalhamento!$E111,Detalhamento!BB$15)),IF(INDEX(Import.PLE,Detalhamento!$E111,Detalhamento!BB$15)&lt;=mediçao,0,OFFSET(Import.PLQ,$A111-1,BB$15-1,1,1)),OFFSET(Import.PLQ,$A111-1,BB$15-1,1,1)),(1-PLE!$AA$28)*OFFSET(Import.PLQ,$A111-1,BB$15-1,1,1))))</f>
        <v>0</v>
      </c>
      <c r="BC111" s="144">
        <f ca="1">IF(BC$13="",0,CHOOSE(Detalhamento.OpçãoServiços,OFFSET(Import.PLQ,$A111-1,BC$15-1,1,1),IF($E111&lt;&gt;1,IF(ISNUMBER(INDEX(Import.PLE,Detalhamento!$E111,Detalhamento!BC$15)),IF(INDEX(Import.PLE,Detalhamento!$E111,Detalhamento!BC$15)&lt;=mediçao,OFFSET(Import.PLQ,$A111-1,BC$15-1,1,1),0),0),PLE!$AA$28*OFFSET(Import.PLQ,$A111-1,BC$15-1,1,1)),IF($E111&lt;&gt;1,IF(ISNUMBER(INDEX(Import.PLE,Detalhamento!$E111,Detalhamento!BC$15)),IF(INDEX(Import.PLE,Detalhamento!$E111,Detalhamento!BC$15)&lt;=mediçao,0,OFFSET(Import.PLQ,$A111-1,BC$15-1,1,1)),OFFSET(Import.PLQ,$A111-1,BC$15-1,1,1)),(1-PLE!$AA$28)*OFFSET(Import.PLQ,$A111-1,BC$15-1,1,1))))</f>
        <v>0</v>
      </c>
      <c r="BD111" s="144">
        <f ca="1">IF(BD$13="",0,CHOOSE(Detalhamento.OpçãoServiços,OFFSET(Import.PLQ,$A111-1,BD$15-1,1,1),IF($E111&lt;&gt;1,IF(ISNUMBER(INDEX(Import.PLE,Detalhamento!$E111,Detalhamento!BD$15)),IF(INDEX(Import.PLE,Detalhamento!$E111,Detalhamento!BD$15)&lt;=mediçao,OFFSET(Import.PLQ,$A111-1,BD$15-1,1,1),0),0),PLE!$AA$28*OFFSET(Import.PLQ,$A111-1,BD$15-1,1,1)),IF($E111&lt;&gt;1,IF(ISNUMBER(INDEX(Import.PLE,Detalhamento!$E111,Detalhamento!BD$15)),IF(INDEX(Import.PLE,Detalhamento!$E111,Detalhamento!BD$15)&lt;=mediçao,0,OFFSET(Import.PLQ,$A111-1,BD$15-1,1,1)),OFFSET(Import.PLQ,$A111-1,BD$15-1,1,1)),(1-PLE!$AA$28)*OFFSET(Import.PLQ,$A111-1,BD$15-1,1,1))))</f>
        <v>0</v>
      </c>
      <c r="BE111" s="144">
        <f ca="1">IF(BE$13="",0,CHOOSE(Detalhamento.OpçãoServiços,OFFSET(Import.PLQ,$A111-1,BE$15-1,1,1),IF($E111&lt;&gt;1,IF(ISNUMBER(INDEX(Import.PLE,Detalhamento!$E111,Detalhamento!BE$15)),IF(INDEX(Import.PLE,Detalhamento!$E111,Detalhamento!BE$15)&lt;=mediçao,OFFSET(Import.PLQ,$A111-1,BE$15-1,1,1),0),0),PLE!$AA$28*OFFSET(Import.PLQ,$A111-1,BE$15-1,1,1)),IF($E111&lt;&gt;1,IF(ISNUMBER(INDEX(Import.PLE,Detalhamento!$E111,Detalhamento!BE$15)),IF(INDEX(Import.PLE,Detalhamento!$E111,Detalhamento!BE$15)&lt;=mediçao,0,OFFSET(Import.PLQ,$A111-1,BE$15-1,1,1)),OFFSET(Import.PLQ,$A111-1,BE$15-1,1,1)),(1-PLE!$AA$28)*OFFSET(Import.PLQ,$A111-1,BE$15-1,1,1))))</f>
        <v>0</v>
      </c>
      <c r="BF111" s="144">
        <f ca="1">IF(BF$13="",0,CHOOSE(Detalhamento.OpçãoServiços,OFFSET(Import.PLQ,$A111-1,BF$15-1,1,1),IF($E111&lt;&gt;1,IF(ISNUMBER(INDEX(Import.PLE,Detalhamento!$E111,Detalhamento!BF$15)),IF(INDEX(Import.PLE,Detalhamento!$E111,Detalhamento!BF$15)&lt;=mediçao,OFFSET(Import.PLQ,$A111-1,BF$15-1,1,1),0),0),PLE!$AA$28*OFFSET(Import.PLQ,$A111-1,BF$15-1,1,1)),IF($E111&lt;&gt;1,IF(ISNUMBER(INDEX(Import.PLE,Detalhamento!$E111,Detalhamento!BF$15)),IF(INDEX(Import.PLE,Detalhamento!$E111,Detalhamento!BF$15)&lt;=mediçao,0,OFFSET(Import.PLQ,$A111-1,BF$15-1,1,1)),OFFSET(Import.PLQ,$A111-1,BF$15-1,1,1)),(1-PLE!$AA$28)*OFFSET(Import.PLQ,$A111-1,BF$15-1,1,1))))</f>
        <v>0</v>
      </c>
      <c r="BG111" s="144">
        <f ca="1">IF(BG$13="",0,CHOOSE(Detalhamento.OpçãoServiços,OFFSET(Import.PLQ,$A111-1,BG$15-1,1,1),IF($E111&lt;&gt;1,IF(ISNUMBER(INDEX(Import.PLE,Detalhamento!$E111,Detalhamento!BG$15)),IF(INDEX(Import.PLE,Detalhamento!$E111,Detalhamento!BG$15)&lt;=mediçao,OFFSET(Import.PLQ,$A111-1,BG$15-1,1,1),0),0),PLE!$AA$28*OFFSET(Import.PLQ,$A111-1,BG$15-1,1,1)),IF($E111&lt;&gt;1,IF(ISNUMBER(INDEX(Import.PLE,Detalhamento!$E111,Detalhamento!BG$15)),IF(INDEX(Import.PLE,Detalhamento!$E111,Detalhamento!BG$15)&lt;=mediçao,0,OFFSET(Import.PLQ,$A111-1,BG$15-1,1,1)),OFFSET(Import.PLQ,$A111-1,BG$15-1,1,1)),(1-PLE!$AA$28)*OFFSET(Import.PLQ,$A111-1,BG$15-1,1,1))))</f>
        <v>0</v>
      </c>
      <c r="BH111" s="144">
        <f ca="1">IF(BH$13="",0,CHOOSE(Detalhamento.OpçãoServiços,OFFSET(Import.PLQ,$A111-1,BH$15-1,1,1),IF($E111&lt;&gt;1,IF(ISNUMBER(INDEX(Import.PLE,Detalhamento!$E111,Detalhamento!BH$15)),IF(INDEX(Import.PLE,Detalhamento!$E111,Detalhamento!BH$15)&lt;=mediçao,OFFSET(Import.PLQ,$A111-1,BH$15-1,1,1),0),0),PLE!$AA$28*OFFSET(Import.PLQ,$A111-1,BH$15-1,1,1)),IF($E111&lt;&gt;1,IF(ISNUMBER(INDEX(Import.PLE,Detalhamento!$E111,Detalhamento!BH$15)),IF(INDEX(Import.PLE,Detalhamento!$E111,Detalhamento!BH$15)&lt;=mediçao,0,OFFSET(Import.PLQ,$A111-1,BH$15-1,1,1)),OFFSET(Import.PLQ,$A111-1,BH$15-1,1,1)),(1-PLE!$AA$28)*OFFSET(Import.PLQ,$A111-1,BH$15-1,1,1))))</f>
        <v>0</v>
      </c>
      <c r="BI111" s="144">
        <f ca="1">IF(BI$13="",0,CHOOSE(Detalhamento.OpçãoServiços,OFFSET(Import.PLQ,$A111-1,BI$15-1,1,1),IF($E111&lt;&gt;1,IF(ISNUMBER(INDEX(Import.PLE,Detalhamento!$E111,Detalhamento!BI$15)),IF(INDEX(Import.PLE,Detalhamento!$E111,Detalhamento!BI$15)&lt;=mediçao,OFFSET(Import.PLQ,$A111-1,BI$15-1,1,1),0),0),PLE!$AA$28*OFFSET(Import.PLQ,$A111-1,BI$15-1,1,1)),IF($E111&lt;&gt;1,IF(ISNUMBER(INDEX(Import.PLE,Detalhamento!$E111,Detalhamento!BI$15)),IF(INDEX(Import.PLE,Detalhamento!$E111,Detalhamento!BI$15)&lt;=mediçao,0,OFFSET(Import.PLQ,$A111-1,BI$15-1,1,1)),OFFSET(Import.PLQ,$A111-1,BI$15-1,1,1)),(1-PLE!$AA$28)*OFFSET(Import.PLQ,$A111-1,BI$15-1,1,1))))</f>
        <v>0</v>
      </c>
    </row>
    <row r="112" spans="1:61" ht="50" x14ac:dyDescent="0.2">
      <c r="A112" s="155">
        <v>83</v>
      </c>
      <c r="B112" s="21" t="str">
        <f t="shared" ca="1" si="17"/>
        <v>Serviço</v>
      </c>
      <c r="E112" s="153">
        <f t="shared" ca="1" si="18"/>
        <v>11</v>
      </c>
      <c r="F112" s="154">
        <f t="shared" ca="1" si="19"/>
        <v>110083</v>
      </c>
      <c r="G112" s="154" t="str">
        <f t="shared" ca="1" si="22"/>
        <v>1.10.4</v>
      </c>
      <c r="H112" s="182" t="str">
        <f t="shared" ca="1" si="22"/>
        <v>PISO TÁTIL DIRECIONAL E/OU ALERTA, DE CONCRETO, NA COR NATURAL, P/DEFICIENTES VISUAIS, DIMENSÕES 25X25CM, APLICADO COM ARGAMASSA INDUSTRIALIZADA AC-II, REJUNTADO, EXCLUSIVE REGULARIZAÇÃO DE BASE (ADAPTADO DE 09418/ORSE)</v>
      </c>
      <c r="I112" s="37" t="str">
        <f t="shared" ca="1" si="20"/>
        <v>M2</v>
      </c>
      <c r="J112" s="144">
        <f t="shared" ca="1" si="21"/>
        <v>28.19</v>
      </c>
      <c r="K112" s="67"/>
      <c r="L112" s="144">
        <f ca="1">IF(L$13="",0,CHOOSE(Detalhamento.OpçãoServiços,OFFSET(Import.PLQ,$A112-1,L$15-1,1,1),IF($E112&lt;&gt;1,IF(ISNUMBER(INDEX(Import.PLE,Detalhamento!$E112,Detalhamento!L$15)),IF(INDEX(Import.PLE,Detalhamento!$E112,Detalhamento!L$15)&lt;=mediçao,OFFSET(Import.PLQ,$A112-1,L$15-1,1,1),0),0),PLE!$AA$28*OFFSET(Import.PLQ,$A112-1,L$15-1,1,1)),IF($E112&lt;&gt;1,IF(ISNUMBER(INDEX(Import.PLE,Detalhamento!$E112,Detalhamento!L$15)),IF(INDEX(Import.PLE,Detalhamento!$E112,Detalhamento!L$15)&lt;=mediçao,0,OFFSET(Import.PLQ,$A112-1,L$15-1,1,1)),OFFSET(Import.PLQ,$A112-1,L$15-1,1,1)),(1-PLE!$AA$28)*OFFSET(Import.PLQ,$A112-1,L$15-1,1,1))))</f>
        <v>28.19</v>
      </c>
      <c r="M112" s="144">
        <f ca="1">IF(M$13="",0,CHOOSE(Detalhamento.OpçãoServiços,OFFSET(Import.PLQ,$A112-1,M$15-1,1,1),IF($E112&lt;&gt;1,IF(ISNUMBER(INDEX(Import.PLE,Detalhamento!$E112,Detalhamento!M$15)),IF(INDEX(Import.PLE,Detalhamento!$E112,Detalhamento!M$15)&lt;=mediçao,OFFSET(Import.PLQ,$A112-1,M$15-1,1,1),0),0),PLE!$AA$28*OFFSET(Import.PLQ,$A112-1,M$15-1,1,1)),IF($E112&lt;&gt;1,IF(ISNUMBER(INDEX(Import.PLE,Detalhamento!$E112,Detalhamento!M$15)),IF(INDEX(Import.PLE,Detalhamento!$E112,Detalhamento!M$15)&lt;=mediçao,0,OFFSET(Import.PLQ,$A112-1,M$15-1,1,1)),OFFSET(Import.PLQ,$A112-1,M$15-1,1,1)),(1-PLE!$AA$28)*OFFSET(Import.PLQ,$A112-1,M$15-1,1,1))))</f>
        <v>0</v>
      </c>
      <c r="N112" s="144">
        <f ca="1">IF(N$13="",0,CHOOSE(Detalhamento.OpçãoServiços,OFFSET(Import.PLQ,$A112-1,N$15-1,1,1),IF($E112&lt;&gt;1,IF(ISNUMBER(INDEX(Import.PLE,Detalhamento!$E112,Detalhamento!N$15)),IF(INDEX(Import.PLE,Detalhamento!$E112,Detalhamento!N$15)&lt;=mediçao,OFFSET(Import.PLQ,$A112-1,N$15-1,1,1),0),0),PLE!$AA$28*OFFSET(Import.PLQ,$A112-1,N$15-1,1,1)),IF($E112&lt;&gt;1,IF(ISNUMBER(INDEX(Import.PLE,Detalhamento!$E112,Detalhamento!N$15)),IF(INDEX(Import.PLE,Detalhamento!$E112,Detalhamento!N$15)&lt;=mediçao,0,OFFSET(Import.PLQ,$A112-1,N$15-1,1,1)),OFFSET(Import.PLQ,$A112-1,N$15-1,1,1)),(1-PLE!$AA$28)*OFFSET(Import.PLQ,$A112-1,N$15-1,1,1))))</f>
        <v>0</v>
      </c>
      <c r="O112" s="144">
        <f ca="1">IF(O$13="",0,CHOOSE(Detalhamento.OpçãoServiços,OFFSET(Import.PLQ,$A112-1,O$15-1,1,1),IF($E112&lt;&gt;1,IF(ISNUMBER(INDEX(Import.PLE,Detalhamento!$E112,Detalhamento!O$15)),IF(INDEX(Import.PLE,Detalhamento!$E112,Detalhamento!O$15)&lt;=mediçao,OFFSET(Import.PLQ,$A112-1,O$15-1,1,1),0),0),PLE!$AA$28*OFFSET(Import.PLQ,$A112-1,O$15-1,1,1)),IF($E112&lt;&gt;1,IF(ISNUMBER(INDEX(Import.PLE,Detalhamento!$E112,Detalhamento!O$15)),IF(INDEX(Import.PLE,Detalhamento!$E112,Detalhamento!O$15)&lt;=mediçao,0,OFFSET(Import.PLQ,$A112-1,O$15-1,1,1)),OFFSET(Import.PLQ,$A112-1,O$15-1,1,1)),(1-PLE!$AA$28)*OFFSET(Import.PLQ,$A112-1,O$15-1,1,1))))</f>
        <v>0</v>
      </c>
      <c r="P112" s="144">
        <f ca="1">IF(P$13="",0,CHOOSE(Detalhamento.OpçãoServiços,OFFSET(Import.PLQ,$A112-1,P$15-1,1,1),IF($E112&lt;&gt;1,IF(ISNUMBER(INDEX(Import.PLE,Detalhamento!$E112,Detalhamento!P$15)),IF(INDEX(Import.PLE,Detalhamento!$E112,Detalhamento!P$15)&lt;=mediçao,OFFSET(Import.PLQ,$A112-1,P$15-1,1,1),0),0),PLE!$AA$28*OFFSET(Import.PLQ,$A112-1,P$15-1,1,1)),IF($E112&lt;&gt;1,IF(ISNUMBER(INDEX(Import.PLE,Detalhamento!$E112,Detalhamento!P$15)),IF(INDEX(Import.PLE,Detalhamento!$E112,Detalhamento!P$15)&lt;=mediçao,0,OFFSET(Import.PLQ,$A112-1,P$15-1,1,1)),OFFSET(Import.PLQ,$A112-1,P$15-1,1,1)),(1-PLE!$AA$28)*OFFSET(Import.PLQ,$A112-1,P$15-1,1,1))))</f>
        <v>0</v>
      </c>
      <c r="Q112" s="144">
        <f ca="1">IF(Q$13="",0,CHOOSE(Detalhamento.OpçãoServiços,OFFSET(Import.PLQ,$A112-1,Q$15-1,1,1),IF($E112&lt;&gt;1,IF(ISNUMBER(INDEX(Import.PLE,Detalhamento!$E112,Detalhamento!Q$15)),IF(INDEX(Import.PLE,Detalhamento!$E112,Detalhamento!Q$15)&lt;=mediçao,OFFSET(Import.PLQ,$A112-1,Q$15-1,1,1),0),0),PLE!$AA$28*OFFSET(Import.PLQ,$A112-1,Q$15-1,1,1)),IF($E112&lt;&gt;1,IF(ISNUMBER(INDEX(Import.PLE,Detalhamento!$E112,Detalhamento!Q$15)),IF(INDEX(Import.PLE,Detalhamento!$E112,Detalhamento!Q$15)&lt;=mediçao,0,OFFSET(Import.PLQ,$A112-1,Q$15-1,1,1)),OFFSET(Import.PLQ,$A112-1,Q$15-1,1,1)),(1-PLE!$AA$28)*OFFSET(Import.PLQ,$A112-1,Q$15-1,1,1))))</f>
        <v>0</v>
      </c>
      <c r="R112" s="144">
        <f ca="1">IF(R$13="",0,CHOOSE(Detalhamento.OpçãoServiços,OFFSET(Import.PLQ,$A112-1,R$15-1,1,1),IF($E112&lt;&gt;1,IF(ISNUMBER(INDEX(Import.PLE,Detalhamento!$E112,Detalhamento!R$15)),IF(INDEX(Import.PLE,Detalhamento!$E112,Detalhamento!R$15)&lt;=mediçao,OFFSET(Import.PLQ,$A112-1,R$15-1,1,1),0),0),PLE!$AA$28*OFFSET(Import.PLQ,$A112-1,R$15-1,1,1)),IF($E112&lt;&gt;1,IF(ISNUMBER(INDEX(Import.PLE,Detalhamento!$E112,Detalhamento!R$15)),IF(INDEX(Import.PLE,Detalhamento!$E112,Detalhamento!R$15)&lt;=mediçao,0,OFFSET(Import.PLQ,$A112-1,R$15-1,1,1)),OFFSET(Import.PLQ,$A112-1,R$15-1,1,1)),(1-PLE!$AA$28)*OFFSET(Import.PLQ,$A112-1,R$15-1,1,1))))</f>
        <v>0</v>
      </c>
      <c r="S112" s="144">
        <f ca="1">IF(S$13="",0,CHOOSE(Detalhamento.OpçãoServiços,OFFSET(Import.PLQ,$A112-1,S$15-1,1,1),IF($E112&lt;&gt;1,IF(ISNUMBER(INDEX(Import.PLE,Detalhamento!$E112,Detalhamento!S$15)),IF(INDEX(Import.PLE,Detalhamento!$E112,Detalhamento!S$15)&lt;=mediçao,OFFSET(Import.PLQ,$A112-1,S$15-1,1,1),0),0),PLE!$AA$28*OFFSET(Import.PLQ,$A112-1,S$15-1,1,1)),IF($E112&lt;&gt;1,IF(ISNUMBER(INDEX(Import.PLE,Detalhamento!$E112,Detalhamento!S$15)),IF(INDEX(Import.PLE,Detalhamento!$E112,Detalhamento!S$15)&lt;=mediçao,0,OFFSET(Import.PLQ,$A112-1,S$15-1,1,1)),OFFSET(Import.PLQ,$A112-1,S$15-1,1,1)),(1-PLE!$AA$28)*OFFSET(Import.PLQ,$A112-1,S$15-1,1,1))))</f>
        <v>0</v>
      </c>
      <c r="T112" s="144">
        <f ca="1">IF(T$13="",0,CHOOSE(Detalhamento.OpçãoServiços,OFFSET(Import.PLQ,$A112-1,T$15-1,1,1),IF($E112&lt;&gt;1,IF(ISNUMBER(INDEX(Import.PLE,Detalhamento!$E112,Detalhamento!T$15)),IF(INDEX(Import.PLE,Detalhamento!$E112,Detalhamento!T$15)&lt;=mediçao,OFFSET(Import.PLQ,$A112-1,T$15-1,1,1),0),0),PLE!$AA$28*OFFSET(Import.PLQ,$A112-1,T$15-1,1,1)),IF($E112&lt;&gt;1,IF(ISNUMBER(INDEX(Import.PLE,Detalhamento!$E112,Detalhamento!T$15)),IF(INDEX(Import.PLE,Detalhamento!$E112,Detalhamento!T$15)&lt;=mediçao,0,OFFSET(Import.PLQ,$A112-1,T$15-1,1,1)),OFFSET(Import.PLQ,$A112-1,T$15-1,1,1)),(1-PLE!$AA$28)*OFFSET(Import.PLQ,$A112-1,T$15-1,1,1))))</f>
        <v>0</v>
      </c>
      <c r="U112" s="144">
        <f ca="1">IF(U$13="",0,CHOOSE(Detalhamento.OpçãoServiços,OFFSET(Import.PLQ,$A112-1,U$15-1,1,1),IF($E112&lt;&gt;1,IF(ISNUMBER(INDEX(Import.PLE,Detalhamento!$E112,Detalhamento!U$15)),IF(INDEX(Import.PLE,Detalhamento!$E112,Detalhamento!U$15)&lt;=mediçao,OFFSET(Import.PLQ,$A112-1,U$15-1,1,1),0),0),PLE!$AA$28*OFFSET(Import.PLQ,$A112-1,U$15-1,1,1)),IF($E112&lt;&gt;1,IF(ISNUMBER(INDEX(Import.PLE,Detalhamento!$E112,Detalhamento!U$15)),IF(INDEX(Import.PLE,Detalhamento!$E112,Detalhamento!U$15)&lt;=mediçao,0,OFFSET(Import.PLQ,$A112-1,U$15-1,1,1)),OFFSET(Import.PLQ,$A112-1,U$15-1,1,1)),(1-PLE!$AA$28)*OFFSET(Import.PLQ,$A112-1,U$15-1,1,1))))</f>
        <v>0</v>
      </c>
      <c r="V112" s="144">
        <f ca="1">IF(V$13="",0,CHOOSE(Detalhamento.OpçãoServiços,OFFSET(Import.PLQ,$A112-1,V$15-1,1,1),IF($E112&lt;&gt;1,IF(ISNUMBER(INDEX(Import.PLE,Detalhamento!$E112,Detalhamento!V$15)),IF(INDEX(Import.PLE,Detalhamento!$E112,Detalhamento!V$15)&lt;=mediçao,OFFSET(Import.PLQ,$A112-1,V$15-1,1,1),0),0),PLE!$AA$28*OFFSET(Import.PLQ,$A112-1,V$15-1,1,1)),IF($E112&lt;&gt;1,IF(ISNUMBER(INDEX(Import.PLE,Detalhamento!$E112,Detalhamento!V$15)),IF(INDEX(Import.PLE,Detalhamento!$E112,Detalhamento!V$15)&lt;=mediçao,0,OFFSET(Import.PLQ,$A112-1,V$15-1,1,1)),OFFSET(Import.PLQ,$A112-1,V$15-1,1,1)),(1-PLE!$AA$28)*OFFSET(Import.PLQ,$A112-1,V$15-1,1,1))))</f>
        <v>0</v>
      </c>
      <c r="W112" s="144">
        <f ca="1">IF(W$13="",0,CHOOSE(Detalhamento.OpçãoServiços,OFFSET(Import.PLQ,$A112-1,W$15-1,1,1),IF($E112&lt;&gt;1,IF(ISNUMBER(INDEX(Import.PLE,Detalhamento!$E112,Detalhamento!W$15)),IF(INDEX(Import.PLE,Detalhamento!$E112,Detalhamento!W$15)&lt;=mediçao,OFFSET(Import.PLQ,$A112-1,W$15-1,1,1),0),0),PLE!$AA$28*OFFSET(Import.PLQ,$A112-1,W$15-1,1,1)),IF($E112&lt;&gt;1,IF(ISNUMBER(INDEX(Import.PLE,Detalhamento!$E112,Detalhamento!W$15)),IF(INDEX(Import.PLE,Detalhamento!$E112,Detalhamento!W$15)&lt;=mediçao,0,OFFSET(Import.PLQ,$A112-1,W$15-1,1,1)),OFFSET(Import.PLQ,$A112-1,W$15-1,1,1)),(1-PLE!$AA$28)*OFFSET(Import.PLQ,$A112-1,W$15-1,1,1))))</f>
        <v>0</v>
      </c>
      <c r="X112" s="144">
        <f ca="1">IF(X$13="",0,CHOOSE(Detalhamento.OpçãoServiços,OFFSET(Import.PLQ,$A112-1,X$15-1,1,1),IF($E112&lt;&gt;1,IF(ISNUMBER(INDEX(Import.PLE,Detalhamento!$E112,Detalhamento!X$15)),IF(INDEX(Import.PLE,Detalhamento!$E112,Detalhamento!X$15)&lt;=mediçao,OFFSET(Import.PLQ,$A112-1,X$15-1,1,1),0),0),PLE!$AA$28*OFFSET(Import.PLQ,$A112-1,X$15-1,1,1)),IF($E112&lt;&gt;1,IF(ISNUMBER(INDEX(Import.PLE,Detalhamento!$E112,Detalhamento!X$15)),IF(INDEX(Import.PLE,Detalhamento!$E112,Detalhamento!X$15)&lt;=mediçao,0,OFFSET(Import.PLQ,$A112-1,X$15-1,1,1)),OFFSET(Import.PLQ,$A112-1,X$15-1,1,1)),(1-PLE!$AA$28)*OFFSET(Import.PLQ,$A112-1,X$15-1,1,1))))</f>
        <v>0</v>
      </c>
      <c r="Y112" s="144">
        <f ca="1">IF(Y$13="",0,CHOOSE(Detalhamento.OpçãoServiços,OFFSET(Import.PLQ,$A112-1,Y$15-1,1,1),IF($E112&lt;&gt;1,IF(ISNUMBER(INDEX(Import.PLE,Detalhamento!$E112,Detalhamento!Y$15)),IF(INDEX(Import.PLE,Detalhamento!$E112,Detalhamento!Y$15)&lt;=mediçao,OFFSET(Import.PLQ,$A112-1,Y$15-1,1,1),0),0),PLE!$AA$28*OFFSET(Import.PLQ,$A112-1,Y$15-1,1,1)),IF($E112&lt;&gt;1,IF(ISNUMBER(INDEX(Import.PLE,Detalhamento!$E112,Detalhamento!Y$15)),IF(INDEX(Import.PLE,Detalhamento!$E112,Detalhamento!Y$15)&lt;=mediçao,0,OFFSET(Import.PLQ,$A112-1,Y$15-1,1,1)),OFFSET(Import.PLQ,$A112-1,Y$15-1,1,1)),(1-PLE!$AA$28)*OFFSET(Import.PLQ,$A112-1,Y$15-1,1,1))))</f>
        <v>0</v>
      </c>
      <c r="Z112" s="144">
        <f ca="1">IF(Z$13="",0,CHOOSE(Detalhamento.OpçãoServiços,OFFSET(Import.PLQ,$A112-1,Z$15-1,1,1),IF($E112&lt;&gt;1,IF(ISNUMBER(INDEX(Import.PLE,Detalhamento!$E112,Detalhamento!Z$15)),IF(INDEX(Import.PLE,Detalhamento!$E112,Detalhamento!Z$15)&lt;=mediçao,OFFSET(Import.PLQ,$A112-1,Z$15-1,1,1),0),0),PLE!$AA$28*OFFSET(Import.PLQ,$A112-1,Z$15-1,1,1)),IF($E112&lt;&gt;1,IF(ISNUMBER(INDEX(Import.PLE,Detalhamento!$E112,Detalhamento!Z$15)),IF(INDEX(Import.PLE,Detalhamento!$E112,Detalhamento!Z$15)&lt;=mediçao,0,OFFSET(Import.PLQ,$A112-1,Z$15-1,1,1)),OFFSET(Import.PLQ,$A112-1,Z$15-1,1,1)),(1-PLE!$AA$28)*OFFSET(Import.PLQ,$A112-1,Z$15-1,1,1))))</f>
        <v>0</v>
      </c>
      <c r="AA112" s="144">
        <f ca="1">IF(AA$13="",0,CHOOSE(Detalhamento.OpçãoServiços,OFFSET(Import.PLQ,$A112-1,AA$15-1,1,1),IF($E112&lt;&gt;1,IF(ISNUMBER(INDEX(Import.PLE,Detalhamento!$E112,Detalhamento!AA$15)),IF(INDEX(Import.PLE,Detalhamento!$E112,Detalhamento!AA$15)&lt;=mediçao,OFFSET(Import.PLQ,$A112-1,AA$15-1,1,1),0),0),PLE!$AA$28*OFFSET(Import.PLQ,$A112-1,AA$15-1,1,1)),IF($E112&lt;&gt;1,IF(ISNUMBER(INDEX(Import.PLE,Detalhamento!$E112,Detalhamento!AA$15)),IF(INDEX(Import.PLE,Detalhamento!$E112,Detalhamento!AA$15)&lt;=mediçao,0,OFFSET(Import.PLQ,$A112-1,AA$15-1,1,1)),OFFSET(Import.PLQ,$A112-1,AA$15-1,1,1)),(1-PLE!$AA$28)*OFFSET(Import.PLQ,$A112-1,AA$15-1,1,1))))</f>
        <v>0</v>
      </c>
      <c r="AB112" s="144">
        <f ca="1">IF(AB$13="",0,CHOOSE(Detalhamento.OpçãoServiços,OFFSET(Import.PLQ,$A112-1,AB$15-1,1,1),IF($E112&lt;&gt;1,IF(ISNUMBER(INDEX(Import.PLE,Detalhamento!$E112,Detalhamento!AB$15)),IF(INDEX(Import.PLE,Detalhamento!$E112,Detalhamento!AB$15)&lt;=mediçao,OFFSET(Import.PLQ,$A112-1,AB$15-1,1,1),0),0),PLE!$AA$28*OFFSET(Import.PLQ,$A112-1,AB$15-1,1,1)),IF($E112&lt;&gt;1,IF(ISNUMBER(INDEX(Import.PLE,Detalhamento!$E112,Detalhamento!AB$15)),IF(INDEX(Import.PLE,Detalhamento!$E112,Detalhamento!AB$15)&lt;=mediçao,0,OFFSET(Import.PLQ,$A112-1,AB$15-1,1,1)),OFFSET(Import.PLQ,$A112-1,AB$15-1,1,1)),(1-PLE!$AA$28)*OFFSET(Import.PLQ,$A112-1,AB$15-1,1,1))))</f>
        <v>0</v>
      </c>
      <c r="AC112" s="144">
        <f ca="1">IF(AC$13="",0,CHOOSE(Detalhamento.OpçãoServiços,OFFSET(Import.PLQ,$A112-1,AC$15-1,1,1),IF($E112&lt;&gt;1,IF(ISNUMBER(INDEX(Import.PLE,Detalhamento!$E112,Detalhamento!AC$15)),IF(INDEX(Import.PLE,Detalhamento!$E112,Detalhamento!AC$15)&lt;=mediçao,OFFSET(Import.PLQ,$A112-1,AC$15-1,1,1),0),0),PLE!$AA$28*OFFSET(Import.PLQ,$A112-1,AC$15-1,1,1)),IF($E112&lt;&gt;1,IF(ISNUMBER(INDEX(Import.PLE,Detalhamento!$E112,Detalhamento!AC$15)),IF(INDEX(Import.PLE,Detalhamento!$E112,Detalhamento!AC$15)&lt;=mediçao,0,OFFSET(Import.PLQ,$A112-1,AC$15-1,1,1)),OFFSET(Import.PLQ,$A112-1,AC$15-1,1,1)),(1-PLE!$AA$28)*OFFSET(Import.PLQ,$A112-1,AC$15-1,1,1))))</f>
        <v>0</v>
      </c>
      <c r="AD112" s="144">
        <f ca="1">IF(AD$13="",0,CHOOSE(Detalhamento.OpçãoServiços,OFFSET(Import.PLQ,$A112-1,AD$15-1,1,1),IF($E112&lt;&gt;1,IF(ISNUMBER(INDEX(Import.PLE,Detalhamento!$E112,Detalhamento!AD$15)),IF(INDEX(Import.PLE,Detalhamento!$E112,Detalhamento!AD$15)&lt;=mediçao,OFFSET(Import.PLQ,$A112-1,AD$15-1,1,1),0),0),PLE!$AA$28*OFFSET(Import.PLQ,$A112-1,AD$15-1,1,1)),IF($E112&lt;&gt;1,IF(ISNUMBER(INDEX(Import.PLE,Detalhamento!$E112,Detalhamento!AD$15)),IF(INDEX(Import.PLE,Detalhamento!$E112,Detalhamento!AD$15)&lt;=mediçao,0,OFFSET(Import.PLQ,$A112-1,AD$15-1,1,1)),OFFSET(Import.PLQ,$A112-1,AD$15-1,1,1)),(1-PLE!$AA$28)*OFFSET(Import.PLQ,$A112-1,AD$15-1,1,1))))</f>
        <v>0</v>
      </c>
      <c r="AE112" s="144">
        <f ca="1">IF(AE$13="",0,CHOOSE(Detalhamento.OpçãoServiços,OFFSET(Import.PLQ,$A112-1,AE$15-1,1,1),IF($E112&lt;&gt;1,IF(ISNUMBER(INDEX(Import.PLE,Detalhamento!$E112,Detalhamento!AE$15)),IF(INDEX(Import.PLE,Detalhamento!$E112,Detalhamento!AE$15)&lt;=mediçao,OFFSET(Import.PLQ,$A112-1,AE$15-1,1,1),0),0),PLE!$AA$28*OFFSET(Import.PLQ,$A112-1,AE$15-1,1,1)),IF($E112&lt;&gt;1,IF(ISNUMBER(INDEX(Import.PLE,Detalhamento!$E112,Detalhamento!AE$15)),IF(INDEX(Import.PLE,Detalhamento!$E112,Detalhamento!AE$15)&lt;=mediçao,0,OFFSET(Import.PLQ,$A112-1,AE$15-1,1,1)),OFFSET(Import.PLQ,$A112-1,AE$15-1,1,1)),(1-PLE!$AA$28)*OFFSET(Import.PLQ,$A112-1,AE$15-1,1,1))))</f>
        <v>0</v>
      </c>
      <c r="AF112" s="144">
        <f ca="1">IF(AF$13="",0,CHOOSE(Detalhamento.OpçãoServiços,OFFSET(Import.PLQ,$A112-1,AF$15-1,1,1),IF($E112&lt;&gt;1,IF(ISNUMBER(INDEX(Import.PLE,Detalhamento!$E112,Detalhamento!AF$15)),IF(INDEX(Import.PLE,Detalhamento!$E112,Detalhamento!AF$15)&lt;=mediçao,OFFSET(Import.PLQ,$A112-1,AF$15-1,1,1),0),0),PLE!$AA$28*OFFSET(Import.PLQ,$A112-1,AF$15-1,1,1)),IF($E112&lt;&gt;1,IF(ISNUMBER(INDEX(Import.PLE,Detalhamento!$E112,Detalhamento!AF$15)),IF(INDEX(Import.PLE,Detalhamento!$E112,Detalhamento!AF$15)&lt;=mediçao,0,OFFSET(Import.PLQ,$A112-1,AF$15-1,1,1)),OFFSET(Import.PLQ,$A112-1,AF$15-1,1,1)),(1-PLE!$AA$28)*OFFSET(Import.PLQ,$A112-1,AF$15-1,1,1))))</f>
        <v>0</v>
      </c>
      <c r="AG112" s="144">
        <f ca="1">IF(AG$13="",0,CHOOSE(Detalhamento.OpçãoServiços,OFFSET(Import.PLQ,$A112-1,AG$15-1,1,1),IF($E112&lt;&gt;1,IF(ISNUMBER(INDEX(Import.PLE,Detalhamento!$E112,Detalhamento!AG$15)),IF(INDEX(Import.PLE,Detalhamento!$E112,Detalhamento!AG$15)&lt;=mediçao,OFFSET(Import.PLQ,$A112-1,AG$15-1,1,1),0),0),PLE!$AA$28*OFFSET(Import.PLQ,$A112-1,AG$15-1,1,1)),IF($E112&lt;&gt;1,IF(ISNUMBER(INDEX(Import.PLE,Detalhamento!$E112,Detalhamento!AG$15)),IF(INDEX(Import.PLE,Detalhamento!$E112,Detalhamento!AG$15)&lt;=mediçao,0,OFFSET(Import.PLQ,$A112-1,AG$15-1,1,1)),OFFSET(Import.PLQ,$A112-1,AG$15-1,1,1)),(1-PLE!$AA$28)*OFFSET(Import.PLQ,$A112-1,AG$15-1,1,1))))</f>
        <v>0</v>
      </c>
      <c r="AH112" s="144">
        <f ca="1">IF(AH$13="",0,CHOOSE(Detalhamento.OpçãoServiços,OFFSET(Import.PLQ,$A112-1,AH$15-1,1,1),IF($E112&lt;&gt;1,IF(ISNUMBER(INDEX(Import.PLE,Detalhamento!$E112,Detalhamento!AH$15)),IF(INDEX(Import.PLE,Detalhamento!$E112,Detalhamento!AH$15)&lt;=mediçao,OFFSET(Import.PLQ,$A112-1,AH$15-1,1,1),0),0),PLE!$AA$28*OFFSET(Import.PLQ,$A112-1,AH$15-1,1,1)),IF($E112&lt;&gt;1,IF(ISNUMBER(INDEX(Import.PLE,Detalhamento!$E112,Detalhamento!AH$15)),IF(INDEX(Import.PLE,Detalhamento!$E112,Detalhamento!AH$15)&lt;=mediçao,0,OFFSET(Import.PLQ,$A112-1,AH$15-1,1,1)),OFFSET(Import.PLQ,$A112-1,AH$15-1,1,1)),(1-PLE!$AA$28)*OFFSET(Import.PLQ,$A112-1,AH$15-1,1,1))))</f>
        <v>0</v>
      </c>
      <c r="AI112" s="144">
        <f ca="1">IF(AI$13="",0,CHOOSE(Detalhamento.OpçãoServiços,OFFSET(Import.PLQ,$A112-1,AI$15-1,1,1),IF($E112&lt;&gt;1,IF(ISNUMBER(INDEX(Import.PLE,Detalhamento!$E112,Detalhamento!AI$15)),IF(INDEX(Import.PLE,Detalhamento!$E112,Detalhamento!AI$15)&lt;=mediçao,OFFSET(Import.PLQ,$A112-1,AI$15-1,1,1),0),0),PLE!$AA$28*OFFSET(Import.PLQ,$A112-1,AI$15-1,1,1)),IF($E112&lt;&gt;1,IF(ISNUMBER(INDEX(Import.PLE,Detalhamento!$E112,Detalhamento!AI$15)),IF(INDEX(Import.PLE,Detalhamento!$E112,Detalhamento!AI$15)&lt;=mediçao,0,OFFSET(Import.PLQ,$A112-1,AI$15-1,1,1)),OFFSET(Import.PLQ,$A112-1,AI$15-1,1,1)),(1-PLE!$AA$28)*OFFSET(Import.PLQ,$A112-1,AI$15-1,1,1))))</f>
        <v>0</v>
      </c>
      <c r="AJ112" s="144">
        <f ca="1">IF(AJ$13="",0,CHOOSE(Detalhamento.OpçãoServiços,OFFSET(Import.PLQ,$A112-1,AJ$15-1,1,1),IF($E112&lt;&gt;1,IF(ISNUMBER(INDEX(Import.PLE,Detalhamento!$E112,Detalhamento!AJ$15)),IF(INDEX(Import.PLE,Detalhamento!$E112,Detalhamento!AJ$15)&lt;=mediçao,OFFSET(Import.PLQ,$A112-1,AJ$15-1,1,1),0),0),PLE!$AA$28*OFFSET(Import.PLQ,$A112-1,AJ$15-1,1,1)),IF($E112&lt;&gt;1,IF(ISNUMBER(INDEX(Import.PLE,Detalhamento!$E112,Detalhamento!AJ$15)),IF(INDEX(Import.PLE,Detalhamento!$E112,Detalhamento!AJ$15)&lt;=mediçao,0,OFFSET(Import.PLQ,$A112-1,AJ$15-1,1,1)),OFFSET(Import.PLQ,$A112-1,AJ$15-1,1,1)),(1-PLE!$AA$28)*OFFSET(Import.PLQ,$A112-1,AJ$15-1,1,1))))</f>
        <v>0</v>
      </c>
      <c r="AK112" s="144">
        <f ca="1">IF(AK$13="",0,CHOOSE(Detalhamento.OpçãoServiços,OFFSET(Import.PLQ,$A112-1,AK$15-1,1,1),IF($E112&lt;&gt;1,IF(ISNUMBER(INDEX(Import.PLE,Detalhamento!$E112,Detalhamento!AK$15)),IF(INDEX(Import.PLE,Detalhamento!$E112,Detalhamento!AK$15)&lt;=mediçao,OFFSET(Import.PLQ,$A112-1,AK$15-1,1,1),0),0),PLE!$AA$28*OFFSET(Import.PLQ,$A112-1,AK$15-1,1,1)),IF($E112&lt;&gt;1,IF(ISNUMBER(INDEX(Import.PLE,Detalhamento!$E112,Detalhamento!AK$15)),IF(INDEX(Import.PLE,Detalhamento!$E112,Detalhamento!AK$15)&lt;=mediçao,0,OFFSET(Import.PLQ,$A112-1,AK$15-1,1,1)),OFFSET(Import.PLQ,$A112-1,AK$15-1,1,1)),(1-PLE!$AA$28)*OFFSET(Import.PLQ,$A112-1,AK$15-1,1,1))))</f>
        <v>0</v>
      </c>
      <c r="AL112" s="144">
        <f ca="1">IF(AL$13="",0,CHOOSE(Detalhamento.OpçãoServiços,OFFSET(Import.PLQ,$A112-1,AL$15-1,1,1),IF($E112&lt;&gt;1,IF(ISNUMBER(INDEX(Import.PLE,Detalhamento!$E112,Detalhamento!AL$15)),IF(INDEX(Import.PLE,Detalhamento!$E112,Detalhamento!AL$15)&lt;=mediçao,OFFSET(Import.PLQ,$A112-1,AL$15-1,1,1),0),0),PLE!$AA$28*OFFSET(Import.PLQ,$A112-1,AL$15-1,1,1)),IF($E112&lt;&gt;1,IF(ISNUMBER(INDEX(Import.PLE,Detalhamento!$E112,Detalhamento!AL$15)),IF(INDEX(Import.PLE,Detalhamento!$E112,Detalhamento!AL$15)&lt;=mediçao,0,OFFSET(Import.PLQ,$A112-1,AL$15-1,1,1)),OFFSET(Import.PLQ,$A112-1,AL$15-1,1,1)),(1-PLE!$AA$28)*OFFSET(Import.PLQ,$A112-1,AL$15-1,1,1))))</f>
        <v>0</v>
      </c>
      <c r="AM112" s="144">
        <f ca="1">IF(AM$13="",0,CHOOSE(Detalhamento.OpçãoServiços,OFFSET(Import.PLQ,$A112-1,AM$15-1,1,1),IF($E112&lt;&gt;1,IF(ISNUMBER(INDEX(Import.PLE,Detalhamento!$E112,Detalhamento!AM$15)),IF(INDEX(Import.PLE,Detalhamento!$E112,Detalhamento!AM$15)&lt;=mediçao,OFFSET(Import.PLQ,$A112-1,AM$15-1,1,1),0),0),PLE!$AA$28*OFFSET(Import.PLQ,$A112-1,AM$15-1,1,1)),IF($E112&lt;&gt;1,IF(ISNUMBER(INDEX(Import.PLE,Detalhamento!$E112,Detalhamento!AM$15)),IF(INDEX(Import.PLE,Detalhamento!$E112,Detalhamento!AM$15)&lt;=mediçao,0,OFFSET(Import.PLQ,$A112-1,AM$15-1,1,1)),OFFSET(Import.PLQ,$A112-1,AM$15-1,1,1)),(1-PLE!$AA$28)*OFFSET(Import.PLQ,$A112-1,AM$15-1,1,1))))</f>
        <v>0</v>
      </c>
      <c r="AN112" s="144">
        <f ca="1">IF(AN$13="",0,CHOOSE(Detalhamento.OpçãoServiços,OFFSET(Import.PLQ,$A112-1,AN$15-1,1,1),IF($E112&lt;&gt;1,IF(ISNUMBER(INDEX(Import.PLE,Detalhamento!$E112,Detalhamento!AN$15)),IF(INDEX(Import.PLE,Detalhamento!$E112,Detalhamento!AN$15)&lt;=mediçao,OFFSET(Import.PLQ,$A112-1,AN$15-1,1,1),0),0),PLE!$AA$28*OFFSET(Import.PLQ,$A112-1,AN$15-1,1,1)),IF($E112&lt;&gt;1,IF(ISNUMBER(INDEX(Import.PLE,Detalhamento!$E112,Detalhamento!AN$15)),IF(INDEX(Import.PLE,Detalhamento!$E112,Detalhamento!AN$15)&lt;=mediçao,0,OFFSET(Import.PLQ,$A112-1,AN$15-1,1,1)),OFFSET(Import.PLQ,$A112-1,AN$15-1,1,1)),(1-PLE!$AA$28)*OFFSET(Import.PLQ,$A112-1,AN$15-1,1,1))))</f>
        <v>0</v>
      </c>
      <c r="AO112" s="144">
        <f ca="1">IF(AO$13="",0,CHOOSE(Detalhamento.OpçãoServiços,OFFSET(Import.PLQ,$A112-1,AO$15-1,1,1),IF($E112&lt;&gt;1,IF(ISNUMBER(INDEX(Import.PLE,Detalhamento!$E112,Detalhamento!AO$15)),IF(INDEX(Import.PLE,Detalhamento!$E112,Detalhamento!AO$15)&lt;=mediçao,OFFSET(Import.PLQ,$A112-1,AO$15-1,1,1),0),0),PLE!$AA$28*OFFSET(Import.PLQ,$A112-1,AO$15-1,1,1)),IF($E112&lt;&gt;1,IF(ISNUMBER(INDEX(Import.PLE,Detalhamento!$E112,Detalhamento!AO$15)),IF(INDEX(Import.PLE,Detalhamento!$E112,Detalhamento!AO$15)&lt;=mediçao,0,OFFSET(Import.PLQ,$A112-1,AO$15-1,1,1)),OFFSET(Import.PLQ,$A112-1,AO$15-1,1,1)),(1-PLE!$AA$28)*OFFSET(Import.PLQ,$A112-1,AO$15-1,1,1))))</f>
        <v>0</v>
      </c>
      <c r="AP112" s="144">
        <f ca="1">IF(AP$13="",0,CHOOSE(Detalhamento.OpçãoServiços,OFFSET(Import.PLQ,$A112-1,AP$15-1,1,1),IF($E112&lt;&gt;1,IF(ISNUMBER(INDEX(Import.PLE,Detalhamento!$E112,Detalhamento!AP$15)),IF(INDEX(Import.PLE,Detalhamento!$E112,Detalhamento!AP$15)&lt;=mediçao,OFFSET(Import.PLQ,$A112-1,AP$15-1,1,1),0),0),PLE!$AA$28*OFFSET(Import.PLQ,$A112-1,AP$15-1,1,1)),IF($E112&lt;&gt;1,IF(ISNUMBER(INDEX(Import.PLE,Detalhamento!$E112,Detalhamento!AP$15)),IF(INDEX(Import.PLE,Detalhamento!$E112,Detalhamento!AP$15)&lt;=mediçao,0,OFFSET(Import.PLQ,$A112-1,AP$15-1,1,1)),OFFSET(Import.PLQ,$A112-1,AP$15-1,1,1)),(1-PLE!$AA$28)*OFFSET(Import.PLQ,$A112-1,AP$15-1,1,1))))</f>
        <v>0</v>
      </c>
      <c r="AQ112" s="144">
        <f ca="1">IF(AQ$13="",0,CHOOSE(Detalhamento.OpçãoServiços,OFFSET(Import.PLQ,$A112-1,AQ$15-1,1,1),IF($E112&lt;&gt;1,IF(ISNUMBER(INDEX(Import.PLE,Detalhamento!$E112,Detalhamento!AQ$15)),IF(INDEX(Import.PLE,Detalhamento!$E112,Detalhamento!AQ$15)&lt;=mediçao,OFFSET(Import.PLQ,$A112-1,AQ$15-1,1,1),0),0),PLE!$AA$28*OFFSET(Import.PLQ,$A112-1,AQ$15-1,1,1)),IF($E112&lt;&gt;1,IF(ISNUMBER(INDEX(Import.PLE,Detalhamento!$E112,Detalhamento!AQ$15)),IF(INDEX(Import.PLE,Detalhamento!$E112,Detalhamento!AQ$15)&lt;=mediçao,0,OFFSET(Import.PLQ,$A112-1,AQ$15-1,1,1)),OFFSET(Import.PLQ,$A112-1,AQ$15-1,1,1)),(1-PLE!$AA$28)*OFFSET(Import.PLQ,$A112-1,AQ$15-1,1,1))))</f>
        <v>0</v>
      </c>
      <c r="AR112" s="144">
        <f ca="1">IF(AR$13="",0,CHOOSE(Detalhamento.OpçãoServiços,OFFSET(Import.PLQ,$A112-1,AR$15-1,1,1),IF($E112&lt;&gt;1,IF(ISNUMBER(INDEX(Import.PLE,Detalhamento!$E112,Detalhamento!AR$15)),IF(INDEX(Import.PLE,Detalhamento!$E112,Detalhamento!AR$15)&lt;=mediçao,OFFSET(Import.PLQ,$A112-1,AR$15-1,1,1),0),0),PLE!$AA$28*OFFSET(Import.PLQ,$A112-1,AR$15-1,1,1)),IF($E112&lt;&gt;1,IF(ISNUMBER(INDEX(Import.PLE,Detalhamento!$E112,Detalhamento!AR$15)),IF(INDEX(Import.PLE,Detalhamento!$E112,Detalhamento!AR$15)&lt;=mediçao,0,OFFSET(Import.PLQ,$A112-1,AR$15-1,1,1)),OFFSET(Import.PLQ,$A112-1,AR$15-1,1,1)),(1-PLE!$AA$28)*OFFSET(Import.PLQ,$A112-1,AR$15-1,1,1))))</f>
        <v>0</v>
      </c>
      <c r="AS112" s="144">
        <f ca="1">IF(AS$13="",0,CHOOSE(Detalhamento.OpçãoServiços,OFFSET(Import.PLQ,$A112-1,AS$15-1,1,1),IF($E112&lt;&gt;1,IF(ISNUMBER(INDEX(Import.PLE,Detalhamento!$E112,Detalhamento!AS$15)),IF(INDEX(Import.PLE,Detalhamento!$E112,Detalhamento!AS$15)&lt;=mediçao,OFFSET(Import.PLQ,$A112-1,AS$15-1,1,1),0),0),PLE!$AA$28*OFFSET(Import.PLQ,$A112-1,AS$15-1,1,1)),IF($E112&lt;&gt;1,IF(ISNUMBER(INDEX(Import.PLE,Detalhamento!$E112,Detalhamento!AS$15)),IF(INDEX(Import.PLE,Detalhamento!$E112,Detalhamento!AS$15)&lt;=mediçao,0,OFFSET(Import.PLQ,$A112-1,AS$15-1,1,1)),OFFSET(Import.PLQ,$A112-1,AS$15-1,1,1)),(1-PLE!$AA$28)*OFFSET(Import.PLQ,$A112-1,AS$15-1,1,1))))</f>
        <v>0</v>
      </c>
      <c r="AT112" s="144">
        <f ca="1">IF(AT$13="",0,CHOOSE(Detalhamento.OpçãoServiços,OFFSET(Import.PLQ,$A112-1,AT$15-1,1,1),IF($E112&lt;&gt;1,IF(ISNUMBER(INDEX(Import.PLE,Detalhamento!$E112,Detalhamento!AT$15)),IF(INDEX(Import.PLE,Detalhamento!$E112,Detalhamento!AT$15)&lt;=mediçao,OFFSET(Import.PLQ,$A112-1,AT$15-1,1,1),0),0),PLE!$AA$28*OFFSET(Import.PLQ,$A112-1,AT$15-1,1,1)),IF($E112&lt;&gt;1,IF(ISNUMBER(INDEX(Import.PLE,Detalhamento!$E112,Detalhamento!AT$15)),IF(INDEX(Import.PLE,Detalhamento!$E112,Detalhamento!AT$15)&lt;=mediçao,0,OFFSET(Import.PLQ,$A112-1,AT$15-1,1,1)),OFFSET(Import.PLQ,$A112-1,AT$15-1,1,1)),(1-PLE!$AA$28)*OFFSET(Import.PLQ,$A112-1,AT$15-1,1,1))))</f>
        <v>0</v>
      </c>
      <c r="AU112" s="144">
        <f ca="1">IF(AU$13="",0,CHOOSE(Detalhamento.OpçãoServiços,OFFSET(Import.PLQ,$A112-1,AU$15-1,1,1),IF($E112&lt;&gt;1,IF(ISNUMBER(INDEX(Import.PLE,Detalhamento!$E112,Detalhamento!AU$15)),IF(INDEX(Import.PLE,Detalhamento!$E112,Detalhamento!AU$15)&lt;=mediçao,OFFSET(Import.PLQ,$A112-1,AU$15-1,1,1),0),0),PLE!$AA$28*OFFSET(Import.PLQ,$A112-1,AU$15-1,1,1)),IF($E112&lt;&gt;1,IF(ISNUMBER(INDEX(Import.PLE,Detalhamento!$E112,Detalhamento!AU$15)),IF(INDEX(Import.PLE,Detalhamento!$E112,Detalhamento!AU$15)&lt;=mediçao,0,OFFSET(Import.PLQ,$A112-1,AU$15-1,1,1)),OFFSET(Import.PLQ,$A112-1,AU$15-1,1,1)),(1-PLE!$AA$28)*OFFSET(Import.PLQ,$A112-1,AU$15-1,1,1))))</f>
        <v>0</v>
      </c>
      <c r="AV112" s="144">
        <f ca="1">IF(AV$13="",0,CHOOSE(Detalhamento.OpçãoServiços,OFFSET(Import.PLQ,$A112-1,AV$15-1,1,1),IF($E112&lt;&gt;1,IF(ISNUMBER(INDEX(Import.PLE,Detalhamento!$E112,Detalhamento!AV$15)),IF(INDEX(Import.PLE,Detalhamento!$E112,Detalhamento!AV$15)&lt;=mediçao,OFFSET(Import.PLQ,$A112-1,AV$15-1,1,1),0),0),PLE!$AA$28*OFFSET(Import.PLQ,$A112-1,AV$15-1,1,1)),IF($E112&lt;&gt;1,IF(ISNUMBER(INDEX(Import.PLE,Detalhamento!$E112,Detalhamento!AV$15)),IF(INDEX(Import.PLE,Detalhamento!$E112,Detalhamento!AV$15)&lt;=mediçao,0,OFFSET(Import.PLQ,$A112-1,AV$15-1,1,1)),OFFSET(Import.PLQ,$A112-1,AV$15-1,1,1)),(1-PLE!$AA$28)*OFFSET(Import.PLQ,$A112-1,AV$15-1,1,1))))</f>
        <v>0</v>
      </c>
      <c r="AW112" s="144">
        <f ca="1">IF(AW$13="",0,CHOOSE(Detalhamento.OpçãoServiços,OFFSET(Import.PLQ,$A112-1,AW$15-1,1,1),IF($E112&lt;&gt;1,IF(ISNUMBER(INDEX(Import.PLE,Detalhamento!$E112,Detalhamento!AW$15)),IF(INDEX(Import.PLE,Detalhamento!$E112,Detalhamento!AW$15)&lt;=mediçao,OFFSET(Import.PLQ,$A112-1,AW$15-1,1,1),0),0),PLE!$AA$28*OFFSET(Import.PLQ,$A112-1,AW$15-1,1,1)),IF($E112&lt;&gt;1,IF(ISNUMBER(INDEX(Import.PLE,Detalhamento!$E112,Detalhamento!AW$15)),IF(INDEX(Import.PLE,Detalhamento!$E112,Detalhamento!AW$15)&lt;=mediçao,0,OFFSET(Import.PLQ,$A112-1,AW$15-1,1,1)),OFFSET(Import.PLQ,$A112-1,AW$15-1,1,1)),(1-PLE!$AA$28)*OFFSET(Import.PLQ,$A112-1,AW$15-1,1,1))))</f>
        <v>0</v>
      </c>
      <c r="AX112" s="144">
        <f ca="1">IF(AX$13="",0,CHOOSE(Detalhamento.OpçãoServiços,OFFSET(Import.PLQ,$A112-1,AX$15-1,1,1),IF($E112&lt;&gt;1,IF(ISNUMBER(INDEX(Import.PLE,Detalhamento!$E112,Detalhamento!AX$15)),IF(INDEX(Import.PLE,Detalhamento!$E112,Detalhamento!AX$15)&lt;=mediçao,OFFSET(Import.PLQ,$A112-1,AX$15-1,1,1),0),0),PLE!$AA$28*OFFSET(Import.PLQ,$A112-1,AX$15-1,1,1)),IF($E112&lt;&gt;1,IF(ISNUMBER(INDEX(Import.PLE,Detalhamento!$E112,Detalhamento!AX$15)),IF(INDEX(Import.PLE,Detalhamento!$E112,Detalhamento!AX$15)&lt;=mediçao,0,OFFSET(Import.PLQ,$A112-1,AX$15-1,1,1)),OFFSET(Import.PLQ,$A112-1,AX$15-1,1,1)),(1-PLE!$AA$28)*OFFSET(Import.PLQ,$A112-1,AX$15-1,1,1))))</f>
        <v>0</v>
      </c>
      <c r="AY112" s="144">
        <f ca="1">IF(AY$13="",0,CHOOSE(Detalhamento.OpçãoServiços,OFFSET(Import.PLQ,$A112-1,AY$15-1,1,1),IF($E112&lt;&gt;1,IF(ISNUMBER(INDEX(Import.PLE,Detalhamento!$E112,Detalhamento!AY$15)),IF(INDEX(Import.PLE,Detalhamento!$E112,Detalhamento!AY$15)&lt;=mediçao,OFFSET(Import.PLQ,$A112-1,AY$15-1,1,1),0),0),PLE!$AA$28*OFFSET(Import.PLQ,$A112-1,AY$15-1,1,1)),IF($E112&lt;&gt;1,IF(ISNUMBER(INDEX(Import.PLE,Detalhamento!$E112,Detalhamento!AY$15)),IF(INDEX(Import.PLE,Detalhamento!$E112,Detalhamento!AY$15)&lt;=mediçao,0,OFFSET(Import.PLQ,$A112-1,AY$15-1,1,1)),OFFSET(Import.PLQ,$A112-1,AY$15-1,1,1)),(1-PLE!$AA$28)*OFFSET(Import.PLQ,$A112-1,AY$15-1,1,1))))</f>
        <v>0</v>
      </c>
      <c r="AZ112" s="144">
        <f ca="1">IF(AZ$13="",0,CHOOSE(Detalhamento.OpçãoServiços,OFFSET(Import.PLQ,$A112-1,AZ$15-1,1,1),IF($E112&lt;&gt;1,IF(ISNUMBER(INDEX(Import.PLE,Detalhamento!$E112,Detalhamento!AZ$15)),IF(INDEX(Import.PLE,Detalhamento!$E112,Detalhamento!AZ$15)&lt;=mediçao,OFFSET(Import.PLQ,$A112-1,AZ$15-1,1,1),0),0),PLE!$AA$28*OFFSET(Import.PLQ,$A112-1,AZ$15-1,1,1)),IF($E112&lt;&gt;1,IF(ISNUMBER(INDEX(Import.PLE,Detalhamento!$E112,Detalhamento!AZ$15)),IF(INDEX(Import.PLE,Detalhamento!$E112,Detalhamento!AZ$15)&lt;=mediçao,0,OFFSET(Import.PLQ,$A112-1,AZ$15-1,1,1)),OFFSET(Import.PLQ,$A112-1,AZ$15-1,1,1)),(1-PLE!$AA$28)*OFFSET(Import.PLQ,$A112-1,AZ$15-1,1,1))))</f>
        <v>0</v>
      </c>
      <c r="BA112" s="144">
        <f ca="1">IF(BA$13="",0,CHOOSE(Detalhamento.OpçãoServiços,OFFSET(Import.PLQ,$A112-1,BA$15-1,1,1),IF($E112&lt;&gt;1,IF(ISNUMBER(INDEX(Import.PLE,Detalhamento!$E112,Detalhamento!BA$15)),IF(INDEX(Import.PLE,Detalhamento!$E112,Detalhamento!BA$15)&lt;=mediçao,OFFSET(Import.PLQ,$A112-1,BA$15-1,1,1),0),0),PLE!$AA$28*OFFSET(Import.PLQ,$A112-1,BA$15-1,1,1)),IF($E112&lt;&gt;1,IF(ISNUMBER(INDEX(Import.PLE,Detalhamento!$E112,Detalhamento!BA$15)),IF(INDEX(Import.PLE,Detalhamento!$E112,Detalhamento!BA$15)&lt;=mediçao,0,OFFSET(Import.PLQ,$A112-1,BA$15-1,1,1)),OFFSET(Import.PLQ,$A112-1,BA$15-1,1,1)),(1-PLE!$AA$28)*OFFSET(Import.PLQ,$A112-1,BA$15-1,1,1))))</f>
        <v>0</v>
      </c>
      <c r="BB112" s="144">
        <f ca="1">IF(BB$13="",0,CHOOSE(Detalhamento.OpçãoServiços,OFFSET(Import.PLQ,$A112-1,BB$15-1,1,1),IF($E112&lt;&gt;1,IF(ISNUMBER(INDEX(Import.PLE,Detalhamento!$E112,Detalhamento!BB$15)),IF(INDEX(Import.PLE,Detalhamento!$E112,Detalhamento!BB$15)&lt;=mediçao,OFFSET(Import.PLQ,$A112-1,BB$15-1,1,1),0),0),PLE!$AA$28*OFFSET(Import.PLQ,$A112-1,BB$15-1,1,1)),IF($E112&lt;&gt;1,IF(ISNUMBER(INDEX(Import.PLE,Detalhamento!$E112,Detalhamento!BB$15)),IF(INDEX(Import.PLE,Detalhamento!$E112,Detalhamento!BB$15)&lt;=mediçao,0,OFFSET(Import.PLQ,$A112-1,BB$15-1,1,1)),OFFSET(Import.PLQ,$A112-1,BB$15-1,1,1)),(1-PLE!$AA$28)*OFFSET(Import.PLQ,$A112-1,BB$15-1,1,1))))</f>
        <v>0</v>
      </c>
      <c r="BC112" s="144">
        <f ca="1">IF(BC$13="",0,CHOOSE(Detalhamento.OpçãoServiços,OFFSET(Import.PLQ,$A112-1,BC$15-1,1,1),IF($E112&lt;&gt;1,IF(ISNUMBER(INDEX(Import.PLE,Detalhamento!$E112,Detalhamento!BC$15)),IF(INDEX(Import.PLE,Detalhamento!$E112,Detalhamento!BC$15)&lt;=mediçao,OFFSET(Import.PLQ,$A112-1,BC$15-1,1,1),0),0),PLE!$AA$28*OFFSET(Import.PLQ,$A112-1,BC$15-1,1,1)),IF($E112&lt;&gt;1,IF(ISNUMBER(INDEX(Import.PLE,Detalhamento!$E112,Detalhamento!BC$15)),IF(INDEX(Import.PLE,Detalhamento!$E112,Detalhamento!BC$15)&lt;=mediçao,0,OFFSET(Import.PLQ,$A112-1,BC$15-1,1,1)),OFFSET(Import.PLQ,$A112-1,BC$15-1,1,1)),(1-PLE!$AA$28)*OFFSET(Import.PLQ,$A112-1,BC$15-1,1,1))))</f>
        <v>0</v>
      </c>
      <c r="BD112" s="144">
        <f ca="1">IF(BD$13="",0,CHOOSE(Detalhamento.OpçãoServiços,OFFSET(Import.PLQ,$A112-1,BD$15-1,1,1),IF($E112&lt;&gt;1,IF(ISNUMBER(INDEX(Import.PLE,Detalhamento!$E112,Detalhamento!BD$15)),IF(INDEX(Import.PLE,Detalhamento!$E112,Detalhamento!BD$15)&lt;=mediçao,OFFSET(Import.PLQ,$A112-1,BD$15-1,1,1),0),0),PLE!$AA$28*OFFSET(Import.PLQ,$A112-1,BD$15-1,1,1)),IF($E112&lt;&gt;1,IF(ISNUMBER(INDEX(Import.PLE,Detalhamento!$E112,Detalhamento!BD$15)),IF(INDEX(Import.PLE,Detalhamento!$E112,Detalhamento!BD$15)&lt;=mediçao,0,OFFSET(Import.PLQ,$A112-1,BD$15-1,1,1)),OFFSET(Import.PLQ,$A112-1,BD$15-1,1,1)),(1-PLE!$AA$28)*OFFSET(Import.PLQ,$A112-1,BD$15-1,1,1))))</f>
        <v>0</v>
      </c>
      <c r="BE112" s="144">
        <f ca="1">IF(BE$13="",0,CHOOSE(Detalhamento.OpçãoServiços,OFFSET(Import.PLQ,$A112-1,BE$15-1,1,1),IF($E112&lt;&gt;1,IF(ISNUMBER(INDEX(Import.PLE,Detalhamento!$E112,Detalhamento!BE$15)),IF(INDEX(Import.PLE,Detalhamento!$E112,Detalhamento!BE$15)&lt;=mediçao,OFFSET(Import.PLQ,$A112-1,BE$15-1,1,1),0),0),PLE!$AA$28*OFFSET(Import.PLQ,$A112-1,BE$15-1,1,1)),IF($E112&lt;&gt;1,IF(ISNUMBER(INDEX(Import.PLE,Detalhamento!$E112,Detalhamento!BE$15)),IF(INDEX(Import.PLE,Detalhamento!$E112,Detalhamento!BE$15)&lt;=mediçao,0,OFFSET(Import.PLQ,$A112-1,BE$15-1,1,1)),OFFSET(Import.PLQ,$A112-1,BE$15-1,1,1)),(1-PLE!$AA$28)*OFFSET(Import.PLQ,$A112-1,BE$15-1,1,1))))</f>
        <v>0</v>
      </c>
      <c r="BF112" s="144">
        <f ca="1">IF(BF$13="",0,CHOOSE(Detalhamento.OpçãoServiços,OFFSET(Import.PLQ,$A112-1,BF$15-1,1,1),IF($E112&lt;&gt;1,IF(ISNUMBER(INDEX(Import.PLE,Detalhamento!$E112,Detalhamento!BF$15)),IF(INDEX(Import.PLE,Detalhamento!$E112,Detalhamento!BF$15)&lt;=mediçao,OFFSET(Import.PLQ,$A112-1,BF$15-1,1,1),0),0),PLE!$AA$28*OFFSET(Import.PLQ,$A112-1,BF$15-1,1,1)),IF($E112&lt;&gt;1,IF(ISNUMBER(INDEX(Import.PLE,Detalhamento!$E112,Detalhamento!BF$15)),IF(INDEX(Import.PLE,Detalhamento!$E112,Detalhamento!BF$15)&lt;=mediçao,0,OFFSET(Import.PLQ,$A112-1,BF$15-1,1,1)),OFFSET(Import.PLQ,$A112-1,BF$15-1,1,1)),(1-PLE!$AA$28)*OFFSET(Import.PLQ,$A112-1,BF$15-1,1,1))))</f>
        <v>0</v>
      </c>
      <c r="BG112" s="144">
        <f ca="1">IF(BG$13="",0,CHOOSE(Detalhamento.OpçãoServiços,OFFSET(Import.PLQ,$A112-1,BG$15-1,1,1),IF($E112&lt;&gt;1,IF(ISNUMBER(INDEX(Import.PLE,Detalhamento!$E112,Detalhamento!BG$15)),IF(INDEX(Import.PLE,Detalhamento!$E112,Detalhamento!BG$15)&lt;=mediçao,OFFSET(Import.PLQ,$A112-1,BG$15-1,1,1),0),0),PLE!$AA$28*OFFSET(Import.PLQ,$A112-1,BG$15-1,1,1)),IF($E112&lt;&gt;1,IF(ISNUMBER(INDEX(Import.PLE,Detalhamento!$E112,Detalhamento!BG$15)),IF(INDEX(Import.PLE,Detalhamento!$E112,Detalhamento!BG$15)&lt;=mediçao,0,OFFSET(Import.PLQ,$A112-1,BG$15-1,1,1)),OFFSET(Import.PLQ,$A112-1,BG$15-1,1,1)),(1-PLE!$AA$28)*OFFSET(Import.PLQ,$A112-1,BG$15-1,1,1))))</f>
        <v>0</v>
      </c>
      <c r="BH112" s="144">
        <f ca="1">IF(BH$13="",0,CHOOSE(Detalhamento.OpçãoServiços,OFFSET(Import.PLQ,$A112-1,BH$15-1,1,1),IF($E112&lt;&gt;1,IF(ISNUMBER(INDEX(Import.PLE,Detalhamento!$E112,Detalhamento!BH$15)),IF(INDEX(Import.PLE,Detalhamento!$E112,Detalhamento!BH$15)&lt;=mediçao,OFFSET(Import.PLQ,$A112-1,BH$15-1,1,1),0),0),PLE!$AA$28*OFFSET(Import.PLQ,$A112-1,BH$15-1,1,1)),IF($E112&lt;&gt;1,IF(ISNUMBER(INDEX(Import.PLE,Detalhamento!$E112,Detalhamento!BH$15)),IF(INDEX(Import.PLE,Detalhamento!$E112,Detalhamento!BH$15)&lt;=mediçao,0,OFFSET(Import.PLQ,$A112-1,BH$15-1,1,1)),OFFSET(Import.PLQ,$A112-1,BH$15-1,1,1)),(1-PLE!$AA$28)*OFFSET(Import.PLQ,$A112-1,BH$15-1,1,1))))</f>
        <v>0</v>
      </c>
      <c r="BI112" s="144">
        <f ca="1">IF(BI$13="",0,CHOOSE(Detalhamento.OpçãoServiços,OFFSET(Import.PLQ,$A112-1,BI$15-1,1,1),IF($E112&lt;&gt;1,IF(ISNUMBER(INDEX(Import.PLE,Detalhamento!$E112,Detalhamento!BI$15)),IF(INDEX(Import.PLE,Detalhamento!$E112,Detalhamento!BI$15)&lt;=mediçao,OFFSET(Import.PLQ,$A112-1,BI$15-1,1,1),0),0),PLE!$AA$28*OFFSET(Import.PLQ,$A112-1,BI$15-1,1,1)),IF($E112&lt;&gt;1,IF(ISNUMBER(INDEX(Import.PLE,Detalhamento!$E112,Detalhamento!BI$15)),IF(INDEX(Import.PLE,Detalhamento!$E112,Detalhamento!BI$15)&lt;=mediçao,0,OFFSET(Import.PLQ,$A112-1,BI$15-1,1,1)),OFFSET(Import.PLQ,$A112-1,BI$15-1,1,1)),(1-PLE!$AA$28)*OFFSET(Import.PLQ,$A112-1,BI$15-1,1,1))))</f>
        <v>0</v>
      </c>
    </row>
    <row r="113" spans="1:61" ht="10.5" x14ac:dyDescent="0.25">
      <c r="A113" s="155">
        <v>286</v>
      </c>
      <c r="B113" s="21" t="str">
        <f t="shared" ca="1" si="17"/>
        <v>Evento</v>
      </c>
      <c r="E113" s="153">
        <f t="shared" ca="1" si="18"/>
        <v>12</v>
      </c>
      <c r="F113" s="154">
        <f t="shared" ca="1" si="19"/>
        <v>120000</v>
      </c>
      <c r="G113" s="154" t="str">
        <f t="shared" ca="1" si="22"/>
        <v>Evento</v>
      </c>
      <c r="H113" s="182" t="str">
        <f t="shared" ca="1" si="22"/>
        <v>Quad. - Pintura</v>
      </c>
      <c r="I113" s="37" t="str">
        <f t="shared" ca="1" si="20"/>
        <v>R$</v>
      </c>
      <c r="J113" s="144">
        <f t="shared" ca="1" si="21"/>
        <v>51438.819999999992</v>
      </c>
      <c r="K113" s="67"/>
      <c r="L113" s="144">
        <f ca="1">IF(L$13="",0,CHOOSE(Detalhamento.OpçãoServiços,OFFSET(Import.PLQ,$A113-1,L$15-1,1,1),IF($E113&lt;&gt;1,IF(ISNUMBER(INDEX(Import.PLE,Detalhamento!$E113,Detalhamento!L$15)),IF(INDEX(Import.PLE,Detalhamento!$E113,Detalhamento!L$15)&lt;=mediçao,OFFSET(Import.PLQ,$A113-1,L$15-1,1,1),0),0),PLE!$AA$28*OFFSET(Import.PLQ,$A113-1,L$15-1,1,1)),IF($E113&lt;&gt;1,IF(ISNUMBER(INDEX(Import.PLE,Detalhamento!$E113,Detalhamento!L$15)),IF(INDEX(Import.PLE,Detalhamento!$E113,Detalhamento!L$15)&lt;=mediçao,0,OFFSET(Import.PLQ,$A113-1,L$15-1,1,1)),OFFSET(Import.PLQ,$A113-1,L$15-1,1,1)),(1-PLE!$AA$28)*OFFSET(Import.PLQ,$A113-1,L$15-1,1,1))))</f>
        <v>51438.819999999992</v>
      </c>
      <c r="M113" s="144">
        <f ca="1">IF(M$13="",0,CHOOSE(Detalhamento.OpçãoServiços,OFFSET(Import.PLQ,$A113-1,M$15-1,1,1),IF($E113&lt;&gt;1,IF(ISNUMBER(INDEX(Import.PLE,Detalhamento!$E113,Detalhamento!M$15)),IF(INDEX(Import.PLE,Detalhamento!$E113,Detalhamento!M$15)&lt;=mediçao,OFFSET(Import.PLQ,$A113-1,M$15-1,1,1),0),0),PLE!$AA$28*OFFSET(Import.PLQ,$A113-1,M$15-1,1,1)),IF($E113&lt;&gt;1,IF(ISNUMBER(INDEX(Import.PLE,Detalhamento!$E113,Detalhamento!M$15)),IF(INDEX(Import.PLE,Detalhamento!$E113,Detalhamento!M$15)&lt;=mediçao,0,OFFSET(Import.PLQ,$A113-1,M$15-1,1,1)),OFFSET(Import.PLQ,$A113-1,M$15-1,1,1)),(1-PLE!$AA$28)*OFFSET(Import.PLQ,$A113-1,M$15-1,1,1))))</f>
        <v>0</v>
      </c>
      <c r="N113" s="144">
        <f ca="1">IF(N$13="",0,CHOOSE(Detalhamento.OpçãoServiços,OFFSET(Import.PLQ,$A113-1,N$15-1,1,1),IF($E113&lt;&gt;1,IF(ISNUMBER(INDEX(Import.PLE,Detalhamento!$E113,Detalhamento!N$15)),IF(INDEX(Import.PLE,Detalhamento!$E113,Detalhamento!N$15)&lt;=mediçao,OFFSET(Import.PLQ,$A113-1,N$15-1,1,1),0),0),PLE!$AA$28*OFFSET(Import.PLQ,$A113-1,N$15-1,1,1)),IF($E113&lt;&gt;1,IF(ISNUMBER(INDEX(Import.PLE,Detalhamento!$E113,Detalhamento!N$15)),IF(INDEX(Import.PLE,Detalhamento!$E113,Detalhamento!N$15)&lt;=mediçao,0,OFFSET(Import.PLQ,$A113-1,N$15-1,1,1)),OFFSET(Import.PLQ,$A113-1,N$15-1,1,1)),(1-PLE!$AA$28)*OFFSET(Import.PLQ,$A113-1,N$15-1,1,1))))</f>
        <v>0</v>
      </c>
      <c r="O113" s="144">
        <f ca="1">IF(O$13="",0,CHOOSE(Detalhamento.OpçãoServiços,OFFSET(Import.PLQ,$A113-1,O$15-1,1,1),IF($E113&lt;&gt;1,IF(ISNUMBER(INDEX(Import.PLE,Detalhamento!$E113,Detalhamento!O$15)),IF(INDEX(Import.PLE,Detalhamento!$E113,Detalhamento!O$15)&lt;=mediçao,OFFSET(Import.PLQ,$A113-1,O$15-1,1,1),0),0),PLE!$AA$28*OFFSET(Import.PLQ,$A113-1,O$15-1,1,1)),IF($E113&lt;&gt;1,IF(ISNUMBER(INDEX(Import.PLE,Detalhamento!$E113,Detalhamento!O$15)),IF(INDEX(Import.PLE,Detalhamento!$E113,Detalhamento!O$15)&lt;=mediçao,0,OFFSET(Import.PLQ,$A113-1,O$15-1,1,1)),OFFSET(Import.PLQ,$A113-1,O$15-1,1,1)),(1-PLE!$AA$28)*OFFSET(Import.PLQ,$A113-1,O$15-1,1,1))))</f>
        <v>0</v>
      </c>
      <c r="P113" s="144">
        <f ca="1">IF(P$13="",0,CHOOSE(Detalhamento.OpçãoServiços,OFFSET(Import.PLQ,$A113-1,P$15-1,1,1),IF($E113&lt;&gt;1,IF(ISNUMBER(INDEX(Import.PLE,Detalhamento!$E113,Detalhamento!P$15)),IF(INDEX(Import.PLE,Detalhamento!$E113,Detalhamento!P$15)&lt;=mediçao,OFFSET(Import.PLQ,$A113-1,P$15-1,1,1),0),0),PLE!$AA$28*OFFSET(Import.PLQ,$A113-1,P$15-1,1,1)),IF($E113&lt;&gt;1,IF(ISNUMBER(INDEX(Import.PLE,Detalhamento!$E113,Detalhamento!P$15)),IF(INDEX(Import.PLE,Detalhamento!$E113,Detalhamento!P$15)&lt;=mediçao,0,OFFSET(Import.PLQ,$A113-1,P$15-1,1,1)),OFFSET(Import.PLQ,$A113-1,P$15-1,1,1)),(1-PLE!$AA$28)*OFFSET(Import.PLQ,$A113-1,P$15-1,1,1))))</f>
        <v>0</v>
      </c>
      <c r="Q113" s="144">
        <f ca="1">IF(Q$13="",0,CHOOSE(Detalhamento.OpçãoServiços,OFFSET(Import.PLQ,$A113-1,Q$15-1,1,1),IF($E113&lt;&gt;1,IF(ISNUMBER(INDEX(Import.PLE,Detalhamento!$E113,Detalhamento!Q$15)),IF(INDEX(Import.PLE,Detalhamento!$E113,Detalhamento!Q$15)&lt;=mediçao,OFFSET(Import.PLQ,$A113-1,Q$15-1,1,1),0),0),PLE!$AA$28*OFFSET(Import.PLQ,$A113-1,Q$15-1,1,1)),IF($E113&lt;&gt;1,IF(ISNUMBER(INDEX(Import.PLE,Detalhamento!$E113,Detalhamento!Q$15)),IF(INDEX(Import.PLE,Detalhamento!$E113,Detalhamento!Q$15)&lt;=mediçao,0,OFFSET(Import.PLQ,$A113-1,Q$15-1,1,1)),OFFSET(Import.PLQ,$A113-1,Q$15-1,1,1)),(1-PLE!$AA$28)*OFFSET(Import.PLQ,$A113-1,Q$15-1,1,1))))</f>
        <v>0</v>
      </c>
      <c r="R113" s="144">
        <f ca="1">IF(R$13="",0,CHOOSE(Detalhamento.OpçãoServiços,OFFSET(Import.PLQ,$A113-1,R$15-1,1,1),IF($E113&lt;&gt;1,IF(ISNUMBER(INDEX(Import.PLE,Detalhamento!$E113,Detalhamento!R$15)),IF(INDEX(Import.PLE,Detalhamento!$E113,Detalhamento!R$15)&lt;=mediçao,OFFSET(Import.PLQ,$A113-1,R$15-1,1,1),0),0),PLE!$AA$28*OFFSET(Import.PLQ,$A113-1,R$15-1,1,1)),IF($E113&lt;&gt;1,IF(ISNUMBER(INDEX(Import.PLE,Detalhamento!$E113,Detalhamento!R$15)),IF(INDEX(Import.PLE,Detalhamento!$E113,Detalhamento!R$15)&lt;=mediçao,0,OFFSET(Import.PLQ,$A113-1,R$15-1,1,1)),OFFSET(Import.PLQ,$A113-1,R$15-1,1,1)),(1-PLE!$AA$28)*OFFSET(Import.PLQ,$A113-1,R$15-1,1,1))))</f>
        <v>0</v>
      </c>
      <c r="S113" s="144">
        <f ca="1">IF(S$13="",0,CHOOSE(Detalhamento.OpçãoServiços,OFFSET(Import.PLQ,$A113-1,S$15-1,1,1),IF($E113&lt;&gt;1,IF(ISNUMBER(INDEX(Import.PLE,Detalhamento!$E113,Detalhamento!S$15)),IF(INDEX(Import.PLE,Detalhamento!$E113,Detalhamento!S$15)&lt;=mediçao,OFFSET(Import.PLQ,$A113-1,S$15-1,1,1),0),0),PLE!$AA$28*OFFSET(Import.PLQ,$A113-1,S$15-1,1,1)),IF($E113&lt;&gt;1,IF(ISNUMBER(INDEX(Import.PLE,Detalhamento!$E113,Detalhamento!S$15)),IF(INDEX(Import.PLE,Detalhamento!$E113,Detalhamento!S$15)&lt;=mediçao,0,OFFSET(Import.PLQ,$A113-1,S$15-1,1,1)),OFFSET(Import.PLQ,$A113-1,S$15-1,1,1)),(1-PLE!$AA$28)*OFFSET(Import.PLQ,$A113-1,S$15-1,1,1))))</f>
        <v>0</v>
      </c>
      <c r="T113" s="144">
        <f ca="1">IF(T$13="",0,CHOOSE(Detalhamento.OpçãoServiços,OFFSET(Import.PLQ,$A113-1,T$15-1,1,1),IF($E113&lt;&gt;1,IF(ISNUMBER(INDEX(Import.PLE,Detalhamento!$E113,Detalhamento!T$15)),IF(INDEX(Import.PLE,Detalhamento!$E113,Detalhamento!T$15)&lt;=mediçao,OFFSET(Import.PLQ,$A113-1,T$15-1,1,1),0),0),PLE!$AA$28*OFFSET(Import.PLQ,$A113-1,T$15-1,1,1)),IF($E113&lt;&gt;1,IF(ISNUMBER(INDEX(Import.PLE,Detalhamento!$E113,Detalhamento!T$15)),IF(INDEX(Import.PLE,Detalhamento!$E113,Detalhamento!T$15)&lt;=mediçao,0,OFFSET(Import.PLQ,$A113-1,T$15-1,1,1)),OFFSET(Import.PLQ,$A113-1,T$15-1,1,1)),(1-PLE!$AA$28)*OFFSET(Import.PLQ,$A113-1,T$15-1,1,1))))</f>
        <v>0</v>
      </c>
      <c r="U113" s="144">
        <f ca="1">IF(U$13="",0,CHOOSE(Detalhamento.OpçãoServiços,OFFSET(Import.PLQ,$A113-1,U$15-1,1,1),IF($E113&lt;&gt;1,IF(ISNUMBER(INDEX(Import.PLE,Detalhamento!$E113,Detalhamento!U$15)),IF(INDEX(Import.PLE,Detalhamento!$E113,Detalhamento!U$15)&lt;=mediçao,OFFSET(Import.PLQ,$A113-1,U$15-1,1,1),0),0),PLE!$AA$28*OFFSET(Import.PLQ,$A113-1,U$15-1,1,1)),IF($E113&lt;&gt;1,IF(ISNUMBER(INDEX(Import.PLE,Detalhamento!$E113,Detalhamento!U$15)),IF(INDEX(Import.PLE,Detalhamento!$E113,Detalhamento!U$15)&lt;=mediçao,0,OFFSET(Import.PLQ,$A113-1,U$15-1,1,1)),OFFSET(Import.PLQ,$A113-1,U$15-1,1,1)),(1-PLE!$AA$28)*OFFSET(Import.PLQ,$A113-1,U$15-1,1,1))))</f>
        <v>0</v>
      </c>
      <c r="V113" s="144">
        <f ca="1">IF(V$13="",0,CHOOSE(Detalhamento.OpçãoServiços,OFFSET(Import.PLQ,$A113-1,V$15-1,1,1),IF($E113&lt;&gt;1,IF(ISNUMBER(INDEX(Import.PLE,Detalhamento!$E113,Detalhamento!V$15)),IF(INDEX(Import.PLE,Detalhamento!$E113,Detalhamento!V$15)&lt;=mediçao,OFFSET(Import.PLQ,$A113-1,V$15-1,1,1),0),0),PLE!$AA$28*OFFSET(Import.PLQ,$A113-1,V$15-1,1,1)),IF($E113&lt;&gt;1,IF(ISNUMBER(INDEX(Import.PLE,Detalhamento!$E113,Detalhamento!V$15)),IF(INDEX(Import.PLE,Detalhamento!$E113,Detalhamento!V$15)&lt;=mediçao,0,OFFSET(Import.PLQ,$A113-1,V$15-1,1,1)),OFFSET(Import.PLQ,$A113-1,V$15-1,1,1)),(1-PLE!$AA$28)*OFFSET(Import.PLQ,$A113-1,V$15-1,1,1))))</f>
        <v>0</v>
      </c>
      <c r="W113" s="144">
        <f ca="1">IF(W$13="",0,CHOOSE(Detalhamento.OpçãoServiços,OFFSET(Import.PLQ,$A113-1,W$15-1,1,1),IF($E113&lt;&gt;1,IF(ISNUMBER(INDEX(Import.PLE,Detalhamento!$E113,Detalhamento!W$15)),IF(INDEX(Import.PLE,Detalhamento!$E113,Detalhamento!W$15)&lt;=mediçao,OFFSET(Import.PLQ,$A113-1,W$15-1,1,1),0),0),PLE!$AA$28*OFFSET(Import.PLQ,$A113-1,W$15-1,1,1)),IF($E113&lt;&gt;1,IF(ISNUMBER(INDEX(Import.PLE,Detalhamento!$E113,Detalhamento!W$15)),IF(INDEX(Import.PLE,Detalhamento!$E113,Detalhamento!W$15)&lt;=mediçao,0,OFFSET(Import.PLQ,$A113-1,W$15-1,1,1)),OFFSET(Import.PLQ,$A113-1,W$15-1,1,1)),(1-PLE!$AA$28)*OFFSET(Import.PLQ,$A113-1,W$15-1,1,1))))</f>
        <v>0</v>
      </c>
      <c r="X113" s="144">
        <f ca="1">IF(X$13="",0,CHOOSE(Detalhamento.OpçãoServiços,OFFSET(Import.PLQ,$A113-1,X$15-1,1,1),IF($E113&lt;&gt;1,IF(ISNUMBER(INDEX(Import.PLE,Detalhamento!$E113,Detalhamento!X$15)),IF(INDEX(Import.PLE,Detalhamento!$E113,Detalhamento!X$15)&lt;=mediçao,OFFSET(Import.PLQ,$A113-1,X$15-1,1,1),0),0),PLE!$AA$28*OFFSET(Import.PLQ,$A113-1,X$15-1,1,1)),IF($E113&lt;&gt;1,IF(ISNUMBER(INDEX(Import.PLE,Detalhamento!$E113,Detalhamento!X$15)),IF(INDEX(Import.PLE,Detalhamento!$E113,Detalhamento!X$15)&lt;=mediçao,0,OFFSET(Import.PLQ,$A113-1,X$15-1,1,1)),OFFSET(Import.PLQ,$A113-1,X$15-1,1,1)),(1-PLE!$AA$28)*OFFSET(Import.PLQ,$A113-1,X$15-1,1,1))))</f>
        <v>0</v>
      </c>
      <c r="Y113" s="144">
        <f ca="1">IF(Y$13="",0,CHOOSE(Detalhamento.OpçãoServiços,OFFSET(Import.PLQ,$A113-1,Y$15-1,1,1),IF($E113&lt;&gt;1,IF(ISNUMBER(INDEX(Import.PLE,Detalhamento!$E113,Detalhamento!Y$15)),IF(INDEX(Import.PLE,Detalhamento!$E113,Detalhamento!Y$15)&lt;=mediçao,OFFSET(Import.PLQ,$A113-1,Y$15-1,1,1),0),0),PLE!$AA$28*OFFSET(Import.PLQ,$A113-1,Y$15-1,1,1)),IF($E113&lt;&gt;1,IF(ISNUMBER(INDEX(Import.PLE,Detalhamento!$E113,Detalhamento!Y$15)),IF(INDEX(Import.PLE,Detalhamento!$E113,Detalhamento!Y$15)&lt;=mediçao,0,OFFSET(Import.PLQ,$A113-1,Y$15-1,1,1)),OFFSET(Import.PLQ,$A113-1,Y$15-1,1,1)),(1-PLE!$AA$28)*OFFSET(Import.PLQ,$A113-1,Y$15-1,1,1))))</f>
        <v>0</v>
      </c>
      <c r="Z113" s="144">
        <f ca="1">IF(Z$13="",0,CHOOSE(Detalhamento.OpçãoServiços,OFFSET(Import.PLQ,$A113-1,Z$15-1,1,1),IF($E113&lt;&gt;1,IF(ISNUMBER(INDEX(Import.PLE,Detalhamento!$E113,Detalhamento!Z$15)),IF(INDEX(Import.PLE,Detalhamento!$E113,Detalhamento!Z$15)&lt;=mediçao,OFFSET(Import.PLQ,$A113-1,Z$15-1,1,1),0),0),PLE!$AA$28*OFFSET(Import.PLQ,$A113-1,Z$15-1,1,1)),IF($E113&lt;&gt;1,IF(ISNUMBER(INDEX(Import.PLE,Detalhamento!$E113,Detalhamento!Z$15)),IF(INDEX(Import.PLE,Detalhamento!$E113,Detalhamento!Z$15)&lt;=mediçao,0,OFFSET(Import.PLQ,$A113-1,Z$15-1,1,1)),OFFSET(Import.PLQ,$A113-1,Z$15-1,1,1)),(1-PLE!$AA$28)*OFFSET(Import.PLQ,$A113-1,Z$15-1,1,1))))</f>
        <v>0</v>
      </c>
      <c r="AA113" s="144">
        <f ca="1">IF(AA$13="",0,CHOOSE(Detalhamento.OpçãoServiços,OFFSET(Import.PLQ,$A113-1,AA$15-1,1,1),IF($E113&lt;&gt;1,IF(ISNUMBER(INDEX(Import.PLE,Detalhamento!$E113,Detalhamento!AA$15)),IF(INDEX(Import.PLE,Detalhamento!$E113,Detalhamento!AA$15)&lt;=mediçao,OFFSET(Import.PLQ,$A113-1,AA$15-1,1,1),0),0),PLE!$AA$28*OFFSET(Import.PLQ,$A113-1,AA$15-1,1,1)),IF($E113&lt;&gt;1,IF(ISNUMBER(INDEX(Import.PLE,Detalhamento!$E113,Detalhamento!AA$15)),IF(INDEX(Import.PLE,Detalhamento!$E113,Detalhamento!AA$15)&lt;=mediçao,0,OFFSET(Import.PLQ,$A113-1,AA$15-1,1,1)),OFFSET(Import.PLQ,$A113-1,AA$15-1,1,1)),(1-PLE!$AA$28)*OFFSET(Import.PLQ,$A113-1,AA$15-1,1,1))))</f>
        <v>0</v>
      </c>
      <c r="AB113" s="144">
        <f ca="1">IF(AB$13="",0,CHOOSE(Detalhamento.OpçãoServiços,OFFSET(Import.PLQ,$A113-1,AB$15-1,1,1),IF($E113&lt;&gt;1,IF(ISNUMBER(INDEX(Import.PLE,Detalhamento!$E113,Detalhamento!AB$15)),IF(INDEX(Import.PLE,Detalhamento!$E113,Detalhamento!AB$15)&lt;=mediçao,OFFSET(Import.PLQ,$A113-1,AB$15-1,1,1),0),0),PLE!$AA$28*OFFSET(Import.PLQ,$A113-1,AB$15-1,1,1)),IF($E113&lt;&gt;1,IF(ISNUMBER(INDEX(Import.PLE,Detalhamento!$E113,Detalhamento!AB$15)),IF(INDEX(Import.PLE,Detalhamento!$E113,Detalhamento!AB$15)&lt;=mediçao,0,OFFSET(Import.PLQ,$A113-1,AB$15-1,1,1)),OFFSET(Import.PLQ,$A113-1,AB$15-1,1,1)),(1-PLE!$AA$28)*OFFSET(Import.PLQ,$A113-1,AB$15-1,1,1))))</f>
        <v>0</v>
      </c>
      <c r="AC113" s="144">
        <f ca="1">IF(AC$13="",0,CHOOSE(Detalhamento.OpçãoServiços,OFFSET(Import.PLQ,$A113-1,AC$15-1,1,1),IF($E113&lt;&gt;1,IF(ISNUMBER(INDEX(Import.PLE,Detalhamento!$E113,Detalhamento!AC$15)),IF(INDEX(Import.PLE,Detalhamento!$E113,Detalhamento!AC$15)&lt;=mediçao,OFFSET(Import.PLQ,$A113-1,AC$15-1,1,1),0),0),PLE!$AA$28*OFFSET(Import.PLQ,$A113-1,AC$15-1,1,1)),IF($E113&lt;&gt;1,IF(ISNUMBER(INDEX(Import.PLE,Detalhamento!$E113,Detalhamento!AC$15)),IF(INDEX(Import.PLE,Detalhamento!$E113,Detalhamento!AC$15)&lt;=mediçao,0,OFFSET(Import.PLQ,$A113-1,AC$15-1,1,1)),OFFSET(Import.PLQ,$A113-1,AC$15-1,1,1)),(1-PLE!$AA$28)*OFFSET(Import.PLQ,$A113-1,AC$15-1,1,1))))</f>
        <v>0</v>
      </c>
      <c r="AD113" s="144">
        <f ca="1">IF(AD$13="",0,CHOOSE(Detalhamento.OpçãoServiços,OFFSET(Import.PLQ,$A113-1,AD$15-1,1,1),IF($E113&lt;&gt;1,IF(ISNUMBER(INDEX(Import.PLE,Detalhamento!$E113,Detalhamento!AD$15)),IF(INDEX(Import.PLE,Detalhamento!$E113,Detalhamento!AD$15)&lt;=mediçao,OFFSET(Import.PLQ,$A113-1,AD$15-1,1,1),0),0),PLE!$AA$28*OFFSET(Import.PLQ,$A113-1,AD$15-1,1,1)),IF($E113&lt;&gt;1,IF(ISNUMBER(INDEX(Import.PLE,Detalhamento!$E113,Detalhamento!AD$15)),IF(INDEX(Import.PLE,Detalhamento!$E113,Detalhamento!AD$15)&lt;=mediçao,0,OFFSET(Import.PLQ,$A113-1,AD$15-1,1,1)),OFFSET(Import.PLQ,$A113-1,AD$15-1,1,1)),(1-PLE!$AA$28)*OFFSET(Import.PLQ,$A113-1,AD$15-1,1,1))))</f>
        <v>0</v>
      </c>
      <c r="AE113" s="144">
        <f ca="1">IF(AE$13="",0,CHOOSE(Detalhamento.OpçãoServiços,OFFSET(Import.PLQ,$A113-1,AE$15-1,1,1),IF($E113&lt;&gt;1,IF(ISNUMBER(INDEX(Import.PLE,Detalhamento!$E113,Detalhamento!AE$15)),IF(INDEX(Import.PLE,Detalhamento!$E113,Detalhamento!AE$15)&lt;=mediçao,OFFSET(Import.PLQ,$A113-1,AE$15-1,1,1),0),0),PLE!$AA$28*OFFSET(Import.PLQ,$A113-1,AE$15-1,1,1)),IF($E113&lt;&gt;1,IF(ISNUMBER(INDEX(Import.PLE,Detalhamento!$E113,Detalhamento!AE$15)),IF(INDEX(Import.PLE,Detalhamento!$E113,Detalhamento!AE$15)&lt;=mediçao,0,OFFSET(Import.PLQ,$A113-1,AE$15-1,1,1)),OFFSET(Import.PLQ,$A113-1,AE$15-1,1,1)),(1-PLE!$AA$28)*OFFSET(Import.PLQ,$A113-1,AE$15-1,1,1))))</f>
        <v>0</v>
      </c>
      <c r="AF113" s="144">
        <f ca="1">IF(AF$13="",0,CHOOSE(Detalhamento.OpçãoServiços,OFFSET(Import.PLQ,$A113-1,AF$15-1,1,1),IF($E113&lt;&gt;1,IF(ISNUMBER(INDEX(Import.PLE,Detalhamento!$E113,Detalhamento!AF$15)),IF(INDEX(Import.PLE,Detalhamento!$E113,Detalhamento!AF$15)&lt;=mediçao,OFFSET(Import.PLQ,$A113-1,AF$15-1,1,1),0),0),PLE!$AA$28*OFFSET(Import.PLQ,$A113-1,AF$15-1,1,1)),IF($E113&lt;&gt;1,IF(ISNUMBER(INDEX(Import.PLE,Detalhamento!$E113,Detalhamento!AF$15)),IF(INDEX(Import.PLE,Detalhamento!$E113,Detalhamento!AF$15)&lt;=mediçao,0,OFFSET(Import.PLQ,$A113-1,AF$15-1,1,1)),OFFSET(Import.PLQ,$A113-1,AF$15-1,1,1)),(1-PLE!$AA$28)*OFFSET(Import.PLQ,$A113-1,AF$15-1,1,1))))</f>
        <v>0</v>
      </c>
      <c r="AG113" s="144">
        <f ca="1">IF(AG$13="",0,CHOOSE(Detalhamento.OpçãoServiços,OFFSET(Import.PLQ,$A113-1,AG$15-1,1,1),IF($E113&lt;&gt;1,IF(ISNUMBER(INDEX(Import.PLE,Detalhamento!$E113,Detalhamento!AG$15)),IF(INDEX(Import.PLE,Detalhamento!$E113,Detalhamento!AG$15)&lt;=mediçao,OFFSET(Import.PLQ,$A113-1,AG$15-1,1,1),0),0),PLE!$AA$28*OFFSET(Import.PLQ,$A113-1,AG$15-1,1,1)),IF($E113&lt;&gt;1,IF(ISNUMBER(INDEX(Import.PLE,Detalhamento!$E113,Detalhamento!AG$15)),IF(INDEX(Import.PLE,Detalhamento!$E113,Detalhamento!AG$15)&lt;=mediçao,0,OFFSET(Import.PLQ,$A113-1,AG$15-1,1,1)),OFFSET(Import.PLQ,$A113-1,AG$15-1,1,1)),(1-PLE!$AA$28)*OFFSET(Import.PLQ,$A113-1,AG$15-1,1,1))))</f>
        <v>0</v>
      </c>
      <c r="AH113" s="144">
        <f ca="1">IF(AH$13="",0,CHOOSE(Detalhamento.OpçãoServiços,OFFSET(Import.PLQ,$A113-1,AH$15-1,1,1),IF($E113&lt;&gt;1,IF(ISNUMBER(INDEX(Import.PLE,Detalhamento!$E113,Detalhamento!AH$15)),IF(INDEX(Import.PLE,Detalhamento!$E113,Detalhamento!AH$15)&lt;=mediçao,OFFSET(Import.PLQ,$A113-1,AH$15-1,1,1),0),0),PLE!$AA$28*OFFSET(Import.PLQ,$A113-1,AH$15-1,1,1)),IF($E113&lt;&gt;1,IF(ISNUMBER(INDEX(Import.PLE,Detalhamento!$E113,Detalhamento!AH$15)),IF(INDEX(Import.PLE,Detalhamento!$E113,Detalhamento!AH$15)&lt;=mediçao,0,OFFSET(Import.PLQ,$A113-1,AH$15-1,1,1)),OFFSET(Import.PLQ,$A113-1,AH$15-1,1,1)),(1-PLE!$AA$28)*OFFSET(Import.PLQ,$A113-1,AH$15-1,1,1))))</f>
        <v>0</v>
      </c>
      <c r="AI113" s="144">
        <f ca="1">IF(AI$13="",0,CHOOSE(Detalhamento.OpçãoServiços,OFFSET(Import.PLQ,$A113-1,AI$15-1,1,1),IF($E113&lt;&gt;1,IF(ISNUMBER(INDEX(Import.PLE,Detalhamento!$E113,Detalhamento!AI$15)),IF(INDEX(Import.PLE,Detalhamento!$E113,Detalhamento!AI$15)&lt;=mediçao,OFFSET(Import.PLQ,$A113-1,AI$15-1,1,1),0),0),PLE!$AA$28*OFFSET(Import.PLQ,$A113-1,AI$15-1,1,1)),IF($E113&lt;&gt;1,IF(ISNUMBER(INDEX(Import.PLE,Detalhamento!$E113,Detalhamento!AI$15)),IF(INDEX(Import.PLE,Detalhamento!$E113,Detalhamento!AI$15)&lt;=mediçao,0,OFFSET(Import.PLQ,$A113-1,AI$15-1,1,1)),OFFSET(Import.PLQ,$A113-1,AI$15-1,1,1)),(1-PLE!$AA$28)*OFFSET(Import.PLQ,$A113-1,AI$15-1,1,1))))</f>
        <v>0</v>
      </c>
      <c r="AJ113" s="144">
        <f ca="1">IF(AJ$13="",0,CHOOSE(Detalhamento.OpçãoServiços,OFFSET(Import.PLQ,$A113-1,AJ$15-1,1,1),IF($E113&lt;&gt;1,IF(ISNUMBER(INDEX(Import.PLE,Detalhamento!$E113,Detalhamento!AJ$15)),IF(INDEX(Import.PLE,Detalhamento!$E113,Detalhamento!AJ$15)&lt;=mediçao,OFFSET(Import.PLQ,$A113-1,AJ$15-1,1,1),0),0),PLE!$AA$28*OFFSET(Import.PLQ,$A113-1,AJ$15-1,1,1)),IF($E113&lt;&gt;1,IF(ISNUMBER(INDEX(Import.PLE,Detalhamento!$E113,Detalhamento!AJ$15)),IF(INDEX(Import.PLE,Detalhamento!$E113,Detalhamento!AJ$15)&lt;=mediçao,0,OFFSET(Import.PLQ,$A113-1,AJ$15-1,1,1)),OFFSET(Import.PLQ,$A113-1,AJ$15-1,1,1)),(1-PLE!$AA$28)*OFFSET(Import.PLQ,$A113-1,AJ$15-1,1,1))))</f>
        <v>0</v>
      </c>
      <c r="AK113" s="144">
        <f ca="1">IF(AK$13="",0,CHOOSE(Detalhamento.OpçãoServiços,OFFSET(Import.PLQ,$A113-1,AK$15-1,1,1),IF($E113&lt;&gt;1,IF(ISNUMBER(INDEX(Import.PLE,Detalhamento!$E113,Detalhamento!AK$15)),IF(INDEX(Import.PLE,Detalhamento!$E113,Detalhamento!AK$15)&lt;=mediçao,OFFSET(Import.PLQ,$A113-1,AK$15-1,1,1),0),0),PLE!$AA$28*OFFSET(Import.PLQ,$A113-1,AK$15-1,1,1)),IF($E113&lt;&gt;1,IF(ISNUMBER(INDEX(Import.PLE,Detalhamento!$E113,Detalhamento!AK$15)),IF(INDEX(Import.PLE,Detalhamento!$E113,Detalhamento!AK$15)&lt;=mediçao,0,OFFSET(Import.PLQ,$A113-1,AK$15-1,1,1)),OFFSET(Import.PLQ,$A113-1,AK$15-1,1,1)),(1-PLE!$AA$28)*OFFSET(Import.PLQ,$A113-1,AK$15-1,1,1))))</f>
        <v>0</v>
      </c>
      <c r="AL113" s="144">
        <f ca="1">IF(AL$13="",0,CHOOSE(Detalhamento.OpçãoServiços,OFFSET(Import.PLQ,$A113-1,AL$15-1,1,1),IF($E113&lt;&gt;1,IF(ISNUMBER(INDEX(Import.PLE,Detalhamento!$E113,Detalhamento!AL$15)),IF(INDEX(Import.PLE,Detalhamento!$E113,Detalhamento!AL$15)&lt;=mediçao,OFFSET(Import.PLQ,$A113-1,AL$15-1,1,1),0),0),PLE!$AA$28*OFFSET(Import.PLQ,$A113-1,AL$15-1,1,1)),IF($E113&lt;&gt;1,IF(ISNUMBER(INDEX(Import.PLE,Detalhamento!$E113,Detalhamento!AL$15)),IF(INDEX(Import.PLE,Detalhamento!$E113,Detalhamento!AL$15)&lt;=mediçao,0,OFFSET(Import.PLQ,$A113-1,AL$15-1,1,1)),OFFSET(Import.PLQ,$A113-1,AL$15-1,1,1)),(1-PLE!$AA$28)*OFFSET(Import.PLQ,$A113-1,AL$15-1,1,1))))</f>
        <v>0</v>
      </c>
      <c r="AM113" s="144">
        <f ca="1">IF(AM$13="",0,CHOOSE(Detalhamento.OpçãoServiços,OFFSET(Import.PLQ,$A113-1,AM$15-1,1,1),IF($E113&lt;&gt;1,IF(ISNUMBER(INDEX(Import.PLE,Detalhamento!$E113,Detalhamento!AM$15)),IF(INDEX(Import.PLE,Detalhamento!$E113,Detalhamento!AM$15)&lt;=mediçao,OFFSET(Import.PLQ,$A113-1,AM$15-1,1,1),0),0),PLE!$AA$28*OFFSET(Import.PLQ,$A113-1,AM$15-1,1,1)),IF($E113&lt;&gt;1,IF(ISNUMBER(INDEX(Import.PLE,Detalhamento!$E113,Detalhamento!AM$15)),IF(INDEX(Import.PLE,Detalhamento!$E113,Detalhamento!AM$15)&lt;=mediçao,0,OFFSET(Import.PLQ,$A113-1,AM$15-1,1,1)),OFFSET(Import.PLQ,$A113-1,AM$15-1,1,1)),(1-PLE!$AA$28)*OFFSET(Import.PLQ,$A113-1,AM$15-1,1,1))))</f>
        <v>0</v>
      </c>
      <c r="AN113" s="144">
        <f ca="1">IF(AN$13="",0,CHOOSE(Detalhamento.OpçãoServiços,OFFSET(Import.PLQ,$A113-1,AN$15-1,1,1),IF($E113&lt;&gt;1,IF(ISNUMBER(INDEX(Import.PLE,Detalhamento!$E113,Detalhamento!AN$15)),IF(INDEX(Import.PLE,Detalhamento!$E113,Detalhamento!AN$15)&lt;=mediçao,OFFSET(Import.PLQ,$A113-1,AN$15-1,1,1),0),0),PLE!$AA$28*OFFSET(Import.PLQ,$A113-1,AN$15-1,1,1)),IF($E113&lt;&gt;1,IF(ISNUMBER(INDEX(Import.PLE,Detalhamento!$E113,Detalhamento!AN$15)),IF(INDEX(Import.PLE,Detalhamento!$E113,Detalhamento!AN$15)&lt;=mediçao,0,OFFSET(Import.PLQ,$A113-1,AN$15-1,1,1)),OFFSET(Import.PLQ,$A113-1,AN$15-1,1,1)),(1-PLE!$AA$28)*OFFSET(Import.PLQ,$A113-1,AN$15-1,1,1))))</f>
        <v>0</v>
      </c>
      <c r="AO113" s="144">
        <f ca="1">IF(AO$13="",0,CHOOSE(Detalhamento.OpçãoServiços,OFFSET(Import.PLQ,$A113-1,AO$15-1,1,1),IF($E113&lt;&gt;1,IF(ISNUMBER(INDEX(Import.PLE,Detalhamento!$E113,Detalhamento!AO$15)),IF(INDEX(Import.PLE,Detalhamento!$E113,Detalhamento!AO$15)&lt;=mediçao,OFFSET(Import.PLQ,$A113-1,AO$15-1,1,1),0),0),PLE!$AA$28*OFFSET(Import.PLQ,$A113-1,AO$15-1,1,1)),IF($E113&lt;&gt;1,IF(ISNUMBER(INDEX(Import.PLE,Detalhamento!$E113,Detalhamento!AO$15)),IF(INDEX(Import.PLE,Detalhamento!$E113,Detalhamento!AO$15)&lt;=mediçao,0,OFFSET(Import.PLQ,$A113-1,AO$15-1,1,1)),OFFSET(Import.PLQ,$A113-1,AO$15-1,1,1)),(1-PLE!$AA$28)*OFFSET(Import.PLQ,$A113-1,AO$15-1,1,1))))</f>
        <v>0</v>
      </c>
      <c r="AP113" s="144">
        <f ca="1">IF(AP$13="",0,CHOOSE(Detalhamento.OpçãoServiços,OFFSET(Import.PLQ,$A113-1,AP$15-1,1,1),IF($E113&lt;&gt;1,IF(ISNUMBER(INDEX(Import.PLE,Detalhamento!$E113,Detalhamento!AP$15)),IF(INDEX(Import.PLE,Detalhamento!$E113,Detalhamento!AP$15)&lt;=mediçao,OFFSET(Import.PLQ,$A113-1,AP$15-1,1,1),0),0),PLE!$AA$28*OFFSET(Import.PLQ,$A113-1,AP$15-1,1,1)),IF($E113&lt;&gt;1,IF(ISNUMBER(INDEX(Import.PLE,Detalhamento!$E113,Detalhamento!AP$15)),IF(INDEX(Import.PLE,Detalhamento!$E113,Detalhamento!AP$15)&lt;=mediçao,0,OFFSET(Import.PLQ,$A113-1,AP$15-1,1,1)),OFFSET(Import.PLQ,$A113-1,AP$15-1,1,1)),(1-PLE!$AA$28)*OFFSET(Import.PLQ,$A113-1,AP$15-1,1,1))))</f>
        <v>0</v>
      </c>
      <c r="AQ113" s="144">
        <f ca="1">IF(AQ$13="",0,CHOOSE(Detalhamento.OpçãoServiços,OFFSET(Import.PLQ,$A113-1,AQ$15-1,1,1),IF($E113&lt;&gt;1,IF(ISNUMBER(INDEX(Import.PLE,Detalhamento!$E113,Detalhamento!AQ$15)),IF(INDEX(Import.PLE,Detalhamento!$E113,Detalhamento!AQ$15)&lt;=mediçao,OFFSET(Import.PLQ,$A113-1,AQ$15-1,1,1),0),0),PLE!$AA$28*OFFSET(Import.PLQ,$A113-1,AQ$15-1,1,1)),IF($E113&lt;&gt;1,IF(ISNUMBER(INDEX(Import.PLE,Detalhamento!$E113,Detalhamento!AQ$15)),IF(INDEX(Import.PLE,Detalhamento!$E113,Detalhamento!AQ$15)&lt;=mediçao,0,OFFSET(Import.PLQ,$A113-1,AQ$15-1,1,1)),OFFSET(Import.PLQ,$A113-1,AQ$15-1,1,1)),(1-PLE!$AA$28)*OFFSET(Import.PLQ,$A113-1,AQ$15-1,1,1))))</f>
        <v>0</v>
      </c>
      <c r="AR113" s="144">
        <f ca="1">IF(AR$13="",0,CHOOSE(Detalhamento.OpçãoServiços,OFFSET(Import.PLQ,$A113-1,AR$15-1,1,1),IF($E113&lt;&gt;1,IF(ISNUMBER(INDEX(Import.PLE,Detalhamento!$E113,Detalhamento!AR$15)),IF(INDEX(Import.PLE,Detalhamento!$E113,Detalhamento!AR$15)&lt;=mediçao,OFFSET(Import.PLQ,$A113-1,AR$15-1,1,1),0),0),PLE!$AA$28*OFFSET(Import.PLQ,$A113-1,AR$15-1,1,1)),IF($E113&lt;&gt;1,IF(ISNUMBER(INDEX(Import.PLE,Detalhamento!$E113,Detalhamento!AR$15)),IF(INDEX(Import.PLE,Detalhamento!$E113,Detalhamento!AR$15)&lt;=mediçao,0,OFFSET(Import.PLQ,$A113-1,AR$15-1,1,1)),OFFSET(Import.PLQ,$A113-1,AR$15-1,1,1)),(1-PLE!$AA$28)*OFFSET(Import.PLQ,$A113-1,AR$15-1,1,1))))</f>
        <v>0</v>
      </c>
      <c r="AS113" s="144">
        <f ca="1">IF(AS$13="",0,CHOOSE(Detalhamento.OpçãoServiços,OFFSET(Import.PLQ,$A113-1,AS$15-1,1,1),IF($E113&lt;&gt;1,IF(ISNUMBER(INDEX(Import.PLE,Detalhamento!$E113,Detalhamento!AS$15)),IF(INDEX(Import.PLE,Detalhamento!$E113,Detalhamento!AS$15)&lt;=mediçao,OFFSET(Import.PLQ,$A113-1,AS$15-1,1,1),0),0),PLE!$AA$28*OFFSET(Import.PLQ,$A113-1,AS$15-1,1,1)),IF($E113&lt;&gt;1,IF(ISNUMBER(INDEX(Import.PLE,Detalhamento!$E113,Detalhamento!AS$15)),IF(INDEX(Import.PLE,Detalhamento!$E113,Detalhamento!AS$15)&lt;=mediçao,0,OFFSET(Import.PLQ,$A113-1,AS$15-1,1,1)),OFFSET(Import.PLQ,$A113-1,AS$15-1,1,1)),(1-PLE!$AA$28)*OFFSET(Import.PLQ,$A113-1,AS$15-1,1,1))))</f>
        <v>0</v>
      </c>
      <c r="AT113" s="144">
        <f ca="1">IF(AT$13="",0,CHOOSE(Detalhamento.OpçãoServiços,OFFSET(Import.PLQ,$A113-1,AT$15-1,1,1),IF($E113&lt;&gt;1,IF(ISNUMBER(INDEX(Import.PLE,Detalhamento!$E113,Detalhamento!AT$15)),IF(INDEX(Import.PLE,Detalhamento!$E113,Detalhamento!AT$15)&lt;=mediçao,OFFSET(Import.PLQ,$A113-1,AT$15-1,1,1),0),0),PLE!$AA$28*OFFSET(Import.PLQ,$A113-1,AT$15-1,1,1)),IF($E113&lt;&gt;1,IF(ISNUMBER(INDEX(Import.PLE,Detalhamento!$E113,Detalhamento!AT$15)),IF(INDEX(Import.PLE,Detalhamento!$E113,Detalhamento!AT$15)&lt;=mediçao,0,OFFSET(Import.PLQ,$A113-1,AT$15-1,1,1)),OFFSET(Import.PLQ,$A113-1,AT$15-1,1,1)),(1-PLE!$AA$28)*OFFSET(Import.PLQ,$A113-1,AT$15-1,1,1))))</f>
        <v>0</v>
      </c>
      <c r="AU113" s="144">
        <f ca="1">IF(AU$13="",0,CHOOSE(Detalhamento.OpçãoServiços,OFFSET(Import.PLQ,$A113-1,AU$15-1,1,1),IF($E113&lt;&gt;1,IF(ISNUMBER(INDEX(Import.PLE,Detalhamento!$E113,Detalhamento!AU$15)),IF(INDEX(Import.PLE,Detalhamento!$E113,Detalhamento!AU$15)&lt;=mediçao,OFFSET(Import.PLQ,$A113-1,AU$15-1,1,1),0),0),PLE!$AA$28*OFFSET(Import.PLQ,$A113-1,AU$15-1,1,1)),IF($E113&lt;&gt;1,IF(ISNUMBER(INDEX(Import.PLE,Detalhamento!$E113,Detalhamento!AU$15)),IF(INDEX(Import.PLE,Detalhamento!$E113,Detalhamento!AU$15)&lt;=mediçao,0,OFFSET(Import.PLQ,$A113-1,AU$15-1,1,1)),OFFSET(Import.PLQ,$A113-1,AU$15-1,1,1)),(1-PLE!$AA$28)*OFFSET(Import.PLQ,$A113-1,AU$15-1,1,1))))</f>
        <v>0</v>
      </c>
      <c r="AV113" s="144">
        <f ca="1">IF(AV$13="",0,CHOOSE(Detalhamento.OpçãoServiços,OFFSET(Import.PLQ,$A113-1,AV$15-1,1,1),IF($E113&lt;&gt;1,IF(ISNUMBER(INDEX(Import.PLE,Detalhamento!$E113,Detalhamento!AV$15)),IF(INDEX(Import.PLE,Detalhamento!$E113,Detalhamento!AV$15)&lt;=mediçao,OFFSET(Import.PLQ,$A113-1,AV$15-1,1,1),0),0),PLE!$AA$28*OFFSET(Import.PLQ,$A113-1,AV$15-1,1,1)),IF($E113&lt;&gt;1,IF(ISNUMBER(INDEX(Import.PLE,Detalhamento!$E113,Detalhamento!AV$15)),IF(INDEX(Import.PLE,Detalhamento!$E113,Detalhamento!AV$15)&lt;=mediçao,0,OFFSET(Import.PLQ,$A113-1,AV$15-1,1,1)),OFFSET(Import.PLQ,$A113-1,AV$15-1,1,1)),(1-PLE!$AA$28)*OFFSET(Import.PLQ,$A113-1,AV$15-1,1,1))))</f>
        <v>0</v>
      </c>
      <c r="AW113" s="144">
        <f ca="1">IF(AW$13="",0,CHOOSE(Detalhamento.OpçãoServiços,OFFSET(Import.PLQ,$A113-1,AW$15-1,1,1),IF($E113&lt;&gt;1,IF(ISNUMBER(INDEX(Import.PLE,Detalhamento!$E113,Detalhamento!AW$15)),IF(INDEX(Import.PLE,Detalhamento!$E113,Detalhamento!AW$15)&lt;=mediçao,OFFSET(Import.PLQ,$A113-1,AW$15-1,1,1),0),0),PLE!$AA$28*OFFSET(Import.PLQ,$A113-1,AW$15-1,1,1)),IF($E113&lt;&gt;1,IF(ISNUMBER(INDEX(Import.PLE,Detalhamento!$E113,Detalhamento!AW$15)),IF(INDEX(Import.PLE,Detalhamento!$E113,Detalhamento!AW$15)&lt;=mediçao,0,OFFSET(Import.PLQ,$A113-1,AW$15-1,1,1)),OFFSET(Import.PLQ,$A113-1,AW$15-1,1,1)),(1-PLE!$AA$28)*OFFSET(Import.PLQ,$A113-1,AW$15-1,1,1))))</f>
        <v>0</v>
      </c>
      <c r="AX113" s="144">
        <f ca="1">IF(AX$13="",0,CHOOSE(Detalhamento.OpçãoServiços,OFFSET(Import.PLQ,$A113-1,AX$15-1,1,1),IF($E113&lt;&gt;1,IF(ISNUMBER(INDEX(Import.PLE,Detalhamento!$E113,Detalhamento!AX$15)),IF(INDEX(Import.PLE,Detalhamento!$E113,Detalhamento!AX$15)&lt;=mediçao,OFFSET(Import.PLQ,$A113-1,AX$15-1,1,1),0),0),PLE!$AA$28*OFFSET(Import.PLQ,$A113-1,AX$15-1,1,1)),IF($E113&lt;&gt;1,IF(ISNUMBER(INDEX(Import.PLE,Detalhamento!$E113,Detalhamento!AX$15)),IF(INDEX(Import.PLE,Detalhamento!$E113,Detalhamento!AX$15)&lt;=mediçao,0,OFFSET(Import.PLQ,$A113-1,AX$15-1,1,1)),OFFSET(Import.PLQ,$A113-1,AX$15-1,1,1)),(1-PLE!$AA$28)*OFFSET(Import.PLQ,$A113-1,AX$15-1,1,1))))</f>
        <v>0</v>
      </c>
      <c r="AY113" s="144">
        <f ca="1">IF(AY$13="",0,CHOOSE(Detalhamento.OpçãoServiços,OFFSET(Import.PLQ,$A113-1,AY$15-1,1,1),IF($E113&lt;&gt;1,IF(ISNUMBER(INDEX(Import.PLE,Detalhamento!$E113,Detalhamento!AY$15)),IF(INDEX(Import.PLE,Detalhamento!$E113,Detalhamento!AY$15)&lt;=mediçao,OFFSET(Import.PLQ,$A113-1,AY$15-1,1,1),0),0),PLE!$AA$28*OFFSET(Import.PLQ,$A113-1,AY$15-1,1,1)),IF($E113&lt;&gt;1,IF(ISNUMBER(INDEX(Import.PLE,Detalhamento!$E113,Detalhamento!AY$15)),IF(INDEX(Import.PLE,Detalhamento!$E113,Detalhamento!AY$15)&lt;=mediçao,0,OFFSET(Import.PLQ,$A113-1,AY$15-1,1,1)),OFFSET(Import.PLQ,$A113-1,AY$15-1,1,1)),(1-PLE!$AA$28)*OFFSET(Import.PLQ,$A113-1,AY$15-1,1,1))))</f>
        <v>0</v>
      </c>
      <c r="AZ113" s="144">
        <f ca="1">IF(AZ$13="",0,CHOOSE(Detalhamento.OpçãoServiços,OFFSET(Import.PLQ,$A113-1,AZ$15-1,1,1),IF($E113&lt;&gt;1,IF(ISNUMBER(INDEX(Import.PLE,Detalhamento!$E113,Detalhamento!AZ$15)),IF(INDEX(Import.PLE,Detalhamento!$E113,Detalhamento!AZ$15)&lt;=mediçao,OFFSET(Import.PLQ,$A113-1,AZ$15-1,1,1),0),0),PLE!$AA$28*OFFSET(Import.PLQ,$A113-1,AZ$15-1,1,1)),IF($E113&lt;&gt;1,IF(ISNUMBER(INDEX(Import.PLE,Detalhamento!$E113,Detalhamento!AZ$15)),IF(INDEX(Import.PLE,Detalhamento!$E113,Detalhamento!AZ$15)&lt;=mediçao,0,OFFSET(Import.PLQ,$A113-1,AZ$15-1,1,1)),OFFSET(Import.PLQ,$A113-1,AZ$15-1,1,1)),(1-PLE!$AA$28)*OFFSET(Import.PLQ,$A113-1,AZ$15-1,1,1))))</f>
        <v>0</v>
      </c>
      <c r="BA113" s="144">
        <f ca="1">IF(BA$13="",0,CHOOSE(Detalhamento.OpçãoServiços,OFFSET(Import.PLQ,$A113-1,BA$15-1,1,1),IF($E113&lt;&gt;1,IF(ISNUMBER(INDEX(Import.PLE,Detalhamento!$E113,Detalhamento!BA$15)),IF(INDEX(Import.PLE,Detalhamento!$E113,Detalhamento!BA$15)&lt;=mediçao,OFFSET(Import.PLQ,$A113-1,BA$15-1,1,1),0),0),PLE!$AA$28*OFFSET(Import.PLQ,$A113-1,BA$15-1,1,1)),IF($E113&lt;&gt;1,IF(ISNUMBER(INDEX(Import.PLE,Detalhamento!$E113,Detalhamento!BA$15)),IF(INDEX(Import.PLE,Detalhamento!$E113,Detalhamento!BA$15)&lt;=mediçao,0,OFFSET(Import.PLQ,$A113-1,BA$15-1,1,1)),OFFSET(Import.PLQ,$A113-1,BA$15-1,1,1)),(1-PLE!$AA$28)*OFFSET(Import.PLQ,$A113-1,BA$15-1,1,1))))</f>
        <v>0</v>
      </c>
      <c r="BB113" s="144">
        <f ca="1">IF(BB$13="",0,CHOOSE(Detalhamento.OpçãoServiços,OFFSET(Import.PLQ,$A113-1,BB$15-1,1,1),IF($E113&lt;&gt;1,IF(ISNUMBER(INDEX(Import.PLE,Detalhamento!$E113,Detalhamento!BB$15)),IF(INDEX(Import.PLE,Detalhamento!$E113,Detalhamento!BB$15)&lt;=mediçao,OFFSET(Import.PLQ,$A113-1,BB$15-1,1,1),0),0),PLE!$AA$28*OFFSET(Import.PLQ,$A113-1,BB$15-1,1,1)),IF($E113&lt;&gt;1,IF(ISNUMBER(INDEX(Import.PLE,Detalhamento!$E113,Detalhamento!BB$15)),IF(INDEX(Import.PLE,Detalhamento!$E113,Detalhamento!BB$15)&lt;=mediçao,0,OFFSET(Import.PLQ,$A113-1,BB$15-1,1,1)),OFFSET(Import.PLQ,$A113-1,BB$15-1,1,1)),(1-PLE!$AA$28)*OFFSET(Import.PLQ,$A113-1,BB$15-1,1,1))))</f>
        <v>0</v>
      </c>
      <c r="BC113" s="144">
        <f ca="1">IF(BC$13="",0,CHOOSE(Detalhamento.OpçãoServiços,OFFSET(Import.PLQ,$A113-1,BC$15-1,1,1),IF($E113&lt;&gt;1,IF(ISNUMBER(INDEX(Import.PLE,Detalhamento!$E113,Detalhamento!BC$15)),IF(INDEX(Import.PLE,Detalhamento!$E113,Detalhamento!BC$15)&lt;=mediçao,OFFSET(Import.PLQ,$A113-1,BC$15-1,1,1),0),0),PLE!$AA$28*OFFSET(Import.PLQ,$A113-1,BC$15-1,1,1)),IF($E113&lt;&gt;1,IF(ISNUMBER(INDEX(Import.PLE,Detalhamento!$E113,Detalhamento!BC$15)),IF(INDEX(Import.PLE,Detalhamento!$E113,Detalhamento!BC$15)&lt;=mediçao,0,OFFSET(Import.PLQ,$A113-1,BC$15-1,1,1)),OFFSET(Import.PLQ,$A113-1,BC$15-1,1,1)),(1-PLE!$AA$28)*OFFSET(Import.PLQ,$A113-1,BC$15-1,1,1))))</f>
        <v>0</v>
      </c>
      <c r="BD113" s="144">
        <f ca="1">IF(BD$13="",0,CHOOSE(Detalhamento.OpçãoServiços,OFFSET(Import.PLQ,$A113-1,BD$15-1,1,1),IF($E113&lt;&gt;1,IF(ISNUMBER(INDEX(Import.PLE,Detalhamento!$E113,Detalhamento!BD$15)),IF(INDEX(Import.PLE,Detalhamento!$E113,Detalhamento!BD$15)&lt;=mediçao,OFFSET(Import.PLQ,$A113-1,BD$15-1,1,1),0),0),PLE!$AA$28*OFFSET(Import.PLQ,$A113-1,BD$15-1,1,1)),IF($E113&lt;&gt;1,IF(ISNUMBER(INDEX(Import.PLE,Detalhamento!$E113,Detalhamento!BD$15)),IF(INDEX(Import.PLE,Detalhamento!$E113,Detalhamento!BD$15)&lt;=mediçao,0,OFFSET(Import.PLQ,$A113-1,BD$15-1,1,1)),OFFSET(Import.PLQ,$A113-1,BD$15-1,1,1)),(1-PLE!$AA$28)*OFFSET(Import.PLQ,$A113-1,BD$15-1,1,1))))</f>
        <v>0</v>
      </c>
      <c r="BE113" s="144">
        <f ca="1">IF(BE$13="",0,CHOOSE(Detalhamento.OpçãoServiços,OFFSET(Import.PLQ,$A113-1,BE$15-1,1,1),IF($E113&lt;&gt;1,IF(ISNUMBER(INDEX(Import.PLE,Detalhamento!$E113,Detalhamento!BE$15)),IF(INDEX(Import.PLE,Detalhamento!$E113,Detalhamento!BE$15)&lt;=mediçao,OFFSET(Import.PLQ,$A113-1,BE$15-1,1,1),0),0),PLE!$AA$28*OFFSET(Import.PLQ,$A113-1,BE$15-1,1,1)),IF($E113&lt;&gt;1,IF(ISNUMBER(INDEX(Import.PLE,Detalhamento!$E113,Detalhamento!BE$15)),IF(INDEX(Import.PLE,Detalhamento!$E113,Detalhamento!BE$15)&lt;=mediçao,0,OFFSET(Import.PLQ,$A113-1,BE$15-1,1,1)),OFFSET(Import.PLQ,$A113-1,BE$15-1,1,1)),(1-PLE!$AA$28)*OFFSET(Import.PLQ,$A113-1,BE$15-1,1,1))))</f>
        <v>0</v>
      </c>
      <c r="BF113" s="144">
        <f ca="1">IF(BF$13="",0,CHOOSE(Detalhamento.OpçãoServiços,OFFSET(Import.PLQ,$A113-1,BF$15-1,1,1),IF($E113&lt;&gt;1,IF(ISNUMBER(INDEX(Import.PLE,Detalhamento!$E113,Detalhamento!BF$15)),IF(INDEX(Import.PLE,Detalhamento!$E113,Detalhamento!BF$15)&lt;=mediçao,OFFSET(Import.PLQ,$A113-1,BF$15-1,1,1),0),0),PLE!$AA$28*OFFSET(Import.PLQ,$A113-1,BF$15-1,1,1)),IF($E113&lt;&gt;1,IF(ISNUMBER(INDEX(Import.PLE,Detalhamento!$E113,Detalhamento!BF$15)),IF(INDEX(Import.PLE,Detalhamento!$E113,Detalhamento!BF$15)&lt;=mediçao,0,OFFSET(Import.PLQ,$A113-1,BF$15-1,1,1)),OFFSET(Import.PLQ,$A113-1,BF$15-1,1,1)),(1-PLE!$AA$28)*OFFSET(Import.PLQ,$A113-1,BF$15-1,1,1))))</f>
        <v>0</v>
      </c>
      <c r="BG113" s="144">
        <f ca="1">IF(BG$13="",0,CHOOSE(Detalhamento.OpçãoServiços,OFFSET(Import.PLQ,$A113-1,BG$15-1,1,1),IF($E113&lt;&gt;1,IF(ISNUMBER(INDEX(Import.PLE,Detalhamento!$E113,Detalhamento!BG$15)),IF(INDEX(Import.PLE,Detalhamento!$E113,Detalhamento!BG$15)&lt;=mediçao,OFFSET(Import.PLQ,$A113-1,BG$15-1,1,1),0),0),PLE!$AA$28*OFFSET(Import.PLQ,$A113-1,BG$15-1,1,1)),IF($E113&lt;&gt;1,IF(ISNUMBER(INDEX(Import.PLE,Detalhamento!$E113,Detalhamento!BG$15)),IF(INDEX(Import.PLE,Detalhamento!$E113,Detalhamento!BG$15)&lt;=mediçao,0,OFFSET(Import.PLQ,$A113-1,BG$15-1,1,1)),OFFSET(Import.PLQ,$A113-1,BG$15-1,1,1)),(1-PLE!$AA$28)*OFFSET(Import.PLQ,$A113-1,BG$15-1,1,1))))</f>
        <v>0</v>
      </c>
      <c r="BH113" s="144">
        <f ca="1">IF(BH$13="",0,CHOOSE(Detalhamento.OpçãoServiços,OFFSET(Import.PLQ,$A113-1,BH$15-1,1,1),IF($E113&lt;&gt;1,IF(ISNUMBER(INDEX(Import.PLE,Detalhamento!$E113,Detalhamento!BH$15)),IF(INDEX(Import.PLE,Detalhamento!$E113,Detalhamento!BH$15)&lt;=mediçao,OFFSET(Import.PLQ,$A113-1,BH$15-1,1,1),0),0),PLE!$AA$28*OFFSET(Import.PLQ,$A113-1,BH$15-1,1,1)),IF($E113&lt;&gt;1,IF(ISNUMBER(INDEX(Import.PLE,Detalhamento!$E113,Detalhamento!BH$15)),IF(INDEX(Import.PLE,Detalhamento!$E113,Detalhamento!BH$15)&lt;=mediçao,0,OFFSET(Import.PLQ,$A113-1,BH$15-1,1,1)),OFFSET(Import.PLQ,$A113-1,BH$15-1,1,1)),(1-PLE!$AA$28)*OFFSET(Import.PLQ,$A113-1,BH$15-1,1,1))))</f>
        <v>0</v>
      </c>
      <c r="BI113" s="144">
        <f ca="1">IF(BI$13="",0,CHOOSE(Detalhamento.OpçãoServiços,OFFSET(Import.PLQ,$A113-1,BI$15-1,1,1),IF($E113&lt;&gt;1,IF(ISNUMBER(INDEX(Import.PLE,Detalhamento!$E113,Detalhamento!BI$15)),IF(INDEX(Import.PLE,Detalhamento!$E113,Detalhamento!BI$15)&lt;=mediçao,OFFSET(Import.PLQ,$A113-1,BI$15-1,1,1),0),0),PLE!$AA$28*OFFSET(Import.PLQ,$A113-1,BI$15-1,1,1)),IF($E113&lt;&gt;1,IF(ISNUMBER(INDEX(Import.PLE,Detalhamento!$E113,Detalhamento!BI$15)),IF(INDEX(Import.PLE,Detalhamento!$E113,Detalhamento!BI$15)&lt;=mediçao,0,OFFSET(Import.PLQ,$A113-1,BI$15-1,1,1)),OFFSET(Import.PLQ,$A113-1,BI$15-1,1,1)),(1-PLE!$AA$28)*OFFSET(Import.PLQ,$A113-1,BI$15-1,1,1))))</f>
        <v>0</v>
      </c>
    </row>
    <row r="114" spans="1:61" ht="20" x14ac:dyDescent="0.2">
      <c r="A114" s="155">
        <v>85</v>
      </c>
      <c r="B114" s="21" t="str">
        <f t="shared" ca="1" si="17"/>
        <v>Serviço</v>
      </c>
      <c r="E114" s="153">
        <f t="shared" ca="1" si="18"/>
        <v>12</v>
      </c>
      <c r="F114" s="154">
        <f t="shared" ca="1" si="19"/>
        <v>120085</v>
      </c>
      <c r="G114" s="154" t="str">
        <f t="shared" ca="1" si="22"/>
        <v>1.11.1</v>
      </c>
      <c r="H114" s="182" t="str">
        <f t="shared" ca="1" si="22"/>
        <v>APLICAÇÃO DE FUNDO SELADOR ACRÍLICO EM PAREDES, UMA DEMÃO. AF_06/2014</v>
      </c>
      <c r="I114" s="37" t="str">
        <f t="shared" ca="1" si="20"/>
        <v>M2</v>
      </c>
      <c r="J114" s="144">
        <f t="shared" ca="1" si="21"/>
        <v>1075.22</v>
      </c>
      <c r="K114" s="67"/>
      <c r="L114" s="144">
        <f ca="1">IF(L$13="",0,CHOOSE(Detalhamento.OpçãoServiços,OFFSET(Import.PLQ,$A114-1,L$15-1,1,1),IF($E114&lt;&gt;1,IF(ISNUMBER(INDEX(Import.PLE,Detalhamento!$E114,Detalhamento!L$15)),IF(INDEX(Import.PLE,Detalhamento!$E114,Detalhamento!L$15)&lt;=mediçao,OFFSET(Import.PLQ,$A114-1,L$15-1,1,1),0),0),PLE!$AA$28*OFFSET(Import.PLQ,$A114-1,L$15-1,1,1)),IF($E114&lt;&gt;1,IF(ISNUMBER(INDEX(Import.PLE,Detalhamento!$E114,Detalhamento!L$15)),IF(INDEX(Import.PLE,Detalhamento!$E114,Detalhamento!L$15)&lt;=mediçao,0,OFFSET(Import.PLQ,$A114-1,L$15-1,1,1)),OFFSET(Import.PLQ,$A114-1,L$15-1,1,1)),(1-PLE!$AA$28)*OFFSET(Import.PLQ,$A114-1,L$15-1,1,1))))</f>
        <v>1075.22</v>
      </c>
      <c r="M114" s="144">
        <f ca="1">IF(M$13="",0,CHOOSE(Detalhamento.OpçãoServiços,OFFSET(Import.PLQ,$A114-1,M$15-1,1,1),IF($E114&lt;&gt;1,IF(ISNUMBER(INDEX(Import.PLE,Detalhamento!$E114,Detalhamento!M$15)),IF(INDEX(Import.PLE,Detalhamento!$E114,Detalhamento!M$15)&lt;=mediçao,OFFSET(Import.PLQ,$A114-1,M$15-1,1,1),0),0),PLE!$AA$28*OFFSET(Import.PLQ,$A114-1,M$15-1,1,1)),IF($E114&lt;&gt;1,IF(ISNUMBER(INDEX(Import.PLE,Detalhamento!$E114,Detalhamento!M$15)),IF(INDEX(Import.PLE,Detalhamento!$E114,Detalhamento!M$15)&lt;=mediçao,0,OFFSET(Import.PLQ,$A114-1,M$15-1,1,1)),OFFSET(Import.PLQ,$A114-1,M$15-1,1,1)),(1-PLE!$AA$28)*OFFSET(Import.PLQ,$A114-1,M$15-1,1,1))))</f>
        <v>0</v>
      </c>
      <c r="N114" s="144">
        <f ca="1">IF(N$13="",0,CHOOSE(Detalhamento.OpçãoServiços,OFFSET(Import.PLQ,$A114-1,N$15-1,1,1),IF($E114&lt;&gt;1,IF(ISNUMBER(INDEX(Import.PLE,Detalhamento!$E114,Detalhamento!N$15)),IF(INDEX(Import.PLE,Detalhamento!$E114,Detalhamento!N$15)&lt;=mediçao,OFFSET(Import.PLQ,$A114-1,N$15-1,1,1),0),0),PLE!$AA$28*OFFSET(Import.PLQ,$A114-1,N$15-1,1,1)),IF($E114&lt;&gt;1,IF(ISNUMBER(INDEX(Import.PLE,Detalhamento!$E114,Detalhamento!N$15)),IF(INDEX(Import.PLE,Detalhamento!$E114,Detalhamento!N$15)&lt;=mediçao,0,OFFSET(Import.PLQ,$A114-1,N$15-1,1,1)),OFFSET(Import.PLQ,$A114-1,N$15-1,1,1)),(1-PLE!$AA$28)*OFFSET(Import.PLQ,$A114-1,N$15-1,1,1))))</f>
        <v>0</v>
      </c>
      <c r="O114" s="144">
        <f ca="1">IF(O$13="",0,CHOOSE(Detalhamento.OpçãoServiços,OFFSET(Import.PLQ,$A114-1,O$15-1,1,1),IF($E114&lt;&gt;1,IF(ISNUMBER(INDEX(Import.PLE,Detalhamento!$E114,Detalhamento!O$15)),IF(INDEX(Import.PLE,Detalhamento!$E114,Detalhamento!O$15)&lt;=mediçao,OFFSET(Import.PLQ,$A114-1,O$15-1,1,1),0),0),PLE!$AA$28*OFFSET(Import.PLQ,$A114-1,O$15-1,1,1)),IF($E114&lt;&gt;1,IF(ISNUMBER(INDEX(Import.PLE,Detalhamento!$E114,Detalhamento!O$15)),IF(INDEX(Import.PLE,Detalhamento!$E114,Detalhamento!O$15)&lt;=mediçao,0,OFFSET(Import.PLQ,$A114-1,O$15-1,1,1)),OFFSET(Import.PLQ,$A114-1,O$15-1,1,1)),(1-PLE!$AA$28)*OFFSET(Import.PLQ,$A114-1,O$15-1,1,1))))</f>
        <v>0</v>
      </c>
      <c r="P114" s="144">
        <f ca="1">IF(P$13="",0,CHOOSE(Detalhamento.OpçãoServiços,OFFSET(Import.PLQ,$A114-1,P$15-1,1,1),IF($E114&lt;&gt;1,IF(ISNUMBER(INDEX(Import.PLE,Detalhamento!$E114,Detalhamento!P$15)),IF(INDEX(Import.PLE,Detalhamento!$E114,Detalhamento!P$15)&lt;=mediçao,OFFSET(Import.PLQ,$A114-1,P$15-1,1,1),0),0),PLE!$AA$28*OFFSET(Import.PLQ,$A114-1,P$15-1,1,1)),IF($E114&lt;&gt;1,IF(ISNUMBER(INDEX(Import.PLE,Detalhamento!$E114,Detalhamento!P$15)),IF(INDEX(Import.PLE,Detalhamento!$E114,Detalhamento!P$15)&lt;=mediçao,0,OFFSET(Import.PLQ,$A114-1,P$15-1,1,1)),OFFSET(Import.PLQ,$A114-1,P$15-1,1,1)),(1-PLE!$AA$28)*OFFSET(Import.PLQ,$A114-1,P$15-1,1,1))))</f>
        <v>0</v>
      </c>
      <c r="Q114" s="144">
        <f ca="1">IF(Q$13="",0,CHOOSE(Detalhamento.OpçãoServiços,OFFSET(Import.PLQ,$A114-1,Q$15-1,1,1),IF($E114&lt;&gt;1,IF(ISNUMBER(INDEX(Import.PLE,Detalhamento!$E114,Detalhamento!Q$15)),IF(INDEX(Import.PLE,Detalhamento!$E114,Detalhamento!Q$15)&lt;=mediçao,OFFSET(Import.PLQ,$A114-1,Q$15-1,1,1),0),0),PLE!$AA$28*OFFSET(Import.PLQ,$A114-1,Q$15-1,1,1)),IF($E114&lt;&gt;1,IF(ISNUMBER(INDEX(Import.PLE,Detalhamento!$E114,Detalhamento!Q$15)),IF(INDEX(Import.PLE,Detalhamento!$E114,Detalhamento!Q$15)&lt;=mediçao,0,OFFSET(Import.PLQ,$A114-1,Q$15-1,1,1)),OFFSET(Import.PLQ,$A114-1,Q$15-1,1,1)),(1-PLE!$AA$28)*OFFSET(Import.PLQ,$A114-1,Q$15-1,1,1))))</f>
        <v>0</v>
      </c>
      <c r="R114" s="144">
        <f ca="1">IF(R$13="",0,CHOOSE(Detalhamento.OpçãoServiços,OFFSET(Import.PLQ,$A114-1,R$15-1,1,1),IF($E114&lt;&gt;1,IF(ISNUMBER(INDEX(Import.PLE,Detalhamento!$E114,Detalhamento!R$15)),IF(INDEX(Import.PLE,Detalhamento!$E114,Detalhamento!R$15)&lt;=mediçao,OFFSET(Import.PLQ,$A114-1,R$15-1,1,1),0),0),PLE!$AA$28*OFFSET(Import.PLQ,$A114-1,R$15-1,1,1)),IF($E114&lt;&gt;1,IF(ISNUMBER(INDEX(Import.PLE,Detalhamento!$E114,Detalhamento!R$15)),IF(INDEX(Import.PLE,Detalhamento!$E114,Detalhamento!R$15)&lt;=mediçao,0,OFFSET(Import.PLQ,$A114-1,R$15-1,1,1)),OFFSET(Import.PLQ,$A114-1,R$15-1,1,1)),(1-PLE!$AA$28)*OFFSET(Import.PLQ,$A114-1,R$15-1,1,1))))</f>
        <v>0</v>
      </c>
      <c r="S114" s="144">
        <f ca="1">IF(S$13="",0,CHOOSE(Detalhamento.OpçãoServiços,OFFSET(Import.PLQ,$A114-1,S$15-1,1,1),IF($E114&lt;&gt;1,IF(ISNUMBER(INDEX(Import.PLE,Detalhamento!$E114,Detalhamento!S$15)),IF(INDEX(Import.PLE,Detalhamento!$E114,Detalhamento!S$15)&lt;=mediçao,OFFSET(Import.PLQ,$A114-1,S$15-1,1,1),0),0),PLE!$AA$28*OFFSET(Import.PLQ,$A114-1,S$15-1,1,1)),IF($E114&lt;&gt;1,IF(ISNUMBER(INDEX(Import.PLE,Detalhamento!$E114,Detalhamento!S$15)),IF(INDEX(Import.PLE,Detalhamento!$E114,Detalhamento!S$15)&lt;=mediçao,0,OFFSET(Import.PLQ,$A114-1,S$15-1,1,1)),OFFSET(Import.PLQ,$A114-1,S$15-1,1,1)),(1-PLE!$AA$28)*OFFSET(Import.PLQ,$A114-1,S$15-1,1,1))))</f>
        <v>0</v>
      </c>
      <c r="T114" s="144">
        <f ca="1">IF(T$13="",0,CHOOSE(Detalhamento.OpçãoServiços,OFFSET(Import.PLQ,$A114-1,T$15-1,1,1),IF($E114&lt;&gt;1,IF(ISNUMBER(INDEX(Import.PLE,Detalhamento!$E114,Detalhamento!T$15)),IF(INDEX(Import.PLE,Detalhamento!$E114,Detalhamento!T$15)&lt;=mediçao,OFFSET(Import.PLQ,$A114-1,T$15-1,1,1),0),0),PLE!$AA$28*OFFSET(Import.PLQ,$A114-1,T$15-1,1,1)),IF($E114&lt;&gt;1,IF(ISNUMBER(INDEX(Import.PLE,Detalhamento!$E114,Detalhamento!T$15)),IF(INDEX(Import.PLE,Detalhamento!$E114,Detalhamento!T$15)&lt;=mediçao,0,OFFSET(Import.PLQ,$A114-1,T$15-1,1,1)),OFFSET(Import.PLQ,$A114-1,T$15-1,1,1)),(1-PLE!$AA$28)*OFFSET(Import.PLQ,$A114-1,T$15-1,1,1))))</f>
        <v>0</v>
      </c>
      <c r="U114" s="144">
        <f ca="1">IF(U$13="",0,CHOOSE(Detalhamento.OpçãoServiços,OFFSET(Import.PLQ,$A114-1,U$15-1,1,1),IF($E114&lt;&gt;1,IF(ISNUMBER(INDEX(Import.PLE,Detalhamento!$E114,Detalhamento!U$15)),IF(INDEX(Import.PLE,Detalhamento!$E114,Detalhamento!U$15)&lt;=mediçao,OFFSET(Import.PLQ,$A114-1,U$15-1,1,1),0),0),PLE!$AA$28*OFFSET(Import.PLQ,$A114-1,U$15-1,1,1)),IF($E114&lt;&gt;1,IF(ISNUMBER(INDEX(Import.PLE,Detalhamento!$E114,Detalhamento!U$15)),IF(INDEX(Import.PLE,Detalhamento!$E114,Detalhamento!U$15)&lt;=mediçao,0,OFFSET(Import.PLQ,$A114-1,U$15-1,1,1)),OFFSET(Import.PLQ,$A114-1,U$15-1,1,1)),(1-PLE!$AA$28)*OFFSET(Import.PLQ,$A114-1,U$15-1,1,1))))</f>
        <v>0</v>
      </c>
      <c r="V114" s="144">
        <f ca="1">IF(V$13="",0,CHOOSE(Detalhamento.OpçãoServiços,OFFSET(Import.PLQ,$A114-1,V$15-1,1,1),IF($E114&lt;&gt;1,IF(ISNUMBER(INDEX(Import.PLE,Detalhamento!$E114,Detalhamento!V$15)),IF(INDEX(Import.PLE,Detalhamento!$E114,Detalhamento!V$15)&lt;=mediçao,OFFSET(Import.PLQ,$A114-1,V$15-1,1,1),0),0),PLE!$AA$28*OFFSET(Import.PLQ,$A114-1,V$15-1,1,1)),IF($E114&lt;&gt;1,IF(ISNUMBER(INDEX(Import.PLE,Detalhamento!$E114,Detalhamento!V$15)),IF(INDEX(Import.PLE,Detalhamento!$E114,Detalhamento!V$15)&lt;=mediçao,0,OFFSET(Import.PLQ,$A114-1,V$15-1,1,1)),OFFSET(Import.PLQ,$A114-1,V$15-1,1,1)),(1-PLE!$AA$28)*OFFSET(Import.PLQ,$A114-1,V$15-1,1,1))))</f>
        <v>0</v>
      </c>
      <c r="W114" s="144">
        <f ca="1">IF(W$13="",0,CHOOSE(Detalhamento.OpçãoServiços,OFFSET(Import.PLQ,$A114-1,W$15-1,1,1),IF($E114&lt;&gt;1,IF(ISNUMBER(INDEX(Import.PLE,Detalhamento!$E114,Detalhamento!W$15)),IF(INDEX(Import.PLE,Detalhamento!$E114,Detalhamento!W$15)&lt;=mediçao,OFFSET(Import.PLQ,$A114-1,W$15-1,1,1),0),0),PLE!$AA$28*OFFSET(Import.PLQ,$A114-1,W$15-1,1,1)),IF($E114&lt;&gt;1,IF(ISNUMBER(INDEX(Import.PLE,Detalhamento!$E114,Detalhamento!W$15)),IF(INDEX(Import.PLE,Detalhamento!$E114,Detalhamento!W$15)&lt;=mediçao,0,OFFSET(Import.PLQ,$A114-1,W$15-1,1,1)),OFFSET(Import.PLQ,$A114-1,W$15-1,1,1)),(1-PLE!$AA$28)*OFFSET(Import.PLQ,$A114-1,W$15-1,1,1))))</f>
        <v>0</v>
      </c>
      <c r="X114" s="144">
        <f ca="1">IF(X$13="",0,CHOOSE(Detalhamento.OpçãoServiços,OFFSET(Import.PLQ,$A114-1,X$15-1,1,1),IF($E114&lt;&gt;1,IF(ISNUMBER(INDEX(Import.PLE,Detalhamento!$E114,Detalhamento!X$15)),IF(INDEX(Import.PLE,Detalhamento!$E114,Detalhamento!X$15)&lt;=mediçao,OFFSET(Import.PLQ,$A114-1,X$15-1,1,1),0),0),PLE!$AA$28*OFFSET(Import.PLQ,$A114-1,X$15-1,1,1)),IF($E114&lt;&gt;1,IF(ISNUMBER(INDEX(Import.PLE,Detalhamento!$E114,Detalhamento!X$15)),IF(INDEX(Import.PLE,Detalhamento!$E114,Detalhamento!X$15)&lt;=mediçao,0,OFFSET(Import.PLQ,$A114-1,X$15-1,1,1)),OFFSET(Import.PLQ,$A114-1,X$15-1,1,1)),(1-PLE!$AA$28)*OFFSET(Import.PLQ,$A114-1,X$15-1,1,1))))</f>
        <v>0</v>
      </c>
      <c r="Y114" s="144">
        <f ca="1">IF(Y$13="",0,CHOOSE(Detalhamento.OpçãoServiços,OFFSET(Import.PLQ,$A114-1,Y$15-1,1,1),IF($E114&lt;&gt;1,IF(ISNUMBER(INDEX(Import.PLE,Detalhamento!$E114,Detalhamento!Y$15)),IF(INDEX(Import.PLE,Detalhamento!$E114,Detalhamento!Y$15)&lt;=mediçao,OFFSET(Import.PLQ,$A114-1,Y$15-1,1,1),0),0),PLE!$AA$28*OFFSET(Import.PLQ,$A114-1,Y$15-1,1,1)),IF($E114&lt;&gt;1,IF(ISNUMBER(INDEX(Import.PLE,Detalhamento!$E114,Detalhamento!Y$15)),IF(INDEX(Import.PLE,Detalhamento!$E114,Detalhamento!Y$15)&lt;=mediçao,0,OFFSET(Import.PLQ,$A114-1,Y$15-1,1,1)),OFFSET(Import.PLQ,$A114-1,Y$15-1,1,1)),(1-PLE!$AA$28)*OFFSET(Import.PLQ,$A114-1,Y$15-1,1,1))))</f>
        <v>0</v>
      </c>
      <c r="Z114" s="144">
        <f ca="1">IF(Z$13="",0,CHOOSE(Detalhamento.OpçãoServiços,OFFSET(Import.PLQ,$A114-1,Z$15-1,1,1),IF($E114&lt;&gt;1,IF(ISNUMBER(INDEX(Import.PLE,Detalhamento!$E114,Detalhamento!Z$15)),IF(INDEX(Import.PLE,Detalhamento!$E114,Detalhamento!Z$15)&lt;=mediçao,OFFSET(Import.PLQ,$A114-1,Z$15-1,1,1),0),0),PLE!$AA$28*OFFSET(Import.PLQ,$A114-1,Z$15-1,1,1)),IF($E114&lt;&gt;1,IF(ISNUMBER(INDEX(Import.PLE,Detalhamento!$E114,Detalhamento!Z$15)),IF(INDEX(Import.PLE,Detalhamento!$E114,Detalhamento!Z$15)&lt;=mediçao,0,OFFSET(Import.PLQ,$A114-1,Z$15-1,1,1)),OFFSET(Import.PLQ,$A114-1,Z$15-1,1,1)),(1-PLE!$AA$28)*OFFSET(Import.PLQ,$A114-1,Z$15-1,1,1))))</f>
        <v>0</v>
      </c>
      <c r="AA114" s="144">
        <f ca="1">IF(AA$13="",0,CHOOSE(Detalhamento.OpçãoServiços,OFFSET(Import.PLQ,$A114-1,AA$15-1,1,1),IF($E114&lt;&gt;1,IF(ISNUMBER(INDEX(Import.PLE,Detalhamento!$E114,Detalhamento!AA$15)),IF(INDEX(Import.PLE,Detalhamento!$E114,Detalhamento!AA$15)&lt;=mediçao,OFFSET(Import.PLQ,$A114-1,AA$15-1,1,1),0),0),PLE!$AA$28*OFFSET(Import.PLQ,$A114-1,AA$15-1,1,1)),IF($E114&lt;&gt;1,IF(ISNUMBER(INDEX(Import.PLE,Detalhamento!$E114,Detalhamento!AA$15)),IF(INDEX(Import.PLE,Detalhamento!$E114,Detalhamento!AA$15)&lt;=mediçao,0,OFFSET(Import.PLQ,$A114-1,AA$15-1,1,1)),OFFSET(Import.PLQ,$A114-1,AA$15-1,1,1)),(1-PLE!$AA$28)*OFFSET(Import.PLQ,$A114-1,AA$15-1,1,1))))</f>
        <v>0</v>
      </c>
      <c r="AB114" s="144">
        <f ca="1">IF(AB$13="",0,CHOOSE(Detalhamento.OpçãoServiços,OFFSET(Import.PLQ,$A114-1,AB$15-1,1,1),IF($E114&lt;&gt;1,IF(ISNUMBER(INDEX(Import.PLE,Detalhamento!$E114,Detalhamento!AB$15)),IF(INDEX(Import.PLE,Detalhamento!$E114,Detalhamento!AB$15)&lt;=mediçao,OFFSET(Import.PLQ,$A114-1,AB$15-1,1,1),0),0),PLE!$AA$28*OFFSET(Import.PLQ,$A114-1,AB$15-1,1,1)),IF($E114&lt;&gt;1,IF(ISNUMBER(INDEX(Import.PLE,Detalhamento!$E114,Detalhamento!AB$15)),IF(INDEX(Import.PLE,Detalhamento!$E114,Detalhamento!AB$15)&lt;=mediçao,0,OFFSET(Import.PLQ,$A114-1,AB$15-1,1,1)),OFFSET(Import.PLQ,$A114-1,AB$15-1,1,1)),(1-PLE!$AA$28)*OFFSET(Import.PLQ,$A114-1,AB$15-1,1,1))))</f>
        <v>0</v>
      </c>
      <c r="AC114" s="144">
        <f ca="1">IF(AC$13="",0,CHOOSE(Detalhamento.OpçãoServiços,OFFSET(Import.PLQ,$A114-1,AC$15-1,1,1),IF($E114&lt;&gt;1,IF(ISNUMBER(INDEX(Import.PLE,Detalhamento!$E114,Detalhamento!AC$15)),IF(INDEX(Import.PLE,Detalhamento!$E114,Detalhamento!AC$15)&lt;=mediçao,OFFSET(Import.PLQ,$A114-1,AC$15-1,1,1),0),0),PLE!$AA$28*OFFSET(Import.PLQ,$A114-1,AC$15-1,1,1)),IF($E114&lt;&gt;1,IF(ISNUMBER(INDEX(Import.PLE,Detalhamento!$E114,Detalhamento!AC$15)),IF(INDEX(Import.PLE,Detalhamento!$E114,Detalhamento!AC$15)&lt;=mediçao,0,OFFSET(Import.PLQ,$A114-1,AC$15-1,1,1)),OFFSET(Import.PLQ,$A114-1,AC$15-1,1,1)),(1-PLE!$AA$28)*OFFSET(Import.PLQ,$A114-1,AC$15-1,1,1))))</f>
        <v>0</v>
      </c>
      <c r="AD114" s="144">
        <f ca="1">IF(AD$13="",0,CHOOSE(Detalhamento.OpçãoServiços,OFFSET(Import.PLQ,$A114-1,AD$15-1,1,1),IF($E114&lt;&gt;1,IF(ISNUMBER(INDEX(Import.PLE,Detalhamento!$E114,Detalhamento!AD$15)),IF(INDEX(Import.PLE,Detalhamento!$E114,Detalhamento!AD$15)&lt;=mediçao,OFFSET(Import.PLQ,$A114-1,AD$15-1,1,1),0),0),PLE!$AA$28*OFFSET(Import.PLQ,$A114-1,AD$15-1,1,1)),IF($E114&lt;&gt;1,IF(ISNUMBER(INDEX(Import.PLE,Detalhamento!$E114,Detalhamento!AD$15)),IF(INDEX(Import.PLE,Detalhamento!$E114,Detalhamento!AD$15)&lt;=mediçao,0,OFFSET(Import.PLQ,$A114-1,AD$15-1,1,1)),OFFSET(Import.PLQ,$A114-1,AD$15-1,1,1)),(1-PLE!$AA$28)*OFFSET(Import.PLQ,$A114-1,AD$15-1,1,1))))</f>
        <v>0</v>
      </c>
      <c r="AE114" s="144">
        <f ca="1">IF(AE$13="",0,CHOOSE(Detalhamento.OpçãoServiços,OFFSET(Import.PLQ,$A114-1,AE$15-1,1,1),IF($E114&lt;&gt;1,IF(ISNUMBER(INDEX(Import.PLE,Detalhamento!$E114,Detalhamento!AE$15)),IF(INDEX(Import.PLE,Detalhamento!$E114,Detalhamento!AE$15)&lt;=mediçao,OFFSET(Import.PLQ,$A114-1,AE$15-1,1,1),0),0),PLE!$AA$28*OFFSET(Import.PLQ,$A114-1,AE$15-1,1,1)),IF($E114&lt;&gt;1,IF(ISNUMBER(INDEX(Import.PLE,Detalhamento!$E114,Detalhamento!AE$15)),IF(INDEX(Import.PLE,Detalhamento!$E114,Detalhamento!AE$15)&lt;=mediçao,0,OFFSET(Import.PLQ,$A114-1,AE$15-1,1,1)),OFFSET(Import.PLQ,$A114-1,AE$15-1,1,1)),(1-PLE!$AA$28)*OFFSET(Import.PLQ,$A114-1,AE$15-1,1,1))))</f>
        <v>0</v>
      </c>
      <c r="AF114" s="144">
        <f ca="1">IF(AF$13="",0,CHOOSE(Detalhamento.OpçãoServiços,OFFSET(Import.PLQ,$A114-1,AF$15-1,1,1),IF($E114&lt;&gt;1,IF(ISNUMBER(INDEX(Import.PLE,Detalhamento!$E114,Detalhamento!AF$15)),IF(INDEX(Import.PLE,Detalhamento!$E114,Detalhamento!AF$15)&lt;=mediçao,OFFSET(Import.PLQ,$A114-1,AF$15-1,1,1),0),0),PLE!$AA$28*OFFSET(Import.PLQ,$A114-1,AF$15-1,1,1)),IF($E114&lt;&gt;1,IF(ISNUMBER(INDEX(Import.PLE,Detalhamento!$E114,Detalhamento!AF$15)),IF(INDEX(Import.PLE,Detalhamento!$E114,Detalhamento!AF$15)&lt;=mediçao,0,OFFSET(Import.PLQ,$A114-1,AF$15-1,1,1)),OFFSET(Import.PLQ,$A114-1,AF$15-1,1,1)),(1-PLE!$AA$28)*OFFSET(Import.PLQ,$A114-1,AF$15-1,1,1))))</f>
        <v>0</v>
      </c>
      <c r="AG114" s="144">
        <f ca="1">IF(AG$13="",0,CHOOSE(Detalhamento.OpçãoServiços,OFFSET(Import.PLQ,$A114-1,AG$15-1,1,1),IF($E114&lt;&gt;1,IF(ISNUMBER(INDEX(Import.PLE,Detalhamento!$E114,Detalhamento!AG$15)),IF(INDEX(Import.PLE,Detalhamento!$E114,Detalhamento!AG$15)&lt;=mediçao,OFFSET(Import.PLQ,$A114-1,AG$15-1,1,1),0),0),PLE!$AA$28*OFFSET(Import.PLQ,$A114-1,AG$15-1,1,1)),IF($E114&lt;&gt;1,IF(ISNUMBER(INDEX(Import.PLE,Detalhamento!$E114,Detalhamento!AG$15)),IF(INDEX(Import.PLE,Detalhamento!$E114,Detalhamento!AG$15)&lt;=mediçao,0,OFFSET(Import.PLQ,$A114-1,AG$15-1,1,1)),OFFSET(Import.PLQ,$A114-1,AG$15-1,1,1)),(1-PLE!$AA$28)*OFFSET(Import.PLQ,$A114-1,AG$15-1,1,1))))</f>
        <v>0</v>
      </c>
      <c r="AH114" s="144">
        <f ca="1">IF(AH$13="",0,CHOOSE(Detalhamento.OpçãoServiços,OFFSET(Import.PLQ,$A114-1,AH$15-1,1,1),IF($E114&lt;&gt;1,IF(ISNUMBER(INDEX(Import.PLE,Detalhamento!$E114,Detalhamento!AH$15)),IF(INDEX(Import.PLE,Detalhamento!$E114,Detalhamento!AH$15)&lt;=mediçao,OFFSET(Import.PLQ,$A114-1,AH$15-1,1,1),0),0),PLE!$AA$28*OFFSET(Import.PLQ,$A114-1,AH$15-1,1,1)),IF($E114&lt;&gt;1,IF(ISNUMBER(INDEX(Import.PLE,Detalhamento!$E114,Detalhamento!AH$15)),IF(INDEX(Import.PLE,Detalhamento!$E114,Detalhamento!AH$15)&lt;=mediçao,0,OFFSET(Import.PLQ,$A114-1,AH$15-1,1,1)),OFFSET(Import.PLQ,$A114-1,AH$15-1,1,1)),(1-PLE!$AA$28)*OFFSET(Import.PLQ,$A114-1,AH$15-1,1,1))))</f>
        <v>0</v>
      </c>
      <c r="AI114" s="144">
        <f ca="1">IF(AI$13="",0,CHOOSE(Detalhamento.OpçãoServiços,OFFSET(Import.PLQ,$A114-1,AI$15-1,1,1),IF($E114&lt;&gt;1,IF(ISNUMBER(INDEX(Import.PLE,Detalhamento!$E114,Detalhamento!AI$15)),IF(INDEX(Import.PLE,Detalhamento!$E114,Detalhamento!AI$15)&lt;=mediçao,OFFSET(Import.PLQ,$A114-1,AI$15-1,1,1),0),0),PLE!$AA$28*OFFSET(Import.PLQ,$A114-1,AI$15-1,1,1)),IF($E114&lt;&gt;1,IF(ISNUMBER(INDEX(Import.PLE,Detalhamento!$E114,Detalhamento!AI$15)),IF(INDEX(Import.PLE,Detalhamento!$E114,Detalhamento!AI$15)&lt;=mediçao,0,OFFSET(Import.PLQ,$A114-1,AI$15-1,1,1)),OFFSET(Import.PLQ,$A114-1,AI$15-1,1,1)),(1-PLE!$AA$28)*OFFSET(Import.PLQ,$A114-1,AI$15-1,1,1))))</f>
        <v>0</v>
      </c>
      <c r="AJ114" s="144">
        <f ca="1">IF(AJ$13="",0,CHOOSE(Detalhamento.OpçãoServiços,OFFSET(Import.PLQ,$A114-1,AJ$15-1,1,1),IF($E114&lt;&gt;1,IF(ISNUMBER(INDEX(Import.PLE,Detalhamento!$E114,Detalhamento!AJ$15)),IF(INDEX(Import.PLE,Detalhamento!$E114,Detalhamento!AJ$15)&lt;=mediçao,OFFSET(Import.PLQ,$A114-1,AJ$15-1,1,1),0),0),PLE!$AA$28*OFFSET(Import.PLQ,$A114-1,AJ$15-1,1,1)),IF($E114&lt;&gt;1,IF(ISNUMBER(INDEX(Import.PLE,Detalhamento!$E114,Detalhamento!AJ$15)),IF(INDEX(Import.PLE,Detalhamento!$E114,Detalhamento!AJ$15)&lt;=mediçao,0,OFFSET(Import.PLQ,$A114-1,AJ$15-1,1,1)),OFFSET(Import.PLQ,$A114-1,AJ$15-1,1,1)),(1-PLE!$AA$28)*OFFSET(Import.PLQ,$A114-1,AJ$15-1,1,1))))</f>
        <v>0</v>
      </c>
      <c r="AK114" s="144">
        <f ca="1">IF(AK$13="",0,CHOOSE(Detalhamento.OpçãoServiços,OFFSET(Import.PLQ,$A114-1,AK$15-1,1,1),IF($E114&lt;&gt;1,IF(ISNUMBER(INDEX(Import.PLE,Detalhamento!$E114,Detalhamento!AK$15)),IF(INDEX(Import.PLE,Detalhamento!$E114,Detalhamento!AK$15)&lt;=mediçao,OFFSET(Import.PLQ,$A114-1,AK$15-1,1,1),0),0),PLE!$AA$28*OFFSET(Import.PLQ,$A114-1,AK$15-1,1,1)),IF($E114&lt;&gt;1,IF(ISNUMBER(INDEX(Import.PLE,Detalhamento!$E114,Detalhamento!AK$15)),IF(INDEX(Import.PLE,Detalhamento!$E114,Detalhamento!AK$15)&lt;=mediçao,0,OFFSET(Import.PLQ,$A114-1,AK$15-1,1,1)),OFFSET(Import.PLQ,$A114-1,AK$15-1,1,1)),(1-PLE!$AA$28)*OFFSET(Import.PLQ,$A114-1,AK$15-1,1,1))))</f>
        <v>0</v>
      </c>
      <c r="AL114" s="144">
        <f ca="1">IF(AL$13="",0,CHOOSE(Detalhamento.OpçãoServiços,OFFSET(Import.PLQ,$A114-1,AL$15-1,1,1),IF($E114&lt;&gt;1,IF(ISNUMBER(INDEX(Import.PLE,Detalhamento!$E114,Detalhamento!AL$15)),IF(INDEX(Import.PLE,Detalhamento!$E114,Detalhamento!AL$15)&lt;=mediçao,OFFSET(Import.PLQ,$A114-1,AL$15-1,1,1),0),0),PLE!$AA$28*OFFSET(Import.PLQ,$A114-1,AL$15-1,1,1)),IF($E114&lt;&gt;1,IF(ISNUMBER(INDEX(Import.PLE,Detalhamento!$E114,Detalhamento!AL$15)),IF(INDEX(Import.PLE,Detalhamento!$E114,Detalhamento!AL$15)&lt;=mediçao,0,OFFSET(Import.PLQ,$A114-1,AL$15-1,1,1)),OFFSET(Import.PLQ,$A114-1,AL$15-1,1,1)),(1-PLE!$AA$28)*OFFSET(Import.PLQ,$A114-1,AL$15-1,1,1))))</f>
        <v>0</v>
      </c>
      <c r="AM114" s="144">
        <f ca="1">IF(AM$13="",0,CHOOSE(Detalhamento.OpçãoServiços,OFFSET(Import.PLQ,$A114-1,AM$15-1,1,1),IF($E114&lt;&gt;1,IF(ISNUMBER(INDEX(Import.PLE,Detalhamento!$E114,Detalhamento!AM$15)),IF(INDEX(Import.PLE,Detalhamento!$E114,Detalhamento!AM$15)&lt;=mediçao,OFFSET(Import.PLQ,$A114-1,AM$15-1,1,1),0),0),PLE!$AA$28*OFFSET(Import.PLQ,$A114-1,AM$15-1,1,1)),IF($E114&lt;&gt;1,IF(ISNUMBER(INDEX(Import.PLE,Detalhamento!$E114,Detalhamento!AM$15)),IF(INDEX(Import.PLE,Detalhamento!$E114,Detalhamento!AM$15)&lt;=mediçao,0,OFFSET(Import.PLQ,$A114-1,AM$15-1,1,1)),OFFSET(Import.PLQ,$A114-1,AM$15-1,1,1)),(1-PLE!$AA$28)*OFFSET(Import.PLQ,$A114-1,AM$15-1,1,1))))</f>
        <v>0</v>
      </c>
      <c r="AN114" s="144">
        <f ca="1">IF(AN$13="",0,CHOOSE(Detalhamento.OpçãoServiços,OFFSET(Import.PLQ,$A114-1,AN$15-1,1,1),IF($E114&lt;&gt;1,IF(ISNUMBER(INDEX(Import.PLE,Detalhamento!$E114,Detalhamento!AN$15)),IF(INDEX(Import.PLE,Detalhamento!$E114,Detalhamento!AN$15)&lt;=mediçao,OFFSET(Import.PLQ,$A114-1,AN$15-1,1,1),0),0),PLE!$AA$28*OFFSET(Import.PLQ,$A114-1,AN$15-1,1,1)),IF($E114&lt;&gt;1,IF(ISNUMBER(INDEX(Import.PLE,Detalhamento!$E114,Detalhamento!AN$15)),IF(INDEX(Import.PLE,Detalhamento!$E114,Detalhamento!AN$15)&lt;=mediçao,0,OFFSET(Import.PLQ,$A114-1,AN$15-1,1,1)),OFFSET(Import.PLQ,$A114-1,AN$15-1,1,1)),(1-PLE!$AA$28)*OFFSET(Import.PLQ,$A114-1,AN$15-1,1,1))))</f>
        <v>0</v>
      </c>
      <c r="AO114" s="144">
        <f ca="1">IF(AO$13="",0,CHOOSE(Detalhamento.OpçãoServiços,OFFSET(Import.PLQ,$A114-1,AO$15-1,1,1),IF($E114&lt;&gt;1,IF(ISNUMBER(INDEX(Import.PLE,Detalhamento!$E114,Detalhamento!AO$15)),IF(INDEX(Import.PLE,Detalhamento!$E114,Detalhamento!AO$15)&lt;=mediçao,OFFSET(Import.PLQ,$A114-1,AO$15-1,1,1),0),0),PLE!$AA$28*OFFSET(Import.PLQ,$A114-1,AO$15-1,1,1)),IF($E114&lt;&gt;1,IF(ISNUMBER(INDEX(Import.PLE,Detalhamento!$E114,Detalhamento!AO$15)),IF(INDEX(Import.PLE,Detalhamento!$E114,Detalhamento!AO$15)&lt;=mediçao,0,OFFSET(Import.PLQ,$A114-1,AO$15-1,1,1)),OFFSET(Import.PLQ,$A114-1,AO$15-1,1,1)),(1-PLE!$AA$28)*OFFSET(Import.PLQ,$A114-1,AO$15-1,1,1))))</f>
        <v>0</v>
      </c>
      <c r="AP114" s="144">
        <f ca="1">IF(AP$13="",0,CHOOSE(Detalhamento.OpçãoServiços,OFFSET(Import.PLQ,$A114-1,AP$15-1,1,1),IF($E114&lt;&gt;1,IF(ISNUMBER(INDEX(Import.PLE,Detalhamento!$E114,Detalhamento!AP$15)),IF(INDEX(Import.PLE,Detalhamento!$E114,Detalhamento!AP$15)&lt;=mediçao,OFFSET(Import.PLQ,$A114-1,AP$15-1,1,1),0),0),PLE!$AA$28*OFFSET(Import.PLQ,$A114-1,AP$15-1,1,1)),IF($E114&lt;&gt;1,IF(ISNUMBER(INDEX(Import.PLE,Detalhamento!$E114,Detalhamento!AP$15)),IF(INDEX(Import.PLE,Detalhamento!$E114,Detalhamento!AP$15)&lt;=mediçao,0,OFFSET(Import.PLQ,$A114-1,AP$15-1,1,1)),OFFSET(Import.PLQ,$A114-1,AP$15-1,1,1)),(1-PLE!$AA$28)*OFFSET(Import.PLQ,$A114-1,AP$15-1,1,1))))</f>
        <v>0</v>
      </c>
      <c r="AQ114" s="144">
        <f ca="1">IF(AQ$13="",0,CHOOSE(Detalhamento.OpçãoServiços,OFFSET(Import.PLQ,$A114-1,AQ$15-1,1,1),IF($E114&lt;&gt;1,IF(ISNUMBER(INDEX(Import.PLE,Detalhamento!$E114,Detalhamento!AQ$15)),IF(INDEX(Import.PLE,Detalhamento!$E114,Detalhamento!AQ$15)&lt;=mediçao,OFFSET(Import.PLQ,$A114-1,AQ$15-1,1,1),0),0),PLE!$AA$28*OFFSET(Import.PLQ,$A114-1,AQ$15-1,1,1)),IF($E114&lt;&gt;1,IF(ISNUMBER(INDEX(Import.PLE,Detalhamento!$E114,Detalhamento!AQ$15)),IF(INDEX(Import.PLE,Detalhamento!$E114,Detalhamento!AQ$15)&lt;=mediçao,0,OFFSET(Import.PLQ,$A114-1,AQ$15-1,1,1)),OFFSET(Import.PLQ,$A114-1,AQ$15-1,1,1)),(1-PLE!$AA$28)*OFFSET(Import.PLQ,$A114-1,AQ$15-1,1,1))))</f>
        <v>0</v>
      </c>
      <c r="AR114" s="144">
        <f ca="1">IF(AR$13="",0,CHOOSE(Detalhamento.OpçãoServiços,OFFSET(Import.PLQ,$A114-1,AR$15-1,1,1),IF($E114&lt;&gt;1,IF(ISNUMBER(INDEX(Import.PLE,Detalhamento!$E114,Detalhamento!AR$15)),IF(INDEX(Import.PLE,Detalhamento!$E114,Detalhamento!AR$15)&lt;=mediçao,OFFSET(Import.PLQ,$A114-1,AR$15-1,1,1),0),0),PLE!$AA$28*OFFSET(Import.PLQ,$A114-1,AR$15-1,1,1)),IF($E114&lt;&gt;1,IF(ISNUMBER(INDEX(Import.PLE,Detalhamento!$E114,Detalhamento!AR$15)),IF(INDEX(Import.PLE,Detalhamento!$E114,Detalhamento!AR$15)&lt;=mediçao,0,OFFSET(Import.PLQ,$A114-1,AR$15-1,1,1)),OFFSET(Import.PLQ,$A114-1,AR$15-1,1,1)),(1-PLE!$AA$28)*OFFSET(Import.PLQ,$A114-1,AR$15-1,1,1))))</f>
        <v>0</v>
      </c>
      <c r="AS114" s="144">
        <f ca="1">IF(AS$13="",0,CHOOSE(Detalhamento.OpçãoServiços,OFFSET(Import.PLQ,$A114-1,AS$15-1,1,1),IF($E114&lt;&gt;1,IF(ISNUMBER(INDEX(Import.PLE,Detalhamento!$E114,Detalhamento!AS$15)),IF(INDEX(Import.PLE,Detalhamento!$E114,Detalhamento!AS$15)&lt;=mediçao,OFFSET(Import.PLQ,$A114-1,AS$15-1,1,1),0),0),PLE!$AA$28*OFFSET(Import.PLQ,$A114-1,AS$15-1,1,1)),IF($E114&lt;&gt;1,IF(ISNUMBER(INDEX(Import.PLE,Detalhamento!$E114,Detalhamento!AS$15)),IF(INDEX(Import.PLE,Detalhamento!$E114,Detalhamento!AS$15)&lt;=mediçao,0,OFFSET(Import.PLQ,$A114-1,AS$15-1,1,1)),OFFSET(Import.PLQ,$A114-1,AS$15-1,1,1)),(1-PLE!$AA$28)*OFFSET(Import.PLQ,$A114-1,AS$15-1,1,1))))</f>
        <v>0</v>
      </c>
      <c r="AT114" s="144">
        <f ca="1">IF(AT$13="",0,CHOOSE(Detalhamento.OpçãoServiços,OFFSET(Import.PLQ,$A114-1,AT$15-1,1,1),IF($E114&lt;&gt;1,IF(ISNUMBER(INDEX(Import.PLE,Detalhamento!$E114,Detalhamento!AT$15)),IF(INDEX(Import.PLE,Detalhamento!$E114,Detalhamento!AT$15)&lt;=mediçao,OFFSET(Import.PLQ,$A114-1,AT$15-1,1,1),0),0),PLE!$AA$28*OFFSET(Import.PLQ,$A114-1,AT$15-1,1,1)),IF($E114&lt;&gt;1,IF(ISNUMBER(INDEX(Import.PLE,Detalhamento!$E114,Detalhamento!AT$15)),IF(INDEX(Import.PLE,Detalhamento!$E114,Detalhamento!AT$15)&lt;=mediçao,0,OFFSET(Import.PLQ,$A114-1,AT$15-1,1,1)),OFFSET(Import.PLQ,$A114-1,AT$15-1,1,1)),(1-PLE!$AA$28)*OFFSET(Import.PLQ,$A114-1,AT$15-1,1,1))))</f>
        <v>0</v>
      </c>
      <c r="AU114" s="144">
        <f ca="1">IF(AU$13="",0,CHOOSE(Detalhamento.OpçãoServiços,OFFSET(Import.PLQ,$A114-1,AU$15-1,1,1),IF($E114&lt;&gt;1,IF(ISNUMBER(INDEX(Import.PLE,Detalhamento!$E114,Detalhamento!AU$15)),IF(INDEX(Import.PLE,Detalhamento!$E114,Detalhamento!AU$15)&lt;=mediçao,OFFSET(Import.PLQ,$A114-1,AU$15-1,1,1),0),0),PLE!$AA$28*OFFSET(Import.PLQ,$A114-1,AU$15-1,1,1)),IF($E114&lt;&gt;1,IF(ISNUMBER(INDEX(Import.PLE,Detalhamento!$E114,Detalhamento!AU$15)),IF(INDEX(Import.PLE,Detalhamento!$E114,Detalhamento!AU$15)&lt;=mediçao,0,OFFSET(Import.PLQ,$A114-1,AU$15-1,1,1)),OFFSET(Import.PLQ,$A114-1,AU$15-1,1,1)),(1-PLE!$AA$28)*OFFSET(Import.PLQ,$A114-1,AU$15-1,1,1))))</f>
        <v>0</v>
      </c>
      <c r="AV114" s="144">
        <f ca="1">IF(AV$13="",0,CHOOSE(Detalhamento.OpçãoServiços,OFFSET(Import.PLQ,$A114-1,AV$15-1,1,1),IF($E114&lt;&gt;1,IF(ISNUMBER(INDEX(Import.PLE,Detalhamento!$E114,Detalhamento!AV$15)),IF(INDEX(Import.PLE,Detalhamento!$E114,Detalhamento!AV$15)&lt;=mediçao,OFFSET(Import.PLQ,$A114-1,AV$15-1,1,1),0),0),PLE!$AA$28*OFFSET(Import.PLQ,$A114-1,AV$15-1,1,1)),IF($E114&lt;&gt;1,IF(ISNUMBER(INDEX(Import.PLE,Detalhamento!$E114,Detalhamento!AV$15)),IF(INDEX(Import.PLE,Detalhamento!$E114,Detalhamento!AV$15)&lt;=mediçao,0,OFFSET(Import.PLQ,$A114-1,AV$15-1,1,1)),OFFSET(Import.PLQ,$A114-1,AV$15-1,1,1)),(1-PLE!$AA$28)*OFFSET(Import.PLQ,$A114-1,AV$15-1,1,1))))</f>
        <v>0</v>
      </c>
      <c r="AW114" s="144">
        <f ca="1">IF(AW$13="",0,CHOOSE(Detalhamento.OpçãoServiços,OFFSET(Import.PLQ,$A114-1,AW$15-1,1,1),IF($E114&lt;&gt;1,IF(ISNUMBER(INDEX(Import.PLE,Detalhamento!$E114,Detalhamento!AW$15)),IF(INDEX(Import.PLE,Detalhamento!$E114,Detalhamento!AW$15)&lt;=mediçao,OFFSET(Import.PLQ,$A114-1,AW$15-1,1,1),0),0),PLE!$AA$28*OFFSET(Import.PLQ,$A114-1,AW$15-1,1,1)),IF($E114&lt;&gt;1,IF(ISNUMBER(INDEX(Import.PLE,Detalhamento!$E114,Detalhamento!AW$15)),IF(INDEX(Import.PLE,Detalhamento!$E114,Detalhamento!AW$15)&lt;=mediçao,0,OFFSET(Import.PLQ,$A114-1,AW$15-1,1,1)),OFFSET(Import.PLQ,$A114-1,AW$15-1,1,1)),(1-PLE!$AA$28)*OFFSET(Import.PLQ,$A114-1,AW$15-1,1,1))))</f>
        <v>0</v>
      </c>
      <c r="AX114" s="144">
        <f ca="1">IF(AX$13="",0,CHOOSE(Detalhamento.OpçãoServiços,OFFSET(Import.PLQ,$A114-1,AX$15-1,1,1),IF($E114&lt;&gt;1,IF(ISNUMBER(INDEX(Import.PLE,Detalhamento!$E114,Detalhamento!AX$15)),IF(INDEX(Import.PLE,Detalhamento!$E114,Detalhamento!AX$15)&lt;=mediçao,OFFSET(Import.PLQ,$A114-1,AX$15-1,1,1),0),0),PLE!$AA$28*OFFSET(Import.PLQ,$A114-1,AX$15-1,1,1)),IF($E114&lt;&gt;1,IF(ISNUMBER(INDEX(Import.PLE,Detalhamento!$E114,Detalhamento!AX$15)),IF(INDEX(Import.PLE,Detalhamento!$E114,Detalhamento!AX$15)&lt;=mediçao,0,OFFSET(Import.PLQ,$A114-1,AX$15-1,1,1)),OFFSET(Import.PLQ,$A114-1,AX$15-1,1,1)),(1-PLE!$AA$28)*OFFSET(Import.PLQ,$A114-1,AX$15-1,1,1))))</f>
        <v>0</v>
      </c>
      <c r="AY114" s="144">
        <f ca="1">IF(AY$13="",0,CHOOSE(Detalhamento.OpçãoServiços,OFFSET(Import.PLQ,$A114-1,AY$15-1,1,1),IF($E114&lt;&gt;1,IF(ISNUMBER(INDEX(Import.PLE,Detalhamento!$E114,Detalhamento!AY$15)),IF(INDEX(Import.PLE,Detalhamento!$E114,Detalhamento!AY$15)&lt;=mediçao,OFFSET(Import.PLQ,$A114-1,AY$15-1,1,1),0),0),PLE!$AA$28*OFFSET(Import.PLQ,$A114-1,AY$15-1,1,1)),IF($E114&lt;&gt;1,IF(ISNUMBER(INDEX(Import.PLE,Detalhamento!$E114,Detalhamento!AY$15)),IF(INDEX(Import.PLE,Detalhamento!$E114,Detalhamento!AY$15)&lt;=mediçao,0,OFFSET(Import.PLQ,$A114-1,AY$15-1,1,1)),OFFSET(Import.PLQ,$A114-1,AY$15-1,1,1)),(1-PLE!$AA$28)*OFFSET(Import.PLQ,$A114-1,AY$15-1,1,1))))</f>
        <v>0</v>
      </c>
      <c r="AZ114" s="144">
        <f ca="1">IF(AZ$13="",0,CHOOSE(Detalhamento.OpçãoServiços,OFFSET(Import.PLQ,$A114-1,AZ$15-1,1,1),IF($E114&lt;&gt;1,IF(ISNUMBER(INDEX(Import.PLE,Detalhamento!$E114,Detalhamento!AZ$15)),IF(INDEX(Import.PLE,Detalhamento!$E114,Detalhamento!AZ$15)&lt;=mediçao,OFFSET(Import.PLQ,$A114-1,AZ$15-1,1,1),0),0),PLE!$AA$28*OFFSET(Import.PLQ,$A114-1,AZ$15-1,1,1)),IF($E114&lt;&gt;1,IF(ISNUMBER(INDEX(Import.PLE,Detalhamento!$E114,Detalhamento!AZ$15)),IF(INDEX(Import.PLE,Detalhamento!$E114,Detalhamento!AZ$15)&lt;=mediçao,0,OFFSET(Import.PLQ,$A114-1,AZ$15-1,1,1)),OFFSET(Import.PLQ,$A114-1,AZ$15-1,1,1)),(1-PLE!$AA$28)*OFFSET(Import.PLQ,$A114-1,AZ$15-1,1,1))))</f>
        <v>0</v>
      </c>
      <c r="BA114" s="144">
        <f ca="1">IF(BA$13="",0,CHOOSE(Detalhamento.OpçãoServiços,OFFSET(Import.PLQ,$A114-1,BA$15-1,1,1),IF($E114&lt;&gt;1,IF(ISNUMBER(INDEX(Import.PLE,Detalhamento!$E114,Detalhamento!BA$15)),IF(INDEX(Import.PLE,Detalhamento!$E114,Detalhamento!BA$15)&lt;=mediçao,OFFSET(Import.PLQ,$A114-1,BA$15-1,1,1),0),0),PLE!$AA$28*OFFSET(Import.PLQ,$A114-1,BA$15-1,1,1)),IF($E114&lt;&gt;1,IF(ISNUMBER(INDEX(Import.PLE,Detalhamento!$E114,Detalhamento!BA$15)),IF(INDEX(Import.PLE,Detalhamento!$E114,Detalhamento!BA$15)&lt;=mediçao,0,OFFSET(Import.PLQ,$A114-1,BA$15-1,1,1)),OFFSET(Import.PLQ,$A114-1,BA$15-1,1,1)),(1-PLE!$AA$28)*OFFSET(Import.PLQ,$A114-1,BA$15-1,1,1))))</f>
        <v>0</v>
      </c>
      <c r="BB114" s="144">
        <f ca="1">IF(BB$13="",0,CHOOSE(Detalhamento.OpçãoServiços,OFFSET(Import.PLQ,$A114-1,BB$15-1,1,1),IF($E114&lt;&gt;1,IF(ISNUMBER(INDEX(Import.PLE,Detalhamento!$E114,Detalhamento!BB$15)),IF(INDEX(Import.PLE,Detalhamento!$E114,Detalhamento!BB$15)&lt;=mediçao,OFFSET(Import.PLQ,$A114-1,BB$15-1,1,1),0),0),PLE!$AA$28*OFFSET(Import.PLQ,$A114-1,BB$15-1,1,1)),IF($E114&lt;&gt;1,IF(ISNUMBER(INDEX(Import.PLE,Detalhamento!$E114,Detalhamento!BB$15)),IF(INDEX(Import.PLE,Detalhamento!$E114,Detalhamento!BB$15)&lt;=mediçao,0,OFFSET(Import.PLQ,$A114-1,BB$15-1,1,1)),OFFSET(Import.PLQ,$A114-1,BB$15-1,1,1)),(1-PLE!$AA$28)*OFFSET(Import.PLQ,$A114-1,BB$15-1,1,1))))</f>
        <v>0</v>
      </c>
      <c r="BC114" s="144">
        <f ca="1">IF(BC$13="",0,CHOOSE(Detalhamento.OpçãoServiços,OFFSET(Import.PLQ,$A114-1,BC$15-1,1,1),IF($E114&lt;&gt;1,IF(ISNUMBER(INDEX(Import.PLE,Detalhamento!$E114,Detalhamento!BC$15)),IF(INDEX(Import.PLE,Detalhamento!$E114,Detalhamento!BC$15)&lt;=mediçao,OFFSET(Import.PLQ,$A114-1,BC$15-1,1,1),0),0),PLE!$AA$28*OFFSET(Import.PLQ,$A114-1,BC$15-1,1,1)),IF($E114&lt;&gt;1,IF(ISNUMBER(INDEX(Import.PLE,Detalhamento!$E114,Detalhamento!BC$15)),IF(INDEX(Import.PLE,Detalhamento!$E114,Detalhamento!BC$15)&lt;=mediçao,0,OFFSET(Import.PLQ,$A114-1,BC$15-1,1,1)),OFFSET(Import.PLQ,$A114-1,BC$15-1,1,1)),(1-PLE!$AA$28)*OFFSET(Import.PLQ,$A114-1,BC$15-1,1,1))))</f>
        <v>0</v>
      </c>
      <c r="BD114" s="144">
        <f ca="1">IF(BD$13="",0,CHOOSE(Detalhamento.OpçãoServiços,OFFSET(Import.PLQ,$A114-1,BD$15-1,1,1),IF($E114&lt;&gt;1,IF(ISNUMBER(INDEX(Import.PLE,Detalhamento!$E114,Detalhamento!BD$15)),IF(INDEX(Import.PLE,Detalhamento!$E114,Detalhamento!BD$15)&lt;=mediçao,OFFSET(Import.PLQ,$A114-1,BD$15-1,1,1),0),0),PLE!$AA$28*OFFSET(Import.PLQ,$A114-1,BD$15-1,1,1)),IF($E114&lt;&gt;1,IF(ISNUMBER(INDEX(Import.PLE,Detalhamento!$E114,Detalhamento!BD$15)),IF(INDEX(Import.PLE,Detalhamento!$E114,Detalhamento!BD$15)&lt;=mediçao,0,OFFSET(Import.PLQ,$A114-1,BD$15-1,1,1)),OFFSET(Import.PLQ,$A114-1,BD$15-1,1,1)),(1-PLE!$AA$28)*OFFSET(Import.PLQ,$A114-1,BD$15-1,1,1))))</f>
        <v>0</v>
      </c>
      <c r="BE114" s="144">
        <f ca="1">IF(BE$13="",0,CHOOSE(Detalhamento.OpçãoServiços,OFFSET(Import.PLQ,$A114-1,BE$15-1,1,1),IF($E114&lt;&gt;1,IF(ISNUMBER(INDEX(Import.PLE,Detalhamento!$E114,Detalhamento!BE$15)),IF(INDEX(Import.PLE,Detalhamento!$E114,Detalhamento!BE$15)&lt;=mediçao,OFFSET(Import.PLQ,$A114-1,BE$15-1,1,1),0),0),PLE!$AA$28*OFFSET(Import.PLQ,$A114-1,BE$15-1,1,1)),IF($E114&lt;&gt;1,IF(ISNUMBER(INDEX(Import.PLE,Detalhamento!$E114,Detalhamento!BE$15)),IF(INDEX(Import.PLE,Detalhamento!$E114,Detalhamento!BE$15)&lt;=mediçao,0,OFFSET(Import.PLQ,$A114-1,BE$15-1,1,1)),OFFSET(Import.PLQ,$A114-1,BE$15-1,1,1)),(1-PLE!$AA$28)*OFFSET(Import.PLQ,$A114-1,BE$15-1,1,1))))</f>
        <v>0</v>
      </c>
      <c r="BF114" s="144">
        <f ca="1">IF(BF$13="",0,CHOOSE(Detalhamento.OpçãoServiços,OFFSET(Import.PLQ,$A114-1,BF$15-1,1,1),IF($E114&lt;&gt;1,IF(ISNUMBER(INDEX(Import.PLE,Detalhamento!$E114,Detalhamento!BF$15)),IF(INDEX(Import.PLE,Detalhamento!$E114,Detalhamento!BF$15)&lt;=mediçao,OFFSET(Import.PLQ,$A114-1,BF$15-1,1,1),0),0),PLE!$AA$28*OFFSET(Import.PLQ,$A114-1,BF$15-1,1,1)),IF($E114&lt;&gt;1,IF(ISNUMBER(INDEX(Import.PLE,Detalhamento!$E114,Detalhamento!BF$15)),IF(INDEX(Import.PLE,Detalhamento!$E114,Detalhamento!BF$15)&lt;=mediçao,0,OFFSET(Import.PLQ,$A114-1,BF$15-1,1,1)),OFFSET(Import.PLQ,$A114-1,BF$15-1,1,1)),(1-PLE!$AA$28)*OFFSET(Import.PLQ,$A114-1,BF$15-1,1,1))))</f>
        <v>0</v>
      </c>
      <c r="BG114" s="144">
        <f ca="1">IF(BG$13="",0,CHOOSE(Detalhamento.OpçãoServiços,OFFSET(Import.PLQ,$A114-1,BG$15-1,1,1),IF($E114&lt;&gt;1,IF(ISNUMBER(INDEX(Import.PLE,Detalhamento!$E114,Detalhamento!BG$15)),IF(INDEX(Import.PLE,Detalhamento!$E114,Detalhamento!BG$15)&lt;=mediçao,OFFSET(Import.PLQ,$A114-1,BG$15-1,1,1),0),0),PLE!$AA$28*OFFSET(Import.PLQ,$A114-1,BG$15-1,1,1)),IF($E114&lt;&gt;1,IF(ISNUMBER(INDEX(Import.PLE,Detalhamento!$E114,Detalhamento!BG$15)),IF(INDEX(Import.PLE,Detalhamento!$E114,Detalhamento!BG$15)&lt;=mediçao,0,OFFSET(Import.PLQ,$A114-1,BG$15-1,1,1)),OFFSET(Import.PLQ,$A114-1,BG$15-1,1,1)),(1-PLE!$AA$28)*OFFSET(Import.PLQ,$A114-1,BG$15-1,1,1))))</f>
        <v>0</v>
      </c>
      <c r="BH114" s="144">
        <f ca="1">IF(BH$13="",0,CHOOSE(Detalhamento.OpçãoServiços,OFFSET(Import.PLQ,$A114-1,BH$15-1,1,1),IF($E114&lt;&gt;1,IF(ISNUMBER(INDEX(Import.PLE,Detalhamento!$E114,Detalhamento!BH$15)),IF(INDEX(Import.PLE,Detalhamento!$E114,Detalhamento!BH$15)&lt;=mediçao,OFFSET(Import.PLQ,$A114-1,BH$15-1,1,1),0),0),PLE!$AA$28*OFFSET(Import.PLQ,$A114-1,BH$15-1,1,1)),IF($E114&lt;&gt;1,IF(ISNUMBER(INDEX(Import.PLE,Detalhamento!$E114,Detalhamento!BH$15)),IF(INDEX(Import.PLE,Detalhamento!$E114,Detalhamento!BH$15)&lt;=mediçao,0,OFFSET(Import.PLQ,$A114-1,BH$15-1,1,1)),OFFSET(Import.PLQ,$A114-1,BH$15-1,1,1)),(1-PLE!$AA$28)*OFFSET(Import.PLQ,$A114-1,BH$15-1,1,1))))</f>
        <v>0</v>
      </c>
      <c r="BI114" s="144">
        <f ca="1">IF(BI$13="",0,CHOOSE(Detalhamento.OpçãoServiços,OFFSET(Import.PLQ,$A114-1,BI$15-1,1,1),IF($E114&lt;&gt;1,IF(ISNUMBER(INDEX(Import.PLE,Detalhamento!$E114,Detalhamento!BI$15)),IF(INDEX(Import.PLE,Detalhamento!$E114,Detalhamento!BI$15)&lt;=mediçao,OFFSET(Import.PLQ,$A114-1,BI$15-1,1,1),0),0),PLE!$AA$28*OFFSET(Import.PLQ,$A114-1,BI$15-1,1,1)),IF($E114&lt;&gt;1,IF(ISNUMBER(INDEX(Import.PLE,Detalhamento!$E114,Detalhamento!BI$15)),IF(INDEX(Import.PLE,Detalhamento!$E114,Detalhamento!BI$15)&lt;=mediçao,0,OFFSET(Import.PLQ,$A114-1,BI$15-1,1,1)),OFFSET(Import.PLQ,$A114-1,BI$15-1,1,1)),(1-PLE!$AA$28)*OFFSET(Import.PLQ,$A114-1,BI$15-1,1,1))))</f>
        <v>0</v>
      </c>
    </row>
    <row r="115" spans="1:61" ht="20" x14ac:dyDescent="0.2">
      <c r="A115" s="155">
        <v>86</v>
      </c>
      <c r="B115" s="21" t="str">
        <f t="shared" ca="1" si="17"/>
        <v>Serviço</v>
      </c>
      <c r="E115" s="153">
        <f t="shared" ca="1" si="18"/>
        <v>12</v>
      </c>
      <c r="F115" s="154">
        <f t="shared" ca="1" si="19"/>
        <v>120086</v>
      </c>
      <c r="G115" s="154" t="str">
        <f t="shared" ca="1" si="22"/>
        <v>1.11.2</v>
      </c>
      <c r="H115" s="182" t="str">
        <f t="shared" ca="1" si="22"/>
        <v>APLICAÇÃO E LIXAMENTO DE MASSA LÁTEX EM PAREDES, UMA DEMÃO. AF_06/2014</v>
      </c>
      <c r="I115" s="37" t="str">
        <f t="shared" ca="1" si="20"/>
        <v>M2</v>
      </c>
      <c r="J115" s="144">
        <f t="shared" ca="1" si="21"/>
        <v>441.74</v>
      </c>
      <c r="K115" s="67"/>
      <c r="L115" s="144">
        <f ca="1">IF(L$13="",0,CHOOSE(Detalhamento.OpçãoServiços,OFFSET(Import.PLQ,$A115-1,L$15-1,1,1),IF($E115&lt;&gt;1,IF(ISNUMBER(INDEX(Import.PLE,Detalhamento!$E115,Detalhamento!L$15)),IF(INDEX(Import.PLE,Detalhamento!$E115,Detalhamento!L$15)&lt;=mediçao,OFFSET(Import.PLQ,$A115-1,L$15-1,1,1),0),0),PLE!$AA$28*OFFSET(Import.PLQ,$A115-1,L$15-1,1,1)),IF($E115&lt;&gt;1,IF(ISNUMBER(INDEX(Import.PLE,Detalhamento!$E115,Detalhamento!L$15)),IF(INDEX(Import.PLE,Detalhamento!$E115,Detalhamento!L$15)&lt;=mediçao,0,OFFSET(Import.PLQ,$A115-1,L$15-1,1,1)),OFFSET(Import.PLQ,$A115-1,L$15-1,1,1)),(1-PLE!$AA$28)*OFFSET(Import.PLQ,$A115-1,L$15-1,1,1))))</f>
        <v>441.74</v>
      </c>
      <c r="M115" s="144">
        <f ca="1">IF(M$13="",0,CHOOSE(Detalhamento.OpçãoServiços,OFFSET(Import.PLQ,$A115-1,M$15-1,1,1),IF($E115&lt;&gt;1,IF(ISNUMBER(INDEX(Import.PLE,Detalhamento!$E115,Detalhamento!M$15)),IF(INDEX(Import.PLE,Detalhamento!$E115,Detalhamento!M$15)&lt;=mediçao,OFFSET(Import.PLQ,$A115-1,M$15-1,1,1),0),0),PLE!$AA$28*OFFSET(Import.PLQ,$A115-1,M$15-1,1,1)),IF($E115&lt;&gt;1,IF(ISNUMBER(INDEX(Import.PLE,Detalhamento!$E115,Detalhamento!M$15)),IF(INDEX(Import.PLE,Detalhamento!$E115,Detalhamento!M$15)&lt;=mediçao,0,OFFSET(Import.PLQ,$A115-1,M$15-1,1,1)),OFFSET(Import.PLQ,$A115-1,M$15-1,1,1)),(1-PLE!$AA$28)*OFFSET(Import.PLQ,$A115-1,M$15-1,1,1))))</f>
        <v>0</v>
      </c>
      <c r="N115" s="144">
        <f ca="1">IF(N$13="",0,CHOOSE(Detalhamento.OpçãoServiços,OFFSET(Import.PLQ,$A115-1,N$15-1,1,1),IF($E115&lt;&gt;1,IF(ISNUMBER(INDEX(Import.PLE,Detalhamento!$E115,Detalhamento!N$15)),IF(INDEX(Import.PLE,Detalhamento!$E115,Detalhamento!N$15)&lt;=mediçao,OFFSET(Import.PLQ,$A115-1,N$15-1,1,1),0),0),PLE!$AA$28*OFFSET(Import.PLQ,$A115-1,N$15-1,1,1)),IF($E115&lt;&gt;1,IF(ISNUMBER(INDEX(Import.PLE,Detalhamento!$E115,Detalhamento!N$15)),IF(INDEX(Import.PLE,Detalhamento!$E115,Detalhamento!N$15)&lt;=mediçao,0,OFFSET(Import.PLQ,$A115-1,N$15-1,1,1)),OFFSET(Import.PLQ,$A115-1,N$15-1,1,1)),(1-PLE!$AA$28)*OFFSET(Import.PLQ,$A115-1,N$15-1,1,1))))</f>
        <v>0</v>
      </c>
      <c r="O115" s="144">
        <f ca="1">IF(O$13="",0,CHOOSE(Detalhamento.OpçãoServiços,OFFSET(Import.PLQ,$A115-1,O$15-1,1,1),IF($E115&lt;&gt;1,IF(ISNUMBER(INDEX(Import.PLE,Detalhamento!$E115,Detalhamento!O$15)),IF(INDEX(Import.PLE,Detalhamento!$E115,Detalhamento!O$15)&lt;=mediçao,OFFSET(Import.PLQ,$A115-1,O$15-1,1,1),0),0),PLE!$AA$28*OFFSET(Import.PLQ,$A115-1,O$15-1,1,1)),IF($E115&lt;&gt;1,IF(ISNUMBER(INDEX(Import.PLE,Detalhamento!$E115,Detalhamento!O$15)),IF(INDEX(Import.PLE,Detalhamento!$E115,Detalhamento!O$15)&lt;=mediçao,0,OFFSET(Import.PLQ,$A115-1,O$15-1,1,1)),OFFSET(Import.PLQ,$A115-1,O$15-1,1,1)),(1-PLE!$AA$28)*OFFSET(Import.PLQ,$A115-1,O$15-1,1,1))))</f>
        <v>0</v>
      </c>
      <c r="P115" s="144">
        <f ca="1">IF(P$13="",0,CHOOSE(Detalhamento.OpçãoServiços,OFFSET(Import.PLQ,$A115-1,P$15-1,1,1),IF($E115&lt;&gt;1,IF(ISNUMBER(INDEX(Import.PLE,Detalhamento!$E115,Detalhamento!P$15)),IF(INDEX(Import.PLE,Detalhamento!$E115,Detalhamento!P$15)&lt;=mediçao,OFFSET(Import.PLQ,$A115-1,P$15-1,1,1),0),0),PLE!$AA$28*OFFSET(Import.PLQ,$A115-1,P$15-1,1,1)),IF($E115&lt;&gt;1,IF(ISNUMBER(INDEX(Import.PLE,Detalhamento!$E115,Detalhamento!P$15)),IF(INDEX(Import.PLE,Detalhamento!$E115,Detalhamento!P$15)&lt;=mediçao,0,OFFSET(Import.PLQ,$A115-1,P$15-1,1,1)),OFFSET(Import.PLQ,$A115-1,P$15-1,1,1)),(1-PLE!$AA$28)*OFFSET(Import.PLQ,$A115-1,P$15-1,1,1))))</f>
        <v>0</v>
      </c>
      <c r="Q115" s="144">
        <f ca="1">IF(Q$13="",0,CHOOSE(Detalhamento.OpçãoServiços,OFFSET(Import.PLQ,$A115-1,Q$15-1,1,1),IF($E115&lt;&gt;1,IF(ISNUMBER(INDEX(Import.PLE,Detalhamento!$E115,Detalhamento!Q$15)),IF(INDEX(Import.PLE,Detalhamento!$E115,Detalhamento!Q$15)&lt;=mediçao,OFFSET(Import.PLQ,$A115-1,Q$15-1,1,1),0),0),PLE!$AA$28*OFFSET(Import.PLQ,$A115-1,Q$15-1,1,1)),IF($E115&lt;&gt;1,IF(ISNUMBER(INDEX(Import.PLE,Detalhamento!$E115,Detalhamento!Q$15)),IF(INDEX(Import.PLE,Detalhamento!$E115,Detalhamento!Q$15)&lt;=mediçao,0,OFFSET(Import.PLQ,$A115-1,Q$15-1,1,1)),OFFSET(Import.PLQ,$A115-1,Q$15-1,1,1)),(1-PLE!$AA$28)*OFFSET(Import.PLQ,$A115-1,Q$15-1,1,1))))</f>
        <v>0</v>
      </c>
      <c r="R115" s="144">
        <f ca="1">IF(R$13="",0,CHOOSE(Detalhamento.OpçãoServiços,OFFSET(Import.PLQ,$A115-1,R$15-1,1,1),IF($E115&lt;&gt;1,IF(ISNUMBER(INDEX(Import.PLE,Detalhamento!$E115,Detalhamento!R$15)),IF(INDEX(Import.PLE,Detalhamento!$E115,Detalhamento!R$15)&lt;=mediçao,OFFSET(Import.PLQ,$A115-1,R$15-1,1,1),0),0),PLE!$AA$28*OFFSET(Import.PLQ,$A115-1,R$15-1,1,1)),IF($E115&lt;&gt;1,IF(ISNUMBER(INDEX(Import.PLE,Detalhamento!$E115,Detalhamento!R$15)),IF(INDEX(Import.PLE,Detalhamento!$E115,Detalhamento!R$15)&lt;=mediçao,0,OFFSET(Import.PLQ,$A115-1,R$15-1,1,1)),OFFSET(Import.PLQ,$A115-1,R$15-1,1,1)),(1-PLE!$AA$28)*OFFSET(Import.PLQ,$A115-1,R$15-1,1,1))))</f>
        <v>0</v>
      </c>
      <c r="S115" s="144">
        <f ca="1">IF(S$13="",0,CHOOSE(Detalhamento.OpçãoServiços,OFFSET(Import.PLQ,$A115-1,S$15-1,1,1),IF($E115&lt;&gt;1,IF(ISNUMBER(INDEX(Import.PLE,Detalhamento!$E115,Detalhamento!S$15)),IF(INDEX(Import.PLE,Detalhamento!$E115,Detalhamento!S$15)&lt;=mediçao,OFFSET(Import.PLQ,$A115-1,S$15-1,1,1),0),0),PLE!$AA$28*OFFSET(Import.PLQ,$A115-1,S$15-1,1,1)),IF($E115&lt;&gt;1,IF(ISNUMBER(INDEX(Import.PLE,Detalhamento!$E115,Detalhamento!S$15)),IF(INDEX(Import.PLE,Detalhamento!$E115,Detalhamento!S$15)&lt;=mediçao,0,OFFSET(Import.PLQ,$A115-1,S$15-1,1,1)),OFFSET(Import.PLQ,$A115-1,S$15-1,1,1)),(1-PLE!$AA$28)*OFFSET(Import.PLQ,$A115-1,S$15-1,1,1))))</f>
        <v>0</v>
      </c>
      <c r="T115" s="144">
        <f ca="1">IF(T$13="",0,CHOOSE(Detalhamento.OpçãoServiços,OFFSET(Import.PLQ,$A115-1,T$15-1,1,1),IF($E115&lt;&gt;1,IF(ISNUMBER(INDEX(Import.PLE,Detalhamento!$E115,Detalhamento!T$15)),IF(INDEX(Import.PLE,Detalhamento!$E115,Detalhamento!T$15)&lt;=mediçao,OFFSET(Import.PLQ,$A115-1,T$15-1,1,1),0),0),PLE!$AA$28*OFFSET(Import.PLQ,$A115-1,T$15-1,1,1)),IF($E115&lt;&gt;1,IF(ISNUMBER(INDEX(Import.PLE,Detalhamento!$E115,Detalhamento!T$15)),IF(INDEX(Import.PLE,Detalhamento!$E115,Detalhamento!T$15)&lt;=mediçao,0,OFFSET(Import.PLQ,$A115-1,T$15-1,1,1)),OFFSET(Import.PLQ,$A115-1,T$15-1,1,1)),(1-PLE!$AA$28)*OFFSET(Import.PLQ,$A115-1,T$15-1,1,1))))</f>
        <v>0</v>
      </c>
      <c r="U115" s="144">
        <f ca="1">IF(U$13="",0,CHOOSE(Detalhamento.OpçãoServiços,OFFSET(Import.PLQ,$A115-1,U$15-1,1,1),IF($E115&lt;&gt;1,IF(ISNUMBER(INDEX(Import.PLE,Detalhamento!$E115,Detalhamento!U$15)),IF(INDEX(Import.PLE,Detalhamento!$E115,Detalhamento!U$15)&lt;=mediçao,OFFSET(Import.PLQ,$A115-1,U$15-1,1,1),0),0),PLE!$AA$28*OFFSET(Import.PLQ,$A115-1,U$15-1,1,1)),IF($E115&lt;&gt;1,IF(ISNUMBER(INDEX(Import.PLE,Detalhamento!$E115,Detalhamento!U$15)),IF(INDEX(Import.PLE,Detalhamento!$E115,Detalhamento!U$15)&lt;=mediçao,0,OFFSET(Import.PLQ,$A115-1,U$15-1,1,1)),OFFSET(Import.PLQ,$A115-1,U$15-1,1,1)),(1-PLE!$AA$28)*OFFSET(Import.PLQ,$A115-1,U$15-1,1,1))))</f>
        <v>0</v>
      </c>
      <c r="V115" s="144">
        <f ca="1">IF(V$13="",0,CHOOSE(Detalhamento.OpçãoServiços,OFFSET(Import.PLQ,$A115-1,V$15-1,1,1),IF($E115&lt;&gt;1,IF(ISNUMBER(INDEX(Import.PLE,Detalhamento!$E115,Detalhamento!V$15)),IF(INDEX(Import.PLE,Detalhamento!$E115,Detalhamento!V$15)&lt;=mediçao,OFFSET(Import.PLQ,$A115-1,V$15-1,1,1),0),0),PLE!$AA$28*OFFSET(Import.PLQ,$A115-1,V$15-1,1,1)),IF($E115&lt;&gt;1,IF(ISNUMBER(INDEX(Import.PLE,Detalhamento!$E115,Detalhamento!V$15)),IF(INDEX(Import.PLE,Detalhamento!$E115,Detalhamento!V$15)&lt;=mediçao,0,OFFSET(Import.PLQ,$A115-1,V$15-1,1,1)),OFFSET(Import.PLQ,$A115-1,V$15-1,1,1)),(1-PLE!$AA$28)*OFFSET(Import.PLQ,$A115-1,V$15-1,1,1))))</f>
        <v>0</v>
      </c>
      <c r="W115" s="144">
        <f ca="1">IF(W$13="",0,CHOOSE(Detalhamento.OpçãoServiços,OFFSET(Import.PLQ,$A115-1,W$15-1,1,1),IF($E115&lt;&gt;1,IF(ISNUMBER(INDEX(Import.PLE,Detalhamento!$E115,Detalhamento!W$15)),IF(INDEX(Import.PLE,Detalhamento!$E115,Detalhamento!W$15)&lt;=mediçao,OFFSET(Import.PLQ,$A115-1,W$15-1,1,1),0),0),PLE!$AA$28*OFFSET(Import.PLQ,$A115-1,W$15-1,1,1)),IF($E115&lt;&gt;1,IF(ISNUMBER(INDEX(Import.PLE,Detalhamento!$E115,Detalhamento!W$15)),IF(INDEX(Import.PLE,Detalhamento!$E115,Detalhamento!W$15)&lt;=mediçao,0,OFFSET(Import.PLQ,$A115-1,W$15-1,1,1)),OFFSET(Import.PLQ,$A115-1,W$15-1,1,1)),(1-PLE!$AA$28)*OFFSET(Import.PLQ,$A115-1,W$15-1,1,1))))</f>
        <v>0</v>
      </c>
      <c r="X115" s="144">
        <f ca="1">IF(X$13="",0,CHOOSE(Detalhamento.OpçãoServiços,OFFSET(Import.PLQ,$A115-1,X$15-1,1,1),IF($E115&lt;&gt;1,IF(ISNUMBER(INDEX(Import.PLE,Detalhamento!$E115,Detalhamento!X$15)),IF(INDEX(Import.PLE,Detalhamento!$E115,Detalhamento!X$15)&lt;=mediçao,OFFSET(Import.PLQ,$A115-1,X$15-1,1,1),0),0),PLE!$AA$28*OFFSET(Import.PLQ,$A115-1,X$15-1,1,1)),IF($E115&lt;&gt;1,IF(ISNUMBER(INDEX(Import.PLE,Detalhamento!$E115,Detalhamento!X$15)),IF(INDEX(Import.PLE,Detalhamento!$E115,Detalhamento!X$15)&lt;=mediçao,0,OFFSET(Import.PLQ,$A115-1,X$15-1,1,1)),OFFSET(Import.PLQ,$A115-1,X$15-1,1,1)),(1-PLE!$AA$28)*OFFSET(Import.PLQ,$A115-1,X$15-1,1,1))))</f>
        <v>0</v>
      </c>
      <c r="Y115" s="144">
        <f ca="1">IF(Y$13="",0,CHOOSE(Detalhamento.OpçãoServiços,OFFSET(Import.PLQ,$A115-1,Y$15-1,1,1),IF($E115&lt;&gt;1,IF(ISNUMBER(INDEX(Import.PLE,Detalhamento!$E115,Detalhamento!Y$15)),IF(INDEX(Import.PLE,Detalhamento!$E115,Detalhamento!Y$15)&lt;=mediçao,OFFSET(Import.PLQ,$A115-1,Y$15-1,1,1),0),0),PLE!$AA$28*OFFSET(Import.PLQ,$A115-1,Y$15-1,1,1)),IF($E115&lt;&gt;1,IF(ISNUMBER(INDEX(Import.PLE,Detalhamento!$E115,Detalhamento!Y$15)),IF(INDEX(Import.PLE,Detalhamento!$E115,Detalhamento!Y$15)&lt;=mediçao,0,OFFSET(Import.PLQ,$A115-1,Y$15-1,1,1)),OFFSET(Import.PLQ,$A115-1,Y$15-1,1,1)),(1-PLE!$AA$28)*OFFSET(Import.PLQ,$A115-1,Y$15-1,1,1))))</f>
        <v>0</v>
      </c>
      <c r="Z115" s="144">
        <f ca="1">IF(Z$13="",0,CHOOSE(Detalhamento.OpçãoServiços,OFFSET(Import.PLQ,$A115-1,Z$15-1,1,1),IF($E115&lt;&gt;1,IF(ISNUMBER(INDEX(Import.PLE,Detalhamento!$E115,Detalhamento!Z$15)),IF(INDEX(Import.PLE,Detalhamento!$E115,Detalhamento!Z$15)&lt;=mediçao,OFFSET(Import.PLQ,$A115-1,Z$15-1,1,1),0),0),PLE!$AA$28*OFFSET(Import.PLQ,$A115-1,Z$15-1,1,1)),IF($E115&lt;&gt;1,IF(ISNUMBER(INDEX(Import.PLE,Detalhamento!$E115,Detalhamento!Z$15)),IF(INDEX(Import.PLE,Detalhamento!$E115,Detalhamento!Z$15)&lt;=mediçao,0,OFFSET(Import.PLQ,$A115-1,Z$15-1,1,1)),OFFSET(Import.PLQ,$A115-1,Z$15-1,1,1)),(1-PLE!$AA$28)*OFFSET(Import.PLQ,$A115-1,Z$15-1,1,1))))</f>
        <v>0</v>
      </c>
      <c r="AA115" s="144">
        <f ca="1">IF(AA$13="",0,CHOOSE(Detalhamento.OpçãoServiços,OFFSET(Import.PLQ,$A115-1,AA$15-1,1,1),IF($E115&lt;&gt;1,IF(ISNUMBER(INDEX(Import.PLE,Detalhamento!$E115,Detalhamento!AA$15)),IF(INDEX(Import.PLE,Detalhamento!$E115,Detalhamento!AA$15)&lt;=mediçao,OFFSET(Import.PLQ,$A115-1,AA$15-1,1,1),0),0),PLE!$AA$28*OFFSET(Import.PLQ,$A115-1,AA$15-1,1,1)),IF($E115&lt;&gt;1,IF(ISNUMBER(INDEX(Import.PLE,Detalhamento!$E115,Detalhamento!AA$15)),IF(INDEX(Import.PLE,Detalhamento!$E115,Detalhamento!AA$15)&lt;=mediçao,0,OFFSET(Import.PLQ,$A115-1,AA$15-1,1,1)),OFFSET(Import.PLQ,$A115-1,AA$15-1,1,1)),(1-PLE!$AA$28)*OFFSET(Import.PLQ,$A115-1,AA$15-1,1,1))))</f>
        <v>0</v>
      </c>
      <c r="AB115" s="144">
        <f ca="1">IF(AB$13="",0,CHOOSE(Detalhamento.OpçãoServiços,OFFSET(Import.PLQ,$A115-1,AB$15-1,1,1),IF($E115&lt;&gt;1,IF(ISNUMBER(INDEX(Import.PLE,Detalhamento!$E115,Detalhamento!AB$15)),IF(INDEX(Import.PLE,Detalhamento!$E115,Detalhamento!AB$15)&lt;=mediçao,OFFSET(Import.PLQ,$A115-1,AB$15-1,1,1),0),0),PLE!$AA$28*OFFSET(Import.PLQ,$A115-1,AB$15-1,1,1)),IF($E115&lt;&gt;1,IF(ISNUMBER(INDEX(Import.PLE,Detalhamento!$E115,Detalhamento!AB$15)),IF(INDEX(Import.PLE,Detalhamento!$E115,Detalhamento!AB$15)&lt;=mediçao,0,OFFSET(Import.PLQ,$A115-1,AB$15-1,1,1)),OFFSET(Import.PLQ,$A115-1,AB$15-1,1,1)),(1-PLE!$AA$28)*OFFSET(Import.PLQ,$A115-1,AB$15-1,1,1))))</f>
        <v>0</v>
      </c>
      <c r="AC115" s="144">
        <f ca="1">IF(AC$13="",0,CHOOSE(Detalhamento.OpçãoServiços,OFFSET(Import.PLQ,$A115-1,AC$15-1,1,1),IF($E115&lt;&gt;1,IF(ISNUMBER(INDEX(Import.PLE,Detalhamento!$E115,Detalhamento!AC$15)),IF(INDEX(Import.PLE,Detalhamento!$E115,Detalhamento!AC$15)&lt;=mediçao,OFFSET(Import.PLQ,$A115-1,AC$15-1,1,1),0),0),PLE!$AA$28*OFFSET(Import.PLQ,$A115-1,AC$15-1,1,1)),IF($E115&lt;&gt;1,IF(ISNUMBER(INDEX(Import.PLE,Detalhamento!$E115,Detalhamento!AC$15)),IF(INDEX(Import.PLE,Detalhamento!$E115,Detalhamento!AC$15)&lt;=mediçao,0,OFFSET(Import.PLQ,$A115-1,AC$15-1,1,1)),OFFSET(Import.PLQ,$A115-1,AC$15-1,1,1)),(1-PLE!$AA$28)*OFFSET(Import.PLQ,$A115-1,AC$15-1,1,1))))</f>
        <v>0</v>
      </c>
      <c r="AD115" s="144">
        <f ca="1">IF(AD$13="",0,CHOOSE(Detalhamento.OpçãoServiços,OFFSET(Import.PLQ,$A115-1,AD$15-1,1,1),IF($E115&lt;&gt;1,IF(ISNUMBER(INDEX(Import.PLE,Detalhamento!$E115,Detalhamento!AD$15)),IF(INDEX(Import.PLE,Detalhamento!$E115,Detalhamento!AD$15)&lt;=mediçao,OFFSET(Import.PLQ,$A115-1,AD$15-1,1,1),0),0),PLE!$AA$28*OFFSET(Import.PLQ,$A115-1,AD$15-1,1,1)),IF($E115&lt;&gt;1,IF(ISNUMBER(INDEX(Import.PLE,Detalhamento!$E115,Detalhamento!AD$15)),IF(INDEX(Import.PLE,Detalhamento!$E115,Detalhamento!AD$15)&lt;=mediçao,0,OFFSET(Import.PLQ,$A115-1,AD$15-1,1,1)),OFFSET(Import.PLQ,$A115-1,AD$15-1,1,1)),(1-PLE!$AA$28)*OFFSET(Import.PLQ,$A115-1,AD$15-1,1,1))))</f>
        <v>0</v>
      </c>
      <c r="AE115" s="144">
        <f ca="1">IF(AE$13="",0,CHOOSE(Detalhamento.OpçãoServiços,OFFSET(Import.PLQ,$A115-1,AE$15-1,1,1),IF($E115&lt;&gt;1,IF(ISNUMBER(INDEX(Import.PLE,Detalhamento!$E115,Detalhamento!AE$15)),IF(INDEX(Import.PLE,Detalhamento!$E115,Detalhamento!AE$15)&lt;=mediçao,OFFSET(Import.PLQ,$A115-1,AE$15-1,1,1),0),0),PLE!$AA$28*OFFSET(Import.PLQ,$A115-1,AE$15-1,1,1)),IF($E115&lt;&gt;1,IF(ISNUMBER(INDEX(Import.PLE,Detalhamento!$E115,Detalhamento!AE$15)),IF(INDEX(Import.PLE,Detalhamento!$E115,Detalhamento!AE$15)&lt;=mediçao,0,OFFSET(Import.PLQ,$A115-1,AE$15-1,1,1)),OFFSET(Import.PLQ,$A115-1,AE$15-1,1,1)),(1-PLE!$AA$28)*OFFSET(Import.PLQ,$A115-1,AE$15-1,1,1))))</f>
        <v>0</v>
      </c>
      <c r="AF115" s="144">
        <f ca="1">IF(AF$13="",0,CHOOSE(Detalhamento.OpçãoServiços,OFFSET(Import.PLQ,$A115-1,AF$15-1,1,1),IF($E115&lt;&gt;1,IF(ISNUMBER(INDEX(Import.PLE,Detalhamento!$E115,Detalhamento!AF$15)),IF(INDEX(Import.PLE,Detalhamento!$E115,Detalhamento!AF$15)&lt;=mediçao,OFFSET(Import.PLQ,$A115-1,AF$15-1,1,1),0),0),PLE!$AA$28*OFFSET(Import.PLQ,$A115-1,AF$15-1,1,1)),IF($E115&lt;&gt;1,IF(ISNUMBER(INDEX(Import.PLE,Detalhamento!$E115,Detalhamento!AF$15)),IF(INDEX(Import.PLE,Detalhamento!$E115,Detalhamento!AF$15)&lt;=mediçao,0,OFFSET(Import.PLQ,$A115-1,AF$15-1,1,1)),OFFSET(Import.PLQ,$A115-1,AF$15-1,1,1)),(1-PLE!$AA$28)*OFFSET(Import.PLQ,$A115-1,AF$15-1,1,1))))</f>
        <v>0</v>
      </c>
      <c r="AG115" s="144">
        <f ca="1">IF(AG$13="",0,CHOOSE(Detalhamento.OpçãoServiços,OFFSET(Import.PLQ,$A115-1,AG$15-1,1,1),IF($E115&lt;&gt;1,IF(ISNUMBER(INDEX(Import.PLE,Detalhamento!$E115,Detalhamento!AG$15)),IF(INDEX(Import.PLE,Detalhamento!$E115,Detalhamento!AG$15)&lt;=mediçao,OFFSET(Import.PLQ,$A115-1,AG$15-1,1,1),0),0),PLE!$AA$28*OFFSET(Import.PLQ,$A115-1,AG$15-1,1,1)),IF($E115&lt;&gt;1,IF(ISNUMBER(INDEX(Import.PLE,Detalhamento!$E115,Detalhamento!AG$15)),IF(INDEX(Import.PLE,Detalhamento!$E115,Detalhamento!AG$15)&lt;=mediçao,0,OFFSET(Import.PLQ,$A115-1,AG$15-1,1,1)),OFFSET(Import.PLQ,$A115-1,AG$15-1,1,1)),(1-PLE!$AA$28)*OFFSET(Import.PLQ,$A115-1,AG$15-1,1,1))))</f>
        <v>0</v>
      </c>
      <c r="AH115" s="144">
        <f ca="1">IF(AH$13="",0,CHOOSE(Detalhamento.OpçãoServiços,OFFSET(Import.PLQ,$A115-1,AH$15-1,1,1),IF($E115&lt;&gt;1,IF(ISNUMBER(INDEX(Import.PLE,Detalhamento!$E115,Detalhamento!AH$15)),IF(INDEX(Import.PLE,Detalhamento!$E115,Detalhamento!AH$15)&lt;=mediçao,OFFSET(Import.PLQ,$A115-1,AH$15-1,1,1),0),0),PLE!$AA$28*OFFSET(Import.PLQ,$A115-1,AH$15-1,1,1)),IF($E115&lt;&gt;1,IF(ISNUMBER(INDEX(Import.PLE,Detalhamento!$E115,Detalhamento!AH$15)),IF(INDEX(Import.PLE,Detalhamento!$E115,Detalhamento!AH$15)&lt;=mediçao,0,OFFSET(Import.PLQ,$A115-1,AH$15-1,1,1)),OFFSET(Import.PLQ,$A115-1,AH$15-1,1,1)),(1-PLE!$AA$28)*OFFSET(Import.PLQ,$A115-1,AH$15-1,1,1))))</f>
        <v>0</v>
      </c>
      <c r="AI115" s="144">
        <f ca="1">IF(AI$13="",0,CHOOSE(Detalhamento.OpçãoServiços,OFFSET(Import.PLQ,$A115-1,AI$15-1,1,1),IF($E115&lt;&gt;1,IF(ISNUMBER(INDEX(Import.PLE,Detalhamento!$E115,Detalhamento!AI$15)),IF(INDEX(Import.PLE,Detalhamento!$E115,Detalhamento!AI$15)&lt;=mediçao,OFFSET(Import.PLQ,$A115-1,AI$15-1,1,1),0),0),PLE!$AA$28*OFFSET(Import.PLQ,$A115-1,AI$15-1,1,1)),IF($E115&lt;&gt;1,IF(ISNUMBER(INDEX(Import.PLE,Detalhamento!$E115,Detalhamento!AI$15)),IF(INDEX(Import.PLE,Detalhamento!$E115,Detalhamento!AI$15)&lt;=mediçao,0,OFFSET(Import.PLQ,$A115-1,AI$15-1,1,1)),OFFSET(Import.PLQ,$A115-1,AI$15-1,1,1)),(1-PLE!$AA$28)*OFFSET(Import.PLQ,$A115-1,AI$15-1,1,1))))</f>
        <v>0</v>
      </c>
      <c r="AJ115" s="144">
        <f ca="1">IF(AJ$13="",0,CHOOSE(Detalhamento.OpçãoServiços,OFFSET(Import.PLQ,$A115-1,AJ$15-1,1,1),IF($E115&lt;&gt;1,IF(ISNUMBER(INDEX(Import.PLE,Detalhamento!$E115,Detalhamento!AJ$15)),IF(INDEX(Import.PLE,Detalhamento!$E115,Detalhamento!AJ$15)&lt;=mediçao,OFFSET(Import.PLQ,$A115-1,AJ$15-1,1,1),0),0),PLE!$AA$28*OFFSET(Import.PLQ,$A115-1,AJ$15-1,1,1)),IF($E115&lt;&gt;1,IF(ISNUMBER(INDEX(Import.PLE,Detalhamento!$E115,Detalhamento!AJ$15)),IF(INDEX(Import.PLE,Detalhamento!$E115,Detalhamento!AJ$15)&lt;=mediçao,0,OFFSET(Import.PLQ,$A115-1,AJ$15-1,1,1)),OFFSET(Import.PLQ,$A115-1,AJ$15-1,1,1)),(1-PLE!$AA$28)*OFFSET(Import.PLQ,$A115-1,AJ$15-1,1,1))))</f>
        <v>0</v>
      </c>
      <c r="AK115" s="144">
        <f ca="1">IF(AK$13="",0,CHOOSE(Detalhamento.OpçãoServiços,OFFSET(Import.PLQ,$A115-1,AK$15-1,1,1),IF($E115&lt;&gt;1,IF(ISNUMBER(INDEX(Import.PLE,Detalhamento!$E115,Detalhamento!AK$15)),IF(INDEX(Import.PLE,Detalhamento!$E115,Detalhamento!AK$15)&lt;=mediçao,OFFSET(Import.PLQ,$A115-1,AK$15-1,1,1),0),0),PLE!$AA$28*OFFSET(Import.PLQ,$A115-1,AK$15-1,1,1)),IF($E115&lt;&gt;1,IF(ISNUMBER(INDEX(Import.PLE,Detalhamento!$E115,Detalhamento!AK$15)),IF(INDEX(Import.PLE,Detalhamento!$E115,Detalhamento!AK$15)&lt;=mediçao,0,OFFSET(Import.PLQ,$A115-1,AK$15-1,1,1)),OFFSET(Import.PLQ,$A115-1,AK$15-1,1,1)),(1-PLE!$AA$28)*OFFSET(Import.PLQ,$A115-1,AK$15-1,1,1))))</f>
        <v>0</v>
      </c>
      <c r="AL115" s="144">
        <f ca="1">IF(AL$13="",0,CHOOSE(Detalhamento.OpçãoServiços,OFFSET(Import.PLQ,$A115-1,AL$15-1,1,1),IF($E115&lt;&gt;1,IF(ISNUMBER(INDEX(Import.PLE,Detalhamento!$E115,Detalhamento!AL$15)),IF(INDEX(Import.PLE,Detalhamento!$E115,Detalhamento!AL$15)&lt;=mediçao,OFFSET(Import.PLQ,$A115-1,AL$15-1,1,1),0),0),PLE!$AA$28*OFFSET(Import.PLQ,$A115-1,AL$15-1,1,1)),IF($E115&lt;&gt;1,IF(ISNUMBER(INDEX(Import.PLE,Detalhamento!$E115,Detalhamento!AL$15)),IF(INDEX(Import.PLE,Detalhamento!$E115,Detalhamento!AL$15)&lt;=mediçao,0,OFFSET(Import.PLQ,$A115-1,AL$15-1,1,1)),OFFSET(Import.PLQ,$A115-1,AL$15-1,1,1)),(1-PLE!$AA$28)*OFFSET(Import.PLQ,$A115-1,AL$15-1,1,1))))</f>
        <v>0</v>
      </c>
      <c r="AM115" s="144">
        <f ca="1">IF(AM$13="",0,CHOOSE(Detalhamento.OpçãoServiços,OFFSET(Import.PLQ,$A115-1,AM$15-1,1,1),IF($E115&lt;&gt;1,IF(ISNUMBER(INDEX(Import.PLE,Detalhamento!$E115,Detalhamento!AM$15)),IF(INDEX(Import.PLE,Detalhamento!$E115,Detalhamento!AM$15)&lt;=mediçao,OFFSET(Import.PLQ,$A115-1,AM$15-1,1,1),0),0),PLE!$AA$28*OFFSET(Import.PLQ,$A115-1,AM$15-1,1,1)),IF($E115&lt;&gt;1,IF(ISNUMBER(INDEX(Import.PLE,Detalhamento!$E115,Detalhamento!AM$15)),IF(INDEX(Import.PLE,Detalhamento!$E115,Detalhamento!AM$15)&lt;=mediçao,0,OFFSET(Import.PLQ,$A115-1,AM$15-1,1,1)),OFFSET(Import.PLQ,$A115-1,AM$15-1,1,1)),(1-PLE!$AA$28)*OFFSET(Import.PLQ,$A115-1,AM$15-1,1,1))))</f>
        <v>0</v>
      </c>
      <c r="AN115" s="144">
        <f ca="1">IF(AN$13="",0,CHOOSE(Detalhamento.OpçãoServiços,OFFSET(Import.PLQ,$A115-1,AN$15-1,1,1),IF($E115&lt;&gt;1,IF(ISNUMBER(INDEX(Import.PLE,Detalhamento!$E115,Detalhamento!AN$15)),IF(INDEX(Import.PLE,Detalhamento!$E115,Detalhamento!AN$15)&lt;=mediçao,OFFSET(Import.PLQ,$A115-1,AN$15-1,1,1),0),0),PLE!$AA$28*OFFSET(Import.PLQ,$A115-1,AN$15-1,1,1)),IF($E115&lt;&gt;1,IF(ISNUMBER(INDEX(Import.PLE,Detalhamento!$E115,Detalhamento!AN$15)),IF(INDEX(Import.PLE,Detalhamento!$E115,Detalhamento!AN$15)&lt;=mediçao,0,OFFSET(Import.PLQ,$A115-1,AN$15-1,1,1)),OFFSET(Import.PLQ,$A115-1,AN$15-1,1,1)),(1-PLE!$AA$28)*OFFSET(Import.PLQ,$A115-1,AN$15-1,1,1))))</f>
        <v>0</v>
      </c>
      <c r="AO115" s="144">
        <f ca="1">IF(AO$13="",0,CHOOSE(Detalhamento.OpçãoServiços,OFFSET(Import.PLQ,$A115-1,AO$15-1,1,1),IF($E115&lt;&gt;1,IF(ISNUMBER(INDEX(Import.PLE,Detalhamento!$E115,Detalhamento!AO$15)),IF(INDEX(Import.PLE,Detalhamento!$E115,Detalhamento!AO$15)&lt;=mediçao,OFFSET(Import.PLQ,$A115-1,AO$15-1,1,1),0),0),PLE!$AA$28*OFFSET(Import.PLQ,$A115-1,AO$15-1,1,1)),IF($E115&lt;&gt;1,IF(ISNUMBER(INDEX(Import.PLE,Detalhamento!$E115,Detalhamento!AO$15)),IF(INDEX(Import.PLE,Detalhamento!$E115,Detalhamento!AO$15)&lt;=mediçao,0,OFFSET(Import.PLQ,$A115-1,AO$15-1,1,1)),OFFSET(Import.PLQ,$A115-1,AO$15-1,1,1)),(1-PLE!$AA$28)*OFFSET(Import.PLQ,$A115-1,AO$15-1,1,1))))</f>
        <v>0</v>
      </c>
      <c r="AP115" s="144">
        <f ca="1">IF(AP$13="",0,CHOOSE(Detalhamento.OpçãoServiços,OFFSET(Import.PLQ,$A115-1,AP$15-1,1,1),IF($E115&lt;&gt;1,IF(ISNUMBER(INDEX(Import.PLE,Detalhamento!$E115,Detalhamento!AP$15)),IF(INDEX(Import.PLE,Detalhamento!$E115,Detalhamento!AP$15)&lt;=mediçao,OFFSET(Import.PLQ,$A115-1,AP$15-1,1,1),0),0),PLE!$AA$28*OFFSET(Import.PLQ,$A115-1,AP$15-1,1,1)),IF($E115&lt;&gt;1,IF(ISNUMBER(INDEX(Import.PLE,Detalhamento!$E115,Detalhamento!AP$15)),IF(INDEX(Import.PLE,Detalhamento!$E115,Detalhamento!AP$15)&lt;=mediçao,0,OFFSET(Import.PLQ,$A115-1,AP$15-1,1,1)),OFFSET(Import.PLQ,$A115-1,AP$15-1,1,1)),(1-PLE!$AA$28)*OFFSET(Import.PLQ,$A115-1,AP$15-1,1,1))))</f>
        <v>0</v>
      </c>
      <c r="AQ115" s="144">
        <f ca="1">IF(AQ$13="",0,CHOOSE(Detalhamento.OpçãoServiços,OFFSET(Import.PLQ,$A115-1,AQ$15-1,1,1),IF($E115&lt;&gt;1,IF(ISNUMBER(INDEX(Import.PLE,Detalhamento!$E115,Detalhamento!AQ$15)),IF(INDEX(Import.PLE,Detalhamento!$E115,Detalhamento!AQ$15)&lt;=mediçao,OFFSET(Import.PLQ,$A115-1,AQ$15-1,1,1),0),0),PLE!$AA$28*OFFSET(Import.PLQ,$A115-1,AQ$15-1,1,1)),IF($E115&lt;&gt;1,IF(ISNUMBER(INDEX(Import.PLE,Detalhamento!$E115,Detalhamento!AQ$15)),IF(INDEX(Import.PLE,Detalhamento!$E115,Detalhamento!AQ$15)&lt;=mediçao,0,OFFSET(Import.PLQ,$A115-1,AQ$15-1,1,1)),OFFSET(Import.PLQ,$A115-1,AQ$15-1,1,1)),(1-PLE!$AA$28)*OFFSET(Import.PLQ,$A115-1,AQ$15-1,1,1))))</f>
        <v>0</v>
      </c>
      <c r="AR115" s="144">
        <f ca="1">IF(AR$13="",0,CHOOSE(Detalhamento.OpçãoServiços,OFFSET(Import.PLQ,$A115-1,AR$15-1,1,1),IF($E115&lt;&gt;1,IF(ISNUMBER(INDEX(Import.PLE,Detalhamento!$E115,Detalhamento!AR$15)),IF(INDEX(Import.PLE,Detalhamento!$E115,Detalhamento!AR$15)&lt;=mediçao,OFFSET(Import.PLQ,$A115-1,AR$15-1,1,1),0),0),PLE!$AA$28*OFFSET(Import.PLQ,$A115-1,AR$15-1,1,1)),IF($E115&lt;&gt;1,IF(ISNUMBER(INDEX(Import.PLE,Detalhamento!$E115,Detalhamento!AR$15)),IF(INDEX(Import.PLE,Detalhamento!$E115,Detalhamento!AR$15)&lt;=mediçao,0,OFFSET(Import.PLQ,$A115-1,AR$15-1,1,1)),OFFSET(Import.PLQ,$A115-1,AR$15-1,1,1)),(1-PLE!$AA$28)*OFFSET(Import.PLQ,$A115-1,AR$15-1,1,1))))</f>
        <v>0</v>
      </c>
      <c r="AS115" s="144">
        <f ca="1">IF(AS$13="",0,CHOOSE(Detalhamento.OpçãoServiços,OFFSET(Import.PLQ,$A115-1,AS$15-1,1,1),IF($E115&lt;&gt;1,IF(ISNUMBER(INDEX(Import.PLE,Detalhamento!$E115,Detalhamento!AS$15)),IF(INDEX(Import.PLE,Detalhamento!$E115,Detalhamento!AS$15)&lt;=mediçao,OFFSET(Import.PLQ,$A115-1,AS$15-1,1,1),0),0),PLE!$AA$28*OFFSET(Import.PLQ,$A115-1,AS$15-1,1,1)),IF($E115&lt;&gt;1,IF(ISNUMBER(INDEX(Import.PLE,Detalhamento!$E115,Detalhamento!AS$15)),IF(INDEX(Import.PLE,Detalhamento!$E115,Detalhamento!AS$15)&lt;=mediçao,0,OFFSET(Import.PLQ,$A115-1,AS$15-1,1,1)),OFFSET(Import.PLQ,$A115-1,AS$15-1,1,1)),(1-PLE!$AA$28)*OFFSET(Import.PLQ,$A115-1,AS$15-1,1,1))))</f>
        <v>0</v>
      </c>
      <c r="AT115" s="144">
        <f ca="1">IF(AT$13="",0,CHOOSE(Detalhamento.OpçãoServiços,OFFSET(Import.PLQ,$A115-1,AT$15-1,1,1),IF($E115&lt;&gt;1,IF(ISNUMBER(INDEX(Import.PLE,Detalhamento!$E115,Detalhamento!AT$15)),IF(INDEX(Import.PLE,Detalhamento!$E115,Detalhamento!AT$15)&lt;=mediçao,OFFSET(Import.PLQ,$A115-1,AT$15-1,1,1),0),0),PLE!$AA$28*OFFSET(Import.PLQ,$A115-1,AT$15-1,1,1)),IF($E115&lt;&gt;1,IF(ISNUMBER(INDEX(Import.PLE,Detalhamento!$E115,Detalhamento!AT$15)),IF(INDEX(Import.PLE,Detalhamento!$E115,Detalhamento!AT$15)&lt;=mediçao,0,OFFSET(Import.PLQ,$A115-1,AT$15-1,1,1)),OFFSET(Import.PLQ,$A115-1,AT$15-1,1,1)),(1-PLE!$AA$28)*OFFSET(Import.PLQ,$A115-1,AT$15-1,1,1))))</f>
        <v>0</v>
      </c>
      <c r="AU115" s="144">
        <f ca="1">IF(AU$13="",0,CHOOSE(Detalhamento.OpçãoServiços,OFFSET(Import.PLQ,$A115-1,AU$15-1,1,1),IF($E115&lt;&gt;1,IF(ISNUMBER(INDEX(Import.PLE,Detalhamento!$E115,Detalhamento!AU$15)),IF(INDEX(Import.PLE,Detalhamento!$E115,Detalhamento!AU$15)&lt;=mediçao,OFFSET(Import.PLQ,$A115-1,AU$15-1,1,1),0),0),PLE!$AA$28*OFFSET(Import.PLQ,$A115-1,AU$15-1,1,1)),IF($E115&lt;&gt;1,IF(ISNUMBER(INDEX(Import.PLE,Detalhamento!$E115,Detalhamento!AU$15)),IF(INDEX(Import.PLE,Detalhamento!$E115,Detalhamento!AU$15)&lt;=mediçao,0,OFFSET(Import.PLQ,$A115-1,AU$15-1,1,1)),OFFSET(Import.PLQ,$A115-1,AU$15-1,1,1)),(1-PLE!$AA$28)*OFFSET(Import.PLQ,$A115-1,AU$15-1,1,1))))</f>
        <v>0</v>
      </c>
      <c r="AV115" s="144">
        <f ca="1">IF(AV$13="",0,CHOOSE(Detalhamento.OpçãoServiços,OFFSET(Import.PLQ,$A115-1,AV$15-1,1,1),IF($E115&lt;&gt;1,IF(ISNUMBER(INDEX(Import.PLE,Detalhamento!$E115,Detalhamento!AV$15)),IF(INDEX(Import.PLE,Detalhamento!$E115,Detalhamento!AV$15)&lt;=mediçao,OFFSET(Import.PLQ,$A115-1,AV$15-1,1,1),0),0),PLE!$AA$28*OFFSET(Import.PLQ,$A115-1,AV$15-1,1,1)),IF($E115&lt;&gt;1,IF(ISNUMBER(INDEX(Import.PLE,Detalhamento!$E115,Detalhamento!AV$15)),IF(INDEX(Import.PLE,Detalhamento!$E115,Detalhamento!AV$15)&lt;=mediçao,0,OFFSET(Import.PLQ,$A115-1,AV$15-1,1,1)),OFFSET(Import.PLQ,$A115-1,AV$15-1,1,1)),(1-PLE!$AA$28)*OFFSET(Import.PLQ,$A115-1,AV$15-1,1,1))))</f>
        <v>0</v>
      </c>
      <c r="AW115" s="144">
        <f ca="1">IF(AW$13="",0,CHOOSE(Detalhamento.OpçãoServiços,OFFSET(Import.PLQ,$A115-1,AW$15-1,1,1),IF($E115&lt;&gt;1,IF(ISNUMBER(INDEX(Import.PLE,Detalhamento!$E115,Detalhamento!AW$15)),IF(INDEX(Import.PLE,Detalhamento!$E115,Detalhamento!AW$15)&lt;=mediçao,OFFSET(Import.PLQ,$A115-1,AW$15-1,1,1),0),0),PLE!$AA$28*OFFSET(Import.PLQ,$A115-1,AW$15-1,1,1)),IF($E115&lt;&gt;1,IF(ISNUMBER(INDEX(Import.PLE,Detalhamento!$E115,Detalhamento!AW$15)),IF(INDEX(Import.PLE,Detalhamento!$E115,Detalhamento!AW$15)&lt;=mediçao,0,OFFSET(Import.PLQ,$A115-1,AW$15-1,1,1)),OFFSET(Import.PLQ,$A115-1,AW$15-1,1,1)),(1-PLE!$AA$28)*OFFSET(Import.PLQ,$A115-1,AW$15-1,1,1))))</f>
        <v>0</v>
      </c>
      <c r="AX115" s="144">
        <f ca="1">IF(AX$13="",0,CHOOSE(Detalhamento.OpçãoServiços,OFFSET(Import.PLQ,$A115-1,AX$15-1,1,1),IF($E115&lt;&gt;1,IF(ISNUMBER(INDEX(Import.PLE,Detalhamento!$E115,Detalhamento!AX$15)),IF(INDEX(Import.PLE,Detalhamento!$E115,Detalhamento!AX$15)&lt;=mediçao,OFFSET(Import.PLQ,$A115-1,AX$15-1,1,1),0),0),PLE!$AA$28*OFFSET(Import.PLQ,$A115-1,AX$15-1,1,1)),IF($E115&lt;&gt;1,IF(ISNUMBER(INDEX(Import.PLE,Detalhamento!$E115,Detalhamento!AX$15)),IF(INDEX(Import.PLE,Detalhamento!$E115,Detalhamento!AX$15)&lt;=mediçao,0,OFFSET(Import.PLQ,$A115-1,AX$15-1,1,1)),OFFSET(Import.PLQ,$A115-1,AX$15-1,1,1)),(1-PLE!$AA$28)*OFFSET(Import.PLQ,$A115-1,AX$15-1,1,1))))</f>
        <v>0</v>
      </c>
      <c r="AY115" s="144">
        <f ca="1">IF(AY$13="",0,CHOOSE(Detalhamento.OpçãoServiços,OFFSET(Import.PLQ,$A115-1,AY$15-1,1,1),IF($E115&lt;&gt;1,IF(ISNUMBER(INDEX(Import.PLE,Detalhamento!$E115,Detalhamento!AY$15)),IF(INDEX(Import.PLE,Detalhamento!$E115,Detalhamento!AY$15)&lt;=mediçao,OFFSET(Import.PLQ,$A115-1,AY$15-1,1,1),0),0),PLE!$AA$28*OFFSET(Import.PLQ,$A115-1,AY$15-1,1,1)),IF($E115&lt;&gt;1,IF(ISNUMBER(INDEX(Import.PLE,Detalhamento!$E115,Detalhamento!AY$15)),IF(INDEX(Import.PLE,Detalhamento!$E115,Detalhamento!AY$15)&lt;=mediçao,0,OFFSET(Import.PLQ,$A115-1,AY$15-1,1,1)),OFFSET(Import.PLQ,$A115-1,AY$15-1,1,1)),(1-PLE!$AA$28)*OFFSET(Import.PLQ,$A115-1,AY$15-1,1,1))))</f>
        <v>0</v>
      </c>
      <c r="AZ115" s="144">
        <f ca="1">IF(AZ$13="",0,CHOOSE(Detalhamento.OpçãoServiços,OFFSET(Import.PLQ,$A115-1,AZ$15-1,1,1),IF($E115&lt;&gt;1,IF(ISNUMBER(INDEX(Import.PLE,Detalhamento!$E115,Detalhamento!AZ$15)),IF(INDEX(Import.PLE,Detalhamento!$E115,Detalhamento!AZ$15)&lt;=mediçao,OFFSET(Import.PLQ,$A115-1,AZ$15-1,1,1),0),0),PLE!$AA$28*OFFSET(Import.PLQ,$A115-1,AZ$15-1,1,1)),IF($E115&lt;&gt;1,IF(ISNUMBER(INDEX(Import.PLE,Detalhamento!$E115,Detalhamento!AZ$15)),IF(INDEX(Import.PLE,Detalhamento!$E115,Detalhamento!AZ$15)&lt;=mediçao,0,OFFSET(Import.PLQ,$A115-1,AZ$15-1,1,1)),OFFSET(Import.PLQ,$A115-1,AZ$15-1,1,1)),(1-PLE!$AA$28)*OFFSET(Import.PLQ,$A115-1,AZ$15-1,1,1))))</f>
        <v>0</v>
      </c>
      <c r="BA115" s="144">
        <f ca="1">IF(BA$13="",0,CHOOSE(Detalhamento.OpçãoServiços,OFFSET(Import.PLQ,$A115-1,BA$15-1,1,1),IF($E115&lt;&gt;1,IF(ISNUMBER(INDEX(Import.PLE,Detalhamento!$E115,Detalhamento!BA$15)),IF(INDEX(Import.PLE,Detalhamento!$E115,Detalhamento!BA$15)&lt;=mediçao,OFFSET(Import.PLQ,$A115-1,BA$15-1,1,1),0),0),PLE!$AA$28*OFFSET(Import.PLQ,$A115-1,BA$15-1,1,1)),IF($E115&lt;&gt;1,IF(ISNUMBER(INDEX(Import.PLE,Detalhamento!$E115,Detalhamento!BA$15)),IF(INDEX(Import.PLE,Detalhamento!$E115,Detalhamento!BA$15)&lt;=mediçao,0,OFFSET(Import.PLQ,$A115-1,BA$15-1,1,1)),OFFSET(Import.PLQ,$A115-1,BA$15-1,1,1)),(1-PLE!$AA$28)*OFFSET(Import.PLQ,$A115-1,BA$15-1,1,1))))</f>
        <v>0</v>
      </c>
      <c r="BB115" s="144">
        <f ca="1">IF(BB$13="",0,CHOOSE(Detalhamento.OpçãoServiços,OFFSET(Import.PLQ,$A115-1,BB$15-1,1,1),IF($E115&lt;&gt;1,IF(ISNUMBER(INDEX(Import.PLE,Detalhamento!$E115,Detalhamento!BB$15)),IF(INDEX(Import.PLE,Detalhamento!$E115,Detalhamento!BB$15)&lt;=mediçao,OFFSET(Import.PLQ,$A115-1,BB$15-1,1,1),0),0),PLE!$AA$28*OFFSET(Import.PLQ,$A115-1,BB$15-1,1,1)),IF($E115&lt;&gt;1,IF(ISNUMBER(INDEX(Import.PLE,Detalhamento!$E115,Detalhamento!BB$15)),IF(INDEX(Import.PLE,Detalhamento!$E115,Detalhamento!BB$15)&lt;=mediçao,0,OFFSET(Import.PLQ,$A115-1,BB$15-1,1,1)),OFFSET(Import.PLQ,$A115-1,BB$15-1,1,1)),(1-PLE!$AA$28)*OFFSET(Import.PLQ,$A115-1,BB$15-1,1,1))))</f>
        <v>0</v>
      </c>
      <c r="BC115" s="144">
        <f ca="1">IF(BC$13="",0,CHOOSE(Detalhamento.OpçãoServiços,OFFSET(Import.PLQ,$A115-1,BC$15-1,1,1),IF($E115&lt;&gt;1,IF(ISNUMBER(INDEX(Import.PLE,Detalhamento!$E115,Detalhamento!BC$15)),IF(INDEX(Import.PLE,Detalhamento!$E115,Detalhamento!BC$15)&lt;=mediçao,OFFSET(Import.PLQ,$A115-1,BC$15-1,1,1),0),0),PLE!$AA$28*OFFSET(Import.PLQ,$A115-1,BC$15-1,1,1)),IF($E115&lt;&gt;1,IF(ISNUMBER(INDEX(Import.PLE,Detalhamento!$E115,Detalhamento!BC$15)),IF(INDEX(Import.PLE,Detalhamento!$E115,Detalhamento!BC$15)&lt;=mediçao,0,OFFSET(Import.PLQ,$A115-1,BC$15-1,1,1)),OFFSET(Import.PLQ,$A115-1,BC$15-1,1,1)),(1-PLE!$AA$28)*OFFSET(Import.PLQ,$A115-1,BC$15-1,1,1))))</f>
        <v>0</v>
      </c>
      <c r="BD115" s="144">
        <f ca="1">IF(BD$13="",0,CHOOSE(Detalhamento.OpçãoServiços,OFFSET(Import.PLQ,$A115-1,BD$15-1,1,1),IF($E115&lt;&gt;1,IF(ISNUMBER(INDEX(Import.PLE,Detalhamento!$E115,Detalhamento!BD$15)),IF(INDEX(Import.PLE,Detalhamento!$E115,Detalhamento!BD$15)&lt;=mediçao,OFFSET(Import.PLQ,$A115-1,BD$15-1,1,1),0),0),PLE!$AA$28*OFFSET(Import.PLQ,$A115-1,BD$15-1,1,1)),IF($E115&lt;&gt;1,IF(ISNUMBER(INDEX(Import.PLE,Detalhamento!$E115,Detalhamento!BD$15)),IF(INDEX(Import.PLE,Detalhamento!$E115,Detalhamento!BD$15)&lt;=mediçao,0,OFFSET(Import.PLQ,$A115-1,BD$15-1,1,1)),OFFSET(Import.PLQ,$A115-1,BD$15-1,1,1)),(1-PLE!$AA$28)*OFFSET(Import.PLQ,$A115-1,BD$15-1,1,1))))</f>
        <v>0</v>
      </c>
      <c r="BE115" s="144">
        <f ca="1">IF(BE$13="",0,CHOOSE(Detalhamento.OpçãoServiços,OFFSET(Import.PLQ,$A115-1,BE$15-1,1,1),IF($E115&lt;&gt;1,IF(ISNUMBER(INDEX(Import.PLE,Detalhamento!$E115,Detalhamento!BE$15)),IF(INDEX(Import.PLE,Detalhamento!$E115,Detalhamento!BE$15)&lt;=mediçao,OFFSET(Import.PLQ,$A115-1,BE$15-1,1,1),0),0),PLE!$AA$28*OFFSET(Import.PLQ,$A115-1,BE$15-1,1,1)),IF($E115&lt;&gt;1,IF(ISNUMBER(INDEX(Import.PLE,Detalhamento!$E115,Detalhamento!BE$15)),IF(INDEX(Import.PLE,Detalhamento!$E115,Detalhamento!BE$15)&lt;=mediçao,0,OFFSET(Import.PLQ,$A115-1,BE$15-1,1,1)),OFFSET(Import.PLQ,$A115-1,BE$15-1,1,1)),(1-PLE!$AA$28)*OFFSET(Import.PLQ,$A115-1,BE$15-1,1,1))))</f>
        <v>0</v>
      </c>
      <c r="BF115" s="144">
        <f ca="1">IF(BF$13="",0,CHOOSE(Detalhamento.OpçãoServiços,OFFSET(Import.PLQ,$A115-1,BF$15-1,1,1),IF($E115&lt;&gt;1,IF(ISNUMBER(INDEX(Import.PLE,Detalhamento!$E115,Detalhamento!BF$15)),IF(INDEX(Import.PLE,Detalhamento!$E115,Detalhamento!BF$15)&lt;=mediçao,OFFSET(Import.PLQ,$A115-1,BF$15-1,1,1),0),0),PLE!$AA$28*OFFSET(Import.PLQ,$A115-1,BF$15-1,1,1)),IF($E115&lt;&gt;1,IF(ISNUMBER(INDEX(Import.PLE,Detalhamento!$E115,Detalhamento!BF$15)),IF(INDEX(Import.PLE,Detalhamento!$E115,Detalhamento!BF$15)&lt;=mediçao,0,OFFSET(Import.PLQ,$A115-1,BF$15-1,1,1)),OFFSET(Import.PLQ,$A115-1,BF$15-1,1,1)),(1-PLE!$AA$28)*OFFSET(Import.PLQ,$A115-1,BF$15-1,1,1))))</f>
        <v>0</v>
      </c>
      <c r="BG115" s="144">
        <f ca="1">IF(BG$13="",0,CHOOSE(Detalhamento.OpçãoServiços,OFFSET(Import.PLQ,$A115-1,BG$15-1,1,1),IF($E115&lt;&gt;1,IF(ISNUMBER(INDEX(Import.PLE,Detalhamento!$E115,Detalhamento!BG$15)),IF(INDEX(Import.PLE,Detalhamento!$E115,Detalhamento!BG$15)&lt;=mediçao,OFFSET(Import.PLQ,$A115-1,BG$15-1,1,1),0),0),PLE!$AA$28*OFFSET(Import.PLQ,$A115-1,BG$15-1,1,1)),IF($E115&lt;&gt;1,IF(ISNUMBER(INDEX(Import.PLE,Detalhamento!$E115,Detalhamento!BG$15)),IF(INDEX(Import.PLE,Detalhamento!$E115,Detalhamento!BG$15)&lt;=mediçao,0,OFFSET(Import.PLQ,$A115-1,BG$15-1,1,1)),OFFSET(Import.PLQ,$A115-1,BG$15-1,1,1)),(1-PLE!$AA$28)*OFFSET(Import.PLQ,$A115-1,BG$15-1,1,1))))</f>
        <v>0</v>
      </c>
      <c r="BH115" s="144">
        <f ca="1">IF(BH$13="",0,CHOOSE(Detalhamento.OpçãoServiços,OFFSET(Import.PLQ,$A115-1,BH$15-1,1,1),IF($E115&lt;&gt;1,IF(ISNUMBER(INDEX(Import.PLE,Detalhamento!$E115,Detalhamento!BH$15)),IF(INDEX(Import.PLE,Detalhamento!$E115,Detalhamento!BH$15)&lt;=mediçao,OFFSET(Import.PLQ,$A115-1,BH$15-1,1,1),0),0),PLE!$AA$28*OFFSET(Import.PLQ,$A115-1,BH$15-1,1,1)),IF($E115&lt;&gt;1,IF(ISNUMBER(INDEX(Import.PLE,Detalhamento!$E115,Detalhamento!BH$15)),IF(INDEX(Import.PLE,Detalhamento!$E115,Detalhamento!BH$15)&lt;=mediçao,0,OFFSET(Import.PLQ,$A115-1,BH$15-1,1,1)),OFFSET(Import.PLQ,$A115-1,BH$15-1,1,1)),(1-PLE!$AA$28)*OFFSET(Import.PLQ,$A115-1,BH$15-1,1,1))))</f>
        <v>0</v>
      </c>
      <c r="BI115" s="144">
        <f ca="1">IF(BI$13="",0,CHOOSE(Detalhamento.OpçãoServiços,OFFSET(Import.PLQ,$A115-1,BI$15-1,1,1),IF($E115&lt;&gt;1,IF(ISNUMBER(INDEX(Import.PLE,Detalhamento!$E115,Detalhamento!BI$15)),IF(INDEX(Import.PLE,Detalhamento!$E115,Detalhamento!BI$15)&lt;=mediçao,OFFSET(Import.PLQ,$A115-1,BI$15-1,1,1),0),0),PLE!$AA$28*OFFSET(Import.PLQ,$A115-1,BI$15-1,1,1)),IF($E115&lt;&gt;1,IF(ISNUMBER(INDEX(Import.PLE,Detalhamento!$E115,Detalhamento!BI$15)),IF(INDEX(Import.PLE,Detalhamento!$E115,Detalhamento!BI$15)&lt;=mediçao,0,OFFSET(Import.PLQ,$A115-1,BI$15-1,1,1)),OFFSET(Import.PLQ,$A115-1,BI$15-1,1,1)),(1-PLE!$AA$28)*OFFSET(Import.PLQ,$A115-1,BI$15-1,1,1))))</f>
        <v>0</v>
      </c>
    </row>
    <row r="116" spans="1:61" ht="20" x14ac:dyDescent="0.2">
      <c r="A116" s="155">
        <v>87</v>
      </c>
      <c r="B116" s="21" t="str">
        <f t="shared" ca="1" si="17"/>
        <v>Serviço</v>
      </c>
      <c r="E116" s="153">
        <f t="shared" ca="1" si="18"/>
        <v>12</v>
      </c>
      <c r="F116" s="154">
        <f t="shared" ca="1" si="19"/>
        <v>120087</v>
      </c>
      <c r="G116" s="154" t="str">
        <f t="shared" ca="1" si="22"/>
        <v>1.11.3</v>
      </c>
      <c r="H116" s="182" t="str">
        <f t="shared" ca="1" si="22"/>
        <v>APLICAÇÃO MANUAL DE PINTURA COM TINTA LÁTEX ACRÍLICA EM PAREDES, DUAS DEMÃOS. AF_06/2014</v>
      </c>
      <c r="I116" s="37" t="str">
        <f t="shared" ca="1" si="20"/>
        <v>M2</v>
      </c>
      <c r="J116" s="144">
        <f t="shared" ca="1" si="21"/>
        <v>1075.22</v>
      </c>
      <c r="K116" s="67"/>
      <c r="L116" s="144">
        <f ca="1">IF(L$13="",0,CHOOSE(Detalhamento.OpçãoServiços,OFFSET(Import.PLQ,$A116-1,L$15-1,1,1),IF($E116&lt;&gt;1,IF(ISNUMBER(INDEX(Import.PLE,Detalhamento!$E116,Detalhamento!L$15)),IF(INDEX(Import.PLE,Detalhamento!$E116,Detalhamento!L$15)&lt;=mediçao,OFFSET(Import.PLQ,$A116-1,L$15-1,1,1),0),0),PLE!$AA$28*OFFSET(Import.PLQ,$A116-1,L$15-1,1,1)),IF($E116&lt;&gt;1,IF(ISNUMBER(INDEX(Import.PLE,Detalhamento!$E116,Detalhamento!L$15)),IF(INDEX(Import.PLE,Detalhamento!$E116,Detalhamento!L$15)&lt;=mediçao,0,OFFSET(Import.PLQ,$A116-1,L$15-1,1,1)),OFFSET(Import.PLQ,$A116-1,L$15-1,1,1)),(1-PLE!$AA$28)*OFFSET(Import.PLQ,$A116-1,L$15-1,1,1))))</f>
        <v>1075.22</v>
      </c>
      <c r="M116" s="144">
        <f ca="1">IF(M$13="",0,CHOOSE(Detalhamento.OpçãoServiços,OFFSET(Import.PLQ,$A116-1,M$15-1,1,1),IF($E116&lt;&gt;1,IF(ISNUMBER(INDEX(Import.PLE,Detalhamento!$E116,Detalhamento!M$15)),IF(INDEX(Import.PLE,Detalhamento!$E116,Detalhamento!M$15)&lt;=mediçao,OFFSET(Import.PLQ,$A116-1,M$15-1,1,1),0),0),PLE!$AA$28*OFFSET(Import.PLQ,$A116-1,M$15-1,1,1)),IF($E116&lt;&gt;1,IF(ISNUMBER(INDEX(Import.PLE,Detalhamento!$E116,Detalhamento!M$15)),IF(INDEX(Import.PLE,Detalhamento!$E116,Detalhamento!M$15)&lt;=mediçao,0,OFFSET(Import.PLQ,$A116-1,M$15-1,1,1)),OFFSET(Import.PLQ,$A116-1,M$15-1,1,1)),(1-PLE!$AA$28)*OFFSET(Import.PLQ,$A116-1,M$15-1,1,1))))</f>
        <v>0</v>
      </c>
      <c r="N116" s="144">
        <f ca="1">IF(N$13="",0,CHOOSE(Detalhamento.OpçãoServiços,OFFSET(Import.PLQ,$A116-1,N$15-1,1,1),IF($E116&lt;&gt;1,IF(ISNUMBER(INDEX(Import.PLE,Detalhamento!$E116,Detalhamento!N$15)),IF(INDEX(Import.PLE,Detalhamento!$E116,Detalhamento!N$15)&lt;=mediçao,OFFSET(Import.PLQ,$A116-1,N$15-1,1,1),0),0),PLE!$AA$28*OFFSET(Import.PLQ,$A116-1,N$15-1,1,1)),IF($E116&lt;&gt;1,IF(ISNUMBER(INDEX(Import.PLE,Detalhamento!$E116,Detalhamento!N$15)),IF(INDEX(Import.PLE,Detalhamento!$E116,Detalhamento!N$15)&lt;=mediçao,0,OFFSET(Import.PLQ,$A116-1,N$15-1,1,1)),OFFSET(Import.PLQ,$A116-1,N$15-1,1,1)),(1-PLE!$AA$28)*OFFSET(Import.PLQ,$A116-1,N$15-1,1,1))))</f>
        <v>0</v>
      </c>
      <c r="O116" s="144">
        <f ca="1">IF(O$13="",0,CHOOSE(Detalhamento.OpçãoServiços,OFFSET(Import.PLQ,$A116-1,O$15-1,1,1),IF($E116&lt;&gt;1,IF(ISNUMBER(INDEX(Import.PLE,Detalhamento!$E116,Detalhamento!O$15)),IF(INDEX(Import.PLE,Detalhamento!$E116,Detalhamento!O$15)&lt;=mediçao,OFFSET(Import.PLQ,$A116-1,O$15-1,1,1),0),0),PLE!$AA$28*OFFSET(Import.PLQ,$A116-1,O$15-1,1,1)),IF($E116&lt;&gt;1,IF(ISNUMBER(INDEX(Import.PLE,Detalhamento!$E116,Detalhamento!O$15)),IF(INDEX(Import.PLE,Detalhamento!$E116,Detalhamento!O$15)&lt;=mediçao,0,OFFSET(Import.PLQ,$A116-1,O$15-1,1,1)),OFFSET(Import.PLQ,$A116-1,O$15-1,1,1)),(1-PLE!$AA$28)*OFFSET(Import.PLQ,$A116-1,O$15-1,1,1))))</f>
        <v>0</v>
      </c>
      <c r="P116" s="144">
        <f ca="1">IF(P$13="",0,CHOOSE(Detalhamento.OpçãoServiços,OFFSET(Import.PLQ,$A116-1,P$15-1,1,1),IF($E116&lt;&gt;1,IF(ISNUMBER(INDEX(Import.PLE,Detalhamento!$E116,Detalhamento!P$15)),IF(INDEX(Import.PLE,Detalhamento!$E116,Detalhamento!P$15)&lt;=mediçao,OFFSET(Import.PLQ,$A116-1,P$15-1,1,1),0),0),PLE!$AA$28*OFFSET(Import.PLQ,$A116-1,P$15-1,1,1)),IF($E116&lt;&gt;1,IF(ISNUMBER(INDEX(Import.PLE,Detalhamento!$E116,Detalhamento!P$15)),IF(INDEX(Import.PLE,Detalhamento!$E116,Detalhamento!P$15)&lt;=mediçao,0,OFFSET(Import.PLQ,$A116-1,P$15-1,1,1)),OFFSET(Import.PLQ,$A116-1,P$15-1,1,1)),(1-PLE!$AA$28)*OFFSET(Import.PLQ,$A116-1,P$15-1,1,1))))</f>
        <v>0</v>
      </c>
      <c r="Q116" s="144">
        <f ca="1">IF(Q$13="",0,CHOOSE(Detalhamento.OpçãoServiços,OFFSET(Import.PLQ,$A116-1,Q$15-1,1,1),IF($E116&lt;&gt;1,IF(ISNUMBER(INDEX(Import.PLE,Detalhamento!$E116,Detalhamento!Q$15)),IF(INDEX(Import.PLE,Detalhamento!$E116,Detalhamento!Q$15)&lt;=mediçao,OFFSET(Import.PLQ,$A116-1,Q$15-1,1,1),0),0),PLE!$AA$28*OFFSET(Import.PLQ,$A116-1,Q$15-1,1,1)),IF($E116&lt;&gt;1,IF(ISNUMBER(INDEX(Import.PLE,Detalhamento!$E116,Detalhamento!Q$15)),IF(INDEX(Import.PLE,Detalhamento!$E116,Detalhamento!Q$15)&lt;=mediçao,0,OFFSET(Import.PLQ,$A116-1,Q$15-1,1,1)),OFFSET(Import.PLQ,$A116-1,Q$15-1,1,1)),(1-PLE!$AA$28)*OFFSET(Import.PLQ,$A116-1,Q$15-1,1,1))))</f>
        <v>0</v>
      </c>
      <c r="R116" s="144">
        <f ca="1">IF(R$13="",0,CHOOSE(Detalhamento.OpçãoServiços,OFFSET(Import.PLQ,$A116-1,R$15-1,1,1),IF($E116&lt;&gt;1,IF(ISNUMBER(INDEX(Import.PLE,Detalhamento!$E116,Detalhamento!R$15)),IF(INDEX(Import.PLE,Detalhamento!$E116,Detalhamento!R$15)&lt;=mediçao,OFFSET(Import.PLQ,$A116-1,R$15-1,1,1),0),0),PLE!$AA$28*OFFSET(Import.PLQ,$A116-1,R$15-1,1,1)),IF($E116&lt;&gt;1,IF(ISNUMBER(INDEX(Import.PLE,Detalhamento!$E116,Detalhamento!R$15)),IF(INDEX(Import.PLE,Detalhamento!$E116,Detalhamento!R$15)&lt;=mediçao,0,OFFSET(Import.PLQ,$A116-1,R$15-1,1,1)),OFFSET(Import.PLQ,$A116-1,R$15-1,1,1)),(1-PLE!$AA$28)*OFFSET(Import.PLQ,$A116-1,R$15-1,1,1))))</f>
        <v>0</v>
      </c>
      <c r="S116" s="144">
        <f ca="1">IF(S$13="",0,CHOOSE(Detalhamento.OpçãoServiços,OFFSET(Import.PLQ,$A116-1,S$15-1,1,1),IF($E116&lt;&gt;1,IF(ISNUMBER(INDEX(Import.PLE,Detalhamento!$E116,Detalhamento!S$15)),IF(INDEX(Import.PLE,Detalhamento!$E116,Detalhamento!S$15)&lt;=mediçao,OFFSET(Import.PLQ,$A116-1,S$15-1,1,1),0),0),PLE!$AA$28*OFFSET(Import.PLQ,$A116-1,S$15-1,1,1)),IF($E116&lt;&gt;1,IF(ISNUMBER(INDEX(Import.PLE,Detalhamento!$E116,Detalhamento!S$15)),IF(INDEX(Import.PLE,Detalhamento!$E116,Detalhamento!S$15)&lt;=mediçao,0,OFFSET(Import.PLQ,$A116-1,S$15-1,1,1)),OFFSET(Import.PLQ,$A116-1,S$15-1,1,1)),(1-PLE!$AA$28)*OFFSET(Import.PLQ,$A116-1,S$15-1,1,1))))</f>
        <v>0</v>
      </c>
      <c r="T116" s="144">
        <f ca="1">IF(T$13="",0,CHOOSE(Detalhamento.OpçãoServiços,OFFSET(Import.PLQ,$A116-1,T$15-1,1,1),IF($E116&lt;&gt;1,IF(ISNUMBER(INDEX(Import.PLE,Detalhamento!$E116,Detalhamento!T$15)),IF(INDEX(Import.PLE,Detalhamento!$E116,Detalhamento!T$15)&lt;=mediçao,OFFSET(Import.PLQ,$A116-1,T$15-1,1,1),0),0),PLE!$AA$28*OFFSET(Import.PLQ,$A116-1,T$15-1,1,1)),IF($E116&lt;&gt;1,IF(ISNUMBER(INDEX(Import.PLE,Detalhamento!$E116,Detalhamento!T$15)),IF(INDEX(Import.PLE,Detalhamento!$E116,Detalhamento!T$15)&lt;=mediçao,0,OFFSET(Import.PLQ,$A116-1,T$15-1,1,1)),OFFSET(Import.PLQ,$A116-1,T$15-1,1,1)),(1-PLE!$AA$28)*OFFSET(Import.PLQ,$A116-1,T$15-1,1,1))))</f>
        <v>0</v>
      </c>
      <c r="U116" s="144">
        <f ca="1">IF(U$13="",0,CHOOSE(Detalhamento.OpçãoServiços,OFFSET(Import.PLQ,$A116-1,U$15-1,1,1),IF($E116&lt;&gt;1,IF(ISNUMBER(INDEX(Import.PLE,Detalhamento!$E116,Detalhamento!U$15)),IF(INDEX(Import.PLE,Detalhamento!$E116,Detalhamento!U$15)&lt;=mediçao,OFFSET(Import.PLQ,$A116-1,U$15-1,1,1),0),0),PLE!$AA$28*OFFSET(Import.PLQ,$A116-1,U$15-1,1,1)),IF($E116&lt;&gt;1,IF(ISNUMBER(INDEX(Import.PLE,Detalhamento!$E116,Detalhamento!U$15)),IF(INDEX(Import.PLE,Detalhamento!$E116,Detalhamento!U$15)&lt;=mediçao,0,OFFSET(Import.PLQ,$A116-1,U$15-1,1,1)),OFFSET(Import.PLQ,$A116-1,U$15-1,1,1)),(1-PLE!$AA$28)*OFFSET(Import.PLQ,$A116-1,U$15-1,1,1))))</f>
        <v>0</v>
      </c>
      <c r="V116" s="144">
        <f ca="1">IF(V$13="",0,CHOOSE(Detalhamento.OpçãoServiços,OFFSET(Import.PLQ,$A116-1,V$15-1,1,1),IF($E116&lt;&gt;1,IF(ISNUMBER(INDEX(Import.PLE,Detalhamento!$E116,Detalhamento!V$15)),IF(INDEX(Import.PLE,Detalhamento!$E116,Detalhamento!V$15)&lt;=mediçao,OFFSET(Import.PLQ,$A116-1,V$15-1,1,1),0),0),PLE!$AA$28*OFFSET(Import.PLQ,$A116-1,V$15-1,1,1)),IF($E116&lt;&gt;1,IF(ISNUMBER(INDEX(Import.PLE,Detalhamento!$E116,Detalhamento!V$15)),IF(INDEX(Import.PLE,Detalhamento!$E116,Detalhamento!V$15)&lt;=mediçao,0,OFFSET(Import.PLQ,$A116-1,V$15-1,1,1)),OFFSET(Import.PLQ,$A116-1,V$15-1,1,1)),(1-PLE!$AA$28)*OFFSET(Import.PLQ,$A116-1,V$15-1,1,1))))</f>
        <v>0</v>
      </c>
      <c r="W116" s="144">
        <f ca="1">IF(W$13="",0,CHOOSE(Detalhamento.OpçãoServiços,OFFSET(Import.PLQ,$A116-1,W$15-1,1,1),IF($E116&lt;&gt;1,IF(ISNUMBER(INDEX(Import.PLE,Detalhamento!$E116,Detalhamento!W$15)),IF(INDEX(Import.PLE,Detalhamento!$E116,Detalhamento!W$15)&lt;=mediçao,OFFSET(Import.PLQ,$A116-1,W$15-1,1,1),0),0),PLE!$AA$28*OFFSET(Import.PLQ,$A116-1,W$15-1,1,1)),IF($E116&lt;&gt;1,IF(ISNUMBER(INDEX(Import.PLE,Detalhamento!$E116,Detalhamento!W$15)),IF(INDEX(Import.PLE,Detalhamento!$E116,Detalhamento!W$15)&lt;=mediçao,0,OFFSET(Import.PLQ,$A116-1,W$15-1,1,1)),OFFSET(Import.PLQ,$A116-1,W$15-1,1,1)),(1-PLE!$AA$28)*OFFSET(Import.PLQ,$A116-1,W$15-1,1,1))))</f>
        <v>0</v>
      </c>
      <c r="X116" s="144">
        <f ca="1">IF(X$13="",0,CHOOSE(Detalhamento.OpçãoServiços,OFFSET(Import.PLQ,$A116-1,X$15-1,1,1),IF($E116&lt;&gt;1,IF(ISNUMBER(INDEX(Import.PLE,Detalhamento!$E116,Detalhamento!X$15)),IF(INDEX(Import.PLE,Detalhamento!$E116,Detalhamento!X$15)&lt;=mediçao,OFFSET(Import.PLQ,$A116-1,X$15-1,1,1),0),0),PLE!$AA$28*OFFSET(Import.PLQ,$A116-1,X$15-1,1,1)),IF($E116&lt;&gt;1,IF(ISNUMBER(INDEX(Import.PLE,Detalhamento!$E116,Detalhamento!X$15)),IF(INDEX(Import.PLE,Detalhamento!$E116,Detalhamento!X$15)&lt;=mediçao,0,OFFSET(Import.PLQ,$A116-1,X$15-1,1,1)),OFFSET(Import.PLQ,$A116-1,X$15-1,1,1)),(1-PLE!$AA$28)*OFFSET(Import.PLQ,$A116-1,X$15-1,1,1))))</f>
        <v>0</v>
      </c>
      <c r="Y116" s="144">
        <f ca="1">IF(Y$13="",0,CHOOSE(Detalhamento.OpçãoServiços,OFFSET(Import.PLQ,$A116-1,Y$15-1,1,1),IF($E116&lt;&gt;1,IF(ISNUMBER(INDEX(Import.PLE,Detalhamento!$E116,Detalhamento!Y$15)),IF(INDEX(Import.PLE,Detalhamento!$E116,Detalhamento!Y$15)&lt;=mediçao,OFFSET(Import.PLQ,$A116-1,Y$15-1,1,1),0),0),PLE!$AA$28*OFFSET(Import.PLQ,$A116-1,Y$15-1,1,1)),IF($E116&lt;&gt;1,IF(ISNUMBER(INDEX(Import.PLE,Detalhamento!$E116,Detalhamento!Y$15)),IF(INDEX(Import.PLE,Detalhamento!$E116,Detalhamento!Y$15)&lt;=mediçao,0,OFFSET(Import.PLQ,$A116-1,Y$15-1,1,1)),OFFSET(Import.PLQ,$A116-1,Y$15-1,1,1)),(1-PLE!$AA$28)*OFFSET(Import.PLQ,$A116-1,Y$15-1,1,1))))</f>
        <v>0</v>
      </c>
      <c r="Z116" s="144">
        <f ca="1">IF(Z$13="",0,CHOOSE(Detalhamento.OpçãoServiços,OFFSET(Import.PLQ,$A116-1,Z$15-1,1,1),IF($E116&lt;&gt;1,IF(ISNUMBER(INDEX(Import.PLE,Detalhamento!$E116,Detalhamento!Z$15)),IF(INDEX(Import.PLE,Detalhamento!$E116,Detalhamento!Z$15)&lt;=mediçao,OFFSET(Import.PLQ,$A116-1,Z$15-1,1,1),0),0),PLE!$AA$28*OFFSET(Import.PLQ,$A116-1,Z$15-1,1,1)),IF($E116&lt;&gt;1,IF(ISNUMBER(INDEX(Import.PLE,Detalhamento!$E116,Detalhamento!Z$15)),IF(INDEX(Import.PLE,Detalhamento!$E116,Detalhamento!Z$15)&lt;=mediçao,0,OFFSET(Import.PLQ,$A116-1,Z$15-1,1,1)),OFFSET(Import.PLQ,$A116-1,Z$15-1,1,1)),(1-PLE!$AA$28)*OFFSET(Import.PLQ,$A116-1,Z$15-1,1,1))))</f>
        <v>0</v>
      </c>
      <c r="AA116" s="144">
        <f ca="1">IF(AA$13="",0,CHOOSE(Detalhamento.OpçãoServiços,OFFSET(Import.PLQ,$A116-1,AA$15-1,1,1),IF($E116&lt;&gt;1,IF(ISNUMBER(INDEX(Import.PLE,Detalhamento!$E116,Detalhamento!AA$15)),IF(INDEX(Import.PLE,Detalhamento!$E116,Detalhamento!AA$15)&lt;=mediçao,OFFSET(Import.PLQ,$A116-1,AA$15-1,1,1),0),0),PLE!$AA$28*OFFSET(Import.PLQ,$A116-1,AA$15-1,1,1)),IF($E116&lt;&gt;1,IF(ISNUMBER(INDEX(Import.PLE,Detalhamento!$E116,Detalhamento!AA$15)),IF(INDEX(Import.PLE,Detalhamento!$E116,Detalhamento!AA$15)&lt;=mediçao,0,OFFSET(Import.PLQ,$A116-1,AA$15-1,1,1)),OFFSET(Import.PLQ,$A116-1,AA$15-1,1,1)),(1-PLE!$AA$28)*OFFSET(Import.PLQ,$A116-1,AA$15-1,1,1))))</f>
        <v>0</v>
      </c>
      <c r="AB116" s="144">
        <f ca="1">IF(AB$13="",0,CHOOSE(Detalhamento.OpçãoServiços,OFFSET(Import.PLQ,$A116-1,AB$15-1,1,1),IF($E116&lt;&gt;1,IF(ISNUMBER(INDEX(Import.PLE,Detalhamento!$E116,Detalhamento!AB$15)),IF(INDEX(Import.PLE,Detalhamento!$E116,Detalhamento!AB$15)&lt;=mediçao,OFFSET(Import.PLQ,$A116-1,AB$15-1,1,1),0),0),PLE!$AA$28*OFFSET(Import.PLQ,$A116-1,AB$15-1,1,1)),IF($E116&lt;&gt;1,IF(ISNUMBER(INDEX(Import.PLE,Detalhamento!$E116,Detalhamento!AB$15)),IF(INDEX(Import.PLE,Detalhamento!$E116,Detalhamento!AB$15)&lt;=mediçao,0,OFFSET(Import.PLQ,$A116-1,AB$15-1,1,1)),OFFSET(Import.PLQ,$A116-1,AB$15-1,1,1)),(1-PLE!$AA$28)*OFFSET(Import.PLQ,$A116-1,AB$15-1,1,1))))</f>
        <v>0</v>
      </c>
      <c r="AC116" s="144">
        <f ca="1">IF(AC$13="",0,CHOOSE(Detalhamento.OpçãoServiços,OFFSET(Import.PLQ,$A116-1,AC$15-1,1,1),IF($E116&lt;&gt;1,IF(ISNUMBER(INDEX(Import.PLE,Detalhamento!$E116,Detalhamento!AC$15)),IF(INDEX(Import.PLE,Detalhamento!$E116,Detalhamento!AC$15)&lt;=mediçao,OFFSET(Import.PLQ,$A116-1,AC$15-1,1,1),0),0),PLE!$AA$28*OFFSET(Import.PLQ,$A116-1,AC$15-1,1,1)),IF($E116&lt;&gt;1,IF(ISNUMBER(INDEX(Import.PLE,Detalhamento!$E116,Detalhamento!AC$15)),IF(INDEX(Import.PLE,Detalhamento!$E116,Detalhamento!AC$15)&lt;=mediçao,0,OFFSET(Import.PLQ,$A116-1,AC$15-1,1,1)),OFFSET(Import.PLQ,$A116-1,AC$15-1,1,1)),(1-PLE!$AA$28)*OFFSET(Import.PLQ,$A116-1,AC$15-1,1,1))))</f>
        <v>0</v>
      </c>
      <c r="AD116" s="144">
        <f ca="1">IF(AD$13="",0,CHOOSE(Detalhamento.OpçãoServiços,OFFSET(Import.PLQ,$A116-1,AD$15-1,1,1),IF($E116&lt;&gt;1,IF(ISNUMBER(INDEX(Import.PLE,Detalhamento!$E116,Detalhamento!AD$15)),IF(INDEX(Import.PLE,Detalhamento!$E116,Detalhamento!AD$15)&lt;=mediçao,OFFSET(Import.PLQ,$A116-1,AD$15-1,1,1),0),0),PLE!$AA$28*OFFSET(Import.PLQ,$A116-1,AD$15-1,1,1)),IF($E116&lt;&gt;1,IF(ISNUMBER(INDEX(Import.PLE,Detalhamento!$E116,Detalhamento!AD$15)),IF(INDEX(Import.PLE,Detalhamento!$E116,Detalhamento!AD$15)&lt;=mediçao,0,OFFSET(Import.PLQ,$A116-1,AD$15-1,1,1)),OFFSET(Import.PLQ,$A116-1,AD$15-1,1,1)),(1-PLE!$AA$28)*OFFSET(Import.PLQ,$A116-1,AD$15-1,1,1))))</f>
        <v>0</v>
      </c>
      <c r="AE116" s="144">
        <f ca="1">IF(AE$13="",0,CHOOSE(Detalhamento.OpçãoServiços,OFFSET(Import.PLQ,$A116-1,AE$15-1,1,1),IF($E116&lt;&gt;1,IF(ISNUMBER(INDEX(Import.PLE,Detalhamento!$E116,Detalhamento!AE$15)),IF(INDEX(Import.PLE,Detalhamento!$E116,Detalhamento!AE$15)&lt;=mediçao,OFFSET(Import.PLQ,$A116-1,AE$15-1,1,1),0),0),PLE!$AA$28*OFFSET(Import.PLQ,$A116-1,AE$15-1,1,1)),IF($E116&lt;&gt;1,IF(ISNUMBER(INDEX(Import.PLE,Detalhamento!$E116,Detalhamento!AE$15)),IF(INDEX(Import.PLE,Detalhamento!$E116,Detalhamento!AE$15)&lt;=mediçao,0,OFFSET(Import.PLQ,$A116-1,AE$15-1,1,1)),OFFSET(Import.PLQ,$A116-1,AE$15-1,1,1)),(1-PLE!$AA$28)*OFFSET(Import.PLQ,$A116-1,AE$15-1,1,1))))</f>
        <v>0</v>
      </c>
      <c r="AF116" s="144">
        <f ca="1">IF(AF$13="",0,CHOOSE(Detalhamento.OpçãoServiços,OFFSET(Import.PLQ,$A116-1,AF$15-1,1,1),IF($E116&lt;&gt;1,IF(ISNUMBER(INDEX(Import.PLE,Detalhamento!$E116,Detalhamento!AF$15)),IF(INDEX(Import.PLE,Detalhamento!$E116,Detalhamento!AF$15)&lt;=mediçao,OFFSET(Import.PLQ,$A116-1,AF$15-1,1,1),0),0),PLE!$AA$28*OFFSET(Import.PLQ,$A116-1,AF$15-1,1,1)),IF($E116&lt;&gt;1,IF(ISNUMBER(INDEX(Import.PLE,Detalhamento!$E116,Detalhamento!AF$15)),IF(INDEX(Import.PLE,Detalhamento!$E116,Detalhamento!AF$15)&lt;=mediçao,0,OFFSET(Import.PLQ,$A116-1,AF$15-1,1,1)),OFFSET(Import.PLQ,$A116-1,AF$15-1,1,1)),(1-PLE!$AA$28)*OFFSET(Import.PLQ,$A116-1,AF$15-1,1,1))))</f>
        <v>0</v>
      </c>
      <c r="AG116" s="144">
        <f ca="1">IF(AG$13="",0,CHOOSE(Detalhamento.OpçãoServiços,OFFSET(Import.PLQ,$A116-1,AG$15-1,1,1),IF($E116&lt;&gt;1,IF(ISNUMBER(INDEX(Import.PLE,Detalhamento!$E116,Detalhamento!AG$15)),IF(INDEX(Import.PLE,Detalhamento!$E116,Detalhamento!AG$15)&lt;=mediçao,OFFSET(Import.PLQ,$A116-1,AG$15-1,1,1),0),0),PLE!$AA$28*OFFSET(Import.PLQ,$A116-1,AG$15-1,1,1)),IF($E116&lt;&gt;1,IF(ISNUMBER(INDEX(Import.PLE,Detalhamento!$E116,Detalhamento!AG$15)),IF(INDEX(Import.PLE,Detalhamento!$E116,Detalhamento!AG$15)&lt;=mediçao,0,OFFSET(Import.PLQ,$A116-1,AG$15-1,1,1)),OFFSET(Import.PLQ,$A116-1,AG$15-1,1,1)),(1-PLE!$AA$28)*OFFSET(Import.PLQ,$A116-1,AG$15-1,1,1))))</f>
        <v>0</v>
      </c>
      <c r="AH116" s="144">
        <f ca="1">IF(AH$13="",0,CHOOSE(Detalhamento.OpçãoServiços,OFFSET(Import.PLQ,$A116-1,AH$15-1,1,1),IF($E116&lt;&gt;1,IF(ISNUMBER(INDEX(Import.PLE,Detalhamento!$E116,Detalhamento!AH$15)),IF(INDEX(Import.PLE,Detalhamento!$E116,Detalhamento!AH$15)&lt;=mediçao,OFFSET(Import.PLQ,$A116-1,AH$15-1,1,1),0),0),PLE!$AA$28*OFFSET(Import.PLQ,$A116-1,AH$15-1,1,1)),IF($E116&lt;&gt;1,IF(ISNUMBER(INDEX(Import.PLE,Detalhamento!$E116,Detalhamento!AH$15)),IF(INDEX(Import.PLE,Detalhamento!$E116,Detalhamento!AH$15)&lt;=mediçao,0,OFFSET(Import.PLQ,$A116-1,AH$15-1,1,1)),OFFSET(Import.PLQ,$A116-1,AH$15-1,1,1)),(1-PLE!$AA$28)*OFFSET(Import.PLQ,$A116-1,AH$15-1,1,1))))</f>
        <v>0</v>
      </c>
      <c r="AI116" s="144">
        <f ca="1">IF(AI$13="",0,CHOOSE(Detalhamento.OpçãoServiços,OFFSET(Import.PLQ,$A116-1,AI$15-1,1,1),IF($E116&lt;&gt;1,IF(ISNUMBER(INDEX(Import.PLE,Detalhamento!$E116,Detalhamento!AI$15)),IF(INDEX(Import.PLE,Detalhamento!$E116,Detalhamento!AI$15)&lt;=mediçao,OFFSET(Import.PLQ,$A116-1,AI$15-1,1,1),0),0),PLE!$AA$28*OFFSET(Import.PLQ,$A116-1,AI$15-1,1,1)),IF($E116&lt;&gt;1,IF(ISNUMBER(INDEX(Import.PLE,Detalhamento!$E116,Detalhamento!AI$15)),IF(INDEX(Import.PLE,Detalhamento!$E116,Detalhamento!AI$15)&lt;=mediçao,0,OFFSET(Import.PLQ,$A116-1,AI$15-1,1,1)),OFFSET(Import.PLQ,$A116-1,AI$15-1,1,1)),(1-PLE!$AA$28)*OFFSET(Import.PLQ,$A116-1,AI$15-1,1,1))))</f>
        <v>0</v>
      </c>
      <c r="AJ116" s="144">
        <f ca="1">IF(AJ$13="",0,CHOOSE(Detalhamento.OpçãoServiços,OFFSET(Import.PLQ,$A116-1,AJ$15-1,1,1),IF($E116&lt;&gt;1,IF(ISNUMBER(INDEX(Import.PLE,Detalhamento!$E116,Detalhamento!AJ$15)),IF(INDEX(Import.PLE,Detalhamento!$E116,Detalhamento!AJ$15)&lt;=mediçao,OFFSET(Import.PLQ,$A116-1,AJ$15-1,1,1),0),0),PLE!$AA$28*OFFSET(Import.PLQ,$A116-1,AJ$15-1,1,1)),IF($E116&lt;&gt;1,IF(ISNUMBER(INDEX(Import.PLE,Detalhamento!$E116,Detalhamento!AJ$15)),IF(INDEX(Import.PLE,Detalhamento!$E116,Detalhamento!AJ$15)&lt;=mediçao,0,OFFSET(Import.PLQ,$A116-1,AJ$15-1,1,1)),OFFSET(Import.PLQ,$A116-1,AJ$15-1,1,1)),(1-PLE!$AA$28)*OFFSET(Import.PLQ,$A116-1,AJ$15-1,1,1))))</f>
        <v>0</v>
      </c>
      <c r="AK116" s="144">
        <f ca="1">IF(AK$13="",0,CHOOSE(Detalhamento.OpçãoServiços,OFFSET(Import.PLQ,$A116-1,AK$15-1,1,1),IF($E116&lt;&gt;1,IF(ISNUMBER(INDEX(Import.PLE,Detalhamento!$E116,Detalhamento!AK$15)),IF(INDEX(Import.PLE,Detalhamento!$E116,Detalhamento!AK$15)&lt;=mediçao,OFFSET(Import.PLQ,$A116-1,AK$15-1,1,1),0),0),PLE!$AA$28*OFFSET(Import.PLQ,$A116-1,AK$15-1,1,1)),IF($E116&lt;&gt;1,IF(ISNUMBER(INDEX(Import.PLE,Detalhamento!$E116,Detalhamento!AK$15)),IF(INDEX(Import.PLE,Detalhamento!$E116,Detalhamento!AK$15)&lt;=mediçao,0,OFFSET(Import.PLQ,$A116-1,AK$15-1,1,1)),OFFSET(Import.PLQ,$A116-1,AK$15-1,1,1)),(1-PLE!$AA$28)*OFFSET(Import.PLQ,$A116-1,AK$15-1,1,1))))</f>
        <v>0</v>
      </c>
      <c r="AL116" s="144">
        <f ca="1">IF(AL$13="",0,CHOOSE(Detalhamento.OpçãoServiços,OFFSET(Import.PLQ,$A116-1,AL$15-1,1,1),IF($E116&lt;&gt;1,IF(ISNUMBER(INDEX(Import.PLE,Detalhamento!$E116,Detalhamento!AL$15)),IF(INDEX(Import.PLE,Detalhamento!$E116,Detalhamento!AL$15)&lt;=mediçao,OFFSET(Import.PLQ,$A116-1,AL$15-1,1,1),0),0),PLE!$AA$28*OFFSET(Import.PLQ,$A116-1,AL$15-1,1,1)),IF($E116&lt;&gt;1,IF(ISNUMBER(INDEX(Import.PLE,Detalhamento!$E116,Detalhamento!AL$15)),IF(INDEX(Import.PLE,Detalhamento!$E116,Detalhamento!AL$15)&lt;=mediçao,0,OFFSET(Import.PLQ,$A116-1,AL$15-1,1,1)),OFFSET(Import.PLQ,$A116-1,AL$15-1,1,1)),(1-PLE!$AA$28)*OFFSET(Import.PLQ,$A116-1,AL$15-1,1,1))))</f>
        <v>0</v>
      </c>
      <c r="AM116" s="144">
        <f ca="1">IF(AM$13="",0,CHOOSE(Detalhamento.OpçãoServiços,OFFSET(Import.PLQ,$A116-1,AM$15-1,1,1),IF($E116&lt;&gt;1,IF(ISNUMBER(INDEX(Import.PLE,Detalhamento!$E116,Detalhamento!AM$15)),IF(INDEX(Import.PLE,Detalhamento!$E116,Detalhamento!AM$15)&lt;=mediçao,OFFSET(Import.PLQ,$A116-1,AM$15-1,1,1),0),0),PLE!$AA$28*OFFSET(Import.PLQ,$A116-1,AM$15-1,1,1)),IF($E116&lt;&gt;1,IF(ISNUMBER(INDEX(Import.PLE,Detalhamento!$E116,Detalhamento!AM$15)),IF(INDEX(Import.PLE,Detalhamento!$E116,Detalhamento!AM$15)&lt;=mediçao,0,OFFSET(Import.PLQ,$A116-1,AM$15-1,1,1)),OFFSET(Import.PLQ,$A116-1,AM$15-1,1,1)),(1-PLE!$AA$28)*OFFSET(Import.PLQ,$A116-1,AM$15-1,1,1))))</f>
        <v>0</v>
      </c>
      <c r="AN116" s="144">
        <f ca="1">IF(AN$13="",0,CHOOSE(Detalhamento.OpçãoServiços,OFFSET(Import.PLQ,$A116-1,AN$15-1,1,1),IF($E116&lt;&gt;1,IF(ISNUMBER(INDEX(Import.PLE,Detalhamento!$E116,Detalhamento!AN$15)),IF(INDEX(Import.PLE,Detalhamento!$E116,Detalhamento!AN$15)&lt;=mediçao,OFFSET(Import.PLQ,$A116-1,AN$15-1,1,1),0),0),PLE!$AA$28*OFFSET(Import.PLQ,$A116-1,AN$15-1,1,1)),IF($E116&lt;&gt;1,IF(ISNUMBER(INDEX(Import.PLE,Detalhamento!$E116,Detalhamento!AN$15)),IF(INDEX(Import.PLE,Detalhamento!$E116,Detalhamento!AN$15)&lt;=mediçao,0,OFFSET(Import.PLQ,$A116-1,AN$15-1,1,1)),OFFSET(Import.PLQ,$A116-1,AN$15-1,1,1)),(1-PLE!$AA$28)*OFFSET(Import.PLQ,$A116-1,AN$15-1,1,1))))</f>
        <v>0</v>
      </c>
      <c r="AO116" s="144">
        <f ca="1">IF(AO$13="",0,CHOOSE(Detalhamento.OpçãoServiços,OFFSET(Import.PLQ,$A116-1,AO$15-1,1,1),IF($E116&lt;&gt;1,IF(ISNUMBER(INDEX(Import.PLE,Detalhamento!$E116,Detalhamento!AO$15)),IF(INDEX(Import.PLE,Detalhamento!$E116,Detalhamento!AO$15)&lt;=mediçao,OFFSET(Import.PLQ,$A116-1,AO$15-1,1,1),0),0),PLE!$AA$28*OFFSET(Import.PLQ,$A116-1,AO$15-1,1,1)),IF($E116&lt;&gt;1,IF(ISNUMBER(INDEX(Import.PLE,Detalhamento!$E116,Detalhamento!AO$15)),IF(INDEX(Import.PLE,Detalhamento!$E116,Detalhamento!AO$15)&lt;=mediçao,0,OFFSET(Import.PLQ,$A116-1,AO$15-1,1,1)),OFFSET(Import.PLQ,$A116-1,AO$15-1,1,1)),(1-PLE!$AA$28)*OFFSET(Import.PLQ,$A116-1,AO$15-1,1,1))))</f>
        <v>0</v>
      </c>
      <c r="AP116" s="144">
        <f ca="1">IF(AP$13="",0,CHOOSE(Detalhamento.OpçãoServiços,OFFSET(Import.PLQ,$A116-1,AP$15-1,1,1),IF($E116&lt;&gt;1,IF(ISNUMBER(INDEX(Import.PLE,Detalhamento!$E116,Detalhamento!AP$15)),IF(INDEX(Import.PLE,Detalhamento!$E116,Detalhamento!AP$15)&lt;=mediçao,OFFSET(Import.PLQ,$A116-1,AP$15-1,1,1),0),0),PLE!$AA$28*OFFSET(Import.PLQ,$A116-1,AP$15-1,1,1)),IF($E116&lt;&gt;1,IF(ISNUMBER(INDEX(Import.PLE,Detalhamento!$E116,Detalhamento!AP$15)),IF(INDEX(Import.PLE,Detalhamento!$E116,Detalhamento!AP$15)&lt;=mediçao,0,OFFSET(Import.PLQ,$A116-1,AP$15-1,1,1)),OFFSET(Import.PLQ,$A116-1,AP$15-1,1,1)),(1-PLE!$AA$28)*OFFSET(Import.PLQ,$A116-1,AP$15-1,1,1))))</f>
        <v>0</v>
      </c>
      <c r="AQ116" s="144">
        <f ca="1">IF(AQ$13="",0,CHOOSE(Detalhamento.OpçãoServiços,OFFSET(Import.PLQ,$A116-1,AQ$15-1,1,1),IF($E116&lt;&gt;1,IF(ISNUMBER(INDEX(Import.PLE,Detalhamento!$E116,Detalhamento!AQ$15)),IF(INDEX(Import.PLE,Detalhamento!$E116,Detalhamento!AQ$15)&lt;=mediçao,OFFSET(Import.PLQ,$A116-1,AQ$15-1,1,1),0),0),PLE!$AA$28*OFFSET(Import.PLQ,$A116-1,AQ$15-1,1,1)),IF($E116&lt;&gt;1,IF(ISNUMBER(INDEX(Import.PLE,Detalhamento!$E116,Detalhamento!AQ$15)),IF(INDEX(Import.PLE,Detalhamento!$E116,Detalhamento!AQ$15)&lt;=mediçao,0,OFFSET(Import.PLQ,$A116-1,AQ$15-1,1,1)),OFFSET(Import.PLQ,$A116-1,AQ$15-1,1,1)),(1-PLE!$AA$28)*OFFSET(Import.PLQ,$A116-1,AQ$15-1,1,1))))</f>
        <v>0</v>
      </c>
      <c r="AR116" s="144">
        <f ca="1">IF(AR$13="",0,CHOOSE(Detalhamento.OpçãoServiços,OFFSET(Import.PLQ,$A116-1,AR$15-1,1,1),IF($E116&lt;&gt;1,IF(ISNUMBER(INDEX(Import.PLE,Detalhamento!$E116,Detalhamento!AR$15)),IF(INDEX(Import.PLE,Detalhamento!$E116,Detalhamento!AR$15)&lt;=mediçao,OFFSET(Import.PLQ,$A116-1,AR$15-1,1,1),0),0),PLE!$AA$28*OFFSET(Import.PLQ,$A116-1,AR$15-1,1,1)),IF($E116&lt;&gt;1,IF(ISNUMBER(INDEX(Import.PLE,Detalhamento!$E116,Detalhamento!AR$15)),IF(INDEX(Import.PLE,Detalhamento!$E116,Detalhamento!AR$15)&lt;=mediçao,0,OFFSET(Import.PLQ,$A116-1,AR$15-1,1,1)),OFFSET(Import.PLQ,$A116-1,AR$15-1,1,1)),(1-PLE!$AA$28)*OFFSET(Import.PLQ,$A116-1,AR$15-1,1,1))))</f>
        <v>0</v>
      </c>
      <c r="AS116" s="144">
        <f ca="1">IF(AS$13="",0,CHOOSE(Detalhamento.OpçãoServiços,OFFSET(Import.PLQ,$A116-1,AS$15-1,1,1),IF($E116&lt;&gt;1,IF(ISNUMBER(INDEX(Import.PLE,Detalhamento!$E116,Detalhamento!AS$15)),IF(INDEX(Import.PLE,Detalhamento!$E116,Detalhamento!AS$15)&lt;=mediçao,OFFSET(Import.PLQ,$A116-1,AS$15-1,1,1),0),0),PLE!$AA$28*OFFSET(Import.PLQ,$A116-1,AS$15-1,1,1)),IF($E116&lt;&gt;1,IF(ISNUMBER(INDEX(Import.PLE,Detalhamento!$E116,Detalhamento!AS$15)),IF(INDEX(Import.PLE,Detalhamento!$E116,Detalhamento!AS$15)&lt;=mediçao,0,OFFSET(Import.PLQ,$A116-1,AS$15-1,1,1)),OFFSET(Import.PLQ,$A116-1,AS$15-1,1,1)),(1-PLE!$AA$28)*OFFSET(Import.PLQ,$A116-1,AS$15-1,1,1))))</f>
        <v>0</v>
      </c>
      <c r="AT116" s="144">
        <f ca="1">IF(AT$13="",0,CHOOSE(Detalhamento.OpçãoServiços,OFFSET(Import.PLQ,$A116-1,AT$15-1,1,1),IF($E116&lt;&gt;1,IF(ISNUMBER(INDEX(Import.PLE,Detalhamento!$E116,Detalhamento!AT$15)),IF(INDEX(Import.PLE,Detalhamento!$E116,Detalhamento!AT$15)&lt;=mediçao,OFFSET(Import.PLQ,$A116-1,AT$15-1,1,1),0),0),PLE!$AA$28*OFFSET(Import.PLQ,$A116-1,AT$15-1,1,1)),IF($E116&lt;&gt;1,IF(ISNUMBER(INDEX(Import.PLE,Detalhamento!$E116,Detalhamento!AT$15)),IF(INDEX(Import.PLE,Detalhamento!$E116,Detalhamento!AT$15)&lt;=mediçao,0,OFFSET(Import.PLQ,$A116-1,AT$15-1,1,1)),OFFSET(Import.PLQ,$A116-1,AT$15-1,1,1)),(1-PLE!$AA$28)*OFFSET(Import.PLQ,$A116-1,AT$15-1,1,1))))</f>
        <v>0</v>
      </c>
      <c r="AU116" s="144">
        <f ca="1">IF(AU$13="",0,CHOOSE(Detalhamento.OpçãoServiços,OFFSET(Import.PLQ,$A116-1,AU$15-1,1,1),IF($E116&lt;&gt;1,IF(ISNUMBER(INDEX(Import.PLE,Detalhamento!$E116,Detalhamento!AU$15)),IF(INDEX(Import.PLE,Detalhamento!$E116,Detalhamento!AU$15)&lt;=mediçao,OFFSET(Import.PLQ,$A116-1,AU$15-1,1,1),0),0),PLE!$AA$28*OFFSET(Import.PLQ,$A116-1,AU$15-1,1,1)),IF($E116&lt;&gt;1,IF(ISNUMBER(INDEX(Import.PLE,Detalhamento!$E116,Detalhamento!AU$15)),IF(INDEX(Import.PLE,Detalhamento!$E116,Detalhamento!AU$15)&lt;=mediçao,0,OFFSET(Import.PLQ,$A116-1,AU$15-1,1,1)),OFFSET(Import.PLQ,$A116-1,AU$15-1,1,1)),(1-PLE!$AA$28)*OFFSET(Import.PLQ,$A116-1,AU$15-1,1,1))))</f>
        <v>0</v>
      </c>
      <c r="AV116" s="144">
        <f ca="1">IF(AV$13="",0,CHOOSE(Detalhamento.OpçãoServiços,OFFSET(Import.PLQ,$A116-1,AV$15-1,1,1),IF($E116&lt;&gt;1,IF(ISNUMBER(INDEX(Import.PLE,Detalhamento!$E116,Detalhamento!AV$15)),IF(INDEX(Import.PLE,Detalhamento!$E116,Detalhamento!AV$15)&lt;=mediçao,OFFSET(Import.PLQ,$A116-1,AV$15-1,1,1),0),0),PLE!$AA$28*OFFSET(Import.PLQ,$A116-1,AV$15-1,1,1)),IF($E116&lt;&gt;1,IF(ISNUMBER(INDEX(Import.PLE,Detalhamento!$E116,Detalhamento!AV$15)),IF(INDEX(Import.PLE,Detalhamento!$E116,Detalhamento!AV$15)&lt;=mediçao,0,OFFSET(Import.PLQ,$A116-1,AV$15-1,1,1)),OFFSET(Import.PLQ,$A116-1,AV$15-1,1,1)),(1-PLE!$AA$28)*OFFSET(Import.PLQ,$A116-1,AV$15-1,1,1))))</f>
        <v>0</v>
      </c>
      <c r="AW116" s="144">
        <f ca="1">IF(AW$13="",0,CHOOSE(Detalhamento.OpçãoServiços,OFFSET(Import.PLQ,$A116-1,AW$15-1,1,1),IF($E116&lt;&gt;1,IF(ISNUMBER(INDEX(Import.PLE,Detalhamento!$E116,Detalhamento!AW$15)),IF(INDEX(Import.PLE,Detalhamento!$E116,Detalhamento!AW$15)&lt;=mediçao,OFFSET(Import.PLQ,$A116-1,AW$15-1,1,1),0),0),PLE!$AA$28*OFFSET(Import.PLQ,$A116-1,AW$15-1,1,1)),IF($E116&lt;&gt;1,IF(ISNUMBER(INDEX(Import.PLE,Detalhamento!$E116,Detalhamento!AW$15)),IF(INDEX(Import.PLE,Detalhamento!$E116,Detalhamento!AW$15)&lt;=mediçao,0,OFFSET(Import.PLQ,$A116-1,AW$15-1,1,1)),OFFSET(Import.PLQ,$A116-1,AW$15-1,1,1)),(1-PLE!$AA$28)*OFFSET(Import.PLQ,$A116-1,AW$15-1,1,1))))</f>
        <v>0</v>
      </c>
      <c r="AX116" s="144">
        <f ca="1">IF(AX$13="",0,CHOOSE(Detalhamento.OpçãoServiços,OFFSET(Import.PLQ,$A116-1,AX$15-1,1,1),IF($E116&lt;&gt;1,IF(ISNUMBER(INDEX(Import.PLE,Detalhamento!$E116,Detalhamento!AX$15)),IF(INDEX(Import.PLE,Detalhamento!$E116,Detalhamento!AX$15)&lt;=mediçao,OFFSET(Import.PLQ,$A116-1,AX$15-1,1,1),0),0),PLE!$AA$28*OFFSET(Import.PLQ,$A116-1,AX$15-1,1,1)),IF($E116&lt;&gt;1,IF(ISNUMBER(INDEX(Import.PLE,Detalhamento!$E116,Detalhamento!AX$15)),IF(INDEX(Import.PLE,Detalhamento!$E116,Detalhamento!AX$15)&lt;=mediçao,0,OFFSET(Import.PLQ,$A116-1,AX$15-1,1,1)),OFFSET(Import.PLQ,$A116-1,AX$15-1,1,1)),(1-PLE!$AA$28)*OFFSET(Import.PLQ,$A116-1,AX$15-1,1,1))))</f>
        <v>0</v>
      </c>
      <c r="AY116" s="144">
        <f ca="1">IF(AY$13="",0,CHOOSE(Detalhamento.OpçãoServiços,OFFSET(Import.PLQ,$A116-1,AY$15-1,1,1),IF($E116&lt;&gt;1,IF(ISNUMBER(INDEX(Import.PLE,Detalhamento!$E116,Detalhamento!AY$15)),IF(INDEX(Import.PLE,Detalhamento!$E116,Detalhamento!AY$15)&lt;=mediçao,OFFSET(Import.PLQ,$A116-1,AY$15-1,1,1),0),0),PLE!$AA$28*OFFSET(Import.PLQ,$A116-1,AY$15-1,1,1)),IF($E116&lt;&gt;1,IF(ISNUMBER(INDEX(Import.PLE,Detalhamento!$E116,Detalhamento!AY$15)),IF(INDEX(Import.PLE,Detalhamento!$E116,Detalhamento!AY$15)&lt;=mediçao,0,OFFSET(Import.PLQ,$A116-1,AY$15-1,1,1)),OFFSET(Import.PLQ,$A116-1,AY$15-1,1,1)),(1-PLE!$AA$28)*OFFSET(Import.PLQ,$A116-1,AY$15-1,1,1))))</f>
        <v>0</v>
      </c>
      <c r="AZ116" s="144">
        <f ca="1">IF(AZ$13="",0,CHOOSE(Detalhamento.OpçãoServiços,OFFSET(Import.PLQ,$A116-1,AZ$15-1,1,1),IF($E116&lt;&gt;1,IF(ISNUMBER(INDEX(Import.PLE,Detalhamento!$E116,Detalhamento!AZ$15)),IF(INDEX(Import.PLE,Detalhamento!$E116,Detalhamento!AZ$15)&lt;=mediçao,OFFSET(Import.PLQ,$A116-1,AZ$15-1,1,1),0),0),PLE!$AA$28*OFFSET(Import.PLQ,$A116-1,AZ$15-1,1,1)),IF($E116&lt;&gt;1,IF(ISNUMBER(INDEX(Import.PLE,Detalhamento!$E116,Detalhamento!AZ$15)),IF(INDEX(Import.PLE,Detalhamento!$E116,Detalhamento!AZ$15)&lt;=mediçao,0,OFFSET(Import.PLQ,$A116-1,AZ$15-1,1,1)),OFFSET(Import.PLQ,$A116-1,AZ$15-1,1,1)),(1-PLE!$AA$28)*OFFSET(Import.PLQ,$A116-1,AZ$15-1,1,1))))</f>
        <v>0</v>
      </c>
      <c r="BA116" s="144">
        <f ca="1">IF(BA$13="",0,CHOOSE(Detalhamento.OpçãoServiços,OFFSET(Import.PLQ,$A116-1,BA$15-1,1,1),IF($E116&lt;&gt;1,IF(ISNUMBER(INDEX(Import.PLE,Detalhamento!$E116,Detalhamento!BA$15)),IF(INDEX(Import.PLE,Detalhamento!$E116,Detalhamento!BA$15)&lt;=mediçao,OFFSET(Import.PLQ,$A116-1,BA$15-1,1,1),0),0),PLE!$AA$28*OFFSET(Import.PLQ,$A116-1,BA$15-1,1,1)),IF($E116&lt;&gt;1,IF(ISNUMBER(INDEX(Import.PLE,Detalhamento!$E116,Detalhamento!BA$15)),IF(INDEX(Import.PLE,Detalhamento!$E116,Detalhamento!BA$15)&lt;=mediçao,0,OFFSET(Import.PLQ,$A116-1,BA$15-1,1,1)),OFFSET(Import.PLQ,$A116-1,BA$15-1,1,1)),(1-PLE!$AA$28)*OFFSET(Import.PLQ,$A116-1,BA$15-1,1,1))))</f>
        <v>0</v>
      </c>
      <c r="BB116" s="144">
        <f ca="1">IF(BB$13="",0,CHOOSE(Detalhamento.OpçãoServiços,OFFSET(Import.PLQ,$A116-1,BB$15-1,1,1),IF($E116&lt;&gt;1,IF(ISNUMBER(INDEX(Import.PLE,Detalhamento!$E116,Detalhamento!BB$15)),IF(INDEX(Import.PLE,Detalhamento!$E116,Detalhamento!BB$15)&lt;=mediçao,OFFSET(Import.PLQ,$A116-1,BB$15-1,1,1),0),0),PLE!$AA$28*OFFSET(Import.PLQ,$A116-1,BB$15-1,1,1)),IF($E116&lt;&gt;1,IF(ISNUMBER(INDEX(Import.PLE,Detalhamento!$E116,Detalhamento!BB$15)),IF(INDEX(Import.PLE,Detalhamento!$E116,Detalhamento!BB$15)&lt;=mediçao,0,OFFSET(Import.PLQ,$A116-1,BB$15-1,1,1)),OFFSET(Import.PLQ,$A116-1,BB$15-1,1,1)),(1-PLE!$AA$28)*OFFSET(Import.PLQ,$A116-1,BB$15-1,1,1))))</f>
        <v>0</v>
      </c>
      <c r="BC116" s="144">
        <f ca="1">IF(BC$13="",0,CHOOSE(Detalhamento.OpçãoServiços,OFFSET(Import.PLQ,$A116-1,BC$15-1,1,1),IF($E116&lt;&gt;1,IF(ISNUMBER(INDEX(Import.PLE,Detalhamento!$E116,Detalhamento!BC$15)),IF(INDEX(Import.PLE,Detalhamento!$E116,Detalhamento!BC$15)&lt;=mediçao,OFFSET(Import.PLQ,$A116-1,BC$15-1,1,1),0),0),PLE!$AA$28*OFFSET(Import.PLQ,$A116-1,BC$15-1,1,1)),IF($E116&lt;&gt;1,IF(ISNUMBER(INDEX(Import.PLE,Detalhamento!$E116,Detalhamento!BC$15)),IF(INDEX(Import.PLE,Detalhamento!$E116,Detalhamento!BC$15)&lt;=mediçao,0,OFFSET(Import.PLQ,$A116-1,BC$15-1,1,1)),OFFSET(Import.PLQ,$A116-1,BC$15-1,1,1)),(1-PLE!$AA$28)*OFFSET(Import.PLQ,$A116-1,BC$15-1,1,1))))</f>
        <v>0</v>
      </c>
      <c r="BD116" s="144">
        <f ca="1">IF(BD$13="",0,CHOOSE(Detalhamento.OpçãoServiços,OFFSET(Import.PLQ,$A116-1,BD$15-1,1,1),IF($E116&lt;&gt;1,IF(ISNUMBER(INDEX(Import.PLE,Detalhamento!$E116,Detalhamento!BD$15)),IF(INDEX(Import.PLE,Detalhamento!$E116,Detalhamento!BD$15)&lt;=mediçao,OFFSET(Import.PLQ,$A116-1,BD$15-1,1,1),0),0),PLE!$AA$28*OFFSET(Import.PLQ,$A116-1,BD$15-1,1,1)),IF($E116&lt;&gt;1,IF(ISNUMBER(INDEX(Import.PLE,Detalhamento!$E116,Detalhamento!BD$15)),IF(INDEX(Import.PLE,Detalhamento!$E116,Detalhamento!BD$15)&lt;=mediçao,0,OFFSET(Import.PLQ,$A116-1,BD$15-1,1,1)),OFFSET(Import.PLQ,$A116-1,BD$15-1,1,1)),(1-PLE!$AA$28)*OFFSET(Import.PLQ,$A116-1,BD$15-1,1,1))))</f>
        <v>0</v>
      </c>
      <c r="BE116" s="144">
        <f ca="1">IF(BE$13="",0,CHOOSE(Detalhamento.OpçãoServiços,OFFSET(Import.PLQ,$A116-1,BE$15-1,1,1),IF($E116&lt;&gt;1,IF(ISNUMBER(INDEX(Import.PLE,Detalhamento!$E116,Detalhamento!BE$15)),IF(INDEX(Import.PLE,Detalhamento!$E116,Detalhamento!BE$15)&lt;=mediçao,OFFSET(Import.PLQ,$A116-1,BE$15-1,1,1),0),0),PLE!$AA$28*OFFSET(Import.PLQ,$A116-1,BE$15-1,1,1)),IF($E116&lt;&gt;1,IF(ISNUMBER(INDEX(Import.PLE,Detalhamento!$E116,Detalhamento!BE$15)),IF(INDEX(Import.PLE,Detalhamento!$E116,Detalhamento!BE$15)&lt;=mediçao,0,OFFSET(Import.PLQ,$A116-1,BE$15-1,1,1)),OFFSET(Import.PLQ,$A116-1,BE$15-1,1,1)),(1-PLE!$AA$28)*OFFSET(Import.PLQ,$A116-1,BE$15-1,1,1))))</f>
        <v>0</v>
      </c>
      <c r="BF116" s="144">
        <f ca="1">IF(BF$13="",0,CHOOSE(Detalhamento.OpçãoServiços,OFFSET(Import.PLQ,$A116-1,BF$15-1,1,1),IF($E116&lt;&gt;1,IF(ISNUMBER(INDEX(Import.PLE,Detalhamento!$E116,Detalhamento!BF$15)),IF(INDEX(Import.PLE,Detalhamento!$E116,Detalhamento!BF$15)&lt;=mediçao,OFFSET(Import.PLQ,$A116-1,BF$15-1,1,1),0),0),PLE!$AA$28*OFFSET(Import.PLQ,$A116-1,BF$15-1,1,1)),IF($E116&lt;&gt;1,IF(ISNUMBER(INDEX(Import.PLE,Detalhamento!$E116,Detalhamento!BF$15)),IF(INDEX(Import.PLE,Detalhamento!$E116,Detalhamento!BF$15)&lt;=mediçao,0,OFFSET(Import.PLQ,$A116-1,BF$15-1,1,1)),OFFSET(Import.PLQ,$A116-1,BF$15-1,1,1)),(1-PLE!$AA$28)*OFFSET(Import.PLQ,$A116-1,BF$15-1,1,1))))</f>
        <v>0</v>
      </c>
      <c r="BG116" s="144">
        <f ca="1">IF(BG$13="",0,CHOOSE(Detalhamento.OpçãoServiços,OFFSET(Import.PLQ,$A116-1,BG$15-1,1,1),IF($E116&lt;&gt;1,IF(ISNUMBER(INDEX(Import.PLE,Detalhamento!$E116,Detalhamento!BG$15)),IF(INDEX(Import.PLE,Detalhamento!$E116,Detalhamento!BG$15)&lt;=mediçao,OFFSET(Import.PLQ,$A116-1,BG$15-1,1,1),0),0),PLE!$AA$28*OFFSET(Import.PLQ,$A116-1,BG$15-1,1,1)),IF($E116&lt;&gt;1,IF(ISNUMBER(INDEX(Import.PLE,Detalhamento!$E116,Detalhamento!BG$15)),IF(INDEX(Import.PLE,Detalhamento!$E116,Detalhamento!BG$15)&lt;=mediçao,0,OFFSET(Import.PLQ,$A116-1,BG$15-1,1,1)),OFFSET(Import.PLQ,$A116-1,BG$15-1,1,1)),(1-PLE!$AA$28)*OFFSET(Import.PLQ,$A116-1,BG$15-1,1,1))))</f>
        <v>0</v>
      </c>
      <c r="BH116" s="144">
        <f ca="1">IF(BH$13="",0,CHOOSE(Detalhamento.OpçãoServiços,OFFSET(Import.PLQ,$A116-1,BH$15-1,1,1),IF($E116&lt;&gt;1,IF(ISNUMBER(INDEX(Import.PLE,Detalhamento!$E116,Detalhamento!BH$15)),IF(INDEX(Import.PLE,Detalhamento!$E116,Detalhamento!BH$15)&lt;=mediçao,OFFSET(Import.PLQ,$A116-1,BH$15-1,1,1),0),0),PLE!$AA$28*OFFSET(Import.PLQ,$A116-1,BH$15-1,1,1)),IF($E116&lt;&gt;1,IF(ISNUMBER(INDEX(Import.PLE,Detalhamento!$E116,Detalhamento!BH$15)),IF(INDEX(Import.PLE,Detalhamento!$E116,Detalhamento!BH$15)&lt;=mediçao,0,OFFSET(Import.PLQ,$A116-1,BH$15-1,1,1)),OFFSET(Import.PLQ,$A116-1,BH$15-1,1,1)),(1-PLE!$AA$28)*OFFSET(Import.PLQ,$A116-1,BH$15-1,1,1))))</f>
        <v>0</v>
      </c>
      <c r="BI116" s="144">
        <f ca="1">IF(BI$13="",0,CHOOSE(Detalhamento.OpçãoServiços,OFFSET(Import.PLQ,$A116-1,BI$15-1,1,1),IF($E116&lt;&gt;1,IF(ISNUMBER(INDEX(Import.PLE,Detalhamento!$E116,Detalhamento!BI$15)),IF(INDEX(Import.PLE,Detalhamento!$E116,Detalhamento!BI$15)&lt;=mediçao,OFFSET(Import.PLQ,$A116-1,BI$15-1,1,1),0),0),PLE!$AA$28*OFFSET(Import.PLQ,$A116-1,BI$15-1,1,1)),IF($E116&lt;&gt;1,IF(ISNUMBER(INDEX(Import.PLE,Detalhamento!$E116,Detalhamento!BI$15)),IF(INDEX(Import.PLE,Detalhamento!$E116,Detalhamento!BI$15)&lt;=mediçao,0,OFFSET(Import.PLQ,$A116-1,BI$15-1,1,1)),OFFSET(Import.PLQ,$A116-1,BI$15-1,1,1)),(1-PLE!$AA$28)*OFFSET(Import.PLQ,$A116-1,BI$15-1,1,1))))</f>
        <v>0</v>
      </c>
    </row>
    <row r="117" spans="1:61" ht="20" x14ac:dyDescent="0.2">
      <c r="A117" s="155">
        <v>88</v>
      </c>
      <c r="B117" s="21" t="str">
        <f t="shared" ca="1" si="17"/>
        <v>Serviço</v>
      </c>
      <c r="E117" s="153">
        <f t="shared" ca="1" si="18"/>
        <v>12</v>
      </c>
      <c r="F117" s="154">
        <f t="shared" ca="1" si="19"/>
        <v>120088</v>
      </c>
      <c r="G117" s="154" t="str">
        <f t="shared" ca="1" si="22"/>
        <v>1.11.4</v>
      </c>
      <c r="H117" s="182" t="str">
        <f t="shared" ca="1" si="22"/>
        <v>PINTURA ACRILICA DE FAIXAS DE DEMARCACAO EM QUADRA POLIESPORTIVA, 5 CM DE LARGURA</v>
      </c>
      <c r="I117" s="37" t="str">
        <f t="shared" ca="1" si="20"/>
        <v>M</v>
      </c>
      <c r="J117" s="144">
        <f t="shared" ca="1" si="21"/>
        <v>261.86</v>
      </c>
      <c r="K117" s="67"/>
      <c r="L117" s="144">
        <f ca="1">IF(L$13="",0,CHOOSE(Detalhamento.OpçãoServiços,OFFSET(Import.PLQ,$A117-1,L$15-1,1,1),IF($E117&lt;&gt;1,IF(ISNUMBER(INDEX(Import.PLE,Detalhamento!$E117,Detalhamento!L$15)),IF(INDEX(Import.PLE,Detalhamento!$E117,Detalhamento!L$15)&lt;=mediçao,OFFSET(Import.PLQ,$A117-1,L$15-1,1,1),0),0),PLE!$AA$28*OFFSET(Import.PLQ,$A117-1,L$15-1,1,1)),IF($E117&lt;&gt;1,IF(ISNUMBER(INDEX(Import.PLE,Detalhamento!$E117,Detalhamento!L$15)),IF(INDEX(Import.PLE,Detalhamento!$E117,Detalhamento!L$15)&lt;=mediçao,0,OFFSET(Import.PLQ,$A117-1,L$15-1,1,1)),OFFSET(Import.PLQ,$A117-1,L$15-1,1,1)),(1-PLE!$AA$28)*OFFSET(Import.PLQ,$A117-1,L$15-1,1,1))))</f>
        <v>261.86</v>
      </c>
      <c r="M117" s="144">
        <f ca="1">IF(M$13="",0,CHOOSE(Detalhamento.OpçãoServiços,OFFSET(Import.PLQ,$A117-1,M$15-1,1,1),IF($E117&lt;&gt;1,IF(ISNUMBER(INDEX(Import.PLE,Detalhamento!$E117,Detalhamento!M$15)),IF(INDEX(Import.PLE,Detalhamento!$E117,Detalhamento!M$15)&lt;=mediçao,OFFSET(Import.PLQ,$A117-1,M$15-1,1,1),0),0),PLE!$AA$28*OFFSET(Import.PLQ,$A117-1,M$15-1,1,1)),IF($E117&lt;&gt;1,IF(ISNUMBER(INDEX(Import.PLE,Detalhamento!$E117,Detalhamento!M$15)),IF(INDEX(Import.PLE,Detalhamento!$E117,Detalhamento!M$15)&lt;=mediçao,0,OFFSET(Import.PLQ,$A117-1,M$15-1,1,1)),OFFSET(Import.PLQ,$A117-1,M$15-1,1,1)),(1-PLE!$AA$28)*OFFSET(Import.PLQ,$A117-1,M$15-1,1,1))))</f>
        <v>0</v>
      </c>
      <c r="N117" s="144">
        <f ca="1">IF(N$13="",0,CHOOSE(Detalhamento.OpçãoServiços,OFFSET(Import.PLQ,$A117-1,N$15-1,1,1),IF($E117&lt;&gt;1,IF(ISNUMBER(INDEX(Import.PLE,Detalhamento!$E117,Detalhamento!N$15)),IF(INDEX(Import.PLE,Detalhamento!$E117,Detalhamento!N$15)&lt;=mediçao,OFFSET(Import.PLQ,$A117-1,N$15-1,1,1),0),0),PLE!$AA$28*OFFSET(Import.PLQ,$A117-1,N$15-1,1,1)),IF($E117&lt;&gt;1,IF(ISNUMBER(INDEX(Import.PLE,Detalhamento!$E117,Detalhamento!N$15)),IF(INDEX(Import.PLE,Detalhamento!$E117,Detalhamento!N$15)&lt;=mediçao,0,OFFSET(Import.PLQ,$A117-1,N$15-1,1,1)),OFFSET(Import.PLQ,$A117-1,N$15-1,1,1)),(1-PLE!$AA$28)*OFFSET(Import.PLQ,$A117-1,N$15-1,1,1))))</f>
        <v>0</v>
      </c>
      <c r="O117" s="144">
        <f ca="1">IF(O$13="",0,CHOOSE(Detalhamento.OpçãoServiços,OFFSET(Import.PLQ,$A117-1,O$15-1,1,1),IF($E117&lt;&gt;1,IF(ISNUMBER(INDEX(Import.PLE,Detalhamento!$E117,Detalhamento!O$15)),IF(INDEX(Import.PLE,Detalhamento!$E117,Detalhamento!O$15)&lt;=mediçao,OFFSET(Import.PLQ,$A117-1,O$15-1,1,1),0),0),PLE!$AA$28*OFFSET(Import.PLQ,$A117-1,O$15-1,1,1)),IF($E117&lt;&gt;1,IF(ISNUMBER(INDEX(Import.PLE,Detalhamento!$E117,Detalhamento!O$15)),IF(INDEX(Import.PLE,Detalhamento!$E117,Detalhamento!O$15)&lt;=mediçao,0,OFFSET(Import.PLQ,$A117-1,O$15-1,1,1)),OFFSET(Import.PLQ,$A117-1,O$15-1,1,1)),(1-PLE!$AA$28)*OFFSET(Import.PLQ,$A117-1,O$15-1,1,1))))</f>
        <v>0</v>
      </c>
      <c r="P117" s="144">
        <f ca="1">IF(P$13="",0,CHOOSE(Detalhamento.OpçãoServiços,OFFSET(Import.PLQ,$A117-1,P$15-1,1,1),IF($E117&lt;&gt;1,IF(ISNUMBER(INDEX(Import.PLE,Detalhamento!$E117,Detalhamento!P$15)),IF(INDEX(Import.PLE,Detalhamento!$E117,Detalhamento!P$15)&lt;=mediçao,OFFSET(Import.PLQ,$A117-1,P$15-1,1,1),0),0),PLE!$AA$28*OFFSET(Import.PLQ,$A117-1,P$15-1,1,1)),IF($E117&lt;&gt;1,IF(ISNUMBER(INDEX(Import.PLE,Detalhamento!$E117,Detalhamento!P$15)),IF(INDEX(Import.PLE,Detalhamento!$E117,Detalhamento!P$15)&lt;=mediçao,0,OFFSET(Import.PLQ,$A117-1,P$15-1,1,1)),OFFSET(Import.PLQ,$A117-1,P$15-1,1,1)),(1-PLE!$AA$28)*OFFSET(Import.PLQ,$A117-1,P$15-1,1,1))))</f>
        <v>0</v>
      </c>
      <c r="Q117" s="144">
        <f ca="1">IF(Q$13="",0,CHOOSE(Detalhamento.OpçãoServiços,OFFSET(Import.PLQ,$A117-1,Q$15-1,1,1),IF($E117&lt;&gt;1,IF(ISNUMBER(INDEX(Import.PLE,Detalhamento!$E117,Detalhamento!Q$15)),IF(INDEX(Import.PLE,Detalhamento!$E117,Detalhamento!Q$15)&lt;=mediçao,OFFSET(Import.PLQ,$A117-1,Q$15-1,1,1),0),0),PLE!$AA$28*OFFSET(Import.PLQ,$A117-1,Q$15-1,1,1)),IF($E117&lt;&gt;1,IF(ISNUMBER(INDEX(Import.PLE,Detalhamento!$E117,Detalhamento!Q$15)),IF(INDEX(Import.PLE,Detalhamento!$E117,Detalhamento!Q$15)&lt;=mediçao,0,OFFSET(Import.PLQ,$A117-1,Q$15-1,1,1)),OFFSET(Import.PLQ,$A117-1,Q$15-1,1,1)),(1-PLE!$AA$28)*OFFSET(Import.PLQ,$A117-1,Q$15-1,1,1))))</f>
        <v>0</v>
      </c>
      <c r="R117" s="144">
        <f ca="1">IF(R$13="",0,CHOOSE(Detalhamento.OpçãoServiços,OFFSET(Import.PLQ,$A117-1,R$15-1,1,1),IF($E117&lt;&gt;1,IF(ISNUMBER(INDEX(Import.PLE,Detalhamento!$E117,Detalhamento!R$15)),IF(INDEX(Import.PLE,Detalhamento!$E117,Detalhamento!R$15)&lt;=mediçao,OFFSET(Import.PLQ,$A117-1,R$15-1,1,1),0),0),PLE!$AA$28*OFFSET(Import.PLQ,$A117-1,R$15-1,1,1)),IF($E117&lt;&gt;1,IF(ISNUMBER(INDEX(Import.PLE,Detalhamento!$E117,Detalhamento!R$15)),IF(INDEX(Import.PLE,Detalhamento!$E117,Detalhamento!R$15)&lt;=mediçao,0,OFFSET(Import.PLQ,$A117-1,R$15-1,1,1)),OFFSET(Import.PLQ,$A117-1,R$15-1,1,1)),(1-PLE!$AA$28)*OFFSET(Import.PLQ,$A117-1,R$15-1,1,1))))</f>
        <v>0</v>
      </c>
      <c r="S117" s="144">
        <f ca="1">IF(S$13="",0,CHOOSE(Detalhamento.OpçãoServiços,OFFSET(Import.PLQ,$A117-1,S$15-1,1,1),IF($E117&lt;&gt;1,IF(ISNUMBER(INDEX(Import.PLE,Detalhamento!$E117,Detalhamento!S$15)),IF(INDEX(Import.PLE,Detalhamento!$E117,Detalhamento!S$15)&lt;=mediçao,OFFSET(Import.PLQ,$A117-1,S$15-1,1,1),0),0),PLE!$AA$28*OFFSET(Import.PLQ,$A117-1,S$15-1,1,1)),IF($E117&lt;&gt;1,IF(ISNUMBER(INDEX(Import.PLE,Detalhamento!$E117,Detalhamento!S$15)),IF(INDEX(Import.PLE,Detalhamento!$E117,Detalhamento!S$15)&lt;=mediçao,0,OFFSET(Import.PLQ,$A117-1,S$15-1,1,1)),OFFSET(Import.PLQ,$A117-1,S$15-1,1,1)),(1-PLE!$AA$28)*OFFSET(Import.PLQ,$A117-1,S$15-1,1,1))))</f>
        <v>0</v>
      </c>
      <c r="T117" s="144">
        <f ca="1">IF(T$13="",0,CHOOSE(Detalhamento.OpçãoServiços,OFFSET(Import.PLQ,$A117-1,T$15-1,1,1),IF($E117&lt;&gt;1,IF(ISNUMBER(INDEX(Import.PLE,Detalhamento!$E117,Detalhamento!T$15)),IF(INDEX(Import.PLE,Detalhamento!$E117,Detalhamento!T$15)&lt;=mediçao,OFFSET(Import.PLQ,$A117-1,T$15-1,1,1),0),0),PLE!$AA$28*OFFSET(Import.PLQ,$A117-1,T$15-1,1,1)),IF($E117&lt;&gt;1,IF(ISNUMBER(INDEX(Import.PLE,Detalhamento!$E117,Detalhamento!T$15)),IF(INDEX(Import.PLE,Detalhamento!$E117,Detalhamento!T$15)&lt;=mediçao,0,OFFSET(Import.PLQ,$A117-1,T$15-1,1,1)),OFFSET(Import.PLQ,$A117-1,T$15-1,1,1)),(1-PLE!$AA$28)*OFFSET(Import.PLQ,$A117-1,T$15-1,1,1))))</f>
        <v>0</v>
      </c>
      <c r="U117" s="144">
        <f ca="1">IF(U$13="",0,CHOOSE(Detalhamento.OpçãoServiços,OFFSET(Import.PLQ,$A117-1,U$15-1,1,1),IF($E117&lt;&gt;1,IF(ISNUMBER(INDEX(Import.PLE,Detalhamento!$E117,Detalhamento!U$15)),IF(INDEX(Import.PLE,Detalhamento!$E117,Detalhamento!U$15)&lt;=mediçao,OFFSET(Import.PLQ,$A117-1,U$15-1,1,1),0),0),PLE!$AA$28*OFFSET(Import.PLQ,$A117-1,U$15-1,1,1)),IF($E117&lt;&gt;1,IF(ISNUMBER(INDEX(Import.PLE,Detalhamento!$E117,Detalhamento!U$15)),IF(INDEX(Import.PLE,Detalhamento!$E117,Detalhamento!U$15)&lt;=mediçao,0,OFFSET(Import.PLQ,$A117-1,U$15-1,1,1)),OFFSET(Import.PLQ,$A117-1,U$15-1,1,1)),(1-PLE!$AA$28)*OFFSET(Import.PLQ,$A117-1,U$15-1,1,1))))</f>
        <v>0</v>
      </c>
      <c r="V117" s="144">
        <f ca="1">IF(V$13="",0,CHOOSE(Detalhamento.OpçãoServiços,OFFSET(Import.PLQ,$A117-1,V$15-1,1,1),IF($E117&lt;&gt;1,IF(ISNUMBER(INDEX(Import.PLE,Detalhamento!$E117,Detalhamento!V$15)),IF(INDEX(Import.PLE,Detalhamento!$E117,Detalhamento!V$15)&lt;=mediçao,OFFSET(Import.PLQ,$A117-1,V$15-1,1,1),0),0),PLE!$AA$28*OFFSET(Import.PLQ,$A117-1,V$15-1,1,1)),IF($E117&lt;&gt;1,IF(ISNUMBER(INDEX(Import.PLE,Detalhamento!$E117,Detalhamento!V$15)),IF(INDEX(Import.PLE,Detalhamento!$E117,Detalhamento!V$15)&lt;=mediçao,0,OFFSET(Import.PLQ,$A117-1,V$15-1,1,1)),OFFSET(Import.PLQ,$A117-1,V$15-1,1,1)),(1-PLE!$AA$28)*OFFSET(Import.PLQ,$A117-1,V$15-1,1,1))))</f>
        <v>0</v>
      </c>
      <c r="W117" s="144">
        <f ca="1">IF(W$13="",0,CHOOSE(Detalhamento.OpçãoServiços,OFFSET(Import.PLQ,$A117-1,W$15-1,1,1),IF($E117&lt;&gt;1,IF(ISNUMBER(INDEX(Import.PLE,Detalhamento!$E117,Detalhamento!W$15)),IF(INDEX(Import.PLE,Detalhamento!$E117,Detalhamento!W$15)&lt;=mediçao,OFFSET(Import.PLQ,$A117-1,W$15-1,1,1),0),0),PLE!$AA$28*OFFSET(Import.PLQ,$A117-1,W$15-1,1,1)),IF($E117&lt;&gt;1,IF(ISNUMBER(INDEX(Import.PLE,Detalhamento!$E117,Detalhamento!W$15)),IF(INDEX(Import.PLE,Detalhamento!$E117,Detalhamento!W$15)&lt;=mediçao,0,OFFSET(Import.PLQ,$A117-1,W$15-1,1,1)),OFFSET(Import.PLQ,$A117-1,W$15-1,1,1)),(1-PLE!$AA$28)*OFFSET(Import.PLQ,$A117-1,W$15-1,1,1))))</f>
        <v>0</v>
      </c>
      <c r="X117" s="144">
        <f ca="1">IF(X$13="",0,CHOOSE(Detalhamento.OpçãoServiços,OFFSET(Import.PLQ,$A117-1,X$15-1,1,1),IF($E117&lt;&gt;1,IF(ISNUMBER(INDEX(Import.PLE,Detalhamento!$E117,Detalhamento!X$15)),IF(INDEX(Import.PLE,Detalhamento!$E117,Detalhamento!X$15)&lt;=mediçao,OFFSET(Import.PLQ,$A117-1,X$15-1,1,1),0),0),PLE!$AA$28*OFFSET(Import.PLQ,$A117-1,X$15-1,1,1)),IF($E117&lt;&gt;1,IF(ISNUMBER(INDEX(Import.PLE,Detalhamento!$E117,Detalhamento!X$15)),IF(INDEX(Import.PLE,Detalhamento!$E117,Detalhamento!X$15)&lt;=mediçao,0,OFFSET(Import.PLQ,$A117-1,X$15-1,1,1)),OFFSET(Import.PLQ,$A117-1,X$15-1,1,1)),(1-PLE!$AA$28)*OFFSET(Import.PLQ,$A117-1,X$15-1,1,1))))</f>
        <v>0</v>
      </c>
      <c r="Y117" s="144">
        <f ca="1">IF(Y$13="",0,CHOOSE(Detalhamento.OpçãoServiços,OFFSET(Import.PLQ,$A117-1,Y$15-1,1,1),IF($E117&lt;&gt;1,IF(ISNUMBER(INDEX(Import.PLE,Detalhamento!$E117,Detalhamento!Y$15)),IF(INDEX(Import.PLE,Detalhamento!$E117,Detalhamento!Y$15)&lt;=mediçao,OFFSET(Import.PLQ,$A117-1,Y$15-1,1,1),0),0),PLE!$AA$28*OFFSET(Import.PLQ,$A117-1,Y$15-1,1,1)),IF($E117&lt;&gt;1,IF(ISNUMBER(INDEX(Import.PLE,Detalhamento!$E117,Detalhamento!Y$15)),IF(INDEX(Import.PLE,Detalhamento!$E117,Detalhamento!Y$15)&lt;=mediçao,0,OFFSET(Import.PLQ,$A117-1,Y$15-1,1,1)),OFFSET(Import.PLQ,$A117-1,Y$15-1,1,1)),(1-PLE!$AA$28)*OFFSET(Import.PLQ,$A117-1,Y$15-1,1,1))))</f>
        <v>0</v>
      </c>
      <c r="Z117" s="144">
        <f ca="1">IF(Z$13="",0,CHOOSE(Detalhamento.OpçãoServiços,OFFSET(Import.PLQ,$A117-1,Z$15-1,1,1),IF($E117&lt;&gt;1,IF(ISNUMBER(INDEX(Import.PLE,Detalhamento!$E117,Detalhamento!Z$15)),IF(INDEX(Import.PLE,Detalhamento!$E117,Detalhamento!Z$15)&lt;=mediçao,OFFSET(Import.PLQ,$A117-1,Z$15-1,1,1),0),0),PLE!$AA$28*OFFSET(Import.PLQ,$A117-1,Z$15-1,1,1)),IF($E117&lt;&gt;1,IF(ISNUMBER(INDEX(Import.PLE,Detalhamento!$E117,Detalhamento!Z$15)),IF(INDEX(Import.PLE,Detalhamento!$E117,Detalhamento!Z$15)&lt;=mediçao,0,OFFSET(Import.PLQ,$A117-1,Z$15-1,1,1)),OFFSET(Import.PLQ,$A117-1,Z$15-1,1,1)),(1-PLE!$AA$28)*OFFSET(Import.PLQ,$A117-1,Z$15-1,1,1))))</f>
        <v>0</v>
      </c>
      <c r="AA117" s="144">
        <f ca="1">IF(AA$13="",0,CHOOSE(Detalhamento.OpçãoServiços,OFFSET(Import.PLQ,$A117-1,AA$15-1,1,1),IF($E117&lt;&gt;1,IF(ISNUMBER(INDEX(Import.PLE,Detalhamento!$E117,Detalhamento!AA$15)),IF(INDEX(Import.PLE,Detalhamento!$E117,Detalhamento!AA$15)&lt;=mediçao,OFFSET(Import.PLQ,$A117-1,AA$15-1,1,1),0),0),PLE!$AA$28*OFFSET(Import.PLQ,$A117-1,AA$15-1,1,1)),IF($E117&lt;&gt;1,IF(ISNUMBER(INDEX(Import.PLE,Detalhamento!$E117,Detalhamento!AA$15)),IF(INDEX(Import.PLE,Detalhamento!$E117,Detalhamento!AA$15)&lt;=mediçao,0,OFFSET(Import.PLQ,$A117-1,AA$15-1,1,1)),OFFSET(Import.PLQ,$A117-1,AA$15-1,1,1)),(1-PLE!$AA$28)*OFFSET(Import.PLQ,$A117-1,AA$15-1,1,1))))</f>
        <v>0</v>
      </c>
      <c r="AB117" s="144">
        <f ca="1">IF(AB$13="",0,CHOOSE(Detalhamento.OpçãoServiços,OFFSET(Import.PLQ,$A117-1,AB$15-1,1,1),IF($E117&lt;&gt;1,IF(ISNUMBER(INDEX(Import.PLE,Detalhamento!$E117,Detalhamento!AB$15)),IF(INDEX(Import.PLE,Detalhamento!$E117,Detalhamento!AB$15)&lt;=mediçao,OFFSET(Import.PLQ,$A117-1,AB$15-1,1,1),0),0),PLE!$AA$28*OFFSET(Import.PLQ,$A117-1,AB$15-1,1,1)),IF($E117&lt;&gt;1,IF(ISNUMBER(INDEX(Import.PLE,Detalhamento!$E117,Detalhamento!AB$15)),IF(INDEX(Import.PLE,Detalhamento!$E117,Detalhamento!AB$15)&lt;=mediçao,0,OFFSET(Import.PLQ,$A117-1,AB$15-1,1,1)),OFFSET(Import.PLQ,$A117-1,AB$15-1,1,1)),(1-PLE!$AA$28)*OFFSET(Import.PLQ,$A117-1,AB$15-1,1,1))))</f>
        <v>0</v>
      </c>
      <c r="AC117" s="144">
        <f ca="1">IF(AC$13="",0,CHOOSE(Detalhamento.OpçãoServiços,OFFSET(Import.PLQ,$A117-1,AC$15-1,1,1),IF($E117&lt;&gt;1,IF(ISNUMBER(INDEX(Import.PLE,Detalhamento!$E117,Detalhamento!AC$15)),IF(INDEX(Import.PLE,Detalhamento!$E117,Detalhamento!AC$15)&lt;=mediçao,OFFSET(Import.PLQ,$A117-1,AC$15-1,1,1),0),0),PLE!$AA$28*OFFSET(Import.PLQ,$A117-1,AC$15-1,1,1)),IF($E117&lt;&gt;1,IF(ISNUMBER(INDEX(Import.PLE,Detalhamento!$E117,Detalhamento!AC$15)),IF(INDEX(Import.PLE,Detalhamento!$E117,Detalhamento!AC$15)&lt;=mediçao,0,OFFSET(Import.PLQ,$A117-1,AC$15-1,1,1)),OFFSET(Import.PLQ,$A117-1,AC$15-1,1,1)),(1-PLE!$AA$28)*OFFSET(Import.PLQ,$A117-1,AC$15-1,1,1))))</f>
        <v>0</v>
      </c>
      <c r="AD117" s="144">
        <f ca="1">IF(AD$13="",0,CHOOSE(Detalhamento.OpçãoServiços,OFFSET(Import.PLQ,$A117-1,AD$15-1,1,1),IF($E117&lt;&gt;1,IF(ISNUMBER(INDEX(Import.PLE,Detalhamento!$E117,Detalhamento!AD$15)),IF(INDEX(Import.PLE,Detalhamento!$E117,Detalhamento!AD$15)&lt;=mediçao,OFFSET(Import.PLQ,$A117-1,AD$15-1,1,1),0),0),PLE!$AA$28*OFFSET(Import.PLQ,$A117-1,AD$15-1,1,1)),IF($E117&lt;&gt;1,IF(ISNUMBER(INDEX(Import.PLE,Detalhamento!$E117,Detalhamento!AD$15)),IF(INDEX(Import.PLE,Detalhamento!$E117,Detalhamento!AD$15)&lt;=mediçao,0,OFFSET(Import.PLQ,$A117-1,AD$15-1,1,1)),OFFSET(Import.PLQ,$A117-1,AD$15-1,1,1)),(1-PLE!$AA$28)*OFFSET(Import.PLQ,$A117-1,AD$15-1,1,1))))</f>
        <v>0</v>
      </c>
      <c r="AE117" s="144">
        <f ca="1">IF(AE$13="",0,CHOOSE(Detalhamento.OpçãoServiços,OFFSET(Import.PLQ,$A117-1,AE$15-1,1,1),IF($E117&lt;&gt;1,IF(ISNUMBER(INDEX(Import.PLE,Detalhamento!$E117,Detalhamento!AE$15)),IF(INDEX(Import.PLE,Detalhamento!$E117,Detalhamento!AE$15)&lt;=mediçao,OFFSET(Import.PLQ,$A117-1,AE$15-1,1,1),0),0),PLE!$AA$28*OFFSET(Import.PLQ,$A117-1,AE$15-1,1,1)),IF($E117&lt;&gt;1,IF(ISNUMBER(INDEX(Import.PLE,Detalhamento!$E117,Detalhamento!AE$15)),IF(INDEX(Import.PLE,Detalhamento!$E117,Detalhamento!AE$15)&lt;=mediçao,0,OFFSET(Import.PLQ,$A117-1,AE$15-1,1,1)),OFFSET(Import.PLQ,$A117-1,AE$15-1,1,1)),(1-PLE!$AA$28)*OFFSET(Import.PLQ,$A117-1,AE$15-1,1,1))))</f>
        <v>0</v>
      </c>
      <c r="AF117" s="144">
        <f ca="1">IF(AF$13="",0,CHOOSE(Detalhamento.OpçãoServiços,OFFSET(Import.PLQ,$A117-1,AF$15-1,1,1),IF($E117&lt;&gt;1,IF(ISNUMBER(INDEX(Import.PLE,Detalhamento!$E117,Detalhamento!AF$15)),IF(INDEX(Import.PLE,Detalhamento!$E117,Detalhamento!AF$15)&lt;=mediçao,OFFSET(Import.PLQ,$A117-1,AF$15-1,1,1),0),0),PLE!$AA$28*OFFSET(Import.PLQ,$A117-1,AF$15-1,1,1)),IF($E117&lt;&gt;1,IF(ISNUMBER(INDEX(Import.PLE,Detalhamento!$E117,Detalhamento!AF$15)),IF(INDEX(Import.PLE,Detalhamento!$E117,Detalhamento!AF$15)&lt;=mediçao,0,OFFSET(Import.PLQ,$A117-1,AF$15-1,1,1)),OFFSET(Import.PLQ,$A117-1,AF$15-1,1,1)),(1-PLE!$AA$28)*OFFSET(Import.PLQ,$A117-1,AF$15-1,1,1))))</f>
        <v>0</v>
      </c>
      <c r="AG117" s="144">
        <f ca="1">IF(AG$13="",0,CHOOSE(Detalhamento.OpçãoServiços,OFFSET(Import.PLQ,$A117-1,AG$15-1,1,1),IF($E117&lt;&gt;1,IF(ISNUMBER(INDEX(Import.PLE,Detalhamento!$E117,Detalhamento!AG$15)),IF(INDEX(Import.PLE,Detalhamento!$E117,Detalhamento!AG$15)&lt;=mediçao,OFFSET(Import.PLQ,$A117-1,AG$15-1,1,1),0),0),PLE!$AA$28*OFFSET(Import.PLQ,$A117-1,AG$15-1,1,1)),IF($E117&lt;&gt;1,IF(ISNUMBER(INDEX(Import.PLE,Detalhamento!$E117,Detalhamento!AG$15)),IF(INDEX(Import.PLE,Detalhamento!$E117,Detalhamento!AG$15)&lt;=mediçao,0,OFFSET(Import.PLQ,$A117-1,AG$15-1,1,1)),OFFSET(Import.PLQ,$A117-1,AG$15-1,1,1)),(1-PLE!$AA$28)*OFFSET(Import.PLQ,$A117-1,AG$15-1,1,1))))</f>
        <v>0</v>
      </c>
      <c r="AH117" s="144">
        <f ca="1">IF(AH$13="",0,CHOOSE(Detalhamento.OpçãoServiços,OFFSET(Import.PLQ,$A117-1,AH$15-1,1,1),IF($E117&lt;&gt;1,IF(ISNUMBER(INDEX(Import.PLE,Detalhamento!$E117,Detalhamento!AH$15)),IF(INDEX(Import.PLE,Detalhamento!$E117,Detalhamento!AH$15)&lt;=mediçao,OFFSET(Import.PLQ,$A117-1,AH$15-1,1,1),0),0),PLE!$AA$28*OFFSET(Import.PLQ,$A117-1,AH$15-1,1,1)),IF($E117&lt;&gt;1,IF(ISNUMBER(INDEX(Import.PLE,Detalhamento!$E117,Detalhamento!AH$15)),IF(INDEX(Import.PLE,Detalhamento!$E117,Detalhamento!AH$15)&lt;=mediçao,0,OFFSET(Import.PLQ,$A117-1,AH$15-1,1,1)),OFFSET(Import.PLQ,$A117-1,AH$15-1,1,1)),(1-PLE!$AA$28)*OFFSET(Import.PLQ,$A117-1,AH$15-1,1,1))))</f>
        <v>0</v>
      </c>
      <c r="AI117" s="144">
        <f ca="1">IF(AI$13="",0,CHOOSE(Detalhamento.OpçãoServiços,OFFSET(Import.PLQ,$A117-1,AI$15-1,1,1),IF($E117&lt;&gt;1,IF(ISNUMBER(INDEX(Import.PLE,Detalhamento!$E117,Detalhamento!AI$15)),IF(INDEX(Import.PLE,Detalhamento!$E117,Detalhamento!AI$15)&lt;=mediçao,OFFSET(Import.PLQ,$A117-1,AI$15-1,1,1),0),0),PLE!$AA$28*OFFSET(Import.PLQ,$A117-1,AI$15-1,1,1)),IF($E117&lt;&gt;1,IF(ISNUMBER(INDEX(Import.PLE,Detalhamento!$E117,Detalhamento!AI$15)),IF(INDEX(Import.PLE,Detalhamento!$E117,Detalhamento!AI$15)&lt;=mediçao,0,OFFSET(Import.PLQ,$A117-1,AI$15-1,1,1)),OFFSET(Import.PLQ,$A117-1,AI$15-1,1,1)),(1-PLE!$AA$28)*OFFSET(Import.PLQ,$A117-1,AI$15-1,1,1))))</f>
        <v>0</v>
      </c>
      <c r="AJ117" s="144">
        <f ca="1">IF(AJ$13="",0,CHOOSE(Detalhamento.OpçãoServiços,OFFSET(Import.PLQ,$A117-1,AJ$15-1,1,1),IF($E117&lt;&gt;1,IF(ISNUMBER(INDEX(Import.PLE,Detalhamento!$E117,Detalhamento!AJ$15)),IF(INDEX(Import.PLE,Detalhamento!$E117,Detalhamento!AJ$15)&lt;=mediçao,OFFSET(Import.PLQ,$A117-1,AJ$15-1,1,1),0),0),PLE!$AA$28*OFFSET(Import.PLQ,$A117-1,AJ$15-1,1,1)),IF($E117&lt;&gt;1,IF(ISNUMBER(INDEX(Import.PLE,Detalhamento!$E117,Detalhamento!AJ$15)),IF(INDEX(Import.PLE,Detalhamento!$E117,Detalhamento!AJ$15)&lt;=mediçao,0,OFFSET(Import.PLQ,$A117-1,AJ$15-1,1,1)),OFFSET(Import.PLQ,$A117-1,AJ$15-1,1,1)),(1-PLE!$AA$28)*OFFSET(Import.PLQ,$A117-1,AJ$15-1,1,1))))</f>
        <v>0</v>
      </c>
      <c r="AK117" s="144">
        <f ca="1">IF(AK$13="",0,CHOOSE(Detalhamento.OpçãoServiços,OFFSET(Import.PLQ,$A117-1,AK$15-1,1,1),IF($E117&lt;&gt;1,IF(ISNUMBER(INDEX(Import.PLE,Detalhamento!$E117,Detalhamento!AK$15)),IF(INDEX(Import.PLE,Detalhamento!$E117,Detalhamento!AK$15)&lt;=mediçao,OFFSET(Import.PLQ,$A117-1,AK$15-1,1,1),0),0),PLE!$AA$28*OFFSET(Import.PLQ,$A117-1,AK$15-1,1,1)),IF($E117&lt;&gt;1,IF(ISNUMBER(INDEX(Import.PLE,Detalhamento!$E117,Detalhamento!AK$15)),IF(INDEX(Import.PLE,Detalhamento!$E117,Detalhamento!AK$15)&lt;=mediçao,0,OFFSET(Import.PLQ,$A117-1,AK$15-1,1,1)),OFFSET(Import.PLQ,$A117-1,AK$15-1,1,1)),(1-PLE!$AA$28)*OFFSET(Import.PLQ,$A117-1,AK$15-1,1,1))))</f>
        <v>0</v>
      </c>
      <c r="AL117" s="144">
        <f ca="1">IF(AL$13="",0,CHOOSE(Detalhamento.OpçãoServiços,OFFSET(Import.PLQ,$A117-1,AL$15-1,1,1),IF($E117&lt;&gt;1,IF(ISNUMBER(INDEX(Import.PLE,Detalhamento!$E117,Detalhamento!AL$15)),IF(INDEX(Import.PLE,Detalhamento!$E117,Detalhamento!AL$15)&lt;=mediçao,OFFSET(Import.PLQ,$A117-1,AL$15-1,1,1),0),0),PLE!$AA$28*OFFSET(Import.PLQ,$A117-1,AL$15-1,1,1)),IF($E117&lt;&gt;1,IF(ISNUMBER(INDEX(Import.PLE,Detalhamento!$E117,Detalhamento!AL$15)),IF(INDEX(Import.PLE,Detalhamento!$E117,Detalhamento!AL$15)&lt;=mediçao,0,OFFSET(Import.PLQ,$A117-1,AL$15-1,1,1)),OFFSET(Import.PLQ,$A117-1,AL$15-1,1,1)),(1-PLE!$AA$28)*OFFSET(Import.PLQ,$A117-1,AL$15-1,1,1))))</f>
        <v>0</v>
      </c>
      <c r="AM117" s="144">
        <f ca="1">IF(AM$13="",0,CHOOSE(Detalhamento.OpçãoServiços,OFFSET(Import.PLQ,$A117-1,AM$15-1,1,1),IF($E117&lt;&gt;1,IF(ISNUMBER(INDEX(Import.PLE,Detalhamento!$E117,Detalhamento!AM$15)),IF(INDEX(Import.PLE,Detalhamento!$E117,Detalhamento!AM$15)&lt;=mediçao,OFFSET(Import.PLQ,$A117-1,AM$15-1,1,1),0),0),PLE!$AA$28*OFFSET(Import.PLQ,$A117-1,AM$15-1,1,1)),IF($E117&lt;&gt;1,IF(ISNUMBER(INDEX(Import.PLE,Detalhamento!$E117,Detalhamento!AM$15)),IF(INDEX(Import.PLE,Detalhamento!$E117,Detalhamento!AM$15)&lt;=mediçao,0,OFFSET(Import.PLQ,$A117-1,AM$15-1,1,1)),OFFSET(Import.PLQ,$A117-1,AM$15-1,1,1)),(1-PLE!$AA$28)*OFFSET(Import.PLQ,$A117-1,AM$15-1,1,1))))</f>
        <v>0</v>
      </c>
      <c r="AN117" s="144">
        <f ca="1">IF(AN$13="",0,CHOOSE(Detalhamento.OpçãoServiços,OFFSET(Import.PLQ,$A117-1,AN$15-1,1,1),IF($E117&lt;&gt;1,IF(ISNUMBER(INDEX(Import.PLE,Detalhamento!$E117,Detalhamento!AN$15)),IF(INDEX(Import.PLE,Detalhamento!$E117,Detalhamento!AN$15)&lt;=mediçao,OFFSET(Import.PLQ,$A117-1,AN$15-1,1,1),0),0),PLE!$AA$28*OFFSET(Import.PLQ,$A117-1,AN$15-1,1,1)),IF($E117&lt;&gt;1,IF(ISNUMBER(INDEX(Import.PLE,Detalhamento!$E117,Detalhamento!AN$15)),IF(INDEX(Import.PLE,Detalhamento!$E117,Detalhamento!AN$15)&lt;=mediçao,0,OFFSET(Import.PLQ,$A117-1,AN$15-1,1,1)),OFFSET(Import.PLQ,$A117-1,AN$15-1,1,1)),(1-PLE!$AA$28)*OFFSET(Import.PLQ,$A117-1,AN$15-1,1,1))))</f>
        <v>0</v>
      </c>
      <c r="AO117" s="144">
        <f ca="1">IF(AO$13="",0,CHOOSE(Detalhamento.OpçãoServiços,OFFSET(Import.PLQ,$A117-1,AO$15-1,1,1),IF($E117&lt;&gt;1,IF(ISNUMBER(INDEX(Import.PLE,Detalhamento!$E117,Detalhamento!AO$15)),IF(INDEX(Import.PLE,Detalhamento!$E117,Detalhamento!AO$15)&lt;=mediçao,OFFSET(Import.PLQ,$A117-1,AO$15-1,1,1),0),0),PLE!$AA$28*OFFSET(Import.PLQ,$A117-1,AO$15-1,1,1)),IF($E117&lt;&gt;1,IF(ISNUMBER(INDEX(Import.PLE,Detalhamento!$E117,Detalhamento!AO$15)),IF(INDEX(Import.PLE,Detalhamento!$E117,Detalhamento!AO$15)&lt;=mediçao,0,OFFSET(Import.PLQ,$A117-1,AO$15-1,1,1)),OFFSET(Import.PLQ,$A117-1,AO$15-1,1,1)),(1-PLE!$AA$28)*OFFSET(Import.PLQ,$A117-1,AO$15-1,1,1))))</f>
        <v>0</v>
      </c>
      <c r="AP117" s="144">
        <f ca="1">IF(AP$13="",0,CHOOSE(Detalhamento.OpçãoServiços,OFFSET(Import.PLQ,$A117-1,AP$15-1,1,1),IF($E117&lt;&gt;1,IF(ISNUMBER(INDEX(Import.PLE,Detalhamento!$E117,Detalhamento!AP$15)),IF(INDEX(Import.PLE,Detalhamento!$E117,Detalhamento!AP$15)&lt;=mediçao,OFFSET(Import.PLQ,$A117-1,AP$15-1,1,1),0),0),PLE!$AA$28*OFFSET(Import.PLQ,$A117-1,AP$15-1,1,1)),IF($E117&lt;&gt;1,IF(ISNUMBER(INDEX(Import.PLE,Detalhamento!$E117,Detalhamento!AP$15)),IF(INDEX(Import.PLE,Detalhamento!$E117,Detalhamento!AP$15)&lt;=mediçao,0,OFFSET(Import.PLQ,$A117-1,AP$15-1,1,1)),OFFSET(Import.PLQ,$A117-1,AP$15-1,1,1)),(1-PLE!$AA$28)*OFFSET(Import.PLQ,$A117-1,AP$15-1,1,1))))</f>
        <v>0</v>
      </c>
      <c r="AQ117" s="144">
        <f ca="1">IF(AQ$13="",0,CHOOSE(Detalhamento.OpçãoServiços,OFFSET(Import.PLQ,$A117-1,AQ$15-1,1,1),IF($E117&lt;&gt;1,IF(ISNUMBER(INDEX(Import.PLE,Detalhamento!$E117,Detalhamento!AQ$15)),IF(INDEX(Import.PLE,Detalhamento!$E117,Detalhamento!AQ$15)&lt;=mediçao,OFFSET(Import.PLQ,$A117-1,AQ$15-1,1,1),0),0),PLE!$AA$28*OFFSET(Import.PLQ,$A117-1,AQ$15-1,1,1)),IF($E117&lt;&gt;1,IF(ISNUMBER(INDEX(Import.PLE,Detalhamento!$E117,Detalhamento!AQ$15)),IF(INDEX(Import.PLE,Detalhamento!$E117,Detalhamento!AQ$15)&lt;=mediçao,0,OFFSET(Import.PLQ,$A117-1,AQ$15-1,1,1)),OFFSET(Import.PLQ,$A117-1,AQ$15-1,1,1)),(1-PLE!$AA$28)*OFFSET(Import.PLQ,$A117-1,AQ$15-1,1,1))))</f>
        <v>0</v>
      </c>
      <c r="AR117" s="144">
        <f ca="1">IF(AR$13="",0,CHOOSE(Detalhamento.OpçãoServiços,OFFSET(Import.PLQ,$A117-1,AR$15-1,1,1),IF($E117&lt;&gt;1,IF(ISNUMBER(INDEX(Import.PLE,Detalhamento!$E117,Detalhamento!AR$15)),IF(INDEX(Import.PLE,Detalhamento!$E117,Detalhamento!AR$15)&lt;=mediçao,OFFSET(Import.PLQ,$A117-1,AR$15-1,1,1),0),0),PLE!$AA$28*OFFSET(Import.PLQ,$A117-1,AR$15-1,1,1)),IF($E117&lt;&gt;1,IF(ISNUMBER(INDEX(Import.PLE,Detalhamento!$E117,Detalhamento!AR$15)),IF(INDEX(Import.PLE,Detalhamento!$E117,Detalhamento!AR$15)&lt;=mediçao,0,OFFSET(Import.PLQ,$A117-1,AR$15-1,1,1)),OFFSET(Import.PLQ,$A117-1,AR$15-1,1,1)),(1-PLE!$AA$28)*OFFSET(Import.PLQ,$A117-1,AR$15-1,1,1))))</f>
        <v>0</v>
      </c>
      <c r="AS117" s="144">
        <f ca="1">IF(AS$13="",0,CHOOSE(Detalhamento.OpçãoServiços,OFFSET(Import.PLQ,$A117-1,AS$15-1,1,1),IF($E117&lt;&gt;1,IF(ISNUMBER(INDEX(Import.PLE,Detalhamento!$E117,Detalhamento!AS$15)),IF(INDEX(Import.PLE,Detalhamento!$E117,Detalhamento!AS$15)&lt;=mediçao,OFFSET(Import.PLQ,$A117-1,AS$15-1,1,1),0),0),PLE!$AA$28*OFFSET(Import.PLQ,$A117-1,AS$15-1,1,1)),IF($E117&lt;&gt;1,IF(ISNUMBER(INDEX(Import.PLE,Detalhamento!$E117,Detalhamento!AS$15)),IF(INDEX(Import.PLE,Detalhamento!$E117,Detalhamento!AS$15)&lt;=mediçao,0,OFFSET(Import.PLQ,$A117-1,AS$15-1,1,1)),OFFSET(Import.PLQ,$A117-1,AS$15-1,1,1)),(1-PLE!$AA$28)*OFFSET(Import.PLQ,$A117-1,AS$15-1,1,1))))</f>
        <v>0</v>
      </c>
      <c r="AT117" s="144">
        <f ca="1">IF(AT$13="",0,CHOOSE(Detalhamento.OpçãoServiços,OFFSET(Import.PLQ,$A117-1,AT$15-1,1,1),IF($E117&lt;&gt;1,IF(ISNUMBER(INDEX(Import.PLE,Detalhamento!$E117,Detalhamento!AT$15)),IF(INDEX(Import.PLE,Detalhamento!$E117,Detalhamento!AT$15)&lt;=mediçao,OFFSET(Import.PLQ,$A117-1,AT$15-1,1,1),0),0),PLE!$AA$28*OFFSET(Import.PLQ,$A117-1,AT$15-1,1,1)),IF($E117&lt;&gt;1,IF(ISNUMBER(INDEX(Import.PLE,Detalhamento!$E117,Detalhamento!AT$15)),IF(INDEX(Import.PLE,Detalhamento!$E117,Detalhamento!AT$15)&lt;=mediçao,0,OFFSET(Import.PLQ,$A117-1,AT$15-1,1,1)),OFFSET(Import.PLQ,$A117-1,AT$15-1,1,1)),(1-PLE!$AA$28)*OFFSET(Import.PLQ,$A117-1,AT$15-1,1,1))))</f>
        <v>0</v>
      </c>
      <c r="AU117" s="144">
        <f ca="1">IF(AU$13="",0,CHOOSE(Detalhamento.OpçãoServiços,OFFSET(Import.PLQ,$A117-1,AU$15-1,1,1),IF($E117&lt;&gt;1,IF(ISNUMBER(INDEX(Import.PLE,Detalhamento!$E117,Detalhamento!AU$15)),IF(INDEX(Import.PLE,Detalhamento!$E117,Detalhamento!AU$15)&lt;=mediçao,OFFSET(Import.PLQ,$A117-1,AU$15-1,1,1),0),0),PLE!$AA$28*OFFSET(Import.PLQ,$A117-1,AU$15-1,1,1)),IF($E117&lt;&gt;1,IF(ISNUMBER(INDEX(Import.PLE,Detalhamento!$E117,Detalhamento!AU$15)),IF(INDEX(Import.PLE,Detalhamento!$E117,Detalhamento!AU$15)&lt;=mediçao,0,OFFSET(Import.PLQ,$A117-1,AU$15-1,1,1)),OFFSET(Import.PLQ,$A117-1,AU$15-1,1,1)),(1-PLE!$AA$28)*OFFSET(Import.PLQ,$A117-1,AU$15-1,1,1))))</f>
        <v>0</v>
      </c>
      <c r="AV117" s="144">
        <f ca="1">IF(AV$13="",0,CHOOSE(Detalhamento.OpçãoServiços,OFFSET(Import.PLQ,$A117-1,AV$15-1,1,1),IF($E117&lt;&gt;1,IF(ISNUMBER(INDEX(Import.PLE,Detalhamento!$E117,Detalhamento!AV$15)),IF(INDEX(Import.PLE,Detalhamento!$E117,Detalhamento!AV$15)&lt;=mediçao,OFFSET(Import.PLQ,$A117-1,AV$15-1,1,1),0),0),PLE!$AA$28*OFFSET(Import.PLQ,$A117-1,AV$15-1,1,1)),IF($E117&lt;&gt;1,IF(ISNUMBER(INDEX(Import.PLE,Detalhamento!$E117,Detalhamento!AV$15)),IF(INDEX(Import.PLE,Detalhamento!$E117,Detalhamento!AV$15)&lt;=mediçao,0,OFFSET(Import.PLQ,$A117-1,AV$15-1,1,1)),OFFSET(Import.PLQ,$A117-1,AV$15-1,1,1)),(1-PLE!$AA$28)*OFFSET(Import.PLQ,$A117-1,AV$15-1,1,1))))</f>
        <v>0</v>
      </c>
      <c r="AW117" s="144">
        <f ca="1">IF(AW$13="",0,CHOOSE(Detalhamento.OpçãoServiços,OFFSET(Import.PLQ,$A117-1,AW$15-1,1,1),IF($E117&lt;&gt;1,IF(ISNUMBER(INDEX(Import.PLE,Detalhamento!$E117,Detalhamento!AW$15)),IF(INDEX(Import.PLE,Detalhamento!$E117,Detalhamento!AW$15)&lt;=mediçao,OFFSET(Import.PLQ,$A117-1,AW$15-1,1,1),0),0),PLE!$AA$28*OFFSET(Import.PLQ,$A117-1,AW$15-1,1,1)),IF($E117&lt;&gt;1,IF(ISNUMBER(INDEX(Import.PLE,Detalhamento!$E117,Detalhamento!AW$15)),IF(INDEX(Import.PLE,Detalhamento!$E117,Detalhamento!AW$15)&lt;=mediçao,0,OFFSET(Import.PLQ,$A117-1,AW$15-1,1,1)),OFFSET(Import.PLQ,$A117-1,AW$15-1,1,1)),(1-PLE!$AA$28)*OFFSET(Import.PLQ,$A117-1,AW$15-1,1,1))))</f>
        <v>0</v>
      </c>
      <c r="AX117" s="144">
        <f ca="1">IF(AX$13="",0,CHOOSE(Detalhamento.OpçãoServiços,OFFSET(Import.PLQ,$A117-1,AX$15-1,1,1),IF($E117&lt;&gt;1,IF(ISNUMBER(INDEX(Import.PLE,Detalhamento!$E117,Detalhamento!AX$15)),IF(INDEX(Import.PLE,Detalhamento!$E117,Detalhamento!AX$15)&lt;=mediçao,OFFSET(Import.PLQ,$A117-1,AX$15-1,1,1),0),0),PLE!$AA$28*OFFSET(Import.PLQ,$A117-1,AX$15-1,1,1)),IF($E117&lt;&gt;1,IF(ISNUMBER(INDEX(Import.PLE,Detalhamento!$E117,Detalhamento!AX$15)),IF(INDEX(Import.PLE,Detalhamento!$E117,Detalhamento!AX$15)&lt;=mediçao,0,OFFSET(Import.PLQ,$A117-1,AX$15-1,1,1)),OFFSET(Import.PLQ,$A117-1,AX$15-1,1,1)),(1-PLE!$AA$28)*OFFSET(Import.PLQ,$A117-1,AX$15-1,1,1))))</f>
        <v>0</v>
      </c>
      <c r="AY117" s="144">
        <f ca="1">IF(AY$13="",0,CHOOSE(Detalhamento.OpçãoServiços,OFFSET(Import.PLQ,$A117-1,AY$15-1,1,1),IF($E117&lt;&gt;1,IF(ISNUMBER(INDEX(Import.PLE,Detalhamento!$E117,Detalhamento!AY$15)),IF(INDEX(Import.PLE,Detalhamento!$E117,Detalhamento!AY$15)&lt;=mediçao,OFFSET(Import.PLQ,$A117-1,AY$15-1,1,1),0),0),PLE!$AA$28*OFFSET(Import.PLQ,$A117-1,AY$15-1,1,1)),IF($E117&lt;&gt;1,IF(ISNUMBER(INDEX(Import.PLE,Detalhamento!$E117,Detalhamento!AY$15)),IF(INDEX(Import.PLE,Detalhamento!$E117,Detalhamento!AY$15)&lt;=mediçao,0,OFFSET(Import.PLQ,$A117-1,AY$15-1,1,1)),OFFSET(Import.PLQ,$A117-1,AY$15-1,1,1)),(1-PLE!$AA$28)*OFFSET(Import.PLQ,$A117-1,AY$15-1,1,1))))</f>
        <v>0</v>
      </c>
      <c r="AZ117" s="144">
        <f ca="1">IF(AZ$13="",0,CHOOSE(Detalhamento.OpçãoServiços,OFFSET(Import.PLQ,$A117-1,AZ$15-1,1,1),IF($E117&lt;&gt;1,IF(ISNUMBER(INDEX(Import.PLE,Detalhamento!$E117,Detalhamento!AZ$15)),IF(INDEX(Import.PLE,Detalhamento!$E117,Detalhamento!AZ$15)&lt;=mediçao,OFFSET(Import.PLQ,$A117-1,AZ$15-1,1,1),0),0),PLE!$AA$28*OFFSET(Import.PLQ,$A117-1,AZ$15-1,1,1)),IF($E117&lt;&gt;1,IF(ISNUMBER(INDEX(Import.PLE,Detalhamento!$E117,Detalhamento!AZ$15)),IF(INDEX(Import.PLE,Detalhamento!$E117,Detalhamento!AZ$15)&lt;=mediçao,0,OFFSET(Import.PLQ,$A117-1,AZ$15-1,1,1)),OFFSET(Import.PLQ,$A117-1,AZ$15-1,1,1)),(1-PLE!$AA$28)*OFFSET(Import.PLQ,$A117-1,AZ$15-1,1,1))))</f>
        <v>0</v>
      </c>
      <c r="BA117" s="144">
        <f ca="1">IF(BA$13="",0,CHOOSE(Detalhamento.OpçãoServiços,OFFSET(Import.PLQ,$A117-1,BA$15-1,1,1),IF($E117&lt;&gt;1,IF(ISNUMBER(INDEX(Import.PLE,Detalhamento!$E117,Detalhamento!BA$15)),IF(INDEX(Import.PLE,Detalhamento!$E117,Detalhamento!BA$15)&lt;=mediçao,OFFSET(Import.PLQ,$A117-1,BA$15-1,1,1),0),0),PLE!$AA$28*OFFSET(Import.PLQ,$A117-1,BA$15-1,1,1)),IF($E117&lt;&gt;1,IF(ISNUMBER(INDEX(Import.PLE,Detalhamento!$E117,Detalhamento!BA$15)),IF(INDEX(Import.PLE,Detalhamento!$E117,Detalhamento!BA$15)&lt;=mediçao,0,OFFSET(Import.PLQ,$A117-1,BA$15-1,1,1)),OFFSET(Import.PLQ,$A117-1,BA$15-1,1,1)),(1-PLE!$AA$28)*OFFSET(Import.PLQ,$A117-1,BA$15-1,1,1))))</f>
        <v>0</v>
      </c>
      <c r="BB117" s="144">
        <f ca="1">IF(BB$13="",0,CHOOSE(Detalhamento.OpçãoServiços,OFFSET(Import.PLQ,$A117-1,BB$15-1,1,1),IF($E117&lt;&gt;1,IF(ISNUMBER(INDEX(Import.PLE,Detalhamento!$E117,Detalhamento!BB$15)),IF(INDEX(Import.PLE,Detalhamento!$E117,Detalhamento!BB$15)&lt;=mediçao,OFFSET(Import.PLQ,$A117-1,BB$15-1,1,1),0),0),PLE!$AA$28*OFFSET(Import.PLQ,$A117-1,BB$15-1,1,1)),IF($E117&lt;&gt;1,IF(ISNUMBER(INDEX(Import.PLE,Detalhamento!$E117,Detalhamento!BB$15)),IF(INDEX(Import.PLE,Detalhamento!$E117,Detalhamento!BB$15)&lt;=mediçao,0,OFFSET(Import.PLQ,$A117-1,BB$15-1,1,1)),OFFSET(Import.PLQ,$A117-1,BB$15-1,1,1)),(1-PLE!$AA$28)*OFFSET(Import.PLQ,$A117-1,BB$15-1,1,1))))</f>
        <v>0</v>
      </c>
      <c r="BC117" s="144">
        <f ca="1">IF(BC$13="",0,CHOOSE(Detalhamento.OpçãoServiços,OFFSET(Import.PLQ,$A117-1,BC$15-1,1,1),IF($E117&lt;&gt;1,IF(ISNUMBER(INDEX(Import.PLE,Detalhamento!$E117,Detalhamento!BC$15)),IF(INDEX(Import.PLE,Detalhamento!$E117,Detalhamento!BC$15)&lt;=mediçao,OFFSET(Import.PLQ,$A117-1,BC$15-1,1,1),0),0),PLE!$AA$28*OFFSET(Import.PLQ,$A117-1,BC$15-1,1,1)),IF($E117&lt;&gt;1,IF(ISNUMBER(INDEX(Import.PLE,Detalhamento!$E117,Detalhamento!BC$15)),IF(INDEX(Import.PLE,Detalhamento!$E117,Detalhamento!BC$15)&lt;=mediçao,0,OFFSET(Import.PLQ,$A117-1,BC$15-1,1,1)),OFFSET(Import.PLQ,$A117-1,BC$15-1,1,1)),(1-PLE!$AA$28)*OFFSET(Import.PLQ,$A117-1,BC$15-1,1,1))))</f>
        <v>0</v>
      </c>
      <c r="BD117" s="144">
        <f ca="1">IF(BD$13="",0,CHOOSE(Detalhamento.OpçãoServiços,OFFSET(Import.PLQ,$A117-1,BD$15-1,1,1),IF($E117&lt;&gt;1,IF(ISNUMBER(INDEX(Import.PLE,Detalhamento!$E117,Detalhamento!BD$15)),IF(INDEX(Import.PLE,Detalhamento!$E117,Detalhamento!BD$15)&lt;=mediçao,OFFSET(Import.PLQ,$A117-1,BD$15-1,1,1),0),0),PLE!$AA$28*OFFSET(Import.PLQ,$A117-1,BD$15-1,1,1)),IF($E117&lt;&gt;1,IF(ISNUMBER(INDEX(Import.PLE,Detalhamento!$E117,Detalhamento!BD$15)),IF(INDEX(Import.PLE,Detalhamento!$E117,Detalhamento!BD$15)&lt;=mediçao,0,OFFSET(Import.PLQ,$A117-1,BD$15-1,1,1)),OFFSET(Import.PLQ,$A117-1,BD$15-1,1,1)),(1-PLE!$AA$28)*OFFSET(Import.PLQ,$A117-1,BD$15-1,1,1))))</f>
        <v>0</v>
      </c>
      <c r="BE117" s="144">
        <f ca="1">IF(BE$13="",0,CHOOSE(Detalhamento.OpçãoServiços,OFFSET(Import.PLQ,$A117-1,BE$15-1,1,1),IF($E117&lt;&gt;1,IF(ISNUMBER(INDEX(Import.PLE,Detalhamento!$E117,Detalhamento!BE$15)),IF(INDEX(Import.PLE,Detalhamento!$E117,Detalhamento!BE$15)&lt;=mediçao,OFFSET(Import.PLQ,$A117-1,BE$15-1,1,1),0),0),PLE!$AA$28*OFFSET(Import.PLQ,$A117-1,BE$15-1,1,1)),IF($E117&lt;&gt;1,IF(ISNUMBER(INDEX(Import.PLE,Detalhamento!$E117,Detalhamento!BE$15)),IF(INDEX(Import.PLE,Detalhamento!$E117,Detalhamento!BE$15)&lt;=mediçao,0,OFFSET(Import.PLQ,$A117-1,BE$15-1,1,1)),OFFSET(Import.PLQ,$A117-1,BE$15-1,1,1)),(1-PLE!$AA$28)*OFFSET(Import.PLQ,$A117-1,BE$15-1,1,1))))</f>
        <v>0</v>
      </c>
      <c r="BF117" s="144">
        <f ca="1">IF(BF$13="",0,CHOOSE(Detalhamento.OpçãoServiços,OFFSET(Import.PLQ,$A117-1,BF$15-1,1,1),IF($E117&lt;&gt;1,IF(ISNUMBER(INDEX(Import.PLE,Detalhamento!$E117,Detalhamento!BF$15)),IF(INDEX(Import.PLE,Detalhamento!$E117,Detalhamento!BF$15)&lt;=mediçao,OFFSET(Import.PLQ,$A117-1,BF$15-1,1,1),0),0),PLE!$AA$28*OFFSET(Import.PLQ,$A117-1,BF$15-1,1,1)),IF($E117&lt;&gt;1,IF(ISNUMBER(INDEX(Import.PLE,Detalhamento!$E117,Detalhamento!BF$15)),IF(INDEX(Import.PLE,Detalhamento!$E117,Detalhamento!BF$15)&lt;=mediçao,0,OFFSET(Import.PLQ,$A117-1,BF$15-1,1,1)),OFFSET(Import.PLQ,$A117-1,BF$15-1,1,1)),(1-PLE!$AA$28)*OFFSET(Import.PLQ,$A117-1,BF$15-1,1,1))))</f>
        <v>0</v>
      </c>
      <c r="BG117" s="144">
        <f ca="1">IF(BG$13="",0,CHOOSE(Detalhamento.OpçãoServiços,OFFSET(Import.PLQ,$A117-1,BG$15-1,1,1),IF($E117&lt;&gt;1,IF(ISNUMBER(INDEX(Import.PLE,Detalhamento!$E117,Detalhamento!BG$15)),IF(INDEX(Import.PLE,Detalhamento!$E117,Detalhamento!BG$15)&lt;=mediçao,OFFSET(Import.PLQ,$A117-1,BG$15-1,1,1),0),0),PLE!$AA$28*OFFSET(Import.PLQ,$A117-1,BG$15-1,1,1)),IF($E117&lt;&gt;1,IF(ISNUMBER(INDEX(Import.PLE,Detalhamento!$E117,Detalhamento!BG$15)),IF(INDEX(Import.PLE,Detalhamento!$E117,Detalhamento!BG$15)&lt;=mediçao,0,OFFSET(Import.PLQ,$A117-1,BG$15-1,1,1)),OFFSET(Import.PLQ,$A117-1,BG$15-1,1,1)),(1-PLE!$AA$28)*OFFSET(Import.PLQ,$A117-1,BG$15-1,1,1))))</f>
        <v>0</v>
      </c>
      <c r="BH117" s="144">
        <f ca="1">IF(BH$13="",0,CHOOSE(Detalhamento.OpçãoServiços,OFFSET(Import.PLQ,$A117-1,BH$15-1,1,1),IF($E117&lt;&gt;1,IF(ISNUMBER(INDEX(Import.PLE,Detalhamento!$E117,Detalhamento!BH$15)),IF(INDEX(Import.PLE,Detalhamento!$E117,Detalhamento!BH$15)&lt;=mediçao,OFFSET(Import.PLQ,$A117-1,BH$15-1,1,1),0),0),PLE!$AA$28*OFFSET(Import.PLQ,$A117-1,BH$15-1,1,1)),IF($E117&lt;&gt;1,IF(ISNUMBER(INDEX(Import.PLE,Detalhamento!$E117,Detalhamento!BH$15)),IF(INDEX(Import.PLE,Detalhamento!$E117,Detalhamento!BH$15)&lt;=mediçao,0,OFFSET(Import.PLQ,$A117-1,BH$15-1,1,1)),OFFSET(Import.PLQ,$A117-1,BH$15-1,1,1)),(1-PLE!$AA$28)*OFFSET(Import.PLQ,$A117-1,BH$15-1,1,1))))</f>
        <v>0</v>
      </c>
      <c r="BI117" s="144">
        <f ca="1">IF(BI$13="",0,CHOOSE(Detalhamento.OpçãoServiços,OFFSET(Import.PLQ,$A117-1,BI$15-1,1,1),IF($E117&lt;&gt;1,IF(ISNUMBER(INDEX(Import.PLE,Detalhamento!$E117,Detalhamento!BI$15)),IF(INDEX(Import.PLE,Detalhamento!$E117,Detalhamento!BI$15)&lt;=mediçao,OFFSET(Import.PLQ,$A117-1,BI$15-1,1,1),0),0),PLE!$AA$28*OFFSET(Import.PLQ,$A117-1,BI$15-1,1,1)),IF($E117&lt;&gt;1,IF(ISNUMBER(INDEX(Import.PLE,Detalhamento!$E117,Detalhamento!BI$15)),IF(INDEX(Import.PLE,Detalhamento!$E117,Detalhamento!BI$15)&lt;=mediçao,0,OFFSET(Import.PLQ,$A117-1,BI$15-1,1,1)),OFFSET(Import.PLQ,$A117-1,BI$15-1,1,1)),(1-PLE!$AA$28)*OFFSET(Import.PLQ,$A117-1,BI$15-1,1,1))))</f>
        <v>0</v>
      </c>
    </row>
    <row r="118" spans="1:61" ht="30" x14ac:dyDescent="0.2">
      <c r="A118" s="155">
        <v>89</v>
      </c>
      <c r="B118" s="21" t="str">
        <f t="shared" ca="1" si="17"/>
        <v>Serviço</v>
      </c>
      <c r="E118" s="153">
        <f t="shared" ca="1" si="18"/>
        <v>12</v>
      </c>
      <c r="F118" s="154">
        <f t="shared" ca="1" si="19"/>
        <v>120089</v>
      </c>
      <c r="G118" s="154" t="str">
        <f t="shared" ca="1" si="22"/>
        <v>1.11.5</v>
      </c>
      <c r="H118" s="182" t="str">
        <f t="shared" ca="1" si="22"/>
        <v>PINTURA COM TINTA PROTETORA ACABAMENTO GRAFITE ESMALTE SOBRE SUPERFICIE METALICA, 2 DEMAOS (ADAPTADO DE SINAPI 73794/1)</v>
      </c>
      <c r="I118" s="37" t="str">
        <f t="shared" ca="1" si="20"/>
        <v>M2</v>
      </c>
      <c r="J118" s="144">
        <f t="shared" ca="1" si="21"/>
        <v>25.2</v>
      </c>
      <c r="K118" s="67"/>
      <c r="L118" s="144">
        <f ca="1">IF(L$13="",0,CHOOSE(Detalhamento.OpçãoServiços,OFFSET(Import.PLQ,$A118-1,L$15-1,1,1),IF($E118&lt;&gt;1,IF(ISNUMBER(INDEX(Import.PLE,Detalhamento!$E118,Detalhamento!L$15)),IF(INDEX(Import.PLE,Detalhamento!$E118,Detalhamento!L$15)&lt;=mediçao,OFFSET(Import.PLQ,$A118-1,L$15-1,1,1),0),0),PLE!$AA$28*OFFSET(Import.PLQ,$A118-1,L$15-1,1,1)),IF($E118&lt;&gt;1,IF(ISNUMBER(INDEX(Import.PLE,Detalhamento!$E118,Detalhamento!L$15)),IF(INDEX(Import.PLE,Detalhamento!$E118,Detalhamento!L$15)&lt;=mediçao,0,OFFSET(Import.PLQ,$A118-1,L$15-1,1,1)),OFFSET(Import.PLQ,$A118-1,L$15-1,1,1)),(1-PLE!$AA$28)*OFFSET(Import.PLQ,$A118-1,L$15-1,1,1))))</f>
        <v>25.2</v>
      </c>
      <c r="M118" s="144">
        <f ca="1">IF(M$13="",0,CHOOSE(Detalhamento.OpçãoServiços,OFFSET(Import.PLQ,$A118-1,M$15-1,1,1),IF($E118&lt;&gt;1,IF(ISNUMBER(INDEX(Import.PLE,Detalhamento!$E118,Detalhamento!M$15)),IF(INDEX(Import.PLE,Detalhamento!$E118,Detalhamento!M$15)&lt;=mediçao,OFFSET(Import.PLQ,$A118-1,M$15-1,1,1),0),0),PLE!$AA$28*OFFSET(Import.PLQ,$A118-1,M$15-1,1,1)),IF($E118&lt;&gt;1,IF(ISNUMBER(INDEX(Import.PLE,Detalhamento!$E118,Detalhamento!M$15)),IF(INDEX(Import.PLE,Detalhamento!$E118,Detalhamento!M$15)&lt;=mediçao,0,OFFSET(Import.PLQ,$A118-1,M$15-1,1,1)),OFFSET(Import.PLQ,$A118-1,M$15-1,1,1)),(1-PLE!$AA$28)*OFFSET(Import.PLQ,$A118-1,M$15-1,1,1))))</f>
        <v>0</v>
      </c>
      <c r="N118" s="144">
        <f ca="1">IF(N$13="",0,CHOOSE(Detalhamento.OpçãoServiços,OFFSET(Import.PLQ,$A118-1,N$15-1,1,1),IF($E118&lt;&gt;1,IF(ISNUMBER(INDEX(Import.PLE,Detalhamento!$E118,Detalhamento!N$15)),IF(INDEX(Import.PLE,Detalhamento!$E118,Detalhamento!N$15)&lt;=mediçao,OFFSET(Import.PLQ,$A118-1,N$15-1,1,1),0),0),PLE!$AA$28*OFFSET(Import.PLQ,$A118-1,N$15-1,1,1)),IF($E118&lt;&gt;1,IF(ISNUMBER(INDEX(Import.PLE,Detalhamento!$E118,Detalhamento!N$15)),IF(INDEX(Import.PLE,Detalhamento!$E118,Detalhamento!N$15)&lt;=mediçao,0,OFFSET(Import.PLQ,$A118-1,N$15-1,1,1)),OFFSET(Import.PLQ,$A118-1,N$15-1,1,1)),(1-PLE!$AA$28)*OFFSET(Import.PLQ,$A118-1,N$15-1,1,1))))</f>
        <v>0</v>
      </c>
      <c r="O118" s="144">
        <f ca="1">IF(O$13="",0,CHOOSE(Detalhamento.OpçãoServiços,OFFSET(Import.PLQ,$A118-1,O$15-1,1,1),IF($E118&lt;&gt;1,IF(ISNUMBER(INDEX(Import.PLE,Detalhamento!$E118,Detalhamento!O$15)),IF(INDEX(Import.PLE,Detalhamento!$E118,Detalhamento!O$15)&lt;=mediçao,OFFSET(Import.PLQ,$A118-1,O$15-1,1,1),0),0),PLE!$AA$28*OFFSET(Import.PLQ,$A118-1,O$15-1,1,1)),IF($E118&lt;&gt;1,IF(ISNUMBER(INDEX(Import.PLE,Detalhamento!$E118,Detalhamento!O$15)),IF(INDEX(Import.PLE,Detalhamento!$E118,Detalhamento!O$15)&lt;=mediçao,0,OFFSET(Import.PLQ,$A118-1,O$15-1,1,1)),OFFSET(Import.PLQ,$A118-1,O$15-1,1,1)),(1-PLE!$AA$28)*OFFSET(Import.PLQ,$A118-1,O$15-1,1,1))))</f>
        <v>0</v>
      </c>
      <c r="P118" s="144">
        <f ca="1">IF(P$13="",0,CHOOSE(Detalhamento.OpçãoServiços,OFFSET(Import.PLQ,$A118-1,P$15-1,1,1),IF($E118&lt;&gt;1,IF(ISNUMBER(INDEX(Import.PLE,Detalhamento!$E118,Detalhamento!P$15)),IF(INDEX(Import.PLE,Detalhamento!$E118,Detalhamento!P$15)&lt;=mediçao,OFFSET(Import.PLQ,$A118-1,P$15-1,1,1),0),0),PLE!$AA$28*OFFSET(Import.PLQ,$A118-1,P$15-1,1,1)),IF($E118&lt;&gt;1,IF(ISNUMBER(INDEX(Import.PLE,Detalhamento!$E118,Detalhamento!P$15)),IF(INDEX(Import.PLE,Detalhamento!$E118,Detalhamento!P$15)&lt;=mediçao,0,OFFSET(Import.PLQ,$A118-1,P$15-1,1,1)),OFFSET(Import.PLQ,$A118-1,P$15-1,1,1)),(1-PLE!$AA$28)*OFFSET(Import.PLQ,$A118-1,P$15-1,1,1))))</f>
        <v>0</v>
      </c>
      <c r="Q118" s="144">
        <f ca="1">IF(Q$13="",0,CHOOSE(Detalhamento.OpçãoServiços,OFFSET(Import.PLQ,$A118-1,Q$15-1,1,1),IF($E118&lt;&gt;1,IF(ISNUMBER(INDEX(Import.PLE,Detalhamento!$E118,Detalhamento!Q$15)),IF(INDEX(Import.PLE,Detalhamento!$E118,Detalhamento!Q$15)&lt;=mediçao,OFFSET(Import.PLQ,$A118-1,Q$15-1,1,1),0),0),PLE!$AA$28*OFFSET(Import.PLQ,$A118-1,Q$15-1,1,1)),IF($E118&lt;&gt;1,IF(ISNUMBER(INDEX(Import.PLE,Detalhamento!$E118,Detalhamento!Q$15)),IF(INDEX(Import.PLE,Detalhamento!$E118,Detalhamento!Q$15)&lt;=mediçao,0,OFFSET(Import.PLQ,$A118-1,Q$15-1,1,1)),OFFSET(Import.PLQ,$A118-1,Q$15-1,1,1)),(1-PLE!$AA$28)*OFFSET(Import.PLQ,$A118-1,Q$15-1,1,1))))</f>
        <v>0</v>
      </c>
      <c r="R118" s="144">
        <f ca="1">IF(R$13="",0,CHOOSE(Detalhamento.OpçãoServiços,OFFSET(Import.PLQ,$A118-1,R$15-1,1,1),IF($E118&lt;&gt;1,IF(ISNUMBER(INDEX(Import.PLE,Detalhamento!$E118,Detalhamento!R$15)),IF(INDEX(Import.PLE,Detalhamento!$E118,Detalhamento!R$15)&lt;=mediçao,OFFSET(Import.PLQ,$A118-1,R$15-1,1,1),0),0),PLE!$AA$28*OFFSET(Import.PLQ,$A118-1,R$15-1,1,1)),IF($E118&lt;&gt;1,IF(ISNUMBER(INDEX(Import.PLE,Detalhamento!$E118,Detalhamento!R$15)),IF(INDEX(Import.PLE,Detalhamento!$E118,Detalhamento!R$15)&lt;=mediçao,0,OFFSET(Import.PLQ,$A118-1,R$15-1,1,1)),OFFSET(Import.PLQ,$A118-1,R$15-1,1,1)),(1-PLE!$AA$28)*OFFSET(Import.PLQ,$A118-1,R$15-1,1,1))))</f>
        <v>0</v>
      </c>
      <c r="S118" s="144">
        <f ca="1">IF(S$13="",0,CHOOSE(Detalhamento.OpçãoServiços,OFFSET(Import.PLQ,$A118-1,S$15-1,1,1),IF($E118&lt;&gt;1,IF(ISNUMBER(INDEX(Import.PLE,Detalhamento!$E118,Detalhamento!S$15)),IF(INDEX(Import.PLE,Detalhamento!$E118,Detalhamento!S$15)&lt;=mediçao,OFFSET(Import.PLQ,$A118-1,S$15-1,1,1),0),0),PLE!$AA$28*OFFSET(Import.PLQ,$A118-1,S$15-1,1,1)),IF($E118&lt;&gt;1,IF(ISNUMBER(INDEX(Import.PLE,Detalhamento!$E118,Detalhamento!S$15)),IF(INDEX(Import.PLE,Detalhamento!$E118,Detalhamento!S$15)&lt;=mediçao,0,OFFSET(Import.PLQ,$A118-1,S$15-1,1,1)),OFFSET(Import.PLQ,$A118-1,S$15-1,1,1)),(1-PLE!$AA$28)*OFFSET(Import.PLQ,$A118-1,S$15-1,1,1))))</f>
        <v>0</v>
      </c>
      <c r="T118" s="144">
        <f ca="1">IF(T$13="",0,CHOOSE(Detalhamento.OpçãoServiços,OFFSET(Import.PLQ,$A118-1,T$15-1,1,1),IF($E118&lt;&gt;1,IF(ISNUMBER(INDEX(Import.PLE,Detalhamento!$E118,Detalhamento!T$15)),IF(INDEX(Import.PLE,Detalhamento!$E118,Detalhamento!T$15)&lt;=mediçao,OFFSET(Import.PLQ,$A118-1,T$15-1,1,1),0),0),PLE!$AA$28*OFFSET(Import.PLQ,$A118-1,T$15-1,1,1)),IF($E118&lt;&gt;1,IF(ISNUMBER(INDEX(Import.PLE,Detalhamento!$E118,Detalhamento!T$15)),IF(INDEX(Import.PLE,Detalhamento!$E118,Detalhamento!T$15)&lt;=mediçao,0,OFFSET(Import.PLQ,$A118-1,T$15-1,1,1)),OFFSET(Import.PLQ,$A118-1,T$15-1,1,1)),(1-PLE!$AA$28)*OFFSET(Import.PLQ,$A118-1,T$15-1,1,1))))</f>
        <v>0</v>
      </c>
      <c r="U118" s="144">
        <f ca="1">IF(U$13="",0,CHOOSE(Detalhamento.OpçãoServiços,OFFSET(Import.PLQ,$A118-1,U$15-1,1,1),IF($E118&lt;&gt;1,IF(ISNUMBER(INDEX(Import.PLE,Detalhamento!$E118,Detalhamento!U$15)),IF(INDEX(Import.PLE,Detalhamento!$E118,Detalhamento!U$15)&lt;=mediçao,OFFSET(Import.PLQ,$A118-1,U$15-1,1,1),0),0),PLE!$AA$28*OFFSET(Import.PLQ,$A118-1,U$15-1,1,1)),IF($E118&lt;&gt;1,IF(ISNUMBER(INDEX(Import.PLE,Detalhamento!$E118,Detalhamento!U$15)),IF(INDEX(Import.PLE,Detalhamento!$E118,Detalhamento!U$15)&lt;=mediçao,0,OFFSET(Import.PLQ,$A118-1,U$15-1,1,1)),OFFSET(Import.PLQ,$A118-1,U$15-1,1,1)),(1-PLE!$AA$28)*OFFSET(Import.PLQ,$A118-1,U$15-1,1,1))))</f>
        <v>0</v>
      </c>
      <c r="V118" s="144">
        <f ca="1">IF(V$13="",0,CHOOSE(Detalhamento.OpçãoServiços,OFFSET(Import.PLQ,$A118-1,V$15-1,1,1),IF($E118&lt;&gt;1,IF(ISNUMBER(INDEX(Import.PLE,Detalhamento!$E118,Detalhamento!V$15)),IF(INDEX(Import.PLE,Detalhamento!$E118,Detalhamento!V$15)&lt;=mediçao,OFFSET(Import.PLQ,$A118-1,V$15-1,1,1),0),0),PLE!$AA$28*OFFSET(Import.PLQ,$A118-1,V$15-1,1,1)),IF($E118&lt;&gt;1,IF(ISNUMBER(INDEX(Import.PLE,Detalhamento!$E118,Detalhamento!V$15)),IF(INDEX(Import.PLE,Detalhamento!$E118,Detalhamento!V$15)&lt;=mediçao,0,OFFSET(Import.PLQ,$A118-1,V$15-1,1,1)),OFFSET(Import.PLQ,$A118-1,V$15-1,1,1)),(1-PLE!$AA$28)*OFFSET(Import.PLQ,$A118-1,V$15-1,1,1))))</f>
        <v>0</v>
      </c>
      <c r="W118" s="144">
        <f ca="1">IF(W$13="",0,CHOOSE(Detalhamento.OpçãoServiços,OFFSET(Import.PLQ,$A118-1,W$15-1,1,1),IF($E118&lt;&gt;1,IF(ISNUMBER(INDEX(Import.PLE,Detalhamento!$E118,Detalhamento!W$15)),IF(INDEX(Import.PLE,Detalhamento!$E118,Detalhamento!W$15)&lt;=mediçao,OFFSET(Import.PLQ,$A118-1,W$15-1,1,1),0),0),PLE!$AA$28*OFFSET(Import.PLQ,$A118-1,W$15-1,1,1)),IF($E118&lt;&gt;1,IF(ISNUMBER(INDEX(Import.PLE,Detalhamento!$E118,Detalhamento!W$15)),IF(INDEX(Import.PLE,Detalhamento!$E118,Detalhamento!W$15)&lt;=mediçao,0,OFFSET(Import.PLQ,$A118-1,W$15-1,1,1)),OFFSET(Import.PLQ,$A118-1,W$15-1,1,1)),(1-PLE!$AA$28)*OFFSET(Import.PLQ,$A118-1,W$15-1,1,1))))</f>
        <v>0</v>
      </c>
      <c r="X118" s="144">
        <f ca="1">IF(X$13="",0,CHOOSE(Detalhamento.OpçãoServiços,OFFSET(Import.PLQ,$A118-1,X$15-1,1,1),IF($E118&lt;&gt;1,IF(ISNUMBER(INDEX(Import.PLE,Detalhamento!$E118,Detalhamento!X$15)),IF(INDEX(Import.PLE,Detalhamento!$E118,Detalhamento!X$15)&lt;=mediçao,OFFSET(Import.PLQ,$A118-1,X$15-1,1,1),0),0),PLE!$AA$28*OFFSET(Import.PLQ,$A118-1,X$15-1,1,1)),IF($E118&lt;&gt;1,IF(ISNUMBER(INDEX(Import.PLE,Detalhamento!$E118,Detalhamento!X$15)),IF(INDEX(Import.PLE,Detalhamento!$E118,Detalhamento!X$15)&lt;=mediçao,0,OFFSET(Import.PLQ,$A118-1,X$15-1,1,1)),OFFSET(Import.PLQ,$A118-1,X$15-1,1,1)),(1-PLE!$AA$28)*OFFSET(Import.PLQ,$A118-1,X$15-1,1,1))))</f>
        <v>0</v>
      </c>
      <c r="Y118" s="144">
        <f ca="1">IF(Y$13="",0,CHOOSE(Detalhamento.OpçãoServiços,OFFSET(Import.PLQ,$A118-1,Y$15-1,1,1),IF($E118&lt;&gt;1,IF(ISNUMBER(INDEX(Import.PLE,Detalhamento!$E118,Detalhamento!Y$15)),IF(INDEX(Import.PLE,Detalhamento!$E118,Detalhamento!Y$15)&lt;=mediçao,OFFSET(Import.PLQ,$A118-1,Y$15-1,1,1),0),0),PLE!$AA$28*OFFSET(Import.PLQ,$A118-1,Y$15-1,1,1)),IF($E118&lt;&gt;1,IF(ISNUMBER(INDEX(Import.PLE,Detalhamento!$E118,Detalhamento!Y$15)),IF(INDEX(Import.PLE,Detalhamento!$E118,Detalhamento!Y$15)&lt;=mediçao,0,OFFSET(Import.PLQ,$A118-1,Y$15-1,1,1)),OFFSET(Import.PLQ,$A118-1,Y$15-1,1,1)),(1-PLE!$AA$28)*OFFSET(Import.PLQ,$A118-1,Y$15-1,1,1))))</f>
        <v>0</v>
      </c>
      <c r="Z118" s="144">
        <f ca="1">IF(Z$13="",0,CHOOSE(Detalhamento.OpçãoServiços,OFFSET(Import.PLQ,$A118-1,Z$15-1,1,1),IF($E118&lt;&gt;1,IF(ISNUMBER(INDEX(Import.PLE,Detalhamento!$E118,Detalhamento!Z$15)),IF(INDEX(Import.PLE,Detalhamento!$E118,Detalhamento!Z$15)&lt;=mediçao,OFFSET(Import.PLQ,$A118-1,Z$15-1,1,1),0),0),PLE!$AA$28*OFFSET(Import.PLQ,$A118-1,Z$15-1,1,1)),IF($E118&lt;&gt;1,IF(ISNUMBER(INDEX(Import.PLE,Detalhamento!$E118,Detalhamento!Z$15)),IF(INDEX(Import.PLE,Detalhamento!$E118,Detalhamento!Z$15)&lt;=mediçao,0,OFFSET(Import.PLQ,$A118-1,Z$15-1,1,1)),OFFSET(Import.PLQ,$A118-1,Z$15-1,1,1)),(1-PLE!$AA$28)*OFFSET(Import.PLQ,$A118-1,Z$15-1,1,1))))</f>
        <v>0</v>
      </c>
      <c r="AA118" s="144">
        <f ca="1">IF(AA$13="",0,CHOOSE(Detalhamento.OpçãoServiços,OFFSET(Import.PLQ,$A118-1,AA$15-1,1,1),IF($E118&lt;&gt;1,IF(ISNUMBER(INDEX(Import.PLE,Detalhamento!$E118,Detalhamento!AA$15)),IF(INDEX(Import.PLE,Detalhamento!$E118,Detalhamento!AA$15)&lt;=mediçao,OFFSET(Import.PLQ,$A118-1,AA$15-1,1,1),0),0),PLE!$AA$28*OFFSET(Import.PLQ,$A118-1,AA$15-1,1,1)),IF($E118&lt;&gt;1,IF(ISNUMBER(INDEX(Import.PLE,Detalhamento!$E118,Detalhamento!AA$15)),IF(INDEX(Import.PLE,Detalhamento!$E118,Detalhamento!AA$15)&lt;=mediçao,0,OFFSET(Import.PLQ,$A118-1,AA$15-1,1,1)),OFFSET(Import.PLQ,$A118-1,AA$15-1,1,1)),(1-PLE!$AA$28)*OFFSET(Import.PLQ,$A118-1,AA$15-1,1,1))))</f>
        <v>0</v>
      </c>
      <c r="AB118" s="144">
        <f ca="1">IF(AB$13="",0,CHOOSE(Detalhamento.OpçãoServiços,OFFSET(Import.PLQ,$A118-1,AB$15-1,1,1),IF($E118&lt;&gt;1,IF(ISNUMBER(INDEX(Import.PLE,Detalhamento!$E118,Detalhamento!AB$15)),IF(INDEX(Import.PLE,Detalhamento!$E118,Detalhamento!AB$15)&lt;=mediçao,OFFSET(Import.PLQ,$A118-1,AB$15-1,1,1),0),0),PLE!$AA$28*OFFSET(Import.PLQ,$A118-1,AB$15-1,1,1)),IF($E118&lt;&gt;1,IF(ISNUMBER(INDEX(Import.PLE,Detalhamento!$E118,Detalhamento!AB$15)),IF(INDEX(Import.PLE,Detalhamento!$E118,Detalhamento!AB$15)&lt;=mediçao,0,OFFSET(Import.PLQ,$A118-1,AB$15-1,1,1)),OFFSET(Import.PLQ,$A118-1,AB$15-1,1,1)),(1-PLE!$AA$28)*OFFSET(Import.PLQ,$A118-1,AB$15-1,1,1))))</f>
        <v>0</v>
      </c>
      <c r="AC118" s="144">
        <f ca="1">IF(AC$13="",0,CHOOSE(Detalhamento.OpçãoServiços,OFFSET(Import.PLQ,$A118-1,AC$15-1,1,1),IF($E118&lt;&gt;1,IF(ISNUMBER(INDEX(Import.PLE,Detalhamento!$E118,Detalhamento!AC$15)),IF(INDEX(Import.PLE,Detalhamento!$E118,Detalhamento!AC$15)&lt;=mediçao,OFFSET(Import.PLQ,$A118-1,AC$15-1,1,1),0),0),PLE!$AA$28*OFFSET(Import.PLQ,$A118-1,AC$15-1,1,1)),IF($E118&lt;&gt;1,IF(ISNUMBER(INDEX(Import.PLE,Detalhamento!$E118,Detalhamento!AC$15)),IF(INDEX(Import.PLE,Detalhamento!$E118,Detalhamento!AC$15)&lt;=mediçao,0,OFFSET(Import.PLQ,$A118-1,AC$15-1,1,1)),OFFSET(Import.PLQ,$A118-1,AC$15-1,1,1)),(1-PLE!$AA$28)*OFFSET(Import.PLQ,$A118-1,AC$15-1,1,1))))</f>
        <v>0</v>
      </c>
      <c r="AD118" s="144">
        <f ca="1">IF(AD$13="",0,CHOOSE(Detalhamento.OpçãoServiços,OFFSET(Import.PLQ,$A118-1,AD$15-1,1,1),IF($E118&lt;&gt;1,IF(ISNUMBER(INDEX(Import.PLE,Detalhamento!$E118,Detalhamento!AD$15)),IF(INDEX(Import.PLE,Detalhamento!$E118,Detalhamento!AD$15)&lt;=mediçao,OFFSET(Import.PLQ,$A118-1,AD$15-1,1,1),0),0),PLE!$AA$28*OFFSET(Import.PLQ,$A118-1,AD$15-1,1,1)),IF($E118&lt;&gt;1,IF(ISNUMBER(INDEX(Import.PLE,Detalhamento!$E118,Detalhamento!AD$15)),IF(INDEX(Import.PLE,Detalhamento!$E118,Detalhamento!AD$15)&lt;=mediçao,0,OFFSET(Import.PLQ,$A118-1,AD$15-1,1,1)),OFFSET(Import.PLQ,$A118-1,AD$15-1,1,1)),(1-PLE!$AA$28)*OFFSET(Import.PLQ,$A118-1,AD$15-1,1,1))))</f>
        <v>0</v>
      </c>
      <c r="AE118" s="144">
        <f ca="1">IF(AE$13="",0,CHOOSE(Detalhamento.OpçãoServiços,OFFSET(Import.PLQ,$A118-1,AE$15-1,1,1),IF($E118&lt;&gt;1,IF(ISNUMBER(INDEX(Import.PLE,Detalhamento!$E118,Detalhamento!AE$15)),IF(INDEX(Import.PLE,Detalhamento!$E118,Detalhamento!AE$15)&lt;=mediçao,OFFSET(Import.PLQ,$A118-1,AE$15-1,1,1),0),0),PLE!$AA$28*OFFSET(Import.PLQ,$A118-1,AE$15-1,1,1)),IF($E118&lt;&gt;1,IF(ISNUMBER(INDEX(Import.PLE,Detalhamento!$E118,Detalhamento!AE$15)),IF(INDEX(Import.PLE,Detalhamento!$E118,Detalhamento!AE$15)&lt;=mediçao,0,OFFSET(Import.PLQ,$A118-1,AE$15-1,1,1)),OFFSET(Import.PLQ,$A118-1,AE$15-1,1,1)),(1-PLE!$AA$28)*OFFSET(Import.PLQ,$A118-1,AE$15-1,1,1))))</f>
        <v>0</v>
      </c>
      <c r="AF118" s="144">
        <f ca="1">IF(AF$13="",0,CHOOSE(Detalhamento.OpçãoServiços,OFFSET(Import.PLQ,$A118-1,AF$15-1,1,1),IF($E118&lt;&gt;1,IF(ISNUMBER(INDEX(Import.PLE,Detalhamento!$E118,Detalhamento!AF$15)),IF(INDEX(Import.PLE,Detalhamento!$E118,Detalhamento!AF$15)&lt;=mediçao,OFFSET(Import.PLQ,$A118-1,AF$15-1,1,1),0),0),PLE!$AA$28*OFFSET(Import.PLQ,$A118-1,AF$15-1,1,1)),IF($E118&lt;&gt;1,IF(ISNUMBER(INDEX(Import.PLE,Detalhamento!$E118,Detalhamento!AF$15)),IF(INDEX(Import.PLE,Detalhamento!$E118,Detalhamento!AF$15)&lt;=mediçao,0,OFFSET(Import.PLQ,$A118-1,AF$15-1,1,1)),OFFSET(Import.PLQ,$A118-1,AF$15-1,1,1)),(1-PLE!$AA$28)*OFFSET(Import.PLQ,$A118-1,AF$15-1,1,1))))</f>
        <v>0</v>
      </c>
      <c r="AG118" s="144">
        <f ca="1">IF(AG$13="",0,CHOOSE(Detalhamento.OpçãoServiços,OFFSET(Import.PLQ,$A118-1,AG$15-1,1,1),IF($E118&lt;&gt;1,IF(ISNUMBER(INDEX(Import.PLE,Detalhamento!$E118,Detalhamento!AG$15)),IF(INDEX(Import.PLE,Detalhamento!$E118,Detalhamento!AG$15)&lt;=mediçao,OFFSET(Import.PLQ,$A118-1,AG$15-1,1,1),0),0),PLE!$AA$28*OFFSET(Import.PLQ,$A118-1,AG$15-1,1,1)),IF($E118&lt;&gt;1,IF(ISNUMBER(INDEX(Import.PLE,Detalhamento!$E118,Detalhamento!AG$15)),IF(INDEX(Import.PLE,Detalhamento!$E118,Detalhamento!AG$15)&lt;=mediçao,0,OFFSET(Import.PLQ,$A118-1,AG$15-1,1,1)),OFFSET(Import.PLQ,$A118-1,AG$15-1,1,1)),(1-PLE!$AA$28)*OFFSET(Import.PLQ,$A118-1,AG$15-1,1,1))))</f>
        <v>0</v>
      </c>
      <c r="AH118" s="144">
        <f ca="1">IF(AH$13="",0,CHOOSE(Detalhamento.OpçãoServiços,OFFSET(Import.PLQ,$A118-1,AH$15-1,1,1),IF($E118&lt;&gt;1,IF(ISNUMBER(INDEX(Import.PLE,Detalhamento!$E118,Detalhamento!AH$15)),IF(INDEX(Import.PLE,Detalhamento!$E118,Detalhamento!AH$15)&lt;=mediçao,OFFSET(Import.PLQ,$A118-1,AH$15-1,1,1),0),0),PLE!$AA$28*OFFSET(Import.PLQ,$A118-1,AH$15-1,1,1)),IF($E118&lt;&gt;1,IF(ISNUMBER(INDEX(Import.PLE,Detalhamento!$E118,Detalhamento!AH$15)),IF(INDEX(Import.PLE,Detalhamento!$E118,Detalhamento!AH$15)&lt;=mediçao,0,OFFSET(Import.PLQ,$A118-1,AH$15-1,1,1)),OFFSET(Import.PLQ,$A118-1,AH$15-1,1,1)),(1-PLE!$AA$28)*OFFSET(Import.PLQ,$A118-1,AH$15-1,1,1))))</f>
        <v>0</v>
      </c>
      <c r="AI118" s="144">
        <f ca="1">IF(AI$13="",0,CHOOSE(Detalhamento.OpçãoServiços,OFFSET(Import.PLQ,$A118-1,AI$15-1,1,1),IF($E118&lt;&gt;1,IF(ISNUMBER(INDEX(Import.PLE,Detalhamento!$E118,Detalhamento!AI$15)),IF(INDEX(Import.PLE,Detalhamento!$E118,Detalhamento!AI$15)&lt;=mediçao,OFFSET(Import.PLQ,$A118-1,AI$15-1,1,1),0),0),PLE!$AA$28*OFFSET(Import.PLQ,$A118-1,AI$15-1,1,1)),IF($E118&lt;&gt;1,IF(ISNUMBER(INDEX(Import.PLE,Detalhamento!$E118,Detalhamento!AI$15)),IF(INDEX(Import.PLE,Detalhamento!$E118,Detalhamento!AI$15)&lt;=mediçao,0,OFFSET(Import.PLQ,$A118-1,AI$15-1,1,1)),OFFSET(Import.PLQ,$A118-1,AI$15-1,1,1)),(1-PLE!$AA$28)*OFFSET(Import.PLQ,$A118-1,AI$15-1,1,1))))</f>
        <v>0</v>
      </c>
      <c r="AJ118" s="144">
        <f ca="1">IF(AJ$13="",0,CHOOSE(Detalhamento.OpçãoServiços,OFFSET(Import.PLQ,$A118-1,AJ$15-1,1,1),IF($E118&lt;&gt;1,IF(ISNUMBER(INDEX(Import.PLE,Detalhamento!$E118,Detalhamento!AJ$15)),IF(INDEX(Import.PLE,Detalhamento!$E118,Detalhamento!AJ$15)&lt;=mediçao,OFFSET(Import.PLQ,$A118-1,AJ$15-1,1,1),0),0),PLE!$AA$28*OFFSET(Import.PLQ,$A118-1,AJ$15-1,1,1)),IF($E118&lt;&gt;1,IF(ISNUMBER(INDEX(Import.PLE,Detalhamento!$E118,Detalhamento!AJ$15)),IF(INDEX(Import.PLE,Detalhamento!$E118,Detalhamento!AJ$15)&lt;=mediçao,0,OFFSET(Import.PLQ,$A118-1,AJ$15-1,1,1)),OFFSET(Import.PLQ,$A118-1,AJ$15-1,1,1)),(1-PLE!$AA$28)*OFFSET(Import.PLQ,$A118-1,AJ$15-1,1,1))))</f>
        <v>0</v>
      </c>
      <c r="AK118" s="144">
        <f ca="1">IF(AK$13="",0,CHOOSE(Detalhamento.OpçãoServiços,OFFSET(Import.PLQ,$A118-1,AK$15-1,1,1),IF($E118&lt;&gt;1,IF(ISNUMBER(INDEX(Import.PLE,Detalhamento!$E118,Detalhamento!AK$15)),IF(INDEX(Import.PLE,Detalhamento!$E118,Detalhamento!AK$15)&lt;=mediçao,OFFSET(Import.PLQ,$A118-1,AK$15-1,1,1),0),0),PLE!$AA$28*OFFSET(Import.PLQ,$A118-1,AK$15-1,1,1)),IF($E118&lt;&gt;1,IF(ISNUMBER(INDEX(Import.PLE,Detalhamento!$E118,Detalhamento!AK$15)),IF(INDEX(Import.PLE,Detalhamento!$E118,Detalhamento!AK$15)&lt;=mediçao,0,OFFSET(Import.PLQ,$A118-1,AK$15-1,1,1)),OFFSET(Import.PLQ,$A118-1,AK$15-1,1,1)),(1-PLE!$AA$28)*OFFSET(Import.PLQ,$A118-1,AK$15-1,1,1))))</f>
        <v>0</v>
      </c>
      <c r="AL118" s="144">
        <f ca="1">IF(AL$13="",0,CHOOSE(Detalhamento.OpçãoServiços,OFFSET(Import.PLQ,$A118-1,AL$15-1,1,1),IF($E118&lt;&gt;1,IF(ISNUMBER(INDEX(Import.PLE,Detalhamento!$E118,Detalhamento!AL$15)),IF(INDEX(Import.PLE,Detalhamento!$E118,Detalhamento!AL$15)&lt;=mediçao,OFFSET(Import.PLQ,$A118-1,AL$15-1,1,1),0),0),PLE!$AA$28*OFFSET(Import.PLQ,$A118-1,AL$15-1,1,1)),IF($E118&lt;&gt;1,IF(ISNUMBER(INDEX(Import.PLE,Detalhamento!$E118,Detalhamento!AL$15)),IF(INDEX(Import.PLE,Detalhamento!$E118,Detalhamento!AL$15)&lt;=mediçao,0,OFFSET(Import.PLQ,$A118-1,AL$15-1,1,1)),OFFSET(Import.PLQ,$A118-1,AL$15-1,1,1)),(1-PLE!$AA$28)*OFFSET(Import.PLQ,$A118-1,AL$15-1,1,1))))</f>
        <v>0</v>
      </c>
      <c r="AM118" s="144">
        <f ca="1">IF(AM$13="",0,CHOOSE(Detalhamento.OpçãoServiços,OFFSET(Import.PLQ,$A118-1,AM$15-1,1,1),IF($E118&lt;&gt;1,IF(ISNUMBER(INDEX(Import.PLE,Detalhamento!$E118,Detalhamento!AM$15)),IF(INDEX(Import.PLE,Detalhamento!$E118,Detalhamento!AM$15)&lt;=mediçao,OFFSET(Import.PLQ,$A118-1,AM$15-1,1,1),0),0),PLE!$AA$28*OFFSET(Import.PLQ,$A118-1,AM$15-1,1,1)),IF($E118&lt;&gt;1,IF(ISNUMBER(INDEX(Import.PLE,Detalhamento!$E118,Detalhamento!AM$15)),IF(INDEX(Import.PLE,Detalhamento!$E118,Detalhamento!AM$15)&lt;=mediçao,0,OFFSET(Import.PLQ,$A118-1,AM$15-1,1,1)),OFFSET(Import.PLQ,$A118-1,AM$15-1,1,1)),(1-PLE!$AA$28)*OFFSET(Import.PLQ,$A118-1,AM$15-1,1,1))))</f>
        <v>0</v>
      </c>
      <c r="AN118" s="144">
        <f ca="1">IF(AN$13="",0,CHOOSE(Detalhamento.OpçãoServiços,OFFSET(Import.PLQ,$A118-1,AN$15-1,1,1),IF($E118&lt;&gt;1,IF(ISNUMBER(INDEX(Import.PLE,Detalhamento!$E118,Detalhamento!AN$15)),IF(INDEX(Import.PLE,Detalhamento!$E118,Detalhamento!AN$15)&lt;=mediçao,OFFSET(Import.PLQ,$A118-1,AN$15-1,1,1),0),0),PLE!$AA$28*OFFSET(Import.PLQ,$A118-1,AN$15-1,1,1)),IF($E118&lt;&gt;1,IF(ISNUMBER(INDEX(Import.PLE,Detalhamento!$E118,Detalhamento!AN$15)),IF(INDEX(Import.PLE,Detalhamento!$E118,Detalhamento!AN$15)&lt;=mediçao,0,OFFSET(Import.PLQ,$A118-1,AN$15-1,1,1)),OFFSET(Import.PLQ,$A118-1,AN$15-1,1,1)),(1-PLE!$AA$28)*OFFSET(Import.PLQ,$A118-1,AN$15-1,1,1))))</f>
        <v>0</v>
      </c>
      <c r="AO118" s="144">
        <f ca="1">IF(AO$13="",0,CHOOSE(Detalhamento.OpçãoServiços,OFFSET(Import.PLQ,$A118-1,AO$15-1,1,1),IF($E118&lt;&gt;1,IF(ISNUMBER(INDEX(Import.PLE,Detalhamento!$E118,Detalhamento!AO$15)),IF(INDEX(Import.PLE,Detalhamento!$E118,Detalhamento!AO$15)&lt;=mediçao,OFFSET(Import.PLQ,$A118-1,AO$15-1,1,1),0),0),PLE!$AA$28*OFFSET(Import.PLQ,$A118-1,AO$15-1,1,1)),IF($E118&lt;&gt;1,IF(ISNUMBER(INDEX(Import.PLE,Detalhamento!$E118,Detalhamento!AO$15)),IF(INDEX(Import.PLE,Detalhamento!$E118,Detalhamento!AO$15)&lt;=mediçao,0,OFFSET(Import.PLQ,$A118-1,AO$15-1,1,1)),OFFSET(Import.PLQ,$A118-1,AO$15-1,1,1)),(1-PLE!$AA$28)*OFFSET(Import.PLQ,$A118-1,AO$15-1,1,1))))</f>
        <v>0</v>
      </c>
      <c r="AP118" s="144">
        <f ca="1">IF(AP$13="",0,CHOOSE(Detalhamento.OpçãoServiços,OFFSET(Import.PLQ,$A118-1,AP$15-1,1,1),IF($E118&lt;&gt;1,IF(ISNUMBER(INDEX(Import.PLE,Detalhamento!$E118,Detalhamento!AP$15)),IF(INDEX(Import.PLE,Detalhamento!$E118,Detalhamento!AP$15)&lt;=mediçao,OFFSET(Import.PLQ,$A118-1,AP$15-1,1,1),0),0),PLE!$AA$28*OFFSET(Import.PLQ,$A118-1,AP$15-1,1,1)),IF($E118&lt;&gt;1,IF(ISNUMBER(INDEX(Import.PLE,Detalhamento!$E118,Detalhamento!AP$15)),IF(INDEX(Import.PLE,Detalhamento!$E118,Detalhamento!AP$15)&lt;=mediçao,0,OFFSET(Import.PLQ,$A118-1,AP$15-1,1,1)),OFFSET(Import.PLQ,$A118-1,AP$15-1,1,1)),(1-PLE!$AA$28)*OFFSET(Import.PLQ,$A118-1,AP$15-1,1,1))))</f>
        <v>0</v>
      </c>
      <c r="AQ118" s="144">
        <f ca="1">IF(AQ$13="",0,CHOOSE(Detalhamento.OpçãoServiços,OFFSET(Import.PLQ,$A118-1,AQ$15-1,1,1),IF($E118&lt;&gt;1,IF(ISNUMBER(INDEX(Import.PLE,Detalhamento!$E118,Detalhamento!AQ$15)),IF(INDEX(Import.PLE,Detalhamento!$E118,Detalhamento!AQ$15)&lt;=mediçao,OFFSET(Import.PLQ,$A118-1,AQ$15-1,1,1),0),0),PLE!$AA$28*OFFSET(Import.PLQ,$A118-1,AQ$15-1,1,1)),IF($E118&lt;&gt;1,IF(ISNUMBER(INDEX(Import.PLE,Detalhamento!$E118,Detalhamento!AQ$15)),IF(INDEX(Import.PLE,Detalhamento!$E118,Detalhamento!AQ$15)&lt;=mediçao,0,OFFSET(Import.PLQ,$A118-1,AQ$15-1,1,1)),OFFSET(Import.PLQ,$A118-1,AQ$15-1,1,1)),(1-PLE!$AA$28)*OFFSET(Import.PLQ,$A118-1,AQ$15-1,1,1))))</f>
        <v>0</v>
      </c>
      <c r="AR118" s="144">
        <f ca="1">IF(AR$13="",0,CHOOSE(Detalhamento.OpçãoServiços,OFFSET(Import.PLQ,$A118-1,AR$15-1,1,1),IF($E118&lt;&gt;1,IF(ISNUMBER(INDEX(Import.PLE,Detalhamento!$E118,Detalhamento!AR$15)),IF(INDEX(Import.PLE,Detalhamento!$E118,Detalhamento!AR$15)&lt;=mediçao,OFFSET(Import.PLQ,$A118-1,AR$15-1,1,1),0),0),PLE!$AA$28*OFFSET(Import.PLQ,$A118-1,AR$15-1,1,1)),IF($E118&lt;&gt;1,IF(ISNUMBER(INDEX(Import.PLE,Detalhamento!$E118,Detalhamento!AR$15)),IF(INDEX(Import.PLE,Detalhamento!$E118,Detalhamento!AR$15)&lt;=mediçao,0,OFFSET(Import.PLQ,$A118-1,AR$15-1,1,1)),OFFSET(Import.PLQ,$A118-1,AR$15-1,1,1)),(1-PLE!$AA$28)*OFFSET(Import.PLQ,$A118-1,AR$15-1,1,1))))</f>
        <v>0</v>
      </c>
      <c r="AS118" s="144">
        <f ca="1">IF(AS$13="",0,CHOOSE(Detalhamento.OpçãoServiços,OFFSET(Import.PLQ,$A118-1,AS$15-1,1,1),IF($E118&lt;&gt;1,IF(ISNUMBER(INDEX(Import.PLE,Detalhamento!$E118,Detalhamento!AS$15)),IF(INDEX(Import.PLE,Detalhamento!$E118,Detalhamento!AS$15)&lt;=mediçao,OFFSET(Import.PLQ,$A118-1,AS$15-1,1,1),0),0),PLE!$AA$28*OFFSET(Import.PLQ,$A118-1,AS$15-1,1,1)),IF($E118&lt;&gt;1,IF(ISNUMBER(INDEX(Import.PLE,Detalhamento!$E118,Detalhamento!AS$15)),IF(INDEX(Import.PLE,Detalhamento!$E118,Detalhamento!AS$15)&lt;=mediçao,0,OFFSET(Import.PLQ,$A118-1,AS$15-1,1,1)),OFFSET(Import.PLQ,$A118-1,AS$15-1,1,1)),(1-PLE!$AA$28)*OFFSET(Import.PLQ,$A118-1,AS$15-1,1,1))))</f>
        <v>0</v>
      </c>
      <c r="AT118" s="144">
        <f ca="1">IF(AT$13="",0,CHOOSE(Detalhamento.OpçãoServiços,OFFSET(Import.PLQ,$A118-1,AT$15-1,1,1),IF($E118&lt;&gt;1,IF(ISNUMBER(INDEX(Import.PLE,Detalhamento!$E118,Detalhamento!AT$15)),IF(INDEX(Import.PLE,Detalhamento!$E118,Detalhamento!AT$15)&lt;=mediçao,OFFSET(Import.PLQ,$A118-1,AT$15-1,1,1),0),0),PLE!$AA$28*OFFSET(Import.PLQ,$A118-1,AT$15-1,1,1)),IF($E118&lt;&gt;1,IF(ISNUMBER(INDEX(Import.PLE,Detalhamento!$E118,Detalhamento!AT$15)),IF(INDEX(Import.PLE,Detalhamento!$E118,Detalhamento!AT$15)&lt;=mediçao,0,OFFSET(Import.PLQ,$A118-1,AT$15-1,1,1)),OFFSET(Import.PLQ,$A118-1,AT$15-1,1,1)),(1-PLE!$AA$28)*OFFSET(Import.PLQ,$A118-1,AT$15-1,1,1))))</f>
        <v>0</v>
      </c>
      <c r="AU118" s="144">
        <f ca="1">IF(AU$13="",0,CHOOSE(Detalhamento.OpçãoServiços,OFFSET(Import.PLQ,$A118-1,AU$15-1,1,1),IF($E118&lt;&gt;1,IF(ISNUMBER(INDEX(Import.PLE,Detalhamento!$E118,Detalhamento!AU$15)),IF(INDEX(Import.PLE,Detalhamento!$E118,Detalhamento!AU$15)&lt;=mediçao,OFFSET(Import.PLQ,$A118-1,AU$15-1,1,1),0),0),PLE!$AA$28*OFFSET(Import.PLQ,$A118-1,AU$15-1,1,1)),IF($E118&lt;&gt;1,IF(ISNUMBER(INDEX(Import.PLE,Detalhamento!$E118,Detalhamento!AU$15)),IF(INDEX(Import.PLE,Detalhamento!$E118,Detalhamento!AU$15)&lt;=mediçao,0,OFFSET(Import.PLQ,$A118-1,AU$15-1,1,1)),OFFSET(Import.PLQ,$A118-1,AU$15-1,1,1)),(1-PLE!$AA$28)*OFFSET(Import.PLQ,$A118-1,AU$15-1,1,1))))</f>
        <v>0</v>
      </c>
      <c r="AV118" s="144">
        <f ca="1">IF(AV$13="",0,CHOOSE(Detalhamento.OpçãoServiços,OFFSET(Import.PLQ,$A118-1,AV$15-1,1,1),IF($E118&lt;&gt;1,IF(ISNUMBER(INDEX(Import.PLE,Detalhamento!$E118,Detalhamento!AV$15)),IF(INDEX(Import.PLE,Detalhamento!$E118,Detalhamento!AV$15)&lt;=mediçao,OFFSET(Import.PLQ,$A118-1,AV$15-1,1,1),0),0),PLE!$AA$28*OFFSET(Import.PLQ,$A118-1,AV$15-1,1,1)),IF($E118&lt;&gt;1,IF(ISNUMBER(INDEX(Import.PLE,Detalhamento!$E118,Detalhamento!AV$15)),IF(INDEX(Import.PLE,Detalhamento!$E118,Detalhamento!AV$15)&lt;=mediçao,0,OFFSET(Import.PLQ,$A118-1,AV$15-1,1,1)),OFFSET(Import.PLQ,$A118-1,AV$15-1,1,1)),(1-PLE!$AA$28)*OFFSET(Import.PLQ,$A118-1,AV$15-1,1,1))))</f>
        <v>0</v>
      </c>
      <c r="AW118" s="144">
        <f ca="1">IF(AW$13="",0,CHOOSE(Detalhamento.OpçãoServiços,OFFSET(Import.PLQ,$A118-1,AW$15-1,1,1),IF($E118&lt;&gt;1,IF(ISNUMBER(INDEX(Import.PLE,Detalhamento!$E118,Detalhamento!AW$15)),IF(INDEX(Import.PLE,Detalhamento!$E118,Detalhamento!AW$15)&lt;=mediçao,OFFSET(Import.PLQ,$A118-1,AW$15-1,1,1),0),0),PLE!$AA$28*OFFSET(Import.PLQ,$A118-1,AW$15-1,1,1)),IF($E118&lt;&gt;1,IF(ISNUMBER(INDEX(Import.PLE,Detalhamento!$E118,Detalhamento!AW$15)),IF(INDEX(Import.PLE,Detalhamento!$E118,Detalhamento!AW$15)&lt;=mediçao,0,OFFSET(Import.PLQ,$A118-1,AW$15-1,1,1)),OFFSET(Import.PLQ,$A118-1,AW$15-1,1,1)),(1-PLE!$AA$28)*OFFSET(Import.PLQ,$A118-1,AW$15-1,1,1))))</f>
        <v>0</v>
      </c>
      <c r="AX118" s="144">
        <f ca="1">IF(AX$13="",0,CHOOSE(Detalhamento.OpçãoServiços,OFFSET(Import.PLQ,$A118-1,AX$15-1,1,1),IF($E118&lt;&gt;1,IF(ISNUMBER(INDEX(Import.PLE,Detalhamento!$E118,Detalhamento!AX$15)),IF(INDEX(Import.PLE,Detalhamento!$E118,Detalhamento!AX$15)&lt;=mediçao,OFFSET(Import.PLQ,$A118-1,AX$15-1,1,1),0),0),PLE!$AA$28*OFFSET(Import.PLQ,$A118-1,AX$15-1,1,1)),IF($E118&lt;&gt;1,IF(ISNUMBER(INDEX(Import.PLE,Detalhamento!$E118,Detalhamento!AX$15)),IF(INDEX(Import.PLE,Detalhamento!$E118,Detalhamento!AX$15)&lt;=mediçao,0,OFFSET(Import.PLQ,$A118-1,AX$15-1,1,1)),OFFSET(Import.PLQ,$A118-1,AX$15-1,1,1)),(1-PLE!$AA$28)*OFFSET(Import.PLQ,$A118-1,AX$15-1,1,1))))</f>
        <v>0</v>
      </c>
      <c r="AY118" s="144">
        <f ca="1">IF(AY$13="",0,CHOOSE(Detalhamento.OpçãoServiços,OFFSET(Import.PLQ,$A118-1,AY$15-1,1,1),IF($E118&lt;&gt;1,IF(ISNUMBER(INDEX(Import.PLE,Detalhamento!$E118,Detalhamento!AY$15)),IF(INDEX(Import.PLE,Detalhamento!$E118,Detalhamento!AY$15)&lt;=mediçao,OFFSET(Import.PLQ,$A118-1,AY$15-1,1,1),0),0),PLE!$AA$28*OFFSET(Import.PLQ,$A118-1,AY$15-1,1,1)),IF($E118&lt;&gt;1,IF(ISNUMBER(INDEX(Import.PLE,Detalhamento!$E118,Detalhamento!AY$15)),IF(INDEX(Import.PLE,Detalhamento!$E118,Detalhamento!AY$15)&lt;=mediçao,0,OFFSET(Import.PLQ,$A118-1,AY$15-1,1,1)),OFFSET(Import.PLQ,$A118-1,AY$15-1,1,1)),(1-PLE!$AA$28)*OFFSET(Import.PLQ,$A118-1,AY$15-1,1,1))))</f>
        <v>0</v>
      </c>
      <c r="AZ118" s="144">
        <f ca="1">IF(AZ$13="",0,CHOOSE(Detalhamento.OpçãoServiços,OFFSET(Import.PLQ,$A118-1,AZ$15-1,1,1),IF($E118&lt;&gt;1,IF(ISNUMBER(INDEX(Import.PLE,Detalhamento!$E118,Detalhamento!AZ$15)),IF(INDEX(Import.PLE,Detalhamento!$E118,Detalhamento!AZ$15)&lt;=mediçao,OFFSET(Import.PLQ,$A118-1,AZ$15-1,1,1),0),0),PLE!$AA$28*OFFSET(Import.PLQ,$A118-1,AZ$15-1,1,1)),IF($E118&lt;&gt;1,IF(ISNUMBER(INDEX(Import.PLE,Detalhamento!$E118,Detalhamento!AZ$15)),IF(INDEX(Import.PLE,Detalhamento!$E118,Detalhamento!AZ$15)&lt;=mediçao,0,OFFSET(Import.PLQ,$A118-1,AZ$15-1,1,1)),OFFSET(Import.PLQ,$A118-1,AZ$15-1,1,1)),(1-PLE!$AA$28)*OFFSET(Import.PLQ,$A118-1,AZ$15-1,1,1))))</f>
        <v>0</v>
      </c>
      <c r="BA118" s="144">
        <f ca="1">IF(BA$13="",0,CHOOSE(Detalhamento.OpçãoServiços,OFFSET(Import.PLQ,$A118-1,BA$15-1,1,1),IF($E118&lt;&gt;1,IF(ISNUMBER(INDEX(Import.PLE,Detalhamento!$E118,Detalhamento!BA$15)),IF(INDEX(Import.PLE,Detalhamento!$E118,Detalhamento!BA$15)&lt;=mediçao,OFFSET(Import.PLQ,$A118-1,BA$15-1,1,1),0),0),PLE!$AA$28*OFFSET(Import.PLQ,$A118-1,BA$15-1,1,1)),IF($E118&lt;&gt;1,IF(ISNUMBER(INDEX(Import.PLE,Detalhamento!$E118,Detalhamento!BA$15)),IF(INDEX(Import.PLE,Detalhamento!$E118,Detalhamento!BA$15)&lt;=mediçao,0,OFFSET(Import.PLQ,$A118-1,BA$15-1,1,1)),OFFSET(Import.PLQ,$A118-1,BA$15-1,1,1)),(1-PLE!$AA$28)*OFFSET(Import.PLQ,$A118-1,BA$15-1,1,1))))</f>
        <v>0</v>
      </c>
      <c r="BB118" s="144">
        <f ca="1">IF(BB$13="",0,CHOOSE(Detalhamento.OpçãoServiços,OFFSET(Import.PLQ,$A118-1,BB$15-1,1,1),IF($E118&lt;&gt;1,IF(ISNUMBER(INDEX(Import.PLE,Detalhamento!$E118,Detalhamento!BB$15)),IF(INDEX(Import.PLE,Detalhamento!$E118,Detalhamento!BB$15)&lt;=mediçao,OFFSET(Import.PLQ,$A118-1,BB$15-1,1,1),0),0),PLE!$AA$28*OFFSET(Import.PLQ,$A118-1,BB$15-1,1,1)),IF($E118&lt;&gt;1,IF(ISNUMBER(INDEX(Import.PLE,Detalhamento!$E118,Detalhamento!BB$15)),IF(INDEX(Import.PLE,Detalhamento!$E118,Detalhamento!BB$15)&lt;=mediçao,0,OFFSET(Import.PLQ,$A118-1,BB$15-1,1,1)),OFFSET(Import.PLQ,$A118-1,BB$15-1,1,1)),(1-PLE!$AA$28)*OFFSET(Import.PLQ,$A118-1,BB$15-1,1,1))))</f>
        <v>0</v>
      </c>
      <c r="BC118" s="144">
        <f ca="1">IF(BC$13="",0,CHOOSE(Detalhamento.OpçãoServiços,OFFSET(Import.PLQ,$A118-1,BC$15-1,1,1),IF($E118&lt;&gt;1,IF(ISNUMBER(INDEX(Import.PLE,Detalhamento!$E118,Detalhamento!BC$15)),IF(INDEX(Import.PLE,Detalhamento!$E118,Detalhamento!BC$15)&lt;=mediçao,OFFSET(Import.PLQ,$A118-1,BC$15-1,1,1),0),0),PLE!$AA$28*OFFSET(Import.PLQ,$A118-1,BC$15-1,1,1)),IF($E118&lt;&gt;1,IF(ISNUMBER(INDEX(Import.PLE,Detalhamento!$E118,Detalhamento!BC$15)),IF(INDEX(Import.PLE,Detalhamento!$E118,Detalhamento!BC$15)&lt;=mediçao,0,OFFSET(Import.PLQ,$A118-1,BC$15-1,1,1)),OFFSET(Import.PLQ,$A118-1,BC$15-1,1,1)),(1-PLE!$AA$28)*OFFSET(Import.PLQ,$A118-1,BC$15-1,1,1))))</f>
        <v>0</v>
      </c>
      <c r="BD118" s="144">
        <f ca="1">IF(BD$13="",0,CHOOSE(Detalhamento.OpçãoServiços,OFFSET(Import.PLQ,$A118-1,BD$15-1,1,1),IF($E118&lt;&gt;1,IF(ISNUMBER(INDEX(Import.PLE,Detalhamento!$E118,Detalhamento!BD$15)),IF(INDEX(Import.PLE,Detalhamento!$E118,Detalhamento!BD$15)&lt;=mediçao,OFFSET(Import.PLQ,$A118-1,BD$15-1,1,1),0),0),PLE!$AA$28*OFFSET(Import.PLQ,$A118-1,BD$15-1,1,1)),IF($E118&lt;&gt;1,IF(ISNUMBER(INDEX(Import.PLE,Detalhamento!$E118,Detalhamento!BD$15)),IF(INDEX(Import.PLE,Detalhamento!$E118,Detalhamento!BD$15)&lt;=mediçao,0,OFFSET(Import.PLQ,$A118-1,BD$15-1,1,1)),OFFSET(Import.PLQ,$A118-1,BD$15-1,1,1)),(1-PLE!$AA$28)*OFFSET(Import.PLQ,$A118-1,BD$15-1,1,1))))</f>
        <v>0</v>
      </c>
      <c r="BE118" s="144">
        <f ca="1">IF(BE$13="",0,CHOOSE(Detalhamento.OpçãoServiços,OFFSET(Import.PLQ,$A118-1,BE$15-1,1,1),IF($E118&lt;&gt;1,IF(ISNUMBER(INDEX(Import.PLE,Detalhamento!$E118,Detalhamento!BE$15)),IF(INDEX(Import.PLE,Detalhamento!$E118,Detalhamento!BE$15)&lt;=mediçao,OFFSET(Import.PLQ,$A118-1,BE$15-1,1,1),0),0),PLE!$AA$28*OFFSET(Import.PLQ,$A118-1,BE$15-1,1,1)),IF($E118&lt;&gt;1,IF(ISNUMBER(INDEX(Import.PLE,Detalhamento!$E118,Detalhamento!BE$15)),IF(INDEX(Import.PLE,Detalhamento!$E118,Detalhamento!BE$15)&lt;=mediçao,0,OFFSET(Import.PLQ,$A118-1,BE$15-1,1,1)),OFFSET(Import.PLQ,$A118-1,BE$15-1,1,1)),(1-PLE!$AA$28)*OFFSET(Import.PLQ,$A118-1,BE$15-1,1,1))))</f>
        <v>0</v>
      </c>
      <c r="BF118" s="144">
        <f ca="1">IF(BF$13="",0,CHOOSE(Detalhamento.OpçãoServiços,OFFSET(Import.PLQ,$A118-1,BF$15-1,1,1),IF($E118&lt;&gt;1,IF(ISNUMBER(INDEX(Import.PLE,Detalhamento!$E118,Detalhamento!BF$15)),IF(INDEX(Import.PLE,Detalhamento!$E118,Detalhamento!BF$15)&lt;=mediçao,OFFSET(Import.PLQ,$A118-1,BF$15-1,1,1),0),0),PLE!$AA$28*OFFSET(Import.PLQ,$A118-1,BF$15-1,1,1)),IF($E118&lt;&gt;1,IF(ISNUMBER(INDEX(Import.PLE,Detalhamento!$E118,Detalhamento!BF$15)),IF(INDEX(Import.PLE,Detalhamento!$E118,Detalhamento!BF$15)&lt;=mediçao,0,OFFSET(Import.PLQ,$A118-1,BF$15-1,1,1)),OFFSET(Import.PLQ,$A118-1,BF$15-1,1,1)),(1-PLE!$AA$28)*OFFSET(Import.PLQ,$A118-1,BF$15-1,1,1))))</f>
        <v>0</v>
      </c>
      <c r="BG118" s="144">
        <f ca="1">IF(BG$13="",0,CHOOSE(Detalhamento.OpçãoServiços,OFFSET(Import.PLQ,$A118-1,BG$15-1,1,1),IF($E118&lt;&gt;1,IF(ISNUMBER(INDEX(Import.PLE,Detalhamento!$E118,Detalhamento!BG$15)),IF(INDEX(Import.PLE,Detalhamento!$E118,Detalhamento!BG$15)&lt;=mediçao,OFFSET(Import.PLQ,$A118-1,BG$15-1,1,1),0),0),PLE!$AA$28*OFFSET(Import.PLQ,$A118-1,BG$15-1,1,1)),IF($E118&lt;&gt;1,IF(ISNUMBER(INDEX(Import.PLE,Detalhamento!$E118,Detalhamento!BG$15)),IF(INDEX(Import.PLE,Detalhamento!$E118,Detalhamento!BG$15)&lt;=mediçao,0,OFFSET(Import.PLQ,$A118-1,BG$15-1,1,1)),OFFSET(Import.PLQ,$A118-1,BG$15-1,1,1)),(1-PLE!$AA$28)*OFFSET(Import.PLQ,$A118-1,BG$15-1,1,1))))</f>
        <v>0</v>
      </c>
      <c r="BH118" s="144">
        <f ca="1">IF(BH$13="",0,CHOOSE(Detalhamento.OpçãoServiços,OFFSET(Import.PLQ,$A118-1,BH$15-1,1,1),IF($E118&lt;&gt;1,IF(ISNUMBER(INDEX(Import.PLE,Detalhamento!$E118,Detalhamento!BH$15)),IF(INDEX(Import.PLE,Detalhamento!$E118,Detalhamento!BH$15)&lt;=mediçao,OFFSET(Import.PLQ,$A118-1,BH$15-1,1,1),0),0),PLE!$AA$28*OFFSET(Import.PLQ,$A118-1,BH$15-1,1,1)),IF($E118&lt;&gt;1,IF(ISNUMBER(INDEX(Import.PLE,Detalhamento!$E118,Detalhamento!BH$15)),IF(INDEX(Import.PLE,Detalhamento!$E118,Detalhamento!BH$15)&lt;=mediçao,0,OFFSET(Import.PLQ,$A118-1,BH$15-1,1,1)),OFFSET(Import.PLQ,$A118-1,BH$15-1,1,1)),(1-PLE!$AA$28)*OFFSET(Import.PLQ,$A118-1,BH$15-1,1,1))))</f>
        <v>0</v>
      </c>
      <c r="BI118" s="144">
        <f ca="1">IF(BI$13="",0,CHOOSE(Detalhamento.OpçãoServiços,OFFSET(Import.PLQ,$A118-1,BI$15-1,1,1),IF($E118&lt;&gt;1,IF(ISNUMBER(INDEX(Import.PLE,Detalhamento!$E118,Detalhamento!BI$15)),IF(INDEX(Import.PLE,Detalhamento!$E118,Detalhamento!BI$15)&lt;=mediçao,OFFSET(Import.PLQ,$A118-1,BI$15-1,1,1),0),0),PLE!$AA$28*OFFSET(Import.PLQ,$A118-1,BI$15-1,1,1)),IF($E118&lt;&gt;1,IF(ISNUMBER(INDEX(Import.PLE,Detalhamento!$E118,Detalhamento!BI$15)),IF(INDEX(Import.PLE,Detalhamento!$E118,Detalhamento!BI$15)&lt;=mediçao,0,OFFSET(Import.PLQ,$A118-1,BI$15-1,1,1)),OFFSET(Import.PLQ,$A118-1,BI$15-1,1,1)),(1-PLE!$AA$28)*OFFSET(Import.PLQ,$A118-1,BI$15-1,1,1))))</f>
        <v>0</v>
      </c>
    </row>
    <row r="119" spans="1:61" ht="30" x14ac:dyDescent="0.2">
      <c r="A119" s="155">
        <v>90</v>
      </c>
      <c r="B119" s="21" t="str">
        <f t="shared" ca="1" si="17"/>
        <v>Serviço</v>
      </c>
      <c r="E119" s="153">
        <f t="shared" ca="1" si="18"/>
        <v>12</v>
      </c>
      <c r="F119" s="154">
        <f t="shared" ca="1" si="19"/>
        <v>120090</v>
      </c>
      <c r="G119" s="154" t="str">
        <f t="shared" ca="1" si="22"/>
        <v>1.11.6</v>
      </c>
      <c r="H119" s="182" t="str">
        <f t="shared" ca="1" si="22"/>
        <v>FUNDO PREPARADOR PRIMER A BASE DE EPOXI, PARA ESTRUTURA METALICA, UMA DEMAO, ESPESSURA DE 25 MICRA (ADAPTADO DE SINAPI 73865/1)</v>
      </c>
      <c r="I119" s="37" t="str">
        <f t="shared" ca="1" si="20"/>
        <v>M2</v>
      </c>
      <c r="J119" s="144">
        <f t="shared" ca="1" si="21"/>
        <v>570.92999999999995</v>
      </c>
      <c r="K119" s="67"/>
      <c r="L119" s="144">
        <f ca="1">IF(L$13="",0,CHOOSE(Detalhamento.OpçãoServiços,OFFSET(Import.PLQ,$A119-1,L$15-1,1,1),IF($E119&lt;&gt;1,IF(ISNUMBER(INDEX(Import.PLE,Detalhamento!$E119,Detalhamento!L$15)),IF(INDEX(Import.PLE,Detalhamento!$E119,Detalhamento!L$15)&lt;=mediçao,OFFSET(Import.PLQ,$A119-1,L$15-1,1,1),0),0),PLE!$AA$28*OFFSET(Import.PLQ,$A119-1,L$15-1,1,1)),IF($E119&lt;&gt;1,IF(ISNUMBER(INDEX(Import.PLE,Detalhamento!$E119,Detalhamento!L$15)),IF(INDEX(Import.PLE,Detalhamento!$E119,Detalhamento!L$15)&lt;=mediçao,0,OFFSET(Import.PLQ,$A119-1,L$15-1,1,1)),OFFSET(Import.PLQ,$A119-1,L$15-1,1,1)),(1-PLE!$AA$28)*OFFSET(Import.PLQ,$A119-1,L$15-1,1,1))))</f>
        <v>570.92999999999995</v>
      </c>
      <c r="M119" s="144">
        <f ca="1">IF(M$13="",0,CHOOSE(Detalhamento.OpçãoServiços,OFFSET(Import.PLQ,$A119-1,M$15-1,1,1),IF($E119&lt;&gt;1,IF(ISNUMBER(INDEX(Import.PLE,Detalhamento!$E119,Detalhamento!M$15)),IF(INDEX(Import.PLE,Detalhamento!$E119,Detalhamento!M$15)&lt;=mediçao,OFFSET(Import.PLQ,$A119-1,M$15-1,1,1),0),0),PLE!$AA$28*OFFSET(Import.PLQ,$A119-1,M$15-1,1,1)),IF($E119&lt;&gt;1,IF(ISNUMBER(INDEX(Import.PLE,Detalhamento!$E119,Detalhamento!M$15)),IF(INDEX(Import.PLE,Detalhamento!$E119,Detalhamento!M$15)&lt;=mediçao,0,OFFSET(Import.PLQ,$A119-1,M$15-1,1,1)),OFFSET(Import.PLQ,$A119-1,M$15-1,1,1)),(1-PLE!$AA$28)*OFFSET(Import.PLQ,$A119-1,M$15-1,1,1))))</f>
        <v>0</v>
      </c>
      <c r="N119" s="144">
        <f ca="1">IF(N$13="",0,CHOOSE(Detalhamento.OpçãoServiços,OFFSET(Import.PLQ,$A119-1,N$15-1,1,1),IF($E119&lt;&gt;1,IF(ISNUMBER(INDEX(Import.PLE,Detalhamento!$E119,Detalhamento!N$15)),IF(INDEX(Import.PLE,Detalhamento!$E119,Detalhamento!N$15)&lt;=mediçao,OFFSET(Import.PLQ,$A119-1,N$15-1,1,1),0),0),PLE!$AA$28*OFFSET(Import.PLQ,$A119-1,N$15-1,1,1)),IF($E119&lt;&gt;1,IF(ISNUMBER(INDEX(Import.PLE,Detalhamento!$E119,Detalhamento!N$15)),IF(INDEX(Import.PLE,Detalhamento!$E119,Detalhamento!N$15)&lt;=mediçao,0,OFFSET(Import.PLQ,$A119-1,N$15-1,1,1)),OFFSET(Import.PLQ,$A119-1,N$15-1,1,1)),(1-PLE!$AA$28)*OFFSET(Import.PLQ,$A119-1,N$15-1,1,1))))</f>
        <v>0</v>
      </c>
      <c r="O119" s="144">
        <f ca="1">IF(O$13="",0,CHOOSE(Detalhamento.OpçãoServiços,OFFSET(Import.PLQ,$A119-1,O$15-1,1,1),IF($E119&lt;&gt;1,IF(ISNUMBER(INDEX(Import.PLE,Detalhamento!$E119,Detalhamento!O$15)),IF(INDEX(Import.PLE,Detalhamento!$E119,Detalhamento!O$15)&lt;=mediçao,OFFSET(Import.PLQ,$A119-1,O$15-1,1,1),0),0),PLE!$AA$28*OFFSET(Import.PLQ,$A119-1,O$15-1,1,1)),IF($E119&lt;&gt;1,IF(ISNUMBER(INDEX(Import.PLE,Detalhamento!$E119,Detalhamento!O$15)),IF(INDEX(Import.PLE,Detalhamento!$E119,Detalhamento!O$15)&lt;=mediçao,0,OFFSET(Import.PLQ,$A119-1,O$15-1,1,1)),OFFSET(Import.PLQ,$A119-1,O$15-1,1,1)),(1-PLE!$AA$28)*OFFSET(Import.PLQ,$A119-1,O$15-1,1,1))))</f>
        <v>0</v>
      </c>
      <c r="P119" s="144">
        <f ca="1">IF(P$13="",0,CHOOSE(Detalhamento.OpçãoServiços,OFFSET(Import.PLQ,$A119-1,P$15-1,1,1),IF($E119&lt;&gt;1,IF(ISNUMBER(INDEX(Import.PLE,Detalhamento!$E119,Detalhamento!P$15)),IF(INDEX(Import.PLE,Detalhamento!$E119,Detalhamento!P$15)&lt;=mediçao,OFFSET(Import.PLQ,$A119-1,P$15-1,1,1),0),0),PLE!$AA$28*OFFSET(Import.PLQ,$A119-1,P$15-1,1,1)),IF($E119&lt;&gt;1,IF(ISNUMBER(INDEX(Import.PLE,Detalhamento!$E119,Detalhamento!P$15)),IF(INDEX(Import.PLE,Detalhamento!$E119,Detalhamento!P$15)&lt;=mediçao,0,OFFSET(Import.PLQ,$A119-1,P$15-1,1,1)),OFFSET(Import.PLQ,$A119-1,P$15-1,1,1)),(1-PLE!$AA$28)*OFFSET(Import.PLQ,$A119-1,P$15-1,1,1))))</f>
        <v>0</v>
      </c>
      <c r="Q119" s="144">
        <f ca="1">IF(Q$13="",0,CHOOSE(Detalhamento.OpçãoServiços,OFFSET(Import.PLQ,$A119-1,Q$15-1,1,1),IF($E119&lt;&gt;1,IF(ISNUMBER(INDEX(Import.PLE,Detalhamento!$E119,Detalhamento!Q$15)),IF(INDEX(Import.PLE,Detalhamento!$E119,Detalhamento!Q$15)&lt;=mediçao,OFFSET(Import.PLQ,$A119-1,Q$15-1,1,1),0),0),PLE!$AA$28*OFFSET(Import.PLQ,$A119-1,Q$15-1,1,1)),IF($E119&lt;&gt;1,IF(ISNUMBER(INDEX(Import.PLE,Detalhamento!$E119,Detalhamento!Q$15)),IF(INDEX(Import.PLE,Detalhamento!$E119,Detalhamento!Q$15)&lt;=mediçao,0,OFFSET(Import.PLQ,$A119-1,Q$15-1,1,1)),OFFSET(Import.PLQ,$A119-1,Q$15-1,1,1)),(1-PLE!$AA$28)*OFFSET(Import.PLQ,$A119-1,Q$15-1,1,1))))</f>
        <v>0</v>
      </c>
      <c r="R119" s="144">
        <f ca="1">IF(R$13="",0,CHOOSE(Detalhamento.OpçãoServiços,OFFSET(Import.PLQ,$A119-1,R$15-1,1,1),IF($E119&lt;&gt;1,IF(ISNUMBER(INDEX(Import.PLE,Detalhamento!$E119,Detalhamento!R$15)),IF(INDEX(Import.PLE,Detalhamento!$E119,Detalhamento!R$15)&lt;=mediçao,OFFSET(Import.PLQ,$A119-1,R$15-1,1,1),0),0),PLE!$AA$28*OFFSET(Import.PLQ,$A119-1,R$15-1,1,1)),IF($E119&lt;&gt;1,IF(ISNUMBER(INDEX(Import.PLE,Detalhamento!$E119,Detalhamento!R$15)),IF(INDEX(Import.PLE,Detalhamento!$E119,Detalhamento!R$15)&lt;=mediçao,0,OFFSET(Import.PLQ,$A119-1,R$15-1,1,1)),OFFSET(Import.PLQ,$A119-1,R$15-1,1,1)),(1-PLE!$AA$28)*OFFSET(Import.PLQ,$A119-1,R$15-1,1,1))))</f>
        <v>0</v>
      </c>
      <c r="S119" s="144">
        <f ca="1">IF(S$13="",0,CHOOSE(Detalhamento.OpçãoServiços,OFFSET(Import.PLQ,$A119-1,S$15-1,1,1),IF($E119&lt;&gt;1,IF(ISNUMBER(INDEX(Import.PLE,Detalhamento!$E119,Detalhamento!S$15)),IF(INDEX(Import.PLE,Detalhamento!$E119,Detalhamento!S$15)&lt;=mediçao,OFFSET(Import.PLQ,$A119-1,S$15-1,1,1),0),0),PLE!$AA$28*OFFSET(Import.PLQ,$A119-1,S$15-1,1,1)),IF($E119&lt;&gt;1,IF(ISNUMBER(INDEX(Import.PLE,Detalhamento!$E119,Detalhamento!S$15)),IF(INDEX(Import.PLE,Detalhamento!$E119,Detalhamento!S$15)&lt;=mediçao,0,OFFSET(Import.PLQ,$A119-1,S$15-1,1,1)),OFFSET(Import.PLQ,$A119-1,S$15-1,1,1)),(1-PLE!$AA$28)*OFFSET(Import.PLQ,$A119-1,S$15-1,1,1))))</f>
        <v>0</v>
      </c>
      <c r="T119" s="144">
        <f ca="1">IF(T$13="",0,CHOOSE(Detalhamento.OpçãoServiços,OFFSET(Import.PLQ,$A119-1,T$15-1,1,1),IF($E119&lt;&gt;1,IF(ISNUMBER(INDEX(Import.PLE,Detalhamento!$E119,Detalhamento!T$15)),IF(INDEX(Import.PLE,Detalhamento!$E119,Detalhamento!T$15)&lt;=mediçao,OFFSET(Import.PLQ,$A119-1,T$15-1,1,1),0),0),PLE!$AA$28*OFFSET(Import.PLQ,$A119-1,T$15-1,1,1)),IF($E119&lt;&gt;1,IF(ISNUMBER(INDEX(Import.PLE,Detalhamento!$E119,Detalhamento!T$15)),IF(INDEX(Import.PLE,Detalhamento!$E119,Detalhamento!T$15)&lt;=mediçao,0,OFFSET(Import.PLQ,$A119-1,T$15-1,1,1)),OFFSET(Import.PLQ,$A119-1,T$15-1,1,1)),(1-PLE!$AA$28)*OFFSET(Import.PLQ,$A119-1,T$15-1,1,1))))</f>
        <v>0</v>
      </c>
      <c r="U119" s="144">
        <f ca="1">IF(U$13="",0,CHOOSE(Detalhamento.OpçãoServiços,OFFSET(Import.PLQ,$A119-1,U$15-1,1,1),IF($E119&lt;&gt;1,IF(ISNUMBER(INDEX(Import.PLE,Detalhamento!$E119,Detalhamento!U$15)),IF(INDEX(Import.PLE,Detalhamento!$E119,Detalhamento!U$15)&lt;=mediçao,OFFSET(Import.PLQ,$A119-1,U$15-1,1,1),0),0),PLE!$AA$28*OFFSET(Import.PLQ,$A119-1,U$15-1,1,1)),IF($E119&lt;&gt;1,IF(ISNUMBER(INDEX(Import.PLE,Detalhamento!$E119,Detalhamento!U$15)),IF(INDEX(Import.PLE,Detalhamento!$E119,Detalhamento!U$15)&lt;=mediçao,0,OFFSET(Import.PLQ,$A119-1,U$15-1,1,1)),OFFSET(Import.PLQ,$A119-1,U$15-1,1,1)),(1-PLE!$AA$28)*OFFSET(Import.PLQ,$A119-1,U$15-1,1,1))))</f>
        <v>0</v>
      </c>
      <c r="V119" s="144">
        <f ca="1">IF(V$13="",0,CHOOSE(Detalhamento.OpçãoServiços,OFFSET(Import.PLQ,$A119-1,V$15-1,1,1),IF($E119&lt;&gt;1,IF(ISNUMBER(INDEX(Import.PLE,Detalhamento!$E119,Detalhamento!V$15)),IF(INDEX(Import.PLE,Detalhamento!$E119,Detalhamento!V$15)&lt;=mediçao,OFFSET(Import.PLQ,$A119-1,V$15-1,1,1),0),0),PLE!$AA$28*OFFSET(Import.PLQ,$A119-1,V$15-1,1,1)),IF($E119&lt;&gt;1,IF(ISNUMBER(INDEX(Import.PLE,Detalhamento!$E119,Detalhamento!V$15)),IF(INDEX(Import.PLE,Detalhamento!$E119,Detalhamento!V$15)&lt;=mediçao,0,OFFSET(Import.PLQ,$A119-1,V$15-1,1,1)),OFFSET(Import.PLQ,$A119-1,V$15-1,1,1)),(1-PLE!$AA$28)*OFFSET(Import.PLQ,$A119-1,V$15-1,1,1))))</f>
        <v>0</v>
      </c>
      <c r="W119" s="144">
        <f ca="1">IF(W$13="",0,CHOOSE(Detalhamento.OpçãoServiços,OFFSET(Import.PLQ,$A119-1,W$15-1,1,1),IF($E119&lt;&gt;1,IF(ISNUMBER(INDEX(Import.PLE,Detalhamento!$E119,Detalhamento!W$15)),IF(INDEX(Import.PLE,Detalhamento!$E119,Detalhamento!W$15)&lt;=mediçao,OFFSET(Import.PLQ,$A119-1,W$15-1,1,1),0),0),PLE!$AA$28*OFFSET(Import.PLQ,$A119-1,W$15-1,1,1)),IF($E119&lt;&gt;1,IF(ISNUMBER(INDEX(Import.PLE,Detalhamento!$E119,Detalhamento!W$15)),IF(INDEX(Import.PLE,Detalhamento!$E119,Detalhamento!W$15)&lt;=mediçao,0,OFFSET(Import.PLQ,$A119-1,W$15-1,1,1)),OFFSET(Import.PLQ,$A119-1,W$15-1,1,1)),(1-PLE!$AA$28)*OFFSET(Import.PLQ,$A119-1,W$15-1,1,1))))</f>
        <v>0</v>
      </c>
      <c r="X119" s="144">
        <f ca="1">IF(X$13="",0,CHOOSE(Detalhamento.OpçãoServiços,OFFSET(Import.PLQ,$A119-1,X$15-1,1,1),IF($E119&lt;&gt;1,IF(ISNUMBER(INDEX(Import.PLE,Detalhamento!$E119,Detalhamento!X$15)),IF(INDEX(Import.PLE,Detalhamento!$E119,Detalhamento!X$15)&lt;=mediçao,OFFSET(Import.PLQ,$A119-1,X$15-1,1,1),0),0),PLE!$AA$28*OFFSET(Import.PLQ,$A119-1,X$15-1,1,1)),IF($E119&lt;&gt;1,IF(ISNUMBER(INDEX(Import.PLE,Detalhamento!$E119,Detalhamento!X$15)),IF(INDEX(Import.PLE,Detalhamento!$E119,Detalhamento!X$15)&lt;=mediçao,0,OFFSET(Import.PLQ,$A119-1,X$15-1,1,1)),OFFSET(Import.PLQ,$A119-1,X$15-1,1,1)),(1-PLE!$AA$28)*OFFSET(Import.PLQ,$A119-1,X$15-1,1,1))))</f>
        <v>0</v>
      </c>
      <c r="Y119" s="144">
        <f ca="1">IF(Y$13="",0,CHOOSE(Detalhamento.OpçãoServiços,OFFSET(Import.PLQ,$A119-1,Y$15-1,1,1),IF($E119&lt;&gt;1,IF(ISNUMBER(INDEX(Import.PLE,Detalhamento!$E119,Detalhamento!Y$15)),IF(INDEX(Import.PLE,Detalhamento!$E119,Detalhamento!Y$15)&lt;=mediçao,OFFSET(Import.PLQ,$A119-1,Y$15-1,1,1),0),0),PLE!$AA$28*OFFSET(Import.PLQ,$A119-1,Y$15-1,1,1)),IF($E119&lt;&gt;1,IF(ISNUMBER(INDEX(Import.PLE,Detalhamento!$E119,Detalhamento!Y$15)),IF(INDEX(Import.PLE,Detalhamento!$E119,Detalhamento!Y$15)&lt;=mediçao,0,OFFSET(Import.PLQ,$A119-1,Y$15-1,1,1)),OFFSET(Import.PLQ,$A119-1,Y$15-1,1,1)),(1-PLE!$AA$28)*OFFSET(Import.PLQ,$A119-1,Y$15-1,1,1))))</f>
        <v>0</v>
      </c>
      <c r="Z119" s="144">
        <f ca="1">IF(Z$13="",0,CHOOSE(Detalhamento.OpçãoServiços,OFFSET(Import.PLQ,$A119-1,Z$15-1,1,1),IF($E119&lt;&gt;1,IF(ISNUMBER(INDEX(Import.PLE,Detalhamento!$E119,Detalhamento!Z$15)),IF(INDEX(Import.PLE,Detalhamento!$E119,Detalhamento!Z$15)&lt;=mediçao,OFFSET(Import.PLQ,$A119-1,Z$15-1,1,1),0),0),PLE!$AA$28*OFFSET(Import.PLQ,$A119-1,Z$15-1,1,1)),IF($E119&lt;&gt;1,IF(ISNUMBER(INDEX(Import.PLE,Detalhamento!$E119,Detalhamento!Z$15)),IF(INDEX(Import.PLE,Detalhamento!$E119,Detalhamento!Z$15)&lt;=mediçao,0,OFFSET(Import.PLQ,$A119-1,Z$15-1,1,1)),OFFSET(Import.PLQ,$A119-1,Z$15-1,1,1)),(1-PLE!$AA$28)*OFFSET(Import.PLQ,$A119-1,Z$15-1,1,1))))</f>
        <v>0</v>
      </c>
      <c r="AA119" s="144">
        <f ca="1">IF(AA$13="",0,CHOOSE(Detalhamento.OpçãoServiços,OFFSET(Import.PLQ,$A119-1,AA$15-1,1,1),IF($E119&lt;&gt;1,IF(ISNUMBER(INDEX(Import.PLE,Detalhamento!$E119,Detalhamento!AA$15)),IF(INDEX(Import.PLE,Detalhamento!$E119,Detalhamento!AA$15)&lt;=mediçao,OFFSET(Import.PLQ,$A119-1,AA$15-1,1,1),0),0),PLE!$AA$28*OFFSET(Import.PLQ,$A119-1,AA$15-1,1,1)),IF($E119&lt;&gt;1,IF(ISNUMBER(INDEX(Import.PLE,Detalhamento!$E119,Detalhamento!AA$15)),IF(INDEX(Import.PLE,Detalhamento!$E119,Detalhamento!AA$15)&lt;=mediçao,0,OFFSET(Import.PLQ,$A119-1,AA$15-1,1,1)),OFFSET(Import.PLQ,$A119-1,AA$15-1,1,1)),(1-PLE!$AA$28)*OFFSET(Import.PLQ,$A119-1,AA$15-1,1,1))))</f>
        <v>0</v>
      </c>
      <c r="AB119" s="144">
        <f ca="1">IF(AB$13="",0,CHOOSE(Detalhamento.OpçãoServiços,OFFSET(Import.PLQ,$A119-1,AB$15-1,1,1),IF($E119&lt;&gt;1,IF(ISNUMBER(INDEX(Import.PLE,Detalhamento!$E119,Detalhamento!AB$15)),IF(INDEX(Import.PLE,Detalhamento!$E119,Detalhamento!AB$15)&lt;=mediçao,OFFSET(Import.PLQ,$A119-1,AB$15-1,1,1),0),0),PLE!$AA$28*OFFSET(Import.PLQ,$A119-1,AB$15-1,1,1)),IF($E119&lt;&gt;1,IF(ISNUMBER(INDEX(Import.PLE,Detalhamento!$E119,Detalhamento!AB$15)),IF(INDEX(Import.PLE,Detalhamento!$E119,Detalhamento!AB$15)&lt;=mediçao,0,OFFSET(Import.PLQ,$A119-1,AB$15-1,1,1)),OFFSET(Import.PLQ,$A119-1,AB$15-1,1,1)),(1-PLE!$AA$28)*OFFSET(Import.PLQ,$A119-1,AB$15-1,1,1))))</f>
        <v>0</v>
      </c>
      <c r="AC119" s="144">
        <f ca="1">IF(AC$13="",0,CHOOSE(Detalhamento.OpçãoServiços,OFFSET(Import.PLQ,$A119-1,AC$15-1,1,1),IF($E119&lt;&gt;1,IF(ISNUMBER(INDEX(Import.PLE,Detalhamento!$E119,Detalhamento!AC$15)),IF(INDEX(Import.PLE,Detalhamento!$E119,Detalhamento!AC$15)&lt;=mediçao,OFFSET(Import.PLQ,$A119-1,AC$15-1,1,1),0),0),PLE!$AA$28*OFFSET(Import.PLQ,$A119-1,AC$15-1,1,1)),IF($E119&lt;&gt;1,IF(ISNUMBER(INDEX(Import.PLE,Detalhamento!$E119,Detalhamento!AC$15)),IF(INDEX(Import.PLE,Detalhamento!$E119,Detalhamento!AC$15)&lt;=mediçao,0,OFFSET(Import.PLQ,$A119-1,AC$15-1,1,1)),OFFSET(Import.PLQ,$A119-1,AC$15-1,1,1)),(1-PLE!$AA$28)*OFFSET(Import.PLQ,$A119-1,AC$15-1,1,1))))</f>
        <v>0</v>
      </c>
      <c r="AD119" s="144">
        <f ca="1">IF(AD$13="",0,CHOOSE(Detalhamento.OpçãoServiços,OFFSET(Import.PLQ,$A119-1,AD$15-1,1,1),IF($E119&lt;&gt;1,IF(ISNUMBER(INDEX(Import.PLE,Detalhamento!$E119,Detalhamento!AD$15)),IF(INDEX(Import.PLE,Detalhamento!$E119,Detalhamento!AD$15)&lt;=mediçao,OFFSET(Import.PLQ,$A119-1,AD$15-1,1,1),0),0),PLE!$AA$28*OFFSET(Import.PLQ,$A119-1,AD$15-1,1,1)),IF($E119&lt;&gt;1,IF(ISNUMBER(INDEX(Import.PLE,Detalhamento!$E119,Detalhamento!AD$15)),IF(INDEX(Import.PLE,Detalhamento!$E119,Detalhamento!AD$15)&lt;=mediçao,0,OFFSET(Import.PLQ,$A119-1,AD$15-1,1,1)),OFFSET(Import.PLQ,$A119-1,AD$15-1,1,1)),(1-PLE!$AA$28)*OFFSET(Import.PLQ,$A119-1,AD$15-1,1,1))))</f>
        <v>0</v>
      </c>
      <c r="AE119" s="144">
        <f ca="1">IF(AE$13="",0,CHOOSE(Detalhamento.OpçãoServiços,OFFSET(Import.PLQ,$A119-1,AE$15-1,1,1),IF($E119&lt;&gt;1,IF(ISNUMBER(INDEX(Import.PLE,Detalhamento!$E119,Detalhamento!AE$15)),IF(INDEX(Import.PLE,Detalhamento!$E119,Detalhamento!AE$15)&lt;=mediçao,OFFSET(Import.PLQ,$A119-1,AE$15-1,1,1),0),0),PLE!$AA$28*OFFSET(Import.PLQ,$A119-1,AE$15-1,1,1)),IF($E119&lt;&gt;1,IF(ISNUMBER(INDEX(Import.PLE,Detalhamento!$E119,Detalhamento!AE$15)),IF(INDEX(Import.PLE,Detalhamento!$E119,Detalhamento!AE$15)&lt;=mediçao,0,OFFSET(Import.PLQ,$A119-1,AE$15-1,1,1)),OFFSET(Import.PLQ,$A119-1,AE$15-1,1,1)),(1-PLE!$AA$28)*OFFSET(Import.PLQ,$A119-1,AE$15-1,1,1))))</f>
        <v>0</v>
      </c>
      <c r="AF119" s="144">
        <f ca="1">IF(AF$13="",0,CHOOSE(Detalhamento.OpçãoServiços,OFFSET(Import.PLQ,$A119-1,AF$15-1,1,1),IF($E119&lt;&gt;1,IF(ISNUMBER(INDEX(Import.PLE,Detalhamento!$E119,Detalhamento!AF$15)),IF(INDEX(Import.PLE,Detalhamento!$E119,Detalhamento!AF$15)&lt;=mediçao,OFFSET(Import.PLQ,$A119-1,AF$15-1,1,1),0),0),PLE!$AA$28*OFFSET(Import.PLQ,$A119-1,AF$15-1,1,1)),IF($E119&lt;&gt;1,IF(ISNUMBER(INDEX(Import.PLE,Detalhamento!$E119,Detalhamento!AF$15)),IF(INDEX(Import.PLE,Detalhamento!$E119,Detalhamento!AF$15)&lt;=mediçao,0,OFFSET(Import.PLQ,$A119-1,AF$15-1,1,1)),OFFSET(Import.PLQ,$A119-1,AF$15-1,1,1)),(1-PLE!$AA$28)*OFFSET(Import.PLQ,$A119-1,AF$15-1,1,1))))</f>
        <v>0</v>
      </c>
      <c r="AG119" s="144">
        <f ca="1">IF(AG$13="",0,CHOOSE(Detalhamento.OpçãoServiços,OFFSET(Import.PLQ,$A119-1,AG$15-1,1,1),IF($E119&lt;&gt;1,IF(ISNUMBER(INDEX(Import.PLE,Detalhamento!$E119,Detalhamento!AG$15)),IF(INDEX(Import.PLE,Detalhamento!$E119,Detalhamento!AG$15)&lt;=mediçao,OFFSET(Import.PLQ,$A119-1,AG$15-1,1,1),0),0),PLE!$AA$28*OFFSET(Import.PLQ,$A119-1,AG$15-1,1,1)),IF($E119&lt;&gt;1,IF(ISNUMBER(INDEX(Import.PLE,Detalhamento!$E119,Detalhamento!AG$15)),IF(INDEX(Import.PLE,Detalhamento!$E119,Detalhamento!AG$15)&lt;=mediçao,0,OFFSET(Import.PLQ,$A119-1,AG$15-1,1,1)),OFFSET(Import.PLQ,$A119-1,AG$15-1,1,1)),(1-PLE!$AA$28)*OFFSET(Import.PLQ,$A119-1,AG$15-1,1,1))))</f>
        <v>0</v>
      </c>
      <c r="AH119" s="144">
        <f ca="1">IF(AH$13="",0,CHOOSE(Detalhamento.OpçãoServiços,OFFSET(Import.PLQ,$A119-1,AH$15-1,1,1),IF($E119&lt;&gt;1,IF(ISNUMBER(INDEX(Import.PLE,Detalhamento!$E119,Detalhamento!AH$15)),IF(INDEX(Import.PLE,Detalhamento!$E119,Detalhamento!AH$15)&lt;=mediçao,OFFSET(Import.PLQ,$A119-1,AH$15-1,1,1),0),0),PLE!$AA$28*OFFSET(Import.PLQ,$A119-1,AH$15-1,1,1)),IF($E119&lt;&gt;1,IF(ISNUMBER(INDEX(Import.PLE,Detalhamento!$E119,Detalhamento!AH$15)),IF(INDEX(Import.PLE,Detalhamento!$E119,Detalhamento!AH$15)&lt;=mediçao,0,OFFSET(Import.PLQ,$A119-1,AH$15-1,1,1)),OFFSET(Import.PLQ,$A119-1,AH$15-1,1,1)),(1-PLE!$AA$28)*OFFSET(Import.PLQ,$A119-1,AH$15-1,1,1))))</f>
        <v>0</v>
      </c>
      <c r="AI119" s="144">
        <f ca="1">IF(AI$13="",0,CHOOSE(Detalhamento.OpçãoServiços,OFFSET(Import.PLQ,$A119-1,AI$15-1,1,1),IF($E119&lt;&gt;1,IF(ISNUMBER(INDEX(Import.PLE,Detalhamento!$E119,Detalhamento!AI$15)),IF(INDEX(Import.PLE,Detalhamento!$E119,Detalhamento!AI$15)&lt;=mediçao,OFFSET(Import.PLQ,$A119-1,AI$15-1,1,1),0),0),PLE!$AA$28*OFFSET(Import.PLQ,$A119-1,AI$15-1,1,1)),IF($E119&lt;&gt;1,IF(ISNUMBER(INDEX(Import.PLE,Detalhamento!$E119,Detalhamento!AI$15)),IF(INDEX(Import.PLE,Detalhamento!$E119,Detalhamento!AI$15)&lt;=mediçao,0,OFFSET(Import.PLQ,$A119-1,AI$15-1,1,1)),OFFSET(Import.PLQ,$A119-1,AI$15-1,1,1)),(1-PLE!$AA$28)*OFFSET(Import.PLQ,$A119-1,AI$15-1,1,1))))</f>
        <v>0</v>
      </c>
      <c r="AJ119" s="144">
        <f ca="1">IF(AJ$13="",0,CHOOSE(Detalhamento.OpçãoServiços,OFFSET(Import.PLQ,$A119-1,AJ$15-1,1,1),IF($E119&lt;&gt;1,IF(ISNUMBER(INDEX(Import.PLE,Detalhamento!$E119,Detalhamento!AJ$15)),IF(INDEX(Import.PLE,Detalhamento!$E119,Detalhamento!AJ$15)&lt;=mediçao,OFFSET(Import.PLQ,$A119-1,AJ$15-1,1,1),0),0),PLE!$AA$28*OFFSET(Import.PLQ,$A119-1,AJ$15-1,1,1)),IF($E119&lt;&gt;1,IF(ISNUMBER(INDEX(Import.PLE,Detalhamento!$E119,Detalhamento!AJ$15)),IF(INDEX(Import.PLE,Detalhamento!$E119,Detalhamento!AJ$15)&lt;=mediçao,0,OFFSET(Import.PLQ,$A119-1,AJ$15-1,1,1)),OFFSET(Import.PLQ,$A119-1,AJ$15-1,1,1)),(1-PLE!$AA$28)*OFFSET(Import.PLQ,$A119-1,AJ$15-1,1,1))))</f>
        <v>0</v>
      </c>
      <c r="AK119" s="144">
        <f ca="1">IF(AK$13="",0,CHOOSE(Detalhamento.OpçãoServiços,OFFSET(Import.PLQ,$A119-1,AK$15-1,1,1),IF($E119&lt;&gt;1,IF(ISNUMBER(INDEX(Import.PLE,Detalhamento!$E119,Detalhamento!AK$15)),IF(INDEX(Import.PLE,Detalhamento!$E119,Detalhamento!AK$15)&lt;=mediçao,OFFSET(Import.PLQ,$A119-1,AK$15-1,1,1),0),0),PLE!$AA$28*OFFSET(Import.PLQ,$A119-1,AK$15-1,1,1)),IF($E119&lt;&gt;1,IF(ISNUMBER(INDEX(Import.PLE,Detalhamento!$E119,Detalhamento!AK$15)),IF(INDEX(Import.PLE,Detalhamento!$E119,Detalhamento!AK$15)&lt;=mediçao,0,OFFSET(Import.PLQ,$A119-1,AK$15-1,1,1)),OFFSET(Import.PLQ,$A119-1,AK$15-1,1,1)),(1-PLE!$AA$28)*OFFSET(Import.PLQ,$A119-1,AK$15-1,1,1))))</f>
        <v>0</v>
      </c>
      <c r="AL119" s="144">
        <f ca="1">IF(AL$13="",0,CHOOSE(Detalhamento.OpçãoServiços,OFFSET(Import.PLQ,$A119-1,AL$15-1,1,1),IF($E119&lt;&gt;1,IF(ISNUMBER(INDEX(Import.PLE,Detalhamento!$E119,Detalhamento!AL$15)),IF(INDEX(Import.PLE,Detalhamento!$E119,Detalhamento!AL$15)&lt;=mediçao,OFFSET(Import.PLQ,$A119-1,AL$15-1,1,1),0),0),PLE!$AA$28*OFFSET(Import.PLQ,$A119-1,AL$15-1,1,1)),IF($E119&lt;&gt;1,IF(ISNUMBER(INDEX(Import.PLE,Detalhamento!$E119,Detalhamento!AL$15)),IF(INDEX(Import.PLE,Detalhamento!$E119,Detalhamento!AL$15)&lt;=mediçao,0,OFFSET(Import.PLQ,$A119-1,AL$15-1,1,1)),OFFSET(Import.PLQ,$A119-1,AL$15-1,1,1)),(1-PLE!$AA$28)*OFFSET(Import.PLQ,$A119-1,AL$15-1,1,1))))</f>
        <v>0</v>
      </c>
      <c r="AM119" s="144">
        <f ca="1">IF(AM$13="",0,CHOOSE(Detalhamento.OpçãoServiços,OFFSET(Import.PLQ,$A119-1,AM$15-1,1,1),IF($E119&lt;&gt;1,IF(ISNUMBER(INDEX(Import.PLE,Detalhamento!$E119,Detalhamento!AM$15)),IF(INDEX(Import.PLE,Detalhamento!$E119,Detalhamento!AM$15)&lt;=mediçao,OFFSET(Import.PLQ,$A119-1,AM$15-1,1,1),0),0),PLE!$AA$28*OFFSET(Import.PLQ,$A119-1,AM$15-1,1,1)),IF($E119&lt;&gt;1,IF(ISNUMBER(INDEX(Import.PLE,Detalhamento!$E119,Detalhamento!AM$15)),IF(INDEX(Import.PLE,Detalhamento!$E119,Detalhamento!AM$15)&lt;=mediçao,0,OFFSET(Import.PLQ,$A119-1,AM$15-1,1,1)),OFFSET(Import.PLQ,$A119-1,AM$15-1,1,1)),(1-PLE!$AA$28)*OFFSET(Import.PLQ,$A119-1,AM$15-1,1,1))))</f>
        <v>0</v>
      </c>
      <c r="AN119" s="144">
        <f ca="1">IF(AN$13="",0,CHOOSE(Detalhamento.OpçãoServiços,OFFSET(Import.PLQ,$A119-1,AN$15-1,1,1),IF($E119&lt;&gt;1,IF(ISNUMBER(INDEX(Import.PLE,Detalhamento!$E119,Detalhamento!AN$15)),IF(INDEX(Import.PLE,Detalhamento!$E119,Detalhamento!AN$15)&lt;=mediçao,OFFSET(Import.PLQ,$A119-1,AN$15-1,1,1),0),0),PLE!$AA$28*OFFSET(Import.PLQ,$A119-1,AN$15-1,1,1)),IF($E119&lt;&gt;1,IF(ISNUMBER(INDEX(Import.PLE,Detalhamento!$E119,Detalhamento!AN$15)),IF(INDEX(Import.PLE,Detalhamento!$E119,Detalhamento!AN$15)&lt;=mediçao,0,OFFSET(Import.PLQ,$A119-1,AN$15-1,1,1)),OFFSET(Import.PLQ,$A119-1,AN$15-1,1,1)),(1-PLE!$AA$28)*OFFSET(Import.PLQ,$A119-1,AN$15-1,1,1))))</f>
        <v>0</v>
      </c>
      <c r="AO119" s="144">
        <f ca="1">IF(AO$13="",0,CHOOSE(Detalhamento.OpçãoServiços,OFFSET(Import.PLQ,$A119-1,AO$15-1,1,1),IF($E119&lt;&gt;1,IF(ISNUMBER(INDEX(Import.PLE,Detalhamento!$E119,Detalhamento!AO$15)),IF(INDEX(Import.PLE,Detalhamento!$E119,Detalhamento!AO$15)&lt;=mediçao,OFFSET(Import.PLQ,$A119-1,AO$15-1,1,1),0),0),PLE!$AA$28*OFFSET(Import.PLQ,$A119-1,AO$15-1,1,1)),IF($E119&lt;&gt;1,IF(ISNUMBER(INDEX(Import.PLE,Detalhamento!$E119,Detalhamento!AO$15)),IF(INDEX(Import.PLE,Detalhamento!$E119,Detalhamento!AO$15)&lt;=mediçao,0,OFFSET(Import.PLQ,$A119-1,AO$15-1,1,1)),OFFSET(Import.PLQ,$A119-1,AO$15-1,1,1)),(1-PLE!$AA$28)*OFFSET(Import.PLQ,$A119-1,AO$15-1,1,1))))</f>
        <v>0</v>
      </c>
      <c r="AP119" s="144">
        <f ca="1">IF(AP$13="",0,CHOOSE(Detalhamento.OpçãoServiços,OFFSET(Import.PLQ,$A119-1,AP$15-1,1,1),IF($E119&lt;&gt;1,IF(ISNUMBER(INDEX(Import.PLE,Detalhamento!$E119,Detalhamento!AP$15)),IF(INDEX(Import.PLE,Detalhamento!$E119,Detalhamento!AP$15)&lt;=mediçao,OFFSET(Import.PLQ,$A119-1,AP$15-1,1,1),0),0),PLE!$AA$28*OFFSET(Import.PLQ,$A119-1,AP$15-1,1,1)),IF($E119&lt;&gt;1,IF(ISNUMBER(INDEX(Import.PLE,Detalhamento!$E119,Detalhamento!AP$15)),IF(INDEX(Import.PLE,Detalhamento!$E119,Detalhamento!AP$15)&lt;=mediçao,0,OFFSET(Import.PLQ,$A119-1,AP$15-1,1,1)),OFFSET(Import.PLQ,$A119-1,AP$15-1,1,1)),(1-PLE!$AA$28)*OFFSET(Import.PLQ,$A119-1,AP$15-1,1,1))))</f>
        <v>0</v>
      </c>
      <c r="AQ119" s="144">
        <f ca="1">IF(AQ$13="",0,CHOOSE(Detalhamento.OpçãoServiços,OFFSET(Import.PLQ,$A119-1,AQ$15-1,1,1),IF($E119&lt;&gt;1,IF(ISNUMBER(INDEX(Import.PLE,Detalhamento!$E119,Detalhamento!AQ$15)),IF(INDEX(Import.PLE,Detalhamento!$E119,Detalhamento!AQ$15)&lt;=mediçao,OFFSET(Import.PLQ,$A119-1,AQ$15-1,1,1),0),0),PLE!$AA$28*OFFSET(Import.PLQ,$A119-1,AQ$15-1,1,1)),IF($E119&lt;&gt;1,IF(ISNUMBER(INDEX(Import.PLE,Detalhamento!$E119,Detalhamento!AQ$15)),IF(INDEX(Import.PLE,Detalhamento!$E119,Detalhamento!AQ$15)&lt;=mediçao,0,OFFSET(Import.PLQ,$A119-1,AQ$15-1,1,1)),OFFSET(Import.PLQ,$A119-1,AQ$15-1,1,1)),(1-PLE!$AA$28)*OFFSET(Import.PLQ,$A119-1,AQ$15-1,1,1))))</f>
        <v>0</v>
      </c>
      <c r="AR119" s="144">
        <f ca="1">IF(AR$13="",0,CHOOSE(Detalhamento.OpçãoServiços,OFFSET(Import.PLQ,$A119-1,AR$15-1,1,1),IF($E119&lt;&gt;1,IF(ISNUMBER(INDEX(Import.PLE,Detalhamento!$E119,Detalhamento!AR$15)),IF(INDEX(Import.PLE,Detalhamento!$E119,Detalhamento!AR$15)&lt;=mediçao,OFFSET(Import.PLQ,$A119-1,AR$15-1,1,1),0),0),PLE!$AA$28*OFFSET(Import.PLQ,$A119-1,AR$15-1,1,1)),IF($E119&lt;&gt;1,IF(ISNUMBER(INDEX(Import.PLE,Detalhamento!$E119,Detalhamento!AR$15)),IF(INDEX(Import.PLE,Detalhamento!$E119,Detalhamento!AR$15)&lt;=mediçao,0,OFFSET(Import.PLQ,$A119-1,AR$15-1,1,1)),OFFSET(Import.PLQ,$A119-1,AR$15-1,1,1)),(1-PLE!$AA$28)*OFFSET(Import.PLQ,$A119-1,AR$15-1,1,1))))</f>
        <v>0</v>
      </c>
      <c r="AS119" s="144">
        <f ca="1">IF(AS$13="",0,CHOOSE(Detalhamento.OpçãoServiços,OFFSET(Import.PLQ,$A119-1,AS$15-1,1,1),IF($E119&lt;&gt;1,IF(ISNUMBER(INDEX(Import.PLE,Detalhamento!$E119,Detalhamento!AS$15)),IF(INDEX(Import.PLE,Detalhamento!$E119,Detalhamento!AS$15)&lt;=mediçao,OFFSET(Import.PLQ,$A119-1,AS$15-1,1,1),0),0),PLE!$AA$28*OFFSET(Import.PLQ,$A119-1,AS$15-1,1,1)),IF($E119&lt;&gt;1,IF(ISNUMBER(INDEX(Import.PLE,Detalhamento!$E119,Detalhamento!AS$15)),IF(INDEX(Import.PLE,Detalhamento!$E119,Detalhamento!AS$15)&lt;=mediçao,0,OFFSET(Import.PLQ,$A119-1,AS$15-1,1,1)),OFFSET(Import.PLQ,$A119-1,AS$15-1,1,1)),(1-PLE!$AA$28)*OFFSET(Import.PLQ,$A119-1,AS$15-1,1,1))))</f>
        <v>0</v>
      </c>
      <c r="AT119" s="144">
        <f ca="1">IF(AT$13="",0,CHOOSE(Detalhamento.OpçãoServiços,OFFSET(Import.PLQ,$A119-1,AT$15-1,1,1),IF($E119&lt;&gt;1,IF(ISNUMBER(INDEX(Import.PLE,Detalhamento!$E119,Detalhamento!AT$15)),IF(INDEX(Import.PLE,Detalhamento!$E119,Detalhamento!AT$15)&lt;=mediçao,OFFSET(Import.PLQ,$A119-1,AT$15-1,1,1),0),0),PLE!$AA$28*OFFSET(Import.PLQ,$A119-1,AT$15-1,1,1)),IF($E119&lt;&gt;1,IF(ISNUMBER(INDEX(Import.PLE,Detalhamento!$E119,Detalhamento!AT$15)),IF(INDEX(Import.PLE,Detalhamento!$E119,Detalhamento!AT$15)&lt;=mediçao,0,OFFSET(Import.PLQ,$A119-1,AT$15-1,1,1)),OFFSET(Import.PLQ,$A119-1,AT$15-1,1,1)),(1-PLE!$AA$28)*OFFSET(Import.PLQ,$A119-1,AT$15-1,1,1))))</f>
        <v>0</v>
      </c>
      <c r="AU119" s="144">
        <f ca="1">IF(AU$13="",0,CHOOSE(Detalhamento.OpçãoServiços,OFFSET(Import.PLQ,$A119-1,AU$15-1,1,1),IF($E119&lt;&gt;1,IF(ISNUMBER(INDEX(Import.PLE,Detalhamento!$E119,Detalhamento!AU$15)),IF(INDEX(Import.PLE,Detalhamento!$E119,Detalhamento!AU$15)&lt;=mediçao,OFFSET(Import.PLQ,$A119-1,AU$15-1,1,1),0),0),PLE!$AA$28*OFFSET(Import.PLQ,$A119-1,AU$15-1,1,1)),IF($E119&lt;&gt;1,IF(ISNUMBER(INDEX(Import.PLE,Detalhamento!$E119,Detalhamento!AU$15)),IF(INDEX(Import.PLE,Detalhamento!$E119,Detalhamento!AU$15)&lt;=mediçao,0,OFFSET(Import.PLQ,$A119-1,AU$15-1,1,1)),OFFSET(Import.PLQ,$A119-1,AU$15-1,1,1)),(1-PLE!$AA$28)*OFFSET(Import.PLQ,$A119-1,AU$15-1,1,1))))</f>
        <v>0</v>
      </c>
      <c r="AV119" s="144">
        <f ca="1">IF(AV$13="",0,CHOOSE(Detalhamento.OpçãoServiços,OFFSET(Import.PLQ,$A119-1,AV$15-1,1,1),IF($E119&lt;&gt;1,IF(ISNUMBER(INDEX(Import.PLE,Detalhamento!$E119,Detalhamento!AV$15)),IF(INDEX(Import.PLE,Detalhamento!$E119,Detalhamento!AV$15)&lt;=mediçao,OFFSET(Import.PLQ,$A119-1,AV$15-1,1,1),0),0),PLE!$AA$28*OFFSET(Import.PLQ,$A119-1,AV$15-1,1,1)),IF($E119&lt;&gt;1,IF(ISNUMBER(INDEX(Import.PLE,Detalhamento!$E119,Detalhamento!AV$15)),IF(INDEX(Import.PLE,Detalhamento!$E119,Detalhamento!AV$15)&lt;=mediçao,0,OFFSET(Import.PLQ,$A119-1,AV$15-1,1,1)),OFFSET(Import.PLQ,$A119-1,AV$15-1,1,1)),(1-PLE!$AA$28)*OFFSET(Import.PLQ,$A119-1,AV$15-1,1,1))))</f>
        <v>0</v>
      </c>
      <c r="AW119" s="144">
        <f ca="1">IF(AW$13="",0,CHOOSE(Detalhamento.OpçãoServiços,OFFSET(Import.PLQ,$A119-1,AW$15-1,1,1),IF($E119&lt;&gt;1,IF(ISNUMBER(INDEX(Import.PLE,Detalhamento!$E119,Detalhamento!AW$15)),IF(INDEX(Import.PLE,Detalhamento!$E119,Detalhamento!AW$15)&lt;=mediçao,OFFSET(Import.PLQ,$A119-1,AW$15-1,1,1),0),0),PLE!$AA$28*OFFSET(Import.PLQ,$A119-1,AW$15-1,1,1)),IF($E119&lt;&gt;1,IF(ISNUMBER(INDEX(Import.PLE,Detalhamento!$E119,Detalhamento!AW$15)),IF(INDEX(Import.PLE,Detalhamento!$E119,Detalhamento!AW$15)&lt;=mediçao,0,OFFSET(Import.PLQ,$A119-1,AW$15-1,1,1)),OFFSET(Import.PLQ,$A119-1,AW$15-1,1,1)),(1-PLE!$AA$28)*OFFSET(Import.PLQ,$A119-1,AW$15-1,1,1))))</f>
        <v>0</v>
      </c>
      <c r="AX119" s="144">
        <f ca="1">IF(AX$13="",0,CHOOSE(Detalhamento.OpçãoServiços,OFFSET(Import.PLQ,$A119-1,AX$15-1,1,1),IF($E119&lt;&gt;1,IF(ISNUMBER(INDEX(Import.PLE,Detalhamento!$E119,Detalhamento!AX$15)),IF(INDEX(Import.PLE,Detalhamento!$E119,Detalhamento!AX$15)&lt;=mediçao,OFFSET(Import.PLQ,$A119-1,AX$15-1,1,1),0),0),PLE!$AA$28*OFFSET(Import.PLQ,$A119-1,AX$15-1,1,1)),IF($E119&lt;&gt;1,IF(ISNUMBER(INDEX(Import.PLE,Detalhamento!$E119,Detalhamento!AX$15)),IF(INDEX(Import.PLE,Detalhamento!$E119,Detalhamento!AX$15)&lt;=mediçao,0,OFFSET(Import.PLQ,$A119-1,AX$15-1,1,1)),OFFSET(Import.PLQ,$A119-1,AX$15-1,1,1)),(1-PLE!$AA$28)*OFFSET(Import.PLQ,$A119-1,AX$15-1,1,1))))</f>
        <v>0</v>
      </c>
      <c r="AY119" s="144">
        <f ca="1">IF(AY$13="",0,CHOOSE(Detalhamento.OpçãoServiços,OFFSET(Import.PLQ,$A119-1,AY$15-1,1,1),IF($E119&lt;&gt;1,IF(ISNUMBER(INDEX(Import.PLE,Detalhamento!$E119,Detalhamento!AY$15)),IF(INDEX(Import.PLE,Detalhamento!$E119,Detalhamento!AY$15)&lt;=mediçao,OFFSET(Import.PLQ,$A119-1,AY$15-1,1,1),0),0),PLE!$AA$28*OFFSET(Import.PLQ,$A119-1,AY$15-1,1,1)),IF($E119&lt;&gt;1,IF(ISNUMBER(INDEX(Import.PLE,Detalhamento!$E119,Detalhamento!AY$15)),IF(INDEX(Import.PLE,Detalhamento!$E119,Detalhamento!AY$15)&lt;=mediçao,0,OFFSET(Import.PLQ,$A119-1,AY$15-1,1,1)),OFFSET(Import.PLQ,$A119-1,AY$15-1,1,1)),(1-PLE!$AA$28)*OFFSET(Import.PLQ,$A119-1,AY$15-1,1,1))))</f>
        <v>0</v>
      </c>
      <c r="AZ119" s="144">
        <f ca="1">IF(AZ$13="",0,CHOOSE(Detalhamento.OpçãoServiços,OFFSET(Import.PLQ,$A119-1,AZ$15-1,1,1),IF($E119&lt;&gt;1,IF(ISNUMBER(INDEX(Import.PLE,Detalhamento!$E119,Detalhamento!AZ$15)),IF(INDEX(Import.PLE,Detalhamento!$E119,Detalhamento!AZ$15)&lt;=mediçao,OFFSET(Import.PLQ,$A119-1,AZ$15-1,1,1),0),0),PLE!$AA$28*OFFSET(Import.PLQ,$A119-1,AZ$15-1,1,1)),IF($E119&lt;&gt;1,IF(ISNUMBER(INDEX(Import.PLE,Detalhamento!$E119,Detalhamento!AZ$15)),IF(INDEX(Import.PLE,Detalhamento!$E119,Detalhamento!AZ$15)&lt;=mediçao,0,OFFSET(Import.PLQ,$A119-1,AZ$15-1,1,1)),OFFSET(Import.PLQ,$A119-1,AZ$15-1,1,1)),(1-PLE!$AA$28)*OFFSET(Import.PLQ,$A119-1,AZ$15-1,1,1))))</f>
        <v>0</v>
      </c>
      <c r="BA119" s="144">
        <f ca="1">IF(BA$13="",0,CHOOSE(Detalhamento.OpçãoServiços,OFFSET(Import.PLQ,$A119-1,BA$15-1,1,1),IF($E119&lt;&gt;1,IF(ISNUMBER(INDEX(Import.PLE,Detalhamento!$E119,Detalhamento!BA$15)),IF(INDEX(Import.PLE,Detalhamento!$E119,Detalhamento!BA$15)&lt;=mediçao,OFFSET(Import.PLQ,$A119-1,BA$15-1,1,1),0),0),PLE!$AA$28*OFFSET(Import.PLQ,$A119-1,BA$15-1,1,1)),IF($E119&lt;&gt;1,IF(ISNUMBER(INDEX(Import.PLE,Detalhamento!$E119,Detalhamento!BA$15)),IF(INDEX(Import.PLE,Detalhamento!$E119,Detalhamento!BA$15)&lt;=mediçao,0,OFFSET(Import.PLQ,$A119-1,BA$15-1,1,1)),OFFSET(Import.PLQ,$A119-1,BA$15-1,1,1)),(1-PLE!$AA$28)*OFFSET(Import.PLQ,$A119-1,BA$15-1,1,1))))</f>
        <v>0</v>
      </c>
      <c r="BB119" s="144">
        <f ca="1">IF(BB$13="",0,CHOOSE(Detalhamento.OpçãoServiços,OFFSET(Import.PLQ,$A119-1,BB$15-1,1,1),IF($E119&lt;&gt;1,IF(ISNUMBER(INDEX(Import.PLE,Detalhamento!$E119,Detalhamento!BB$15)),IF(INDEX(Import.PLE,Detalhamento!$E119,Detalhamento!BB$15)&lt;=mediçao,OFFSET(Import.PLQ,$A119-1,BB$15-1,1,1),0),0),PLE!$AA$28*OFFSET(Import.PLQ,$A119-1,BB$15-1,1,1)),IF($E119&lt;&gt;1,IF(ISNUMBER(INDEX(Import.PLE,Detalhamento!$E119,Detalhamento!BB$15)),IF(INDEX(Import.PLE,Detalhamento!$E119,Detalhamento!BB$15)&lt;=mediçao,0,OFFSET(Import.PLQ,$A119-1,BB$15-1,1,1)),OFFSET(Import.PLQ,$A119-1,BB$15-1,1,1)),(1-PLE!$AA$28)*OFFSET(Import.PLQ,$A119-1,BB$15-1,1,1))))</f>
        <v>0</v>
      </c>
      <c r="BC119" s="144">
        <f ca="1">IF(BC$13="",0,CHOOSE(Detalhamento.OpçãoServiços,OFFSET(Import.PLQ,$A119-1,BC$15-1,1,1),IF($E119&lt;&gt;1,IF(ISNUMBER(INDEX(Import.PLE,Detalhamento!$E119,Detalhamento!BC$15)),IF(INDEX(Import.PLE,Detalhamento!$E119,Detalhamento!BC$15)&lt;=mediçao,OFFSET(Import.PLQ,$A119-1,BC$15-1,1,1),0),0),PLE!$AA$28*OFFSET(Import.PLQ,$A119-1,BC$15-1,1,1)),IF($E119&lt;&gt;1,IF(ISNUMBER(INDEX(Import.PLE,Detalhamento!$E119,Detalhamento!BC$15)),IF(INDEX(Import.PLE,Detalhamento!$E119,Detalhamento!BC$15)&lt;=mediçao,0,OFFSET(Import.PLQ,$A119-1,BC$15-1,1,1)),OFFSET(Import.PLQ,$A119-1,BC$15-1,1,1)),(1-PLE!$AA$28)*OFFSET(Import.PLQ,$A119-1,BC$15-1,1,1))))</f>
        <v>0</v>
      </c>
      <c r="BD119" s="144">
        <f ca="1">IF(BD$13="",0,CHOOSE(Detalhamento.OpçãoServiços,OFFSET(Import.PLQ,$A119-1,BD$15-1,1,1),IF($E119&lt;&gt;1,IF(ISNUMBER(INDEX(Import.PLE,Detalhamento!$E119,Detalhamento!BD$15)),IF(INDEX(Import.PLE,Detalhamento!$E119,Detalhamento!BD$15)&lt;=mediçao,OFFSET(Import.PLQ,$A119-1,BD$15-1,1,1),0),0),PLE!$AA$28*OFFSET(Import.PLQ,$A119-1,BD$15-1,1,1)),IF($E119&lt;&gt;1,IF(ISNUMBER(INDEX(Import.PLE,Detalhamento!$E119,Detalhamento!BD$15)),IF(INDEX(Import.PLE,Detalhamento!$E119,Detalhamento!BD$15)&lt;=mediçao,0,OFFSET(Import.PLQ,$A119-1,BD$15-1,1,1)),OFFSET(Import.PLQ,$A119-1,BD$15-1,1,1)),(1-PLE!$AA$28)*OFFSET(Import.PLQ,$A119-1,BD$15-1,1,1))))</f>
        <v>0</v>
      </c>
      <c r="BE119" s="144">
        <f ca="1">IF(BE$13="",0,CHOOSE(Detalhamento.OpçãoServiços,OFFSET(Import.PLQ,$A119-1,BE$15-1,1,1),IF($E119&lt;&gt;1,IF(ISNUMBER(INDEX(Import.PLE,Detalhamento!$E119,Detalhamento!BE$15)),IF(INDEX(Import.PLE,Detalhamento!$E119,Detalhamento!BE$15)&lt;=mediçao,OFFSET(Import.PLQ,$A119-1,BE$15-1,1,1),0),0),PLE!$AA$28*OFFSET(Import.PLQ,$A119-1,BE$15-1,1,1)),IF($E119&lt;&gt;1,IF(ISNUMBER(INDEX(Import.PLE,Detalhamento!$E119,Detalhamento!BE$15)),IF(INDEX(Import.PLE,Detalhamento!$E119,Detalhamento!BE$15)&lt;=mediçao,0,OFFSET(Import.PLQ,$A119-1,BE$15-1,1,1)),OFFSET(Import.PLQ,$A119-1,BE$15-1,1,1)),(1-PLE!$AA$28)*OFFSET(Import.PLQ,$A119-1,BE$15-1,1,1))))</f>
        <v>0</v>
      </c>
      <c r="BF119" s="144">
        <f ca="1">IF(BF$13="",0,CHOOSE(Detalhamento.OpçãoServiços,OFFSET(Import.PLQ,$A119-1,BF$15-1,1,1),IF($E119&lt;&gt;1,IF(ISNUMBER(INDEX(Import.PLE,Detalhamento!$E119,Detalhamento!BF$15)),IF(INDEX(Import.PLE,Detalhamento!$E119,Detalhamento!BF$15)&lt;=mediçao,OFFSET(Import.PLQ,$A119-1,BF$15-1,1,1),0),0),PLE!$AA$28*OFFSET(Import.PLQ,$A119-1,BF$15-1,1,1)),IF($E119&lt;&gt;1,IF(ISNUMBER(INDEX(Import.PLE,Detalhamento!$E119,Detalhamento!BF$15)),IF(INDEX(Import.PLE,Detalhamento!$E119,Detalhamento!BF$15)&lt;=mediçao,0,OFFSET(Import.PLQ,$A119-1,BF$15-1,1,1)),OFFSET(Import.PLQ,$A119-1,BF$15-1,1,1)),(1-PLE!$AA$28)*OFFSET(Import.PLQ,$A119-1,BF$15-1,1,1))))</f>
        <v>0</v>
      </c>
      <c r="BG119" s="144">
        <f ca="1">IF(BG$13="",0,CHOOSE(Detalhamento.OpçãoServiços,OFFSET(Import.PLQ,$A119-1,BG$15-1,1,1),IF($E119&lt;&gt;1,IF(ISNUMBER(INDEX(Import.PLE,Detalhamento!$E119,Detalhamento!BG$15)),IF(INDEX(Import.PLE,Detalhamento!$E119,Detalhamento!BG$15)&lt;=mediçao,OFFSET(Import.PLQ,$A119-1,BG$15-1,1,1),0),0),PLE!$AA$28*OFFSET(Import.PLQ,$A119-1,BG$15-1,1,1)),IF($E119&lt;&gt;1,IF(ISNUMBER(INDEX(Import.PLE,Detalhamento!$E119,Detalhamento!BG$15)),IF(INDEX(Import.PLE,Detalhamento!$E119,Detalhamento!BG$15)&lt;=mediçao,0,OFFSET(Import.PLQ,$A119-1,BG$15-1,1,1)),OFFSET(Import.PLQ,$A119-1,BG$15-1,1,1)),(1-PLE!$AA$28)*OFFSET(Import.PLQ,$A119-1,BG$15-1,1,1))))</f>
        <v>0</v>
      </c>
      <c r="BH119" s="144">
        <f ca="1">IF(BH$13="",0,CHOOSE(Detalhamento.OpçãoServiços,OFFSET(Import.PLQ,$A119-1,BH$15-1,1,1),IF($E119&lt;&gt;1,IF(ISNUMBER(INDEX(Import.PLE,Detalhamento!$E119,Detalhamento!BH$15)),IF(INDEX(Import.PLE,Detalhamento!$E119,Detalhamento!BH$15)&lt;=mediçao,OFFSET(Import.PLQ,$A119-1,BH$15-1,1,1),0),0),PLE!$AA$28*OFFSET(Import.PLQ,$A119-1,BH$15-1,1,1)),IF($E119&lt;&gt;1,IF(ISNUMBER(INDEX(Import.PLE,Detalhamento!$E119,Detalhamento!BH$15)),IF(INDEX(Import.PLE,Detalhamento!$E119,Detalhamento!BH$15)&lt;=mediçao,0,OFFSET(Import.PLQ,$A119-1,BH$15-1,1,1)),OFFSET(Import.PLQ,$A119-1,BH$15-1,1,1)),(1-PLE!$AA$28)*OFFSET(Import.PLQ,$A119-1,BH$15-1,1,1))))</f>
        <v>0</v>
      </c>
      <c r="BI119" s="144">
        <f ca="1">IF(BI$13="",0,CHOOSE(Detalhamento.OpçãoServiços,OFFSET(Import.PLQ,$A119-1,BI$15-1,1,1),IF($E119&lt;&gt;1,IF(ISNUMBER(INDEX(Import.PLE,Detalhamento!$E119,Detalhamento!BI$15)),IF(INDEX(Import.PLE,Detalhamento!$E119,Detalhamento!BI$15)&lt;=mediçao,OFFSET(Import.PLQ,$A119-1,BI$15-1,1,1),0),0),PLE!$AA$28*OFFSET(Import.PLQ,$A119-1,BI$15-1,1,1)),IF($E119&lt;&gt;1,IF(ISNUMBER(INDEX(Import.PLE,Detalhamento!$E119,Detalhamento!BI$15)),IF(INDEX(Import.PLE,Detalhamento!$E119,Detalhamento!BI$15)&lt;=mediçao,0,OFFSET(Import.PLQ,$A119-1,BI$15-1,1,1)),OFFSET(Import.PLQ,$A119-1,BI$15-1,1,1)),(1-PLE!$AA$28)*OFFSET(Import.PLQ,$A119-1,BI$15-1,1,1))))</f>
        <v>0</v>
      </c>
    </row>
    <row r="120" spans="1:61" ht="40" x14ac:dyDescent="0.2">
      <c r="A120" s="155">
        <v>91</v>
      </c>
      <c r="B120" s="21" t="str">
        <f t="shared" ca="1" si="17"/>
        <v>Serviço</v>
      </c>
      <c r="E120" s="153">
        <f t="shared" ca="1" si="18"/>
        <v>12</v>
      </c>
      <c r="F120" s="154">
        <f t="shared" ca="1" si="19"/>
        <v>120091</v>
      </c>
      <c r="G120" s="154" t="str">
        <f t="shared" ref="G120:H139" ca="1" si="23">OFFSET(LIorçamento,$A120-1,G$16,1,1)</f>
        <v>1.11.7</v>
      </c>
      <c r="H120" s="182" t="str">
        <f t="shared" ca="1" si="23"/>
        <v>PINTURA ESMALTE FOSCO, DUAS DEMAOS, SOBRE SUPERFICIE METALICA, INCLUSO UMA DEMAO DE FUNDO ANTICORROSIVO. UTILIZACAO DE REVOLVER ( AR-COMPRIMIDO) (ADAPTADO DE SINAPI 74145/1)</v>
      </c>
      <c r="I120" s="37" t="str">
        <f t="shared" ca="1" si="20"/>
        <v>M2</v>
      </c>
      <c r="J120" s="144">
        <f t="shared" ca="1" si="21"/>
        <v>570.92999999999995</v>
      </c>
      <c r="K120" s="67"/>
      <c r="L120" s="144">
        <f ca="1">IF(L$13="",0,CHOOSE(Detalhamento.OpçãoServiços,OFFSET(Import.PLQ,$A120-1,L$15-1,1,1),IF($E120&lt;&gt;1,IF(ISNUMBER(INDEX(Import.PLE,Detalhamento!$E120,Detalhamento!L$15)),IF(INDEX(Import.PLE,Detalhamento!$E120,Detalhamento!L$15)&lt;=mediçao,OFFSET(Import.PLQ,$A120-1,L$15-1,1,1),0),0),PLE!$AA$28*OFFSET(Import.PLQ,$A120-1,L$15-1,1,1)),IF($E120&lt;&gt;1,IF(ISNUMBER(INDEX(Import.PLE,Detalhamento!$E120,Detalhamento!L$15)),IF(INDEX(Import.PLE,Detalhamento!$E120,Detalhamento!L$15)&lt;=mediçao,0,OFFSET(Import.PLQ,$A120-1,L$15-1,1,1)),OFFSET(Import.PLQ,$A120-1,L$15-1,1,1)),(1-PLE!$AA$28)*OFFSET(Import.PLQ,$A120-1,L$15-1,1,1))))</f>
        <v>570.92999999999995</v>
      </c>
      <c r="M120" s="144">
        <f ca="1">IF(M$13="",0,CHOOSE(Detalhamento.OpçãoServiços,OFFSET(Import.PLQ,$A120-1,M$15-1,1,1),IF($E120&lt;&gt;1,IF(ISNUMBER(INDEX(Import.PLE,Detalhamento!$E120,Detalhamento!M$15)),IF(INDEX(Import.PLE,Detalhamento!$E120,Detalhamento!M$15)&lt;=mediçao,OFFSET(Import.PLQ,$A120-1,M$15-1,1,1),0),0),PLE!$AA$28*OFFSET(Import.PLQ,$A120-1,M$15-1,1,1)),IF($E120&lt;&gt;1,IF(ISNUMBER(INDEX(Import.PLE,Detalhamento!$E120,Detalhamento!M$15)),IF(INDEX(Import.PLE,Detalhamento!$E120,Detalhamento!M$15)&lt;=mediçao,0,OFFSET(Import.PLQ,$A120-1,M$15-1,1,1)),OFFSET(Import.PLQ,$A120-1,M$15-1,1,1)),(1-PLE!$AA$28)*OFFSET(Import.PLQ,$A120-1,M$15-1,1,1))))</f>
        <v>0</v>
      </c>
      <c r="N120" s="144">
        <f ca="1">IF(N$13="",0,CHOOSE(Detalhamento.OpçãoServiços,OFFSET(Import.PLQ,$A120-1,N$15-1,1,1),IF($E120&lt;&gt;1,IF(ISNUMBER(INDEX(Import.PLE,Detalhamento!$E120,Detalhamento!N$15)),IF(INDEX(Import.PLE,Detalhamento!$E120,Detalhamento!N$15)&lt;=mediçao,OFFSET(Import.PLQ,$A120-1,N$15-1,1,1),0),0),PLE!$AA$28*OFFSET(Import.PLQ,$A120-1,N$15-1,1,1)),IF($E120&lt;&gt;1,IF(ISNUMBER(INDEX(Import.PLE,Detalhamento!$E120,Detalhamento!N$15)),IF(INDEX(Import.PLE,Detalhamento!$E120,Detalhamento!N$15)&lt;=mediçao,0,OFFSET(Import.PLQ,$A120-1,N$15-1,1,1)),OFFSET(Import.PLQ,$A120-1,N$15-1,1,1)),(1-PLE!$AA$28)*OFFSET(Import.PLQ,$A120-1,N$15-1,1,1))))</f>
        <v>0</v>
      </c>
      <c r="O120" s="144">
        <f ca="1">IF(O$13="",0,CHOOSE(Detalhamento.OpçãoServiços,OFFSET(Import.PLQ,$A120-1,O$15-1,1,1),IF($E120&lt;&gt;1,IF(ISNUMBER(INDEX(Import.PLE,Detalhamento!$E120,Detalhamento!O$15)),IF(INDEX(Import.PLE,Detalhamento!$E120,Detalhamento!O$15)&lt;=mediçao,OFFSET(Import.PLQ,$A120-1,O$15-1,1,1),0),0),PLE!$AA$28*OFFSET(Import.PLQ,$A120-1,O$15-1,1,1)),IF($E120&lt;&gt;1,IF(ISNUMBER(INDEX(Import.PLE,Detalhamento!$E120,Detalhamento!O$15)),IF(INDEX(Import.PLE,Detalhamento!$E120,Detalhamento!O$15)&lt;=mediçao,0,OFFSET(Import.PLQ,$A120-1,O$15-1,1,1)),OFFSET(Import.PLQ,$A120-1,O$15-1,1,1)),(1-PLE!$AA$28)*OFFSET(Import.PLQ,$A120-1,O$15-1,1,1))))</f>
        <v>0</v>
      </c>
      <c r="P120" s="144">
        <f ca="1">IF(P$13="",0,CHOOSE(Detalhamento.OpçãoServiços,OFFSET(Import.PLQ,$A120-1,P$15-1,1,1),IF($E120&lt;&gt;1,IF(ISNUMBER(INDEX(Import.PLE,Detalhamento!$E120,Detalhamento!P$15)),IF(INDEX(Import.PLE,Detalhamento!$E120,Detalhamento!P$15)&lt;=mediçao,OFFSET(Import.PLQ,$A120-1,P$15-1,1,1),0),0),PLE!$AA$28*OFFSET(Import.PLQ,$A120-1,P$15-1,1,1)),IF($E120&lt;&gt;1,IF(ISNUMBER(INDEX(Import.PLE,Detalhamento!$E120,Detalhamento!P$15)),IF(INDEX(Import.PLE,Detalhamento!$E120,Detalhamento!P$15)&lt;=mediçao,0,OFFSET(Import.PLQ,$A120-1,P$15-1,1,1)),OFFSET(Import.PLQ,$A120-1,P$15-1,1,1)),(1-PLE!$AA$28)*OFFSET(Import.PLQ,$A120-1,P$15-1,1,1))))</f>
        <v>0</v>
      </c>
      <c r="Q120" s="144">
        <f ca="1">IF(Q$13="",0,CHOOSE(Detalhamento.OpçãoServiços,OFFSET(Import.PLQ,$A120-1,Q$15-1,1,1),IF($E120&lt;&gt;1,IF(ISNUMBER(INDEX(Import.PLE,Detalhamento!$E120,Detalhamento!Q$15)),IF(INDEX(Import.PLE,Detalhamento!$E120,Detalhamento!Q$15)&lt;=mediçao,OFFSET(Import.PLQ,$A120-1,Q$15-1,1,1),0),0),PLE!$AA$28*OFFSET(Import.PLQ,$A120-1,Q$15-1,1,1)),IF($E120&lt;&gt;1,IF(ISNUMBER(INDEX(Import.PLE,Detalhamento!$E120,Detalhamento!Q$15)),IF(INDEX(Import.PLE,Detalhamento!$E120,Detalhamento!Q$15)&lt;=mediçao,0,OFFSET(Import.PLQ,$A120-1,Q$15-1,1,1)),OFFSET(Import.PLQ,$A120-1,Q$15-1,1,1)),(1-PLE!$AA$28)*OFFSET(Import.PLQ,$A120-1,Q$15-1,1,1))))</f>
        <v>0</v>
      </c>
      <c r="R120" s="144">
        <f ca="1">IF(R$13="",0,CHOOSE(Detalhamento.OpçãoServiços,OFFSET(Import.PLQ,$A120-1,R$15-1,1,1),IF($E120&lt;&gt;1,IF(ISNUMBER(INDEX(Import.PLE,Detalhamento!$E120,Detalhamento!R$15)),IF(INDEX(Import.PLE,Detalhamento!$E120,Detalhamento!R$15)&lt;=mediçao,OFFSET(Import.PLQ,$A120-1,R$15-1,1,1),0),0),PLE!$AA$28*OFFSET(Import.PLQ,$A120-1,R$15-1,1,1)),IF($E120&lt;&gt;1,IF(ISNUMBER(INDEX(Import.PLE,Detalhamento!$E120,Detalhamento!R$15)),IF(INDEX(Import.PLE,Detalhamento!$E120,Detalhamento!R$15)&lt;=mediçao,0,OFFSET(Import.PLQ,$A120-1,R$15-1,1,1)),OFFSET(Import.PLQ,$A120-1,R$15-1,1,1)),(1-PLE!$AA$28)*OFFSET(Import.PLQ,$A120-1,R$15-1,1,1))))</f>
        <v>0</v>
      </c>
      <c r="S120" s="144">
        <f ca="1">IF(S$13="",0,CHOOSE(Detalhamento.OpçãoServiços,OFFSET(Import.PLQ,$A120-1,S$15-1,1,1),IF($E120&lt;&gt;1,IF(ISNUMBER(INDEX(Import.PLE,Detalhamento!$E120,Detalhamento!S$15)),IF(INDEX(Import.PLE,Detalhamento!$E120,Detalhamento!S$15)&lt;=mediçao,OFFSET(Import.PLQ,$A120-1,S$15-1,1,1),0),0),PLE!$AA$28*OFFSET(Import.PLQ,$A120-1,S$15-1,1,1)),IF($E120&lt;&gt;1,IF(ISNUMBER(INDEX(Import.PLE,Detalhamento!$E120,Detalhamento!S$15)),IF(INDEX(Import.PLE,Detalhamento!$E120,Detalhamento!S$15)&lt;=mediçao,0,OFFSET(Import.PLQ,$A120-1,S$15-1,1,1)),OFFSET(Import.PLQ,$A120-1,S$15-1,1,1)),(1-PLE!$AA$28)*OFFSET(Import.PLQ,$A120-1,S$15-1,1,1))))</f>
        <v>0</v>
      </c>
      <c r="T120" s="144">
        <f ca="1">IF(T$13="",0,CHOOSE(Detalhamento.OpçãoServiços,OFFSET(Import.PLQ,$A120-1,T$15-1,1,1),IF($E120&lt;&gt;1,IF(ISNUMBER(INDEX(Import.PLE,Detalhamento!$E120,Detalhamento!T$15)),IF(INDEX(Import.PLE,Detalhamento!$E120,Detalhamento!T$15)&lt;=mediçao,OFFSET(Import.PLQ,$A120-1,T$15-1,1,1),0),0),PLE!$AA$28*OFFSET(Import.PLQ,$A120-1,T$15-1,1,1)),IF($E120&lt;&gt;1,IF(ISNUMBER(INDEX(Import.PLE,Detalhamento!$E120,Detalhamento!T$15)),IF(INDEX(Import.PLE,Detalhamento!$E120,Detalhamento!T$15)&lt;=mediçao,0,OFFSET(Import.PLQ,$A120-1,T$15-1,1,1)),OFFSET(Import.PLQ,$A120-1,T$15-1,1,1)),(1-PLE!$AA$28)*OFFSET(Import.PLQ,$A120-1,T$15-1,1,1))))</f>
        <v>0</v>
      </c>
      <c r="U120" s="144">
        <f ca="1">IF(U$13="",0,CHOOSE(Detalhamento.OpçãoServiços,OFFSET(Import.PLQ,$A120-1,U$15-1,1,1),IF($E120&lt;&gt;1,IF(ISNUMBER(INDEX(Import.PLE,Detalhamento!$E120,Detalhamento!U$15)),IF(INDEX(Import.PLE,Detalhamento!$E120,Detalhamento!U$15)&lt;=mediçao,OFFSET(Import.PLQ,$A120-1,U$15-1,1,1),0),0),PLE!$AA$28*OFFSET(Import.PLQ,$A120-1,U$15-1,1,1)),IF($E120&lt;&gt;1,IF(ISNUMBER(INDEX(Import.PLE,Detalhamento!$E120,Detalhamento!U$15)),IF(INDEX(Import.PLE,Detalhamento!$E120,Detalhamento!U$15)&lt;=mediçao,0,OFFSET(Import.PLQ,$A120-1,U$15-1,1,1)),OFFSET(Import.PLQ,$A120-1,U$15-1,1,1)),(1-PLE!$AA$28)*OFFSET(Import.PLQ,$A120-1,U$15-1,1,1))))</f>
        <v>0</v>
      </c>
      <c r="V120" s="144">
        <f ca="1">IF(V$13="",0,CHOOSE(Detalhamento.OpçãoServiços,OFFSET(Import.PLQ,$A120-1,V$15-1,1,1),IF($E120&lt;&gt;1,IF(ISNUMBER(INDEX(Import.PLE,Detalhamento!$E120,Detalhamento!V$15)),IF(INDEX(Import.PLE,Detalhamento!$E120,Detalhamento!V$15)&lt;=mediçao,OFFSET(Import.PLQ,$A120-1,V$15-1,1,1),0),0),PLE!$AA$28*OFFSET(Import.PLQ,$A120-1,V$15-1,1,1)),IF($E120&lt;&gt;1,IF(ISNUMBER(INDEX(Import.PLE,Detalhamento!$E120,Detalhamento!V$15)),IF(INDEX(Import.PLE,Detalhamento!$E120,Detalhamento!V$15)&lt;=mediçao,0,OFFSET(Import.PLQ,$A120-1,V$15-1,1,1)),OFFSET(Import.PLQ,$A120-1,V$15-1,1,1)),(1-PLE!$AA$28)*OFFSET(Import.PLQ,$A120-1,V$15-1,1,1))))</f>
        <v>0</v>
      </c>
      <c r="W120" s="144">
        <f ca="1">IF(W$13="",0,CHOOSE(Detalhamento.OpçãoServiços,OFFSET(Import.PLQ,$A120-1,W$15-1,1,1),IF($E120&lt;&gt;1,IF(ISNUMBER(INDEX(Import.PLE,Detalhamento!$E120,Detalhamento!W$15)),IF(INDEX(Import.PLE,Detalhamento!$E120,Detalhamento!W$15)&lt;=mediçao,OFFSET(Import.PLQ,$A120-1,W$15-1,1,1),0),0),PLE!$AA$28*OFFSET(Import.PLQ,$A120-1,W$15-1,1,1)),IF($E120&lt;&gt;1,IF(ISNUMBER(INDEX(Import.PLE,Detalhamento!$E120,Detalhamento!W$15)),IF(INDEX(Import.PLE,Detalhamento!$E120,Detalhamento!W$15)&lt;=mediçao,0,OFFSET(Import.PLQ,$A120-1,W$15-1,1,1)),OFFSET(Import.PLQ,$A120-1,W$15-1,1,1)),(1-PLE!$AA$28)*OFFSET(Import.PLQ,$A120-1,W$15-1,1,1))))</f>
        <v>0</v>
      </c>
      <c r="X120" s="144">
        <f ca="1">IF(X$13="",0,CHOOSE(Detalhamento.OpçãoServiços,OFFSET(Import.PLQ,$A120-1,X$15-1,1,1),IF($E120&lt;&gt;1,IF(ISNUMBER(INDEX(Import.PLE,Detalhamento!$E120,Detalhamento!X$15)),IF(INDEX(Import.PLE,Detalhamento!$E120,Detalhamento!X$15)&lt;=mediçao,OFFSET(Import.PLQ,$A120-1,X$15-1,1,1),0),0),PLE!$AA$28*OFFSET(Import.PLQ,$A120-1,X$15-1,1,1)),IF($E120&lt;&gt;1,IF(ISNUMBER(INDEX(Import.PLE,Detalhamento!$E120,Detalhamento!X$15)),IF(INDEX(Import.PLE,Detalhamento!$E120,Detalhamento!X$15)&lt;=mediçao,0,OFFSET(Import.PLQ,$A120-1,X$15-1,1,1)),OFFSET(Import.PLQ,$A120-1,X$15-1,1,1)),(1-PLE!$AA$28)*OFFSET(Import.PLQ,$A120-1,X$15-1,1,1))))</f>
        <v>0</v>
      </c>
      <c r="Y120" s="144">
        <f ca="1">IF(Y$13="",0,CHOOSE(Detalhamento.OpçãoServiços,OFFSET(Import.PLQ,$A120-1,Y$15-1,1,1),IF($E120&lt;&gt;1,IF(ISNUMBER(INDEX(Import.PLE,Detalhamento!$E120,Detalhamento!Y$15)),IF(INDEX(Import.PLE,Detalhamento!$E120,Detalhamento!Y$15)&lt;=mediçao,OFFSET(Import.PLQ,$A120-1,Y$15-1,1,1),0),0),PLE!$AA$28*OFFSET(Import.PLQ,$A120-1,Y$15-1,1,1)),IF($E120&lt;&gt;1,IF(ISNUMBER(INDEX(Import.PLE,Detalhamento!$E120,Detalhamento!Y$15)),IF(INDEX(Import.PLE,Detalhamento!$E120,Detalhamento!Y$15)&lt;=mediçao,0,OFFSET(Import.PLQ,$A120-1,Y$15-1,1,1)),OFFSET(Import.PLQ,$A120-1,Y$15-1,1,1)),(1-PLE!$AA$28)*OFFSET(Import.PLQ,$A120-1,Y$15-1,1,1))))</f>
        <v>0</v>
      </c>
      <c r="Z120" s="144">
        <f ca="1">IF(Z$13="",0,CHOOSE(Detalhamento.OpçãoServiços,OFFSET(Import.PLQ,$A120-1,Z$15-1,1,1),IF($E120&lt;&gt;1,IF(ISNUMBER(INDEX(Import.PLE,Detalhamento!$E120,Detalhamento!Z$15)),IF(INDEX(Import.PLE,Detalhamento!$E120,Detalhamento!Z$15)&lt;=mediçao,OFFSET(Import.PLQ,$A120-1,Z$15-1,1,1),0),0),PLE!$AA$28*OFFSET(Import.PLQ,$A120-1,Z$15-1,1,1)),IF($E120&lt;&gt;1,IF(ISNUMBER(INDEX(Import.PLE,Detalhamento!$E120,Detalhamento!Z$15)),IF(INDEX(Import.PLE,Detalhamento!$E120,Detalhamento!Z$15)&lt;=mediçao,0,OFFSET(Import.PLQ,$A120-1,Z$15-1,1,1)),OFFSET(Import.PLQ,$A120-1,Z$15-1,1,1)),(1-PLE!$AA$28)*OFFSET(Import.PLQ,$A120-1,Z$15-1,1,1))))</f>
        <v>0</v>
      </c>
      <c r="AA120" s="144">
        <f ca="1">IF(AA$13="",0,CHOOSE(Detalhamento.OpçãoServiços,OFFSET(Import.PLQ,$A120-1,AA$15-1,1,1),IF($E120&lt;&gt;1,IF(ISNUMBER(INDEX(Import.PLE,Detalhamento!$E120,Detalhamento!AA$15)),IF(INDEX(Import.PLE,Detalhamento!$E120,Detalhamento!AA$15)&lt;=mediçao,OFFSET(Import.PLQ,$A120-1,AA$15-1,1,1),0),0),PLE!$AA$28*OFFSET(Import.PLQ,$A120-1,AA$15-1,1,1)),IF($E120&lt;&gt;1,IF(ISNUMBER(INDEX(Import.PLE,Detalhamento!$E120,Detalhamento!AA$15)),IF(INDEX(Import.PLE,Detalhamento!$E120,Detalhamento!AA$15)&lt;=mediçao,0,OFFSET(Import.PLQ,$A120-1,AA$15-1,1,1)),OFFSET(Import.PLQ,$A120-1,AA$15-1,1,1)),(1-PLE!$AA$28)*OFFSET(Import.PLQ,$A120-1,AA$15-1,1,1))))</f>
        <v>0</v>
      </c>
      <c r="AB120" s="144">
        <f ca="1">IF(AB$13="",0,CHOOSE(Detalhamento.OpçãoServiços,OFFSET(Import.PLQ,$A120-1,AB$15-1,1,1),IF($E120&lt;&gt;1,IF(ISNUMBER(INDEX(Import.PLE,Detalhamento!$E120,Detalhamento!AB$15)),IF(INDEX(Import.PLE,Detalhamento!$E120,Detalhamento!AB$15)&lt;=mediçao,OFFSET(Import.PLQ,$A120-1,AB$15-1,1,1),0),0),PLE!$AA$28*OFFSET(Import.PLQ,$A120-1,AB$15-1,1,1)),IF($E120&lt;&gt;1,IF(ISNUMBER(INDEX(Import.PLE,Detalhamento!$E120,Detalhamento!AB$15)),IF(INDEX(Import.PLE,Detalhamento!$E120,Detalhamento!AB$15)&lt;=mediçao,0,OFFSET(Import.PLQ,$A120-1,AB$15-1,1,1)),OFFSET(Import.PLQ,$A120-1,AB$15-1,1,1)),(1-PLE!$AA$28)*OFFSET(Import.PLQ,$A120-1,AB$15-1,1,1))))</f>
        <v>0</v>
      </c>
      <c r="AC120" s="144">
        <f ca="1">IF(AC$13="",0,CHOOSE(Detalhamento.OpçãoServiços,OFFSET(Import.PLQ,$A120-1,AC$15-1,1,1),IF($E120&lt;&gt;1,IF(ISNUMBER(INDEX(Import.PLE,Detalhamento!$E120,Detalhamento!AC$15)),IF(INDEX(Import.PLE,Detalhamento!$E120,Detalhamento!AC$15)&lt;=mediçao,OFFSET(Import.PLQ,$A120-1,AC$15-1,1,1),0),0),PLE!$AA$28*OFFSET(Import.PLQ,$A120-1,AC$15-1,1,1)),IF($E120&lt;&gt;1,IF(ISNUMBER(INDEX(Import.PLE,Detalhamento!$E120,Detalhamento!AC$15)),IF(INDEX(Import.PLE,Detalhamento!$E120,Detalhamento!AC$15)&lt;=mediçao,0,OFFSET(Import.PLQ,$A120-1,AC$15-1,1,1)),OFFSET(Import.PLQ,$A120-1,AC$15-1,1,1)),(1-PLE!$AA$28)*OFFSET(Import.PLQ,$A120-1,AC$15-1,1,1))))</f>
        <v>0</v>
      </c>
      <c r="AD120" s="144">
        <f ca="1">IF(AD$13="",0,CHOOSE(Detalhamento.OpçãoServiços,OFFSET(Import.PLQ,$A120-1,AD$15-1,1,1),IF($E120&lt;&gt;1,IF(ISNUMBER(INDEX(Import.PLE,Detalhamento!$E120,Detalhamento!AD$15)),IF(INDEX(Import.PLE,Detalhamento!$E120,Detalhamento!AD$15)&lt;=mediçao,OFFSET(Import.PLQ,$A120-1,AD$15-1,1,1),0),0),PLE!$AA$28*OFFSET(Import.PLQ,$A120-1,AD$15-1,1,1)),IF($E120&lt;&gt;1,IF(ISNUMBER(INDEX(Import.PLE,Detalhamento!$E120,Detalhamento!AD$15)),IF(INDEX(Import.PLE,Detalhamento!$E120,Detalhamento!AD$15)&lt;=mediçao,0,OFFSET(Import.PLQ,$A120-1,AD$15-1,1,1)),OFFSET(Import.PLQ,$A120-1,AD$15-1,1,1)),(1-PLE!$AA$28)*OFFSET(Import.PLQ,$A120-1,AD$15-1,1,1))))</f>
        <v>0</v>
      </c>
      <c r="AE120" s="144">
        <f ca="1">IF(AE$13="",0,CHOOSE(Detalhamento.OpçãoServiços,OFFSET(Import.PLQ,$A120-1,AE$15-1,1,1),IF($E120&lt;&gt;1,IF(ISNUMBER(INDEX(Import.PLE,Detalhamento!$E120,Detalhamento!AE$15)),IF(INDEX(Import.PLE,Detalhamento!$E120,Detalhamento!AE$15)&lt;=mediçao,OFFSET(Import.PLQ,$A120-1,AE$15-1,1,1),0),0),PLE!$AA$28*OFFSET(Import.PLQ,$A120-1,AE$15-1,1,1)),IF($E120&lt;&gt;1,IF(ISNUMBER(INDEX(Import.PLE,Detalhamento!$E120,Detalhamento!AE$15)),IF(INDEX(Import.PLE,Detalhamento!$E120,Detalhamento!AE$15)&lt;=mediçao,0,OFFSET(Import.PLQ,$A120-1,AE$15-1,1,1)),OFFSET(Import.PLQ,$A120-1,AE$15-1,1,1)),(1-PLE!$AA$28)*OFFSET(Import.PLQ,$A120-1,AE$15-1,1,1))))</f>
        <v>0</v>
      </c>
      <c r="AF120" s="144">
        <f ca="1">IF(AF$13="",0,CHOOSE(Detalhamento.OpçãoServiços,OFFSET(Import.PLQ,$A120-1,AF$15-1,1,1),IF($E120&lt;&gt;1,IF(ISNUMBER(INDEX(Import.PLE,Detalhamento!$E120,Detalhamento!AF$15)),IF(INDEX(Import.PLE,Detalhamento!$E120,Detalhamento!AF$15)&lt;=mediçao,OFFSET(Import.PLQ,$A120-1,AF$15-1,1,1),0),0),PLE!$AA$28*OFFSET(Import.PLQ,$A120-1,AF$15-1,1,1)),IF($E120&lt;&gt;1,IF(ISNUMBER(INDEX(Import.PLE,Detalhamento!$E120,Detalhamento!AF$15)),IF(INDEX(Import.PLE,Detalhamento!$E120,Detalhamento!AF$15)&lt;=mediçao,0,OFFSET(Import.PLQ,$A120-1,AF$15-1,1,1)),OFFSET(Import.PLQ,$A120-1,AF$15-1,1,1)),(1-PLE!$AA$28)*OFFSET(Import.PLQ,$A120-1,AF$15-1,1,1))))</f>
        <v>0</v>
      </c>
      <c r="AG120" s="144">
        <f ca="1">IF(AG$13="",0,CHOOSE(Detalhamento.OpçãoServiços,OFFSET(Import.PLQ,$A120-1,AG$15-1,1,1),IF($E120&lt;&gt;1,IF(ISNUMBER(INDEX(Import.PLE,Detalhamento!$E120,Detalhamento!AG$15)),IF(INDEX(Import.PLE,Detalhamento!$E120,Detalhamento!AG$15)&lt;=mediçao,OFFSET(Import.PLQ,$A120-1,AG$15-1,1,1),0),0),PLE!$AA$28*OFFSET(Import.PLQ,$A120-1,AG$15-1,1,1)),IF($E120&lt;&gt;1,IF(ISNUMBER(INDEX(Import.PLE,Detalhamento!$E120,Detalhamento!AG$15)),IF(INDEX(Import.PLE,Detalhamento!$E120,Detalhamento!AG$15)&lt;=mediçao,0,OFFSET(Import.PLQ,$A120-1,AG$15-1,1,1)),OFFSET(Import.PLQ,$A120-1,AG$15-1,1,1)),(1-PLE!$AA$28)*OFFSET(Import.PLQ,$A120-1,AG$15-1,1,1))))</f>
        <v>0</v>
      </c>
      <c r="AH120" s="144">
        <f ca="1">IF(AH$13="",0,CHOOSE(Detalhamento.OpçãoServiços,OFFSET(Import.PLQ,$A120-1,AH$15-1,1,1),IF($E120&lt;&gt;1,IF(ISNUMBER(INDEX(Import.PLE,Detalhamento!$E120,Detalhamento!AH$15)),IF(INDEX(Import.PLE,Detalhamento!$E120,Detalhamento!AH$15)&lt;=mediçao,OFFSET(Import.PLQ,$A120-1,AH$15-1,1,1),0),0),PLE!$AA$28*OFFSET(Import.PLQ,$A120-1,AH$15-1,1,1)),IF($E120&lt;&gt;1,IF(ISNUMBER(INDEX(Import.PLE,Detalhamento!$E120,Detalhamento!AH$15)),IF(INDEX(Import.PLE,Detalhamento!$E120,Detalhamento!AH$15)&lt;=mediçao,0,OFFSET(Import.PLQ,$A120-1,AH$15-1,1,1)),OFFSET(Import.PLQ,$A120-1,AH$15-1,1,1)),(1-PLE!$AA$28)*OFFSET(Import.PLQ,$A120-1,AH$15-1,1,1))))</f>
        <v>0</v>
      </c>
      <c r="AI120" s="144">
        <f ca="1">IF(AI$13="",0,CHOOSE(Detalhamento.OpçãoServiços,OFFSET(Import.PLQ,$A120-1,AI$15-1,1,1),IF($E120&lt;&gt;1,IF(ISNUMBER(INDEX(Import.PLE,Detalhamento!$E120,Detalhamento!AI$15)),IF(INDEX(Import.PLE,Detalhamento!$E120,Detalhamento!AI$15)&lt;=mediçao,OFFSET(Import.PLQ,$A120-1,AI$15-1,1,1),0),0),PLE!$AA$28*OFFSET(Import.PLQ,$A120-1,AI$15-1,1,1)),IF($E120&lt;&gt;1,IF(ISNUMBER(INDEX(Import.PLE,Detalhamento!$E120,Detalhamento!AI$15)),IF(INDEX(Import.PLE,Detalhamento!$E120,Detalhamento!AI$15)&lt;=mediçao,0,OFFSET(Import.PLQ,$A120-1,AI$15-1,1,1)),OFFSET(Import.PLQ,$A120-1,AI$15-1,1,1)),(1-PLE!$AA$28)*OFFSET(Import.PLQ,$A120-1,AI$15-1,1,1))))</f>
        <v>0</v>
      </c>
      <c r="AJ120" s="144">
        <f ca="1">IF(AJ$13="",0,CHOOSE(Detalhamento.OpçãoServiços,OFFSET(Import.PLQ,$A120-1,AJ$15-1,1,1),IF($E120&lt;&gt;1,IF(ISNUMBER(INDEX(Import.PLE,Detalhamento!$E120,Detalhamento!AJ$15)),IF(INDEX(Import.PLE,Detalhamento!$E120,Detalhamento!AJ$15)&lt;=mediçao,OFFSET(Import.PLQ,$A120-1,AJ$15-1,1,1),0),0),PLE!$AA$28*OFFSET(Import.PLQ,$A120-1,AJ$15-1,1,1)),IF($E120&lt;&gt;1,IF(ISNUMBER(INDEX(Import.PLE,Detalhamento!$E120,Detalhamento!AJ$15)),IF(INDEX(Import.PLE,Detalhamento!$E120,Detalhamento!AJ$15)&lt;=mediçao,0,OFFSET(Import.PLQ,$A120-1,AJ$15-1,1,1)),OFFSET(Import.PLQ,$A120-1,AJ$15-1,1,1)),(1-PLE!$AA$28)*OFFSET(Import.PLQ,$A120-1,AJ$15-1,1,1))))</f>
        <v>0</v>
      </c>
      <c r="AK120" s="144">
        <f ca="1">IF(AK$13="",0,CHOOSE(Detalhamento.OpçãoServiços,OFFSET(Import.PLQ,$A120-1,AK$15-1,1,1),IF($E120&lt;&gt;1,IF(ISNUMBER(INDEX(Import.PLE,Detalhamento!$E120,Detalhamento!AK$15)),IF(INDEX(Import.PLE,Detalhamento!$E120,Detalhamento!AK$15)&lt;=mediçao,OFFSET(Import.PLQ,$A120-1,AK$15-1,1,1),0),0),PLE!$AA$28*OFFSET(Import.PLQ,$A120-1,AK$15-1,1,1)),IF($E120&lt;&gt;1,IF(ISNUMBER(INDEX(Import.PLE,Detalhamento!$E120,Detalhamento!AK$15)),IF(INDEX(Import.PLE,Detalhamento!$E120,Detalhamento!AK$15)&lt;=mediçao,0,OFFSET(Import.PLQ,$A120-1,AK$15-1,1,1)),OFFSET(Import.PLQ,$A120-1,AK$15-1,1,1)),(1-PLE!$AA$28)*OFFSET(Import.PLQ,$A120-1,AK$15-1,1,1))))</f>
        <v>0</v>
      </c>
      <c r="AL120" s="144">
        <f ca="1">IF(AL$13="",0,CHOOSE(Detalhamento.OpçãoServiços,OFFSET(Import.PLQ,$A120-1,AL$15-1,1,1),IF($E120&lt;&gt;1,IF(ISNUMBER(INDEX(Import.PLE,Detalhamento!$E120,Detalhamento!AL$15)),IF(INDEX(Import.PLE,Detalhamento!$E120,Detalhamento!AL$15)&lt;=mediçao,OFFSET(Import.PLQ,$A120-1,AL$15-1,1,1),0),0),PLE!$AA$28*OFFSET(Import.PLQ,$A120-1,AL$15-1,1,1)),IF($E120&lt;&gt;1,IF(ISNUMBER(INDEX(Import.PLE,Detalhamento!$E120,Detalhamento!AL$15)),IF(INDEX(Import.PLE,Detalhamento!$E120,Detalhamento!AL$15)&lt;=mediçao,0,OFFSET(Import.PLQ,$A120-1,AL$15-1,1,1)),OFFSET(Import.PLQ,$A120-1,AL$15-1,1,1)),(1-PLE!$AA$28)*OFFSET(Import.PLQ,$A120-1,AL$15-1,1,1))))</f>
        <v>0</v>
      </c>
      <c r="AM120" s="144">
        <f ca="1">IF(AM$13="",0,CHOOSE(Detalhamento.OpçãoServiços,OFFSET(Import.PLQ,$A120-1,AM$15-1,1,1),IF($E120&lt;&gt;1,IF(ISNUMBER(INDEX(Import.PLE,Detalhamento!$E120,Detalhamento!AM$15)),IF(INDEX(Import.PLE,Detalhamento!$E120,Detalhamento!AM$15)&lt;=mediçao,OFFSET(Import.PLQ,$A120-1,AM$15-1,1,1),0),0),PLE!$AA$28*OFFSET(Import.PLQ,$A120-1,AM$15-1,1,1)),IF($E120&lt;&gt;1,IF(ISNUMBER(INDEX(Import.PLE,Detalhamento!$E120,Detalhamento!AM$15)),IF(INDEX(Import.PLE,Detalhamento!$E120,Detalhamento!AM$15)&lt;=mediçao,0,OFFSET(Import.PLQ,$A120-1,AM$15-1,1,1)),OFFSET(Import.PLQ,$A120-1,AM$15-1,1,1)),(1-PLE!$AA$28)*OFFSET(Import.PLQ,$A120-1,AM$15-1,1,1))))</f>
        <v>0</v>
      </c>
      <c r="AN120" s="144">
        <f ca="1">IF(AN$13="",0,CHOOSE(Detalhamento.OpçãoServiços,OFFSET(Import.PLQ,$A120-1,AN$15-1,1,1),IF($E120&lt;&gt;1,IF(ISNUMBER(INDEX(Import.PLE,Detalhamento!$E120,Detalhamento!AN$15)),IF(INDEX(Import.PLE,Detalhamento!$E120,Detalhamento!AN$15)&lt;=mediçao,OFFSET(Import.PLQ,$A120-1,AN$15-1,1,1),0),0),PLE!$AA$28*OFFSET(Import.PLQ,$A120-1,AN$15-1,1,1)),IF($E120&lt;&gt;1,IF(ISNUMBER(INDEX(Import.PLE,Detalhamento!$E120,Detalhamento!AN$15)),IF(INDEX(Import.PLE,Detalhamento!$E120,Detalhamento!AN$15)&lt;=mediçao,0,OFFSET(Import.PLQ,$A120-1,AN$15-1,1,1)),OFFSET(Import.PLQ,$A120-1,AN$15-1,1,1)),(1-PLE!$AA$28)*OFFSET(Import.PLQ,$A120-1,AN$15-1,1,1))))</f>
        <v>0</v>
      </c>
      <c r="AO120" s="144">
        <f ca="1">IF(AO$13="",0,CHOOSE(Detalhamento.OpçãoServiços,OFFSET(Import.PLQ,$A120-1,AO$15-1,1,1),IF($E120&lt;&gt;1,IF(ISNUMBER(INDEX(Import.PLE,Detalhamento!$E120,Detalhamento!AO$15)),IF(INDEX(Import.PLE,Detalhamento!$E120,Detalhamento!AO$15)&lt;=mediçao,OFFSET(Import.PLQ,$A120-1,AO$15-1,1,1),0),0),PLE!$AA$28*OFFSET(Import.PLQ,$A120-1,AO$15-1,1,1)),IF($E120&lt;&gt;1,IF(ISNUMBER(INDEX(Import.PLE,Detalhamento!$E120,Detalhamento!AO$15)),IF(INDEX(Import.PLE,Detalhamento!$E120,Detalhamento!AO$15)&lt;=mediçao,0,OFFSET(Import.PLQ,$A120-1,AO$15-1,1,1)),OFFSET(Import.PLQ,$A120-1,AO$15-1,1,1)),(1-PLE!$AA$28)*OFFSET(Import.PLQ,$A120-1,AO$15-1,1,1))))</f>
        <v>0</v>
      </c>
      <c r="AP120" s="144">
        <f ca="1">IF(AP$13="",0,CHOOSE(Detalhamento.OpçãoServiços,OFFSET(Import.PLQ,$A120-1,AP$15-1,1,1),IF($E120&lt;&gt;1,IF(ISNUMBER(INDEX(Import.PLE,Detalhamento!$E120,Detalhamento!AP$15)),IF(INDEX(Import.PLE,Detalhamento!$E120,Detalhamento!AP$15)&lt;=mediçao,OFFSET(Import.PLQ,$A120-1,AP$15-1,1,1),0),0),PLE!$AA$28*OFFSET(Import.PLQ,$A120-1,AP$15-1,1,1)),IF($E120&lt;&gt;1,IF(ISNUMBER(INDEX(Import.PLE,Detalhamento!$E120,Detalhamento!AP$15)),IF(INDEX(Import.PLE,Detalhamento!$E120,Detalhamento!AP$15)&lt;=mediçao,0,OFFSET(Import.PLQ,$A120-1,AP$15-1,1,1)),OFFSET(Import.PLQ,$A120-1,AP$15-1,1,1)),(1-PLE!$AA$28)*OFFSET(Import.PLQ,$A120-1,AP$15-1,1,1))))</f>
        <v>0</v>
      </c>
      <c r="AQ120" s="144">
        <f ca="1">IF(AQ$13="",0,CHOOSE(Detalhamento.OpçãoServiços,OFFSET(Import.PLQ,$A120-1,AQ$15-1,1,1),IF($E120&lt;&gt;1,IF(ISNUMBER(INDEX(Import.PLE,Detalhamento!$E120,Detalhamento!AQ$15)),IF(INDEX(Import.PLE,Detalhamento!$E120,Detalhamento!AQ$15)&lt;=mediçao,OFFSET(Import.PLQ,$A120-1,AQ$15-1,1,1),0),0),PLE!$AA$28*OFFSET(Import.PLQ,$A120-1,AQ$15-1,1,1)),IF($E120&lt;&gt;1,IF(ISNUMBER(INDEX(Import.PLE,Detalhamento!$E120,Detalhamento!AQ$15)),IF(INDEX(Import.PLE,Detalhamento!$E120,Detalhamento!AQ$15)&lt;=mediçao,0,OFFSET(Import.PLQ,$A120-1,AQ$15-1,1,1)),OFFSET(Import.PLQ,$A120-1,AQ$15-1,1,1)),(1-PLE!$AA$28)*OFFSET(Import.PLQ,$A120-1,AQ$15-1,1,1))))</f>
        <v>0</v>
      </c>
      <c r="AR120" s="144">
        <f ca="1">IF(AR$13="",0,CHOOSE(Detalhamento.OpçãoServiços,OFFSET(Import.PLQ,$A120-1,AR$15-1,1,1),IF($E120&lt;&gt;1,IF(ISNUMBER(INDEX(Import.PLE,Detalhamento!$E120,Detalhamento!AR$15)),IF(INDEX(Import.PLE,Detalhamento!$E120,Detalhamento!AR$15)&lt;=mediçao,OFFSET(Import.PLQ,$A120-1,AR$15-1,1,1),0),0),PLE!$AA$28*OFFSET(Import.PLQ,$A120-1,AR$15-1,1,1)),IF($E120&lt;&gt;1,IF(ISNUMBER(INDEX(Import.PLE,Detalhamento!$E120,Detalhamento!AR$15)),IF(INDEX(Import.PLE,Detalhamento!$E120,Detalhamento!AR$15)&lt;=mediçao,0,OFFSET(Import.PLQ,$A120-1,AR$15-1,1,1)),OFFSET(Import.PLQ,$A120-1,AR$15-1,1,1)),(1-PLE!$AA$28)*OFFSET(Import.PLQ,$A120-1,AR$15-1,1,1))))</f>
        <v>0</v>
      </c>
      <c r="AS120" s="144">
        <f ca="1">IF(AS$13="",0,CHOOSE(Detalhamento.OpçãoServiços,OFFSET(Import.PLQ,$A120-1,AS$15-1,1,1),IF($E120&lt;&gt;1,IF(ISNUMBER(INDEX(Import.PLE,Detalhamento!$E120,Detalhamento!AS$15)),IF(INDEX(Import.PLE,Detalhamento!$E120,Detalhamento!AS$15)&lt;=mediçao,OFFSET(Import.PLQ,$A120-1,AS$15-1,1,1),0),0),PLE!$AA$28*OFFSET(Import.PLQ,$A120-1,AS$15-1,1,1)),IF($E120&lt;&gt;1,IF(ISNUMBER(INDEX(Import.PLE,Detalhamento!$E120,Detalhamento!AS$15)),IF(INDEX(Import.PLE,Detalhamento!$E120,Detalhamento!AS$15)&lt;=mediçao,0,OFFSET(Import.PLQ,$A120-1,AS$15-1,1,1)),OFFSET(Import.PLQ,$A120-1,AS$15-1,1,1)),(1-PLE!$AA$28)*OFFSET(Import.PLQ,$A120-1,AS$15-1,1,1))))</f>
        <v>0</v>
      </c>
      <c r="AT120" s="144">
        <f ca="1">IF(AT$13="",0,CHOOSE(Detalhamento.OpçãoServiços,OFFSET(Import.PLQ,$A120-1,AT$15-1,1,1),IF($E120&lt;&gt;1,IF(ISNUMBER(INDEX(Import.PLE,Detalhamento!$E120,Detalhamento!AT$15)),IF(INDEX(Import.PLE,Detalhamento!$E120,Detalhamento!AT$15)&lt;=mediçao,OFFSET(Import.PLQ,$A120-1,AT$15-1,1,1),0),0),PLE!$AA$28*OFFSET(Import.PLQ,$A120-1,AT$15-1,1,1)),IF($E120&lt;&gt;1,IF(ISNUMBER(INDEX(Import.PLE,Detalhamento!$E120,Detalhamento!AT$15)),IF(INDEX(Import.PLE,Detalhamento!$E120,Detalhamento!AT$15)&lt;=mediçao,0,OFFSET(Import.PLQ,$A120-1,AT$15-1,1,1)),OFFSET(Import.PLQ,$A120-1,AT$15-1,1,1)),(1-PLE!$AA$28)*OFFSET(Import.PLQ,$A120-1,AT$15-1,1,1))))</f>
        <v>0</v>
      </c>
      <c r="AU120" s="144">
        <f ca="1">IF(AU$13="",0,CHOOSE(Detalhamento.OpçãoServiços,OFFSET(Import.PLQ,$A120-1,AU$15-1,1,1),IF($E120&lt;&gt;1,IF(ISNUMBER(INDEX(Import.PLE,Detalhamento!$E120,Detalhamento!AU$15)),IF(INDEX(Import.PLE,Detalhamento!$E120,Detalhamento!AU$15)&lt;=mediçao,OFFSET(Import.PLQ,$A120-1,AU$15-1,1,1),0),0),PLE!$AA$28*OFFSET(Import.PLQ,$A120-1,AU$15-1,1,1)),IF($E120&lt;&gt;1,IF(ISNUMBER(INDEX(Import.PLE,Detalhamento!$E120,Detalhamento!AU$15)),IF(INDEX(Import.PLE,Detalhamento!$E120,Detalhamento!AU$15)&lt;=mediçao,0,OFFSET(Import.PLQ,$A120-1,AU$15-1,1,1)),OFFSET(Import.PLQ,$A120-1,AU$15-1,1,1)),(1-PLE!$AA$28)*OFFSET(Import.PLQ,$A120-1,AU$15-1,1,1))))</f>
        <v>0</v>
      </c>
      <c r="AV120" s="144">
        <f ca="1">IF(AV$13="",0,CHOOSE(Detalhamento.OpçãoServiços,OFFSET(Import.PLQ,$A120-1,AV$15-1,1,1),IF($E120&lt;&gt;1,IF(ISNUMBER(INDEX(Import.PLE,Detalhamento!$E120,Detalhamento!AV$15)),IF(INDEX(Import.PLE,Detalhamento!$E120,Detalhamento!AV$15)&lt;=mediçao,OFFSET(Import.PLQ,$A120-1,AV$15-1,1,1),0),0),PLE!$AA$28*OFFSET(Import.PLQ,$A120-1,AV$15-1,1,1)),IF($E120&lt;&gt;1,IF(ISNUMBER(INDEX(Import.PLE,Detalhamento!$E120,Detalhamento!AV$15)),IF(INDEX(Import.PLE,Detalhamento!$E120,Detalhamento!AV$15)&lt;=mediçao,0,OFFSET(Import.PLQ,$A120-1,AV$15-1,1,1)),OFFSET(Import.PLQ,$A120-1,AV$15-1,1,1)),(1-PLE!$AA$28)*OFFSET(Import.PLQ,$A120-1,AV$15-1,1,1))))</f>
        <v>0</v>
      </c>
      <c r="AW120" s="144">
        <f ca="1">IF(AW$13="",0,CHOOSE(Detalhamento.OpçãoServiços,OFFSET(Import.PLQ,$A120-1,AW$15-1,1,1),IF($E120&lt;&gt;1,IF(ISNUMBER(INDEX(Import.PLE,Detalhamento!$E120,Detalhamento!AW$15)),IF(INDEX(Import.PLE,Detalhamento!$E120,Detalhamento!AW$15)&lt;=mediçao,OFFSET(Import.PLQ,$A120-1,AW$15-1,1,1),0),0),PLE!$AA$28*OFFSET(Import.PLQ,$A120-1,AW$15-1,1,1)),IF($E120&lt;&gt;1,IF(ISNUMBER(INDEX(Import.PLE,Detalhamento!$E120,Detalhamento!AW$15)),IF(INDEX(Import.PLE,Detalhamento!$E120,Detalhamento!AW$15)&lt;=mediçao,0,OFFSET(Import.PLQ,$A120-1,AW$15-1,1,1)),OFFSET(Import.PLQ,$A120-1,AW$15-1,1,1)),(1-PLE!$AA$28)*OFFSET(Import.PLQ,$A120-1,AW$15-1,1,1))))</f>
        <v>0</v>
      </c>
      <c r="AX120" s="144">
        <f ca="1">IF(AX$13="",0,CHOOSE(Detalhamento.OpçãoServiços,OFFSET(Import.PLQ,$A120-1,AX$15-1,1,1),IF($E120&lt;&gt;1,IF(ISNUMBER(INDEX(Import.PLE,Detalhamento!$E120,Detalhamento!AX$15)),IF(INDEX(Import.PLE,Detalhamento!$E120,Detalhamento!AX$15)&lt;=mediçao,OFFSET(Import.PLQ,$A120-1,AX$15-1,1,1),0),0),PLE!$AA$28*OFFSET(Import.PLQ,$A120-1,AX$15-1,1,1)),IF($E120&lt;&gt;1,IF(ISNUMBER(INDEX(Import.PLE,Detalhamento!$E120,Detalhamento!AX$15)),IF(INDEX(Import.PLE,Detalhamento!$E120,Detalhamento!AX$15)&lt;=mediçao,0,OFFSET(Import.PLQ,$A120-1,AX$15-1,1,1)),OFFSET(Import.PLQ,$A120-1,AX$15-1,1,1)),(1-PLE!$AA$28)*OFFSET(Import.PLQ,$A120-1,AX$15-1,1,1))))</f>
        <v>0</v>
      </c>
      <c r="AY120" s="144">
        <f ca="1">IF(AY$13="",0,CHOOSE(Detalhamento.OpçãoServiços,OFFSET(Import.PLQ,$A120-1,AY$15-1,1,1),IF($E120&lt;&gt;1,IF(ISNUMBER(INDEX(Import.PLE,Detalhamento!$E120,Detalhamento!AY$15)),IF(INDEX(Import.PLE,Detalhamento!$E120,Detalhamento!AY$15)&lt;=mediçao,OFFSET(Import.PLQ,$A120-1,AY$15-1,1,1),0),0),PLE!$AA$28*OFFSET(Import.PLQ,$A120-1,AY$15-1,1,1)),IF($E120&lt;&gt;1,IF(ISNUMBER(INDEX(Import.PLE,Detalhamento!$E120,Detalhamento!AY$15)),IF(INDEX(Import.PLE,Detalhamento!$E120,Detalhamento!AY$15)&lt;=mediçao,0,OFFSET(Import.PLQ,$A120-1,AY$15-1,1,1)),OFFSET(Import.PLQ,$A120-1,AY$15-1,1,1)),(1-PLE!$AA$28)*OFFSET(Import.PLQ,$A120-1,AY$15-1,1,1))))</f>
        <v>0</v>
      </c>
      <c r="AZ120" s="144">
        <f ca="1">IF(AZ$13="",0,CHOOSE(Detalhamento.OpçãoServiços,OFFSET(Import.PLQ,$A120-1,AZ$15-1,1,1),IF($E120&lt;&gt;1,IF(ISNUMBER(INDEX(Import.PLE,Detalhamento!$E120,Detalhamento!AZ$15)),IF(INDEX(Import.PLE,Detalhamento!$E120,Detalhamento!AZ$15)&lt;=mediçao,OFFSET(Import.PLQ,$A120-1,AZ$15-1,1,1),0),0),PLE!$AA$28*OFFSET(Import.PLQ,$A120-1,AZ$15-1,1,1)),IF($E120&lt;&gt;1,IF(ISNUMBER(INDEX(Import.PLE,Detalhamento!$E120,Detalhamento!AZ$15)),IF(INDEX(Import.PLE,Detalhamento!$E120,Detalhamento!AZ$15)&lt;=mediçao,0,OFFSET(Import.PLQ,$A120-1,AZ$15-1,1,1)),OFFSET(Import.PLQ,$A120-1,AZ$15-1,1,1)),(1-PLE!$AA$28)*OFFSET(Import.PLQ,$A120-1,AZ$15-1,1,1))))</f>
        <v>0</v>
      </c>
      <c r="BA120" s="144">
        <f ca="1">IF(BA$13="",0,CHOOSE(Detalhamento.OpçãoServiços,OFFSET(Import.PLQ,$A120-1,BA$15-1,1,1),IF($E120&lt;&gt;1,IF(ISNUMBER(INDEX(Import.PLE,Detalhamento!$E120,Detalhamento!BA$15)),IF(INDEX(Import.PLE,Detalhamento!$E120,Detalhamento!BA$15)&lt;=mediçao,OFFSET(Import.PLQ,$A120-1,BA$15-1,1,1),0),0),PLE!$AA$28*OFFSET(Import.PLQ,$A120-1,BA$15-1,1,1)),IF($E120&lt;&gt;1,IF(ISNUMBER(INDEX(Import.PLE,Detalhamento!$E120,Detalhamento!BA$15)),IF(INDEX(Import.PLE,Detalhamento!$E120,Detalhamento!BA$15)&lt;=mediçao,0,OFFSET(Import.PLQ,$A120-1,BA$15-1,1,1)),OFFSET(Import.PLQ,$A120-1,BA$15-1,1,1)),(1-PLE!$AA$28)*OFFSET(Import.PLQ,$A120-1,BA$15-1,1,1))))</f>
        <v>0</v>
      </c>
      <c r="BB120" s="144">
        <f ca="1">IF(BB$13="",0,CHOOSE(Detalhamento.OpçãoServiços,OFFSET(Import.PLQ,$A120-1,BB$15-1,1,1),IF($E120&lt;&gt;1,IF(ISNUMBER(INDEX(Import.PLE,Detalhamento!$E120,Detalhamento!BB$15)),IF(INDEX(Import.PLE,Detalhamento!$E120,Detalhamento!BB$15)&lt;=mediçao,OFFSET(Import.PLQ,$A120-1,BB$15-1,1,1),0),0),PLE!$AA$28*OFFSET(Import.PLQ,$A120-1,BB$15-1,1,1)),IF($E120&lt;&gt;1,IF(ISNUMBER(INDEX(Import.PLE,Detalhamento!$E120,Detalhamento!BB$15)),IF(INDEX(Import.PLE,Detalhamento!$E120,Detalhamento!BB$15)&lt;=mediçao,0,OFFSET(Import.PLQ,$A120-1,BB$15-1,1,1)),OFFSET(Import.PLQ,$A120-1,BB$15-1,1,1)),(1-PLE!$AA$28)*OFFSET(Import.PLQ,$A120-1,BB$15-1,1,1))))</f>
        <v>0</v>
      </c>
      <c r="BC120" s="144">
        <f ca="1">IF(BC$13="",0,CHOOSE(Detalhamento.OpçãoServiços,OFFSET(Import.PLQ,$A120-1,BC$15-1,1,1),IF($E120&lt;&gt;1,IF(ISNUMBER(INDEX(Import.PLE,Detalhamento!$E120,Detalhamento!BC$15)),IF(INDEX(Import.PLE,Detalhamento!$E120,Detalhamento!BC$15)&lt;=mediçao,OFFSET(Import.PLQ,$A120-1,BC$15-1,1,1),0),0),PLE!$AA$28*OFFSET(Import.PLQ,$A120-1,BC$15-1,1,1)),IF($E120&lt;&gt;1,IF(ISNUMBER(INDEX(Import.PLE,Detalhamento!$E120,Detalhamento!BC$15)),IF(INDEX(Import.PLE,Detalhamento!$E120,Detalhamento!BC$15)&lt;=mediçao,0,OFFSET(Import.PLQ,$A120-1,BC$15-1,1,1)),OFFSET(Import.PLQ,$A120-1,BC$15-1,1,1)),(1-PLE!$AA$28)*OFFSET(Import.PLQ,$A120-1,BC$15-1,1,1))))</f>
        <v>0</v>
      </c>
      <c r="BD120" s="144">
        <f ca="1">IF(BD$13="",0,CHOOSE(Detalhamento.OpçãoServiços,OFFSET(Import.PLQ,$A120-1,BD$15-1,1,1),IF($E120&lt;&gt;1,IF(ISNUMBER(INDEX(Import.PLE,Detalhamento!$E120,Detalhamento!BD$15)),IF(INDEX(Import.PLE,Detalhamento!$E120,Detalhamento!BD$15)&lt;=mediçao,OFFSET(Import.PLQ,$A120-1,BD$15-1,1,1),0),0),PLE!$AA$28*OFFSET(Import.PLQ,$A120-1,BD$15-1,1,1)),IF($E120&lt;&gt;1,IF(ISNUMBER(INDEX(Import.PLE,Detalhamento!$E120,Detalhamento!BD$15)),IF(INDEX(Import.PLE,Detalhamento!$E120,Detalhamento!BD$15)&lt;=mediçao,0,OFFSET(Import.PLQ,$A120-1,BD$15-1,1,1)),OFFSET(Import.PLQ,$A120-1,BD$15-1,1,1)),(1-PLE!$AA$28)*OFFSET(Import.PLQ,$A120-1,BD$15-1,1,1))))</f>
        <v>0</v>
      </c>
      <c r="BE120" s="144">
        <f ca="1">IF(BE$13="",0,CHOOSE(Detalhamento.OpçãoServiços,OFFSET(Import.PLQ,$A120-1,BE$15-1,1,1),IF($E120&lt;&gt;1,IF(ISNUMBER(INDEX(Import.PLE,Detalhamento!$E120,Detalhamento!BE$15)),IF(INDEX(Import.PLE,Detalhamento!$E120,Detalhamento!BE$15)&lt;=mediçao,OFFSET(Import.PLQ,$A120-1,BE$15-1,1,1),0),0),PLE!$AA$28*OFFSET(Import.PLQ,$A120-1,BE$15-1,1,1)),IF($E120&lt;&gt;1,IF(ISNUMBER(INDEX(Import.PLE,Detalhamento!$E120,Detalhamento!BE$15)),IF(INDEX(Import.PLE,Detalhamento!$E120,Detalhamento!BE$15)&lt;=mediçao,0,OFFSET(Import.PLQ,$A120-1,BE$15-1,1,1)),OFFSET(Import.PLQ,$A120-1,BE$15-1,1,1)),(1-PLE!$AA$28)*OFFSET(Import.PLQ,$A120-1,BE$15-1,1,1))))</f>
        <v>0</v>
      </c>
      <c r="BF120" s="144">
        <f ca="1">IF(BF$13="",0,CHOOSE(Detalhamento.OpçãoServiços,OFFSET(Import.PLQ,$A120-1,BF$15-1,1,1),IF($E120&lt;&gt;1,IF(ISNUMBER(INDEX(Import.PLE,Detalhamento!$E120,Detalhamento!BF$15)),IF(INDEX(Import.PLE,Detalhamento!$E120,Detalhamento!BF$15)&lt;=mediçao,OFFSET(Import.PLQ,$A120-1,BF$15-1,1,1),0),0),PLE!$AA$28*OFFSET(Import.PLQ,$A120-1,BF$15-1,1,1)),IF($E120&lt;&gt;1,IF(ISNUMBER(INDEX(Import.PLE,Detalhamento!$E120,Detalhamento!BF$15)),IF(INDEX(Import.PLE,Detalhamento!$E120,Detalhamento!BF$15)&lt;=mediçao,0,OFFSET(Import.PLQ,$A120-1,BF$15-1,1,1)),OFFSET(Import.PLQ,$A120-1,BF$15-1,1,1)),(1-PLE!$AA$28)*OFFSET(Import.PLQ,$A120-1,BF$15-1,1,1))))</f>
        <v>0</v>
      </c>
      <c r="BG120" s="144">
        <f ca="1">IF(BG$13="",0,CHOOSE(Detalhamento.OpçãoServiços,OFFSET(Import.PLQ,$A120-1,BG$15-1,1,1),IF($E120&lt;&gt;1,IF(ISNUMBER(INDEX(Import.PLE,Detalhamento!$E120,Detalhamento!BG$15)),IF(INDEX(Import.PLE,Detalhamento!$E120,Detalhamento!BG$15)&lt;=mediçao,OFFSET(Import.PLQ,$A120-1,BG$15-1,1,1),0),0),PLE!$AA$28*OFFSET(Import.PLQ,$A120-1,BG$15-1,1,1)),IF($E120&lt;&gt;1,IF(ISNUMBER(INDEX(Import.PLE,Detalhamento!$E120,Detalhamento!BG$15)),IF(INDEX(Import.PLE,Detalhamento!$E120,Detalhamento!BG$15)&lt;=mediçao,0,OFFSET(Import.PLQ,$A120-1,BG$15-1,1,1)),OFFSET(Import.PLQ,$A120-1,BG$15-1,1,1)),(1-PLE!$AA$28)*OFFSET(Import.PLQ,$A120-1,BG$15-1,1,1))))</f>
        <v>0</v>
      </c>
      <c r="BH120" s="144">
        <f ca="1">IF(BH$13="",0,CHOOSE(Detalhamento.OpçãoServiços,OFFSET(Import.PLQ,$A120-1,BH$15-1,1,1),IF($E120&lt;&gt;1,IF(ISNUMBER(INDEX(Import.PLE,Detalhamento!$E120,Detalhamento!BH$15)),IF(INDEX(Import.PLE,Detalhamento!$E120,Detalhamento!BH$15)&lt;=mediçao,OFFSET(Import.PLQ,$A120-1,BH$15-1,1,1),0),0),PLE!$AA$28*OFFSET(Import.PLQ,$A120-1,BH$15-1,1,1)),IF($E120&lt;&gt;1,IF(ISNUMBER(INDEX(Import.PLE,Detalhamento!$E120,Detalhamento!BH$15)),IF(INDEX(Import.PLE,Detalhamento!$E120,Detalhamento!BH$15)&lt;=mediçao,0,OFFSET(Import.PLQ,$A120-1,BH$15-1,1,1)),OFFSET(Import.PLQ,$A120-1,BH$15-1,1,1)),(1-PLE!$AA$28)*OFFSET(Import.PLQ,$A120-1,BH$15-1,1,1))))</f>
        <v>0</v>
      </c>
      <c r="BI120" s="144">
        <f ca="1">IF(BI$13="",0,CHOOSE(Detalhamento.OpçãoServiços,OFFSET(Import.PLQ,$A120-1,BI$15-1,1,1),IF($E120&lt;&gt;1,IF(ISNUMBER(INDEX(Import.PLE,Detalhamento!$E120,Detalhamento!BI$15)),IF(INDEX(Import.PLE,Detalhamento!$E120,Detalhamento!BI$15)&lt;=mediçao,OFFSET(Import.PLQ,$A120-1,BI$15-1,1,1),0),0),PLE!$AA$28*OFFSET(Import.PLQ,$A120-1,BI$15-1,1,1)),IF($E120&lt;&gt;1,IF(ISNUMBER(INDEX(Import.PLE,Detalhamento!$E120,Detalhamento!BI$15)),IF(INDEX(Import.PLE,Detalhamento!$E120,Detalhamento!BI$15)&lt;=mediçao,0,OFFSET(Import.PLQ,$A120-1,BI$15-1,1,1)),OFFSET(Import.PLQ,$A120-1,BI$15-1,1,1)),(1-PLE!$AA$28)*OFFSET(Import.PLQ,$A120-1,BI$15-1,1,1))))</f>
        <v>0</v>
      </c>
    </row>
    <row r="121" spans="1:61" x14ac:dyDescent="0.2">
      <c r="A121" s="155">
        <v>92</v>
      </c>
      <c r="B121" s="21" t="str">
        <f t="shared" ca="1" si="17"/>
        <v>Serviço</v>
      </c>
      <c r="E121" s="153">
        <f t="shared" ca="1" si="18"/>
        <v>12</v>
      </c>
      <c r="F121" s="154">
        <f t="shared" ca="1" si="19"/>
        <v>120092</v>
      </c>
      <c r="G121" s="154" t="str">
        <f t="shared" ca="1" si="23"/>
        <v>1.11.8</v>
      </c>
      <c r="H121" s="182" t="str">
        <f t="shared" ca="1" si="23"/>
        <v>APLICACAO DE TINTA A BASE DE EPOXI SOBRE PISO</v>
      </c>
      <c r="I121" s="37" t="str">
        <f t="shared" ca="1" si="20"/>
        <v>M2</v>
      </c>
      <c r="J121" s="144">
        <f t="shared" ca="1" si="21"/>
        <v>378</v>
      </c>
      <c r="K121" s="67"/>
      <c r="L121" s="144">
        <f ca="1">IF(L$13="",0,CHOOSE(Detalhamento.OpçãoServiços,OFFSET(Import.PLQ,$A121-1,L$15-1,1,1),IF($E121&lt;&gt;1,IF(ISNUMBER(INDEX(Import.PLE,Detalhamento!$E121,Detalhamento!L$15)),IF(INDEX(Import.PLE,Detalhamento!$E121,Detalhamento!L$15)&lt;=mediçao,OFFSET(Import.PLQ,$A121-1,L$15-1,1,1),0),0),PLE!$AA$28*OFFSET(Import.PLQ,$A121-1,L$15-1,1,1)),IF($E121&lt;&gt;1,IF(ISNUMBER(INDEX(Import.PLE,Detalhamento!$E121,Detalhamento!L$15)),IF(INDEX(Import.PLE,Detalhamento!$E121,Detalhamento!L$15)&lt;=mediçao,0,OFFSET(Import.PLQ,$A121-1,L$15-1,1,1)),OFFSET(Import.PLQ,$A121-1,L$15-1,1,1)),(1-PLE!$AA$28)*OFFSET(Import.PLQ,$A121-1,L$15-1,1,1))))</f>
        <v>378</v>
      </c>
      <c r="M121" s="144">
        <f ca="1">IF(M$13="",0,CHOOSE(Detalhamento.OpçãoServiços,OFFSET(Import.PLQ,$A121-1,M$15-1,1,1),IF($E121&lt;&gt;1,IF(ISNUMBER(INDEX(Import.PLE,Detalhamento!$E121,Detalhamento!M$15)),IF(INDEX(Import.PLE,Detalhamento!$E121,Detalhamento!M$15)&lt;=mediçao,OFFSET(Import.PLQ,$A121-1,M$15-1,1,1),0),0),PLE!$AA$28*OFFSET(Import.PLQ,$A121-1,M$15-1,1,1)),IF($E121&lt;&gt;1,IF(ISNUMBER(INDEX(Import.PLE,Detalhamento!$E121,Detalhamento!M$15)),IF(INDEX(Import.PLE,Detalhamento!$E121,Detalhamento!M$15)&lt;=mediçao,0,OFFSET(Import.PLQ,$A121-1,M$15-1,1,1)),OFFSET(Import.PLQ,$A121-1,M$15-1,1,1)),(1-PLE!$AA$28)*OFFSET(Import.PLQ,$A121-1,M$15-1,1,1))))</f>
        <v>0</v>
      </c>
      <c r="N121" s="144">
        <f ca="1">IF(N$13="",0,CHOOSE(Detalhamento.OpçãoServiços,OFFSET(Import.PLQ,$A121-1,N$15-1,1,1),IF($E121&lt;&gt;1,IF(ISNUMBER(INDEX(Import.PLE,Detalhamento!$E121,Detalhamento!N$15)),IF(INDEX(Import.PLE,Detalhamento!$E121,Detalhamento!N$15)&lt;=mediçao,OFFSET(Import.PLQ,$A121-1,N$15-1,1,1),0),0),PLE!$AA$28*OFFSET(Import.PLQ,$A121-1,N$15-1,1,1)),IF($E121&lt;&gt;1,IF(ISNUMBER(INDEX(Import.PLE,Detalhamento!$E121,Detalhamento!N$15)),IF(INDEX(Import.PLE,Detalhamento!$E121,Detalhamento!N$15)&lt;=mediçao,0,OFFSET(Import.PLQ,$A121-1,N$15-1,1,1)),OFFSET(Import.PLQ,$A121-1,N$15-1,1,1)),(1-PLE!$AA$28)*OFFSET(Import.PLQ,$A121-1,N$15-1,1,1))))</f>
        <v>0</v>
      </c>
      <c r="O121" s="144">
        <f ca="1">IF(O$13="",0,CHOOSE(Detalhamento.OpçãoServiços,OFFSET(Import.PLQ,$A121-1,O$15-1,1,1),IF($E121&lt;&gt;1,IF(ISNUMBER(INDEX(Import.PLE,Detalhamento!$E121,Detalhamento!O$15)),IF(INDEX(Import.PLE,Detalhamento!$E121,Detalhamento!O$15)&lt;=mediçao,OFFSET(Import.PLQ,$A121-1,O$15-1,1,1),0),0),PLE!$AA$28*OFFSET(Import.PLQ,$A121-1,O$15-1,1,1)),IF($E121&lt;&gt;1,IF(ISNUMBER(INDEX(Import.PLE,Detalhamento!$E121,Detalhamento!O$15)),IF(INDEX(Import.PLE,Detalhamento!$E121,Detalhamento!O$15)&lt;=mediçao,0,OFFSET(Import.PLQ,$A121-1,O$15-1,1,1)),OFFSET(Import.PLQ,$A121-1,O$15-1,1,1)),(1-PLE!$AA$28)*OFFSET(Import.PLQ,$A121-1,O$15-1,1,1))))</f>
        <v>0</v>
      </c>
      <c r="P121" s="144">
        <f ca="1">IF(P$13="",0,CHOOSE(Detalhamento.OpçãoServiços,OFFSET(Import.PLQ,$A121-1,P$15-1,1,1),IF($E121&lt;&gt;1,IF(ISNUMBER(INDEX(Import.PLE,Detalhamento!$E121,Detalhamento!P$15)),IF(INDEX(Import.PLE,Detalhamento!$E121,Detalhamento!P$15)&lt;=mediçao,OFFSET(Import.PLQ,$A121-1,P$15-1,1,1),0),0),PLE!$AA$28*OFFSET(Import.PLQ,$A121-1,P$15-1,1,1)),IF($E121&lt;&gt;1,IF(ISNUMBER(INDEX(Import.PLE,Detalhamento!$E121,Detalhamento!P$15)),IF(INDEX(Import.PLE,Detalhamento!$E121,Detalhamento!P$15)&lt;=mediçao,0,OFFSET(Import.PLQ,$A121-1,P$15-1,1,1)),OFFSET(Import.PLQ,$A121-1,P$15-1,1,1)),(1-PLE!$AA$28)*OFFSET(Import.PLQ,$A121-1,P$15-1,1,1))))</f>
        <v>0</v>
      </c>
      <c r="Q121" s="144">
        <f ca="1">IF(Q$13="",0,CHOOSE(Detalhamento.OpçãoServiços,OFFSET(Import.PLQ,$A121-1,Q$15-1,1,1),IF($E121&lt;&gt;1,IF(ISNUMBER(INDEX(Import.PLE,Detalhamento!$E121,Detalhamento!Q$15)),IF(INDEX(Import.PLE,Detalhamento!$E121,Detalhamento!Q$15)&lt;=mediçao,OFFSET(Import.PLQ,$A121-1,Q$15-1,1,1),0),0),PLE!$AA$28*OFFSET(Import.PLQ,$A121-1,Q$15-1,1,1)),IF($E121&lt;&gt;1,IF(ISNUMBER(INDEX(Import.PLE,Detalhamento!$E121,Detalhamento!Q$15)),IF(INDEX(Import.PLE,Detalhamento!$E121,Detalhamento!Q$15)&lt;=mediçao,0,OFFSET(Import.PLQ,$A121-1,Q$15-1,1,1)),OFFSET(Import.PLQ,$A121-1,Q$15-1,1,1)),(1-PLE!$AA$28)*OFFSET(Import.PLQ,$A121-1,Q$15-1,1,1))))</f>
        <v>0</v>
      </c>
      <c r="R121" s="144">
        <f ca="1">IF(R$13="",0,CHOOSE(Detalhamento.OpçãoServiços,OFFSET(Import.PLQ,$A121-1,R$15-1,1,1),IF($E121&lt;&gt;1,IF(ISNUMBER(INDEX(Import.PLE,Detalhamento!$E121,Detalhamento!R$15)),IF(INDEX(Import.PLE,Detalhamento!$E121,Detalhamento!R$15)&lt;=mediçao,OFFSET(Import.PLQ,$A121-1,R$15-1,1,1),0),0),PLE!$AA$28*OFFSET(Import.PLQ,$A121-1,R$15-1,1,1)),IF($E121&lt;&gt;1,IF(ISNUMBER(INDEX(Import.PLE,Detalhamento!$E121,Detalhamento!R$15)),IF(INDEX(Import.PLE,Detalhamento!$E121,Detalhamento!R$15)&lt;=mediçao,0,OFFSET(Import.PLQ,$A121-1,R$15-1,1,1)),OFFSET(Import.PLQ,$A121-1,R$15-1,1,1)),(1-PLE!$AA$28)*OFFSET(Import.PLQ,$A121-1,R$15-1,1,1))))</f>
        <v>0</v>
      </c>
      <c r="S121" s="144">
        <f ca="1">IF(S$13="",0,CHOOSE(Detalhamento.OpçãoServiços,OFFSET(Import.PLQ,$A121-1,S$15-1,1,1),IF($E121&lt;&gt;1,IF(ISNUMBER(INDEX(Import.PLE,Detalhamento!$E121,Detalhamento!S$15)),IF(INDEX(Import.PLE,Detalhamento!$E121,Detalhamento!S$15)&lt;=mediçao,OFFSET(Import.PLQ,$A121-1,S$15-1,1,1),0),0),PLE!$AA$28*OFFSET(Import.PLQ,$A121-1,S$15-1,1,1)),IF($E121&lt;&gt;1,IF(ISNUMBER(INDEX(Import.PLE,Detalhamento!$E121,Detalhamento!S$15)),IF(INDEX(Import.PLE,Detalhamento!$E121,Detalhamento!S$15)&lt;=mediçao,0,OFFSET(Import.PLQ,$A121-1,S$15-1,1,1)),OFFSET(Import.PLQ,$A121-1,S$15-1,1,1)),(1-PLE!$AA$28)*OFFSET(Import.PLQ,$A121-1,S$15-1,1,1))))</f>
        <v>0</v>
      </c>
      <c r="T121" s="144">
        <f ca="1">IF(T$13="",0,CHOOSE(Detalhamento.OpçãoServiços,OFFSET(Import.PLQ,$A121-1,T$15-1,1,1),IF($E121&lt;&gt;1,IF(ISNUMBER(INDEX(Import.PLE,Detalhamento!$E121,Detalhamento!T$15)),IF(INDEX(Import.PLE,Detalhamento!$E121,Detalhamento!T$15)&lt;=mediçao,OFFSET(Import.PLQ,$A121-1,T$15-1,1,1),0),0),PLE!$AA$28*OFFSET(Import.PLQ,$A121-1,T$15-1,1,1)),IF($E121&lt;&gt;1,IF(ISNUMBER(INDEX(Import.PLE,Detalhamento!$E121,Detalhamento!T$15)),IF(INDEX(Import.PLE,Detalhamento!$E121,Detalhamento!T$15)&lt;=mediçao,0,OFFSET(Import.PLQ,$A121-1,T$15-1,1,1)),OFFSET(Import.PLQ,$A121-1,T$15-1,1,1)),(1-PLE!$AA$28)*OFFSET(Import.PLQ,$A121-1,T$15-1,1,1))))</f>
        <v>0</v>
      </c>
      <c r="U121" s="144">
        <f ca="1">IF(U$13="",0,CHOOSE(Detalhamento.OpçãoServiços,OFFSET(Import.PLQ,$A121-1,U$15-1,1,1),IF($E121&lt;&gt;1,IF(ISNUMBER(INDEX(Import.PLE,Detalhamento!$E121,Detalhamento!U$15)),IF(INDEX(Import.PLE,Detalhamento!$E121,Detalhamento!U$15)&lt;=mediçao,OFFSET(Import.PLQ,$A121-1,U$15-1,1,1),0),0),PLE!$AA$28*OFFSET(Import.PLQ,$A121-1,U$15-1,1,1)),IF($E121&lt;&gt;1,IF(ISNUMBER(INDEX(Import.PLE,Detalhamento!$E121,Detalhamento!U$15)),IF(INDEX(Import.PLE,Detalhamento!$E121,Detalhamento!U$15)&lt;=mediçao,0,OFFSET(Import.PLQ,$A121-1,U$15-1,1,1)),OFFSET(Import.PLQ,$A121-1,U$15-1,1,1)),(1-PLE!$AA$28)*OFFSET(Import.PLQ,$A121-1,U$15-1,1,1))))</f>
        <v>0</v>
      </c>
      <c r="V121" s="144">
        <f ca="1">IF(V$13="",0,CHOOSE(Detalhamento.OpçãoServiços,OFFSET(Import.PLQ,$A121-1,V$15-1,1,1),IF($E121&lt;&gt;1,IF(ISNUMBER(INDEX(Import.PLE,Detalhamento!$E121,Detalhamento!V$15)),IF(INDEX(Import.PLE,Detalhamento!$E121,Detalhamento!V$15)&lt;=mediçao,OFFSET(Import.PLQ,$A121-1,V$15-1,1,1),0),0),PLE!$AA$28*OFFSET(Import.PLQ,$A121-1,V$15-1,1,1)),IF($E121&lt;&gt;1,IF(ISNUMBER(INDEX(Import.PLE,Detalhamento!$E121,Detalhamento!V$15)),IF(INDEX(Import.PLE,Detalhamento!$E121,Detalhamento!V$15)&lt;=mediçao,0,OFFSET(Import.PLQ,$A121-1,V$15-1,1,1)),OFFSET(Import.PLQ,$A121-1,V$15-1,1,1)),(1-PLE!$AA$28)*OFFSET(Import.PLQ,$A121-1,V$15-1,1,1))))</f>
        <v>0</v>
      </c>
      <c r="W121" s="144">
        <f ca="1">IF(W$13="",0,CHOOSE(Detalhamento.OpçãoServiços,OFFSET(Import.PLQ,$A121-1,W$15-1,1,1),IF($E121&lt;&gt;1,IF(ISNUMBER(INDEX(Import.PLE,Detalhamento!$E121,Detalhamento!W$15)),IF(INDEX(Import.PLE,Detalhamento!$E121,Detalhamento!W$15)&lt;=mediçao,OFFSET(Import.PLQ,$A121-1,W$15-1,1,1),0),0),PLE!$AA$28*OFFSET(Import.PLQ,$A121-1,W$15-1,1,1)),IF($E121&lt;&gt;1,IF(ISNUMBER(INDEX(Import.PLE,Detalhamento!$E121,Detalhamento!W$15)),IF(INDEX(Import.PLE,Detalhamento!$E121,Detalhamento!W$15)&lt;=mediçao,0,OFFSET(Import.PLQ,$A121-1,W$15-1,1,1)),OFFSET(Import.PLQ,$A121-1,W$15-1,1,1)),(1-PLE!$AA$28)*OFFSET(Import.PLQ,$A121-1,W$15-1,1,1))))</f>
        <v>0</v>
      </c>
      <c r="X121" s="144">
        <f ca="1">IF(X$13="",0,CHOOSE(Detalhamento.OpçãoServiços,OFFSET(Import.PLQ,$A121-1,X$15-1,1,1),IF($E121&lt;&gt;1,IF(ISNUMBER(INDEX(Import.PLE,Detalhamento!$E121,Detalhamento!X$15)),IF(INDEX(Import.PLE,Detalhamento!$E121,Detalhamento!X$15)&lt;=mediçao,OFFSET(Import.PLQ,$A121-1,X$15-1,1,1),0),0),PLE!$AA$28*OFFSET(Import.PLQ,$A121-1,X$15-1,1,1)),IF($E121&lt;&gt;1,IF(ISNUMBER(INDEX(Import.PLE,Detalhamento!$E121,Detalhamento!X$15)),IF(INDEX(Import.PLE,Detalhamento!$E121,Detalhamento!X$15)&lt;=mediçao,0,OFFSET(Import.PLQ,$A121-1,X$15-1,1,1)),OFFSET(Import.PLQ,$A121-1,X$15-1,1,1)),(1-PLE!$AA$28)*OFFSET(Import.PLQ,$A121-1,X$15-1,1,1))))</f>
        <v>0</v>
      </c>
      <c r="Y121" s="144">
        <f ca="1">IF(Y$13="",0,CHOOSE(Detalhamento.OpçãoServiços,OFFSET(Import.PLQ,$A121-1,Y$15-1,1,1),IF($E121&lt;&gt;1,IF(ISNUMBER(INDEX(Import.PLE,Detalhamento!$E121,Detalhamento!Y$15)),IF(INDEX(Import.PLE,Detalhamento!$E121,Detalhamento!Y$15)&lt;=mediçao,OFFSET(Import.PLQ,$A121-1,Y$15-1,1,1),0),0),PLE!$AA$28*OFFSET(Import.PLQ,$A121-1,Y$15-1,1,1)),IF($E121&lt;&gt;1,IF(ISNUMBER(INDEX(Import.PLE,Detalhamento!$E121,Detalhamento!Y$15)),IF(INDEX(Import.PLE,Detalhamento!$E121,Detalhamento!Y$15)&lt;=mediçao,0,OFFSET(Import.PLQ,$A121-1,Y$15-1,1,1)),OFFSET(Import.PLQ,$A121-1,Y$15-1,1,1)),(1-PLE!$AA$28)*OFFSET(Import.PLQ,$A121-1,Y$15-1,1,1))))</f>
        <v>0</v>
      </c>
      <c r="Z121" s="144">
        <f ca="1">IF(Z$13="",0,CHOOSE(Detalhamento.OpçãoServiços,OFFSET(Import.PLQ,$A121-1,Z$15-1,1,1),IF($E121&lt;&gt;1,IF(ISNUMBER(INDEX(Import.PLE,Detalhamento!$E121,Detalhamento!Z$15)),IF(INDEX(Import.PLE,Detalhamento!$E121,Detalhamento!Z$15)&lt;=mediçao,OFFSET(Import.PLQ,$A121-1,Z$15-1,1,1),0),0),PLE!$AA$28*OFFSET(Import.PLQ,$A121-1,Z$15-1,1,1)),IF($E121&lt;&gt;1,IF(ISNUMBER(INDEX(Import.PLE,Detalhamento!$E121,Detalhamento!Z$15)),IF(INDEX(Import.PLE,Detalhamento!$E121,Detalhamento!Z$15)&lt;=mediçao,0,OFFSET(Import.PLQ,$A121-1,Z$15-1,1,1)),OFFSET(Import.PLQ,$A121-1,Z$15-1,1,1)),(1-PLE!$AA$28)*OFFSET(Import.PLQ,$A121-1,Z$15-1,1,1))))</f>
        <v>0</v>
      </c>
      <c r="AA121" s="144">
        <f ca="1">IF(AA$13="",0,CHOOSE(Detalhamento.OpçãoServiços,OFFSET(Import.PLQ,$A121-1,AA$15-1,1,1),IF($E121&lt;&gt;1,IF(ISNUMBER(INDEX(Import.PLE,Detalhamento!$E121,Detalhamento!AA$15)),IF(INDEX(Import.PLE,Detalhamento!$E121,Detalhamento!AA$15)&lt;=mediçao,OFFSET(Import.PLQ,$A121-1,AA$15-1,1,1),0),0),PLE!$AA$28*OFFSET(Import.PLQ,$A121-1,AA$15-1,1,1)),IF($E121&lt;&gt;1,IF(ISNUMBER(INDEX(Import.PLE,Detalhamento!$E121,Detalhamento!AA$15)),IF(INDEX(Import.PLE,Detalhamento!$E121,Detalhamento!AA$15)&lt;=mediçao,0,OFFSET(Import.PLQ,$A121-1,AA$15-1,1,1)),OFFSET(Import.PLQ,$A121-1,AA$15-1,1,1)),(1-PLE!$AA$28)*OFFSET(Import.PLQ,$A121-1,AA$15-1,1,1))))</f>
        <v>0</v>
      </c>
      <c r="AB121" s="144">
        <f ca="1">IF(AB$13="",0,CHOOSE(Detalhamento.OpçãoServiços,OFFSET(Import.PLQ,$A121-1,AB$15-1,1,1),IF($E121&lt;&gt;1,IF(ISNUMBER(INDEX(Import.PLE,Detalhamento!$E121,Detalhamento!AB$15)),IF(INDEX(Import.PLE,Detalhamento!$E121,Detalhamento!AB$15)&lt;=mediçao,OFFSET(Import.PLQ,$A121-1,AB$15-1,1,1),0),0),PLE!$AA$28*OFFSET(Import.PLQ,$A121-1,AB$15-1,1,1)),IF($E121&lt;&gt;1,IF(ISNUMBER(INDEX(Import.PLE,Detalhamento!$E121,Detalhamento!AB$15)),IF(INDEX(Import.PLE,Detalhamento!$E121,Detalhamento!AB$15)&lt;=mediçao,0,OFFSET(Import.PLQ,$A121-1,AB$15-1,1,1)),OFFSET(Import.PLQ,$A121-1,AB$15-1,1,1)),(1-PLE!$AA$28)*OFFSET(Import.PLQ,$A121-1,AB$15-1,1,1))))</f>
        <v>0</v>
      </c>
      <c r="AC121" s="144">
        <f ca="1">IF(AC$13="",0,CHOOSE(Detalhamento.OpçãoServiços,OFFSET(Import.PLQ,$A121-1,AC$15-1,1,1),IF($E121&lt;&gt;1,IF(ISNUMBER(INDEX(Import.PLE,Detalhamento!$E121,Detalhamento!AC$15)),IF(INDEX(Import.PLE,Detalhamento!$E121,Detalhamento!AC$15)&lt;=mediçao,OFFSET(Import.PLQ,$A121-1,AC$15-1,1,1),0),0),PLE!$AA$28*OFFSET(Import.PLQ,$A121-1,AC$15-1,1,1)),IF($E121&lt;&gt;1,IF(ISNUMBER(INDEX(Import.PLE,Detalhamento!$E121,Detalhamento!AC$15)),IF(INDEX(Import.PLE,Detalhamento!$E121,Detalhamento!AC$15)&lt;=mediçao,0,OFFSET(Import.PLQ,$A121-1,AC$15-1,1,1)),OFFSET(Import.PLQ,$A121-1,AC$15-1,1,1)),(1-PLE!$AA$28)*OFFSET(Import.PLQ,$A121-1,AC$15-1,1,1))))</f>
        <v>0</v>
      </c>
      <c r="AD121" s="144">
        <f ca="1">IF(AD$13="",0,CHOOSE(Detalhamento.OpçãoServiços,OFFSET(Import.PLQ,$A121-1,AD$15-1,1,1),IF($E121&lt;&gt;1,IF(ISNUMBER(INDEX(Import.PLE,Detalhamento!$E121,Detalhamento!AD$15)),IF(INDEX(Import.PLE,Detalhamento!$E121,Detalhamento!AD$15)&lt;=mediçao,OFFSET(Import.PLQ,$A121-1,AD$15-1,1,1),0),0),PLE!$AA$28*OFFSET(Import.PLQ,$A121-1,AD$15-1,1,1)),IF($E121&lt;&gt;1,IF(ISNUMBER(INDEX(Import.PLE,Detalhamento!$E121,Detalhamento!AD$15)),IF(INDEX(Import.PLE,Detalhamento!$E121,Detalhamento!AD$15)&lt;=mediçao,0,OFFSET(Import.PLQ,$A121-1,AD$15-1,1,1)),OFFSET(Import.PLQ,$A121-1,AD$15-1,1,1)),(1-PLE!$AA$28)*OFFSET(Import.PLQ,$A121-1,AD$15-1,1,1))))</f>
        <v>0</v>
      </c>
      <c r="AE121" s="144">
        <f ca="1">IF(AE$13="",0,CHOOSE(Detalhamento.OpçãoServiços,OFFSET(Import.PLQ,$A121-1,AE$15-1,1,1),IF($E121&lt;&gt;1,IF(ISNUMBER(INDEX(Import.PLE,Detalhamento!$E121,Detalhamento!AE$15)),IF(INDEX(Import.PLE,Detalhamento!$E121,Detalhamento!AE$15)&lt;=mediçao,OFFSET(Import.PLQ,$A121-1,AE$15-1,1,1),0),0),PLE!$AA$28*OFFSET(Import.PLQ,$A121-1,AE$15-1,1,1)),IF($E121&lt;&gt;1,IF(ISNUMBER(INDEX(Import.PLE,Detalhamento!$E121,Detalhamento!AE$15)),IF(INDEX(Import.PLE,Detalhamento!$E121,Detalhamento!AE$15)&lt;=mediçao,0,OFFSET(Import.PLQ,$A121-1,AE$15-1,1,1)),OFFSET(Import.PLQ,$A121-1,AE$15-1,1,1)),(1-PLE!$AA$28)*OFFSET(Import.PLQ,$A121-1,AE$15-1,1,1))))</f>
        <v>0</v>
      </c>
      <c r="AF121" s="144">
        <f ca="1">IF(AF$13="",0,CHOOSE(Detalhamento.OpçãoServiços,OFFSET(Import.PLQ,$A121-1,AF$15-1,1,1),IF($E121&lt;&gt;1,IF(ISNUMBER(INDEX(Import.PLE,Detalhamento!$E121,Detalhamento!AF$15)),IF(INDEX(Import.PLE,Detalhamento!$E121,Detalhamento!AF$15)&lt;=mediçao,OFFSET(Import.PLQ,$A121-1,AF$15-1,1,1),0),0),PLE!$AA$28*OFFSET(Import.PLQ,$A121-1,AF$15-1,1,1)),IF($E121&lt;&gt;1,IF(ISNUMBER(INDEX(Import.PLE,Detalhamento!$E121,Detalhamento!AF$15)),IF(INDEX(Import.PLE,Detalhamento!$E121,Detalhamento!AF$15)&lt;=mediçao,0,OFFSET(Import.PLQ,$A121-1,AF$15-1,1,1)),OFFSET(Import.PLQ,$A121-1,AF$15-1,1,1)),(1-PLE!$AA$28)*OFFSET(Import.PLQ,$A121-1,AF$15-1,1,1))))</f>
        <v>0</v>
      </c>
      <c r="AG121" s="144">
        <f ca="1">IF(AG$13="",0,CHOOSE(Detalhamento.OpçãoServiços,OFFSET(Import.PLQ,$A121-1,AG$15-1,1,1),IF($E121&lt;&gt;1,IF(ISNUMBER(INDEX(Import.PLE,Detalhamento!$E121,Detalhamento!AG$15)),IF(INDEX(Import.PLE,Detalhamento!$E121,Detalhamento!AG$15)&lt;=mediçao,OFFSET(Import.PLQ,$A121-1,AG$15-1,1,1),0),0),PLE!$AA$28*OFFSET(Import.PLQ,$A121-1,AG$15-1,1,1)),IF($E121&lt;&gt;1,IF(ISNUMBER(INDEX(Import.PLE,Detalhamento!$E121,Detalhamento!AG$15)),IF(INDEX(Import.PLE,Detalhamento!$E121,Detalhamento!AG$15)&lt;=mediçao,0,OFFSET(Import.PLQ,$A121-1,AG$15-1,1,1)),OFFSET(Import.PLQ,$A121-1,AG$15-1,1,1)),(1-PLE!$AA$28)*OFFSET(Import.PLQ,$A121-1,AG$15-1,1,1))))</f>
        <v>0</v>
      </c>
      <c r="AH121" s="144">
        <f ca="1">IF(AH$13="",0,CHOOSE(Detalhamento.OpçãoServiços,OFFSET(Import.PLQ,$A121-1,AH$15-1,1,1),IF($E121&lt;&gt;1,IF(ISNUMBER(INDEX(Import.PLE,Detalhamento!$E121,Detalhamento!AH$15)),IF(INDEX(Import.PLE,Detalhamento!$E121,Detalhamento!AH$15)&lt;=mediçao,OFFSET(Import.PLQ,$A121-1,AH$15-1,1,1),0),0),PLE!$AA$28*OFFSET(Import.PLQ,$A121-1,AH$15-1,1,1)),IF($E121&lt;&gt;1,IF(ISNUMBER(INDEX(Import.PLE,Detalhamento!$E121,Detalhamento!AH$15)),IF(INDEX(Import.PLE,Detalhamento!$E121,Detalhamento!AH$15)&lt;=mediçao,0,OFFSET(Import.PLQ,$A121-1,AH$15-1,1,1)),OFFSET(Import.PLQ,$A121-1,AH$15-1,1,1)),(1-PLE!$AA$28)*OFFSET(Import.PLQ,$A121-1,AH$15-1,1,1))))</f>
        <v>0</v>
      </c>
      <c r="AI121" s="144">
        <f ca="1">IF(AI$13="",0,CHOOSE(Detalhamento.OpçãoServiços,OFFSET(Import.PLQ,$A121-1,AI$15-1,1,1),IF($E121&lt;&gt;1,IF(ISNUMBER(INDEX(Import.PLE,Detalhamento!$E121,Detalhamento!AI$15)),IF(INDEX(Import.PLE,Detalhamento!$E121,Detalhamento!AI$15)&lt;=mediçao,OFFSET(Import.PLQ,$A121-1,AI$15-1,1,1),0),0),PLE!$AA$28*OFFSET(Import.PLQ,$A121-1,AI$15-1,1,1)),IF($E121&lt;&gt;1,IF(ISNUMBER(INDEX(Import.PLE,Detalhamento!$E121,Detalhamento!AI$15)),IF(INDEX(Import.PLE,Detalhamento!$E121,Detalhamento!AI$15)&lt;=mediçao,0,OFFSET(Import.PLQ,$A121-1,AI$15-1,1,1)),OFFSET(Import.PLQ,$A121-1,AI$15-1,1,1)),(1-PLE!$AA$28)*OFFSET(Import.PLQ,$A121-1,AI$15-1,1,1))))</f>
        <v>0</v>
      </c>
      <c r="AJ121" s="144">
        <f ca="1">IF(AJ$13="",0,CHOOSE(Detalhamento.OpçãoServiços,OFFSET(Import.PLQ,$A121-1,AJ$15-1,1,1),IF($E121&lt;&gt;1,IF(ISNUMBER(INDEX(Import.PLE,Detalhamento!$E121,Detalhamento!AJ$15)),IF(INDEX(Import.PLE,Detalhamento!$E121,Detalhamento!AJ$15)&lt;=mediçao,OFFSET(Import.PLQ,$A121-1,AJ$15-1,1,1),0),0),PLE!$AA$28*OFFSET(Import.PLQ,$A121-1,AJ$15-1,1,1)),IF($E121&lt;&gt;1,IF(ISNUMBER(INDEX(Import.PLE,Detalhamento!$E121,Detalhamento!AJ$15)),IF(INDEX(Import.PLE,Detalhamento!$E121,Detalhamento!AJ$15)&lt;=mediçao,0,OFFSET(Import.PLQ,$A121-1,AJ$15-1,1,1)),OFFSET(Import.PLQ,$A121-1,AJ$15-1,1,1)),(1-PLE!$AA$28)*OFFSET(Import.PLQ,$A121-1,AJ$15-1,1,1))))</f>
        <v>0</v>
      </c>
      <c r="AK121" s="144">
        <f ca="1">IF(AK$13="",0,CHOOSE(Detalhamento.OpçãoServiços,OFFSET(Import.PLQ,$A121-1,AK$15-1,1,1),IF($E121&lt;&gt;1,IF(ISNUMBER(INDEX(Import.PLE,Detalhamento!$E121,Detalhamento!AK$15)),IF(INDEX(Import.PLE,Detalhamento!$E121,Detalhamento!AK$15)&lt;=mediçao,OFFSET(Import.PLQ,$A121-1,AK$15-1,1,1),0),0),PLE!$AA$28*OFFSET(Import.PLQ,$A121-1,AK$15-1,1,1)),IF($E121&lt;&gt;1,IF(ISNUMBER(INDEX(Import.PLE,Detalhamento!$E121,Detalhamento!AK$15)),IF(INDEX(Import.PLE,Detalhamento!$E121,Detalhamento!AK$15)&lt;=mediçao,0,OFFSET(Import.PLQ,$A121-1,AK$15-1,1,1)),OFFSET(Import.PLQ,$A121-1,AK$15-1,1,1)),(1-PLE!$AA$28)*OFFSET(Import.PLQ,$A121-1,AK$15-1,1,1))))</f>
        <v>0</v>
      </c>
      <c r="AL121" s="144">
        <f ca="1">IF(AL$13="",0,CHOOSE(Detalhamento.OpçãoServiços,OFFSET(Import.PLQ,$A121-1,AL$15-1,1,1),IF($E121&lt;&gt;1,IF(ISNUMBER(INDEX(Import.PLE,Detalhamento!$E121,Detalhamento!AL$15)),IF(INDEX(Import.PLE,Detalhamento!$E121,Detalhamento!AL$15)&lt;=mediçao,OFFSET(Import.PLQ,$A121-1,AL$15-1,1,1),0),0),PLE!$AA$28*OFFSET(Import.PLQ,$A121-1,AL$15-1,1,1)),IF($E121&lt;&gt;1,IF(ISNUMBER(INDEX(Import.PLE,Detalhamento!$E121,Detalhamento!AL$15)),IF(INDEX(Import.PLE,Detalhamento!$E121,Detalhamento!AL$15)&lt;=mediçao,0,OFFSET(Import.PLQ,$A121-1,AL$15-1,1,1)),OFFSET(Import.PLQ,$A121-1,AL$15-1,1,1)),(1-PLE!$AA$28)*OFFSET(Import.PLQ,$A121-1,AL$15-1,1,1))))</f>
        <v>0</v>
      </c>
      <c r="AM121" s="144">
        <f ca="1">IF(AM$13="",0,CHOOSE(Detalhamento.OpçãoServiços,OFFSET(Import.PLQ,$A121-1,AM$15-1,1,1),IF($E121&lt;&gt;1,IF(ISNUMBER(INDEX(Import.PLE,Detalhamento!$E121,Detalhamento!AM$15)),IF(INDEX(Import.PLE,Detalhamento!$E121,Detalhamento!AM$15)&lt;=mediçao,OFFSET(Import.PLQ,$A121-1,AM$15-1,1,1),0),0),PLE!$AA$28*OFFSET(Import.PLQ,$A121-1,AM$15-1,1,1)),IF($E121&lt;&gt;1,IF(ISNUMBER(INDEX(Import.PLE,Detalhamento!$E121,Detalhamento!AM$15)),IF(INDEX(Import.PLE,Detalhamento!$E121,Detalhamento!AM$15)&lt;=mediçao,0,OFFSET(Import.PLQ,$A121-1,AM$15-1,1,1)),OFFSET(Import.PLQ,$A121-1,AM$15-1,1,1)),(1-PLE!$AA$28)*OFFSET(Import.PLQ,$A121-1,AM$15-1,1,1))))</f>
        <v>0</v>
      </c>
      <c r="AN121" s="144">
        <f ca="1">IF(AN$13="",0,CHOOSE(Detalhamento.OpçãoServiços,OFFSET(Import.PLQ,$A121-1,AN$15-1,1,1),IF($E121&lt;&gt;1,IF(ISNUMBER(INDEX(Import.PLE,Detalhamento!$E121,Detalhamento!AN$15)),IF(INDEX(Import.PLE,Detalhamento!$E121,Detalhamento!AN$15)&lt;=mediçao,OFFSET(Import.PLQ,$A121-1,AN$15-1,1,1),0),0),PLE!$AA$28*OFFSET(Import.PLQ,$A121-1,AN$15-1,1,1)),IF($E121&lt;&gt;1,IF(ISNUMBER(INDEX(Import.PLE,Detalhamento!$E121,Detalhamento!AN$15)),IF(INDEX(Import.PLE,Detalhamento!$E121,Detalhamento!AN$15)&lt;=mediçao,0,OFFSET(Import.PLQ,$A121-1,AN$15-1,1,1)),OFFSET(Import.PLQ,$A121-1,AN$15-1,1,1)),(1-PLE!$AA$28)*OFFSET(Import.PLQ,$A121-1,AN$15-1,1,1))))</f>
        <v>0</v>
      </c>
      <c r="AO121" s="144">
        <f ca="1">IF(AO$13="",0,CHOOSE(Detalhamento.OpçãoServiços,OFFSET(Import.PLQ,$A121-1,AO$15-1,1,1),IF($E121&lt;&gt;1,IF(ISNUMBER(INDEX(Import.PLE,Detalhamento!$E121,Detalhamento!AO$15)),IF(INDEX(Import.PLE,Detalhamento!$E121,Detalhamento!AO$15)&lt;=mediçao,OFFSET(Import.PLQ,$A121-1,AO$15-1,1,1),0),0),PLE!$AA$28*OFFSET(Import.PLQ,$A121-1,AO$15-1,1,1)),IF($E121&lt;&gt;1,IF(ISNUMBER(INDEX(Import.PLE,Detalhamento!$E121,Detalhamento!AO$15)),IF(INDEX(Import.PLE,Detalhamento!$E121,Detalhamento!AO$15)&lt;=mediçao,0,OFFSET(Import.PLQ,$A121-1,AO$15-1,1,1)),OFFSET(Import.PLQ,$A121-1,AO$15-1,1,1)),(1-PLE!$AA$28)*OFFSET(Import.PLQ,$A121-1,AO$15-1,1,1))))</f>
        <v>0</v>
      </c>
      <c r="AP121" s="144">
        <f ca="1">IF(AP$13="",0,CHOOSE(Detalhamento.OpçãoServiços,OFFSET(Import.PLQ,$A121-1,AP$15-1,1,1),IF($E121&lt;&gt;1,IF(ISNUMBER(INDEX(Import.PLE,Detalhamento!$E121,Detalhamento!AP$15)),IF(INDEX(Import.PLE,Detalhamento!$E121,Detalhamento!AP$15)&lt;=mediçao,OFFSET(Import.PLQ,$A121-1,AP$15-1,1,1),0),0),PLE!$AA$28*OFFSET(Import.PLQ,$A121-1,AP$15-1,1,1)),IF($E121&lt;&gt;1,IF(ISNUMBER(INDEX(Import.PLE,Detalhamento!$E121,Detalhamento!AP$15)),IF(INDEX(Import.PLE,Detalhamento!$E121,Detalhamento!AP$15)&lt;=mediçao,0,OFFSET(Import.PLQ,$A121-1,AP$15-1,1,1)),OFFSET(Import.PLQ,$A121-1,AP$15-1,1,1)),(1-PLE!$AA$28)*OFFSET(Import.PLQ,$A121-1,AP$15-1,1,1))))</f>
        <v>0</v>
      </c>
      <c r="AQ121" s="144">
        <f ca="1">IF(AQ$13="",0,CHOOSE(Detalhamento.OpçãoServiços,OFFSET(Import.PLQ,$A121-1,AQ$15-1,1,1),IF($E121&lt;&gt;1,IF(ISNUMBER(INDEX(Import.PLE,Detalhamento!$E121,Detalhamento!AQ$15)),IF(INDEX(Import.PLE,Detalhamento!$E121,Detalhamento!AQ$15)&lt;=mediçao,OFFSET(Import.PLQ,$A121-1,AQ$15-1,1,1),0),0),PLE!$AA$28*OFFSET(Import.PLQ,$A121-1,AQ$15-1,1,1)),IF($E121&lt;&gt;1,IF(ISNUMBER(INDEX(Import.PLE,Detalhamento!$E121,Detalhamento!AQ$15)),IF(INDEX(Import.PLE,Detalhamento!$E121,Detalhamento!AQ$15)&lt;=mediçao,0,OFFSET(Import.PLQ,$A121-1,AQ$15-1,1,1)),OFFSET(Import.PLQ,$A121-1,AQ$15-1,1,1)),(1-PLE!$AA$28)*OFFSET(Import.PLQ,$A121-1,AQ$15-1,1,1))))</f>
        <v>0</v>
      </c>
      <c r="AR121" s="144">
        <f ca="1">IF(AR$13="",0,CHOOSE(Detalhamento.OpçãoServiços,OFFSET(Import.PLQ,$A121-1,AR$15-1,1,1),IF($E121&lt;&gt;1,IF(ISNUMBER(INDEX(Import.PLE,Detalhamento!$E121,Detalhamento!AR$15)),IF(INDEX(Import.PLE,Detalhamento!$E121,Detalhamento!AR$15)&lt;=mediçao,OFFSET(Import.PLQ,$A121-1,AR$15-1,1,1),0),0),PLE!$AA$28*OFFSET(Import.PLQ,$A121-1,AR$15-1,1,1)),IF($E121&lt;&gt;1,IF(ISNUMBER(INDEX(Import.PLE,Detalhamento!$E121,Detalhamento!AR$15)),IF(INDEX(Import.PLE,Detalhamento!$E121,Detalhamento!AR$15)&lt;=mediçao,0,OFFSET(Import.PLQ,$A121-1,AR$15-1,1,1)),OFFSET(Import.PLQ,$A121-1,AR$15-1,1,1)),(1-PLE!$AA$28)*OFFSET(Import.PLQ,$A121-1,AR$15-1,1,1))))</f>
        <v>0</v>
      </c>
      <c r="AS121" s="144">
        <f ca="1">IF(AS$13="",0,CHOOSE(Detalhamento.OpçãoServiços,OFFSET(Import.PLQ,$A121-1,AS$15-1,1,1),IF($E121&lt;&gt;1,IF(ISNUMBER(INDEX(Import.PLE,Detalhamento!$E121,Detalhamento!AS$15)),IF(INDEX(Import.PLE,Detalhamento!$E121,Detalhamento!AS$15)&lt;=mediçao,OFFSET(Import.PLQ,$A121-1,AS$15-1,1,1),0),0),PLE!$AA$28*OFFSET(Import.PLQ,$A121-1,AS$15-1,1,1)),IF($E121&lt;&gt;1,IF(ISNUMBER(INDEX(Import.PLE,Detalhamento!$E121,Detalhamento!AS$15)),IF(INDEX(Import.PLE,Detalhamento!$E121,Detalhamento!AS$15)&lt;=mediçao,0,OFFSET(Import.PLQ,$A121-1,AS$15-1,1,1)),OFFSET(Import.PLQ,$A121-1,AS$15-1,1,1)),(1-PLE!$AA$28)*OFFSET(Import.PLQ,$A121-1,AS$15-1,1,1))))</f>
        <v>0</v>
      </c>
      <c r="AT121" s="144">
        <f ca="1">IF(AT$13="",0,CHOOSE(Detalhamento.OpçãoServiços,OFFSET(Import.PLQ,$A121-1,AT$15-1,1,1),IF($E121&lt;&gt;1,IF(ISNUMBER(INDEX(Import.PLE,Detalhamento!$E121,Detalhamento!AT$15)),IF(INDEX(Import.PLE,Detalhamento!$E121,Detalhamento!AT$15)&lt;=mediçao,OFFSET(Import.PLQ,$A121-1,AT$15-1,1,1),0),0),PLE!$AA$28*OFFSET(Import.PLQ,$A121-1,AT$15-1,1,1)),IF($E121&lt;&gt;1,IF(ISNUMBER(INDEX(Import.PLE,Detalhamento!$E121,Detalhamento!AT$15)),IF(INDEX(Import.PLE,Detalhamento!$E121,Detalhamento!AT$15)&lt;=mediçao,0,OFFSET(Import.PLQ,$A121-1,AT$15-1,1,1)),OFFSET(Import.PLQ,$A121-1,AT$15-1,1,1)),(1-PLE!$AA$28)*OFFSET(Import.PLQ,$A121-1,AT$15-1,1,1))))</f>
        <v>0</v>
      </c>
      <c r="AU121" s="144">
        <f ca="1">IF(AU$13="",0,CHOOSE(Detalhamento.OpçãoServiços,OFFSET(Import.PLQ,$A121-1,AU$15-1,1,1),IF($E121&lt;&gt;1,IF(ISNUMBER(INDEX(Import.PLE,Detalhamento!$E121,Detalhamento!AU$15)),IF(INDEX(Import.PLE,Detalhamento!$E121,Detalhamento!AU$15)&lt;=mediçao,OFFSET(Import.PLQ,$A121-1,AU$15-1,1,1),0),0),PLE!$AA$28*OFFSET(Import.PLQ,$A121-1,AU$15-1,1,1)),IF($E121&lt;&gt;1,IF(ISNUMBER(INDEX(Import.PLE,Detalhamento!$E121,Detalhamento!AU$15)),IF(INDEX(Import.PLE,Detalhamento!$E121,Detalhamento!AU$15)&lt;=mediçao,0,OFFSET(Import.PLQ,$A121-1,AU$15-1,1,1)),OFFSET(Import.PLQ,$A121-1,AU$15-1,1,1)),(1-PLE!$AA$28)*OFFSET(Import.PLQ,$A121-1,AU$15-1,1,1))))</f>
        <v>0</v>
      </c>
      <c r="AV121" s="144">
        <f ca="1">IF(AV$13="",0,CHOOSE(Detalhamento.OpçãoServiços,OFFSET(Import.PLQ,$A121-1,AV$15-1,1,1),IF($E121&lt;&gt;1,IF(ISNUMBER(INDEX(Import.PLE,Detalhamento!$E121,Detalhamento!AV$15)),IF(INDEX(Import.PLE,Detalhamento!$E121,Detalhamento!AV$15)&lt;=mediçao,OFFSET(Import.PLQ,$A121-1,AV$15-1,1,1),0),0),PLE!$AA$28*OFFSET(Import.PLQ,$A121-1,AV$15-1,1,1)),IF($E121&lt;&gt;1,IF(ISNUMBER(INDEX(Import.PLE,Detalhamento!$E121,Detalhamento!AV$15)),IF(INDEX(Import.PLE,Detalhamento!$E121,Detalhamento!AV$15)&lt;=mediçao,0,OFFSET(Import.PLQ,$A121-1,AV$15-1,1,1)),OFFSET(Import.PLQ,$A121-1,AV$15-1,1,1)),(1-PLE!$AA$28)*OFFSET(Import.PLQ,$A121-1,AV$15-1,1,1))))</f>
        <v>0</v>
      </c>
      <c r="AW121" s="144">
        <f ca="1">IF(AW$13="",0,CHOOSE(Detalhamento.OpçãoServiços,OFFSET(Import.PLQ,$A121-1,AW$15-1,1,1),IF($E121&lt;&gt;1,IF(ISNUMBER(INDEX(Import.PLE,Detalhamento!$E121,Detalhamento!AW$15)),IF(INDEX(Import.PLE,Detalhamento!$E121,Detalhamento!AW$15)&lt;=mediçao,OFFSET(Import.PLQ,$A121-1,AW$15-1,1,1),0),0),PLE!$AA$28*OFFSET(Import.PLQ,$A121-1,AW$15-1,1,1)),IF($E121&lt;&gt;1,IF(ISNUMBER(INDEX(Import.PLE,Detalhamento!$E121,Detalhamento!AW$15)),IF(INDEX(Import.PLE,Detalhamento!$E121,Detalhamento!AW$15)&lt;=mediçao,0,OFFSET(Import.PLQ,$A121-1,AW$15-1,1,1)),OFFSET(Import.PLQ,$A121-1,AW$15-1,1,1)),(1-PLE!$AA$28)*OFFSET(Import.PLQ,$A121-1,AW$15-1,1,1))))</f>
        <v>0</v>
      </c>
      <c r="AX121" s="144">
        <f ca="1">IF(AX$13="",0,CHOOSE(Detalhamento.OpçãoServiços,OFFSET(Import.PLQ,$A121-1,AX$15-1,1,1),IF($E121&lt;&gt;1,IF(ISNUMBER(INDEX(Import.PLE,Detalhamento!$E121,Detalhamento!AX$15)),IF(INDEX(Import.PLE,Detalhamento!$E121,Detalhamento!AX$15)&lt;=mediçao,OFFSET(Import.PLQ,$A121-1,AX$15-1,1,1),0),0),PLE!$AA$28*OFFSET(Import.PLQ,$A121-1,AX$15-1,1,1)),IF($E121&lt;&gt;1,IF(ISNUMBER(INDEX(Import.PLE,Detalhamento!$E121,Detalhamento!AX$15)),IF(INDEX(Import.PLE,Detalhamento!$E121,Detalhamento!AX$15)&lt;=mediçao,0,OFFSET(Import.PLQ,$A121-1,AX$15-1,1,1)),OFFSET(Import.PLQ,$A121-1,AX$15-1,1,1)),(1-PLE!$AA$28)*OFFSET(Import.PLQ,$A121-1,AX$15-1,1,1))))</f>
        <v>0</v>
      </c>
      <c r="AY121" s="144">
        <f ca="1">IF(AY$13="",0,CHOOSE(Detalhamento.OpçãoServiços,OFFSET(Import.PLQ,$A121-1,AY$15-1,1,1),IF($E121&lt;&gt;1,IF(ISNUMBER(INDEX(Import.PLE,Detalhamento!$E121,Detalhamento!AY$15)),IF(INDEX(Import.PLE,Detalhamento!$E121,Detalhamento!AY$15)&lt;=mediçao,OFFSET(Import.PLQ,$A121-1,AY$15-1,1,1),0),0),PLE!$AA$28*OFFSET(Import.PLQ,$A121-1,AY$15-1,1,1)),IF($E121&lt;&gt;1,IF(ISNUMBER(INDEX(Import.PLE,Detalhamento!$E121,Detalhamento!AY$15)),IF(INDEX(Import.PLE,Detalhamento!$E121,Detalhamento!AY$15)&lt;=mediçao,0,OFFSET(Import.PLQ,$A121-1,AY$15-1,1,1)),OFFSET(Import.PLQ,$A121-1,AY$15-1,1,1)),(1-PLE!$AA$28)*OFFSET(Import.PLQ,$A121-1,AY$15-1,1,1))))</f>
        <v>0</v>
      </c>
      <c r="AZ121" s="144">
        <f ca="1">IF(AZ$13="",0,CHOOSE(Detalhamento.OpçãoServiços,OFFSET(Import.PLQ,$A121-1,AZ$15-1,1,1),IF($E121&lt;&gt;1,IF(ISNUMBER(INDEX(Import.PLE,Detalhamento!$E121,Detalhamento!AZ$15)),IF(INDEX(Import.PLE,Detalhamento!$E121,Detalhamento!AZ$15)&lt;=mediçao,OFFSET(Import.PLQ,$A121-1,AZ$15-1,1,1),0),0),PLE!$AA$28*OFFSET(Import.PLQ,$A121-1,AZ$15-1,1,1)),IF($E121&lt;&gt;1,IF(ISNUMBER(INDEX(Import.PLE,Detalhamento!$E121,Detalhamento!AZ$15)),IF(INDEX(Import.PLE,Detalhamento!$E121,Detalhamento!AZ$15)&lt;=mediçao,0,OFFSET(Import.PLQ,$A121-1,AZ$15-1,1,1)),OFFSET(Import.PLQ,$A121-1,AZ$15-1,1,1)),(1-PLE!$AA$28)*OFFSET(Import.PLQ,$A121-1,AZ$15-1,1,1))))</f>
        <v>0</v>
      </c>
      <c r="BA121" s="144">
        <f ca="1">IF(BA$13="",0,CHOOSE(Detalhamento.OpçãoServiços,OFFSET(Import.PLQ,$A121-1,BA$15-1,1,1),IF($E121&lt;&gt;1,IF(ISNUMBER(INDEX(Import.PLE,Detalhamento!$E121,Detalhamento!BA$15)),IF(INDEX(Import.PLE,Detalhamento!$E121,Detalhamento!BA$15)&lt;=mediçao,OFFSET(Import.PLQ,$A121-1,BA$15-1,1,1),0),0),PLE!$AA$28*OFFSET(Import.PLQ,$A121-1,BA$15-1,1,1)),IF($E121&lt;&gt;1,IF(ISNUMBER(INDEX(Import.PLE,Detalhamento!$E121,Detalhamento!BA$15)),IF(INDEX(Import.PLE,Detalhamento!$E121,Detalhamento!BA$15)&lt;=mediçao,0,OFFSET(Import.PLQ,$A121-1,BA$15-1,1,1)),OFFSET(Import.PLQ,$A121-1,BA$15-1,1,1)),(1-PLE!$AA$28)*OFFSET(Import.PLQ,$A121-1,BA$15-1,1,1))))</f>
        <v>0</v>
      </c>
      <c r="BB121" s="144">
        <f ca="1">IF(BB$13="",0,CHOOSE(Detalhamento.OpçãoServiços,OFFSET(Import.PLQ,$A121-1,BB$15-1,1,1),IF($E121&lt;&gt;1,IF(ISNUMBER(INDEX(Import.PLE,Detalhamento!$E121,Detalhamento!BB$15)),IF(INDEX(Import.PLE,Detalhamento!$E121,Detalhamento!BB$15)&lt;=mediçao,OFFSET(Import.PLQ,$A121-1,BB$15-1,1,1),0),0),PLE!$AA$28*OFFSET(Import.PLQ,$A121-1,BB$15-1,1,1)),IF($E121&lt;&gt;1,IF(ISNUMBER(INDEX(Import.PLE,Detalhamento!$E121,Detalhamento!BB$15)),IF(INDEX(Import.PLE,Detalhamento!$E121,Detalhamento!BB$15)&lt;=mediçao,0,OFFSET(Import.PLQ,$A121-1,BB$15-1,1,1)),OFFSET(Import.PLQ,$A121-1,BB$15-1,1,1)),(1-PLE!$AA$28)*OFFSET(Import.PLQ,$A121-1,BB$15-1,1,1))))</f>
        <v>0</v>
      </c>
      <c r="BC121" s="144">
        <f ca="1">IF(BC$13="",0,CHOOSE(Detalhamento.OpçãoServiços,OFFSET(Import.PLQ,$A121-1,BC$15-1,1,1),IF($E121&lt;&gt;1,IF(ISNUMBER(INDEX(Import.PLE,Detalhamento!$E121,Detalhamento!BC$15)),IF(INDEX(Import.PLE,Detalhamento!$E121,Detalhamento!BC$15)&lt;=mediçao,OFFSET(Import.PLQ,$A121-1,BC$15-1,1,1),0),0),PLE!$AA$28*OFFSET(Import.PLQ,$A121-1,BC$15-1,1,1)),IF($E121&lt;&gt;1,IF(ISNUMBER(INDEX(Import.PLE,Detalhamento!$E121,Detalhamento!BC$15)),IF(INDEX(Import.PLE,Detalhamento!$E121,Detalhamento!BC$15)&lt;=mediçao,0,OFFSET(Import.PLQ,$A121-1,BC$15-1,1,1)),OFFSET(Import.PLQ,$A121-1,BC$15-1,1,1)),(1-PLE!$AA$28)*OFFSET(Import.PLQ,$A121-1,BC$15-1,1,1))))</f>
        <v>0</v>
      </c>
      <c r="BD121" s="144">
        <f ca="1">IF(BD$13="",0,CHOOSE(Detalhamento.OpçãoServiços,OFFSET(Import.PLQ,$A121-1,BD$15-1,1,1),IF($E121&lt;&gt;1,IF(ISNUMBER(INDEX(Import.PLE,Detalhamento!$E121,Detalhamento!BD$15)),IF(INDEX(Import.PLE,Detalhamento!$E121,Detalhamento!BD$15)&lt;=mediçao,OFFSET(Import.PLQ,$A121-1,BD$15-1,1,1),0),0),PLE!$AA$28*OFFSET(Import.PLQ,$A121-1,BD$15-1,1,1)),IF($E121&lt;&gt;1,IF(ISNUMBER(INDEX(Import.PLE,Detalhamento!$E121,Detalhamento!BD$15)),IF(INDEX(Import.PLE,Detalhamento!$E121,Detalhamento!BD$15)&lt;=mediçao,0,OFFSET(Import.PLQ,$A121-1,BD$15-1,1,1)),OFFSET(Import.PLQ,$A121-1,BD$15-1,1,1)),(1-PLE!$AA$28)*OFFSET(Import.PLQ,$A121-1,BD$15-1,1,1))))</f>
        <v>0</v>
      </c>
      <c r="BE121" s="144">
        <f ca="1">IF(BE$13="",0,CHOOSE(Detalhamento.OpçãoServiços,OFFSET(Import.PLQ,$A121-1,BE$15-1,1,1),IF($E121&lt;&gt;1,IF(ISNUMBER(INDEX(Import.PLE,Detalhamento!$E121,Detalhamento!BE$15)),IF(INDEX(Import.PLE,Detalhamento!$E121,Detalhamento!BE$15)&lt;=mediçao,OFFSET(Import.PLQ,$A121-1,BE$15-1,1,1),0),0),PLE!$AA$28*OFFSET(Import.PLQ,$A121-1,BE$15-1,1,1)),IF($E121&lt;&gt;1,IF(ISNUMBER(INDEX(Import.PLE,Detalhamento!$E121,Detalhamento!BE$15)),IF(INDEX(Import.PLE,Detalhamento!$E121,Detalhamento!BE$15)&lt;=mediçao,0,OFFSET(Import.PLQ,$A121-1,BE$15-1,1,1)),OFFSET(Import.PLQ,$A121-1,BE$15-1,1,1)),(1-PLE!$AA$28)*OFFSET(Import.PLQ,$A121-1,BE$15-1,1,1))))</f>
        <v>0</v>
      </c>
      <c r="BF121" s="144">
        <f ca="1">IF(BF$13="",0,CHOOSE(Detalhamento.OpçãoServiços,OFFSET(Import.PLQ,$A121-1,BF$15-1,1,1),IF($E121&lt;&gt;1,IF(ISNUMBER(INDEX(Import.PLE,Detalhamento!$E121,Detalhamento!BF$15)),IF(INDEX(Import.PLE,Detalhamento!$E121,Detalhamento!BF$15)&lt;=mediçao,OFFSET(Import.PLQ,$A121-1,BF$15-1,1,1),0),0),PLE!$AA$28*OFFSET(Import.PLQ,$A121-1,BF$15-1,1,1)),IF($E121&lt;&gt;1,IF(ISNUMBER(INDEX(Import.PLE,Detalhamento!$E121,Detalhamento!BF$15)),IF(INDEX(Import.PLE,Detalhamento!$E121,Detalhamento!BF$15)&lt;=mediçao,0,OFFSET(Import.PLQ,$A121-1,BF$15-1,1,1)),OFFSET(Import.PLQ,$A121-1,BF$15-1,1,1)),(1-PLE!$AA$28)*OFFSET(Import.PLQ,$A121-1,BF$15-1,1,1))))</f>
        <v>0</v>
      </c>
      <c r="BG121" s="144">
        <f ca="1">IF(BG$13="",0,CHOOSE(Detalhamento.OpçãoServiços,OFFSET(Import.PLQ,$A121-1,BG$15-1,1,1),IF($E121&lt;&gt;1,IF(ISNUMBER(INDEX(Import.PLE,Detalhamento!$E121,Detalhamento!BG$15)),IF(INDEX(Import.PLE,Detalhamento!$E121,Detalhamento!BG$15)&lt;=mediçao,OFFSET(Import.PLQ,$A121-1,BG$15-1,1,1),0),0),PLE!$AA$28*OFFSET(Import.PLQ,$A121-1,BG$15-1,1,1)),IF($E121&lt;&gt;1,IF(ISNUMBER(INDEX(Import.PLE,Detalhamento!$E121,Detalhamento!BG$15)),IF(INDEX(Import.PLE,Detalhamento!$E121,Detalhamento!BG$15)&lt;=mediçao,0,OFFSET(Import.PLQ,$A121-1,BG$15-1,1,1)),OFFSET(Import.PLQ,$A121-1,BG$15-1,1,1)),(1-PLE!$AA$28)*OFFSET(Import.PLQ,$A121-1,BG$15-1,1,1))))</f>
        <v>0</v>
      </c>
      <c r="BH121" s="144">
        <f ca="1">IF(BH$13="",0,CHOOSE(Detalhamento.OpçãoServiços,OFFSET(Import.PLQ,$A121-1,BH$15-1,1,1),IF($E121&lt;&gt;1,IF(ISNUMBER(INDEX(Import.PLE,Detalhamento!$E121,Detalhamento!BH$15)),IF(INDEX(Import.PLE,Detalhamento!$E121,Detalhamento!BH$15)&lt;=mediçao,OFFSET(Import.PLQ,$A121-1,BH$15-1,1,1),0),0),PLE!$AA$28*OFFSET(Import.PLQ,$A121-1,BH$15-1,1,1)),IF($E121&lt;&gt;1,IF(ISNUMBER(INDEX(Import.PLE,Detalhamento!$E121,Detalhamento!BH$15)),IF(INDEX(Import.PLE,Detalhamento!$E121,Detalhamento!BH$15)&lt;=mediçao,0,OFFSET(Import.PLQ,$A121-1,BH$15-1,1,1)),OFFSET(Import.PLQ,$A121-1,BH$15-1,1,1)),(1-PLE!$AA$28)*OFFSET(Import.PLQ,$A121-1,BH$15-1,1,1))))</f>
        <v>0</v>
      </c>
      <c r="BI121" s="144">
        <f ca="1">IF(BI$13="",0,CHOOSE(Detalhamento.OpçãoServiços,OFFSET(Import.PLQ,$A121-1,BI$15-1,1,1),IF($E121&lt;&gt;1,IF(ISNUMBER(INDEX(Import.PLE,Detalhamento!$E121,Detalhamento!BI$15)),IF(INDEX(Import.PLE,Detalhamento!$E121,Detalhamento!BI$15)&lt;=mediçao,OFFSET(Import.PLQ,$A121-1,BI$15-1,1,1),0),0),PLE!$AA$28*OFFSET(Import.PLQ,$A121-1,BI$15-1,1,1)),IF($E121&lt;&gt;1,IF(ISNUMBER(INDEX(Import.PLE,Detalhamento!$E121,Detalhamento!BI$15)),IF(INDEX(Import.PLE,Detalhamento!$E121,Detalhamento!BI$15)&lt;=mediçao,0,OFFSET(Import.PLQ,$A121-1,BI$15-1,1,1)),OFFSET(Import.PLQ,$A121-1,BI$15-1,1,1)),(1-PLE!$AA$28)*OFFSET(Import.PLQ,$A121-1,BI$15-1,1,1))))</f>
        <v>0</v>
      </c>
    </row>
    <row r="122" spans="1:61" ht="10.5" x14ac:dyDescent="0.25">
      <c r="A122" s="155">
        <v>287</v>
      </c>
      <c r="B122" s="21" t="str">
        <f t="shared" ca="1" si="17"/>
        <v>Evento</v>
      </c>
      <c r="E122" s="153">
        <f t="shared" ca="1" si="18"/>
        <v>13</v>
      </c>
      <c r="F122" s="154">
        <f t="shared" ca="1" si="19"/>
        <v>130000</v>
      </c>
      <c r="G122" s="154" t="str">
        <f t="shared" ca="1" si="23"/>
        <v>Evento</v>
      </c>
      <c r="H122" s="182" t="str">
        <f t="shared" ca="1" si="23"/>
        <v>Quad. - Instalação Elétrica (Referente À Toda Quadra)</v>
      </c>
      <c r="I122" s="37" t="str">
        <f t="shared" ca="1" si="20"/>
        <v>R$</v>
      </c>
      <c r="J122" s="144">
        <f t="shared" ca="1" si="21"/>
        <v>14782.76</v>
      </c>
      <c r="K122" s="67"/>
      <c r="L122" s="144">
        <f ca="1">IF(L$13="",0,CHOOSE(Detalhamento.OpçãoServiços,OFFSET(Import.PLQ,$A122-1,L$15-1,1,1),IF($E122&lt;&gt;1,IF(ISNUMBER(INDEX(Import.PLE,Detalhamento!$E122,Detalhamento!L$15)),IF(INDEX(Import.PLE,Detalhamento!$E122,Detalhamento!L$15)&lt;=mediçao,OFFSET(Import.PLQ,$A122-1,L$15-1,1,1),0),0),PLE!$AA$28*OFFSET(Import.PLQ,$A122-1,L$15-1,1,1)),IF($E122&lt;&gt;1,IF(ISNUMBER(INDEX(Import.PLE,Detalhamento!$E122,Detalhamento!L$15)),IF(INDEX(Import.PLE,Detalhamento!$E122,Detalhamento!L$15)&lt;=mediçao,0,OFFSET(Import.PLQ,$A122-1,L$15-1,1,1)),OFFSET(Import.PLQ,$A122-1,L$15-1,1,1)),(1-PLE!$AA$28)*OFFSET(Import.PLQ,$A122-1,L$15-1,1,1))))</f>
        <v>14782.76</v>
      </c>
      <c r="M122" s="144">
        <f ca="1">IF(M$13="",0,CHOOSE(Detalhamento.OpçãoServiços,OFFSET(Import.PLQ,$A122-1,M$15-1,1,1),IF($E122&lt;&gt;1,IF(ISNUMBER(INDEX(Import.PLE,Detalhamento!$E122,Detalhamento!M$15)),IF(INDEX(Import.PLE,Detalhamento!$E122,Detalhamento!M$15)&lt;=mediçao,OFFSET(Import.PLQ,$A122-1,M$15-1,1,1),0),0),PLE!$AA$28*OFFSET(Import.PLQ,$A122-1,M$15-1,1,1)),IF($E122&lt;&gt;1,IF(ISNUMBER(INDEX(Import.PLE,Detalhamento!$E122,Detalhamento!M$15)),IF(INDEX(Import.PLE,Detalhamento!$E122,Detalhamento!M$15)&lt;=mediçao,0,OFFSET(Import.PLQ,$A122-1,M$15-1,1,1)),OFFSET(Import.PLQ,$A122-1,M$15-1,1,1)),(1-PLE!$AA$28)*OFFSET(Import.PLQ,$A122-1,M$15-1,1,1))))</f>
        <v>0</v>
      </c>
      <c r="N122" s="144">
        <f ca="1">IF(N$13="",0,CHOOSE(Detalhamento.OpçãoServiços,OFFSET(Import.PLQ,$A122-1,N$15-1,1,1),IF($E122&lt;&gt;1,IF(ISNUMBER(INDEX(Import.PLE,Detalhamento!$E122,Detalhamento!N$15)),IF(INDEX(Import.PLE,Detalhamento!$E122,Detalhamento!N$15)&lt;=mediçao,OFFSET(Import.PLQ,$A122-1,N$15-1,1,1),0),0),PLE!$AA$28*OFFSET(Import.PLQ,$A122-1,N$15-1,1,1)),IF($E122&lt;&gt;1,IF(ISNUMBER(INDEX(Import.PLE,Detalhamento!$E122,Detalhamento!N$15)),IF(INDEX(Import.PLE,Detalhamento!$E122,Detalhamento!N$15)&lt;=mediçao,0,OFFSET(Import.PLQ,$A122-1,N$15-1,1,1)),OFFSET(Import.PLQ,$A122-1,N$15-1,1,1)),(1-PLE!$AA$28)*OFFSET(Import.PLQ,$A122-1,N$15-1,1,1))))</f>
        <v>0</v>
      </c>
      <c r="O122" s="144">
        <f ca="1">IF(O$13="",0,CHOOSE(Detalhamento.OpçãoServiços,OFFSET(Import.PLQ,$A122-1,O$15-1,1,1),IF($E122&lt;&gt;1,IF(ISNUMBER(INDEX(Import.PLE,Detalhamento!$E122,Detalhamento!O$15)),IF(INDEX(Import.PLE,Detalhamento!$E122,Detalhamento!O$15)&lt;=mediçao,OFFSET(Import.PLQ,$A122-1,O$15-1,1,1),0),0),PLE!$AA$28*OFFSET(Import.PLQ,$A122-1,O$15-1,1,1)),IF($E122&lt;&gt;1,IF(ISNUMBER(INDEX(Import.PLE,Detalhamento!$E122,Detalhamento!O$15)),IF(INDEX(Import.PLE,Detalhamento!$E122,Detalhamento!O$15)&lt;=mediçao,0,OFFSET(Import.PLQ,$A122-1,O$15-1,1,1)),OFFSET(Import.PLQ,$A122-1,O$15-1,1,1)),(1-PLE!$AA$28)*OFFSET(Import.PLQ,$A122-1,O$15-1,1,1))))</f>
        <v>0</v>
      </c>
      <c r="P122" s="144">
        <f ca="1">IF(P$13="",0,CHOOSE(Detalhamento.OpçãoServiços,OFFSET(Import.PLQ,$A122-1,P$15-1,1,1),IF($E122&lt;&gt;1,IF(ISNUMBER(INDEX(Import.PLE,Detalhamento!$E122,Detalhamento!P$15)),IF(INDEX(Import.PLE,Detalhamento!$E122,Detalhamento!P$15)&lt;=mediçao,OFFSET(Import.PLQ,$A122-1,P$15-1,1,1),0),0),PLE!$AA$28*OFFSET(Import.PLQ,$A122-1,P$15-1,1,1)),IF($E122&lt;&gt;1,IF(ISNUMBER(INDEX(Import.PLE,Detalhamento!$E122,Detalhamento!P$15)),IF(INDEX(Import.PLE,Detalhamento!$E122,Detalhamento!P$15)&lt;=mediçao,0,OFFSET(Import.PLQ,$A122-1,P$15-1,1,1)),OFFSET(Import.PLQ,$A122-1,P$15-1,1,1)),(1-PLE!$AA$28)*OFFSET(Import.PLQ,$A122-1,P$15-1,1,1))))</f>
        <v>0</v>
      </c>
      <c r="Q122" s="144">
        <f ca="1">IF(Q$13="",0,CHOOSE(Detalhamento.OpçãoServiços,OFFSET(Import.PLQ,$A122-1,Q$15-1,1,1),IF($E122&lt;&gt;1,IF(ISNUMBER(INDEX(Import.PLE,Detalhamento!$E122,Detalhamento!Q$15)),IF(INDEX(Import.PLE,Detalhamento!$E122,Detalhamento!Q$15)&lt;=mediçao,OFFSET(Import.PLQ,$A122-1,Q$15-1,1,1),0),0),PLE!$AA$28*OFFSET(Import.PLQ,$A122-1,Q$15-1,1,1)),IF($E122&lt;&gt;1,IF(ISNUMBER(INDEX(Import.PLE,Detalhamento!$E122,Detalhamento!Q$15)),IF(INDEX(Import.PLE,Detalhamento!$E122,Detalhamento!Q$15)&lt;=mediçao,0,OFFSET(Import.PLQ,$A122-1,Q$15-1,1,1)),OFFSET(Import.PLQ,$A122-1,Q$15-1,1,1)),(1-PLE!$AA$28)*OFFSET(Import.PLQ,$A122-1,Q$15-1,1,1))))</f>
        <v>0</v>
      </c>
      <c r="R122" s="144">
        <f ca="1">IF(R$13="",0,CHOOSE(Detalhamento.OpçãoServiços,OFFSET(Import.PLQ,$A122-1,R$15-1,1,1),IF($E122&lt;&gt;1,IF(ISNUMBER(INDEX(Import.PLE,Detalhamento!$E122,Detalhamento!R$15)),IF(INDEX(Import.PLE,Detalhamento!$E122,Detalhamento!R$15)&lt;=mediçao,OFFSET(Import.PLQ,$A122-1,R$15-1,1,1),0),0),PLE!$AA$28*OFFSET(Import.PLQ,$A122-1,R$15-1,1,1)),IF($E122&lt;&gt;1,IF(ISNUMBER(INDEX(Import.PLE,Detalhamento!$E122,Detalhamento!R$15)),IF(INDEX(Import.PLE,Detalhamento!$E122,Detalhamento!R$15)&lt;=mediçao,0,OFFSET(Import.PLQ,$A122-1,R$15-1,1,1)),OFFSET(Import.PLQ,$A122-1,R$15-1,1,1)),(1-PLE!$AA$28)*OFFSET(Import.PLQ,$A122-1,R$15-1,1,1))))</f>
        <v>0</v>
      </c>
      <c r="S122" s="144">
        <f ca="1">IF(S$13="",0,CHOOSE(Detalhamento.OpçãoServiços,OFFSET(Import.PLQ,$A122-1,S$15-1,1,1),IF($E122&lt;&gt;1,IF(ISNUMBER(INDEX(Import.PLE,Detalhamento!$E122,Detalhamento!S$15)),IF(INDEX(Import.PLE,Detalhamento!$E122,Detalhamento!S$15)&lt;=mediçao,OFFSET(Import.PLQ,$A122-1,S$15-1,1,1),0),0),PLE!$AA$28*OFFSET(Import.PLQ,$A122-1,S$15-1,1,1)),IF($E122&lt;&gt;1,IF(ISNUMBER(INDEX(Import.PLE,Detalhamento!$E122,Detalhamento!S$15)),IF(INDEX(Import.PLE,Detalhamento!$E122,Detalhamento!S$15)&lt;=mediçao,0,OFFSET(Import.PLQ,$A122-1,S$15-1,1,1)),OFFSET(Import.PLQ,$A122-1,S$15-1,1,1)),(1-PLE!$AA$28)*OFFSET(Import.PLQ,$A122-1,S$15-1,1,1))))</f>
        <v>0</v>
      </c>
      <c r="T122" s="144">
        <f ca="1">IF(T$13="",0,CHOOSE(Detalhamento.OpçãoServiços,OFFSET(Import.PLQ,$A122-1,T$15-1,1,1),IF($E122&lt;&gt;1,IF(ISNUMBER(INDEX(Import.PLE,Detalhamento!$E122,Detalhamento!T$15)),IF(INDEX(Import.PLE,Detalhamento!$E122,Detalhamento!T$15)&lt;=mediçao,OFFSET(Import.PLQ,$A122-1,T$15-1,1,1),0),0),PLE!$AA$28*OFFSET(Import.PLQ,$A122-1,T$15-1,1,1)),IF($E122&lt;&gt;1,IF(ISNUMBER(INDEX(Import.PLE,Detalhamento!$E122,Detalhamento!T$15)),IF(INDEX(Import.PLE,Detalhamento!$E122,Detalhamento!T$15)&lt;=mediçao,0,OFFSET(Import.PLQ,$A122-1,T$15-1,1,1)),OFFSET(Import.PLQ,$A122-1,T$15-1,1,1)),(1-PLE!$AA$28)*OFFSET(Import.PLQ,$A122-1,T$15-1,1,1))))</f>
        <v>0</v>
      </c>
      <c r="U122" s="144">
        <f ca="1">IF(U$13="",0,CHOOSE(Detalhamento.OpçãoServiços,OFFSET(Import.PLQ,$A122-1,U$15-1,1,1),IF($E122&lt;&gt;1,IF(ISNUMBER(INDEX(Import.PLE,Detalhamento!$E122,Detalhamento!U$15)),IF(INDEX(Import.PLE,Detalhamento!$E122,Detalhamento!U$15)&lt;=mediçao,OFFSET(Import.PLQ,$A122-1,U$15-1,1,1),0),0),PLE!$AA$28*OFFSET(Import.PLQ,$A122-1,U$15-1,1,1)),IF($E122&lt;&gt;1,IF(ISNUMBER(INDEX(Import.PLE,Detalhamento!$E122,Detalhamento!U$15)),IF(INDEX(Import.PLE,Detalhamento!$E122,Detalhamento!U$15)&lt;=mediçao,0,OFFSET(Import.PLQ,$A122-1,U$15-1,1,1)),OFFSET(Import.PLQ,$A122-1,U$15-1,1,1)),(1-PLE!$AA$28)*OFFSET(Import.PLQ,$A122-1,U$15-1,1,1))))</f>
        <v>0</v>
      </c>
      <c r="V122" s="144">
        <f ca="1">IF(V$13="",0,CHOOSE(Detalhamento.OpçãoServiços,OFFSET(Import.PLQ,$A122-1,V$15-1,1,1),IF($E122&lt;&gt;1,IF(ISNUMBER(INDEX(Import.PLE,Detalhamento!$E122,Detalhamento!V$15)),IF(INDEX(Import.PLE,Detalhamento!$E122,Detalhamento!V$15)&lt;=mediçao,OFFSET(Import.PLQ,$A122-1,V$15-1,1,1),0),0),PLE!$AA$28*OFFSET(Import.PLQ,$A122-1,V$15-1,1,1)),IF($E122&lt;&gt;1,IF(ISNUMBER(INDEX(Import.PLE,Detalhamento!$E122,Detalhamento!V$15)),IF(INDEX(Import.PLE,Detalhamento!$E122,Detalhamento!V$15)&lt;=mediçao,0,OFFSET(Import.PLQ,$A122-1,V$15-1,1,1)),OFFSET(Import.PLQ,$A122-1,V$15-1,1,1)),(1-PLE!$AA$28)*OFFSET(Import.PLQ,$A122-1,V$15-1,1,1))))</f>
        <v>0</v>
      </c>
      <c r="W122" s="144">
        <f ca="1">IF(W$13="",0,CHOOSE(Detalhamento.OpçãoServiços,OFFSET(Import.PLQ,$A122-1,W$15-1,1,1),IF($E122&lt;&gt;1,IF(ISNUMBER(INDEX(Import.PLE,Detalhamento!$E122,Detalhamento!W$15)),IF(INDEX(Import.PLE,Detalhamento!$E122,Detalhamento!W$15)&lt;=mediçao,OFFSET(Import.PLQ,$A122-1,W$15-1,1,1),0),0),PLE!$AA$28*OFFSET(Import.PLQ,$A122-1,W$15-1,1,1)),IF($E122&lt;&gt;1,IF(ISNUMBER(INDEX(Import.PLE,Detalhamento!$E122,Detalhamento!W$15)),IF(INDEX(Import.PLE,Detalhamento!$E122,Detalhamento!W$15)&lt;=mediçao,0,OFFSET(Import.PLQ,$A122-1,W$15-1,1,1)),OFFSET(Import.PLQ,$A122-1,W$15-1,1,1)),(1-PLE!$AA$28)*OFFSET(Import.PLQ,$A122-1,W$15-1,1,1))))</f>
        <v>0</v>
      </c>
      <c r="X122" s="144">
        <f ca="1">IF(X$13="",0,CHOOSE(Detalhamento.OpçãoServiços,OFFSET(Import.PLQ,$A122-1,X$15-1,1,1),IF($E122&lt;&gt;1,IF(ISNUMBER(INDEX(Import.PLE,Detalhamento!$E122,Detalhamento!X$15)),IF(INDEX(Import.PLE,Detalhamento!$E122,Detalhamento!X$15)&lt;=mediçao,OFFSET(Import.PLQ,$A122-1,X$15-1,1,1),0),0),PLE!$AA$28*OFFSET(Import.PLQ,$A122-1,X$15-1,1,1)),IF($E122&lt;&gt;1,IF(ISNUMBER(INDEX(Import.PLE,Detalhamento!$E122,Detalhamento!X$15)),IF(INDEX(Import.PLE,Detalhamento!$E122,Detalhamento!X$15)&lt;=mediçao,0,OFFSET(Import.PLQ,$A122-1,X$15-1,1,1)),OFFSET(Import.PLQ,$A122-1,X$15-1,1,1)),(1-PLE!$AA$28)*OFFSET(Import.PLQ,$A122-1,X$15-1,1,1))))</f>
        <v>0</v>
      </c>
      <c r="Y122" s="144">
        <f ca="1">IF(Y$13="",0,CHOOSE(Detalhamento.OpçãoServiços,OFFSET(Import.PLQ,$A122-1,Y$15-1,1,1),IF($E122&lt;&gt;1,IF(ISNUMBER(INDEX(Import.PLE,Detalhamento!$E122,Detalhamento!Y$15)),IF(INDEX(Import.PLE,Detalhamento!$E122,Detalhamento!Y$15)&lt;=mediçao,OFFSET(Import.PLQ,$A122-1,Y$15-1,1,1),0),0),PLE!$AA$28*OFFSET(Import.PLQ,$A122-1,Y$15-1,1,1)),IF($E122&lt;&gt;1,IF(ISNUMBER(INDEX(Import.PLE,Detalhamento!$E122,Detalhamento!Y$15)),IF(INDEX(Import.PLE,Detalhamento!$E122,Detalhamento!Y$15)&lt;=mediçao,0,OFFSET(Import.PLQ,$A122-1,Y$15-1,1,1)),OFFSET(Import.PLQ,$A122-1,Y$15-1,1,1)),(1-PLE!$AA$28)*OFFSET(Import.PLQ,$A122-1,Y$15-1,1,1))))</f>
        <v>0</v>
      </c>
      <c r="Z122" s="144">
        <f ca="1">IF(Z$13="",0,CHOOSE(Detalhamento.OpçãoServiços,OFFSET(Import.PLQ,$A122-1,Z$15-1,1,1),IF($E122&lt;&gt;1,IF(ISNUMBER(INDEX(Import.PLE,Detalhamento!$E122,Detalhamento!Z$15)),IF(INDEX(Import.PLE,Detalhamento!$E122,Detalhamento!Z$15)&lt;=mediçao,OFFSET(Import.PLQ,$A122-1,Z$15-1,1,1),0),0),PLE!$AA$28*OFFSET(Import.PLQ,$A122-1,Z$15-1,1,1)),IF($E122&lt;&gt;1,IF(ISNUMBER(INDEX(Import.PLE,Detalhamento!$E122,Detalhamento!Z$15)),IF(INDEX(Import.PLE,Detalhamento!$E122,Detalhamento!Z$15)&lt;=mediçao,0,OFFSET(Import.PLQ,$A122-1,Z$15-1,1,1)),OFFSET(Import.PLQ,$A122-1,Z$15-1,1,1)),(1-PLE!$AA$28)*OFFSET(Import.PLQ,$A122-1,Z$15-1,1,1))))</f>
        <v>0</v>
      </c>
      <c r="AA122" s="144">
        <f ca="1">IF(AA$13="",0,CHOOSE(Detalhamento.OpçãoServiços,OFFSET(Import.PLQ,$A122-1,AA$15-1,1,1),IF($E122&lt;&gt;1,IF(ISNUMBER(INDEX(Import.PLE,Detalhamento!$E122,Detalhamento!AA$15)),IF(INDEX(Import.PLE,Detalhamento!$E122,Detalhamento!AA$15)&lt;=mediçao,OFFSET(Import.PLQ,$A122-1,AA$15-1,1,1),0),0),PLE!$AA$28*OFFSET(Import.PLQ,$A122-1,AA$15-1,1,1)),IF($E122&lt;&gt;1,IF(ISNUMBER(INDEX(Import.PLE,Detalhamento!$E122,Detalhamento!AA$15)),IF(INDEX(Import.PLE,Detalhamento!$E122,Detalhamento!AA$15)&lt;=mediçao,0,OFFSET(Import.PLQ,$A122-1,AA$15-1,1,1)),OFFSET(Import.PLQ,$A122-1,AA$15-1,1,1)),(1-PLE!$AA$28)*OFFSET(Import.PLQ,$A122-1,AA$15-1,1,1))))</f>
        <v>0</v>
      </c>
      <c r="AB122" s="144">
        <f ca="1">IF(AB$13="",0,CHOOSE(Detalhamento.OpçãoServiços,OFFSET(Import.PLQ,$A122-1,AB$15-1,1,1),IF($E122&lt;&gt;1,IF(ISNUMBER(INDEX(Import.PLE,Detalhamento!$E122,Detalhamento!AB$15)),IF(INDEX(Import.PLE,Detalhamento!$E122,Detalhamento!AB$15)&lt;=mediçao,OFFSET(Import.PLQ,$A122-1,AB$15-1,1,1),0),0),PLE!$AA$28*OFFSET(Import.PLQ,$A122-1,AB$15-1,1,1)),IF($E122&lt;&gt;1,IF(ISNUMBER(INDEX(Import.PLE,Detalhamento!$E122,Detalhamento!AB$15)),IF(INDEX(Import.PLE,Detalhamento!$E122,Detalhamento!AB$15)&lt;=mediçao,0,OFFSET(Import.PLQ,$A122-1,AB$15-1,1,1)),OFFSET(Import.PLQ,$A122-1,AB$15-1,1,1)),(1-PLE!$AA$28)*OFFSET(Import.PLQ,$A122-1,AB$15-1,1,1))))</f>
        <v>0</v>
      </c>
      <c r="AC122" s="144">
        <f ca="1">IF(AC$13="",0,CHOOSE(Detalhamento.OpçãoServiços,OFFSET(Import.PLQ,$A122-1,AC$15-1,1,1),IF($E122&lt;&gt;1,IF(ISNUMBER(INDEX(Import.PLE,Detalhamento!$E122,Detalhamento!AC$15)),IF(INDEX(Import.PLE,Detalhamento!$E122,Detalhamento!AC$15)&lt;=mediçao,OFFSET(Import.PLQ,$A122-1,AC$15-1,1,1),0),0),PLE!$AA$28*OFFSET(Import.PLQ,$A122-1,AC$15-1,1,1)),IF($E122&lt;&gt;1,IF(ISNUMBER(INDEX(Import.PLE,Detalhamento!$E122,Detalhamento!AC$15)),IF(INDEX(Import.PLE,Detalhamento!$E122,Detalhamento!AC$15)&lt;=mediçao,0,OFFSET(Import.PLQ,$A122-1,AC$15-1,1,1)),OFFSET(Import.PLQ,$A122-1,AC$15-1,1,1)),(1-PLE!$AA$28)*OFFSET(Import.PLQ,$A122-1,AC$15-1,1,1))))</f>
        <v>0</v>
      </c>
      <c r="AD122" s="144">
        <f ca="1">IF(AD$13="",0,CHOOSE(Detalhamento.OpçãoServiços,OFFSET(Import.PLQ,$A122-1,AD$15-1,1,1),IF($E122&lt;&gt;1,IF(ISNUMBER(INDEX(Import.PLE,Detalhamento!$E122,Detalhamento!AD$15)),IF(INDEX(Import.PLE,Detalhamento!$E122,Detalhamento!AD$15)&lt;=mediçao,OFFSET(Import.PLQ,$A122-1,AD$15-1,1,1),0),0),PLE!$AA$28*OFFSET(Import.PLQ,$A122-1,AD$15-1,1,1)),IF($E122&lt;&gt;1,IF(ISNUMBER(INDEX(Import.PLE,Detalhamento!$E122,Detalhamento!AD$15)),IF(INDEX(Import.PLE,Detalhamento!$E122,Detalhamento!AD$15)&lt;=mediçao,0,OFFSET(Import.PLQ,$A122-1,AD$15-1,1,1)),OFFSET(Import.PLQ,$A122-1,AD$15-1,1,1)),(1-PLE!$AA$28)*OFFSET(Import.PLQ,$A122-1,AD$15-1,1,1))))</f>
        <v>0</v>
      </c>
      <c r="AE122" s="144">
        <f ca="1">IF(AE$13="",0,CHOOSE(Detalhamento.OpçãoServiços,OFFSET(Import.PLQ,$A122-1,AE$15-1,1,1),IF($E122&lt;&gt;1,IF(ISNUMBER(INDEX(Import.PLE,Detalhamento!$E122,Detalhamento!AE$15)),IF(INDEX(Import.PLE,Detalhamento!$E122,Detalhamento!AE$15)&lt;=mediçao,OFFSET(Import.PLQ,$A122-1,AE$15-1,1,1),0),0),PLE!$AA$28*OFFSET(Import.PLQ,$A122-1,AE$15-1,1,1)),IF($E122&lt;&gt;1,IF(ISNUMBER(INDEX(Import.PLE,Detalhamento!$E122,Detalhamento!AE$15)),IF(INDEX(Import.PLE,Detalhamento!$E122,Detalhamento!AE$15)&lt;=mediçao,0,OFFSET(Import.PLQ,$A122-1,AE$15-1,1,1)),OFFSET(Import.PLQ,$A122-1,AE$15-1,1,1)),(1-PLE!$AA$28)*OFFSET(Import.PLQ,$A122-1,AE$15-1,1,1))))</f>
        <v>0</v>
      </c>
      <c r="AF122" s="144">
        <f ca="1">IF(AF$13="",0,CHOOSE(Detalhamento.OpçãoServiços,OFFSET(Import.PLQ,$A122-1,AF$15-1,1,1),IF($E122&lt;&gt;1,IF(ISNUMBER(INDEX(Import.PLE,Detalhamento!$E122,Detalhamento!AF$15)),IF(INDEX(Import.PLE,Detalhamento!$E122,Detalhamento!AF$15)&lt;=mediçao,OFFSET(Import.PLQ,$A122-1,AF$15-1,1,1),0),0),PLE!$AA$28*OFFSET(Import.PLQ,$A122-1,AF$15-1,1,1)),IF($E122&lt;&gt;1,IF(ISNUMBER(INDEX(Import.PLE,Detalhamento!$E122,Detalhamento!AF$15)),IF(INDEX(Import.PLE,Detalhamento!$E122,Detalhamento!AF$15)&lt;=mediçao,0,OFFSET(Import.PLQ,$A122-1,AF$15-1,1,1)),OFFSET(Import.PLQ,$A122-1,AF$15-1,1,1)),(1-PLE!$AA$28)*OFFSET(Import.PLQ,$A122-1,AF$15-1,1,1))))</f>
        <v>0</v>
      </c>
      <c r="AG122" s="144">
        <f ca="1">IF(AG$13="",0,CHOOSE(Detalhamento.OpçãoServiços,OFFSET(Import.PLQ,$A122-1,AG$15-1,1,1),IF($E122&lt;&gt;1,IF(ISNUMBER(INDEX(Import.PLE,Detalhamento!$E122,Detalhamento!AG$15)),IF(INDEX(Import.PLE,Detalhamento!$E122,Detalhamento!AG$15)&lt;=mediçao,OFFSET(Import.PLQ,$A122-1,AG$15-1,1,1),0),0),PLE!$AA$28*OFFSET(Import.PLQ,$A122-1,AG$15-1,1,1)),IF($E122&lt;&gt;1,IF(ISNUMBER(INDEX(Import.PLE,Detalhamento!$E122,Detalhamento!AG$15)),IF(INDEX(Import.PLE,Detalhamento!$E122,Detalhamento!AG$15)&lt;=mediçao,0,OFFSET(Import.PLQ,$A122-1,AG$15-1,1,1)),OFFSET(Import.PLQ,$A122-1,AG$15-1,1,1)),(1-PLE!$AA$28)*OFFSET(Import.PLQ,$A122-1,AG$15-1,1,1))))</f>
        <v>0</v>
      </c>
      <c r="AH122" s="144">
        <f ca="1">IF(AH$13="",0,CHOOSE(Detalhamento.OpçãoServiços,OFFSET(Import.PLQ,$A122-1,AH$15-1,1,1),IF($E122&lt;&gt;1,IF(ISNUMBER(INDEX(Import.PLE,Detalhamento!$E122,Detalhamento!AH$15)),IF(INDEX(Import.PLE,Detalhamento!$E122,Detalhamento!AH$15)&lt;=mediçao,OFFSET(Import.PLQ,$A122-1,AH$15-1,1,1),0),0),PLE!$AA$28*OFFSET(Import.PLQ,$A122-1,AH$15-1,1,1)),IF($E122&lt;&gt;1,IF(ISNUMBER(INDEX(Import.PLE,Detalhamento!$E122,Detalhamento!AH$15)),IF(INDEX(Import.PLE,Detalhamento!$E122,Detalhamento!AH$15)&lt;=mediçao,0,OFFSET(Import.PLQ,$A122-1,AH$15-1,1,1)),OFFSET(Import.PLQ,$A122-1,AH$15-1,1,1)),(1-PLE!$AA$28)*OFFSET(Import.PLQ,$A122-1,AH$15-1,1,1))))</f>
        <v>0</v>
      </c>
      <c r="AI122" s="144">
        <f ca="1">IF(AI$13="",0,CHOOSE(Detalhamento.OpçãoServiços,OFFSET(Import.PLQ,$A122-1,AI$15-1,1,1),IF($E122&lt;&gt;1,IF(ISNUMBER(INDEX(Import.PLE,Detalhamento!$E122,Detalhamento!AI$15)),IF(INDEX(Import.PLE,Detalhamento!$E122,Detalhamento!AI$15)&lt;=mediçao,OFFSET(Import.PLQ,$A122-1,AI$15-1,1,1),0),0),PLE!$AA$28*OFFSET(Import.PLQ,$A122-1,AI$15-1,1,1)),IF($E122&lt;&gt;1,IF(ISNUMBER(INDEX(Import.PLE,Detalhamento!$E122,Detalhamento!AI$15)),IF(INDEX(Import.PLE,Detalhamento!$E122,Detalhamento!AI$15)&lt;=mediçao,0,OFFSET(Import.PLQ,$A122-1,AI$15-1,1,1)),OFFSET(Import.PLQ,$A122-1,AI$15-1,1,1)),(1-PLE!$AA$28)*OFFSET(Import.PLQ,$A122-1,AI$15-1,1,1))))</f>
        <v>0</v>
      </c>
      <c r="AJ122" s="144">
        <f ca="1">IF(AJ$13="",0,CHOOSE(Detalhamento.OpçãoServiços,OFFSET(Import.PLQ,$A122-1,AJ$15-1,1,1),IF($E122&lt;&gt;1,IF(ISNUMBER(INDEX(Import.PLE,Detalhamento!$E122,Detalhamento!AJ$15)),IF(INDEX(Import.PLE,Detalhamento!$E122,Detalhamento!AJ$15)&lt;=mediçao,OFFSET(Import.PLQ,$A122-1,AJ$15-1,1,1),0),0),PLE!$AA$28*OFFSET(Import.PLQ,$A122-1,AJ$15-1,1,1)),IF($E122&lt;&gt;1,IF(ISNUMBER(INDEX(Import.PLE,Detalhamento!$E122,Detalhamento!AJ$15)),IF(INDEX(Import.PLE,Detalhamento!$E122,Detalhamento!AJ$15)&lt;=mediçao,0,OFFSET(Import.PLQ,$A122-1,AJ$15-1,1,1)),OFFSET(Import.PLQ,$A122-1,AJ$15-1,1,1)),(1-PLE!$AA$28)*OFFSET(Import.PLQ,$A122-1,AJ$15-1,1,1))))</f>
        <v>0</v>
      </c>
      <c r="AK122" s="144">
        <f ca="1">IF(AK$13="",0,CHOOSE(Detalhamento.OpçãoServiços,OFFSET(Import.PLQ,$A122-1,AK$15-1,1,1),IF($E122&lt;&gt;1,IF(ISNUMBER(INDEX(Import.PLE,Detalhamento!$E122,Detalhamento!AK$15)),IF(INDEX(Import.PLE,Detalhamento!$E122,Detalhamento!AK$15)&lt;=mediçao,OFFSET(Import.PLQ,$A122-1,AK$15-1,1,1),0),0),PLE!$AA$28*OFFSET(Import.PLQ,$A122-1,AK$15-1,1,1)),IF($E122&lt;&gt;1,IF(ISNUMBER(INDEX(Import.PLE,Detalhamento!$E122,Detalhamento!AK$15)),IF(INDEX(Import.PLE,Detalhamento!$E122,Detalhamento!AK$15)&lt;=mediçao,0,OFFSET(Import.PLQ,$A122-1,AK$15-1,1,1)),OFFSET(Import.PLQ,$A122-1,AK$15-1,1,1)),(1-PLE!$AA$28)*OFFSET(Import.PLQ,$A122-1,AK$15-1,1,1))))</f>
        <v>0</v>
      </c>
      <c r="AL122" s="144">
        <f ca="1">IF(AL$13="",0,CHOOSE(Detalhamento.OpçãoServiços,OFFSET(Import.PLQ,$A122-1,AL$15-1,1,1),IF($E122&lt;&gt;1,IF(ISNUMBER(INDEX(Import.PLE,Detalhamento!$E122,Detalhamento!AL$15)),IF(INDEX(Import.PLE,Detalhamento!$E122,Detalhamento!AL$15)&lt;=mediçao,OFFSET(Import.PLQ,$A122-1,AL$15-1,1,1),0),0),PLE!$AA$28*OFFSET(Import.PLQ,$A122-1,AL$15-1,1,1)),IF($E122&lt;&gt;1,IF(ISNUMBER(INDEX(Import.PLE,Detalhamento!$E122,Detalhamento!AL$15)),IF(INDEX(Import.PLE,Detalhamento!$E122,Detalhamento!AL$15)&lt;=mediçao,0,OFFSET(Import.PLQ,$A122-1,AL$15-1,1,1)),OFFSET(Import.PLQ,$A122-1,AL$15-1,1,1)),(1-PLE!$AA$28)*OFFSET(Import.PLQ,$A122-1,AL$15-1,1,1))))</f>
        <v>0</v>
      </c>
      <c r="AM122" s="144">
        <f ca="1">IF(AM$13="",0,CHOOSE(Detalhamento.OpçãoServiços,OFFSET(Import.PLQ,$A122-1,AM$15-1,1,1),IF($E122&lt;&gt;1,IF(ISNUMBER(INDEX(Import.PLE,Detalhamento!$E122,Detalhamento!AM$15)),IF(INDEX(Import.PLE,Detalhamento!$E122,Detalhamento!AM$15)&lt;=mediçao,OFFSET(Import.PLQ,$A122-1,AM$15-1,1,1),0),0),PLE!$AA$28*OFFSET(Import.PLQ,$A122-1,AM$15-1,1,1)),IF($E122&lt;&gt;1,IF(ISNUMBER(INDEX(Import.PLE,Detalhamento!$E122,Detalhamento!AM$15)),IF(INDEX(Import.PLE,Detalhamento!$E122,Detalhamento!AM$15)&lt;=mediçao,0,OFFSET(Import.PLQ,$A122-1,AM$15-1,1,1)),OFFSET(Import.PLQ,$A122-1,AM$15-1,1,1)),(1-PLE!$AA$28)*OFFSET(Import.PLQ,$A122-1,AM$15-1,1,1))))</f>
        <v>0</v>
      </c>
      <c r="AN122" s="144">
        <f ca="1">IF(AN$13="",0,CHOOSE(Detalhamento.OpçãoServiços,OFFSET(Import.PLQ,$A122-1,AN$15-1,1,1),IF($E122&lt;&gt;1,IF(ISNUMBER(INDEX(Import.PLE,Detalhamento!$E122,Detalhamento!AN$15)),IF(INDEX(Import.PLE,Detalhamento!$E122,Detalhamento!AN$15)&lt;=mediçao,OFFSET(Import.PLQ,$A122-1,AN$15-1,1,1),0),0),PLE!$AA$28*OFFSET(Import.PLQ,$A122-1,AN$15-1,1,1)),IF($E122&lt;&gt;1,IF(ISNUMBER(INDEX(Import.PLE,Detalhamento!$E122,Detalhamento!AN$15)),IF(INDEX(Import.PLE,Detalhamento!$E122,Detalhamento!AN$15)&lt;=mediçao,0,OFFSET(Import.PLQ,$A122-1,AN$15-1,1,1)),OFFSET(Import.PLQ,$A122-1,AN$15-1,1,1)),(1-PLE!$AA$28)*OFFSET(Import.PLQ,$A122-1,AN$15-1,1,1))))</f>
        <v>0</v>
      </c>
      <c r="AO122" s="144">
        <f ca="1">IF(AO$13="",0,CHOOSE(Detalhamento.OpçãoServiços,OFFSET(Import.PLQ,$A122-1,AO$15-1,1,1),IF($E122&lt;&gt;1,IF(ISNUMBER(INDEX(Import.PLE,Detalhamento!$E122,Detalhamento!AO$15)),IF(INDEX(Import.PLE,Detalhamento!$E122,Detalhamento!AO$15)&lt;=mediçao,OFFSET(Import.PLQ,$A122-1,AO$15-1,1,1),0),0),PLE!$AA$28*OFFSET(Import.PLQ,$A122-1,AO$15-1,1,1)),IF($E122&lt;&gt;1,IF(ISNUMBER(INDEX(Import.PLE,Detalhamento!$E122,Detalhamento!AO$15)),IF(INDEX(Import.PLE,Detalhamento!$E122,Detalhamento!AO$15)&lt;=mediçao,0,OFFSET(Import.PLQ,$A122-1,AO$15-1,1,1)),OFFSET(Import.PLQ,$A122-1,AO$15-1,1,1)),(1-PLE!$AA$28)*OFFSET(Import.PLQ,$A122-1,AO$15-1,1,1))))</f>
        <v>0</v>
      </c>
      <c r="AP122" s="144">
        <f ca="1">IF(AP$13="",0,CHOOSE(Detalhamento.OpçãoServiços,OFFSET(Import.PLQ,$A122-1,AP$15-1,1,1),IF($E122&lt;&gt;1,IF(ISNUMBER(INDEX(Import.PLE,Detalhamento!$E122,Detalhamento!AP$15)),IF(INDEX(Import.PLE,Detalhamento!$E122,Detalhamento!AP$15)&lt;=mediçao,OFFSET(Import.PLQ,$A122-1,AP$15-1,1,1),0),0),PLE!$AA$28*OFFSET(Import.PLQ,$A122-1,AP$15-1,1,1)),IF($E122&lt;&gt;1,IF(ISNUMBER(INDEX(Import.PLE,Detalhamento!$E122,Detalhamento!AP$15)),IF(INDEX(Import.PLE,Detalhamento!$E122,Detalhamento!AP$15)&lt;=mediçao,0,OFFSET(Import.PLQ,$A122-1,AP$15-1,1,1)),OFFSET(Import.PLQ,$A122-1,AP$15-1,1,1)),(1-PLE!$AA$28)*OFFSET(Import.PLQ,$A122-1,AP$15-1,1,1))))</f>
        <v>0</v>
      </c>
      <c r="AQ122" s="144">
        <f ca="1">IF(AQ$13="",0,CHOOSE(Detalhamento.OpçãoServiços,OFFSET(Import.PLQ,$A122-1,AQ$15-1,1,1),IF($E122&lt;&gt;1,IF(ISNUMBER(INDEX(Import.PLE,Detalhamento!$E122,Detalhamento!AQ$15)),IF(INDEX(Import.PLE,Detalhamento!$E122,Detalhamento!AQ$15)&lt;=mediçao,OFFSET(Import.PLQ,$A122-1,AQ$15-1,1,1),0),0),PLE!$AA$28*OFFSET(Import.PLQ,$A122-1,AQ$15-1,1,1)),IF($E122&lt;&gt;1,IF(ISNUMBER(INDEX(Import.PLE,Detalhamento!$E122,Detalhamento!AQ$15)),IF(INDEX(Import.PLE,Detalhamento!$E122,Detalhamento!AQ$15)&lt;=mediçao,0,OFFSET(Import.PLQ,$A122-1,AQ$15-1,1,1)),OFFSET(Import.PLQ,$A122-1,AQ$15-1,1,1)),(1-PLE!$AA$28)*OFFSET(Import.PLQ,$A122-1,AQ$15-1,1,1))))</f>
        <v>0</v>
      </c>
      <c r="AR122" s="144">
        <f ca="1">IF(AR$13="",0,CHOOSE(Detalhamento.OpçãoServiços,OFFSET(Import.PLQ,$A122-1,AR$15-1,1,1),IF($E122&lt;&gt;1,IF(ISNUMBER(INDEX(Import.PLE,Detalhamento!$E122,Detalhamento!AR$15)),IF(INDEX(Import.PLE,Detalhamento!$E122,Detalhamento!AR$15)&lt;=mediçao,OFFSET(Import.PLQ,$A122-1,AR$15-1,1,1),0),0),PLE!$AA$28*OFFSET(Import.PLQ,$A122-1,AR$15-1,1,1)),IF($E122&lt;&gt;1,IF(ISNUMBER(INDEX(Import.PLE,Detalhamento!$E122,Detalhamento!AR$15)),IF(INDEX(Import.PLE,Detalhamento!$E122,Detalhamento!AR$15)&lt;=mediçao,0,OFFSET(Import.PLQ,$A122-1,AR$15-1,1,1)),OFFSET(Import.PLQ,$A122-1,AR$15-1,1,1)),(1-PLE!$AA$28)*OFFSET(Import.PLQ,$A122-1,AR$15-1,1,1))))</f>
        <v>0</v>
      </c>
      <c r="AS122" s="144">
        <f ca="1">IF(AS$13="",0,CHOOSE(Detalhamento.OpçãoServiços,OFFSET(Import.PLQ,$A122-1,AS$15-1,1,1),IF($E122&lt;&gt;1,IF(ISNUMBER(INDEX(Import.PLE,Detalhamento!$E122,Detalhamento!AS$15)),IF(INDEX(Import.PLE,Detalhamento!$E122,Detalhamento!AS$15)&lt;=mediçao,OFFSET(Import.PLQ,$A122-1,AS$15-1,1,1),0),0),PLE!$AA$28*OFFSET(Import.PLQ,$A122-1,AS$15-1,1,1)),IF($E122&lt;&gt;1,IF(ISNUMBER(INDEX(Import.PLE,Detalhamento!$E122,Detalhamento!AS$15)),IF(INDEX(Import.PLE,Detalhamento!$E122,Detalhamento!AS$15)&lt;=mediçao,0,OFFSET(Import.PLQ,$A122-1,AS$15-1,1,1)),OFFSET(Import.PLQ,$A122-1,AS$15-1,1,1)),(1-PLE!$AA$28)*OFFSET(Import.PLQ,$A122-1,AS$15-1,1,1))))</f>
        <v>0</v>
      </c>
      <c r="AT122" s="144">
        <f ca="1">IF(AT$13="",0,CHOOSE(Detalhamento.OpçãoServiços,OFFSET(Import.PLQ,$A122-1,AT$15-1,1,1),IF($E122&lt;&gt;1,IF(ISNUMBER(INDEX(Import.PLE,Detalhamento!$E122,Detalhamento!AT$15)),IF(INDEX(Import.PLE,Detalhamento!$E122,Detalhamento!AT$15)&lt;=mediçao,OFFSET(Import.PLQ,$A122-1,AT$15-1,1,1),0),0),PLE!$AA$28*OFFSET(Import.PLQ,$A122-1,AT$15-1,1,1)),IF($E122&lt;&gt;1,IF(ISNUMBER(INDEX(Import.PLE,Detalhamento!$E122,Detalhamento!AT$15)),IF(INDEX(Import.PLE,Detalhamento!$E122,Detalhamento!AT$15)&lt;=mediçao,0,OFFSET(Import.PLQ,$A122-1,AT$15-1,1,1)),OFFSET(Import.PLQ,$A122-1,AT$15-1,1,1)),(1-PLE!$AA$28)*OFFSET(Import.PLQ,$A122-1,AT$15-1,1,1))))</f>
        <v>0</v>
      </c>
      <c r="AU122" s="144">
        <f ca="1">IF(AU$13="",0,CHOOSE(Detalhamento.OpçãoServiços,OFFSET(Import.PLQ,$A122-1,AU$15-1,1,1),IF($E122&lt;&gt;1,IF(ISNUMBER(INDEX(Import.PLE,Detalhamento!$E122,Detalhamento!AU$15)),IF(INDEX(Import.PLE,Detalhamento!$E122,Detalhamento!AU$15)&lt;=mediçao,OFFSET(Import.PLQ,$A122-1,AU$15-1,1,1),0),0),PLE!$AA$28*OFFSET(Import.PLQ,$A122-1,AU$15-1,1,1)),IF($E122&lt;&gt;1,IF(ISNUMBER(INDEX(Import.PLE,Detalhamento!$E122,Detalhamento!AU$15)),IF(INDEX(Import.PLE,Detalhamento!$E122,Detalhamento!AU$15)&lt;=mediçao,0,OFFSET(Import.PLQ,$A122-1,AU$15-1,1,1)),OFFSET(Import.PLQ,$A122-1,AU$15-1,1,1)),(1-PLE!$AA$28)*OFFSET(Import.PLQ,$A122-1,AU$15-1,1,1))))</f>
        <v>0</v>
      </c>
      <c r="AV122" s="144">
        <f ca="1">IF(AV$13="",0,CHOOSE(Detalhamento.OpçãoServiços,OFFSET(Import.PLQ,$A122-1,AV$15-1,1,1),IF($E122&lt;&gt;1,IF(ISNUMBER(INDEX(Import.PLE,Detalhamento!$E122,Detalhamento!AV$15)),IF(INDEX(Import.PLE,Detalhamento!$E122,Detalhamento!AV$15)&lt;=mediçao,OFFSET(Import.PLQ,$A122-1,AV$15-1,1,1),0),0),PLE!$AA$28*OFFSET(Import.PLQ,$A122-1,AV$15-1,1,1)),IF($E122&lt;&gt;1,IF(ISNUMBER(INDEX(Import.PLE,Detalhamento!$E122,Detalhamento!AV$15)),IF(INDEX(Import.PLE,Detalhamento!$E122,Detalhamento!AV$15)&lt;=mediçao,0,OFFSET(Import.PLQ,$A122-1,AV$15-1,1,1)),OFFSET(Import.PLQ,$A122-1,AV$15-1,1,1)),(1-PLE!$AA$28)*OFFSET(Import.PLQ,$A122-1,AV$15-1,1,1))))</f>
        <v>0</v>
      </c>
      <c r="AW122" s="144">
        <f ca="1">IF(AW$13="",0,CHOOSE(Detalhamento.OpçãoServiços,OFFSET(Import.PLQ,$A122-1,AW$15-1,1,1),IF($E122&lt;&gt;1,IF(ISNUMBER(INDEX(Import.PLE,Detalhamento!$E122,Detalhamento!AW$15)),IF(INDEX(Import.PLE,Detalhamento!$E122,Detalhamento!AW$15)&lt;=mediçao,OFFSET(Import.PLQ,$A122-1,AW$15-1,1,1),0),0),PLE!$AA$28*OFFSET(Import.PLQ,$A122-1,AW$15-1,1,1)),IF($E122&lt;&gt;1,IF(ISNUMBER(INDEX(Import.PLE,Detalhamento!$E122,Detalhamento!AW$15)),IF(INDEX(Import.PLE,Detalhamento!$E122,Detalhamento!AW$15)&lt;=mediçao,0,OFFSET(Import.PLQ,$A122-1,AW$15-1,1,1)),OFFSET(Import.PLQ,$A122-1,AW$15-1,1,1)),(1-PLE!$AA$28)*OFFSET(Import.PLQ,$A122-1,AW$15-1,1,1))))</f>
        <v>0</v>
      </c>
      <c r="AX122" s="144">
        <f ca="1">IF(AX$13="",0,CHOOSE(Detalhamento.OpçãoServiços,OFFSET(Import.PLQ,$A122-1,AX$15-1,1,1),IF($E122&lt;&gt;1,IF(ISNUMBER(INDEX(Import.PLE,Detalhamento!$E122,Detalhamento!AX$15)),IF(INDEX(Import.PLE,Detalhamento!$E122,Detalhamento!AX$15)&lt;=mediçao,OFFSET(Import.PLQ,$A122-1,AX$15-1,1,1),0),0),PLE!$AA$28*OFFSET(Import.PLQ,$A122-1,AX$15-1,1,1)),IF($E122&lt;&gt;1,IF(ISNUMBER(INDEX(Import.PLE,Detalhamento!$E122,Detalhamento!AX$15)),IF(INDEX(Import.PLE,Detalhamento!$E122,Detalhamento!AX$15)&lt;=mediçao,0,OFFSET(Import.PLQ,$A122-1,AX$15-1,1,1)),OFFSET(Import.PLQ,$A122-1,AX$15-1,1,1)),(1-PLE!$AA$28)*OFFSET(Import.PLQ,$A122-1,AX$15-1,1,1))))</f>
        <v>0</v>
      </c>
      <c r="AY122" s="144">
        <f ca="1">IF(AY$13="",0,CHOOSE(Detalhamento.OpçãoServiços,OFFSET(Import.PLQ,$A122-1,AY$15-1,1,1),IF($E122&lt;&gt;1,IF(ISNUMBER(INDEX(Import.PLE,Detalhamento!$E122,Detalhamento!AY$15)),IF(INDEX(Import.PLE,Detalhamento!$E122,Detalhamento!AY$15)&lt;=mediçao,OFFSET(Import.PLQ,$A122-1,AY$15-1,1,1),0),0),PLE!$AA$28*OFFSET(Import.PLQ,$A122-1,AY$15-1,1,1)),IF($E122&lt;&gt;1,IF(ISNUMBER(INDEX(Import.PLE,Detalhamento!$E122,Detalhamento!AY$15)),IF(INDEX(Import.PLE,Detalhamento!$E122,Detalhamento!AY$15)&lt;=mediçao,0,OFFSET(Import.PLQ,$A122-1,AY$15-1,1,1)),OFFSET(Import.PLQ,$A122-1,AY$15-1,1,1)),(1-PLE!$AA$28)*OFFSET(Import.PLQ,$A122-1,AY$15-1,1,1))))</f>
        <v>0</v>
      </c>
      <c r="AZ122" s="144">
        <f ca="1">IF(AZ$13="",0,CHOOSE(Detalhamento.OpçãoServiços,OFFSET(Import.PLQ,$A122-1,AZ$15-1,1,1),IF($E122&lt;&gt;1,IF(ISNUMBER(INDEX(Import.PLE,Detalhamento!$E122,Detalhamento!AZ$15)),IF(INDEX(Import.PLE,Detalhamento!$E122,Detalhamento!AZ$15)&lt;=mediçao,OFFSET(Import.PLQ,$A122-1,AZ$15-1,1,1),0),0),PLE!$AA$28*OFFSET(Import.PLQ,$A122-1,AZ$15-1,1,1)),IF($E122&lt;&gt;1,IF(ISNUMBER(INDEX(Import.PLE,Detalhamento!$E122,Detalhamento!AZ$15)),IF(INDEX(Import.PLE,Detalhamento!$E122,Detalhamento!AZ$15)&lt;=mediçao,0,OFFSET(Import.PLQ,$A122-1,AZ$15-1,1,1)),OFFSET(Import.PLQ,$A122-1,AZ$15-1,1,1)),(1-PLE!$AA$28)*OFFSET(Import.PLQ,$A122-1,AZ$15-1,1,1))))</f>
        <v>0</v>
      </c>
      <c r="BA122" s="144">
        <f ca="1">IF(BA$13="",0,CHOOSE(Detalhamento.OpçãoServiços,OFFSET(Import.PLQ,$A122-1,BA$15-1,1,1),IF($E122&lt;&gt;1,IF(ISNUMBER(INDEX(Import.PLE,Detalhamento!$E122,Detalhamento!BA$15)),IF(INDEX(Import.PLE,Detalhamento!$E122,Detalhamento!BA$15)&lt;=mediçao,OFFSET(Import.PLQ,$A122-1,BA$15-1,1,1),0),0),PLE!$AA$28*OFFSET(Import.PLQ,$A122-1,BA$15-1,1,1)),IF($E122&lt;&gt;1,IF(ISNUMBER(INDEX(Import.PLE,Detalhamento!$E122,Detalhamento!BA$15)),IF(INDEX(Import.PLE,Detalhamento!$E122,Detalhamento!BA$15)&lt;=mediçao,0,OFFSET(Import.PLQ,$A122-1,BA$15-1,1,1)),OFFSET(Import.PLQ,$A122-1,BA$15-1,1,1)),(1-PLE!$AA$28)*OFFSET(Import.PLQ,$A122-1,BA$15-1,1,1))))</f>
        <v>0</v>
      </c>
      <c r="BB122" s="144">
        <f ca="1">IF(BB$13="",0,CHOOSE(Detalhamento.OpçãoServiços,OFFSET(Import.PLQ,$A122-1,BB$15-1,1,1),IF($E122&lt;&gt;1,IF(ISNUMBER(INDEX(Import.PLE,Detalhamento!$E122,Detalhamento!BB$15)),IF(INDEX(Import.PLE,Detalhamento!$E122,Detalhamento!BB$15)&lt;=mediçao,OFFSET(Import.PLQ,$A122-1,BB$15-1,1,1),0),0),PLE!$AA$28*OFFSET(Import.PLQ,$A122-1,BB$15-1,1,1)),IF($E122&lt;&gt;1,IF(ISNUMBER(INDEX(Import.PLE,Detalhamento!$E122,Detalhamento!BB$15)),IF(INDEX(Import.PLE,Detalhamento!$E122,Detalhamento!BB$15)&lt;=mediçao,0,OFFSET(Import.PLQ,$A122-1,BB$15-1,1,1)),OFFSET(Import.PLQ,$A122-1,BB$15-1,1,1)),(1-PLE!$AA$28)*OFFSET(Import.PLQ,$A122-1,BB$15-1,1,1))))</f>
        <v>0</v>
      </c>
      <c r="BC122" s="144">
        <f ca="1">IF(BC$13="",0,CHOOSE(Detalhamento.OpçãoServiços,OFFSET(Import.PLQ,$A122-1,BC$15-1,1,1),IF($E122&lt;&gt;1,IF(ISNUMBER(INDEX(Import.PLE,Detalhamento!$E122,Detalhamento!BC$15)),IF(INDEX(Import.PLE,Detalhamento!$E122,Detalhamento!BC$15)&lt;=mediçao,OFFSET(Import.PLQ,$A122-1,BC$15-1,1,1),0),0),PLE!$AA$28*OFFSET(Import.PLQ,$A122-1,BC$15-1,1,1)),IF($E122&lt;&gt;1,IF(ISNUMBER(INDEX(Import.PLE,Detalhamento!$E122,Detalhamento!BC$15)),IF(INDEX(Import.PLE,Detalhamento!$E122,Detalhamento!BC$15)&lt;=mediçao,0,OFFSET(Import.PLQ,$A122-1,BC$15-1,1,1)),OFFSET(Import.PLQ,$A122-1,BC$15-1,1,1)),(1-PLE!$AA$28)*OFFSET(Import.PLQ,$A122-1,BC$15-1,1,1))))</f>
        <v>0</v>
      </c>
      <c r="BD122" s="144">
        <f ca="1">IF(BD$13="",0,CHOOSE(Detalhamento.OpçãoServiços,OFFSET(Import.PLQ,$A122-1,BD$15-1,1,1),IF($E122&lt;&gt;1,IF(ISNUMBER(INDEX(Import.PLE,Detalhamento!$E122,Detalhamento!BD$15)),IF(INDEX(Import.PLE,Detalhamento!$E122,Detalhamento!BD$15)&lt;=mediçao,OFFSET(Import.PLQ,$A122-1,BD$15-1,1,1),0),0),PLE!$AA$28*OFFSET(Import.PLQ,$A122-1,BD$15-1,1,1)),IF($E122&lt;&gt;1,IF(ISNUMBER(INDEX(Import.PLE,Detalhamento!$E122,Detalhamento!BD$15)),IF(INDEX(Import.PLE,Detalhamento!$E122,Detalhamento!BD$15)&lt;=mediçao,0,OFFSET(Import.PLQ,$A122-1,BD$15-1,1,1)),OFFSET(Import.PLQ,$A122-1,BD$15-1,1,1)),(1-PLE!$AA$28)*OFFSET(Import.PLQ,$A122-1,BD$15-1,1,1))))</f>
        <v>0</v>
      </c>
      <c r="BE122" s="144">
        <f ca="1">IF(BE$13="",0,CHOOSE(Detalhamento.OpçãoServiços,OFFSET(Import.PLQ,$A122-1,BE$15-1,1,1),IF($E122&lt;&gt;1,IF(ISNUMBER(INDEX(Import.PLE,Detalhamento!$E122,Detalhamento!BE$15)),IF(INDEX(Import.PLE,Detalhamento!$E122,Detalhamento!BE$15)&lt;=mediçao,OFFSET(Import.PLQ,$A122-1,BE$15-1,1,1),0),0),PLE!$AA$28*OFFSET(Import.PLQ,$A122-1,BE$15-1,1,1)),IF($E122&lt;&gt;1,IF(ISNUMBER(INDEX(Import.PLE,Detalhamento!$E122,Detalhamento!BE$15)),IF(INDEX(Import.PLE,Detalhamento!$E122,Detalhamento!BE$15)&lt;=mediçao,0,OFFSET(Import.PLQ,$A122-1,BE$15-1,1,1)),OFFSET(Import.PLQ,$A122-1,BE$15-1,1,1)),(1-PLE!$AA$28)*OFFSET(Import.PLQ,$A122-1,BE$15-1,1,1))))</f>
        <v>0</v>
      </c>
      <c r="BF122" s="144">
        <f ca="1">IF(BF$13="",0,CHOOSE(Detalhamento.OpçãoServiços,OFFSET(Import.PLQ,$A122-1,BF$15-1,1,1),IF($E122&lt;&gt;1,IF(ISNUMBER(INDEX(Import.PLE,Detalhamento!$E122,Detalhamento!BF$15)),IF(INDEX(Import.PLE,Detalhamento!$E122,Detalhamento!BF$15)&lt;=mediçao,OFFSET(Import.PLQ,$A122-1,BF$15-1,1,1),0),0),PLE!$AA$28*OFFSET(Import.PLQ,$A122-1,BF$15-1,1,1)),IF($E122&lt;&gt;1,IF(ISNUMBER(INDEX(Import.PLE,Detalhamento!$E122,Detalhamento!BF$15)),IF(INDEX(Import.PLE,Detalhamento!$E122,Detalhamento!BF$15)&lt;=mediçao,0,OFFSET(Import.PLQ,$A122-1,BF$15-1,1,1)),OFFSET(Import.PLQ,$A122-1,BF$15-1,1,1)),(1-PLE!$AA$28)*OFFSET(Import.PLQ,$A122-1,BF$15-1,1,1))))</f>
        <v>0</v>
      </c>
      <c r="BG122" s="144">
        <f ca="1">IF(BG$13="",0,CHOOSE(Detalhamento.OpçãoServiços,OFFSET(Import.PLQ,$A122-1,BG$15-1,1,1),IF($E122&lt;&gt;1,IF(ISNUMBER(INDEX(Import.PLE,Detalhamento!$E122,Detalhamento!BG$15)),IF(INDEX(Import.PLE,Detalhamento!$E122,Detalhamento!BG$15)&lt;=mediçao,OFFSET(Import.PLQ,$A122-1,BG$15-1,1,1),0),0),PLE!$AA$28*OFFSET(Import.PLQ,$A122-1,BG$15-1,1,1)),IF($E122&lt;&gt;1,IF(ISNUMBER(INDEX(Import.PLE,Detalhamento!$E122,Detalhamento!BG$15)),IF(INDEX(Import.PLE,Detalhamento!$E122,Detalhamento!BG$15)&lt;=mediçao,0,OFFSET(Import.PLQ,$A122-1,BG$15-1,1,1)),OFFSET(Import.PLQ,$A122-1,BG$15-1,1,1)),(1-PLE!$AA$28)*OFFSET(Import.PLQ,$A122-1,BG$15-1,1,1))))</f>
        <v>0</v>
      </c>
      <c r="BH122" s="144">
        <f ca="1">IF(BH$13="",0,CHOOSE(Detalhamento.OpçãoServiços,OFFSET(Import.PLQ,$A122-1,BH$15-1,1,1),IF($E122&lt;&gt;1,IF(ISNUMBER(INDEX(Import.PLE,Detalhamento!$E122,Detalhamento!BH$15)),IF(INDEX(Import.PLE,Detalhamento!$E122,Detalhamento!BH$15)&lt;=mediçao,OFFSET(Import.PLQ,$A122-1,BH$15-1,1,1),0),0),PLE!$AA$28*OFFSET(Import.PLQ,$A122-1,BH$15-1,1,1)),IF($E122&lt;&gt;1,IF(ISNUMBER(INDEX(Import.PLE,Detalhamento!$E122,Detalhamento!BH$15)),IF(INDEX(Import.PLE,Detalhamento!$E122,Detalhamento!BH$15)&lt;=mediçao,0,OFFSET(Import.PLQ,$A122-1,BH$15-1,1,1)),OFFSET(Import.PLQ,$A122-1,BH$15-1,1,1)),(1-PLE!$AA$28)*OFFSET(Import.PLQ,$A122-1,BH$15-1,1,1))))</f>
        <v>0</v>
      </c>
      <c r="BI122" s="144">
        <f ca="1">IF(BI$13="",0,CHOOSE(Detalhamento.OpçãoServiços,OFFSET(Import.PLQ,$A122-1,BI$15-1,1,1),IF($E122&lt;&gt;1,IF(ISNUMBER(INDEX(Import.PLE,Detalhamento!$E122,Detalhamento!BI$15)),IF(INDEX(Import.PLE,Detalhamento!$E122,Detalhamento!BI$15)&lt;=mediçao,OFFSET(Import.PLQ,$A122-1,BI$15-1,1,1),0),0),PLE!$AA$28*OFFSET(Import.PLQ,$A122-1,BI$15-1,1,1)),IF($E122&lt;&gt;1,IF(ISNUMBER(INDEX(Import.PLE,Detalhamento!$E122,Detalhamento!BI$15)),IF(INDEX(Import.PLE,Detalhamento!$E122,Detalhamento!BI$15)&lt;=mediçao,0,OFFSET(Import.PLQ,$A122-1,BI$15-1,1,1)),OFFSET(Import.PLQ,$A122-1,BI$15-1,1,1)),(1-PLE!$AA$28)*OFFSET(Import.PLQ,$A122-1,BI$15-1,1,1))))</f>
        <v>0</v>
      </c>
    </row>
    <row r="123" spans="1:61" ht="20" x14ac:dyDescent="0.2">
      <c r="A123" s="155">
        <v>94</v>
      </c>
      <c r="B123" s="21" t="str">
        <f t="shared" ca="1" si="17"/>
        <v>Serviço</v>
      </c>
      <c r="E123" s="153">
        <f t="shared" ca="1" si="18"/>
        <v>13</v>
      </c>
      <c r="F123" s="154">
        <f t="shared" ca="1" si="19"/>
        <v>130094</v>
      </c>
      <c r="G123" s="154" t="str">
        <f t="shared" ca="1" si="23"/>
        <v>1.12.1</v>
      </c>
      <c r="H123" s="182" t="str">
        <f t="shared" ca="1" si="23"/>
        <v>INTERRUPTOR SIMPLES (1 MÓDULO), 10A/250V, INCLUINDO SUPORTE E PLACA - FORNECIMENTO E INSTALAÇÃO. AF_12/2015</v>
      </c>
      <c r="I123" s="37" t="str">
        <f t="shared" ca="1" si="20"/>
        <v>UN</v>
      </c>
      <c r="J123" s="144">
        <f t="shared" ca="1" si="21"/>
        <v>3</v>
      </c>
      <c r="K123" s="67"/>
      <c r="L123" s="144">
        <f ca="1">IF(L$13="",0,CHOOSE(Detalhamento.OpçãoServiços,OFFSET(Import.PLQ,$A123-1,L$15-1,1,1),IF($E123&lt;&gt;1,IF(ISNUMBER(INDEX(Import.PLE,Detalhamento!$E123,Detalhamento!L$15)),IF(INDEX(Import.PLE,Detalhamento!$E123,Detalhamento!L$15)&lt;=mediçao,OFFSET(Import.PLQ,$A123-1,L$15-1,1,1),0),0),PLE!$AA$28*OFFSET(Import.PLQ,$A123-1,L$15-1,1,1)),IF($E123&lt;&gt;1,IF(ISNUMBER(INDEX(Import.PLE,Detalhamento!$E123,Detalhamento!L$15)),IF(INDEX(Import.PLE,Detalhamento!$E123,Detalhamento!L$15)&lt;=mediçao,0,OFFSET(Import.PLQ,$A123-1,L$15-1,1,1)),OFFSET(Import.PLQ,$A123-1,L$15-1,1,1)),(1-PLE!$AA$28)*OFFSET(Import.PLQ,$A123-1,L$15-1,1,1))))</f>
        <v>3</v>
      </c>
      <c r="M123" s="144">
        <f ca="1">IF(M$13="",0,CHOOSE(Detalhamento.OpçãoServiços,OFFSET(Import.PLQ,$A123-1,M$15-1,1,1),IF($E123&lt;&gt;1,IF(ISNUMBER(INDEX(Import.PLE,Detalhamento!$E123,Detalhamento!M$15)),IF(INDEX(Import.PLE,Detalhamento!$E123,Detalhamento!M$15)&lt;=mediçao,OFFSET(Import.PLQ,$A123-1,M$15-1,1,1),0),0),PLE!$AA$28*OFFSET(Import.PLQ,$A123-1,M$15-1,1,1)),IF($E123&lt;&gt;1,IF(ISNUMBER(INDEX(Import.PLE,Detalhamento!$E123,Detalhamento!M$15)),IF(INDEX(Import.PLE,Detalhamento!$E123,Detalhamento!M$15)&lt;=mediçao,0,OFFSET(Import.PLQ,$A123-1,M$15-1,1,1)),OFFSET(Import.PLQ,$A123-1,M$15-1,1,1)),(1-PLE!$AA$28)*OFFSET(Import.PLQ,$A123-1,M$15-1,1,1))))</f>
        <v>0</v>
      </c>
      <c r="N123" s="144">
        <f ca="1">IF(N$13="",0,CHOOSE(Detalhamento.OpçãoServiços,OFFSET(Import.PLQ,$A123-1,N$15-1,1,1),IF($E123&lt;&gt;1,IF(ISNUMBER(INDEX(Import.PLE,Detalhamento!$E123,Detalhamento!N$15)),IF(INDEX(Import.PLE,Detalhamento!$E123,Detalhamento!N$15)&lt;=mediçao,OFFSET(Import.PLQ,$A123-1,N$15-1,1,1),0),0),PLE!$AA$28*OFFSET(Import.PLQ,$A123-1,N$15-1,1,1)),IF($E123&lt;&gt;1,IF(ISNUMBER(INDEX(Import.PLE,Detalhamento!$E123,Detalhamento!N$15)),IF(INDEX(Import.PLE,Detalhamento!$E123,Detalhamento!N$15)&lt;=mediçao,0,OFFSET(Import.PLQ,$A123-1,N$15-1,1,1)),OFFSET(Import.PLQ,$A123-1,N$15-1,1,1)),(1-PLE!$AA$28)*OFFSET(Import.PLQ,$A123-1,N$15-1,1,1))))</f>
        <v>0</v>
      </c>
      <c r="O123" s="144">
        <f ca="1">IF(O$13="",0,CHOOSE(Detalhamento.OpçãoServiços,OFFSET(Import.PLQ,$A123-1,O$15-1,1,1),IF($E123&lt;&gt;1,IF(ISNUMBER(INDEX(Import.PLE,Detalhamento!$E123,Detalhamento!O$15)),IF(INDEX(Import.PLE,Detalhamento!$E123,Detalhamento!O$15)&lt;=mediçao,OFFSET(Import.PLQ,$A123-1,O$15-1,1,1),0),0),PLE!$AA$28*OFFSET(Import.PLQ,$A123-1,O$15-1,1,1)),IF($E123&lt;&gt;1,IF(ISNUMBER(INDEX(Import.PLE,Detalhamento!$E123,Detalhamento!O$15)),IF(INDEX(Import.PLE,Detalhamento!$E123,Detalhamento!O$15)&lt;=mediçao,0,OFFSET(Import.PLQ,$A123-1,O$15-1,1,1)),OFFSET(Import.PLQ,$A123-1,O$15-1,1,1)),(1-PLE!$AA$28)*OFFSET(Import.PLQ,$A123-1,O$15-1,1,1))))</f>
        <v>0</v>
      </c>
      <c r="P123" s="144">
        <f ca="1">IF(P$13="",0,CHOOSE(Detalhamento.OpçãoServiços,OFFSET(Import.PLQ,$A123-1,P$15-1,1,1),IF($E123&lt;&gt;1,IF(ISNUMBER(INDEX(Import.PLE,Detalhamento!$E123,Detalhamento!P$15)),IF(INDEX(Import.PLE,Detalhamento!$E123,Detalhamento!P$15)&lt;=mediçao,OFFSET(Import.PLQ,$A123-1,P$15-1,1,1),0),0),PLE!$AA$28*OFFSET(Import.PLQ,$A123-1,P$15-1,1,1)),IF($E123&lt;&gt;1,IF(ISNUMBER(INDEX(Import.PLE,Detalhamento!$E123,Detalhamento!P$15)),IF(INDEX(Import.PLE,Detalhamento!$E123,Detalhamento!P$15)&lt;=mediçao,0,OFFSET(Import.PLQ,$A123-1,P$15-1,1,1)),OFFSET(Import.PLQ,$A123-1,P$15-1,1,1)),(1-PLE!$AA$28)*OFFSET(Import.PLQ,$A123-1,P$15-1,1,1))))</f>
        <v>0</v>
      </c>
      <c r="Q123" s="144">
        <f ca="1">IF(Q$13="",0,CHOOSE(Detalhamento.OpçãoServiços,OFFSET(Import.PLQ,$A123-1,Q$15-1,1,1),IF($E123&lt;&gt;1,IF(ISNUMBER(INDEX(Import.PLE,Detalhamento!$E123,Detalhamento!Q$15)),IF(INDEX(Import.PLE,Detalhamento!$E123,Detalhamento!Q$15)&lt;=mediçao,OFFSET(Import.PLQ,$A123-1,Q$15-1,1,1),0),0),PLE!$AA$28*OFFSET(Import.PLQ,$A123-1,Q$15-1,1,1)),IF($E123&lt;&gt;1,IF(ISNUMBER(INDEX(Import.PLE,Detalhamento!$E123,Detalhamento!Q$15)),IF(INDEX(Import.PLE,Detalhamento!$E123,Detalhamento!Q$15)&lt;=mediçao,0,OFFSET(Import.PLQ,$A123-1,Q$15-1,1,1)),OFFSET(Import.PLQ,$A123-1,Q$15-1,1,1)),(1-PLE!$AA$28)*OFFSET(Import.PLQ,$A123-1,Q$15-1,1,1))))</f>
        <v>0</v>
      </c>
      <c r="R123" s="144">
        <f ca="1">IF(R$13="",0,CHOOSE(Detalhamento.OpçãoServiços,OFFSET(Import.PLQ,$A123-1,R$15-1,1,1),IF($E123&lt;&gt;1,IF(ISNUMBER(INDEX(Import.PLE,Detalhamento!$E123,Detalhamento!R$15)),IF(INDEX(Import.PLE,Detalhamento!$E123,Detalhamento!R$15)&lt;=mediçao,OFFSET(Import.PLQ,$A123-1,R$15-1,1,1),0),0),PLE!$AA$28*OFFSET(Import.PLQ,$A123-1,R$15-1,1,1)),IF($E123&lt;&gt;1,IF(ISNUMBER(INDEX(Import.PLE,Detalhamento!$E123,Detalhamento!R$15)),IF(INDEX(Import.PLE,Detalhamento!$E123,Detalhamento!R$15)&lt;=mediçao,0,OFFSET(Import.PLQ,$A123-1,R$15-1,1,1)),OFFSET(Import.PLQ,$A123-1,R$15-1,1,1)),(1-PLE!$AA$28)*OFFSET(Import.PLQ,$A123-1,R$15-1,1,1))))</f>
        <v>0</v>
      </c>
      <c r="S123" s="144">
        <f ca="1">IF(S$13="",0,CHOOSE(Detalhamento.OpçãoServiços,OFFSET(Import.PLQ,$A123-1,S$15-1,1,1),IF($E123&lt;&gt;1,IF(ISNUMBER(INDEX(Import.PLE,Detalhamento!$E123,Detalhamento!S$15)),IF(INDEX(Import.PLE,Detalhamento!$E123,Detalhamento!S$15)&lt;=mediçao,OFFSET(Import.PLQ,$A123-1,S$15-1,1,1),0),0),PLE!$AA$28*OFFSET(Import.PLQ,$A123-1,S$15-1,1,1)),IF($E123&lt;&gt;1,IF(ISNUMBER(INDEX(Import.PLE,Detalhamento!$E123,Detalhamento!S$15)),IF(INDEX(Import.PLE,Detalhamento!$E123,Detalhamento!S$15)&lt;=mediçao,0,OFFSET(Import.PLQ,$A123-1,S$15-1,1,1)),OFFSET(Import.PLQ,$A123-1,S$15-1,1,1)),(1-PLE!$AA$28)*OFFSET(Import.PLQ,$A123-1,S$15-1,1,1))))</f>
        <v>0</v>
      </c>
      <c r="T123" s="144">
        <f ca="1">IF(T$13="",0,CHOOSE(Detalhamento.OpçãoServiços,OFFSET(Import.PLQ,$A123-1,T$15-1,1,1),IF($E123&lt;&gt;1,IF(ISNUMBER(INDEX(Import.PLE,Detalhamento!$E123,Detalhamento!T$15)),IF(INDEX(Import.PLE,Detalhamento!$E123,Detalhamento!T$15)&lt;=mediçao,OFFSET(Import.PLQ,$A123-1,T$15-1,1,1),0),0),PLE!$AA$28*OFFSET(Import.PLQ,$A123-1,T$15-1,1,1)),IF($E123&lt;&gt;1,IF(ISNUMBER(INDEX(Import.PLE,Detalhamento!$E123,Detalhamento!T$15)),IF(INDEX(Import.PLE,Detalhamento!$E123,Detalhamento!T$15)&lt;=mediçao,0,OFFSET(Import.PLQ,$A123-1,T$15-1,1,1)),OFFSET(Import.PLQ,$A123-1,T$15-1,1,1)),(1-PLE!$AA$28)*OFFSET(Import.PLQ,$A123-1,T$15-1,1,1))))</f>
        <v>0</v>
      </c>
      <c r="U123" s="144">
        <f ca="1">IF(U$13="",0,CHOOSE(Detalhamento.OpçãoServiços,OFFSET(Import.PLQ,$A123-1,U$15-1,1,1),IF($E123&lt;&gt;1,IF(ISNUMBER(INDEX(Import.PLE,Detalhamento!$E123,Detalhamento!U$15)),IF(INDEX(Import.PLE,Detalhamento!$E123,Detalhamento!U$15)&lt;=mediçao,OFFSET(Import.PLQ,$A123-1,U$15-1,1,1),0),0),PLE!$AA$28*OFFSET(Import.PLQ,$A123-1,U$15-1,1,1)),IF($E123&lt;&gt;1,IF(ISNUMBER(INDEX(Import.PLE,Detalhamento!$E123,Detalhamento!U$15)),IF(INDEX(Import.PLE,Detalhamento!$E123,Detalhamento!U$15)&lt;=mediçao,0,OFFSET(Import.PLQ,$A123-1,U$15-1,1,1)),OFFSET(Import.PLQ,$A123-1,U$15-1,1,1)),(1-PLE!$AA$28)*OFFSET(Import.PLQ,$A123-1,U$15-1,1,1))))</f>
        <v>0</v>
      </c>
      <c r="V123" s="144">
        <f ca="1">IF(V$13="",0,CHOOSE(Detalhamento.OpçãoServiços,OFFSET(Import.PLQ,$A123-1,V$15-1,1,1),IF($E123&lt;&gt;1,IF(ISNUMBER(INDEX(Import.PLE,Detalhamento!$E123,Detalhamento!V$15)),IF(INDEX(Import.PLE,Detalhamento!$E123,Detalhamento!V$15)&lt;=mediçao,OFFSET(Import.PLQ,$A123-1,V$15-1,1,1),0),0),PLE!$AA$28*OFFSET(Import.PLQ,$A123-1,V$15-1,1,1)),IF($E123&lt;&gt;1,IF(ISNUMBER(INDEX(Import.PLE,Detalhamento!$E123,Detalhamento!V$15)),IF(INDEX(Import.PLE,Detalhamento!$E123,Detalhamento!V$15)&lt;=mediçao,0,OFFSET(Import.PLQ,$A123-1,V$15-1,1,1)),OFFSET(Import.PLQ,$A123-1,V$15-1,1,1)),(1-PLE!$AA$28)*OFFSET(Import.PLQ,$A123-1,V$15-1,1,1))))</f>
        <v>0</v>
      </c>
      <c r="W123" s="144">
        <f ca="1">IF(W$13="",0,CHOOSE(Detalhamento.OpçãoServiços,OFFSET(Import.PLQ,$A123-1,W$15-1,1,1),IF($E123&lt;&gt;1,IF(ISNUMBER(INDEX(Import.PLE,Detalhamento!$E123,Detalhamento!W$15)),IF(INDEX(Import.PLE,Detalhamento!$E123,Detalhamento!W$15)&lt;=mediçao,OFFSET(Import.PLQ,$A123-1,W$15-1,1,1),0),0),PLE!$AA$28*OFFSET(Import.PLQ,$A123-1,W$15-1,1,1)),IF($E123&lt;&gt;1,IF(ISNUMBER(INDEX(Import.PLE,Detalhamento!$E123,Detalhamento!W$15)),IF(INDEX(Import.PLE,Detalhamento!$E123,Detalhamento!W$15)&lt;=mediçao,0,OFFSET(Import.PLQ,$A123-1,W$15-1,1,1)),OFFSET(Import.PLQ,$A123-1,W$15-1,1,1)),(1-PLE!$AA$28)*OFFSET(Import.PLQ,$A123-1,W$15-1,1,1))))</f>
        <v>0</v>
      </c>
      <c r="X123" s="144">
        <f ca="1">IF(X$13="",0,CHOOSE(Detalhamento.OpçãoServiços,OFFSET(Import.PLQ,$A123-1,X$15-1,1,1),IF($E123&lt;&gt;1,IF(ISNUMBER(INDEX(Import.PLE,Detalhamento!$E123,Detalhamento!X$15)),IF(INDEX(Import.PLE,Detalhamento!$E123,Detalhamento!X$15)&lt;=mediçao,OFFSET(Import.PLQ,$A123-1,X$15-1,1,1),0),0),PLE!$AA$28*OFFSET(Import.PLQ,$A123-1,X$15-1,1,1)),IF($E123&lt;&gt;1,IF(ISNUMBER(INDEX(Import.PLE,Detalhamento!$E123,Detalhamento!X$15)),IF(INDEX(Import.PLE,Detalhamento!$E123,Detalhamento!X$15)&lt;=mediçao,0,OFFSET(Import.PLQ,$A123-1,X$15-1,1,1)),OFFSET(Import.PLQ,$A123-1,X$15-1,1,1)),(1-PLE!$AA$28)*OFFSET(Import.PLQ,$A123-1,X$15-1,1,1))))</f>
        <v>0</v>
      </c>
      <c r="Y123" s="144">
        <f ca="1">IF(Y$13="",0,CHOOSE(Detalhamento.OpçãoServiços,OFFSET(Import.PLQ,$A123-1,Y$15-1,1,1),IF($E123&lt;&gt;1,IF(ISNUMBER(INDEX(Import.PLE,Detalhamento!$E123,Detalhamento!Y$15)),IF(INDEX(Import.PLE,Detalhamento!$E123,Detalhamento!Y$15)&lt;=mediçao,OFFSET(Import.PLQ,$A123-1,Y$15-1,1,1),0),0),PLE!$AA$28*OFFSET(Import.PLQ,$A123-1,Y$15-1,1,1)),IF($E123&lt;&gt;1,IF(ISNUMBER(INDEX(Import.PLE,Detalhamento!$E123,Detalhamento!Y$15)),IF(INDEX(Import.PLE,Detalhamento!$E123,Detalhamento!Y$15)&lt;=mediçao,0,OFFSET(Import.PLQ,$A123-1,Y$15-1,1,1)),OFFSET(Import.PLQ,$A123-1,Y$15-1,1,1)),(1-PLE!$AA$28)*OFFSET(Import.PLQ,$A123-1,Y$15-1,1,1))))</f>
        <v>0</v>
      </c>
      <c r="Z123" s="144">
        <f ca="1">IF(Z$13="",0,CHOOSE(Detalhamento.OpçãoServiços,OFFSET(Import.PLQ,$A123-1,Z$15-1,1,1),IF($E123&lt;&gt;1,IF(ISNUMBER(INDEX(Import.PLE,Detalhamento!$E123,Detalhamento!Z$15)),IF(INDEX(Import.PLE,Detalhamento!$E123,Detalhamento!Z$15)&lt;=mediçao,OFFSET(Import.PLQ,$A123-1,Z$15-1,1,1),0),0),PLE!$AA$28*OFFSET(Import.PLQ,$A123-1,Z$15-1,1,1)),IF($E123&lt;&gt;1,IF(ISNUMBER(INDEX(Import.PLE,Detalhamento!$E123,Detalhamento!Z$15)),IF(INDEX(Import.PLE,Detalhamento!$E123,Detalhamento!Z$15)&lt;=mediçao,0,OFFSET(Import.PLQ,$A123-1,Z$15-1,1,1)),OFFSET(Import.PLQ,$A123-1,Z$15-1,1,1)),(1-PLE!$AA$28)*OFFSET(Import.PLQ,$A123-1,Z$15-1,1,1))))</f>
        <v>0</v>
      </c>
      <c r="AA123" s="144">
        <f ca="1">IF(AA$13="",0,CHOOSE(Detalhamento.OpçãoServiços,OFFSET(Import.PLQ,$A123-1,AA$15-1,1,1),IF($E123&lt;&gt;1,IF(ISNUMBER(INDEX(Import.PLE,Detalhamento!$E123,Detalhamento!AA$15)),IF(INDEX(Import.PLE,Detalhamento!$E123,Detalhamento!AA$15)&lt;=mediçao,OFFSET(Import.PLQ,$A123-1,AA$15-1,1,1),0),0),PLE!$AA$28*OFFSET(Import.PLQ,$A123-1,AA$15-1,1,1)),IF($E123&lt;&gt;1,IF(ISNUMBER(INDEX(Import.PLE,Detalhamento!$E123,Detalhamento!AA$15)),IF(INDEX(Import.PLE,Detalhamento!$E123,Detalhamento!AA$15)&lt;=mediçao,0,OFFSET(Import.PLQ,$A123-1,AA$15-1,1,1)),OFFSET(Import.PLQ,$A123-1,AA$15-1,1,1)),(1-PLE!$AA$28)*OFFSET(Import.PLQ,$A123-1,AA$15-1,1,1))))</f>
        <v>0</v>
      </c>
      <c r="AB123" s="144">
        <f ca="1">IF(AB$13="",0,CHOOSE(Detalhamento.OpçãoServiços,OFFSET(Import.PLQ,$A123-1,AB$15-1,1,1),IF($E123&lt;&gt;1,IF(ISNUMBER(INDEX(Import.PLE,Detalhamento!$E123,Detalhamento!AB$15)),IF(INDEX(Import.PLE,Detalhamento!$E123,Detalhamento!AB$15)&lt;=mediçao,OFFSET(Import.PLQ,$A123-1,AB$15-1,1,1),0),0),PLE!$AA$28*OFFSET(Import.PLQ,$A123-1,AB$15-1,1,1)),IF($E123&lt;&gt;1,IF(ISNUMBER(INDEX(Import.PLE,Detalhamento!$E123,Detalhamento!AB$15)),IF(INDEX(Import.PLE,Detalhamento!$E123,Detalhamento!AB$15)&lt;=mediçao,0,OFFSET(Import.PLQ,$A123-1,AB$15-1,1,1)),OFFSET(Import.PLQ,$A123-1,AB$15-1,1,1)),(1-PLE!$AA$28)*OFFSET(Import.PLQ,$A123-1,AB$15-1,1,1))))</f>
        <v>0</v>
      </c>
      <c r="AC123" s="144">
        <f ca="1">IF(AC$13="",0,CHOOSE(Detalhamento.OpçãoServiços,OFFSET(Import.PLQ,$A123-1,AC$15-1,1,1),IF($E123&lt;&gt;1,IF(ISNUMBER(INDEX(Import.PLE,Detalhamento!$E123,Detalhamento!AC$15)),IF(INDEX(Import.PLE,Detalhamento!$E123,Detalhamento!AC$15)&lt;=mediçao,OFFSET(Import.PLQ,$A123-1,AC$15-1,1,1),0),0),PLE!$AA$28*OFFSET(Import.PLQ,$A123-1,AC$15-1,1,1)),IF($E123&lt;&gt;1,IF(ISNUMBER(INDEX(Import.PLE,Detalhamento!$E123,Detalhamento!AC$15)),IF(INDEX(Import.PLE,Detalhamento!$E123,Detalhamento!AC$15)&lt;=mediçao,0,OFFSET(Import.PLQ,$A123-1,AC$15-1,1,1)),OFFSET(Import.PLQ,$A123-1,AC$15-1,1,1)),(1-PLE!$AA$28)*OFFSET(Import.PLQ,$A123-1,AC$15-1,1,1))))</f>
        <v>0</v>
      </c>
      <c r="AD123" s="144">
        <f ca="1">IF(AD$13="",0,CHOOSE(Detalhamento.OpçãoServiços,OFFSET(Import.PLQ,$A123-1,AD$15-1,1,1),IF($E123&lt;&gt;1,IF(ISNUMBER(INDEX(Import.PLE,Detalhamento!$E123,Detalhamento!AD$15)),IF(INDEX(Import.PLE,Detalhamento!$E123,Detalhamento!AD$15)&lt;=mediçao,OFFSET(Import.PLQ,$A123-1,AD$15-1,1,1),0),0),PLE!$AA$28*OFFSET(Import.PLQ,$A123-1,AD$15-1,1,1)),IF($E123&lt;&gt;1,IF(ISNUMBER(INDEX(Import.PLE,Detalhamento!$E123,Detalhamento!AD$15)),IF(INDEX(Import.PLE,Detalhamento!$E123,Detalhamento!AD$15)&lt;=mediçao,0,OFFSET(Import.PLQ,$A123-1,AD$15-1,1,1)),OFFSET(Import.PLQ,$A123-1,AD$15-1,1,1)),(1-PLE!$AA$28)*OFFSET(Import.PLQ,$A123-1,AD$15-1,1,1))))</f>
        <v>0</v>
      </c>
      <c r="AE123" s="144">
        <f ca="1">IF(AE$13="",0,CHOOSE(Detalhamento.OpçãoServiços,OFFSET(Import.PLQ,$A123-1,AE$15-1,1,1),IF($E123&lt;&gt;1,IF(ISNUMBER(INDEX(Import.PLE,Detalhamento!$E123,Detalhamento!AE$15)),IF(INDEX(Import.PLE,Detalhamento!$E123,Detalhamento!AE$15)&lt;=mediçao,OFFSET(Import.PLQ,$A123-1,AE$15-1,1,1),0),0),PLE!$AA$28*OFFSET(Import.PLQ,$A123-1,AE$15-1,1,1)),IF($E123&lt;&gt;1,IF(ISNUMBER(INDEX(Import.PLE,Detalhamento!$E123,Detalhamento!AE$15)),IF(INDEX(Import.PLE,Detalhamento!$E123,Detalhamento!AE$15)&lt;=mediçao,0,OFFSET(Import.PLQ,$A123-1,AE$15-1,1,1)),OFFSET(Import.PLQ,$A123-1,AE$15-1,1,1)),(1-PLE!$AA$28)*OFFSET(Import.PLQ,$A123-1,AE$15-1,1,1))))</f>
        <v>0</v>
      </c>
      <c r="AF123" s="144">
        <f ca="1">IF(AF$13="",0,CHOOSE(Detalhamento.OpçãoServiços,OFFSET(Import.PLQ,$A123-1,AF$15-1,1,1),IF($E123&lt;&gt;1,IF(ISNUMBER(INDEX(Import.PLE,Detalhamento!$E123,Detalhamento!AF$15)),IF(INDEX(Import.PLE,Detalhamento!$E123,Detalhamento!AF$15)&lt;=mediçao,OFFSET(Import.PLQ,$A123-1,AF$15-1,1,1),0),0),PLE!$AA$28*OFFSET(Import.PLQ,$A123-1,AF$15-1,1,1)),IF($E123&lt;&gt;1,IF(ISNUMBER(INDEX(Import.PLE,Detalhamento!$E123,Detalhamento!AF$15)),IF(INDEX(Import.PLE,Detalhamento!$E123,Detalhamento!AF$15)&lt;=mediçao,0,OFFSET(Import.PLQ,$A123-1,AF$15-1,1,1)),OFFSET(Import.PLQ,$A123-1,AF$15-1,1,1)),(1-PLE!$AA$28)*OFFSET(Import.PLQ,$A123-1,AF$15-1,1,1))))</f>
        <v>0</v>
      </c>
      <c r="AG123" s="144">
        <f ca="1">IF(AG$13="",0,CHOOSE(Detalhamento.OpçãoServiços,OFFSET(Import.PLQ,$A123-1,AG$15-1,1,1),IF($E123&lt;&gt;1,IF(ISNUMBER(INDEX(Import.PLE,Detalhamento!$E123,Detalhamento!AG$15)),IF(INDEX(Import.PLE,Detalhamento!$E123,Detalhamento!AG$15)&lt;=mediçao,OFFSET(Import.PLQ,$A123-1,AG$15-1,1,1),0),0),PLE!$AA$28*OFFSET(Import.PLQ,$A123-1,AG$15-1,1,1)),IF($E123&lt;&gt;1,IF(ISNUMBER(INDEX(Import.PLE,Detalhamento!$E123,Detalhamento!AG$15)),IF(INDEX(Import.PLE,Detalhamento!$E123,Detalhamento!AG$15)&lt;=mediçao,0,OFFSET(Import.PLQ,$A123-1,AG$15-1,1,1)),OFFSET(Import.PLQ,$A123-1,AG$15-1,1,1)),(1-PLE!$AA$28)*OFFSET(Import.PLQ,$A123-1,AG$15-1,1,1))))</f>
        <v>0</v>
      </c>
      <c r="AH123" s="144">
        <f ca="1">IF(AH$13="",0,CHOOSE(Detalhamento.OpçãoServiços,OFFSET(Import.PLQ,$A123-1,AH$15-1,1,1),IF($E123&lt;&gt;1,IF(ISNUMBER(INDEX(Import.PLE,Detalhamento!$E123,Detalhamento!AH$15)),IF(INDEX(Import.PLE,Detalhamento!$E123,Detalhamento!AH$15)&lt;=mediçao,OFFSET(Import.PLQ,$A123-1,AH$15-1,1,1),0),0),PLE!$AA$28*OFFSET(Import.PLQ,$A123-1,AH$15-1,1,1)),IF($E123&lt;&gt;1,IF(ISNUMBER(INDEX(Import.PLE,Detalhamento!$E123,Detalhamento!AH$15)),IF(INDEX(Import.PLE,Detalhamento!$E123,Detalhamento!AH$15)&lt;=mediçao,0,OFFSET(Import.PLQ,$A123-1,AH$15-1,1,1)),OFFSET(Import.PLQ,$A123-1,AH$15-1,1,1)),(1-PLE!$AA$28)*OFFSET(Import.PLQ,$A123-1,AH$15-1,1,1))))</f>
        <v>0</v>
      </c>
      <c r="AI123" s="144">
        <f ca="1">IF(AI$13="",0,CHOOSE(Detalhamento.OpçãoServiços,OFFSET(Import.PLQ,$A123-1,AI$15-1,1,1),IF($E123&lt;&gt;1,IF(ISNUMBER(INDEX(Import.PLE,Detalhamento!$E123,Detalhamento!AI$15)),IF(INDEX(Import.PLE,Detalhamento!$E123,Detalhamento!AI$15)&lt;=mediçao,OFFSET(Import.PLQ,$A123-1,AI$15-1,1,1),0),0),PLE!$AA$28*OFFSET(Import.PLQ,$A123-1,AI$15-1,1,1)),IF($E123&lt;&gt;1,IF(ISNUMBER(INDEX(Import.PLE,Detalhamento!$E123,Detalhamento!AI$15)),IF(INDEX(Import.PLE,Detalhamento!$E123,Detalhamento!AI$15)&lt;=mediçao,0,OFFSET(Import.PLQ,$A123-1,AI$15-1,1,1)),OFFSET(Import.PLQ,$A123-1,AI$15-1,1,1)),(1-PLE!$AA$28)*OFFSET(Import.PLQ,$A123-1,AI$15-1,1,1))))</f>
        <v>0</v>
      </c>
      <c r="AJ123" s="144">
        <f ca="1">IF(AJ$13="",0,CHOOSE(Detalhamento.OpçãoServiços,OFFSET(Import.PLQ,$A123-1,AJ$15-1,1,1),IF($E123&lt;&gt;1,IF(ISNUMBER(INDEX(Import.PLE,Detalhamento!$E123,Detalhamento!AJ$15)),IF(INDEX(Import.PLE,Detalhamento!$E123,Detalhamento!AJ$15)&lt;=mediçao,OFFSET(Import.PLQ,$A123-1,AJ$15-1,1,1),0),0),PLE!$AA$28*OFFSET(Import.PLQ,$A123-1,AJ$15-1,1,1)),IF($E123&lt;&gt;1,IF(ISNUMBER(INDEX(Import.PLE,Detalhamento!$E123,Detalhamento!AJ$15)),IF(INDEX(Import.PLE,Detalhamento!$E123,Detalhamento!AJ$15)&lt;=mediçao,0,OFFSET(Import.PLQ,$A123-1,AJ$15-1,1,1)),OFFSET(Import.PLQ,$A123-1,AJ$15-1,1,1)),(1-PLE!$AA$28)*OFFSET(Import.PLQ,$A123-1,AJ$15-1,1,1))))</f>
        <v>0</v>
      </c>
      <c r="AK123" s="144">
        <f ca="1">IF(AK$13="",0,CHOOSE(Detalhamento.OpçãoServiços,OFFSET(Import.PLQ,$A123-1,AK$15-1,1,1),IF($E123&lt;&gt;1,IF(ISNUMBER(INDEX(Import.PLE,Detalhamento!$E123,Detalhamento!AK$15)),IF(INDEX(Import.PLE,Detalhamento!$E123,Detalhamento!AK$15)&lt;=mediçao,OFFSET(Import.PLQ,$A123-1,AK$15-1,1,1),0),0),PLE!$AA$28*OFFSET(Import.PLQ,$A123-1,AK$15-1,1,1)),IF($E123&lt;&gt;1,IF(ISNUMBER(INDEX(Import.PLE,Detalhamento!$E123,Detalhamento!AK$15)),IF(INDEX(Import.PLE,Detalhamento!$E123,Detalhamento!AK$15)&lt;=mediçao,0,OFFSET(Import.PLQ,$A123-1,AK$15-1,1,1)),OFFSET(Import.PLQ,$A123-1,AK$15-1,1,1)),(1-PLE!$AA$28)*OFFSET(Import.PLQ,$A123-1,AK$15-1,1,1))))</f>
        <v>0</v>
      </c>
      <c r="AL123" s="144">
        <f ca="1">IF(AL$13="",0,CHOOSE(Detalhamento.OpçãoServiços,OFFSET(Import.PLQ,$A123-1,AL$15-1,1,1),IF($E123&lt;&gt;1,IF(ISNUMBER(INDEX(Import.PLE,Detalhamento!$E123,Detalhamento!AL$15)),IF(INDEX(Import.PLE,Detalhamento!$E123,Detalhamento!AL$15)&lt;=mediçao,OFFSET(Import.PLQ,$A123-1,AL$15-1,1,1),0),0),PLE!$AA$28*OFFSET(Import.PLQ,$A123-1,AL$15-1,1,1)),IF($E123&lt;&gt;1,IF(ISNUMBER(INDEX(Import.PLE,Detalhamento!$E123,Detalhamento!AL$15)),IF(INDEX(Import.PLE,Detalhamento!$E123,Detalhamento!AL$15)&lt;=mediçao,0,OFFSET(Import.PLQ,$A123-1,AL$15-1,1,1)),OFFSET(Import.PLQ,$A123-1,AL$15-1,1,1)),(1-PLE!$AA$28)*OFFSET(Import.PLQ,$A123-1,AL$15-1,1,1))))</f>
        <v>0</v>
      </c>
      <c r="AM123" s="144">
        <f ca="1">IF(AM$13="",0,CHOOSE(Detalhamento.OpçãoServiços,OFFSET(Import.PLQ,$A123-1,AM$15-1,1,1),IF($E123&lt;&gt;1,IF(ISNUMBER(INDEX(Import.PLE,Detalhamento!$E123,Detalhamento!AM$15)),IF(INDEX(Import.PLE,Detalhamento!$E123,Detalhamento!AM$15)&lt;=mediçao,OFFSET(Import.PLQ,$A123-1,AM$15-1,1,1),0),0),PLE!$AA$28*OFFSET(Import.PLQ,$A123-1,AM$15-1,1,1)),IF($E123&lt;&gt;1,IF(ISNUMBER(INDEX(Import.PLE,Detalhamento!$E123,Detalhamento!AM$15)),IF(INDEX(Import.PLE,Detalhamento!$E123,Detalhamento!AM$15)&lt;=mediçao,0,OFFSET(Import.PLQ,$A123-1,AM$15-1,1,1)),OFFSET(Import.PLQ,$A123-1,AM$15-1,1,1)),(1-PLE!$AA$28)*OFFSET(Import.PLQ,$A123-1,AM$15-1,1,1))))</f>
        <v>0</v>
      </c>
      <c r="AN123" s="144">
        <f ca="1">IF(AN$13="",0,CHOOSE(Detalhamento.OpçãoServiços,OFFSET(Import.PLQ,$A123-1,AN$15-1,1,1),IF($E123&lt;&gt;1,IF(ISNUMBER(INDEX(Import.PLE,Detalhamento!$E123,Detalhamento!AN$15)),IF(INDEX(Import.PLE,Detalhamento!$E123,Detalhamento!AN$15)&lt;=mediçao,OFFSET(Import.PLQ,$A123-1,AN$15-1,1,1),0),0),PLE!$AA$28*OFFSET(Import.PLQ,$A123-1,AN$15-1,1,1)),IF($E123&lt;&gt;1,IF(ISNUMBER(INDEX(Import.PLE,Detalhamento!$E123,Detalhamento!AN$15)),IF(INDEX(Import.PLE,Detalhamento!$E123,Detalhamento!AN$15)&lt;=mediçao,0,OFFSET(Import.PLQ,$A123-1,AN$15-1,1,1)),OFFSET(Import.PLQ,$A123-1,AN$15-1,1,1)),(1-PLE!$AA$28)*OFFSET(Import.PLQ,$A123-1,AN$15-1,1,1))))</f>
        <v>0</v>
      </c>
      <c r="AO123" s="144">
        <f ca="1">IF(AO$13="",0,CHOOSE(Detalhamento.OpçãoServiços,OFFSET(Import.PLQ,$A123-1,AO$15-1,1,1),IF($E123&lt;&gt;1,IF(ISNUMBER(INDEX(Import.PLE,Detalhamento!$E123,Detalhamento!AO$15)),IF(INDEX(Import.PLE,Detalhamento!$E123,Detalhamento!AO$15)&lt;=mediçao,OFFSET(Import.PLQ,$A123-1,AO$15-1,1,1),0),0),PLE!$AA$28*OFFSET(Import.PLQ,$A123-1,AO$15-1,1,1)),IF($E123&lt;&gt;1,IF(ISNUMBER(INDEX(Import.PLE,Detalhamento!$E123,Detalhamento!AO$15)),IF(INDEX(Import.PLE,Detalhamento!$E123,Detalhamento!AO$15)&lt;=mediçao,0,OFFSET(Import.PLQ,$A123-1,AO$15-1,1,1)),OFFSET(Import.PLQ,$A123-1,AO$15-1,1,1)),(1-PLE!$AA$28)*OFFSET(Import.PLQ,$A123-1,AO$15-1,1,1))))</f>
        <v>0</v>
      </c>
      <c r="AP123" s="144">
        <f ca="1">IF(AP$13="",0,CHOOSE(Detalhamento.OpçãoServiços,OFFSET(Import.PLQ,$A123-1,AP$15-1,1,1),IF($E123&lt;&gt;1,IF(ISNUMBER(INDEX(Import.PLE,Detalhamento!$E123,Detalhamento!AP$15)),IF(INDEX(Import.PLE,Detalhamento!$E123,Detalhamento!AP$15)&lt;=mediçao,OFFSET(Import.PLQ,$A123-1,AP$15-1,1,1),0),0),PLE!$AA$28*OFFSET(Import.PLQ,$A123-1,AP$15-1,1,1)),IF($E123&lt;&gt;1,IF(ISNUMBER(INDEX(Import.PLE,Detalhamento!$E123,Detalhamento!AP$15)),IF(INDEX(Import.PLE,Detalhamento!$E123,Detalhamento!AP$15)&lt;=mediçao,0,OFFSET(Import.PLQ,$A123-1,AP$15-1,1,1)),OFFSET(Import.PLQ,$A123-1,AP$15-1,1,1)),(1-PLE!$AA$28)*OFFSET(Import.PLQ,$A123-1,AP$15-1,1,1))))</f>
        <v>0</v>
      </c>
      <c r="AQ123" s="144">
        <f ca="1">IF(AQ$13="",0,CHOOSE(Detalhamento.OpçãoServiços,OFFSET(Import.PLQ,$A123-1,AQ$15-1,1,1),IF($E123&lt;&gt;1,IF(ISNUMBER(INDEX(Import.PLE,Detalhamento!$E123,Detalhamento!AQ$15)),IF(INDEX(Import.PLE,Detalhamento!$E123,Detalhamento!AQ$15)&lt;=mediçao,OFFSET(Import.PLQ,$A123-1,AQ$15-1,1,1),0),0),PLE!$AA$28*OFFSET(Import.PLQ,$A123-1,AQ$15-1,1,1)),IF($E123&lt;&gt;1,IF(ISNUMBER(INDEX(Import.PLE,Detalhamento!$E123,Detalhamento!AQ$15)),IF(INDEX(Import.PLE,Detalhamento!$E123,Detalhamento!AQ$15)&lt;=mediçao,0,OFFSET(Import.PLQ,$A123-1,AQ$15-1,1,1)),OFFSET(Import.PLQ,$A123-1,AQ$15-1,1,1)),(1-PLE!$AA$28)*OFFSET(Import.PLQ,$A123-1,AQ$15-1,1,1))))</f>
        <v>0</v>
      </c>
      <c r="AR123" s="144">
        <f ca="1">IF(AR$13="",0,CHOOSE(Detalhamento.OpçãoServiços,OFFSET(Import.PLQ,$A123-1,AR$15-1,1,1),IF($E123&lt;&gt;1,IF(ISNUMBER(INDEX(Import.PLE,Detalhamento!$E123,Detalhamento!AR$15)),IF(INDEX(Import.PLE,Detalhamento!$E123,Detalhamento!AR$15)&lt;=mediçao,OFFSET(Import.PLQ,$A123-1,AR$15-1,1,1),0),0),PLE!$AA$28*OFFSET(Import.PLQ,$A123-1,AR$15-1,1,1)),IF($E123&lt;&gt;1,IF(ISNUMBER(INDEX(Import.PLE,Detalhamento!$E123,Detalhamento!AR$15)),IF(INDEX(Import.PLE,Detalhamento!$E123,Detalhamento!AR$15)&lt;=mediçao,0,OFFSET(Import.PLQ,$A123-1,AR$15-1,1,1)),OFFSET(Import.PLQ,$A123-1,AR$15-1,1,1)),(1-PLE!$AA$28)*OFFSET(Import.PLQ,$A123-1,AR$15-1,1,1))))</f>
        <v>0</v>
      </c>
      <c r="AS123" s="144">
        <f ca="1">IF(AS$13="",0,CHOOSE(Detalhamento.OpçãoServiços,OFFSET(Import.PLQ,$A123-1,AS$15-1,1,1),IF($E123&lt;&gt;1,IF(ISNUMBER(INDEX(Import.PLE,Detalhamento!$E123,Detalhamento!AS$15)),IF(INDEX(Import.PLE,Detalhamento!$E123,Detalhamento!AS$15)&lt;=mediçao,OFFSET(Import.PLQ,$A123-1,AS$15-1,1,1),0),0),PLE!$AA$28*OFFSET(Import.PLQ,$A123-1,AS$15-1,1,1)),IF($E123&lt;&gt;1,IF(ISNUMBER(INDEX(Import.PLE,Detalhamento!$E123,Detalhamento!AS$15)),IF(INDEX(Import.PLE,Detalhamento!$E123,Detalhamento!AS$15)&lt;=mediçao,0,OFFSET(Import.PLQ,$A123-1,AS$15-1,1,1)),OFFSET(Import.PLQ,$A123-1,AS$15-1,1,1)),(1-PLE!$AA$28)*OFFSET(Import.PLQ,$A123-1,AS$15-1,1,1))))</f>
        <v>0</v>
      </c>
      <c r="AT123" s="144">
        <f ca="1">IF(AT$13="",0,CHOOSE(Detalhamento.OpçãoServiços,OFFSET(Import.PLQ,$A123-1,AT$15-1,1,1),IF($E123&lt;&gt;1,IF(ISNUMBER(INDEX(Import.PLE,Detalhamento!$E123,Detalhamento!AT$15)),IF(INDEX(Import.PLE,Detalhamento!$E123,Detalhamento!AT$15)&lt;=mediçao,OFFSET(Import.PLQ,$A123-1,AT$15-1,1,1),0),0),PLE!$AA$28*OFFSET(Import.PLQ,$A123-1,AT$15-1,1,1)),IF($E123&lt;&gt;1,IF(ISNUMBER(INDEX(Import.PLE,Detalhamento!$E123,Detalhamento!AT$15)),IF(INDEX(Import.PLE,Detalhamento!$E123,Detalhamento!AT$15)&lt;=mediçao,0,OFFSET(Import.PLQ,$A123-1,AT$15-1,1,1)),OFFSET(Import.PLQ,$A123-1,AT$15-1,1,1)),(1-PLE!$AA$28)*OFFSET(Import.PLQ,$A123-1,AT$15-1,1,1))))</f>
        <v>0</v>
      </c>
      <c r="AU123" s="144">
        <f ca="1">IF(AU$13="",0,CHOOSE(Detalhamento.OpçãoServiços,OFFSET(Import.PLQ,$A123-1,AU$15-1,1,1),IF($E123&lt;&gt;1,IF(ISNUMBER(INDEX(Import.PLE,Detalhamento!$E123,Detalhamento!AU$15)),IF(INDEX(Import.PLE,Detalhamento!$E123,Detalhamento!AU$15)&lt;=mediçao,OFFSET(Import.PLQ,$A123-1,AU$15-1,1,1),0),0),PLE!$AA$28*OFFSET(Import.PLQ,$A123-1,AU$15-1,1,1)),IF($E123&lt;&gt;1,IF(ISNUMBER(INDEX(Import.PLE,Detalhamento!$E123,Detalhamento!AU$15)),IF(INDEX(Import.PLE,Detalhamento!$E123,Detalhamento!AU$15)&lt;=mediçao,0,OFFSET(Import.PLQ,$A123-1,AU$15-1,1,1)),OFFSET(Import.PLQ,$A123-1,AU$15-1,1,1)),(1-PLE!$AA$28)*OFFSET(Import.PLQ,$A123-1,AU$15-1,1,1))))</f>
        <v>0</v>
      </c>
      <c r="AV123" s="144">
        <f ca="1">IF(AV$13="",0,CHOOSE(Detalhamento.OpçãoServiços,OFFSET(Import.PLQ,$A123-1,AV$15-1,1,1),IF($E123&lt;&gt;1,IF(ISNUMBER(INDEX(Import.PLE,Detalhamento!$E123,Detalhamento!AV$15)),IF(INDEX(Import.PLE,Detalhamento!$E123,Detalhamento!AV$15)&lt;=mediçao,OFFSET(Import.PLQ,$A123-1,AV$15-1,1,1),0),0),PLE!$AA$28*OFFSET(Import.PLQ,$A123-1,AV$15-1,1,1)),IF($E123&lt;&gt;1,IF(ISNUMBER(INDEX(Import.PLE,Detalhamento!$E123,Detalhamento!AV$15)),IF(INDEX(Import.PLE,Detalhamento!$E123,Detalhamento!AV$15)&lt;=mediçao,0,OFFSET(Import.PLQ,$A123-1,AV$15-1,1,1)),OFFSET(Import.PLQ,$A123-1,AV$15-1,1,1)),(1-PLE!$AA$28)*OFFSET(Import.PLQ,$A123-1,AV$15-1,1,1))))</f>
        <v>0</v>
      </c>
      <c r="AW123" s="144">
        <f ca="1">IF(AW$13="",0,CHOOSE(Detalhamento.OpçãoServiços,OFFSET(Import.PLQ,$A123-1,AW$15-1,1,1),IF($E123&lt;&gt;1,IF(ISNUMBER(INDEX(Import.PLE,Detalhamento!$E123,Detalhamento!AW$15)),IF(INDEX(Import.PLE,Detalhamento!$E123,Detalhamento!AW$15)&lt;=mediçao,OFFSET(Import.PLQ,$A123-1,AW$15-1,1,1),0),0),PLE!$AA$28*OFFSET(Import.PLQ,$A123-1,AW$15-1,1,1)),IF($E123&lt;&gt;1,IF(ISNUMBER(INDEX(Import.PLE,Detalhamento!$E123,Detalhamento!AW$15)),IF(INDEX(Import.PLE,Detalhamento!$E123,Detalhamento!AW$15)&lt;=mediçao,0,OFFSET(Import.PLQ,$A123-1,AW$15-1,1,1)),OFFSET(Import.PLQ,$A123-1,AW$15-1,1,1)),(1-PLE!$AA$28)*OFFSET(Import.PLQ,$A123-1,AW$15-1,1,1))))</f>
        <v>0</v>
      </c>
      <c r="AX123" s="144">
        <f ca="1">IF(AX$13="",0,CHOOSE(Detalhamento.OpçãoServiços,OFFSET(Import.PLQ,$A123-1,AX$15-1,1,1),IF($E123&lt;&gt;1,IF(ISNUMBER(INDEX(Import.PLE,Detalhamento!$E123,Detalhamento!AX$15)),IF(INDEX(Import.PLE,Detalhamento!$E123,Detalhamento!AX$15)&lt;=mediçao,OFFSET(Import.PLQ,$A123-1,AX$15-1,1,1),0),0),PLE!$AA$28*OFFSET(Import.PLQ,$A123-1,AX$15-1,1,1)),IF($E123&lt;&gt;1,IF(ISNUMBER(INDEX(Import.PLE,Detalhamento!$E123,Detalhamento!AX$15)),IF(INDEX(Import.PLE,Detalhamento!$E123,Detalhamento!AX$15)&lt;=mediçao,0,OFFSET(Import.PLQ,$A123-1,AX$15-1,1,1)),OFFSET(Import.PLQ,$A123-1,AX$15-1,1,1)),(1-PLE!$AA$28)*OFFSET(Import.PLQ,$A123-1,AX$15-1,1,1))))</f>
        <v>0</v>
      </c>
      <c r="AY123" s="144">
        <f ca="1">IF(AY$13="",0,CHOOSE(Detalhamento.OpçãoServiços,OFFSET(Import.PLQ,$A123-1,AY$15-1,1,1),IF($E123&lt;&gt;1,IF(ISNUMBER(INDEX(Import.PLE,Detalhamento!$E123,Detalhamento!AY$15)),IF(INDEX(Import.PLE,Detalhamento!$E123,Detalhamento!AY$15)&lt;=mediçao,OFFSET(Import.PLQ,$A123-1,AY$15-1,1,1),0),0),PLE!$AA$28*OFFSET(Import.PLQ,$A123-1,AY$15-1,1,1)),IF($E123&lt;&gt;1,IF(ISNUMBER(INDEX(Import.PLE,Detalhamento!$E123,Detalhamento!AY$15)),IF(INDEX(Import.PLE,Detalhamento!$E123,Detalhamento!AY$15)&lt;=mediçao,0,OFFSET(Import.PLQ,$A123-1,AY$15-1,1,1)),OFFSET(Import.PLQ,$A123-1,AY$15-1,1,1)),(1-PLE!$AA$28)*OFFSET(Import.PLQ,$A123-1,AY$15-1,1,1))))</f>
        <v>0</v>
      </c>
      <c r="AZ123" s="144">
        <f ca="1">IF(AZ$13="",0,CHOOSE(Detalhamento.OpçãoServiços,OFFSET(Import.PLQ,$A123-1,AZ$15-1,1,1),IF($E123&lt;&gt;1,IF(ISNUMBER(INDEX(Import.PLE,Detalhamento!$E123,Detalhamento!AZ$15)),IF(INDEX(Import.PLE,Detalhamento!$E123,Detalhamento!AZ$15)&lt;=mediçao,OFFSET(Import.PLQ,$A123-1,AZ$15-1,1,1),0),0),PLE!$AA$28*OFFSET(Import.PLQ,$A123-1,AZ$15-1,1,1)),IF($E123&lt;&gt;1,IF(ISNUMBER(INDEX(Import.PLE,Detalhamento!$E123,Detalhamento!AZ$15)),IF(INDEX(Import.PLE,Detalhamento!$E123,Detalhamento!AZ$15)&lt;=mediçao,0,OFFSET(Import.PLQ,$A123-1,AZ$15-1,1,1)),OFFSET(Import.PLQ,$A123-1,AZ$15-1,1,1)),(1-PLE!$AA$28)*OFFSET(Import.PLQ,$A123-1,AZ$15-1,1,1))))</f>
        <v>0</v>
      </c>
      <c r="BA123" s="144">
        <f ca="1">IF(BA$13="",0,CHOOSE(Detalhamento.OpçãoServiços,OFFSET(Import.PLQ,$A123-1,BA$15-1,1,1),IF($E123&lt;&gt;1,IF(ISNUMBER(INDEX(Import.PLE,Detalhamento!$E123,Detalhamento!BA$15)),IF(INDEX(Import.PLE,Detalhamento!$E123,Detalhamento!BA$15)&lt;=mediçao,OFFSET(Import.PLQ,$A123-1,BA$15-1,1,1),0),0),PLE!$AA$28*OFFSET(Import.PLQ,$A123-1,BA$15-1,1,1)),IF($E123&lt;&gt;1,IF(ISNUMBER(INDEX(Import.PLE,Detalhamento!$E123,Detalhamento!BA$15)),IF(INDEX(Import.PLE,Detalhamento!$E123,Detalhamento!BA$15)&lt;=mediçao,0,OFFSET(Import.PLQ,$A123-1,BA$15-1,1,1)),OFFSET(Import.PLQ,$A123-1,BA$15-1,1,1)),(1-PLE!$AA$28)*OFFSET(Import.PLQ,$A123-1,BA$15-1,1,1))))</f>
        <v>0</v>
      </c>
      <c r="BB123" s="144">
        <f ca="1">IF(BB$13="",0,CHOOSE(Detalhamento.OpçãoServiços,OFFSET(Import.PLQ,$A123-1,BB$15-1,1,1),IF($E123&lt;&gt;1,IF(ISNUMBER(INDEX(Import.PLE,Detalhamento!$E123,Detalhamento!BB$15)),IF(INDEX(Import.PLE,Detalhamento!$E123,Detalhamento!BB$15)&lt;=mediçao,OFFSET(Import.PLQ,$A123-1,BB$15-1,1,1),0),0),PLE!$AA$28*OFFSET(Import.PLQ,$A123-1,BB$15-1,1,1)),IF($E123&lt;&gt;1,IF(ISNUMBER(INDEX(Import.PLE,Detalhamento!$E123,Detalhamento!BB$15)),IF(INDEX(Import.PLE,Detalhamento!$E123,Detalhamento!BB$15)&lt;=mediçao,0,OFFSET(Import.PLQ,$A123-1,BB$15-1,1,1)),OFFSET(Import.PLQ,$A123-1,BB$15-1,1,1)),(1-PLE!$AA$28)*OFFSET(Import.PLQ,$A123-1,BB$15-1,1,1))))</f>
        <v>0</v>
      </c>
      <c r="BC123" s="144">
        <f ca="1">IF(BC$13="",0,CHOOSE(Detalhamento.OpçãoServiços,OFFSET(Import.PLQ,$A123-1,BC$15-1,1,1),IF($E123&lt;&gt;1,IF(ISNUMBER(INDEX(Import.PLE,Detalhamento!$E123,Detalhamento!BC$15)),IF(INDEX(Import.PLE,Detalhamento!$E123,Detalhamento!BC$15)&lt;=mediçao,OFFSET(Import.PLQ,$A123-1,BC$15-1,1,1),0),0),PLE!$AA$28*OFFSET(Import.PLQ,$A123-1,BC$15-1,1,1)),IF($E123&lt;&gt;1,IF(ISNUMBER(INDEX(Import.PLE,Detalhamento!$E123,Detalhamento!BC$15)),IF(INDEX(Import.PLE,Detalhamento!$E123,Detalhamento!BC$15)&lt;=mediçao,0,OFFSET(Import.PLQ,$A123-1,BC$15-1,1,1)),OFFSET(Import.PLQ,$A123-1,BC$15-1,1,1)),(1-PLE!$AA$28)*OFFSET(Import.PLQ,$A123-1,BC$15-1,1,1))))</f>
        <v>0</v>
      </c>
      <c r="BD123" s="144">
        <f ca="1">IF(BD$13="",0,CHOOSE(Detalhamento.OpçãoServiços,OFFSET(Import.PLQ,$A123-1,BD$15-1,1,1),IF($E123&lt;&gt;1,IF(ISNUMBER(INDEX(Import.PLE,Detalhamento!$E123,Detalhamento!BD$15)),IF(INDEX(Import.PLE,Detalhamento!$E123,Detalhamento!BD$15)&lt;=mediçao,OFFSET(Import.PLQ,$A123-1,BD$15-1,1,1),0),0),PLE!$AA$28*OFFSET(Import.PLQ,$A123-1,BD$15-1,1,1)),IF($E123&lt;&gt;1,IF(ISNUMBER(INDEX(Import.PLE,Detalhamento!$E123,Detalhamento!BD$15)),IF(INDEX(Import.PLE,Detalhamento!$E123,Detalhamento!BD$15)&lt;=mediçao,0,OFFSET(Import.PLQ,$A123-1,BD$15-1,1,1)),OFFSET(Import.PLQ,$A123-1,BD$15-1,1,1)),(1-PLE!$AA$28)*OFFSET(Import.PLQ,$A123-1,BD$15-1,1,1))))</f>
        <v>0</v>
      </c>
      <c r="BE123" s="144">
        <f ca="1">IF(BE$13="",0,CHOOSE(Detalhamento.OpçãoServiços,OFFSET(Import.PLQ,$A123-1,BE$15-1,1,1),IF($E123&lt;&gt;1,IF(ISNUMBER(INDEX(Import.PLE,Detalhamento!$E123,Detalhamento!BE$15)),IF(INDEX(Import.PLE,Detalhamento!$E123,Detalhamento!BE$15)&lt;=mediçao,OFFSET(Import.PLQ,$A123-1,BE$15-1,1,1),0),0),PLE!$AA$28*OFFSET(Import.PLQ,$A123-1,BE$15-1,1,1)),IF($E123&lt;&gt;1,IF(ISNUMBER(INDEX(Import.PLE,Detalhamento!$E123,Detalhamento!BE$15)),IF(INDEX(Import.PLE,Detalhamento!$E123,Detalhamento!BE$15)&lt;=mediçao,0,OFFSET(Import.PLQ,$A123-1,BE$15-1,1,1)),OFFSET(Import.PLQ,$A123-1,BE$15-1,1,1)),(1-PLE!$AA$28)*OFFSET(Import.PLQ,$A123-1,BE$15-1,1,1))))</f>
        <v>0</v>
      </c>
      <c r="BF123" s="144">
        <f ca="1">IF(BF$13="",0,CHOOSE(Detalhamento.OpçãoServiços,OFFSET(Import.PLQ,$A123-1,BF$15-1,1,1),IF($E123&lt;&gt;1,IF(ISNUMBER(INDEX(Import.PLE,Detalhamento!$E123,Detalhamento!BF$15)),IF(INDEX(Import.PLE,Detalhamento!$E123,Detalhamento!BF$15)&lt;=mediçao,OFFSET(Import.PLQ,$A123-1,BF$15-1,1,1),0),0),PLE!$AA$28*OFFSET(Import.PLQ,$A123-1,BF$15-1,1,1)),IF($E123&lt;&gt;1,IF(ISNUMBER(INDEX(Import.PLE,Detalhamento!$E123,Detalhamento!BF$15)),IF(INDEX(Import.PLE,Detalhamento!$E123,Detalhamento!BF$15)&lt;=mediçao,0,OFFSET(Import.PLQ,$A123-1,BF$15-1,1,1)),OFFSET(Import.PLQ,$A123-1,BF$15-1,1,1)),(1-PLE!$AA$28)*OFFSET(Import.PLQ,$A123-1,BF$15-1,1,1))))</f>
        <v>0</v>
      </c>
      <c r="BG123" s="144">
        <f ca="1">IF(BG$13="",0,CHOOSE(Detalhamento.OpçãoServiços,OFFSET(Import.PLQ,$A123-1,BG$15-1,1,1),IF($E123&lt;&gt;1,IF(ISNUMBER(INDEX(Import.PLE,Detalhamento!$E123,Detalhamento!BG$15)),IF(INDEX(Import.PLE,Detalhamento!$E123,Detalhamento!BG$15)&lt;=mediçao,OFFSET(Import.PLQ,$A123-1,BG$15-1,1,1),0),0),PLE!$AA$28*OFFSET(Import.PLQ,$A123-1,BG$15-1,1,1)),IF($E123&lt;&gt;1,IF(ISNUMBER(INDEX(Import.PLE,Detalhamento!$E123,Detalhamento!BG$15)),IF(INDEX(Import.PLE,Detalhamento!$E123,Detalhamento!BG$15)&lt;=mediçao,0,OFFSET(Import.PLQ,$A123-1,BG$15-1,1,1)),OFFSET(Import.PLQ,$A123-1,BG$15-1,1,1)),(1-PLE!$AA$28)*OFFSET(Import.PLQ,$A123-1,BG$15-1,1,1))))</f>
        <v>0</v>
      </c>
      <c r="BH123" s="144">
        <f ca="1">IF(BH$13="",0,CHOOSE(Detalhamento.OpçãoServiços,OFFSET(Import.PLQ,$A123-1,BH$15-1,1,1),IF($E123&lt;&gt;1,IF(ISNUMBER(INDEX(Import.PLE,Detalhamento!$E123,Detalhamento!BH$15)),IF(INDEX(Import.PLE,Detalhamento!$E123,Detalhamento!BH$15)&lt;=mediçao,OFFSET(Import.PLQ,$A123-1,BH$15-1,1,1),0),0),PLE!$AA$28*OFFSET(Import.PLQ,$A123-1,BH$15-1,1,1)),IF($E123&lt;&gt;1,IF(ISNUMBER(INDEX(Import.PLE,Detalhamento!$E123,Detalhamento!BH$15)),IF(INDEX(Import.PLE,Detalhamento!$E123,Detalhamento!BH$15)&lt;=mediçao,0,OFFSET(Import.PLQ,$A123-1,BH$15-1,1,1)),OFFSET(Import.PLQ,$A123-1,BH$15-1,1,1)),(1-PLE!$AA$28)*OFFSET(Import.PLQ,$A123-1,BH$15-1,1,1))))</f>
        <v>0</v>
      </c>
      <c r="BI123" s="144">
        <f ca="1">IF(BI$13="",0,CHOOSE(Detalhamento.OpçãoServiços,OFFSET(Import.PLQ,$A123-1,BI$15-1,1,1),IF($E123&lt;&gt;1,IF(ISNUMBER(INDEX(Import.PLE,Detalhamento!$E123,Detalhamento!BI$15)),IF(INDEX(Import.PLE,Detalhamento!$E123,Detalhamento!BI$15)&lt;=mediçao,OFFSET(Import.PLQ,$A123-1,BI$15-1,1,1),0),0),PLE!$AA$28*OFFSET(Import.PLQ,$A123-1,BI$15-1,1,1)),IF($E123&lt;&gt;1,IF(ISNUMBER(INDEX(Import.PLE,Detalhamento!$E123,Detalhamento!BI$15)),IF(INDEX(Import.PLE,Detalhamento!$E123,Detalhamento!BI$15)&lt;=mediçao,0,OFFSET(Import.PLQ,$A123-1,BI$15-1,1,1)),OFFSET(Import.PLQ,$A123-1,BI$15-1,1,1)),(1-PLE!$AA$28)*OFFSET(Import.PLQ,$A123-1,BI$15-1,1,1))))</f>
        <v>0</v>
      </c>
    </row>
    <row r="124" spans="1:61" ht="30" x14ac:dyDescent="0.2">
      <c r="A124" s="155">
        <v>95</v>
      </c>
      <c r="B124" s="21" t="str">
        <f t="shared" ca="1" si="17"/>
        <v>Serviço</v>
      </c>
      <c r="E124" s="153">
        <f t="shared" ca="1" si="18"/>
        <v>13</v>
      </c>
      <c r="F124" s="154">
        <f t="shared" ca="1" si="19"/>
        <v>130095</v>
      </c>
      <c r="G124" s="154" t="str">
        <f t="shared" ca="1" si="23"/>
        <v>1.12.2</v>
      </c>
      <c r="H124" s="182" t="str">
        <f t="shared" ca="1" si="23"/>
        <v>INTERRUPTOR SIMPLES (1 MÓDULO) COM 1 TOMADA DE EMBUTIR 2P+T 10 A,  INCLUINDO SUPORTE E PLACA - FORNECIMENTO E INSTALAÇÃO. AF_12/2015</v>
      </c>
      <c r="I124" s="37" t="str">
        <f t="shared" ca="1" si="20"/>
        <v>UN</v>
      </c>
      <c r="J124" s="144">
        <f t="shared" ca="1" si="21"/>
        <v>2</v>
      </c>
      <c r="K124" s="67"/>
      <c r="L124" s="144">
        <f ca="1">IF(L$13="",0,CHOOSE(Detalhamento.OpçãoServiços,OFFSET(Import.PLQ,$A124-1,L$15-1,1,1),IF($E124&lt;&gt;1,IF(ISNUMBER(INDEX(Import.PLE,Detalhamento!$E124,Detalhamento!L$15)),IF(INDEX(Import.PLE,Detalhamento!$E124,Detalhamento!L$15)&lt;=mediçao,OFFSET(Import.PLQ,$A124-1,L$15-1,1,1),0),0),PLE!$AA$28*OFFSET(Import.PLQ,$A124-1,L$15-1,1,1)),IF($E124&lt;&gt;1,IF(ISNUMBER(INDEX(Import.PLE,Detalhamento!$E124,Detalhamento!L$15)),IF(INDEX(Import.PLE,Detalhamento!$E124,Detalhamento!L$15)&lt;=mediçao,0,OFFSET(Import.PLQ,$A124-1,L$15-1,1,1)),OFFSET(Import.PLQ,$A124-1,L$15-1,1,1)),(1-PLE!$AA$28)*OFFSET(Import.PLQ,$A124-1,L$15-1,1,1))))</f>
        <v>2</v>
      </c>
      <c r="M124" s="144">
        <f ca="1">IF(M$13="",0,CHOOSE(Detalhamento.OpçãoServiços,OFFSET(Import.PLQ,$A124-1,M$15-1,1,1),IF($E124&lt;&gt;1,IF(ISNUMBER(INDEX(Import.PLE,Detalhamento!$E124,Detalhamento!M$15)),IF(INDEX(Import.PLE,Detalhamento!$E124,Detalhamento!M$15)&lt;=mediçao,OFFSET(Import.PLQ,$A124-1,M$15-1,1,1),0),0),PLE!$AA$28*OFFSET(Import.PLQ,$A124-1,M$15-1,1,1)),IF($E124&lt;&gt;1,IF(ISNUMBER(INDEX(Import.PLE,Detalhamento!$E124,Detalhamento!M$15)),IF(INDEX(Import.PLE,Detalhamento!$E124,Detalhamento!M$15)&lt;=mediçao,0,OFFSET(Import.PLQ,$A124-1,M$15-1,1,1)),OFFSET(Import.PLQ,$A124-1,M$15-1,1,1)),(1-PLE!$AA$28)*OFFSET(Import.PLQ,$A124-1,M$15-1,1,1))))</f>
        <v>0</v>
      </c>
      <c r="N124" s="144">
        <f ca="1">IF(N$13="",0,CHOOSE(Detalhamento.OpçãoServiços,OFFSET(Import.PLQ,$A124-1,N$15-1,1,1),IF($E124&lt;&gt;1,IF(ISNUMBER(INDEX(Import.PLE,Detalhamento!$E124,Detalhamento!N$15)),IF(INDEX(Import.PLE,Detalhamento!$E124,Detalhamento!N$15)&lt;=mediçao,OFFSET(Import.PLQ,$A124-1,N$15-1,1,1),0),0),PLE!$AA$28*OFFSET(Import.PLQ,$A124-1,N$15-1,1,1)),IF($E124&lt;&gt;1,IF(ISNUMBER(INDEX(Import.PLE,Detalhamento!$E124,Detalhamento!N$15)),IF(INDEX(Import.PLE,Detalhamento!$E124,Detalhamento!N$15)&lt;=mediçao,0,OFFSET(Import.PLQ,$A124-1,N$15-1,1,1)),OFFSET(Import.PLQ,$A124-1,N$15-1,1,1)),(1-PLE!$AA$28)*OFFSET(Import.PLQ,$A124-1,N$15-1,1,1))))</f>
        <v>0</v>
      </c>
      <c r="O124" s="144">
        <f ca="1">IF(O$13="",0,CHOOSE(Detalhamento.OpçãoServiços,OFFSET(Import.PLQ,$A124-1,O$15-1,1,1),IF($E124&lt;&gt;1,IF(ISNUMBER(INDEX(Import.PLE,Detalhamento!$E124,Detalhamento!O$15)),IF(INDEX(Import.PLE,Detalhamento!$E124,Detalhamento!O$15)&lt;=mediçao,OFFSET(Import.PLQ,$A124-1,O$15-1,1,1),0),0),PLE!$AA$28*OFFSET(Import.PLQ,$A124-1,O$15-1,1,1)),IF($E124&lt;&gt;1,IF(ISNUMBER(INDEX(Import.PLE,Detalhamento!$E124,Detalhamento!O$15)),IF(INDEX(Import.PLE,Detalhamento!$E124,Detalhamento!O$15)&lt;=mediçao,0,OFFSET(Import.PLQ,$A124-1,O$15-1,1,1)),OFFSET(Import.PLQ,$A124-1,O$15-1,1,1)),(1-PLE!$AA$28)*OFFSET(Import.PLQ,$A124-1,O$15-1,1,1))))</f>
        <v>0</v>
      </c>
      <c r="P124" s="144">
        <f ca="1">IF(P$13="",0,CHOOSE(Detalhamento.OpçãoServiços,OFFSET(Import.PLQ,$A124-1,P$15-1,1,1),IF($E124&lt;&gt;1,IF(ISNUMBER(INDEX(Import.PLE,Detalhamento!$E124,Detalhamento!P$15)),IF(INDEX(Import.PLE,Detalhamento!$E124,Detalhamento!P$15)&lt;=mediçao,OFFSET(Import.PLQ,$A124-1,P$15-1,1,1),0),0),PLE!$AA$28*OFFSET(Import.PLQ,$A124-1,P$15-1,1,1)),IF($E124&lt;&gt;1,IF(ISNUMBER(INDEX(Import.PLE,Detalhamento!$E124,Detalhamento!P$15)),IF(INDEX(Import.PLE,Detalhamento!$E124,Detalhamento!P$15)&lt;=mediçao,0,OFFSET(Import.PLQ,$A124-1,P$15-1,1,1)),OFFSET(Import.PLQ,$A124-1,P$15-1,1,1)),(1-PLE!$AA$28)*OFFSET(Import.PLQ,$A124-1,P$15-1,1,1))))</f>
        <v>0</v>
      </c>
      <c r="Q124" s="144">
        <f ca="1">IF(Q$13="",0,CHOOSE(Detalhamento.OpçãoServiços,OFFSET(Import.PLQ,$A124-1,Q$15-1,1,1),IF($E124&lt;&gt;1,IF(ISNUMBER(INDEX(Import.PLE,Detalhamento!$E124,Detalhamento!Q$15)),IF(INDEX(Import.PLE,Detalhamento!$E124,Detalhamento!Q$15)&lt;=mediçao,OFFSET(Import.PLQ,$A124-1,Q$15-1,1,1),0),0),PLE!$AA$28*OFFSET(Import.PLQ,$A124-1,Q$15-1,1,1)),IF($E124&lt;&gt;1,IF(ISNUMBER(INDEX(Import.PLE,Detalhamento!$E124,Detalhamento!Q$15)),IF(INDEX(Import.PLE,Detalhamento!$E124,Detalhamento!Q$15)&lt;=mediçao,0,OFFSET(Import.PLQ,$A124-1,Q$15-1,1,1)),OFFSET(Import.PLQ,$A124-1,Q$15-1,1,1)),(1-PLE!$AA$28)*OFFSET(Import.PLQ,$A124-1,Q$15-1,1,1))))</f>
        <v>0</v>
      </c>
      <c r="R124" s="144">
        <f ca="1">IF(R$13="",0,CHOOSE(Detalhamento.OpçãoServiços,OFFSET(Import.PLQ,$A124-1,R$15-1,1,1),IF($E124&lt;&gt;1,IF(ISNUMBER(INDEX(Import.PLE,Detalhamento!$E124,Detalhamento!R$15)),IF(INDEX(Import.PLE,Detalhamento!$E124,Detalhamento!R$15)&lt;=mediçao,OFFSET(Import.PLQ,$A124-1,R$15-1,1,1),0),0),PLE!$AA$28*OFFSET(Import.PLQ,$A124-1,R$15-1,1,1)),IF($E124&lt;&gt;1,IF(ISNUMBER(INDEX(Import.PLE,Detalhamento!$E124,Detalhamento!R$15)),IF(INDEX(Import.PLE,Detalhamento!$E124,Detalhamento!R$15)&lt;=mediçao,0,OFFSET(Import.PLQ,$A124-1,R$15-1,1,1)),OFFSET(Import.PLQ,$A124-1,R$15-1,1,1)),(1-PLE!$AA$28)*OFFSET(Import.PLQ,$A124-1,R$15-1,1,1))))</f>
        <v>0</v>
      </c>
      <c r="S124" s="144">
        <f ca="1">IF(S$13="",0,CHOOSE(Detalhamento.OpçãoServiços,OFFSET(Import.PLQ,$A124-1,S$15-1,1,1),IF($E124&lt;&gt;1,IF(ISNUMBER(INDEX(Import.PLE,Detalhamento!$E124,Detalhamento!S$15)),IF(INDEX(Import.PLE,Detalhamento!$E124,Detalhamento!S$15)&lt;=mediçao,OFFSET(Import.PLQ,$A124-1,S$15-1,1,1),0),0),PLE!$AA$28*OFFSET(Import.PLQ,$A124-1,S$15-1,1,1)),IF($E124&lt;&gt;1,IF(ISNUMBER(INDEX(Import.PLE,Detalhamento!$E124,Detalhamento!S$15)),IF(INDEX(Import.PLE,Detalhamento!$E124,Detalhamento!S$15)&lt;=mediçao,0,OFFSET(Import.PLQ,$A124-1,S$15-1,1,1)),OFFSET(Import.PLQ,$A124-1,S$15-1,1,1)),(1-PLE!$AA$28)*OFFSET(Import.PLQ,$A124-1,S$15-1,1,1))))</f>
        <v>0</v>
      </c>
      <c r="T124" s="144">
        <f ca="1">IF(T$13="",0,CHOOSE(Detalhamento.OpçãoServiços,OFFSET(Import.PLQ,$A124-1,T$15-1,1,1),IF($E124&lt;&gt;1,IF(ISNUMBER(INDEX(Import.PLE,Detalhamento!$E124,Detalhamento!T$15)),IF(INDEX(Import.PLE,Detalhamento!$E124,Detalhamento!T$15)&lt;=mediçao,OFFSET(Import.PLQ,$A124-1,T$15-1,1,1),0),0),PLE!$AA$28*OFFSET(Import.PLQ,$A124-1,T$15-1,1,1)),IF($E124&lt;&gt;1,IF(ISNUMBER(INDEX(Import.PLE,Detalhamento!$E124,Detalhamento!T$15)),IF(INDEX(Import.PLE,Detalhamento!$E124,Detalhamento!T$15)&lt;=mediçao,0,OFFSET(Import.PLQ,$A124-1,T$15-1,1,1)),OFFSET(Import.PLQ,$A124-1,T$15-1,1,1)),(1-PLE!$AA$28)*OFFSET(Import.PLQ,$A124-1,T$15-1,1,1))))</f>
        <v>0</v>
      </c>
      <c r="U124" s="144">
        <f ca="1">IF(U$13="",0,CHOOSE(Detalhamento.OpçãoServiços,OFFSET(Import.PLQ,$A124-1,U$15-1,1,1),IF($E124&lt;&gt;1,IF(ISNUMBER(INDEX(Import.PLE,Detalhamento!$E124,Detalhamento!U$15)),IF(INDEX(Import.PLE,Detalhamento!$E124,Detalhamento!U$15)&lt;=mediçao,OFFSET(Import.PLQ,$A124-1,U$15-1,1,1),0),0),PLE!$AA$28*OFFSET(Import.PLQ,$A124-1,U$15-1,1,1)),IF($E124&lt;&gt;1,IF(ISNUMBER(INDEX(Import.PLE,Detalhamento!$E124,Detalhamento!U$15)),IF(INDEX(Import.PLE,Detalhamento!$E124,Detalhamento!U$15)&lt;=mediçao,0,OFFSET(Import.PLQ,$A124-1,U$15-1,1,1)),OFFSET(Import.PLQ,$A124-1,U$15-1,1,1)),(1-PLE!$AA$28)*OFFSET(Import.PLQ,$A124-1,U$15-1,1,1))))</f>
        <v>0</v>
      </c>
      <c r="V124" s="144">
        <f ca="1">IF(V$13="",0,CHOOSE(Detalhamento.OpçãoServiços,OFFSET(Import.PLQ,$A124-1,V$15-1,1,1),IF($E124&lt;&gt;1,IF(ISNUMBER(INDEX(Import.PLE,Detalhamento!$E124,Detalhamento!V$15)),IF(INDEX(Import.PLE,Detalhamento!$E124,Detalhamento!V$15)&lt;=mediçao,OFFSET(Import.PLQ,$A124-1,V$15-1,1,1),0),0),PLE!$AA$28*OFFSET(Import.PLQ,$A124-1,V$15-1,1,1)),IF($E124&lt;&gt;1,IF(ISNUMBER(INDEX(Import.PLE,Detalhamento!$E124,Detalhamento!V$15)),IF(INDEX(Import.PLE,Detalhamento!$E124,Detalhamento!V$15)&lt;=mediçao,0,OFFSET(Import.PLQ,$A124-1,V$15-1,1,1)),OFFSET(Import.PLQ,$A124-1,V$15-1,1,1)),(1-PLE!$AA$28)*OFFSET(Import.PLQ,$A124-1,V$15-1,1,1))))</f>
        <v>0</v>
      </c>
      <c r="W124" s="144">
        <f ca="1">IF(W$13="",0,CHOOSE(Detalhamento.OpçãoServiços,OFFSET(Import.PLQ,$A124-1,W$15-1,1,1),IF($E124&lt;&gt;1,IF(ISNUMBER(INDEX(Import.PLE,Detalhamento!$E124,Detalhamento!W$15)),IF(INDEX(Import.PLE,Detalhamento!$E124,Detalhamento!W$15)&lt;=mediçao,OFFSET(Import.PLQ,$A124-1,W$15-1,1,1),0),0),PLE!$AA$28*OFFSET(Import.PLQ,$A124-1,W$15-1,1,1)),IF($E124&lt;&gt;1,IF(ISNUMBER(INDEX(Import.PLE,Detalhamento!$E124,Detalhamento!W$15)),IF(INDEX(Import.PLE,Detalhamento!$E124,Detalhamento!W$15)&lt;=mediçao,0,OFFSET(Import.PLQ,$A124-1,W$15-1,1,1)),OFFSET(Import.PLQ,$A124-1,W$15-1,1,1)),(1-PLE!$AA$28)*OFFSET(Import.PLQ,$A124-1,W$15-1,1,1))))</f>
        <v>0</v>
      </c>
      <c r="X124" s="144">
        <f ca="1">IF(X$13="",0,CHOOSE(Detalhamento.OpçãoServiços,OFFSET(Import.PLQ,$A124-1,X$15-1,1,1),IF($E124&lt;&gt;1,IF(ISNUMBER(INDEX(Import.PLE,Detalhamento!$E124,Detalhamento!X$15)),IF(INDEX(Import.PLE,Detalhamento!$E124,Detalhamento!X$15)&lt;=mediçao,OFFSET(Import.PLQ,$A124-1,X$15-1,1,1),0),0),PLE!$AA$28*OFFSET(Import.PLQ,$A124-1,X$15-1,1,1)),IF($E124&lt;&gt;1,IF(ISNUMBER(INDEX(Import.PLE,Detalhamento!$E124,Detalhamento!X$15)),IF(INDEX(Import.PLE,Detalhamento!$E124,Detalhamento!X$15)&lt;=mediçao,0,OFFSET(Import.PLQ,$A124-1,X$15-1,1,1)),OFFSET(Import.PLQ,$A124-1,X$15-1,1,1)),(1-PLE!$AA$28)*OFFSET(Import.PLQ,$A124-1,X$15-1,1,1))))</f>
        <v>0</v>
      </c>
      <c r="Y124" s="144">
        <f ca="1">IF(Y$13="",0,CHOOSE(Detalhamento.OpçãoServiços,OFFSET(Import.PLQ,$A124-1,Y$15-1,1,1),IF($E124&lt;&gt;1,IF(ISNUMBER(INDEX(Import.PLE,Detalhamento!$E124,Detalhamento!Y$15)),IF(INDEX(Import.PLE,Detalhamento!$E124,Detalhamento!Y$15)&lt;=mediçao,OFFSET(Import.PLQ,$A124-1,Y$15-1,1,1),0),0),PLE!$AA$28*OFFSET(Import.PLQ,$A124-1,Y$15-1,1,1)),IF($E124&lt;&gt;1,IF(ISNUMBER(INDEX(Import.PLE,Detalhamento!$E124,Detalhamento!Y$15)),IF(INDEX(Import.PLE,Detalhamento!$E124,Detalhamento!Y$15)&lt;=mediçao,0,OFFSET(Import.PLQ,$A124-1,Y$15-1,1,1)),OFFSET(Import.PLQ,$A124-1,Y$15-1,1,1)),(1-PLE!$AA$28)*OFFSET(Import.PLQ,$A124-1,Y$15-1,1,1))))</f>
        <v>0</v>
      </c>
      <c r="Z124" s="144">
        <f ca="1">IF(Z$13="",0,CHOOSE(Detalhamento.OpçãoServiços,OFFSET(Import.PLQ,$A124-1,Z$15-1,1,1),IF($E124&lt;&gt;1,IF(ISNUMBER(INDEX(Import.PLE,Detalhamento!$E124,Detalhamento!Z$15)),IF(INDEX(Import.PLE,Detalhamento!$E124,Detalhamento!Z$15)&lt;=mediçao,OFFSET(Import.PLQ,$A124-1,Z$15-1,1,1),0),0),PLE!$AA$28*OFFSET(Import.PLQ,$A124-1,Z$15-1,1,1)),IF($E124&lt;&gt;1,IF(ISNUMBER(INDEX(Import.PLE,Detalhamento!$E124,Detalhamento!Z$15)),IF(INDEX(Import.PLE,Detalhamento!$E124,Detalhamento!Z$15)&lt;=mediçao,0,OFFSET(Import.PLQ,$A124-1,Z$15-1,1,1)),OFFSET(Import.PLQ,$A124-1,Z$15-1,1,1)),(1-PLE!$AA$28)*OFFSET(Import.PLQ,$A124-1,Z$15-1,1,1))))</f>
        <v>0</v>
      </c>
      <c r="AA124" s="144">
        <f ca="1">IF(AA$13="",0,CHOOSE(Detalhamento.OpçãoServiços,OFFSET(Import.PLQ,$A124-1,AA$15-1,1,1),IF($E124&lt;&gt;1,IF(ISNUMBER(INDEX(Import.PLE,Detalhamento!$E124,Detalhamento!AA$15)),IF(INDEX(Import.PLE,Detalhamento!$E124,Detalhamento!AA$15)&lt;=mediçao,OFFSET(Import.PLQ,$A124-1,AA$15-1,1,1),0),0),PLE!$AA$28*OFFSET(Import.PLQ,$A124-1,AA$15-1,1,1)),IF($E124&lt;&gt;1,IF(ISNUMBER(INDEX(Import.PLE,Detalhamento!$E124,Detalhamento!AA$15)),IF(INDEX(Import.PLE,Detalhamento!$E124,Detalhamento!AA$15)&lt;=mediçao,0,OFFSET(Import.PLQ,$A124-1,AA$15-1,1,1)),OFFSET(Import.PLQ,$A124-1,AA$15-1,1,1)),(1-PLE!$AA$28)*OFFSET(Import.PLQ,$A124-1,AA$15-1,1,1))))</f>
        <v>0</v>
      </c>
      <c r="AB124" s="144">
        <f ca="1">IF(AB$13="",0,CHOOSE(Detalhamento.OpçãoServiços,OFFSET(Import.PLQ,$A124-1,AB$15-1,1,1),IF($E124&lt;&gt;1,IF(ISNUMBER(INDEX(Import.PLE,Detalhamento!$E124,Detalhamento!AB$15)),IF(INDEX(Import.PLE,Detalhamento!$E124,Detalhamento!AB$15)&lt;=mediçao,OFFSET(Import.PLQ,$A124-1,AB$15-1,1,1),0),0),PLE!$AA$28*OFFSET(Import.PLQ,$A124-1,AB$15-1,1,1)),IF($E124&lt;&gt;1,IF(ISNUMBER(INDEX(Import.PLE,Detalhamento!$E124,Detalhamento!AB$15)),IF(INDEX(Import.PLE,Detalhamento!$E124,Detalhamento!AB$15)&lt;=mediçao,0,OFFSET(Import.PLQ,$A124-1,AB$15-1,1,1)),OFFSET(Import.PLQ,$A124-1,AB$15-1,1,1)),(1-PLE!$AA$28)*OFFSET(Import.PLQ,$A124-1,AB$15-1,1,1))))</f>
        <v>0</v>
      </c>
      <c r="AC124" s="144">
        <f ca="1">IF(AC$13="",0,CHOOSE(Detalhamento.OpçãoServiços,OFFSET(Import.PLQ,$A124-1,AC$15-1,1,1),IF($E124&lt;&gt;1,IF(ISNUMBER(INDEX(Import.PLE,Detalhamento!$E124,Detalhamento!AC$15)),IF(INDEX(Import.PLE,Detalhamento!$E124,Detalhamento!AC$15)&lt;=mediçao,OFFSET(Import.PLQ,$A124-1,AC$15-1,1,1),0),0),PLE!$AA$28*OFFSET(Import.PLQ,$A124-1,AC$15-1,1,1)),IF($E124&lt;&gt;1,IF(ISNUMBER(INDEX(Import.PLE,Detalhamento!$E124,Detalhamento!AC$15)),IF(INDEX(Import.PLE,Detalhamento!$E124,Detalhamento!AC$15)&lt;=mediçao,0,OFFSET(Import.PLQ,$A124-1,AC$15-1,1,1)),OFFSET(Import.PLQ,$A124-1,AC$15-1,1,1)),(1-PLE!$AA$28)*OFFSET(Import.PLQ,$A124-1,AC$15-1,1,1))))</f>
        <v>0</v>
      </c>
      <c r="AD124" s="144">
        <f ca="1">IF(AD$13="",0,CHOOSE(Detalhamento.OpçãoServiços,OFFSET(Import.PLQ,$A124-1,AD$15-1,1,1),IF($E124&lt;&gt;1,IF(ISNUMBER(INDEX(Import.PLE,Detalhamento!$E124,Detalhamento!AD$15)),IF(INDEX(Import.PLE,Detalhamento!$E124,Detalhamento!AD$15)&lt;=mediçao,OFFSET(Import.PLQ,$A124-1,AD$15-1,1,1),0),0),PLE!$AA$28*OFFSET(Import.PLQ,$A124-1,AD$15-1,1,1)),IF($E124&lt;&gt;1,IF(ISNUMBER(INDEX(Import.PLE,Detalhamento!$E124,Detalhamento!AD$15)),IF(INDEX(Import.PLE,Detalhamento!$E124,Detalhamento!AD$15)&lt;=mediçao,0,OFFSET(Import.PLQ,$A124-1,AD$15-1,1,1)),OFFSET(Import.PLQ,$A124-1,AD$15-1,1,1)),(1-PLE!$AA$28)*OFFSET(Import.PLQ,$A124-1,AD$15-1,1,1))))</f>
        <v>0</v>
      </c>
      <c r="AE124" s="144">
        <f ca="1">IF(AE$13="",0,CHOOSE(Detalhamento.OpçãoServiços,OFFSET(Import.PLQ,$A124-1,AE$15-1,1,1),IF($E124&lt;&gt;1,IF(ISNUMBER(INDEX(Import.PLE,Detalhamento!$E124,Detalhamento!AE$15)),IF(INDEX(Import.PLE,Detalhamento!$E124,Detalhamento!AE$15)&lt;=mediçao,OFFSET(Import.PLQ,$A124-1,AE$15-1,1,1),0),0),PLE!$AA$28*OFFSET(Import.PLQ,$A124-1,AE$15-1,1,1)),IF($E124&lt;&gt;1,IF(ISNUMBER(INDEX(Import.PLE,Detalhamento!$E124,Detalhamento!AE$15)),IF(INDEX(Import.PLE,Detalhamento!$E124,Detalhamento!AE$15)&lt;=mediçao,0,OFFSET(Import.PLQ,$A124-1,AE$15-1,1,1)),OFFSET(Import.PLQ,$A124-1,AE$15-1,1,1)),(1-PLE!$AA$28)*OFFSET(Import.PLQ,$A124-1,AE$15-1,1,1))))</f>
        <v>0</v>
      </c>
      <c r="AF124" s="144">
        <f ca="1">IF(AF$13="",0,CHOOSE(Detalhamento.OpçãoServiços,OFFSET(Import.PLQ,$A124-1,AF$15-1,1,1),IF($E124&lt;&gt;1,IF(ISNUMBER(INDEX(Import.PLE,Detalhamento!$E124,Detalhamento!AF$15)),IF(INDEX(Import.PLE,Detalhamento!$E124,Detalhamento!AF$15)&lt;=mediçao,OFFSET(Import.PLQ,$A124-1,AF$15-1,1,1),0),0),PLE!$AA$28*OFFSET(Import.PLQ,$A124-1,AF$15-1,1,1)),IF($E124&lt;&gt;1,IF(ISNUMBER(INDEX(Import.PLE,Detalhamento!$E124,Detalhamento!AF$15)),IF(INDEX(Import.PLE,Detalhamento!$E124,Detalhamento!AF$15)&lt;=mediçao,0,OFFSET(Import.PLQ,$A124-1,AF$15-1,1,1)),OFFSET(Import.PLQ,$A124-1,AF$15-1,1,1)),(1-PLE!$AA$28)*OFFSET(Import.PLQ,$A124-1,AF$15-1,1,1))))</f>
        <v>0</v>
      </c>
      <c r="AG124" s="144">
        <f ca="1">IF(AG$13="",0,CHOOSE(Detalhamento.OpçãoServiços,OFFSET(Import.PLQ,$A124-1,AG$15-1,1,1),IF($E124&lt;&gt;1,IF(ISNUMBER(INDEX(Import.PLE,Detalhamento!$E124,Detalhamento!AG$15)),IF(INDEX(Import.PLE,Detalhamento!$E124,Detalhamento!AG$15)&lt;=mediçao,OFFSET(Import.PLQ,$A124-1,AG$15-1,1,1),0),0),PLE!$AA$28*OFFSET(Import.PLQ,$A124-1,AG$15-1,1,1)),IF($E124&lt;&gt;1,IF(ISNUMBER(INDEX(Import.PLE,Detalhamento!$E124,Detalhamento!AG$15)),IF(INDEX(Import.PLE,Detalhamento!$E124,Detalhamento!AG$15)&lt;=mediçao,0,OFFSET(Import.PLQ,$A124-1,AG$15-1,1,1)),OFFSET(Import.PLQ,$A124-1,AG$15-1,1,1)),(1-PLE!$AA$28)*OFFSET(Import.PLQ,$A124-1,AG$15-1,1,1))))</f>
        <v>0</v>
      </c>
      <c r="AH124" s="144">
        <f ca="1">IF(AH$13="",0,CHOOSE(Detalhamento.OpçãoServiços,OFFSET(Import.PLQ,$A124-1,AH$15-1,1,1),IF($E124&lt;&gt;1,IF(ISNUMBER(INDEX(Import.PLE,Detalhamento!$E124,Detalhamento!AH$15)),IF(INDEX(Import.PLE,Detalhamento!$E124,Detalhamento!AH$15)&lt;=mediçao,OFFSET(Import.PLQ,$A124-1,AH$15-1,1,1),0),0),PLE!$AA$28*OFFSET(Import.PLQ,$A124-1,AH$15-1,1,1)),IF($E124&lt;&gt;1,IF(ISNUMBER(INDEX(Import.PLE,Detalhamento!$E124,Detalhamento!AH$15)),IF(INDEX(Import.PLE,Detalhamento!$E124,Detalhamento!AH$15)&lt;=mediçao,0,OFFSET(Import.PLQ,$A124-1,AH$15-1,1,1)),OFFSET(Import.PLQ,$A124-1,AH$15-1,1,1)),(1-PLE!$AA$28)*OFFSET(Import.PLQ,$A124-1,AH$15-1,1,1))))</f>
        <v>0</v>
      </c>
      <c r="AI124" s="144">
        <f ca="1">IF(AI$13="",0,CHOOSE(Detalhamento.OpçãoServiços,OFFSET(Import.PLQ,$A124-1,AI$15-1,1,1),IF($E124&lt;&gt;1,IF(ISNUMBER(INDEX(Import.PLE,Detalhamento!$E124,Detalhamento!AI$15)),IF(INDEX(Import.PLE,Detalhamento!$E124,Detalhamento!AI$15)&lt;=mediçao,OFFSET(Import.PLQ,$A124-1,AI$15-1,1,1),0),0),PLE!$AA$28*OFFSET(Import.PLQ,$A124-1,AI$15-1,1,1)),IF($E124&lt;&gt;1,IF(ISNUMBER(INDEX(Import.PLE,Detalhamento!$E124,Detalhamento!AI$15)),IF(INDEX(Import.PLE,Detalhamento!$E124,Detalhamento!AI$15)&lt;=mediçao,0,OFFSET(Import.PLQ,$A124-1,AI$15-1,1,1)),OFFSET(Import.PLQ,$A124-1,AI$15-1,1,1)),(1-PLE!$AA$28)*OFFSET(Import.PLQ,$A124-1,AI$15-1,1,1))))</f>
        <v>0</v>
      </c>
      <c r="AJ124" s="144">
        <f ca="1">IF(AJ$13="",0,CHOOSE(Detalhamento.OpçãoServiços,OFFSET(Import.PLQ,$A124-1,AJ$15-1,1,1),IF($E124&lt;&gt;1,IF(ISNUMBER(INDEX(Import.PLE,Detalhamento!$E124,Detalhamento!AJ$15)),IF(INDEX(Import.PLE,Detalhamento!$E124,Detalhamento!AJ$15)&lt;=mediçao,OFFSET(Import.PLQ,$A124-1,AJ$15-1,1,1),0),0),PLE!$AA$28*OFFSET(Import.PLQ,$A124-1,AJ$15-1,1,1)),IF($E124&lt;&gt;1,IF(ISNUMBER(INDEX(Import.PLE,Detalhamento!$E124,Detalhamento!AJ$15)),IF(INDEX(Import.PLE,Detalhamento!$E124,Detalhamento!AJ$15)&lt;=mediçao,0,OFFSET(Import.PLQ,$A124-1,AJ$15-1,1,1)),OFFSET(Import.PLQ,$A124-1,AJ$15-1,1,1)),(1-PLE!$AA$28)*OFFSET(Import.PLQ,$A124-1,AJ$15-1,1,1))))</f>
        <v>0</v>
      </c>
      <c r="AK124" s="144">
        <f ca="1">IF(AK$13="",0,CHOOSE(Detalhamento.OpçãoServiços,OFFSET(Import.PLQ,$A124-1,AK$15-1,1,1),IF($E124&lt;&gt;1,IF(ISNUMBER(INDEX(Import.PLE,Detalhamento!$E124,Detalhamento!AK$15)),IF(INDEX(Import.PLE,Detalhamento!$E124,Detalhamento!AK$15)&lt;=mediçao,OFFSET(Import.PLQ,$A124-1,AK$15-1,1,1),0),0),PLE!$AA$28*OFFSET(Import.PLQ,$A124-1,AK$15-1,1,1)),IF($E124&lt;&gt;1,IF(ISNUMBER(INDEX(Import.PLE,Detalhamento!$E124,Detalhamento!AK$15)),IF(INDEX(Import.PLE,Detalhamento!$E124,Detalhamento!AK$15)&lt;=mediçao,0,OFFSET(Import.PLQ,$A124-1,AK$15-1,1,1)),OFFSET(Import.PLQ,$A124-1,AK$15-1,1,1)),(1-PLE!$AA$28)*OFFSET(Import.PLQ,$A124-1,AK$15-1,1,1))))</f>
        <v>0</v>
      </c>
      <c r="AL124" s="144">
        <f ca="1">IF(AL$13="",0,CHOOSE(Detalhamento.OpçãoServiços,OFFSET(Import.PLQ,$A124-1,AL$15-1,1,1),IF($E124&lt;&gt;1,IF(ISNUMBER(INDEX(Import.PLE,Detalhamento!$E124,Detalhamento!AL$15)),IF(INDEX(Import.PLE,Detalhamento!$E124,Detalhamento!AL$15)&lt;=mediçao,OFFSET(Import.PLQ,$A124-1,AL$15-1,1,1),0),0),PLE!$AA$28*OFFSET(Import.PLQ,$A124-1,AL$15-1,1,1)),IF($E124&lt;&gt;1,IF(ISNUMBER(INDEX(Import.PLE,Detalhamento!$E124,Detalhamento!AL$15)),IF(INDEX(Import.PLE,Detalhamento!$E124,Detalhamento!AL$15)&lt;=mediçao,0,OFFSET(Import.PLQ,$A124-1,AL$15-1,1,1)),OFFSET(Import.PLQ,$A124-1,AL$15-1,1,1)),(1-PLE!$AA$28)*OFFSET(Import.PLQ,$A124-1,AL$15-1,1,1))))</f>
        <v>0</v>
      </c>
      <c r="AM124" s="144">
        <f ca="1">IF(AM$13="",0,CHOOSE(Detalhamento.OpçãoServiços,OFFSET(Import.PLQ,$A124-1,AM$15-1,1,1),IF($E124&lt;&gt;1,IF(ISNUMBER(INDEX(Import.PLE,Detalhamento!$E124,Detalhamento!AM$15)),IF(INDEX(Import.PLE,Detalhamento!$E124,Detalhamento!AM$15)&lt;=mediçao,OFFSET(Import.PLQ,$A124-1,AM$15-1,1,1),0),0),PLE!$AA$28*OFFSET(Import.PLQ,$A124-1,AM$15-1,1,1)),IF($E124&lt;&gt;1,IF(ISNUMBER(INDEX(Import.PLE,Detalhamento!$E124,Detalhamento!AM$15)),IF(INDEX(Import.PLE,Detalhamento!$E124,Detalhamento!AM$15)&lt;=mediçao,0,OFFSET(Import.PLQ,$A124-1,AM$15-1,1,1)),OFFSET(Import.PLQ,$A124-1,AM$15-1,1,1)),(1-PLE!$AA$28)*OFFSET(Import.PLQ,$A124-1,AM$15-1,1,1))))</f>
        <v>0</v>
      </c>
      <c r="AN124" s="144">
        <f ca="1">IF(AN$13="",0,CHOOSE(Detalhamento.OpçãoServiços,OFFSET(Import.PLQ,$A124-1,AN$15-1,1,1),IF($E124&lt;&gt;1,IF(ISNUMBER(INDEX(Import.PLE,Detalhamento!$E124,Detalhamento!AN$15)),IF(INDEX(Import.PLE,Detalhamento!$E124,Detalhamento!AN$15)&lt;=mediçao,OFFSET(Import.PLQ,$A124-1,AN$15-1,1,1),0),0),PLE!$AA$28*OFFSET(Import.PLQ,$A124-1,AN$15-1,1,1)),IF($E124&lt;&gt;1,IF(ISNUMBER(INDEX(Import.PLE,Detalhamento!$E124,Detalhamento!AN$15)),IF(INDEX(Import.PLE,Detalhamento!$E124,Detalhamento!AN$15)&lt;=mediçao,0,OFFSET(Import.PLQ,$A124-1,AN$15-1,1,1)),OFFSET(Import.PLQ,$A124-1,AN$15-1,1,1)),(1-PLE!$AA$28)*OFFSET(Import.PLQ,$A124-1,AN$15-1,1,1))))</f>
        <v>0</v>
      </c>
      <c r="AO124" s="144">
        <f ca="1">IF(AO$13="",0,CHOOSE(Detalhamento.OpçãoServiços,OFFSET(Import.PLQ,$A124-1,AO$15-1,1,1),IF($E124&lt;&gt;1,IF(ISNUMBER(INDEX(Import.PLE,Detalhamento!$E124,Detalhamento!AO$15)),IF(INDEX(Import.PLE,Detalhamento!$E124,Detalhamento!AO$15)&lt;=mediçao,OFFSET(Import.PLQ,$A124-1,AO$15-1,1,1),0),0),PLE!$AA$28*OFFSET(Import.PLQ,$A124-1,AO$15-1,1,1)),IF($E124&lt;&gt;1,IF(ISNUMBER(INDEX(Import.PLE,Detalhamento!$E124,Detalhamento!AO$15)),IF(INDEX(Import.PLE,Detalhamento!$E124,Detalhamento!AO$15)&lt;=mediçao,0,OFFSET(Import.PLQ,$A124-1,AO$15-1,1,1)),OFFSET(Import.PLQ,$A124-1,AO$15-1,1,1)),(1-PLE!$AA$28)*OFFSET(Import.PLQ,$A124-1,AO$15-1,1,1))))</f>
        <v>0</v>
      </c>
      <c r="AP124" s="144">
        <f ca="1">IF(AP$13="",0,CHOOSE(Detalhamento.OpçãoServiços,OFFSET(Import.PLQ,$A124-1,AP$15-1,1,1),IF($E124&lt;&gt;1,IF(ISNUMBER(INDEX(Import.PLE,Detalhamento!$E124,Detalhamento!AP$15)),IF(INDEX(Import.PLE,Detalhamento!$E124,Detalhamento!AP$15)&lt;=mediçao,OFFSET(Import.PLQ,$A124-1,AP$15-1,1,1),0),0),PLE!$AA$28*OFFSET(Import.PLQ,$A124-1,AP$15-1,1,1)),IF($E124&lt;&gt;1,IF(ISNUMBER(INDEX(Import.PLE,Detalhamento!$E124,Detalhamento!AP$15)),IF(INDEX(Import.PLE,Detalhamento!$E124,Detalhamento!AP$15)&lt;=mediçao,0,OFFSET(Import.PLQ,$A124-1,AP$15-1,1,1)),OFFSET(Import.PLQ,$A124-1,AP$15-1,1,1)),(1-PLE!$AA$28)*OFFSET(Import.PLQ,$A124-1,AP$15-1,1,1))))</f>
        <v>0</v>
      </c>
      <c r="AQ124" s="144">
        <f ca="1">IF(AQ$13="",0,CHOOSE(Detalhamento.OpçãoServiços,OFFSET(Import.PLQ,$A124-1,AQ$15-1,1,1),IF($E124&lt;&gt;1,IF(ISNUMBER(INDEX(Import.PLE,Detalhamento!$E124,Detalhamento!AQ$15)),IF(INDEX(Import.PLE,Detalhamento!$E124,Detalhamento!AQ$15)&lt;=mediçao,OFFSET(Import.PLQ,$A124-1,AQ$15-1,1,1),0),0),PLE!$AA$28*OFFSET(Import.PLQ,$A124-1,AQ$15-1,1,1)),IF($E124&lt;&gt;1,IF(ISNUMBER(INDEX(Import.PLE,Detalhamento!$E124,Detalhamento!AQ$15)),IF(INDEX(Import.PLE,Detalhamento!$E124,Detalhamento!AQ$15)&lt;=mediçao,0,OFFSET(Import.PLQ,$A124-1,AQ$15-1,1,1)),OFFSET(Import.PLQ,$A124-1,AQ$15-1,1,1)),(1-PLE!$AA$28)*OFFSET(Import.PLQ,$A124-1,AQ$15-1,1,1))))</f>
        <v>0</v>
      </c>
      <c r="AR124" s="144">
        <f ca="1">IF(AR$13="",0,CHOOSE(Detalhamento.OpçãoServiços,OFFSET(Import.PLQ,$A124-1,AR$15-1,1,1),IF($E124&lt;&gt;1,IF(ISNUMBER(INDEX(Import.PLE,Detalhamento!$E124,Detalhamento!AR$15)),IF(INDEX(Import.PLE,Detalhamento!$E124,Detalhamento!AR$15)&lt;=mediçao,OFFSET(Import.PLQ,$A124-1,AR$15-1,1,1),0),0),PLE!$AA$28*OFFSET(Import.PLQ,$A124-1,AR$15-1,1,1)),IF($E124&lt;&gt;1,IF(ISNUMBER(INDEX(Import.PLE,Detalhamento!$E124,Detalhamento!AR$15)),IF(INDEX(Import.PLE,Detalhamento!$E124,Detalhamento!AR$15)&lt;=mediçao,0,OFFSET(Import.PLQ,$A124-1,AR$15-1,1,1)),OFFSET(Import.PLQ,$A124-1,AR$15-1,1,1)),(1-PLE!$AA$28)*OFFSET(Import.PLQ,$A124-1,AR$15-1,1,1))))</f>
        <v>0</v>
      </c>
      <c r="AS124" s="144">
        <f ca="1">IF(AS$13="",0,CHOOSE(Detalhamento.OpçãoServiços,OFFSET(Import.PLQ,$A124-1,AS$15-1,1,1),IF($E124&lt;&gt;1,IF(ISNUMBER(INDEX(Import.PLE,Detalhamento!$E124,Detalhamento!AS$15)),IF(INDEX(Import.PLE,Detalhamento!$E124,Detalhamento!AS$15)&lt;=mediçao,OFFSET(Import.PLQ,$A124-1,AS$15-1,1,1),0),0),PLE!$AA$28*OFFSET(Import.PLQ,$A124-1,AS$15-1,1,1)),IF($E124&lt;&gt;1,IF(ISNUMBER(INDEX(Import.PLE,Detalhamento!$E124,Detalhamento!AS$15)),IF(INDEX(Import.PLE,Detalhamento!$E124,Detalhamento!AS$15)&lt;=mediçao,0,OFFSET(Import.PLQ,$A124-1,AS$15-1,1,1)),OFFSET(Import.PLQ,$A124-1,AS$15-1,1,1)),(1-PLE!$AA$28)*OFFSET(Import.PLQ,$A124-1,AS$15-1,1,1))))</f>
        <v>0</v>
      </c>
      <c r="AT124" s="144">
        <f ca="1">IF(AT$13="",0,CHOOSE(Detalhamento.OpçãoServiços,OFFSET(Import.PLQ,$A124-1,AT$15-1,1,1),IF($E124&lt;&gt;1,IF(ISNUMBER(INDEX(Import.PLE,Detalhamento!$E124,Detalhamento!AT$15)),IF(INDEX(Import.PLE,Detalhamento!$E124,Detalhamento!AT$15)&lt;=mediçao,OFFSET(Import.PLQ,$A124-1,AT$15-1,1,1),0),0),PLE!$AA$28*OFFSET(Import.PLQ,$A124-1,AT$15-1,1,1)),IF($E124&lt;&gt;1,IF(ISNUMBER(INDEX(Import.PLE,Detalhamento!$E124,Detalhamento!AT$15)),IF(INDEX(Import.PLE,Detalhamento!$E124,Detalhamento!AT$15)&lt;=mediçao,0,OFFSET(Import.PLQ,$A124-1,AT$15-1,1,1)),OFFSET(Import.PLQ,$A124-1,AT$15-1,1,1)),(1-PLE!$AA$28)*OFFSET(Import.PLQ,$A124-1,AT$15-1,1,1))))</f>
        <v>0</v>
      </c>
      <c r="AU124" s="144">
        <f ca="1">IF(AU$13="",0,CHOOSE(Detalhamento.OpçãoServiços,OFFSET(Import.PLQ,$A124-1,AU$15-1,1,1),IF($E124&lt;&gt;1,IF(ISNUMBER(INDEX(Import.PLE,Detalhamento!$E124,Detalhamento!AU$15)),IF(INDEX(Import.PLE,Detalhamento!$E124,Detalhamento!AU$15)&lt;=mediçao,OFFSET(Import.PLQ,$A124-1,AU$15-1,1,1),0),0),PLE!$AA$28*OFFSET(Import.PLQ,$A124-1,AU$15-1,1,1)),IF($E124&lt;&gt;1,IF(ISNUMBER(INDEX(Import.PLE,Detalhamento!$E124,Detalhamento!AU$15)),IF(INDEX(Import.PLE,Detalhamento!$E124,Detalhamento!AU$15)&lt;=mediçao,0,OFFSET(Import.PLQ,$A124-1,AU$15-1,1,1)),OFFSET(Import.PLQ,$A124-1,AU$15-1,1,1)),(1-PLE!$AA$28)*OFFSET(Import.PLQ,$A124-1,AU$15-1,1,1))))</f>
        <v>0</v>
      </c>
      <c r="AV124" s="144">
        <f ca="1">IF(AV$13="",0,CHOOSE(Detalhamento.OpçãoServiços,OFFSET(Import.PLQ,$A124-1,AV$15-1,1,1),IF($E124&lt;&gt;1,IF(ISNUMBER(INDEX(Import.PLE,Detalhamento!$E124,Detalhamento!AV$15)),IF(INDEX(Import.PLE,Detalhamento!$E124,Detalhamento!AV$15)&lt;=mediçao,OFFSET(Import.PLQ,$A124-1,AV$15-1,1,1),0),0),PLE!$AA$28*OFFSET(Import.PLQ,$A124-1,AV$15-1,1,1)),IF($E124&lt;&gt;1,IF(ISNUMBER(INDEX(Import.PLE,Detalhamento!$E124,Detalhamento!AV$15)),IF(INDEX(Import.PLE,Detalhamento!$E124,Detalhamento!AV$15)&lt;=mediçao,0,OFFSET(Import.PLQ,$A124-1,AV$15-1,1,1)),OFFSET(Import.PLQ,$A124-1,AV$15-1,1,1)),(1-PLE!$AA$28)*OFFSET(Import.PLQ,$A124-1,AV$15-1,1,1))))</f>
        <v>0</v>
      </c>
      <c r="AW124" s="144">
        <f ca="1">IF(AW$13="",0,CHOOSE(Detalhamento.OpçãoServiços,OFFSET(Import.PLQ,$A124-1,AW$15-1,1,1),IF($E124&lt;&gt;1,IF(ISNUMBER(INDEX(Import.PLE,Detalhamento!$E124,Detalhamento!AW$15)),IF(INDEX(Import.PLE,Detalhamento!$E124,Detalhamento!AW$15)&lt;=mediçao,OFFSET(Import.PLQ,$A124-1,AW$15-1,1,1),0),0),PLE!$AA$28*OFFSET(Import.PLQ,$A124-1,AW$15-1,1,1)),IF($E124&lt;&gt;1,IF(ISNUMBER(INDEX(Import.PLE,Detalhamento!$E124,Detalhamento!AW$15)),IF(INDEX(Import.PLE,Detalhamento!$E124,Detalhamento!AW$15)&lt;=mediçao,0,OFFSET(Import.PLQ,$A124-1,AW$15-1,1,1)),OFFSET(Import.PLQ,$A124-1,AW$15-1,1,1)),(1-PLE!$AA$28)*OFFSET(Import.PLQ,$A124-1,AW$15-1,1,1))))</f>
        <v>0</v>
      </c>
      <c r="AX124" s="144">
        <f ca="1">IF(AX$13="",0,CHOOSE(Detalhamento.OpçãoServiços,OFFSET(Import.PLQ,$A124-1,AX$15-1,1,1),IF($E124&lt;&gt;1,IF(ISNUMBER(INDEX(Import.PLE,Detalhamento!$E124,Detalhamento!AX$15)),IF(INDEX(Import.PLE,Detalhamento!$E124,Detalhamento!AX$15)&lt;=mediçao,OFFSET(Import.PLQ,$A124-1,AX$15-1,1,1),0),0),PLE!$AA$28*OFFSET(Import.PLQ,$A124-1,AX$15-1,1,1)),IF($E124&lt;&gt;1,IF(ISNUMBER(INDEX(Import.PLE,Detalhamento!$E124,Detalhamento!AX$15)),IF(INDEX(Import.PLE,Detalhamento!$E124,Detalhamento!AX$15)&lt;=mediçao,0,OFFSET(Import.PLQ,$A124-1,AX$15-1,1,1)),OFFSET(Import.PLQ,$A124-1,AX$15-1,1,1)),(1-PLE!$AA$28)*OFFSET(Import.PLQ,$A124-1,AX$15-1,1,1))))</f>
        <v>0</v>
      </c>
      <c r="AY124" s="144">
        <f ca="1">IF(AY$13="",0,CHOOSE(Detalhamento.OpçãoServiços,OFFSET(Import.PLQ,$A124-1,AY$15-1,1,1),IF($E124&lt;&gt;1,IF(ISNUMBER(INDEX(Import.PLE,Detalhamento!$E124,Detalhamento!AY$15)),IF(INDEX(Import.PLE,Detalhamento!$E124,Detalhamento!AY$15)&lt;=mediçao,OFFSET(Import.PLQ,$A124-1,AY$15-1,1,1),0),0),PLE!$AA$28*OFFSET(Import.PLQ,$A124-1,AY$15-1,1,1)),IF($E124&lt;&gt;1,IF(ISNUMBER(INDEX(Import.PLE,Detalhamento!$E124,Detalhamento!AY$15)),IF(INDEX(Import.PLE,Detalhamento!$E124,Detalhamento!AY$15)&lt;=mediçao,0,OFFSET(Import.PLQ,$A124-1,AY$15-1,1,1)),OFFSET(Import.PLQ,$A124-1,AY$15-1,1,1)),(1-PLE!$AA$28)*OFFSET(Import.PLQ,$A124-1,AY$15-1,1,1))))</f>
        <v>0</v>
      </c>
      <c r="AZ124" s="144">
        <f ca="1">IF(AZ$13="",0,CHOOSE(Detalhamento.OpçãoServiços,OFFSET(Import.PLQ,$A124-1,AZ$15-1,1,1),IF($E124&lt;&gt;1,IF(ISNUMBER(INDEX(Import.PLE,Detalhamento!$E124,Detalhamento!AZ$15)),IF(INDEX(Import.PLE,Detalhamento!$E124,Detalhamento!AZ$15)&lt;=mediçao,OFFSET(Import.PLQ,$A124-1,AZ$15-1,1,1),0),0),PLE!$AA$28*OFFSET(Import.PLQ,$A124-1,AZ$15-1,1,1)),IF($E124&lt;&gt;1,IF(ISNUMBER(INDEX(Import.PLE,Detalhamento!$E124,Detalhamento!AZ$15)),IF(INDEX(Import.PLE,Detalhamento!$E124,Detalhamento!AZ$15)&lt;=mediçao,0,OFFSET(Import.PLQ,$A124-1,AZ$15-1,1,1)),OFFSET(Import.PLQ,$A124-1,AZ$15-1,1,1)),(1-PLE!$AA$28)*OFFSET(Import.PLQ,$A124-1,AZ$15-1,1,1))))</f>
        <v>0</v>
      </c>
      <c r="BA124" s="144">
        <f ca="1">IF(BA$13="",0,CHOOSE(Detalhamento.OpçãoServiços,OFFSET(Import.PLQ,$A124-1,BA$15-1,1,1),IF($E124&lt;&gt;1,IF(ISNUMBER(INDEX(Import.PLE,Detalhamento!$E124,Detalhamento!BA$15)),IF(INDEX(Import.PLE,Detalhamento!$E124,Detalhamento!BA$15)&lt;=mediçao,OFFSET(Import.PLQ,$A124-1,BA$15-1,1,1),0),0),PLE!$AA$28*OFFSET(Import.PLQ,$A124-1,BA$15-1,1,1)),IF($E124&lt;&gt;1,IF(ISNUMBER(INDEX(Import.PLE,Detalhamento!$E124,Detalhamento!BA$15)),IF(INDEX(Import.PLE,Detalhamento!$E124,Detalhamento!BA$15)&lt;=mediçao,0,OFFSET(Import.PLQ,$A124-1,BA$15-1,1,1)),OFFSET(Import.PLQ,$A124-1,BA$15-1,1,1)),(1-PLE!$AA$28)*OFFSET(Import.PLQ,$A124-1,BA$15-1,1,1))))</f>
        <v>0</v>
      </c>
      <c r="BB124" s="144">
        <f ca="1">IF(BB$13="",0,CHOOSE(Detalhamento.OpçãoServiços,OFFSET(Import.PLQ,$A124-1,BB$15-1,1,1),IF($E124&lt;&gt;1,IF(ISNUMBER(INDEX(Import.PLE,Detalhamento!$E124,Detalhamento!BB$15)),IF(INDEX(Import.PLE,Detalhamento!$E124,Detalhamento!BB$15)&lt;=mediçao,OFFSET(Import.PLQ,$A124-1,BB$15-1,1,1),0),0),PLE!$AA$28*OFFSET(Import.PLQ,$A124-1,BB$15-1,1,1)),IF($E124&lt;&gt;1,IF(ISNUMBER(INDEX(Import.PLE,Detalhamento!$E124,Detalhamento!BB$15)),IF(INDEX(Import.PLE,Detalhamento!$E124,Detalhamento!BB$15)&lt;=mediçao,0,OFFSET(Import.PLQ,$A124-1,BB$15-1,1,1)),OFFSET(Import.PLQ,$A124-1,BB$15-1,1,1)),(1-PLE!$AA$28)*OFFSET(Import.PLQ,$A124-1,BB$15-1,1,1))))</f>
        <v>0</v>
      </c>
      <c r="BC124" s="144">
        <f ca="1">IF(BC$13="",0,CHOOSE(Detalhamento.OpçãoServiços,OFFSET(Import.PLQ,$A124-1,BC$15-1,1,1),IF($E124&lt;&gt;1,IF(ISNUMBER(INDEX(Import.PLE,Detalhamento!$E124,Detalhamento!BC$15)),IF(INDEX(Import.PLE,Detalhamento!$E124,Detalhamento!BC$15)&lt;=mediçao,OFFSET(Import.PLQ,$A124-1,BC$15-1,1,1),0),0),PLE!$AA$28*OFFSET(Import.PLQ,$A124-1,BC$15-1,1,1)),IF($E124&lt;&gt;1,IF(ISNUMBER(INDEX(Import.PLE,Detalhamento!$E124,Detalhamento!BC$15)),IF(INDEX(Import.PLE,Detalhamento!$E124,Detalhamento!BC$15)&lt;=mediçao,0,OFFSET(Import.PLQ,$A124-1,BC$15-1,1,1)),OFFSET(Import.PLQ,$A124-1,BC$15-1,1,1)),(1-PLE!$AA$28)*OFFSET(Import.PLQ,$A124-1,BC$15-1,1,1))))</f>
        <v>0</v>
      </c>
      <c r="BD124" s="144">
        <f ca="1">IF(BD$13="",0,CHOOSE(Detalhamento.OpçãoServiços,OFFSET(Import.PLQ,$A124-1,BD$15-1,1,1),IF($E124&lt;&gt;1,IF(ISNUMBER(INDEX(Import.PLE,Detalhamento!$E124,Detalhamento!BD$15)),IF(INDEX(Import.PLE,Detalhamento!$E124,Detalhamento!BD$15)&lt;=mediçao,OFFSET(Import.PLQ,$A124-1,BD$15-1,1,1),0),0),PLE!$AA$28*OFFSET(Import.PLQ,$A124-1,BD$15-1,1,1)),IF($E124&lt;&gt;1,IF(ISNUMBER(INDEX(Import.PLE,Detalhamento!$E124,Detalhamento!BD$15)),IF(INDEX(Import.PLE,Detalhamento!$E124,Detalhamento!BD$15)&lt;=mediçao,0,OFFSET(Import.PLQ,$A124-1,BD$15-1,1,1)),OFFSET(Import.PLQ,$A124-1,BD$15-1,1,1)),(1-PLE!$AA$28)*OFFSET(Import.PLQ,$A124-1,BD$15-1,1,1))))</f>
        <v>0</v>
      </c>
      <c r="BE124" s="144">
        <f ca="1">IF(BE$13="",0,CHOOSE(Detalhamento.OpçãoServiços,OFFSET(Import.PLQ,$A124-1,BE$15-1,1,1),IF($E124&lt;&gt;1,IF(ISNUMBER(INDEX(Import.PLE,Detalhamento!$E124,Detalhamento!BE$15)),IF(INDEX(Import.PLE,Detalhamento!$E124,Detalhamento!BE$15)&lt;=mediçao,OFFSET(Import.PLQ,$A124-1,BE$15-1,1,1),0),0),PLE!$AA$28*OFFSET(Import.PLQ,$A124-1,BE$15-1,1,1)),IF($E124&lt;&gt;1,IF(ISNUMBER(INDEX(Import.PLE,Detalhamento!$E124,Detalhamento!BE$15)),IF(INDEX(Import.PLE,Detalhamento!$E124,Detalhamento!BE$15)&lt;=mediçao,0,OFFSET(Import.PLQ,$A124-1,BE$15-1,1,1)),OFFSET(Import.PLQ,$A124-1,BE$15-1,1,1)),(1-PLE!$AA$28)*OFFSET(Import.PLQ,$A124-1,BE$15-1,1,1))))</f>
        <v>0</v>
      </c>
      <c r="BF124" s="144">
        <f ca="1">IF(BF$13="",0,CHOOSE(Detalhamento.OpçãoServiços,OFFSET(Import.PLQ,$A124-1,BF$15-1,1,1),IF($E124&lt;&gt;1,IF(ISNUMBER(INDEX(Import.PLE,Detalhamento!$E124,Detalhamento!BF$15)),IF(INDEX(Import.PLE,Detalhamento!$E124,Detalhamento!BF$15)&lt;=mediçao,OFFSET(Import.PLQ,$A124-1,BF$15-1,1,1),0),0),PLE!$AA$28*OFFSET(Import.PLQ,$A124-1,BF$15-1,1,1)),IF($E124&lt;&gt;1,IF(ISNUMBER(INDEX(Import.PLE,Detalhamento!$E124,Detalhamento!BF$15)),IF(INDEX(Import.PLE,Detalhamento!$E124,Detalhamento!BF$15)&lt;=mediçao,0,OFFSET(Import.PLQ,$A124-1,BF$15-1,1,1)),OFFSET(Import.PLQ,$A124-1,BF$15-1,1,1)),(1-PLE!$AA$28)*OFFSET(Import.PLQ,$A124-1,BF$15-1,1,1))))</f>
        <v>0</v>
      </c>
      <c r="BG124" s="144">
        <f ca="1">IF(BG$13="",0,CHOOSE(Detalhamento.OpçãoServiços,OFFSET(Import.PLQ,$A124-1,BG$15-1,1,1),IF($E124&lt;&gt;1,IF(ISNUMBER(INDEX(Import.PLE,Detalhamento!$E124,Detalhamento!BG$15)),IF(INDEX(Import.PLE,Detalhamento!$E124,Detalhamento!BG$15)&lt;=mediçao,OFFSET(Import.PLQ,$A124-1,BG$15-1,1,1),0),0),PLE!$AA$28*OFFSET(Import.PLQ,$A124-1,BG$15-1,1,1)),IF($E124&lt;&gt;1,IF(ISNUMBER(INDEX(Import.PLE,Detalhamento!$E124,Detalhamento!BG$15)),IF(INDEX(Import.PLE,Detalhamento!$E124,Detalhamento!BG$15)&lt;=mediçao,0,OFFSET(Import.PLQ,$A124-1,BG$15-1,1,1)),OFFSET(Import.PLQ,$A124-1,BG$15-1,1,1)),(1-PLE!$AA$28)*OFFSET(Import.PLQ,$A124-1,BG$15-1,1,1))))</f>
        <v>0</v>
      </c>
      <c r="BH124" s="144">
        <f ca="1">IF(BH$13="",0,CHOOSE(Detalhamento.OpçãoServiços,OFFSET(Import.PLQ,$A124-1,BH$15-1,1,1),IF($E124&lt;&gt;1,IF(ISNUMBER(INDEX(Import.PLE,Detalhamento!$E124,Detalhamento!BH$15)),IF(INDEX(Import.PLE,Detalhamento!$E124,Detalhamento!BH$15)&lt;=mediçao,OFFSET(Import.PLQ,$A124-1,BH$15-1,1,1),0),0),PLE!$AA$28*OFFSET(Import.PLQ,$A124-1,BH$15-1,1,1)),IF($E124&lt;&gt;1,IF(ISNUMBER(INDEX(Import.PLE,Detalhamento!$E124,Detalhamento!BH$15)),IF(INDEX(Import.PLE,Detalhamento!$E124,Detalhamento!BH$15)&lt;=mediçao,0,OFFSET(Import.PLQ,$A124-1,BH$15-1,1,1)),OFFSET(Import.PLQ,$A124-1,BH$15-1,1,1)),(1-PLE!$AA$28)*OFFSET(Import.PLQ,$A124-1,BH$15-1,1,1))))</f>
        <v>0</v>
      </c>
      <c r="BI124" s="144">
        <f ca="1">IF(BI$13="",0,CHOOSE(Detalhamento.OpçãoServiços,OFFSET(Import.PLQ,$A124-1,BI$15-1,1,1),IF($E124&lt;&gt;1,IF(ISNUMBER(INDEX(Import.PLE,Detalhamento!$E124,Detalhamento!BI$15)),IF(INDEX(Import.PLE,Detalhamento!$E124,Detalhamento!BI$15)&lt;=mediçao,OFFSET(Import.PLQ,$A124-1,BI$15-1,1,1),0),0),PLE!$AA$28*OFFSET(Import.PLQ,$A124-1,BI$15-1,1,1)),IF($E124&lt;&gt;1,IF(ISNUMBER(INDEX(Import.PLE,Detalhamento!$E124,Detalhamento!BI$15)),IF(INDEX(Import.PLE,Detalhamento!$E124,Detalhamento!BI$15)&lt;=mediçao,0,OFFSET(Import.PLQ,$A124-1,BI$15-1,1,1)),OFFSET(Import.PLQ,$A124-1,BI$15-1,1,1)),(1-PLE!$AA$28)*OFFSET(Import.PLQ,$A124-1,BI$15-1,1,1))))</f>
        <v>0</v>
      </c>
    </row>
    <row r="125" spans="1:61" ht="20" x14ac:dyDescent="0.2">
      <c r="A125" s="155">
        <v>96</v>
      </c>
      <c r="B125" s="21" t="str">
        <f t="shared" ca="1" si="17"/>
        <v>Serviço</v>
      </c>
      <c r="E125" s="153">
        <f t="shared" ca="1" si="18"/>
        <v>13</v>
      </c>
      <c r="F125" s="154">
        <f t="shared" ca="1" si="19"/>
        <v>130096</v>
      </c>
      <c r="G125" s="154" t="str">
        <f t="shared" ca="1" si="23"/>
        <v>1.12.3</v>
      </c>
      <c r="H125" s="182" t="str">
        <f t="shared" ca="1" si="23"/>
        <v>TOMADA BAIXA DE EMBUTIR (1 MÓDULO), 2P+T 10 A, INCLUINDO SUPORTE E PLACA - FORNECIMENTO E INSTALAÇÃO. AF_12/2015</v>
      </c>
      <c r="I125" s="37" t="str">
        <f t="shared" ca="1" si="20"/>
        <v>UN</v>
      </c>
      <c r="J125" s="144">
        <f t="shared" ca="1" si="21"/>
        <v>8</v>
      </c>
      <c r="K125" s="67"/>
      <c r="L125" s="144">
        <f ca="1">IF(L$13="",0,CHOOSE(Detalhamento.OpçãoServiços,OFFSET(Import.PLQ,$A125-1,L$15-1,1,1),IF($E125&lt;&gt;1,IF(ISNUMBER(INDEX(Import.PLE,Detalhamento!$E125,Detalhamento!L$15)),IF(INDEX(Import.PLE,Detalhamento!$E125,Detalhamento!L$15)&lt;=mediçao,OFFSET(Import.PLQ,$A125-1,L$15-1,1,1),0),0),PLE!$AA$28*OFFSET(Import.PLQ,$A125-1,L$15-1,1,1)),IF($E125&lt;&gt;1,IF(ISNUMBER(INDEX(Import.PLE,Detalhamento!$E125,Detalhamento!L$15)),IF(INDEX(Import.PLE,Detalhamento!$E125,Detalhamento!L$15)&lt;=mediçao,0,OFFSET(Import.PLQ,$A125-1,L$15-1,1,1)),OFFSET(Import.PLQ,$A125-1,L$15-1,1,1)),(1-PLE!$AA$28)*OFFSET(Import.PLQ,$A125-1,L$15-1,1,1))))</f>
        <v>8</v>
      </c>
      <c r="M125" s="144">
        <f ca="1">IF(M$13="",0,CHOOSE(Detalhamento.OpçãoServiços,OFFSET(Import.PLQ,$A125-1,M$15-1,1,1),IF($E125&lt;&gt;1,IF(ISNUMBER(INDEX(Import.PLE,Detalhamento!$E125,Detalhamento!M$15)),IF(INDEX(Import.PLE,Detalhamento!$E125,Detalhamento!M$15)&lt;=mediçao,OFFSET(Import.PLQ,$A125-1,M$15-1,1,1),0),0),PLE!$AA$28*OFFSET(Import.PLQ,$A125-1,M$15-1,1,1)),IF($E125&lt;&gt;1,IF(ISNUMBER(INDEX(Import.PLE,Detalhamento!$E125,Detalhamento!M$15)),IF(INDEX(Import.PLE,Detalhamento!$E125,Detalhamento!M$15)&lt;=mediçao,0,OFFSET(Import.PLQ,$A125-1,M$15-1,1,1)),OFFSET(Import.PLQ,$A125-1,M$15-1,1,1)),(1-PLE!$AA$28)*OFFSET(Import.PLQ,$A125-1,M$15-1,1,1))))</f>
        <v>0</v>
      </c>
      <c r="N125" s="144">
        <f ca="1">IF(N$13="",0,CHOOSE(Detalhamento.OpçãoServiços,OFFSET(Import.PLQ,$A125-1,N$15-1,1,1),IF($E125&lt;&gt;1,IF(ISNUMBER(INDEX(Import.PLE,Detalhamento!$E125,Detalhamento!N$15)),IF(INDEX(Import.PLE,Detalhamento!$E125,Detalhamento!N$15)&lt;=mediçao,OFFSET(Import.PLQ,$A125-1,N$15-1,1,1),0),0),PLE!$AA$28*OFFSET(Import.PLQ,$A125-1,N$15-1,1,1)),IF($E125&lt;&gt;1,IF(ISNUMBER(INDEX(Import.PLE,Detalhamento!$E125,Detalhamento!N$15)),IF(INDEX(Import.PLE,Detalhamento!$E125,Detalhamento!N$15)&lt;=mediçao,0,OFFSET(Import.PLQ,$A125-1,N$15-1,1,1)),OFFSET(Import.PLQ,$A125-1,N$15-1,1,1)),(1-PLE!$AA$28)*OFFSET(Import.PLQ,$A125-1,N$15-1,1,1))))</f>
        <v>0</v>
      </c>
      <c r="O125" s="144">
        <f ca="1">IF(O$13="",0,CHOOSE(Detalhamento.OpçãoServiços,OFFSET(Import.PLQ,$A125-1,O$15-1,1,1),IF($E125&lt;&gt;1,IF(ISNUMBER(INDEX(Import.PLE,Detalhamento!$E125,Detalhamento!O$15)),IF(INDEX(Import.PLE,Detalhamento!$E125,Detalhamento!O$15)&lt;=mediçao,OFFSET(Import.PLQ,$A125-1,O$15-1,1,1),0),0),PLE!$AA$28*OFFSET(Import.PLQ,$A125-1,O$15-1,1,1)),IF($E125&lt;&gt;1,IF(ISNUMBER(INDEX(Import.PLE,Detalhamento!$E125,Detalhamento!O$15)),IF(INDEX(Import.PLE,Detalhamento!$E125,Detalhamento!O$15)&lt;=mediçao,0,OFFSET(Import.PLQ,$A125-1,O$15-1,1,1)),OFFSET(Import.PLQ,$A125-1,O$15-1,1,1)),(1-PLE!$AA$28)*OFFSET(Import.PLQ,$A125-1,O$15-1,1,1))))</f>
        <v>0</v>
      </c>
      <c r="P125" s="144">
        <f ca="1">IF(P$13="",0,CHOOSE(Detalhamento.OpçãoServiços,OFFSET(Import.PLQ,$A125-1,P$15-1,1,1),IF($E125&lt;&gt;1,IF(ISNUMBER(INDEX(Import.PLE,Detalhamento!$E125,Detalhamento!P$15)),IF(INDEX(Import.PLE,Detalhamento!$E125,Detalhamento!P$15)&lt;=mediçao,OFFSET(Import.PLQ,$A125-1,P$15-1,1,1),0),0),PLE!$AA$28*OFFSET(Import.PLQ,$A125-1,P$15-1,1,1)),IF($E125&lt;&gt;1,IF(ISNUMBER(INDEX(Import.PLE,Detalhamento!$E125,Detalhamento!P$15)),IF(INDEX(Import.PLE,Detalhamento!$E125,Detalhamento!P$15)&lt;=mediçao,0,OFFSET(Import.PLQ,$A125-1,P$15-1,1,1)),OFFSET(Import.PLQ,$A125-1,P$15-1,1,1)),(1-PLE!$AA$28)*OFFSET(Import.PLQ,$A125-1,P$15-1,1,1))))</f>
        <v>0</v>
      </c>
      <c r="Q125" s="144">
        <f ca="1">IF(Q$13="",0,CHOOSE(Detalhamento.OpçãoServiços,OFFSET(Import.PLQ,$A125-1,Q$15-1,1,1),IF($E125&lt;&gt;1,IF(ISNUMBER(INDEX(Import.PLE,Detalhamento!$E125,Detalhamento!Q$15)),IF(INDEX(Import.PLE,Detalhamento!$E125,Detalhamento!Q$15)&lt;=mediçao,OFFSET(Import.PLQ,$A125-1,Q$15-1,1,1),0),0),PLE!$AA$28*OFFSET(Import.PLQ,$A125-1,Q$15-1,1,1)),IF($E125&lt;&gt;1,IF(ISNUMBER(INDEX(Import.PLE,Detalhamento!$E125,Detalhamento!Q$15)),IF(INDEX(Import.PLE,Detalhamento!$E125,Detalhamento!Q$15)&lt;=mediçao,0,OFFSET(Import.PLQ,$A125-1,Q$15-1,1,1)),OFFSET(Import.PLQ,$A125-1,Q$15-1,1,1)),(1-PLE!$AA$28)*OFFSET(Import.PLQ,$A125-1,Q$15-1,1,1))))</f>
        <v>0</v>
      </c>
      <c r="R125" s="144">
        <f ca="1">IF(R$13="",0,CHOOSE(Detalhamento.OpçãoServiços,OFFSET(Import.PLQ,$A125-1,R$15-1,1,1),IF($E125&lt;&gt;1,IF(ISNUMBER(INDEX(Import.PLE,Detalhamento!$E125,Detalhamento!R$15)),IF(INDEX(Import.PLE,Detalhamento!$E125,Detalhamento!R$15)&lt;=mediçao,OFFSET(Import.PLQ,$A125-1,R$15-1,1,1),0),0),PLE!$AA$28*OFFSET(Import.PLQ,$A125-1,R$15-1,1,1)),IF($E125&lt;&gt;1,IF(ISNUMBER(INDEX(Import.PLE,Detalhamento!$E125,Detalhamento!R$15)),IF(INDEX(Import.PLE,Detalhamento!$E125,Detalhamento!R$15)&lt;=mediçao,0,OFFSET(Import.PLQ,$A125-1,R$15-1,1,1)),OFFSET(Import.PLQ,$A125-1,R$15-1,1,1)),(1-PLE!$AA$28)*OFFSET(Import.PLQ,$A125-1,R$15-1,1,1))))</f>
        <v>0</v>
      </c>
      <c r="S125" s="144">
        <f ca="1">IF(S$13="",0,CHOOSE(Detalhamento.OpçãoServiços,OFFSET(Import.PLQ,$A125-1,S$15-1,1,1),IF($E125&lt;&gt;1,IF(ISNUMBER(INDEX(Import.PLE,Detalhamento!$E125,Detalhamento!S$15)),IF(INDEX(Import.PLE,Detalhamento!$E125,Detalhamento!S$15)&lt;=mediçao,OFFSET(Import.PLQ,$A125-1,S$15-1,1,1),0),0),PLE!$AA$28*OFFSET(Import.PLQ,$A125-1,S$15-1,1,1)),IF($E125&lt;&gt;1,IF(ISNUMBER(INDEX(Import.PLE,Detalhamento!$E125,Detalhamento!S$15)),IF(INDEX(Import.PLE,Detalhamento!$E125,Detalhamento!S$15)&lt;=mediçao,0,OFFSET(Import.PLQ,$A125-1,S$15-1,1,1)),OFFSET(Import.PLQ,$A125-1,S$15-1,1,1)),(1-PLE!$AA$28)*OFFSET(Import.PLQ,$A125-1,S$15-1,1,1))))</f>
        <v>0</v>
      </c>
      <c r="T125" s="144">
        <f ca="1">IF(T$13="",0,CHOOSE(Detalhamento.OpçãoServiços,OFFSET(Import.PLQ,$A125-1,T$15-1,1,1),IF($E125&lt;&gt;1,IF(ISNUMBER(INDEX(Import.PLE,Detalhamento!$E125,Detalhamento!T$15)),IF(INDEX(Import.PLE,Detalhamento!$E125,Detalhamento!T$15)&lt;=mediçao,OFFSET(Import.PLQ,$A125-1,T$15-1,1,1),0),0),PLE!$AA$28*OFFSET(Import.PLQ,$A125-1,T$15-1,1,1)),IF($E125&lt;&gt;1,IF(ISNUMBER(INDEX(Import.PLE,Detalhamento!$E125,Detalhamento!T$15)),IF(INDEX(Import.PLE,Detalhamento!$E125,Detalhamento!T$15)&lt;=mediçao,0,OFFSET(Import.PLQ,$A125-1,T$15-1,1,1)),OFFSET(Import.PLQ,$A125-1,T$15-1,1,1)),(1-PLE!$AA$28)*OFFSET(Import.PLQ,$A125-1,T$15-1,1,1))))</f>
        <v>0</v>
      </c>
      <c r="U125" s="144">
        <f ca="1">IF(U$13="",0,CHOOSE(Detalhamento.OpçãoServiços,OFFSET(Import.PLQ,$A125-1,U$15-1,1,1),IF($E125&lt;&gt;1,IF(ISNUMBER(INDEX(Import.PLE,Detalhamento!$E125,Detalhamento!U$15)),IF(INDEX(Import.PLE,Detalhamento!$E125,Detalhamento!U$15)&lt;=mediçao,OFFSET(Import.PLQ,$A125-1,U$15-1,1,1),0),0),PLE!$AA$28*OFFSET(Import.PLQ,$A125-1,U$15-1,1,1)),IF($E125&lt;&gt;1,IF(ISNUMBER(INDEX(Import.PLE,Detalhamento!$E125,Detalhamento!U$15)),IF(INDEX(Import.PLE,Detalhamento!$E125,Detalhamento!U$15)&lt;=mediçao,0,OFFSET(Import.PLQ,$A125-1,U$15-1,1,1)),OFFSET(Import.PLQ,$A125-1,U$15-1,1,1)),(1-PLE!$AA$28)*OFFSET(Import.PLQ,$A125-1,U$15-1,1,1))))</f>
        <v>0</v>
      </c>
      <c r="V125" s="144">
        <f ca="1">IF(V$13="",0,CHOOSE(Detalhamento.OpçãoServiços,OFFSET(Import.PLQ,$A125-1,V$15-1,1,1),IF($E125&lt;&gt;1,IF(ISNUMBER(INDEX(Import.PLE,Detalhamento!$E125,Detalhamento!V$15)),IF(INDEX(Import.PLE,Detalhamento!$E125,Detalhamento!V$15)&lt;=mediçao,OFFSET(Import.PLQ,$A125-1,V$15-1,1,1),0),0),PLE!$AA$28*OFFSET(Import.PLQ,$A125-1,V$15-1,1,1)),IF($E125&lt;&gt;1,IF(ISNUMBER(INDEX(Import.PLE,Detalhamento!$E125,Detalhamento!V$15)),IF(INDEX(Import.PLE,Detalhamento!$E125,Detalhamento!V$15)&lt;=mediçao,0,OFFSET(Import.PLQ,$A125-1,V$15-1,1,1)),OFFSET(Import.PLQ,$A125-1,V$15-1,1,1)),(1-PLE!$AA$28)*OFFSET(Import.PLQ,$A125-1,V$15-1,1,1))))</f>
        <v>0</v>
      </c>
      <c r="W125" s="144">
        <f ca="1">IF(W$13="",0,CHOOSE(Detalhamento.OpçãoServiços,OFFSET(Import.PLQ,$A125-1,W$15-1,1,1),IF($E125&lt;&gt;1,IF(ISNUMBER(INDEX(Import.PLE,Detalhamento!$E125,Detalhamento!W$15)),IF(INDEX(Import.PLE,Detalhamento!$E125,Detalhamento!W$15)&lt;=mediçao,OFFSET(Import.PLQ,$A125-1,W$15-1,1,1),0),0),PLE!$AA$28*OFFSET(Import.PLQ,$A125-1,W$15-1,1,1)),IF($E125&lt;&gt;1,IF(ISNUMBER(INDEX(Import.PLE,Detalhamento!$E125,Detalhamento!W$15)),IF(INDEX(Import.PLE,Detalhamento!$E125,Detalhamento!W$15)&lt;=mediçao,0,OFFSET(Import.PLQ,$A125-1,W$15-1,1,1)),OFFSET(Import.PLQ,$A125-1,W$15-1,1,1)),(1-PLE!$AA$28)*OFFSET(Import.PLQ,$A125-1,W$15-1,1,1))))</f>
        <v>0</v>
      </c>
      <c r="X125" s="144">
        <f ca="1">IF(X$13="",0,CHOOSE(Detalhamento.OpçãoServiços,OFFSET(Import.PLQ,$A125-1,X$15-1,1,1),IF($E125&lt;&gt;1,IF(ISNUMBER(INDEX(Import.PLE,Detalhamento!$E125,Detalhamento!X$15)),IF(INDEX(Import.PLE,Detalhamento!$E125,Detalhamento!X$15)&lt;=mediçao,OFFSET(Import.PLQ,$A125-1,X$15-1,1,1),0),0),PLE!$AA$28*OFFSET(Import.PLQ,$A125-1,X$15-1,1,1)),IF($E125&lt;&gt;1,IF(ISNUMBER(INDEX(Import.PLE,Detalhamento!$E125,Detalhamento!X$15)),IF(INDEX(Import.PLE,Detalhamento!$E125,Detalhamento!X$15)&lt;=mediçao,0,OFFSET(Import.PLQ,$A125-1,X$15-1,1,1)),OFFSET(Import.PLQ,$A125-1,X$15-1,1,1)),(1-PLE!$AA$28)*OFFSET(Import.PLQ,$A125-1,X$15-1,1,1))))</f>
        <v>0</v>
      </c>
      <c r="Y125" s="144">
        <f ca="1">IF(Y$13="",0,CHOOSE(Detalhamento.OpçãoServiços,OFFSET(Import.PLQ,$A125-1,Y$15-1,1,1),IF($E125&lt;&gt;1,IF(ISNUMBER(INDEX(Import.PLE,Detalhamento!$E125,Detalhamento!Y$15)),IF(INDEX(Import.PLE,Detalhamento!$E125,Detalhamento!Y$15)&lt;=mediçao,OFFSET(Import.PLQ,$A125-1,Y$15-1,1,1),0),0),PLE!$AA$28*OFFSET(Import.PLQ,$A125-1,Y$15-1,1,1)),IF($E125&lt;&gt;1,IF(ISNUMBER(INDEX(Import.PLE,Detalhamento!$E125,Detalhamento!Y$15)),IF(INDEX(Import.PLE,Detalhamento!$E125,Detalhamento!Y$15)&lt;=mediçao,0,OFFSET(Import.PLQ,$A125-1,Y$15-1,1,1)),OFFSET(Import.PLQ,$A125-1,Y$15-1,1,1)),(1-PLE!$AA$28)*OFFSET(Import.PLQ,$A125-1,Y$15-1,1,1))))</f>
        <v>0</v>
      </c>
      <c r="Z125" s="144">
        <f ca="1">IF(Z$13="",0,CHOOSE(Detalhamento.OpçãoServiços,OFFSET(Import.PLQ,$A125-1,Z$15-1,1,1),IF($E125&lt;&gt;1,IF(ISNUMBER(INDEX(Import.PLE,Detalhamento!$E125,Detalhamento!Z$15)),IF(INDEX(Import.PLE,Detalhamento!$E125,Detalhamento!Z$15)&lt;=mediçao,OFFSET(Import.PLQ,$A125-1,Z$15-1,1,1),0),0),PLE!$AA$28*OFFSET(Import.PLQ,$A125-1,Z$15-1,1,1)),IF($E125&lt;&gt;1,IF(ISNUMBER(INDEX(Import.PLE,Detalhamento!$E125,Detalhamento!Z$15)),IF(INDEX(Import.PLE,Detalhamento!$E125,Detalhamento!Z$15)&lt;=mediçao,0,OFFSET(Import.PLQ,$A125-1,Z$15-1,1,1)),OFFSET(Import.PLQ,$A125-1,Z$15-1,1,1)),(1-PLE!$AA$28)*OFFSET(Import.PLQ,$A125-1,Z$15-1,1,1))))</f>
        <v>0</v>
      </c>
      <c r="AA125" s="144">
        <f ca="1">IF(AA$13="",0,CHOOSE(Detalhamento.OpçãoServiços,OFFSET(Import.PLQ,$A125-1,AA$15-1,1,1),IF($E125&lt;&gt;1,IF(ISNUMBER(INDEX(Import.PLE,Detalhamento!$E125,Detalhamento!AA$15)),IF(INDEX(Import.PLE,Detalhamento!$E125,Detalhamento!AA$15)&lt;=mediçao,OFFSET(Import.PLQ,$A125-1,AA$15-1,1,1),0),0),PLE!$AA$28*OFFSET(Import.PLQ,$A125-1,AA$15-1,1,1)),IF($E125&lt;&gt;1,IF(ISNUMBER(INDEX(Import.PLE,Detalhamento!$E125,Detalhamento!AA$15)),IF(INDEX(Import.PLE,Detalhamento!$E125,Detalhamento!AA$15)&lt;=mediçao,0,OFFSET(Import.PLQ,$A125-1,AA$15-1,1,1)),OFFSET(Import.PLQ,$A125-1,AA$15-1,1,1)),(1-PLE!$AA$28)*OFFSET(Import.PLQ,$A125-1,AA$15-1,1,1))))</f>
        <v>0</v>
      </c>
      <c r="AB125" s="144">
        <f ca="1">IF(AB$13="",0,CHOOSE(Detalhamento.OpçãoServiços,OFFSET(Import.PLQ,$A125-1,AB$15-1,1,1),IF($E125&lt;&gt;1,IF(ISNUMBER(INDEX(Import.PLE,Detalhamento!$E125,Detalhamento!AB$15)),IF(INDEX(Import.PLE,Detalhamento!$E125,Detalhamento!AB$15)&lt;=mediçao,OFFSET(Import.PLQ,$A125-1,AB$15-1,1,1),0),0),PLE!$AA$28*OFFSET(Import.PLQ,$A125-1,AB$15-1,1,1)),IF($E125&lt;&gt;1,IF(ISNUMBER(INDEX(Import.PLE,Detalhamento!$E125,Detalhamento!AB$15)),IF(INDEX(Import.PLE,Detalhamento!$E125,Detalhamento!AB$15)&lt;=mediçao,0,OFFSET(Import.PLQ,$A125-1,AB$15-1,1,1)),OFFSET(Import.PLQ,$A125-1,AB$15-1,1,1)),(1-PLE!$AA$28)*OFFSET(Import.PLQ,$A125-1,AB$15-1,1,1))))</f>
        <v>0</v>
      </c>
      <c r="AC125" s="144">
        <f ca="1">IF(AC$13="",0,CHOOSE(Detalhamento.OpçãoServiços,OFFSET(Import.PLQ,$A125-1,AC$15-1,1,1),IF($E125&lt;&gt;1,IF(ISNUMBER(INDEX(Import.PLE,Detalhamento!$E125,Detalhamento!AC$15)),IF(INDEX(Import.PLE,Detalhamento!$E125,Detalhamento!AC$15)&lt;=mediçao,OFFSET(Import.PLQ,$A125-1,AC$15-1,1,1),0),0),PLE!$AA$28*OFFSET(Import.PLQ,$A125-1,AC$15-1,1,1)),IF($E125&lt;&gt;1,IF(ISNUMBER(INDEX(Import.PLE,Detalhamento!$E125,Detalhamento!AC$15)),IF(INDEX(Import.PLE,Detalhamento!$E125,Detalhamento!AC$15)&lt;=mediçao,0,OFFSET(Import.PLQ,$A125-1,AC$15-1,1,1)),OFFSET(Import.PLQ,$A125-1,AC$15-1,1,1)),(1-PLE!$AA$28)*OFFSET(Import.PLQ,$A125-1,AC$15-1,1,1))))</f>
        <v>0</v>
      </c>
      <c r="AD125" s="144">
        <f ca="1">IF(AD$13="",0,CHOOSE(Detalhamento.OpçãoServiços,OFFSET(Import.PLQ,$A125-1,AD$15-1,1,1),IF($E125&lt;&gt;1,IF(ISNUMBER(INDEX(Import.PLE,Detalhamento!$E125,Detalhamento!AD$15)),IF(INDEX(Import.PLE,Detalhamento!$E125,Detalhamento!AD$15)&lt;=mediçao,OFFSET(Import.PLQ,$A125-1,AD$15-1,1,1),0),0),PLE!$AA$28*OFFSET(Import.PLQ,$A125-1,AD$15-1,1,1)),IF($E125&lt;&gt;1,IF(ISNUMBER(INDEX(Import.PLE,Detalhamento!$E125,Detalhamento!AD$15)),IF(INDEX(Import.PLE,Detalhamento!$E125,Detalhamento!AD$15)&lt;=mediçao,0,OFFSET(Import.PLQ,$A125-1,AD$15-1,1,1)),OFFSET(Import.PLQ,$A125-1,AD$15-1,1,1)),(1-PLE!$AA$28)*OFFSET(Import.PLQ,$A125-1,AD$15-1,1,1))))</f>
        <v>0</v>
      </c>
      <c r="AE125" s="144">
        <f ca="1">IF(AE$13="",0,CHOOSE(Detalhamento.OpçãoServiços,OFFSET(Import.PLQ,$A125-1,AE$15-1,1,1),IF($E125&lt;&gt;1,IF(ISNUMBER(INDEX(Import.PLE,Detalhamento!$E125,Detalhamento!AE$15)),IF(INDEX(Import.PLE,Detalhamento!$E125,Detalhamento!AE$15)&lt;=mediçao,OFFSET(Import.PLQ,$A125-1,AE$15-1,1,1),0),0),PLE!$AA$28*OFFSET(Import.PLQ,$A125-1,AE$15-1,1,1)),IF($E125&lt;&gt;1,IF(ISNUMBER(INDEX(Import.PLE,Detalhamento!$E125,Detalhamento!AE$15)),IF(INDEX(Import.PLE,Detalhamento!$E125,Detalhamento!AE$15)&lt;=mediçao,0,OFFSET(Import.PLQ,$A125-1,AE$15-1,1,1)),OFFSET(Import.PLQ,$A125-1,AE$15-1,1,1)),(1-PLE!$AA$28)*OFFSET(Import.PLQ,$A125-1,AE$15-1,1,1))))</f>
        <v>0</v>
      </c>
      <c r="AF125" s="144">
        <f ca="1">IF(AF$13="",0,CHOOSE(Detalhamento.OpçãoServiços,OFFSET(Import.PLQ,$A125-1,AF$15-1,1,1),IF($E125&lt;&gt;1,IF(ISNUMBER(INDEX(Import.PLE,Detalhamento!$E125,Detalhamento!AF$15)),IF(INDEX(Import.PLE,Detalhamento!$E125,Detalhamento!AF$15)&lt;=mediçao,OFFSET(Import.PLQ,$A125-1,AF$15-1,1,1),0),0),PLE!$AA$28*OFFSET(Import.PLQ,$A125-1,AF$15-1,1,1)),IF($E125&lt;&gt;1,IF(ISNUMBER(INDEX(Import.PLE,Detalhamento!$E125,Detalhamento!AF$15)),IF(INDEX(Import.PLE,Detalhamento!$E125,Detalhamento!AF$15)&lt;=mediçao,0,OFFSET(Import.PLQ,$A125-1,AF$15-1,1,1)),OFFSET(Import.PLQ,$A125-1,AF$15-1,1,1)),(1-PLE!$AA$28)*OFFSET(Import.PLQ,$A125-1,AF$15-1,1,1))))</f>
        <v>0</v>
      </c>
      <c r="AG125" s="144">
        <f ca="1">IF(AG$13="",0,CHOOSE(Detalhamento.OpçãoServiços,OFFSET(Import.PLQ,$A125-1,AG$15-1,1,1),IF($E125&lt;&gt;1,IF(ISNUMBER(INDEX(Import.PLE,Detalhamento!$E125,Detalhamento!AG$15)),IF(INDEX(Import.PLE,Detalhamento!$E125,Detalhamento!AG$15)&lt;=mediçao,OFFSET(Import.PLQ,$A125-1,AG$15-1,1,1),0),0),PLE!$AA$28*OFFSET(Import.PLQ,$A125-1,AG$15-1,1,1)),IF($E125&lt;&gt;1,IF(ISNUMBER(INDEX(Import.PLE,Detalhamento!$E125,Detalhamento!AG$15)),IF(INDEX(Import.PLE,Detalhamento!$E125,Detalhamento!AG$15)&lt;=mediçao,0,OFFSET(Import.PLQ,$A125-1,AG$15-1,1,1)),OFFSET(Import.PLQ,$A125-1,AG$15-1,1,1)),(1-PLE!$AA$28)*OFFSET(Import.PLQ,$A125-1,AG$15-1,1,1))))</f>
        <v>0</v>
      </c>
      <c r="AH125" s="144">
        <f ca="1">IF(AH$13="",0,CHOOSE(Detalhamento.OpçãoServiços,OFFSET(Import.PLQ,$A125-1,AH$15-1,1,1),IF($E125&lt;&gt;1,IF(ISNUMBER(INDEX(Import.PLE,Detalhamento!$E125,Detalhamento!AH$15)),IF(INDEX(Import.PLE,Detalhamento!$E125,Detalhamento!AH$15)&lt;=mediçao,OFFSET(Import.PLQ,$A125-1,AH$15-1,1,1),0),0),PLE!$AA$28*OFFSET(Import.PLQ,$A125-1,AH$15-1,1,1)),IF($E125&lt;&gt;1,IF(ISNUMBER(INDEX(Import.PLE,Detalhamento!$E125,Detalhamento!AH$15)),IF(INDEX(Import.PLE,Detalhamento!$E125,Detalhamento!AH$15)&lt;=mediçao,0,OFFSET(Import.PLQ,$A125-1,AH$15-1,1,1)),OFFSET(Import.PLQ,$A125-1,AH$15-1,1,1)),(1-PLE!$AA$28)*OFFSET(Import.PLQ,$A125-1,AH$15-1,1,1))))</f>
        <v>0</v>
      </c>
      <c r="AI125" s="144">
        <f ca="1">IF(AI$13="",0,CHOOSE(Detalhamento.OpçãoServiços,OFFSET(Import.PLQ,$A125-1,AI$15-1,1,1),IF($E125&lt;&gt;1,IF(ISNUMBER(INDEX(Import.PLE,Detalhamento!$E125,Detalhamento!AI$15)),IF(INDEX(Import.PLE,Detalhamento!$E125,Detalhamento!AI$15)&lt;=mediçao,OFFSET(Import.PLQ,$A125-1,AI$15-1,1,1),0),0),PLE!$AA$28*OFFSET(Import.PLQ,$A125-1,AI$15-1,1,1)),IF($E125&lt;&gt;1,IF(ISNUMBER(INDEX(Import.PLE,Detalhamento!$E125,Detalhamento!AI$15)),IF(INDEX(Import.PLE,Detalhamento!$E125,Detalhamento!AI$15)&lt;=mediçao,0,OFFSET(Import.PLQ,$A125-1,AI$15-1,1,1)),OFFSET(Import.PLQ,$A125-1,AI$15-1,1,1)),(1-PLE!$AA$28)*OFFSET(Import.PLQ,$A125-1,AI$15-1,1,1))))</f>
        <v>0</v>
      </c>
      <c r="AJ125" s="144">
        <f ca="1">IF(AJ$13="",0,CHOOSE(Detalhamento.OpçãoServiços,OFFSET(Import.PLQ,$A125-1,AJ$15-1,1,1),IF($E125&lt;&gt;1,IF(ISNUMBER(INDEX(Import.PLE,Detalhamento!$E125,Detalhamento!AJ$15)),IF(INDEX(Import.PLE,Detalhamento!$E125,Detalhamento!AJ$15)&lt;=mediçao,OFFSET(Import.PLQ,$A125-1,AJ$15-1,1,1),0),0),PLE!$AA$28*OFFSET(Import.PLQ,$A125-1,AJ$15-1,1,1)),IF($E125&lt;&gt;1,IF(ISNUMBER(INDEX(Import.PLE,Detalhamento!$E125,Detalhamento!AJ$15)),IF(INDEX(Import.PLE,Detalhamento!$E125,Detalhamento!AJ$15)&lt;=mediçao,0,OFFSET(Import.PLQ,$A125-1,AJ$15-1,1,1)),OFFSET(Import.PLQ,$A125-1,AJ$15-1,1,1)),(1-PLE!$AA$28)*OFFSET(Import.PLQ,$A125-1,AJ$15-1,1,1))))</f>
        <v>0</v>
      </c>
      <c r="AK125" s="144">
        <f ca="1">IF(AK$13="",0,CHOOSE(Detalhamento.OpçãoServiços,OFFSET(Import.PLQ,$A125-1,AK$15-1,1,1),IF($E125&lt;&gt;1,IF(ISNUMBER(INDEX(Import.PLE,Detalhamento!$E125,Detalhamento!AK$15)),IF(INDEX(Import.PLE,Detalhamento!$E125,Detalhamento!AK$15)&lt;=mediçao,OFFSET(Import.PLQ,$A125-1,AK$15-1,1,1),0),0),PLE!$AA$28*OFFSET(Import.PLQ,$A125-1,AK$15-1,1,1)),IF($E125&lt;&gt;1,IF(ISNUMBER(INDEX(Import.PLE,Detalhamento!$E125,Detalhamento!AK$15)),IF(INDEX(Import.PLE,Detalhamento!$E125,Detalhamento!AK$15)&lt;=mediçao,0,OFFSET(Import.PLQ,$A125-1,AK$15-1,1,1)),OFFSET(Import.PLQ,$A125-1,AK$15-1,1,1)),(1-PLE!$AA$28)*OFFSET(Import.PLQ,$A125-1,AK$15-1,1,1))))</f>
        <v>0</v>
      </c>
      <c r="AL125" s="144">
        <f ca="1">IF(AL$13="",0,CHOOSE(Detalhamento.OpçãoServiços,OFFSET(Import.PLQ,$A125-1,AL$15-1,1,1),IF($E125&lt;&gt;1,IF(ISNUMBER(INDEX(Import.PLE,Detalhamento!$E125,Detalhamento!AL$15)),IF(INDEX(Import.PLE,Detalhamento!$E125,Detalhamento!AL$15)&lt;=mediçao,OFFSET(Import.PLQ,$A125-1,AL$15-1,1,1),0),0),PLE!$AA$28*OFFSET(Import.PLQ,$A125-1,AL$15-1,1,1)),IF($E125&lt;&gt;1,IF(ISNUMBER(INDEX(Import.PLE,Detalhamento!$E125,Detalhamento!AL$15)),IF(INDEX(Import.PLE,Detalhamento!$E125,Detalhamento!AL$15)&lt;=mediçao,0,OFFSET(Import.PLQ,$A125-1,AL$15-1,1,1)),OFFSET(Import.PLQ,$A125-1,AL$15-1,1,1)),(1-PLE!$AA$28)*OFFSET(Import.PLQ,$A125-1,AL$15-1,1,1))))</f>
        <v>0</v>
      </c>
      <c r="AM125" s="144">
        <f ca="1">IF(AM$13="",0,CHOOSE(Detalhamento.OpçãoServiços,OFFSET(Import.PLQ,$A125-1,AM$15-1,1,1),IF($E125&lt;&gt;1,IF(ISNUMBER(INDEX(Import.PLE,Detalhamento!$E125,Detalhamento!AM$15)),IF(INDEX(Import.PLE,Detalhamento!$E125,Detalhamento!AM$15)&lt;=mediçao,OFFSET(Import.PLQ,$A125-1,AM$15-1,1,1),0),0),PLE!$AA$28*OFFSET(Import.PLQ,$A125-1,AM$15-1,1,1)),IF($E125&lt;&gt;1,IF(ISNUMBER(INDEX(Import.PLE,Detalhamento!$E125,Detalhamento!AM$15)),IF(INDEX(Import.PLE,Detalhamento!$E125,Detalhamento!AM$15)&lt;=mediçao,0,OFFSET(Import.PLQ,$A125-1,AM$15-1,1,1)),OFFSET(Import.PLQ,$A125-1,AM$15-1,1,1)),(1-PLE!$AA$28)*OFFSET(Import.PLQ,$A125-1,AM$15-1,1,1))))</f>
        <v>0</v>
      </c>
      <c r="AN125" s="144">
        <f ca="1">IF(AN$13="",0,CHOOSE(Detalhamento.OpçãoServiços,OFFSET(Import.PLQ,$A125-1,AN$15-1,1,1),IF($E125&lt;&gt;1,IF(ISNUMBER(INDEX(Import.PLE,Detalhamento!$E125,Detalhamento!AN$15)),IF(INDEX(Import.PLE,Detalhamento!$E125,Detalhamento!AN$15)&lt;=mediçao,OFFSET(Import.PLQ,$A125-1,AN$15-1,1,1),0),0),PLE!$AA$28*OFFSET(Import.PLQ,$A125-1,AN$15-1,1,1)),IF($E125&lt;&gt;1,IF(ISNUMBER(INDEX(Import.PLE,Detalhamento!$E125,Detalhamento!AN$15)),IF(INDEX(Import.PLE,Detalhamento!$E125,Detalhamento!AN$15)&lt;=mediçao,0,OFFSET(Import.PLQ,$A125-1,AN$15-1,1,1)),OFFSET(Import.PLQ,$A125-1,AN$15-1,1,1)),(1-PLE!$AA$28)*OFFSET(Import.PLQ,$A125-1,AN$15-1,1,1))))</f>
        <v>0</v>
      </c>
      <c r="AO125" s="144">
        <f ca="1">IF(AO$13="",0,CHOOSE(Detalhamento.OpçãoServiços,OFFSET(Import.PLQ,$A125-1,AO$15-1,1,1),IF($E125&lt;&gt;1,IF(ISNUMBER(INDEX(Import.PLE,Detalhamento!$E125,Detalhamento!AO$15)),IF(INDEX(Import.PLE,Detalhamento!$E125,Detalhamento!AO$15)&lt;=mediçao,OFFSET(Import.PLQ,$A125-1,AO$15-1,1,1),0),0),PLE!$AA$28*OFFSET(Import.PLQ,$A125-1,AO$15-1,1,1)),IF($E125&lt;&gt;1,IF(ISNUMBER(INDEX(Import.PLE,Detalhamento!$E125,Detalhamento!AO$15)),IF(INDEX(Import.PLE,Detalhamento!$E125,Detalhamento!AO$15)&lt;=mediçao,0,OFFSET(Import.PLQ,$A125-1,AO$15-1,1,1)),OFFSET(Import.PLQ,$A125-1,AO$15-1,1,1)),(1-PLE!$AA$28)*OFFSET(Import.PLQ,$A125-1,AO$15-1,1,1))))</f>
        <v>0</v>
      </c>
      <c r="AP125" s="144">
        <f ca="1">IF(AP$13="",0,CHOOSE(Detalhamento.OpçãoServiços,OFFSET(Import.PLQ,$A125-1,AP$15-1,1,1),IF($E125&lt;&gt;1,IF(ISNUMBER(INDEX(Import.PLE,Detalhamento!$E125,Detalhamento!AP$15)),IF(INDEX(Import.PLE,Detalhamento!$E125,Detalhamento!AP$15)&lt;=mediçao,OFFSET(Import.PLQ,$A125-1,AP$15-1,1,1),0),0),PLE!$AA$28*OFFSET(Import.PLQ,$A125-1,AP$15-1,1,1)),IF($E125&lt;&gt;1,IF(ISNUMBER(INDEX(Import.PLE,Detalhamento!$E125,Detalhamento!AP$15)),IF(INDEX(Import.PLE,Detalhamento!$E125,Detalhamento!AP$15)&lt;=mediçao,0,OFFSET(Import.PLQ,$A125-1,AP$15-1,1,1)),OFFSET(Import.PLQ,$A125-1,AP$15-1,1,1)),(1-PLE!$AA$28)*OFFSET(Import.PLQ,$A125-1,AP$15-1,1,1))))</f>
        <v>0</v>
      </c>
      <c r="AQ125" s="144">
        <f ca="1">IF(AQ$13="",0,CHOOSE(Detalhamento.OpçãoServiços,OFFSET(Import.PLQ,$A125-1,AQ$15-1,1,1),IF($E125&lt;&gt;1,IF(ISNUMBER(INDEX(Import.PLE,Detalhamento!$E125,Detalhamento!AQ$15)),IF(INDEX(Import.PLE,Detalhamento!$E125,Detalhamento!AQ$15)&lt;=mediçao,OFFSET(Import.PLQ,$A125-1,AQ$15-1,1,1),0),0),PLE!$AA$28*OFFSET(Import.PLQ,$A125-1,AQ$15-1,1,1)),IF($E125&lt;&gt;1,IF(ISNUMBER(INDEX(Import.PLE,Detalhamento!$E125,Detalhamento!AQ$15)),IF(INDEX(Import.PLE,Detalhamento!$E125,Detalhamento!AQ$15)&lt;=mediçao,0,OFFSET(Import.PLQ,$A125-1,AQ$15-1,1,1)),OFFSET(Import.PLQ,$A125-1,AQ$15-1,1,1)),(1-PLE!$AA$28)*OFFSET(Import.PLQ,$A125-1,AQ$15-1,1,1))))</f>
        <v>0</v>
      </c>
      <c r="AR125" s="144">
        <f ca="1">IF(AR$13="",0,CHOOSE(Detalhamento.OpçãoServiços,OFFSET(Import.PLQ,$A125-1,AR$15-1,1,1),IF($E125&lt;&gt;1,IF(ISNUMBER(INDEX(Import.PLE,Detalhamento!$E125,Detalhamento!AR$15)),IF(INDEX(Import.PLE,Detalhamento!$E125,Detalhamento!AR$15)&lt;=mediçao,OFFSET(Import.PLQ,$A125-1,AR$15-1,1,1),0),0),PLE!$AA$28*OFFSET(Import.PLQ,$A125-1,AR$15-1,1,1)),IF($E125&lt;&gt;1,IF(ISNUMBER(INDEX(Import.PLE,Detalhamento!$E125,Detalhamento!AR$15)),IF(INDEX(Import.PLE,Detalhamento!$E125,Detalhamento!AR$15)&lt;=mediçao,0,OFFSET(Import.PLQ,$A125-1,AR$15-1,1,1)),OFFSET(Import.PLQ,$A125-1,AR$15-1,1,1)),(1-PLE!$AA$28)*OFFSET(Import.PLQ,$A125-1,AR$15-1,1,1))))</f>
        <v>0</v>
      </c>
      <c r="AS125" s="144">
        <f ca="1">IF(AS$13="",0,CHOOSE(Detalhamento.OpçãoServiços,OFFSET(Import.PLQ,$A125-1,AS$15-1,1,1),IF($E125&lt;&gt;1,IF(ISNUMBER(INDEX(Import.PLE,Detalhamento!$E125,Detalhamento!AS$15)),IF(INDEX(Import.PLE,Detalhamento!$E125,Detalhamento!AS$15)&lt;=mediçao,OFFSET(Import.PLQ,$A125-1,AS$15-1,1,1),0),0),PLE!$AA$28*OFFSET(Import.PLQ,$A125-1,AS$15-1,1,1)),IF($E125&lt;&gt;1,IF(ISNUMBER(INDEX(Import.PLE,Detalhamento!$E125,Detalhamento!AS$15)),IF(INDEX(Import.PLE,Detalhamento!$E125,Detalhamento!AS$15)&lt;=mediçao,0,OFFSET(Import.PLQ,$A125-1,AS$15-1,1,1)),OFFSET(Import.PLQ,$A125-1,AS$15-1,1,1)),(1-PLE!$AA$28)*OFFSET(Import.PLQ,$A125-1,AS$15-1,1,1))))</f>
        <v>0</v>
      </c>
      <c r="AT125" s="144">
        <f ca="1">IF(AT$13="",0,CHOOSE(Detalhamento.OpçãoServiços,OFFSET(Import.PLQ,$A125-1,AT$15-1,1,1),IF($E125&lt;&gt;1,IF(ISNUMBER(INDEX(Import.PLE,Detalhamento!$E125,Detalhamento!AT$15)),IF(INDEX(Import.PLE,Detalhamento!$E125,Detalhamento!AT$15)&lt;=mediçao,OFFSET(Import.PLQ,$A125-1,AT$15-1,1,1),0),0),PLE!$AA$28*OFFSET(Import.PLQ,$A125-1,AT$15-1,1,1)),IF($E125&lt;&gt;1,IF(ISNUMBER(INDEX(Import.PLE,Detalhamento!$E125,Detalhamento!AT$15)),IF(INDEX(Import.PLE,Detalhamento!$E125,Detalhamento!AT$15)&lt;=mediçao,0,OFFSET(Import.PLQ,$A125-1,AT$15-1,1,1)),OFFSET(Import.PLQ,$A125-1,AT$15-1,1,1)),(1-PLE!$AA$28)*OFFSET(Import.PLQ,$A125-1,AT$15-1,1,1))))</f>
        <v>0</v>
      </c>
      <c r="AU125" s="144">
        <f ca="1">IF(AU$13="",0,CHOOSE(Detalhamento.OpçãoServiços,OFFSET(Import.PLQ,$A125-1,AU$15-1,1,1),IF($E125&lt;&gt;1,IF(ISNUMBER(INDEX(Import.PLE,Detalhamento!$E125,Detalhamento!AU$15)),IF(INDEX(Import.PLE,Detalhamento!$E125,Detalhamento!AU$15)&lt;=mediçao,OFFSET(Import.PLQ,$A125-1,AU$15-1,1,1),0),0),PLE!$AA$28*OFFSET(Import.PLQ,$A125-1,AU$15-1,1,1)),IF($E125&lt;&gt;1,IF(ISNUMBER(INDEX(Import.PLE,Detalhamento!$E125,Detalhamento!AU$15)),IF(INDEX(Import.PLE,Detalhamento!$E125,Detalhamento!AU$15)&lt;=mediçao,0,OFFSET(Import.PLQ,$A125-1,AU$15-1,1,1)),OFFSET(Import.PLQ,$A125-1,AU$15-1,1,1)),(1-PLE!$AA$28)*OFFSET(Import.PLQ,$A125-1,AU$15-1,1,1))))</f>
        <v>0</v>
      </c>
      <c r="AV125" s="144">
        <f ca="1">IF(AV$13="",0,CHOOSE(Detalhamento.OpçãoServiços,OFFSET(Import.PLQ,$A125-1,AV$15-1,1,1),IF($E125&lt;&gt;1,IF(ISNUMBER(INDEX(Import.PLE,Detalhamento!$E125,Detalhamento!AV$15)),IF(INDEX(Import.PLE,Detalhamento!$E125,Detalhamento!AV$15)&lt;=mediçao,OFFSET(Import.PLQ,$A125-1,AV$15-1,1,1),0),0),PLE!$AA$28*OFFSET(Import.PLQ,$A125-1,AV$15-1,1,1)),IF($E125&lt;&gt;1,IF(ISNUMBER(INDEX(Import.PLE,Detalhamento!$E125,Detalhamento!AV$15)),IF(INDEX(Import.PLE,Detalhamento!$E125,Detalhamento!AV$15)&lt;=mediçao,0,OFFSET(Import.PLQ,$A125-1,AV$15-1,1,1)),OFFSET(Import.PLQ,$A125-1,AV$15-1,1,1)),(1-PLE!$AA$28)*OFFSET(Import.PLQ,$A125-1,AV$15-1,1,1))))</f>
        <v>0</v>
      </c>
      <c r="AW125" s="144">
        <f ca="1">IF(AW$13="",0,CHOOSE(Detalhamento.OpçãoServiços,OFFSET(Import.PLQ,$A125-1,AW$15-1,1,1),IF($E125&lt;&gt;1,IF(ISNUMBER(INDEX(Import.PLE,Detalhamento!$E125,Detalhamento!AW$15)),IF(INDEX(Import.PLE,Detalhamento!$E125,Detalhamento!AW$15)&lt;=mediçao,OFFSET(Import.PLQ,$A125-1,AW$15-1,1,1),0),0),PLE!$AA$28*OFFSET(Import.PLQ,$A125-1,AW$15-1,1,1)),IF($E125&lt;&gt;1,IF(ISNUMBER(INDEX(Import.PLE,Detalhamento!$E125,Detalhamento!AW$15)),IF(INDEX(Import.PLE,Detalhamento!$E125,Detalhamento!AW$15)&lt;=mediçao,0,OFFSET(Import.PLQ,$A125-1,AW$15-1,1,1)),OFFSET(Import.PLQ,$A125-1,AW$15-1,1,1)),(1-PLE!$AA$28)*OFFSET(Import.PLQ,$A125-1,AW$15-1,1,1))))</f>
        <v>0</v>
      </c>
      <c r="AX125" s="144">
        <f ca="1">IF(AX$13="",0,CHOOSE(Detalhamento.OpçãoServiços,OFFSET(Import.PLQ,$A125-1,AX$15-1,1,1),IF($E125&lt;&gt;1,IF(ISNUMBER(INDEX(Import.PLE,Detalhamento!$E125,Detalhamento!AX$15)),IF(INDEX(Import.PLE,Detalhamento!$E125,Detalhamento!AX$15)&lt;=mediçao,OFFSET(Import.PLQ,$A125-1,AX$15-1,1,1),0),0),PLE!$AA$28*OFFSET(Import.PLQ,$A125-1,AX$15-1,1,1)),IF($E125&lt;&gt;1,IF(ISNUMBER(INDEX(Import.PLE,Detalhamento!$E125,Detalhamento!AX$15)),IF(INDEX(Import.PLE,Detalhamento!$E125,Detalhamento!AX$15)&lt;=mediçao,0,OFFSET(Import.PLQ,$A125-1,AX$15-1,1,1)),OFFSET(Import.PLQ,$A125-1,AX$15-1,1,1)),(1-PLE!$AA$28)*OFFSET(Import.PLQ,$A125-1,AX$15-1,1,1))))</f>
        <v>0</v>
      </c>
      <c r="AY125" s="144">
        <f ca="1">IF(AY$13="",0,CHOOSE(Detalhamento.OpçãoServiços,OFFSET(Import.PLQ,$A125-1,AY$15-1,1,1),IF($E125&lt;&gt;1,IF(ISNUMBER(INDEX(Import.PLE,Detalhamento!$E125,Detalhamento!AY$15)),IF(INDEX(Import.PLE,Detalhamento!$E125,Detalhamento!AY$15)&lt;=mediçao,OFFSET(Import.PLQ,$A125-1,AY$15-1,1,1),0),0),PLE!$AA$28*OFFSET(Import.PLQ,$A125-1,AY$15-1,1,1)),IF($E125&lt;&gt;1,IF(ISNUMBER(INDEX(Import.PLE,Detalhamento!$E125,Detalhamento!AY$15)),IF(INDEX(Import.PLE,Detalhamento!$E125,Detalhamento!AY$15)&lt;=mediçao,0,OFFSET(Import.PLQ,$A125-1,AY$15-1,1,1)),OFFSET(Import.PLQ,$A125-1,AY$15-1,1,1)),(1-PLE!$AA$28)*OFFSET(Import.PLQ,$A125-1,AY$15-1,1,1))))</f>
        <v>0</v>
      </c>
      <c r="AZ125" s="144">
        <f ca="1">IF(AZ$13="",0,CHOOSE(Detalhamento.OpçãoServiços,OFFSET(Import.PLQ,$A125-1,AZ$15-1,1,1),IF($E125&lt;&gt;1,IF(ISNUMBER(INDEX(Import.PLE,Detalhamento!$E125,Detalhamento!AZ$15)),IF(INDEX(Import.PLE,Detalhamento!$E125,Detalhamento!AZ$15)&lt;=mediçao,OFFSET(Import.PLQ,$A125-1,AZ$15-1,1,1),0),0),PLE!$AA$28*OFFSET(Import.PLQ,$A125-1,AZ$15-1,1,1)),IF($E125&lt;&gt;1,IF(ISNUMBER(INDEX(Import.PLE,Detalhamento!$E125,Detalhamento!AZ$15)),IF(INDEX(Import.PLE,Detalhamento!$E125,Detalhamento!AZ$15)&lt;=mediçao,0,OFFSET(Import.PLQ,$A125-1,AZ$15-1,1,1)),OFFSET(Import.PLQ,$A125-1,AZ$15-1,1,1)),(1-PLE!$AA$28)*OFFSET(Import.PLQ,$A125-1,AZ$15-1,1,1))))</f>
        <v>0</v>
      </c>
      <c r="BA125" s="144">
        <f ca="1">IF(BA$13="",0,CHOOSE(Detalhamento.OpçãoServiços,OFFSET(Import.PLQ,$A125-1,BA$15-1,1,1),IF($E125&lt;&gt;1,IF(ISNUMBER(INDEX(Import.PLE,Detalhamento!$E125,Detalhamento!BA$15)),IF(INDEX(Import.PLE,Detalhamento!$E125,Detalhamento!BA$15)&lt;=mediçao,OFFSET(Import.PLQ,$A125-1,BA$15-1,1,1),0),0),PLE!$AA$28*OFFSET(Import.PLQ,$A125-1,BA$15-1,1,1)),IF($E125&lt;&gt;1,IF(ISNUMBER(INDEX(Import.PLE,Detalhamento!$E125,Detalhamento!BA$15)),IF(INDEX(Import.PLE,Detalhamento!$E125,Detalhamento!BA$15)&lt;=mediçao,0,OFFSET(Import.PLQ,$A125-1,BA$15-1,1,1)),OFFSET(Import.PLQ,$A125-1,BA$15-1,1,1)),(1-PLE!$AA$28)*OFFSET(Import.PLQ,$A125-1,BA$15-1,1,1))))</f>
        <v>0</v>
      </c>
      <c r="BB125" s="144">
        <f ca="1">IF(BB$13="",0,CHOOSE(Detalhamento.OpçãoServiços,OFFSET(Import.PLQ,$A125-1,BB$15-1,1,1),IF($E125&lt;&gt;1,IF(ISNUMBER(INDEX(Import.PLE,Detalhamento!$E125,Detalhamento!BB$15)),IF(INDEX(Import.PLE,Detalhamento!$E125,Detalhamento!BB$15)&lt;=mediçao,OFFSET(Import.PLQ,$A125-1,BB$15-1,1,1),0),0),PLE!$AA$28*OFFSET(Import.PLQ,$A125-1,BB$15-1,1,1)),IF($E125&lt;&gt;1,IF(ISNUMBER(INDEX(Import.PLE,Detalhamento!$E125,Detalhamento!BB$15)),IF(INDEX(Import.PLE,Detalhamento!$E125,Detalhamento!BB$15)&lt;=mediçao,0,OFFSET(Import.PLQ,$A125-1,BB$15-1,1,1)),OFFSET(Import.PLQ,$A125-1,BB$15-1,1,1)),(1-PLE!$AA$28)*OFFSET(Import.PLQ,$A125-1,BB$15-1,1,1))))</f>
        <v>0</v>
      </c>
      <c r="BC125" s="144">
        <f ca="1">IF(BC$13="",0,CHOOSE(Detalhamento.OpçãoServiços,OFFSET(Import.PLQ,$A125-1,BC$15-1,1,1),IF($E125&lt;&gt;1,IF(ISNUMBER(INDEX(Import.PLE,Detalhamento!$E125,Detalhamento!BC$15)),IF(INDEX(Import.PLE,Detalhamento!$E125,Detalhamento!BC$15)&lt;=mediçao,OFFSET(Import.PLQ,$A125-1,BC$15-1,1,1),0),0),PLE!$AA$28*OFFSET(Import.PLQ,$A125-1,BC$15-1,1,1)),IF($E125&lt;&gt;1,IF(ISNUMBER(INDEX(Import.PLE,Detalhamento!$E125,Detalhamento!BC$15)),IF(INDEX(Import.PLE,Detalhamento!$E125,Detalhamento!BC$15)&lt;=mediçao,0,OFFSET(Import.PLQ,$A125-1,BC$15-1,1,1)),OFFSET(Import.PLQ,$A125-1,BC$15-1,1,1)),(1-PLE!$AA$28)*OFFSET(Import.PLQ,$A125-1,BC$15-1,1,1))))</f>
        <v>0</v>
      </c>
      <c r="BD125" s="144">
        <f ca="1">IF(BD$13="",0,CHOOSE(Detalhamento.OpçãoServiços,OFFSET(Import.PLQ,$A125-1,BD$15-1,1,1),IF($E125&lt;&gt;1,IF(ISNUMBER(INDEX(Import.PLE,Detalhamento!$E125,Detalhamento!BD$15)),IF(INDEX(Import.PLE,Detalhamento!$E125,Detalhamento!BD$15)&lt;=mediçao,OFFSET(Import.PLQ,$A125-1,BD$15-1,1,1),0),0),PLE!$AA$28*OFFSET(Import.PLQ,$A125-1,BD$15-1,1,1)),IF($E125&lt;&gt;1,IF(ISNUMBER(INDEX(Import.PLE,Detalhamento!$E125,Detalhamento!BD$15)),IF(INDEX(Import.PLE,Detalhamento!$E125,Detalhamento!BD$15)&lt;=mediçao,0,OFFSET(Import.PLQ,$A125-1,BD$15-1,1,1)),OFFSET(Import.PLQ,$A125-1,BD$15-1,1,1)),(1-PLE!$AA$28)*OFFSET(Import.PLQ,$A125-1,BD$15-1,1,1))))</f>
        <v>0</v>
      </c>
      <c r="BE125" s="144">
        <f ca="1">IF(BE$13="",0,CHOOSE(Detalhamento.OpçãoServiços,OFFSET(Import.PLQ,$A125-1,BE$15-1,1,1),IF($E125&lt;&gt;1,IF(ISNUMBER(INDEX(Import.PLE,Detalhamento!$E125,Detalhamento!BE$15)),IF(INDEX(Import.PLE,Detalhamento!$E125,Detalhamento!BE$15)&lt;=mediçao,OFFSET(Import.PLQ,$A125-1,BE$15-1,1,1),0),0),PLE!$AA$28*OFFSET(Import.PLQ,$A125-1,BE$15-1,1,1)),IF($E125&lt;&gt;1,IF(ISNUMBER(INDEX(Import.PLE,Detalhamento!$E125,Detalhamento!BE$15)),IF(INDEX(Import.PLE,Detalhamento!$E125,Detalhamento!BE$15)&lt;=mediçao,0,OFFSET(Import.PLQ,$A125-1,BE$15-1,1,1)),OFFSET(Import.PLQ,$A125-1,BE$15-1,1,1)),(1-PLE!$AA$28)*OFFSET(Import.PLQ,$A125-1,BE$15-1,1,1))))</f>
        <v>0</v>
      </c>
      <c r="BF125" s="144">
        <f ca="1">IF(BF$13="",0,CHOOSE(Detalhamento.OpçãoServiços,OFFSET(Import.PLQ,$A125-1,BF$15-1,1,1),IF($E125&lt;&gt;1,IF(ISNUMBER(INDEX(Import.PLE,Detalhamento!$E125,Detalhamento!BF$15)),IF(INDEX(Import.PLE,Detalhamento!$E125,Detalhamento!BF$15)&lt;=mediçao,OFFSET(Import.PLQ,$A125-1,BF$15-1,1,1),0),0),PLE!$AA$28*OFFSET(Import.PLQ,$A125-1,BF$15-1,1,1)),IF($E125&lt;&gt;1,IF(ISNUMBER(INDEX(Import.PLE,Detalhamento!$E125,Detalhamento!BF$15)),IF(INDEX(Import.PLE,Detalhamento!$E125,Detalhamento!BF$15)&lt;=mediçao,0,OFFSET(Import.PLQ,$A125-1,BF$15-1,1,1)),OFFSET(Import.PLQ,$A125-1,BF$15-1,1,1)),(1-PLE!$AA$28)*OFFSET(Import.PLQ,$A125-1,BF$15-1,1,1))))</f>
        <v>0</v>
      </c>
      <c r="BG125" s="144">
        <f ca="1">IF(BG$13="",0,CHOOSE(Detalhamento.OpçãoServiços,OFFSET(Import.PLQ,$A125-1,BG$15-1,1,1),IF($E125&lt;&gt;1,IF(ISNUMBER(INDEX(Import.PLE,Detalhamento!$E125,Detalhamento!BG$15)),IF(INDEX(Import.PLE,Detalhamento!$E125,Detalhamento!BG$15)&lt;=mediçao,OFFSET(Import.PLQ,$A125-1,BG$15-1,1,1),0),0),PLE!$AA$28*OFFSET(Import.PLQ,$A125-1,BG$15-1,1,1)),IF($E125&lt;&gt;1,IF(ISNUMBER(INDEX(Import.PLE,Detalhamento!$E125,Detalhamento!BG$15)),IF(INDEX(Import.PLE,Detalhamento!$E125,Detalhamento!BG$15)&lt;=mediçao,0,OFFSET(Import.PLQ,$A125-1,BG$15-1,1,1)),OFFSET(Import.PLQ,$A125-1,BG$15-1,1,1)),(1-PLE!$AA$28)*OFFSET(Import.PLQ,$A125-1,BG$15-1,1,1))))</f>
        <v>0</v>
      </c>
      <c r="BH125" s="144">
        <f ca="1">IF(BH$13="",0,CHOOSE(Detalhamento.OpçãoServiços,OFFSET(Import.PLQ,$A125-1,BH$15-1,1,1),IF($E125&lt;&gt;1,IF(ISNUMBER(INDEX(Import.PLE,Detalhamento!$E125,Detalhamento!BH$15)),IF(INDEX(Import.PLE,Detalhamento!$E125,Detalhamento!BH$15)&lt;=mediçao,OFFSET(Import.PLQ,$A125-1,BH$15-1,1,1),0),0),PLE!$AA$28*OFFSET(Import.PLQ,$A125-1,BH$15-1,1,1)),IF($E125&lt;&gt;1,IF(ISNUMBER(INDEX(Import.PLE,Detalhamento!$E125,Detalhamento!BH$15)),IF(INDEX(Import.PLE,Detalhamento!$E125,Detalhamento!BH$15)&lt;=mediçao,0,OFFSET(Import.PLQ,$A125-1,BH$15-1,1,1)),OFFSET(Import.PLQ,$A125-1,BH$15-1,1,1)),(1-PLE!$AA$28)*OFFSET(Import.PLQ,$A125-1,BH$15-1,1,1))))</f>
        <v>0</v>
      </c>
      <c r="BI125" s="144">
        <f ca="1">IF(BI$13="",0,CHOOSE(Detalhamento.OpçãoServiços,OFFSET(Import.PLQ,$A125-1,BI$15-1,1,1),IF($E125&lt;&gt;1,IF(ISNUMBER(INDEX(Import.PLE,Detalhamento!$E125,Detalhamento!BI$15)),IF(INDEX(Import.PLE,Detalhamento!$E125,Detalhamento!BI$15)&lt;=mediçao,OFFSET(Import.PLQ,$A125-1,BI$15-1,1,1),0),0),PLE!$AA$28*OFFSET(Import.PLQ,$A125-1,BI$15-1,1,1)),IF($E125&lt;&gt;1,IF(ISNUMBER(INDEX(Import.PLE,Detalhamento!$E125,Detalhamento!BI$15)),IF(INDEX(Import.PLE,Detalhamento!$E125,Detalhamento!BI$15)&lt;=mediçao,0,OFFSET(Import.PLQ,$A125-1,BI$15-1,1,1)),OFFSET(Import.PLQ,$A125-1,BI$15-1,1,1)),(1-PLE!$AA$28)*OFFSET(Import.PLQ,$A125-1,BI$15-1,1,1))))</f>
        <v>0</v>
      </c>
    </row>
    <row r="126" spans="1:61" ht="20" x14ac:dyDescent="0.2">
      <c r="A126" s="155">
        <v>97</v>
      </c>
      <c r="B126" s="21" t="str">
        <f t="shared" ca="1" si="17"/>
        <v>Serviço</v>
      </c>
      <c r="E126" s="153">
        <f t="shared" ca="1" si="18"/>
        <v>13</v>
      </c>
      <c r="F126" s="154">
        <f t="shared" ca="1" si="19"/>
        <v>130097</v>
      </c>
      <c r="G126" s="154" t="str">
        <f t="shared" ca="1" si="23"/>
        <v>1.12.4</v>
      </c>
      <c r="H126" s="182" t="str">
        <f t="shared" ca="1" si="23"/>
        <v>DISJUNTOR MONOPOLAR TIPO DIN, CORRENTE NOMINAL DE 10A - FORNECIMENTO E INSTALAÇÃO. AF_10/2020</v>
      </c>
      <c r="I126" s="37" t="str">
        <f t="shared" ca="1" si="20"/>
        <v>UN</v>
      </c>
      <c r="J126" s="144">
        <f t="shared" ca="1" si="21"/>
        <v>3</v>
      </c>
      <c r="K126" s="67"/>
      <c r="L126" s="144">
        <f ca="1">IF(L$13="",0,CHOOSE(Detalhamento.OpçãoServiços,OFFSET(Import.PLQ,$A126-1,L$15-1,1,1),IF($E126&lt;&gt;1,IF(ISNUMBER(INDEX(Import.PLE,Detalhamento!$E126,Detalhamento!L$15)),IF(INDEX(Import.PLE,Detalhamento!$E126,Detalhamento!L$15)&lt;=mediçao,OFFSET(Import.PLQ,$A126-1,L$15-1,1,1),0),0),PLE!$AA$28*OFFSET(Import.PLQ,$A126-1,L$15-1,1,1)),IF($E126&lt;&gt;1,IF(ISNUMBER(INDEX(Import.PLE,Detalhamento!$E126,Detalhamento!L$15)),IF(INDEX(Import.PLE,Detalhamento!$E126,Detalhamento!L$15)&lt;=mediçao,0,OFFSET(Import.PLQ,$A126-1,L$15-1,1,1)),OFFSET(Import.PLQ,$A126-1,L$15-1,1,1)),(1-PLE!$AA$28)*OFFSET(Import.PLQ,$A126-1,L$15-1,1,1))))</f>
        <v>3</v>
      </c>
      <c r="M126" s="144">
        <f ca="1">IF(M$13="",0,CHOOSE(Detalhamento.OpçãoServiços,OFFSET(Import.PLQ,$A126-1,M$15-1,1,1),IF($E126&lt;&gt;1,IF(ISNUMBER(INDEX(Import.PLE,Detalhamento!$E126,Detalhamento!M$15)),IF(INDEX(Import.PLE,Detalhamento!$E126,Detalhamento!M$15)&lt;=mediçao,OFFSET(Import.PLQ,$A126-1,M$15-1,1,1),0),0),PLE!$AA$28*OFFSET(Import.PLQ,$A126-1,M$15-1,1,1)),IF($E126&lt;&gt;1,IF(ISNUMBER(INDEX(Import.PLE,Detalhamento!$E126,Detalhamento!M$15)),IF(INDEX(Import.PLE,Detalhamento!$E126,Detalhamento!M$15)&lt;=mediçao,0,OFFSET(Import.PLQ,$A126-1,M$15-1,1,1)),OFFSET(Import.PLQ,$A126-1,M$15-1,1,1)),(1-PLE!$AA$28)*OFFSET(Import.PLQ,$A126-1,M$15-1,1,1))))</f>
        <v>0</v>
      </c>
      <c r="N126" s="144">
        <f ca="1">IF(N$13="",0,CHOOSE(Detalhamento.OpçãoServiços,OFFSET(Import.PLQ,$A126-1,N$15-1,1,1),IF($E126&lt;&gt;1,IF(ISNUMBER(INDEX(Import.PLE,Detalhamento!$E126,Detalhamento!N$15)),IF(INDEX(Import.PLE,Detalhamento!$E126,Detalhamento!N$15)&lt;=mediçao,OFFSET(Import.PLQ,$A126-1,N$15-1,1,1),0),0),PLE!$AA$28*OFFSET(Import.PLQ,$A126-1,N$15-1,1,1)),IF($E126&lt;&gt;1,IF(ISNUMBER(INDEX(Import.PLE,Detalhamento!$E126,Detalhamento!N$15)),IF(INDEX(Import.PLE,Detalhamento!$E126,Detalhamento!N$15)&lt;=mediçao,0,OFFSET(Import.PLQ,$A126-1,N$15-1,1,1)),OFFSET(Import.PLQ,$A126-1,N$15-1,1,1)),(1-PLE!$AA$28)*OFFSET(Import.PLQ,$A126-1,N$15-1,1,1))))</f>
        <v>0</v>
      </c>
      <c r="O126" s="144">
        <f ca="1">IF(O$13="",0,CHOOSE(Detalhamento.OpçãoServiços,OFFSET(Import.PLQ,$A126-1,O$15-1,1,1),IF($E126&lt;&gt;1,IF(ISNUMBER(INDEX(Import.PLE,Detalhamento!$E126,Detalhamento!O$15)),IF(INDEX(Import.PLE,Detalhamento!$E126,Detalhamento!O$15)&lt;=mediçao,OFFSET(Import.PLQ,$A126-1,O$15-1,1,1),0),0),PLE!$AA$28*OFFSET(Import.PLQ,$A126-1,O$15-1,1,1)),IF($E126&lt;&gt;1,IF(ISNUMBER(INDEX(Import.PLE,Detalhamento!$E126,Detalhamento!O$15)),IF(INDEX(Import.PLE,Detalhamento!$E126,Detalhamento!O$15)&lt;=mediçao,0,OFFSET(Import.PLQ,$A126-1,O$15-1,1,1)),OFFSET(Import.PLQ,$A126-1,O$15-1,1,1)),(1-PLE!$AA$28)*OFFSET(Import.PLQ,$A126-1,O$15-1,1,1))))</f>
        <v>0</v>
      </c>
      <c r="P126" s="144">
        <f ca="1">IF(P$13="",0,CHOOSE(Detalhamento.OpçãoServiços,OFFSET(Import.PLQ,$A126-1,P$15-1,1,1),IF($E126&lt;&gt;1,IF(ISNUMBER(INDEX(Import.PLE,Detalhamento!$E126,Detalhamento!P$15)),IF(INDEX(Import.PLE,Detalhamento!$E126,Detalhamento!P$15)&lt;=mediçao,OFFSET(Import.PLQ,$A126-1,P$15-1,1,1),0),0),PLE!$AA$28*OFFSET(Import.PLQ,$A126-1,P$15-1,1,1)),IF($E126&lt;&gt;1,IF(ISNUMBER(INDEX(Import.PLE,Detalhamento!$E126,Detalhamento!P$15)),IF(INDEX(Import.PLE,Detalhamento!$E126,Detalhamento!P$15)&lt;=mediçao,0,OFFSET(Import.PLQ,$A126-1,P$15-1,1,1)),OFFSET(Import.PLQ,$A126-1,P$15-1,1,1)),(1-PLE!$AA$28)*OFFSET(Import.PLQ,$A126-1,P$15-1,1,1))))</f>
        <v>0</v>
      </c>
      <c r="Q126" s="144">
        <f ca="1">IF(Q$13="",0,CHOOSE(Detalhamento.OpçãoServiços,OFFSET(Import.PLQ,$A126-1,Q$15-1,1,1),IF($E126&lt;&gt;1,IF(ISNUMBER(INDEX(Import.PLE,Detalhamento!$E126,Detalhamento!Q$15)),IF(INDEX(Import.PLE,Detalhamento!$E126,Detalhamento!Q$15)&lt;=mediçao,OFFSET(Import.PLQ,$A126-1,Q$15-1,1,1),0),0),PLE!$AA$28*OFFSET(Import.PLQ,$A126-1,Q$15-1,1,1)),IF($E126&lt;&gt;1,IF(ISNUMBER(INDEX(Import.PLE,Detalhamento!$E126,Detalhamento!Q$15)),IF(INDEX(Import.PLE,Detalhamento!$E126,Detalhamento!Q$15)&lt;=mediçao,0,OFFSET(Import.PLQ,$A126-1,Q$15-1,1,1)),OFFSET(Import.PLQ,$A126-1,Q$15-1,1,1)),(1-PLE!$AA$28)*OFFSET(Import.PLQ,$A126-1,Q$15-1,1,1))))</f>
        <v>0</v>
      </c>
      <c r="R126" s="144">
        <f ca="1">IF(R$13="",0,CHOOSE(Detalhamento.OpçãoServiços,OFFSET(Import.PLQ,$A126-1,R$15-1,1,1),IF($E126&lt;&gt;1,IF(ISNUMBER(INDEX(Import.PLE,Detalhamento!$E126,Detalhamento!R$15)),IF(INDEX(Import.PLE,Detalhamento!$E126,Detalhamento!R$15)&lt;=mediçao,OFFSET(Import.PLQ,$A126-1,R$15-1,1,1),0),0),PLE!$AA$28*OFFSET(Import.PLQ,$A126-1,R$15-1,1,1)),IF($E126&lt;&gt;1,IF(ISNUMBER(INDEX(Import.PLE,Detalhamento!$E126,Detalhamento!R$15)),IF(INDEX(Import.PLE,Detalhamento!$E126,Detalhamento!R$15)&lt;=mediçao,0,OFFSET(Import.PLQ,$A126-1,R$15-1,1,1)),OFFSET(Import.PLQ,$A126-1,R$15-1,1,1)),(1-PLE!$AA$28)*OFFSET(Import.PLQ,$A126-1,R$15-1,1,1))))</f>
        <v>0</v>
      </c>
      <c r="S126" s="144">
        <f ca="1">IF(S$13="",0,CHOOSE(Detalhamento.OpçãoServiços,OFFSET(Import.PLQ,$A126-1,S$15-1,1,1),IF($E126&lt;&gt;1,IF(ISNUMBER(INDEX(Import.PLE,Detalhamento!$E126,Detalhamento!S$15)),IF(INDEX(Import.PLE,Detalhamento!$E126,Detalhamento!S$15)&lt;=mediçao,OFFSET(Import.PLQ,$A126-1,S$15-1,1,1),0),0),PLE!$AA$28*OFFSET(Import.PLQ,$A126-1,S$15-1,1,1)),IF($E126&lt;&gt;1,IF(ISNUMBER(INDEX(Import.PLE,Detalhamento!$E126,Detalhamento!S$15)),IF(INDEX(Import.PLE,Detalhamento!$E126,Detalhamento!S$15)&lt;=mediçao,0,OFFSET(Import.PLQ,$A126-1,S$15-1,1,1)),OFFSET(Import.PLQ,$A126-1,S$15-1,1,1)),(1-PLE!$AA$28)*OFFSET(Import.PLQ,$A126-1,S$15-1,1,1))))</f>
        <v>0</v>
      </c>
      <c r="T126" s="144">
        <f ca="1">IF(T$13="",0,CHOOSE(Detalhamento.OpçãoServiços,OFFSET(Import.PLQ,$A126-1,T$15-1,1,1),IF($E126&lt;&gt;1,IF(ISNUMBER(INDEX(Import.PLE,Detalhamento!$E126,Detalhamento!T$15)),IF(INDEX(Import.PLE,Detalhamento!$E126,Detalhamento!T$15)&lt;=mediçao,OFFSET(Import.PLQ,$A126-1,T$15-1,1,1),0),0),PLE!$AA$28*OFFSET(Import.PLQ,$A126-1,T$15-1,1,1)),IF($E126&lt;&gt;1,IF(ISNUMBER(INDEX(Import.PLE,Detalhamento!$E126,Detalhamento!T$15)),IF(INDEX(Import.PLE,Detalhamento!$E126,Detalhamento!T$15)&lt;=mediçao,0,OFFSET(Import.PLQ,$A126-1,T$15-1,1,1)),OFFSET(Import.PLQ,$A126-1,T$15-1,1,1)),(1-PLE!$AA$28)*OFFSET(Import.PLQ,$A126-1,T$15-1,1,1))))</f>
        <v>0</v>
      </c>
      <c r="U126" s="144">
        <f ca="1">IF(U$13="",0,CHOOSE(Detalhamento.OpçãoServiços,OFFSET(Import.PLQ,$A126-1,U$15-1,1,1),IF($E126&lt;&gt;1,IF(ISNUMBER(INDEX(Import.PLE,Detalhamento!$E126,Detalhamento!U$15)),IF(INDEX(Import.PLE,Detalhamento!$E126,Detalhamento!U$15)&lt;=mediçao,OFFSET(Import.PLQ,$A126-1,U$15-1,1,1),0),0),PLE!$AA$28*OFFSET(Import.PLQ,$A126-1,U$15-1,1,1)),IF($E126&lt;&gt;1,IF(ISNUMBER(INDEX(Import.PLE,Detalhamento!$E126,Detalhamento!U$15)),IF(INDEX(Import.PLE,Detalhamento!$E126,Detalhamento!U$15)&lt;=mediçao,0,OFFSET(Import.PLQ,$A126-1,U$15-1,1,1)),OFFSET(Import.PLQ,$A126-1,U$15-1,1,1)),(1-PLE!$AA$28)*OFFSET(Import.PLQ,$A126-1,U$15-1,1,1))))</f>
        <v>0</v>
      </c>
      <c r="V126" s="144">
        <f ca="1">IF(V$13="",0,CHOOSE(Detalhamento.OpçãoServiços,OFFSET(Import.PLQ,$A126-1,V$15-1,1,1),IF($E126&lt;&gt;1,IF(ISNUMBER(INDEX(Import.PLE,Detalhamento!$E126,Detalhamento!V$15)),IF(INDEX(Import.PLE,Detalhamento!$E126,Detalhamento!V$15)&lt;=mediçao,OFFSET(Import.PLQ,$A126-1,V$15-1,1,1),0),0),PLE!$AA$28*OFFSET(Import.PLQ,$A126-1,V$15-1,1,1)),IF($E126&lt;&gt;1,IF(ISNUMBER(INDEX(Import.PLE,Detalhamento!$E126,Detalhamento!V$15)),IF(INDEX(Import.PLE,Detalhamento!$E126,Detalhamento!V$15)&lt;=mediçao,0,OFFSET(Import.PLQ,$A126-1,V$15-1,1,1)),OFFSET(Import.PLQ,$A126-1,V$15-1,1,1)),(1-PLE!$AA$28)*OFFSET(Import.PLQ,$A126-1,V$15-1,1,1))))</f>
        <v>0</v>
      </c>
      <c r="W126" s="144">
        <f ca="1">IF(W$13="",0,CHOOSE(Detalhamento.OpçãoServiços,OFFSET(Import.PLQ,$A126-1,W$15-1,1,1),IF($E126&lt;&gt;1,IF(ISNUMBER(INDEX(Import.PLE,Detalhamento!$E126,Detalhamento!W$15)),IF(INDEX(Import.PLE,Detalhamento!$E126,Detalhamento!W$15)&lt;=mediçao,OFFSET(Import.PLQ,$A126-1,W$15-1,1,1),0),0),PLE!$AA$28*OFFSET(Import.PLQ,$A126-1,W$15-1,1,1)),IF($E126&lt;&gt;1,IF(ISNUMBER(INDEX(Import.PLE,Detalhamento!$E126,Detalhamento!W$15)),IF(INDEX(Import.PLE,Detalhamento!$E126,Detalhamento!W$15)&lt;=mediçao,0,OFFSET(Import.PLQ,$A126-1,W$15-1,1,1)),OFFSET(Import.PLQ,$A126-1,W$15-1,1,1)),(1-PLE!$AA$28)*OFFSET(Import.PLQ,$A126-1,W$15-1,1,1))))</f>
        <v>0</v>
      </c>
      <c r="X126" s="144">
        <f ca="1">IF(X$13="",0,CHOOSE(Detalhamento.OpçãoServiços,OFFSET(Import.PLQ,$A126-1,X$15-1,1,1),IF($E126&lt;&gt;1,IF(ISNUMBER(INDEX(Import.PLE,Detalhamento!$E126,Detalhamento!X$15)),IF(INDEX(Import.PLE,Detalhamento!$E126,Detalhamento!X$15)&lt;=mediçao,OFFSET(Import.PLQ,$A126-1,X$15-1,1,1),0),0),PLE!$AA$28*OFFSET(Import.PLQ,$A126-1,X$15-1,1,1)),IF($E126&lt;&gt;1,IF(ISNUMBER(INDEX(Import.PLE,Detalhamento!$E126,Detalhamento!X$15)),IF(INDEX(Import.PLE,Detalhamento!$E126,Detalhamento!X$15)&lt;=mediçao,0,OFFSET(Import.PLQ,$A126-1,X$15-1,1,1)),OFFSET(Import.PLQ,$A126-1,X$15-1,1,1)),(1-PLE!$AA$28)*OFFSET(Import.PLQ,$A126-1,X$15-1,1,1))))</f>
        <v>0</v>
      </c>
      <c r="Y126" s="144">
        <f ca="1">IF(Y$13="",0,CHOOSE(Detalhamento.OpçãoServiços,OFFSET(Import.PLQ,$A126-1,Y$15-1,1,1),IF($E126&lt;&gt;1,IF(ISNUMBER(INDEX(Import.PLE,Detalhamento!$E126,Detalhamento!Y$15)),IF(INDEX(Import.PLE,Detalhamento!$E126,Detalhamento!Y$15)&lt;=mediçao,OFFSET(Import.PLQ,$A126-1,Y$15-1,1,1),0),0),PLE!$AA$28*OFFSET(Import.PLQ,$A126-1,Y$15-1,1,1)),IF($E126&lt;&gt;1,IF(ISNUMBER(INDEX(Import.PLE,Detalhamento!$E126,Detalhamento!Y$15)),IF(INDEX(Import.PLE,Detalhamento!$E126,Detalhamento!Y$15)&lt;=mediçao,0,OFFSET(Import.PLQ,$A126-1,Y$15-1,1,1)),OFFSET(Import.PLQ,$A126-1,Y$15-1,1,1)),(1-PLE!$AA$28)*OFFSET(Import.PLQ,$A126-1,Y$15-1,1,1))))</f>
        <v>0</v>
      </c>
      <c r="Z126" s="144">
        <f ca="1">IF(Z$13="",0,CHOOSE(Detalhamento.OpçãoServiços,OFFSET(Import.PLQ,$A126-1,Z$15-1,1,1),IF($E126&lt;&gt;1,IF(ISNUMBER(INDEX(Import.PLE,Detalhamento!$E126,Detalhamento!Z$15)),IF(INDEX(Import.PLE,Detalhamento!$E126,Detalhamento!Z$15)&lt;=mediçao,OFFSET(Import.PLQ,$A126-1,Z$15-1,1,1),0),0),PLE!$AA$28*OFFSET(Import.PLQ,$A126-1,Z$15-1,1,1)),IF($E126&lt;&gt;1,IF(ISNUMBER(INDEX(Import.PLE,Detalhamento!$E126,Detalhamento!Z$15)),IF(INDEX(Import.PLE,Detalhamento!$E126,Detalhamento!Z$15)&lt;=mediçao,0,OFFSET(Import.PLQ,$A126-1,Z$15-1,1,1)),OFFSET(Import.PLQ,$A126-1,Z$15-1,1,1)),(1-PLE!$AA$28)*OFFSET(Import.PLQ,$A126-1,Z$15-1,1,1))))</f>
        <v>0</v>
      </c>
      <c r="AA126" s="144">
        <f ca="1">IF(AA$13="",0,CHOOSE(Detalhamento.OpçãoServiços,OFFSET(Import.PLQ,$A126-1,AA$15-1,1,1),IF($E126&lt;&gt;1,IF(ISNUMBER(INDEX(Import.PLE,Detalhamento!$E126,Detalhamento!AA$15)),IF(INDEX(Import.PLE,Detalhamento!$E126,Detalhamento!AA$15)&lt;=mediçao,OFFSET(Import.PLQ,$A126-1,AA$15-1,1,1),0),0),PLE!$AA$28*OFFSET(Import.PLQ,$A126-1,AA$15-1,1,1)),IF($E126&lt;&gt;1,IF(ISNUMBER(INDEX(Import.PLE,Detalhamento!$E126,Detalhamento!AA$15)),IF(INDEX(Import.PLE,Detalhamento!$E126,Detalhamento!AA$15)&lt;=mediçao,0,OFFSET(Import.PLQ,$A126-1,AA$15-1,1,1)),OFFSET(Import.PLQ,$A126-1,AA$15-1,1,1)),(1-PLE!$AA$28)*OFFSET(Import.PLQ,$A126-1,AA$15-1,1,1))))</f>
        <v>0</v>
      </c>
      <c r="AB126" s="144">
        <f ca="1">IF(AB$13="",0,CHOOSE(Detalhamento.OpçãoServiços,OFFSET(Import.PLQ,$A126-1,AB$15-1,1,1),IF($E126&lt;&gt;1,IF(ISNUMBER(INDEX(Import.PLE,Detalhamento!$E126,Detalhamento!AB$15)),IF(INDEX(Import.PLE,Detalhamento!$E126,Detalhamento!AB$15)&lt;=mediçao,OFFSET(Import.PLQ,$A126-1,AB$15-1,1,1),0),0),PLE!$AA$28*OFFSET(Import.PLQ,$A126-1,AB$15-1,1,1)),IF($E126&lt;&gt;1,IF(ISNUMBER(INDEX(Import.PLE,Detalhamento!$E126,Detalhamento!AB$15)),IF(INDEX(Import.PLE,Detalhamento!$E126,Detalhamento!AB$15)&lt;=mediçao,0,OFFSET(Import.PLQ,$A126-1,AB$15-1,1,1)),OFFSET(Import.PLQ,$A126-1,AB$15-1,1,1)),(1-PLE!$AA$28)*OFFSET(Import.PLQ,$A126-1,AB$15-1,1,1))))</f>
        <v>0</v>
      </c>
      <c r="AC126" s="144">
        <f ca="1">IF(AC$13="",0,CHOOSE(Detalhamento.OpçãoServiços,OFFSET(Import.PLQ,$A126-1,AC$15-1,1,1),IF($E126&lt;&gt;1,IF(ISNUMBER(INDEX(Import.PLE,Detalhamento!$E126,Detalhamento!AC$15)),IF(INDEX(Import.PLE,Detalhamento!$E126,Detalhamento!AC$15)&lt;=mediçao,OFFSET(Import.PLQ,$A126-1,AC$15-1,1,1),0),0),PLE!$AA$28*OFFSET(Import.PLQ,$A126-1,AC$15-1,1,1)),IF($E126&lt;&gt;1,IF(ISNUMBER(INDEX(Import.PLE,Detalhamento!$E126,Detalhamento!AC$15)),IF(INDEX(Import.PLE,Detalhamento!$E126,Detalhamento!AC$15)&lt;=mediçao,0,OFFSET(Import.PLQ,$A126-1,AC$15-1,1,1)),OFFSET(Import.PLQ,$A126-1,AC$15-1,1,1)),(1-PLE!$AA$28)*OFFSET(Import.PLQ,$A126-1,AC$15-1,1,1))))</f>
        <v>0</v>
      </c>
      <c r="AD126" s="144">
        <f ca="1">IF(AD$13="",0,CHOOSE(Detalhamento.OpçãoServiços,OFFSET(Import.PLQ,$A126-1,AD$15-1,1,1),IF($E126&lt;&gt;1,IF(ISNUMBER(INDEX(Import.PLE,Detalhamento!$E126,Detalhamento!AD$15)),IF(INDEX(Import.PLE,Detalhamento!$E126,Detalhamento!AD$15)&lt;=mediçao,OFFSET(Import.PLQ,$A126-1,AD$15-1,1,1),0),0),PLE!$AA$28*OFFSET(Import.PLQ,$A126-1,AD$15-1,1,1)),IF($E126&lt;&gt;1,IF(ISNUMBER(INDEX(Import.PLE,Detalhamento!$E126,Detalhamento!AD$15)),IF(INDEX(Import.PLE,Detalhamento!$E126,Detalhamento!AD$15)&lt;=mediçao,0,OFFSET(Import.PLQ,$A126-1,AD$15-1,1,1)),OFFSET(Import.PLQ,$A126-1,AD$15-1,1,1)),(1-PLE!$AA$28)*OFFSET(Import.PLQ,$A126-1,AD$15-1,1,1))))</f>
        <v>0</v>
      </c>
      <c r="AE126" s="144">
        <f ca="1">IF(AE$13="",0,CHOOSE(Detalhamento.OpçãoServiços,OFFSET(Import.PLQ,$A126-1,AE$15-1,1,1),IF($E126&lt;&gt;1,IF(ISNUMBER(INDEX(Import.PLE,Detalhamento!$E126,Detalhamento!AE$15)),IF(INDEX(Import.PLE,Detalhamento!$E126,Detalhamento!AE$15)&lt;=mediçao,OFFSET(Import.PLQ,$A126-1,AE$15-1,1,1),0),0),PLE!$AA$28*OFFSET(Import.PLQ,$A126-1,AE$15-1,1,1)),IF($E126&lt;&gt;1,IF(ISNUMBER(INDEX(Import.PLE,Detalhamento!$E126,Detalhamento!AE$15)),IF(INDEX(Import.PLE,Detalhamento!$E126,Detalhamento!AE$15)&lt;=mediçao,0,OFFSET(Import.PLQ,$A126-1,AE$15-1,1,1)),OFFSET(Import.PLQ,$A126-1,AE$15-1,1,1)),(1-PLE!$AA$28)*OFFSET(Import.PLQ,$A126-1,AE$15-1,1,1))))</f>
        <v>0</v>
      </c>
      <c r="AF126" s="144">
        <f ca="1">IF(AF$13="",0,CHOOSE(Detalhamento.OpçãoServiços,OFFSET(Import.PLQ,$A126-1,AF$15-1,1,1),IF($E126&lt;&gt;1,IF(ISNUMBER(INDEX(Import.PLE,Detalhamento!$E126,Detalhamento!AF$15)),IF(INDEX(Import.PLE,Detalhamento!$E126,Detalhamento!AF$15)&lt;=mediçao,OFFSET(Import.PLQ,$A126-1,AF$15-1,1,1),0),0),PLE!$AA$28*OFFSET(Import.PLQ,$A126-1,AF$15-1,1,1)),IF($E126&lt;&gt;1,IF(ISNUMBER(INDEX(Import.PLE,Detalhamento!$E126,Detalhamento!AF$15)),IF(INDEX(Import.PLE,Detalhamento!$E126,Detalhamento!AF$15)&lt;=mediçao,0,OFFSET(Import.PLQ,$A126-1,AF$15-1,1,1)),OFFSET(Import.PLQ,$A126-1,AF$15-1,1,1)),(1-PLE!$AA$28)*OFFSET(Import.PLQ,$A126-1,AF$15-1,1,1))))</f>
        <v>0</v>
      </c>
      <c r="AG126" s="144">
        <f ca="1">IF(AG$13="",0,CHOOSE(Detalhamento.OpçãoServiços,OFFSET(Import.PLQ,$A126-1,AG$15-1,1,1),IF($E126&lt;&gt;1,IF(ISNUMBER(INDEX(Import.PLE,Detalhamento!$E126,Detalhamento!AG$15)),IF(INDEX(Import.PLE,Detalhamento!$E126,Detalhamento!AG$15)&lt;=mediçao,OFFSET(Import.PLQ,$A126-1,AG$15-1,1,1),0),0),PLE!$AA$28*OFFSET(Import.PLQ,$A126-1,AG$15-1,1,1)),IF($E126&lt;&gt;1,IF(ISNUMBER(INDEX(Import.PLE,Detalhamento!$E126,Detalhamento!AG$15)),IF(INDEX(Import.PLE,Detalhamento!$E126,Detalhamento!AG$15)&lt;=mediçao,0,OFFSET(Import.PLQ,$A126-1,AG$15-1,1,1)),OFFSET(Import.PLQ,$A126-1,AG$15-1,1,1)),(1-PLE!$AA$28)*OFFSET(Import.PLQ,$A126-1,AG$15-1,1,1))))</f>
        <v>0</v>
      </c>
      <c r="AH126" s="144">
        <f ca="1">IF(AH$13="",0,CHOOSE(Detalhamento.OpçãoServiços,OFFSET(Import.PLQ,$A126-1,AH$15-1,1,1),IF($E126&lt;&gt;1,IF(ISNUMBER(INDEX(Import.PLE,Detalhamento!$E126,Detalhamento!AH$15)),IF(INDEX(Import.PLE,Detalhamento!$E126,Detalhamento!AH$15)&lt;=mediçao,OFFSET(Import.PLQ,$A126-1,AH$15-1,1,1),0),0),PLE!$AA$28*OFFSET(Import.PLQ,$A126-1,AH$15-1,1,1)),IF($E126&lt;&gt;1,IF(ISNUMBER(INDEX(Import.PLE,Detalhamento!$E126,Detalhamento!AH$15)),IF(INDEX(Import.PLE,Detalhamento!$E126,Detalhamento!AH$15)&lt;=mediçao,0,OFFSET(Import.PLQ,$A126-1,AH$15-1,1,1)),OFFSET(Import.PLQ,$A126-1,AH$15-1,1,1)),(1-PLE!$AA$28)*OFFSET(Import.PLQ,$A126-1,AH$15-1,1,1))))</f>
        <v>0</v>
      </c>
      <c r="AI126" s="144">
        <f ca="1">IF(AI$13="",0,CHOOSE(Detalhamento.OpçãoServiços,OFFSET(Import.PLQ,$A126-1,AI$15-1,1,1),IF($E126&lt;&gt;1,IF(ISNUMBER(INDEX(Import.PLE,Detalhamento!$E126,Detalhamento!AI$15)),IF(INDEX(Import.PLE,Detalhamento!$E126,Detalhamento!AI$15)&lt;=mediçao,OFFSET(Import.PLQ,$A126-1,AI$15-1,1,1),0),0),PLE!$AA$28*OFFSET(Import.PLQ,$A126-1,AI$15-1,1,1)),IF($E126&lt;&gt;1,IF(ISNUMBER(INDEX(Import.PLE,Detalhamento!$E126,Detalhamento!AI$15)),IF(INDEX(Import.PLE,Detalhamento!$E126,Detalhamento!AI$15)&lt;=mediçao,0,OFFSET(Import.PLQ,$A126-1,AI$15-1,1,1)),OFFSET(Import.PLQ,$A126-1,AI$15-1,1,1)),(1-PLE!$AA$28)*OFFSET(Import.PLQ,$A126-1,AI$15-1,1,1))))</f>
        <v>0</v>
      </c>
      <c r="AJ126" s="144">
        <f ca="1">IF(AJ$13="",0,CHOOSE(Detalhamento.OpçãoServiços,OFFSET(Import.PLQ,$A126-1,AJ$15-1,1,1),IF($E126&lt;&gt;1,IF(ISNUMBER(INDEX(Import.PLE,Detalhamento!$E126,Detalhamento!AJ$15)),IF(INDEX(Import.PLE,Detalhamento!$E126,Detalhamento!AJ$15)&lt;=mediçao,OFFSET(Import.PLQ,$A126-1,AJ$15-1,1,1),0),0),PLE!$AA$28*OFFSET(Import.PLQ,$A126-1,AJ$15-1,1,1)),IF($E126&lt;&gt;1,IF(ISNUMBER(INDEX(Import.PLE,Detalhamento!$E126,Detalhamento!AJ$15)),IF(INDEX(Import.PLE,Detalhamento!$E126,Detalhamento!AJ$15)&lt;=mediçao,0,OFFSET(Import.PLQ,$A126-1,AJ$15-1,1,1)),OFFSET(Import.PLQ,$A126-1,AJ$15-1,1,1)),(1-PLE!$AA$28)*OFFSET(Import.PLQ,$A126-1,AJ$15-1,1,1))))</f>
        <v>0</v>
      </c>
      <c r="AK126" s="144">
        <f ca="1">IF(AK$13="",0,CHOOSE(Detalhamento.OpçãoServiços,OFFSET(Import.PLQ,$A126-1,AK$15-1,1,1),IF($E126&lt;&gt;1,IF(ISNUMBER(INDEX(Import.PLE,Detalhamento!$E126,Detalhamento!AK$15)),IF(INDEX(Import.PLE,Detalhamento!$E126,Detalhamento!AK$15)&lt;=mediçao,OFFSET(Import.PLQ,$A126-1,AK$15-1,1,1),0),0),PLE!$AA$28*OFFSET(Import.PLQ,$A126-1,AK$15-1,1,1)),IF($E126&lt;&gt;1,IF(ISNUMBER(INDEX(Import.PLE,Detalhamento!$E126,Detalhamento!AK$15)),IF(INDEX(Import.PLE,Detalhamento!$E126,Detalhamento!AK$15)&lt;=mediçao,0,OFFSET(Import.PLQ,$A126-1,AK$15-1,1,1)),OFFSET(Import.PLQ,$A126-1,AK$15-1,1,1)),(1-PLE!$AA$28)*OFFSET(Import.PLQ,$A126-1,AK$15-1,1,1))))</f>
        <v>0</v>
      </c>
      <c r="AL126" s="144">
        <f ca="1">IF(AL$13="",0,CHOOSE(Detalhamento.OpçãoServiços,OFFSET(Import.PLQ,$A126-1,AL$15-1,1,1),IF($E126&lt;&gt;1,IF(ISNUMBER(INDEX(Import.PLE,Detalhamento!$E126,Detalhamento!AL$15)),IF(INDEX(Import.PLE,Detalhamento!$E126,Detalhamento!AL$15)&lt;=mediçao,OFFSET(Import.PLQ,$A126-1,AL$15-1,1,1),0),0),PLE!$AA$28*OFFSET(Import.PLQ,$A126-1,AL$15-1,1,1)),IF($E126&lt;&gt;1,IF(ISNUMBER(INDEX(Import.PLE,Detalhamento!$E126,Detalhamento!AL$15)),IF(INDEX(Import.PLE,Detalhamento!$E126,Detalhamento!AL$15)&lt;=mediçao,0,OFFSET(Import.PLQ,$A126-1,AL$15-1,1,1)),OFFSET(Import.PLQ,$A126-1,AL$15-1,1,1)),(1-PLE!$AA$28)*OFFSET(Import.PLQ,$A126-1,AL$15-1,1,1))))</f>
        <v>0</v>
      </c>
      <c r="AM126" s="144">
        <f ca="1">IF(AM$13="",0,CHOOSE(Detalhamento.OpçãoServiços,OFFSET(Import.PLQ,$A126-1,AM$15-1,1,1),IF($E126&lt;&gt;1,IF(ISNUMBER(INDEX(Import.PLE,Detalhamento!$E126,Detalhamento!AM$15)),IF(INDEX(Import.PLE,Detalhamento!$E126,Detalhamento!AM$15)&lt;=mediçao,OFFSET(Import.PLQ,$A126-1,AM$15-1,1,1),0),0),PLE!$AA$28*OFFSET(Import.PLQ,$A126-1,AM$15-1,1,1)),IF($E126&lt;&gt;1,IF(ISNUMBER(INDEX(Import.PLE,Detalhamento!$E126,Detalhamento!AM$15)),IF(INDEX(Import.PLE,Detalhamento!$E126,Detalhamento!AM$15)&lt;=mediçao,0,OFFSET(Import.PLQ,$A126-1,AM$15-1,1,1)),OFFSET(Import.PLQ,$A126-1,AM$15-1,1,1)),(1-PLE!$AA$28)*OFFSET(Import.PLQ,$A126-1,AM$15-1,1,1))))</f>
        <v>0</v>
      </c>
      <c r="AN126" s="144">
        <f ca="1">IF(AN$13="",0,CHOOSE(Detalhamento.OpçãoServiços,OFFSET(Import.PLQ,$A126-1,AN$15-1,1,1),IF($E126&lt;&gt;1,IF(ISNUMBER(INDEX(Import.PLE,Detalhamento!$E126,Detalhamento!AN$15)),IF(INDEX(Import.PLE,Detalhamento!$E126,Detalhamento!AN$15)&lt;=mediçao,OFFSET(Import.PLQ,$A126-1,AN$15-1,1,1),0),0),PLE!$AA$28*OFFSET(Import.PLQ,$A126-1,AN$15-1,1,1)),IF($E126&lt;&gt;1,IF(ISNUMBER(INDEX(Import.PLE,Detalhamento!$E126,Detalhamento!AN$15)),IF(INDEX(Import.PLE,Detalhamento!$E126,Detalhamento!AN$15)&lt;=mediçao,0,OFFSET(Import.PLQ,$A126-1,AN$15-1,1,1)),OFFSET(Import.PLQ,$A126-1,AN$15-1,1,1)),(1-PLE!$AA$28)*OFFSET(Import.PLQ,$A126-1,AN$15-1,1,1))))</f>
        <v>0</v>
      </c>
      <c r="AO126" s="144">
        <f ca="1">IF(AO$13="",0,CHOOSE(Detalhamento.OpçãoServiços,OFFSET(Import.PLQ,$A126-1,AO$15-1,1,1),IF($E126&lt;&gt;1,IF(ISNUMBER(INDEX(Import.PLE,Detalhamento!$E126,Detalhamento!AO$15)),IF(INDEX(Import.PLE,Detalhamento!$E126,Detalhamento!AO$15)&lt;=mediçao,OFFSET(Import.PLQ,$A126-1,AO$15-1,1,1),0),0),PLE!$AA$28*OFFSET(Import.PLQ,$A126-1,AO$15-1,1,1)),IF($E126&lt;&gt;1,IF(ISNUMBER(INDEX(Import.PLE,Detalhamento!$E126,Detalhamento!AO$15)),IF(INDEX(Import.PLE,Detalhamento!$E126,Detalhamento!AO$15)&lt;=mediçao,0,OFFSET(Import.PLQ,$A126-1,AO$15-1,1,1)),OFFSET(Import.PLQ,$A126-1,AO$15-1,1,1)),(1-PLE!$AA$28)*OFFSET(Import.PLQ,$A126-1,AO$15-1,1,1))))</f>
        <v>0</v>
      </c>
      <c r="AP126" s="144">
        <f ca="1">IF(AP$13="",0,CHOOSE(Detalhamento.OpçãoServiços,OFFSET(Import.PLQ,$A126-1,AP$15-1,1,1),IF($E126&lt;&gt;1,IF(ISNUMBER(INDEX(Import.PLE,Detalhamento!$E126,Detalhamento!AP$15)),IF(INDEX(Import.PLE,Detalhamento!$E126,Detalhamento!AP$15)&lt;=mediçao,OFFSET(Import.PLQ,$A126-1,AP$15-1,1,1),0),0),PLE!$AA$28*OFFSET(Import.PLQ,$A126-1,AP$15-1,1,1)),IF($E126&lt;&gt;1,IF(ISNUMBER(INDEX(Import.PLE,Detalhamento!$E126,Detalhamento!AP$15)),IF(INDEX(Import.PLE,Detalhamento!$E126,Detalhamento!AP$15)&lt;=mediçao,0,OFFSET(Import.PLQ,$A126-1,AP$15-1,1,1)),OFFSET(Import.PLQ,$A126-1,AP$15-1,1,1)),(1-PLE!$AA$28)*OFFSET(Import.PLQ,$A126-1,AP$15-1,1,1))))</f>
        <v>0</v>
      </c>
      <c r="AQ126" s="144">
        <f ca="1">IF(AQ$13="",0,CHOOSE(Detalhamento.OpçãoServiços,OFFSET(Import.PLQ,$A126-1,AQ$15-1,1,1),IF($E126&lt;&gt;1,IF(ISNUMBER(INDEX(Import.PLE,Detalhamento!$E126,Detalhamento!AQ$15)),IF(INDEX(Import.PLE,Detalhamento!$E126,Detalhamento!AQ$15)&lt;=mediçao,OFFSET(Import.PLQ,$A126-1,AQ$15-1,1,1),0),0),PLE!$AA$28*OFFSET(Import.PLQ,$A126-1,AQ$15-1,1,1)),IF($E126&lt;&gt;1,IF(ISNUMBER(INDEX(Import.PLE,Detalhamento!$E126,Detalhamento!AQ$15)),IF(INDEX(Import.PLE,Detalhamento!$E126,Detalhamento!AQ$15)&lt;=mediçao,0,OFFSET(Import.PLQ,$A126-1,AQ$15-1,1,1)),OFFSET(Import.PLQ,$A126-1,AQ$15-1,1,1)),(1-PLE!$AA$28)*OFFSET(Import.PLQ,$A126-1,AQ$15-1,1,1))))</f>
        <v>0</v>
      </c>
      <c r="AR126" s="144">
        <f ca="1">IF(AR$13="",0,CHOOSE(Detalhamento.OpçãoServiços,OFFSET(Import.PLQ,$A126-1,AR$15-1,1,1),IF($E126&lt;&gt;1,IF(ISNUMBER(INDEX(Import.PLE,Detalhamento!$E126,Detalhamento!AR$15)),IF(INDEX(Import.PLE,Detalhamento!$E126,Detalhamento!AR$15)&lt;=mediçao,OFFSET(Import.PLQ,$A126-1,AR$15-1,1,1),0),0),PLE!$AA$28*OFFSET(Import.PLQ,$A126-1,AR$15-1,1,1)),IF($E126&lt;&gt;1,IF(ISNUMBER(INDEX(Import.PLE,Detalhamento!$E126,Detalhamento!AR$15)),IF(INDEX(Import.PLE,Detalhamento!$E126,Detalhamento!AR$15)&lt;=mediçao,0,OFFSET(Import.PLQ,$A126-1,AR$15-1,1,1)),OFFSET(Import.PLQ,$A126-1,AR$15-1,1,1)),(1-PLE!$AA$28)*OFFSET(Import.PLQ,$A126-1,AR$15-1,1,1))))</f>
        <v>0</v>
      </c>
      <c r="AS126" s="144">
        <f ca="1">IF(AS$13="",0,CHOOSE(Detalhamento.OpçãoServiços,OFFSET(Import.PLQ,$A126-1,AS$15-1,1,1),IF($E126&lt;&gt;1,IF(ISNUMBER(INDEX(Import.PLE,Detalhamento!$E126,Detalhamento!AS$15)),IF(INDEX(Import.PLE,Detalhamento!$E126,Detalhamento!AS$15)&lt;=mediçao,OFFSET(Import.PLQ,$A126-1,AS$15-1,1,1),0),0),PLE!$AA$28*OFFSET(Import.PLQ,$A126-1,AS$15-1,1,1)),IF($E126&lt;&gt;1,IF(ISNUMBER(INDEX(Import.PLE,Detalhamento!$E126,Detalhamento!AS$15)),IF(INDEX(Import.PLE,Detalhamento!$E126,Detalhamento!AS$15)&lt;=mediçao,0,OFFSET(Import.PLQ,$A126-1,AS$15-1,1,1)),OFFSET(Import.PLQ,$A126-1,AS$15-1,1,1)),(1-PLE!$AA$28)*OFFSET(Import.PLQ,$A126-1,AS$15-1,1,1))))</f>
        <v>0</v>
      </c>
      <c r="AT126" s="144">
        <f ca="1">IF(AT$13="",0,CHOOSE(Detalhamento.OpçãoServiços,OFFSET(Import.PLQ,$A126-1,AT$15-1,1,1),IF($E126&lt;&gt;1,IF(ISNUMBER(INDEX(Import.PLE,Detalhamento!$E126,Detalhamento!AT$15)),IF(INDEX(Import.PLE,Detalhamento!$E126,Detalhamento!AT$15)&lt;=mediçao,OFFSET(Import.PLQ,$A126-1,AT$15-1,1,1),0),0),PLE!$AA$28*OFFSET(Import.PLQ,$A126-1,AT$15-1,1,1)),IF($E126&lt;&gt;1,IF(ISNUMBER(INDEX(Import.PLE,Detalhamento!$E126,Detalhamento!AT$15)),IF(INDEX(Import.PLE,Detalhamento!$E126,Detalhamento!AT$15)&lt;=mediçao,0,OFFSET(Import.PLQ,$A126-1,AT$15-1,1,1)),OFFSET(Import.PLQ,$A126-1,AT$15-1,1,1)),(1-PLE!$AA$28)*OFFSET(Import.PLQ,$A126-1,AT$15-1,1,1))))</f>
        <v>0</v>
      </c>
      <c r="AU126" s="144">
        <f ca="1">IF(AU$13="",0,CHOOSE(Detalhamento.OpçãoServiços,OFFSET(Import.PLQ,$A126-1,AU$15-1,1,1),IF($E126&lt;&gt;1,IF(ISNUMBER(INDEX(Import.PLE,Detalhamento!$E126,Detalhamento!AU$15)),IF(INDEX(Import.PLE,Detalhamento!$E126,Detalhamento!AU$15)&lt;=mediçao,OFFSET(Import.PLQ,$A126-1,AU$15-1,1,1),0),0),PLE!$AA$28*OFFSET(Import.PLQ,$A126-1,AU$15-1,1,1)),IF($E126&lt;&gt;1,IF(ISNUMBER(INDEX(Import.PLE,Detalhamento!$E126,Detalhamento!AU$15)),IF(INDEX(Import.PLE,Detalhamento!$E126,Detalhamento!AU$15)&lt;=mediçao,0,OFFSET(Import.PLQ,$A126-1,AU$15-1,1,1)),OFFSET(Import.PLQ,$A126-1,AU$15-1,1,1)),(1-PLE!$AA$28)*OFFSET(Import.PLQ,$A126-1,AU$15-1,1,1))))</f>
        <v>0</v>
      </c>
      <c r="AV126" s="144">
        <f ca="1">IF(AV$13="",0,CHOOSE(Detalhamento.OpçãoServiços,OFFSET(Import.PLQ,$A126-1,AV$15-1,1,1),IF($E126&lt;&gt;1,IF(ISNUMBER(INDEX(Import.PLE,Detalhamento!$E126,Detalhamento!AV$15)),IF(INDEX(Import.PLE,Detalhamento!$E126,Detalhamento!AV$15)&lt;=mediçao,OFFSET(Import.PLQ,$A126-1,AV$15-1,1,1),0),0),PLE!$AA$28*OFFSET(Import.PLQ,$A126-1,AV$15-1,1,1)),IF($E126&lt;&gt;1,IF(ISNUMBER(INDEX(Import.PLE,Detalhamento!$E126,Detalhamento!AV$15)),IF(INDEX(Import.PLE,Detalhamento!$E126,Detalhamento!AV$15)&lt;=mediçao,0,OFFSET(Import.PLQ,$A126-1,AV$15-1,1,1)),OFFSET(Import.PLQ,$A126-1,AV$15-1,1,1)),(1-PLE!$AA$28)*OFFSET(Import.PLQ,$A126-1,AV$15-1,1,1))))</f>
        <v>0</v>
      </c>
      <c r="AW126" s="144">
        <f ca="1">IF(AW$13="",0,CHOOSE(Detalhamento.OpçãoServiços,OFFSET(Import.PLQ,$A126-1,AW$15-1,1,1),IF($E126&lt;&gt;1,IF(ISNUMBER(INDEX(Import.PLE,Detalhamento!$E126,Detalhamento!AW$15)),IF(INDEX(Import.PLE,Detalhamento!$E126,Detalhamento!AW$15)&lt;=mediçao,OFFSET(Import.PLQ,$A126-1,AW$15-1,1,1),0),0),PLE!$AA$28*OFFSET(Import.PLQ,$A126-1,AW$15-1,1,1)),IF($E126&lt;&gt;1,IF(ISNUMBER(INDEX(Import.PLE,Detalhamento!$E126,Detalhamento!AW$15)),IF(INDEX(Import.PLE,Detalhamento!$E126,Detalhamento!AW$15)&lt;=mediçao,0,OFFSET(Import.PLQ,$A126-1,AW$15-1,1,1)),OFFSET(Import.PLQ,$A126-1,AW$15-1,1,1)),(1-PLE!$AA$28)*OFFSET(Import.PLQ,$A126-1,AW$15-1,1,1))))</f>
        <v>0</v>
      </c>
      <c r="AX126" s="144">
        <f ca="1">IF(AX$13="",0,CHOOSE(Detalhamento.OpçãoServiços,OFFSET(Import.PLQ,$A126-1,AX$15-1,1,1),IF($E126&lt;&gt;1,IF(ISNUMBER(INDEX(Import.PLE,Detalhamento!$E126,Detalhamento!AX$15)),IF(INDEX(Import.PLE,Detalhamento!$E126,Detalhamento!AX$15)&lt;=mediçao,OFFSET(Import.PLQ,$A126-1,AX$15-1,1,1),0),0),PLE!$AA$28*OFFSET(Import.PLQ,$A126-1,AX$15-1,1,1)),IF($E126&lt;&gt;1,IF(ISNUMBER(INDEX(Import.PLE,Detalhamento!$E126,Detalhamento!AX$15)),IF(INDEX(Import.PLE,Detalhamento!$E126,Detalhamento!AX$15)&lt;=mediçao,0,OFFSET(Import.PLQ,$A126-1,AX$15-1,1,1)),OFFSET(Import.PLQ,$A126-1,AX$15-1,1,1)),(1-PLE!$AA$28)*OFFSET(Import.PLQ,$A126-1,AX$15-1,1,1))))</f>
        <v>0</v>
      </c>
      <c r="AY126" s="144">
        <f ca="1">IF(AY$13="",0,CHOOSE(Detalhamento.OpçãoServiços,OFFSET(Import.PLQ,$A126-1,AY$15-1,1,1),IF($E126&lt;&gt;1,IF(ISNUMBER(INDEX(Import.PLE,Detalhamento!$E126,Detalhamento!AY$15)),IF(INDEX(Import.PLE,Detalhamento!$E126,Detalhamento!AY$15)&lt;=mediçao,OFFSET(Import.PLQ,$A126-1,AY$15-1,1,1),0),0),PLE!$AA$28*OFFSET(Import.PLQ,$A126-1,AY$15-1,1,1)),IF($E126&lt;&gt;1,IF(ISNUMBER(INDEX(Import.PLE,Detalhamento!$E126,Detalhamento!AY$15)),IF(INDEX(Import.PLE,Detalhamento!$E126,Detalhamento!AY$15)&lt;=mediçao,0,OFFSET(Import.PLQ,$A126-1,AY$15-1,1,1)),OFFSET(Import.PLQ,$A126-1,AY$15-1,1,1)),(1-PLE!$AA$28)*OFFSET(Import.PLQ,$A126-1,AY$15-1,1,1))))</f>
        <v>0</v>
      </c>
      <c r="AZ126" s="144">
        <f ca="1">IF(AZ$13="",0,CHOOSE(Detalhamento.OpçãoServiços,OFFSET(Import.PLQ,$A126-1,AZ$15-1,1,1),IF($E126&lt;&gt;1,IF(ISNUMBER(INDEX(Import.PLE,Detalhamento!$E126,Detalhamento!AZ$15)),IF(INDEX(Import.PLE,Detalhamento!$E126,Detalhamento!AZ$15)&lt;=mediçao,OFFSET(Import.PLQ,$A126-1,AZ$15-1,1,1),0),0),PLE!$AA$28*OFFSET(Import.PLQ,$A126-1,AZ$15-1,1,1)),IF($E126&lt;&gt;1,IF(ISNUMBER(INDEX(Import.PLE,Detalhamento!$E126,Detalhamento!AZ$15)),IF(INDEX(Import.PLE,Detalhamento!$E126,Detalhamento!AZ$15)&lt;=mediçao,0,OFFSET(Import.PLQ,$A126-1,AZ$15-1,1,1)),OFFSET(Import.PLQ,$A126-1,AZ$15-1,1,1)),(1-PLE!$AA$28)*OFFSET(Import.PLQ,$A126-1,AZ$15-1,1,1))))</f>
        <v>0</v>
      </c>
      <c r="BA126" s="144">
        <f ca="1">IF(BA$13="",0,CHOOSE(Detalhamento.OpçãoServiços,OFFSET(Import.PLQ,$A126-1,BA$15-1,1,1),IF($E126&lt;&gt;1,IF(ISNUMBER(INDEX(Import.PLE,Detalhamento!$E126,Detalhamento!BA$15)),IF(INDEX(Import.PLE,Detalhamento!$E126,Detalhamento!BA$15)&lt;=mediçao,OFFSET(Import.PLQ,$A126-1,BA$15-1,1,1),0),0),PLE!$AA$28*OFFSET(Import.PLQ,$A126-1,BA$15-1,1,1)),IF($E126&lt;&gt;1,IF(ISNUMBER(INDEX(Import.PLE,Detalhamento!$E126,Detalhamento!BA$15)),IF(INDEX(Import.PLE,Detalhamento!$E126,Detalhamento!BA$15)&lt;=mediçao,0,OFFSET(Import.PLQ,$A126-1,BA$15-1,1,1)),OFFSET(Import.PLQ,$A126-1,BA$15-1,1,1)),(1-PLE!$AA$28)*OFFSET(Import.PLQ,$A126-1,BA$15-1,1,1))))</f>
        <v>0</v>
      </c>
      <c r="BB126" s="144">
        <f ca="1">IF(BB$13="",0,CHOOSE(Detalhamento.OpçãoServiços,OFFSET(Import.PLQ,$A126-1,BB$15-1,1,1),IF($E126&lt;&gt;1,IF(ISNUMBER(INDEX(Import.PLE,Detalhamento!$E126,Detalhamento!BB$15)),IF(INDEX(Import.PLE,Detalhamento!$E126,Detalhamento!BB$15)&lt;=mediçao,OFFSET(Import.PLQ,$A126-1,BB$15-1,1,1),0),0),PLE!$AA$28*OFFSET(Import.PLQ,$A126-1,BB$15-1,1,1)),IF($E126&lt;&gt;1,IF(ISNUMBER(INDEX(Import.PLE,Detalhamento!$E126,Detalhamento!BB$15)),IF(INDEX(Import.PLE,Detalhamento!$E126,Detalhamento!BB$15)&lt;=mediçao,0,OFFSET(Import.PLQ,$A126-1,BB$15-1,1,1)),OFFSET(Import.PLQ,$A126-1,BB$15-1,1,1)),(1-PLE!$AA$28)*OFFSET(Import.PLQ,$A126-1,BB$15-1,1,1))))</f>
        <v>0</v>
      </c>
      <c r="BC126" s="144">
        <f ca="1">IF(BC$13="",0,CHOOSE(Detalhamento.OpçãoServiços,OFFSET(Import.PLQ,$A126-1,BC$15-1,1,1),IF($E126&lt;&gt;1,IF(ISNUMBER(INDEX(Import.PLE,Detalhamento!$E126,Detalhamento!BC$15)),IF(INDEX(Import.PLE,Detalhamento!$E126,Detalhamento!BC$15)&lt;=mediçao,OFFSET(Import.PLQ,$A126-1,BC$15-1,1,1),0),0),PLE!$AA$28*OFFSET(Import.PLQ,$A126-1,BC$15-1,1,1)),IF($E126&lt;&gt;1,IF(ISNUMBER(INDEX(Import.PLE,Detalhamento!$E126,Detalhamento!BC$15)),IF(INDEX(Import.PLE,Detalhamento!$E126,Detalhamento!BC$15)&lt;=mediçao,0,OFFSET(Import.PLQ,$A126-1,BC$15-1,1,1)),OFFSET(Import.PLQ,$A126-1,BC$15-1,1,1)),(1-PLE!$AA$28)*OFFSET(Import.PLQ,$A126-1,BC$15-1,1,1))))</f>
        <v>0</v>
      </c>
      <c r="BD126" s="144">
        <f ca="1">IF(BD$13="",0,CHOOSE(Detalhamento.OpçãoServiços,OFFSET(Import.PLQ,$A126-1,BD$15-1,1,1),IF($E126&lt;&gt;1,IF(ISNUMBER(INDEX(Import.PLE,Detalhamento!$E126,Detalhamento!BD$15)),IF(INDEX(Import.PLE,Detalhamento!$E126,Detalhamento!BD$15)&lt;=mediçao,OFFSET(Import.PLQ,$A126-1,BD$15-1,1,1),0),0),PLE!$AA$28*OFFSET(Import.PLQ,$A126-1,BD$15-1,1,1)),IF($E126&lt;&gt;1,IF(ISNUMBER(INDEX(Import.PLE,Detalhamento!$E126,Detalhamento!BD$15)),IF(INDEX(Import.PLE,Detalhamento!$E126,Detalhamento!BD$15)&lt;=mediçao,0,OFFSET(Import.PLQ,$A126-1,BD$15-1,1,1)),OFFSET(Import.PLQ,$A126-1,BD$15-1,1,1)),(1-PLE!$AA$28)*OFFSET(Import.PLQ,$A126-1,BD$15-1,1,1))))</f>
        <v>0</v>
      </c>
      <c r="BE126" s="144">
        <f ca="1">IF(BE$13="",0,CHOOSE(Detalhamento.OpçãoServiços,OFFSET(Import.PLQ,$A126-1,BE$15-1,1,1),IF($E126&lt;&gt;1,IF(ISNUMBER(INDEX(Import.PLE,Detalhamento!$E126,Detalhamento!BE$15)),IF(INDEX(Import.PLE,Detalhamento!$E126,Detalhamento!BE$15)&lt;=mediçao,OFFSET(Import.PLQ,$A126-1,BE$15-1,1,1),0),0),PLE!$AA$28*OFFSET(Import.PLQ,$A126-1,BE$15-1,1,1)),IF($E126&lt;&gt;1,IF(ISNUMBER(INDEX(Import.PLE,Detalhamento!$E126,Detalhamento!BE$15)),IF(INDEX(Import.PLE,Detalhamento!$E126,Detalhamento!BE$15)&lt;=mediçao,0,OFFSET(Import.PLQ,$A126-1,BE$15-1,1,1)),OFFSET(Import.PLQ,$A126-1,BE$15-1,1,1)),(1-PLE!$AA$28)*OFFSET(Import.PLQ,$A126-1,BE$15-1,1,1))))</f>
        <v>0</v>
      </c>
      <c r="BF126" s="144">
        <f ca="1">IF(BF$13="",0,CHOOSE(Detalhamento.OpçãoServiços,OFFSET(Import.PLQ,$A126-1,BF$15-1,1,1),IF($E126&lt;&gt;1,IF(ISNUMBER(INDEX(Import.PLE,Detalhamento!$E126,Detalhamento!BF$15)),IF(INDEX(Import.PLE,Detalhamento!$E126,Detalhamento!BF$15)&lt;=mediçao,OFFSET(Import.PLQ,$A126-1,BF$15-1,1,1),0),0),PLE!$AA$28*OFFSET(Import.PLQ,$A126-1,BF$15-1,1,1)),IF($E126&lt;&gt;1,IF(ISNUMBER(INDEX(Import.PLE,Detalhamento!$E126,Detalhamento!BF$15)),IF(INDEX(Import.PLE,Detalhamento!$E126,Detalhamento!BF$15)&lt;=mediçao,0,OFFSET(Import.PLQ,$A126-1,BF$15-1,1,1)),OFFSET(Import.PLQ,$A126-1,BF$15-1,1,1)),(1-PLE!$AA$28)*OFFSET(Import.PLQ,$A126-1,BF$15-1,1,1))))</f>
        <v>0</v>
      </c>
      <c r="BG126" s="144">
        <f ca="1">IF(BG$13="",0,CHOOSE(Detalhamento.OpçãoServiços,OFFSET(Import.PLQ,$A126-1,BG$15-1,1,1),IF($E126&lt;&gt;1,IF(ISNUMBER(INDEX(Import.PLE,Detalhamento!$E126,Detalhamento!BG$15)),IF(INDEX(Import.PLE,Detalhamento!$E126,Detalhamento!BG$15)&lt;=mediçao,OFFSET(Import.PLQ,$A126-1,BG$15-1,1,1),0),0),PLE!$AA$28*OFFSET(Import.PLQ,$A126-1,BG$15-1,1,1)),IF($E126&lt;&gt;1,IF(ISNUMBER(INDEX(Import.PLE,Detalhamento!$E126,Detalhamento!BG$15)),IF(INDEX(Import.PLE,Detalhamento!$E126,Detalhamento!BG$15)&lt;=mediçao,0,OFFSET(Import.PLQ,$A126-1,BG$15-1,1,1)),OFFSET(Import.PLQ,$A126-1,BG$15-1,1,1)),(1-PLE!$AA$28)*OFFSET(Import.PLQ,$A126-1,BG$15-1,1,1))))</f>
        <v>0</v>
      </c>
      <c r="BH126" s="144">
        <f ca="1">IF(BH$13="",0,CHOOSE(Detalhamento.OpçãoServiços,OFFSET(Import.PLQ,$A126-1,BH$15-1,1,1),IF($E126&lt;&gt;1,IF(ISNUMBER(INDEX(Import.PLE,Detalhamento!$E126,Detalhamento!BH$15)),IF(INDEX(Import.PLE,Detalhamento!$E126,Detalhamento!BH$15)&lt;=mediçao,OFFSET(Import.PLQ,$A126-1,BH$15-1,1,1),0),0),PLE!$AA$28*OFFSET(Import.PLQ,$A126-1,BH$15-1,1,1)),IF($E126&lt;&gt;1,IF(ISNUMBER(INDEX(Import.PLE,Detalhamento!$E126,Detalhamento!BH$15)),IF(INDEX(Import.PLE,Detalhamento!$E126,Detalhamento!BH$15)&lt;=mediçao,0,OFFSET(Import.PLQ,$A126-1,BH$15-1,1,1)),OFFSET(Import.PLQ,$A126-1,BH$15-1,1,1)),(1-PLE!$AA$28)*OFFSET(Import.PLQ,$A126-1,BH$15-1,1,1))))</f>
        <v>0</v>
      </c>
      <c r="BI126" s="144">
        <f ca="1">IF(BI$13="",0,CHOOSE(Detalhamento.OpçãoServiços,OFFSET(Import.PLQ,$A126-1,BI$15-1,1,1),IF($E126&lt;&gt;1,IF(ISNUMBER(INDEX(Import.PLE,Detalhamento!$E126,Detalhamento!BI$15)),IF(INDEX(Import.PLE,Detalhamento!$E126,Detalhamento!BI$15)&lt;=mediçao,OFFSET(Import.PLQ,$A126-1,BI$15-1,1,1),0),0),PLE!$AA$28*OFFSET(Import.PLQ,$A126-1,BI$15-1,1,1)),IF($E126&lt;&gt;1,IF(ISNUMBER(INDEX(Import.PLE,Detalhamento!$E126,Detalhamento!BI$15)),IF(INDEX(Import.PLE,Detalhamento!$E126,Detalhamento!BI$15)&lt;=mediçao,0,OFFSET(Import.PLQ,$A126-1,BI$15-1,1,1)),OFFSET(Import.PLQ,$A126-1,BI$15-1,1,1)),(1-PLE!$AA$28)*OFFSET(Import.PLQ,$A126-1,BI$15-1,1,1))))</f>
        <v>0</v>
      </c>
    </row>
    <row r="127" spans="1:61" ht="20" x14ac:dyDescent="0.2">
      <c r="A127" s="155">
        <v>98</v>
      </c>
      <c r="B127" s="21" t="str">
        <f t="shared" ca="1" si="17"/>
        <v>Serviço</v>
      </c>
      <c r="E127" s="153">
        <f t="shared" ca="1" si="18"/>
        <v>13</v>
      </c>
      <c r="F127" s="154">
        <f t="shared" ca="1" si="19"/>
        <v>130098</v>
      </c>
      <c r="G127" s="154" t="str">
        <f t="shared" ca="1" si="23"/>
        <v>1.12.5</v>
      </c>
      <c r="H127" s="182" t="str">
        <f t="shared" ca="1" si="23"/>
        <v>DISJUNTOR MONOPOLAR TIPO DIN, CORRENTE NOMINAL DE 16A - FORNECIMENTO E INSTALAÇÃO. AF_10/2020</v>
      </c>
      <c r="I127" s="37" t="str">
        <f t="shared" ca="1" si="20"/>
        <v>UN</v>
      </c>
      <c r="J127" s="144">
        <f t="shared" ca="1" si="21"/>
        <v>2</v>
      </c>
      <c r="K127" s="67"/>
      <c r="L127" s="144">
        <f ca="1">IF(L$13="",0,CHOOSE(Detalhamento.OpçãoServiços,OFFSET(Import.PLQ,$A127-1,L$15-1,1,1),IF($E127&lt;&gt;1,IF(ISNUMBER(INDEX(Import.PLE,Detalhamento!$E127,Detalhamento!L$15)),IF(INDEX(Import.PLE,Detalhamento!$E127,Detalhamento!L$15)&lt;=mediçao,OFFSET(Import.PLQ,$A127-1,L$15-1,1,1),0),0),PLE!$AA$28*OFFSET(Import.PLQ,$A127-1,L$15-1,1,1)),IF($E127&lt;&gt;1,IF(ISNUMBER(INDEX(Import.PLE,Detalhamento!$E127,Detalhamento!L$15)),IF(INDEX(Import.PLE,Detalhamento!$E127,Detalhamento!L$15)&lt;=mediçao,0,OFFSET(Import.PLQ,$A127-1,L$15-1,1,1)),OFFSET(Import.PLQ,$A127-1,L$15-1,1,1)),(1-PLE!$AA$28)*OFFSET(Import.PLQ,$A127-1,L$15-1,1,1))))</f>
        <v>2</v>
      </c>
      <c r="M127" s="144">
        <f ca="1">IF(M$13="",0,CHOOSE(Detalhamento.OpçãoServiços,OFFSET(Import.PLQ,$A127-1,M$15-1,1,1),IF($E127&lt;&gt;1,IF(ISNUMBER(INDEX(Import.PLE,Detalhamento!$E127,Detalhamento!M$15)),IF(INDEX(Import.PLE,Detalhamento!$E127,Detalhamento!M$15)&lt;=mediçao,OFFSET(Import.PLQ,$A127-1,M$15-1,1,1),0),0),PLE!$AA$28*OFFSET(Import.PLQ,$A127-1,M$15-1,1,1)),IF($E127&lt;&gt;1,IF(ISNUMBER(INDEX(Import.PLE,Detalhamento!$E127,Detalhamento!M$15)),IF(INDEX(Import.PLE,Detalhamento!$E127,Detalhamento!M$15)&lt;=mediçao,0,OFFSET(Import.PLQ,$A127-1,M$15-1,1,1)),OFFSET(Import.PLQ,$A127-1,M$15-1,1,1)),(1-PLE!$AA$28)*OFFSET(Import.PLQ,$A127-1,M$15-1,1,1))))</f>
        <v>0</v>
      </c>
      <c r="N127" s="144">
        <f ca="1">IF(N$13="",0,CHOOSE(Detalhamento.OpçãoServiços,OFFSET(Import.PLQ,$A127-1,N$15-1,1,1),IF($E127&lt;&gt;1,IF(ISNUMBER(INDEX(Import.PLE,Detalhamento!$E127,Detalhamento!N$15)),IF(INDEX(Import.PLE,Detalhamento!$E127,Detalhamento!N$15)&lt;=mediçao,OFFSET(Import.PLQ,$A127-1,N$15-1,1,1),0),0),PLE!$AA$28*OFFSET(Import.PLQ,$A127-1,N$15-1,1,1)),IF($E127&lt;&gt;1,IF(ISNUMBER(INDEX(Import.PLE,Detalhamento!$E127,Detalhamento!N$15)),IF(INDEX(Import.PLE,Detalhamento!$E127,Detalhamento!N$15)&lt;=mediçao,0,OFFSET(Import.PLQ,$A127-1,N$15-1,1,1)),OFFSET(Import.PLQ,$A127-1,N$15-1,1,1)),(1-PLE!$AA$28)*OFFSET(Import.PLQ,$A127-1,N$15-1,1,1))))</f>
        <v>0</v>
      </c>
      <c r="O127" s="144">
        <f ca="1">IF(O$13="",0,CHOOSE(Detalhamento.OpçãoServiços,OFFSET(Import.PLQ,$A127-1,O$15-1,1,1),IF($E127&lt;&gt;1,IF(ISNUMBER(INDEX(Import.PLE,Detalhamento!$E127,Detalhamento!O$15)),IF(INDEX(Import.PLE,Detalhamento!$E127,Detalhamento!O$15)&lt;=mediçao,OFFSET(Import.PLQ,$A127-1,O$15-1,1,1),0),0),PLE!$AA$28*OFFSET(Import.PLQ,$A127-1,O$15-1,1,1)),IF($E127&lt;&gt;1,IF(ISNUMBER(INDEX(Import.PLE,Detalhamento!$E127,Detalhamento!O$15)),IF(INDEX(Import.PLE,Detalhamento!$E127,Detalhamento!O$15)&lt;=mediçao,0,OFFSET(Import.PLQ,$A127-1,O$15-1,1,1)),OFFSET(Import.PLQ,$A127-1,O$15-1,1,1)),(1-PLE!$AA$28)*OFFSET(Import.PLQ,$A127-1,O$15-1,1,1))))</f>
        <v>0</v>
      </c>
      <c r="P127" s="144">
        <f ca="1">IF(P$13="",0,CHOOSE(Detalhamento.OpçãoServiços,OFFSET(Import.PLQ,$A127-1,P$15-1,1,1),IF($E127&lt;&gt;1,IF(ISNUMBER(INDEX(Import.PLE,Detalhamento!$E127,Detalhamento!P$15)),IF(INDEX(Import.PLE,Detalhamento!$E127,Detalhamento!P$15)&lt;=mediçao,OFFSET(Import.PLQ,$A127-1,P$15-1,1,1),0),0),PLE!$AA$28*OFFSET(Import.PLQ,$A127-1,P$15-1,1,1)),IF($E127&lt;&gt;1,IF(ISNUMBER(INDEX(Import.PLE,Detalhamento!$E127,Detalhamento!P$15)),IF(INDEX(Import.PLE,Detalhamento!$E127,Detalhamento!P$15)&lt;=mediçao,0,OFFSET(Import.PLQ,$A127-1,P$15-1,1,1)),OFFSET(Import.PLQ,$A127-1,P$15-1,1,1)),(1-PLE!$AA$28)*OFFSET(Import.PLQ,$A127-1,P$15-1,1,1))))</f>
        <v>0</v>
      </c>
      <c r="Q127" s="144">
        <f ca="1">IF(Q$13="",0,CHOOSE(Detalhamento.OpçãoServiços,OFFSET(Import.PLQ,$A127-1,Q$15-1,1,1),IF($E127&lt;&gt;1,IF(ISNUMBER(INDEX(Import.PLE,Detalhamento!$E127,Detalhamento!Q$15)),IF(INDEX(Import.PLE,Detalhamento!$E127,Detalhamento!Q$15)&lt;=mediçao,OFFSET(Import.PLQ,$A127-1,Q$15-1,1,1),0),0),PLE!$AA$28*OFFSET(Import.PLQ,$A127-1,Q$15-1,1,1)),IF($E127&lt;&gt;1,IF(ISNUMBER(INDEX(Import.PLE,Detalhamento!$E127,Detalhamento!Q$15)),IF(INDEX(Import.PLE,Detalhamento!$E127,Detalhamento!Q$15)&lt;=mediçao,0,OFFSET(Import.PLQ,$A127-1,Q$15-1,1,1)),OFFSET(Import.PLQ,$A127-1,Q$15-1,1,1)),(1-PLE!$AA$28)*OFFSET(Import.PLQ,$A127-1,Q$15-1,1,1))))</f>
        <v>0</v>
      </c>
      <c r="R127" s="144">
        <f ca="1">IF(R$13="",0,CHOOSE(Detalhamento.OpçãoServiços,OFFSET(Import.PLQ,$A127-1,R$15-1,1,1),IF($E127&lt;&gt;1,IF(ISNUMBER(INDEX(Import.PLE,Detalhamento!$E127,Detalhamento!R$15)),IF(INDEX(Import.PLE,Detalhamento!$E127,Detalhamento!R$15)&lt;=mediçao,OFFSET(Import.PLQ,$A127-1,R$15-1,1,1),0),0),PLE!$AA$28*OFFSET(Import.PLQ,$A127-1,R$15-1,1,1)),IF($E127&lt;&gt;1,IF(ISNUMBER(INDEX(Import.PLE,Detalhamento!$E127,Detalhamento!R$15)),IF(INDEX(Import.PLE,Detalhamento!$E127,Detalhamento!R$15)&lt;=mediçao,0,OFFSET(Import.PLQ,$A127-1,R$15-1,1,1)),OFFSET(Import.PLQ,$A127-1,R$15-1,1,1)),(1-PLE!$AA$28)*OFFSET(Import.PLQ,$A127-1,R$15-1,1,1))))</f>
        <v>0</v>
      </c>
      <c r="S127" s="144">
        <f ca="1">IF(S$13="",0,CHOOSE(Detalhamento.OpçãoServiços,OFFSET(Import.PLQ,$A127-1,S$15-1,1,1),IF($E127&lt;&gt;1,IF(ISNUMBER(INDEX(Import.PLE,Detalhamento!$E127,Detalhamento!S$15)),IF(INDEX(Import.PLE,Detalhamento!$E127,Detalhamento!S$15)&lt;=mediçao,OFFSET(Import.PLQ,$A127-1,S$15-1,1,1),0),0),PLE!$AA$28*OFFSET(Import.PLQ,$A127-1,S$15-1,1,1)),IF($E127&lt;&gt;1,IF(ISNUMBER(INDEX(Import.PLE,Detalhamento!$E127,Detalhamento!S$15)),IF(INDEX(Import.PLE,Detalhamento!$E127,Detalhamento!S$15)&lt;=mediçao,0,OFFSET(Import.PLQ,$A127-1,S$15-1,1,1)),OFFSET(Import.PLQ,$A127-1,S$15-1,1,1)),(1-PLE!$AA$28)*OFFSET(Import.PLQ,$A127-1,S$15-1,1,1))))</f>
        <v>0</v>
      </c>
      <c r="T127" s="144">
        <f ca="1">IF(T$13="",0,CHOOSE(Detalhamento.OpçãoServiços,OFFSET(Import.PLQ,$A127-1,T$15-1,1,1),IF($E127&lt;&gt;1,IF(ISNUMBER(INDEX(Import.PLE,Detalhamento!$E127,Detalhamento!T$15)),IF(INDEX(Import.PLE,Detalhamento!$E127,Detalhamento!T$15)&lt;=mediçao,OFFSET(Import.PLQ,$A127-1,T$15-1,1,1),0),0),PLE!$AA$28*OFFSET(Import.PLQ,$A127-1,T$15-1,1,1)),IF($E127&lt;&gt;1,IF(ISNUMBER(INDEX(Import.PLE,Detalhamento!$E127,Detalhamento!T$15)),IF(INDEX(Import.PLE,Detalhamento!$E127,Detalhamento!T$15)&lt;=mediçao,0,OFFSET(Import.PLQ,$A127-1,T$15-1,1,1)),OFFSET(Import.PLQ,$A127-1,T$15-1,1,1)),(1-PLE!$AA$28)*OFFSET(Import.PLQ,$A127-1,T$15-1,1,1))))</f>
        <v>0</v>
      </c>
      <c r="U127" s="144">
        <f ca="1">IF(U$13="",0,CHOOSE(Detalhamento.OpçãoServiços,OFFSET(Import.PLQ,$A127-1,U$15-1,1,1),IF($E127&lt;&gt;1,IF(ISNUMBER(INDEX(Import.PLE,Detalhamento!$E127,Detalhamento!U$15)),IF(INDEX(Import.PLE,Detalhamento!$E127,Detalhamento!U$15)&lt;=mediçao,OFFSET(Import.PLQ,$A127-1,U$15-1,1,1),0),0),PLE!$AA$28*OFFSET(Import.PLQ,$A127-1,U$15-1,1,1)),IF($E127&lt;&gt;1,IF(ISNUMBER(INDEX(Import.PLE,Detalhamento!$E127,Detalhamento!U$15)),IF(INDEX(Import.PLE,Detalhamento!$E127,Detalhamento!U$15)&lt;=mediçao,0,OFFSET(Import.PLQ,$A127-1,U$15-1,1,1)),OFFSET(Import.PLQ,$A127-1,U$15-1,1,1)),(1-PLE!$AA$28)*OFFSET(Import.PLQ,$A127-1,U$15-1,1,1))))</f>
        <v>0</v>
      </c>
      <c r="V127" s="144">
        <f ca="1">IF(V$13="",0,CHOOSE(Detalhamento.OpçãoServiços,OFFSET(Import.PLQ,$A127-1,V$15-1,1,1),IF($E127&lt;&gt;1,IF(ISNUMBER(INDEX(Import.PLE,Detalhamento!$E127,Detalhamento!V$15)),IF(INDEX(Import.PLE,Detalhamento!$E127,Detalhamento!V$15)&lt;=mediçao,OFFSET(Import.PLQ,$A127-1,V$15-1,1,1),0),0),PLE!$AA$28*OFFSET(Import.PLQ,$A127-1,V$15-1,1,1)),IF($E127&lt;&gt;1,IF(ISNUMBER(INDEX(Import.PLE,Detalhamento!$E127,Detalhamento!V$15)),IF(INDEX(Import.PLE,Detalhamento!$E127,Detalhamento!V$15)&lt;=mediçao,0,OFFSET(Import.PLQ,$A127-1,V$15-1,1,1)),OFFSET(Import.PLQ,$A127-1,V$15-1,1,1)),(1-PLE!$AA$28)*OFFSET(Import.PLQ,$A127-1,V$15-1,1,1))))</f>
        <v>0</v>
      </c>
      <c r="W127" s="144">
        <f ca="1">IF(W$13="",0,CHOOSE(Detalhamento.OpçãoServiços,OFFSET(Import.PLQ,$A127-1,W$15-1,1,1),IF($E127&lt;&gt;1,IF(ISNUMBER(INDEX(Import.PLE,Detalhamento!$E127,Detalhamento!W$15)),IF(INDEX(Import.PLE,Detalhamento!$E127,Detalhamento!W$15)&lt;=mediçao,OFFSET(Import.PLQ,$A127-1,W$15-1,1,1),0),0),PLE!$AA$28*OFFSET(Import.PLQ,$A127-1,W$15-1,1,1)),IF($E127&lt;&gt;1,IF(ISNUMBER(INDEX(Import.PLE,Detalhamento!$E127,Detalhamento!W$15)),IF(INDEX(Import.PLE,Detalhamento!$E127,Detalhamento!W$15)&lt;=mediçao,0,OFFSET(Import.PLQ,$A127-1,W$15-1,1,1)),OFFSET(Import.PLQ,$A127-1,W$15-1,1,1)),(1-PLE!$AA$28)*OFFSET(Import.PLQ,$A127-1,W$15-1,1,1))))</f>
        <v>0</v>
      </c>
      <c r="X127" s="144">
        <f ca="1">IF(X$13="",0,CHOOSE(Detalhamento.OpçãoServiços,OFFSET(Import.PLQ,$A127-1,X$15-1,1,1),IF($E127&lt;&gt;1,IF(ISNUMBER(INDEX(Import.PLE,Detalhamento!$E127,Detalhamento!X$15)),IF(INDEX(Import.PLE,Detalhamento!$E127,Detalhamento!X$15)&lt;=mediçao,OFFSET(Import.PLQ,$A127-1,X$15-1,1,1),0),0),PLE!$AA$28*OFFSET(Import.PLQ,$A127-1,X$15-1,1,1)),IF($E127&lt;&gt;1,IF(ISNUMBER(INDEX(Import.PLE,Detalhamento!$E127,Detalhamento!X$15)),IF(INDEX(Import.PLE,Detalhamento!$E127,Detalhamento!X$15)&lt;=mediçao,0,OFFSET(Import.PLQ,$A127-1,X$15-1,1,1)),OFFSET(Import.PLQ,$A127-1,X$15-1,1,1)),(1-PLE!$AA$28)*OFFSET(Import.PLQ,$A127-1,X$15-1,1,1))))</f>
        <v>0</v>
      </c>
      <c r="Y127" s="144">
        <f ca="1">IF(Y$13="",0,CHOOSE(Detalhamento.OpçãoServiços,OFFSET(Import.PLQ,$A127-1,Y$15-1,1,1),IF($E127&lt;&gt;1,IF(ISNUMBER(INDEX(Import.PLE,Detalhamento!$E127,Detalhamento!Y$15)),IF(INDEX(Import.PLE,Detalhamento!$E127,Detalhamento!Y$15)&lt;=mediçao,OFFSET(Import.PLQ,$A127-1,Y$15-1,1,1),0),0),PLE!$AA$28*OFFSET(Import.PLQ,$A127-1,Y$15-1,1,1)),IF($E127&lt;&gt;1,IF(ISNUMBER(INDEX(Import.PLE,Detalhamento!$E127,Detalhamento!Y$15)),IF(INDEX(Import.PLE,Detalhamento!$E127,Detalhamento!Y$15)&lt;=mediçao,0,OFFSET(Import.PLQ,$A127-1,Y$15-1,1,1)),OFFSET(Import.PLQ,$A127-1,Y$15-1,1,1)),(1-PLE!$AA$28)*OFFSET(Import.PLQ,$A127-1,Y$15-1,1,1))))</f>
        <v>0</v>
      </c>
      <c r="Z127" s="144">
        <f ca="1">IF(Z$13="",0,CHOOSE(Detalhamento.OpçãoServiços,OFFSET(Import.PLQ,$A127-1,Z$15-1,1,1),IF($E127&lt;&gt;1,IF(ISNUMBER(INDEX(Import.PLE,Detalhamento!$E127,Detalhamento!Z$15)),IF(INDEX(Import.PLE,Detalhamento!$E127,Detalhamento!Z$15)&lt;=mediçao,OFFSET(Import.PLQ,$A127-1,Z$15-1,1,1),0),0),PLE!$AA$28*OFFSET(Import.PLQ,$A127-1,Z$15-1,1,1)),IF($E127&lt;&gt;1,IF(ISNUMBER(INDEX(Import.PLE,Detalhamento!$E127,Detalhamento!Z$15)),IF(INDEX(Import.PLE,Detalhamento!$E127,Detalhamento!Z$15)&lt;=mediçao,0,OFFSET(Import.PLQ,$A127-1,Z$15-1,1,1)),OFFSET(Import.PLQ,$A127-1,Z$15-1,1,1)),(1-PLE!$AA$28)*OFFSET(Import.PLQ,$A127-1,Z$15-1,1,1))))</f>
        <v>0</v>
      </c>
      <c r="AA127" s="144">
        <f ca="1">IF(AA$13="",0,CHOOSE(Detalhamento.OpçãoServiços,OFFSET(Import.PLQ,$A127-1,AA$15-1,1,1),IF($E127&lt;&gt;1,IF(ISNUMBER(INDEX(Import.PLE,Detalhamento!$E127,Detalhamento!AA$15)),IF(INDEX(Import.PLE,Detalhamento!$E127,Detalhamento!AA$15)&lt;=mediçao,OFFSET(Import.PLQ,$A127-1,AA$15-1,1,1),0),0),PLE!$AA$28*OFFSET(Import.PLQ,$A127-1,AA$15-1,1,1)),IF($E127&lt;&gt;1,IF(ISNUMBER(INDEX(Import.PLE,Detalhamento!$E127,Detalhamento!AA$15)),IF(INDEX(Import.PLE,Detalhamento!$E127,Detalhamento!AA$15)&lt;=mediçao,0,OFFSET(Import.PLQ,$A127-1,AA$15-1,1,1)),OFFSET(Import.PLQ,$A127-1,AA$15-1,1,1)),(1-PLE!$AA$28)*OFFSET(Import.PLQ,$A127-1,AA$15-1,1,1))))</f>
        <v>0</v>
      </c>
      <c r="AB127" s="144">
        <f ca="1">IF(AB$13="",0,CHOOSE(Detalhamento.OpçãoServiços,OFFSET(Import.PLQ,$A127-1,AB$15-1,1,1),IF($E127&lt;&gt;1,IF(ISNUMBER(INDEX(Import.PLE,Detalhamento!$E127,Detalhamento!AB$15)),IF(INDEX(Import.PLE,Detalhamento!$E127,Detalhamento!AB$15)&lt;=mediçao,OFFSET(Import.PLQ,$A127-1,AB$15-1,1,1),0),0),PLE!$AA$28*OFFSET(Import.PLQ,$A127-1,AB$15-1,1,1)),IF($E127&lt;&gt;1,IF(ISNUMBER(INDEX(Import.PLE,Detalhamento!$E127,Detalhamento!AB$15)),IF(INDEX(Import.PLE,Detalhamento!$E127,Detalhamento!AB$15)&lt;=mediçao,0,OFFSET(Import.PLQ,$A127-1,AB$15-1,1,1)),OFFSET(Import.PLQ,$A127-1,AB$15-1,1,1)),(1-PLE!$AA$28)*OFFSET(Import.PLQ,$A127-1,AB$15-1,1,1))))</f>
        <v>0</v>
      </c>
      <c r="AC127" s="144">
        <f ca="1">IF(AC$13="",0,CHOOSE(Detalhamento.OpçãoServiços,OFFSET(Import.PLQ,$A127-1,AC$15-1,1,1),IF($E127&lt;&gt;1,IF(ISNUMBER(INDEX(Import.PLE,Detalhamento!$E127,Detalhamento!AC$15)),IF(INDEX(Import.PLE,Detalhamento!$E127,Detalhamento!AC$15)&lt;=mediçao,OFFSET(Import.PLQ,$A127-1,AC$15-1,1,1),0),0),PLE!$AA$28*OFFSET(Import.PLQ,$A127-1,AC$15-1,1,1)),IF($E127&lt;&gt;1,IF(ISNUMBER(INDEX(Import.PLE,Detalhamento!$E127,Detalhamento!AC$15)),IF(INDEX(Import.PLE,Detalhamento!$E127,Detalhamento!AC$15)&lt;=mediçao,0,OFFSET(Import.PLQ,$A127-1,AC$15-1,1,1)),OFFSET(Import.PLQ,$A127-1,AC$15-1,1,1)),(1-PLE!$AA$28)*OFFSET(Import.PLQ,$A127-1,AC$15-1,1,1))))</f>
        <v>0</v>
      </c>
      <c r="AD127" s="144">
        <f ca="1">IF(AD$13="",0,CHOOSE(Detalhamento.OpçãoServiços,OFFSET(Import.PLQ,$A127-1,AD$15-1,1,1),IF($E127&lt;&gt;1,IF(ISNUMBER(INDEX(Import.PLE,Detalhamento!$E127,Detalhamento!AD$15)),IF(INDEX(Import.PLE,Detalhamento!$E127,Detalhamento!AD$15)&lt;=mediçao,OFFSET(Import.PLQ,$A127-1,AD$15-1,1,1),0),0),PLE!$AA$28*OFFSET(Import.PLQ,$A127-1,AD$15-1,1,1)),IF($E127&lt;&gt;1,IF(ISNUMBER(INDEX(Import.PLE,Detalhamento!$E127,Detalhamento!AD$15)),IF(INDEX(Import.PLE,Detalhamento!$E127,Detalhamento!AD$15)&lt;=mediçao,0,OFFSET(Import.PLQ,$A127-1,AD$15-1,1,1)),OFFSET(Import.PLQ,$A127-1,AD$15-1,1,1)),(1-PLE!$AA$28)*OFFSET(Import.PLQ,$A127-1,AD$15-1,1,1))))</f>
        <v>0</v>
      </c>
      <c r="AE127" s="144">
        <f ca="1">IF(AE$13="",0,CHOOSE(Detalhamento.OpçãoServiços,OFFSET(Import.PLQ,$A127-1,AE$15-1,1,1),IF($E127&lt;&gt;1,IF(ISNUMBER(INDEX(Import.PLE,Detalhamento!$E127,Detalhamento!AE$15)),IF(INDEX(Import.PLE,Detalhamento!$E127,Detalhamento!AE$15)&lt;=mediçao,OFFSET(Import.PLQ,$A127-1,AE$15-1,1,1),0),0),PLE!$AA$28*OFFSET(Import.PLQ,$A127-1,AE$15-1,1,1)),IF($E127&lt;&gt;1,IF(ISNUMBER(INDEX(Import.PLE,Detalhamento!$E127,Detalhamento!AE$15)),IF(INDEX(Import.PLE,Detalhamento!$E127,Detalhamento!AE$15)&lt;=mediçao,0,OFFSET(Import.PLQ,$A127-1,AE$15-1,1,1)),OFFSET(Import.PLQ,$A127-1,AE$15-1,1,1)),(1-PLE!$AA$28)*OFFSET(Import.PLQ,$A127-1,AE$15-1,1,1))))</f>
        <v>0</v>
      </c>
      <c r="AF127" s="144">
        <f ca="1">IF(AF$13="",0,CHOOSE(Detalhamento.OpçãoServiços,OFFSET(Import.PLQ,$A127-1,AF$15-1,1,1),IF($E127&lt;&gt;1,IF(ISNUMBER(INDEX(Import.PLE,Detalhamento!$E127,Detalhamento!AF$15)),IF(INDEX(Import.PLE,Detalhamento!$E127,Detalhamento!AF$15)&lt;=mediçao,OFFSET(Import.PLQ,$A127-1,AF$15-1,1,1),0),0),PLE!$AA$28*OFFSET(Import.PLQ,$A127-1,AF$15-1,1,1)),IF($E127&lt;&gt;1,IF(ISNUMBER(INDEX(Import.PLE,Detalhamento!$E127,Detalhamento!AF$15)),IF(INDEX(Import.PLE,Detalhamento!$E127,Detalhamento!AF$15)&lt;=mediçao,0,OFFSET(Import.PLQ,$A127-1,AF$15-1,1,1)),OFFSET(Import.PLQ,$A127-1,AF$15-1,1,1)),(1-PLE!$AA$28)*OFFSET(Import.PLQ,$A127-1,AF$15-1,1,1))))</f>
        <v>0</v>
      </c>
      <c r="AG127" s="144">
        <f ca="1">IF(AG$13="",0,CHOOSE(Detalhamento.OpçãoServiços,OFFSET(Import.PLQ,$A127-1,AG$15-1,1,1),IF($E127&lt;&gt;1,IF(ISNUMBER(INDEX(Import.PLE,Detalhamento!$E127,Detalhamento!AG$15)),IF(INDEX(Import.PLE,Detalhamento!$E127,Detalhamento!AG$15)&lt;=mediçao,OFFSET(Import.PLQ,$A127-1,AG$15-1,1,1),0),0),PLE!$AA$28*OFFSET(Import.PLQ,$A127-1,AG$15-1,1,1)),IF($E127&lt;&gt;1,IF(ISNUMBER(INDEX(Import.PLE,Detalhamento!$E127,Detalhamento!AG$15)),IF(INDEX(Import.PLE,Detalhamento!$E127,Detalhamento!AG$15)&lt;=mediçao,0,OFFSET(Import.PLQ,$A127-1,AG$15-1,1,1)),OFFSET(Import.PLQ,$A127-1,AG$15-1,1,1)),(1-PLE!$AA$28)*OFFSET(Import.PLQ,$A127-1,AG$15-1,1,1))))</f>
        <v>0</v>
      </c>
      <c r="AH127" s="144">
        <f ca="1">IF(AH$13="",0,CHOOSE(Detalhamento.OpçãoServiços,OFFSET(Import.PLQ,$A127-1,AH$15-1,1,1),IF($E127&lt;&gt;1,IF(ISNUMBER(INDEX(Import.PLE,Detalhamento!$E127,Detalhamento!AH$15)),IF(INDEX(Import.PLE,Detalhamento!$E127,Detalhamento!AH$15)&lt;=mediçao,OFFSET(Import.PLQ,$A127-1,AH$15-1,1,1),0),0),PLE!$AA$28*OFFSET(Import.PLQ,$A127-1,AH$15-1,1,1)),IF($E127&lt;&gt;1,IF(ISNUMBER(INDEX(Import.PLE,Detalhamento!$E127,Detalhamento!AH$15)),IF(INDEX(Import.PLE,Detalhamento!$E127,Detalhamento!AH$15)&lt;=mediçao,0,OFFSET(Import.PLQ,$A127-1,AH$15-1,1,1)),OFFSET(Import.PLQ,$A127-1,AH$15-1,1,1)),(1-PLE!$AA$28)*OFFSET(Import.PLQ,$A127-1,AH$15-1,1,1))))</f>
        <v>0</v>
      </c>
      <c r="AI127" s="144">
        <f ca="1">IF(AI$13="",0,CHOOSE(Detalhamento.OpçãoServiços,OFFSET(Import.PLQ,$A127-1,AI$15-1,1,1),IF($E127&lt;&gt;1,IF(ISNUMBER(INDEX(Import.PLE,Detalhamento!$E127,Detalhamento!AI$15)),IF(INDEX(Import.PLE,Detalhamento!$E127,Detalhamento!AI$15)&lt;=mediçao,OFFSET(Import.PLQ,$A127-1,AI$15-1,1,1),0),0),PLE!$AA$28*OFFSET(Import.PLQ,$A127-1,AI$15-1,1,1)),IF($E127&lt;&gt;1,IF(ISNUMBER(INDEX(Import.PLE,Detalhamento!$E127,Detalhamento!AI$15)),IF(INDEX(Import.PLE,Detalhamento!$E127,Detalhamento!AI$15)&lt;=mediçao,0,OFFSET(Import.PLQ,$A127-1,AI$15-1,1,1)),OFFSET(Import.PLQ,$A127-1,AI$15-1,1,1)),(1-PLE!$AA$28)*OFFSET(Import.PLQ,$A127-1,AI$15-1,1,1))))</f>
        <v>0</v>
      </c>
      <c r="AJ127" s="144">
        <f ca="1">IF(AJ$13="",0,CHOOSE(Detalhamento.OpçãoServiços,OFFSET(Import.PLQ,$A127-1,AJ$15-1,1,1),IF($E127&lt;&gt;1,IF(ISNUMBER(INDEX(Import.PLE,Detalhamento!$E127,Detalhamento!AJ$15)),IF(INDEX(Import.PLE,Detalhamento!$E127,Detalhamento!AJ$15)&lt;=mediçao,OFFSET(Import.PLQ,$A127-1,AJ$15-1,1,1),0),0),PLE!$AA$28*OFFSET(Import.PLQ,$A127-1,AJ$15-1,1,1)),IF($E127&lt;&gt;1,IF(ISNUMBER(INDEX(Import.PLE,Detalhamento!$E127,Detalhamento!AJ$15)),IF(INDEX(Import.PLE,Detalhamento!$E127,Detalhamento!AJ$15)&lt;=mediçao,0,OFFSET(Import.PLQ,$A127-1,AJ$15-1,1,1)),OFFSET(Import.PLQ,$A127-1,AJ$15-1,1,1)),(1-PLE!$AA$28)*OFFSET(Import.PLQ,$A127-1,AJ$15-1,1,1))))</f>
        <v>0</v>
      </c>
      <c r="AK127" s="144">
        <f ca="1">IF(AK$13="",0,CHOOSE(Detalhamento.OpçãoServiços,OFFSET(Import.PLQ,$A127-1,AK$15-1,1,1),IF($E127&lt;&gt;1,IF(ISNUMBER(INDEX(Import.PLE,Detalhamento!$E127,Detalhamento!AK$15)),IF(INDEX(Import.PLE,Detalhamento!$E127,Detalhamento!AK$15)&lt;=mediçao,OFFSET(Import.PLQ,$A127-1,AK$15-1,1,1),0),0),PLE!$AA$28*OFFSET(Import.PLQ,$A127-1,AK$15-1,1,1)),IF($E127&lt;&gt;1,IF(ISNUMBER(INDEX(Import.PLE,Detalhamento!$E127,Detalhamento!AK$15)),IF(INDEX(Import.PLE,Detalhamento!$E127,Detalhamento!AK$15)&lt;=mediçao,0,OFFSET(Import.PLQ,$A127-1,AK$15-1,1,1)),OFFSET(Import.PLQ,$A127-1,AK$15-1,1,1)),(1-PLE!$AA$28)*OFFSET(Import.PLQ,$A127-1,AK$15-1,1,1))))</f>
        <v>0</v>
      </c>
      <c r="AL127" s="144">
        <f ca="1">IF(AL$13="",0,CHOOSE(Detalhamento.OpçãoServiços,OFFSET(Import.PLQ,$A127-1,AL$15-1,1,1),IF($E127&lt;&gt;1,IF(ISNUMBER(INDEX(Import.PLE,Detalhamento!$E127,Detalhamento!AL$15)),IF(INDEX(Import.PLE,Detalhamento!$E127,Detalhamento!AL$15)&lt;=mediçao,OFFSET(Import.PLQ,$A127-1,AL$15-1,1,1),0),0),PLE!$AA$28*OFFSET(Import.PLQ,$A127-1,AL$15-1,1,1)),IF($E127&lt;&gt;1,IF(ISNUMBER(INDEX(Import.PLE,Detalhamento!$E127,Detalhamento!AL$15)),IF(INDEX(Import.PLE,Detalhamento!$E127,Detalhamento!AL$15)&lt;=mediçao,0,OFFSET(Import.PLQ,$A127-1,AL$15-1,1,1)),OFFSET(Import.PLQ,$A127-1,AL$15-1,1,1)),(1-PLE!$AA$28)*OFFSET(Import.PLQ,$A127-1,AL$15-1,1,1))))</f>
        <v>0</v>
      </c>
      <c r="AM127" s="144">
        <f ca="1">IF(AM$13="",0,CHOOSE(Detalhamento.OpçãoServiços,OFFSET(Import.PLQ,$A127-1,AM$15-1,1,1),IF($E127&lt;&gt;1,IF(ISNUMBER(INDEX(Import.PLE,Detalhamento!$E127,Detalhamento!AM$15)),IF(INDEX(Import.PLE,Detalhamento!$E127,Detalhamento!AM$15)&lt;=mediçao,OFFSET(Import.PLQ,$A127-1,AM$15-1,1,1),0),0),PLE!$AA$28*OFFSET(Import.PLQ,$A127-1,AM$15-1,1,1)),IF($E127&lt;&gt;1,IF(ISNUMBER(INDEX(Import.PLE,Detalhamento!$E127,Detalhamento!AM$15)),IF(INDEX(Import.PLE,Detalhamento!$E127,Detalhamento!AM$15)&lt;=mediçao,0,OFFSET(Import.PLQ,$A127-1,AM$15-1,1,1)),OFFSET(Import.PLQ,$A127-1,AM$15-1,1,1)),(1-PLE!$AA$28)*OFFSET(Import.PLQ,$A127-1,AM$15-1,1,1))))</f>
        <v>0</v>
      </c>
      <c r="AN127" s="144">
        <f ca="1">IF(AN$13="",0,CHOOSE(Detalhamento.OpçãoServiços,OFFSET(Import.PLQ,$A127-1,AN$15-1,1,1),IF($E127&lt;&gt;1,IF(ISNUMBER(INDEX(Import.PLE,Detalhamento!$E127,Detalhamento!AN$15)),IF(INDEX(Import.PLE,Detalhamento!$E127,Detalhamento!AN$15)&lt;=mediçao,OFFSET(Import.PLQ,$A127-1,AN$15-1,1,1),0),0),PLE!$AA$28*OFFSET(Import.PLQ,$A127-1,AN$15-1,1,1)),IF($E127&lt;&gt;1,IF(ISNUMBER(INDEX(Import.PLE,Detalhamento!$E127,Detalhamento!AN$15)),IF(INDEX(Import.PLE,Detalhamento!$E127,Detalhamento!AN$15)&lt;=mediçao,0,OFFSET(Import.PLQ,$A127-1,AN$15-1,1,1)),OFFSET(Import.PLQ,$A127-1,AN$15-1,1,1)),(1-PLE!$AA$28)*OFFSET(Import.PLQ,$A127-1,AN$15-1,1,1))))</f>
        <v>0</v>
      </c>
      <c r="AO127" s="144">
        <f ca="1">IF(AO$13="",0,CHOOSE(Detalhamento.OpçãoServiços,OFFSET(Import.PLQ,$A127-1,AO$15-1,1,1),IF($E127&lt;&gt;1,IF(ISNUMBER(INDEX(Import.PLE,Detalhamento!$E127,Detalhamento!AO$15)),IF(INDEX(Import.PLE,Detalhamento!$E127,Detalhamento!AO$15)&lt;=mediçao,OFFSET(Import.PLQ,$A127-1,AO$15-1,1,1),0),0),PLE!$AA$28*OFFSET(Import.PLQ,$A127-1,AO$15-1,1,1)),IF($E127&lt;&gt;1,IF(ISNUMBER(INDEX(Import.PLE,Detalhamento!$E127,Detalhamento!AO$15)),IF(INDEX(Import.PLE,Detalhamento!$E127,Detalhamento!AO$15)&lt;=mediçao,0,OFFSET(Import.PLQ,$A127-1,AO$15-1,1,1)),OFFSET(Import.PLQ,$A127-1,AO$15-1,1,1)),(1-PLE!$AA$28)*OFFSET(Import.PLQ,$A127-1,AO$15-1,1,1))))</f>
        <v>0</v>
      </c>
      <c r="AP127" s="144">
        <f ca="1">IF(AP$13="",0,CHOOSE(Detalhamento.OpçãoServiços,OFFSET(Import.PLQ,$A127-1,AP$15-1,1,1),IF($E127&lt;&gt;1,IF(ISNUMBER(INDEX(Import.PLE,Detalhamento!$E127,Detalhamento!AP$15)),IF(INDEX(Import.PLE,Detalhamento!$E127,Detalhamento!AP$15)&lt;=mediçao,OFFSET(Import.PLQ,$A127-1,AP$15-1,1,1),0),0),PLE!$AA$28*OFFSET(Import.PLQ,$A127-1,AP$15-1,1,1)),IF($E127&lt;&gt;1,IF(ISNUMBER(INDEX(Import.PLE,Detalhamento!$E127,Detalhamento!AP$15)),IF(INDEX(Import.PLE,Detalhamento!$E127,Detalhamento!AP$15)&lt;=mediçao,0,OFFSET(Import.PLQ,$A127-1,AP$15-1,1,1)),OFFSET(Import.PLQ,$A127-1,AP$15-1,1,1)),(1-PLE!$AA$28)*OFFSET(Import.PLQ,$A127-1,AP$15-1,1,1))))</f>
        <v>0</v>
      </c>
      <c r="AQ127" s="144">
        <f ca="1">IF(AQ$13="",0,CHOOSE(Detalhamento.OpçãoServiços,OFFSET(Import.PLQ,$A127-1,AQ$15-1,1,1),IF($E127&lt;&gt;1,IF(ISNUMBER(INDEX(Import.PLE,Detalhamento!$E127,Detalhamento!AQ$15)),IF(INDEX(Import.PLE,Detalhamento!$E127,Detalhamento!AQ$15)&lt;=mediçao,OFFSET(Import.PLQ,$A127-1,AQ$15-1,1,1),0),0),PLE!$AA$28*OFFSET(Import.PLQ,$A127-1,AQ$15-1,1,1)),IF($E127&lt;&gt;1,IF(ISNUMBER(INDEX(Import.PLE,Detalhamento!$E127,Detalhamento!AQ$15)),IF(INDEX(Import.PLE,Detalhamento!$E127,Detalhamento!AQ$15)&lt;=mediçao,0,OFFSET(Import.PLQ,$A127-1,AQ$15-1,1,1)),OFFSET(Import.PLQ,$A127-1,AQ$15-1,1,1)),(1-PLE!$AA$28)*OFFSET(Import.PLQ,$A127-1,AQ$15-1,1,1))))</f>
        <v>0</v>
      </c>
      <c r="AR127" s="144">
        <f ca="1">IF(AR$13="",0,CHOOSE(Detalhamento.OpçãoServiços,OFFSET(Import.PLQ,$A127-1,AR$15-1,1,1),IF($E127&lt;&gt;1,IF(ISNUMBER(INDEX(Import.PLE,Detalhamento!$E127,Detalhamento!AR$15)),IF(INDEX(Import.PLE,Detalhamento!$E127,Detalhamento!AR$15)&lt;=mediçao,OFFSET(Import.PLQ,$A127-1,AR$15-1,1,1),0),0),PLE!$AA$28*OFFSET(Import.PLQ,$A127-1,AR$15-1,1,1)),IF($E127&lt;&gt;1,IF(ISNUMBER(INDEX(Import.PLE,Detalhamento!$E127,Detalhamento!AR$15)),IF(INDEX(Import.PLE,Detalhamento!$E127,Detalhamento!AR$15)&lt;=mediçao,0,OFFSET(Import.PLQ,$A127-1,AR$15-1,1,1)),OFFSET(Import.PLQ,$A127-1,AR$15-1,1,1)),(1-PLE!$AA$28)*OFFSET(Import.PLQ,$A127-1,AR$15-1,1,1))))</f>
        <v>0</v>
      </c>
      <c r="AS127" s="144">
        <f ca="1">IF(AS$13="",0,CHOOSE(Detalhamento.OpçãoServiços,OFFSET(Import.PLQ,$A127-1,AS$15-1,1,1),IF($E127&lt;&gt;1,IF(ISNUMBER(INDEX(Import.PLE,Detalhamento!$E127,Detalhamento!AS$15)),IF(INDEX(Import.PLE,Detalhamento!$E127,Detalhamento!AS$15)&lt;=mediçao,OFFSET(Import.PLQ,$A127-1,AS$15-1,1,1),0),0),PLE!$AA$28*OFFSET(Import.PLQ,$A127-1,AS$15-1,1,1)),IF($E127&lt;&gt;1,IF(ISNUMBER(INDEX(Import.PLE,Detalhamento!$E127,Detalhamento!AS$15)),IF(INDEX(Import.PLE,Detalhamento!$E127,Detalhamento!AS$15)&lt;=mediçao,0,OFFSET(Import.PLQ,$A127-1,AS$15-1,1,1)),OFFSET(Import.PLQ,$A127-1,AS$15-1,1,1)),(1-PLE!$AA$28)*OFFSET(Import.PLQ,$A127-1,AS$15-1,1,1))))</f>
        <v>0</v>
      </c>
      <c r="AT127" s="144">
        <f ca="1">IF(AT$13="",0,CHOOSE(Detalhamento.OpçãoServiços,OFFSET(Import.PLQ,$A127-1,AT$15-1,1,1),IF($E127&lt;&gt;1,IF(ISNUMBER(INDEX(Import.PLE,Detalhamento!$E127,Detalhamento!AT$15)),IF(INDEX(Import.PLE,Detalhamento!$E127,Detalhamento!AT$15)&lt;=mediçao,OFFSET(Import.PLQ,$A127-1,AT$15-1,1,1),0),0),PLE!$AA$28*OFFSET(Import.PLQ,$A127-1,AT$15-1,1,1)),IF($E127&lt;&gt;1,IF(ISNUMBER(INDEX(Import.PLE,Detalhamento!$E127,Detalhamento!AT$15)),IF(INDEX(Import.PLE,Detalhamento!$E127,Detalhamento!AT$15)&lt;=mediçao,0,OFFSET(Import.PLQ,$A127-1,AT$15-1,1,1)),OFFSET(Import.PLQ,$A127-1,AT$15-1,1,1)),(1-PLE!$AA$28)*OFFSET(Import.PLQ,$A127-1,AT$15-1,1,1))))</f>
        <v>0</v>
      </c>
      <c r="AU127" s="144">
        <f ca="1">IF(AU$13="",0,CHOOSE(Detalhamento.OpçãoServiços,OFFSET(Import.PLQ,$A127-1,AU$15-1,1,1),IF($E127&lt;&gt;1,IF(ISNUMBER(INDEX(Import.PLE,Detalhamento!$E127,Detalhamento!AU$15)),IF(INDEX(Import.PLE,Detalhamento!$E127,Detalhamento!AU$15)&lt;=mediçao,OFFSET(Import.PLQ,$A127-1,AU$15-1,1,1),0),0),PLE!$AA$28*OFFSET(Import.PLQ,$A127-1,AU$15-1,1,1)),IF($E127&lt;&gt;1,IF(ISNUMBER(INDEX(Import.PLE,Detalhamento!$E127,Detalhamento!AU$15)),IF(INDEX(Import.PLE,Detalhamento!$E127,Detalhamento!AU$15)&lt;=mediçao,0,OFFSET(Import.PLQ,$A127-1,AU$15-1,1,1)),OFFSET(Import.PLQ,$A127-1,AU$15-1,1,1)),(1-PLE!$AA$28)*OFFSET(Import.PLQ,$A127-1,AU$15-1,1,1))))</f>
        <v>0</v>
      </c>
      <c r="AV127" s="144">
        <f ca="1">IF(AV$13="",0,CHOOSE(Detalhamento.OpçãoServiços,OFFSET(Import.PLQ,$A127-1,AV$15-1,1,1),IF($E127&lt;&gt;1,IF(ISNUMBER(INDEX(Import.PLE,Detalhamento!$E127,Detalhamento!AV$15)),IF(INDEX(Import.PLE,Detalhamento!$E127,Detalhamento!AV$15)&lt;=mediçao,OFFSET(Import.PLQ,$A127-1,AV$15-1,1,1),0),0),PLE!$AA$28*OFFSET(Import.PLQ,$A127-1,AV$15-1,1,1)),IF($E127&lt;&gt;1,IF(ISNUMBER(INDEX(Import.PLE,Detalhamento!$E127,Detalhamento!AV$15)),IF(INDEX(Import.PLE,Detalhamento!$E127,Detalhamento!AV$15)&lt;=mediçao,0,OFFSET(Import.PLQ,$A127-1,AV$15-1,1,1)),OFFSET(Import.PLQ,$A127-1,AV$15-1,1,1)),(1-PLE!$AA$28)*OFFSET(Import.PLQ,$A127-1,AV$15-1,1,1))))</f>
        <v>0</v>
      </c>
      <c r="AW127" s="144">
        <f ca="1">IF(AW$13="",0,CHOOSE(Detalhamento.OpçãoServiços,OFFSET(Import.PLQ,$A127-1,AW$15-1,1,1),IF($E127&lt;&gt;1,IF(ISNUMBER(INDEX(Import.PLE,Detalhamento!$E127,Detalhamento!AW$15)),IF(INDEX(Import.PLE,Detalhamento!$E127,Detalhamento!AW$15)&lt;=mediçao,OFFSET(Import.PLQ,$A127-1,AW$15-1,1,1),0),0),PLE!$AA$28*OFFSET(Import.PLQ,$A127-1,AW$15-1,1,1)),IF($E127&lt;&gt;1,IF(ISNUMBER(INDEX(Import.PLE,Detalhamento!$E127,Detalhamento!AW$15)),IF(INDEX(Import.PLE,Detalhamento!$E127,Detalhamento!AW$15)&lt;=mediçao,0,OFFSET(Import.PLQ,$A127-1,AW$15-1,1,1)),OFFSET(Import.PLQ,$A127-1,AW$15-1,1,1)),(1-PLE!$AA$28)*OFFSET(Import.PLQ,$A127-1,AW$15-1,1,1))))</f>
        <v>0</v>
      </c>
      <c r="AX127" s="144">
        <f ca="1">IF(AX$13="",0,CHOOSE(Detalhamento.OpçãoServiços,OFFSET(Import.PLQ,$A127-1,AX$15-1,1,1),IF($E127&lt;&gt;1,IF(ISNUMBER(INDEX(Import.PLE,Detalhamento!$E127,Detalhamento!AX$15)),IF(INDEX(Import.PLE,Detalhamento!$E127,Detalhamento!AX$15)&lt;=mediçao,OFFSET(Import.PLQ,$A127-1,AX$15-1,1,1),0),0),PLE!$AA$28*OFFSET(Import.PLQ,$A127-1,AX$15-1,1,1)),IF($E127&lt;&gt;1,IF(ISNUMBER(INDEX(Import.PLE,Detalhamento!$E127,Detalhamento!AX$15)),IF(INDEX(Import.PLE,Detalhamento!$E127,Detalhamento!AX$15)&lt;=mediçao,0,OFFSET(Import.PLQ,$A127-1,AX$15-1,1,1)),OFFSET(Import.PLQ,$A127-1,AX$15-1,1,1)),(1-PLE!$AA$28)*OFFSET(Import.PLQ,$A127-1,AX$15-1,1,1))))</f>
        <v>0</v>
      </c>
      <c r="AY127" s="144">
        <f ca="1">IF(AY$13="",0,CHOOSE(Detalhamento.OpçãoServiços,OFFSET(Import.PLQ,$A127-1,AY$15-1,1,1),IF($E127&lt;&gt;1,IF(ISNUMBER(INDEX(Import.PLE,Detalhamento!$E127,Detalhamento!AY$15)),IF(INDEX(Import.PLE,Detalhamento!$E127,Detalhamento!AY$15)&lt;=mediçao,OFFSET(Import.PLQ,$A127-1,AY$15-1,1,1),0),0),PLE!$AA$28*OFFSET(Import.PLQ,$A127-1,AY$15-1,1,1)),IF($E127&lt;&gt;1,IF(ISNUMBER(INDEX(Import.PLE,Detalhamento!$E127,Detalhamento!AY$15)),IF(INDEX(Import.PLE,Detalhamento!$E127,Detalhamento!AY$15)&lt;=mediçao,0,OFFSET(Import.PLQ,$A127-1,AY$15-1,1,1)),OFFSET(Import.PLQ,$A127-1,AY$15-1,1,1)),(1-PLE!$AA$28)*OFFSET(Import.PLQ,$A127-1,AY$15-1,1,1))))</f>
        <v>0</v>
      </c>
      <c r="AZ127" s="144">
        <f ca="1">IF(AZ$13="",0,CHOOSE(Detalhamento.OpçãoServiços,OFFSET(Import.PLQ,$A127-1,AZ$15-1,1,1),IF($E127&lt;&gt;1,IF(ISNUMBER(INDEX(Import.PLE,Detalhamento!$E127,Detalhamento!AZ$15)),IF(INDEX(Import.PLE,Detalhamento!$E127,Detalhamento!AZ$15)&lt;=mediçao,OFFSET(Import.PLQ,$A127-1,AZ$15-1,1,1),0),0),PLE!$AA$28*OFFSET(Import.PLQ,$A127-1,AZ$15-1,1,1)),IF($E127&lt;&gt;1,IF(ISNUMBER(INDEX(Import.PLE,Detalhamento!$E127,Detalhamento!AZ$15)),IF(INDEX(Import.PLE,Detalhamento!$E127,Detalhamento!AZ$15)&lt;=mediçao,0,OFFSET(Import.PLQ,$A127-1,AZ$15-1,1,1)),OFFSET(Import.PLQ,$A127-1,AZ$15-1,1,1)),(1-PLE!$AA$28)*OFFSET(Import.PLQ,$A127-1,AZ$15-1,1,1))))</f>
        <v>0</v>
      </c>
      <c r="BA127" s="144">
        <f ca="1">IF(BA$13="",0,CHOOSE(Detalhamento.OpçãoServiços,OFFSET(Import.PLQ,$A127-1,BA$15-1,1,1),IF($E127&lt;&gt;1,IF(ISNUMBER(INDEX(Import.PLE,Detalhamento!$E127,Detalhamento!BA$15)),IF(INDEX(Import.PLE,Detalhamento!$E127,Detalhamento!BA$15)&lt;=mediçao,OFFSET(Import.PLQ,$A127-1,BA$15-1,1,1),0),0),PLE!$AA$28*OFFSET(Import.PLQ,$A127-1,BA$15-1,1,1)),IF($E127&lt;&gt;1,IF(ISNUMBER(INDEX(Import.PLE,Detalhamento!$E127,Detalhamento!BA$15)),IF(INDEX(Import.PLE,Detalhamento!$E127,Detalhamento!BA$15)&lt;=mediçao,0,OFFSET(Import.PLQ,$A127-1,BA$15-1,1,1)),OFFSET(Import.PLQ,$A127-1,BA$15-1,1,1)),(1-PLE!$AA$28)*OFFSET(Import.PLQ,$A127-1,BA$15-1,1,1))))</f>
        <v>0</v>
      </c>
      <c r="BB127" s="144">
        <f ca="1">IF(BB$13="",0,CHOOSE(Detalhamento.OpçãoServiços,OFFSET(Import.PLQ,$A127-1,BB$15-1,1,1),IF($E127&lt;&gt;1,IF(ISNUMBER(INDEX(Import.PLE,Detalhamento!$E127,Detalhamento!BB$15)),IF(INDEX(Import.PLE,Detalhamento!$E127,Detalhamento!BB$15)&lt;=mediçao,OFFSET(Import.PLQ,$A127-1,BB$15-1,1,1),0),0),PLE!$AA$28*OFFSET(Import.PLQ,$A127-1,BB$15-1,1,1)),IF($E127&lt;&gt;1,IF(ISNUMBER(INDEX(Import.PLE,Detalhamento!$E127,Detalhamento!BB$15)),IF(INDEX(Import.PLE,Detalhamento!$E127,Detalhamento!BB$15)&lt;=mediçao,0,OFFSET(Import.PLQ,$A127-1,BB$15-1,1,1)),OFFSET(Import.PLQ,$A127-1,BB$15-1,1,1)),(1-PLE!$AA$28)*OFFSET(Import.PLQ,$A127-1,BB$15-1,1,1))))</f>
        <v>0</v>
      </c>
      <c r="BC127" s="144">
        <f ca="1">IF(BC$13="",0,CHOOSE(Detalhamento.OpçãoServiços,OFFSET(Import.PLQ,$A127-1,BC$15-1,1,1),IF($E127&lt;&gt;1,IF(ISNUMBER(INDEX(Import.PLE,Detalhamento!$E127,Detalhamento!BC$15)),IF(INDEX(Import.PLE,Detalhamento!$E127,Detalhamento!BC$15)&lt;=mediçao,OFFSET(Import.PLQ,$A127-1,BC$15-1,1,1),0),0),PLE!$AA$28*OFFSET(Import.PLQ,$A127-1,BC$15-1,1,1)),IF($E127&lt;&gt;1,IF(ISNUMBER(INDEX(Import.PLE,Detalhamento!$E127,Detalhamento!BC$15)),IF(INDEX(Import.PLE,Detalhamento!$E127,Detalhamento!BC$15)&lt;=mediçao,0,OFFSET(Import.PLQ,$A127-1,BC$15-1,1,1)),OFFSET(Import.PLQ,$A127-1,BC$15-1,1,1)),(1-PLE!$AA$28)*OFFSET(Import.PLQ,$A127-1,BC$15-1,1,1))))</f>
        <v>0</v>
      </c>
      <c r="BD127" s="144">
        <f ca="1">IF(BD$13="",0,CHOOSE(Detalhamento.OpçãoServiços,OFFSET(Import.PLQ,$A127-1,BD$15-1,1,1),IF($E127&lt;&gt;1,IF(ISNUMBER(INDEX(Import.PLE,Detalhamento!$E127,Detalhamento!BD$15)),IF(INDEX(Import.PLE,Detalhamento!$E127,Detalhamento!BD$15)&lt;=mediçao,OFFSET(Import.PLQ,$A127-1,BD$15-1,1,1),0),0),PLE!$AA$28*OFFSET(Import.PLQ,$A127-1,BD$15-1,1,1)),IF($E127&lt;&gt;1,IF(ISNUMBER(INDEX(Import.PLE,Detalhamento!$E127,Detalhamento!BD$15)),IF(INDEX(Import.PLE,Detalhamento!$E127,Detalhamento!BD$15)&lt;=mediçao,0,OFFSET(Import.PLQ,$A127-1,BD$15-1,1,1)),OFFSET(Import.PLQ,$A127-1,BD$15-1,1,1)),(1-PLE!$AA$28)*OFFSET(Import.PLQ,$A127-1,BD$15-1,1,1))))</f>
        <v>0</v>
      </c>
      <c r="BE127" s="144">
        <f ca="1">IF(BE$13="",0,CHOOSE(Detalhamento.OpçãoServiços,OFFSET(Import.PLQ,$A127-1,BE$15-1,1,1),IF($E127&lt;&gt;1,IF(ISNUMBER(INDEX(Import.PLE,Detalhamento!$E127,Detalhamento!BE$15)),IF(INDEX(Import.PLE,Detalhamento!$E127,Detalhamento!BE$15)&lt;=mediçao,OFFSET(Import.PLQ,$A127-1,BE$15-1,1,1),0),0),PLE!$AA$28*OFFSET(Import.PLQ,$A127-1,BE$15-1,1,1)),IF($E127&lt;&gt;1,IF(ISNUMBER(INDEX(Import.PLE,Detalhamento!$E127,Detalhamento!BE$15)),IF(INDEX(Import.PLE,Detalhamento!$E127,Detalhamento!BE$15)&lt;=mediçao,0,OFFSET(Import.PLQ,$A127-1,BE$15-1,1,1)),OFFSET(Import.PLQ,$A127-1,BE$15-1,1,1)),(1-PLE!$AA$28)*OFFSET(Import.PLQ,$A127-1,BE$15-1,1,1))))</f>
        <v>0</v>
      </c>
      <c r="BF127" s="144">
        <f ca="1">IF(BF$13="",0,CHOOSE(Detalhamento.OpçãoServiços,OFFSET(Import.PLQ,$A127-1,BF$15-1,1,1),IF($E127&lt;&gt;1,IF(ISNUMBER(INDEX(Import.PLE,Detalhamento!$E127,Detalhamento!BF$15)),IF(INDEX(Import.PLE,Detalhamento!$E127,Detalhamento!BF$15)&lt;=mediçao,OFFSET(Import.PLQ,$A127-1,BF$15-1,1,1),0),0),PLE!$AA$28*OFFSET(Import.PLQ,$A127-1,BF$15-1,1,1)),IF($E127&lt;&gt;1,IF(ISNUMBER(INDEX(Import.PLE,Detalhamento!$E127,Detalhamento!BF$15)),IF(INDEX(Import.PLE,Detalhamento!$E127,Detalhamento!BF$15)&lt;=mediçao,0,OFFSET(Import.PLQ,$A127-1,BF$15-1,1,1)),OFFSET(Import.PLQ,$A127-1,BF$15-1,1,1)),(1-PLE!$AA$28)*OFFSET(Import.PLQ,$A127-1,BF$15-1,1,1))))</f>
        <v>0</v>
      </c>
      <c r="BG127" s="144">
        <f ca="1">IF(BG$13="",0,CHOOSE(Detalhamento.OpçãoServiços,OFFSET(Import.PLQ,$A127-1,BG$15-1,1,1),IF($E127&lt;&gt;1,IF(ISNUMBER(INDEX(Import.PLE,Detalhamento!$E127,Detalhamento!BG$15)),IF(INDEX(Import.PLE,Detalhamento!$E127,Detalhamento!BG$15)&lt;=mediçao,OFFSET(Import.PLQ,$A127-1,BG$15-1,1,1),0),0),PLE!$AA$28*OFFSET(Import.PLQ,$A127-1,BG$15-1,1,1)),IF($E127&lt;&gt;1,IF(ISNUMBER(INDEX(Import.PLE,Detalhamento!$E127,Detalhamento!BG$15)),IF(INDEX(Import.PLE,Detalhamento!$E127,Detalhamento!BG$15)&lt;=mediçao,0,OFFSET(Import.PLQ,$A127-1,BG$15-1,1,1)),OFFSET(Import.PLQ,$A127-1,BG$15-1,1,1)),(1-PLE!$AA$28)*OFFSET(Import.PLQ,$A127-1,BG$15-1,1,1))))</f>
        <v>0</v>
      </c>
      <c r="BH127" s="144">
        <f ca="1">IF(BH$13="",0,CHOOSE(Detalhamento.OpçãoServiços,OFFSET(Import.PLQ,$A127-1,BH$15-1,1,1),IF($E127&lt;&gt;1,IF(ISNUMBER(INDEX(Import.PLE,Detalhamento!$E127,Detalhamento!BH$15)),IF(INDEX(Import.PLE,Detalhamento!$E127,Detalhamento!BH$15)&lt;=mediçao,OFFSET(Import.PLQ,$A127-1,BH$15-1,1,1),0),0),PLE!$AA$28*OFFSET(Import.PLQ,$A127-1,BH$15-1,1,1)),IF($E127&lt;&gt;1,IF(ISNUMBER(INDEX(Import.PLE,Detalhamento!$E127,Detalhamento!BH$15)),IF(INDEX(Import.PLE,Detalhamento!$E127,Detalhamento!BH$15)&lt;=mediçao,0,OFFSET(Import.PLQ,$A127-1,BH$15-1,1,1)),OFFSET(Import.PLQ,$A127-1,BH$15-1,1,1)),(1-PLE!$AA$28)*OFFSET(Import.PLQ,$A127-1,BH$15-1,1,1))))</f>
        <v>0</v>
      </c>
      <c r="BI127" s="144">
        <f ca="1">IF(BI$13="",0,CHOOSE(Detalhamento.OpçãoServiços,OFFSET(Import.PLQ,$A127-1,BI$15-1,1,1),IF($E127&lt;&gt;1,IF(ISNUMBER(INDEX(Import.PLE,Detalhamento!$E127,Detalhamento!BI$15)),IF(INDEX(Import.PLE,Detalhamento!$E127,Detalhamento!BI$15)&lt;=mediçao,OFFSET(Import.PLQ,$A127-1,BI$15-1,1,1),0),0),PLE!$AA$28*OFFSET(Import.PLQ,$A127-1,BI$15-1,1,1)),IF($E127&lt;&gt;1,IF(ISNUMBER(INDEX(Import.PLE,Detalhamento!$E127,Detalhamento!BI$15)),IF(INDEX(Import.PLE,Detalhamento!$E127,Detalhamento!BI$15)&lt;=mediçao,0,OFFSET(Import.PLQ,$A127-1,BI$15-1,1,1)),OFFSET(Import.PLQ,$A127-1,BI$15-1,1,1)),(1-PLE!$AA$28)*OFFSET(Import.PLQ,$A127-1,BI$15-1,1,1))))</f>
        <v>0</v>
      </c>
    </row>
    <row r="128" spans="1:61" ht="20" x14ac:dyDescent="0.2">
      <c r="A128" s="155">
        <v>99</v>
      </c>
      <c r="B128" s="21" t="str">
        <f t="shared" ca="1" si="17"/>
        <v>Serviço</v>
      </c>
      <c r="E128" s="153">
        <f t="shared" ca="1" si="18"/>
        <v>13</v>
      </c>
      <c r="F128" s="154">
        <f t="shared" ca="1" si="19"/>
        <v>130099</v>
      </c>
      <c r="G128" s="154" t="str">
        <f t="shared" ca="1" si="23"/>
        <v>1.12.6</v>
      </c>
      <c r="H128" s="182" t="str">
        <f t="shared" ca="1" si="23"/>
        <v>DISJUNTOR MONOPOLAR TIPO DIN, CORRENTE NOMINAL DE 40A - FORNECIMENTO E INSTALAÇÃO. AF_10/2020</v>
      </c>
      <c r="I128" s="37" t="str">
        <f t="shared" ca="1" si="20"/>
        <v>UN</v>
      </c>
      <c r="J128" s="144">
        <f t="shared" ca="1" si="21"/>
        <v>1</v>
      </c>
      <c r="K128" s="67"/>
      <c r="L128" s="144">
        <f ca="1">IF(L$13="",0,CHOOSE(Detalhamento.OpçãoServiços,OFFSET(Import.PLQ,$A128-1,L$15-1,1,1),IF($E128&lt;&gt;1,IF(ISNUMBER(INDEX(Import.PLE,Detalhamento!$E128,Detalhamento!L$15)),IF(INDEX(Import.PLE,Detalhamento!$E128,Detalhamento!L$15)&lt;=mediçao,OFFSET(Import.PLQ,$A128-1,L$15-1,1,1),0),0),PLE!$AA$28*OFFSET(Import.PLQ,$A128-1,L$15-1,1,1)),IF($E128&lt;&gt;1,IF(ISNUMBER(INDEX(Import.PLE,Detalhamento!$E128,Detalhamento!L$15)),IF(INDEX(Import.PLE,Detalhamento!$E128,Detalhamento!L$15)&lt;=mediçao,0,OFFSET(Import.PLQ,$A128-1,L$15-1,1,1)),OFFSET(Import.PLQ,$A128-1,L$15-1,1,1)),(1-PLE!$AA$28)*OFFSET(Import.PLQ,$A128-1,L$15-1,1,1))))</f>
        <v>1</v>
      </c>
      <c r="M128" s="144">
        <f ca="1">IF(M$13="",0,CHOOSE(Detalhamento.OpçãoServiços,OFFSET(Import.PLQ,$A128-1,M$15-1,1,1),IF($E128&lt;&gt;1,IF(ISNUMBER(INDEX(Import.PLE,Detalhamento!$E128,Detalhamento!M$15)),IF(INDEX(Import.PLE,Detalhamento!$E128,Detalhamento!M$15)&lt;=mediçao,OFFSET(Import.PLQ,$A128-1,M$15-1,1,1),0),0),PLE!$AA$28*OFFSET(Import.PLQ,$A128-1,M$15-1,1,1)),IF($E128&lt;&gt;1,IF(ISNUMBER(INDEX(Import.PLE,Detalhamento!$E128,Detalhamento!M$15)),IF(INDEX(Import.PLE,Detalhamento!$E128,Detalhamento!M$15)&lt;=mediçao,0,OFFSET(Import.PLQ,$A128-1,M$15-1,1,1)),OFFSET(Import.PLQ,$A128-1,M$15-1,1,1)),(1-PLE!$AA$28)*OFFSET(Import.PLQ,$A128-1,M$15-1,1,1))))</f>
        <v>0</v>
      </c>
      <c r="N128" s="144">
        <f ca="1">IF(N$13="",0,CHOOSE(Detalhamento.OpçãoServiços,OFFSET(Import.PLQ,$A128-1,N$15-1,1,1),IF($E128&lt;&gt;1,IF(ISNUMBER(INDEX(Import.PLE,Detalhamento!$E128,Detalhamento!N$15)),IF(INDEX(Import.PLE,Detalhamento!$E128,Detalhamento!N$15)&lt;=mediçao,OFFSET(Import.PLQ,$A128-1,N$15-1,1,1),0),0),PLE!$AA$28*OFFSET(Import.PLQ,$A128-1,N$15-1,1,1)),IF($E128&lt;&gt;1,IF(ISNUMBER(INDEX(Import.PLE,Detalhamento!$E128,Detalhamento!N$15)),IF(INDEX(Import.PLE,Detalhamento!$E128,Detalhamento!N$15)&lt;=mediçao,0,OFFSET(Import.PLQ,$A128-1,N$15-1,1,1)),OFFSET(Import.PLQ,$A128-1,N$15-1,1,1)),(1-PLE!$AA$28)*OFFSET(Import.PLQ,$A128-1,N$15-1,1,1))))</f>
        <v>0</v>
      </c>
      <c r="O128" s="144">
        <f ca="1">IF(O$13="",0,CHOOSE(Detalhamento.OpçãoServiços,OFFSET(Import.PLQ,$A128-1,O$15-1,1,1),IF($E128&lt;&gt;1,IF(ISNUMBER(INDEX(Import.PLE,Detalhamento!$E128,Detalhamento!O$15)),IF(INDEX(Import.PLE,Detalhamento!$E128,Detalhamento!O$15)&lt;=mediçao,OFFSET(Import.PLQ,$A128-1,O$15-1,1,1),0),0),PLE!$AA$28*OFFSET(Import.PLQ,$A128-1,O$15-1,1,1)),IF($E128&lt;&gt;1,IF(ISNUMBER(INDEX(Import.PLE,Detalhamento!$E128,Detalhamento!O$15)),IF(INDEX(Import.PLE,Detalhamento!$E128,Detalhamento!O$15)&lt;=mediçao,0,OFFSET(Import.PLQ,$A128-1,O$15-1,1,1)),OFFSET(Import.PLQ,$A128-1,O$15-1,1,1)),(1-PLE!$AA$28)*OFFSET(Import.PLQ,$A128-1,O$15-1,1,1))))</f>
        <v>0</v>
      </c>
      <c r="P128" s="144">
        <f ca="1">IF(P$13="",0,CHOOSE(Detalhamento.OpçãoServiços,OFFSET(Import.PLQ,$A128-1,P$15-1,1,1),IF($E128&lt;&gt;1,IF(ISNUMBER(INDEX(Import.PLE,Detalhamento!$E128,Detalhamento!P$15)),IF(INDEX(Import.PLE,Detalhamento!$E128,Detalhamento!P$15)&lt;=mediçao,OFFSET(Import.PLQ,$A128-1,P$15-1,1,1),0),0),PLE!$AA$28*OFFSET(Import.PLQ,$A128-1,P$15-1,1,1)),IF($E128&lt;&gt;1,IF(ISNUMBER(INDEX(Import.PLE,Detalhamento!$E128,Detalhamento!P$15)),IF(INDEX(Import.PLE,Detalhamento!$E128,Detalhamento!P$15)&lt;=mediçao,0,OFFSET(Import.PLQ,$A128-1,P$15-1,1,1)),OFFSET(Import.PLQ,$A128-1,P$15-1,1,1)),(1-PLE!$AA$28)*OFFSET(Import.PLQ,$A128-1,P$15-1,1,1))))</f>
        <v>0</v>
      </c>
      <c r="Q128" s="144">
        <f ca="1">IF(Q$13="",0,CHOOSE(Detalhamento.OpçãoServiços,OFFSET(Import.PLQ,$A128-1,Q$15-1,1,1),IF($E128&lt;&gt;1,IF(ISNUMBER(INDEX(Import.PLE,Detalhamento!$E128,Detalhamento!Q$15)),IF(INDEX(Import.PLE,Detalhamento!$E128,Detalhamento!Q$15)&lt;=mediçao,OFFSET(Import.PLQ,$A128-1,Q$15-1,1,1),0),0),PLE!$AA$28*OFFSET(Import.PLQ,$A128-1,Q$15-1,1,1)),IF($E128&lt;&gt;1,IF(ISNUMBER(INDEX(Import.PLE,Detalhamento!$E128,Detalhamento!Q$15)),IF(INDEX(Import.PLE,Detalhamento!$E128,Detalhamento!Q$15)&lt;=mediçao,0,OFFSET(Import.PLQ,$A128-1,Q$15-1,1,1)),OFFSET(Import.PLQ,$A128-1,Q$15-1,1,1)),(1-PLE!$AA$28)*OFFSET(Import.PLQ,$A128-1,Q$15-1,1,1))))</f>
        <v>0</v>
      </c>
      <c r="R128" s="144">
        <f ca="1">IF(R$13="",0,CHOOSE(Detalhamento.OpçãoServiços,OFFSET(Import.PLQ,$A128-1,R$15-1,1,1),IF($E128&lt;&gt;1,IF(ISNUMBER(INDEX(Import.PLE,Detalhamento!$E128,Detalhamento!R$15)),IF(INDEX(Import.PLE,Detalhamento!$E128,Detalhamento!R$15)&lt;=mediçao,OFFSET(Import.PLQ,$A128-1,R$15-1,1,1),0),0),PLE!$AA$28*OFFSET(Import.PLQ,$A128-1,R$15-1,1,1)),IF($E128&lt;&gt;1,IF(ISNUMBER(INDEX(Import.PLE,Detalhamento!$E128,Detalhamento!R$15)),IF(INDEX(Import.PLE,Detalhamento!$E128,Detalhamento!R$15)&lt;=mediçao,0,OFFSET(Import.PLQ,$A128-1,R$15-1,1,1)),OFFSET(Import.PLQ,$A128-1,R$15-1,1,1)),(1-PLE!$AA$28)*OFFSET(Import.PLQ,$A128-1,R$15-1,1,1))))</f>
        <v>0</v>
      </c>
      <c r="S128" s="144">
        <f ca="1">IF(S$13="",0,CHOOSE(Detalhamento.OpçãoServiços,OFFSET(Import.PLQ,$A128-1,S$15-1,1,1),IF($E128&lt;&gt;1,IF(ISNUMBER(INDEX(Import.PLE,Detalhamento!$E128,Detalhamento!S$15)),IF(INDEX(Import.PLE,Detalhamento!$E128,Detalhamento!S$15)&lt;=mediçao,OFFSET(Import.PLQ,$A128-1,S$15-1,1,1),0),0),PLE!$AA$28*OFFSET(Import.PLQ,$A128-1,S$15-1,1,1)),IF($E128&lt;&gt;1,IF(ISNUMBER(INDEX(Import.PLE,Detalhamento!$E128,Detalhamento!S$15)),IF(INDEX(Import.PLE,Detalhamento!$E128,Detalhamento!S$15)&lt;=mediçao,0,OFFSET(Import.PLQ,$A128-1,S$15-1,1,1)),OFFSET(Import.PLQ,$A128-1,S$15-1,1,1)),(1-PLE!$AA$28)*OFFSET(Import.PLQ,$A128-1,S$15-1,1,1))))</f>
        <v>0</v>
      </c>
      <c r="T128" s="144">
        <f ca="1">IF(T$13="",0,CHOOSE(Detalhamento.OpçãoServiços,OFFSET(Import.PLQ,$A128-1,T$15-1,1,1),IF($E128&lt;&gt;1,IF(ISNUMBER(INDEX(Import.PLE,Detalhamento!$E128,Detalhamento!T$15)),IF(INDEX(Import.PLE,Detalhamento!$E128,Detalhamento!T$15)&lt;=mediçao,OFFSET(Import.PLQ,$A128-1,T$15-1,1,1),0),0),PLE!$AA$28*OFFSET(Import.PLQ,$A128-1,T$15-1,1,1)),IF($E128&lt;&gt;1,IF(ISNUMBER(INDEX(Import.PLE,Detalhamento!$E128,Detalhamento!T$15)),IF(INDEX(Import.PLE,Detalhamento!$E128,Detalhamento!T$15)&lt;=mediçao,0,OFFSET(Import.PLQ,$A128-1,T$15-1,1,1)),OFFSET(Import.PLQ,$A128-1,T$15-1,1,1)),(1-PLE!$AA$28)*OFFSET(Import.PLQ,$A128-1,T$15-1,1,1))))</f>
        <v>0</v>
      </c>
      <c r="U128" s="144">
        <f ca="1">IF(U$13="",0,CHOOSE(Detalhamento.OpçãoServiços,OFFSET(Import.PLQ,$A128-1,U$15-1,1,1),IF($E128&lt;&gt;1,IF(ISNUMBER(INDEX(Import.PLE,Detalhamento!$E128,Detalhamento!U$15)),IF(INDEX(Import.PLE,Detalhamento!$E128,Detalhamento!U$15)&lt;=mediçao,OFFSET(Import.PLQ,$A128-1,U$15-1,1,1),0),0),PLE!$AA$28*OFFSET(Import.PLQ,$A128-1,U$15-1,1,1)),IF($E128&lt;&gt;1,IF(ISNUMBER(INDEX(Import.PLE,Detalhamento!$E128,Detalhamento!U$15)),IF(INDEX(Import.PLE,Detalhamento!$E128,Detalhamento!U$15)&lt;=mediçao,0,OFFSET(Import.PLQ,$A128-1,U$15-1,1,1)),OFFSET(Import.PLQ,$A128-1,U$15-1,1,1)),(1-PLE!$AA$28)*OFFSET(Import.PLQ,$A128-1,U$15-1,1,1))))</f>
        <v>0</v>
      </c>
      <c r="V128" s="144">
        <f ca="1">IF(V$13="",0,CHOOSE(Detalhamento.OpçãoServiços,OFFSET(Import.PLQ,$A128-1,V$15-1,1,1),IF($E128&lt;&gt;1,IF(ISNUMBER(INDEX(Import.PLE,Detalhamento!$E128,Detalhamento!V$15)),IF(INDEX(Import.PLE,Detalhamento!$E128,Detalhamento!V$15)&lt;=mediçao,OFFSET(Import.PLQ,$A128-1,V$15-1,1,1),0),0),PLE!$AA$28*OFFSET(Import.PLQ,$A128-1,V$15-1,1,1)),IF($E128&lt;&gt;1,IF(ISNUMBER(INDEX(Import.PLE,Detalhamento!$E128,Detalhamento!V$15)),IF(INDEX(Import.PLE,Detalhamento!$E128,Detalhamento!V$15)&lt;=mediçao,0,OFFSET(Import.PLQ,$A128-1,V$15-1,1,1)),OFFSET(Import.PLQ,$A128-1,V$15-1,1,1)),(1-PLE!$AA$28)*OFFSET(Import.PLQ,$A128-1,V$15-1,1,1))))</f>
        <v>0</v>
      </c>
      <c r="W128" s="144">
        <f ca="1">IF(W$13="",0,CHOOSE(Detalhamento.OpçãoServiços,OFFSET(Import.PLQ,$A128-1,W$15-1,1,1),IF($E128&lt;&gt;1,IF(ISNUMBER(INDEX(Import.PLE,Detalhamento!$E128,Detalhamento!W$15)),IF(INDEX(Import.PLE,Detalhamento!$E128,Detalhamento!W$15)&lt;=mediçao,OFFSET(Import.PLQ,$A128-1,W$15-1,1,1),0),0),PLE!$AA$28*OFFSET(Import.PLQ,$A128-1,W$15-1,1,1)),IF($E128&lt;&gt;1,IF(ISNUMBER(INDEX(Import.PLE,Detalhamento!$E128,Detalhamento!W$15)),IF(INDEX(Import.PLE,Detalhamento!$E128,Detalhamento!W$15)&lt;=mediçao,0,OFFSET(Import.PLQ,$A128-1,W$15-1,1,1)),OFFSET(Import.PLQ,$A128-1,W$15-1,1,1)),(1-PLE!$AA$28)*OFFSET(Import.PLQ,$A128-1,W$15-1,1,1))))</f>
        <v>0</v>
      </c>
      <c r="X128" s="144">
        <f ca="1">IF(X$13="",0,CHOOSE(Detalhamento.OpçãoServiços,OFFSET(Import.PLQ,$A128-1,X$15-1,1,1),IF($E128&lt;&gt;1,IF(ISNUMBER(INDEX(Import.PLE,Detalhamento!$E128,Detalhamento!X$15)),IF(INDEX(Import.PLE,Detalhamento!$E128,Detalhamento!X$15)&lt;=mediçao,OFFSET(Import.PLQ,$A128-1,X$15-1,1,1),0),0),PLE!$AA$28*OFFSET(Import.PLQ,$A128-1,X$15-1,1,1)),IF($E128&lt;&gt;1,IF(ISNUMBER(INDEX(Import.PLE,Detalhamento!$E128,Detalhamento!X$15)),IF(INDEX(Import.PLE,Detalhamento!$E128,Detalhamento!X$15)&lt;=mediçao,0,OFFSET(Import.PLQ,$A128-1,X$15-1,1,1)),OFFSET(Import.PLQ,$A128-1,X$15-1,1,1)),(1-PLE!$AA$28)*OFFSET(Import.PLQ,$A128-1,X$15-1,1,1))))</f>
        <v>0</v>
      </c>
      <c r="Y128" s="144">
        <f ca="1">IF(Y$13="",0,CHOOSE(Detalhamento.OpçãoServiços,OFFSET(Import.PLQ,$A128-1,Y$15-1,1,1),IF($E128&lt;&gt;1,IF(ISNUMBER(INDEX(Import.PLE,Detalhamento!$E128,Detalhamento!Y$15)),IF(INDEX(Import.PLE,Detalhamento!$E128,Detalhamento!Y$15)&lt;=mediçao,OFFSET(Import.PLQ,$A128-1,Y$15-1,1,1),0),0),PLE!$AA$28*OFFSET(Import.PLQ,$A128-1,Y$15-1,1,1)),IF($E128&lt;&gt;1,IF(ISNUMBER(INDEX(Import.PLE,Detalhamento!$E128,Detalhamento!Y$15)),IF(INDEX(Import.PLE,Detalhamento!$E128,Detalhamento!Y$15)&lt;=mediçao,0,OFFSET(Import.PLQ,$A128-1,Y$15-1,1,1)),OFFSET(Import.PLQ,$A128-1,Y$15-1,1,1)),(1-PLE!$AA$28)*OFFSET(Import.PLQ,$A128-1,Y$15-1,1,1))))</f>
        <v>0</v>
      </c>
      <c r="Z128" s="144">
        <f ca="1">IF(Z$13="",0,CHOOSE(Detalhamento.OpçãoServiços,OFFSET(Import.PLQ,$A128-1,Z$15-1,1,1),IF($E128&lt;&gt;1,IF(ISNUMBER(INDEX(Import.PLE,Detalhamento!$E128,Detalhamento!Z$15)),IF(INDEX(Import.PLE,Detalhamento!$E128,Detalhamento!Z$15)&lt;=mediçao,OFFSET(Import.PLQ,$A128-1,Z$15-1,1,1),0),0),PLE!$AA$28*OFFSET(Import.PLQ,$A128-1,Z$15-1,1,1)),IF($E128&lt;&gt;1,IF(ISNUMBER(INDEX(Import.PLE,Detalhamento!$E128,Detalhamento!Z$15)),IF(INDEX(Import.PLE,Detalhamento!$E128,Detalhamento!Z$15)&lt;=mediçao,0,OFFSET(Import.PLQ,$A128-1,Z$15-1,1,1)),OFFSET(Import.PLQ,$A128-1,Z$15-1,1,1)),(1-PLE!$AA$28)*OFFSET(Import.PLQ,$A128-1,Z$15-1,1,1))))</f>
        <v>0</v>
      </c>
      <c r="AA128" s="144">
        <f ca="1">IF(AA$13="",0,CHOOSE(Detalhamento.OpçãoServiços,OFFSET(Import.PLQ,$A128-1,AA$15-1,1,1),IF($E128&lt;&gt;1,IF(ISNUMBER(INDEX(Import.PLE,Detalhamento!$E128,Detalhamento!AA$15)),IF(INDEX(Import.PLE,Detalhamento!$E128,Detalhamento!AA$15)&lt;=mediçao,OFFSET(Import.PLQ,$A128-1,AA$15-1,1,1),0),0),PLE!$AA$28*OFFSET(Import.PLQ,$A128-1,AA$15-1,1,1)),IF($E128&lt;&gt;1,IF(ISNUMBER(INDEX(Import.PLE,Detalhamento!$E128,Detalhamento!AA$15)),IF(INDEX(Import.PLE,Detalhamento!$E128,Detalhamento!AA$15)&lt;=mediçao,0,OFFSET(Import.PLQ,$A128-1,AA$15-1,1,1)),OFFSET(Import.PLQ,$A128-1,AA$15-1,1,1)),(1-PLE!$AA$28)*OFFSET(Import.PLQ,$A128-1,AA$15-1,1,1))))</f>
        <v>0</v>
      </c>
      <c r="AB128" s="144">
        <f ca="1">IF(AB$13="",0,CHOOSE(Detalhamento.OpçãoServiços,OFFSET(Import.PLQ,$A128-1,AB$15-1,1,1),IF($E128&lt;&gt;1,IF(ISNUMBER(INDEX(Import.PLE,Detalhamento!$E128,Detalhamento!AB$15)),IF(INDEX(Import.PLE,Detalhamento!$E128,Detalhamento!AB$15)&lt;=mediçao,OFFSET(Import.PLQ,$A128-1,AB$15-1,1,1),0),0),PLE!$AA$28*OFFSET(Import.PLQ,$A128-1,AB$15-1,1,1)),IF($E128&lt;&gt;1,IF(ISNUMBER(INDEX(Import.PLE,Detalhamento!$E128,Detalhamento!AB$15)),IF(INDEX(Import.PLE,Detalhamento!$E128,Detalhamento!AB$15)&lt;=mediçao,0,OFFSET(Import.PLQ,$A128-1,AB$15-1,1,1)),OFFSET(Import.PLQ,$A128-1,AB$15-1,1,1)),(1-PLE!$AA$28)*OFFSET(Import.PLQ,$A128-1,AB$15-1,1,1))))</f>
        <v>0</v>
      </c>
      <c r="AC128" s="144">
        <f ca="1">IF(AC$13="",0,CHOOSE(Detalhamento.OpçãoServiços,OFFSET(Import.PLQ,$A128-1,AC$15-1,1,1),IF($E128&lt;&gt;1,IF(ISNUMBER(INDEX(Import.PLE,Detalhamento!$E128,Detalhamento!AC$15)),IF(INDEX(Import.PLE,Detalhamento!$E128,Detalhamento!AC$15)&lt;=mediçao,OFFSET(Import.PLQ,$A128-1,AC$15-1,1,1),0),0),PLE!$AA$28*OFFSET(Import.PLQ,$A128-1,AC$15-1,1,1)),IF($E128&lt;&gt;1,IF(ISNUMBER(INDEX(Import.PLE,Detalhamento!$E128,Detalhamento!AC$15)),IF(INDEX(Import.PLE,Detalhamento!$E128,Detalhamento!AC$15)&lt;=mediçao,0,OFFSET(Import.PLQ,$A128-1,AC$15-1,1,1)),OFFSET(Import.PLQ,$A128-1,AC$15-1,1,1)),(1-PLE!$AA$28)*OFFSET(Import.PLQ,$A128-1,AC$15-1,1,1))))</f>
        <v>0</v>
      </c>
      <c r="AD128" s="144">
        <f ca="1">IF(AD$13="",0,CHOOSE(Detalhamento.OpçãoServiços,OFFSET(Import.PLQ,$A128-1,AD$15-1,1,1),IF($E128&lt;&gt;1,IF(ISNUMBER(INDEX(Import.PLE,Detalhamento!$E128,Detalhamento!AD$15)),IF(INDEX(Import.PLE,Detalhamento!$E128,Detalhamento!AD$15)&lt;=mediçao,OFFSET(Import.PLQ,$A128-1,AD$15-1,1,1),0),0),PLE!$AA$28*OFFSET(Import.PLQ,$A128-1,AD$15-1,1,1)),IF($E128&lt;&gt;1,IF(ISNUMBER(INDEX(Import.PLE,Detalhamento!$E128,Detalhamento!AD$15)),IF(INDEX(Import.PLE,Detalhamento!$E128,Detalhamento!AD$15)&lt;=mediçao,0,OFFSET(Import.PLQ,$A128-1,AD$15-1,1,1)),OFFSET(Import.PLQ,$A128-1,AD$15-1,1,1)),(1-PLE!$AA$28)*OFFSET(Import.PLQ,$A128-1,AD$15-1,1,1))))</f>
        <v>0</v>
      </c>
      <c r="AE128" s="144">
        <f ca="1">IF(AE$13="",0,CHOOSE(Detalhamento.OpçãoServiços,OFFSET(Import.PLQ,$A128-1,AE$15-1,1,1),IF($E128&lt;&gt;1,IF(ISNUMBER(INDEX(Import.PLE,Detalhamento!$E128,Detalhamento!AE$15)),IF(INDEX(Import.PLE,Detalhamento!$E128,Detalhamento!AE$15)&lt;=mediçao,OFFSET(Import.PLQ,$A128-1,AE$15-1,1,1),0),0),PLE!$AA$28*OFFSET(Import.PLQ,$A128-1,AE$15-1,1,1)),IF($E128&lt;&gt;1,IF(ISNUMBER(INDEX(Import.PLE,Detalhamento!$E128,Detalhamento!AE$15)),IF(INDEX(Import.PLE,Detalhamento!$E128,Detalhamento!AE$15)&lt;=mediçao,0,OFFSET(Import.PLQ,$A128-1,AE$15-1,1,1)),OFFSET(Import.PLQ,$A128-1,AE$15-1,1,1)),(1-PLE!$AA$28)*OFFSET(Import.PLQ,$A128-1,AE$15-1,1,1))))</f>
        <v>0</v>
      </c>
      <c r="AF128" s="144">
        <f ca="1">IF(AF$13="",0,CHOOSE(Detalhamento.OpçãoServiços,OFFSET(Import.PLQ,$A128-1,AF$15-1,1,1),IF($E128&lt;&gt;1,IF(ISNUMBER(INDEX(Import.PLE,Detalhamento!$E128,Detalhamento!AF$15)),IF(INDEX(Import.PLE,Detalhamento!$E128,Detalhamento!AF$15)&lt;=mediçao,OFFSET(Import.PLQ,$A128-1,AF$15-1,1,1),0),0),PLE!$AA$28*OFFSET(Import.PLQ,$A128-1,AF$15-1,1,1)),IF($E128&lt;&gt;1,IF(ISNUMBER(INDEX(Import.PLE,Detalhamento!$E128,Detalhamento!AF$15)),IF(INDEX(Import.PLE,Detalhamento!$E128,Detalhamento!AF$15)&lt;=mediçao,0,OFFSET(Import.PLQ,$A128-1,AF$15-1,1,1)),OFFSET(Import.PLQ,$A128-1,AF$15-1,1,1)),(1-PLE!$AA$28)*OFFSET(Import.PLQ,$A128-1,AF$15-1,1,1))))</f>
        <v>0</v>
      </c>
      <c r="AG128" s="144">
        <f ca="1">IF(AG$13="",0,CHOOSE(Detalhamento.OpçãoServiços,OFFSET(Import.PLQ,$A128-1,AG$15-1,1,1),IF($E128&lt;&gt;1,IF(ISNUMBER(INDEX(Import.PLE,Detalhamento!$E128,Detalhamento!AG$15)),IF(INDEX(Import.PLE,Detalhamento!$E128,Detalhamento!AG$15)&lt;=mediçao,OFFSET(Import.PLQ,$A128-1,AG$15-1,1,1),0),0),PLE!$AA$28*OFFSET(Import.PLQ,$A128-1,AG$15-1,1,1)),IF($E128&lt;&gt;1,IF(ISNUMBER(INDEX(Import.PLE,Detalhamento!$E128,Detalhamento!AG$15)),IF(INDEX(Import.PLE,Detalhamento!$E128,Detalhamento!AG$15)&lt;=mediçao,0,OFFSET(Import.PLQ,$A128-1,AG$15-1,1,1)),OFFSET(Import.PLQ,$A128-1,AG$15-1,1,1)),(1-PLE!$AA$28)*OFFSET(Import.PLQ,$A128-1,AG$15-1,1,1))))</f>
        <v>0</v>
      </c>
      <c r="AH128" s="144">
        <f ca="1">IF(AH$13="",0,CHOOSE(Detalhamento.OpçãoServiços,OFFSET(Import.PLQ,$A128-1,AH$15-1,1,1),IF($E128&lt;&gt;1,IF(ISNUMBER(INDEX(Import.PLE,Detalhamento!$E128,Detalhamento!AH$15)),IF(INDEX(Import.PLE,Detalhamento!$E128,Detalhamento!AH$15)&lt;=mediçao,OFFSET(Import.PLQ,$A128-1,AH$15-1,1,1),0),0),PLE!$AA$28*OFFSET(Import.PLQ,$A128-1,AH$15-1,1,1)),IF($E128&lt;&gt;1,IF(ISNUMBER(INDEX(Import.PLE,Detalhamento!$E128,Detalhamento!AH$15)),IF(INDEX(Import.PLE,Detalhamento!$E128,Detalhamento!AH$15)&lt;=mediçao,0,OFFSET(Import.PLQ,$A128-1,AH$15-1,1,1)),OFFSET(Import.PLQ,$A128-1,AH$15-1,1,1)),(1-PLE!$AA$28)*OFFSET(Import.PLQ,$A128-1,AH$15-1,1,1))))</f>
        <v>0</v>
      </c>
      <c r="AI128" s="144">
        <f ca="1">IF(AI$13="",0,CHOOSE(Detalhamento.OpçãoServiços,OFFSET(Import.PLQ,$A128-1,AI$15-1,1,1),IF($E128&lt;&gt;1,IF(ISNUMBER(INDEX(Import.PLE,Detalhamento!$E128,Detalhamento!AI$15)),IF(INDEX(Import.PLE,Detalhamento!$E128,Detalhamento!AI$15)&lt;=mediçao,OFFSET(Import.PLQ,$A128-1,AI$15-1,1,1),0),0),PLE!$AA$28*OFFSET(Import.PLQ,$A128-1,AI$15-1,1,1)),IF($E128&lt;&gt;1,IF(ISNUMBER(INDEX(Import.PLE,Detalhamento!$E128,Detalhamento!AI$15)),IF(INDEX(Import.PLE,Detalhamento!$E128,Detalhamento!AI$15)&lt;=mediçao,0,OFFSET(Import.PLQ,$A128-1,AI$15-1,1,1)),OFFSET(Import.PLQ,$A128-1,AI$15-1,1,1)),(1-PLE!$AA$28)*OFFSET(Import.PLQ,$A128-1,AI$15-1,1,1))))</f>
        <v>0</v>
      </c>
      <c r="AJ128" s="144">
        <f ca="1">IF(AJ$13="",0,CHOOSE(Detalhamento.OpçãoServiços,OFFSET(Import.PLQ,$A128-1,AJ$15-1,1,1),IF($E128&lt;&gt;1,IF(ISNUMBER(INDEX(Import.PLE,Detalhamento!$E128,Detalhamento!AJ$15)),IF(INDEX(Import.PLE,Detalhamento!$E128,Detalhamento!AJ$15)&lt;=mediçao,OFFSET(Import.PLQ,$A128-1,AJ$15-1,1,1),0),0),PLE!$AA$28*OFFSET(Import.PLQ,$A128-1,AJ$15-1,1,1)),IF($E128&lt;&gt;1,IF(ISNUMBER(INDEX(Import.PLE,Detalhamento!$E128,Detalhamento!AJ$15)),IF(INDEX(Import.PLE,Detalhamento!$E128,Detalhamento!AJ$15)&lt;=mediçao,0,OFFSET(Import.PLQ,$A128-1,AJ$15-1,1,1)),OFFSET(Import.PLQ,$A128-1,AJ$15-1,1,1)),(1-PLE!$AA$28)*OFFSET(Import.PLQ,$A128-1,AJ$15-1,1,1))))</f>
        <v>0</v>
      </c>
      <c r="AK128" s="144">
        <f ca="1">IF(AK$13="",0,CHOOSE(Detalhamento.OpçãoServiços,OFFSET(Import.PLQ,$A128-1,AK$15-1,1,1),IF($E128&lt;&gt;1,IF(ISNUMBER(INDEX(Import.PLE,Detalhamento!$E128,Detalhamento!AK$15)),IF(INDEX(Import.PLE,Detalhamento!$E128,Detalhamento!AK$15)&lt;=mediçao,OFFSET(Import.PLQ,$A128-1,AK$15-1,1,1),0),0),PLE!$AA$28*OFFSET(Import.PLQ,$A128-1,AK$15-1,1,1)),IF($E128&lt;&gt;1,IF(ISNUMBER(INDEX(Import.PLE,Detalhamento!$E128,Detalhamento!AK$15)),IF(INDEX(Import.PLE,Detalhamento!$E128,Detalhamento!AK$15)&lt;=mediçao,0,OFFSET(Import.PLQ,$A128-1,AK$15-1,1,1)),OFFSET(Import.PLQ,$A128-1,AK$15-1,1,1)),(1-PLE!$AA$28)*OFFSET(Import.PLQ,$A128-1,AK$15-1,1,1))))</f>
        <v>0</v>
      </c>
      <c r="AL128" s="144">
        <f ca="1">IF(AL$13="",0,CHOOSE(Detalhamento.OpçãoServiços,OFFSET(Import.PLQ,$A128-1,AL$15-1,1,1),IF($E128&lt;&gt;1,IF(ISNUMBER(INDEX(Import.PLE,Detalhamento!$E128,Detalhamento!AL$15)),IF(INDEX(Import.PLE,Detalhamento!$E128,Detalhamento!AL$15)&lt;=mediçao,OFFSET(Import.PLQ,$A128-1,AL$15-1,1,1),0),0),PLE!$AA$28*OFFSET(Import.PLQ,$A128-1,AL$15-1,1,1)),IF($E128&lt;&gt;1,IF(ISNUMBER(INDEX(Import.PLE,Detalhamento!$E128,Detalhamento!AL$15)),IF(INDEX(Import.PLE,Detalhamento!$E128,Detalhamento!AL$15)&lt;=mediçao,0,OFFSET(Import.PLQ,$A128-1,AL$15-1,1,1)),OFFSET(Import.PLQ,$A128-1,AL$15-1,1,1)),(1-PLE!$AA$28)*OFFSET(Import.PLQ,$A128-1,AL$15-1,1,1))))</f>
        <v>0</v>
      </c>
      <c r="AM128" s="144">
        <f ca="1">IF(AM$13="",0,CHOOSE(Detalhamento.OpçãoServiços,OFFSET(Import.PLQ,$A128-1,AM$15-1,1,1),IF($E128&lt;&gt;1,IF(ISNUMBER(INDEX(Import.PLE,Detalhamento!$E128,Detalhamento!AM$15)),IF(INDEX(Import.PLE,Detalhamento!$E128,Detalhamento!AM$15)&lt;=mediçao,OFFSET(Import.PLQ,$A128-1,AM$15-1,1,1),0),0),PLE!$AA$28*OFFSET(Import.PLQ,$A128-1,AM$15-1,1,1)),IF($E128&lt;&gt;1,IF(ISNUMBER(INDEX(Import.PLE,Detalhamento!$E128,Detalhamento!AM$15)),IF(INDEX(Import.PLE,Detalhamento!$E128,Detalhamento!AM$15)&lt;=mediçao,0,OFFSET(Import.PLQ,$A128-1,AM$15-1,1,1)),OFFSET(Import.PLQ,$A128-1,AM$15-1,1,1)),(1-PLE!$AA$28)*OFFSET(Import.PLQ,$A128-1,AM$15-1,1,1))))</f>
        <v>0</v>
      </c>
      <c r="AN128" s="144">
        <f ca="1">IF(AN$13="",0,CHOOSE(Detalhamento.OpçãoServiços,OFFSET(Import.PLQ,$A128-1,AN$15-1,1,1),IF($E128&lt;&gt;1,IF(ISNUMBER(INDEX(Import.PLE,Detalhamento!$E128,Detalhamento!AN$15)),IF(INDEX(Import.PLE,Detalhamento!$E128,Detalhamento!AN$15)&lt;=mediçao,OFFSET(Import.PLQ,$A128-1,AN$15-1,1,1),0),0),PLE!$AA$28*OFFSET(Import.PLQ,$A128-1,AN$15-1,1,1)),IF($E128&lt;&gt;1,IF(ISNUMBER(INDEX(Import.PLE,Detalhamento!$E128,Detalhamento!AN$15)),IF(INDEX(Import.PLE,Detalhamento!$E128,Detalhamento!AN$15)&lt;=mediçao,0,OFFSET(Import.PLQ,$A128-1,AN$15-1,1,1)),OFFSET(Import.PLQ,$A128-1,AN$15-1,1,1)),(1-PLE!$AA$28)*OFFSET(Import.PLQ,$A128-1,AN$15-1,1,1))))</f>
        <v>0</v>
      </c>
      <c r="AO128" s="144">
        <f ca="1">IF(AO$13="",0,CHOOSE(Detalhamento.OpçãoServiços,OFFSET(Import.PLQ,$A128-1,AO$15-1,1,1),IF($E128&lt;&gt;1,IF(ISNUMBER(INDEX(Import.PLE,Detalhamento!$E128,Detalhamento!AO$15)),IF(INDEX(Import.PLE,Detalhamento!$E128,Detalhamento!AO$15)&lt;=mediçao,OFFSET(Import.PLQ,$A128-1,AO$15-1,1,1),0),0),PLE!$AA$28*OFFSET(Import.PLQ,$A128-1,AO$15-1,1,1)),IF($E128&lt;&gt;1,IF(ISNUMBER(INDEX(Import.PLE,Detalhamento!$E128,Detalhamento!AO$15)),IF(INDEX(Import.PLE,Detalhamento!$E128,Detalhamento!AO$15)&lt;=mediçao,0,OFFSET(Import.PLQ,$A128-1,AO$15-1,1,1)),OFFSET(Import.PLQ,$A128-1,AO$15-1,1,1)),(1-PLE!$AA$28)*OFFSET(Import.PLQ,$A128-1,AO$15-1,1,1))))</f>
        <v>0</v>
      </c>
      <c r="AP128" s="144">
        <f ca="1">IF(AP$13="",0,CHOOSE(Detalhamento.OpçãoServiços,OFFSET(Import.PLQ,$A128-1,AP$15-1,1,1),IF($E128&lt;&gt;1,IF(ISNUMBER(INDEX(Import.PLE,Detalhamento!$E128,Detalhamento!AP$15)),IF(INDEX(Import.PLE,Detalhamento!$E128,Detalhamento!AP$15)&lt;=mediçao,OFFSET(Import.PLQ,$A128-1,AP$15-1,1,1),0),0),PLE!$AA$28*OFFSET(Import.PLQ,$A128-1,AP$15-1,1,1)),IF($E128&lt;&gt;1,IF(ISNUMBER(INDEX(Import.PLE,Detalhamento!$E128,Detalhamento!AP$15)),IF(INDEX(Import.PLE,Detalhamento!$E128,Detalhamento!AP$15)&lt;=mediçao,0,OFFSET(Import.PLQ,$A128-1,AP$15-1,1,1)),OFFSET(Import.PLQ,$A128-1,AP$15-1,1,1)),(1-PLE!$AA$28)*OFFSET(Import.PLQ,$A128-1,AP$15-1,1,1))))</f>
        <v>0</v>
      </c>
      <c r="AQ128" s="144">
        <f ca="1">IF(AQ$13="",0,CHOOSE(Detalhamento.OpçãoServiços,OFFSET(Import.PLQ,$A128-1,AQ$15-1,1,1),IF($E128&lt;&gt;1,IF(ISNUMBER(INDEX(Import.PLE,Detalhamento!$E128,Detalhamento!AQ$15)),IF(INDEX(Import.PLE,Detalhamento!$E128,Detalhamento!AQ$15)&lt;=mediçao,OFFSET(Import.PLQ,$A128-1,AQ$15-1,1,1),0),0),PLE!$AA$28*OFFSET(Import.PLQ,$A128-1,AQ$15-1,1,1)),IF($E128&lt;&gt;1,IF(ISNUMBER(INDEX(Import.PLE,Detalhamento!$E128,Detalhamento!AQ$15)),IF(INDEX(Import.PLE,Detalhamento!$E128,Detalhamento!AQ$15)&lt;=mediçao,0,OFFSET(Import.PLQ,$A128-1,AQ$15-1,1,1)),OFFSET(Import.PLQ,$A128-1,AQ$15-1,1,1)),(1-PLE!$AA$28)*OFFSET(Import.PLQ,$A128-1,AQ$15-1,1,1))))</f>
        <v>0</v>
      </c>
      <c r="AR128" s="144">
        <f ca="1">IF(AR$13="",0,CHOOSE(Detalhamento.OpçãoServiços,OFFSET(Import.PLQ,$A128-1,AR$15-1,1,1),IF($E128&lt;&gt;1,IF(ISNUMBER(INDEX(Import.PLE,Detalhamento!$E128,Detalhamento!AR$15)),IF(INDEX(Import.PLE,Detalhamento!$E128,Detalhamento!AR$15)&lt;=mediçao,OFFSET(Import.PLQ,$A128-1,AR$15-1,1,1),0),0),PLE!$AA$28*OFFSET(Import.PLQ,$A128-1,AR$15-1,1,1)),IF($E128&lt;&gt;1,IF(ISNUMBER(INDEX(Import.PLE,Detalhamento!$E128,Detalhamento!AR$15)),IF(INDEX(Import.PLE,Detalhamento!$E128,Detalhamento!AR$15)&lt;=mediçao,0,OFFSET(Import.PLQ,$A128-1,AR$15-1,1,1)),OFFSET(Import.PLQ,$A128-1,AR$15-1,1,1)),(1-PLE!$AA$28)*OFFSET(Import.PLQ,$A128-1,AR$15-1,1,1))))</f>
        <v>0</v>
      </c>
      <c r="AS128" s="144">
        <f ca="1">IF(AS$13="",0,CHOOSE(Detalhamento.OpçãoServiços,OFFSET(Import.PLQ,$A128-1,AS$15-1,1,1),IF($E128&lt;&gt;1,IF(ISNUMBER(INDEX(Import.PLE,Detalhamento!$E128,Detalhamento!AS$15)),IF(INDEX(Import.PLE,Detalhamento!$E128,Detalhamento!AS$15)&lt;=mediçao,OFFSET(Import.PLQ,$A128-1,AS$15-1,1,1),0),0),PLE!$AA$28*OFFSET(Import.PLQ,$A128-1,AS$15-1,1,1)),IF($E128&lt;&gt;1,IF(ISNUMBER(INDEX(Import.PLE,Detalhamento!$E128,Detalhamento!AS$15)),IF(INDEX(Import.PLE,Detalhamento!$E128,Detalhamento!AS$15)&lt;=mediçao,0,OFFSET(Import.PLQ,$A128-1,AS$15-1,1,1)),OFFSET(Import.PLQ,$A128-1,AS$15-1,1,1)),(1-PLE!$AA$28)*OFFSET(Import.PLQ,$A128-1,AS$15-1,1,1))))</f>
        <v>0</v>
      </c>
      <c r="AT128" s="144">
        <f ca="1">IF(AT$13="",0,CHOOSE(Detalhamento.OpçãoServiços,OFFSET(Import.PLQ,$A128-1,AT$15-1,1,1),IF($E128&lt;&gt;1,IF(ISNUMBER(INDEX(Import.PLE,Detalhamento!$E128,Detalhamento!AT$15)),IF(INDEX(Import.PLE,Detalhamento!$E128,Detalhamento!AT$15)&lt;=mediçao,OFFSET(Import.PLQ,$A128-1,AT$15-1,1,1),0),0),PLE!$AA$28*OFFSET(Import.PLQ,$A128-1,AT$15-1,1,1)),IF($E128&lt;&gt;1,IF(ISNUMBER(INDEX(Import.PLE,Detalhamento!$E128,Detalhamento!AT$15)),IF(INDEX(Import.PLE,Detalhamento!$E128,Detalhamento!AT$15)&lt;=mediçao,0,OFFSET(Import.PLQ,$A128-1,AT$15-1,1,1)),OFFSET(Import.PLQ,$A128-1,AT$15-1,1,1)),(1-PLE!$AA$28)*OFFSET(Import.PLQ,$A128-1,AT$15-1,1,1))))</f>
        <v>0</v>
      </c>
      <c r="AU128" s="144">
        <f ca="1">IF(AU$13="",0,CHOOSE(Detalhamento.OpçãoServiços,OFFSET(Import.PLQ,$A128-1,AU$15-1,1,1),IF($E128&lt;&gt;1,IF(ISNUMBER(INDEX(Import.PLE,Detalhamento!$E128,Detalhamento!AU$15)),IF(INDEX(Import.PLE,Detalhamento!$E128,Detalhamento!AU$15)&lt;=mediçao,OFFSET(Import.PLQ,$A128-1,AU$15-1,1,1),0),0),PLE!$AA$28*OFFSET(Import.PLQ,$A128-1,AU$15-1,1,1)),IF($E128&lt;&gt;1,IF(ISNUMBER(INDEX(Import.PLE,Detalhamento!$E128,Detalhamento!AU$15)),IF(INDEX(Import.PLE,Detalhamento!$E128,Detalhamento!AU$15)&lt;=mediçao,0,OFFSET(Import.PLQ,$A128-1,AU$15-1,1,1)),OFFSET(Import.PLQ,$A128-1,AU$15-1,1,1)),(1-PLE!$AA$28)*OFFSET(Import.PLQ,$A128-1,AU$15-1,1,1))))</f>
        <v>0</v>
      </c>
      <c r="AV128" s="144">
        <f ca="1">IF(AV$13="",0,CHOOSE(Detalhamento.OpçãoServiços,OFFSET(Import.PLQ,$A128-1,AV$15-1,1,1),IF($E128&lt;&gt;1,IF(ISNUMBER(INDEX(Import.PLE,Detalhamento!$E128,Detalhamento!AV$15)),IF(INDEX(Import.PLE,Detalhamento!$E128,Detalhamento!AV$15)&lt;=mediçao,OFFSET(Import.PLQ,$A128-1,AV$15-1,1,1),0),0),PLE!$AA$28*OFFSET(Import.PLQ,$A128-1,AV$15-1,1,1)),IF($E128&lt;&gt;1,IF(ISNUMBER(INDEX(Import.PLE,Detalhamento!$E128,Detalhamento!AV$15)),IF(INDEX(Import.PLE,Detalhamento!$E128,Detalhamento!AV$15)&lt;=mediçao,0,OFFSET(Import.PLQ,$A128-1,AV$15-1,1,1)),OFFSET(Import.PLQ,$A128-1,AV$15-1,1,1)),(1-PLE!$AA$28)*OFFSET(Import.PLQ,$A128-1,AV$15-1,1,1))))</f>
        <v>0</v>
      </c>
      <c r="AW128" s="144">
        <f ca="1">IF(AW$13="",0,CHOOSE(Detalhamento.OpçãoServiços,OFFSET(Import.PLQ,$A128-1,AW$15-1,1,1),IF($E128&lt;&gt;1,IF(ISNUMBER(INDEX(Import.PLE,Detalhamento!$E128,Detalhamento!AW$15)),IF(INDEX(Import.PLE,Detalhamento!$E128,Detalhamento!AW$15)&lt;=mediçao,OFFSET(Import.PLQ,$A128-1,AW$15-1,1,1),0),0),PLE!$AA$28*OFFSET(Import.PLQ,$A128-1,AW$15-1,1,1)),IF($E128&lt;&gt;1,IF(ISNUMBER(INDEX(Import.PLE,Detalhamento!$E128,Detalhamento!AW$15)),IF(INDEX(Import.PLE,Detalhamento!$E128,Detalhamento!AW$15)&lt;=mediçao,0,OFFSET(Import.PLQ,$A128-1,AW$15-1,1,1)),OFFSET(Import.PLQ,$A128-1,AW$15-1,1,1)),(1-PLE!$AA$28)*OFFSET(Import.PLQ,$A128-1,AW$15-1,1,1))))</f>
        <v>0</v>
      </c>
      <c r="AX128" s="144">
        <f ca="1">IF(AX$13="",0,CHOOSE(Detalhamento.OpçãoServiços,OFFSET(Import.PLQ,$A128-1,AX$15-1,1,1),IF($E128&lt;&gt;1,IF(ISNUMBER(INDEX(Import.PLE,Detalhamento!$E128,Detalhamento!AX$15)),IF(INDEX(Import.PLE,Detalhamento!$E128,Detalhamento!AX$15)&lt;=mediçao,OFFSET(Import.PLQ,$A128-1,AX$15-1,1,1),0),0),PLE!$AA$28*OFFSET(Import.PLQ,$A128-1,AX$15-1,1,1)),IF($E128&lt;&gt;1,IF(ISNUMBER(INDEX(Import.PLE,Detalhamento!$E128,Detalhamento!AX$15)),IF(INDEX(Import.PLE,Detalhamento!$E128,Detalhamento!AX$15)&lt;=mediçao,0,OFFSET(Import.PLQ,$A128-1,AX$15-1,1,1)),OFFSET(Import.PLQ,$A128-1,AX$15-1,1,1)),(1-PLE!$AA$28)*OFFSET(Import.PLQ,$A128-1,AX$15-1,1,1))))</f>
        <v>0</v>
      </c>
      <c r="AY128" s="144">
        <f ca="1">IF(AY$13="",0,CHOOSE(Detalhamento.OpçãoServiços,OFFSET(Import.PLQ,$A128-1,AY$15-1,1,1),IF($E128&lt;&gt;1,IF(ISNUMBER(INDEX(Import.PLE,Detalhamento!$E128,Detalhamento!AY$15)),IF(INDEX(Import.PLE,Detalhamento!$E128,Detalhamento!AY$15)&lt;=mediçao,OFFSET(Import.PLQ,$A128-1,AY$15-1,1,1),0),0),PLE!$AA$28*OFFSET(Import.PLQ,$A128-1,AY$15-1,1,1)),IF($E128&lt;&gt;1,IF(ISNUMBER(INDEX(Import.PLE,Detalhamento!$E128,Detalhamento!AY$15)),IF(INDEX(Import.PLE,Detalhamento!$E128,Detalhamento!AY$15)&lt;=mediçao,0,OFFSET(Import.PLQ,$A128-1,AY$15-1,1,1)),OFFSET(Import.PLQ,$A128-1,AY$15-1,1,1)),(1-PLE!$AA$28)*OFFSET(Import.PLQ,$A128-1,AY$15-1,1,1))))</f>
        <v>0</v>
      </c>
      <c r="AZ128" s="144">
        <f ca="1">IF(AZ$13="",0,CHOOSE(Detalhamento.OpçãoServiços,OFFSET(Import.PLQ,$A128-1,AZ$15-1,1,1),IF($E128&lt;&gt;1,IF(ISNUMBER(INDEX(Import.PLE,Detalhamento!$E128,Detalhamento!AZ$15)),IF(INDEX(Import.PLE,Detalhamento!$E128,Detalhamento!AZ$15)&lt;=mediçao,OFFSET(Import.PLQ,$A128-1,AZ$15-1,1,1),0),0),PLE!$AA$28*OFFSET(Import.PLQ,$A128-1,AZ$15-1,1,1)),IF($E128&lt;&gt;1,IF(ISNUMBER(INDEX(Import.PLE,Detalhamento!$E128,Detalhamento!AZ$15)),IF(INDEX(Import.PLE,Detalhamento!$E128,Detalhamento!AZ$15)&lt;=mediçao,0,OFFSET(Import.PLQ,$A128-1,AZ$15-1,1,1)),OFFSET(Import.PLQ,$A128-1,AZ$15-1,1,1)),(1-PLE!$AA$28)*OFFSET(Import.PLQ,$A128-1,AZ$15-1,1,1))))</f>
        <v>0</v>
      </c>
      <c r="BA128" s="144">
        <f ca="1">IF(BA$13="",0,CHOOSE(Detalhamento.OpçãoServiços,OFFSET(Import.PLQ,$A128-1,BA$15-1,1,1),IF($E128&lt;&gt;1,IF(ISNUMBER(INDEX(Import.PLE,Detalhamento!$E128,Detalhamento!BA$15)),IF(INDEX(Import.PLE,Detalhamento!$E128,Detalhamento!BA$15)&lt;=mediçao,OFFSET(Import.PLQ,$A128-1,BA$15-1,1,1),0),0),PLE!$AA$28*OFFSET(Import.PLQ,$A128-1,BA$15-1,1,1)),IF($E128&lt;&gt;1,IF(ISNUMBER(INDEX(Import.PLE,Detalhamento!$E128,Detalhamento!BA$15)),IF(INDEX(Import.PLE,Detalhamento!$E128,Detalhamento!BA$15)&lt;=mediçao,0,OFFSET(Import.PLQ,$A128-1,BA$15-1,1,1)),OFFSET(Import.PLQ,$A128-1,BA$15-1,1,1)),(1-PLE!$AA$28)*OFFSET(Import.PLQ,$A128-1,BA$15-1,1,1))))</f>
        <v>0</v>
      </c>
      <c r="BB128" s="144">
        <f ca="1">IF(BB$13="",0,CHOOSE(Detalhamento.OpçãoServiços,OFFSET(Import.PLQ,$A128-1,BB$15-1,1,1),IF($E128&lt;&gt;1,IF(ISNUMBER(INDEX(Import.PLE,Detalhamento!$E128,Detalhamento!BB$15)),IF(INDEX(Import.PLE,Detalhamento!$E128,Detalhamento!BB$15)&lt;=mediçao,OFFSET(Import.PLQ,$A128-1,BB$15-1,1,1),0),0),PLE!$AA$28*OFFSET(Import.PLQ,$A128-1,BB$15-1,1,1)),IF($E128&lt;&gt;1,IF(ISNUMBER(INDEX(Import.PLE,Detalhamento!$E128,Detalhamento!BB$15)),IF(INDEX(Import.PLE,Detalhamento!$E128,Detalhamento!BB$15)&lt;=mediçao,0,OFFSET(Import.PLQ,$A128-1,BB$15-1,1,1)),OFFSET(Import.PLQ,$A128-1,BB$15-1,1,1)),(1-PLE!$AA$28)*OFFSET(Import.PLQ,$A128-1,BB$15-1,1,1))))</f>
        <v>0</v>
      </c>
      <c r="BC128" s="144">
        <f ca="1">IF(BC$13="",0,CHOOSE(Detalhamento.OpçãoServiços,OFFSET(Import.PLQ,$A128-1,BC$15-1,1,1),IF($E128&lt;&gt;1,IF(ISNUMBER(INDEX(Import.PLE,Detalhamento!$E128,Detalhamento!BC$15)),IF(INDEX(Import.PLE,Detalhamento!$E128,Detalhamento!BC$15)&lt;=mediçao,OFFSET(Import.PLQ,$A128-1,BC$15-1,1,1),0),0),PLE!$AA$28*OFFSET(Import.PLQ,$A128-1,BC$15-1,1,1)),IF($E128&lt;&gt;1,IF(ISNUMBER(INDEX(Import.PLE,Detalhamento!$E128,Detalhamento!BC$15)),IF(INDEX(Import.PLE,Detalhamento!$E128,Detalhamento!BC$15)&lt;=mediçao,0,OFFSET(Import.PLQ,$A128-1,BC$15-1,1,1)),OFFSET(Import.PLQ,$A128-1,BC$15-1,1,1)),(1-PLE!$AA$28)*OFFSET(Import.PLQ,$A128-1,BC$15-1,1,1))))</f>
        <v>0</v>
      </c>
      <c r="BD128" s="144">
        <f ca="1">IF(BD$13="",0,CHOOSE(Detalhamento.OpçãoServiços,OFFSET(Import.PLQ,$A128-1,BD$15-1,1,1),IF($E128&lt;&gt;1,IF(ISNUMBER(INDEX(Import.PLE,Detalhamento!$E128,Detalhamento!BD$15)),IF(INDEX(Import.PLE,Detalhamento!$E128,Detalhamento!BD$15)&lt;=mediçao,OFFSET(Import.PLQ,$A128-1,BD$15-1,1,1),0),0),PLE!$AA$28*OFFSET(Import.PLQ,$A128-1,BD$15-1,1,1)),IF($E128&lt;&gt;1,IF(ISNUMBER(INDEX(Import.PLE,Detalhamento!$E128,Detalhamento!BD$15)),IF(INDEX(Import.PLE,Detalhamento!$E128,Detalhamento!BD$15)&lt;=mediçao,0,OFFSET(Import.PLQ,$A128-1,BD$15-1,1,1)),OFFSET(Import.PLQ,$A128-1,BD$15-1,1,1)),(1-PLE!$AA$28)*OFFSET(Import.PLQ,$A128-1,BD$15-1,1,1))))</f>
        <v>0</v>
      </c>
      <c r="BE128" s="144">
        <f ca="1">IF(BE$13="",0,CHOOSE(Detalhamento.OpçãoServiços,OFFSET(Import.PLQ,$A128-1,BE$15-1,1,1),IF($E128&lt;&gt;1,IF(ISNUMBER(INDEX(Import.PLE,Detalhamento!$E128,Detalhamento!BE$15)),IF(INDEX(Import.PLE,Detalhamento!$E128,Detalhamento!BE$15)&lt;=mediçao,OFFSET(Import.PLQ,$A128-1,BE$15-1,1,1),0),0),PLE!$AA$28*OFFSET(Import.PLQ,$A128-1,BE$15-1,1,1)),IF($E128&lt;&gt;1,IF(ISNUMBER(INDEX(Import.PLE,Detalhamento!$E128,Detalhamento!BE$15)),IF(INDEX(Import.PLE,Detalhamento!$E128,Detalhamento!BE$15)&lt;=mediçao,0,OFFSET(Import.PLQ,$A128-1,BE$15-1,1,1)),OFFSET(Import.PLQ,$A128-1,BE$15-1,1,1)),(1-PLE!$AA$28)*OFFSET(Import.PLQ,$A128-1,BE$15-1,1,1))))</f>
        <v>0</v>
      </c>
      <c r="BF128" s="144">
        <f ca="1">IF(BF$13="",0,CHOOSE(Detalhamento.OpçãoServiços,OFFSET(Import.PLQ,$A128-1,BF$15-1,1,1),IF($E128&lt;&gt;1,IF(ISNUMBER(INDEX(Import.PLE,Detalhamento!$E128,Detalhamento!BF$15)),IF(INDEX(Import.PLE,Detalhamento!$E128,Detalhamento!BF$15)&lt;=mediçao,OFFSET(Import.PLQ,$A128-1,BF$15-1,1,1),0),0),PLE!$AA$28*OFFSET(Import.PLQ,$A128-1,BF$15-1,1,1)),IF($E128&lt;&gt;1,IF(ISNUMBER(INDEX(Import.PLE,Detalhamento!$E128,Detalhamento!BF$15)),IF(INDEX(Import.PLE,Detalhamento!$E128,Detalhamento!BF$15)&lt;=mediçao,0,OFFSET(Import.PLQ,$A128-1,BF$15-1,1,1)),OFFSET(Import.PLQ,$A128-1,BF$15-1,1,1)),(1-PLE!$AA$28)*OFFSET(Import.PLQ,$A128-1,BF$15-1,1,1))))</f>
        <v>0</v>
      </c>
      <c r="BG128" s="144">
        <f ca="1">IF(BG$13="",0,CHOOSE(Detalhamento.OpçãoServiços,OFFSET(Import.PLQ,$A128-1,BG$15-1,1,1),IF($E128&lt;&gt;1,IF(ISNUMBER(INDEX(Import.PLE,Detalhamento!$E128,Detalhamento!BG$15)),IF(INDEX(Import.PLE,Detalhamento!$E128,Detalhamento!BG$15)&lt;=mediçao,OFFSET(Import.PLQ,$A128-1,BG$15-1,1,1),0),0),PLE!$AA$28*OFFSET(Import.PLQ,$A128-1,BG$15-1,1,1)),IF($E128&lt;&gt;1,IF(ISNUMBER(INDEX(Import.PLE,Detalhamento!$E128,Detalhamento!BG$15)),IF(INDEX(Import.PLE,Detalhamento!$E128,Detalhamento!BG$15)&lt;=mediçao,0,OFFSET(Import.PLQ,$A128-1,BG$15-1,1,1)),OFFSET(Import.PLQ,$A128-1,BG$15-1,1,1)),(1-PLE!$AA$28)*OFFSET(Import.PLQ,$A128-1,BG$15-1,1,1))))</f>
        <v>0</v>
      </c>
      <c r="BH128" s="144">
        <f ca="1">IF(BH$13="",0,CHOOSE(Detalhamento.OpçãoServiços,OFFSET(Import.PLQ,$A128-1,BH$15-1,1,1),IF($E128&lt;&gt;1,IF(ISNUMBER(INDEX(Import.PLE,Detalhamento!$E128,Detalhamento!BH$15)),IF(INDEX(Import.PLE,Detalhamento!$E128,Detalhamento!BH$15)&lt;=mediçao,OFFSET(Import.PLQ,$A128-1,BH$15-1,1,1),0),0),PLE!$AA$28*OFFSET(Import.PLQ,$A128-1,BH$15-1,1,1)),IF($E128&lt;&gt;1,IF(ISNUMBER(INDEX(Import.PLE,Detalhamento!$E128,Detalhamento!BH$15)),IF(INDEX(Import.PLE,Detalhamento!$E128,Detalhamento!BH$15)&lt;=mediçao,0,OFFSET(Import.PLQ,$A128-1,BH$15-1,1,1)),OFFSET(Import.PLQ,$A128-1,BH$15-1,1,1)),(1-PLE!$AA$28)*OFFSET(Import.PLQ,$A128-1,BH$15-1,1,1))))</f>
        <v>0</v>
      </c>
      <c r="BI128" s="144">
        <f ca="1">IF(BI$13="",0,CHOOSE(Detalhamento.OpçãoServiços,OFFSET(Import.PLQ,$A128-1,BI$15-1,1,1),IF($E128&lt;&gt;1,IF(ISNUMBER(INDEX(Import.PLE,Detalhamento!$E128,Detalhamento!BI$15)),IF(INDEX(Import.PLE,Detalhamento!$E128,Detalhamento!BI$15)&lt;=mediçao,OFFSET(Import.PLQ,$A128-1,BI$15-1,1,1),0),0),PLE!$AA$28*OFFSET(Import.PLQ,$A128-1,BI$15-1,1,1)),IF($E128&lt;&gt;1,IF(ISNUMBER(INDEX(Import.PLE,Detalhamento!$E128,Detalhamento!BI$15)),IF(INDEX(Import.PLE,Detalhamento!$E128,Detalhamento!BI$15)&lt;=mediçao,0,OFFSET(Import.PLQ,$A128-1,BI$15-1,1,1)),OFFSET(Import.PLQ,$A128-1,BI$15-1,1,1)),(1-PLE!$AA$28)*OFFSET(Import.PLQ,$A128-1,BI$15-1,1,1))))</f>
        <v>0</v>
      </c>
    </row>
    <row r="129" spans="1:61" ht="30" x14ac:dyDescent="0.2">
      <c r="A129" s="155">
        <v>100</v>
      </c>
      <c r="B129" s="21" t="str">
        <f t="shared" ca="1" si="17"/>
        <v>Serviço</v>
      </c>
      <c r="E129" s="153">
        <f t="shared" ca="1" si="18"/>
        <v>13</v>
      </c>
      <c r="F129" s="154">
        <f t="shared" ca="1" si="19"/>
        <v>130100</v>
      </c>
      <c r="G129" s="154" t="str">
        <f t="shared" ca="1" si="23"/>
        <v>1.12.7</v>
      </c>
      <c r="H129" s="182" t="str">
        <f t="shared" ca="1" si="23"/>
        <v>CABO DE COBRE FLEXÍVEL ISOLADO, 1,5 MM², ANTI-CHAMA 450/750 V, PARA CIRCUITOS TERMINAIS - FORNECIMENTO E INSTALAÇÃO. AF_12/2015</v>
      </c>
      <c r="I129" s="37" t="str">
        <f t="shared" ca="1" si="20"/>
        <v>M</v>
      </c>
      <c r="J129" s="144">
        <f t="shared" ca="1" si="21"/>
        <v>370.3</v>
      </c>
      <c r="K129" s="67"/>
      <c r="L129" s="144">
        <f ca="1">IF(L$13="",0,CHOOSE(Detalhamento.OpçãoServiços,OFFSET(Import.PLQ,$A129-1,L$15-1,1,1),IF($E129&lt;&gt;1,IF(ISNUMBER(INDEX(Import.PLE,Detalhamento!$E129,Detalhamento!L$15)),IF(INDEX(Import.PLE,Detalhamento!$E129,Detalhamento!L$15)&lt;=mediçao,OFFSET(Import.PLQ,$A129-1,L$15-1,1,1),0),0),PLE!$AA$28*OFFSET(Import.PLQ,$A129-1,L$15-1,1,1)),IF($E129&lt;&gt;1,IF(ISNUMBER(INDEX(Import.PLE,Detalhamento!$E129,Detalhamento!L$15)),IF(INDEX(Import.PLE,Detalhamento!$E129,Detalhamento!L$15)&lt;=mediçao,0,OFFSET(Import.PLQ,$A129-1,L$15-1,1,1)),OFFSET(Import.PLQ,$A129-1,L$15-1,1,1)),(1-PLE!$AA$28)*OFFSET(Import.PLQ,$A129-1,L$15-1,1,1))))</f>
        <v>370.3</v>
      </c>
      <c r="M129" s="144">
        <f ca="1">IF(M$13="",0,CHOOSE(Detalhamento.OpçãoServiços,OFFSET(Import.PLQ,$A129-1,M$15-1,1,1),IF($E129&lt;&gt;1,IF(ISNUMBER(INDEX(Import.PLE,Detalhamento!$E129,Detalhamento!M$15)),IF(INDEX(Import.PLE,Detalhamento!$E129,Detalhamento!M$15)&lt;=mediçao,OFFSET(Import.PLQ,$A129-1,M$15-1,1,1),0),0),PLE!$AA$28*OFFSET(Import.PLQ,$A129-1,M$15-1,1,1)),IF($E129&lt;&gt;1,IF(ISNUMBER(INDEX(Import.PLE,Detalhamento!$E129,Detalhamento!M$15)),IF(INDEX(Import.PLE,Detalhamento!$E129,Detalhamento!M$15)&lt;=mediçao,0,OFFSET(Import.PLQ,$A129-1,M$15-1,1,1)),OFFSET(Import.PLQ,$A129-1,M$15-1,1,1)),(1-PLE!$AA$28)*OFFSET(Import.PLQ,$A129-1,M$15-1,1,1))))</f>
        <v>0</v>
      </c>
      <c r="N129" s="144">
        <f ca="1">IF(N$13="",0,CHOOSE(Detalhamento.OpçãoServiços,OFFSET(Import.PLQ,$A129-1,N$15-1,1,1),IF($E129&lt;&gt;1,IF(ISNUMBER(INDEX(Import.PLE,Detalhamento!$E129,Detalhamento!N$15)),IF(INDEX(Import.PLE,Detalhamento!$E129,Detalhamento!N$15)&lt;=mediçao,OFFSET(Import.PLQ,$A129-1,N$15-1,1,1),0),0),PLE!$AA$28*OFFSET(Import.PLQ,$A129-1,N$15-1,1,1)),IF($E129&lt;&gt;1,IF(ISNUMBER(INDEX(Import.PLE,Detalhamento!$E129,Detalhamento!N$15)),IF(INDEX(Import.PLE,Detalhamento!$E129,Detalhamento!N$15)&lt;=mediçao,0,OFFSET(Import.PLQ,$A129-1,N$15-1,1,1)),OFFSET(Import.PLQ,$A129-1,N$15-1,1,1)),(1-PLE!$AA$28)*OFFSET(Import.PLQ,$A129-1,N$15-1,1,1))))</f>
        <v>0</v>
      </c>
      <c r="O129" s="144">
        <f ca="1">IF(O$13="",0,CHOOSE(Detalhamento.OpçãoServiços,OFFSET(Import.PLQ,$A129-1,O$15-1,1,1),IF($E129&lt;&gt;1,IF(ISNUMBER(INDEX(Import.PLE,Detalhamento!$E129,Detalhamento!O$15)),IF(INDEX(Import.PLE,Detalhamento!$E129,Detalhamento!O$15)&lt;=mediçao,OFFSET(Import.PLQ,$A129-1,O$15-1,1,1),0),0),PLE!$AA$28*OFFSET(Import.PLQ,$A129-1,O$15-1,1,1)),IF($E129&lt;&gt;1,IF(ISNUMBER(INDEX(Import.PLE,Detalhamento!$E129,Detalhamento!O$15)),IF(INDEX(Import.PLE,Detalhamento!$E129,Detalhamento!O$15)&lt;=mediçao,0,OFFSET(Import.PLQ,$A129-1,O$15-1,1,1)),OFFSET(Import.PLQ,$A129-1,O$15-1,1,1)),(1-PLE!$AA$28)*OFFSET(Import.PLQ,$A129-1,O$15-1,1,1))))</f>
        <v>0</v>
      </c>
      <c r="P129" s="144">
        <f ca="1">IF(P$13="",0,CHOOSE(Detalhamento.OpçãoServiços,OFFSET(Import.PLQ,$A129-1,P$15-1,1,1),IF($E129&lt;&gt;1,IF(ISNUMBER(INDEX(Import.PLE,Detalhamento!$E129,Detalhamento!P$15)),IF(INDEX(Import.PLE,Detalhamento!$E129,Detalhamento!P$15)&lt;=mediçao,OFFSET(Import.PLQ,$A129-1,P$15-1,1,1),0),0),PLE!$AA$28*OFFSET(Import.PLQ,$A129-1,P$15-1,1,1)),IF($E129&lt;&gt;1,IF(ISNUMBER(INDEX(Import.PLE,Detalhamento!$E129,Detalhamento!P$15)),IF(INDEX(Import.PLE,Detalhamento!$E129,Detalhamento!P$15)&lt;=mediçao,0,OFFSET(Import.PLQ,$A129-1,P$15-1,1,1)),OFFSET(Import.PLQ,$A129-1,P$15-1,1,1)),(1-PLE!$AA$28)*OFFSET(Import.PLQ,$A129-1,P$15-1,1,1))))</f>
        <v>0</v>
      </c>
      <c r="Q129" s="144">
        <f ca="1">IF(Q$13="",0,CHOOSE(Detalhamento.OpçãoServiços,OFFSET(Import.PLQ,$A129-1,Q$15-1,1,1),IF($E129&lt;&gt;1,IF(ISNUMBER(INDEX(Import.PLE,Detalhamento!$E129,Detalhamento!Q$15)),IF(INDEX(Import.PLE,Detalhamento!$E129,Detalhamento!Q$15)&lt;=mediçao,OFFSET(Import.PLQ,$A129-1,Q$15-1,1,1),0),0),PLE!$AA$28*OFFSET(Import.PLQ,$A129-1,Q$15-1,1,1)),IF($E129&lt;&gt;1,IF(ISNUMBER(INDEX(Import.PLE,Detalhamento!$E129,Detalhamento!Q$15)),IF(INDEX(Import.PLE,Detalhamento!$E129,Detalhamento!Q$15)&lt;=mediçao,0,OFFSET(Import.PLQ,$A129-1,Q$15-1,1,1)),OFFSET(Import.PLQ,$A129-1,Q$15-1,1,1)),(1-PLE!$AA$28)*OFFSET(Import.PLQ,$A129-1,Q$15-1,1,1))))</f>
        <v>0</v>
      </c>
      <c r="R129" s="144">
        <f ca="1">IF(R$13="",0,CHOOSE(Detalhamento.OpçãoServiços,OFFSET(Import.PLQ,$A129-1,R$15-1,1,1),IF($E129&lt;&gt;1,IF(ISNUMBER(INDEX(Import.PLE,Detalhamento!$E129,Detalhamento!R$15)),IF(INDEX(Import.PLE,Detalhamento!$E129,Detalhamento!R$15)&lt;=mediçao,OFFSET(Import.PLQ,$A129-1,R$15-1,1,1),0),0),PLE!$AA$28*OFFSET(Import.PLQ,$A129-1,R$15-1,1,1)),IF($E129&lt;&gt;1,IF(ISNUMBER(INDEX(Import.PLE,Detalhamento!$E129,Detalhamento!R$15)),IF(INDEX(Import.PLE,Detalhamento!$E129,Detalhamento!R$15)&lt;=mediçao,0,OFFSET(Import.PLQ,$A129-1,R$15-1,1,1)),OFFSET(Import.PLQ,$A129-1,R$15-1,1,1)),(1-PLE!$AA$28)*OFFSET(Import.PLQ,$A129-1,R$15-1,1,1))))</f>
        <v>0</v>
      </c>
      <c r="S129" s="144">
        <f ca="1">IF(S$13="",0,CHOOSE(Detalhamento.OpçãoServiços,OFFSET(Import.PLQ,$A129-1,S$15-1,1,1),IF($E129&lt;&gt;1,IF(ISNUMBER(INDEX(Import.PLE,Detalhamento!$E129,Detalhamento!S$15)),IF(INDEX(Import.PLE,Detalhamento!$E129,Detalhamento!S$15)&lt;=mediçao,OFFSET(Import.PLQ,$A129-1,S$15-1,1,1),0),0),PLE!$AA$28*OFFSET(Import.PLQ,$A129-1,S$15-1,1,1)),IF($E129&lt;&gt;1,IF(ISNUMBER(INDEX(Import.PLE,Detalhamento!$E129,Detalhamento!S$15)),IF(INDEX(Import.PLE,Detalhamento!$E129,Detalhamento!S$15)&lt;=mediçao,0,OFFSET(Import.PLQ,$A129-1,S$15-1,1,1)),OFFSET(Import.PLQ,$A129-1,S$15-1,1,1)),(1-PLE!$AA$28)*OFFSET(Import.PLQ,$A129-1,S$15-1,1,1))))</f>
        <v>0</v>
      </c>
      <c r="T129" s="144">
        <f ca="1">IF(T$13="",0,CHOOSE(Detalhamento.OpçãoServiços,OFFSET(Import.PLQ,$A129-1,T$15-1,1,1),IF($E129&lt;&gt;1,IF(ISNUMBER(INDEX(Import.PLE,Detalhamento!$E129,Detalhamento!T$15)),IF(INDEX(Import.PLE,Detalhamento!$E129,Detalhamento!T$15)&lt;=mediçao,OFFSET(Import.PLQ,$A129-1,T$15-1,1,1),0),0),PLE!$AA$28*OFFSET(Import.PLQ,$A129-1,T$15-1,1,1)),IF($E129&lt;&gt;1,IF(ISNUMBER(INDEX(Import.PLE,Detalhamento!$E129,Detalhamento!T$15)),IF(INDEX(Import.PLE,Detalhamento!$E129,Detalhamento!T$15)&lt;=mediçao,0,OFFSET(Import.PLQ,$A129-1,T$15-1,1,1)),OFFSET(Import.PLQ,$A129-1,T$15-1,1,1)),(1-PLE!$AA$28)*OFFSET(Import.PLQ,$A129-1,T$15-1,1,1))))</f>
        <v>0</v>
      </c>
      <c r="U129" s="144">
        <f ca="1">IF(U$13="",0,CHOOSE(Detalhamento.OpçãoServiços,OFFSET(Import.PLQ,$A129-1,U$15-1,1,1),IF($E129&lt;&gt;1,IF(ISNUMBER(INDEX(Import.PLE,Detalhamento!$E129,Detalhamento!U$15)),IF(INDEX(Import.PLE,Detalhamento!$E129,Detalhamento!U$15)&lt;=mediçao,OFFSET(Import.PLQ,$A129-1,U$15-1,1,1),0),0),PLE!$AA$28*OFFSET(Import.PLQ,$A129-1,U$15-1,1,1)),IF($E129&lt;&gt;1,IF(ISNUMBER(INDEX(Import.PLE,Detalhamento!$E129,Detalhamento!U$15)),IF(INDEX(Import.PLE,Detalhamento!$E129,Detalhamento!U$15)&lt;=mediçao,0,OFFSET(Import.PLQ,$A129-1,U$15-1,1,1)),OFFSET(Import.PLQ,$A129-1,U$15-1,1,1)),(1-PLE!$AA$28)*OFFSET(Import.PLQ,$A129-1,U$15-1,1,1))))</f>
        <v>0</v>
      </c>
      <c r="V129" s="144">
        <f ca="1">IF(V$13="",0,CHOOSE(Detalhamento.OpçãoServiços,OFFSET(Import.PLQ,$A129-1,V$15-1,1,1),IF($E129&lt;&gt;1,IF(ISNUMBER(INDEX(Import.PLE,Detalhamento!$E129,Detalhamento!V$15)),IF(INDEX(Import.PLE,Detalhamento!$E129,Detalhamento!V$15)&lt;=mediçao,OFFSET(Import.PLQ,$A129-1,V$15-1,1,1),0),0),PLE!$AA$28*OFFSET(Import.PLQ,$A129-1,V$15-1,1,1)),IF($E129&lt;&gt;1,IF(ISNUMBER(INDEX(Import.PLE,Detalhamento!$E129,Detalhamento!V$15)),IF(INDEX(Import.PLE,Detalhamento!$E129,Detalhamento!V$15)&lt;=mediçao,0,OFFSET(Import.PLQ,$A129-1,V$15-1,1,1)),OFFSET(Import.PLQ,$A129-1,V$15-1,1,1)),(1-PLE!$AA$28)*OFFSET(Import.PLQ,$A129-1,V$15-1,1,1))))</f>
        <v>0</v>
      </c>
      <c r="W129" s="144">
        <f ca="1">IF(W$13="",0,CHOOSE(Detalhamento.OpçãoServiços,OFFSET(Import.PLQ,$A129-1,W$15-1,1,1),IF($E129&lt;&gt;1,IF(ISNUMBER(INDEX(Import.PLE,Detalhamento!$E129,Detalhamento!W$15)),IF(INDEX(Import.PLE,Detalhamento!$E129,Detalhamento!W$15)&lt;=mediçao,OFFSET(Import.PLQ,$A129-1,W$15-1,1,1),0),0),PLE!$AA$28*OFFSET(Import.PLQ,$A129-1,W$15-1,1,1)),IF($E129&lt;&gt;1,IF(ISNUMBER(INDEX(Import.PLE,Detalhamento!$E129,Detalhamento!W$15)),IF(INDEX(Import.PLE,Detalhamento!$E129,Detalhamento!W$15)&lt;=mediçao,0,OFFSET(Import.PLQ,$A129-1,W$15-1,1,1)),OFFSET(Import.PLQ,$A129-1,W$15-1,1,1)),(1-PLE!$AA$28)*OFFSET(Import.PLQ,$A129-1,W$15-1,1,1))))</f>
        <v>0</v>
      </c>
      <c r="X129" s="144">
        <f ca="1">IF(X$13="",0,CHOOSE(Detalhamento.OpçãoServiços,OFFSET(Import.PLQ,$A129-1,X$15-1,1,1),IF($E129&lt;&gt;1,IF(ISNUMBER(INDEX(Import.PLE,Detalhamento!$E129,Detalhamento!X$15)),IF(INDEX(Import.PLE,Detalhamento!$E129,Detalhamento!X$15)&lt;=mediçao,OFFSET(Import.PLQ,$A129-1,X$15-1,1,1),0),0),PLE!$AA$28*OFFSET(Import.PLQ,$A129-1,X$15-1,1,1)),IF($E129&lt;&gt;1,IF(ISNUMBER(INDEX(Import.PLE,Detalhamento!$E129,Detalhamento!X$15)),IF(INDEX(Import.PLE,Detalhamento!$E129,Detalhamento!X$15)&lt;=mediçao,0,OFFSET(Import.PLQ,$A129-1,X$15-1,1,1)),OFFSET(Import.PLQ,$A129-1,X$15-1,1,1)),(1-PLE!$AA$28)*OFFSET(Import.PLQ,$A129-1,X$15-1,1,1))))</f>
        <v>0</v>
      </c>
      <c r="Y129" s="144">
        <f ca="1">IF(Y$13="",0,CHOOSE(Detalhamento.OpçãoServiços,OFFSET(Import.PLQ,$A129-1,Y$15-1,1,1),IF($E129&lt;&gt;1,IF(ISNUMBER(INDEX(Import.PLE,Detalhamento!$E129,Detalhamento!Y$15)),IF(INDEX(Import.PLE,Detalhamento!$E129,Detalhamento!Y$15)&lt;=mediçao,OFFSET(Import.PLQ,$A129-1,Y$15-1,1,1),0),0),PLE!$AA$28*OFFSET(Import.PLQ,$A129-1,Y$15-1,1,1)),IF($E129&lt;&gt;1,IF(ISNUMBER(INDEX(Import.PLE,Detalhamento!$E129,Detalhamento!Y$15)),IF(INDEX(Import.PLE,Detalhamento!$E129,Detalhamento!Y$15)&lt;=mediçao,0,OFFSET(Import.PLQ,$A129-1,Y$15-1,1,1)),OFFSET(Import.PLQ,$A129-1,Y$15-1,1,1)),(1-PLE!$AA$28)*OFFSET(Import.PLQ,$A129-1,Y$15-1,1,1))))</f>
        <v>0</v>
      </c>
      <c r="Z129" s="144">
        <f ca="1">IF(Z$13="",0,CHOOSE(Detalhamento.OpçãoServiços,OFFSET(Import.PLQ,$A129-1,Z$15-1,1,1),IF($E129&lt;&gt;1,IF(ISNUMBER(INDEX(Import.PLE,Detalhamento!$E129,Detalhamento!Z$15)),IF(INDEX(Import.PLE,Detalhamento!$E129,Detalhamento!Z$15)&lt;=mediçao,OFFSET(Import.PLQ,$A129-1,Z$15-1,1,1),0),0),PLE!$AA$28*OFFSET(Import.PLQ,$A129-1,Z$15-1,1,1)),IF($E129&lt;&gt;1,IF(ISNUMBER(INDEX(Import.PLE,Detalhamento!$E129,Detalhamento!Z$15)),IF(INDEX(Import.PLE,Detalhamento!$E129,Detalhamento!Z$15)&lt;=mediçao,0,OFFSET(Import.PLQ,$A129-1,Z$15-1,1,1)),OFFSET(Import.PLQ,$A129-1,Z$15-1,1,1)),(1-PLE!$AA$28)*OFFSET(Import.PLQ,$A129-1,Z$15-1,1,1))))</f>
        <v>0</v>
      </c>
      <c r="AA129" s="144">
        <f ca="1">IF(AA$13="",0,CHOOSE(Detalhamento.OpçãoServiços,OFFSET(Import.PLQ,$A129-1,AA$15-1,1,1),IF($E129&lt;&gt;1,IF(ISNUMBER(INDEX(Import.PLE,Detalhamento!$E129,Detalhamento!AA$15)),IF(INDEX(Import.PLE,Detalhamento!$E129,Detalhamento!AA$15)&lt;=mediçao,OFFSET(Import.PLQ,$A129-1,AA$15-1,1,1),0),0),PLE!$AA$28*OFFSET(Import.PLQ,$A129-1,AA$15-1,1,1)),IF($E129&lt;&gt;1,IF(ISNUMBER(INDEX(Import.PLE,Detalhamento!$E129,Detalhamento!AA$15)),IF(INDEX(Import.PLE,Detalhamento!$E129,Detalhamento!AA$15)&lt;=mediçao,0,OFFSET(Import.PLQ,$A129-1,AA$15-1,1,1)),OFFSET(Import.PLQ,$A129-1,AA$15-1,1,1)),(1-PLE!$AA$28)*OFFSET(Import.PLQ,$A129-1,AA$15-1,1,1))))</f>
        <v>0</v>
      </c>
      <c r="AB129" s="144">
        <f ca="1">IF(AB$13="",0,CHOOSE(Detalhamento.OpçãoServiços,OFFSET(Import.PLQ,$A129-1,AB$15-1,1,1),IF($E129&lt;&gt;1,IF(ISNUMBER(INDEX(Import.PLE,Detalhamento!$E129,Detalhamento!AB$15)),IF(INDEX(Import.PLE,Detalhamento!$E129,Detalhamento!AB$15)&lt;=mediçao,OFFSET(Import.PLQ,$A129-1,AB$15-1,1,1),0),0),PLE!$AA$28*OFFSET(Import.PLQ,$A129-1,AB$15-1,1,1)),IF($E129&lt;&gt;1,IF(ISNUMBER(INDEX(Import.PLE,Detalhamento!$E129,Detalhamento!AB$15)),IF(INDEX(Import.PLE,Detalhamento!$E129,Detalhamento!AB$15)&lt;=mediçao,0,OFFSET(Import.PLQ,$A129-1,AB$15-1,1,1)),OFFSET(Import.PLQ,$A129-1,AB$15-1,1,1)),(1-PLE!$AA$28)*OFFSET(Import.PLQ,$A129-1,AB$15-1,1,1))))</f>
        <v>0</v>
      </c>
      <c r="AC129" s="144">
        <f ca="1">IF(AC$13="",0,CHOOSE(Detalhamento.OpçãoServiços,OFFSET(Import.PLQ,$A129-1,AC$15-1,1,1),IF($E129&lt;&gt;1,IF(ISNUMBER(INDEX(Import.PLE,Detalhamento!$E129,Detalhamento!AC$15)),IF(INDEX(Import.PLE,Detalhamento!$E129,Detalhamento!AC$15)&lt;=mediçao,OFFSET(Import.PLQ,$A129-1,AC$15-1,1,1),0),0),PLE!$AA$28*OFFSET(Import.PLQ,$A129-1,AC$15-1,1,1)),IF($E129&lt;&gt;1,IF(ISNUMBER(INDEX(Import.PLE,Detalhamento!$E129,Detalhamento!AC$15)),IF(INDEX(Import.PLE,Detalhamento!$E129,Detalhamento!AC$15)&lt;=mediçao,0,OFFSET(Import.PLQ,$A129-1,AC$15-1,1,1)),OFFSET(Import.PLQ,$A129-1,AC$15-1,1,1)),(1-PLE!$AA$28)*OFFSET(Import.PLQ,$A129-1,AC$15-1,1,1))))</f>
        <v>0</v>
      </c>
      <c r="AD129" s="144">
        <f ca="1">IF(AD$13="",0,CHOOSE(Detalhamento.OpçãoServiços,OFFSET(Import.PLQ,$A129-1,AD$15-1,1,1),IF($E129&lt;&gt;1,IF(ISNUMBER(INDEX(Import.PLE,Detalhamento!$E129,Detalhamento!AD$15)),IF(INDEX(Import.PLE,Detalhamento!$E129,Detalhamento!AD$15)&lt;=mediçao,OFFSET(Import.PLQ,$A129-1,AD$15-1,1,1),0),0),PLE!$AA$28*OFFSET(Import.PLQ,$A129-1,AD$15-1,1,1)),IF($E129&lt;&gt;1,IF(ISNUMBER(INDEX(Import.PLE,Detalhamento!$E129,Detalhamento!AD$15)),IF(INDEX(Import.PLE,Detalhamento!$E129,Detalhamento!AD$15)&lt;=mediçao,0,OFFSET(Import.PLQ,$A129-1,AD$15-1,1,1)),OFFSET(Import.PLQ,$A129-1,AD$15-1,1,1)),(1-PLE!$AA$28)*OFFSET(Import.PLQ,$A129-1,AD$15-1,1,1))))</f>
        <v>0</v>
      </c>
      <c r="AE129" s="144">
        <f ca="1">IF(AE$13="",0,CHOOSE(Detalhamento.OpçãoServiços,OFFSET(Import.PLQ,$A129-1,AE$15-1,1,1),IF($E129&lt;&gt;1,IF(ISNUMBER(INDEX(Import.PLE,Detalhamento!$E129,Detalhamento!AE$15)),IF(INDEX(Import.PLE,Detalhamento!$E129,Detalhamento!AE$15)&lt;=mediçao,OFFSET(Import.PLQ,$A129-1,AE$15-1,1,1),0),0),PLE!$AA$28*OFFSET(Import.PLQ,$A129-1,AE$15-1,1,1)),IF($E129&lt;&gt;1,IF(ISNUMBER(INDEX(Import.PLE,Detalhamento!$E129,Detalhamento!AE$15)),IF(INDEX(Import.PLE,Detalhamento!$E129,Detalhamento!AE$15)&lt;=mediçao,0,OFFSET(Import.PLQ,$A129-1,AE$15-1,1,1)),OFFSET(Import.PLQ,$A129-1,AE$15-1,1,1)),(1-PLE!$AA$28)*OFFSET(Import.PLQ,$A129-1,AE$15-1,1,1))))</f>
        <v>0</v>
      </c>
      <c r="AF129" s="144">
        <f ca="1">IF(AF$13="",0,CHOOSE(Detalhamento.OpçãoServiços,OFFSET(Import.PLQ,$A129-1,AF$15-1,1,1),IF($E129&lt;&gt;1,IF(ISNUMBER(INDEX(Import.PLE,Detalhamento!$E129,Detalhamento!AF$15)),IF(INDEX(Import.PLE,Detalhamento!$E129,Detalhamento!AF$15)&lt;=mediçao,OFFSET(Import.PLQ,$A129-1,AF$15-1,1,1),0),0),PLE!$AA$28*OFFSET(Import.PLQ,$A129-1,AF$15-1,1,1)),IF($E129&lt;&gt;1,IF(ISNUMBER(INDEX(Import.PLE,Detalhamento!$E129,Detalhamento!AF$15)),IF(INDEX(Import.PLE,Detalhamento!$E129,Detalhamento!AF$15)&lt;=mediçao,0,OFFSET(Import.PLQ,$A129-1,AF$15-1,1,1)),OFFSET(Import.PLQ,$A129-1,AF$15-1,1,1)),(1-PLE!$AA$28)*OFFSET(Import.PLQ,$A129-1,AF$15-1,1,1))))</f>
        <v>0</v>
      </c>
      <c r="AG129" s="144">
        <f ca="1">IF(AG$13="",0,CHOOSE(Detalhamento.OpçãoServiços,OFFSET(Import.PLQ,$A129-1,AG$15-1,1,1),IF($E129&lt;&gt;1,IF(ISNUMBER(INDEX(Import.PLE,Detalhamento!$E129,Detalhamento!AG$15)),IF(INDEX(Import.PLE,Detalhamento!$E129,Detalhamento!AG$15)&lt;=mediçao,OFFSET(Import.PLQ,$A129-1,AG$15-1,1,1),0),0),PLE!$AA$28*OFFSET(Import.PLQ,$A129-1,AG$15-1,1,1)),IF($E129&lt;&gt;1,IF(ISNUMBER(INDEX(Import.PLE,Detalhamento!$E129,Detalhamento!AG$15)),IF(INDEX(Import.PLE,Detalhamento!$E129,Detalhamento!AG$15)&lt;=mediçao,0,OFFSET(Import.PLQ,$A129-1,AG$15-1,1,1)),OFFSET(Import.PLQ,$A129-1,AG$15-1,1,1)),(1-PLE!$AA$28)*OFFSET(Import.PLQ,$A129-1,AG$15-1,1,1))))</f>
        <v>0</v>
      </c>
      <c r="AH129" s="144">
        <f ca="1">IF(AH$13="",0,CHOOSE(Detalhamento.OpçãoServiços,OFFSET(Import.PLQ,$A129-1,AH$15-1,1,1),IF($E129&lt;&gt;1,IF(ISNUMBER(INDEX(Import.PLE,Detalhamento!$E129,Detalhamento!AH$15)),IF(INDEX(Import.PLE,Detalhamento!$E129,Detalhamento!AH$15)&lt;=mediçao,OFFSET(Import.PLQ,$A129-1,AH$15-1,1,1),0),0),PLE!$AA$28*OFFSET(Import.PLQ,$A129-1,AH$15-1,1,1)),IF($E129&lt;&gt;1,IF(ISNUMBER(INDEX(Import.PLE,Detalhamento!$E129,Detalhamento!AH$15)),IF(INDEX(Import.PLE,Detalhamento!$E129,Detalhamento!AH$15)&lt;=mediçao,0,OFFSET(Import.PLQ,$A129-1,AH$15-1,1,1)),OFFSET(Import.PLQ,$A129-1,AH$15-1,1,1)),(1-PLE!$AA$28)*OFFSET(Import.PLQ,$A129-1,AH$15-1,1,1))))</f>
        <v>0</v>
      </c>
      <c r="AI129" s="144">
        <f ca="1">IF(AI$13="",0,CHOOSE(Detalhamento.OpçãoServiços,OFFSET(Import.PLQ,$A129-1,AI$15-1,1,1),IF($E129&lt;&gt;1,IF(ISNUMBER(INDEX(Import.PLE,Detalhamento!$E129,Detalhamento!AI$15)),IF(INDEX(Import.PLE,Detalhamento!$E129,Detalhamento!AI$15)&lt;=mediçao,OFFSET(Import.PLQ,$A129-1,AI$15-1,1,1),0),0),PLE!$AA$28*OFFSET(Import.PLQ,$A129-1,AI$15-1,1,1)),IF($E129&lt;&gt;1,IF(ISNUMBER(INDEX(Import.PLE,Detalhamento!$E129,Detalhamento!AI$15)),IF(INDEX(Import.PLE,Detalhamento!$E129,Detalhamento!AI$15)&lt;=mediçao,0,OFFSET(Import.PLQ,$A129-1,AI$15-1,1,1)),OFFSET(Import.PLQ,$A129-1,AI$15-1,1,1)),(1-PLE!$AA$28)*OFFSET(Import.PLQ,$A129-1,AI$15-1,1,1))))</f>
        <v>0</v>
      </c>
      <c r="AJ129" s="144">
        <f ca="1">IF(AJ$13="",0,CHOOSE(Detalhamento.OpçãoServiços,OFFSET(Import.PLQ,$A129-1,AJ$15-1,1,1),IF($E129&lt;&gt;1,IF(ISNUMBER(INDEX(Import.PLE,Detalhamento!$E129,Detalhamento!AJ$15)),IF(INDEX(Import.PLE,Detalhamento!$E129,Detalhamento!AJ$15)&lt;=mediçao,OFFSET(Import.PLQ,$A129-1,AJ$15-1,1,1),0),0),PLE!$AA$28*OFFSET(Import.PLQ,$A129-1,AJ$15-1,1,1)),IF($E129&lt;&gt;1,IF(ISNUMBER(INDEX(Import.PLE,Detalhamento!$E129,Detalhamento!AJ$15)),IF(INDEX(Import.PLE,Detalhamento!$E129,Detalhamento!AJ$15)&lt;=mediçao,0,OFFSET(Import.PLQ,$A129-1,AJ$15-1,1,1)),OFFSET(Import.PLQ,$A129-1,AJ$15-1,1,1)),(1-PLE!$AA$28)*OFFSET(Import.PLQ,$A129-1,AJ$15-1,1,1))))</f>
        <v>0</v>
      </c>
      <c r="AK129" s="144">
        <f ca="1">IF(AK$13="",0,CHOOSE(Detalhamento.OpçãoServiços,OFFSET(Import.PLQ,$A129-1,AK$15-1,1,1),IF($E129&lt;&gt;1,IF(ISNUMBER(INDEX(Import.PLE,Detalhamento!$E129,Detalhamento!AK$15)),IF(INDEX(Import.PLE,Detalhamento!$E129,Detalhamento!AK$15)&lt;=mediçao,OFFSET(Import.PLQ,$A129-1,AK$15-1,1,1),0),0),PLE!$AA$28*OFFSET(Import.PLQ,$A129-1,AK$15-1,1,1)),IF($E129&lt;&gt;1,IF(ISNUMBER(INDEX(Import.PLE,Detalhamento!$E129,Detalhamento!AK$15)),IF(INDEX(Import.PLE,Detalhamento!$E129,Detalhamento!AK$15)&lt;=mediçao,0,OFFSET(Import.PLQ,$A129-1,AK$15-1,1,1)),OFFSET(Import.PLQ,$A129-1,AK$15-1,1,1)),(1-PLE!$AA$28)*OFFSET(Import.PLQ,$A129-1,AK$15-1,1,1))))</f>
        <v>0</v>
      </c>
      <c r="AL129" s="144">
        <f ca="1">IF(AL$13="",0,CHOOSE(Detalhamento.OpçãoServiços,OFFSET(Import.PLQ,$A129-1,AL$15-1,1,1),IF($E129&lt;&gt;1,IF(ISNUMBER(INDEX(Import.PLE,Detalhamento!$E129,Detalhamento!AL$15)),IF(INDEX(Import.PLE,Detalhamento!$E129,Detalhamento!AL$15)&lt;=mediçao,OFFSET(Import.PLQ,$A129-1,AL$15-1,1,1),0),0),PLE!$AA$28*OFFSET(Import.PLQ,$A129-1,AL$15-1,1,1)),IF($E129&lt;&gt;1,IF(ISNUMBER(INDEX(Import.PLE,Detalhamento!$E129,Detalhamento!AL$15)),IF(INDEX(Import.PLE,Detalhamento!$E129,Detalhamento!AL$15)&lt;=mediçao,0,OFFSET(Import.PLQ,$A129-1,AL$15-1,1,1)),OFFSET(Import.PLQ,$A129-1,AL$15-1,1,1)),(1-PLE!$AA$28)*OFFSET(Import.PLQ,$A129-1,AL$15-1,1,1))))</f>
        <v>0</v>
      </c>
      <c r="AM129" s="144">
        <f ca="1">IF(AM$13="",0,CHOOSE(Detalhamento.OpçãoServiços,OFFSET(Import.PLQ,$A129-1,AM$15-1,1,1),IF($E129&lt;&gt;1,IF(ISNUMBER(INDEX(Import.PLE,Detalhamento!$E129,Detalhamento!AM$15)),IF(INDEX(Import.PLE,Detalhamento!$E129,Detalhamento!AM$15)&lt;=mediçao,OFFSET(Import.PLQ,$A129-1,AM$15-1,1,1),0),0),PLE!$AA$28*OFFSET(Import.PLQ,$A129-1,AM$15-1,1,1)),IF($E129&lt;&gt;1,IF(ISNUMBER(INDEX(Import.PLE,Detalhamento!$E129,Detalhamento!AM$15)),IF(INDEX(Import.PLE,Detalhamento!$E129,Detalhamento!AM$15)&lt;=mediçao,0,OFFSET(Import.PLQ,$A129-1,AM$15-1,1,1)),OFFSET(Import.PLQ,$A129-1,AM$15-1,1,1)),(1-PLE!$AA$28)*OFFSET(Import.PLQ,$A129-1,AM$15-1,1,1))))</f>
        <v>0</v>
      </c>
      <c r="AN129" s="144">
        <f ca="1">IF(AN$13="",0,CHOOSE(Detalhamento.OpçãoServiços,OFFSET(Import.PLQ,$A129-1,AN$15-1,1,1),IF($E129&lt;&gt;1,IF(ISNUMBER(INDEX(Import.PLE,Detalhamento!$E129,Detalhamento!AN$15)),IF(INDEX(Import.PLE,Detalhamento!$E129,Detalhamento!AN$15)&lt;=mediçao,OFFSET(Import.PLQ,$A129-1,AN$15-1,1,1),0),0),PLE!$AA$28*OFFSET(Import.PLQ,$A129-1,AN$15-1,1,1)),IF($E129&lt;&gt;1,IF(ISNUMBER(INDEX(Import.PLE,Detalhamento!$E129,Detalhamento!AN$15)),IF(INDEX(Import.PLE,Detalhamento!$E129,Detalhamento!AN$15)&lt;=mediçao,0,OFFSET(Import.PLQ,$A129-1,AN$15-1,1,1)),OFFSET(Import.PLQ,$A129-1,AN$15-1,1,1)),(1-PLE!$AA$28)*OFFSET(Import.PLQ,$A129-1,AN$15-1,1,1))))</f>
        <v>0</v>
      </c>
      <c r="AO129" s="144">
        <f ca="1">IF(AO$13="",0,CHOOSE(Detalhamento.OpçãoServiços,OFFSET(Import.PLQ,$A129-1,AO$15-1,1,1),IF($E129&lt;&gt;1,IF(ISNUMBER(INDEX(Import.PLE,Detalhamento!$E129,Detalhamento!AO$15)),IF(INDEX(Import.PLE,Detalhamento!$E129,Detalhamento!AO$15)&lt;=mediçao,OFFSET(Import.PLQ,$A129-1,AO$15-1,1,1),0),0),PLE!$AA$28*OFFSET(Import.PLQ,$A129-1,AO$15-1,1,1)),IF($E129&lt;&gt;1,IF(ISNUMBER(INDEX(Import.PLE,Detalhamento!$E129,Detalhamento!AO$15)),IF(INDEX(Import.PLE,Detalhamento!$E129,Detalhamento!AO$15)&lt;=mediçao,0,OFFSET(Import.PLQ,$A129-1,AO$15-1,1,1)),OFFSET(Import.PLQ,$A129-1,AO$15-1,1,1)),(1-PLE!$AA$28)*OFFSET(Import.PLQ,$A129-1,AO$15-1,1,1))))</f>
        <v>0</v>
      </c>
      <c r="AP129" s="144">
        <f ca="1">IF(AP$13="",0,CHOOSE(Detalhamento.OpçãoServiços,OFFSET(Import.PLQ,$A129-1,AP$15-1,1,1),IF($E129&lt;&gt;1,IF(ISNUMBER(INDEX(Import.PLE,Detalhamento!$E129,Detalhamento!AP$15)),IF(INDEX(Import.PLE,Detalhamento!$E129,Detalhamento!AP$15)&lt;=mediçao,OFFSET(Import.PLQ,$A129-1,AP$15-1,1,1),0),0),PLE!$AA$28*OFFSET(Import.PLQ,$A129-1,AP$15-1,1,1)),IF($E129&lt;&gt;1,IF(ISNUMBER(INDEX(Import.PLE,Detalhamento!$E129,Detalhamento!AP$15)),IF(INDEX(Import.PLE,Detalhamento!$E129,Detalhamento!AP$15)&lt;=mediçao,0,OFFSET(Import.PLQ,$A129-1,AP$15-1,1,1)),OFFSET(Import.PLQ,$A129-1,AP$15-1,1,1)),(1-PLE!$AA$28)*OFFSET(Import.PLQ,$A129-1,AP$15-1,1,1))))</f>
        <v>0</v>
      </c>
      <c r="AQ129" s="144">
        <f ca="1">IF(AQ$13="",0,CHOOSE(Detalhamento.OpçãoServiços,OFFSET(Import.PLQ,$A129-1,AQ$15-1,1,1),IF($E129&lt;&gt;1,IF(ISNUMBER(INDEX(Import.PLE,Detalhamento!$E129,Detalhamento!AQ$15)),IF(INDEX(Import.PLE,Detalhamento!$E129,Detalhamento!AQ$15)&lt;=mediçao,OFFSET(Import.PLQ,$A129-1,AQ$15-1,1,1),0),0),PLE!$AA$28*OFFSET(Import.PLQ,$A129-1,AQ$15-1,1,1)),IF($E129&lt;&gt;1,IF(ISNUMBER(INDEX(Import.PLE,Detalhamento!$E129,Detalhamento!AQ$15)),IF(INDEX(Import.PLE,Detalhamento!$E129,Detalhamento!AQ$15)&lt;=mediçao,0,OFFSET(Import.PLQ,$A129-1,AQ$15-1,1,1)),OFFSET(Import.PLQ,$A129-1,AQ$15-1,1,1)),(1-PLE!$AA$28)*OFFSET(Import.PLQ,$A129-1,AQ$15-1,1,1))))</f>
        <v>0</v>
      </c>
      <c r="AR129" s="144">
        <f ca="1">IF(AR$13="",0,CHOOSE(Detalhamento.OpçãoServiços,OFFSET(Import.PLQ,$A129-1,AR$15-1,1,1),IF($E129&lt;&gt;1,IF(ISNUMBER(INDEX(Import.PLE,Detalhamento!$E129,Detalhamento!AR$15)),IF(INDEX(Import.PLE,Detalhamento!$E129,Detalhamento!AR$15)&lt;=mediçao,OFFSET(Import.PLQ,$A129-1,AR$15-1,1,1),0),0),PLE!$AA$28*OFFSET(Import.PLQ,$A129-1,AR$15-1,1,1)),IF($E129&lt;&gt;1,IF(ISNUMBER(INDEX(Import.PLE,Detalhamento!$E129,Detalhamento!AR$15)),IF(INDEX(Import.PLE,Detalhamento!$E129,Detalhamento!AR$15)&lt;=mediçao,0,OFFSET(Import.PLQ,$A129-1,AR$15-1,1,1)),OFFSET(Import.PLQ,$A129-1,AR$15-1,1,1)),(1-PLE!$AA$28)*OFFSET(Import.PLQ,$A129-1,AR$15-1,1,1))))</f>
        <v>0</v>
      </c>
      <c r="AS129" s="144">
        <f ca="1">IF(AS$13="",0,CHOOSE(Detalhamento.OpçãoServiços,OFFSET(Import.PLQ,$A129-1,AS$15-1,1,1),IF($E129&lt;&gt;1,IF(ISNUMBER(INDEX(Import.PLE,Detalhamento!$E129,Detalhamento!AS$15)),IF(INDEX(Import.PLE,Detalhamento!$E129,Detalhamento!AS$15)&lt;=mediçao,OFFSET(Import.PLQ,$A129-1,AS$15-1,1,1),0),0),PLE!$AA$28*OFFSET(Import.PLQ,$A129-1,AS$15-1,1,1)),IF($E129&lt;&gt;1,IF(ISNUMBER(INDEX(Import.PLE,Detalhamento!$E129,Detalhamento!AS$15)),IF(INDEX(Import.PLE,Detalhamento!$E129,Detalhamento!AS$15)&lt;=mediçao,0,OFFSET(Import.PLQ,$A129-1,AS$15-1,1,1)),OFFSET(Import.PLQ,$A129-1,AS$15-1,1,1)),(1-PLE!$AA$28)*OFFSET(Import.PLQ,$A129-1,AS$15-1,1,1))))</f>
        <v>0</v>
      </c>
      <c r="AT129" s="144">
        <f ca="1">IF(AT$13="",0,CHOOSE(Detalhamento.OpçãoServiços,OFFSET(Import.PLQ,$A129-1,AT$15-1,1,1),IF($E129&lt;&gt;1,IF(ISNUMBER(INDEX(Import.PLE,Detalhamento!$E129,Detalhamento!AT$15)),IF(INDEX(Import.PLE,Detalhamento!$E129,Detalhamento!AT$15)&lt;=mediçao,OFFSET(Import.PLQ,$A129-1,AT$15-1,1,1),0),0),PLE!$AA$28*OFFSET(Import.PLQ,$A129-1,AT$15-1,1,1)),IF($E129&lt;&gt;1,IF(ISNUMBER(INDEX(Import.PLE,Detalhamento!$E129,Detalhamento!AT$15)),IF(INDEX(Import.PLE,Detalhamento!$E129,Detalhamento!AT$15)&lt;=mediçao,0,OFFSET(Import.PLQ,$A129-1,AT$15-1,1,1)),OFFSET(Import.PLQ,$A129-1,AT$15-1,1,1)),(1-PLE!$AA$28)*OFFSET(Import.PLQ,$A129-1,AT$15-1,1,1))))</f>
        <v>0</v>
      </c>
      <c r="AU129" s="144">
        <f ca="1">IF(AU$13="",0,CHOOSE(Detalhamento.OpçãoServiços,OFFSET(Import.PLQ,$A129-1,AU$15-1,1,1),IF($E129&lt;&gt;1,IF(ISNUMBER(INDEX(Import.PLE,Detalhamento!$E129,Detalhamento!AU$15)),IF(INDEX(Import.PLE,Detalhamento!$E129,Detalhamento!AU$15)&lt;=mediçao,OFFSET(Import.PLQ,$A129-1,AU$15-1,1,1),0),0),PLE!$AA$28*OFFSET(Import.PLQ,$A129-1,AU$15-1,1,1)),IF($E129&lt;&gt;1,IF(ISNUMBER(INDEX(Import.PLE,Detalhamento!$E129,Detalhamento!AU$15)),IF(INDEX(Import.PLE,Detalhamento!$E129,Detalhamento!AU$15)&lt;=mediçao,0,OFFSET(Import.PLQ,$A129-1,AU$15-1,1,1)),OFFSET(Import.PLQ,$A129-1,AU$15-1,1,1)),(1-PLE!$AA$28)*OFFSET(Import.PLQ,$A129-1,AU$15-1,1,1))))</f>
        <v>0</v>
      </c>
      <c r="AV129" s="144">
        <f ca="1">IF(AV$13="",0,CHOOSE(Detalhamento.OpçãoServiços,OFFSET(Import.PLQ,$A129-1,AV$15-1,1,1),IF($E129&lt;&gt;1,IF(ISNUMBER(INDEX(Import.PLE,Detalhamento!$E129,Detalhamento!AV$15)),IF(INDEX(Import.PLE,Detalhamento!$E129,Detalhamento!AV$15)&lt;=mediçao,OFFSET(Import.PLQ,$A129-1,AV$15-1,1,1),0),0),PLE!$AA$28*OFFSET(Import.PLQ,$A129-1,AV$15-1,1,1)),IF($E129&lt;&gt;1,IF(ISNUMBER(INDEX(Import.PLE,Detalhamento!$E129,Detalhamento!AV$15)),IF(INDEX(Import.PLE,Detalhamento!$E129,Detalhamento!AV$15)&lt;=mediçao,0,OFFSET(Import.PLQ,$A129-1,AV$15-1,1,1)),OFFSET(Import.PLQ,$A129-1,AV$15-1,1,1)),(1-PLE!$AA$28)*OFFSET(Import.PLQ,$A129-1,AV$15-1,1,1))))</f>
        <v>0</v>
      </c>
      <c r="AW129" s="144">
        <f ca="1">IF(AW$13="",0,CHOOSE(Detalhamento.OpçãoServiços,OFFSET(Import.PLQ,$A129-1,AW$15-1,1,1),IF($E129&lt;&gt;1,IF(ISNUMBER(INDEX(Import.PLE,Detalhamento!$E129,Detalhamento!AW$15)),IF(INDEX(Import.PLE,Detalhamento!$E129,Detalhamento!AW$15)&lt;=mediçao,OFFSET(Import.PLQ,$A129-1,AW$15-1,1,1),0),0),PLE!$AA$28*OFFSET(Import.PLQ,$A129-1,AW$15-1,1,1)),IF($E129&lt;&gt;1,IF(ISNUMBER(INDEX(Import.PLE,Detalhamento!$E129,Detalhamento!AW$15)),IF(INDEX(Import.PLE,Detalhamento!$E129,Detalhamento!AW$15)&lt;=mediçao,0,OFFSET(Import.PLQ,$A129-1,AW$15-1,1,1)),OFFSET(Import.PLQ,$A129-1,AW$15-1,1,1)),(1-PLE!$AA$28)*OFFSET(Import.PLQ,$A129-1,AW$15-1,1,1))))</f>
        <v>0</v>
      </c>
      <c r="AX129" s="144">
        <f ca="1">IF(AX$13="",0,CHOOSE(Detalhamento.OpçãoServiços,OFFSET(Import.PLQ,$A129-1,AX$15-1,1,1),IF($E129&lt;&gt;1,IF(ISNUMBER(INDEX(Import.PLE,Detalhamento!$E129,Detalhamento!AX$15)),IF(INDEX(Import.PLE,Detalhamento!$E129,Detalhamento!AX$15)&lt;=mediçao,OFFSET(Import.PLQ,$A129-1,AX$15-1,1,1),0),0),PLE!$AA$28*OFFSET(Import.PLQ,$A129-1,AX$15-1,1,1)),IF($E129&lt;&gt;1,IF(ISNUMBER(INDEX(Import.PLE,Detalhamento!$E129,Detalhamento!AX$15)),IF(INDEX(Import.PLE,Detalhamento!$E129,Detalhamento!AX$15)&lt;=mediçao,0,OFFSET(Import.PLQ,$A129-1,AX$15-1,1,1)),OFFSET(Import.PLQ,$A129-1,AX$15-1,1,1)),(1-PLE!$AA$28)*OFFSET(Import.PLQ,$A129-1,AX$15-1,1,1))))</f>
        <v>0</v>
      </c>
      <c r="AY129" s="144">
        <f ca="1">IF(AY$13="",0,CHOOSE(Detalhamento.OpçãoServiços,OFFSET(Import.PLQ,$A129-1,AY$15-1,1,1),IF($E129&lt;&gt;1,IF(ISNUMBER(INDEX(Import.PLE,Detalhamento!$E129,Detalhamento!AY$15)),IF(INDEX(Import.PLE,Detalhamento!$E129,Detalhamento!AY$15)&lt;=mediçao,OFFSET(Import.PLQ,$A129-1,AY$15-1,1,1),0),0),PLE!$AA$28*OFFSET(Import.PLQ,$A129-1,AY$15-1,1,1)),IF($E129&lt;&gt;1,IF(ISNUMBER(INDEX(Import.PLE,Detalhamento!$E129,Detalhamento!AY$15)),IF(INDEX(Import.PLE,Detalhamento!$E129,Detalhamento!AY$15)&lt;=mediçao,0,OFFSET(Import.PLQ,$A129-1,AY$15-1,1,1)),OFFSET(Import.PLQ,$A129-1,AY$15-1,1,1)),(1-PLE!$AA$28)*OFFSET(Import.PLQ,$A129-1,AY$15-1,1,1))))</f>
        <v>0</v>
      </c>
      <c r="AZ129" s="144">
        <f ca="1">IF(AZ$13="",0,CHOOSE(Detalhamento.OpçãoServiços,OFFSET(Import.PLQ,$A129-1,AZ$15-1,1,1),IF($E129&lt;&gt;1,IF(ISNUMBER(INDEX(Import.PLE,Detalhamento!$E129,Detalhamento!AZ$15)),IF(INDEX(Import.PLE,Detalhamento!$E129,Detalhamento!AZ$15)&lt;=mediçao,OFFSET(Import.PLQ,$A129-1,AZ$15-1,1,1),0),0),PLE!$AA$28*OFFSET(Import.PLQ,$A129-1,AZ$15-1,1,1)),IF($E129&lt;&gt;1,IF(ISNUMBER(INDEX(Import.PLE,Detalhamento!$E129,Detalhamento!AZ$15)),IF(INDEX(Import.PLE,Detalhamento!$E129,Detalhamento!AZ$15)&lt;=mediçao,0,OFFSET(Import.PLQ,$A129-1,AZ$15-1,1,1)),OFFSET(Import.PLQ,$A129-1,AZ$15-1,1,1)),(1-PLE!$AA$28)*OFFSET(Import.PLQ,$A129-1,AZ$15-1,1,1))))</f>
        <v>0</v>
      </c>
      <c r="BA129" s="144">
        <f ca="1">IF(BA$13="",0,CHOOSE(Detalhamento.OpçãoServiços,OFFSET(Import.PLQ,$A129-1,BA$15-1,1,1),IF($E129&lt;&gt;1,IF(ISNUMBER(INDEX(Import.PLE,Detalhamento!$E129,Detalhamento!BA$15)),IF(INDEX(Import.PLE,Detalhamento!$E129,Detalhamento!BA$15)&lt;=mediçao,OFFSET(Import.PLQ,$A129-1,BA$15-1,1,1),0),0),PLE!$AA$28*OFFSET(Import.PLQ,$A129-1,BA$15-1,1,1)),IF($E129&lt;&gt;1,IF(ISNUMBER(INDEX(Import.PLE,Detalhamento!$E129,Detalhamento!BA$15)),IF(INDEX(Import.PLE,Detalhamento!$E129,Detalhamento!BA$15)&lt;=mediçao,0,OFFSET(Import.PLQ,$A129-1,BA$15-1,1,1)),OFFSET(Import.PLQ,$A129-1,BA$15-1,1,1)),(1-PLE!$AA$28)*OFFSET(Import.PLQ,$A129-1,BA$15-1,1,1))))</f>
        <v>0</v>
      </c>
      <c r="BB129" s="144">
        <f ca="1">IF(BB$13="",0,CHOOSE(Detalhamento.OpçãoServiços,OFFSET(Import.PLQ,$A129-1,BB$15-1,1,1),IF($E129&lt;&gt;1,IF(ISNUMBER(INDEX(Import.PLE,Detalhamento!$E129,Detalhamento!BB$15)),IF(INDEX(Import.PLE,Detalhamento!$E129,Detalhamento!BB$15)&lt;=mediçao,OFFSET(Import.PLQ,$A129-1,BB$15-1,1,1),0),0),PLE!$AA$28*OFFSET(Import.PLQ,$A129-1,BB$15-1,1,1)),IF($E129&lt;&gt;1,IF(ISNUMBER(INDEX(Import.PLE,Detalhamento!$E129,Detalhamento!BB$15)),IF(INDEX(Import.PLE,Detalhamento!$E129,Detalhamento!BB$15)&lt;=mediçao,0,OFFSET(Import.PLQ,$A129-1,BB$15-1,1,1)),OFFSET(Import.PLQ,$A129-1,BB$15-1,1,1)),(1-PLE!$AA$28)*OFFSET(Import.PLQ,$A129-1,BB$15-1,1,1))))</f>
        <v>0</v>
      </c>
      <c r="BC129" s="144">
        <f ca="1">IF(BC$13="",0,CHOOSE(Detalhamento.OpçãoServiços,OFFSET(Import.PLQ,$A129-1,BC$15-1,1,1),IF($E129&lt;&gt;1,IF(ISNUMBER(INDEX(Import.PLE,Detalhamento!$E129,Detalhamento!BC$15)),IF(INDEX(Import.PLE,Detalhamento!$E129,Detalhamento!BC$15)&lt;=mediçao,OFFSET(Import.PLQ,$A129-1,BC$15-1,1,1),0),0),PLE!$AA$28*OFFSET(Import.PLQ,$A129-1,BC$15-1,1,1)),IF($E129&lt;&gt;1,IF(ISNUMBER(INDEX(Import.PLE,Detalhamento!$E129,Detalhamento!BC$15)),IF(INDEX(Import.PLE,Detalhamento!$E129,Detalhamento!BC$15)&lt;=mediçao,0,OFFSET(Import.PLQ,$A129-1,BC$15-1,1,1)),OFFSET(Import.PLQ,$A129-1,BC$15-1,1,1)),(1-PLE!$AA$28)*OFFSET(Import.PLQ,$A129-1,BC$15-1,1,1))))</f>
        <v>0</v>
      </c>
      <c r="BD129" s="144">
        <f ca="1">IF(BD$13="",0,CHOOSE(Detalhamento.OpçãoServiços,OFFSET(Import.PLQ,$A129-1,BD$15-1,1,1),IF($E129&lt;&gt;1,IF(ISNUMBER(INDEX(Import.PLE,Detalhamento!$E129,Detalhamento!BD$15)),IF(INDEX(Import.PLE,Detalhamento!$E129,Detalhamento!BD$15)&lt;=mediçao,OFFSET(Import.PLQ,$A129-1,BD$15-1,1,1),0),0),PLE!$AA$28*OFFSET(Import.PLQ,$A129-1,BD$15-1,1,1)),IF($E129&lt;&gt;1,IF(ISNUMBER(INDEX(Import.PLE,Detalhamento!$E129,Detalhamento!BD$15)),IF(INDEX(Import.PLE,Detalhamento!$E129,Detalhamento!BD$15)&lt;=mediçao,0,OFFSET(Import.PLQ,$A129-1,BD$15-1,1,1)),OFFSET(Import.PLQ,$A129-1,BD$15-1,1,1)),(1-PLE!$AA$28)*OFFSET(Import.PLQ,$A129-1,BD$15-1,1,1))))</f>
        <v>0</v>
      </c>
      <c r="BE129" s="144">
        <f ca="1">IF(BE$13="",0,CHOOSE(Detalhamento.OpçãoServiços,OFFSET(Import.PLQ,$A129-1,BE$15-1,1,1),IF($E129&lt;&gt;1,IF(ISNUMBER(INDEX(Import.PLE,Detalhamento!$E129,Detalhamento!BE$15)),IF(INDEX(Import.PLE,Detalhamento!$E129,Detalhamento!BE$15)&lt;=mediçao,OFFSET(Import.PLQ,$A129-1,BE$15-1,1,1),0),0),PLE!$AA$28*OFFSET(Import.PLQ,$A129-1,BE$15-1,1,1)),IF($E129&lt;&gt;1,IF(ISNUMBER(INDEX(Import.PLE,Detalhamento!$E129,Detalhamento!BE$15)),IF(INDEX(Import.PLE,Detalhamento!$E129,Detalhamento!BE$15)&lt;=mediçao,0,OFFSET(Import.PLQ,$A129-1,BE$15-1,1,1)),OFFSET(Import.PLQ,$A129-1,BE$15-1,1,1)),(1-PLE!$AA$28)*OFFSET(Import.PLQ,$A129-1,BE$15-1,1,1))))</f>
        <v>0</v>
      </c>
      <c r="BF129" s="144">
        <f ca="1">IF(BF$13="",0,CHOOSE(Detalhamento.OpçãoServiços,OFFSET(Import.PLQ,$A129-1,BF$15-1,1,1),IF($E129&lt;&gt;1,IF(ISNUMBER(INDEX(Import.PLE,Detalhamento!$E129,Detalhamento!BF$15)),IF(INDEX(Import.PLE,Detalhamento!$E129,Detalhamento!BF$15)&lt;=mediçao,OFFSET(Import.PLQ,$A129-1,BF$15-1,1,1),0),0),PLE!$AA$28*OFFSET(Import.PLQ,$A129-1,BF$15-1,1,1)),IF($E129&lt;&gt;1,IF(ISNUMBER(INDEX(Import.PLE,Detalhamento!$E129,Detalhamento!BF$15)),IF(INDEX(Import.PLE,Detalhamento!$E129,Detalhamento!BF$15)&lt;=mediçao,0,OFFSET(Import.PLQ,$A129-1,BF$15-1,1,1)),OFFSET(Import.PLQ,$A129-1,BF$15-1,1,1)),(1-PLE!$AA$28)*OFFSET(Import.PLQ,$A129-1,BF$15-1,1,1))))</f>
        <v>0</v>
      </c>
      <c r="BG129" s="144">
        <f ca="1">IF(BG$13="",0,CHOOSE(Detalhamento.OpçãoServiços,OFFSET(Import.PLQ,$A129-1,BG$15-1,1,1),IF($E129&lt;&gt;1,IF(ISNUMBER(INDEX(Import.PLE,Detalhamento!$E129,Detalhamento!BG$15)),IF(INDEX(Import.PLE,Detalhamento!$E129,Detalhamento!BG$15)&lt;=mediçao,OFFSET(Import.PLQ,$A129-1,BG$15-1,1,1),0),0),PLE!$AA$28*OFFSET(Import.PLQ,$A129-1,BG$15-1,1,1)),IF($E129&lt;&gt;1,IF(ISNUMBER(INDEX(Import.PLE,Detalhamento!$E129,Detalhamento!BG$15)),IF(INDEX(Import.PLE,Detalhamento!$E129,Detalhamento!BG$15)&lt;=mediçao,0,OFFSET(Import.PLQ,$A129-1,BG$15-1,1,1)),OFFSET(Import.PLQ,$A129-1,BG$15-1,1,1)),(1-PLE!$AA$28)*OFFSET(Import.PLQ,$A129-1,BG$15-1,1,1))))</f>
        <v>0</v>
      </c>
      <c r="BH129" s="144">
        <f ca="1">IF(BH$13="",0,CHOOSE(Detalhamento.OpçãoServiços,OFFSET(Import.PLQ,$A129-1,BH$15-1,1,1),IF($E129&lt;&gt;1,IF(ISNUMBER(INDEX(Import.PLE,Detalhamento!$E129,Detalhamento!BH$15)),IF(INDEX(Import.PLE,Detalhamento!$E129,Detalhamento!BH$15)&lt;=mediçao,OFFSET(Import.PLQ,$A129-1,BH$15-1,1,1),0),0),PLE!$AA$28*OFFSET(Import.PLQ,$A129-1,BH$15-1,1,1)),IF($E129&lt;&gt;1,IF(ISNUMBER(INDEX(Import.PLE,Detalhamento!$E129,Detalhamento!BH$15)),IF(INDEX(Import.PLE,Detalhamento!$E129,Detalhamento!BH$15)&lt;=mediçao,0,OFFSET(Import.PLQ,$A129-1,BH$15-1,1,1)),OFFSET(Import.PLQ,$A129-1,BH$15-1,1,1)),(1-PLE!$AA$28)*OFFSET(Import.PLQ,$A129-1,BH$15-1,1,1))))</f>
        <v>0</v>
      </c>
      <c r="BI129" s="144">
        <f ca="1">IF(BI$13="",0,CHOOSE(Detalhamento.OpçãoServiços,OFFSET(Import.PLQ,$A129-1,BI$15-1,1,1),IF($E129&lt;&gt;1,IF(ISNUMBER(INDEX(Import.PLE,Detalhamento!$E129,Detalhamento!BI$15)),IF(INDEX(Import.PLE,Detalhamento!$E129,Detalhamento!BI$15)&lt;=mediçao,OFFSET(Import.PLQ,$A129-1,BI$15-1,1,1),0),0),PLE!$AA$28*OFFSET(Import.PLQ,$A129-1,BI$15-1,1,1)),IF($E129&lt;&gt;1,IF(ISNUMBER(INDEX(Import.PLE,Detalhamento!$E129,Detalhamento!BI$15)),IF(INDEX(Import.PLE,Detalhamento!$E129,Detalhamento!BI$15)&lt;=mediçao,0,OFFSET(Import.PLQ,$A129-1,BI$15-1,1,1)),OFFSET(Import.PLQ,$A129-1,BI$15-1,1,1)),(1-PLE!$AA$28)*OFFSET(Import.PLQ,$A129-1,BI$15-1,1,1))))</f>
        <v>0</v>
      </c>
    </row>
    <row r="130" spans="1:61" ht="30" x14ac:dyDescent="0.2">
      <c r="A130" s="155">
        <v>101</v>
      </c>
      <c r="B130" s="21" t="str">
        <f t="shared" ca="1" si="17"/>
        <v>Serviço</v>
      </c>
      <c r="E130" s="153">
        <f t="shared" ca="1" si="18"/>
        <v>13</v>
      </c>
      <c r="F130" s="154">
        <f t="shared" ca="1" si="19"/>
        <v>130101</v>
      </c>
      <c r="G130" s="154" t="str">
        <f t="shared" ca="1" si="23"/>
        <v>1.12.8</v>
      </c>
      <c r="H130" s="182" t="str">
        <f t="shared" ca="1" si="23"/>
        <v>CABO DE COBRE FLEXÍVEL ISOLADO, 2,5 MM², ANTI-CHAMA 450/750 V, PARA CIRCUITOS TERMINAIS - FORNECIMENTO E INSTALAÇÃO. AF_12/2015</v>
      </c>
      <c r="I130" s="37" t="str">
        <f t="shared" ca="1" si="20"/>
        <v>M</v>
      </c>
      <c r="J130" s="144">
        <f t="shared" ca="1" si="21"/>
        <v>234.2</v>
      </c>
      <c r="K130" s="67"/>
      <c r="L130" s="144">
        <f ca="1">IF(L$13="",0,CHOOSE(Detalhamento.OpçãoServiços,OFFSET(Import.PLQ,$A130-1,L$15-1,1,1),IF($E130&lt;&gt;1,IF(ISNUMBER(INDEX(Import.PLE,Detalhamento!$E130,Detalhamento!L$15)),IF(INDEX(Import.PLE,Detalhamento!$E130,Detalhamento!L$15)&lt;=mediçao,OFFSET(Import.PLQ,$A130-1,L$15-1,1,1),0),0),PLE!$AA$28*OFFSET(Import.PLQ,$A130-1,L$15-1,1,1)),IF($E130&lt;&gt;1,IF(ISNUMBER(INDEX(Import.PLE,Detalhamento!$E130,Detalhamento!L$15)),IF(INDEX(Import.PLE,Detalhamento!$E130,Detalhamento!L$15)&lt;=mediçao,0,OFFSET(Import.PLQ,$A130-1,L$15-1,1,1)),OFFSET(Import.PLQ,$A130-1,L$15-1,1,1)),(1-PLE!$AA$28)*OFFSET(Import.PLQ,$A130-1,L$15-1,1,1))))</f>
        <v>234.2</v>
      </c>
      <c r="M130" s="144">
        <f ca="1">IF(M$13="",0,CHOOSE(Detalhamento.OpçãoServiços,OFFSET(Import.PLQ,$A130-1,M$15-1,1,1),IF($E130&lt;&gt;1,IF(ISNUMBER(INDEX(Import.PLE,Detalhamento!$E130,Detalhamento!M$15)),IF(INDEX(Import.PLE,Detalhamento!$E130,Detalhamento!M$15)&lt;=mediçao,OFFSET(Import.PLQ,$A130-1,M$15-1,1,1),0),0),PLE!$AA$28*OFFSET(Import.PLQ,$A130-1,M$15-1,1,1)),IF($E130&lt;&gt;1,IF(ISNUMBER(INDEX(Import.PLE,Detalhamento!$E130,Detalhamento!M$15)),IF(INDEX(Import.PLE,Detalhamento!$E130,Detalhamento!M$15)&lt;=mediçao,0,OFFSET(Import.PLQ,$A130-1,M$15-1,1,1)),OFFSET(Import.PLQ,$A130-1,M$15-1,1,1)),(1-PLE!$AA$28)*OFFSET(Import.PLQ,$A130-1,M$15-1,1,1))))</f>
        <v>0</v>
      </c>
      <c r="N130" s="144">
        <f ca="1">IF(N$13="",0,CHOOSE(Detalhamento.OpçãoServiços,OFFSET(Import.PLQ,$A130-1,N$15-1,1,1),IF($E130&lt;&gt;1,IF(ISNUMBER(INDEX(Import.PLE,Detalhamento!$E130,Detalhamento!N$15)),IF(INDEX(Import.PLE,Detalhamento!$E130,Detalhamento!N$15)&lt;=mediçao,OFFSET(Import.PLQ,$A130-1,N$15-1,1,1),0),0),PLE!$AA$28*OFFSET(Import.PLQ,$A130-1,N$15-1,1,1)),IF($E130&lt;&gt;1,IF(ISNUMBER(INDEX(Import.PLE,Detalhamento!$E130,Detalhamento!N$15)),IF(INDEX(Import.PLE,Detalhamento!$E130,Detalhamento!N$15)&lt;=mediçao,0,OFFSET(Import.PLQ,$A130-1,N$15-1,1,1)),OFFSET(Import.PLQ,$A130-1,N$15-1,1,1)),(1-PLE!$AA$28)*OFFSET(Import.PLQ,$A130-1,N$15-1,1,1))))</f>
        <v>0</v>
      </c>
      <c r="O130" s="144">
        <f ca="1">IF(O$13="",0,CHOOSE(Detalhamento.OpçãoServiços,OFFSET(Import.PLQ,$A130-1,O$15-1,1,1),IF($E130&lt;&gt;1,IF(ISNUMBER(INDEX(Import.PLE,Detalhamento!$E130,Detalhamento!O$15)),IF(INDEX(Import.PLE,Detalhamento!$E130,Detalhamento!O$15)&lt;=mediçao,OFFSET(Import.PLQ,$A130-1,O$15-1,1,1),0),0),PLE!$AA$28*OFFSET(Import.PLQ,$A130-1,O$15-1,1,1)),IF($E130&lt;&gt;1,IF(ISNUMBER(INDEX(Import.PLE,Detalhamento!$E130,Detalhamento!O$15)),IF(INDEX(Import.PLE,Detalhamento!$E130,Detalhamento!O$15)&lt;=mediçao,0,OFFSET(Import.PLQ,$A130-1,O$15-1,1,1)),OFFSET(Import.PLQ,$A130-1,O$15-1,1,1)),(1-PLE!$AA$28)*OFFSET(Import.PLQ,$A130-1,O$15-1,1,1))))</f>
        <v>0</v>
      </c>
      <c r="P130" s="144">
        <f ca="1">IF(P$13="",0,CHOOSE(Detalhamento.OpçãoServiços,OFFSET(Import.PLQ,$A130-1,P$15-1,1,1),IF($E130&lt;&gt;1,IF(ISNUMBER(INDEX(Import.PLE,Detalhamento!$E130,Detalhamento!P$15)),IF(INDEX(Import.PLE,Detalhamento!$E130,Detalhamento!P$15)&lt;=mediçao,OFFSET(Import.PLQ,$A130-1,P$15-1,1,1),0),0),PLE!$AA$28*OFFSET(Import.PLQ,$A130-1,P$15-1,1,1)),IF($E130&lt;&gt;1,IF(ISNUMBER(INDEX(Import.PLE,Detalhamento!$E130,Detalhamento!P$15)),IF(INDEX(Import.PLE,Detalhamento!$E130,Detalhamento!P$15)&lt;=mediçao,0,OFFSET(Import.PLQ,$A130-1,P$15-1,1,1)),OFFSET(Import.PLQ,$A130-1,P$15-1,1,1)),(1-PLE!$AA$28)*OFFSET(Import.PLQ,$A130-1,P$15-1,1,1))))</f>
        <v>0</v>
      </c>
      <c r="Q130" s="144">
        <f ca="1">IF(Q$13="",0,CHOOSE(Detalhamento.OpçãoServiços,OFFSET(Import.PLQ,$A130-1,Q$15-1,1,1),IF($E130&lt;&gt;1,IF(ISNUMBER(INDEX(Import.PLE,Detalhamento!$E130,Detalhamento!Q$15)),IF(INDEX(Import.PLE,Detalhamento!$E130,Detalhamento!Q$15)&lt;=mediçao,OFFSET(Import.PLQ,$A130-1,Q$15-1,1,1),0),0),PLE!$AA$28*OFFSET(Import.PLQ,$A130-1,Q$15-1,1,1)),IF($E130&lt;&gt;1,IF(ISNUMBER(INDEX(Import.PLE,Detalhamento!$E130,Detalhamento!Q$15)),IF(INDEX(Import.PLE,Detalhamento!$E130,Detalhamento!Q$15)&lt;=mediçao,0,OFFSET(Import.PLQ,$A130-1,Q$15-1,1,1)),OFFSET(Import.PLQ,$A130-1,Q$15-1,1,1)),(1-PLE!$AA$28)*OFFSET(Import.PLQ,$A130-1,Q$15-1,1,1))))</f>
        <v>0</v>
      </c>
      <c r="R130" s="144">
        <f ca="1">IF(R$13="",0,CHOOSE(Detalhamento.OpçãoServiços,OFFSET(Import.PLQ,$A130-1,R$15-1,1,1),IF($E130&lt;&gt;1,IF(ISNUMBER(INDEX(Import.PLE,Detalhamento!$E130,Detalhamento!R$15)),IF(INDEX(Import.PLE,Detalhamento!$E130,Detalhamento!R$15)&lt;=mediçao,OFFSET(Import.PLQ,$A130-1,R$15-1,1,1),0),0),PLE!$AA$28*OFFSET(Import.PLQ,$A130-1,R$15-1,1,1)),IF($E130&lt;&gt;1,IF(ISNUMBER(INDEX(Import.PLE,Detalhamento!$E130,Detalhamento!R$15)),IF(INDEX(Import.PLE,Detalhamento!$E130,Detalhamento!R$15)&lt;=mediçao,0,OFFSET(Import.PLQ,$A130-1,R$15-1,1,1)),OFFSET(Import.PLQ,$A130-1,R$15-1,1,1)),(1-PLE!$AA$28)*OFFSET(Import.PLQ,$A130-1,R$15-1,1,1))))</f>
        <v>0</v>
      </c>
      <c r="S130" s="144">
        <f ca="1">IF(S$13="",0,CHOOSE(Detalhamento.OpçãoServiços,OFFSET(Import.PLQ,$A130-1,S$15-1,1,1),IF($E130&lt;&gt;1,IF(ISNUMBER(INDEX(Import.PLE,Detalhamento!$E130,Detalhamento!S$15)),IF(INDEX(Import.PLE,Detalhamento!$E130,Detalhamento!S$15)&lt;=mediçao,OFFSET(Import.PLQ,$A130-1,S$15-1,1,1),0),0),PLE!$AA$28*OFFSET(Import.PLQ,$A130-1,S$15-1,1,1)),IF($E130&lt;&gt;1,IF(ISNUMBER(INDEX(Import.PLE,Detalhamento!$E130,Detalhamento!S$15)),IF(INDEX(Import.PLE,Detalhamento!$E130,Detalhamento!S$15)&lt;=mediçao,0,OFFSET(Import.PLQ,$A130-1,S$15-1,1,1)),OFFSET(Import.PLQ,$A130-1,S$15-1,1,1)),(1-PLE!$AA$28)*OFFSET(Import.PLQ,$A130-1,S$15-1,1,1))))</f>
        <v>0</v>
      </c>
      <c r="T130" s="144">
        <f ca="1">IF(T$13="",0,CHOOSE(Detalhamento.OpçãoServiços,OFFSET(Import.PLQ,$A130-1,T$15-1,1,1),IF($E130&lt;&gt;1,IF(ISNUMBER(INDEX(Import.PLE,Detalhamento!$E130,Detalhamento!T$15)),IF(INDEX(Import.PLE,Detalhamento!$E130,Detalhamento!T$15)&lt;=mediçao,OFFSET(Import.PLQ,$A130-1,T$15-1,1,1),0),0),PLE!$AA$28*OFFSET(Import.PLQ,$A130-1,T$15-1,1,1)),IF($E130&lt;&gt;1,IF(ISNUMBER(INDEX(Import.PLE,Detalhamento!$E130,Detalhamento!T$15)),IF(INDEX(Import.PLE,Detalhamento!$E130,Detalhamento!T$15)&lt;=mediçao,0,OFFSET(Import.PLQ,$A130-1,T$15-1,1,1)),OFFSET(Import.PLQ,$A130-1,T$15-1,1,1)),(1-PLE!$AA$28)*OFFSET(Import.PLQ,$A130-1,T$15-1,1,1))))</f>
        <v>0</v>
      </c>
      <c r="U130" s="144">
        <f ca="1">IF(U$13="",0,CHOOSE(Detalhamento.OpçãoServiços,OFFSET(Import.PLQ,$A130-1,U$15-1,1,1),IF($E130&lt;&gt;1,IF(ISNUMBER(INDEX(Import.PLE,Detalhamento!$E130,Detalhamento!U$15)),IF(INDEX(Import.PLE,Detalhamento!$E130,Detalhamento!U$15)&lt;=mediçao,OFFSET(Import.PLQ,$A130-1,U$15-1,1,1),0),0),PLE!$AA$28*OFFSET(Import.PLQ,$A130-1,U$15-1,1,1)),IF($E130&lt;&gt;1,IF(ISNUMBER(INDEX(Import.PLE,Detalhamento!$E130,Detalhamento!U$15)),IF(INDEX(Import.PLE,Detalhamento!$E130,Detalhamento!U$15)&lt;=mediçao,0,OFFSET(Import.PLQ,$A130-1,U$15-1,1,1)),OFFSET(Import.PLQ,$A130-1,U$15-1,1,1)),(1-PLE!$AA$28)*OFFSET(Import.PLQ,$A130-1,U$15-1,1,1))))</f>
        <v>0</v>
      </c>
      <c r="V130" s="144">
        <f ca="1">IF(V$13="",0,CHOOSE(Detalhamento.OpçãoServiços,OFFSET(Import.PLQ,$A130-1,V$15-1,1,1),IF($E130&lt;&gt;1,IF(ISNUMBER(INDEX(Import.PLE,Detalhamento!$E130,Detalhamento!V$15)),IF(INDEX(Import.PLE,Detalhamento!$E130,Detalhamento!V$15)&lt;=mediçao,OFFSET(Import.PLQ,$A130-1,V$15-1,1,1),0),0),PLE!$AA$28*OFFSET(Import.PLQ,$A130-1,V$15-1,1,1)),IF($E130&lt;&gt;1,IF(ISNUMBER(INDEX(Import.PLE,Detalhamento!$E130,Detalhamento!V$15)),IF(INDEX(Import.PLE,Detalhamento!$E130,Detalhamento!V$15)&lt;=mediçao,0,OFFSET(Import.PLQ,$A130-1,V$15-1,1,1)),OFFSET(Import.PLQ,$A130-1,V$15-1,1,1)),(1-PLE!$AA$28)*OFFSET(Import.PLQ,$A130-1,V$15-1,1,1))))</f>
        <v>0</v>
      </c>
      <c r="W130" s="144">
        <f ca="1">IF(W$13="",0,CHOOSE(Detalhamento.OpçãoServiços,OFFSET(Import.PLQ,$A130-1,W$15-1,1,1),IF($E130&lt;&gt;1,IF(ISNUMBER(INDEX(Import.PLE,Detalhamento!$E130,Detalhamento!W$15)),IF(INDEX(Import.PLE,Detalhamento!$E130,Detalhamento!W$15)&lt;=mediçao,OFFSET(Import.PLQ,$A130-1,W$15-1,1,1),0),0),PLE!$AA$28*OFFSET(Import.PLQ,$A130-1,W$15-1,1,1)),IF($E130&lt;&gt;1,IF(ISNUMBER(INDEX(Import.PLE,Detalhamento!$E130,Detalhamento!W$15)),IF(INDEX(Import.PLE,Detalhamento!$E130,Detalhamento!W$15)&lt;=mediçao,0,OFFSET(Import.PLQ,$A130-1,W$15-1,1,1)),OFFSET(Import.PLQ,$A130-1,W$15-1,1,1)),(1-PLE!$AA$28)*OFFSET(Import.PLQ,$A130-1,W$15-1,1,1))))</f>
        <v>0</v>
      </c>
      <c r="X130" s="144">
        <f ca="1">IF(X$13="",0,CHOOSE(Detalhamento.OpçãoServiços,OFFSET(Import.PLQ,$A130-1,X$15-1,1,1),IF($E130&lt;&gt;1,IF(ISNUMBER(INDEX(Import.PLE,Detalhamento!$E130,Detalhamento!X$15)),IF(INDEX(Import.PLE,Detalhamento!$E130,Detalhamento!X$15)&lt;=mediçao,OFFSET(Import.PLQ,$A130-1,X$15-1,1,1),0),0),PLE!$AA$28*OFFSET(Import.PLQ,$A130-1,X$15-1,1,1)),IF($E130&lt;&gt;1,IF(ISNUMBER(INDEX(Import.PLE,Detalhamento!$E130,Detalhamento!X$15)),IF(INDEX(Import.PLE,Detalhamento!$E130,Detalhamento!X$15)&lt;=mediçao,0,OFFSET(Import.PLQ,$A130-1,X$15-1,1,1)),OFFSET(Import.PLQ,$A130-1,X$15-1,1,1)),(1-PLE!$AA$28)*OFFSET(Import.PLQ,$A130-1,X$15-1,1,1))))</f>
        <v>0</v>
      </c>
      <c r="Y130" s="144">
        <f ca="1">IF(Y$13="",0,CHOOSE(Detalhamento.OpçãoServiços,OFFSET(Import.PLQ,$A130-1,Y$15-1,1,1),IF($E130&lt;&gt;1,IF(ISNUMBER(INDEX(Import.PLE,Detalhamento!$E130,Detalhamento!Y$15)),IF(INDEX(Import.PLE,Detalhamento!$E130,Detalhamento!Y$15)&lt;=mediçao,OFFSET(Import.PLQ,$A130-1,Y$15-1,1,1),0),0),PLE!$AA$28*OFFSET(Import.PLQ,$A130-1,Y$15-1,1,1)),IF($E130&lt;&gt;1,IF(ISNUMBER(INDEX(Import.PLE,Detalhamento!$E130,Detalhamento!Y$15)),IF(INDEX(Import.PLE,Detalhamento!$E130,Detalhamento!Y$15)&lt;=mediçao,0,OFFSET(Import.PLQ,$A130-1,Y$15-1,1,1)),OFFSET(Import.PLQ,$A130-1,Y$15-1,1,1)),(1-PLE!$AA$28)*OFFSET(Import.PLQ,$A130-1,Y$15-1,1,1))))</f>
        <v>0</v>
      </c>
      <c r="Z130" s="144">
        <f ca="1">IF(Z$13="",0,CHOOSE(Detalhamento.OpçãoServiços,OFFSET(Import.PLQ,$A130-1,Z$15-1,1,1),IF($E130&lt;&gt;1,IF(ISNUMBER(INDEX(Import.PLE,Detalhamento!$E130,Detalhamento!Z$15)),IF(INDEX(Import.PLE,Detalhamento!$E130,Detalhamento!Z$15)&lt;=mediçao,OFFSET(Import.PLQ,$A130-1,Z$15-1,1,1),0),0),PLE!$AA$28*OFFSET(Import.PLQ,$A130-1,Z$15-1,1,1)),IF($E130&lt;&gt;1,IF(ISNUMBER(INDEX(Import.PLE,Detalhamento!$E130,Detalhamento!Z$15)),IF(INDEX(Import.PLE,Detalhamento!$E130,Detalhamento!Z$15)&lt;=mediçao,0,OFFSET(Import.PLQ,$A130-1,Z$15-1,1,1)),OFFSET(Import.PLQ,$A130-1,Z$15-1,1,1)),(1-PLE!$AA$28)*OFFSET(Import.PLQ,$A130-1,Z$15-1,1,1))))</f>
        <v>0</v>
      </c>
      <c r="AA130" s="144">
        <f ca="1">IF(AA$13="",0,CHOOSE(Detalhamento.OpçãoServiços,OFFSET(Import.PLQ,$A130-1,AA$15-1,1,1),IF($E130&lt;&gt;1,IF(ISNUMBER(INDEX(Import.PLE,Detalhamento!$E130,Detalhamento!AA$15)),IF(INDEX(Import.PLE,Detalhamento!$E130,Detalhamento!AA$15)&lt;=mediçao,OFFSET(Import.PLQ,$A130-1,AA$15-1,1,1),0),0),PLE!$AA$28*OFFSET(Import.PLQ,$A130-1,AA$15-1,1,1)),IF($E130&lt;&gt;1,IF(ISNUMBER(INDEX(Import.PLE,Detalhamento!$E130,Detalhamento!AA$15)),IF(INDEX(Import.PLE,Detalhamento!$E130,Detalhamento!AA$15)&lt;=mediçao,0,OFFSET(Import.PLQ,$A130-1,AA$15-1,1,1)),OFFSET(Import.PLQ,$A130-1,AA$15-1,1,1)),(1-PLE!$AA$28)*OFFSET(Import.PLQ,$A130-1,AA$15-1,1,1))))</f>
        <v>0</v>
      </c>
      <c r="AB130" s="144">
        <f ca="1">IF(AB$13="",0,CHOOSE(Detalhamento.OpçãoServiços,OFFSET(Import.PLQ,$A130-1,AB$15-1,1,1),IF($E130&lt;&gt;1,IF(ISNUMBER(INDEX(Import.PLE,Detalhamento!$E130,Detalhamento!AB$15)),IF(INDEX(Import.PLE,Detalhamento!$E130,Detalhamento!AB$15)&lt;=mediçao,OFFSET(Import.PLQ,$A130-1,AB$15-1,1,1),0),0),PLE!$AA$28*OFFSET(Import.PLQ,$A130-1,AB$15-1,1,1)),IF($E130&lt;&gt;1,IF(ISNUMBER(INDEX(Import.PLE,Detalhamento!$E130,Detalhamento!AB$15)),IF(INDEX(Import.PLE,Detalhamento!$E130,Detalhamento!AB$15)&lt;=mediçao,0,OFFSET(Import.PLQ,$A130-1,AB$15-1,1,1)),OFFSET(Import.PLQ,$A130-1,AB$15-1,1,1)),(1-PLE!$AA$28)*OFFSET(Import.PLQ,$A130-1,AB$15-1,1,1))))</f>
        <v>0</v>
      </c>
      <c r="AC130" s="144">
        <f ca="1">IF(AC$13="",0,CHOOSE(Detalhamento.OpçãoServiços,OFFSET(Import.PLQ,$A130-1,AC$15-1,1,1),IF($E130&lt;&gt;1,IF(ISNUMBER(INDEX(Import.PLE,Detalhamento!$E130,Detalhamento!AC$15)),IF(INDEX(Import.PLE,Detalhamento!$E130,Detalhamento!AC$15)&lt;=mediçao,OFFSET(Import.PLQ,$A130-1,AC$15-1,1,1),0),0),PLE!$AA$28*OFFSET(Import.PLQ,$A130-1,AC$15-1,1,1)),IF($E130&lt;&gt;1,IF(ISNUMBER(INDEX(Import.PLE,Detalhamento!$E130,Detalhamento!AC$15)),IF(INDEX(Import.PLE,Detalhamento!$E130,Detalhamento!AC$15)&lt;=mediçao,0,OFFSET(Import.PLQ,$A130-1,AC$15-1,1,1)),OFFSET(Import.PLQ,$A130-1,AC$15-1,1,1)),(1-PLE!$AA$28)*OFFSET(Import.PLQ,$A130-1,AC$15-1,1,1))))</f>
        <v>0</v>
      </c>
      <c r="AD130" s="144">
        <f ca="1">IF(AD$13="",0,CHOOSE(Detalhamento.OpçãoServiços,OFFSET(Import.PLQ,$A130-1,AD$15-1,1,1),IF($E130&lt;&gt;1,IF(ISNUMBER(INDEX(Import.PLE,Detalhamento!$E130,Detalhamento!AD$15)),IF(INDEX(Import.PLE,Detalhamento!$E130,Detalhamento!AD$15)&lt;=mediçao,OFFSET(Import.PLQ,$A130-1,AD$15-1,1,1),0),0),PLE!$AA$28*OFFSET(Import.PLQ,$A130-1,AD$15-1,1,1)),IF($E130&lt;&gt;1,IF(ISNUMBER(INDEX(Import.PLE,Detalhamento!$E130,Detalhamento!AD$15)),IF(INDEX(Import.PLE,Detalhamento!$E130,Detalhamento!AD$15)&lt;=mediçao,0,OFFSET(Import.PLQ,$A130-1,AD$15-1,1,1)),OFFSET(Import.PLQ,$A130-1,AD$15-1,1,1)),(1-PLE!$AA$28)*OFFSET(Import.PLQ,$A130-1,AD$15-1,1,1))))</f>
        <v>0</v>
      </c>
      <c r="AE130" s="144">
        <f ca="1">IF(AE$13="",0,CHOOSE(Detalhamento.OpçãoServiços,OFFSET(Import.PLQ,$A130-1,AE$15-1,1,1),IF($E130&lt;&gt;1,IF(ISNUMBER(INDEX(Import.PLE,Detalhamento!$E130,Detalhamento!AE$15)),IF(INDEX(Import.PLE,Detalhamento!$E130,Detalhamento!AE$15)&lt;=mediçao,OFFSET(Import.PLQ,$A130-1,AE$15-1,1,1),0),0),PLE!$AA$28*OFFSET(Import.PLQ,$A130-1,AE$15-1,1,1)),IF($E130&lt;&gt;1,IF(ISNUMBER(INDEX(Import.PLE,Detalhamento!$E130,Detalhamento!AE$15)),IF(INDEX(Import.PLE,Detalhamento!$E130,Detalhamento!AE$15)&lt;=mediçao,0,OFFSET(Import.PLQ,$A130-1,AE$15-1,1,1)),OFFSET(Import.PLQ,$A130-1,AE$15-1,1,1)),(1-PLE!$AA$28)*OFFSET(Import.PLQ,$A130-1,AE$15-1,1,1))))</f>
        <v>0</v>
      </c>
      <c r="AF130" s="144">
        <f ca="1">IF(AF$13="",0,CHOOSE(Detalhamento.OpçãoServiços,OFFSET(Import.PLQ,$A130-1,AF$15-1,1,1),IF($E130&lt;&gt;1,IF(ISNUMBER(INDEX(Import.PLE,Detalhamento!$E130,Detalhamento!AF$15)),IF(INDEX(Import.PLE,Detalhamento!$E130,Detalhamento!AF$15)&lt;=mediçao,OFFSET(Import.PLQ,$A130-1,AF$15-1,1,1),0),0),PLE!$AA$28*OFFSET(Import.PLQ,$A130-1,AF$15-1,1,1)),IF($E130&lt;&gt;1,IF(ISNUMBER(INDEX(Import.PLE,Detalhamento!$E130,Detalhamento!AF$15)),IF(INDEX(Import.PLE,Detalhamento!$E130,Detalhamento!AF$15)&lt;=mediçao,0,OFFSET(Import.PLQ,$A130-1,AF$15-1,1,1)),OFFSET(Import.PLQ,$A130-1,AF$15-1,1,1)),(1-PLE!$AA$28)*OFFSET(Import.PLQ,$A130-1,AF$15-1,1,1))))</f>
        <v>0</v>
      </c>
      <c r="AG130" s="144">
        <f ca="1">IF(AG$13="",0,CHOOSE(Detalhamento.OpçãoServiços,OFFSET(Import.PLQ,$A130-1,AG$15-1,1,1),IF($E130&lt;&gt;1,IF(ISNUMBER(INDEX(Import.PLE,Detalhamento!$E130,Detalhamento!AG$15)),IF(INDEX(Import.PLE,Detalhamento!$E130,Detalhamento!AG$15)&lt;=mediçao,OFFSET(Import.PLQ,$A130-1,AG$15-1,1,1),0),0),PLE!$AA$28*OFFSET(Import.PLQ,$A130-1,AG$15-1,1,1)),IF($E130&lt;&gt;1,IF(ISNUMBER(INDEX(Import.PLE,Detalhamento!$E130,Detalhamento!AG$15)),IF(INDEX(Import.PLE,Detalhamento!$E130,Detalhamento!AG$15)&lt;=mediçao,0,OFFSET(Import.PLQ,$A130-1,AG$15-1,1,1)),OFFSET(Import.PLQ,$A130-1,AG$15-1,1,1)),(1-PLE!$AA$28)*OFFSET(Import.PLQ,$A130-1,AG$15-1,1,1))))</f>
        <v>0</v>
      </c>
      <c r="AH130" s="144">
        <f ca="1">IF(AH$13="",0,CHOOSE(Detalhamento.OpçãoServiços,OFFSET(Import.PLQ,$A130-1,AH$15-1,1,1),IF($E130&lt;&gt;1,IF(ISNUMBER(INDEX(Import.PLE,Detalhamento!$E130,Detalhamento!AH$15)),IF(INDEX(Import.PLE,Detalhamento!$E130,Detalhamento!AH$15)&lt;=mediçao,OFFSET(Import.PLQ,$A130-1,AH$15-1,1,1),0),0),PLE!$AA$28*OFFSET(Import.PLQ,$A130-1,AH$15-1,1,1)),IF($E130&lt;&gt;1,IF(ISNUMBER(INDEX(Import.PLE,Detalhamento!$E130,Detalhamento!AH$15)),IF(INDEX(Import.PLE,Detalhamento!$E130,Detalhamento!AH$15)&lt;=mediçao,0,OFFSET(Import.PLQ,$A130-1,AH$15-1,1,1)),OFFSET(Import.PLQ,$A130-1,AH$15-1,1,1)),(1-PLE!$AA$28)*OFFSET(Import.PLQ,$A130-1,AH$15-1,1,1))))</f>
        <v>0</v>
      </c>
      <c r="AI130" s="144">
        <f ca="1">IF(AI$13="",0,CHOOSE(Detalhamento.OpçãoServiços,OFFSET(Import.PLQ,$A130-1,AI$15-1,1,1),IF($E130&lt;&gt;1,IF(ISNUMBER(INDEX(Import.PLE,Detalhamento!$E130,Detalhamento!AI$15)),IF(INDEX(Import.PLE,Detalhamento!$E130,Detalhamento!AI$15)&lt;=mediçao,OFFSET(Import.PLQ,$A130-1,AI$15-1,1,1),0),0),PLE!$AA$28*OFFSET(Import.PLQ,$A130-1,AI$15-1,1,1)),IF($E130&lt;&gt;1,IF(ISNUMBER(INDEX(Import.PLE,Detalhamento!$E130,Detalhamento!AI$15)),IF(INDEX(Import.PLE,Detalhamento!$E130,Detalhamento!AI$15)&lt;=mediçao,0,OFFSET(Import.PLQ,$A130-1,AI$15-1,1,1)),OFFSET(Import.PLQ,$A130-1,AI$15-1,1,1)),(1-PLE!$AA$28)*OFFSET(Import.PLQ,$A130-1,AI$15-1,1,1))))</f>
        <v>0</v>
      </c>
      <c r="AJ130" s="144">
        <f ca="1">IF(AJ$13="",0,CHOOSE(Detalhamento.OpçãoServiços,OFFSET(Import.PLQ,$A130-1,AJ$15-1,1,1),IF($E130&lt;&gt;1,IF(ISNUMBER(INDEX(Import.PLE,Detalhamento!$E130,Detalhamento!AJ$15)),IF(INDEX(Import.PLE,Detalhamento!$E130,Detalhamento!AJ$15)&lt;=mediçao,OFFSET(Import.PLQ,$A130-1,AJ$15-1,1,1),0),0),PLE!$AA$28*OFFSET(Import.PLQ,$A130-1,AJ$15-1,1,1)),IF($E130&lt;&gt;1,IF(ISNUMBER(INDEX(Import.PLE,Detalhamento!$E130,Detalhamento!AJ$15)),IF(INDEX(Import.PLE,Detalhamento!$E130,Detalhamento!AJ$15)&lt;=mediçao,0,OFFSET(Import.PLQ,$A130-1,AJ$15-1,1,1)),OFFSET(Import.PLQ,$A130-1,AJ$15-1,1,1)),(1-PLE!$AA$28)*OFFSET(Import.PLQ,$A130-1,AJ$15-1,1,1))))</f>
        <v>0</v>
      </c>
      <c r="AK130" s="144">
        <f ca="1">IF(AK$13="",0,CHOOSE(Detalhamento.OpçãoServiços,OFFSET(Import.PLQ,$A130-1,AK$15-1,1,1),IF($E130&lt;&gt;1,IF(ISNUMBER(INDEX(Import.PLE,Detalhamento!$E130,Detalhamento!AK$15)),IF(INDEX(Import.PLE,Detalhamento!$E130,Detalhamento!AK$15)&lt;=mediçao,OFFSET(Import.PLQ,$A130-1,AK$15-1,1,1),0),0),PLE!$AA$28*OFFSET(Import.PLQ,$A130-1,AK$15-1,1,1)),IF($E130&lt;&gt;1,IF(ISNUMBER(INDEX(Import.PLE,Detalhamento!$E130,Detalhamento!AK$15)),IF(INDEX(Import.PLE,Detalhamento!$E130,Detalhamento!AK$15)&lt;=mediçao,0,OFFSET(Import.PLQ,$A130-1,AK$15-1,1,1)),OFFSET(Import.PLQ,$A130-1,AK$15-1,1,1)),(1-PLE!$AA$28)*OFFSET(Import.PLQ,$A130-1,AK$15-1,1,1))))</f>
        <v>0</v>
      </c>
      <c r="AL130" s="144">
        <f ca="1">IF(AL$13="",0,CHOOSE(Detalhamento.OpçãoServiços,OFFSET(Import.PLQ,$A130-1,AL$15-1,1,1),IF($E130&lt;&gt;1,IF(ISNUMBER(INDEX(Import.PLE,Detalhamento!$E130,Detalhamento!AL$15)),IF(INDEX(Import.PLE,Detalhamento!$E130,Detalhamento!AL$15)&lt;=mediçao,OFFSET(Import.PLQ,$A130-1,AL$15-1,1,1),0),0),PLE!$AA$28*OFFSET(Import.PLQ,$A130-1,AL$15-1,1,1)),IF($E130&lt;&gt;1,IF(ISNUMBER(INDEX(Import.PLE,Detalhamento!$E130,Detalhamento!AL$15)),IF(INDEX(Import.PLE,Detalhamento!$E130,Detalhamento!AL$15)&lt;=mediçao,0,OFFSET(Import.PLQ,$A130-1,AL$15-1,1,1)),OFFSET(Import.PLQ,$A130-1,AL$15-1,1,1)),(1-PLE!$AA$28)*OFFSET(Import.PLQ,$A130-1,AL$15-1,1,1))))</f>
        <v>0</v>
      </c>
      <c r="AM130" s="144">
        <f ca="1">IF(AM$13="",0,CHOOSE(Detalhamento.OpçãoServiços,OFFSET(Import.PLQ,$A130-1,AM$15-1,1,1),IF($E130&lt;&gt;1,IF(ISNUMBER(INDEX(Import.PLE,Detalhamento!$E130,Detalhamento!AM$15)),IF(INDEX(Import.PLE,Detalhamento!$E130,Detalhamento!AM$15)&lt;=mediçao,OFFSET(Import.PLQ,$A130-1,AM$15-1,1,1),0),0),PLE!$AA$28*OFFSET(Import.PLQ,$A130-1,AM$15-1,1,1)),IF($E130&lt;&gt;1,IF(ISNUMBER(INDEX(Import.PLE,Detalhamento!$E130,Detalhamento!AM$15)),IF(INDEX(Import.PLE,Detalhamento!$E130,Detalhamento!AM$15)&lt;=mediçao,0,OFFSET(Import.PLQ,$A130-1,AM$15-1,1,1)),OFFSET(Import.PLQ,$A130-1,AM$15-1,1,1)),(1-PLE!$AA$28)*OFFSET(Import.PLQ,$A130-1,AM$15-1,1,1))))</f>
        <v>0</v>
      </c>
      <c r="AN130" s="144">
        <f ca="1">IF(AN$13="",0,CHOOSE(Detalhamento.OpçãoServiços,OFFSET(Import.PLQ,$A130-1,AN$15-1,1,1),IF($E130&lt;&gt;1,IF(ISNUMBER(INDEX(Import.PLE,Detalhamento!$E130,Detalhamento!AN$15)),IF(INDEX(Import.PLE,Detalhamento!$E130,Detalhamento!AN$15)&lt;=mediçao,OFFSET(Import.PLQ,$A130-1,AN$15-1,1,1),0),0),PLE!$AA$28*OFFSET(Import.PLQ,$A130-1,AN$15-1,1,1)),IF($E130&lt;&gt;1,IF(ISNUMBER(INDEX(Import.PLE,Detalhamento!$E130,Detalhamento!AN$15)),IF(INDEX(Import.PLE,Detalhamento!$E130,Detalhamento!AN$15)&lt;=mediçao,0,OFFSET(Import.PLQ,$A130-1,AN$15-1,1,1)),OFFSET(Import.PLQ,$A130-1,AN$15-1,1,1)),(1-PLE!$AA$28)*OFFSET(Import.PLQ,$A130-1,AN$15-1,1,1))))</f>
        <v>0</v>
      </c>
      <c r="AO130" s="144">
        <f ca="1">IF(AO$13="",0,CHOOSE(Detalhamento.OpçãoServiços,OFFSET(Import.PLQ,$A130-1,AO$15-1,1,1),IF($E130&lt;&gt;1,IF(ISNUMBER(INDEX(Import.PLE,Detalhamento!$E130,Detalhamento!AO$15)),IF(INDEX(Import.PLE,Detalhamento!$E130,Detalhamento!AO$15)&lt;=mediçao,OFFSET(Import.PLQ,$A130-1,AO$15-1,1,1),0),0),PLE!$AA$28*OFFSET(Import.PLQ,$A130-1,AO$15-1,1,1)),IF($E130&lt;&gt;1,IF(ISNUMBER(INDEX(Import.PLE,Detalhamento!$E130,Detalhamento!AO$15)),IF(INDEX(Import.PLE,Detalhamento!$E130,Detalhamento!AO$15)&lt;=mediçao,0,OFFSET(Import.PLQ,$A130-1,AO$15-1,1,1)),OFFSET(Import.PLQ,$A130-1,AO$15-1,1,1)),(1-PLE!$AA$28)*OFFSET(Import.PLQ,$A130-1,AO$15-1,1,1))))</f>
        <v>0</v>
      </c>
      <c r="AP130" s="144">
        <f ca="1">IF(AP$13="",0,CHOOSE(Detalhamento.OpçãoServiços,OFFSET(Import.PLQ,$A130-1,AP$15-1,1,1),IF($E130&lt;&gt;1,IF(ISNUMBER(INDEX(Import.PLE,Detalhamento!$E130,Detalhamento!AP$15)),IF(INDEX(Import.PLE,Detalhamento!$E130,Detalhamento!AP$15)&lt;=mediçao,OFFSET(Import.PLQ,$A130-1,AP$15-1,1,1),0),0),PLE!$AA$28*OFFSET(Import.PLQ,$A130-1,AP$15-1,1,1)),IF($E130&lt;&gt;1,IF(ISNUMBER(INDEX(Import.PLE,Detalhamento!$E130,Detalhamento!AP$15)),IF(INDEX(Import.PLE,Detalhamento!$E130,Detalhamento!AP$15)&lt;=mediçao,0,OFFSET(Import.PLQ,$A130-1,AP$15-1,1,1)),OFFSET(Import.PLQ,$A130-1,AP$15-1,1,1)),(1-PLE!$AA$28)*OFFSET(Import.PLQ,$A130-1,AP$15-1,1,1))))</f>
        <v>0</v>
      </c>
      <c r="AQ130" s="144">
        <f ca="1">IF(AQ$13="",0,CHOOSE(Detalhamento.OpçãoServiços,OFFSET(Import.PLQ,$A130-1,AQ$15-1,1,1),IF($E130&lt;&gt;1,IF(ISNUMBER(INDEX(Import.PLE,Detalhamento!$E130,Detalhamento!AQ$15)),IF(INDEX(Import.PLE,Detalhamento!$E130,Detalhamento!AQ$15)&lt;=mediçao,OFFSET(Import.PLQ,$A130-1,AQ$15-1,1,1),0),0),PLE!$AA$28*OFFSET(Import.PLQ,$A130-1,AQ$15-1,1,1)),IF($E130&lt;&gt;1,IF(ISNUMBER(INDEX(Import.PLE,Detalhamento!$E130,Detalhamento!AQ$15)),IF(INDEX(Import.PLE,Detalhamento!$E130,Detalhamento!AQ$15)&lt;=mediçao,0,OFFSET(Import.PLQ,$A130-1,AQ$15-1,1,1)),OFFSET(Import.PLQ,$A130-1,AQ$15-1,1,1)),(1-PLE!$AA$28)*OFFSET(Import.PLQ,$A130-1,AQ$15-1,1,1))))</f>
        <v>0</v>
      </c>
      <c r="AR130" s="144">
        <f ca="1">IF(AR$13="",0,CHOOSE(Detalhamento.OpçãoServiços,OFFSET(Import.PLQ,$A130-1,AR$15-1,1,1),IF($E130&lt;&gt;1,IF(ISNUMBER(INDEX(Import.PLE,Detalhamento!$E130,Detalhamento!AR$15)),IF(INDEX(Import.PLE,Detalhamento!$E130,Detalhamento!AR$15)&lt;=mediçao,OFFSET(Import.PLQ,$A130-1,AR$15-1,1,1),0),0),PLE!$AA$28*OFFSET(Import.PLQ,$A130-1,AR$15-1,1,1)),IF($E130&lt;&gt;1,IF(ISNUMBER(INDEX(Import.PLE,Detalhamento!$E130,Detalhamento!AR$15)),IF(INDEX(Import.PLE,Detalhamento!$E130,Detalhamento!AR$15)&lt;=mediçao,0,OFFSET(Import.PLQ,$A130-1,AR$15-1,1,1)),OFFSET(Import.PLQ,$A130-1,AR$15-1,1,1)),(1-PLE!$AA$28)*OFFSET(Import.PLQ,$A130-1,AR$15-1,1,1))))</f>
        <v>0</v>
      </c>
      <c r="AS130" s="144">
        <f ca="1">IF(AS$13="",0,CHOOSE(Detalhamento.OpçãoServiços,OFFSET(Import.PLQ,$A130-1,AS$15-1,1,1),IF($E130&lt;&gt;1,IF(ISNUMBER(INDEX(Import.PLE,Detalhamento!$E130,Detalhamento!AS$15)),IF(INDEX(Import.PLE,Detalhamento!$E130,Detalhamento!AS$15)&lt;=mediçao,OFFSET(Import.PLQ,$A130-1,AS$15-1,1,1),0),0),PLE!$AA$28*OFFSET(Import.PLQ,$A130-1,AS$15-1,1,1)),IF($E130&lt;&gt;1,IF(ISNUMBER(INDEX(Import.PLE,Detalhamento!$E130,Detalhamento!AS$15)),IF(INDEX(Import.PLE,Detalhamento!$E130,Detalhamento!AS$15)&lt;=mediçao,0,OFFSET(Import.PLQ,$A130-1,AS$15-1,1,1)),OFFSET(Import.PLQ,$A130-1,AS$15-1,1,1)),(1-PLE!$AA$28)*OFFSET(Import.PLQ,$A130-1,AS$15-1,1,1))))</f>
        <v>0</v>
      </c>
      <c r="AT130" s="144">
        <f ca="1">IF(AT$13="",0,CHOOSE(Detalhamento.OpçãoServiços,OFFSET(Import.PLQ,$A130-1,AT$15-1,1,1),IF($E130&lt;&gt;1,IF(ISNUMBER(INDEX(Import.PLE,Detalhamento!$E130,Detalhamento!AT$15)),IF(INDEX(Import.PLE,Detalhamento!$E130,Detalhamento!AT$15)&lt;=mediçao,OFFSET(Import.PLQ,$A130-1,AT$15-1,1,1),0),0),PLE!$AA$28*OFFSET(Import.PLQ,$A130-1,AT$15-1,1,1)),IF($E130&lt;&gt;1,IF(ISNUMBER(INDEX(Import.PLE,Detalhamento!$E130,Detalhamento!AT$15)),IF(INDEX(Import.PLE,Detalhamento!$E130,Detalhamento!AT$15)&lt;=mediçao,0,OFFSET(Import.PLQ,$A130-1,AT$15-1,1,1)),OFFSET(Import.PLQ,$A130-1,AT$15-1,1,1)),(1-PLE!$AA$28)*OFFSET(Import.PLQ,$A130-1,AT$15-1,1,1))))</f>
        <v>0</v>
      </c>
      <c r="AU130" s="144">
        <f ca="1">IF(AU$13="",0,CHOOSE(Detalhamento.OpçãoServiços,OFFSET(Import.PLQ,$A130-1,AU$15-1,1,1),IF($E130&lt;&gt;1,IF(ISNUMBER(INDEX(Import.PLE,Detalhamento!$E130,Detalhamento!AU$15)),IF(INDEX(Import.PLE,Detalhamento!$E130,Detalhamento!AU$15)&lt;=mediçao,OFFSET(Import.PLQ,$A130-1,AU$15-1,1,1),0),0),PLE!$AA$28*OFFSET(Import.PLQ,$A130-1,AU$15-1,1,1)),IF($E130&lt;&gt;1,IF(ISNUMBER(INDEX(Import.PLE,Detalhamento!$E130,Detalhamento!AU$15)),IF(INDEX(Import.PLE,Detalhamento!$E130,Detalhamento!AU$15)&lt;=mediçao,0,OFFSET(Import.PLQ,$A130-1,AU$15-1,1,1)),OFFSET(Import.PLQ,$A130-1,AU$15-1,1,1)),(1-PLE!$AA$28)*OFFSET(Import.PLQ,$A130-1,AU$15-1,1,1))))</f>
        <v>0</v>
      </c>
      <c r="AV130" s="144">
        <f ca="1">IF(AV$13="",0,CHOOSE(Detalhamento.OpçãoServiços,OFFSET(Import.PLQ,$A130-1,AV$15-1,1,1),IF($E130&lt;&gt;1,IF(ISNUMBER(INDEX(Import.PLE,Detalhamento!$E130,Detalhamento!AV$15)),IF(INDEX(Import.PLE,Detalhamento!$E130,Detalhamento!AV$15)&lt;=mediçao,OFFSET(Import.PLQ,$A130-1,AV$15-1,1,1),0),0),PLE!$AA$28*OFFSET(Import.PLQ,$A130-1,AV$15-1,1,1)),IF($E130&lt;&gt;1,IF(ISNUMBER(INDEX(Import.PLE,Detalhamento!$E130,Detalhamento!AV$15)),IF(INDEX(Import.PLE,Detalhamento!$E130,Detalhamento!AV$15)&lt;=mediçao,0,OFFSET(Import.PLQ,$A130-1,AV$15-1,1,1)),OFFSET(Import.PLQ,$A130-1,AV$15-1,1,1)),(1-PLE!$AA$28)*OFFSET(Import.PLQ,$A130-1,AV$15-1,1,1))))</f>
        <v>0</v>
      </c>
      <c r="AW130" s="144">
        <f ca="1">IF(AW$13="",0,CHOOSE(Detalhamento.OpçãoServiços,OFFSET(Import.PLQ,$A130-1,AW$15-1,1,1),IF($E130&lt;&gt;1,IF(ISNUMBER(INDEX(Import.PLE,Detalhamento!$E130,Detalhamento!AW$15)),IF(INDEX(Import.PLE,Detalhamento!$E130,Detalhamento!AW$15)&lt;=mediçao,OFFSET(Import.PLQ,$A130-1,AW$15-1,1,1),0),0),PLE!$AA$28*OFFSET(Import.PLQ,$A130-1,AW$15-1,1,1)),IF($E130&lt;&gt;1,IF(ISNUMBER(INDEX(Import.PLE,Detalhamento!$E130,Detalhamento!AW$15)),IF(INDEX(Import.PLE,Detalhamento!$E130,Detalhamento!AW$15)&lt;=mediçao,0,OFFSET(Import.PLQ,$A130-1,AW$15-1,1,1)),OFFSET(Import.PLQ,$A130-1,AW$15-1,1,1)),(1-PLE!$AA$28)*OFFSET(Import.PLQ,$A130-1,AW$15-1,1,1))))</f>
        <v>0</v>
      </c>
      <c r="AX130" s="144">
        <f ca="1">IF(AX$13="",0,CHOOSE(Detalhamento.OpçãoServiços,OFFSET(Import.PLQ,$A130-1,AX$15-1,1,1),IF($E130&lt;&gt;1,IF(ISNUMBER(INDEX(Import.PLE,Detalhamento!$E130,Detalhamento!AX$15)),IF(INDEX(Import.PLE,Detalhamento!$E130,Detalhamento!AX$15)&lt;=mediçao,OFFSET(Import.PLQ,$A130-1,AX$15-1,1,1),0),0),PLE!$AA$28*OFFSET(Import.PLQ,$A130-1,AX$15-1,1,1)),IF($E130&lt;&gt;1,IF(ISNUMBER(INDEX(Import.PLE,Detalhamento!$E130,Detalhamento!AX$15)),IF(INDEX(Import.PLE,Detalhamento!$E130,Detalhamento!AX$15)&lt;=mediçao,0,OFFSET(Import.PLQ,$A130-1,AX$15-1,1,1)),OFFSET(Import.PLQ,$A130-1,AX$15-1,1,1)),(1-PLE!$AA$28)*OFFSET(Import.PLQ,$A130-1,AX$15-1,1,1))))</f>
        <v>0</v>
      </c>
      <c r="AY130" s="144">
        <f ca="1">IF(AY$13="",0,CHOOSE(Detalhamento.OpçãoServiços,OFFSET(Import.PLQ,$A130-1,AY$15-1,1,1),IF($E130&lt;&gt;1,IF(ISNUMBER(INDEX(Import.PLE,Detalhamento!$E130,Detalhamento!AY$15)),IF(INDEX(Import.PLE,Detalhamento!$E130,Detalhamento!AY$15)&lt;=mediçao,OFFSET(Import.PLQ,$A130-1,AY$15-1,1,1),0),0),PLE!$AA$28*OFFSET(Import.PLQ,$A130-1,AY$15-1,1,1)),IF($E130&lt;&gt;1,IF(ISNUMBER(INDEX(Import.PLE,Detalhamento!$E130,Detalhamento!AY$15)),IF(INDEX(Import.PLE,Detalhamento!$E130,Detalhamento!AY$15)&lt;=mediçao,0,OFFSET(Import.PLQ,$A130-1,AY$15-1,1,1)),OFFSET(Import.PLQ,$A130-1,AY$15-1,1,1)),(1-PLE!$AA$28)*OFFSET(Import.PLQ,$A130-1,AY$15-1,1,1))))</f>
        <v>0</v>
      </c>
      <c r="AZ130" s="144">
        <f ca="1">IF(AZ$13="",0,CHOOSE(Detalhamento.OpçãoServiços,OFFSET(Import.PLQ,$A130-1,AZ$15-1,1,1),IF($E130&lt;&gt;1,IF(ISNUMBER(INDEX(Import.PLE,Detalhamento!$E130,Detalhamento!AZ$15)),IF(INDEX(Import.PLE,Detalhamento!$E130,Detalhamento!AZ$15)&lt;=mediçao,OFFSET(Import.PLQ,$A130-1,AZ$15-1,1,1),0),0),PLE!$AA$28*OFFSET(Import.PLQ,$A130-1,AZ$15-1,1,1)),IF($E130&lt;&gt;1,IF(ISNUMBER(INDEX(Import.PLE,Detalhamento!$E130,Detalhamento!AZ$15)),IF(INDEX(Import.PLE,Detalhamento!$E130,Detalhamento!AZ$15)&lt;=mediçao,0,OFFSET(Import.PLQ,$A130-1,AZ$15-1,1,1)),OFFSET(Import.PLQ,$A130-1,AZ$15-1,1,1)),(1-PLE!$AA$28)*OFFSET(Import.PLQ,$A130-1,AZ$15-1,1,1))))</f>
        <v>0</v>
      </c>
      <c r="BA130" s="144">
        <f ca="1">IF(BA$13="",0,CHOOSE(Detalhamento.OpçãoServiços,OFFSET(Import.PLQ,$A130-1,BA$15-1,1,1),IF($E130&lt;&gt;1,IF(ISNUMBER(INDEX(Import.PLE,Detalhamento!$E130,Detalhamento!BA$15)),IF(INDEX(Import.PLE,Detalhamento!$E130,Detalhamento!BA$15)&lt;=mediçao,OFFSET(Import.PLQ,$A130-1,BA$15-1,1,1),0),0),PLE!$AA$28*OFFSET(Import.PLQ,$A130-1,BA$15-1,1,1)),IF($E130&lt;&gt;1,IF(ISNUMBER(INDEX(Import.PLE,Detalhamento!$E130,Detalhamento!BA$15)),IF(INDEX(Import.PLE,Detalhamento!$E130,Detalhamento!BA$15)&lt;=mediçao,0,OFFSET(Import.PLQ,$A130-1,BA$15-1,1,1)),OFFSET(Import.PLQ,$A130-1,BA$15-1,1,1)),(1-PLE!$AA$28)*OFFSET(Import.PLQ,$A130-1,BA$15-1,1,1))))</f>
        <v>0</v>
      </c>
      <c r="BB130" s="144">
        <f ca="1">IF(BB$13="",0,CHOOSE(Detalhamento.OpçãoServiços,OFFSET(Import.PLQ,$A130-1,BB$15-1,1,1),IF($E130&lt;&gt;1,IF(ISNUMBER(INDEX(Import.PLE,Detalhamento!$E130,Detalhamento!BB$15)),IF(INDEX(Import.PLE,Detalhamento!$E130,Detalhamento!BB$15)&lt;=mediçao,OFFSET(Import.PLQ,$A130-1,BB$15-1,1,1),0),0),PLE!$AA$28*OFFSET(Import.PLQ,$A130-1,BB$15-1,1,1)),IF($E130&lt;&gt;1,IF(ISNUMBER(INDEX(Import.PLE,Detalhamento!$E130,Detalhamento!BB$15)),IF(INDEX(Import.PLE,Detalhamento!$E130,Detalhamento!BB$15)&lt;=mediçao,0,OFFSET(Import.PLQ,$A130-1,BB$15-1,1,1)),OFFSET(Import.PLQ,$A130-1,BB$15-1,1,1)),(1-PLE!$AA$28)*OFFSET(Import.PLQ,$A130-1,BB$15-1,1,1))))</f>
        <v>0</v>
      </c>
      <c r="BC130" s="144">
        <f ca="1">IF(BC$13="",0,CHOOSE(Detalhamento.OpçãoServiços,OFFSET(Import.PLQ,$A130-1,BC$15-1,1,1),IF($E130&lt;&gt;1,IF(ISNUMBER(INDEX(Import.PLE,Detalhamento!$E130,Detalhamento!BC$15)),IF(INDEX(Import.PLE,Detalhamento!$E130,Detalhamento!BC$15)&lt;=mediçao,OFFSET(Import.PLQ,$A130-1,BC$15-1,1,1),0),0),PLE!$AA$28*OFFSET(Import.PLQ,$A130-1,BC$15-1,1,1)),IF($E130&lt;&gt;1,IF(ISNUMBER(INDEX(Import.PLE,Detalhamento!$E130,Detalhamento!BC$15)),IF(INDEX(Import.PLE,Detalhamento!$E130,Detalhamento!BC$15)&lt;=mediçao,0,OFFSET(Import.PLQ,$A130-1,BC$15-1,1,1)),OFFSET(Import.PLQ,$A130-1,BC$15-1,1,1)),(1-PLE!$AA$28)*OFFSET(Import.PLQ,$A130-1,BC$15-1,1,1))))</f>
        <v>0</v>
      </c>
      <c r="BD130" s="144">
        <f ca="1">IF(BD$13="",0,CHOOSE(Detalhamento.OpçãoServiços,OFFSET(Import.PLQ,$A130-1,BD$15-1,1,1),IF($E130&lt;&gt;1,IF(ISNUMBER(INDEX(Import.PLE,Detalhamento!$E130,Detalhamento!BD$15)),IF(INDEX(Import.PLE,Detalhamento!$E130,Detalhamento!BD$15)&lt;=mediçao,OFFSET(Import.PLQ,$A130-1,BD$15-1,1,1),0),0),PLE!$AA$28*OFFSET(Import.PLQ,$A130-1,BD$15-1,1,1)),IF($E130&lt;&gt;1,IF(ISNUMBER(INDEX(Import.PLE,Detalhamento!$E130,Detalhamento!BD$15)),IF(INDEX(Import.PLE,Detalhamento!$E130,Detalhamento!BD$15)&lt;=mediçao,0,OFFSET(Import.PLQ,$A130-1,BD$15-1,1,1)),OFFSET(Import.PLQ,$A130-1,BD$15-1,1,1)),(1-PLE!$AA$28)*OFFSET(Import.PLQ,$A130-1,BD$15-1,1,1))))</f>
        <v>0</v>
      </c>
      <c r="BE130" s="144">
        <f ca="1">IF(BE$13="",0,CHOOSE(Detalhamento.OpçãoServiços,OFFSET(Import.PLQ,$A130-1,BE$15-1,1,1),IF($E130&lt;&gt;1,IF(ISNUMBER(INDEX(Import.PLE,Detalhamento!$E130,Detalhamento!BE$15)),IF(INDEX(Import.PLE,Detalhamento!$E130,Detalhamento!BE$15)&lt;=mediçao,OFFSET(Import.PLQ,$A130-1,BE$15-1,1,1),0),0),PLE!$AA$28*OFFSET(Import.PLQ,$A130-1,BE$15-1,1,1)),IF($E130&lt;&gt;1,IF(ISNUMBER(INDEX(Import.PLE,Detalhamento!$E130,Detalhamento!BE$15)),IF(INDEX(Import.PLE,Detalhamento!$E130,Detalhamento!BE$15)&lt;=mediçao,0,OFFSET(Import.PLQ,$A130-1,BE$15-1,1,1)),OFFSET(Import.PLQ,$A130-1,BE$15-1,1,1)),(1-PLE!$AA$28)*OFFSET(Import.PLQ,$A130-1,BE$15-1,1,1))))</f>
        <v>0</v>
      </c>
      <c r="BF130" s="144">
        <f ca="1">IF(BF$13="",0,CHOOSE(Detalhamento.OpçãoServiços,OFFSET(Import.PLQ,$A130-1,BF$15-1,1,1),IF($E130&lt;&gt;1,IF(ISNUMBER(INDEX(Import.PLE,Detalhamento!$E130,Detalhamento!BF$15)),IF(INDEX(Import.PLE,Detalhamento!$E130,Detalhamento!BF$15)&lt;=mediçao,OFFSET(Import.PLQ,$A130-1,BF$15-1,1,1),0),0),PLE!$AA$28*OFFSET(Import.PLQ,$A130-1,BF$15-1,1,1)),IF($E130&lt;&gt;1,IF(ISNUMBER(INDEX(Import.PLE,Detalhamento!$E130,Detalhamento!BF$15)),IF(INDEX(Import.PLE,Detalhamento!$E130,Detalhamento!BF$15)&lt;=mediçao,0,OFFSET(Import.PLQ,$A130-1,BF$15-1,1,1)),OFFSET(Import.PLQ,$A130-1,BF$15-1,1,1)),(1-PLE!$AA$28)*OFFSET(Import.PLQ,$A130-1,BF$15-1,1,1))))</f>
        <v>0</v>
      </c>
      <c r="BG130" s="144">
        <f ca="1">IF(BG$13="",0,CHOOSE(Detalhamento.OpçãoServiços,OFFSET(Import.PLQ,$A130-1,BG$15-1,1,1),IF($E130&lt;&gt;1,IF(ISNUMBER(INDEX(Import.PLE,Detalhamento!$E130,Detalhamento!BG$15)),IF(INDEX(Import.PLE,Detalhamento!$E130,Detalhamento!BG$15)&lt;=mediçao,OFFSET(Import.PLQ,$A130-1,BG$15-1,1,1),0),0),PLE!$AA$28*OFFSET(Import.PLQ,$A130-1,BG$15-1,1,1)),IF($E130&lt;&gt;1,IF(ISNUMBER(INDEX(Import.PLE,Detalhamento!$E130,Detalhamento!BG$15)),IF(INDEX(Import.PLE,Detalhamento!$E130,Detalhamento!BG$15)&lt;=mediçao,0,OFFSET(Import.PLQ,$A130-1,BG$15-1,1,1)),OFFSET(Import.PLQ,$A130-1,BG$15-1,1,1)),(1-PLE!$AA$28)*OFFSET(Import.PLQ,$A130-1,BG$15-1,1,1))))</f>
        <v>0</v>
      </c>
      <c r="BH130" s="144">
        <f ca="1">IF(BH$13="",0,CHOOSE(Detalhamento.OpçãoServiços,OFFSET(Import.PLQ,$A130-1,BH$15-1,1,1),IF($E130&lt;&gt;1,IF(ISNUMBER(INDEX(Import.PLE,Detalhamento!$E130,Detalhamento!BH$15)),IF(INDEX(Import.PLE,Detalhamento!$E130,Detalhamento!BH$15)&lt;=mediçao,OFFSET(Import.PLQ,$A130-1,BH$15-1,1,1),0),0),PLE!$AA$28*OFFSET(Import.PLQ,$A130-1,BH$15-1,1,1)),IF($E130&lt;&gt;1,IF(ISNUMBER(INDEX(Import.PLE,Detalhamento!$E130,Detalhamento!BH$15)),IF(INDEX(Import.PLE,Detalhamento!$E130,Detalhamento!BH$15)&lt;=mediçao,0,OFFSET(Import.PLQ,$A130-1,BH$15-1,1,1)),OFFSET(Import.PLQ,$A130-1,BH$15-1,1,1)),(1-PLE!$AA$28)*OFFSET(Import.PLQ,$A130-1,BH$15-1,1,1))))</f>
        <v>0</v>
      </c>
      <c r="BI130" s="144">
        <f ca="1">IF(BI$13="",0,CHOOSE(Detalhamento.OpçãoServiços,OFFSET(Import.PLQ,$A130-1,BI$15-1,1,1),IF($E130&lt;&gt;1,IF(ISNUMBER(INDEX(Import.PLE,Detalhamento!$E130,Detalhamento!BI$15)),IF(INDEX(Import.PLE,Detalhamento!$E130,Detalhamento!BI$15)&lt;=mediçao,OFFSET(Import.PLQ,$A130-1,BI$15-1,1,1),0),0),PLE!$AA$28*OFFSET(Import.PLQ,$A130-1,BI$15-1,1,1)),IF($E130&lt;&gt;1,IF(ISNUMBER(INDEX(Import.PLE,Detalhamento!$E130,Detalhamento!BI$15)),IF(INDEX(Import.PLE,Detalhamento!$E130,Detalhamento!BI$15)&lt;=mediçao,0,OFFSET(Import.PLQ,$A130-1,BI$15-1,1,1)),OFFSET(Import.PLQ,$A130-1,BI$15-1,1,1)),(1-PLE!$AA$28)*OFFSET(Import.PLQ,$A130-1,BI$15-1,1,1))))</f>
        <v>0</v>
      </c>
    </row>
    <row r="131" spans="1:61" ht="30" x14ac:dyDescent="0.2">
      <c r="A131" s="155">
        <v>102</v>
      </c>
      <c r="B131" s="21" t="str">
        <f t="shared" ca="1" si="17"/>
        <v>Serviço</v>
      </c>
      <c r="E131" s="153">
        <f t="shared" ca="1" si="18"/>
        <v>13</v>
      </c>
      <c r="F131" s="154">
        <f t="shared" ca="1" si="19"/>
        <v>130102</v>
      </c>
      <c r="G131" s="154" t="str">
        <f t="shared" ca="1" si="23"/>
        <v>1.12.9</v>
      </c>
      <c r="H131" s="182" t="str">
        <f t="shared" ca="1" si="23"/>
        <v>CABO DE COBRE FLEXÍVEL ISOLADO, 4 MM², ANTI-CHAMA 450/750 V, PARA CIRCUITOS TERMINAIS - FORNECIMENTO E INSTALAÇÃO. AF_12/2015</v>
      </c>
      <c r="I131" s="37" t="str">
        <f t="shared" ca="1" si="20"/>
        <v>M</v>
      </c>
      <c r="J131" s="144">
        <f t="shared" ca="1" si="21"/>
        <v>348.8</v>
      </c>
      <c r="K131" s="67"/>
      <c r="L131" s="144">
        <f ca="1">IF(L$13="",0,CHOOSE(Detalhamento.OpçãoServiços,OFFSET(Import.PLQ,$A131-1,L$15-1,1,1),IF($E131&lt;&gt;1,IF(ISNUMBER(INDEX(Import.PLE,Detalhamento!$E131,Detalhamento!L$15)),IF(INDEX(Import.PLE,Detalhamento!$E131,Detalhamento!L$15)&lt;=mediçao,OFFSET(Import.PLQ,$A131-1,L$15-1,1,1),0),0),PLE!$AA$28*OFFSET(Import.PLQ,$A131-1,L$15-1,1,1)),IF($E131&lt;&gt;1,IF(ISNUMBER(INDEX(Import.PLE,Detalhamento!$E131,Detalhamento!L$15)),IF(INDEX(Import.PLE,Detalhamento!$E131,Detalhamento!L$15)&lt;=mediçao,0,OFFSET(Import.PLQ,$A131-1,L$15-1,1,1)),OFFSET(Import.PLQ,$A131-1,L$15-1,1,1)),(1-PLE!$AA$28)*OFFSET(Import.PLQ,$A131-1,L$15-1,1,1))))</f>
        <v>348.8</v>
      </c>
      <c r="M131" s="144">
        <f ca="1">IF(M$13="",0,CHOOSE(Detalhamento.OpçãoServiços,OFFSET(Import.PLQ,$A131-1,M$15-1,1,1),IF($E131&lt;&gt;1,IF(ISNUMBER(INDEX(Import.PLE,Detalhamento!$E131,Detalhamento!M$15)),IF(INDEX(Import.PLE,Detalhamento!$E131,Detalhamento!M$15)&lt;=mediçao,OFFSET(Import.PLQ,$A131-1,M$15-1,1,1),0),0),PLE!$AA$28*OFFSET(Import.PLQ,$A131-1,M$15-1,1,1)),IF($E131&lt;&gt;1,IF(ISNUMBER(INDEX(Import.PLE,Detalhamento!$E131,Detalhamento!M$15)),IF(INDEX(Import.PLE,Detalhamento!$E131,Detalhamento!M$15)&lt;=mediçao,0,OFFSET(Import.PLQ,$A131-1,M$15-1,1,1)),OFFSET(Import.PLQ,$A131-1,M$15-1,1,1)),(1-PLE!$AA$28)*OFFSET(Import.PLQ,$A131-1,M$15-1,1,1))))</f>
        <v>0</v>
      </c>
      <c r="N131" s="144">
        <f ca="1">IF(N$13="",0,CHOOSE(Detalhamento.OpçãoServiços,OFFSET(Import.PLQ,$A131-1,N$15-1,1,1),IF($E131&lt;&gt;1,IF(ISNUMBER(INDEX(Import.PLE,Detalhamento!$E131,Detalhamento!N$15)),IF(INDEX(Import.PLE,Detalhamento!$E131,Detalhamento!N$15)&lt;=mediçao,OFFSET(Import.PLQ,$A131-1,N$15-1,1,1),0),0),PLE!$AA$28*OFFSET(Import.PLQ,$A131-1,N$15-1,1,1)),IF($E131&lt;&gt;1,IF(ISNUMBER(INDEX(Import.PLE,Detalhamento!$E131,Detalhamento!N$15)),IF(INDEX(Import.PLE,Detalhamento!$E131,Detalhamento!N$15)&lt;=mediçao,0,OFFSET(Import.PLQ,$A131-1,N$15-1,1,1)),OFFSET(Import.PLQ,$A131-1,N$15-1,1,1)),(1-PLE!$AA$28)*OFFSET(Import.PLQ,$A131-1,N$15-1,1,1))))</f>
        <v>0</v>
      </c>
      <c r="O131" s="144">
        <f ca="1">IF(O$13="",0,CHOOSE(Detalhamento.OpçãoServiços,OFFSET(Import.PLQ,$A131-1,O$15-1,1,1),IF($E131&lt;&gt;1,IF(ISNUMBER(INDEX(Import.PLE,Detalhamento!$E131,Detalhamento!O$15)),IF(INDEX(Import.PLE,Detalhamento!$E131,Detalhamento!O$15)&lt;=mediçao,OFFSET(Import.PLQ,$A131-1,O$15-1,1,1),0),0),PLE!$AA$28*OFFSET(Import.PLQ,$A131-1,O$15-1,1,1)),IF($E131&lt;&gt;1,IF(ISNUMBER(INDEX(Import.PLE,Detalhamento!$E131,Detalhamento!O$15)),IF(INDEX(Import.PLE,Detalhamento!$E131,Detalhamento!O$15)&lt;=mediçao,0,OFFSET(Import.PLQ,$A131-1,O$15-1,1,1)),OFFSET(Import.PLQ,$A131-1,O$15-1,1,1)),(1-PLE!$AA$28)*OFFSET(Import.PLQ,$A131-1,O$15-1,1,1))))</f>
        <v>0</v>
      </c>
      <c r="P131" s="144">
        <f ca="1">IF(P$13="",0,CHOOSE(Detalhamento.OpçãoServiços,OFFSET(Import.PLQ,$A131-1,P$15-1,1,1),IF($E131&lt;&gt;1,IF(ISNUMBER(INDEX(Import.PLE,Detalhamento!$E131,Detalhamento!P$15)),IF(INDEX(Import.PLE,Detalhamento!$E131,Detalhamento!P$15)&lt;=mediçao,OFFSET(Import.PLQ,$A131-1,P$15-1,1,1),0),0),PLE!$AA$28*OFFSET(Import.PLQ,$A131-1,P$15-1,1,1)),IF($E131&lt;&gt;1,IF(ISNUMBER(INDEX(Import.PLE,Detalhamento!$E131,Detalhamento!P$15)),IF(INDEX(Import.PLE,Detalhamento!$E131,Detalhamento!P$15)&lt;=mediçao,0,OFFSET(Import.PLQ,$A131-1,P$15-1,1,1)),OFFSET(Import.PLQ,$A131-1,P$15-1,1,1)),(1-PLE!$AA$28)*OFFSET(Import.PLQ,$A131-1,P$15-1,1,1))))</f>
        <v>0</v>
      </c>
      <c r="Q131" s="144">
        <f ca="1">IF(Q$13="",0,CHOOSE(Detalhamento.OpçãoServiços,OFFSET(Import.PLQ,$A131-1,Q$15-1,1,1),IF($E131&lt;&gt;1,IF(ISNUMBER(INDEX(Import.PLE,Detalhamento!$E131,Detalhamento!Q$15)),IF(INDEX(Import.PLE,Detalhamento!$E131,Detalhamento!Q$15)&lt;=mediçao,OFFSET(Import.PLQ,$A131-1,Q$15-1,1,1),0),0),PLE!$AA$28*OFFSET(Import.PLQ,$A131-1,Q$15-1,1,1)),IF($E131&lt;&gt;1,IF(ISNUMBER(INDEX(Import.PLE,Detalhamento!$E131,Detalhamento!Q$15)),IF(INDEX(Import.PLE,Detalhamento!$E131,Detalhamento!Q$15)&lt;=mediçao,0,OFFSET(Import.PLQ,$A131-1,Q$15-1,1,1)),OFFSET(Import.PLQ,$A131-1,Q$15-1,1,1)),(1-PLE!$AA$28)*OFFSET(Import.PLQ,$A131-1,Q$15-1,1,1))))</f>
        <v>0</v>
      </c>
      <c r="R131" s="144">
        <f ca="1">IF(R$13="",0,CHOOSE(Detalhamento.OpçãoServiços,OFFSET(Import.PLQ,$A131-1,R$15-1,1,1),IF($E131&lt;&gt;1,IF(ISNUMBER(INDEX(Import.PLE,Detalhamento!$E131,Detalhamento!R$15)),IF(INDEX(Import.PLE,Detalhamento!$E131,Detalhamento!R$15)&lt;=mediçao,OFFSET(Import.PLQ,$A131-1,R$15-1,1,1),0),0),PLE!$AA$28*OFFSET(Import.PLQ,$A131-1,R$15-1,1,1)),IF($E131&lt;&gt;1,IF(ISNUMBER(INDEX(Import.PLE,Detalhamento!$E131,Detalhamento!R$15)),IF(INDEX(Import.PLE,Detalhamento!$E131,Detalhamento!R$15)&lt;=mediçao,0,OFFSET(Import.PLQ,$A131-1,R$15-1,1,1)),OFFSET(Import.PLQ,$A131-1,R$15-1,1,1)),(1-PLE!$AA$28)*OFFSET(Import.PLQ,$A131-1,R$15-1,1,1))))</f>
        <v>0</v>
      </c>
      <c r="S131" s="144">
        <f ca="1">IF(S$13="",0,CHOOSE(Detalhamento.OpçãoServiços,OFFSET(Import.PLQ,$A131-1,S$15-1,1,1),IF($E131&lt;&gt;1,IF(ISNUMBER(INDEX(Import.PLE,Detalhamento!$E131,Detalhamento!S$15)),IF(INDEX(Import.PLE,Detalhamento!$E131,Detalhamento!S$15)&lt;=mediçao,OFFSET(Import.PLQ,$A131-1,S$15-1,1,1),0),0),PLE!$AA$28*OFFSET(Import.PLQ,$A131-1,S$15-1,1,1)),IF($E131&lt;&gt;1,IF(ISNUMBER(INDEX(Import.PLE,Detalhamento!$E131,Detalhamento!S$15)),IF(INDEX(Import.PLE,Detalhamento!$E131,Detalhamento!S$15)&lt;=mediçao,0,OFFSET(Import.PLQ,$A131-1,S$15-1,1,1)),OFFSET(Import.PLQ,$A131-1,S$15-1,1,1)),(1-PLE!$AA$28)*OFFSET(Import.PLQ,$A131-1,S$15-1,1,1))))</f>
        <v>0</v>
      </c>
      <c r="T131" s="144">
        <f ca="1">IF(T$13="",0,CHOOSE(Detalhamento.OpçãoServiços,OFFSET(Import.PLQ,$A131-1,T$15-1,1,1),IF($E131&lt;&gt;1,IF(ISNUMBER(INDEX(Import.PLE,Detalhamento!$E131,Detalhamento!T$15)),IF(INDEX(Import.PLE,Detalhamento!$E131,Detalhamento!T$15)&lt;=mediçao,OFFSET(Import.PLQ,$A131-1,T$15-1,1,1),0),0),PLE!$AA$28*OFFSET(Import.PLQ,$A131-1,T$15-1,1,1)),IF($E131&lt;&gt;1,IF(ISNUMBER(INDEX(Import.PLE,Detalhamento!$E131,Detalhamento!T$15)),IF(INDEX(Import.PLE,Detalhamento!$E131,Detalhamento!T$15)&lt;=mediçao,0,OFFSET(Import.PLQ,$A131-1,T$15-1,1,1)),OFFSET(Import.PLQ,$A131-1,T$15-1,1,1)),(1-PLE!$AA$28)*OFFSET(Import.PLQ,$A131-1,T$15-1,1,1))))</f>
        <v>0</v>
      </c>
      <c r="U131" s="144">
        <f ca="1">IF(U$13="",0,CHOOSE(Detalhamento.OpçãoServiços,OFFSET(Import.PLQ,$A131-1,U$15-1,1,1),IF($E131&lt;&gt;1,IF(ISNUMBER(INDEX(Import.PLE,Detalhamento!$E131,Detalhamento!U$15)),IF(INDEX(Import.PLE,Detalhamento!$E131,Detalhamento!U$15)&lt;=mediçao,OFFSET(Import.PLQ,$A131-1,U$15-1,1,1),0),0),PLE!$AA$28*OFFSET(Import.PLQ,$A131-1,U$15-1,1,1)),IF($E131&lt;&gt;1,IF(ISNUMBER(INDEX(Import.PLE,Detalhamento!$E131,Detalhamento!U$15)),IF(INDEX(Import.PLE,Detalhamento!$E131,Detalhamento!U$15)&lt;=mediçao,0,OFFSET(Import.PLQ,$A131-1,U$15-1,1,1)),OFFSET(Import.PLQ,$A131-1,U$15-1,1,1)),(1-PLE!$AA$28)*OFFSET(Import.PLQ,$A131-1,U$15-1,1,1))))</f>
        <v>0</v>
      </c>
      <c r="V131" s="144">
        <f ca="1">IF(V$13="",0,CHOOSE(Detalhamento.OpçãoServiços,OFFSET(Import.PLQ,$A131-1,V$15-1,1,1),IF($E131&lt;&gt;1,IF(ISNUMBER(INDEX(Import.PLE,Detalhamento!$E131,Detalhamento!V$15)),IF(INDEX(Import.PLE,Detalhamento!$E131,Detalhamento!V$15)&lt;=mediçao,OFFSET(Import.PLQ,$A131-1,V$15-1,1,1),0),0),PLE!$AA$28*OFFSET(Import.PLQ,$A131-1,V$15-1,1,1)),IF($E131&lt;&gt;1,IF(ISNUMBER(INDEX(Import.PLE,Detalhamento!$E131,Detalhamento!V$15)),IF(INDEX(Import.PLE,Detalhamento!$E131,Detalhamento!V$15)&lt;=mediçao,0,OFFSET(Import.PLQ,$A131-1,V$15-1,1,1)),OFFSET(Import.PLQ,$A131-1,V$15-1,1,1)),(1-PLE!$AA$28)*OFFSET(Import.PLQ,$A131-1,V$15-1,1,1))))</f>
        <v>0</v>
      </c>
      <c r="W131" s="144">
        <f ca="1">IF(W$13="",0,CHOOSE(Detalhamento.OpçãoServiços,OFFSET(Import.PLQ,$A131-1,W$15-1,1,1),IF($E131&lt;&gt;1,IF(ISNUMBER(INDEX(Import.PLE,Detalhamento!$E131,Detalhamento!W$15)),IF(INDEX(Import.PLE,Detalhamento!$E131,Detalhamento!W$15)&lt;=mediçao,OFFSET(Import.PLQ,$A131-1,W$15-1,1,1),0),0),PLE!$AA$28*OFFSET(Import.PLQ,$A131-1,W$15-1,1,1)),IF($E131&lt;&gt;1,IF(ISNUMBER(INDEX(Import.PLE,Detalhamento!$E131,Detalhamento!W$15)),IF(INDEX(Import.PLE,Detalhamento!$E131,Detalhamento!W$15)&lt;=mediçao,0,OFFSET(Import.PLQ,$A131-1,W$15-1,1,1)),OFFSET(Import.PLQ,$A131-1,W$15-1,1,1)),(1-PLE!$AA$28)*OFFSET(Import.PLQ,$A131-1,W$15-1,1,1))))</f>
        <v>0</v>
      </c>
      <c r="X131" s="144">
        <f ca="1">IF(X$13="",0,CHOOSE(Detalhamento.OpçãoServiços,OFFSET(Import.PLQ,$A131-1,X$15-1,1,1),IF($E131&lt;&gt;1,IF(ISNUMBER(INDEX(Import.PLE,Detalhamento!$E131,Detalhamento!X$15)),IF(INDEX(Import.PLE,Detalhamento!$E131,Detalhamento!X$15)&lt;=mediçao,OFFSET(Import.PLQ,$A131-1,X$15-1,1,1),0),0),PLE!$AA$28*OFFSET(Import.PLQ,$A131-1,X$15-1,1,1)),IF($E131&lt;&gt;1,IF(ISNUMBER(INDEX(Import.PLE,Detalhamento!$E131,Detalhamento!X$15)),IF(INDEX(Import.PLE,Detalhamento!$E131,Detalhamento!X$15)&lt;=mediçao,0,OFFSET(Import.PLQ,$A131-1,X$15-1,1,1)),OFFSET(Import.PLQ,$A131-1,X$15-1,1,1)),(1-PLE!$AA$28)*OFFSET(Import.PLQ,$A131-1,X$15-1,1,1))))</f>
        <v>0</v>
      </c>
      <c r="Y131" s="144">
        <f ca="1">IF(Y$13="",0,CHOOSE(Detalhamento.OpçãoServiços,OFFSET(Import.PLQ,$A131-1,Y$15-1,1,1),IF($E131&lt;&gt;1,IF(ISNUMBER(INDEX(Import.PLE,Detalhamento!$E131,Detalhamento!Y$15)),IF(INDEX(Import.PLE,Detalhamento!$E131,Detalhamento!Y$15)&lt;=mediçao,OFFSET(Import.PLQ,$A131-1,Y$15-1,1,1),0),0),PLE!$AA$28*OFFSET(Import.PLQ,$A131-1,Y$15-1,1,1)),IF($E131&lt;&gt;1,IF(ISNUMBER(INDEX(Import.PLE,Detalhamento!$E131,Detalhamento!Y$15)),IF(INDEX(Import.PLE,Detalhamento!$E131,Detalhamento!Y$15)&lt;=mediçao,0,OFFSET(Import.PLQ,$A131-1,Y$15-1,1,1)),OFFSET(Import.PLQ,$A131-1,Y$15-1,1,1)),(1-PLE!$AA$28)*OFFSET(Import.PLQ,$A131-1,Y$15-1,1,1))))</f>
        <v>0</v>
      </c>
      <c r="Z131" s="144">
        <f ca="1">IF(Z$13="",0,CHOOSE(Detalhamento.OpçãoServiços,OFFSET(Import.PLQ,$A131-1,Z$15-1,1,1),IF($E131&lt;&gt;1,IF(ISNUMBER(INDEX(Import.PLE,Detalhamento!$E131,Detalhamento!Z$15)),IF(INDEX(Import.PLE,Detalhamento!$E131,Detalhamento!Z$15)&lt;=mediçao,OFFSET(Import.PLQ,$A131-1,Z$15-1,1,1),0),0),PLE!$AA$28*OFFSET(Import.PLQ,$A131-1,Z$15-1,1,1)),IF($E131&lt;&gt;1,IF(ISNUMBER(INDEX(Import.PLE,Detalhamento!$E131,Detalhamento!Z$15)),IF(INDEX(Import.PLE,Detalhamento!$E131,Detalhamento!Z$15)&lt;=mediçao,0,OFFSET(Import.PLQ,$A131-1,Z$15-1,1,1)),OFFSET(Import.PLQ,$A131-1,Z$15-1,1,1)),(1-PLE!$AA$28)*OFFSET(Import.PLQ,$A131-1,Z$15-1,1,1))))</f>
        <v>0</v>
      </c>
      <c r="AA131" s="144">
        <f ca="1">IF(AA$13="",0,CHOOSE(Detalhamento.OpçãoServiços,OFFSET(Import.PLQ,$A131-1,AA$15-1,1,1),IF($E131&lt;&gt;1,IF(ISNUMBER(INDEX(Import.PLE,Detalhamento!$E131,Detalhamento!AA$15)),IF(INDEX(Import.PLE,Detalhamento!$E131,Detalhamento!AA$15)&lt;=mediçao,OFFSET(Import.PLQ,$A131-1,AA$15-1,1,1),0),0),PLE!$AA$28*OFFSET(Import.PLQ,$A131-1,AA$15-1,1,1)),IF($E131&lt;&gt;1,IF(ISNUMBER(INDEX(Import.PLE,Detalhamento!$E131,Detalhamento!AA$15)),IF(INDEX(Import.PLE,Detalhamento!$E131,Detalhamento!AA$15)&lt;=mediçao,0,OFFSET(Import.PLQ,$A131-1,AA$15-1,1,1)),OFFSET(Import.PLQ,$A131-1,AA$15-1,1,1)),(1-PLE!$AA$28)*OFFSET(Import.PLQ,$A131-1,AA$15-1,1,1))))</f>
        <v>0</v>
      </c>
      <c r="AB131" s="144">
        <f ca="1">IF(AB$13="",0,CHOOSE(Detalhamento.OpçãoServiços,OFFSET(Import.PLQ,$A131-1,AB$15-1,1,1),IF($E131&lt;&gt;1,IF(ISNUMBER(INDEX(Import.PLE,Detalhamento!$E131,Detalhamento!AB$15)),IF(INDEX(Import.PLE,Detalhamento!$E131,Detalhamento!AB$15)&lt;=mediçao,OFFSET(Import.PLQ,$A131-1,AB$15-1,1,1),0),0),PLE!$AA$28*OFFSET(Import.PLQ,$A131-1,AB$15-1,1,1)),IF($E131&lt;&gt;1,IF(ISNUMBER(INDEX(Import.PLE,Detalhamento!$E131,Detalhamento!AB$15)),IF(INDEX(Import.PLE,Detalhamento!$E131,Detalhamento!AB$15)&lt;=mediçao,0,OFFSET(Import.PLQ,$A131-1,AB$15-1,1,1)),OFFSET(Import.PLQ,$A131-1,AB$15-1,1,1)),(1-PLE!$AA$28)*OFFSET(Import.PLQ,$A131-1,AB$15-1,1,1))))</f>
        <v>0</v>
      </c>
      <c r="AC131" s="144">
        <f ca="1">IF(AC$13="",0,CHOOSE(Detalhamento.OpçãoServiços,OFFSET(Import.PLQ,$A131-1,AC$15-1,1,1),IF($E131&lt;&gt;1,IF(ISNUMBER(INDEX(Import.PLE,Detalhamento!$E131,Detalhamento!AC$15)),IF(INDEX(Import.PLE,Detalhamento!$E131,Detalhamento!AC$15)&lt;=mediçao,OFFSET(Import.PLQ,$A131-1,AC$15-1,1,1),0),0),PLE!$AA$28*OFFSET(Import.PLQ,$A131-1,AC$15-1,1,1)),IF($E131&lt;&gt;1,IF(ISNUMBER(INDEX(Import.PLE,Detalhamento!$E131,Detalhamento!AC$15)),IF(INDEX(Import.PLE,Detalhamento!$E131,Detalhamento!AC$15)&lt;=mediçao,0,OFFSET(Import.PLQ,$A131-1,AC$15-1,1,1)),OFFSET(Import.PLQ,$A131-1,AC$15-1,1,1)),(1-PLE!$AA$28)*OFFSET(Import.PLQ,$A131-1,AC$15-1,1,1))))</f>
        <v>0</v>
      </c>
      <c r="AD131" s="144">
        <f ca="1">IF(AD$13="",0,CHOOSE(Detalhamento.OpçãoServiços,OFFSET(Import.PLQ,$A131-1,AD$15-1,1,1),IF($E131&lt;&gt;1,IF(ISNUMBER(INDEX(Import.PLE,Detalhamento!$E131,Detalhamento!AD$15)),IF(INDEX(Import.PLE,Detalhamento!$E131,Detalhamento!AD$15)&lt;=mediçao,OFFSET(Import.PLQ,$A131-1,AD$15-1,1,1),0),0),PLE!$AA$28*OFFSET(Import.PLQ,$A131-1,AD$15-1,1,1)),IF($E131&lt;&gt;1,IF(ISNUMBER(INDEX(Import.PLE,Detalhamento!$E131,Detalhamento!AD$15)),IF(INDEX(Import.PLE,Detalhamento!$E131,Detalhamento!AD$15)&lt;=mediçao,0,OFFSET(Import.PLQ,$A131-1,AD$15-1,1,1)),OFFSET(Import.PLQ,$A131-1,AD$15-1,1,1)),(1-PLE!$AA$28)*OFFSET(Import.PLQ,$A131-1,AD$15-1,1,1))))</f>
        <v>0</v>
      </c>
      <c r="AE131" s="144">
        <f ca="1">IF(AE$13="",0,CHOOSE(Detalhamento.OpçãoServiços,OFFSET(Import.PLQ,$A131-1,AE$15-1,1,1),IF($E131&lt;&gt;1,IF(ISNUMBER(INDEX(Import.PLE,Detalhamento!$E131,Detalhamento!AE$15)),IF(INDEX(Import.PLE,Detalhamento!$E131,Detalhamento!AE$15)&lt;=mediçao,OFFSET(Import.PLQ,$A131-1,AE$15-1,1,1),0),0),PLE!$AA$28*OFFSET(Import.PLQ,$A131-1,AE$15-1,1,1)),IF($E131&lt;&gt;1,IF(ISNUMBER(INDEX(Import.PLE,Detalhamento!$E131,Detalhamento!AE$15)),IF(INDEX(Import.PLE,Detalhamento!$E131,Detalhamento!AE$15)&lt;=mediçao,0,OFFSET(Import.PLQ,$A131-1,AE$15-1,1,1)),OFFSET(Import.PLQ,$A131-1,AE$15-1,1,1)),(1-PLE!$AA$28)*OFFSET(Import.PLQ,$A131-1,AE$15-1,1,1))))</f>
        <v>0</v>
      </c>
      <c r="AF131" s="144">
        <f ca="1">IF(AF$13="",0,CHOOSE(Detalhamento.OpçãoServiços,OFFSET(Import.PLQ,$A131-1,AF$15-1,1,1),IF($E131&lt;&gt;1,IF(ISNUMBER(INDEX(Import.PLE,Detalhamento!$E131,Detalhamento!AF$15)),IF(INDEX(Import.PLE,Detalhamento!$E131,Detalhamento!AF$15)&lt;=mediçao,OFFSET(Import.PLQ,$A131-1,AF$15-1,1,1),0),0),PLE!$AA$28*OFFSET(Import.PLQ,$A131-1,AF$15-1,1,1)),IF($E131&lt;&gt;1,IF(ISNUMBER(INDEX(Import.PLE,Detalhamento!$E131,Detalhamento!AF$15)),IF(INDEX(Import.PLE,Detalhamento!$E131,Detalhamento!AF$15)&lt;=mediçao,0,OFFSET(Import.PLQ,$A131-1,AF$15-1,1,1)),OFFSET(Import.PLQ,$A131-1,AF$15-1,1,1)),(1-PLE!$AA$28)*OFFSET(Import.PLQ,$A131-1,AF$15-1,1,1))))</f>
        <v>0</v>
      </c>
      <c r="AG131" s="144">
        <f ca="1">IF(AG$13="",0,CHOOSE(Detalhamento.OpçãoServiços,OFFSET(Import.PLQ,$A131-1,AG$15-1,1,1),IF($E131&lt;&gt;1,IF(ISNUMBER(INDEX(Import.PLE,Detalhamento!$E131,Detalhamento!AG$15)),IF(INDEX(Import.PLE,Detalhamento!$E131,Detalhamento!AG$15)&lt;=mediçao,OFFSET(Import.PLQ,$A131-1,AG$15-1,1,1),0),0),PLE!$AA$28*OFFSET(Import.PLQ,$A131-1,AG$15-1,1,1)),IF($E131&lt;&gt;1,IF(ISNUMBER(INDEX(Import.PLE,Detalhamento!$E131,Detalhamento!AG$15)),IF(INDEX(Import.PLE,Detalhamento!$E131,Detalhamento!AG$15)&lt;=mediçao,0,OFFSET(Import.PLQ,$A131-1,AG$15-1,1,1)),OFFSET(Import.PLQ,$A131-1,AG$15-1,1,1)),(1-PLE!$AA$28)*OFFSET(Import.PLQ,$A131-1,AG$15-1,1,1))))</f>
        <v>0</v>
      </c>
      <c r="AH131" s="144">
        <f ca="1">IF(AH$13="",0,CHOOSE(Detalhamento.OpçãoServiços,OFFSET(Import.PLQ,$A131-1,AH$15-1,1,1),IF($E131&lt;&gt;1,IF(ISNUMBER(INDEX(Import.PLE,Detalhamento!$E131,Detalhamento!AH$15)),IF(INDEX(Import.PLE,Detalhamento!$E131,Detalhamento!AH$15)&lt;=mediçao,OFFSET(Import.PLQ,$A131-1,AH$15-1,1,1),0),0),PLE!$AA$28*OFFSET(Import.PLQ,$A131-1,AH$15-1,1,1)),IF($E131&lt;&gt;1,IF(ISNUMBER(INDEX(Import.PLE,Detalhamento!$E131,Detalhamento!AH$15)),IF(INDEX(Import.PLE,Detalhamento!$E131,Detalhamento!AH$15)&lt;=mediçao,0,OFFSET(Import.PLQ,$A131-1,AH$15-1,1,1)),OFFSET(Import.PLQ,$A131-1,AH$15-1,1,1)),(1-PLE!$AA$28)*OFFSET(Import.PLQ,$A131-1,AH$15-1,1,1))))</f>
        <v>0</v>
      </c>
      <c r="AI131" s="144">
        <f ca="1">IF(AI$13="",0,CHOOSE(Detalhamento.OpçãoServiços,OFFSET(Import.PLQ,$A131-1,AI$15-1,1,1),IF($E131&lt;&gt;1,IF(ISNUMBER(INDEX(Import.PLE,Detalhamento!$E131,Detalhamento!AI$15)),IF(INDEX(Import.PLE,Detalhamento!$E131,Detalhamento!AI$15)&lt;=mediçao,OFFSET(Import.PLQ,$A131-1,AI$15-1,1,1),0),0),PLE!$AA$28*OFFSET(Import.PLQ,$A131-1,AI$15-1,1,1)),IF($E131&lt;&gt;1,IF(ISNUMBER(INDEX(Import.PLE,Detalhamento!$E131,Detalhamento!AI$15)),IF(INDEX(Import.PLE,Detalhamento!$E131,Detalhamento!AI$15)&lt;=mediçao,0,OFFSET(Import.PLQ,$A131-1,AI$15-1,1,1)),OFFSET(Import.PLQ,$A131-1,AI$15-1,1,1)),(1-PLE!$AA$28)*OFFSET(Import.PLQ,$A131-1,AI$15-1,1,1))))</f>
        <v>0</v>
      </c>
      <c r="AJ131" s="144">
        <f ca="1">IF(AJ$13="",0,CHOOSE(Detalhamento.OpçãoServiços,OFFSET(Import.PLQ,$A131-1,AJ$15-1,1,1),IF($E131&lt;&gt;1,IF(ISNUMBER(INDEX(Import.PLE,Detalhamento!$E131,Detalhamento!AJ$15)),IF(INDEX(Import.PLE,Detalhamento!$E131,Detalhamento!AJ$15)&lt;=mediçao,OFFSET(Import.PLQ,$A131-1,AJ$15-1,1,1),0),0),PLE!$AA$28*OFFSET(Import.PLQ,$A131-1,AJ$15-1,1,1)),IF($E131&lt;&gt;1,IF(ISNUMBER(INDEX(Import.PLE,Detalhamento!$E131,Detalhamento!AJ$15)),IF(INDEX(Import.PLE,Detalhamento!$E131,Detalhamento!AJ$15)&lt;=mediçao,0,OFFSET(Import.PLQ,$A131-1,AJ$15-1,1,1)),OFFSET(Import.PLQ,$A131-1,AJ$15-1,1,1)),(1-PLE!$AA$28)*OFFSET(Import.PLQ,$A131-1,AJ$15-1,1,1))))</f>
        <v>0</v>
      </c>
      <c r="AK131" s="144">
        <f ca="1">IF(AK$13="",0,CHOOSE(Detalhamento.OpçãoServiços,OFFSET(Import.PLQ,$A131-1,AK$15-1,1,1),IF($E131&lt;&gt;1,IF(ISNUMBER(INDEX(Import.PLE,Detalhamento!$E131,Detalhamento!AK$15)),IF(INDEX(Import.PLE,Detalhamento!$E131,Detalhamento!AK$15)&lt;=mediçao,OFFSET(Import.PLQ,$A131-1,AK$15-1,1,1),0),0),PLE!$AA$28*OFFSET(Import.PLQ,$A131-1,AK$15-1,1,1)),IF($E131&lt;&gt;1,IF(ISNUMBER(INDEX(Import.PLE,Detalhamento!$E131,Detalhamento!AK$15)),IF(INDEX(Import.PLE,Detalhamento!$E131,Detalhamento!AK$15)&lt;=mediçao,0,OFFSET(Import.PLQ,$A131-1,AK$15-1,1,1)),OFFSET(Import.PLQ,$A131-1,AK$15-1,1,1)),(1-PLE!$AA$28)*OFFSET(Import.PLQ,$A131-1,AK$15-1,1,1))))</f>
        <v>0</v>
      </c>
      <c r="AL131" s="144">
        <f ca="1">IF(AL$13="",0,CHOOSE(Detalhamento.OpçãoServiços,OFFSET(Import.PLQ,$A131-1,AL$15-1,1,1),IF($E131&lt;&gt;1,IF(ISNUMBER(INDEX(Import.PLE,Detalhamento!$E131,Detalhamento!AL$15)),IF(INDEX(Import.PLE,Detalhamento!$E131,Detalhamento!AL$15)&lt;=mediçao,OFFSET(Import.PLQ,$A131-1,AL$15-1,1,1),0),0),PLE!$AA$28*OFFSET(Import.PLQ,$A131-1,AL$15-1,1,1)),IF($E131&lt;&gt;1,IF(ISNUMBER(INDEX(Import.PLE,Detalhamento!$E131,Detalhamento!AL$15)),IF(INDEX(Import.PLE,Detalhamento!$E131,Detalhamento!AL$15)&lt;=mediçao,0,OFFSET(Import.PLQ,$A131-1,AL$15-1,1,1)),OFFSET(Import.PLQ,$A131-1,AL$15-1,1,1)),(1-PLE!$AA$28)*OFFSET(Import.PLQ,$A131-1,AL$15-1,1,1))))</f>
        <v>0</v>
      </c>
      <c r="AM131" s="144">
        <f ca="1">IF(AM$13="",0,CHOOSE(Detalhamento.OpçãoServiços,OFFSET(Import.PLQ,$A131-1,AM$15-1,1,1),IF($E131&lt;&gt;1,IF(ISNUMBER(INDEX(Import.PLE,Detalhamento!$E131,Detalhamento!AM$15)),IF(INDEX(Import.PLE,Detalhamento!$E131,Detalhamento!AM$15)&lt;=mediçao,OFFSET(Import.PLQ,$A131-1,AM$15-1,1,1),0),0),PLE!$AA$28*OFFSET(Import.PLQ,$A131-1,AM$15-1,1,1)),IF($E131&lt;&gt;1,IF(ISNUMBER(INDEX(Import.PLE,Detalhamento!$E131,Detalhamento!AM$15)),IF(INDEX(Import.PLE,Detalhamento!$E131,Detalhamento!AM$15)&lt;=mediçao,0,OFFSET(Import.PLQ,$A131-1,AM$15-1,1,1)),OFFSET(Import.PLQ,$A131-1,AM$15-1,1,1)),(1-PLE!$AA$28)*OFFSET(Import.PLQ,$A131-1,AM$15-1,1,1))))</f>
        <v>0</v>
      </c>
      <c r="AN131" s="144">
        <f ca="1">IF(AN$13="",0,CHOOSE(Detalhamento.OpçãoServiços,OFFSET(Import.PLQ,$A131-1,AN$15-1,1,1),IF($E131&lt;&gt;1,IF(ISNUMBER(INDEX(Import.PLE,Detalhamento!$E131,Detalhamento!AN$15)),IF(INDEX(Import.PLE,Detalhamento!$E131,Detalhamento!AN$15)&lt;=mediçao,OFFSET(Import.PLQ,$A131-1,AN$15-1,1,1),0),0),PLE!$AA$28*OFFSET(Import.PLQ,$A131-1,AN$15-1,1,1)),IF($E131&lt;&gt;1,IF(ISNUMBER(INDEX(Import.PLE,Detalhamento!$E131,Detalhamento!AN$15)),IF(INDEX(Import.PLE,Detalhamento!$E131,Detalhamento!AN$15)&lt;=mediçao,0,OFFSET(Import.PLQ,$A131-1,AN$15-1,1,1)),OFFSET(Import.PLQ,$A131-1,AN$15-1,1,1)),(1-PLE!$AA$28)*OFFSET(Import.PLQ,$A131-1,AN$15-1,1,1))))</f>
        <v>0</v>
      </c>
      <c r="AO131" s="144">
        <f ca="1">IF(AO$13="",0,CHOOSE(Detalhamento.OpçãoServiços,OFFSET(Import.PLQ,$A131-1,AO$15-1,1,1),IF($E131&lt;&gt;1,IF(ISNUMBER(INDEX(Import.PLE,Detalhamento!$E131,Detalhamento!AO$15)),IF(INDEX(Import.PLE,Detalhamento!$E131,Detalhamento!AO$15)&lt;=mediçao,OFFSET(Import.PLQ,$A131-1,AO$15-1,1,1),0),0),PLE!$AA$28*OFFSET(Import.PLQ,$A131-1,AO$15-1,1,1)),IF($E131&lt;&gt;1,IF(ISNUMBER(INDEX(Import.PLE,Detalhamento!$E131,Detalhamento!AO$15)),IF(INDEX(Import.PLE,Detalhamento!$E131,Detalhamento!AO$15)&lt;=mediçao,0,OFFSET(Import.PLQ,$A131-1,AO$15-1,1,1)),OFFSET(Import.PLQ,$A131-1,AO$15-1,1,1)),(1-PLE!$AA$28)*OFFSET(Import.PLQ,$A131-1,AO$15-1,1,1))))</f>
        <v>0</v>
      </c>
      <c r="AP131" s="144">
        <f ca="1">IF(AP$13="",0,CHOOSE(Detalhamento.OpçãoServiços,OFFSET(Import.PLQ,$A131-1,AP$15-1,1,1),IF($E131&lt;&gt;1,IF(ISNUMBER(INDEX(Import.PLE,Detalhamento!$E131,Detalhamento!AP$15)),IF(INDEX(Import.PLE,Detalhamento!$E131,Detalhamento!AP$15)&lt;=mediçao,OFFSET(Import.PLQ,$A131-1,AP$15-1,1,1),0),0),PLE!$AA$28*OFFSET(Import.PLQ,$A131-1,AP$15-1,1,1)),IF($E131&lt;&gt;1,IF(ISNUMBER(INDEX(Import.PLE,Detalhamento!$E131,Detalhamento!AP$15)),IF(INDEX(Import.PLE,Detalhamento!$E131,Detalhamento!AP$15)&lt;=mediçao,0,OFFSET(Import.PLQ,$A131-1,AP$15-1,1,1)),OFFSET(Import.PLQ,$A131-1,AP$15-1,1,1)),(1-PLE!$AA$28)*OFFSET(Import.PLQ,$A131-1,AP$15-1,1,1))))</f>
        <v>0</v>
      </c>
      <c r="AQ131" s="144">
        <f ca="1">IF(AQ$13="",0,CHOOSE(Detalhamento.OpçãoServiços,OFFSET(Import.PLQ,$A131-1,AQ$15-1,1,1),IF($E131&lt;&gt;1,IF(ISNUMBER(INDEX(Import.PLE,Detalhamento!$E131,Detalhamento!AQ$15)),IF(INDEX(Import.PLE,Detalhamento!$E131,Detalhamento!AQ$15)&lt;=mediçao,OFFSET(Import.PLQ,$A131-1,AQ$15-1,1,1),0),0),PLE!$AA$28*OFFSET(Import.PLQ,$A131-1,AQ$15-1,1,1)),IF($E131&lt;&gt;1,IF(ISNUMBER(INDEX(Import.PLE,Detalhamento!$E131,Detalhamento!AQ$15)),IF(INDEX(Import.PLE,Detalhamento!$E131,Detalhamento!AQ$15)&lt;=mediçao,0,OFFSET(Import.PLQ,$A131-1,AQ$15-1,1,1)),OFFSET(Import.PLQ,$A131-1,AQ$15-1,1,1)),(1-PLE!$AA$28)*OFFSET(Import.PLQ,$A131-1,AQ$15-1,1,1))))</f>
        <v>0</v>
      </c>
      <c r="AR131" s="144">
        <f ca="1">IF(AR$13="",0,CHOOSE(Detalhamento.OpçãoServiços,OFFSET(Import.PLQ,$A131-1,AR$15-1,1,1),IF($E131&lt;&gt;1,IF(ISNUMBER(INDEX(Import.PLE,Detalhamento!$E131,Detalhamento!AR$15)),IF(INDEX(Import.PLE,Detalhamento!$E131,Detalhamento!AR$15)&lt;=mediçao,OFFSET(Import.PLQ,$A131-1,AR$15-1,1,1),0),0),PLE!$AA$28*OFFSET(Import.PLQ,$A131-1,AR$15-1,1,1)),IF($E131&lt;&gt;1,IF(ISNUMBER(INDEX(Import.PLE,Detalhamento!$E131,Detalhamento!AR$15)),IF(INDEX(Import.PLE,Detalhamento!$E131,Detalhamento!AR$15)&lt;=mediçao,0,OFFSET(Import.PLQ,$A131-1,AR$15-1,1,1)),OFFSET(Import.PLQ,$A131-1,AR$15-1,1,1)),(1-PLE!$AA$28)*OFFSET(Import.PLQ,$A131-1,AR$15-1,1,1))))</f>
        <v>0</v>
      </c>
      <c r="AS131" s="144">
        <f ca="1">IF(AS$13="",0,CHOOSE(Detalhamento.OpçãoServiços,OFFSET(Import.PLQ,$A131-1,AS$15-1,1,1),IF($E131&lt;&gt;1,IF(ISNUMBER(INDEX(Import.PLE,Detalhamento!$E131,Detalhamento!AS$15)),IF(INDEX(Import.PLE,Detalhamento!$E131,Detalhamento!AS$15)&lt;=mediçao,OFFSET(Import.PLQ,$A131-1,AS$15-1,1,1),0),0),PLE!$AA$28*OFFSET(Import.PLQ,$A131-1,AS$15-1,1,1)),IF($E131&lt;&gt;1,IF(ISNUMBER(INDEX(Import.PLE,Detalhamento!$E131,Detalhamento!AS$15)),IF(INDEX(Import.PLE,Detalhamento!$E131,Detalhamento!AS$15)&lt;=mediçao,0,OFFSET(Import.PLQ,$A131-1,AS$15-1,1,1)),OFFSET(Import.PLQ,$A131-1,AS$15-1,1,1)),(1-PLE!$AA$28)*OFFSET(Import.PLQ,$A131-1,AS$15-1,1,1))))</f>
        <v>0</v>
      </c>
      <c r="AT131" s="144">
        <f ca="1">IF(AT$13="",0,CHOOSE(Detalhamento.OpçãoServiços,OFFSET(Import.PLQ,$A131-1,AT$15-1,1,1),IF($E131&lt;&gt;1,IF(ISNUMBER(INDEX(Import.PLE,Detalhamento!$E131,Detalhamento!AT$15)),IF(INDEX(Import.PLE,Detalhamento!$E131,Detalhamento!AT$15)&lt;=mediçao,OFFSET(Import.PLQ,$A131-1,AT$15-1,1,1),0),0),PLE!$AA$28*OFFSET(Import.PLQ,$A131-1,AT$15-1,1,1)),IF($E131&lt;&gt;1,IF(ISNUMBER(INDEX(Import.PLE,Detalhamento!$E131,Detalhamento!AT$15)),IF(INDEX(Import.PLE,Detalhamento!$E131,Detalhamento!AT$15)&lt;=mediçao,0,OFFSET(Import.PLQ,$A131-1,AT$15-1,1,1)),OFFSET(Import.PLQ,$A131-1,AT$15-1,1,1)),(1-PLE!$AA$28)*OFFSET(Import.PLQ,$A131-1,AT$15-1,1,1))))</f>
        <v>0</v>
      </c>
      <c r="AU131" s="144">
        <f ca="1">IF(AU$13="",0,CHOOSE(Detalhamento.OpçãoServiços,OFFSET(Import.PLQ,$A131-1,AU$15-1,1,1),IF($E131&lt;&gt;1,IF(ISNUMBER(INDEX(Import.PLE,Detalhamento!$E131,Detalhamento!AU$15)),IF(INDEX(Import.PLE,Detalhamento!$E131,Detalhamento!AU$15)&lt;=mediçao,OFFSET(Import.PLQ,$A131-1,AU$15-1,1,1),0),0),PLE!$AA$28*OFFSET(Import.PLQ,$A131-1,AU$15-1,1,1)),IF($E131&lt;&gt;1,IF(ISNUMBER(INDEX(Import.PLE,Detalhamento!$E131,Detalhamento!AU$15)),IF(INDEX(Import.PLE,Detalhamento!$E131,Detalhamento!AU$15)&lt;=mediçao,0,OFFSET(Import.PLQ,$A131-1,AU$15-1,1,1)),OFFSET(Import.PLQ,$A131-1,AU$15-1,1,1)),(1-PLE!$AA$28)*OFFSET(Import.PLQ,$A131-1,AU$15-1,1,1))))</f>
        <v>0</v>
      </c>
      <c r="AV131" s="144">
        <f ca="1">IF(AV$13="",0,CHOOSE(Detalhamento.OpçãoServiços,OFFSET(Import.PLQ,$A131-1,AV$15-1,1,1),IF($E131&lt;&gt;1,IF(ISNUMBER(INDEX(Import.PLE,Detalhamento!$E131,Detalhamento!AV$15)),IF(INDEX(Import.PLE,Detalhamento!$E131,Detalhamento!AV$15)&lt;=mediçao,OFFSET(Import.PLQ,$A131-1,AV$15-1,1,1),0),0),PLE!$AA$28*OFFSET(Import.PLQ,$A131-1,AV$15-1,1,1)),IF($E131&lt;&gt;1,IF(ISNUMBER(INDEX(Import.PLE,Detalhamento!$E131,Detalhamento!AV$15)),IF(INDEX(Import.PLE,Detalhamento!$E131,Detalhamento!AV$15)&lt;=mediçao,0,OFFSET(Import.PLQ,$A131-1,AV$15-1,1,1)),OFFSET(Import.PLQ,$A131-1,AV$15-1,1,1)),(1-PLE!$AA$28)*OFFSET(Import.PLQ,$A131-1,AV$15-1,1,1))))</f>
        <v>0</v>
      </c>
      <c r="AW131" s="144">
        <f ca="1">IF(AW$13="",0,CHOOSE(Detalhamento.OpçãoServiços,OFFSET(Import.PLQ,$A131-1,AW$15-1,1,1),IF($E131&lt;&gt;1,IF(ISNUMBER(INDEX(Import.PLE,Detalhamento!$E131,Detalhamento!AW$15)),IF(INDEX(Import.PLE,Detalhamento!$E131,Detalhamento!AW$15)&lt;=mediçao,OFFSET(Import.PLQ,$A131-1,AW$15-1,1,1),0),0),PLE!$AA$28*OFFSET(Import.PLQ,$A131-1,AW$15-1,1,1)),IF($E131&lt;&gt;1,IF(ISNUMBER(INDEX(Import.PLE,Detalhamento!$E131,Detalhamento!AW$15)),IF(INDEX(Import.PLE,Detalhamento!$E131,Detalhamento!AW$15)&lt;=mediçao,0,OFFSET(Import.PLQ,$A131-1,AW$15-1,1,1)),OFFSET(Import.PLQ,$A131-1,AW$15-1,1,1)),(1-PLE!$AA$28)*OFFSET(Import.PLQ,$A131-1,AW$15-1,1,1))))</f>
        <v>0</v>
      </c>
      <c r="AX131" s="144">
        <f ca="1">IF(AX$13="",0,CHOOSE(Detalhamento.OpçãoServiços,OFFSET(Import.PLQ,$A131-1,AX$15-1,1,1),IF($E131&lt;&gt;1,IF(ISNUMBER(INDEX(Import.PLE,Detalhamento!$E131,Detalhamento!AX$15)),IF(INDEX(Import.PLE,Detalhamento!$E131,Detalhamento!AX$15)&lt;=mediçao,OFFSET(Import.PLQ,$A131-1,AX$15-1,1,1),0),0),PLE!$AA$28*OFFSET(Import.PLQ,$A131-1,AX$15-1,1,1)),IF($E131&lt;&gt;1,IF(ISNUMBER(INDEX(Import.PLE,Detalhamento!$E131,Detalhamento!AX$15)),IF(INDEX(Import.PLE,Detalhamento!$E131,Detalhamento!AX$15)&lt;=mediçao,0,OFFSET(Import.PLQ,$A131-1,AX$15-1,1,1)),OFFSET(Import.PLQ,$A131-1,AX$15-1,1,1)),(1-PLE!$AA$28)*OFFSET(Import.PLQ,$A131-1,AX$15-1,1,1))))</f>
        <v>0</v>
      </c>
      <c r="AY131" s="144">
        <f ca="1">IF(AY$13="",0,CHOOSE(Detalhamento.OpçãoServiços,OFFSET(Import.PLQ,$A131-1,AY$15-1,1,1),IF($E131&lt;&gt;1,IF(ISNUMBER(INDEX(Import.PLE,Detalhamento!$E131,Detalhamento!AY$15)),IF(INDEX(Import.PLE,Detalhamento!$E131,Detalhamento!AY$15)&lt;=mediçao,OFFSET(Import.PLQ,$A131-1,AY$15-1,1,1),0),0),PLE!$AA$28*OFFSET(Import.PLQ,$A131-1,AY$15-1,1,1)),IF($E131&lt;&gt;1,IF(ISNUMBER(INDEX(Import.PLE,Detalhamento!$E131,Detalhamento!AY$15)),IF(INDEX(Import.PLE,Detalhamento!$E131,Detalhamento!AY$15)&lt;=mediçao,0,OFFSET(Import.PLQ,$A131-1,AY$15-1,1,1)),OFFSET(Import.PLQ,$A131-1,AY$15-1,1,1)),(1-PLE!$AA$28)*OFFSET(Import.PLQ,$A131-1,AY$15-1,1,1))))</f>
        <v>0</v>
      </c>
      <c r="AZ131" s="144">
        <f ca="1">IF(AZ$13="",0,CHOOSE(Detalhamento.OpçãoServiços,OFFSET(Import.PLQ,$A131-1,AZ$15-1,1,1),IF($E131&lt;&gt;1,IF(ISNUMBER(INDEX(Import.PLE,Detalhamento!$E131,Detalhamento!AZ$15)),IF(INDEX(Import.PLE,Detalhamento!$E131,Detalhamento!AZ$15)&lt;=mediçao,OFFSET(Import.PLQ,$A131-1,AZ$15-1,1,1),0),0),PLE!$AA$28*OFFSET(Import.PLQ,$A131-1,AZ$15-1,1,1)),IF($E131&lt;&gt;1,IF(ISNUMBER(INDEX(Import.PLE,Detalhamento!$E131,Detalhamento!AZ$15)),IF(INDEX(Import.PLE,Detalhamento!$E131,Detalhamento!AZ$15)&lt;=mediçao,0,OFFSET(Import.PLQ,$A131-1,AZ$15-1,1,1)),OFFSET(Import.PLQ,$A131-1,AZ$15-1,1,1)),(1-PLE!$AA$28)*OFFSET(Import.PLQ,$A131-1,AZ$15-1,1,1))))</f>
        <v>0</v>
      </c>
      <c r="BA131" s="144">
        <f ca="1">IF(BA$13="",0,CHOOSE(Detalhamento.OpçãoServiços,OFFSET(Import.PLQ,$A131-1,BA$15-1,1,1),IF($E131&lt;&gt;1,IF(ISNUMBER(INDEX(Import.PLE,Detalhamento!$E131,Detalhamento!BA$15)),IF(INDEX(Import.PLE,Detalhamento!$E131,Detalhamento!BA$15)&lt;=mediçao,OFFSET(Import.PLQ,$A131-1,BA$15-1,1,1),0),0),PLE!$AA$28*OFFSET(Import.PLQ,$A131-1,BA$15-1,1,1)),IF($E131&lt;&gt;1,IF(ISNUMBER(INDEX(Import.PLE,Detalhamento!$E131,Detalhamento!BA$15)),IF(INDEX(Import.PLE,Detalhamento!$E131,Detalhamento!BA$15)&lt;=mediçao,0,OFFSET(Import.PLQ,$A131-1,BA$15-1,1,1)),OFFSET(Import.PLQ,$A131-1,BA$15-1,1,1)),(1-PLE!$AA$28)*OFFSET(Import.PLQ,$A131-1,BA$15-1,1,1))))</f>
        <v>0</v>
      </c>
      <c r="BB131" s="144">
        <f ca="1">IF(BB$13="",0,CHOOSE(Detalhamento.OpçãoServiços,OFFSET(Import.PLQ,$A131-1,BB$15-1,1,1),IF($E131&lt;&gt;1,IF(ISNUMBER(INDEX(Import.PLE,Detalhamento!$E131,Detalhamento!BB$15)),IF(INDEX(Import.PLE,Detalhamento!$E131,Detalhamento!BB$15)&lt;=mediçao,OFFSET(Import.PLQ,$A131-1,BB$15-1,1,1),0),0),PLE!$AA$28*OFFSET(Import.PLQ,$A131-1,BB$15-1,1,1)),IF($E131&lt;&gt;1,IF(ISNUMBER(INDEX(Import.PLE,Detalhamento!$E131,Detalhamento!BB$15)),IF(INDEX(Import.PLE,Detalhamento!$E131,Detalhamento!BB$15)&lt;=mediçao,0,OFFSET(Import.PLQ,$A131-1,BB$15-1,1,1)),OFFSET(Import.PLQ,$A131-1,BB$15-1,1,1)),(1-PLE!$AA$28)*OFFSET(Import.PLQ,$A131-1,BB$15-1,1,1))))</f>
        <v>0</v>
      </c>
      <c r="BC131" s="144">
        <f ca="1">IF(BC$13="",0,CHOOSE(Detalhamento.OpçãoServiços,OFFSET(Import.PLQ,$A131-1,BC$15-1,1,1),IF($E131&lt;&gt;1,IF(ISNUMBER(INDEX(Import.PLE,Detalhamento!$E131,Detalhamento!BC$15)),IF(INDEX(Import.PLE,Detalhamento!$E131,Detalhamento!BC$15)&lt;=mediçao,OFFSET(Import.PLQ,$A131-1,BC$15-1,1,1),0),0),PLE!$AA$28*OFFSET(Import.PLQ,$A131-1,BC$15-1,1,1)),IF($E131&lt;&gt;1,IF(ISNUMBER(INDEX(Import.PLE,Detalhamento!$E131,Detalhamento!BC$15)),IF(INDEX(Import.PLE,Detalhamento!$E131,Detalhamento!BC$15)&lt;=mediçao,0,OFFSET(Import.PLQ,$A131-1,BC$15-1,1,1)),OFFSET(Import.PLQ,$A131-1,BC$15-1,1,1)),(1-PLE!$AA$28)*OFFSET(Import.PLQ,$A131-1,BC$15-1,1,1))))</f>
        <v>0</v>
      </c>
      <c r="BD131" s="144">
        <f ca="1">IF(BD$13="",0,CHOOSE(Detalhamento.OpçãoServiços,OFFSET(Import.PLQ,$A131-1,BD$15-1,1,1),IF($E131&lt;&gt;1,IF(ISNUMBER(INDEX(Import.PLE,Detalhamento!$E131,Detalhamento!BD$15)),IF(INDEX(Import.PLE,Detalhamento!$E131,Detalhamento!BD$15)&lt;=mediçao,OFFSET(Import.PLQ,$A131-1,BD$15-1,1,1),0),0),PLE!$AA$28*OFFSET(Import.PLQ,$A131-1,BD$15-1,1,1)),IF($E131&lt;&gt;1,IF(ISNUMBER(INDEX(Import.PLE,Detalhamento!$E131,Detalhamento!BD$15)),IF(INDEX(Import.PLE,Detalhamento!$E131,Detalhamento!BD$15)&lt;=mediçao,0,OFFSET(Import.PLQ,$A131-1,BD$15-1,1,1)),OFFSET(Import.PLQ,$A131-1,BD$15-1,1,1)),(1-PLE!$AA$28)*OFFSET(Import.PLQ,$A131-1,BD$15-1,1,1))))</f>
        <v>0</v>
      </c>
      <c r="BE131" s="144">
        <f ca="1">IF(BE$13="",0,CHOOSE(Detalhamento.OpçãoServiços,OFFSET(Import.PLQ,$A131-1,BE$15-1,1,1),IF($E131&lt;&gt;1,IF(ISNUMBER(INDEX(Import.PLE,Detalhamento!$E131,Detalhamento!BE$15)),IF(INDEX(Import.PLE,Detalhamento!$E131,Detalhamento!BE$15)&lt;=mediçao,OFFSET(Import.PLQ,$A131-1,BE$15-1,1,1),0),0),PLE!$AA$28*OFFSET(Import.PLQ,$A131-1,BE$15-1,1,1)),IF($E131&lt;&gt;1,IF(ISNUMBER(INDEX(Import.PLE,Detalhamento!$E131,Detalhamento!BE$15)),IF(INDEX(Import.PLE,Detalhamento!$E131,Detalhamento!BE$15)&lt;=mediçao,0,OFFSET(Import.PLQ,$A131-1,BE$15-1,1,1)),OFFSET(Import.PLQ,$A131-1,BE$15-1,1,1)),(1-PLE!$AA$28)*OFFSET(Import.PLQ,$A131-1,BE$15-1,1,1))))</f>
        <v>0</v>
      </c>
      <c r="BF131" s="144">
        <f ca="1">IF(BF$13="",0,CHOOSE(Detalhamento.OpçãoServiços,OFFSET(Import.PLQ,$A131-1,BF$15-1,1,1),IF($E131&lt;&gt;1,IF(ISNUMBER(INDEX(Import.PLE,Detalhamento!$E131,Detalhamento!BF$15)),IF(INDEX(Import.PLE,Detalhamento!$E131,Detalhamento!BF$15)&lt;=mediçao,OFFSET(Import.PLQ,$A131-1,BF$15-1,1,1),0),0),PLE!$AA$28*OFFSET(Import.PLQ,$A131-1,BF$15-1,1,1)),IF($E131&lt;&gt;1,IF(ISNUMBER(INDEX(Import.PLE,Detalhamento!$E131,Detalhamento!BF$15)),IF(INDEX(Import.PLE,Detalhamento!$E131,Detalhamento!BF$15)&lt;=mediçao,0,OFFSET(Import.PLQ,$A131-1,BF$15-1,1,1)),OFFSET(Import.PLQ,$A131-1,BF$15-1,1,1)),(1-PLE!$AA$28)*OFFSET(Import.PLQ,$A131-1,BF$15-1,1,1))))</f>
        <v>0</v>
      </c>
      <c r="BG131" s="144">
        <f ca="1">IF(BG$13="",0,CHOOSE(Detalhamento.OpçãoServiços,OFFSET(Import.PLQ,$A131-1,BG$15-1,1,1),IF($E131&lt;&gt;1,IF(ISNUMBER(INDEX(Import.PLE,Detalhamento!$E131,Detalhamento!BG$15)),IF(INDEX(Import.PLE,Detalhamento!$E131,Detalhamento!BG$15)&lt;=mediçao,OFFSET(Import.PLQ,$A131-1,BG$15-1,1,1),0),0),PLE!$AA$28*OFFSET(Import.PLQ,$A131-1,BG$15-1,1,1)),IF($E131&lt;&gt;1,IF(ISNUMBER(INDEX(Import.PLE,Detalhamento!$E131,Detalhamento!BG$15)),IF(INDEX(Import.PLE,Detalhamento!$E131,Detalhamento!BG$15)&lt;=mediçao,0,OFFSET(Import.PLQ,$A131-1,BG$15-1,1,1)),OFFSET(Import.PLQ,$A131-1,BG$15-1,1,1)),(1-PLE!$AA$28)*OFFSET(Import.PLQ,$A131-1,BG$15-1,1,1))))</f>
        <v>0</v>
      </c>
      <c r="BH131" s="144">
        <f ca="1">IF(BH$13="",0,CHOOSE(Detalhamento.OpçãoServiços,OFFSET(Import.PLQ,$A131-1,BH$15-1,1,1),IF($E131&lt;&gt;1,IF(ISNUMBER(INDEX(Import.PLE,Detalhamento!$E131,Detalhamento!BH$15)),IF(INDEX(Import.PLE,Detalhamento!$E131,Detalhamento!BH$15)&lt;=mediçao,OFFSET(Import.PLQ,$A131-1,BH$15-1,1,1),0),0),PLE!$AA$28*OFFSET(Import.PLQ,$A131-1,BH$15-1,1,1)),IF($E131&lt;&gt;1,IF(ISNUMBER(INDEX(Import.PLE,Detalhamento!$E131,Detalhamento!BH$15)),IF(INDEX(Import.PLE,Detalhamento!$E131,Detalhamento!BH$15)&lt;=mediçao,0,OFFSET(Import.PLQ,$A131-1,BH$15-1,1,1)),OFFSET(Import.PLQ,$A131-1,BH$15-1,1,1)),(1-PLE!$AA$28)*OFFSET(Import.PLQ,$A131-1,BH$15-1,1,1))))</f>
        <v>0</v>
      </c>
      <c r="BI131" s="144">
        <f ca="1">IF(BI$13="",0,CHOOSE(Detalhamento.OpçãoServiços,OFFSET(Import.PLQ,$A131-1,BI$15-1,1,1),IF($E131&lt;&gt;1,IF(ISNUMBER(INDEX(Import.PLE,Detalhamento!$E131,Detalhamento!BI$15)),IF(INDEX(Import.PLE,Detalhamento!$E131,Detalhamento!BI$15)&lt;=mediçao,OFFSET(Import.PLQ,$A131-1,BI$15-1,1,1),0),0),PLE!$AA$28*OFFSET(Import.PLQ,$A131-1,BI$15-1,1,1)),IF($E131&lt;&gt;1,IF(ISNUMBER(INDEX(Import.PLE,Detalhamento!$E131,Detalhamento!BI$15)),IF(INDEX(Import.PLE,Detalhamento!$E131,Detalhamento!BI$15)&lt;=mediçao,0,OFFSET(Import.PLQ,$A131-1,BI$15-1,1,1)),OFFSET(Import.PLQ,$A131-1,BI$15-1,1,1)),(1-PLE!$AA$28)*OFFSET(Import.PLQ,$A131-1,BI$15-1,1,1))))</f>
        <v>0</v>
      </c>
    </row>
    <row r="132" spans="1:61" ht="30" x14ac:dyDescent="0.2">
      <c r="A132" s="155">
        <v>103</v>
      </c>
      <c r="B132" s="21" t="str">
        <f t="shared" ca="1" si="17"/>
        <v>Serviço</v>
      </c>
      <c r="E132" s="153">
        <f t="shared" ca="1" si="18"/>
        <v>13</v>
      </c>
      <c r="F132" s="154">
        <f t="shared" ca="1" si="19"/>
        <v>130103</v>
      </c>
      <c r="G132" s="154" t="str">
        <f t="shared" ca="1" si="23"/>
        <v>1.12.10</v>
      </c>
      <c r="H132" s="182" t="str">
        <f t="shared" ca="1" si="23"/>
        <v>CABO DE COBRE FLEXÍVEL ISOLADO, 10 MM², ANTI-CHAMA 0,6/1,0 KV, PARA CIRCUITOS TERMINAIS - FORNECIMENTO E INSTALAÇÃO. AF_12/2015</v>
      </c>
      <c r="I132" s="37" t="str">
        <f t="shared" ca="1" si="20"/>
        <v>M</v>
      </c>
      <c r="J132" s="144">
        <f t="shared" ca="1" si="21"/>
        <v>12.3</v>
      </c>
      <c r="K132" s="67"/>
      <c r="L132" s="144">
        <f ca="1">IF(L$13="",0,CHOOSE(Detalhamento.OpçãoServiços,OFFSET(Import.PLQ,$A132-1,L$15-1,1,1),IF($E132&lt;&gt;1,IF(ISNUMBER(INDEX(Import.PLE,Detalhamento!$E132,Detalhamento!L$15)),IF(INDEX(Import.PLE,Detalhamento!$E132,Detalhamento!L$15)&lt;=mediçao,OFFSET(Import.PLQ,$A132-1,L$15-1,1,1),0),0),PLE!$AA$28*OFFSET(Import.PLQ,$A132-1,L$15-1,1,1)),IF($E132&lt;&gt;1,IF(ISNUMBER(INDEX(Import.PLE,Detalhamento!$E132,Detalhamento!L$15)),IF(INDEX(Import.PLE,Detalhamento!$E132,Detalhamento!L$15)&lt;=mediçao,0,OFFSET(Import.PLQ,$A132-1,L$15-1,1,1)),OFFSET(Import.PLQ,$A132-1,L$15-1,1,1)),(1-PLE!$AA$28)*OFFSET(Import.PLQ,$A132-1,L$15-1,1,1))))</f>
        <v>12.3</v>
      </c>
      <c r="M132" s="144">
        <f ca="1">IF(M$13="",0,CHOOSE(Detalhamento.OpçãoServiços,OFFSET(Import.PLQ,$A132-1,M$15-1,1,1),IF($E132&lt;&gt;1,IF(ISNUMBER(INDEX(Import.PLE,Detalhamento!$E132,Detalhamento!M$15)),IF(INDEX(Import.PLE,Detalhamento!$E132,Detalhamento!M$15)&lt;=mediçao,OFFSET(Import.PLQ,$A132-1,M$15-1,1,1),0),0),PLE!$AA$28*OFFSET(Import.PLQ,$A132-1,M$15-1,1,1)),IF($E132&lt;&gt;1,IF(ISNUMBER(INDEX(Import.PLE,Detalhamento!$E132,Detalhamento!M$15)),IF(INDEX(Import.PLE,Detalhamento!$E132,Detalhamento!M$15)&lt;=mediçao,0,OFFSET(Import.PLQ,$A132-1,M$15-1,1,1)),OFFSET(Import.PLQ,$A132-1,M$15-1,1,1)),(1-PLE!$AA$28)*OFFSET(Import.PLQ,$A132-1,M$15-1,1,1))))</f>
        <v>0</v>
      </c>
      <c r="N132" s="144">
        <f ca="1">IF(N$13="",0,CHOOSE(Detalhamento.OpçãoServiços,OFFSET(Import.PLQ,$A132-1,N$15-1,1,1),IF($E132&lt;&gt;1,IF(ISNUMBER(INDEX(Import.PLE,Detalhamento!$E132,Detalhamento!N$15)),IF(INDEX(Import.PLE,Detalhamento!$E132,Detalhamento!N$15)&lt;=mediçao,OFFSET(Import.PLQ,$A132-1,N$15-1,1,1),0),0),PLE!$AA$28*OFFSET(Import.PLQ,$A132-1,N$15-1,1,1)),IF($E132&lt;&gt;1,IF(ISNUMBER(INDEX(Import.PLE,Detalhamento!$E132,Detalhamento!N$15)),IF(INDEX(Import.PLE,Detalhamento!$E132,Detalhamento!N$15)&lt;=mediçao,0,OFFSET(Import.PLQ,$A132-1,N$15-1,1,1)),OFFSET(Import.PLQ,$A132-1,N$15-1,1,1)),(1-PLE!$AA$28)*OFFSET(Import.PLQ,$A132-1,N$15-1,1,1))))</f>
        <v>0</v>
      </c>
      <c r="O132" s="144">
        <f ca="1">IF(O$13="",0,CHOOSE(Detalhamento.OpçãoServiços,OFFSET(Import.PLQ,$A132-1,O$15-1,1,1),IF($E132&lt;&gt;1,IF(ISNUMBER(INDEX(Import.PLE,Detalhamento!$E132,Detalhamento!O$15)),IF(INDEX(Import.PLE,Detalhamento!$E132,Detalhamento!O$15)&lt;=mediçao,OFFSET(Import.PLQ,$A132-1,O$15-1,1,1),0),0),PLE!$AA$28*OFFSET(Import.PLQ,$A132-1,O$15-1,1,1)),IF($E132&lt;&gt;1,IF(ISNUMBER(INDEX(Import.PLE,Detalhamento!$E132,Detalhamento!O$15)),IF(INDEX(Import.PLE,Detalhamento!$E132,Detalhamento!O$15)&lt;=mediçao,0,OFFSET(Import.PLQ,$A132-1,O$15-1,1,1)),OFFSET(Import.PLQ,$A132-1,O$15-1,1,1)),(1-PLE!$AA$28)*OFFSET(Import.PLQ,$A132-1,O$15-1,1,1))))</f>
        <v>0</v>
      </c>
      <c r="P132" s="144">
        <f ca="1">IF(P$13="",0,CHOOSE(Detalhamento.OpçãoServiços,OFFSET(Import.PLQ,$A132-1,P$15-1,1,1),IF($E132&lt;&gt;1,IF(ISNUMBER(INDEX(Import.PLE,Detalhamento!$E132,Detalhamento!P$15)),IF(INDEX(Import.PLE,Detalhamento!$E132,Detalhamento!P$15)&lt;=mediçao,OFFSET(Import.PLQ,$A132-1,P$15-1,1,1),0),0),PLE!$AA$28*OFFSET(Import.PLQ,$A132-1,P$15-1,1,1)),IF($E132&lt;&gt;1,IF(ISNUMBER(INDEX(Import.PLE,Detalhamento!$E132,Detalhamento!P$15)),IF(INDEX(Import.PLE,Detalhamento!$E132,Detalhamento!P$15)&lt;=mediçao,0,OFFSET(Import.PLQ,$A132-1,P$15-1,1,1)),OFFSET(Import.PLQ,$A132-1,P$15-1,1,1)),(1-PLE!$AA$28)*OFFSET(Import.PLQ,$A132-1,P$15-1,1,1))))</f>
        <v>0</v>
      </c>
      <c r="Q132" s="144">
        <f ca="1">IF(Q$13="",0,CHOOSE(Detalhamento.OpçãoServiços,OFFSET(Import.PLQ,$A132-1,Q$15-1,1,1),IF($E132&lt;&gt;1,IF(ISNUMBER(INDEX(Import.PLE,Detalhamento!$E132,Detalhamento!Q$15)),IF(INDEX(Import.PLE,Detalhamento!$E132,Detalhamento!Q$15)&lt;=mediçao,OFFSET(Import.PLQ,$A132-1,Q$15-1,1,1),0),0),PLE!$AA$28*OFFSET(Import.PLQ,$A132-1,Q$15-1,1,1)),IF($E132&lt;&gt;1,IF(ISNUMBER(INDEX(Import.PLE,Detalhamento!$E132,Detalhamento!Q$15)),IF(INDEX(Import.PLE,Detalhamento!$E132,Detalhamento!Q$15)&lt;=mediçao,0,OFFSET(Import.PLQ,$A132-1,Q$15-1,1,1)),OFFSET(Import.PLQ,$A132-1,Q$15-1,1,1)),(1-PLE!$AA$28)*OFFSET(Import.PLQ,$A132-1,Q$15-1,1,1))))</f>
        <v>0</v>
      </c>
      <c r="R132" s="144">
        <f ca="1">IF(R$13="",0,CHOOSE(Detalhamento.OpçãoServiços,OFFSET(Import.PLQ,$A132-1,R$15-1,1,1),IF($E132&lt;&gt;1,IF(ISNUMBER(INDEX(Import.PLE,Detalhamento!$E132,Detalhamento!R$15)),IF(INDEX(Import.PLE,Detalhamento!$E132,Detalhamento!R$15)&lt;=mediçao,OFFSET(Import.PLQ,$A132-1,R$15-1,1,1),0),0),PLE!$AA$28*OFFSET(Import.PLQ,$A132-1,R$15-1,1,1)),IF($E132&lt;&gt;1,IF(ISNUMBER(INDEX(Import.PLE,Detalhamento!$E132,Detalhamento!R$15)),IF(INDEX(Import.PLE,Detalhamento!$E132,Detalhamento!R$15)&lt;=mediçao,0,OFFSET(Import.PLQ,$A132-1,R$15-1,1,1)),OFFSET(Import.PLQ,$A132-1,R$15-1,1,1)),(1-PLE!$AA$28)*OFFSET(Import.PLQ,$A132-1,R$15-1,1,1))))</f>
        <v>0</v>
      </c>
      <c r="S132" s="144">
        <f ca="1">IF(S$13="",0,CHOOSE(Detalhamento.OpçãoServiços,OFFSET(Import.PLQ,$A132-1,S$15-1,1,1),IF($E132&lt;&gt;1,IF(ISNUMBER(INDEX(Import.PLE,Detalhamento!$E132,Detalhamento!S$15)),IF(INDEX(Import.PLE,Detalhamento!$E132,Detalhamento!S$15)&lt;=mediçao,OFFSET(Import.PLQ,$A132-1,S$15-1,1,1),0),0),PLE!$AA$28*OFFSET(Import.PLQ,$A132-1,S$15-1,1,1)),IF($E132&lt;&gt;1,IF(ISNUMBER(INDEX(Import.PLE,Detalhamento!$E132,Detalhamento!S$15)),IF(INDEX(Import.PLE,Detalhamento!$E132,Detalhamento!S$15)&lt;=mediçao,0,OFFSET(Import.PLQ,$A132-1,S$15-1,1,1)),OFFSET(Import.PLQ,$A132-1,S$15-1,1,1)),(1-PLE!$AA$28)*OFFSET(Import.PLQ,$A132-1,S$15-1,1,1))))</f>
        <v>0</v>
      </c>
      <c r="T132" s="144">
        <f ca="1">IF(T$13="",0,CHOOSE(Detalhamento.OpçãoServiços,OFFSET(Import.PLQ,$A132-1,T$15-1,1,1),IF($E132&lt;&gt;1,IF(ISNUMBER(INDEX(Import.PLE,Detalhamento!$E132,Detalhamento!T$15)),IF(INDEX(Import.PLE,Detalhamento!$E132,Detalhamento!T$15)&lt;=mediçao,OFFSET(Import.PLQ,$A132-1,T$15-1,1,1),0),0),PLE!$AA$28*OFFSET(Import.PLQ,$A132-1,T$15-1,1,1)),IF($E132&lt;&gt;1,IF(ISNUMBER(INDEX(Import.PLE,Detalhamento!$E132,Detalhamento!T$15)),IF(INDEX(Import.PLE,Detalhamento!$E132,Detalhamento!T$15)&lt;=mediçao,0,OFFSET(Import.PLQ,$A132-1,T$15-1,1,1)),OFFSET(Import.PLQ,$A132-1,T$15-1,1,1)),(1-PLE!$AA$28)*OFFSET(Import.PLQ,$A132-1,T$15-1,1,1))))</f>
        <v>0</v>
      </c>
      <c r="U132" s="144">
        <f ca="1">IF(U$13="",0,CHOOSE(Detalhamento.OpçãoServiços,OFFSET(Import.PLQ,$A132-1,U$15-1,1,1),IF($E132&lt;&gt;1,IF(ISNUMBER(INDEX(Import.PLE,Detalhamento!$E132,Detalhamento!U$15)),IF(INDEX(Import.PLE,Detalhamento!$E132,Detalhamento!U$15)&lt;=mediçao,OFFSET(Import.PLQ,$A132-1,U$15-1,1,1),0),0),PLE!$AA$28*OFFSET(Import.PLQ,$A132-1,U$15-1,1,1)),IF($E132&lt;&gt;1,IF(ISNUMBER(INDEX(Import.PLE,Detalhamento!$E132,Detalhamento!U$15)),IF(INDEX(Import.PLE,Detalhamento!$E132,Detalhamento!U$15)&lt;=mediçao,0,OFFSET(Import.PLQ,$A132-1,U$15-1,1,1)),OFFSET(Import.PLQ,$A132-1,U$15-1,1,1)),(1-PLE!$AA$28)*OFFSET(Import.PLQ,$A132-1,U$15-1,1,1))))</f>
        <v>0</v>
      </c>
      <c r="V132" s="144">
        <f ca="1">IF(V$13="",0,CHOOSE(Detalhamento.OpçãoServiços,OFFSET(Import.PLQ,$A132-1,V$15-1,1,1),IF($E132&lt;&gt;1,IF(ISNUMBER(INDEX(Import.PLE,Detalhamento!$E132,Detalhamento!V$15)),IF(INDEX(Import.PLE,Detalhamento!$E132,Detalhamento!V$15)&lt;=mediçao,OFFSET(Import.PLQ,$A132-1,V$15-1,1,1),0),0),PLE!$AA$28*OFFSET(Import.PLQ,$A132-1,V$15-1,1,1)),IF($E132&lt;&gt;1,IF(ISNUMBER(INDEX(Import.PLE,Detalhamento!$E132,Detalhamento!V$15)),IF(INDEX(Import.PLE,Detalhamento!$E132,Detalhamento!V$15)&lt;=mediçao,0,OFFSET(Import.PLQ,$A132-1,V$15-1,1,1)),OFFSET(Import.PLQ,$A132-1,V$15-1,1,1)),(1-PLE!$AA$28)*OFFSET(Import.PLQ,$A132-1,V$15-1,1,1))))</f>
        <v>0</v>
      </c>
      <c r="W132" s="144">
        <f ca="1">IF(W$13="",0,CHOOSE(Detalhamento.OpçãoServiços,OFFSET(Import.PLQ,$A132-1,W$15-1,1,1),IF($E132&lt;&gt;1,IF(ISNUMBER(INDEX(Import.PLE,Detalhamento!$E132,Detalhamento!W$15)),IF(INDEX(Import.PLE,Detalhamento!$E132,Detalhamento!W$15)&lt;=mediçao,OFFSET(Import.PLQ,$A132-1,W$15-1,1,1),0),0),PLE!$AA$28*OFFSET(Import.PLQ,$A132-1,W$15-1,1,1)),IF($E132&lt;&gt;1,IF(ISNUMBER(INDEX(Import.PLE,Detalhamento!$E132,Detalhamento!W$15)),IF(INDEX(Import.PLE,Detalhamento!$E132,Detalhamento!W$15)&lt;=mediçao,0,OFFSET(Import.PLQ,$A132-1,W$15-1,1,1)),OFFSET(Import.PLQ,$A132-1,W$15-1,1,1)),(1-PLE!$AA$28)*OFFSET(Import.PLQ,$A132-1,W$15-1,1,1))))</f>
        <v>0</v>
      </c>
      <c r="X132" s="144">
        <f ca="1">IF(X$13="",0,CHOOSE(Detalhamento.OpçãoServiços,OFFSET(Import.PLQ,$A132-1,X$15-1,1,1),IF($E132&lt;&gt;1,IF(ISNUMBER(INDEX(Import.PLE,Detalhamento!$E132,Detalhamento!X$15)),IF(INDEX(Import.PLE,Detalhamento!$E132,Detalhamento!X$15)&lt;=mediçao,OFFSET(Import.PLQ,$A132-1,X$15-1,1,1),0),0),PLE!$AA$28*OFFSET(Import.PLQ,$A132-1,X$15-1,1,1)),IF($E132&lt;&gt;1,IF(ISNUMBER(INDEX(Import.PLE,Detalhamento!$E132,Detalhamento!X$15)),IF(INDEX(Import.PLE,Detalhamento!$E132,Detalhamento!X$15)&lt;=mediçao,0,OFFSET(Import.PLQ,$A132-1,X$15-1,1,1)),OFFSET(Import.PLQ,$A132-1,X$15-1,1,1)),(1-PLE!$AA$28)*OFFSET(Import.PLQ,$A132-1,X$15-1,1,1))))</f>
        <v>0</v>
      </c>
      <c r="Y132" s="144">
        <f ca="1">IF(Y$13="",0,CHOOSE(Detalhamento.OpçãoServiços,OFFSET(Import.PLQ,$A132-1,Y$15-1,1,1),IF($E132&lt;&gt;1,IF(ISNUMBER(INDEX(Import.PLE,Detalhamento!$E132,Detalhamento!Y$15)),IF(INDEX(Import.PLE,Detalhamento!$E132,Detalhamento!Y$15)&lt;=mediçao,OFFSET(Import.PLQ,$A132-1,Y$15-1,1,1),0),0),PLE!$AA$28*OFFSET(Import.PLQ,$A132-1,Y$15-1,1,1)),IF($E132&lt;&gt;1,IF(ISNUMBER(INDEX(Import.PLE,Detalhamento!$E132,Detalhamento!Y$15)),IF(INDEX(Import.PLE,Detalhamento!$E132,Detalhamento!Y$15)&lt;=mediçao,0,OFFSET(Import.PLQ,$A132-1,Y$15-1,1,1)),OFFSET(Import.PLQ,$A132-1,Y$15-1,1,1)),(1-PLE!$AA$28)*OFFSET(Import.PLQ,$A132-1,Y$15-1,1,1))))</f>
        <v>0</v>
      </c>
      <c r="Z132" s="144">
        <f ca="1">IF(Z$13="",0,CHOOSE(Detalhamento.OpçãoServiços,OFFSET(Import.PLQ,$A132-1,Z$15-1,1,1),IF($E132&lt;&gt;1,IF(ISNUMBER(INDEX(Import.PLE,Detalhamento!$E132,Detalhamento!Z$15)),IF(INDEX(Import.PLE,Detalhamento!$E132,Detalhamento!Z$15)&lt;=mediçao,OFFSET(Import.PLQ,$A132-1,Z$15-1,1,1),0),0),PLE!$AA$28*OFFSET(Import.PLQ,$A132-1,Z$15-1,1,1)),IF($E132&lt;&gt;1,IF(ISNUMBER(INDEX(Import.PLE,Detalhamento!$E132,Detalhamento!Z$15)),IF(INDEX(Import.PLE,Detalhamento!$E132,Detalhamento!Z$15)&lt;=mediçao,0,OFFSET(Import.PLQ,$A132-1,Z$15-1,1,1)),OFFSET(Import.PLQ,$A132-1,Z$15-1,1,1)),(1-PLE!$AA$28)*OFFSET(Import.PLQ,$A132-1,Z$15-1,1,1))))</f>
        <v>0</v>
      </c>
      <c r="AA132" s="144">
        <f ca="1">IF(AA$13="",0,CHOOSE(Detalhamento.OpçãoServiços,OFFSET(Import.PLQ,$A132-1,AA$15-1,1,1),IF($E132&lt;&gt;1,IF(ISNUMBER(INDEX(Import.PLE,Detalhamento!$E132,Detalhamento!AA$15)),IF(INDEX(Import.PLE,Detalhamento!$E132,Detalhamento!AA$15)&lt;=mediçao,OFFSET(Import.PLQ,$A132-1,AA$15-1,1,1),0),0),PLE!$AA$28*OFFSET(Import.PLQ,$A132-1,AA$15-1,1,1)),IF($E132&lt;&gt;1,IF(ISNUMBER(INDEX(Import.PLE,Detalhamento!$E132,Detalhamento!AA$15)),IF(INDEX(Import.PLE,Detalhamento!$E132,Detalhamento!AA$15)&lt;=mediçao,0,OFFSET(Import.PLQ,$A132-1,AA$15-1,1,1)),OFFSET(Import.PLQ,$A132-1,AA$15-1,1,1)),(1-PLE!$AA$28)*OFFSET(Import.PLQ,$A132-1,AA$15-1,1,1))))</f>
        <v>0</v>
      </c>
      <c r="AB132" s="144">
        <f ca="1">IF(AB$13="",0,CHOOSE(Detalhamento.OpçãoServiços,OFFSET(Import.PLQ,$A132-1,AB$15-1,1,1),IF($E132&lt;&gt;1,IF(ISNUMBER(INDEX(Import.PLE,Detalhamento!$E132,Detalhamento!AB$15)),IF(INDEX(Import.PLE,Detalhamento!$E132,Detalhamento!AB$15)&lt;=mediçao,OFFSET(Import.PLQ,$A132-1,AB$15-1,1,1),0),0),PLE!$AA$28*OFFSET(Import.PLQ,$A132-1,AB$15-1,1,1)),IF($E132&lt;&gt;1,IF(ISNUMBER(INDEX(Import.PLE,Detalhamento!$E132,Detalhamento!AB$15)),IF(INDEX(Import.PLE,Detalhamento!$E132,Detalhamento!AB$15)&lt;=mediçao,0,OFFSET(Import.PLQ,$A132-1,AB$15-1,1,1)),OFFSET(Import.PLQ,$A132-1,AB$15-1,1,1)),(1-PLE!$AA$28)*OFFSET(Import.PLQ,$A132-1,AB$15-1,1,1))))</f>
        <v>0</v>
      </c>
      <c r="AC132" s="144">
        <f ca="1">IF(AC$13="",0,CHOOSE(Detalhamento.OpçãoServiços,OFFSET(Import.PLQ,$A132-1,AC$15-1,1,1),IF($E132&lt;&gt;1,IF(ISNUMBER(INDEX(Import.PLE,Detalhamento!$E132,Detalhamento!AC$15)),IF(INDEX(Import.PLE,Detalhamento!$E132,Detalhamento!AC$15)&lt;=mediçao,OFFSET(Import.PLQ,$A132-1,AC$15-1,1,1),0),0),PLE!$AA$28*OFFSET(Import.PLQ,$A132-1,AC$15-1,1,1)),IF($E132&lt;&gt;1,IF(ISNUMBER(INDEX(Import.PLE,Detalhamento!$E132,Detalhamento!AC$15)),IF(INDEX(Import.PLE,Detalhamento!$E132,Detalhamento!AC$15)&lt;=mediçao,0,OFFSET(Import.PLQ,$A132-1,AC$15-1,1,1)),OFFSET(Import.PLQ,$A132-1,AC$15-1,1,1)),(1-PLE!$AA$28)*OFFSET(Import.PLQ,$A132-1,AC$15-1,1,1))))</f>
        <v>0</v>
      </c>
      <c r="AD132" s="144">
        <f ca="1">IF(AD$13="",0,CHOOSE(Detalhamento.OpçãoServiços,OFFSET(Import.PLQ,$A132-1,AD$15-1,1,1),IF($E132&lt;&gt;1,IF(ISNUMBER(INDEX(Import.PLE,Detalhamento!$E132,Detalhamento!AD$15)),IF(INDEX(Import.PLE,Detalhamento!$E132,Detalhamento!AD$15)&lt;=mediçao,OFFSET(Import.PLQ,$A132-1,AD$15-1,1,1),0),0),PLE!$AA$28*OFFSET(Import.PLQ,$A132-1,AD$15-1,1,1)),IF($E132&lt;&gt;1,IF(ISNUMBER(INDEX(Import.PLE,Detalhamento!$E132,Detalhamento!AD$15)),IF(INDEX(Import.PLE,Detalhamento!$E132,Detalhamento!AD$15)&lt;=mediçao,0,OFFSET(Import.PLQ,$A132-1,AD$15-1,1,1)),OFFSET(Import.PLQ,$A132-1,AD$15-1,1,1)),(1-PLE!$AA$28)*OFFSET(Import.PLQ,$A132-1,AD$15-1,1,1))))</f>
        <v>0</v>
      </c>
      <c r="AE132" s="144">
        <f ca="1">IF(AE$13="",0,CHOOSE(Detalhamento.OpçãoServiços,OFFSET(Import.PLQ,$A132-1,AE$15-1,1,1),IF($E132&lt;&gt;1,IF(ISNUMBER(INDEX(Import.PLE,Detalhamento!$E132,Detalhamento!AE$15)),IF(INDEX(Import.PLE,Detalhamento!$E132,Detalhamento!AE$15)&lt;=mediçao,OFFSET(Import.PLQ,$A132-1,AE$15-1,1,1),0),0),PLE!$AA$28*OFFSET(Import.PLQ,$A132-1,AE$15-1,1,1)),IF($E132&lt;&gt;1,IF(ISNUMBER(INDEX(Import.PLE,Detalhamento!$E132,Detalhamento!AE$15)),IF(INDEX(Import.PLE,Detalhamento!$E132,Detalhamento!AE$15)&lt;=mediçao,0,OFFSET(Import.PLQ,$A132-1,AE$15-1,1,1)),OFFSET(Import.PLQ,$A132-1,AE$15-1,1,1)),(1-PLE!$AA$28)*OFFSET(Import.PLQ,$A132-1,AE$15-1,1,1))))</f>
        <v>0</v>
      </c>
      <c r="AF132" s="144">
        <f ca="1">IF(AF$13="",0,CHOOSE(Detalhamento.OpçãoServiços,OFFSET(Import.PLQ,$A132-1,AF$15-1,1,1),IF($E132&lt;&gt;1,IF(ISNUMBER(INDEX(Import.PLE,Detalhamento!$E132,Detalhamento!AF$15)),IF(INDEX(Import.PLE,Detalhamento!$E132,Detalhamento!AF$15)&lt;=mediçao,OFFSET(Import.PLQ,$A132-1,AF$15-1,1,1),0),0),PLE!$AA$28*OFFSET(Import.PLQ,$A132-1,AF$15-1,1,1)),IF($E132&lt;&gt;1,IF(ISNUMBER(INDEX(Import.PLE,Detalhamento!$E132,Detalhamento!AF$15)),IF(INDEX(Import.PLE,Detalhamento!$E132,Detalhamento!AF$15)&lt;=mediçao,0,OFFSET(Import.PLQ,$A132-1,AF$15-1,1,1)),OFFSET(Import.PLQ,$A132-1,AF$15-1,1,1)),(1-PLE!$AA$28)*OFFSET(Import.PLQ,$A132-1,AF$15-1,1,1))))</f>
        <v>0</v>
      </c>
      <c r="AG132" s="144">
        <f ca="1">IF(AG$13="",0,CHOOSE(Detalhamento.OpçãoServiços,OFFSET(Import.PLQ,$A132-1,AG$15-1,1,1),IF($E132&lt;&gt;1,IF(ISNUMBER(INDEX(Import.PLE,Detalhamento!$E132,Detalhamento!AG$15)),IF(INDEX(Import.PLE,Detalhamento!$E132,Detalhamento!AG$15)&lt;=mediçao,OFFSET(Import.PLQ,$A132-1,AG$15-1,1,1),0),0),PLE!$AA$28*OFFSET(Import.PLQ,$A132-1,AG$15-1,1,1)),IF($E132&lt;&gt;1,IF(ISNUMBER(INDEX(Import.PLE,Detalhamento!$E132,Detalhamento!AG$15)),IF(INDEX(Import.PLE,Detalhamento!$E132,Detalhamento!AG$15)&lt;=mediçao,0,OFFSET(Import.PLQ,$A132-1,AG$15-1,1,1)),OFFSET(Import.PLQ,$A132-1,AG$15-1,1,1)),(1-PLE!$AA$28)*OFFSET(Import.PLQ,$A132-1,AG$15-1,1,1))))</f>
        <v>0</v>
      </c>
      <c r="AH132" s="144">
        <f ca="1">IF(AH$13="",0,CHOOSE(Detalhamento.OpçãoServiços,OFFSET(Import.PLQ,$A132-1,AH$15-1,1,1),IF($E132&lt;&gt;1,IF(ISNUMBER(INDEX(Import.PLE,Detalhamento!$E132,Detalhamento!AH$15)),IF(INDEX(Import.PLE,Detalhamento!$E132,Detalhamento!AH$15)&lt;=mediçao,OFFSET(Import.PLQ,$A132-1,AH$15-1,1,1),0),0),PLE!$AA$28*OFFSET(Import.PLQ,$A132-1,AH$15-1,1,1)),IF($E132&lt;&gt;1,IF(ISNUMBER(INDEX(Import.PLE,Detalhamento!$E132,Detalhamento!AH$15)),IF(INDEX(Import.PLE,Detalhamento!$E132,Detalhamento!AH$15)&lt;=mediçao,0,OFFSET(Import.PLQ,$A132-1,AH$15-1,1,1)),OFFSET(Import.PLQ,$A132-1,AH$15-1,1,1)),(1-PLE!$AA$28)*OFFSET(Import.PLQ,$A132-1,AH$15-1,1,1))))</f>
        <v>0</v>
      </c>
      <c r="AI132" s="144">
        <f ca="1">IF(AI$13="",0,CHOOSE(Detalhamento.OpçãoServiços,OFFSET(Import.PLQ,$A132-1,AI$15-1,1,1),IF($E132&lt;&gt;1,IF(ISNUMBER(INDEX(Import.PLE,Detalhamento!$E132,Detalhamento!AI$15)),IF(INDEX(Import.PLE,Detalhamento!$E132,Detalhamento!AI$15)&lt;=mediçao,OFFSET(Import.PLQ,$A132-1,AI$15-1,1,1),0),0),PLE!$AA$28*OFFSET(Import.PLQ,$A132-1,AI$15-1,1,1)),IF($E132&lt;&gt;1,IF(ISNUMBER(INDEX(Import.PLE,Detalhamento!$E132,Detalhamento!AI$15)),IF(INDEX(Import.PLE,Detalhamento!$E132,Detalhamento!AI$15)&lt;=mediçao,0,OFFSET(Import.PLQ,$A132-1,AI$15-1,1,1)),OFFSET(Import.PLQ,$A132-1,AI$15-1,1,1)),(1-PLE!$AA$28)*OFFSET(Import.PLQ,$A132-1,AI$15-1,1,1))))</f>
        <v>0</v>
      </c>
      <c r="AJ132" s="144">
        <f ca="1">IF(AJ$13="",0,CHOOSE(Detalhamento.OpçãoServiços,OFFSET(Import.PLQ,$A132-1,AJ$15-1,1,1),IF($E132&lt;&gt;1,IF(ISNUMBER(INDEX(Import.PLE,Detalhamento!$E132,Detalhamento!AJ$15)),IF(INDEX(Import.PLE,Detalhamento!$E132,Detalhamento!AJ$15)&lt;=mediçao,OFFSET(Import.PLQ,$A132-1,AJ$15-1,1,1),0),0),PLE!$AA$28*OFFSET(Import.PLQ,$A132-1,AJ$15-1,1,1)),IF($E132&lt;&gt;1,IF(ISNUMBER(INDEX(Import.PLE,Detalhamento!$E132,Detalhamento!AJ$15)),IF(INDEX(Import.PLE,Detalhamento!$E132,Detalhamento!AJ$15)&lt;=mediçao,0,OFFSET(Import.PLQ,$A132-1,AJ$15-1,1,1)),OFFSET(Import.PLQ,$A132-1,AJ$15-1,1,1)),(1-PLE!$AA$28)*OFFSET(Import.PLQ,$A132-1,AJ$15-1,1,1))))</f>
        <v>0</v>
      </c>
      <c r="AK132" s="144">
        <f ca="1">IF(AK$13="",0,CHOOSE(Detalhamento.OpçãoServiços,OFFSET(Import.PLQ,$A132-1,AK$15-1,1,1),IF($E132&lt;&gt;1,IF(ISNUMBER(INDEX(Import.PLE,Detalhamento!$E132,Detalhamento!AK$15)),IF(INDEX(Import.PLE,Detalhamento!$E132,Detalhamento!AK$15)&lt;=mediçao,OFFSET(Import.PLQ,$A132-1,AK$15-1,1,1),0),0),PLE!$AA$28*OFFSET(Import.PLQ,$A132-1,AK$15-1,1,1)),IF($E132&lt;&gt;1,IF(ISNUMBER(INDEX(Import.PLE,Detalhamento!$E132,Detalhamento!AK$15)),IF(INDEX(Import.PLE,Detalhamento!$E132,Detalhamento!AK$15)&lt;=mediçao,0,OFFSET(Import.PLQ,$A132-1,AK$15-1,1,1)),OFFSET(Import.PLQ,$A132-1,AK$15-1,1,1)),(1-PLE!$AA$28)*OFFSET(Import.PLQ,$A132-1,AK$15-1,1,1))))</f>
        <v>0</v>
      </c>
      <c r="AL132" s="144">
        <f ca="1">IF(AL$13="",0,CHOOSE(Detalhamento.OpçãoServiços,OFFSET(Import.PLQ,$A132-1,AL$15-1,1,1),IF($E132&lt;&gt;1,IF(ISNUMBER(INDEX(Import.PLE,Detalhamento!$E132,Detalhamento!AL$15)),IF(INDEX(Import.PLE,Detalhamento!$E132,Detalhamento!AL$15)&lt;=mediçao,OFFSET(Import.PLQ,$A132-1,AL$15-1,1,1),0),0),PLE!$AA$28*OFFSET(Import.PLQ,$A132-1,AL$15-1,1,1)),IF($E132&lt;&gt;1,IF(ISNUMBER(INDEX(Import.PLE,Detalhamento!$E132,Detalhamento!AL$15)),IF(INDEX(Import.PLE,Detalhamento!$E132,Detalhamento!AL$15)&lt;=mediçao,0,OFFSET(Import.PLQ,$A132-1,AL$15-1,1,1)),OFFSET(Import.PLQ,$A132-1,AL$15-1,1,1)),(1-PLE!$AA$28)*OFFSET(Import.PLQ,$A132-1,AL$15-1,1,1))))</f>
        <v>0</v>
      </c>
      <c r="AM132" s="144">
        <f ca="1">IF(AM$13="",0,CHOOSE(Detalhamento.OpçãoServiços,OFFSET(Import.PLQ,$A132-1,AM$15-1,1,1),IF($E132&lt;&gt;1,IF(ISNUMBER(INDEX(Import.PLE,Detalhamento!$E132,Detalhamento!AM$15)),IF(INDEX(Import.PLE,Detalhamento!$E132,Detalhamento!AM$15)&lt;=mediçao,OFFSET(Import.PLQ,$A132-1,AM$15-1,1,1),0),0),PLE!$AA$28*OFFSET(Import.PLQ,$A132-1,AM$15-1,1,1)),IF($E132&lt;&gt;1,IF(ISNUMBER(INDEX(Import.PLE,Detalhamento!$E132,Detalhamento!AM$15)),IF(INDEX(Import.PLE,Detalhamento!$E132,Detalhamento!AM$15)&lt;=mediçao,0,OFFSET(Import.PLQ,$A132-1,AM$15-1,1,1)),OFFSET(Import.PLQ,$A132-1,AM$15-1,1,1)),(1-PLE!$AA$28)*OFFSET(Import.PLQ,$A132-1,AM$15-1,1,1))))</f>
        <v>0</v>
      </c>
      <c r="AN132" s="144">
        <f ca="1">IF(AN$13="",0,CHOOSE(Detalhamento.OpçãoServiços,OFFSET(Import.PLQ,$A132-1,AN$15-1,1,1),IF($E132&lt;&gt;1,IF(ISNUMBER(INDEX(Import.PLE,Detalhamento!$E132,Detalhamento!AN$15)),IF(INDEX(Import.PLE,Detalhamento!$E132,Detalhamento!AN$15)&lt;=mediçao,OFFSET(Import.PLQ,$A132-1,AN$15-1,1,1),0),0),PLE!$AA$28*OFFSET(Import.PLQ,$A132-1,AN$15-1,1,1)),IF($E132&lt;&gt;1,IF(ISNUMBER(INDEX(Import.PLE,Detalhamento!$E132,Detalhamento!AN$15)),IF(INDEX(Import.PLE,Detalhamento!$E132,Detalhamento!AN$15)&lt;=mediçao,0,OFFSET(Import.PLQ,$A132-1,AN$15-1,1,1)),OFFSET(Import.PLQ,$A132-1,AN$15-1,1,1)),(1-PLE!$AA$28)*OFFSET(Import.PLQ,$A132-1,AN$15-1,1,1))))</f>
        <v>0</v>
      </c>
      <c r="AO132" s="144">
        <f ca="1">IF(AO$13="",0,CHOOSE(Detalhamento.OpçãoServiços,OFFSET(Import.PLQ,$A132-1,AO$15-1,1,1),IF($E132&lt;&gt;1,IF(ISNUMBER(INDEX(Import.PLE,Detalhamento!$E132,Detalhamento!AO$15)),IF(INDEX(Import.PLE,Detalhamento!$E132,Detalhamento!AO$15)&lt;=mediçao,OFFSET(Import.PLQ,$A132-1,AO$15-1,1,1),0),0),PLE!$AA$28*OFFSET(Import.PLQ,$A132-1,AO$15-1,1,1)),IF($E132&lt;&gt;1,IF(ISNUMBER(INDEX(Import.PLE,Detalhamento!$E132,Detalhamento!AO$15)),IF(INDEX(Import.PLE,Detalhamento!$E132,Detalhamento!AO$15)&lt;=mediçao,0,OFFSET(Import.PLQ,$A132-1,AO$15-1,1,1)),OFFSET(Import.PLQ,$A132-1,AO$15-1,1,1)),(1-PLE!$AA$28)*OFFSET(Import.PLQ,$A132-1,AO$15-1,1,1))))</f>
        <v>0</v>
      </c>
      <c r="AP132" s="144">
        <f ca="1">IF(AP$13="",0,CHOOSE(Detalhamento.OpçãoServiços,OFFSET(Import.PLQ,$A132-1,AP$15-1,1,1),IF($E132&lt;&gt;1,IF(ISNUMBER(INDEX(Import.PLE,Detalhamento!$E132,Detalhamento!AP$15)),IF(INDEX(Import.PLE,Detalhamento!$E132,Detalhamento!AP$15)&lt;=mediçao,OFFSET(Import.PLQ,$A132-1,AP$15-1,1,1),0),0),PLE!$AA$28*OFFSET(Import.PLQ,$A132-1,AP$15-1,1,1)),IF($E132&lt;&gt;1,IF(ISNUMBER(INDEX(Import.PLE,Detalhamento!$E132,Detalhamento!AP$15)),IF(INDEX(Import.PLE,Detalhamento!$E132,Detalhamento!AP$15)&lt;=mediçao,0,OFFSET(Import.PLQ,$A132-1,AP$15-1,1,1)),OFFSET(Import.PLQ,$A132-1,AP$15-1,1,1)),(1-PLE!$AA$28)*OFFSET(Import.PLQ,$A132-1,AP$15-1,1,1))))</f>
        <v>0</v>
      </c>
      <c r="AQ132" s="144">
        <f ca="1">IF(AQ$13="",0,CHOOSE(Detalhamento.OpçãoServiços,OFFSET(Import.PLQ,$A132-1,AQ$15-1,1,1),IF($E132&lt;&gt;1,IF(ISNUMBER(INDEX(Import.PLE,Detalhamento!$E132,Detalhamento!AQ$15)),IF(INDEX(Import.PLE,Detalhamento!$E132,Detalhamento!AQ$15)&lt;=mediçao,OFFSET(Import.PLQ,$A132-1,AQ$15-1,1,1),0),0),PLE!$AA$28*OFFSET(Import.PLQ,$A132-1,AQ$15-1,1,1)),IF($E132&lt;&gt;1,IF(ISNUMBER(INDEX(Import.PLE,Detalhamento!$E132,Detalhamento!AQ$15)),IF(INDEX(Import.PLE,Detalhamento!$E132,Detalhamento!AQ$15)&lt;=mediçao,0,OFFSET(Import.PLQ,$A132-1,AQ$15-1,1,1)),OFFSET(Import.PLQ,$A132-1,AQ$15-1,1,1)),(1-PLE!$AA$28)*OFFSET(Import.PLQ,$A132-1,AQ$15-1,1,1))))</f>
        <v>0</v>
      </c>
      <c r="AR132" s="144">
        <f ca="1">IF(AR$13="",0,CHOOSE(Detalhamento.OpçãoServiços,OFFSET(Import.PLQ,$A132-1,AR$15-1,1,1),IF($E132&lt;&gt;1,IF(ISNUMBER(INDEX(Import.PLE,Detalhamento!$E132,Detalhamento!AR$15)),IF(INDEX(Import.PLE,Detalhamento!$E132,Detalhamento!AR$15)&lt;=mediçao,OFFSET(Import.PLQ,$A132-1,AR$15-1,1,1),0),0),PLE!$AA$28*OFFSET(Import.PLQ,$A132-1,AR$15-1,1,1)),IF($E132&lt;&gt;1,IF(ISNUMBER(INDEX(Import.PLE,Detalhamento!$E132,Detalhamento!AR$15)),IF(INDEX(Import.PLE,Detalhamento!$E132,Detalhamento!AR$15)&lt;=mediçao,0,OFFSET(Import.PLQ,$A132-1,AR$15-1,1,1)),OFFSET(Import.PLQ,$A132-1,AR$15-1,1,1)),(1-PLE!$AA$28)*OFFSET(Import.PLQ,$A132-1,AR$15-1,1,1))))</f>
        <v>0</v>
      </c>
      <c r="AS132" s="144">
        <f ca="1">IF(AS$13="",0,CHOOSE(Detalhamento.OpçãoServiços,OFFSET(Import.PLQ,$A132-1,AS$15-1,1,1),IF($E132&lt;&gt;1,IF(ISNUMBER(INDEX(Import.PLE,Detalhamento!$E132,Detalhamento!AS$15)),IF(INDEX(Import.PLE,Detalhamento!$E132,Detalhamento!AS$15)&lt;=mediçao,OFFSET(Import.PLQ,$A132-1,AS$15-1,1,1),0),0),PLE!$AA$28*OFFSET(Import.PLQ,$A132-1,AS$15-1,1,1)),IF($E132&lt;&gt;1,IF(ISNUMBER(INDEX(Import.PLE,Detalhamento!$E132,Detalhamento!AS$15)),IF(INDEX(Import.PLE,Detalhamento!$E132,Detalhamento!AS$15)&lt;=mediçao,0,OFFSET(Import.PLQ,$A132-1,AS$15-1,1,1)),OFFSET(Import.PLQ,$A132-1,AS$15-1,1,1)),(1-PLE!$AA$28)*OFFSET(Import.PLQ,$A132-1,AS$15-1,1,1))))</f>
        <v>0</v>
      </c>
      <c r="AT132" s="144">
        <f ca="1">IF(AT$13="",0,CHOOSE(Detalhamento.OpçãoServiços,OFFSET(Import.PLQ,$A132-1,AT$15-1,1,1),IF($E132&lt;&gt;1,IF(ISNUMBER(INDEX(Import.PLE,Detalhamento!$E132,Detalhamento!AT$15)),IF(INDEX(Import.PLE,Detalhamento!$E132,Detalhamento!AT$15)&lt;=mediçao,OFFSET(Import.PLQ,$A132-1,AT$15-1,1,1),0),0),PLE!$AA$28*OFFSET(Import.PLQ,$A132-1,AT$15-1,1,1)),IF($E132&lt;&gt;1,IF(ISNUMBER(INDEX(Import.PLE,Detalhamento!$E132,Detalhamento!AT$15)),IF(INDEX(Import.PLE,Detalhamento!$E132,Detalhamento!AT$15)&lt;=mediçao,0,OFFSET(Import.PLQ,$A132-1,AT$15-1,1,1)),OFFSET(Import.PLQ,$A132-1,AT$15-1,1,1)),(1-PLE!$AA$28)*OFFSET(Import.PLQ,$A132-1,AT$15-1,1,1))))</f>
        <v>0</v>
      </c>
      <c r="AU132" s="144">
        <f ca="1">IF(AU$13="",0,CHOOSE(Detalhamento.OpçãoServiços,OFFSET(Import.PLQ,$A132-1,AU$15-1,1,1),IF($E132&lt;&gt;1,IF(ISNUMBER(INDEX(Import.PLE,Detalhamento!$E132,Detalhamento!AU$15)),IF(INDEX(Import.PLE,Detalhamento!$E132,Detalhamento!AU$15)&lt;=mediçao,OFFSET(Import.PLQ,$A132-1,AU$15-1,1,1),0),0),PLE!$AA$28*OFFSET(Import.PLQ,$A132-1,AU$15-1,1,1)),IF($E132&lt;&gt;1,IF(ISNUMBER(INDEX(Import.PLE,Detalhamento!$E132,Detalhamento!AU$15)),IF(INDEX(Import.PLE,Detalhamento!$E132,Detalhamento!AU$15)&lt;=mediçao,0,OFFSET(Import.PLQ,$A132-1,AU$15-1,1,1)),OFFSET(Import.PLQ,$A132-1,AU$15-1,1,1)),(1-PLE!$AA$28)*OFFSET(Import.PLQ,$A132-1,AU$15-1,1,1))))</f>
        <v>0</v>
      </c>
      <c r="AV132" s="144">
        <f ca="1">IF(AV$13="",0,CHOOSE(Detalhamento.OpçãoServiços,OFFSET(Import.PLQ,$A132-1,AV$15-1,1,1),IF($E132&lt;&gt;1,IF(ISNUMBER(INDEX(Import.PLE,Detalhamento!$E132,Detalhamento!AV$15)),IF(INDEX(Import.PLE,Detalhamento!$E132,Detalhamento!AV$15)&lt;=mediçao,OFFSET(Import.PLQ,$A132-1,AV$15-1,1,1),0),0),PLE!$AA$28*OFFSET(Import.PLQ,$A132-1,AV$15-1,1,1)),IF($E132&lt;&gt;1,IF(ISNUMBER(INDEX(Import.PLE,Detalhamento!$E132,Detalhamento!AV$15)),IF(INDEX(Import.PLE,Detalhamento!$E132,Detalhamento!AV$15)&lt;=mediçao,0,OFFSET(Import.PLQ,$A132-1,AV$15-1,1,1)),OFFSET(Import.PLQ,$A132-1,AV$15-1,1,1)),(1-PLE!$AA$28)*OFFSET(Import.PLQ,$A132-1,AV$15-1,1,1))))</f>
        <v>0</v>
      </c>
      <c r="AW132" s="144">
        <f ca="1">IF(AW$13="",0,CHOOSE(Detalhamento.OpçãoServiços,OFFSET(Import.PLQ,$A132-1,AW$15-1,1,1),IF($E132&lt;&gt;1,IF(ISNUMBER(INDEX(Import.PLE,Detalhamento!$E132,Detalhamento!AW$15)),IF(INDEX(Import.PLE,Detalhamento!$E132,Detalhamento!AW$15)&lt;=mediçao,OFFSET(Import.PLQ,$A132-1,AW$15-1,1,1),0),0),PLE!$AA$28*OFFSET(Import.PLQ,$A132-1,AW$15-1,1,1)),IF($E132&lt;&gt;1,IF(ISNUMBER(INDEX(Import.PLE,Detalhamento!$E132,Detalhamento!AW$15)),IF(INDEX(Import.PLE,Detalhamento!$E132,Detalhamento!AW$15)&lt;=mediçao,0,OFFSET(Import.PLQ,$A132-1,AW$15-1,1,1)),OFFSET(Import.PLQ,$A132-1,AW$15-1,1,1)),(1-PLE!$AA$28)*OFFSET(Import.PLQ,$A132-1,AW$15-1,1,1))))</f>
        <v>0</v>
      </c>
      <c r="AX132" s="144">
        <f ca="1">IF(AX$13="",0,CHOOSE(Detalhamento.OpçãoServiços,OFFSET(Import.PLQ,$A132-1,AX$15-1,1,1),IF($E132&lt;&gt;1,IF(ISNUMBER(INDEX(Import.PLE,Detalhamento!$E132,Detalhamento!AX$15)),IF(INDEX(Import.PLE,Detalhamento!$E132,Detalhamento!AX$15)&lt;=mediçao,OFFSET(Import.PLQ,$A132-1,AX$15-1,1,1),0),0),PLE!$AA$28*OFFSET(Import.PLQ,$A132-1,AX$15-1,1,1)),IF($E132&lt;&gt;1,IF(ISNUMBER(INDEX(Import.PLE,Detalhamento!$E132,Detalhamento!AX$15)),IF(INDEX(Import.PLE,Detalhamento!$E132,Detalhamento!AX$15)&lt;=mediçao,0,OFFSET(Import.PLQ,$A132-1,AX$15-1,1,1)),OFFSET(Import.PLQ,$A132-1,AX$15-1,1,1)),(1-PLE!$AA$28)*OFFSET(Import.PLQ,$A132-1,AX$15-1,1,1))))</f>
        <v>0</v>
      </c>
      <c r="AY132" s="144">
        <f ca="1">IF(AY$13="",0,CHOOSE(Detalhamento.OpçãoServiços,OFFSET(Import.PLQ,$A132-1,AY$15-1,1,1),IF($E132&lt;&gt;1,IF(ISNUMBER(INDEX(Import.PLE,Detalhamento!$E132,Detalhamento!AY$15)),IF(INDEX(Import.PLE,Detalhamento!$E132,Detalhamento!AY$15)&lt;=mediçao,OFFSET(Import.PLQ,$A132-1,AY$15-1,1,1),0),0),PLE!$AA$28*OFFSET(Import.PLQ,$A132-1,AY$15-1,1,1)),IF($E132&lt;&gt;1,IF(ISNUMBER(INDEX(Import.PLE,Detalhamento!$E132,Detalhamento!AY$15)),IF(INDEX(Import.PLE,Detalhamento!$E132,Detalhamento!AY$15)&lt;=mediçao,0,OFFSET(Import.PLQ,$A132-1,AY$15-1,1,1)),OFFSET(Import.PLQ,$A132-1,AY$15-1,1,1)),(1-PLE!$AA$28)*OFFSET(Import.PLQ,$A132-1,AY$15-1,1,1))))</f>
        <v>0</v>
      </c>
      <c r="AZ132" s="144">
        <f ca="1">IF(AZ$13="",0,CHOOSE(Detalhamento.OpçãoServiços,OFFSET(Import.PLQ,$A132-1,AZ$15-1,1,1),IF($E132&lt;&gt;1,IF(ISNUMBER(INDEX(Import.PLE,Detalhamento!$E132,Detalhamento!AZ$15)),IF(INDEX(Import.PLE,Detalhamento!$E132,Detalhamento!AZ$15)&lt;=mediçao,OFFSET(Import.PLQ,$A132-1,AZ$15-1,1,1),0),0),PLE!$AA$28*OFFSET(Import.PLQ,$A132-1,AZ$15-1,1,1)),IF($E132&lt;&gt;1,IF(ISNUMBER(INDEX(Import.PLE,Detalhamento!$E132,Detalhamento!AZ$15)),IF(INDEX(Import.PLE,Detalhamento!$E132,Detalhamento!AZ$15)&lt;=mediçao,0,OFFSET(Import.PLQ,$A132-1,AZ$15-1,1,1)),OFFSET(Import.PLQ,$A132-1,AZ$15-1,1,1)),(1-PLE!$AA$28)*OFFSET(Import.PLQ,$A132-1,AZ$15-1,1,1))))</f>
        <v>0</v>
      </c>
      <c r="BA132" s="144">
        <f ca="1">IF(BA$13="",0,CHOOSE(Detalhamento.OpçãoServiços,OFFSET(Import.PLQ,$A132-1,BA$15-1,1,1),IF($E132&lt;&gt;1,IF(ISNUMBER(INDEX(Import.PLE,Detalhamento!$E132,Detalhamento!BA$15)),IF(INDEX(Import.PLE,Detalhamento!$E132,Detalhamento!BA$15)&lt;=mediçao,OFFSET(Import.PLQ,$A132-1,BA$15-1,1,1),0),0),PLE!$AA$28*OFFSET(Import.PLQ,$A132-1,BA$15-1,1,1)),IF($E132&lt;&gt;1,IF(ISNUMBER(INDEX(Import.PLE,Detalhamento!$E132,Detalhamento!BA$15)),IF(INDEX(Import.PLE,Detalhamento!$E132,Detalhamento!BA$15)&lt;=mediçao,0,OFFSET(Import.PLQ,$A132-1,BA$15-1,1,1)),OFFSET(Import.PLQ,$A132-1,BA$15-1,1,1)),(1-PLE!$AA$28)*OFFSET(Import.PLQ,$A132-1,BA$15-1,1,1))))</f>
        <v>0</v>
      </c>
      <c r="BB132" s="144">
        <f ca="1">IF(BB$13="",0,CHOOSE(Detalhamento.OpçãoServiços,OFFSET(Import.PLQ,$A132-1,BB$15-1,1,1),IF($E132&lt;&gt;1,IF(ISNUMBER(INDEX(Import.PLE,Detalhamento!$E132,Detalhamento!BB$15)),IF(INDEX(Import.PLE,Detalhamento!$E132,Detalhamento!BB$15)&lt;=mediçao,OFFSET(Import.PLQ,$A132-1,BB$15-1,1,1),0),0),PLE!$AA$28*OFFSET(Import.PLQ,$A132-1,BB$15-1,1,1)),IF($E132&lt;&gt;1,IF(ISNUMBER(INDEX(Import.PLE,Detalhamento!$E132,Detalhamento!BB$15)),IF(INDEX(Import.PLE,Detalhamento!$E132,Detalhamento!BB$15)&lt;=mediçao,0,OFFSET(Import.PLQ,$A132-1,BB$15-1,1,1)),OFFSET(Import.PLQ,$A132-1,BB$15-1,1,1)),(1-PLE!$AA$28)*OFFSET(Import.PLQ,$A132-1,BB$15-1,1,1))))</f>
        <v>0</v>
      </c>
      <c r="BC132" s="144">
        <f ca="1">IF(BC$13="",0,CHOOSE(Detalhamento.OpçãoServiços,OFFSET(Import.PLQ,$A132-1,BC$15-1,1,1),IF($E132&lt;&gt;1,IF(ISNUMBER(INDEX(Import.PLE,Detalhamento!$E132,Detalhamento!BC$15)),IF(INDEX(Import.PLE,Detalhamento!$E132,Detalhamento!BC$15)&lt;=mediçao,OFFSET(Import.PLQ,$A132-1,BC$15-1,1,1),0),0),PLE!$AA$28*OFFSET(Import.PLQ,$A132-1,BC$15-1,1,1)),IF($E132&lt;&gt;1,IF(ISNUMBER(INDEX(Import.PLE,Detalhamento!$E132,Detalhamento!BC$15)),IF(INDEX(Import.PLE,Detalhamento!$E132,Detalhamento!BC$15)&lt;=mediçao,0,OFFSET(Import.PLQ,$A132-1,BC$15-1,1,1)),OFFSET(Import.PLQ,$A132-1,BC$15-1,1,1)),(1-PLE!$AA$28)*OFFSET(Import.PLQ,$A132-1,BC$15-1,1,1))))</f>
        <v>0</v>
      </c>
      <c r="BD132" s="144">
        <f ca="1">IF(BD$13="",0,CHOOSE(Detalhamento.OpçãoServiços,OFFSET(Import.PLQ,$A132-1,BD$15-1,1,1),IF($E132&lt;&gt;1,IF(ISNUMBER(INDEX(Import.PLE,Detalhamento!$E132,Detalhamento!BD$15)),IF(INDEX(Import.PLE,Detalhamento!$E132,Detalhamento!BD$15)&lt;=mediçao,OFFSET(Import.PLQ,$A132-1,BD$15-1,1,1),0),0),PLE!$AA$28*OFFSET(Import.PLQ,$A132-1,BD$15-1,1,1)),IF($E132&lt;&gt;1,IF(ISNUMBER(INDEX(Import.PLE,Detalhamento!$E132,Detalhamento!BD$15)),IF(INDEX(Import.PLE,Detalhamento!$E132,Detalhamento!BD$15)&lt;=mediçao,0,OFFSET(Import.PLQ,$A132-1,BD$15-1,1,1)),OFFSET(Import.PLQ,$A132-1,BD$15-1,1,1)),(1-PLE!$AA$28)*OFFSET(Import.PLQ,$A132-1,BD$15-1,1,1))))</f>
        <v>0</v>
      </c>
      <c r="BE132" s="144">
        <f ca="1">IF(BE$13="",0,CHOOSE(Detalhamento.OpçãoServiços,OFFSET(Import.PLQ,$A132-1,BE$15-1,1,1),IF($E132&lt;&gt;1,IF(ISNUMBER(INDEX(Import.PLE,Detalhamento!$E132,Detalhamento!BE$15)),IF(INDEX(Import.PLE,Detalhamento!$E132,Detalhamento!BE$15)&lt;=mediçao,OFFSET(Import.PLQ,$A132-1,BE$15-1,1,1),0),0),PLE!$AA$28*OFFSET(Import.PLQ,$A132-1,BE$15-1,1,1)),IF($E132&lt;&gt;1,IF(ISNUMBER(INDEX(Import.PLE,Detalhamento!$E132,Detalhamento!BE$15)),IF(INDEX(Import.PLE,Detalhamento!$E132,Detalhamento!BE$15)&lt;=mediçao,0,OFFSET(Import.PLQ,$A132-1,BE$15-1,1,1)),OFFSET(Import.PLQ,$A132-1,BE$15-1,1,1)),(1-PLE!$AA$28)*OFFSET(Import.PLQ,$A132-1,BE$15-1,1,1))))</f>
        <v>0</v>
      </c>
      <c r="BF132" s="144">
        <f ca="1">IF(BF$13="",0,CHOOSE(Detalhamento.OpçãoServiços,OFFSET(Import.PLQ,$A132-1,BF$15-1,1,1),IF($E132&lt;&gt;1,IF(ISNUMBER(INDEX(Import.PLE,Detalhamento!$E132,Detalhamento!BF$15)),IF(INDEX(Import.PLE,Detalhamento!$E132,Detalhamento!BF$15)&lt;=mediçao,OFFSET(Import.PLQ,$A132-1,BF$15-1,1,1),0),0),PLE!$AA$28*OFFSET(Import.PLQ,$A132-1,BF$15-1,1,1)),IF($E132&lt;&gt;1,IF(ISNUMBER(INDEX(Import.PLE,Detalhamento!$E132,Detalhamento!BF$15)),IF(INDEX(Import.PLE,Detalhamento!$E132,Detalhamento!BF$15)&lt;=mediçao,0,OFFSET(Import.PLQ,$A132-1,BF$15-1,1,1)),OFFSET(Import.PLQ,$A132-1,BF$15-1,1,1)),(1-PLE!$AA$28)*OFFSET(Import.PLQ,$A132-1,BF$15-1,1,1))))</f>
        <v>0</v>
      </c>
      <c r="BG132" s="144">
        <f ca="1">IF(BG$13="",0,CHOOSE(Detalhamento.OpçãoServiços,OFFSET(Import.PLQ,$A132-1,BG$15-1,1,1),IF($E132&lt;&gt;1,IF(ISNUMBER(INDEX(Import.PLE,Detalhamento!$E132,Detalhamento!BG$15)),IF(INDEX(Import.PLE,Detalhamento!$E132,Detalhamento!BG$15)&lt;=mediçao,OFFSET(Import.PLQ,$A132-1,BG$15-1,1,1),0),0),PLE!$AA$28*OFFSET(Import.PLQ,$A132-1,BG$15-1,1,1)),IF($E132&lt;&gt;1,IF(ISNUMBER(INDEX(Import.PLE,Detalhamento!$E132,Detalhamento!BG$15)),IF(INDEX(Import.PLE,Detalhamento!$E132,Detalhamento!BG$15)&lt;=mediçao,0,OFFSET(Import.PLQ,$A132-1,BG$15-1,1,1)),OFFSET(Import.PLQ,$A132-1,BG$15-1,1,1)),(1-PLE!$AA$28)*OFFSET(Import.PLQ,$A132-1,BG$15-1,1,1))))</f>
        <v>0</v>
      </c>
      <c r="BH132" s="144">
        <f ca="1">IF(BH$13="",0,CHOOSE(Detalhamento.OpçãoServiços,OFFSET(Import.PLQ,$A132-1,BH$15-1,1,1),IF($E132&lt;&gt;1,IF(ISNUMBER(INDEX(Import.PLE,Detalhamento!$E132,Detalhamento!BH$15)),IF(INDEX(Import.PLE,Detalhamento!$E132,Detalhamento!BH$15)&lt;=mediçao,OFFSET(Import.PLQ,$A132-1,BH$15-1,1,1),0),0),PLE!$AA$28*OFFSET(Import.PLQ,$A132-1,BH$15-1,1,1)),IF($E132&lt;&gt;1,IF(ISNUMBER(INDEX(Import.PLE,Detalhamento!$E132,Detalhamento!BH$15)),IF(INDEX(Import.PLE,Detalhamento!$E132,Detalhamento!BH$15)&lt;=mediçao,0,OFFSET(Import.PLQ,$A132-1,BH$15-1,1,1)),OFFSET(Import.PLQ,$A132-1,BH$15-1,1,1)),(1-PLE!$AA$28)*OFFSET(Import.PLQ,$A132-1,BH$15-1,1,1))))</f>
        <v>0</v>
      </c>
      <c r="BI132" s="144">
        <f ca="1">IF(BI$13="",0,CHOOSE(Detalhamento.OpçãoServiços,OFFSET(Import.PLQ,$A132-1,BI$15-1,1,1),IF($E132&lt;&gt;1,IF(ISNUMBER(INDEX(Import.PLE,Detalhamento!$E132,Detalhamento!BI$15)),IF(INDEX(Import.PLE,Detalhamento!$E132,Detalhamento!BI$15)&lt;=mediçao,OFFSET(Import.PLQ,$A132-1,BI$15-1,1,1),0),0),PLE!$AA$28*OFFSET(Import.PLQ,$A132-1,BI$15-1,1,1)),IF($E132&lt;&gt;1,IF(ISNUMBER(INDEX(Import.PLE,Detalhamento!$E132,Detalhamento!BI$15)),IF(INDEX(Import.PLE,Detalhamento!$E132,Detalhamento!BI$15)&lt;=mediçao,0,OFFSET(Import.PLQ,$A132-1,BI$15-1,1,1)),OFFSET(Import.PLQ,$A132-1,BI$15-1,1,1)),(1-PLE!$AA$28)*OFFSET(Import.PLQ,$A132-1,BI$15-1,1,1))))</f>
        <v>0</v>
      </c>
    </row>
    <row r="133" spans="1:61" ht="30" x14ac:dyDescent="0.2">
      <c r="A133" s="155">
        <v>104</v>
      </c>
      <c r="B133" s="21" t="str">
        <f t="shared" ca="1" si="17"/>
        <v>Serviço</v>
      </c>
      <c r="E133" s="153">
        <f t="shared" ca="1" si="18"/>
        <v>13</v>
      </c>
      <c r="F133" s="154">
        <f t="shared" ca="1" si="19"/>
        <v>130104</v>
      </c>
      <c r="G133" s="154" t="str">
        <f t="shared" ca="1" si="23"/>
        <v>1.12.11</v>
      </c>
      <c r="H133" s="182" t="str">
        <f t="shared" ca="1" si="23"/>
        <v>ELETRODUTO FLEXÍVEL CORRUGADO, PVC, DN 25 MM (3/4"), PARA CIRCUITOS TERMINAIS, INSTALADO EM PAREDE - FORNECIMENTO E INSTALAÇÃO. AF_12/2015</v>
      </c>
      <c r="I133" s="37" t="str">
        <f t="shared" ca="1" si="20"/>
        <v>M</v>
      </c>
      <c r="J133" s="144">
        <f t="shared" ca="1" si="21"/>
        <v>67.7</v>
      </c>
      <c r="K133" s="67"/>
      <c r="L133" s="144">
        <f ca="1">IF(L$13="",0,CHOOSE(Detalhamento.OpçãoServiços,OFFSET(Import.PLQ,$A133-1,L$15-1,1,1),IF($E133&lt;&gt;1,IF(ISNUMBER(INDEX(Import.PLE,Detalhamento!$E133,Detalhamento!L$15)),IF(INDEX(Import.PLE,Detalhamento!$E133,Detalhamento!L$15)&lt;=mediçao,OFFSET(Import.PLQ,$A133-1,L$15-1,1,1),0),0),PLE!$AA$28*OFFSET(Import.PLQ,$A133-1,L$15-1,1,1)),IF($E133&lt;&gt;1,IF(ISNUMBER(INDEX(Import.PLE,Detalhamento!$E133,Detalhamento!L$15)),IF(INDEX(Import.PLE,Detalhamento!$E133,Detalhamento!L$15)&lt;=mediçao,0,OFFSET(Import.PLQ,$A133-1,L$15-1,1,1)),OFFSET(Import.PLQ,$A133-1,L$15-1,1,1)),(1-PLE!$AA$28)*OFFSET(Import.PLQ,$A133-1,L$15-1,1,1))))</f>
        <v>67.7</v>
      </c>
      <c r="M133" s="144">
        <f ca="1">IF(M$13="",0,CHOOSE(Detalhamento.OpçãoServiços,OFFSET(Import.PLQ,$A133-1,M$15-1,1,1),IF($E133&lt;&gt;1,IF(ISNUMBER(INDEX(Import.PLE,Detalhamento!$E133,Detalhamento!M$15)),IF(INDEX(Import.PLE,Detalhamento!$E133,Detalhamento!M$15)&lt;=mediçao,OFFSET(Import.PLQ,$A133-1,M$15-1,1,1),0),0),PLE!$AA$28*OFFSET(Import.PLQ,$A133-1,M$15-1,1,1)),IF($E133&lt;&gt;1,IF(ISNUMBER(INDEX(Import.PLE,Detalhamento!$E133,Detalhamento!M$15)),IF(INDEX(Import.PLE,Detalhamento!$E133,Detalhamento!M$15)&lt;=mediçao,0,OFFSET(Import.PLQ,$A133-1,M$15-1,1,1)),OFFSET(Import.PLQ,$A133-1,M$15-1,1,1)),(1-PLE!$AA$28)*OFFSET(Import.PLQ,$A133-1,M$15-1,1,1))))</f>
        <v>0</v>
      </c>
      <c r="N133" s="144">
        <f ca="1">IF(N$13="",0,CHOOSE(Detalhamento.OpçãoServiços,OFFSET(Import.PLQ,$A133-1,N$15-1,1,1),IF($E133&lt;&gt;1,IF(ISNUMBER(INDEX(Import.PLE,Detalhamento!$E133,Detalhamento!N$15)),IF(INDEX(Import.PLE,Detalhamento!$E133,Detalhamento!N$15)&lt;=mediçao,OFFSET(Import.PLQ,$A133-1,N$15-1,1,1),0),0),PLE!$AA$28*OFFSET(Import.PLQ,$A133-1,N$15-1,1,1)),IF($E133&lt;&gt;1,IF(ISNUMBER(INDEX(Import.PLE,Detalhamento!$E133,Detalhamento!N$15)),IF(INDEX(Import.PLE,Detalhamento!$E133,Detalhamento!N$15)&lt;=mediçao,0,OFFSET(Import.PLQ,$A133-1,N$15-1,1,1)),OFFSET(Import.PLQ,$A133-1,N$15-1,1,1)),(1-PLE!$AA$28)*OFFSET(Import.PLQ,$A133-1,N$15-1,1,1))))</f>
        <v>0</v>
      </c>
      <c r="O133" s="144">
        <f ca="1">IF(O$13="",0,CHOOSE(Detalhamento.OpçãoServiços,OFFSET(Import.PLQ,$A133-1,O$15-1,1,1),IF($E133&lt;&gt;1,IF(ISNUMBER(INDEX(Import.PLE,Detalhamento!$E133,Detalhamento!O$15)),IF(INDEX(Import.PLE,Detalhamento!$E133,Detalhamento!O$15)&lt;=mediçao,OFFSET(Import.PLQ,$A133-1,O$15-1,1,1),0),0),PLE!$AA$28*OFFSET(Import.PLQ,$A133-1,O$15-1,1,1)),IF($E133&lt;&gt;1,IF(ISNUMBER(INDEX(Import.PLE,Detalhamento!$E133,Detalhamento!O$15)),IF(INDEX(Import.PLE,Detalhamento!$E133,Detalhamento!O$15)&lt;=mediçao,0,OFFSET(Import.PLQ,$A133-1,O$15-1,1,1)),OFFSET(Import.PLQ,$A133-1,O$15-1,1,1)),(1-PLE!$AA$28)*OFFSET(Import.PLQ,$A133-1,O$15-1,1,1))))</f>
        <v>0</v>
      </c>
      <c r="P133" s="144">
        <f ca="1">IF(P$13="",0,CHOOSE(Detalhamento.OpçãoServiços,OFFSET(Import.PLQ,$A133-1,P$15-1,1,1),IF($E133&lt;&gt;1,IF(ISNUMBER(INDEX(Import.PLE,Detalhamento!$E133,Detalhamento!P$15)),IF(INDEX(Import.PLE,Detalhamento!$E133,Detalhamento!P$15)&lt;=mediçao,OFFSET(Import.PLQ,$A133-1,P$15-1,1,1),0),0),PLE!$AA$28*OFFSET(Import.PLQ,$A133-1,P$15-1,1,1)),IF($E133&lt;&gt;1,IF(ISNUMBER(INDEX(Import.PLE,Detalhamento!$E133,Detalhamento!P$15)),IF(INDEX(Import.PLE,Detalhamento!$E133,Detalhamento!P$15)&lt;=mediçao,0,OFFSET(Import.PLQ,$A133-1,P$15-1,1,1)),OFFSET(Import.PLQ,$A133-1,P$15-1,1,1)),(1-PLE!$AA$28)*OFFSET(Import.PLQ,$A133-1,P$15-1,1,1))))</f>
        <v>0</v>
      </c>
      <c r="Q133" s="144">
        <f ca="1">IF(Q$13="",0,CHOOSE(Detalhamento.OpçãoServiços,OFFSET(Import.PLQ,$A133-1,Q$15-1,1,1),IF($E133&lt;&gt;1,IF(ISNUMBER(INDEX(Import.PLE,Detalhamento!$E133,Detalhamento!Q$15)),IF(INDEX(Import.PLE,Detalhamento!$E133,Detalhamento!Q$15)&lt;=mediçao,OFFSET(Import.PLQ,$A133-1,Q$15-1,1,1),0),0),PLE!$AA$28*OFFSET(Import.PLQ,$A133-1,Q$15-1,1,1)),IF($E133&lt;&gt;1,IF(ISNUMBER(INDEX(Import.PLE,Detalhamento!$E133,Detalhamento!Q$15)),IF(INDEX(Import.PLE,Detalhamento!$E133,Detalhamento!Q$15)&lt;=mediçao,0,OFFSET(Import.PLQ,$A133-1,Q$15-1,1,1)),OFFSET(Import.PLQ,$A133-1,Q$15-1,1,1)),(1-PLE!$AA$28)*OFFSET(Import.PLQ,$A133-1,Q$15-1,1,1))))</f>
        <v>0</v>
      </c>
      <c r="R133" s="144">
        <f ca="1">IF(R$13="",0,CHOOSE(Detalhamento.OpçãoServiços,OFFSET(Import.PLQ,$A133-1,R$15-1,1,1),IF($E133&lt;&gt;1,IF(ISNUMBER(INDEX(Import.PLE,Detalhamento!$E133,Detalhamento!R$15)),IF(INDEX(Import.PLE,Detalhamento!$E133,Detalhamento!R$15)&lt;=mediçao,OFFSET(Import.PLQ,$A133-1,R$15-1,1,1),0),0),PLE!$AA$28*OFFSET(Import.PLQ,$A133-1,R$15-1,1,1)),IF($E133&lt;&gt;1,IF(ISNUMBER(INDEX(Import.PLE,Detalhamento!$E133,Detalhamento!R$15)),IF(INDEX(Import.PLE,Detalhamento!$E133,Detalhamento!R$15)&lt;=mediçao,0,OFFSET(Import.PLQ,$A133-1,R$15-1,1,1)),OFFSET(Import.PLQ,$A133-1,R$15-1,1,1)),(1-PLE!$AA$28)*OFFSET(Import.PLQ,$A133-1,R$15-1,1,1))))</f>
        <v>0</v>
      </c>
      <c r="S133" s="144">
        <f ca="1">IF(S$13="",0,CHOOSE(Detalhamento.OpçãoServiços,OFFSET(Import.PLQ,$A133-1,S$15-1,1,1),IF($E133&lt;&gt;1,IF(ISNUMBER(INDEX(Import.PLE,Detalhamento!$E133,Detalhamento!S$15)),IF(INDEX(Import.PLE,Detalhamento!$E133,Detalhamento!S$15)&lt;=mediçao,OFFSET(Import.PLQ,$A133-1,S$15-1,1,1),0),0),PLE!$AA$28*OFFSET(Import.PLQ,$A133-1,S$15-1,1,1)),IF($E133&lt;&gt;1,IF(ISNUMBER(INDEX(Import.PLE,Detalhamento!$E133,Detalhamento!S$15)),IF(INDEX(Import.PLE,Detalhamento!$E133,Detalhamento!S$15)&lt;=mediçao,0,OFFSET(Import.PLQ,$A133-1,S$15-1,1,1)),OFFSET(Import.PLQ,$A133-1,S$15-1,1,1)),(1-PLE!$AA$28)*OFFSET(Import.PLQ,$A133-1,S$15-1,1,1))))</f>
        <v>0</v>
      </c>
      <c r="T133" s="144">
        <f ca="1">IF(T$13="",0,CHOOSE(Detalhamento.OpçãoServiços,OFFSET(Import.PLQ,$A133-1,T$15-1,1,1),IF($E133&lt;&gt;1,IF(ISNUMBER(INDEX(Import.PLE,Detalhamento!$E133,Detalhamento!T$15)),IF(INDEX(Import.PLE,Detalhamento!$E133,Detalhamento!T$15)&lt;=mediçao,OFFSET(Import.PLQ,$A133-1,T$15-1,1,1),0),0),PLE!$AA$28*OFFSET(Import.PLQ,$A133-1,T$15-1,1,1)),IF($E133&lt;&gt;1,IF(ISNUMBER(INDEX(Import.PLE,Detalhamento!$E133,Detalhamento!T$15)),IF(INDEX(Import.PLE,Detalhamento!$E133,Detalhamento!T$15)&lt;=mediçao,0,OFFSET(Import.PLQ,$A133-1,T$15-1,1,1)),OFFSET(Import.PLQ,$A133-1,T$15-1,1,1)),(1-PLE!$AA$28)*OFFSET(Import.PLQ,$A133-1,T$15-1,1,1))))</f>
        <v>0</v>
      </c>
      <c r="U133" s="144">
        <f ca="1">IF(U$13="",0,CHOOSE(Detalhamento.OpçãoServiços,OFFSET(Import.PLQ,$A133-1,U$15-1,1,1),IF($E133&lt;&gt;1,IF(ISNUMBER(INDEX(Import.PLE,Detalhamento!$E133,Detalhamento!U$15)),IF(INDEX(Import.PLE,Detalhamento!$E133,Detalhamento!U$15)&lt;=mediçao,OFFSET(Import.PLQ,$A133-1,U$15-1,1,1),0),0),PLE!$AA$28*OFFSET(Import.PLQ,$A133-1,U$15-1,1,1)),IF($E133&lt;&gt;1,IF(ISNUMBER(INDEX(Import.PLE,Detalhamento!$E133,Detalhamento!U$15)),IF(INDEX(Import.PLE,Detalhamento!$E133,Detalhamento!U$15)&lt;=mediçao,0,OFFSET(Import.PLQ,$A133-1,U$15-1,1,1)),OFFSET(Import.PLQ,$A133-1,U$15-1,1,1)),(1-PLE!$AA$28)*OFFSET(Import.PLQ,$A133-1,U$15-1,1,1))))</f>
        <v>0</v>
      </c>
      <c r="V133" s="144">
        <f ca="1">IF(V$13="",0,CHOOSE(Detalhamento.OpçãoServiços,OFFSET(Import.PLQ,$A133-1,V$15-1,1,1),IF($E133&lt;&gt;1,IF(ISNUMBER(INDEX(Import.PLE,Detalhamento!$E133,Detalhamento!V$15)),IF(INDEX(Import.PLE,Detalhamento!$E133,Detalhamento!V$15)&lt;=mediçao,OFFSET(Import.PLQ,$A133-1,V$15-1,1,1),0),0),PLE!$AA$28*OFFSET(Import.PLQ,$A133-1,V$15-1,1,1)),IF($E133&lt;&gt;1,IF(ISNUMBER(INDEX(Import.PLE,Detalhamento!$E133,Detalhamento!V$15)),IF(INDEX(Import.PLE,Detalhamento!$E133,Detalhamento!V$15)&lt;=mediçao,0,OFFSET(Import.PLQ,$A133-1,V$15-1,1,1)),OFFSET(Import.PLQ,$A133-1,V$15-1,1,1)),(1-PLE!$AA$28)*OFFSET(Import.PLQ,$A133-1,V$15-1,1,1))))</f>
        <v>0</v>
      </c>
      <c r="W133" s="144">
        <f ca="1">IF(W$13="",0,CHOOSE(Detalhamento.OpçãoServiços,OFFSET(Import.PLQ,$A133-1,W$15-1,1,1),IF($E133&lt;&gt;1,IF(ISNUMBER(INDEX(Import.PLE,Detalhamento!$E133,Detalhamento!W$15)),IF(INDEX(Import.PLE,Detalhamento!$E133,Detalhamento!W$15)&lt;=mediçao,OFFSET(Import.PLQ,$A133-1,W$15-1,1,1),0),0),PLE!$AA$28*OFFSET(Import.PLQ,$A133-1,W$15-1,1,1)),IF($E133&lt;&gt;1,IF(ISNUMBER(INDEX(Import.PLE,Detalhamento!$E133,Detalhamento!W$15)),IF(INDEX(Import.PLE,Detalhamento!$E133,Detalhamento!W$15)&lt;=mediçao,0,OFFSET(Import.PLQ,$A133-1,W$15-1,1,1)),OFFSET(Import.PLQ,$A133-1,W$15-1,1,1)),(1-PLE!$AA$28)*OFFSET(Import.PLQ,$A133-1,W$15-1,1,1))))</f>
        <v>0</v>
      </c>
      <c r="X133" s="144">
        <f ca="1">IF(X$13="",0,CHOOSE(Detalhamento.OpçãoServiços,OFFSET(Import.PLQ,$A133-1,X$15-1,1,1),IF($E133&lt;&gt;1,IF(ISNUMBER(INDEX(Import.PLE,Detalhamento!$E133,Detalhamento!X$15)),IF(INDEX(Import.PLE,Detalhamento!$E133,Detalhamento!X$15)&lt;=mediçao,OFFSET(Import.PLQ,$A133-1,X$15-1,1,1),0),0),PLE!$AA$28*OFFSET(Import.PLQ,$A133-1,X$15-1,1,1)),IF($E133&lt;&gt;1,IF(ISNUMBER(INDEX(Import.PLE,Detalhamento!$E133,Detalhamento!X$15)),IF(INDEX(Import.PLE,Detalhamento!$E133,Detalhamento!X$15)&lt;=mediçao,0,OFFSET(Import.PLQ,$A133-1,X$15-1,1,1)),OFFSET(Import.PLQ,$A133-1,X$15-1,1,1)),(1-PLE!$AA$28)*OFFSET(Import.PLQ,$A133-1,X$15-1,1,1))))</f>
        <v>0</v>
      </c>
      <c r="Y133" s="144">
        <f ca="1">IF(Y$13="",0,CHOOSE(Detalhamento.OpçãoServiços,OFFSET(Import.PLQ,$A133-1,Y$15-1,1,1),IF($E133&lt;&gt;1,IF(ISNUMBER(INDEX(Import.PLE,Detalhamento!$E133,Detalhamento!Y$15)),IF(INDEX(Import.PLE,Detalhamento!$E133,Detalhamento!Y$15)&lt;=mediçao,OFFSET(Import.PLQ,$A133-1,Y$15-1,1,1),0),0),PLE!$AA$28*OFFSET(Import.PLQ,$A133-1,Y$15-1,1,1)),IF($E133&lt;&gt;1,IF(ISNUMBER(INDEX(Import.PLE,Detalhamento!$E133,Detalhamento!Y$15)),IF(INDEX(Import.PLE,Detalhamento!$E133,Detalhamento!Y$15)&lt;=mediçao,0,OFFSET(Import.PLQ,$A133-1,Y$15-1,1,1)),OFFSET(Import.PLQ,$A133-1,Y$15-1,1,1)),(1-PLE!$AA$28)*OFFSET(Import.PLQ,$A133-1,Y$15-1,1,1))))</f>
        <v>0</v>
      </c>
      <c r="Z133" s="144">
        <f ca="1">IF(Z$13="",0,CHOOSE(Detalhamento.OpçãoServiços,OFFSET(Import.PLQ,$A133-1,Z$15-1,1,1),IF($E133&lt;&gt;1,IF(ISNUMBER(INDEX(Import.PLE,Detalhamento!$E133,Detalhamento!Z$15)),IF(INDEX(Import.PLE,Detalhamento!$E133,Detalhamento!Z$15)&lt;=mediçao,OFFSET(Import.PLQ,$A133-1,Z$15-1,1,1),0),0),PLE!$AA$28*OFFSET(Import.PLQ,$A133-1,Z$15-1,1,1)),IF($E133&lt;&gt;1,IF(ISNUMBER(INDEX(Import.PLE,Detalhamento!$E133,Detalhamento!Z$15)),IF(INDEX(Import.PLE,Detalhamento!$E133,Detalhamento!Z$15)&lt;=mediçao,0,OFFSET(Import.PLQ,$A133-1,Z$15-1,1,1)),OFFSET(Import.PLQ,$A133-1,Z$15-1,1,1)),(1-PLE!$AA$28)*OFFSET(Import.PLQ,$A133-1,Z$15-1,1,1))))</f>
        <v>0</v>
      </c>
      <c r="AA133" s="144">
        <f ca="1">IF(AA$13="",0,CHOOSE(Detalhamento.OpçãoServiços,OFFSET(Import.PLQ,$A133-1,AA$15-1,1,1),IF($E133&lt;&gt;1,IF(ISNUMBER(INDEX(Import.PLE,Detalhamento!$E133,Detalhamento!AA$15)),IF(INDEX(Import.PLE,Detalhamento!$E133,Detalhamento!AA$15)&lt;=mediçao,OFFSET(Import.PLQ,$A133-1,AA$15-1,1,1),0),0),PLE!$AA$28*OFFSET(Import.PLQ,$A133-1,AA$15-1,1,1)),IF($E133&lt;&gt;1,IF(ISNUMBER(INDEX(Import.PLE,Detalhamento!$E133,Detalhamento!AA$15)),IF(INDEX(Import.PLE,Detalhamento!$E133,Detalhamento!AA$15)&lt;=mediçao,0,OFFSET(Import.PLQ,$A133-1,AA$15-1,1,1)),OFFSET(Import.PLQ,$A133-1,AA$15-1,1,1)),(1-PLE!$AA$28)*OFFSET(Import.PLQ,$A133-1,AA$15-1,1,1))))</f>
        <v>0</v>
      </c>
      <c r="AB133" s="144">
        <f ca="1">IF(AB$13="",0,CHOOSE(Detalhamento.OpçãoServiços,OFFSET(Import.PLQ,$A133-1,AB$15-1,1,1),IF($E133&lt;&gt;1,IF(ISNUMBER(INDEX(Import.PLE,Detalhamento!$E133,Detalhamento!AB$15)),IF(INDEX(Import.PLE,Detalhamento!$E133,Detalhamento!AB$15)&lt;=mediçao,OFFSET(Import.PLQ,$A133-1,AB$15-1,1,1),0),0),PLE!$AA$28*OFFSET(Import.PLQ,$A133-1,AB$15-1,1,1)),IF($E133&lt;&gt;1,IF(ISNUMBER(INDEX(Import.PLE,Detalhamento!$E133,Detalhamento!AB$15)),IF(INDEX(Import.PLE,Detalhamento!$E133,Detalhamento!AB$15)&lt;=mediçao,0,OFFSET(Import.PLQ,$A133-1,AB$15-1,1,1)),OFFSET(Import.PLQ,$A133-1,AB$15-1,1,1)),(1-PLE!$AA$28)*OFFSET(Import.PLQ,$A133-1,AB$15-1,1,1))))</f>
        <v>0</v>
      </c>
      <c r="AC133" s="144">
        <f ca="1">IF(AC$13="",0,CHOOSE(Detalhamento.OpçãoServiços,OFFSET(Import.PLQ,$A133-1,AC$15-1,1,1),IF($E133&lt;&gt;1,IF(ISNUMBER(INDEX(Import.PLE,Detalhamento!$E133,Detalhamento!AC$15)),IF(INDEX(Import.PLE,Detalhamento!$E133,Detalhamento!AC$15)&lt;=mediçao,OFFSET(Import.PLQ,$A133-1,AC$15-1,1,1),0),0),PLE!$AA$28*OFFSET(Import.PLQ,$A133-1,AC$15-1,1,1)),IF($E133&lt;&gt;1,IF(ISNUMBER(INDEX(Import.PLE,Detalhamento!$E133,Detalhamento!AC$15)),IF(INDEX(Import.PLE,Detalhamento!$E133,Detalhamento!AC$15)&lt;=mediçao,0,OFFSET(Import.PLQ,$A133-1,AC$15-1,1,1)),OFFSET(Import.PLQ,$A133-1,AC$15-1,1,1)),(1-PLE!$AA$28)*OFFSET(Import.PLQ,$A133-1,AC$15-1,1,1))))</f>
        <v>0</v>
      </c>
      <c r="AD133" s="144">
        <f ca="1">IF(AD$13="",0,CHOOSE(Detalhamento.OpçãoServiços,OFFSET(Import.PLQ,$A133-1,AD$15-1,1,1),IF($E133&lt;&gt;1,IF(ISNUMBER(INDEX(Import.PLE,Detalhamento!$E133,Detalhamento!AD$15)),IF(INDEX(Import.PLE,Detalhamento!$E133,Detalhamento!AD$15)&lt;=mediçao,OFFSET(Import.PLQ,$A133-1,AD$15-1,1,1),0),0),PLE!$AA$28*OFFSET(Import.PLQ,$A133-1,AD$15-1,1,1)),IF($E133&lt;&gt;1,IF(ISNUMBER(INDEX(Import.PLE,Detalhamento!$E133,Detalhamento!AD$15)),IF(INDEX(Import.PLE,Detalhamento!$E133,Detalhamento!AD$15)&lt;=mediçao,0,OFFSET(Import.PLQ,$A133-1,AD$15-1,1,1)),OFFSET(Import.PLQ,$A133-1,AD$15-1,1,1)),(1-PLE!$AA$28)*OFFSET(Import.PLQ,$A133-1,AD$15-1,1,1))))</f>
        <v>0</v>
      </c>
      <c r="AE133" s="144">
        <f ca="1">IF(AE$13="",0,CHOOSE(Detalhamento.OpçãoServiços,OFFSET(Import.PLQ,$A133-1,AE$15-1,1,1),IF($E133&lt;&gt;1,IF(ISNUMBER(INDEX(Import.PLE,Detalhamento!$E133,Detalhamento!AE$15)),IF(INDEX(Import.PLE,Detalhamento!$E133,Detalhamento!AE$15)&lt;=mediçao,OFFSET(Import.PLQ,$A133-1,AE$15-1,1,1),0),0),PLE!$AA$28*OFFSET(Import.PLQ,$A133-1,AE$15-1,1,1)),IF($E133&lt;&gt;1,IF(ISNUMBER(INDEX(Import.PLE,Detalhamento!$E133,Detalhamento!AE$15)),IF(INDEX(Import.PLE,Detalhamento!$E133,Detalhamento!AE$15)&lt;=mediçao,0,OFFSET(Import.PLQ,$A133-1,AE$15-1,1,1)),OFFSET(Import.PLQ,$A133-1,AE$15-1,1,1)),(1-PLE!$AA$28)*OFFSET(Import.PLQ,$A133-1,AE$15-1,1,1))))</f>
        <v>0</v>
      </c>
      <c r="AF133" s="144">
        <f ca="1">IF(AF$13="",0,CHOOSE(Detalhamento.OpçãoServiços,OFFSET(Import.PLQ,$A133-1,AF$15-1,1,1),IF($E133&lt;&gt;1,IF(ISNUMBER(INDEX(Import.PLE,Detalhamento!$E133,Detalhamento!AF$15)),IF(INDEX(Import.PLE,Detalhamento!$E133,Detalhamento!AF$15)&lt;=mediçao,OFFSET(Import.PLQ,$A133-1,AF$15-1,1,1),0),0),PLE!$AA$28*OFFSET(Import.PLQ,$A133-1,AF$15-1,1,1)),IF($E133&lt;&gt;1,IF(ISNUMBER(INDEX(Import.PLE,Detalhamento!$E133,Detalhamento!AF$15)),IF(INDEX(Import.PLE,Detalhamento!$E133,Detalhamento!AF$15)&lt;=mediçao,0,OFFSET(Import.PLQ,$A133-1,AF$15-1,1,1)),OFFSET(Import.PLQ,$A133-1,AF$15-1,1,1)),(1-PLE!$AA$28)*OFFSET(Import.PLQ,$A133-1,AF$15-1,1,1))))</f>
        <v>0</v>
      </c>
      <c r="AG133" s="144">
        <f ca="1">IF(AG$13="",0,CHOOSE(Detalhamento.OpçãoServiços,OFFSET(Import.PLQ,$A133-1,AG$15-1,1,1),IF($E133&lt;&gt;1,IF(ISNUMBER(INDEX(Import.PLE,Detalhamento!$E133,Detalhamento!AG$15)),IF(INDEX(Import.PLE,Detalhamento!$E133,Detalhamento!AG$15)&lt;=mediçao,OFFSET(Import.PLQ,$A133-1,AG$15-1,1,1),0),0),PLE!$AA$28*OFFSET(Import.PLQ,$A133-1,AG$15-1,1,1)),IF($E133&lt;&gt;1,IF(ISNUMBER(INDEX(Import.PLE,Detalhamento!$E133,Detalhamento!AG$15)),IF(INDEX(Import.PLE,Detalhamento!$E133,Detalhamento!AG$15)&lt;=mediçao,0,OFFSET(Import.PLQ,$A133-1,AG$15-1,1,1)),OFFSET(Import.PLQ,$A133-1,AG$15-1,1,1)),(1-PLE!$AA$28)*OFFSET(Import.PLQ,$A133-1,AG$15-1,1,1))))</f>
        <v>0</v>
      </c>
      <c r="AH133" s="144">
        <f ca="1">IF(AH$13="",0,CHOOSE(Detalhamento.OpçãoServiços,OFFSET(Import.PLQ,$A133-1,AH$15-1,1,1),IF($E133&lt;&gt;1,IF(ISNUMBER(INDEX(Import.PLE,Detalhamento!$E133,Detalhamento!AH$15)),IF(INDEX(Import.PLE,Detalhamento!$E133,Detalhamento!AH$15)&lt;=mediçao,OFFSET(Import.PLQ,$A133-1,AH$15-1,1,1),0),0),PLE!$AA$28*OFFSET(Import.PLQ,$A133-1,AH$15-1,1,1)),IF($E133&lt;&gt;1,IF(ISNUMBER(INDEX(Import.PLE,Detalhamento!$E133,Detalhamento!AH$15)),IF(INDEX(Import.PLE,Detalhamento!$E133,Detalhamento!AH$15)&lt;=mediçao,0,OFFSET(Import.PLQ,$A133-1,AH$15-1,1,1)),OFFSET(Import.PLQ,$A133-1,AH$15-1,1,1)),(1-PLE!$AA$28)*OFFSET(Import.PLQ,$A133-1,AH$15-1,1,1))))</f>
        <v>0</v>
      </c>
      <c r="AI133" s="144">
        <f ca="1">IF(AI$13="",0,CHOOSE(Detalhamento.OpçãoServiços,OFFSET(Import.PLQ,$A133-1,AI$15-1,1,1),IF($E133&lt;&gt;1,IF(ISNUMBER(INDEX(Import.PLE,Detalhamento!$E133,Detalhamento!AI$15)),IF(INDEX(Import.PLE,Detalhamento!$E133,Detalhamento!AI$15)&lt;=mediçao,OFFSET(Import.PLQ,$A133-1,AI$15-1,1,1),0),0),PLE!$AA$28*OFFSET(Import.PLQ,$A133-1,AI$15-1,1,1)),IF($E133&lt;&gt;1,IF(ISNUMBER(INDEX(Import.PLE,Detalhamento!$E133,Detalhamento!AI$15)),IF(INDEX(Import.PLE,Detalhamento!$E133,Detalhamento!AI$15)&lt;=mediçao,0,OFFSET(Import.PLQ,$A133-1,AI$15-1,1,1)),OFFSET(Import.PLQ,$A133-1,AI$15-1,1,1)),(1-PLE!$AA$28)*OFFSET(Import.PLQ,$A133-1,AI$15-1,1,1))))</f>
        <v>0</v>
      </c>
      <c r="AJ133" s="144">
        <f ca="1">IF(AJ$13="",0,CHOOSE(Detalhamento.OpçãoServiços,OFFSET(Import.PLQ,$A133-1,AJ$15-1,1,1),IF($E133&lt;&gt;1,IF(ISNUMBER(INDEX(Import.PLE,Detalhamento!$E133,Detalhamento!AJ$15)),IF(INDEX(Import.PLE,Detalhamento!$E133,Detalhamento!AJ$15)&lt;=mediçao,OFFSET(Import.PLQ,$A133-1,AJ$15-1,1,1),0),0),PLE!$AA$28*OFFSET(Import.PLQ,$A133-1,AJ$15-1,1,1)),IF($E133&lt;&gt;1,IF(ISNUMBER(INDEX(Import.PLE,Detalhamento!$E133,Detalhamento!AJ$15)),IF(INDEX(Import.PLE,Detalhamento!$E133,Detalhamento!AJ$15)&lt;=mediçao,0,OFFSET(Import.PLQ,$A133-1,AJ$15-1,1,1)),OFFSET(Import.PLQ,$A133-1,AJ$15-1,1,1)),(1-PLE!$AA$28)*OFFSET(Import.PLQ,$A133-1,AJ$15-1,1,1))))</f>
        <v>0</v>
      </c>
      <c r="AK133" s="144">
        <f ca="1">IF(AK$13="",0,CHOOSE(Detalhamento.OpçãoServiços,OFFSET(Import.PLQ,$A133-1,AK$15-1,1,1),IF($E133&lt;&gt;1,IF(ISNUMBER(INDEX(Import.PLE,Detalhamento!$E133,Detalhamento!AK$15)),IF(INDEX(Import.PLE,Detalhamento!$E133,Detalhamento!AK$15)&lt;=mediçao,OFFSET(Import.PLQ,$A133-1,AK$15-1,1,1),0),0),PLE!$AA$28*OFFSET(Import.PLQ,$A133-1,AK$15-1,1,1)),IF($E133&lt;&gt;1,IF(ISNUMBER(INDEX(Import.PLE,Detalhamento!$E133,Detalhamento!AK$15)),IF(INDEX(Import.PLE,Detalhamento!$E133,Detalhamento!AK$15)&lt;=mediçao,0,OFFSET(Import.PLQ,$A133-1,AK$15-1,1,1)),OFFSET(Import.PLQ,$A133-1,AK$15-1,1,1)),(1-PLE!$AA$28)*OFFSET(Import.PLQ,$A133-1,AK$15-1,1,1))))</f>
        <v>0</v>
      </c>
      <c r="AL133" s="144">
        <f ca="1">IF(AL$13="",0,CHOOSE(Detalhamento.OpçãoServiços,OFFSET(Import.PLQ,$A133-1,AL$15-1,1,1),IF($E133&lt;&gt;1,IF(ISNUMBER(INDEX(Import.PLE,Detalhamento!$E133,Detalhamento!AL$15)),IF(INDEX(Import.PLE,Detalhamento!$E133,Detalhamento!AL$15)&lt;=mediçao,OFFSET(Import.PLQ,$A133-1,AL$15-1,1,1),0),0),PLE!$AA$28*OFFSET(Import.PLQ,$A133-1,AL$15-1,1,1)),IF($E133&lt;&gt;1,IF(ISNUMBER(INDEX(Import.PLE,Detalhamento!$E133,Detalhamento!AL$15)),IF(INDEX(Import.PLE,Detalhamento!$E133,Detalhamento!AL$15)&lt;=mediçao,0,OFFSET(Import.PLQ,$A133-1,AL$15-1,1,1)),OFFSET(Import.PLQ,$A133-1,AL$15-1,1,1)),(1-PLE!$AA$28)*OFFSET(Import.PLQ,$A133-1,AL$15-1,1,1))))</f>
        <v>0</v>
      </c>
      <c r="AM133" s="144">
        <f ca="1">IF(AM$13="",0,CHOOSE(Detalhamento.OpçãoServiços,OFFSET(Import.PLQ,$A133-1,AM$15-1,1,1),IF($E133&lt;&gt;1,IF(ISNUMBER(INDEX(Import.PLE,Detalhamento!$E133,Detalhamento!AM$15)),IF(INDEX(Import.PLE,Detalhamento!$E133,Detalhamento!AM$15)&lt;=mediçao,OFFSET(Import.PLQ,$A133-1,AM$15-1,1,1),0),0),PLE!$AA$28*OFFSET(Import.PLQ,$A133-1,AM$15-1,1,1)),IF($E133&lt;&gt;1,IF(ISNUMBER(INDEX(Import.PLE,Detalhamento!$E133,Detalhamento!AM$15)),IF(INDEX(Import.PLE,Detalhamento!$E133,Detalhamento!AM$15)&lt;=mediçao,0,OFFSET(Import.PLQ,$A133-1,AM$15-1,1,1)),OFFSET(Import.PLQ,$A133-1,AM$15-1,1,1)),(1-PLE!$AA$28)*OFFSET(Import.PLQ,$A133-1,AM$15-1,1,1))))</f>
        <v>0</v>
      </c>
      <c r="AN133" s="144">
        <f ca="1">IF(AN$13="",0,CHOOSE(Detalhamento.OpçãoServiços,OFFSET(Import.PLQ,$A133-1,AN$15-1,1,1),IF($E133&lt;&gt;1,IF(ISNUMBER(INDEX(Import.PLE,Detalhamento!$E133,Detalhamento!AN$15)),IF(INDEX(Import.PLE,Detalhamento!$E133,Detalhamento!AN$15)&lt;=mediçao,OFFSET(Import.PLQ,$A133-1,AN$15-1,1,1),0),0),PLE!$AA$28*OFFSET(Import.PLQ,$A133-1,AN$15-1,1,1)),IF($E133&lt;&gt;1,IF(ISNUMBER(INDEX(Import.PLE,Detalhamento!$E133,Detalhamento!AN$15)),IF(INDEX(Import.PLE,Detalhamento!$E133,Detalhamento!AN$15)&lt;=mediçao,0,OFFSET(Import.PLQ,$A133-1,AN$15-1,1,1)),OFFSET(Import.PLQ,$A133-1,AN$15-1,1,1)),(1-PLE!$AA$28)*OFFSET(Import.PLQ,$A133-1,AN$15-1,1,1))))</f>
        <v>0</v>
      </c>
      <c r="AO133" s="144">
        <f ca="1">IF(AO$13="",0,CHOOSE(Detalhamento.OpçãoServiços,OFFSET(Import.PLQ,$A133-1,AO$15-1,1,1),IF($E133&lt;&gt;1,IF(ISNUMBER(INDEX(Import.PLE,Detalhamento!$E133,Detalhamento!AO$15)),IF(INDEX(Import.PLE,Detalhamento!$E133,Detalhamento!AO$15)&lt;=mediçao,OFFSET(Import.PLQ,$A133-1,AO$15-1,1,1),0),0),PLE!$AA$28*OFFSET(Import.PLQ,$A133-1,AO$15-1,1,1)),IF($E133&lt;&gt;1,IF(ISNUMBER(INDEX(Import.PLE,Detalhamento!$E133,Detalhamento!AO$15)),IF(INDEX(Import.PLE,Detalhamento!$E133,Detalhamento!AO$15)&lt;=mediçao,0,OFFSET(Import.PLQ,$A133-1,AO$15-1,1,1)),OFFSET(Import.PLQ,$A133-1,AO$15-1,1,1)),(1-PLE!$AA$28)*OFFSET(Import.PLQ,$A133-1,AO$15-1,1,1))))</f>
        <v>0</v>
      </c>
      <c r="AP133" s="144">
        <f ca="1">IF(AP$13="",0,CHOOSE(Detalhamento.OpçãoServiços,OFFSET(Import.PLQ,$A133-1,AP$15-1,1,1),IF($E133&lt;&gt;1,IF(ISNUMBER(INDEX(Import.PLE,Detalhamento!$E133,Detalhamento!AP$15)),IF(INDEX(Import.PLE,Detalhamento!$E133,Detalhamento!AP$15)&lt;=mediçao,OFFSET(Import.PLQ,$A133-1,AP$15-1,1,1),0),0),PLE!$AA$28*OFFSET(Import.PLQ,$A133-1,AP$15-1,1,1)),IF($E133&lt;&gt;1,IF(ISNUMBER(INDEX(Import.PLE,Detalhamento!$E133,Detalhamento!AP$15)),IF(INDEX(Import.PLE,Detalhamento!$E133,Detalhamento!AP$15)&lt;=mediçao,0,OFFSET(Import.PLQ,$A133-1,AP$15-1,1,1)),OFFSET(Import.PLQ,$A133-1,AP$15-1,1,1)),(1-PLE!$AA$28)*OFFSET(Import.PLQ,$A133-1,AP$15-1,1,1))))</f>
        <v>0</v>
      </c>
      <c r="AQ133" s="144">
        <f ca="1">IF(AQ$13="",0,CHOOSE(Detalhamento.OpçãoServiços,OFFSET(Import.PLQ,$A133-1,AQ$15-1,1,1),IF($E133&lt;&gt;1,IF(ISNUMBER(INDEX(Import.PLE,Detalhamento!$E133,Detalhamento!AQ$15)),IF(INDEX(Import.PLE,Detalhamento!$E133,Detalhamento!AQ$15)&lt;=mediçao,OFFSET(Import.PLQ,$A133-1,AQ$15-1,1,1),0),0),PLE!$AA$28*OFFSET(Import.PLQ,$A133-1,AQ$15-1,1,1)),IF($E133&lt;&gt;1,IF(ISNUMBER(INDEX(Import.PLE,Detalhamento!$E133,Detalhamento!AQ$15)),IF(INDEX(Import.PLE,Detalhamento!$E133,Detalhamento!AQ$15)&lt;=mediçao,0,OFFSET(Import.PLQ,$A133-1,AQ$15-1,1,1)),OFFSET(Import.PLQ,$A133-1,AQ$15-1,1,1)),(1-PLE!$AA$28)*OFFSET(Import.PLQ,$A133-1,AQ$15-1,1,1))))</f>
        <v>0</v>
      </c>
      <c r="AR133" s="144">
        <f ca="1">IF(AR$13="",0,CHOOSE(Detalhamento.OpçãoServiços,OFFSET(Import.PLQ,$A133-1,AR$15-1,1,1),IF($E133&lt;&gt;1,IF(ISNUMBER(INDEX(Import.PLE,Detalhamento!$E133,Detalhamento!AR$15)),IF(INDEX(Import.PLE,Detalhamento!$E133,Detalhamento!AR$15)&lt;=mediçao,OFFSET(Import.PLQ,$A133-1,AR$15-1,1,1),0),0),PLE!$AA$28*OFFSET(Import.PLQ,$A133-1,AR$15-1,1,1)),IF($E133&lt;&gt;1,IF(ISNUMBER(INDEX(Import.PLE,Detalhamento!$E133,Detalhamento!AR$15)),IF(INDEX(Import.PLE,Detalhamento!$E133,Detalhamento!AR$15)&lt;=mediçao,0,OFFSET(Import.PLQ,$A133-1,AR$15-1,1,1)),OFFSET(Import.PLQ,$A133-1,AR$15-1,1,1)),(1-PLE!$AA$28)*OFFSET(Import.PLQ,$A133-1,AR$15-1,1,1))))</f>
        <v>0</v>
      </c>
      <c r="AS133" s="144">
        <f ca="1">IF(AS$13="",0,CHOOSE(Detalhamento.OpçãoServiços,OFFSET(Import.PLQ,$A133-1,AS$15-1,1,1),IF($E133&lt;&gt;1,IF(ISNUMBER(INDEX(Import.PLE,Detalhamento!$E133,Detalhamento!AS$15)),IF(INDEX(Import.PLE,Detalhamento!$E133,Detalhamento!AS$15)&lt;=mediçao,OFFSET(Import.PLQ,$A133-1,AS$15-1,1,1),0),0),PLE!$AA$28*OFFSET(Import.PLQ,$A133-1,AS$15-1,1,1)),IF($E133&lt;&gt;1,IF(ISNUMBER(INDEX(Import.PLE,Detalhamento!$E133,Detalhamento!AS$15)),IF(INDEX(Import.PLE,Detalhamento!$E133,Detalhamento!AS$15)&lt;=mediçao,0,OFFSET(Import.PLQ,$A133-1,AS$15-1,1,1)),OFFSET(Import.PLQ,$A133-1,AS$15-1,1,1)),(1-PLE!$AA$28)*OFFSET(Import.PLQ,$A133-1,AS$15-1,1,1))))</f>
        <v>0</v>
      </c>
      <c r="AT133" s="144">
        <f ca="1">IF(AT$13="",0,CHOOSE(Detalhamento.OpçãoServiços,OFFSET(Import.PLQ,$A133-1,AT$15-1,1,1),IF($E133&lt;&gt;1,IF(ISNUMBER(INDEX(Import.PLE,Detalhamento!$E133,Detalhamento!AT$15)),IF(INDEX(Import.PLE,Detalhamento!$E133,Detalhamento!AT$15)&lt;=mediçao,OFFSET(Import.PLQ,$A133-1,AT$15-1,1,1),0),0),PLE!$AA$28*OFFSET(Import.PLQ,$A133-1,AT$15-1,1,1)),IF($E133&lt;&gt;1,IF(ISNUMBER(INDEX(Import.PLE,Detalhamento!$E133,Detalhamento!AT$15)),IF(INDEX(Import.PLE,Detalhamento!$E133,Detalhamento!AT$15)&lt;=mediçao,0,OFFSET(Import.PLQ,$A133-1,AT$15-1,1,1)),OFFSET(Import.PLQ,$A133-1,AT$15-1,1,1)),(1-PLE!$AA$28)*OFFSET(Import.PLQ,$A133-1,AT$15-1,1,1))))</f>
        <v>0</v>
      </c>
      <c r="AU133" s="144">
        <f ca="1">IF(AU$13="",0,CHOOSE(Detalhamento.OpçãoServiços,OFFSET(Import.PLQ,$A133-1,AU$15-1,1,1),IF($E133&lt;&gt;1,IF(ISNUMBER(INDEX(Import.PLE,Detalhamento!$E133,Detalhamento!AU$15)),IF(INDEX(Import.PLE,Detalhamento!$E133,Detalhamento!AU$15)&lt;=mediçao,OFFSET(Import.PLQ,$A133-1,AU$15-1,1,1),0),0),PLE!$AA$28*OFFSET(Import.PLQ,$A133-1,AU$15-1,1,1)),IF($E133&lt;&gt;1,IF(ISNUMBER(INDEX(Import.PLE,Detalhamento!$E133,Detalhamento!AU$15)),IF(INDEX(Import.PLE,Detalhamento!$E133,Detalhamento!AU$15)&lt;=mediçao,0,OFFSET(Import.PLQ,$A133-1,AU$15-1,1,1)),OFFSET(Import.PLQ,$A133-1,AU$15-1,1,1)),(1-PLE!$AA$28)*OFFSET(Import.PLQ,$A133-1,AU$15-1,1,1))))</f>
        <v>0</v>
      </c>
      <c r="AV133" s="144">
        <f ca="1">IF(AV$13="",0,CHOOSE(Detalhamento.OpçãoServiços,OFFSET(Import.PLQ,$A133-1,AV$15-1,1,1),IF($E133&lt;&gt;1,IF(ISNUMBER(INDEX(Import.PLE,Detalhamento!$E133,Detalhamento!AV$15)),IF(INDEX(Import.PLE,Detalhamento!$E133,Detalhamento!AV$15)&lt;=mediçao,OFFSET(Import.PLQ,$A133-1,AV$15-1,1,1),0),0),PLE!$AA$28*OFFSET(Import.PLQ,$A133-1,AV$15-1,1,1)),IF($E133&lt;&gt;1,IF(ISNUMBER(INDEX(Import.PLE,Detalhamento!$E133,Detalhamento!AV$15)),IF(INDEX(Import.PLE,Detalhamento!$E133,Detalhamento!AV$15)&lt;=mediçao,0,OFFSET(Import.PLQ,$A133-1,AV$15-1,1,1)),OFFSET(Import.PLQ,$A133-1,AV$15-1,1,1)),(1-PLE!$AA$28)*OFFSET(Import.PLQ,$A133-1,AV$15-1,1,1))))</f>
        <v>0</v>
      </c>
      <c r="AW133" s="144">
        <f ca="1">IF(AW$13="",0,CHOOSE(Detalhamento.OpçãoServiços,OFFSET(Import.PLQ,$A133-1,AW$15-1,1,1),IF($E133&lt;&gt;1,IF(ISNUMBER(INDEX(Import.PLE,Detalhamento!$E133,Detalhamento!AW$15)),IF(INDEX(Import.PLE,Detalhamento!$E133,Detalhamento!AW$15)&lt;=mediçao,OFFSET(Import.PLQ,$A133-1,AW$15-1,1,1),0),0),PLE!$AA$28*OFFSET(Import.PLQ,$A133-1,AW$15-1,1,1)),IF($E133&lt;&gt;1,IF(ISNUMBER(INDEX(Import.PLE,Detalhamento!$E133,Detalhamento!AW$15)),IF(INDEX(Import.PLE,Detalhamento!$E133,Detalhamento!AW$15)&lt;=mediçao,0,OFFSET(Import.PLQ,$A133-1,AW$15-1,1,1)),OFFSET(Import.PLQ,$A133-1,AW$15-1,1,1)),(1-PLE!$AA$28)*OFFSET(Import.PLQ,$A133-1,AW$15-1,1,1))))</f>
        <v>0</v>
      </c>
      <c r="AX133" s="144">
        <f ca="1">IF(AX$13="",0,CHOOSE(Detalhamento.OpçãoServiços,OFFSET(Import.PLQ,$A133-1,AX$15-1,1,1),IF($E133&lt;&gt;1,IF(ISNUMBER(INDEX(Import.PLE,Detalhamento!$E133,Detalhamento!AX$15)),IF(INDEX(Import.PLE,Detalhamento!$E133,Detalhamento!AX$15)&lt;=mediçao,OFFSET(Import.PLQ,$A133-1,AX$15-1,1,1),0),0),PLE!$AA$28*OFFSET(Import.PLQ,$A133-1,AX$15-1,1,1)),IF($E133&lt;&gt;1,IF(ISNUMBER(INDEX(Import.PLE,Detalhamento!$E133,Detalhamento!AX$15)),IF(INDEX(Import.PLE,Detalhamento!$E133,Detalhamento!AX$15)&lt;=mediçao,0,OFFSET(Import.PLQ,$A133-1,AX$15-1,1,1)),OFFSET(Import.PLQ,$A133-1,AX$15-1,1,1)),(1-PLE!$AA$28)*OFFSET(Import.PLQ,$A133-1,AX$15-1,1,1))))</f>
        <v>0</v>
      </c>
      <c r="AY133" s="144">
        <f ca="1">IF(AY$13="",0,CHOOSE(Detalhamento.OpçãoServiços,OFFSET(Import.PLQ,$A133-1,AY$15-1,1,1),IF($E133&lt;&gt;1,IF(ISNUMBER(INDEX(Import.PLE,Detalhamento!$E133,Detalhamento!AY$15)),IF(INDEX(Import.PLE,Detalhamento!$E133,Detalhamento!AY$15)&lt;=mediçao,OFFSET(Import.PLQ,$A133-1,AY$15-1,1,1),0),0),PLE!$AA$28*OFFSET(Import.PLQ,$A133-1,AY$15-1,1,1)),IF($E133&lt;&gt;1,IF(ISNUMBER(INDEX(Import.PLE,Detalhamento!$E133,Detalhamento!AY$15)),IF(INDEX(Import.PLE,Detalhamento!$E133,Detalhamento!AY$15)&lt;=mediçao,0,OFFSET(Import.PLQ,$A133-1,AY$15-1,1,1)),OFFSET(Import.PLQ,$A133-1,AY$15-1,1,1)),(1-PLE!$AA$28)*OFFSET(Import.PLQ,$A133-1,AY$15-1,1,1))))</f>
        <v>0</v>
      </c>
      <c r="AZ133" s="144">
        <f ca="1">IF(AZ$13="",0,CHOOSE(Detalhamento.OpçãoServiços,OFFSET(Import.PLQ,$A133-1,AZ$15-1,1,1),IF($E133&lt;&gt;1,IF(ISNUMBER(INDEX(Import.PLE,Detalhamento!$E133,Detalhamento!AZ$15)),IF(INDEX(Import.PLE,Detalhamento!$E133,Detalhamento!AZ$15)&lt;=mediçao,OFFSET(Import.PLQ,$A133-1,AZ$15-1,1,1),0),0),PLE!$AA$28*OFFSET(Import.PLQ,$A133-1,AZ$15-1,1,1)),IF($E133&lt;&gt;1,IF(ISNUMBER(INDEX(Import.PLE,Detalhamento!$E133,Detalhamento!AZ$15)),IF(INDEX(Import.PLE,Detalhamento!$E133,Detalhamento!AZ$15)&lt;=mediçao,0,OFFSET(Import.PLQ,$A133-1,AZ$15-1,1,1)),OFFSET(Import.PLQ,$A133-1,AZ$15-1,1,1)),(1-PLE!$AA$28)*OFFSET(Import.PLQ,$A133-1,AZ$15-1,1,1))))</f>
        <v>0</v>
      </c>
      <c r="BA133" s="144">
        <f ca="1">IF(BA$13="",0,CHOOSE(Detalhamento.OpçãoServiços,OFFSET(Import.PLQ,$A133-1,BA$15-1,1,1),IF($E133&lt;&gt;1,IF(ISNUMBER(INDEX(Import.PLE,Detalhamento!$E133,Detalhamento!BA$15)),IF(INDEX(Import.PLE,Detalhamento!$E133,Detalhamento!BA$15)&lt;=mediçao,OFFSET(Import.PLQ,$A133-1,BA$15-1,1,1),0),0),PLE!$AA$28*OFFSET(Import.PLQ,$A133-1,BA$15-1,1,1)),IF($E133&lt;&gt;1,IF(ISNUMBER(INDEX(Import.PLE,Detalhamento!$E133,Detalhamento!BA$15)),IF(INDEX(Import.PLE,Detalhamento!$E133,Detalhamento!BA$15)&lt;=mediçao,0,OFFSET(Import.PLQ,$A133-1,BA$15-1,1,1)),OFFSET(Import.PLQ,$A133-1,BA$15-1,1,1)),(1-PLE!$AA$28)*OFFSET(Import.PLQ,$A133-1,BA$15-1,1,1))))</f>
        <v>0</v>
      </c>
      <c r="BB133" s="144">
        <f ca="1">IF(BB$13="",0,CHOOSE(Detalhamento.OpçãoServiços,OFFSET(Import.PLQ,$A133-1,BB$15-1,1,1),IF($E133&lt;&gt;1,IF(ISNUMBER(INDEX(Import.PLE,Detalhamento!$E133,Detalhamento!BB$15)),IF(INDEX(Import.PLE,Detalhamento!$E133,Detalhamento!BB$15)&lt;=mediçao,OFFSET(Import.PLQ,$A133-1,BB$15-1,1,1),0),0),PLE!$AA$28*OFFSET(Import.PLQ,$A133-1,BB$15-1,1,1)),IF($E133&lt;&gt;1,IF(ISNUMBER(INDEX(Import.PLE,Detalhamento!$E133,Detalhamento!BB$15)),IF(INDEX(Import.PLE,Detalhamento!$E133,Detalhamento!BB$15)&lt;=mediçao,0,OFFSET(Import.PLQ,$A133-1,BB$15-1,1,1)),OFFSET(Import.PLQ,$A133-1,BB$15-1,1,1)),(1-PLE!$AA$28)*OFFSET(Import.PLQ,$A133-1,BB$15-1,1,1))))</f>
        <v>0</v>
      </c>
      <c r="BC133" s="144">
        <f ca="1">IF(BC$13="",0,CHOOSE(Detalhamento.OpçãoServiços,OFFSET(Import.PLQ,$A133-1,BC$15-1,1,1),IF($E133&lt;&gt;1,IF(ISNUMBER(INDEX(Import.PLE,Detalhamento!$E133,Detalhamento!BC$15)),IF(INDEX(Import.PLE,Detalhamento!$E133,Detalhamento!BC$15)&lt;=mediçao,OFFSET(Import.PLQ,$A133-1,BC$15-1,1,1),0),0),PLE!$AA$28*OFFSET(Import.PLQ,$A133-1,BC$15-1,1,1)),IF($E133&lt;&gt;1,IF(ISNUMBER(INDEX(Import.PLE,Detalhamento!$E133,Detalhamento!BC$15)),IF(INDEX(Import.PLE,Detalhamento!$E133,Detalhamento!BC$15)&lt;=mediçao,0,OFFSET(Import.PLQ,$A133-1,BC$15-1,1,1)),OFFSET(Import.PLQ,$A133-1,BC$15-1,1,1)),(1-PLE!$AA$28)*OFFSET(Import.PLQ,$A133-1,BC$15-1,1,1))))</f>
        <v>0</v>
      </c>
      <c r="BD133" s="144">
        <f ca="1">IF(BD$13="",0,CHOOSE(Detalhamento.OpçãoServiços,OFFSET(Import.PLQ,$A133-1,BD$15-1,1,1),IF($E133&lt;&gt;1,IF(ISNUMBER(INDEX(Import.PLE,Detalhamento!$E133,Detalhamento!BD$15)),IF(INDEX(Import.PLE,Detalhamento!$E133,Detalhamento!BD$15)&lt;=mediçao,OFFSET(Import.PLQ,$A133-1,BD$15-1,1,1),0),0),PLE!$AA$28*OFFSET(Import.PLQ,$A133-1,BD$15-1,1,1)),IF($E133&lt;&gt;1,IF(ISNUMBER(INDEX(Import.PLE,Detalhamento!$E133,Detalhamento!BD$15)),IF(INDEX(Import.PLE,Detalhamento!$E133,Detalhamento!BD$15)&lt;=mediçao,0,OFFSET(Import.PLQ,$A133-1,BD$15-1,1,1)),OFFSET(Import.PLQ,$A133-1,BD$15-1,1,1)),(1-PLE!$AA$28)*OFFSET(Import.PLQ,$A133-1,BD$15-1,1,1))))</f>
        <v>0</v>
      </c>
      <c r="BE133" s="144">
        <f ca="1">IF(BE$13="",0,CHOOSE(Detalhamento.OpçãoServiços,OFFSET(Import.PLQ,$A133-1,BE$15-1,1,1),IF($E133&lt;&gt;1,IF(ISNUMBER(INDEX(Import.PLE,Detalhamento!$E133,Detalhamento!BE$15)),IF(INDEX(Import.PLE,Detalhamento!$E133,Detalhamento!BE$15)&lt;=mediçao,OFFSET(Import.PLQ,$A133-1,BE$15-1,1,1),0),0),PLE!$AA$28*OFFSET(Import.PLQ,$A133-1,BE$15-1,1,1)),IF($E133&lt;&gt;1,IF(ISNUMBER(INDEX(Import.PLE,Detalhamento!$E133,Detalhamento!BE$15)),IF(INDEX(Import.PLE,Detalhamento!$E133,Detalhamento!BE$15)&lt;=mediçao,0,OFFSET(Import.PLQ,$A133-1,BE$15-1,1,1)),OFFSET(Import.PLQ,$A133-1,BE$15-1,1,1)),(1-PLE!$AA$28)*OFFSET(Import.PLQ,$A133-1,BE$15-1,1,1))))</f>
        <v>0</v>
      </c>
      <c r="BF133" s="144">
        <f ca="1">IF(BF$13="",0,CHOOSE(Detalhamento.OpçãoServiços,OFFSET(Import.PLQ,$A133-1,BF$15-1,1,1),IF($E133&lt;&gt;1,IF(ISNUMBER(INDEX(Import.PLE,Detalhamento!$E133,Detalhamento!BF$15)),IF(INDEX(Import.PLE,Detalhamento!$E133,Detalhamento!BF$15)&lt;=mediçao,OFFSET(Import.PLQ,$A133-1,BF$15-1,1,1),0),0),PLE!$AA$28*OFFSET(Import.PLQ,$A133-1,BF$15-1,1,1)),IF($E133&lt;&gt;1,IF(ISNUMBER(INDEX(Import.PLE,Detalhamento!$E133,Detalhamento!BF$15)),IF(INDEX(Import.PLE,Detalhamento!$E133,Detalhamento!BF$15)&lt;=mediçao,0,OFFSET(Import.PLQ,$A133-1,BF$15-1,1,1)),OFFSET(Import.PLQ,$A133-1,BF$15-1,1,1)),(1-PLE!$AA$28)*OFFSET(Import.PLQ,$A133-1,BF$15-1,1,1))))</f>
        <v>0</v>
      </c>
      <c r="BG133" s="144">
        <f ca="1">IF(BG$13="",0,CHOOSE(Detalhamento.OpçãoServiços,OFFSET(Import.PLQ,$A133-1,BG$15-1,1,1),IF($E133&lt;&gt;1,IF(ISNUMBER(INDEX(Import.PLE,Detalhamento!$E133,Detalhamento!BG$15)),IF(INDEX(Import.PLE,Detalhamento!$E133,Detalhamento!BG$15)&lt;=mediçao,OFFSET(Import.PLQ,$A133-1,BG$15-1,1,1),0),0),PLE!$AA$28*OFFSET(Import.PLQ,$A133-1,BG$15-1,1,1)),IF($E133&lt;&gt;1,IF(ISNUMBER(INDEX(Import.PLE,Detalhamento!$E133,Detalhamento!BG$15)),IF(INDEX(Import.PLE,Detalhamento!$E133,Detalhamento!BG$15)&lt;=mediçao,0,OFFSET(Import.PLQ,$A133-1,BG$15-1,1,1)),OFFSET(Import.PLQ,$A133-1,BG$15-1,1,1)),(1-PLE!$AA$28)*OFFSET(Import.PLQ,$A133-1,BG$15-1,1,1))))</f>
        <v>0</v>
      </c>
      <c r="BH133" s="144">
        <f ca="1">IF(BH$13="",0,CHOOSE(Detalhamento.OpçãoServiços,OFFSET(Import.PLQ,$A133-1,BH$15-1,1,1),IF($E133&lt;&gt;1,IF(ISNUMBER(INDEX(Import.PLE,Detalhamento!$E133,Detalhamento!BH$15)),IF(INDEX(Import.PLE,Detalhamento!$E133,Detalhamento!BH$15)&lt;=mediçao,OFFSET(Import.PLQ,$A133-1,BH$15-1,1,1),0),0),PLE!$AA$28*OFFSET(Import.PLQ,$A133-1,BH$15-1,1,1)),IF($E133&lt;&gt;1,IF(ISNUMBER(INDEX(Import.PLE,Detalhamento!$E133,Detalhamento!BH$15)),IF(INDEX(Import.PLE,Detalhamento!$E133,Detalhamento!BH$15)&lt;=mediçao,0,OFFSET(Import.PLQ,$A133-1,BH$15-1,1,1)),OFFSET(Import.PLQ,$A133-1,BH$15-1,1,1)),(1-PLE!$AA$28)*OFFSET(Import.PLQ,$A133-1,BH$15-1,1,1))))</f>
        <v>0</v>
      </c>
      <c r="BI133" s="144">
        <f ca="1">IF(BI$13="",0,CHOOSE(Detalhamento.OpçãoServiços,OFFSET(Import.PLQ,$A133-1,BI$15-1,1,1),IF($E133&lt;&gt;1,IF(ISNUMBER(INDEX(Import.PLE,Detalhamento!$E133,Detalhamento!BI$15)),IF(INDEX(Import.PLE,Detalhamento!$E133,Detalhamento!BI$15)&lt;=mediçao,OFFSET(Import.PLQ,$A133-1,BI$15-1,1,1),0),0),PLE!$AA$28*OFFSET(Import.PLQ,$A133-1,BI$15-1,1,1)),IF($E133&lt;&gt;1,IF(ISNUMBER(INDEX(Import.PLE,Detalhamento!$E133,Detalhamento!BI$15)),IF(INDEX(Import.PLE,Detalhamento!$E133,Detalhamento!BI$15)&lt;=mediçao,0,OFFSET(Import.PLQ,$A133-1,BI$15-1,1,1)),OFFSET(Import.PLQ,$A133-1,BI$15-1,1,1)),(1-PLE!$AA$28)*OFFSET(Import.PLQ,$A133-1,BI$15-1,1,1))))</f>
        <v>0</v>
      </c>
    </row>
    <row r="134" spans="1:61" ht="20" x14ac:dyDescent="0.2">
      <c r="A134" s="155">
        <v>105</v>
      </c>
      <c r="B134" s="21" t="str">
        <f t="shared" ca="1" si="17"/>
        <v>Serviço</v>
      </c>
      <c r="E134" s="153">
        <f t="shared" ca="1" si="18"/>
        <v>13</v>
      </c>
      <c r="F134" s="154">
        <f t="shared" ca="1" si="19"/>
        <v>130105</v>
      </c>
      <c r="G134" s="154" t="str">
        <f t="shared" ca="1" si="23"/>
        <v>1.12.12</v>
      </c>
      <c r="H134" s="182" t="str">
        <f t="shared" ca="1" si="23"/>
        <v>ABRACADEIRA EM ACO PARA AMARRACAO DE ELETRODUTOS, TIPO D, COM 3/4" E CUNHA DE FIXACAO</v>
      </c>
      <c r="I134" s="37" t="str">
        <f t="shared" ca="1" si="20"/>
        <v xml:space="preserve">UN    </v>
      </c>
      <c r="J134" s="144">
        <f t="shared" ca="1" si="21"/>
        <v>115</v>
      </c>
      <c r="K134" s="67"/>
      <c r="L134" s="144">
        <f ca="1">IF(L$13="",0,CHOOSE(Detalhamento.OpçãoServiços,OFFSET(Import.PLQ,$A134-1,L$15-1,1,1),IF($E134&lt;&gt;1,IF(ISNUMBER(INDEX(Import.PLE,Detalhamento!$E134,Detalhamento!L$15)),IF(INDEX(Import.PLE,Detalhamento!$E134,Detalhamento!L$15)&lt;=mediçao,OFFSET(Import.PLQ,$A134-1,L$15-1,1,1),0),0),PLE!$AA$28*OFFSET(Import.PLQ,$A134-1,L$15-1,1,1)),IF($E134&lt;&gt;1,IF(ISNUMBER(INDEX(Import.PLE,Detalhamento!$E134,Detalhamento!L$15)),IF(INDEX(Import.PLE,Detalhamento!$E134,Detalhamento!L$15)&lt;=mediçao,0,OFFSET(Import.PLQ,$A134-1,L$15-1,1,1)),OFFSET(Import.PLQ,$A134-1,L$15-1,1,1)),(1-PLE!$AA$28)*OFFSET(Import.PLQ,$A134-1,L$15-1,1,1))))</f>
        <v>115</v>
      </c>
      <c r="M134" s="144">
        <f ca="1">IF(M$13="",0,CHOOSE(Detalhamento.OpçãoServiços,OFFSET(Import.PLQ,$A134-1,M$15-1,1,1),IF($E134&lt;&gt;1,IF(ISNUMBER(INDEX(Import.PLE,Detalhamento!$E134,Detalhamento!M$15)),IF(INDEX(Import.PLE,Detalhamento!$E134,Detalhamento!M$15)&lt;=mediçao,OFFSET(Import.PLQ,$A134-1,M$15-1,1,1),0),0),PLE!$AA$28*OFFSET(Import.PLQ,$A134-1,M$15-1,1,1)),IF($E134&lt;&gt;1,IF(ISNUMBER(INDEX(Import.PLE,Detalhamento!$E134,Detalhamento!M$15)),IF(INDEX(Import.PLE,Detalhamento!$E134,Detalhamento!M$15)&lt;=mediçao,0,OFFSET(Import.PLQ,$A134-1,M$15-1,1,1)),OFFSET(Import.PLQ,$A134-1,M$15-1,1,1)),(1-PLE!$AA$28)*OFFSET(Import.PLQ,$A134-1,M$15-1,1,1))))</f>
        <v>0</v>
      </c>
      <c r="N134" s="144">
        <f ca="1">IF(N$13="",0,CHOOSE(Detalhamento.OpçãoServiços,OFFSET(Import.PLQ,$A134-1,N$15-1,1,1),IF($E134&lt;&gt;1,IF(ISNUMBER(INDEX(Import.PLE,Detalhamento!$E134,Detalhamento!N$15)),IF(INDEX(Import.PLE,Detalhamento!$E134,Detalhamento!N$15)&lt;=mediçao,OFFSET(Import.PLQ,$A134-1,N$15-1,1,1),0),0),PLE!$AA$28*OFFSET(Import.PLQ,$A134-1,N$15-1,1,1)),IF($E134&lt;&gt;1,IF(ISNUMBER(INDEX(Import.PLE,Detalhamento!$E134,Detalhamento!N$15)),IF(INDEX(Import.PLE,Detalhamento!$E134,Detalhamento!N$15)&lt;=mediçao,0,OFFSET(Import.PLQ,$A134-1,N$15-1,1,1)),OFFSET(Import.PLQ,$A134-1,N$15-1,1,1)),(1-PLE!$AA$28)*OFFSET(Import.PLQ,$A134-1,N$15-1,1,1))))</f>
        <v>0</v>
      </c>
      <c r="O134" s="144">
        <f ca="1">IF(O$13="",0,CHOOSE(Detalhamento.OpçãoServiços,OFFSET(Import.PLQ,$A134-1,O$15-1,1,1),IF($E134&lt;&gt;1,IF(ISNUMBER(INDEX(Import.PLE,Detalhamento!$E134,Detalhamento!O$15)),IF(INDEX(Import.PLE,Detalhamento!$E134,Detalhamento!O$15)&lt;=mediçao,OFFSET(Import.PLQ,$A134-1,O$15-1,1,1),0),0),PLE!$AA$28*OFFSET(Import.PLQ,$A134-1,O$15-1,1,1)),IF($E134&lt;&gt;1,IF(ISNUMBER(INDEX(Import.PLE,Detalhamento!$E134,Detalhamento!O$15)),IF(INDEX(Import.PLE,Detalhamento!$E134,Detalhamento!O$15)&lt;=mediçao,0,OFFSET(Import.PLQ,$A134-1,O$15-1,1,1)),OFFSET(Import.PLQ,$A134-1,O$15-1,1,1)),(1-PLE!$AA$28)*OFFSET(Import.PLQ,$A134-1,O$15-1,1,1))))</f>
        <v>0</v>
      </c>
      <c r="P134" s="144">
        <f ca="1">IF(P$13="",0,CHOOSE(Detalhamento.OpçãoServiços,OFFSET(Import.PLQ,$A134-1,P$15-1,1,1),IF($E134&lt;&gt;1,IF(ISNUMBER(INDEX(Import.PLE,Detalhamento!$E134,Detalhamento!P$15)),IF(INDEX(Import.PLE,Detalhamento!$E134,Detalhamento!P$15)&lt;=mediçao,OFFSET(Import.PLQ,$A134-1,P$15-1,1,1),0),0),PLE!$AA$28*OFFSET(Import.PLQ,$A134-1,P$15-1,1,1)),IF($E134&lt;&gt;1,IF(ISNUMBER(INDEX(Import.PLE,Detalhamento!$E134,Detalhamento!P$15)),IF(INDEX(Import.PLE,Detalhamento!$E134,Detalhamento!P$15)&lt;=mediçao,0,OFFSET(Import.PLQ,$A134-1,P$15-1,1,1)),OFFSET(Import.PLQ,$A134-1,P$15-1,1,1)),(1-PLE!$AA$28)*OFFSET(Import.PLQ,$A134-1,P$15-1,1,1))))</f>
        <v>0</v>
      </c>
      <c r="Q134" s="144">
        <f ca="1">IF(Q$13="",0,CHOOSE(Detalhamento.OpçãoServiços,OFFSET(Import.PLQ,$A134-1,Q$15-1,1,1),IF($E134&lt;&gt;1,IF(ISNUMBER(INDEX(Import.PLE,Detalhamento!$E134,Detalhamento!Q$15)),IF(INDEX(Import.PLE,Detalhamento!$E134,Detalhamento!Q$15)&lt;=mediçao,OFFSET(Import.PLQ,$A134-1,Q$15-1,1,1),0),0),PLE!$AA$28*OFFSET(Import.PLQ,$A134-1,Q$15-1,1,1)),IF($E134&lt;&gt;1,IF(ISNUMBER(INDEX(Import.PLE,Detalhamento!$E134,Detalhamento!Q$15)),IF(INDEX(Import.PLE,Detalhamento!$E134,Detalhamento!Q$15)&lt;=mediçao,0,OFFSET(Import.PLQ,$A134-1,Q$15-1,1,1)),OFFSET(Import.PLQ,$A134-1,Q$15-1,1,1)),(1-PLE!$AA$28)*OFFSET(Import.PLQ,$A134-1,Q$15-1,1,1))))</f>
        <v>0</v>
      </c>
      <c r="R134" s="144">
        <f ca="1">IF(R$13="",0,CHOOSE(Detalhamento.OpçãoServiços,OFFSET(Import.PLQ,$A134-1,R$15-1,1,1),IF($E134&lt;&gt;1,IF(ISNUMBER(INDEX(Import.PLE,Detalhamento!$E134,Detalhamento!R$15)),IF(INDEX(Import.PLE,Detalhamento!$E134,Detalhamento!R$15)&lt;=mediçao,OFFSET(Import.PLQ,$A134-1,R$15-1,1,1),0),0),PLE!$AA$28*OFFSET(Import.PLQ,$A134-1,R$15-1,1,1)),IF($E134&lt;&gt;1,IF(ISNUMBER(INDEX(Import.PLE,Detalhamento!$E134,Detalhamento!R$15)),IF(INDEX(Import.PLE,Detalhamento!$E134,Detalhamento!R$15)&lt;=mediçao,0,OFFSET(Import.PLQ,$A134-1,R$15-1,1,1)),OFFSET(Import.PLQ,$A134-1,R$15-1,1,1)),(1-PLE!$AA$28)*OFFSET(Import.PLQ,$A134-1,R$15-1,1,1))))</f>
        <v>0</v>
      </c>
      <c r="S134" s="144">
        <f ca="1">IF(S$13="",0,CHOOSE(Detalhamento.OpçãoServiços,OFFSET(Import.PLQ,$A134-1,S$15-1,1,1),IF($E134&lt;&gt;1,IF(ISNUMBER(INDEX(Import.PLE,Detalhamento!$E134,Detalhamento!S$15)),IF(INDEX(Import.PLE,Detalhamento!$E134,Detalhamento!S$15)&lt;=mediçao,OFFSET(Import.PLQ,$A134-1,S$15-1,1,1),0),0),PLE!$AA$28*OFFSET(Import.PLQ,$A134-1,S$15-1,1,1)),IF($E134&lt;&gt;1,IF(ISNUMBER(INDEX(Import.PLE,Detalhamento!$E134,Detalhamento!S$15)),IF(INDEX(Import.PLE,Detalhamento!$E134,Detalhamento!S$15)&lt;=mediçao,0,OFFSET(Import.PLQ,$A134-1,S$15-1,1,1)),OFFSET(Import.PLQ,$A134-1,S$15-1,1,1)),(1-PLE!$AA$28)*OFFSET(Import.PLQ,$A134-1,S$15-1,1,1))))</f>
        <v>0</v>
      </c>
      <c r="T134" s="144">
        <f ca="1">IF(T$13="",0,CHOOSE(Detalhamento.OpçãoServiços,OFFSET(Import.PLQ,$A134-1,T$15-1,1,1),IF($E134&lt;&gt;1,IF(ISNUMBER(INDEX(Import.PLE,Detalhamento!$E134,Detalhamento!T$15)),IF(INDEX(Import.PLE,Detalhamento!$E134,Detalhamento!T$15)&lt;=mediçao,OFFSET(Import.PLQ,$A134-1,T$15-1,1,1),0),0),PLE!$AA$28*OFFSET(Import.PLQ,$A134-1,T$15-1,1,1)),IF($E134&lt;&gt;1,IF(ISNUMBER(INDEX(Import.PLE,Detalhamento!$E134,Detalhamento!T$15)),IF(INDEX(Import.PLE,Detalhamento!$E134,Detalhamento!T$15)&lt;=mediçao,0,OFFSET(Import.PLQ,$A134-1,T$15-1,1,1)),OFFSET(Import.PLQ,$A134-1,T$15-1,1,1)),(1-PLE!$AA$28)*OFFSET(Import.PLQ,$A134-1,T$15-1,1,1))))</f>
        <v>0</v>
      </c>
      <c r="U134" s="144">
        <f ca="1">IF(U$13="",0,CHOOSE(Detalhamento.OpçãoServiços,OFFSET(Import.PLQ,$A134-1,U$15-1,1,1),IF($E134&lt;&gt;1,IF(ISNUMBER(INDEX(Import.PLE,Detalhamento!$E134,Detalhamento!U$15)),IF(INDEX(Import.PLE,Detalhamento!$E134,Detalhamento!U$15)&lt;=mediçao,OFFSET(Import.PLQ,$A134-1,U$15-1,1,1),0),0),PLE!$AA$28*OFFSET(Import.PLQ,$A134-1,U$15-1,1,1)),IF($E134&lt;&gt;1,IF(ISNUMBER(INDEX(Import.PLE,Detalhamento!$E134,Detalhamento!U$15)),IF(INDEX(Import.PLE,Detalhamento!$E134,Detalhamento!U$15)&lt;=mediçao,0,OFFSET(Import.PLQ,$A134-1,U$15-1,1,1)),OFFSET(Import.PLQ,$A134-1,U$15-1,1,1)),(1-PLE!$AA$28)*OFFSET(Import.PLQ,$A134-1,U$15-1,1,1))))</f>
        <v>0</v>
      </c>
      <c r="V134" s="144">
        <f ca="1">IF(V$13="",0,CHOOSE(Detalhamento.OpçãoServiços,OFFSET(Import.PLQ,$A134-1,V$15-1,1,1),IF($E134&lt;&gt;1,IF(ISNUMBER(INDEX(Import.PLE,Detalhamento!$E134,Detalhamento!V$15)),IF(INDEX(Import.PLE,Detalhamento!$E134,Detalhamento!V$15)&lt;=mediçao,OFFSET(Import.PLQ,$A134-1,V$15-1,1,1),0),0),PLE!$AA$28*OFFSET(Import.PLQ,$A134-1,V$15-1,1,1)),IF($E134&lt;&gt;1,IF(ISNUMBER(INDEX(Import.PLE,Detalhamento!$E134,Detalhamento!V$15)),IF(INDEX(Import.PLE,Detalhamento!$E134,Detalhamento!V$15)&lt;=mediçao,0,OFFSET(Import.PLQ,$A134-1,V$15-1,1,1)),OFFSET(Import.PLQ,$A134-1,V$15-1,1,1)),(1-PLE!$AA$28)*OFFSET(Import.PLQ,$A134-1,V$15-1,1,1))))</f>
        <v>0</v>
      </c>
      <c r="W134" s="144">
        <f ca="1">IF(W$13="",0,CHOOSE(Detalhamento.OpçãoServiços,OFFSET(Import.PLQ,$A134-1,W$15-1,1,1),IF($E134&lt;&gt;1,IF(ISNUMBER(INDEX(Import.PLE,Detalhamento!$E134,Detalhamento!W$15)),IF(INDEX(Import.PLE,Detalhamento!$E134,Detalhamento!W$15)&lt;=mediçao,OFFSET(Import.PLQ,$A134-1,W$15-1,1,1),0),0),PLE!$AA$28*OFFSET(Import.PLQ,$A134-1,W$15-1,1,1)),IF($E134&lt;&gt;1,IF(ISNUMBER(INDEX(Import.PLE,Detalhamento!$E134,Detalhamento!W$15)),IF(INDEX(Import.PLE,Detalhamento!$E134,Detalhamento!W$15)&lt;=mediçao,0,OFFSET(Import.PLQ,$A134-1,W$15-1,1,1)),OFFSET(Import.PLQ,$A134-1,W$15-1,1,1)),(1-PLE!$AA$28)*OFFSET(Import.PLQ,$A134-1,W$15-1,1,1))))</f>
        <v>0</v>
      </c>
      <c r="X134" s="144">
        <f ca="1">IF(X$13="",0,CHOOSE(Detalhamento.OpçãoServiços,OFFSET(Import.PLQ,$A134-1,X$15-1,1,1),IF($E134&lt;&gt;1,IF(ISNUMBER(INDEX(Import.PLE,Detalhamento!$E134,Detalhamento!X$15)),IF(INDEX(Import.PLE,Detalhamento!$E134,Detalhamento!X$15)&lt;=mediçao,OFFSET(Import.PLQ,$A134-1,X$15-1,1,1),0),0),PLE!$AA$28*OFFSET(Import.PLQ,$A134-1,X$15-1,1,1)),IF($E134&lt;&gt;1,IF(ISNUMBER(INDEX(Import.PLE,Detalhamento!$E134,Detalhamento!X$15)),IF(INDEX(Import.PLE,Detalhamento!$E134,Detalhamento!X$15)&lt;=mediçao,0,OFFSET(Import.PLQ,$A134-1,X$15-1,1,1)),OFFSET(Import.PLQ,$A134-1,X$15-1,1,1)),(1-PLE!$AA$28)*OFFSET(Import.PLQ,$A134-1,X$15-1,1,1))))</f>
        <v>0</v>
      </c>
      <c r="Y134" s="144">
        <f ca="1">IF(Y$13="",0,CHOOSE(Detalhamento.OpçãoServiços,OFFSET(Import.PLQ,$A134-1,Y$15-1,1,1),IF($E134&lt;&gt;1,IF(ISNUMBER(INDEX(Import.PLE,Detalhamento!$E134,Detalhamento!Y$15)),IF(INDEX(Import.PLE,Detalhamento!$E134,Detalhamento!Y$15)&lt;=mediçao,OFFSET(Import.PLQ,$A134-1,Y$15-1,1,1),0),0),PLE!$AA$28*OFFSET(Import.PLQ,$A134-1,Y$15-1,1,1)),IF($E134&lt;&gt;1,IF(ISNUMBER(INDEX(Import.PLE,Detalhamento!$E134,Detalhamento!Y$15)),IF(INDEX(Import.PLE,Detalhamento!$E134,Detalhamento!Y$15)&lt;=mediçao,0,OFFSET(Import.PLQ,$A134-1,Y$15-1,1,1)),OFFSET(Import.PLQ,$A134-1,Y$15-1,1,1)),(1-PLE!$AA$28)*OFFSET(Import.PLQ,$A134-1,Y$15-1,1,1))))</f>
        <v>0</v>
      </c>
      <c r="Z134" s="144">
        <f ca="1">IF(Z$13="",0,CHOOSE(Detalhamento.OpçãoServiços,OFFSET(Import.PLQ,$A134-1,Z$15-1,1,1),IF($E134&lt;&gt;1,IF(ISNUMBER(INDEX(Import.PLE,Detalhamento!$E134,Detalhamento!Z$15)),IF(INDEX(Import.PLE,Detalhamento!$E134,Detalhamento!Z$15)&lt;=mediçao,OFFSET(Import.PLQ,$A134-1,Z$15-1,1,1),0),0),PLE!$AA$28*OFFSET(Import.PLQ,$A134-1,Z$15-1,1,1)),IF($E134&lt;&gt;1,IF(ISNUMBER(INDEX(Import.PLE,Detalhamento!$E134,Detalhamento!Z$15)),IF(INDEX(Import.PLE,Detalhamento!$E134,Detalhamento!Z$15)&lt;=mediçao,0,OFFSET(Import.PLQ,$A134-1,Z$15-1,1,1)),OFFSET(Import.PLQ,$A134-1,Z$15-1,1,1)),(1-PLE!$AA$28)*OFFSET(Import.PLQ,$A134-1,Z$15-1,1,1))))</f>
        <v>0</v>
      </c>
      <c r="AA134" s="144">
        <f ca="1">IF(AA$13="",0,CHOOSE(Detalhamento.OpçãoServiços,OFFSET(Import.PLQ,$A134-1,AA$15-1,1,1),IF($E134&lt;&gt;1,IF(ISNUMBER(INDEX(Import.PLE,Detalhamento!$E134,Detalhamento!AA$15)),IF(INDEX(Import.PLE,Detalhamento!$E134,Detalhamento!AA$15)&lt;=mediçao,OFFSET(Import.PLQ,$A134-1,AA$15-1,1,1),0),0),PLE!$AA$28*OFFSET(Import.PLQ,$A134-1,AA$15-1,1,1)),IF($E134&lt;&gt;1,IF(ISNUMBER(INDEX(Import.PLE,Detalhamento!$E134,Detalhamento!AA$15)),IF(INDEX(Import.PLE,Detalhamento!$E134,Detalhamento!AA$15)&lt;=mediçao,0,OFFSET(Import.PLQ,$A134-1,AA$15-1,1,1)),OFFSET(Import.PLQ,$A134-1,AA$15-1,1,1)),(1-PLE!$AA$28)*OFFSET(Import.PLQ,$A134-1,AA$15-1,1,1))))</f>
        <v>0</v>
      </c>
      <c r="AB134" s="144">
        <f ca="1">IF(AB$13="",0,CHOOSE(Detalhamento.OpçãoServiços,OFFSET(Import.PLQ,$A134-1,AB$15-1,1,1),IF($E134&lt;&gt;1,IF(ISNUMBER(INDEX(Import.PLE,Detalhamento!$E134,Detalhamento!AB$15)),IF(INDEX(Import.PLE,Detalhamento!$E134,Detalhamento!AB$15)&lt;=mediçao,OFFSET(Import.PLQ,$A134-1,AB$15-1,1,1),0),0),PLE!$AA$28*OFFSET(Import.PLQ,$A134-1,AB$15-1,1,1)),IF($E134&lt;&gt;1,IF(ISNUMBER(INDEX(Import.PLE,Detalhamento!$E134,Detalhamento!AB$15)),IF(INDEX(Import.PLE,Detalhamento!$E134,Detalhamento!AB$15)&lt;=mediçao,0,OFFSET(Import.PLQ,$A134-1,AB$15-1,1,1)),OFFSET(Import.PLQ,$A134-1,AB$15-1,1,1)),(1-PLE!$AA$28)*OFFSET(Import.PLQ,$A134-1,AB$15-1,1,1))))</f>
        <v>0</v>
      </c>
      <c r="AC134" s="144">
        <f ca="1">IF(AC$13="",0,CHOOSE(Detalhamento.OpçãoServiços,OFFSET(Import.PLQ,$A134-1,AC$15-1,1,1),IF($E134&lt;&gt;1,IF(ISNUMBER(INDEX(Import.PLE,Detalhamento!$E134,Detalhamento!AC$15)),IF(INDEX(Import.PLE,Detalhamento!$E134,Detalhamento!AC$15)&lt;=mediçao,OFFSET(Import.PLQ,$A134-1,AC$15-1,1,1),0),0),PLE!$AA$28*OFFSET(Import.PLQ,$A134-1,AC$15-1,1,1)),IF($E134&lt;&gt;1,IF(ISNUMBER(INDEX(Import.PLE,Detalhamento!$E134,Detalhamento!AC$15)),IF(INDEX(Import.PLE,Detalhamento!$E134,Detalhamento!AC$15)&lt;=mediçao,0,OFFSET(Import.PLQ,$A134-1,AC$15-1,1,1)),OFFSET(Import.PLQ,$A134-1,AC$15-1,1,1)),(1-PLE!$AA$28)*OFFSET(Import.PLQ,$A134-1,AC$15-1,1,1))))</f>
        <v>0</v>
      </c>
      <c r="AD134" s="144">
        <f ca="1">IF(AD$13="",0,CHOOSE(Detalhamento.OpçãoServiços,OFFSET(Import.PLQ,$A134-1,AD$15-1,1,1),IF($E134&lt;&gt;1,IF(ISNUMBER(INDEX(Import.PLE,Detalhamento!$E134,Detalhamento!AD$15)),IF(INDEX(Import.PLE,Detalhamento!$E134,Detalhamento!AD$15)&lt;=mediçao,OFFSET(Import.PLQ,$A134-1,AD$15-1,1,1),0),0),PLE!$AA$28*OFFSET(Import.PLQ,$A134-1,AD$15-1,1,1)),IF($E134&lt;&gt;1,IF(ISNUMBER(INDEX(Import.PLE,Detalhamento!$E134,Detalhamento!AD$15)),IF(INDEX(Import.PLE,Detalhamento!$E134,Detalhamento!AD$15)&lt;=mediçao,0,OFFSET(Import.PLQ,$A134-1,AD$15-1,1,1)),OFFSET(Import.PLQ,$A134-1,AD$15-1,1,1)),(1-PLE!$AA$28)*OFFSET(Import.PLQ,$A134-1,AD$15-1,1,1))))</f>
        <v>0</v>
      </c>
      <c r="AE134" s="144">
        <f ca="1">IF(AE$13="",0,CHOOSE(Detalhamento.OpçãoServiços,OFFSET(Import.PLQ,$A134-1,AE$15-1,1,1),IF($E134&lt;&gt;1,IF(ISNUMBER(INDEX(Import.PLE,Detalhamento!$E134,Detalhamento!AE$15)),IF(INDEX(Import.PLE,Detalhamento!$E134,Detalhamento!AE$15)&lt;=mediçao,OFFSET(Import.PLQ,$A134-1,AE$15-1,1,1),0),0),PLE!$AA$28*OFFSET(Import.PLQ,$A134-1,AE$15-1,1,1)),IF($E134&lt;&gt;1,IF(ISNUMBER(INDEX(Import.PLE,Detalhamento!$E134,Detalhamento!AE$15)),IF(INDEX(Import.PLE,Detalhamento!$E134,Detalhamento!AE$15)&lt;=mediçao,0,OFFSET(Import.PLQ,$A134-1,AE$15-1,1,1)),OFFSET(Import.PLQ,$A134-1,AE$15-1,1,1)),(1-PLE!$AA$28)*OFFSET(Import.PLQ,$A134-1,AE$15-1,1,1))))</f>
        <v>0</v>
      </c>
      <c r="AF134" s="144">
        <f ca="1">IF(AF$13="",0,CHOOSE(Detalhamento.OpçãoServiços,OFFSET(Import.PLQ,$A134-1,AF$15-1,1,1),IF($E134&lt;&gt;1,IF(ISNUMBER(INDEX(Import.PLE,Detalhamento!$E134,Detalhamento!AF$15)),IF(INDEX(Import.PLE,Detalhamento!$E134,Detalhamento!AF$15)&lt;=mediçao,OFFSET(Import.PLQ,$A134-1,AF$15-1,1,1),0),0),PLE!$AA$28*OFFSET(Import.PLQ,$A134-1,AF$15-1,1,1)),IF($E134&lt;&gt;1,IF(ISNUMBER(INDEX(Import.PLE,Detalhamento!$E134,Detalhamento!AF$15)),IF(INDEX(Import.PLE,Detalhamento!$E134,Detalhamento!AF$15)&lt;=mediçao,0,OFFSET(Import.PLQ,$A134-1,AF$15-1,1,1)),OFFSET(Import.PLQ,$A134-1,AF$15-1,1,1)),(1-PLE!$AA$28)*OFFSET(Import.PLQ,$A134-1,AF$15-1,1,1))))</f>
        <v>0</v>
      </c>
      <c r="AG134" s="144">
        <f ca="1">IF(AG$13="",0,CHOOSE(Detalhamento.OpçãoServiços,OFFSET(Import.PLQ,$A134-1,AG$15-1,1,1),IF($E134&lt;&gt;1,IF(ISNUMBER(INDEX(Import.PLE,Detalhamento!$E134,Detalhamento!AG$15)),IF(INDEX(Import.PLE,Detalhamento!$E134,Detalhamento!AG$15)&lt;=mediçao,OFFSET(Import.PLQ,$A134-1,AG$15-1,1,1),0),0),PLE!$AA$28*OFFSET(Import.PLQ,$A134-1,AG$15-1,1,1)),IF($E134&lt;&gt;1,IF(ISNUMBER(INDEX(Import.PLE,Detalhamento!$E134,Detalhamento!AG$15)),IF(INDEX(Import.PLE,Detalhamento!$E134,Detalhamento!AG$15)&lt;=mediçao,0,OFFSET(Import.PLQ,$A134-1,AG$15-1,1,1)),OFFSET(Import.PLQ,$A134-1,AG$15-1,1,1)),(1-PLE!$AA$28)*OFFSET(Import.PLQ,$A134-1,AG$15-1,1,1))))</f>
        <v>0</v>
      </c>
      <c r="AH134" s="144">
        <f ca="1">IF(AH$13="",0,CHOOSE(Detalhamento.OpçãoServiços,OFFSET(Import.PLQ,$A134-1,AH$15-1,1,1),IF($E134&lt;&gt;1,IF(ISNUMBER(INDEX(Import.PLE,Detalhamento!$E134,Detalhamento!AH$15)),IF(INDEX(Import.PLE,Detalhamento!$E134,Detalhamento!AH$15)&lt;=mediçao,OFFSET(Import.PLQ,$A134-1,AH$15-1,1,1),0),0),PLE!$AA$28*OFFSET(Import.PLQ,$A134-1,AH$15-1,1,1)),IF($E134&lt;&gt;1,IF(ISNUMBER(INDEX(Import.PLE,Detalhamento!$E134,Detalhamento!AH$15)),IF(INDEX(Import.PLE,Detalhamento!$E134,Detalhamento!AH$15)&lt;=mediçao,0,OFFSET(Import.PLQ,$A134-1,AH$15-1,1,1)),OFFSET(Import.PLQ,$A134-1,AH$15-1,1,1)),(1-PLE!$AA$28)*OFFSET(Import.PLQ,$A134-1,AH$15-1,1,1))))</f>
        <v>0</v>
      </c>
      <c r="AI134" s="144">
        <f ca="1">IF(AI$13="",0,CHOOSE(Detalhamento.OpçãoServiços,OFFSET(Import.PLQ,$A134-1,AI$15-1,1,1),IF($E134&lt;&gt;1,IF(ISNUMBER(INDEX(Import.PLE,Detalhamento!$E134,Detalhamento!AI$15)),IF(INDEX(Import.PLE,Detalhamento!$E134,Detalhamento!AI$15)&lt;=mediçao,OFFSET(Import.PLQ,$A134-1,AI$15-1,1,1),0),0),PLE!$AA$28*OFFSET(Import.PLQ,$A134-1,AI$15-1,1,1)),IF($E134&lt;&gt;1,IF(ISNUMBER(INDEX(Import.PLE,Detalhamento!$E134,Detalhamento!AI$15)),IF(INDEX(Import.PLE,Detalhamento!$E134,Detalhamento!AI$15)&lt;=mediçao,0,OFFSET(Import.PLQ,$A134-1,AI$15-1,1,1)),OFFSET(Import.PLQ,$A134-1,AI$15-1,1,1)),(1-PLE!$AA$28)*OFFSET(Import.PLQ,$A134-1,AI$15-1,1,1))))</f>
        <v>0</v>
      </c>
      <c r="AJ134" s="144">
        <f ca="1">IF(AJ$13="",0,CHOOSE(Detalhamento.OpçãoServiços,OFFSET(Import.PLQ,$A134-1,AJ$15-1,1,1),IF($E134&lt;&gt;1,IF(ISNUMBER(INDEX(Import.PLE,Detalhamento!$E134,Detalhamento!AJ$15)),IF(INDEX(Import.PLE,Detalhamento!$E134,Detalhamento!AJ$15)&lt;=mediçao,OFFSET(Import.PLQ,$A134-1,AJ$15-1,1,1),0),0),PLE!$AA$28*OFFSET(Import.PLQ,$A134-1,AJ$15-1,1,1)),IF($E134&lt;&gt;1,IF(ISNUMBER(INDEX(Import.PLE,Detalhamento!$E134,Detalhamento!AJ$15)),IF(INDEX(Import.PLE,Detalhamento!$E134,Detalhamento!AJ$15)&lt;=mediçao,0,OFFSET(Import.PLQ,$A134-1,AJ$15-1,1,1)),OFFSET(Import.PLQ,$A134-1,AJ$15-1,1,1)),(1-PLE!$AA$28)*OFFSET(Import.PLQ,$A134-1,AJ$15-1,1,1))))</f>
        <v>0</v>
      </c>
      <c r="AK134" s="144">
        <f ca="1">IF(AK$13="",0,CHOOSE(Detalhamento.OpçãoServiços,OFFSET(Import.PLQ,$A134-1,AK$15-1,1,1),IF($E134&lt;&gt;1,IF(ISNUMBER(INDEX(Import.PLE,Detalhamento!$E134,Detalhamento!AK$15)),IF(INDEX(Import.PLE,Detalhamento!$E134,Detalhamento!AK$15)&lt;=mediçao,OFFSET(Import.PLQ,$A134-1,AK$15-1,1,1),0),0),PLE!$AA$28*OFFSET(Import.PLQ,$A134-1,AK$15-1,1,1)),IF($E134&lt;&gt;1,IF(ISNUMBER(INDEX(Import.PLE,Detalhamento!$E134,Detalhamento!AK$15)),IF(INDEX(Import.PLE,Detalhamento!$E134,Detalhamento!AK$15)&lt;=mediçao,0,OFFSET(Import.PLQ,$A134-1,AK$15-1,1,1)),OFFSET(Import.PLQ,$A134-1,AK$15-1,1,1)),(1-PLE!$AA$28)*OFFSET(Import.PLQ,$A134-1,AK$15-1,1,1))))</f>
        <v>0</v>
      </c>
      <c r="AL134" s="144">
        <f ca="1">IF(AL$13="",0,CHOOSE(Detalhamento.OpçãoServiços,OFFSET(Import.PLQ,$A134-1,AL$15-1,1,1),IF($E134&lt;&gt;1,IF(ISNUMBER(INDEX(Import.PLE,Detalhamento!$E134,Detalhamento!AL$15)),IF(INDEX(Import.PLE,Detalhamento!$E134,Detalhamento!AL$15)&lt;=mediçao,OFFSET(Import.PLQ,$A134-1,AL$15-1,1,1),0),0),PLE!$AA$28*OFFSET(Import.PLQ,$A134-1,AL$15-1,1,1)),IF($E134&lt;&gt;1,IF(ISNUMBER(INDEX(Import.PLE,Detalhamento!$E134,Detalhamento!AL$15)),IF(INDEX(Import.PLE,Detalhamento!$E134,Detalhamento!AL$15)&lt;=mediçao,0,OFFSET(Import.PLQ,$A134-1,AL$15-1,1,1)),OFFSET(Import.PLQ,$A134-1,AL$15-1,1,1)),(1-PLE!$AA$28)*OFFSET(Import.PLQ,$A134-1,AL$15-1,1,1))))</f>
        <v>0</v>
      </c>
      <c r="AM134" s="144">
        <f ca="1">IF(AM$13="",0,CHOOSE(Detalhamento.OpçãoServiços,OFFSET(Import.PLQ,$A134-1,AM$15-1,1,1),IF($E134&lt;&gt;1,IF(ISNUMBER(INDEX(Import.PLE,Detalhamento!$E134,Detalhamento!AM$15)),IF(INDEX(Import.PLE,Detalhamento!$E134,Detalhamento!AM$15)&lt;=mediçao,OFFSET(Import.PLQ,$A134-1,AM$15-1,1,1),0),0),PLE!$AA$28*OFFSET(Import.PLQ,$A134-1,AM$15-1,1,1)),IF($E134&lt;&gt;1,IF(ISNUMBER(INDEX(Import.PLE,Detalhamento!$E134,Detalhamento!AM$15)),IF(INDEX(Import.PLE,Detalhamento!$E134,Detalhamento!AM$15)&lt;=mediçao,0,OFFSET(Import.PLQ,$A134-1,AM$15-1,1,1)),OFFSET(Import.PLQ,$A134-1,AM$15-1,1,1)),(1-PLE!$AA$28)*OFFSET(Import.PLQ,$A134-1,AM$15-1,1,1))))</f>
        <v>0</v>
      </c>
      <c r="AN134" s="144">
        <f ca="1">IF(AN$13="",0,CHOOSE(Detalhamento.OpçãoServiços,OFFSET(Import.PLQ,$A134-1,AN$15-1,1,1),IF($E134&lt;&gt;1,IF(ISNUMBER(INDEX(Import.PLE,Detalhamento!$E134,Detalhamento!AN$15)),IF(INDEX(Import.PLE,Detalhamento!$E134,Detalhamento!AN$15)&lt;=mediçao,OFFSET(Import.PLQ,$A134-1,AN$15-1,1,1),0),0),PLE!$AA$28*OFFSET(Import.PLQ,$A134-1,AN$15-1,1,1)),IF($E134&lt;&gt;1,IF(ISNUMBER(INDEX(Import.PLE,Detalhamento!$E134,Detalhamento!AN$15)),IF(INDEX(Import.PLE,Detalhamento!$E134,Detalhamento!AN$15)&lt;=mediçao,0,OFFSET(Import.PLQ,$A134-1,AN$15-1,1,1)),OFFSET(Import.PLQ,$A134-1,AN$15-1,1,1)),(1-PLE!$AA$28)*OFFSET(Import.PLQ,$A134-1,AN$15-1,1,1))))</f>
        <v>0</v>
      </c>
      <c r="AO134" s="144">
        <f ca="1">IF(AO$13="",0,CHOOSE(Detalhamento.OpçãoServiços,OFFSET(Import.PLQ,$A134-1,AO$15-1,1,1),IF($E134&lt;&gt;1,IF(ISNUMBER(INDEX(Import.PLE,Detalhamento!$E134,Detalhamento!AO$15)),IF(INDEX(Import.PLE,Detalhamento!$E134,Detalhamento!AO$15)&lt;=mediçao,OFFSET(Import.PLQ,$A134-1,AO$15-1,1,1),0),0),PLE!$AA$28*OFFSET(Import.PLQ,$A134-1,AO$15-1,1,1)),IF($E134&lt;&gt;1,IF(ISNUMBER(INDEX(Import.PLE,Detalhamento!$E134,Detalhamento!AO$15)),IF(INDEX(Import.PLE,Detalhamento!$E134,Detalhamento!AO$15)&lt;=mediçao,0,OFFSET(Import.PLQ,$A134-1,AO$15-1,1,1)),OFFSET(Import.PLQ,$A134-1,AO$15-1,1,1)),(1-PLE!$AA$28)*OFFSET(Import.PLQ,$A134-1,AO$15-1,1,1))))</f>
        <v>0</v>
      </c>
      <c r="AP134" s="144">
        <f ca="1">IF(AP$13="",0,CHOOSE(Detalhamento.OpçãoServiços,OFFSET(Import.PLQ,$A134-1,AP$15-1,1,1),IF($E134&lt;&gt;1,IF(ISNUMBER(INDEX(Import.PLE,Detalhamento!$E134,Detalhamento!AP$15)),IF(INDEX(Import.PLE,Detalhamento!$E134,Detalhamento!AP$15)&lt;=mediçao,OFFSET(Import.PLQ,$A134-1,AP$15-1,1,1),0),0),PLE!$AA$28*OFFSET(Import.PLQ,$A134-1,AP$15-1,1,1)),IF($E134&lt;&gt;1,IF(ISNUMBER(INDEX(Import.PLE,Detalhamento!$E134,Detalhamento!AP$15)),IF(INDEX(Import.PLE,Detalhamento!$E134,Detalhamento!AP$15)&lt;=mediçao,0,OFFSET(Import.PLQ,$A134-1,AP$15-1,1,1)),OFFSET(Import.PLQ,$A134-1,AP$15-1,1,1)),(1-PLE!$AA$28)*OFFSET(Import.PLQ,$A134-1,AP$15-1,1,1))))</f>
        <v>0</v>
      </c>
      <c r="AQ134" s="144">
        <f ca="1">IF(AQ$13="",0,CHOOSE(Detalhamento.OpçãoServiços,OFFSET(Import.PLQ,$A134-1,AQ$15-1,1,1),IF($E134&lt;&gt;1,IF(ISNUMBER(INDEX(Import.PLE,Detalhamento!$E134,Detalhamento!AQ$15)),IF(INDEX(Import.PLE,Detalhamento!$E134,Detalhamento!AQ$15)&lt;=mediçao,OFFSET(Import.PLQ,$A134-1,AQ$15-1,1,1),0),0),PLE!$AA$28*OFFSET(Import.PLQ,$A134-1,AQ$15-1,1,1)),IF($E134&lt;&gt;1,IF(ISNUMBER(INDEX(Import.PLE,Detalhamento!$E134,Detalhamento!AQ$15)),IF(INDEX(Import.PLE,Detalhamento!$E134,Detalhamento!AQ$15)&lt;=mediçao,0,OFFSET(Import.PLQ,$A134-1,AQ$15-1,1,1)),OFFSET(Import.PLQ,$A134-1,AQ$15-1,1,1)),(1-PLE!$AA$28)*OFFSET(Import.PLQ,$A134-1,AQ$15-1,1,1))))</f>
        <v>0</v>
      </c>
      <c r="AR134" s="144">
        <f ca="1">IF(AR$13="",0,CHOOSE(Detalhamento.OpçãoServiços,OFFSET(Import.PLQ,$A134-1,AR$15-1,1,1),IF($E134&lt;&gt;1,IF(ISNUMBER(INDEX(Import.PLE,Detalhamento!$E134,Detalhamento!AR$15)),IF(INDEX(Import.PLE,Detalhamento!$E134,Detalhamento!AR$15)&lt;=mediçao,OFFSET(Import.PLQ,$A134-1,AR$15-1,1,1),0),0),PLE!$AA$28*OFFSET(Import.PLQ,$A134-1,AR$15-1,1,1)),IF($E134&lt;&gt;1,IF(ISNUMBER(INDEX(Import.PLE,Detalhamento!$E134,Detalhamento!AR$15)),IF(INDEX(Import.PLE,Detalhamento!$E134,Detalhamento!AR$15)&lt;=mediçao,0,OFFSET(Import.PLQ,$A134-1,AR$15-1,1,1)),OFFSET(Import.PLQ,$A134-1,AR$15-1,1,1)),(1-PLE!$AA$28)*OFFSET(Import.PLQ,$A134-1,AR$15-1,1,1))))</f>
        <v>0</v>
      </c>
      <c r="AS134" s="144">
        <f ca="1">IF(AS$13="",0,CHOOSE(Detalhamento.OpçãoServiços,OFFSET(Import.PLQ,$A134-1,AS$15-1,1,1),IF($E134&lt;&gt;1,IF(ISNUMBER(INDEX(Import.PLE,Detalhamento!$E134,Detalhamento!AS$15)),IF(INDEX(Import.PLE,Detalhamento!$E134,Detalhamento!AS$15)&lt;=mediçao,OFFSET(Import.PLQ,$A134-1,AS$15-1,1,1),0),0),PLE!$AA$28*OFFSET(Import.PLQ,$A134-1,AS$15-1,1,1)),IF($E134&lt;&gt;1,IF(ISNUMBER(INDEX(Import.PLE,Detalhamento!$E134,Detalhamento!AS$15)),IF(INDEX(Import.PLE,Detalhamento!$E134,Detalhamento!AS$15)&lt;=mediçao,0,OFFSET(Import.PLQ,$A134-1,AS$15-1,1,1)),OFFSET(Import.PLQ,$A134-1,AS$15-1,1,1)),(1-PLE!$AA$28)*OFFSET(Import.PLQ,$A134-1,AS$15-1,1,1))))</f>
        <v>0</v>
      </c>
      <c r="AT134" s="144">
        <f ca="1">IF(AT$13="",0,CHOOSE(Detalhamento.OpçãoServiços,OFFSET(Import.PLQ,$A134-1,AT$15-1,1,1),IF($E134&lt;&gt;1,IF(ISNUMBER(INDEX(Import.PLE,Detalhamento!$E134,Detalhamento!AT$15)),IF(INDEX(Import.PLE,Detalhamento!$E134,Detalhamento!AT$15)&lt;=mediçao,OFFSET(Import.PLQ,$A134-1,AT$15-1,1,1),0),0),PLE!$AA$28*OFFSET(Import.PLQ,$A134-1,AT$15-1,1,1)),IF($E134&lt;&gt;1,IF(ISNUMBER(INDEX(Import.PLE,Detalhamento!$E134,Detalhamento!AT$15)),IF(INDEX(Import.PLE,Detalhamento!$E134,Detalhamento!AT$15)&lt;=mediçao,0,OFFSET(Import.PLQ,$A134-1,AT$15-1,1,1)),OFFSET(Import.PLQ,$A134-1,AT$15-1,1,1)),(1-PLE!$AA$28)*OFFSET(Import.PLQ,$A134-1,AT$15-1,1,1))))</f>
        <v>0</v>
      </c>
      <c r="AU134" s="144">
        <f ca="1">IF(AU$13="",0,CHOOSE(Detalhamento.OpçãoServiços,OFFSET(Import.PLQ,$A134-1,AU$15-1,1,1),IF($E134&lt;&gt;1,IF(ISNUMBER(INDEX(Import.PLE,Detalhamento!$E134,Detalhamento!AU$15)),IF(INDEX(Import.PLE,Detalhamento!$E134,Detalhamento!AU$15)&lt;=mediçao,OFFSET(Import.PLQ,$A134-1,AU$15-1,1,1),0),0),PLE!$AA$28*OFFSET(Import.PLQ,$A134-1,AU$15-1,1,1)),IF($E134&lt;&gt;1,IF(ISNUMBER(INDEX(Import.PLE,Detalhamento!$E134,Detalhamento!AU$15)),IF(INDEX(Import.PLE,Detalhamento!$E134,Detalhamento!AU$15)&lt;=mediçao,0,OFFSET(Import.PLQ,$A134-1,AU$15-1,1,1)),OFFSET(Import.PLQ,$A134-1,AU$15-1,1,1)),(1-PLE!$AA$28)*OFFSET(Import.PLQ,$A134-1,AU$15-1,1,1))))</f>
        <v>0</v>
      </c>
      <c r="AV134" s="144">
        <f ca="1">IF(AV$13="",0,CHOOSE(Detalhamento.OpçãoServiços,OFFSET(Import.PLQ,$A134-1,AV$15-1,1,1),IF($E134&lt;&gt;1,IF(ISNUMBER(INDEX(Import.PLE,Detalhamento!$E134,Detalhamento!AV$15)),IF(INDEX(Import.PLE,Detalhamento!$E134,Detalhamento!AV$15)&lt;=mediçao,OFFSET(Import.PLQ,$A134-1,AV$15-1,1,1),0),0),PLE!$AA$28*OFFSET(Import.PLQ,$A134-1,AV$15-1,1,1)),IF($E134&lt;&gt;1,IF(ISNUMBER(INDEX(Import.PLE,Detalhamento!$E134,Detalhamento!AV$15)),IF(INDEX(Import.PLE,Detalhamento!$E134,Detalhamento!AV$15)&lt;=mediçao,0,OFFSET(Import.PLQ,$A134-1,AV$15-1,1,1)),OFFSET(Import.PLQ,$A134-1,AV$15-1,1,1)),(1-PLE!$AA$28)*OFFSET(Import.PLQ,$A134-1,AV$15-1,1,1))))</f>
        <v>0</v>
      </c>
      <c r="AW134" s="144">
        <f ca="1">IF(AW$13="",0,CHOOSE(Detalhamento.OpçãoServiços,OFFSET(Import.PLQ,$A134-1,AW$15-1,1,1),IF($E134&lt;&gt;1,IF(ISNUMBER(INDEX(Import.PLE,Detalhamento!$E134,Detalhamento!AW$15)),IF(INDEX(Import.PLE,Detalhamento!$E134,Detalhamento!AW$15)&lt;=mediçao,OFFSET(Import.PLQ,$A134-1,AW$15-1,1,1),0),0),PLE!$AA$28*OFFSET(Import.PLQ,$A134-1,AW$15-1,1,1)),IF($E134&lt;&gt;1,IF(ISNUMBER(INDEX(Import.PLE,Detalhamento!$E134,Detalhamento!AW$15)),IF(INDEX(Import.PLE,Detalhamento!$E134,Detalhamento!AW$15)&lt;=mediçao,0,OFFSET(Import.PLQ,$A134-1,AW$15-1,1,1)),OFFSET(Import.PLQ,$A134-1,AW$15-1,1,1)),(1-PLE!$AA$28)*OFFSET(Import.PLQ,$A134-1,AW$15-1,1,1))))</f>
        <v>0</v>
      </c>
      <c r="AX134" s="144">
        <f ca="1">IF(AX$13="",0,CHOOSE(Detalhamento.OpçãoServiços,OFFSET(Import.PLQ,$A134-1,AX$15-1,1,1),IF($E134&lt;&gt;1,IF(ISNUMBER(INDEX(Import.PLE,Detalhamento!$E134,Detalhamento!AX$15)),IF(INDEX(Import.PLE,Detalhamento!$E134,Detalhamento!AX$15)&lt;=mediçao,OFFSET(Import.PLQ,$A134-1,AX$15-1,1,1),0),0),PLE!$AA$28*OFFSET(Import.PLQ,$A134-1,AX$15-1,1,1)),IF($E134&lt;&gt;1,IF(ISNUMBER(INDEX(Import.PLE,Detalhamento!$E134,Detalhamento!AX$15)),IF(INDEX(Import.PLE,Detalhamento!$E134,Detalhamento!AX$15)&lt;=mediçao,0,OFFSET(Import.PLQ,$A134-1,AX$15-1,1,1)),OFFSET(Import.PLQ,$A134-1,AX$15-1,1,1)),(1-PLE!$AA$28)*OFFSET(Import.PLQ,$A134-1,AX$15-1,1,1))))</f>
        <v>0</v>
      </c>
      <c r="AY134" s="144">
        <f ca="1">IF(AY$13="",0,CHOOSE(Detalhamento.OpçãoServiços,OFFSET(Import.PLQ,$A134-1,AY$15-1,1,1),IF($E134&lt;&gt;1,IF(ISNUMBER(INDEX(Import.PLE,Detalhamento!$E134,Detalhamento!AY$15)),IF(INDEX(Import.PLE,Detalhamento!$E134,Detalhamento!AY$15)&lt;=mediçao,OFFSET(Import.PLQ,$A134-1,AY$15-1,1,1),0),0),PLE!$AA$28*OFFSET(Import.PLQ,$A134-1,AY$15-1,1,1)),IF($E134&lt;&gt;1,IF(ISNUMBER(INDEX(Import.PLE,Detalhamento!$E134,Detalhamento!AY$15)),IF(INDEX(Import.PLE,Detalhamento!$E134,Detalhamento!AY$15)&lt;=mediçao,0,OFFSET(Import.PLQ,$A134-1,AY$15-1,1,1)),OFFSET(Import.PLQ,$A134-1,AY$15-1,1,1)),(1-PLE!$AA$28)*OFFSET(Import.PLQ,$A134-1,AY$15-1,1,1))))</f>
        <v>0</v>
      </c>
      <c r="AZ134" s="144">
        <f ca="1">IF(AZ$13="",0,CHOOSE(Detalhamento.OpçãoServiços,OFFSET(Import.PLQ,$A134-1,AZ$15-1,1,1),IF($E134&lt;&gt;1,IF(ISNUMBER(INDEX(Import.PLE,Detalhamento!$E134,Detalhamento!AZ$15)),IF(INDEX(Import.PLE,Detalhamento!$E134,Detalhamento!AZ$15)&lt;=mediçao,OFFSET(Import.PLQ,$A134-1,AZ$15-1,1,1),0),0),PLE!$AA$28*OFFSET(Import.PLQ,$A134-1,AZ$15-1,1,1)),IF($E134&lt;&gt;1,IF(ISNUMBER(INDEX(Import.PLE,Detalhamento!$E134,Detalhamento!AZ$15)),IF(INDEX(Import.PLE,Detalhamento!$E134,Detalhamento!AZ$15)&lt;=mediçao,0,OFFSET(Import.PLQ,$A134-1,AZ$15-1,1,1)),OFFSET(Import.PLQ,$A134-1,AZ$15-1,1,1)),(1-PLE!$AA$28)*OFFSET(Import.PLQ,$A134-1,AZ$15-1,1,1))))</f>
        <v>0</v>
      </c>
      <c r="BA134" s="144">
        <f ca="1">IF(BA$13="",0,CHOOSE(Detalhamento.OpçãoServiços,OFFSET(Import.PLQ,$A134-1,BA$15-1,1,1),IF($E134&lt;&gt;1,IF(ISNUMBER(INDEX(Import.PLE,Detalhamento!$E134,Detalhamento!BA$15)),IF(INDEX(Import.PLE,Detalhamento!$E134,Detalhamento!BA$15)&lt;=mediçao,OFFSET(Import.PLQ,$A134-1,BA$15-1,1,1),0),0),PLE!$AA$28*OFFSET(Import.PLQ,$A134-1,BA$15-1,1,1)),IF($E134&lt;&gt;1,IF(ISNUMBER(INDEX(Import.PLE,Detalhamento!$E134,Detalhamento!BA$15)),IF(INDEX(Import.PLE,Detalhamento!$E134,Detalhamento!BA$15)&lt;=mediçao,0,OFFSET(Import.PLQ,$A134-1,BA$15-1,1,1)),OFFSET(Import.PLQ,$A134-1,BA$15-1,1,1)),(1-PLE!$AA$28)*OFFSET(Import.PLQ,$A134-1,BA$15-1,1,1))))</f>
        <v>0</v>
      </c>
      <c r="BB134" s="144">
        <f ca="1">IF(BB$13="",0,CHOOSE(Detalhamento.OpçãoServiços,OFFSET(Import.PLQ,$A134-1,BB$15-1,1,1),IF($E134&lt;&gt;1,IF(ISNUMBER(INDEX(Import.PLE,Detalhamento!$E134,Detalhamento!BB$15)),IF(INDEX(Import.PLE,Detalhamento!$E134,Detalhamento!BB$15)&lt;=mediçao,OFFSET(Import.PLQ,$A134-1,BB$15-1,1,1),0),0),PLE!$AA$28*OFFSET(Import.PLQ,$A134-1,BB$15-1,1,1)),IF($E134&lt;&gt;1,IF(ISNUMBER(INDEX(Import.PLE,Detalhamento!$E134,Detalhamento!BB$15)),IF(INDEX(Import.PLE,Detalhamento!$E134,Detalhamento!BB$15)&lt;=mediçao,0,OFFSET(Import.PLQ,$A134-1,BB$15-1,1,1)),OFFSET(Import.PLQ,$A134-1,BB$15-1,1,1)),(1-PLE!$AA$28)*OFFSET(Import.PLQ,$A134-1,BB$15-1,1,1))))</f>
        <v>0</v>
      </c>
      <c r="BC134" s="144">
        <f ca="1">IF(BC$13="",0,CHOOSE(Detalhamento.OpçãoServiços,OFFSET(Import.PLQ,$A134-1,BC$15-1,1,1),IF($E134&lt;&gt;1,IF(ISNUMBER(INDEX(Import.PLE,Detalhamento!$E134,Detalhamento!BC$15)),IF(INDEX(Import.PLE,Detalhamento!$E134,Detalhamento!BC$15)&lt;=mediçao,OFFSET(Import.PLQ,$A134-1,BC$15-1,1,1),0),0),PLE!$AA$28*OFFSET(Import.PLQ,$A134-1,BC$15-1,1,1)),IF($E134&lt;&gt;1,IF(ISNUMBER(INDEX(Import.PLE,Detalhamento!$E134,Detalhamento!BC$15)),IF(INDEX(Import.PLE,Detalhamento!$E134,Detalhamento!BC$15)&lt;=mediçao,0,OFFSET(Import.PLQ,$A134-1,BC$15-1,1,1)),OFFSET(Import.PLQ,$A134-1,BC$15-1,1,1)),(1-PLE!$AA$28)*OFFSET(Import.PLQ,$A134-1,BC$15-1,1,1))))</f>
        <v>0</v>
      </c>
      <c r="BD134" s="144">
        <f ca="1">IF(BD$13="",0,CHOOSE(Detalhamento.OpçãoServiços,OFFSET(Import.PLQ,$A134-1,BD$15-1,1,1),IF($E134&lt;&gt;1,IF(ISNUMBER(INDEX(Import.PLE,Detalhamento!$E134,Detalhamento!BD$15)),IF(INDEX(Import.PLE,Detalhamento!$E134,Detalhamento!BD$15)&lt;=mediçao,OFFSET(Import.PLQ,$A134-1,BD$15-1,1,1),0),0),PLE!$AA$28*OFFSET(Import.PLQ,$A134-1,BD$15-1,1,1)),IF($E134&lt;&gt;1,IF(ISNUMBER(INDEX(Import.PLE,Detalhamento!$E134,Detalhamento!BD$15)),IF(INDEX(Import.PLE,Detalhamento!$E134,Detalhamento!BD$15)&lt;=mediçao,0,OFFSET(Import.PLQ,$A134-1,BD$15-1,1,1)),OFFSET(Import.PLQ,$A134-1,BD$15-1,1,1)),(1-PLE!$AA$28)*OFFSET(Import.PLQ,$A134-1,BD$15-1,1,1))))</f>
        <v>0</v>
      </c>
      <c r="BE134" s="144">
        <f ca="1">IF(BE$13="",0,CHOOSE(Detalhamento.OpçãoServiços,OFFSET(Import.PLQ,$A134-1,BE$15-1,1,1),IF($E134&lt;&gt;1,IF(ISNUMBER(INDEX(Import.PLE,Detalhamento!$E134,Detalhamento!BE$15)),IF(INDEX(Import.PLE,Detalhamento!$E134,Detalhamento!BE$15)&lt;=mediçao,OFFSET(Import.PLQ,$A134-1,BE$15-1,1,1),0),0),PLE!$AA$28*OFFSET(Import.PLQ,$A134-1,BE$15-1,1,1)),IF($E134&lt;&gt;1,IF(ISNUMBER(INDEX(Import.PLE,Detalhamento!$E134,Detalhamento!BE$15)),IF(INDEX(Import.PLE,Detalhamento!$E134,Detalhamento!BE$15)&lt;=mediçao,0,OFFSET(Import.PLQ,$A134-1,BE$15-1,1,1)),OFFSET(Import.PLQ,$A134-1,BE$15-1,1,1)),(1-PLE!$AA$28)*OFFSET(Import.PLQ,$A134-1,BE$15-1,1,1))))</f>
        <v>0</v>
      </c>
      <c r="BF134" s="144">
        <f ca="1">IF(BF$13="",0,CHOOSE(Detalhamento.OpçãoServiços,OFFSET(Import.PLQ,$A134-1,BF$15-1,1,1),IF($E134&lt;&gt;1,IF(ISNUMBER(INDEX(Import.PLE,Detalhamento!$E134,Detalhamento!BF$15)),IF(INDEX(Import.PLE,Detalhamento!$E134,Detalhamento!BF$15)&lt;=mediçao,OFFSET(Import.PLQ,$A134-1,BF$15-1,1,1),0),0),PLE!$AA$28*OFFSET(Import.PLQ,$A134-1,BF$15-1,1,1)),IF($E134&lt;&gt;1,IF(ISNUMBER(INDEX(Import.PLE,Detalhamento!$E134,Detalhamento!BF$15)),IF(INDEX(Import.PLE,Detalhamento!$E134,Detalhamento!BF$15)&lt;=mediçao,0,OFFSET(Import.PLQ,$A134-1,BF$15-1,1,1)),OFFSET(Import.PLQ,$A134-1,BF$15-1,1,1)),(1-PLE!$AA$28)*OFFSET(Import.PLQ,$A134-1,BF$15-1,1,1))))</f>
        <v>0</v>
      </c>
      <c r="BG134" s="144">
        <f ca="1">IF(BG$13="",0,CHOOSE(Detalhamento.OpçãoServiços,OFFSET(Import.PLQ,$A134-1,BG$15-1,1,1),IF($E134&lt;&gt;1,IF(ISNUMBER(INDEX(Import.PLE,Detalhamento!$E134,Detalhamento!BG$15)),IF(INDEX(Import.PLE,Detalhamento!$E134,Detalhamento!BG$15)&lt;=mediçao,OFFSET(Import.PLQ,$A134-1,BG$15-1,1,1),0),0),PLE!$AA$28*OFFSET(Import.PLQ,$A134-1,BG$15-1,1,1)),IF($E134&lt;&gt;1,IF(ISNUMBER(INDEX(Import.PLE,Detalhamento!$E134,Detalhamento!BG$15)),IF(INDEX(Import.PLE,Detalhamento!$E134,Detalhamento!BG$15)&lt;=mediçao,0,OFFSET(Import.PLQ,$A134-1,BG$15-1,1,1)),OFFSET(Import.PLQ,$A134-1,BG$15-1,1,1)),(1-PLE!$AA$28)*OFFSET(Import.PLQ,$A134-1,BG$15-1,1,1))))</f>
        <v>0</v>
      </c>
      <c r="BH134" s="144">
        <f ca="1">IF(BH$13="",0,CHOOSE(Detalhamento.OpçãoServiços,OFFSET(Import.PLQ,$A134-1,BH$15-1,1,1),IF($E134&lt;&gt;1,IF(ISNUMBER(INDEX(Import.PLE,Detalhamento!$E134,Detalhamento!BH$15)),IF(INDEX(Import.PLE,Detalhamento!$E134,Detalhamento!BH$15)&lt;=mediçao,OFFSET(Import.PLQ,$A134-1,BH$15-1,1,1),0),0),PLE!$AA$28*OFFSET(Import.PLQ,$A134-1,BH$15-1,1,1)),IF($E134&lt;&gt;1,IF(ISNUMBER(INDEX(Import.PLE,Detalhamento!$E134,Detalhamento!BH$15)),IF(INDEX(Import.PLE,Detalhamento!$E134,Detalhamento!BH$15)&lt;=mediçao,0,OFFSET(Import.PLQ,$A134-1,BH$15-1,1,1)),OFFSET(Import.PLQ,$A134-1,BH$15-1,1,1)),(1-PLE!$AA$28)*OFFSET(Import.PLQ,$A134-1,BH$15-1,1,1))))</f>
        <v>0</v>
      </c>
      <c r="BI134" s="144">
        <f ca="1">IF(BI$13="",0,CHOOSE(Detalhamento.OpçãoServiços,OFFSET(Import.PLQ,$A134-1,BI$15-1,1,1),IF($E134&lt;&gt;1,IF(ISNUMBER(INDEX(Import.PLE,Detalhamento!$E134,Detalhamento!BI$15)),IF(INDEX(Import.PLE,Detalhamento!$E134,Detalhamento!BI$15)&lt;=mediçao,OFFSET(Import.PLQ,$A134-1,BI$15-1,1,1),0),0),PLE!$AA$28*OFFSET(Import.PLQ,$A134-1,BI$15-1,1,1)),IF($E134&lt;&gt;1,IF(ISNUMBER(INDEX(Import.PLE,Detalhamento!$E134,Detalhamento!BI$15)),IF(INDEX(Import.PLE,Detalhamento!$E134,Detalhamento!BI$15)&lt;=mediçao,0,OFFSET(Import.PLQ,$A134-1,BI$15-1,1,1)),OFFSET(Import.PLQ,$A134-1,BI$15-1,1,1)),(1-PLE!$AA$28)*OFFSET(Import.PLQ,$A134-1,BI$15-1,1,1))))</f>
        <v>0</v>
      </c>
    </row>
    <row r="135" spans="1:61" ht="20" x14ac:dyDescent="0.2">
      <c r="A135" s="155">
        <v>106</v>
      </c>
      <c r="B135" s="21" t="str">
        <f t="shared" ca="1" si="17"/>
        <v>Serviço</v>
      </c>
      <c r="E135" s="153">
        <f t="shared" ca="1" si="18"/>
        <v>13</v>
      </c>
      <c r="F135" s="154">
        <f t="shared" ca="1" si="19"/>
        <v>130106</v>
      </c>
      <c r="G135" s="154" t="str">
        <f t="shared" ca="1" si="23"/>
        <v>1.12.13</v>
      </c>
      <c r="H135" s="182" t="str">
        <f t="shared" ca="1" si="23"/>
        <v>ABRACADEIRA EM ACO PARA AMARRACAO DE ELETRODUTOS, TIPO D, COM 1" E CUNHA DE FIXACAO</v>
      </c>
      <c r="I135" s="37" t="str">
        <f t="shared" ca="1" si="20"/>
        <v xml:space="preserve">UN    </v>
      </c>
      <c r="J135" s="144">
        <f t="shared" ca="1" si="21"/>
        <v>27</v>
      </c>
      <c r="K135" s="67"/>
      <c r="L135" s="144">
        <f ca="1">IF(L$13="",0,CHOOSE(Detalhamento.OpçãoServiços,OFFSET(Import.PLQ,$A135-1,L$15-1,1,1),IF($E135&lt;&gt;1,IF(ISNUMBER(INDEX(Import.PLE,Detalhamento!$E135,Detalhamento!L$15)),IF(INDEX(Import.PLE,Detalhamento!$E135,Detalhamento!L$15)&lt;=mediçao,OFFSET(Import.PLQ,$A135-1,L$15-1,1,1),0),0),PLE!$AA$28*OFFSET(Import.PLQ,$A135-1,L$15-1,1,1)),IF($E135&lt;&gt;1,IF(ISNUMBER(INDEX(Import.PLE,Detalhamento!$E135,Detalhamento!L$15)),IF(INDEX(Import.PLE,Detalhamento!$E135,Detalhamento!L$15)&lt;=mediçao,0,OFFSET(Import.PLQ,$A135-1,L$15-1,1,1)),OFFSET(Import.PLQ,$A135-1,L$15-1,1,1)),(1-PLE!$AA$28)*OFFSET(Import.PLQ,$A135-1,L$15-1,1,1))))</f>
        <v>27</v>
      </c>
      <c r="M135" s="144">
        <f ca="1">IF(M$13="",0,CHOOSE(Detalhamento.OpçãoServiços,OFFSET(Import.PLQ,$A135-1,M$15-1,1,1),IF($E135&lt;&gt;1,IF(ISNUMBER(INDEX(Import.PLE,Detalhamento!$E135,Detalhamento!M$15)),IF(INDEX(Import.PLE,Detalhamento!$E135,Detalhamento!M$15)&lt;=mediçao,OFFSET(Import.PLQ,$A135-1,M$15-1,1,1),0),0),PLE!$AA$28*OFFSET(Import.PLQ,$A135-1,M$15-1,1,1)),IF($E135&lt;&gt;1,IF(ISNUMBER(INDEX(Import.PLE,Detalhamento!$E135,Detalhamento!M$15)),IF(INDEX(Import.PLE,Detalhamento!$E135,Detalhamento!M$15)&lt;=mediçao,0,OFFSET(Import.PLQ,$A135-1,M$15-1,1,1)),OFFSET(Import.PLQ,$A135-1,M$15-1,1,1)),(1-PLE!$AA$28)*OFFSET(Import.PLQ,$A135-1,M$15-1,1,1))))</f>
        <v>0</v>
      </c>
      <c r="N135" s="144">
        <f ca="1">IF(N$13="",0,CHOOSE(Detalhamento.OpçãoServiços,OFFSET(Import.PLQ,$A135-1,N$15-1,1,1),IF($E135&lt;&gt;1,IF(ISNUMBER(INDEX(Import.PLE,Detalhamento!$E135,Detalhamento!N$15)),IF(INDEX(Import.PLE,Detalhamento!$E135,Detalhamento!N$15)&lt;=mediçao,OFFSET(Import.PLQ,$A135-1,N$15-1,1,1),0),0),PLE!$AA$28*OFFSET(Import.PLQ,$A135-1,N$15-1,1,1)),IF($E135&lt;&gt;1,IF(ISNUMBER(INDEX(Import.PLE,Detalhamento!$E135,Detalhamento!N$15)),IF(INDEX(Import.PLE,Detalhamento!$E135,Detalhamento!N$15)&lt;=mediçao,0,OFFSET(Import.PLQ,$A135-1,N$15-1,1,1)),OFFSET(Import.PLQ,$A135-1,N$15-1,1,1)),(1-PLE!$AA$28)*OFFSET(Import.PLQ,$A135-1,N$15-1,1,1))))</f>
        <v>0</v>
      </c>
      <c r="O135" s="144">
        <f ca="1">IF(O$13="",0,CHOOSE(Detalhamento.OpçãoServiços,OFFSET(Import.PLQ,$A135-1,O$15-1,1,1),IF($E135&lt;&gt;1,IF(ISNUMBER(INDEX(Import.PLE,Detalhamento!$E135,Detalhamento!O$15)),IF(INDEX(Import.PLE,Detalhamento!$E135,Detalhamento!O$15)&lt;=mediçao,OFFSET(Import.PLQ,$A135-1,O$15-1,1,1),0),0),PLE!$AA$28*OFFSET(Import.PLQ,$A135-1,O$15-1,1,1)),IF($E135&lt;&gt;1,IF(ISNUMBER(INDEX(Import.PLE,Detalhamento!$E135,Detalhamento!O$15)),IF(INDEX(Import.PLE,Detalhamento!$E135,Detalhamento!O$15)&lt;=mediçao,0,OFFSET(Import.PLQ,$A135-1,O$15-1,1,1)),OFFSET(Import.PLQ,$A135-1,O$15-1,1,1)),(1-PLE!$AA$28)*OFFSET(Import.PLQ,$A135-1,O$15-1,1,1))))</f>
        <v>0</v>
      </c>
      <c r="P135" s="144">
        <f ca="1">IF(P$13="",0,CHOOSE(Detalhamento.OpçãoServiços,OFFSET(Import.PLQ,$A135-1,P$15-1,1,1),IF($E135&lt;&gt;1,IF(ISNUMBER(INDEX(Import.PLE,Detalhamento!$E135,Detalhamento!P$15)),IF(INDEX(Import.PLE,Detalhamento!$E135,Detalhamento!P$15)&lt;=mediçao,OFFSET(Import.PLQ,$A135-1,P$15-1,1,1),0),0),PLE!$AA$28*OFFSET(Import.PLQ,$A135-1,P$15-1,1,1)),IF($E135&lt;&gt;1,IF(ISNUMBER(INDEX(Import.PLE,Detalhamento!$E135,Detalhamento!P$15)),IF(INDEX(Import.PLE,Detalhamento!$E135,Detalhamento!P$15)&lt;=mediçao,0,OFFSET(Import.PLQ,$A135-1,P$15-1,1,1)),OFFSET(Import.PLQ,$A135-1,P$15-1,1,1)),(1-PLE!$AA$28)*OFFSET(Import.PLQ,$A135-1,P$15-1,1,1))))</f>
        <v>0</v>
      </c>
      <c r="Q135" s="144">
        <f ca="1">IF(Q$13="",0,CHOOSE(Detalhamento.OpçãoServiços,OFFSET(Import.PLQ,$A135-1,Q$15-1,1,1),IF($E135&lt;&gt;1,IF(ISNUMBER(INDEX(Import.PLE,Detalhamento!$E135,Detalhamento!Q$15)),IF(INDEX(Import.PLE,Detalhamento!$E135,Detalhamento!Q$15)&lt;=mediçao,OFFSET(Import.PLQ,$A135-1,Q$15-1,1,1),0),0),PLE!$AA$28*OFFSET(Import.PLQ,$A135-1,Q$15-1,1,1)),IF($E135&lt;&gt;1,IF(ISNUMBER(INDEX(Import.PLE,Detalhamento!$E135,Detalhamento!Q$15)),IF(INDEX(Import.PLE,Detalhamento!$E135,Detalhamento!Q$15)&lt;=mediçao,0,OFFSET(Import.PLQ,$A135-1,Q$15-1,1,1)),OFFSET(Import.PLQ,$A135-1,Q$15-1,1,1)),(1-PLE!$AA$28)*OFFSET(Import.PLQ,$A135-1,Q$15-1,1,1))))</f>
        <v>0</v>
      </c>
      <c r="R135" s="144">
        <f ca="1">IF(R$13="",0,CHOOSE(Detalhamento.OpçãoServiços,OFFSET(Import.PLQ,$A135-1,R$15-1,1,1),IF($E135&lt;&gt;1,IF(ISNUMBER(INDEX(Import.PLE,Detalhamento!$E135,Detalhamento!R$15)),IF(INDEX(Import.PLE,Detalhamento!$E135,Detalhamento!R$15)&lt;=mediçao,OFFSET(Import.PLQ,$A135-1,R$15-1,1,1),0),0),PLE!$AA$28*OFFSET(Import.PLQ,$A135-1,R$15-1,1,1)),IF($E135&lt;&gt;1,IF(ISNUMBER(INDEX(Import.PLE,Detalhamento!$E135,Detalhamento!R$15)),IF(INDEX(Import.PLE,Detalhamento!$E135,Detalhamento!R$15)&lt;=mediçao,0,OFFSET(Import.PLQ,$A135-1,R$15-1,1,1)),OFFSET(Import.PLQ,$A135-1,R$15-1,1,1)),(1-PLE!$AA$28)*OFFSET(Import.PLQ,$A135-1,R$15-1,1,1))))</f>
        <v>0</v>
      </c>
      <c r="S135" s="144">
        <f ca="1">IF(S$13="",0,CHOOSE(Detalhamento.OpçãoServiços,OFFSET(Import.PLQ,$A135-1,S$15-1,1,1),IF($E135&lt;&gt;1,IF(ISNUMBER(INDEX(Import.PLE,Detalhamento!$E135,Detalhamento!S$15)),IF(INDEX(Import.PLE,Detalhamento!$E135,Detalhamento!S$15)&lt;=mediçao,OFFSET(Import.PLQ,$A135-1,S$15-1,1,1),0),0),PLE!$AA$28*OFFSET(Import.PLQ,$A135-1,S$15-1,1,1)),IF($E135&lt;&gt;1,IF(ISNUMBER(INDEX(Import.PLE,Detalhamento!$E135,Detalhamento!S$15)),IF(INDEX(Import.PLE,Detalhamento!$E135,Detalhamento!S$15)&lt;=mediçao,0,OFFSET(Import.PLQ,$A135-1,S$15-1,1,1)),OFFSET(Import.PLQ,$A135-1,S$15-1,1,1)),(1-PLE!$AA$28)*OFFSET(Import.PLQ,$A135-1,S$15-1,1,1))))</f>
        <v>0</v>
      </c>
      <c r="T135" s="144">
        <f ca="1">IF(T$13="",0,CHOOSE(Detalhamento.OpçãoServiços,OFFSET(Import.PLQ,$A135-1,T$15-1,1,1),IF($E135&lt;&gt;1,IF(ISNUMBER(INDEX(Import.PLE,Detalhamento!$E135,Detalhamento!T$15)),IF(INDEX(Import.PLE,Detalhamento!$E135,Detalhamento!T$15)&lt;=mediçao,OFFSET(Import.PLQ,$A135-1,T$15-1,1,1),0),0),PLE!$AA$28*OFFSET(Import.PLQ,$A135-1,T$15-1,1,1)),IF($E135&lt;&gt;1,IF(ISNUMBER(INDEX(Import.PLE,Detalhamento!$E135,Detalhamento!T$15)),IF(INDEX(Import.PLE,Detalhamento!$E135,Detalhamento!T$15)&lt;=mediçao,0,OFFSET(Import.PLQ,$A135-1,T$15-1,1,1)),OFFSET(Import.PLQ,$A135-1,T$15-1,1,1)),(1-PLE!$AA$28)*OFFSET(Import.PLQ,$A135-1,T$15-1,1,1))))</f>
        <v>0</v>
      </c>
      <c r="U135" s="144">
        <f ca="1">IF(U$13="",0,CHOOSE(Detalhamento.OpçãoServiços,OFFSET(Import.PLQ,$A135-1,U$15-1,1,1),IF($E135&lt;&gt;1,IF(ISNUMBER(INDEX(Import.PLE,Detalhamento!$E135,Detalhamento!U$15)),IF(INDEX(Import.PLE,Detalhamento!$E135,Detalhamento!U$15)&lt;=mediçao,OFFSET(Import.PLQ,$A135-1,U$15-1,1,1),0),0),PLE!$AA$28*OFFSET(Import.PLQ,$A135-1,U$15-1,1,1)),IF($E135&lt;&gt;1,IF(ISNUMBER(INDEX(Import.PLE,Detalhamento!$E135,Detalhamento!U$15)),IF(INDEX(Import.PLE,Detalhamento!$E135,Detalhamento!U$15)&lt;=mediçao,0,OFFSET(Import.PLQ,$A135-1,U$15-1,1,1)),OFFSET(Import.PLQ,$A135-1,U$15-1,1,1)),(1-PLE!$AA$28)*OFFSET(Import.PLQ,$A135-1,U$15-1,1,1))))</f>
        <v>0</v>
      </c>
      <c r="V135" s="144">
        <f ca="1">IF(V$13="",0,CHOOSE(Detalhamento.OpçãoServiços,OFFSET(Import.PLQ,$A135-1,V$15-1,1,1),IF($E135&lt;&gt;1,IF(ISNUMBER(INDEX(Import.PLE,Detalhamento!$E135,Detalhamento!V$15)),IF(INDEX(Import.PLE,Detalhamento!$E135,Detalhamento!V$15)&lt;=mediçao,OFFSET(Import.PLQ,$A135-1,V$15-1,1,1),0),0),PLE!$AA$28*OFFSET(Import.PLQ,$A135-1,V$15-1,1,1)),IF($E135&lt;&gt;1,IF(ISNUMBER(INDEX(Import.PLE,Detalhamento!$E135,Detalhamento!V$15)),IF(INDEX(Import.PLE,Detalhamento!$E135,Detalhamento!V$15)&lt;=mediçao,0,OFFSET(Import.PLQ,$A135-1,V$15-1,1,1)),OFFSET(Import.PLQ,$A135-1,V$15-1,1,1)),(1-PLE!$AA$28)*OFFSET(Import.PLQ,$A135-1,V$15-1,1,1))))</f>
        <v>0</v>
      </c>
      <c r="W135" s="144">
        <f ca="1">IF(W$13="",0,CHOOSE(Detalhamento.OpçãoServiços,OFFSET(Import.PLQ,$A135-1,W$15-1,1,1),IF($E135&lt;&gt;1,IF(ISNUMBER(INDEX(Import.PLE,Detalhamento!$E135,Detalhamento!W$15)),IF(INDEX(Import.PLE,Detalhamento!$E135,Detalhamento!W$15)&lt;=mediçao,OFFSET(Import.PLQ,$A135-1,W$15-1,1,1),0),0),PLE!$AA$28*OFFSET(Import.PLQ,$A135-1,W$15-1,1,1)),IF($E135&lt;&gt;1,IF(ISNUMBER(INDEX(Import.PLE,Detalhamento!$E135,Detalhamento!W$15)),IF(INDEX(Import.PLE,Detalhamento!$E135,Detalhamento!W$15)&lt;=mediçao,0,OFFSET(Import.PLQ,$A135-1,W$15-1,1,1)),OFFSET(Import.PLQ,$A135-1,W$15-1,1,1)),(1-PLE!$AA$28)*OFFSET(Import.PLQ,$A135-1,W$15-1,1,1))))</f>
        <v>0</v>
      </c>
      <c r="X135" s="144">
        <f ca="1">IF(X$13="",0,CHOOSE(Detalhamento.OpçãoServiços,OFFSET(Import.PLQ,$A135-1,X$15-1,1,1),IF($E135&lt;&gt;1,IF(ISNUMBER(INDEX(Import.PLE,Detalhamento!$E135,Detalhamento!X$15)),IF(INDEX(Import.PLE,Detalhamento!$E135,Detalhamento!X$15)&lt;=mediçao,OFFSET(Import.PLQ,$A135-1,X$15-1,1,1),0),0),PLE!$AA$28*OFFSET(Import.PLQ,$A135-1,X$15-1,1,1)),IF($E135&lt;&gt;1,IF(ISNUMBER(INDEX(Import.PLE,Detalhamento!$E135,Detalhamento!X$15)),IF(INDEX(Import.PLE,Detalhamento!$E135,Detalhamento!X$15)&lt;=mediçao,0,OFFSET(Import.PLQ,$A135-1,X$15-1,1,1)),OFFSET(Import.PLQ,$A135-1,X$15-1,1,1)),(1-PLE!$AA$28)*OFFSET(Import.PLQ,$A135-1,X$15-1,1,1))))</f>
        <v>0</v>
      </c>
      <c r="Y135" s="144">
        <f ca="1">IF(Y$13="",0,CHOOSE(Detalhamento.OpçãoServiços,OFFSET(Import.PLQ,$A135-1,Y$15-1,1,1),IF($E135&lt;&gt;1,IF(ISNUMBER(INDEX(Import.PLE,Detalhamento!$E135,Detalhamento!Y$15)),IF(INDEX(Import.PLE,Detalhamento!$E135,Detalhamento!Y$15)&lt;=mediçao,OFFSET(Import.PLQ,$A135-1,Y$15-1,1,1),0),0),PLE!$AA$28*OFFSET(Import.PLQ,$A135-1,Y$15-1,1,1)),IF($E135&lt;&gt;1,IF(ISNUMBER(INDEX(Import.PLE,Detalhamento!$E135,Detalhamento!Y$15)),IF(INDEX(Import.PLE,Detalhamento!$E135,Detalhamento!Y$15)&lt;=mediçao,0,OFFSET(Import.PLQ,$A135-1,Y$15-1,1,1)),OFFSET(Import.PLQ,$A135-1,Y$15-1,1,1)),(1-PLE!$AA$28)*OFFSET(Import.PLQ,$A135-1,Y$15-1,1,1))))</f>
        <v>0</v>
      </c>
      <c r="Z135" s="144">
        <f ca="1">IF(Z$13="",0,CHOOSE(Detalhamento.OpçãoServiços,OFFSET(Import.PLQ,$A135-1,Z$15-1,1,1),IF($E135&lt;&gt;1,IF(ISNUMBER(INDEX(Import.PLE,Detalhamento!$E135,Detalhamento!Z$15)),IF(INDEX(Import.PLE,Detalhamento!$E135,Detalhamento!Z$15)&lt;=mediçao,OFFSET(Import.PLQ,$A135-1,Z$15-1,1,1),0),0),PLE!$AA$28*OFFSET(Import.PLQ,$A135-1,Z$15-1,1,1)),IF($E135&lt;&gt;1,IF(ISNUMBER(INDEX(Import.PLE,Detalhamento!$E135,Detalhamento!Z$15)),IF(INDEX(Import.PLE,Detalhamento!$E135,Detalhamento!Z$15)&lt;=mediçao,0,OFFSET(Import.PLQ,$A135-1,Z$15-1,1,1)),OFFSET(Import.PLQ,$A135-1,Z$15-1,1,1)),(1-PLE!$AA$28)*OFFSET(Import.PLQ,$A135-1,Z$15-1,1,1))))</f>
        <v>0</v>
      </c>
      <c r="AA135" s="144">
        <f ca="1">IF(AA$13="",0,CHOOSE(Detalhamento.OpçãoServiços,OFFSET(Import.PLQ,$A135-1,AA$15-1,1,1),IF($E135&lt;&gt;1,IF(ISNUMBER(INDEX(Import.PLE,Detalhamento!$E135,Detalhamento!AA$15)),IF(INDEX(Import.PLE,Detalhamento!$E135,Detalhamento!AA$15)&lt;=mediçao,OFFSET(Import.PLQ,$A135-1,AA$15-1,1,1),0),0),PLE!$AA$28*OFFSET(Import.PLQ,$A135-1,AA$15-1,1,1)),IF($E135&lt;&gt;1,IF(ISNUMBER(INDEX(Import.PLE,Detalhamento!$E135,Detalhamento!AA$15)),IF(INDEX(Import.PLE,Detalhamento!$E135,Detalhamento!AA$15)&lt;=mediçao,0,OFFSET(Import.PLQ,$A135-1,AA$15-1,1,1)),OFFSET(Import.PLQ,$A135-1,AA$15-1,1,1)),(1-PLE!$AA$28)*OFFSET(Import.PLQ,$A135-1,AA$15-1,1,1))))</f>
        <v>0</v>
      </c>
      <c r="AB135" s="144">
        <f ca="1">IF(AB$13="",0,CHOOSE(Detalhamento.OpçãoServiços,OFFSET(Import.PLQ,$A135-1,AB$15-1,1,1),IF($E135&lt;&gt;1,IF(ISNUMBER(INDEX(Import.PLE,Detalhamento!$E135,Detalhamento!AB$15)),IF(INDEX(Import.PLE,Detalhamento!$E135,Detalhamento!AB$15)&lt;=mediçao,OFFSET(Import.PLQ,$A135-1,AB$15-1,1,1),0),0),PLE!$AA$28*OFFSET(Import.PLQ,$A135-1,AB$15-1,1,1)),IF($E135&lt;&gt;1,IF(ISNUMBER(INDEX(Import.PLE,Detalhamento!$E135,Detalhamento!AB$15)),IF(INDEX(Import.PLE,Detalhamento!$E135,Detalhamento!AB$15)&lt;=mediçao,0,OFFSET(Import.PLQ,$A135-1,AB$15-1,1,1)),OFFSET(Import.PLQ,$A135-1,AB$15-1,1,1)),(1-PLE!$AA$28)*OFFSET(Import.PLQ,$A135-1,AB$15-1,1,1))))</f>
        <v>0</v>
      </c>
      <c r="AC135" s="144">
        <f ca="1">IF(AC$13="",0,CHOOSE(Detalhamento.OpçãoServiços,OFFSET(Import.PLQ,$A135-1,AC$15-1,1,1),IF($E135&lt;&gt;1,IF(ISNUMBER(INDEX(Import.PLE,Detalhamento!$E135,Detalhamento!AC$15)),IF(INDEX(Import.PLE,Detalhamento!$E135,Detalhamento!AC$15)&lt;=mediçao,OFFSET(Import.PLQ,$A135-1,AC$15-1,1,1),0),0),PLE!$AA$28*OFFSET(Import.PLQ,$A135-1,AC$15-1,1,1)),IF($E135&lt;&gt;1,IF(ISNUMBER(INDEX(Import.PLE,Detalhamento!$E135,Detalhamento!AC$15)),IF(INDEX(Import.PLE,Detalhamento!$E135,Detalhamento!AC$15)&lt;=mediçao,0,OFFSET(Import.PLQ,$A135-1,AC$15-1,1,1)),OFFSET(Import.PLQ,$A135-1,AC$15-1,1,1)),(1-PLE!$AA$28)*OFFSET(Import.PLQ,$A135-1,AC$15-1,1,1))))</f>
        <v>0</v>
      </c>
      <c r="AD135" s="144">
        <f ca="1">IF(AD$13="",0,CHOOSE(Detalhamento.OpçãoServiços,OFFSET(Import.PLQ,$A135-1,AD$15-1,1,1),IF($E135&lt;&gt;1,IF(ISNUMBER(INDEX(Import.PLE,Detalhamento!$E135,Detalhamento!AD$15)),IF(INDEX(Import.PLE,Detalhamento!$E135,Detalhamento!AD$15)&lt;=mediçao,OFFSET(Import.PLQ,$A135-1,AD$15-1,1,1),0),0),PLE!$AA$28*OFFSET(Import.PLQ,$A135-1,AD$15-1,1,1)),IF($E135&lt;&gt;1,IF(ISNUMBER(INDEX(Import.PLE,Detalhamento!$E135,Detalhamento!AD$15)),IF(INDEX(Import.PLE,Detalhamento!$E135,Detalhamento!AD$15)&lt;=mediçao,0,OFFSET(Import.PLQ,$A135-1,AD$15-1,1,1)),OFFSET(Import.PLQ,$A135-1,AD$15-1,1,1)),(1-PLE!$AA$28)*OFFSET(Import.PLQ,$A135-1,AD$15-1,1,1))))</f>
        <v>0</v>
      </c>
      <c r="AE135" s="144">
        <f ca="1">IF(AE$13="",0,CHOOSE(Detalhamento.OpçãoServiços,OFFSET(Import.PLQ,$A135-1,AE$15-1,1,1),IF($E135&lt;&gt;1,IF(ISNUMBER(INDEX(Import.PLE,Detalhamento!$E135,Detalhamento!AE$15)),IF(INDEX(Import.PLE,Detalhamento!$E135,Detalhamento!AE$15)&lt;=mediçao,OFFSET(Import.PLQ,$A135-1,AE$15-1,1,1),0),0),PLE!$AA$28*OFFSET(Import.PLQ,$A135-1,AE$15-1,1,1)),IF($E135&lt;&gt;1,IF(ISNUMBER(INDEX(Import.PLE,Detalhamento!$E135,Detalhamento!AE$15)),IF(INDEX(Import.PLE,Detalhamento!$E135,Detalhamento!AE$15)&lt;=mediçao,0,OFFSET(Import.PLQ,$A135-1,AE$15-1,1,1)),OFFSET(Import.PLQ,$A135-1,AE$15-1,1,1)),(1-PLE!$AA$28)*OFFSET(Import.PLQ,$A135-1,AE$15-1,1,1))))</f>
        <v>0</v>
      </c>
      <c r="AF135" s="144">
        <f ca="1">IF(AF$13="",0,CHOOSE(Detalhamento.OpçãoServiços,OFFSET(Import.PLQ,$A135-1,AF$15-1,1,1),IF($E135&lt;&gt;1,IF(ISNUMBER(INDEX(Import.PLE,Detalhamento!$E135,Detalhamento!AF$15)),IF(INDEX(Import.PLE,Detalhamento!$E135,Detalhamento!AF$15)&lt;=mediçao,OFFSET(Import.PLQ,$A135-1,AF$15-1,1,1),0),0),PLE!$AA$28*OFFSET(Import.PLQ,$A135-1,AF$15-1,1,1)),IF($E135&lt;&gt;1,IF(ISNUMBER(INDEX(Import.PLE,Detalhamento!$E135,Detalhamento!AF$15)),IF(INDEX(Import.PLE,Detalhamento!$E135,Detalhamento!AF$15)&lt;=mediçao,0,OFFSET(Import.PLQ,$A135-1,AF$15-1,1,1)),OFFSET(Import.PLQ,$A135-1,AF$15-1,1,1)),(1-PLE!$AA$28)*OFFSET(Import.PLQ,$A135-1,AF$15-1,1,1))))</f>
        <v>0</v>
      </c>
      <c r="AG135" s="144">
        <f ca="1">IF(AG$13="",0,CHOOSE(Detalhamento.OpçãoServiços,OFFSET(Import.PLQ,$A135-1,AG$15-1,1,1),IF($E135&lt;&gt;1,IF(ISNUMBER(INDEX(Import.PLE,Detalhamento!$E135,Detalhamento!AG$15)),IF(INDEX(Import.PLE,Detalhamento!$E135,Detalhamento!AG$15)&lt;=mediçao,OFFSET(Import.PLQ,$A135-1,AG$15-1,1,1),0),0),PLE!$AA$28*OFFSET(Import.PLQ,$A135-1,AG$15-1,1,1)),IF($E135&lt;&gt;1,IF(ISNUMBER(INDEX(Import.PLE,Detalhamento!$E135,Detalhamento!AG$15)),IF(INDEX(Import.PLE,Detalhamento!$E135,Detalhamento!AG$15)&lt;=mediçao,0,OFFSET(Import.PLQ,$A135-1,AG$15-1,1,1)),OFFSET(Import.PLQ,$A135-1,AG$15-1,1,1)),(1-PLE!$AA$28)*OFFSET(Import.PLQ,$A135-1,AG$15-1,1,1))))</f>
        <v>0</v>
      </c>
      <c r="AH135" s="144">
        <f ca="1">IF(AH$13="",0,CHOOSE(Detalhamento.OpçãoServiços,OFFSET(Import.PLQ,$A135-1,AH$15-1,1,1),IF($E135&lt;&gt;1,IF(ISNUMBER(INDEX(Import.PLE,Detalhamento!$E135,Detalhamento!AH$15)),IF(INDEX(Import.PLE,Detalhamento!$E135,Detalhamento!AH$15)&lt;=mediçao,OFFSET(Import.PLQ,$A135-1,AH$15-1,1,1),0),0),PLE!$AA$28*OFFSET(Import.PLQ,$A135-1,AH$15-1,1,1)),IF($E135&lt;&gt;1,IF(ISNUMBER(INDEX(Import.PLE,Detalhamento!$E135,Detalhamento!AH$15)),IF(INDEX(Import.PLE,Detalhamento!$E135,Detalhamento!AH$15)&lt;=mediçao,0,OFFSET(Import.PLQ,$A135-1,AH$15-1,1,1)),OFFSET(Import.PLQ,$A135-1,AH$15-1,1,1)),(1-PLE!$AA$28)*OFFSET(Import.PLQ,$A135-1,AH$15-1,1,1))))</f>
        <v>0</v>
      </c>
      <c r="AI135" s="144">
        <f ca="1">IF(AI$13="",0,CHOOSE(Detalhamento.OpçãoServiços,OFFSET(Import.PLQ,$A135-1,AI$15-1,1,1),IF($E135&lt;&gt;1,IF(ISNUMBER(INDEX(Import.PLE,Detalhamento!$E135,Detalhamento!AI$15)),IF(INDEX(Import.PLE,Detalhamento!$E135,Detalhamento!AI$15)&lt;=mediçao,OFFSET(Import.PLQ,$A135-1,AI$15-1,1,1),0),0),PLE!$AA$28*OFFSET(Import.PLQ,$A135-1,AI$15-1,1,1)),IF($E135&lt;&gt;1,IF(ISNUMBER(INDEX(Import.PLE,Detalhamento!$E135,Detalhamento!AI$15)),IF(INDEX(Import.PLE,Detalhamento!$E135,Detalhamento!AI$15)&lt;=mediçao,0,OFFSET(Import.PLQ,$A135-1,AI$15-1,1,1)),OFFSET(Import.PLQ,$A135-1,AI$15-1,1,1)),(1-PLE!$AA$28)*OFFSET(Import.PLQ,$A135-1,AI$15-1,1,1))))</f>
        <v>0</v>
      </c>
      <c r="AJ135" s="144">
        <f ca="1">IF(AJ$13="",0,CHOOSE(Detalhamento.OpçãoServiços,OFFSET(Import.PLQ,$A135-1,AJ$15-1,1,1),IF($E135&lt;&gt;1,IF(ISNUMBER(INDEX(Import.PLE,Detalhamento!$E135,Detalhamento!AJ$15)),IF(INDEX(Import.PLE,Detalhamento!$E135,Detalhamento!AJ$15)&lt;=mediçao,OFFSET(Import.PLQ,$A135-1,AJ$15-1,1,1),0),0),PLE!$AA$28*OFFSET(Import.PLQ,$A135-1,AJ$15-1,1,1)),IF($E135&lt;&gt;1,IF(ISNUMBER(INDEX(Import.PLE,Detalhamento!$E135,Detalhamento!AJ$15)),IF(INDEX(Import.PLE,Detalhamento!$E135,Detalhamento!AJ$15)&lt;=mediçao,0,OFFSET(Import.PLQ,$A135-1,AJ$15-1,1,1)),OFFSET(Import.PLQ,$A135-1,AJ$15-1,1,1)),(1-PLE!$AA$28)*OFFSET(Import.PLQ,$A135-1,AJ$15-1,1,1))))</f>
        <v>0</v>
      </c>
      <c r="AK135" s="144">
        <f ca="1">IF(AK$13="",0,CHOOSE(Detalhamento.OpçãoServiços,OFFSET(Import.PLQ,$A135-1,AK$15-1,1,1),IF($E135&lt;&gt;1,IF(ISNUMBER(INDEX(Import.PLE,Detalhamento!$E135,Detalhamento!AK$15)),IF(INDEX(Import.PLE,Detalhamento!$E135,Detalhamento!AK$15)&lt;=mediçao,OFFSET(Import.PLQ,$A135-1,AK$15-1,1,1),0),0),PLE!$AA$28*OFFSET(Import.PLQ,$A135-1,AK$15-1,1,1)),IF($E135&lt;&gt;1,IF(ISNUMBER(INDEX(Import.PLE,Detalhamento!$E135,Detalhamento!AK$15)),IF(INDEX(Import.PLE,Detalhamento!$E135,Detalhamento!AK$15)&lt;=mediçao,0,OFFSET(Import.PLQ,$A135-1,AK$15-1,1,1)),OFFSET(Import.PLQ,$A135-1,AK$15-1,1,1)),(1-PLE!$AA$28)*OFFSET(Import.PLQ,$A135-1,AK$15-1,1,1))))</f>
        <v>0</v>
      </c>
      <c r="AL135" s="144">
        <f ca="1">IF(AL$13="",0,CHOOSE(Detalhamento.OpçãoServiços,OFFSET(Import.PLQ,$A135-1,AL$15-1,1,1),IF($E135&lt;&gt;1,IF(ISNUMBER(INDEX(Import.PLE,Detalhamento!$E135,Detalhamento!AL$15)),IF(INDEX(Import.PLE,Detalhamento!$E135,Detalhamento!AL$15)&lt;=mediçao,OFFSET(Import.PLQ,$A135-1,AL$15-1,1,1),0),0),PLE!$AA$28*OFFSET(Import.PLQ,$A135-1,AL$15-1,1,1)),IF($E135&lt;&gt;1,IF(ISNUMBER(INDEX(Import.PLE,Detalhamento!$E135,Detalhamento!AL$15)),IF(INDEX(Import.PLE,Detalhamento!$E135,Detalhamento!AL$15)&lt;=mediçao,0,OFFSET(Import.PLQ,$A135-1,AL$15-1,1,1)),OFFSET(Import.PLQ,$A135-1,AL$15-1,1,1)),(1-PLE!$AA$28)*OFFSET(Import.PLQ,$A135-1,AL$15-1,1,1))))</f>
        <v>0</v>
      </c>
      <c r="AM135" s="144">
        <f ca="1">IF(AM$13="",0,CHOOSE(Detalhamento.OpçãoServiços,OFFSET(Import.PLQ,$A135-1,AM$15-1,1,1),IF($E135&lt;&gt;1,IF(ISNUMBER(INDEX(Import.PLE,Detalhamento!$E135,Detalhamento!AM$15)),IF(INDEX(Import.PLE,Detalhamento!$E135,Detalhamento!AM$15)&lt;=mediçao,OFFSET(Import.PLQ,$A135-1,AM$15-1,1,1),0),0),PLE!$AA$28*OFFSET(Import.PLQ,$A135-1,AM$15-1,1,1)),IF($E135&lt;&gt;1,IF(ISNUMBER(INDEX(Import.PLE,Detalhamento!$E135,Detalhamento!AM$15)),IF(INDEX(Import.PLE,Detalhamento!$E135,Detalhamento!AM$15)&lt;=mediçao,0,OFFSET(Import.PLQ,$A135-1,AM$15-1,1,1)),OFFSET(Import.PLQ,$A135-1,AM$15-1,1,1)),(1-PLE!$AA$28)*OFFSET(Import.PLQ,$A135-1,AM$15-1,1,1))))</f>
        <v>0</v>
      </c>
      <c r="AN135" s="144">
        <f ca="1">IF(AN$13="",0,CHOOSE(Detalhamento.OpçãoServiços,OFFSET(Import.PLQ,$A135-1,AN$15-1,1,1),IF($E135&lt;&gt;1,IF(ISNUMBER(INDEX(Import.PLE,Detalhamento!$E135,Detalhamento!AN$15)),IF(INDEX(Import.PLE,Detalhamento!$E135,Detalhamento!AN$15)&lt;=mediçao,OFFSET(Import.PLQ,$A135-1,AN$15-1,1,1),0),0),PLE!$AA$28*OFFSET(Import.PLQ,$A135-1,AN$15-1,1,1)),IF($E135&lt;&gt;1,IF(ISNUMBER(INDEX(Import.PLE,Detalhamento!$E135,Detalhamento!AN$15)),IF(INDEX(Import.PLE,Detalhamento!$E135,Detalhamento!AN$15)&lt;=mediçao,0,OFFSET(Import.PLQ,$A135-1,AN$15-1,1,1)),OFFSET(Import.PLQ,$A135-1,AN$15-1,1,1)),(1-PLE!$AA$28)*OFFSET(Import.PLQ,$A135-1,AN$15-1,1,1))))</f>
        <v>0</v>
      </c>
      <c r="AO135" s="144">
        <f ca="1">IF(AO$13="",0,CHOOSE(Detalhamento.OpçãoServiços,OFFSET(Import.PLQ,$A135-1,AO$15-1,1,1),IF($E135&lt;&gt;1,IF(ISNUMBER(INDEX(Import.PLE,Detalhamento!$E135,Detalhamento!AO$15)),IF(INDEX(Import.PLE,Detalhamento!$E135,Detalhamento!AO$15)&lt;=mediçao,OFFSET(Import.PLQ,$A135-1,AO$15-1,1,1),0),0),PLE!$AA$28*OFFSET(Import.PLQ,$A135-1,AO$15-1,1,1)),IF($E135&lt;&gt;1,IF(ISNUMBER(INDEX(Import.PLE,Detalhamento!$E135,Detalhamento!AO$15)),IF(INDEX(Import.PLE,Detalhamento!$E135,Detalhamento!AO$15)&lt;=mediçao,0,OFFSET(Import.PLQ,$A135-1,AO$15-1,1,1)),OFFSET(Import.PLQ,$A135-1,AO$15-1,1,1)),(1-PLE!$AA$28)*OFFSET(Import.PLQ,$A135-1,AO$15-1,1,1))))</f>
        <v>0</v>
      </c>
      <c r="AP135" s="144">
        <f ca="1">IF(AP$13="",0,CHOOSE(Detalhamento.OpçãoServiços,OFFSET(Import.PLQ,$A135-1,AP$15-1,1,1),IF($E135&lt;&gt;1,IF(ISNUMBER(INDEX(Import.PLE,Detalhamento!$E135,Detalhamento!AP$15)),IF(INDEX(Import.PLE,Detalhamento!$E135,Detalhamento!AP$15)&lt;=mediçao,OFFSET(Import.PLQ,$A135-1,AP$15-1,1,1),0),0),PLE!$AA$28*OFFSET(Import.PLQ,$A135-1,AP$15-1,1,1)),IF($E135&lt;&gt;1,IF(ISNUMBER(INDEX(Import.PLE,Detalhamento!$E135,Detalhamento!AP$15)),IF(INDEX(Import.PLE,Detalhamento!$E135,Detalhamento!AP$15)&lt;=mediçao,0,OFFSET(Import.PLQ,$A135-1,AP$15-1,1,1)),OFFSET(Import.PLQ,$A135-1,AP$15-1,1,1)),(1-PLE!$AA$28)*OFFSET(Import.PLQ,$A135-1,AP$15-1,1,1))))</f>
        <v>0</v>
      </c>
      <c r="AQ135" s="144">
        <f ca="1">IF(AQ$13="",0,CHOOSE(Detalhamento.OpçãoServiços,OFFSET(Import.PLQ,$A135-1,AQ$15-1,1,1),IF($E135&lt;&gt;1,IF(ISNUMBER(INDEX(Import.PLE,Detalhamento!$E135,Detalhamento!AQ$15)),IF(INDEX(Import.PLE,Detalhamento!$E135,Detalhamento!AQ$15)&lt;=mediçao,OFFSET(Import.PLQ,$A135-1,AQ$15-1,1,1),0),0),PLE!$AA$28*OFFSET(Import.PLQ,$A135-1,AQ$15-1,1,1)),IF($E135&lt;&gt;1,IF(ISNUMBER(INDEX(Import.PLE,Detalhamento!$E135,Detalhamento!AQ$15)),IF(INDEX(Import.PLE,Detalhamento!$E135,Detalhamento!AQ$15)&lt;=mediçao,0,OFFSET(Import.PLQ,$A135-1,AQ$15-1,1,1)),OFFSET(Import.PLQ,$A135-1,AQ$15-1,1,1)),(1-PLE!$AA$28)*OFFSET(Import.PLQ,$A135-1,AQ$15-1,1,1))))</f>
        <v>0</v>
      </c>
      <c r="AR135" s="144">
        <f ca="1">IF(AR$13="",0,CHOOSE(Detalhamento.OpçãoServiços,OFFSET(Import.PLQ,$A135-1,AR$15-1,1,1),IF($E135&lt;&gt;1,IF(ISNUMBER(INDEX(Import.PLE,Detalhamento!$E135,Detalhamento!AR$15)),IF(INDEX(Import.PLE,Detalhamento!$E135,Detalhamento!AR$15)&lt;=mediçao,OFFSET(Import.PLQ,$A135-1,AR$15-1,1,1),0),0),PLE!$AA$28*OFFSET(Import.PLQ,$A135-1,AR$15-1,1,1)),IF($E135&lt;&gt;1,IF(ISNUMBER(INDEX(Import.PLE,Detalhamento!$E135,Detalhamento!AR$15)),IF(INDEX(Import.PLE,Detalhamento!$E135,Detalhamento!AR$15)&lt;=mediçao,0,OFFSET(Import.PLQ,$A135-1,AR$15-1,1,1)),OFFSET(Import.PLQ,$A135-1,AR$15-1,1,1)),(1-PLE!$AA$28)*OFFSET(Import.PLQ,$A135-1,AR$15-1,1,1))))</f>
        <v>0</v>
      </c>
      <c r="AS135" s="144">
        <f ca="1">IF(AS$13="",0,CHOOSE(Detalhamento.OpçãoServiços,OFFSET(Import.PLQ,$A135-1,AS$15-1,1,1),IF($E135&lt;&gt;1,IF(ISNUMBER(INDEX(Import.PLE,Detalhamento!$E135,Detalhamento!AS$15)),IF(INDEX(Import.PLE,Detalhamento!$E135,Detalhamento!AS$15)&lt;=mediçao,OFFSET(Import.PLQ,$A135-1,AS$15-1,1,1),0),0),PLE!$AA$28*OFFSET(Import.PLQ,$A135-1,AS$15-1,1,1)),IF($E135&lt;&gt;1,IF(ISNUMBER(INDEX(Import.PLE,Detalhamento!$E135,Detalhamento!AS$15)),IF(INDEX(Import.PLE,Detalhamento!$E135,Detalhamento!AS$15)&lt;=mediçao,0,OFFSET(Import.PLQ,$A135-1,AS$15-1,1,1)),OFFSET(Import.PLQ,$A135-1,AS$15-1,1,1)),(1-PLE!$AA$28)*OFFSET(Import.PLQ,$A135-1,AS$15-1,1,1))))</f>
        <v>0</v>
      </c>
      <c r="AT135" s="144">
        <f ca="1">IF(AT$13="",0,CHOOSE(Detalhamento.OpçãoServiços,OFFSET(Import.PLQ,$A135-1,AT$15-1,1,1),IF($E135&lt;&gt;1,IF(ISNUMBER(INDEX(Import.PLE,Detalhamento!$E135,Detalhamento!AT$15)),IF(INDEX(Import.PLE,Detalhamento!$E135,Detalhamento!AT$15)&lt;=mediçao,OFFSET(Import.PLQ,$A135-1,AT$15-1,1,1),0),0),PLE!$AA$28*OFFSET(Import.PLQ,$A135-1,AT$15-1,1,1)),IF($E135&lt;&gt;1,IF(ISNUMBER(INDEX(Import.PLE,Detalhamento!$E135,Detalhamento!AT$15)),IF(INDEX(Import.PLE,Detalhamento!$E135,Detalhamento!AT$15)&lt;=mediçao,0,OFFSET(Import.PLQ,$A135-1,AT$15-1,1,1)),OFFSET(Import.PLQ,$A135-1,AT$15-1,1,1)),(1-PLE!$AA$28)*OFFSET(Import.PLQ,$A135-1,AT$15-1,1,1))))</f>
        <v>0</v>
      </c>
      <c r="AU135" s="144">
        <f ca="1">IF(AU$13="",0,CHOOSE(Detalhamento.OpçãoServiços,OFFSET(Import.PLQ,$A135-1,AU$15-1,1,1),IF($E135&lt;&gt;1,IF(ISNUMBER(INDEX(Import.PLE,Detalhamento!$E135,Detalhamento!AU$15)),IF(INDEX(Import.PLE,Detalhamento!$E135,Detalhamento!AU$15)&lt;=mediçao,OFFSET(Import.PLQ,$A135-1,AU$15-1,1,1),0),0),PLE!$AA$28*OFFSET(Import.PLQ,$A135-1,AU$15-1,1,1)),IF($E135&lt;&gt;1,IF(ISNUMBER(INDEX(Import.PLE,Detalhamento!$E135,Detalhamento!AU$15)),IF(INDEX(Import.PLE,Detalhamento!$E135,Detalhamento!AU$15)&lt;=mediçao,0,OFFSET(Import.PLQ,$A135-1,AU$15-1,1,1)),OFFSET(Import.PLQ,$A135-1,AU$15-1,1,1)),(1-PLE!$AA$28)*OFFSET(Import.PLQ,$A135-1,AU$15-1,1,1))))</f>
        <v>0</v>
      </c>
      <c r="AV135" s="144">
        <f ca="1">IF(AV$13="",0,CHOOSE(Detalhamento.OpçãoServiços,OFFSET(Import.PLQ,$A135-1,AV$15-1,1,1),IF($E135&lt;&gt;1,IF(ISNUMBER(INDEX(Import.PLE,Detalhamento!$E135,Detalhamento!AV$15)),IF(INDEX(Import.PLE,Detalhamento!$E135,Detalhamento!AV$15)&lt;=mediçao,OFFSET(Import.PLQ,$A135-1,AV$15-1,1,1),0),0),PLE!$AA$28*OFFSET(Import.PLQ,$A135-1,AV$15-1,1,1)),IF($E135&lt;&gt;1,IF(ISNUMBER(INDEX(Import.PLE,Detalhamento!$E135,Detalhamento!AV$15)),IF(INDEX(Import.PLE,Detalhamento!$E135,Detalhamento!AV$15)&lt;=mediçao,0,OFFSET(Import.PLQ,$A135-1,AV$15-1,1,1)),OFFSET(Import.PLQ,$A135-1,AV$15-1,1,1)),(1-PLE!$AA$28)*OFFSET(Import.PLQ,$A135-1,AV$15-1,1,1))))</f>
        <v>0</v>
      </c>
      <c r="AW135" s="144">
        <f ca="1">IF(AW$13="",0,CHOOSE(Detalhamento.OpçãoServiços,OFFSET(Import.PLQ,$A135-1,AW$15-1,1,1),IF($E135&lt;&gt;1,IF(ISNUMBER(INDEX(Import.PLE,Detalhamento!$E135,Detalhamento!AW$15)),IF(INDEX(Import.PLE,Detalhamento!$E135,Detalhamento!AW$15)&lt;=mediçao,OFFSET(Import.PLQ,$A135-1,AW$15-1,1,1),0),0),PLE!$AA$28*OFFSET(Import.PLQ,$A135-1,AW$15-1,1,1)),IF($E135&lt;&gt;1,IF(ISNUMBER(INDEX(Import.PLE,Detalhamento!$E135,Detalhamento!AW$15)),IF(INDEX(Import.PLE,Detalhamento!$E135,Detalhamento!AW$15)&lt;=mediçao,0,OFFSET(Import.PLQ,$A135-1,AW$15-1,1,1)),OFFSET(Import.PLQ,$A135-1,AW$15-1,1,1)),(1-PLE!$AA$28)*OFFSET(Import.PLQ,$A135-1,AW$15-1,1,1))))</f>
        <v>0</v>
      </c>
      <c r="AX135" s="144">
        <f ca="1">IF(AX$13="",0,CHOOSE(Detalhamento.OpçãoServiços,OFFSET(Import.PLQ,$A135-1,AX$15-1,1,1),IF($E135&lt;&gt;1,IF(ISNUMBER(INDEX(Import.PLE,Detalhamento!$E135,Detalhamento!AX$15)),IF(INDEX(Import.PLE,Detalhamento!$E135,Detalhamento!AX$15)&lt;=mediçao,OFFSET(Import.PLQ,$A135-1,AX$15-1,1,1),0),0),PLE!$AA$28*OFFSET(Import.PLQ,$A135-1,AX$15-1,1,1)),IF($E135&lt;&gt;1,IF(ISNUMBER(INDEX(Import.PLE,Detalhamento!$E135,Detalhamento!AX$15)),IF(INDEX(Import.PLE,Detalhamento!$E135,Detalhamento!AX$15)&lt;=mediçao,0,OFFSET(Import.PLQ,$A135-1,AX$15-1,1,1)),OFFSET(Import.PLQ,$A135-1,AX$15-1,1,1)),(1-PLE!$AA$28)*OFFSET(Import.PLQ,$A135-1,AX$15-1,1,1))))</f>
        <v>0</v>
      </c>
      <c r="AY135" s="144">
        <f ca="1">IF(AY$13="",0,CHOOSE(Detalhamento.OpçãoServiços,OFFSET(Import.PLQ,$A135-1,AY$15-1,1,1),IF($E135&lt;&gt;1,IF(ISNUMBER(INDEX(Import.PLE,Detalhamento!$E135,Detalhamento!AY$15)),IF(INDEX(Import.PLE,Detalhamento!$E135,Detalhamento!AY$15)&lt;=mediçao,OFFSET(Import.PLQ,$A135-1,AY$15-1,1,1),0),0),PLE!$AA$28*OFFSET(Import.PLQ,$A135-1,AY$15-1,1,1)),IF($E135&lt;&gt;1,IF(ISNUMBER(INDEX(Import.PLE,Detalhamento!$E135,Detalhamento!AY$15)),IF(INDEX(Import.PLE,Detalhamento!$E135,Detalhamento!AY$15)&lt;=mediçao,0,OFFSET(Import.PLQ,$A135-1,AY$15-1,1,1)),OFFSET(Import.PLQ,$A135-1,AY$15-1,1,1)),(1-PLE!$AA$28)*OFFSET(Import.PLQ,$A135-1,AY$15-1,1,1))))</f>
        <v>0</v>
      </c>
      <c r="AZ135" s="144">
        <f ca="1">IF(AZ$13="",0,CHOOSE(Detalhamento.OpçãoServiços,OFFSET(Import.PLQ,$A135-1,AZ$15-1,1,1),IF($E135&lt;&gt;1,IF(ISNUMBER(INDEX(Import.PLE,Detalhamento!$E135,Detalhamento!AZ$15)),IF(INDEX(Import.PLE,Detalhamento!$E135,Detalhamento!AZ$15)&lt;=mediçao,OFFSET(Import.PLQ,$A135-1,AZ$15-1,1,1),0),0),PLE!$AA$28*OFFSET(Import.PLQ,$A135-1,AZ$15-1,1,1)),IF($E135&lt;&gt;1,IF(ISNUMBER(INDEX(Import.PLE,Detalhamento!$E135,Detalhamento!AZ$15)),IF(INDEX(Import.PLE,Detalhamento!$E135,Detalhamento!AZ$15)&lt;=mediçao,0,OFFSET(Import.PLQ,$A135-1,AZ$15-1,1,1)),OFFSET(Import.PLQ,$A135-1,AZ$15-1,1,1)),(1-PLE!$AA$28)*OFFSET(Import.PLQ,$A135-1,AZ$15-1,1,1))))</f>
        <v>0</v>
      </c>
      <c r="BA135" s="144">
        <f ca="1">IF(BA$13="",0,CHOOSE(Detalhamento.OpçãoServiços,OFFSET(Import.PLQ,$A135-1,BA$15-1,1,1),IF($E135&lt;&gt;1,IF(ISNUMBER(INDEX(Import.PLE,Detalhamento!$E135,Detalhamento!BA$15)),IF(INDEX(Import.PLE,Detalhamento!$E135,Detalhamento!BA$15)&lt;=mediçao,OFFSET(Import.PLQ,$A135-1,BA$15-1,1,1),0),0),PLE!$AA$28*OFFSET(Import.PLQ,$A135-1,BA$15-1,1,1)),IF($E135&lt;&gt;1,IF(ISNUMBER(INDEX(Import.PLE,Detalhamento!$E135,Detalhamento!BA$15)),IF(INDEX(Import.PLE,Detalhamento!$E135,Detalhamento!BA$15)&lt;=mediçao,0,OFFSET(Import.PLQ,$A135-1,BA$15-1,1,1)),OFFSET(Import.PLQ,$A135-1,BA$15-1,1,1)),(1-PLE!$AA$28)*OFFSET(Import.PLQ,$A135-1,BA$15-1,1,1))))</f>
        <v>0</v>
      </c>
      <c r="BB135" s="144">
        <f ca="1">IF(BB$13="",0,CHOOSE(Detalhamento.OpçãoServiços,OFFSET(Import.PLQ,$A135-1,BB$15-1,1,1),IF($E135&lt;&gt;1,IF(ISNUMBER(INDEX(Import.PLE,Detalhamento!$E135,Detalhamento!BB$15)),IF(INDEX(Import.PLE,Detalhamento!$E135,Detalhamento!BB$15)&lt;=mediçao,OFFSET(Import.PLQ,$A135-1,BB$15-1,1,1),0),0),PLE!$AA$28*OFFSET(Import.PLQ,$A135-1,BB$15-1,1,1)),IF($E135&lt;&gt;1,IF(ISNUMBER(INDEX(Import.PLE,Detalhamento!$E135,Detalhamento!BB$15)),IF(INDEX(Import.PLE,Detalhamento!$E135,Detalhamento!BB$15)&lt;=mediçao,0,OFFSET(Import.PLQ,$A135-1,BB$15-1,1,1)),OFFSET(Import.PLQ,$A135-1,BB$15-1,1,1)),(1-PLE!$AA$28)*OFFSET(Import.PLQ,$A135-1,BB$15-1,1,1))))</f>
        <v>0</v>
      </c>
      <c r="BC135" s="144">
        <f ca="1">IF(BC$13="",0,CHOOSE(Detalhamento.OpçãoServiços,OFFSET(Import.PLQ,$A135-1,BC$15-1,1,1),IF($E135&lt;&gt;1,IF(ISNUMBER(INDEX(Import.PLE,Detalhamento!$E135,Detalhamento!BC$15)),IF(INDEX(Import.PLE,Detalhamento!$E135,Detalhamento!BC$15)&lt;=mediçao,OFFSET(Import.PLQ,$A135-1,BC$15-1,1,1),0),0),PLE!$AA$28*OFFSET(Import.PLQ,$A135-1,BC$15-1,1,1)),IF($E135&lt;&gt;1,IF(ISNUMBER(INDEX(Import.PLE,Detalhamento!$E135,Detalhamento!BC$15)),IF(INDEX(Import.PLE,Detalhamento!$E135,Detalhamento!BC$15)&lt;=mediçao,0,OFFSET(Import.PLQ,$A135-1,BC$15-1,1,1)),OFFSET(Import.PLQ,$A135-1,BC$15-1,1,1)),(1-PLE!$AA$28)*OFFSET(Import.PLQ,$A135-1,BC$15-1,1,1))))</f>
        <v>0</v>
      </c>
      <c r="BD135" s="144">
        <f ca="1">IF(BD$13="",0,CHOOSE(Detalhamento.OpçãoServiços,OFFSET(Import.PLQ,$A135-1,BD$15-1,1,1),IF($E135&lt;&gt;1,IF(ISNUMBER(INDEX(Import.PLE,Detalhamento!$E135,Detalhamento!BD$15)),IF(INDEX(Import.PLE,Detalhamento!$E135,Detalhamento!BD$15)&lt;=mediçao,OFFSET(Import.PLQ,$A135-1,BD$15-1,1,1),0),0),PLE!$AA$28*OFFSET(Import.PLQ,$A135-1,BD$15-1,1,1)),IF($E135&lt;&gt;1,IF(ISNUMBER(INDEX(Import.PLE,Detalhamento!$E135,Detalhamento!BD$15)),IF(INDEX(Import.PLE,Detalhamento!$E135,Detalhamento!BD$15)&lt;=mediçao,0,OFFSET(Import.PLQ,$A135-1,BD$15-1,1,1)),OFFSET(Import.PLQ,$A135-1,BD$15-1,1,1)),(1-PLE!$AA$28)*OFFSET(Import.PLQ,$A135-1,BD$15-1,1,1))))</f>
        <v>0</v>
      </c>
      <c r="BE135" s="144">
        <f ca="1">IF(BE$13="",0,CHOOSE(Detalhamento.OpçãoServiços,OFFSET(Import.PLQ,$A135-1,BE$15-1,1,1),IF($E135&lt;&gt;1,IF(ISNUMBER(INDEX(Import.PLE,Detalhamento!$E135,Detalhamento!BE$15)),IF(INDEX(Import.PLE,Detalhamento!$E135,Detalhamento!BE$15)&lt;=mediçao,OFFSET(Import.PLQ,$A135-1,BE$15-1,1,1),0),0),PLE!$AA$28*OFFSET(Import.PLQ,$A135-1,BE$15-1,1,1)),IF($E135&lt;&gt;1,IF(ISNUMBER(INDEX(Import.PLE,Detalhamento!$E135,Detalhamento!BE$15)),IF(INDEX(Import.PLE,Detalhamento!$E135,Detalhamento!BE$15)&lt;=mediçao,0,OFFSET(Import.PLQ,$A135-1,BE$15-1,1,1)),OFFSET(Import.PLQ,$A135-1,BE$15-1,1,1)),(1-PLE!$AA$28)*OFFSET(Import.PLQ,$A135-1,BE$15-1,1,1))))</f>
        <v>0</v>
      </c>
      <c r="BF135" s="144">
        <f ca="1">IF(BF$13="",0,CHOOSE(Detalhamento.OpçãoServiços,OFFSET(Import.PLQ,$A135-1,BF$15-1,1,1),IF($E135&lt;&gt;1,IF(ISNUMBER(INDEX(Import.PLE,Detalhamento!$E135,Detalhamento!BF$15)),IF(INDEX(Import.PLE,Detalhamento!$E135,Detalhamento!BF$15)&lt;=mediçao,OFFSET(Import.PLQ,$A135-1,BF$15-1,1,1),0),0),PLE!$AA$28*OFFSET(Import.PLQ,$A135-1,BF$15-1,1,1)),IF($E135&lt;&gt;1,IF(ISNUMBER(INDEX(Import.PLE,Detalhamento!$E135,Detalhamento!BF$15)),IF(INDEX(Import.PLE,Detalhamento!$E135,Detalhamento!BF$15)&lt;=mediçao,0,OFFSET(Import.PLQ,$A135-1,BF$15-1,1,1)),OFFSET(Import.PLQ,$A135-1,BF$15-1,1,1)),(1-PLE!$AA$28)*OFFSET(Import.PLQ,$A135-1,BF$15-1,1,1))))</f>
        <v>0</v>
      </c>
      <c r="BG135" s="144">
        <f ca="1">IF(BG$13="",0,CHOOSE(Detalhamento.OpçãoServiços,OFFSET(Import.PLQ,$A135-1,BG$15-1,1,1),IF($E135&lt;&gt;1,IF(ISNUMBER(INDEX(Import.PLE,Detalhamento!$E135,Detalhamento!BG$15)),IF(INDEX(Import.PLE,Detalhamento!$E135,Detalhamento!BG$15)&lt;=mediçao,OFFSET(Import.PLQ,$A135-1,BG$15-1,1,1),0),0),PLE!$AA$28*OFFSET(Import.PLQ,$A135-1,BG$15-1,1,1)),IF($E135&lt;&gt;1,IF(ISNUMBER(INDEX(Import.PLE,Detalhamento!$E135,Detalhamento!BG$15)),IF(INDEX(Import.PLE,Detalhamento!$E135,Detalhamento!BG$15)&lt;=mediçao,0,OFFSET(Import.PLQ,$A135-1,BG$15-1,1,1)),OFFSET(Import.PLQ,$A135-1,BG$15-1,1,1)),(1-PLE!$AA$28)*OFFSET(Import.PLQ,$A135-1,BG$15-1,1,1))))</f>
        <v>0</v>
      </c>
      <c r="BH135" s="144">
        <f ca="1">IF(BH$13="",0,CHOOSE(Detalhamento.OpçãoServiços,OFFSET(Import.PLQ,$A135-1,BH$15-1,1,1),IF($E135&lt;&gt;1,IF(ISNUMBER(INDEX(Import.PLE,Detalhamento!$E135,Detalhamento!BH$15)),IF(INDEX(Import.PLE,Detalhamento!$E135,Detalhamento!BH$15)&lt;=mediçao,OFFSET(Import.PLQ,$A135-1,BH$15-1,1,1),0),0),PLE!$AA$28*OFFSET(Import.PLQ,$A135-1,BH$15-1,1,1)),IF($E135&lt;&gt;1,IF(ISNUMBER(INDEX(Import.PLE,Detalhamento!$E135,Detalhamento!BH$15)),IF(INDEX(Import.PLE,Detalhamento!$E135,Detalhamento!BH$15)&lt;=mediçao,0,OFFSET(Import.PLQ,$A135-1,BH$15-1,1,1)),OFFSET(Import.PLQ,$A135-1,BH$15-1,1,1)),(1-PLE!$AA$28)*OFFSET(Import.PLQ,$A135-1,BH$15-1,1,1))))</f>
        <v>0</v>
      </c>
      <c r="BI135" s="144">
        <f ca="1">IF(BI$13="",0,CHOOSE(Detalhamento.OpçãoServiços,OFFSET(Import.PLQ,$A135-1,BI$15-1,1,1),IF($E135&lt;&gt;1,IF(ISNUMBER(INDEX(Import.PLE,Detalhamento!$E135,Detalhamento!BI$15)),IF(INDEX(Import.PLE,Detalhamento!$E135,Detalhamento!BI$15)&lt;=mediçao,OFFSET(Import.PLQ,$A135-1,BI$15-1,1,1),0),0),PLE!$AA$28*OFFSET(Import.PLQ,$A135-1,BI$15-1,1,1)),IF($E135&lt;&gt;1,IF(ISNUMBER(INDEX(Import.PLE,Detalhamento!$E135,Detalhamento!BI$15)),IF(INDEX(Import.PLE,Detalhamento!$E135,Detalhamento!BI$15)&lt;=mediçao,0,OFFSET(Import.PLQ,$A135-1,BI$15-1,1,1)),OFFSET(Import.PLQ,$A135-1,BI$15-1,1,1)),(1-PLE!$AA$28)*OFFSET(Import.PLQ,$A135-1,BI$15-1,1,1))))</f>
        <v>0</v>
      </c>
    </row>
    <row r="136" spans="1:61" ht="20" x14ac:dyDescent="0.2">
      <c r="A136" s="155">
        <v>107</v>
      </c>
      <c r="B136" s="21" t="str">
        <f t="shared" ca="1" si="17"/>
        <v>Serviço</v>
      </c>
      <c r="E136" s="153">
        <f t="shared" ca="1" si="18"/>
        <v>13</v>
      </c>
      <c r="F136" s="154">
        <f t="shared" ca="1" si="19"/>
        <v>130107</v>
      </c>
      <c r="G136" s="154" t="str">
        <f t="shared" ca="1" si="23"/>
        <v>1.12.14</v>
      </c>
      <c r="H136" s="182" t="str">
        <f t="shared" ca="1" si="23"/>
        <v>ABRACADEIRA EM ACO PARA AMARRACAO DE ELETRODUTOS, TIPO D, COM 1 1/4" E CUNHA DE FIXACAO</v>
      </c>
      <c r="I136" s="37" t="str">
        <f t="shared" ca="1" si="20"/>
        <v xml:space="preserve">UN    </v>
      </c>
      <c r="J136" s="144">
        <f t="shared" ca="1" si="21"/>
        <v>120</v>
      </c>
      <c r="K136" s="67"/>
      <c r="L136" s="144">
        <f ca="1">IF(L$13="",0,CHOOSE(Detalhamento.OpçãoServiços,OFFSET(Import.PLQ,$A136-1,L$15-1,1,1),IF($E136&lt;&gt;1,IF(ISNUMBER(INDEX(Import.PLE,Detalhamento!$E136,Detalhamento!L$15)),IF(INDEX(Import.PLE,Detalhamento!$E136,Detalhamento!L$15)&lt;=mediçao,OFFSET(Import.PLQ,$A136-1,L$15-1,1,1),0),0),PLE!$AA$28*OFFSET(Import.PLQ,$A136-1,L$15-1,1,1)),IF($E136&lt;&gt;1,IF(ISNUMBER(INDEX(Import.PLE,Detalhamento!$E136,Detalhamento!L$15)),IF(INDEX(Import.PLE,Detalhamento!$E136,Detalhamento!L$15)&lt;=mediçao,0,OFFSET(Import.PLQ,$A136-1,L$15-1,1,1)),OFFSET(Import.PLQ,$A136-1,L$15-1,1,1)),(1-PLE!$AA$28)*OFFSET(Import.PLQ,$A136-1,L$15-1,1,1))))</f>
        <v>120</v>
      </c>
      <c r="M136" s="144">
        <f ca="1">IF(M$13="",0,CHOOSE(Detalhamento.OpçãoServiços,OFFSET(Import.PLQ,$A136-1,M$15-1,1,1),IF($E136&lt;&gt;1,IF(ISNUMBER(INDEX(Import.PLE,Detalhamento!$E136,Detalhamento!M$15)),IF(INDEX(Import.PLE,Detalhamento!$E136,Detalhamento!M$15)&lt;=mediçao,OFFSET(Import.PLQ,$A136-1,M$15-1,1,1),0),0),PLE!$AA$28*OFFSET(Import.PLQ,$A136-1,M$15-1,1,1)),IF($E136&lt;&gt;1,IF(ISNUMBER(INDEX(Import.PLE,Detalhamento!$E136,Detalhamento!M$15)),IF(INDEX(Import.PLE,Detalhamento!$E136,Detalhamento!M$15)&lt;=mediçao,0,OFFSET(Import.PLQ,$A136-1,M$15-1,1,1)),OFFSET(Import.PLQ,$A136-1,M$15-1,1,1)),(1-PLE!$AA$28)*OFFSET(Import.PLQ,$A136-1,M$15-1,1,1))))</f>
        <v>0</v>
      </c>
      <c r="N136" s="144">
        <f ca="1">IF(N$13="",0,CHOOSE(Detalhamento.OpçãoServiços,OFFSET(Import.PLQ,$A136-1,N$15-1,1,1),IF($E136&lt;&gt;1,IF(ISNUMBER(INDEX(Import.PLE,Detalhamento!$E136,Detalhamento!N$15)),IF(INDEX(Import.PLE,Detalhamento!$E136,Detalhamento!N$15)&lt;=mediçao,OFFSET(Import.PLQ,$A136-1,N$15-1,1,1),0),0),PLE!$AA$28*OFFSET(Import.PLQ,$A136-1,N$15-1,1,1)),IF($E136&lt;&gt;1,IF(ISNUMBER(INDEX(Import.PLE,Detalhamento!$E136,Detalhamento!N$15)),IF(INDEX(Import.PLE,Detalhamento!$E136,Detalhamento!N$15)&lt;=mediçao,0,OFFSET(Import.PLQ,$A136-1,N$15-1,1,1)),OFFSET(Import.PLQ,$A136-1,N$15-1,1,1)),(1-PLE!$AA$28)*OFFSET(Import.PLQ,$A136-1,N$15-1,1,1))))</f>
        <v>0</v>
      </c>
      <c r="O136" s="144">
        <f ca="1">IF(O$13="",0,CHOOSE(Detalhamento.OpçãoServiços,OFFSET(Import.PLQ,$A136-1,O$15-1,1,1),IF($E136&lt;&gt;1,IF(ISNUMBER(INDEX(Import.PLE,Detalhamento!$E136,Detalhamento!O$15)),IF(INDEX(Import.PLE,Detalhamento!$E136,Detalhamento!O$15)&lt;=mediçao,OFFSET(Import.PLQ,$A136-1,O$15-1,1,1),0),0),PLE!$AA$28*OFFSET(Import.PLQ,$A136-1,O$15-1,1,1)),IF($E136&lt;&gt;1,IF(ISNUMBER(INDEX(Import.PLE,Detalhamento!$E136,Detalhamento!O$15)),IF(INDEX(Import.PLE,Detalhamento!$E136,Detalhamento!O$15)&lt;=mediçao,0,OFFSET(Import.PLQ,$A136-1,O$15-1,1,1)),OFFSET(Import.PLQ,$A136-1,O$15-1,1,1)),(1-PLE!$AA$28)*OFFSET(Import.PLQ,$A136-1,O$15-1,1,1))))</f>
        <v>0</v>
      </c>
      <c r="P136" s="144">
        <f ca="1">IF(P$13="",0,CHOOSE(Detalhamento.OpçãoServiços,OFFSET(Import.PLQ,$A136-1,P$15-1,1,1),IF($E136&lt;&gt;1,IF(ISNUMBER(INDEX(Import.PLE,Detalhamento!$E136,Detalhamento!P$15)),IF(INDEX(Import.PLE,Detalhamento!$E136,Detalhamento!P$15)&lt;=mediçao,OFFSET(Import.PLQ,$A136-1,P$15-1,1,1),0),0),PLE!$AA$28*OFFSET(Import.PLQ,$A136-1,P$15-1,1,1)),IF($E136&lt;&gt;1,IF(ISNUMBER(INDEX(Import.PLE,Detalhamento!$E136,Detalhamento!P$15)),IF(INDEX(Import.PLE,Detalhamento!$E136,Detalhamento!P$15)&lt;=mediçao,0,OFFSET(Import.PLQ,$A136-1,P$15-1,1,1)),OFFSET(Import.PLQ,$A136-1,P$15-1,1,1)),(1-PLE!$AA$28)*OFFSET(Import.PLQ,$A136-1,P$15-1,1,1))))</f>
        <v>0</v>
      </c>
      <c r="Q136" s="144">
        <f ca="1">IF(Q$13="",0,CHOOSE(Detalhamento.OpçãoServiços,OFFSET(Import.PLQ,$A136-1,Q$15-1,1,1),IF($E136&lt;&gt;1,IF(ISNUMBER(INDEX(Import.PLE,Detalhamento!$E136,Detalhamento!Q$15)),IF(INDEX(Import.PLE,Detalhamento!$E136,Detalhamento!Q$15)&lt;=mediçao,OFFSET(Import.PLQ,$A136-1,Q$15-1,1,1),0),0),PLE!$AA$28*OFFSET(Import.PLQ,$A136-1,Q$15-1,1,1)),IF($E136&lt;&gt;1,IF(ISNUMBER(INDEX(Import.PLE,Detalhamento!$E136,Detalhamento!Q$15)),IF(INDEX(Import.PLE,Detalhamento!$E136,Detalhamento!Q$15)&lt;=mediçao,0,OFFSET(Import.PLQ,$A136-1,Q$15-1,1,1)),OFFSET(Import.PLQ,$A136-1,Q$15-1,1,1)),(1-PLE!$AA$28)*OFFSET(Import.PLQ,$A136-1,Q$15-1,1,1))))</f>
        <v>0</v>
      </c>
      <c r="R136" s="144">
        <f ca="1">IF(R$13="",0,CHOOSE(Detalhamento.OpçãoServiços,OFFSET(Import.PLQ,$A136-1,R$15-1,1,1),IF($E136&lt;&gt;1,IF(ISNUMBER(INDEX(Import.PLE,Detalhamento!$E136,Detalhamento!R$15)),IF(INDEX(Import.PLE,Detalhamento!$E136,Detalhamento!R$15)&lt;=mediçao,OFFSET(Import.PLQ,$A136-1,R$15-1,1,1),0),0),PLE!$AA$28*OFFSET(Import.PLQ,$A136-1,R$15-1,1,1)),IF($E136&lt;&gt;1,IF(ISNUMBER(INDEX(Import.PLE,Detalhamento!$E136,Detalhamento!R$15)),IF(INDEX(Import.PLE,Detalhamento!$E136,Detalhamento!R$15)&lt;=mediçao,0,OFFSET(Import.PLQ,$A136-1,R$15-1,1,1)),OFFSET(Import.PLQ,$A136-1,R$15-1,1,1)),(1-PLE!$AA$28)*OFFSET(Import.PLQ,$A136-1,R$15-1,1,1))))</f>
        <v>0</v>
      </c>
      <c r="S136" s="144">
        <f ca="1">IF(S$13="",0,CHOOSE(Detalhamento.OpçãoServiços,OFFSET(Import.PLQ,$A136-1,S$15-1,1,1),IF($E136&lt;&gt;1,IF(ISNUMBER(INDEX(Import.PLE,Detalhamento!$E136,Detalhamento!S$15)),IF(INDEX(Import.PLE,Detalhamento!$E136,Detalhamento!S$15)&lt;=mediçao,OFFSET(Import.PLQ,$A136-1,S$15-1,1,1),0),0),PLE!$AA$28*OFFSET(Import.PLQ,$A136-1,S$15-1,1,1)),IF($E136&lt;&gt;1,IF(ISNUMBER(INDEX(Import.PLE,Detalhamento!$E136,Detalhamento!S$15)),IF(INDEX(Import.PLE,Detalhamento!$E136,Detalhamento!S$15)&lt;=mediçao,0,OFFSET(Import.PLQ,$A136-1,S$15-1,1,1)),OFFSET(Import.PLQ,$A136-1,S$15-1,1,1)),(1-PLE!$AA$28)*OFFSET(Import.PLQ,$A136-1,S$15-1,1,1))))</f>
        <v>0</v>
      </c>
      <c r="T136" s="144">
        <f ca="1">IF(T$13="",0,CHOOSE(Detalhamento.OpçãoServiços,OFFSET(Import.PLQ,$A136-1,T$15-1,1,1),IF($E136&lt;&gt;1,IF(ISNUMBER(INDEX(Import.PLE,Detalhamento!$E136,Detalhamento!T$15)),IF(INDEX(Import.PLE,Detalhamento!$E136,Detalhamento!T$15)&lt;=mediçao,OFFSET(Import.PLQ,$A136-1,T$15-1,1,1),0),0),PLE!$AA$28*OFFSET(Import.PLQ,$A136-1,T$15-1,1,1)),IF($E136&lt;&gt;1,IF(ISNUMBER(INDEX(Import.PLE,Detalhamento!$E136,Detalhamento!T$15)),IF(INDEX(Import.PLE,Detalhamento!$E136,Detalhamento!T$15)&lt;=mediçao,0,OFFSET(Import.PLQ,$A136-1,T$15-1,1,1)),OFFSET(Import.PLQ,$A136-1,T$15-1,1,1)),(1-PLE!$AA$28)*OFFSET(Import.PLQ,$A136-1,T$15-1,1,1))))</f>
        <v>0</v>
      </c>
      <c r="U136" s="144">
        <f ca="1">IF(U$13="",0,CHOOSE(Detalhamento.OpçãoServiços,OFFSET(Import.PLQ,$A136-1,U$15-1,1,1),IF($E136&lt;&gt;1,IF(ISNUMBER(INDEX(Import.PLE,Detalhamento!$E136,Detalhamento!U$15)),IF(INDEX(Import.PLE,Detalhamento!$E136,Detalhamento!U$15)&lt;=mediçao,OFFSET(Import.PLQ,$A136-1,U$15-1,1,1),0),0),PLE!$AA$28*OFFSET(Import.PLQ,$A136-1,U$15-1,1,1)),IF($E136&lt;&gt;1,IF(ISNUMBER(INDEX(Import.PLE,Detalhamento!$E136,Detalhamento!U$15)),IF(INDEX(Import.PLE,Detalhamento!$E136,Detalhamento!U$15)&lt;=mediçao,0,OFFSET(Import.PLQ,$A136-1,U$15-1,1,1)),OFFSET(Import.PLQ,$A136-1,U$15-1,1,1)),(1-PLE!$AA$28)*OFFSET(Import.PLQ,$A136-1,U$15-1,1,1))))</f>
        <v>0</v>
      </c>
      <c r="V136" s="144">
        <f ca="1">IF(V$13="",0,CHOOSE(Detalhamento.OpçãoServiços,OFFSET(Import.PLQ,$A136-1,V$15-1,1,1),IF($E136&lt;&gt;1,IF(ISNUMBER(INDEX(Import.PLE,Detalhamento!$E136,Detalhamento!V$15)),IF(INDEX(Import.PLE,Detalhamento!$E136,Detalhamento!V$15)&lt;=mediçao,OFFSET(Import.PLQ,$A136-1,V$15-1,1,1),0),0),PLE!$AA$28*OFFSET(Import.PLQ,$A136-1,V$15-1,1,1)),IF($E136&lt;&gt;1,IF(ISNUMBER(INDEX(Import.PLE,Detalhamento!$E136,Detalhamento!V$15)),IF(INDEX(Import.PLE,Detalhamento!$E136,Detalhamento!V$15)&lt;=mediçao,0,OFFSET(Import.PLQ,$A136-1,V$15-1,1,1)),OFFSET(Import.PLQ,$A136-1,V$15-1,1,1)),(1-PLE!$AA$28)*OFFSET(Import.PLQ,$A136-1,V$15-1,1,1))))</f>
        <v>0</v>
      </c>
      <c r="W136" s="144">
        <f ca="1">IF(W$13="",0,CHOOSE(Detalhamento.OpçãoServiços,OFFSET(Import.PLQ,$A136-1,W$15-1,1,1),IF($E136&lt;&gt;1,IF(ISNUMBER(INDEX(Import.PLE,Detalhamento!$E136,Detalhamento!W$15)),IF(INDEX(Import.PLE,Detalhamento!$E136,Detalhamento!W$15)&lt;=mediçao,OFFSET(Import.PLQ,$A136-1,W$15-1,1,1),0),0),PLE!$AA$28*OFFSET(Import.PLQ,$A136-1,W$15-1,1,1)),IF($E136&lt;&gt;1,IF(ISNUMBER(INDEX(Import.PLE,Detalhamento!$E136,Detalhamento!W$15)),IF(INDEX(Import.PLE,Detalhamento!$E136,Detalhamento!W$15)&lt;=mediçao,0,OFFSET(Import.PLQ,$A136-1,W$15-1,1,1)),OFFSET(Import.PLQ,$A136-1,W$15-1,1,1)),(1-PLE!$AA$28)*OFFSET(Import.PLQ,$A136-1,W$15-1,1,1))))</f>
        <v>0</v>
      </c>
      <c r="X136" s="144">
        <f ca="1">IF(X$13="",0,CHOOSE(Detalhamento.OpçãoServiços,OFFSET(Import.PLQ,$A136-1,X$15-1,1,1),IF($E136&lt;&gt;1,IF(ISNUMBER(INDEX(Import.PLE,Detalhamento!$E136,Detalhamento!X$15)),IF(INDEX(Import.PLE,Detalhamento!$E136,Detalhamento!X$15)&lt;=mediçao,OFFSET(Import.PLQ,$A136-1,X$15-1,1,1),0),0),PLE!$AA$28*OFFSET(Import.PLQ,$A136-1,X$15-1,1,1)),IF($E136&lt;&gt;1,IF(ISNUMBER(INDEX(Import.PLE,Detalhamento!$E136,Detalhamento!X$15)),IF(INDEX(Import.PLE,Detalhamento!$E136,Detalhamento!X$15)&lt;=mediçao,0,OFFSET(Import.PLQ,$A136-1,X$15-1,1,1)),OFFSET(Import.PLQ,$A136-1,X$15-1,1,1)),(1-PLE!$AA$28)*OFFSET(Import.PLQ,$A136-1,X$15-1,1,1))))</f>
        <v>0</v>
      </c>
      <c r="Y136" s="144">
        <f ca="1">IF(Y$13="",0,CHOOSE(Detalhamento.OpçãoServiços,OFFSET(Import.PLQ,$A136-1,Y$15-1,1,1),IF($E136&lt;&gt;1,IF(ISNUMBER(INDEX(Import.PLE,Detalhamento!$E136,Detalhamento!Y$15)),IF(INDEX(Import.PLE,Detalhamento!$E136,Detalhamento!Y$15)&lt;=mediçao,OFFSET(Import.PLQ,$A136-1,Y$15-1,1,1),0),0),PLE!$AA$28*OFFSET(Import.PLQ,$A136-1,Y$15-1,1,1)),IF($E136&lt;&gt;1,IF(ISNUMBER(INDEX(Import.PLE,Detalhamento!$E136,Detalhamento!Y$15)),IF(INDEX(Import.PLE,Detalhamento!$E136,Detalhamento!Y$15)&lt;=mediçao,0,OFFSET(Import.PLQ,$A136-1,Y$15-1,1,1)),OFFSET(Import.PLQ,$A136-1,Y$15-1,1,1)),(1-PLE!$AA$28)*OFFSET(Import.PLQ,$A136-1,Y$15-1,1,1))))</f>
        <v>0</v>
      </c>
      <c r="Z136" s="144">
        <f ca="1">IF(Z$13="",0,CHOOSE(Detalhamento.OpçãoServiços,OFFSET(Import.PLQ,$A136-1,Z$15-1,1,1),IF($E136&lt;&gt;1,IF(ISNUMBER(INDEX(Import.PLE,Detalhamento!$E136,Detalhamento!Z$15)),IF(INDEX(Import.PLE,Detalhamento!$E136,Detalhamento!Z$15)&lt;=mediçao,OFFSET(Import.PLQ,$A136-1,Z$15-1,1,1),0),0),PLE!$AA$28*OFFSET(Import.PLQ,$A136-1,Z$15-1,1,1)),IF($E136&lt;&gt;1,IF(ISNUMBER(INDEX(Import.PLE,Detalhamento!$E136,Detalhamento!Z$15)),IF(INDEX(Import.PLE,Detalhamento!$E136,Detalhamento!Z$15)&lt;=mediçao,0,OFFSET(Import.PLQ,$A136-1,Z$15-1,1,1)),OFFSET(Import.PLQ,$A136-1,Z$15-1,1,1)),(1-PLE!$AA$28)*OFFSET(Import.PLQ,$A136-1,Z$15-1,1,1))))</f>
        <v>0</v>
      </c>
      <c r="AA136" s="144">
        <f ca="1">IF(AA$13="",0,CHOOSE(Detalhamento.OpçãoServiços,OFFSET(Import.PLQ,$A136-1,AA$15-1,1,1),IF($E136&lt;&gt;1,IF(ISNUMBER(INDEX(Import.PLE,Detalhamento!$E136,Detalhamento!AA$15)),IF(INDEX(Import.PLE,Detalhamento!$E136,Detalhamento!AA$15)&lt;=mediçao,OFFSET(Import.PLQ,$A136-1,AA$15-1,1,1),0),0),PLE!$AA$28*OFFSET(Import.PLQ,$A136-1,AA$15-1,1,1)),IF($E136&lt;&gt;1,IF(ISNUMBER(INDEX(Import.PLE,Detalhamento!$E136,Detalhamento!AA$15)),IF(INDEX(Import.PLE,Detalhamento!$E136,Detalhamento!AA$15)&lt;=mediçao,0,OFFSET(Import.PLQ,$A136-1,AA$15-1,1,1)),OFFSET(Import.PLQ,$A136-1,AA$15-1,1,1)),(1-PLE!$AA$28)*OFFSET(Import.PLQ,$A136-1,AA$15-1,1,1))))</f>
        <v>0</v>
      </c>
      <c r="AB136" s="144">
        <f ca="1">IF(AB$13="",0,CHOOSE(Detalhamento.OpçãoServiços,OFFSET(Import.PLQ,$A136-1,AB$15-1,1,1),IF($E136&lt;&gt;1,IF(ISNUMBER(INDEX(Import.PLE,Detalhamento!$E136,Detalhamento!AB$15)),IF(INDEX(Import.PLE,Detalhamento!$E136,Detalhamento!AB$15)&lt;=mediçao,OFFSET(Import.PLQ,$A136-1,AB$15-1,1,1),0),0),PLE!$AA$28*OFFSET(Import.PLQ,$A136-1,AB$15-1,1,1)),IF($E136&lt;&gt;1,IF(ISNUMBER(INDEX(Import.PLE,Detalhamento!$E136,Detalhamento!AB$15)),IF(INDEX(Import.PLE,Detalhamento!$E136,Detalhamento!AB$15)&lt;=mediçao,0,OFFSET(Import.PLQ,$A136-1,AB$15-1,1,1)),OFFSET(Import.PLQ,$A136-1,AB$15-1,1,1)),(1-PLE!$AA$28)*OFFSET(Import.PLQ,$A136-1,AB$15-1,1,1))))</f>
        <v>0</v>
      </c>
      <c r="AC136" s="144">
        <f ca="1">IF(AC$13="",0,CHOOSE(Detalhamento.OpçãoServiços,OFFSET(Import.PLQ,$A136-1,AC$15-1,1,1),IF($E136&lt;&gt;1,IF(ISNUMBER(INDEX(Import.PLE,Detalhamento!$E136,Detalhamento!AC$15)),IF(INDEX(Import.PLE,Detalhamento!$E136,Detalhamento!AC$15)&lt;=mediçao,OFFSET(Import.PLQ,$A136-1,AC$15-1,1,1),0),0),PLE!$AA$28*OFFSET(Import.PLQ,$A136-1,AC$15-1,1,1)),IF($E136&lt;&gt;1,IF(ISNUMBER(INDEX(Import.PLE,Detalhamento!$E136,Detalhamento!AC$15)),IF(INDEX(Import.PLE,Detalhamento!$E136,Detalhamento!AC$15)&lt;=mediçao,0,OFFSET(Import.PLQ,$A136-1,AC$15-1,1,1)),OFFSET(Import.PLQ,$A136-1,AC$15-1,1,1)),(1-PLE!$AA$28)*OFFSET(Import.PLQ,$A136-1,AC$15-1,1,1))))</f>
        <v>0</v>
      </c>
      <c r="AD136" s="144">
        <f ca="1">IF(AD$13="",0,CHOOSE(Detalhamento.OpçãoServiços,OFFSET(Import.PLQ,$A136-1,AD$15-1,1,1),IF($E136&lt;&gt;1,IF(ISNUMBER(INDEX(Import.PLE,Detalhamento!$E136,Detalhamento!AD$15)),IF(INDEX(Import.PLE,Detalhamento!$E136,Detalhamento!AD$15)&lt;=mediçao,OFFSET(Import.PLQ,$A136-1,AD$15-1,1,1),0),0),PLE!$AA$28*OFFSET(Import.PLQ,$A136-1,AD$15-1,1,1)),IF($E136&lt;&gt;1,IF(ISNUMBER(INDEX(Import.PLE,Detalhamento!$E136,Detalhamento!AD$15)),IF(INDEX(Import.PLE,Detalhamento!$E136,Detalhamento!AD$15)&lt;=mediçao,0,OFFSET(Import.PLQ,$A136-1,AD$15-1,1,1)),OFFSET(Import.PLQ,$A136-1,AD$15-1,1,1)),(1-PLE!$AA$28)*OFFSET(Import.PLQ,$A136-1,AD$15-1,1,1))))</f>
        <v>0</v>
      </c>
      <c r="AE136" s="144">
        <f ca="1">IF(AE$13="",0,CHOOSE(Detalhamento.OpçãoServiços,OFFSET(Import.PLQ,$A136-1,AE$15-1,1,1),IF($E136&lt;&gt;1,IF(ISNUMBER(INDEX(Import.PLE,Detalhamento!$E136,Detalhamento!AE$15)),IF(INDEX(Import.PLE,Detalhamento!$E136,Detalhamento!AE$15)&lt;=mediçao,OFFSET(Import.PLQ,$A136-1,AE$15-1,1,1),0),0),PLE!$AA$28*OFFSET(Import.PLQ,$A136-1,AE$15-1,1,1)),IF($E136&lt;&gt;1,IF(ISNUMBER(INDEX(Import.PLE,Detalhamento!$E136,Detalhamento!AE$15)),IF(INDEX(Import.PLE,Detalhamento!$E136,Detalhamento!AE$15)&lt;=mediçao,0,OFFSET(Import.PLQ,$A136-1,AE$15-1,1,1)),OFFSET(Import.PLQ,$A136-1,AE$15-1,1,1)),(1-PLE!$AA$28)*OFFSET(Import.PLQ,$A136-1,AE$15-1,1,1))))</f>
        <v>0</v>
      </c>
      <c r="AF136" s="144">
        <f ca="1">IF(AF$13="",0,CHOOSE(Detalhamento.OpçãoServiços,OFFSET(Import.PLQ,$A136-1,AF$15-1,1,1),IF($E136&lt;&gt;1,IF(ISNUMBER(INDEX(Import.PLE,Detalhamento!$E136,Detalhamento!AF$15)),IF(INDEX(Import.PLE,Detalhamento!$E136,Detalhamento!AF$15)&lt;=mediçao,OFFSET(Import.PLQ,$A136-1,AF$15-1,1,1),0),0),PLE!$AA$28*OFFSET(Import.PLQ,$A136-1,AF$15-1,1,1)),IF($E136&lt;&gt;1,IF(ISNUMBER(INDEX(Import.PLE,Detalhamento!$E136,Detalhamento!AF$15)),IF(INDEX(Import.PLE,Detalhamento!$E136,Detalhamento!AF$15)&lt;=mediçao,0,OFFSET(Import.PLQ,$A136-1,AF$15-1,1,1)),OFFSET(Import.PLQ,$A136-1,AF$15-1,1,1)),(1-PLE!$AA$28)*OFFSET(Import.PLQ,$A136-1,AF$15-1,1,1))))</f>
        <v>0</v>
      </c>
      <c r="AG136" s="144">
        <f ca="1">IF(AG$13="",0,CHOOSE(Detalhamento.OpçãoServiços,OFFSET(Import.PLQ,$A136-1,AG$15-1,1,1),IF($E136&lt;&gt;1,IF(ISNUMBER(INDEX(Import.PLE,Detalhamento!$E136,Detalhamento!AG$15)),IF(INDEX(Import.PLE,Detalhamento!$E136,Detalhamento!AG$15)&lt;=mediçao,OFFSET(Import.PLQ,$A136-1,AG$15-1,1,1),0),0),PLE!$AA$28*OFFSET(Import.PLQ,$A136-1,AG$15-1,1,1)),IF($E136&lt;&gt;1,IF(ISNUMBER(INDEX(Import.PLE,Detalhamento!$E136,Detalhamento!AG$15)),IF(INDEX(Import.PLE,Detalhamento!$E136,Detalhamento!AG$15)&lt;=mediçao,0,OFFSET(Import.PLQ,$A136-1,AG$15-1,1,1)),OFFSET(Import.PLQ,$A136-1,AG$15-1,1,1)),(1-PLE!$AA$28)*OFFSET(Import.PLQ,$A136-1,AG$15-1,1,1))))</f>
        <v>0</v>
      </c>
      <c r="AH136" s="144">
        <f ca="1">IF(AH$13="",0,CHOOSE(Detalhamento.OpçãoServiços,OFFSET(Import.PLQ,$A136-1,AH$15-1,1,1),IF($E136&lt;&gt;1,IF(ISNUMBER(INDEX(Import.PLE,Detalhamento!$E136,Detalhamento!AH$15)),IF(INDEX(Import.PLE,Detalhamento!$E136,Detalhamento!AH$15)&lt;=mediçao,OFFSET(Import.PLQ,$A136-1,AH$15-1,1,1),0),0),PLE!$AA$28*OFFSET(Import.PLQ,$A136-1,AH$15-1,1,1)),IF($E136&lt;&gt;1,IF(ISNUMBER(INDEX(Import.PLE,Detalhamento!$E136,Detalhamento!AH$15)),IF(INDEX(Import.PLE,Detalhamento!$E136,Detalhamento!AH$15)&lt;=mediçao,0,OFFSET(Import.PLQ,$A136-1,AH$15-1,1,1)),OFFSET(Import.PLQ,$A136-1,AH$15-1,1,1)),(1-PLE!$AA$28)*OFFSET(Import.PLQ,$A136-1,AH$15-1,1,1))))</f>
        <v>0</v>
      </c>
      <c r="AI136" s="144">
        <f ca="1">IF(AI$13="",0,CHOOSE(Detalhamento.OpçãoServiços,OFFSET(Import.PLQ,$A136-1,AI$15-1,1,1),IF($E136&lt;&gt;1,IF(ISNUMBER(INDEX(Import.PLE,Detalhamento!$E136,Detalhamento!AI$15)),IF(INDEX(Import.PLE,Detalhamento!$E136,Detalhamento!AI$15)&lt;=mediçao,OFFSET(Import.PLQ,$A136-1,AI$15-1,1,1),0),0),PLE!$AA$28*OFFSET(Import.PLQ,$A136-1,AI$15-1,1,1)),IF($E136&lt;&gt;1,IF(ISNUMBER(INDEX(Import.PLE,Detalhamento!$E136,Detalhamento!AI$15)),IF(INDEX(Import.PLE,Detalhamento!$E136,Detalhamento!AI$15)&lt;=mediçao,0,OFFSET(Import.PLQ,$A136-1,AI$15-1,1,1)),OFFSET(Import.PLQ,$A136-1,AI$15-1,1,1)),(1-PLE!$AA$28)*OFFSET(Import.PLQ,$A136-1,AI$15-1,1,1))))</f>
        <v>0</v>
      </c>
      <c r="AJ136" s="144">
        <f ca="1">IF(AJ$13="",0,CHOOSE(Detalhamento.OpçãoServiços,OFFSET(Import.PLQ,$A136-1,AJ$15-1,1,1),IF($E136&lt;&gt;1,IF(ISNUMBER(INDEX(Import.PLE,Detalhamento!$E136,Detalhamento!AJ$15)),IF(INDEX(Import.PLE,Detalhamento!$E136,Detalhamento!AJ$15)&lt;=mediçao,OFFSET(Import.PLQ,$A136-1,AJ$15-1,1,1),0),0),PLE!$AA$28*OFFSET(Import.PLQ,$A136-1,AJ$15-1,1,1)),IF($E136&lt;&gt;1,IF(ISNUMBER(INDEX(Import.PLE,Detalhamento!$E136,Detalhamento!AJ$15)),IF(INDEX(Import.PLE,Detalhamento!$E136,Detalhamento!AJ$15)&lt;=mediçao,0,OFFSET(Import.PLQ,$A136-1,AJ$15-1,1,1)),OFFSET(Import.PLQ,$A136-1,AJ$15-1,1,1)),(1-PLE!$AA$28)*OFFSET(Import.PLQ,$A136-1,AJ$15-1,1,1))))</f>
        <v>0</v>
      </c>
      <c r="AK136" s="144">
        <f ca="1">IF(AK$13="",0,CHOOSE(Detalhamento.OpçãoServiços,OFFSET(Import.PLQ,$A136-1,AK$15-1,1,1),IF($E136&lt;&gt;1,IF(ISNUMBER(INDEX(Import.PLE,Detalhamento!$E136,Detalhamento!AK$15)),IF(INDEX(Import.PLE,Detalhamento!$E136,Detalhamento!AK$15)&lt;=mediçao,OFFSET(Import.PLQ,$A136-1,AK$15-1,1,1),0),0),PLE!$AA$28*OFFSET(Import.PLQ,$A136-1,AK$15-1,1,1)),IF($E136&lt;&gt;1,IF(ISNUMBER(INDEX(Import.PLE,Detalhamento!$E136,Detalhamento!AK$15)),IF(INDEX(Import.PLE,Detalhamento!$E136,Detalhamento!AK$15)&lt;=mediçao,0,OFFSET(Import.PLQ,$A136-1,AK$15-1,1,1)),OFFSET(Import.PLQ,$A136-1,AK$15-1,1,1)),(1-PLE!$AA$28)*OFFSET(Import.PLQ,$A136-1,AK$15-1,1,1))))</f>
        <v>0</v>
      </c>
      <c r="AL136" s="144">
        <f ca="1">IF(AL$13="",0,CHOOSE(Detalhamento.OpçãoServiços,OFFSET(Import.PLQ,$A136-1,AL$15-1,1,1),IF($E136&lt;&gt;1,IF(ISNUMBER(INDEX(Import.PLE,Detalhamento!$E136,Detalhamento!AL$15)),IF(INDEX(Import.PLE,Detalhamento!$E136,Detalhamento!AL$15)&lt;=mediçao,OFFSET(Import.PLQ,$A136-1,AL$15-1,1,1),0),0),PLE!$AA$28*OFFSET(Import.PLQ,$A136-1,AL$15-1,1,1)),IF($E136&lt;&gt;1,IF(ISNUMBER(INDEX(Import.PLE,Detalhamento!$E136,Detalhamento!AL$15)),IF(INDEX(Import.PLE,Detalhamento!$E136,Detalhamento!AL$15)&lt;=mediçao,0,OFFSET(Import.PLQ,$A136-1,AL$15-1,1,1)),OFFSET(Import.PLQ,$A136-1,AL$15-1,1,1)),(1-PLE!$AA$28)*OFFSET(Import.PLQ,$A136-1,AL$15-1,1,1))))</f>
        <v>0</v>
      </c>
      <c r="AM136" s="144">
        <f ca="1">IF(AM$13="",0,CHOOSE(Detalhamento.OpçãoServiços,OFFSET(Import.PLQ,$A136-1,AM$15-1,1,1),IF($E136&lt;&gt;1,IF(ISNUMBER(INDEX(Import.PLE,Detalhamento!$E136,Detalhamento!AM$15)),IF(INDEX(Import.PLE,Detalhamento!$E136,Detalhamento!AM$15)&lt;=mediçao,OFFSET(Import.PLQ,$A136-1,AM$15-1,1,1),0),0),PLE!$AA$28*OFFSET(Import.PLQ,$A136-1,AM$15-1,1,1)),IF($E136&lt;&gt;1,IF(ISNUMBER(INDEX(Import.PLE,Detalhamento!$E136,Detalhamento!AM$15)),IF(INDEX(Import.PLE,Detalhamento!$E136,Detalhamento!AM$15)&lt;=mediçao,0,OFFSET(Import.PLQ,$A136-1,AM$15-1,1,1)),OFFSET(Import.PLQ,$A136-1,AM$15-1,1,1)),(1-PLE!$AA$28)*OFFSET(Import.PLQ,$A136-1,AM$15-1,1,1))))</f>
        <v>0</v>
      </c>
      <c r="AN136" s="144">
        <f ca="1">IF(AN$13="",0,CHOOSE(Detalhamento.OpçãoServiços,OFFSET(Import.PLQ,$A136-1,AN$15-1,1,1),IF($E136&lt;&gt;1,IF(ISNUMBER(INDEX(Import.PLE,Detalhamento!$E136,Detalhamento!AN$15)),IF(INDEX(Import.PLE,Detalhamento!$E136,Detalhamento!AN$15)&lt;=mediçao,OFFSET(Import.PLQ,$A136-1,AN$15-1,1,1),0),0),PLE!$AA$28*OFFSET(Import.PLQ,$A136-1,AN$15-1,1,1)),IF($E136&lt;&gt;1,IF(ISNUMBER(INDEX(Import.PLE,Detalhamento!$E136,Detalhamento!AN$15)),IF(INDEX(Import.PLE,Detalhamento!$E136,Detalhamento!AN$15)&lt;=mediçao,0,OFFSET(Import.PLQ,$A136-1,AN$15-1,1,1)),OFFSET(Import.PLQ,$A136-1,AN$15-1,1,1)),(1-PLE!$AA$28)*OFFSET(Import.PLQ,$A136-1,AN$15-1,1,1))))</f>
        <v>0</v>
      </c>
      <c r="AO136" s="144">
        <f ca="1">IF(AO$13="",0,CHOOSE(Detalhamento.OpçãoServiços,OFFSET(Import.PLQ,$A136-1,AO$15-1,1,1),IF($E136&lt;&gt;1,IF(ISNUMBER(INDEX(Import.PLE,Detalhamento!$E136,Detalhamento!AO$15)),IF(INDEX(Import.PLE,Detalhamento!$E136,Detalhamento!AO$15)&lt;=mediçao,OFFSET(Import.PLQ,$A136-1,AO$15-1,1,1),0),0),PLE!$AA$28*OFFSET(Import.PLQ,$A136-1,AO$15-1,1,1)),IF($E136&lt;&gt;1,IF(ISNUMBER(INDEX(Import.PLE,Detalhamento!$E136,Detalhamento!AO$15)),IF(INDEX(Import.PLE,Detalhamento!$E136,Detalhamento!AO$15)&lt;=mediçao,0,OFFSET(Import.PLQ,$A136-1,AO$15-1,1,1)),OFFSET(Import.PLQ,$A136-1,AO$15-1,1,1)),(1-PLE!$AA$28)*OFFSET(Import.PLQ,$A136-1,AO$15-1,1,1))))</f>
        <v>0</v>
      </c>
      <c r="AP136" s="144">
        <f ca="1">IF(AP$13="",0,CHOOSE(Detalhamento.OpçãoServiços,OFFSET(Import.PLQ,$A136-1,AP$15-1,1,1),IF($E136&lt;&gt;1,IF(ISNUMBER(INDEX(Import.PLE,Detalhamento!$E136,Detalhamento!AP$15)),IF(INDEX(Import.PLE,Detalhamento!$E136,Detalhamento!AP$15)&lt;=mediçao,OFFSET(Import.PLQ,$A136-1,AP$15-1,1,1),0),0),PLE!$AA$28*OFFSET(Import.PLQ,$A136-1,AP$15-1,1,1)),IF($E136&lt;&gt;1,IF(ISNUMBER(INDEX(Import.PLE,Detalhamento!$E136,Detalhamento!AP$15)),IF(INDEX(Import.PLE,Detalhamento!$E136,Detalhamento!AP$15)&lt;=mediçao,0,OFFSET(Import.PLQ,$A136-1,AP$15-1,1,1)),OFFSET(Import.PLQ,$A136-1,AP$15-1,1,1)),(1-PLE!$AA$28)*OFFSET(Import.PLQ,$A136-1,AP$15-1,1,1))))</f>
        <v>0</v>
      </c>
      <c r="AQ136" s="144">
        <f ca="1">IF(AQ$13="",0,CHOOSE(Detalhamento.OpçãoServiços,OFFSET(Import.PLQ,$A136-1,AQ$15-1,1,1),IF($E136&lt;&gt;1,IF(ISNUMBER(INDEX(Import.PLE,Detalhamento!$E136,Detalhamento!AQ$15)),IF(INDEX(Import.PLE,Detalhamento!$E136,Detalhamento!AQ$15)&lt;=mediçao,OFFSET(Import.PLQ,$A136-1,AQ$15-1,1,1),0),0),PLE!$AA$28*OFFSET(Import.PLQ,$A136-1,AQ$15-1,1,1)),IF($E136&lt;&gt;1,IF(ISNUMBER(INDEX(Import.PLE,Detalhamento!$E136,Detalhamento!AQ$15)),IF(INDEX(Import.PLE,Detalhamento!$E136,Detalhamento!AQ$15)&lt;=mediçao,0,OFFSET(Import.PLQ,$A136-1,AQ$15-1,1,1)),OFFSET(Import.PLQ,$A136-1,AQ$15-1,1,1)),(1-PLE!$AA$28)*OFFSET(Import.PLQ,$A136-1,AQ$15-1,1,1))))</f>
        <v>0</v>
      </c>
      <c r="AR136" s="144">
        <f ca="1">IF(AR$13="",0,CHOOSE(Detalhamento.OpçãoServiços,OFFSET(Import.PLQ,$A136-1,AR$15-1,1,1),IF($E136&lt;&gt;1,IF(ISNUMBER(INDEX(Import.PLE,Detalhamento!$E136,Detalhamento!AR$15)),IF(INDEX(Import.PLE,Detalhamento!$E136,Detalhamento!AR$15)&lt;=mediçao,OFFSET(Import.PLQ,$A136-1,AR$15-1,1,1),0),0),PLE!$AA$28*OFFSET(Import.PLQ,$A136-1,AR$15-1,1,1)),IF($E136&lt;&gt;1,IF(ISNUMBER(INDEX(Import.PLE,Detalhamento!$E136,Detalhamento!AR$15)),IF(INDEX(Import.PLE,Detalhamento!$E136,Detalhamento!AR$15)&lt;=mediçao,0,OFFSET(Import.PLQ,$A136-1,AR$15-1,1,1)),OFFSET(Import.PLQ,$A136-1,AR$15-1,1,1)),(1-PLE!$AA$28)*OFFSET(Import.PLQ,$A136-1,AR$15-1,1,1))))</f>
        <v>0</v>
      </c>
      <c r="AS136" s="144">
        <f ca="1">IF(AS$13="",0,CHOOSE(Detalhamento.OpçãoServiços,OFFSET(Import.PLQ,$A136-1,AS$15-1,1,1),IF($E136&lt;&gt;1,IF(ISNUMBER(INDEX(Import.PLE,Detalhamento!$E136,Detalhamento!AS$15)),IF(INDEX(Import.PLE,Detalhamento!$E136,Detalhamento!AS$15)&lt;=mediçao,OFFSET(Import.PLQ,$A136-1,AS$15-1,1,1),0),0),PLE!$AA$28*OFFSET(Import.PLQ,$A136-1,AS$15-1,1,1)),IF($E136&lt;&gt;1,IF(ISNUMBER(INDEX(Import.PLE,Detalhamento!$E136,Detalhamento!AS$15)),IF(INDEX(Import.PLE,Detalhamento!$E136,Detalhamento!AS$15)&lt;=mediçao,0,OFFSET(Import.PLQ,$A136-1,AS$15-1,1,1)),OFFSET(Import.PLQ,$A136-1,AS$15-1,1,1)),(1-PLE!$AA$28)*OFFSET(Import.PLQ,$A136-1,AS$15-1,1,1))))</f>
        <v>0</v>
      </c>
      <c r="AT136" s="144">
        <f ca="1">IF(AT$13="",0,CHOOSE(Detalhamento.OpçãoServiços,OFFSET(Import.PLQ,$A136-1,AT$15-1,1,1),IF($E136&lt;&gt;1,IF(ISNUMBER(INDEX(Import.PLE,Detalhamento!$E136,Detalhamento!AT$15)),IF(INDEX(Import.PLE,Detalhamento!$E136,Detalhamento!AT$15)&lt;=mediçao,OFFSET(Import.PLQ,$A136-1,AT$15-1,1,1),0),0),PLE!$AA$28*OFFSET(Import.PLQ,$A136-1,AT$15-1,1,1)),IF($E136&lt;&gt;1,IF(ISNUMBER(INDEX(Import.PLE,Detalhamento!$E136,Detalhamento!AT$15)),IF(INDEX(Import.PLE,Detalhamento!$E136,Detalhamento!AT$15)&lt;=mediçao,0,OFFSET(Import.PLQ,$A136-1,AT$15-1,1,1)),OFFSET(Import.PLQ,$A136-1,AT$15-1,1,1)),(1-PLE!$AA$28)*OFFSET(Import.PLQ,$A136-1,AT$15-1,1,1))))</f>
        <v>0</v>
      </c>
      <c r="AU136" s="144">
        <f ca="1">IF(AU$13="",0,CHOOSE(Detalhamento.OpçãoServiços,OFFSET(Import.PLQ,$A136-1,AU$15-1,1,1),IF($E136&lt;&gt;1,IF(ISNUMBER(INDEX(Import.PLE,Detalhamento!$E136,Detalhamento!AU$15)),IF(INDEX(Import.PLE,Detalhamento!$E136,Detalhamento!AU$15)&lt;=mediçao,OFFSET(Import.PLQ,$A136-1,AU$15-1,1,1),0),0),PLE!$AA$28*OFFSET(Import.PLQ,$A136-1,AU$15-1,1,1)),IF($E136&lt;&gt;1,IF(ISNUMBER(INDEX(Import.PLE,Detalhamento!$E136,Detalhamento!AU$15)),IF(INDEX(Import.PLE,Detalhamento!$E136,Detalhamento!AU$15)&lt;=mediçao,0,OFFSET(Import.PLQ,$A136-1,AU$15-1,1,1)),OFFSET(Import.PLQ,$A136-1,AU$15-1,1,1)),(1-PLE!$AA$28)*OFFSET(Import.PLQ,$A136-1,AU$15-1,1,1))))</f>
        <v>0</v>
      </c>
      <c r="AV136" s="144">
        <f ca="1">IF(AV$13="",0,CHOOSE(Detalhamento.OpçãoServiços,OFFSET(Import.PLQ,$A136-1,AV$15-1,1,1),IF($E136&lt;&gt;1,IF(ISNUMBER(INDEX(Import.PLE,Detalhamento!$E136,Detalhamento!AV$15)),IF(INDEX(Import.PLE,Detalhamento!$E136,Detalhamento!AV$15)&lt;=mediçao,OFFSET(Import.PLQ,$A136-1,AV$15-1,1,1),0),0),PLE!$AA$28*OFFSET(Import.PLQ,$A136-1,AV$15-1,1,1)),IF($E136&lt;&gt;1,IF(ISNUMBER(INDEX(Import.PLE,Detalhamento!$E136,Detalhamento!AV$15)),IF(INDEX(Import.PLE,Detalhamento!$E136,Detalhamento!AV$15)&lt;=mediçao,0,OFFSET(Import.PLQ,$A136-1,AV$15-1,1,1)),OFFSET(Import.PLQ,$A136-1,AV$15-1,1,1)),(1-PLE!$AA$28)*OFFSET(Import.PLQ,$A136-1,AV$15-1,1,1))))</f>
        <v>0</v>
      </c>
      <c r="AW136" s="144">
        <f ca="1">IF(AW$13="",0,CHOOSE(Detalhamento.OpçãoServiços,OFFSET(Import.PLQ,$A136-1,AW$15-1,1,1),IF($E136&lt;&gt;1,IF(ISNUMBER(INDEX(Import.PLE,Detalhamento!$E136,Detalhamento!AW$15)),IF(INDEX(Import.PLE,Detalhamento!$E136,Detalhamento!AW$15)&lt;=mediçao,OFFSET(Import.PLQ,$A136-1,AW$15-1,1,1),0),0),PLE!$AA$28*OFFSET(Import.PLQ,$A136-1,AW$15-1,1,1)),IF($E136&lt;&gt;1,IF(ISNUMBER(INDEX(Import.PLE,Detalhamento!$E136,Detalhamento!AW$15)),IF(INDEX(Import.PLE,Detalhamento!$E136,Detalhamento!AW$15)&lt;=mediçao,0,OFFSET(Import.PLQ,$A136-1,AW$15-1,1,1)),OFFSET(Import.PLQ,$A136-1,AW$15-1,1,1)),(1-PLE!$AA$28)*OFFSET(Import.PLQ,$A136-1,AW$15-1,1,1))))</f>
        <v>0</v>
      </c>
      <c r="AX136" s="144">
        <f ca="1">IF(AX$13="",0,CHOOSE(Detalhamento.OpçãoServiços,OFFSET(Import.PLQ,$A136-1,AX$15-1,1,1),IF($E136&lt;&gt;1,IF(ISNUMBER(INDEX(Import.PLE,Detalhamento!$E136,Detalhamento!AX$15)),IF(INDEX(Import.PLE,Detalhamento!$E136,Detalhamento!AX$15)&lt;=mediçao,OFFSET(Import.PLQ,$A136-1,AX$15-1,1,1),0),0),PLE!$AA$28*OFFSET(Import.PLQ,$A136-1,AX$15-1,1,1)),IF($E136&lt;&gt;1,IF(ISNUMBER(INDEX(Import.PLE,Detalhamento!$E136,Detalhamento!AX$15)),IF(INDEX(Import.PLE,Detalhamento!$E136,Detalhamento!AX$15)&lt;=mediçao,0,OFFSET(Import.PLQ,$A136-1,AX$15-1,1,1)),OFFSET(Import.PLQ,$A136-1,AX$15-1,1,1)),(1-PLE!$AA$28)*OFFSET(Import.PLQ,$A136-1,AX$15-1,1,1))))</f>
        <v>0</v>
      </c>
      <c r="AY136" s="144">
        <f ca="1">IF(AY$13="",0,CHOOSE(Detalhamento.OpçãoServiços,OFFSET(Import.PLQ,$A136-1,AY$15-1,1,1),IF($E136&lt;&gt;1,IF(ISNUMBER(INDEX(Import.PLE,Detalhamento!$E136,Detalhamento!AY$15)),IF(INDEX(Import.PLE,Detalhamento!$E136,Detalhamento!AY$15)&lt;=mediçao,OFFSET(Import.PLQ,$A136-1,AY$15-1,1,1),0),0),PLE!$AA$28*OFFSET(Import.PLQ,$A136-1,AY$15-1,1,1)),IF($E136&lt;&gt;1,IF(ISNUMBER(INDEX(Import.PLE,Detalhamento!$E136,Detalhamento!AY$15)),IF(INDEX(Import.PLE,Detalhamento!$E136,Detalhamento!AY$15)&lt;=mediçao,0,OFFSET(Import.PLQ,$A136-1,AY$15-1,1,1)),OFFSET(Import.PLQ,$A136-1,AY$15-1,1,1)),(1-PLE!$AA$28)*OFFSET(Import.PLQ,$A136-1,AY$15-1,1,1))))</f>
        <v>0</v>
      </c>
      <c r="AZ136" s="144">
        <f ca="1">IF(AZ$13="",0,CHOOSE(Detalhamento.OpçãoServiços,OFFSET(Import.PLQ,$A136-1,AZ$15-1,1,1),IF($E136&lt;&gt;1,IF(ISNUMBER(INDEX(Import.PLE,Detalhamento!$E136,Detalhamento!AZ$15)),IF(INDEX(Import.PLE,Detalhamento!$E136,Detalhamento!AZ$15)&lt;=mediçao,OFFSET(Import.PLQ,$A136-1,AZ$15-1,1,1),0),0),PLE!$AA$28*OFFSET(Import.PLQ,$A136-1,AZ$15-1,1,1)),IF($E136&lt;&gt;1,IF(ISNUMBER(INDEX(Import.PLE,Detalhamento!$E136,Detalhamento!AZ$15)),IF(INDEX(Import.PLE,Detalhamento!$E136,Detalhamento!AZ$15)&lt;=mediçao,0,OFFSET(Import.PLQ,$A136-1,AZ$15-1,1,1)),OFFSET(Import.PLQ,$A136-1,AZ$15-1,1,1)),(1-PLE!$AA$28)*OFFSET(Import.PLQ,$A136-1,AZ$15-1,1,1))))</f>
        <v>0</v>
      </c>
      <c r="BA136" s="144">
        <f ca="1">IF(BA$13="",0,CHOOSE(Detalhamento.OpçãoServiços,OFFSET(Import.PLQ,$A136-1,BA$15-1,1,1),IF($E136&lt;&gt;1,IF(ISNUMBER(INDEX(Import.PLE,Detalhamento!$E136,Detalhamento!BA$15)),IF(INDEX(Import.PLE,Detalhamento!$E136,Detalhamento!BA$15)&lt;=mediçao,OFFSET(Import.PLQ,$A136-1,BA$15-1,1,1),0),0),PLE!$AA$28*OFFSET(Import.PLQ,$A136-1,BA$15-1,1,1)),IF($E136&lt;&gt;1,IF(ISNUMBER(INDEX(Import.PLE,Detalhamento!$E136,Detalhamento!BA$15)),IF(INDEX(Import.PLE,Detalhamento!$E136,Detalhamento!BA$15)&lt;=mediçao,0,OFFSET(Import.PLQ,$A136-1,BA$15-1,1,1)),OFFSET(Import.PLQ,$A136-1,BA$15-1,1,1)),(1-PLE!$AA$28)*OFFSET(Import.PLQ,$A136-1,BA$15-1,1,1))))</f>
        <v>0</v>
      </c>
      <c r="BB136" s="144">
        <f ca="1">IF(BB$13="",0,CHOOSE(Detalhamento.OpçãoServiços,OFFSET(Import.PLQ,$A136-1,BB$15-1,1,1),IF($E136&lt;&gt;1,IF(ISNUMBER(INDEX(Import.PLE,Detalhamento!$E136,Detalhamento!BB$15)),IF(INDEX(Import.PLE,Detalhamento!$E136,Detalhamento!BB$15)&lt;=mediçao,OFFSET(Import.PLQ,$A136-1,BB$15-1,1,1),0),0),PLE!$AA$28*OFFSET(Import.PLQ,$A136-1,BB$15-1,1,1)),IF($E136&lt;&gt;1,IF(ISNUMBER(INDEX(Import.PLE,Detalhamento!$E136,Detalhamento!BB$15)),IF(INDEX(Import.PLE,Detalhamento!$E136,Detalhamento!BB$15)&lt;=mediçao,0,OFFSET(Import.PLQ,$A136-1,BB$15-1,1,1)),OFFSET(Import.PLQ,$A136-1,BB$15-1,1,1)),(1-PLE!$AA$28)*OFFSET(Import.PLQ,$A136-1,BB$15-1,1,1))))</f>
        <v>0</v>
      </c>
      <c r="BC136" s="144">
        <f ca="1">IF(BC$13="",0,CHOOSE(Detalhamento.OpçãoServiços,OFFSET(Import.PLQ,$A136-1,BC$15-1,1,1),IF($E136&lt;&gt;1,IF(ISNUMBER(INDEX(Import.PLE,Detalhamento!$E136,Detalhamento!BC$15)),IF(INDEX(Import.PLE,Detalhamento!$E136,Detalhamento!BC$15)&lt;=mediçao,OFFSET(Import.PLQ,$A136-1,BC$15-1,1,1),0),0),PLE!$AA$28*OFFSET(Import.PLQ,$A136-1,BC$15-1,1,1)),IF($E136&lt;&gt;1,IF(ISNUMBER(INDEX(Import.PLE,Detalhamento!$E136,Detalhamento!BC$15)),IF(INDEX(Import.PLE,Detalhamento!$E136,Detalhamento!BC$15)&lt;=mediçao,0,OFFSET(Import.PLQ,$A136-1,BC$15-1,1,1)),OFFSET(Import.PLQ,$A136-1,BC$15-1,1,1)),(1-PLE!$AA$28)*OFFSET(Import.PLQ,$A136-1,BC$15-1,1,1))))</f>
        <v>0</v>
      </c>
      <c r="BD136" s="144">
        <f ca="1">IF(BD$13="",0,CHOOSE(Detalhamento.OpçãoServiços,OFFSET(Import.PLQ,$A136-1,BD$15-1,1,1),IF($E136&lt;&gt;1,IF(ISNUMBER(INDEX(Import.PLE,Detalhamento!$E136,Detalhamento!BD$15)),IF(INDEX(Import.PLE,Detalhamento!$E136,Detalhamento!BD$15)&lt;=mediçao,OFFSET(Import.PLQ,$A136-1,BD$15-1,1,1),0),0),PLE!$AA$28*OFFSET(Import.PLQ,$A136-1,BD$15-1,1,1)),IF($E136&lt;&gt;1,IF(ISNUMBER(INDEX(Import.PLE,Detalhamento!$E136,Detalhamento!BD$15)),IF(INDEX(Import.PLE,Detalhamento!$E136,Detalhamento!BD$15)&lt;=mediçao,0,OFFSET(Import.PLQ,$A136-1,BD$15-1,1,1)),OFFSET(Import.PLQ,$A136-1,BD$15-1,1,1)),(1-PLE!$AA$28)*OFFSET(Import.PLQ,$A136-1,BD$15-1,1,1))))</f>
        <v>0</v>
      </c>
      <c r="BE136" s="144">
        <f ca="1">IF(BE$13="",0,CHOOSE(Detalhamento.OpçãoServiços,OFFSET(Import.PLQ,$A136-1,BE$15-1,1,1),IF($E136&lt;&gt;1,IF(ISNUMBER(INDEX(Import.PLE,Detalhamento!$E136,Detalhamento!BE$15)),IF(INDEX(Import.PLE,Detalhamento!$E136,Detalhamento!BE$15)&lt;=mediçao,OFFSET(Import.PLQ,$A136-1,BE$15-1,1,1),0),0),PLE!$AA$28*OFFSET(Import.PLQ,$A136-1,BE$15-1,1,1)),IF($E136&lt;&gt;1,IF(ISNUMBER(INDEX(Import.PLE,Detalhamento!$E136,Detalhamento!BE$15)),IF(INDEX(Import.PLE,Detalhamento!$E136,Detalhamento!BE$15)&lt;=mediçao,0,OFFSET(Import.PLQ,$A136-1,BE$15-1,1,1)),OFFSET(Import.PLQ,$A136-1,BE$15-1,1,1)),(1-PLE!$AA$28)*OFFSET(Import.PLQ,$A136-1,BE$15-1,1,1))))</f>
        <v>0</v>
      </c>
      <c r="BF136" s="144">
        <f ca="1">IF(BF$13="",0,CHOOSE(Detalhamento.OpçãoServiços,OFFSET(Import.PLQ,$A136-1,BF$15-1,1,1),IF($E136&lt;&gt;1,IF(ISNUMBER(INDEX(Import.PLE,Detalhamento!$E136,Detalhamento!BF$15)),IF(INDEX(Import.PLE,Detalhamento!$E136,Detalhamento!BF$15)&lt;=mediçao,OFFSET(Import.PLQ,$A136-1,BF$15-1,1,1),0),0),PLE!$AA$28*OFFSET(Import.PLQ,$A136-1,BF$15-1,1,1)),IF($E136&lt;&gt;1,IF(ISNUMBER(INDEX(Import.PLE,Detalhamento!$E136,Detalhamento!BF$15)),IF(INDEX(Import.PLE,Detalhamento!$E136,Detalhamento!BF$15)&lt;=mediçao,0,OFFSET(Import.PLQ,$A136-1,BF$15-1,1,1)),OFFSET(Import.PLQ,$A136-1,BF$15-1,1,1)),(1-PLE!$AA$28)*OFFSET(Import.PLQ,$A136-1,BF$15-1,1,1))))</f>
        <v>0</v>
      </c>
      <c r="BG136" s="144">
        <f ca="1">IF(BG$13="",0,CHOOSE(Detalhamento.OpçãoServiços,OFFSET(Import.PLQ,$A136-1,BG$15-1,1,1),IF($E136&lt;&gt;1,IF(ISNUMBER(INDEX(Import.PLE,Detalhamento!$E136,Detalhamento!BG$15)),IF(INDEX(Import.PLE,Detalhamento!$E136,Detalhamento!BG$15)&lt;=mediçao,OFFSET(Import.PLQ,$A136-1,BG$15-1,1,1),0),0),PLE!$AA$28*OFFSET(Import.PLQ,$A136-1,BG$15-1,1,1)),IF($E136&lt;&gt;1,IF(ISNUMBER(INDEX(Import.PLE,Detalhamento!$E136,Detalhamento!BG$15)),IF(INDEX(Import.PLE,Detalhamento!$E136,Detalhamento!BG$15)&lt;=mediçao,0,OFFSET(Import.PLQ,$A136-1,BG$15-1,1,1)),OFFSET(Import.PLQ,$A136-1,BG$15-1,1,1)),(1-PLE!$AA$28)*OFFSET(Import.PLQ,$A136-1,BG$15-1,1,1))))</f>
        <v>0</v>
      </c>
      <c r="BH136" s="144">
        <f ca="1">IF(BH$13="",0,CHOOSE(Detalhamento.OpçãoServiços,OFFSET(Import.PLQ,$A136-1,BH$15-1,1,1),IF($E136&lt;&gt;1,IF(ISNUMBER(INDEX(Import.PLE,Detalhamento!$E136,Detalhamento!BH$15)),IF(INDEX(Import.PLE,Detalhamento!$E136,Detalhamento!BH$15)&lt;=mediçao,OFFSET(Import.PLQ,$A136-1,BH$15-1,1,1),0),0),PLE!$AA$28*OFFSET(Import.PLQ,$A136-1,BH$15-1,1,1)),IF($E136&lt;&gt;1,IF(ISNUMBER(INDEX(Import.PLE,Detalhamento!$E136,Detalhamento!BH$15)),IF(INDEX(Import.PLE,Detalhamento!$E136,Detalhamento!BH$15)&lt;=mediçao,0,OFFSET(Import.PLQ,$A136-1,BH$15-1,1,1)),OFFSET(Import.PLQ,$A136-1,BH$15-1,1,1)),(1-PLE!$AA$28)*OFFSET(Import.PLQ,$A136-1,BH$15-1,1,1))))</f>
        <v>0</v>
      </c>
      <c r="BI136" s="144">
        <f ca="1">IF(BI$13="",0,CHOOSE(Detalhamento.OpçãoServiços,OFFSET(Import.PLQ,$A136-1,BI$15-1,1,1),IF($E136&lt;&gt;1,IF(ISNUMBER(INDEX(Import.PLE,Detalhamento!$E136,Detalhamento!BI$15)),IF(INDEX(Import.PLE,Detalhamento!$E136,Detalhamento!BI$15)&lt;=mediçao,OFFSET(Import.PLQ,$A136-1,BI$15-1,1,1),0),0),PLE!$AA$28*OFFSET(Import.PLQ,$A136-1,BI$15-1,1,1)),IF($E136&lt;&gt;1,IF(ISNUMBER(INDEX(Import.PLE,Detalhamento!$E136,Detalhamento!BI$15)),IF(INDEX(Import.PLE,Detalhamento!$E136,Detalhamento!BI$15)&lt;=mediçao,0,OFFSET(Import.PLQ,$A136-1,BI$15-1,1,1)),OFFSET(Import.PLQ,$A136-1,BI$15-1,1,1)),(1-PLE!$AA$28)*OFFSET(Import.PLQ,$A136-1,BI$15-1,1,1))))</f>
        <v>0</v>
      </c>
    </row>
    <row r="137" spans="1:61" ht="20" x14ac:dyDescent="0.2">
      <c r="A137" s="155">
        <v>108</v>
      </c>
      <c r="B137" s="21" t="str">
        <f t="shared" ca="1" si="17"/>
        <v>Serviço</v>
      </c>
      <c r="E137" s="153">
        <f t="shared" ca="1" si="18"/>
        <v>13</v>
      </c>
      <c r="F137" s="154">
        <f t="shared" ca="1" si="19"/>
        <v>130108</v>
      </c>
      <c r="G137" s="154" t="str">
        <f t="shared" ca="1" si="23"/>
        <v>1.12.15</v>
      </c>
      <c r="H137" s="182" t="str">
        <f t="shared" ca="1" si="23"/>
        <v>ABRACADEIRA EM ACO PARA AMARRACAO DE ELETRODUTOS, TIPO D, COM 1 1/2" E CUNHA DE FIXACAO</v>
      </c>
      <c r="I137" s="37" t="str">
        <f t="shared" ca="1" si="20"/>
        <v xml:space="preserve">UN    </v>
      </c>
      <c r="J137" s="144">
        <f t="shared" ca="1" si="21"/>
        <v>22</v>
      </c>
      <c r="K137" s="67"/>
      <c r="L137" s="144">
        <f ca="1">IF(L$13="",0,CHOOSE(Detalhamento.OpçãoServiços,OFFSET(Import.PLQ,$A137-1,L$15-1,1,1),IF($E137&lt;&gt;1,IF(ISNUMBER(INDEX(Import.PLE,Detalhamento!$E137,Detalhamento!L$15)),IF(INDEX(Import.PLE,Detalhamento!$E137,Detalhamento!L$15)&lt;=mediçao,OFFSET(Import.PLQ,$A137-1,L$15-1,1,1),0),0),PLE!$AA$28*OFFSET(Import.PLQ,$A137-1,L$15-1,1,1)),IF($E137&lt;&gt;1,IF(ISNUMBER(INDEX(Import.PLE,Detalhamento!$E137,Detalhamento!L$15)),IF(INDEX(Import.PLE,Detalhamento!$E137,Detalhamento!L$15)&lt;=mediçao,0,OFFSET(Import.PLQ,$A137-1,L$15-1,1,1)),OFFSET(Import.PLQ,$A137-1,L$15-1,1,1)),(1-PLE!$AA$28)*OFFSET(Import.PLQ,$A137-1,L$15-1,1,1))))</f>
        <v>22</v>
      </c>
      <c r="M137" s="144">
        <f ca="1">IF(M$13="",0,CHOOSE(Detalhamento.OpçãoServiços,OFFSET(Import.PLQ,$A137-1,M$15-1,1,1),IF($E137&lt;&gt;1,IF(ISNUMBER(INDEX(Import.PLE,Detalhamento!$E137,Detalhamento!M$15)),IF(INDEX(Import.PLE,Detalhamento!$E137,Detalhamento!M$15)&lt;=mediçao,OFFSET(Import.PLQ,$A137-1,M$15-1,1,1),0),0),PLE!$AA$28*OFFSET(Import.PLQ,$A137-1,M$15-1,1,1)),IF($E137&lt;&gt;1,IF(ISNUMBER(INDEX(Import.PLE,Detalhamento!$E137,Detalhamento!M$15)),IF(INDEX(Import.PLE,Detalhamento!$E137,Detalhamento!M$15)&lt;=mediçao,0,OFFSET(Import.PLQ,$A137-1,M$15-1,1,1)),OFFSET(Import.PLQ,$A137-1,M$15-1,1,1)),(1-PLE!$AA$28)*OFFSET(Import.PLQ,$A137-1,M$15-1,1,1))))</f>
        <v>0</v>
      </c>
      <c r="N137" s="144">
        <f ca="1">IF(N$13="",0,CHOOSE(Detalhamento.OpçãoServiços,OFFSET(Import.PLQ,$A137-1,N$15-1,1,1),IF($E137&lt;&gt;1,IF(ISNUMBER(INDEX(Import.PLE,Detalhamento!$E137,Detalhamento!N$15)),IF(INDEX(Import.PLE,Detalhamento!$E137,Detalhamento!N$15)&lt;=mediçao,OFFSET(Import.PLQ,$A137-1,N$15-1,1,1),0),0),PLE!$AA$28*OFFSET(Import.PLQ,$A137-1,N$15-1,1,1)),IF($E137&lt;&gt;1,IF(ISNUMBER(INDEX(Import.PLE,Detalhamento!$E137,Detalhamento!N$15)),IF(INDEX(Import.PLE,Detalhamento!$E137,Detalhamento!N$15)&lt;=mediçao,0,OFFSET(Import.PLQ,$A137-1,N$15-1,1,1)),OFFSET(Import.PLQ,$A137-1,N$15-1,1,1)),(1-PLE!$AA$28)*OFFSET(Import.PLQ,$A137-1,N$15-1,1,1))))</f>
        <v>0</v>
      </c>
      <c r="O137" s="144">
        <f ca="1">IF(O$13="",0,CHOOSE(Detalhamento.OpçãoServiços,OFFSET(Import.PLQ,$A137-1,O$15-1,1,1),IF($E137&lt;&gt;1,IF(ISNUMBER(INDEX(Import.PLE,Detalhamento!$E137,Detalhamento!O$15)),IF(INDEX(Import.PLE,Detalhamento!$E137,Detalhamento!O$15)&lt;=mediçao,OFFSET(Import.PLQ,$A137-1,O$15-1,1,1),0),0),PLE!$AA$28*OFFSET(Import.PLQ,$A137-1,O$15-1,1,1)),IF($E137&lt;&gt;1,IF(ISNUMBER(INDEX(Import.PLE,Detalhamento!$E137,Detalhamento!O$15)),IF(INDEX(Import.PLE,Detalhamento!$E137,Detalhamento!O$15)&lt;=mediçao,0,OFFSET(Import.PLQ,$A137-1,O$15-1,1,1)),OFFSET(Import.PLQ,$A137-1,O$15-1,1,1)),(1-PLE!$AA$28)*OFFSET(Import.PLQ,$A137-1,O$15-1,1,1))))</f>
        <v>0</v>
      </c>
      <c r="P137" s="144">
        <f ca="1">IF(P$13="",0,CHOOSE(Detalhamento.OpçãoServiços,OFFSET(Import.PLQ,$A137-1,P$15-1,1,1),IF($E137&lt;&gt;1,IF(ISNUMBER(INDEX(Import.PLE,Detalhamento!$E137,Detalhamento!P$15)),IF(INDEX(Import.PLE,Detalhamento!$E137,Detalhamento!P$15)&lt;=mediçao,OFFSET(Import.PLQ,$A137-1,P$15-1,1,1),0),0),PLE!$AA$28*OFFSET(Import.PLQ,$A137-1,P$15-1,1,1)),IF($E137&lt;&gt;1,IF(ISNUMBER(INDEX(Import.PLE,Detalhamento!$E137,Detalhamento!P$15)),IF(INDEX(Import.PLE,Detalhamento!$E137,Detalhamento!P$15)&lt;=mediçao,0,OFFSET(Import.PLQ,$A137-1,P$15-1,1,1)),OFFSET(Import.PLQ,$A137-1,P$15-1,1,1)),(1-PLE!$AA$28)*OFFSET(Import.PLQ,$A137-1,P$15-1,1,1))))</f>
        <v>0</v>
      </c>
      <c r="Q137" s="144">
        <f ca="1">IF(Q$13="",0,CHOOSE(Detalhamento.OpçãoServiços,OFFSET(Import.PLQ,$A137-1,Q$15-1,1,1),IF($E137&lt;&gt;1,IF(ISNUMBER(INDEX(Import.PLE,Detalhamento!$E137,Detalhamento!Q$15)),IF(INDEX(Import.PLE,Detalhamento!$E137,Detalhamento!Q$15)&lt;=mediçao,OFFSET(Import.PLQ,$A137-1,Q$15-1,1,1),0),0),PLE!$AA$28*OFFSET(Import.PLQ,$A137-1,Q$15-1,1,1)),IF($E137&lt;&gt;1,IF(ISNUMBER(INDEX(Import.PLE,Detalhamento!$E137,Detalhamento!Q$15)),IF(INDEX(Import.PLE,Detalhamento!$E137,Detalhamento!Q$15)&lt;=mediçao,0,OFFSET(Import.PLQ,$A137-1,Q$15-1,1,1)),OFFSET(Import.PLQ,$A137-1,Q$15-1,1,1)),(1-PLE!$AA$28)*OFFSET(Import.PLQ,$A137-1,Q$15-1,1,1))))</f>
        <v>0</v>
      </c>
      <c r="R137" s="144">
        <f ca="1">IF(R$13="",0,CHOOSE(Detalhamento.OpçãoServiços,OFFSET(Import.PLQ,$A137-1,R$15-1,1,1),IF($E137&lt;&gt;1,IF(ISNUMBER(INDEX(Import.PLE,Detalhamento!$E137,Detalhamento!R$15)),IF(INDEX(Import.PLE,Detalhamento!$E137,Detalhamento!R$15)&lt;=mediçao,OFFSET(Import.PLQ,$A137-1,R$15-1,1,1),0),0),PLE!$AA$28*OFFSET(Import.PLQ,$A137-1,R$15-1,1,1)),IF($E137&lt;&gt;1,IF(ISNUMBER(INDEX(Import.PLE,Detalhamento!$E137,Detalhamento!R$15)),IF(INDEX(Import.PLE,Detalhamento!$E137,Detalhamento!R$15)&lt;=mediçao,0,OFFSET(Import.PLQ,$A137-1,R$15-1,1,1)),OFFSET(Import.PLQ,$A137-1,R$15-1,1,1)),(1-PLE!$AA$28)*OFFSET(Import.PLQ,$A137-1,R$15-1,1,1))))</f>
        <v>0</v>
      </c>
      <c r="S137" s="144">
        <f ca="1">IF(S$13="",0,CHOOSE(Detalhamento.OpçãoServiços,OFFSET(Import.PLQ,$A137-1,S$15-1,1,1),IF($E137&lt;&gt;1,IF(ISNUMBER(INDEX(Import.PLE,Detalhamento!$E137,Detalhamento!S$15)),IF(INDEX(Import.PLE,Detalhamento!$E137,Detalhamento!S$15)&lt;=mediçao,OFFSET(Import.PLQ,$A137-1,S$15-1,1,1),0),0),PLE!$AA$28*OFFSET(Import.PLQ,$A137-1,S$15-1,1,1)),IF($E137&lt;&gt;1,IF(ISNUMBER(INDEX(Import.PLE,Detalhamento!$E137,Detalhamento!S$15)),IF(INDEX(Import.PLE,Detalhamento!$E137,Detalhamento!S$15)&lt;=mediçao,0,OFFSET(Import.PLQ,$A137-1,S$15-1,1,1)),OFFSET(Import.PLQ,$A137-1,S$15-1,1,1)),(1-PLE!$AA$28)*OFFSET(Import.PLQ,$A137-1,S$15-1,1,1))))</f>
        <v>0</v>
      </c>
      <c r="T137" s="144">
        <f ca="1">IF(T$13="",0,CHOOSE(Detalhamento.OpçãoServiços,OFFSET(Import.PLQ,$A137-1,T$15-1,1,1),IF($E137&lt;&gt;1,IF(ISNUMBER(INDEX(Import.PLE,Detalhamento!$E137,Detalhamento!T$15)),IF(INDEX(Import.PLE,Detalhamento!$E137,Detalhamento!T$15)&lt;=mediçao,OFFSET(Import.PLQ,$A137-1,T$15-1,1,1),0),0),PLE!$AA$28*OFFSET(Import.PLQ,$A137-1,T$15-1,1,1)),IF($E137&lt;&gt;1,IF(ISNUMBER(INDEX(Import.PLE,Detalhamento!$E137,Detalhamento!T$15)),IF(INDEX(Import.PLE,Detalhamento!$E137,Detalhamento!T$15)&lt;=mediçao,0,OFFSET(Import.PLQ,$A137-1,T$15-1,1,1)),OFFSET(Import.PLQ,$A137-1,T$15-1,1,1)),(1-PLE!$AA$28)*OFFSET(Import.PLQ,$A137-1,T$15-1,1,1))))</f>
        <v>0</v>
      </c>
      <c r="U137" s="144">
        <f ca="1">IF(U$13="",0,CHOOSE(Detalhamento.OpçãoServiços,OFFSET(Import.PLQ,$A137-1,U$15-1,1,1),IF($E137&lt;&gt;1,IF(ISNUMBER(INDEX(Import.PLE,Detalhamento!$E137,Detalhamento!U$15)),IF(INDEX(Import.PLE,Detalhamento!$E137,Detalhamento!U$15)&lt;=mediçao,OFFSET(Import.PLQ,$A137-1,U$15-1,1,1),0),0),PLE!$AA$28*OFFSET(Import.PLQ,$A137-1,U$15-1,1,1)),IF($E137&lt;&gt;1,IF(ISNUMBER(INDEX(Import.PLE,Detalhamento!$E137,Detalhamento!U$15)),IF(INDEX(Import.PLE,Detalhamento!$E137,Detalhamento!U$15)&lt;=mediçao,0,OFFSET(Import.PLQ,$A137-1,U$15-1,1,1)),OFFSET(Import.PLQ,$A137-1,U$15-1,1,1)),(1-PLE!$AA$28)*OFFSET(Import.PLQ,$A137-1,U$15-1,1,1))))</f>
        <v>0</v>
      </c>
      <c r="V137" s="144">
        <f ca="1">IF(V$13="",0,CHOOSE(Detalhamento.OpçãoServiços,OFFSET(Import.PLQ,$A137-1,V$15-1,1,1),IF($E137&lt;&gt;1,IF(ISNUMBER(INDEX(Import.PLE,Detalhamento!$E137,Detalhamento!V$15)),IF(INDEX(Import.PLE,Detalhamento!$E137,Detalhamento!V$15)&lt;=mediçao,OFFSET(Import.PLQ,$A137-1,V$15-1,1,1),0),0),PLE!$AA$28*OFFSET(Import.PLQ,$A137-1,V$15-1,1,1)),IF($E137&lt;&gt;1,IF(ISNUMBER(INDEX(Import.PLE,Detalhamento!$E137,Detalhamento!V$15)),IF(INDEX(Import.PLE,Detalhamento!$E137,Detalhamento!V$15)&lt;=mediçao,0,OFFSET(Import.PLQ,$A137-1,V$15-1,1,1)),OFFSET(Import.PLQ,$A137-1,V$15-1,1,1)),(1-PLE!$AA$28)*OFFSET(Import.PLQ,$A137-1,V$15-1,1,1))))</f>
        <v>0</v>
      </c>
      <c r="W137" s="144">
        <f ca="1">IF(W$13="",0,CHOOSE(Detalhamento.OpçãoServiços,OFFSET(Import.PLQ,$A137-1,W$15-1,1,1),IF($E137&lt;&gt;1,IF(ISNUMBER(INDEX(Import.PLE,Detalhamento!$E137,Detalhamento!W$15)),IF(INDEX(Import.PLE,Detalhamento!$E137,Detalhamento!W$15)&lt;=mediçao,OFFSET(Import.PLQ,$A137-1,W$15-1,1,1),0),0),PLE!$AA$28*OFFSET(Import.PLQ,$A137-1,W$15-1,1,1)),IF($E137&lt;&gt;1,IF(ISNUMBER(INDEX(Import.PLE,Detalhamento!$E137,Detalhamento!W$15)),IF(INDEX(Import.PLE,Detalhamento!$E137,Detalhamento!W$15)&lt;=mediçao,0,OFFSET(Import.PLQ,$A137-1,W$15-1,1,1)),OFFSET(Import.PLQ,$A137-1,W$15-1,1,1)),(1-PLE!$AA$28)*OFFSET(Import.PLQ,$A137-1,W$15-1,1,1))))</f>
        <v>0</v>
      </c>
      <c r="X137" s="144">
        <f ca="1">IF(X$13="",0,CHOOSE(Detalhamento.OpçãoServiços,OFFSET(Import.PLQ,$A137-1,X$15-1,1,1),IF($E137&lt;&gt;1,IF(ISNUMBER(INDEX(Import.PLE,Detalhamento!$E137,Detalhamento!X$15)),IF(INDEX(Import.PLE,Detalhamento!$E137,Detalhamento!X$15)&lt;=mediçao,OFFSET(Import.PLQ,$A137-1,X$15-1,1,1),0),0),PLE!$AA$28*OFFSET(Import.PLQ,$A137-1,X$15-1,1,1)),IF($E137&lt;&gt;1,IF(ISNUMBER(INDEX(Import.PLE,Detalhamento!$E137,Detalhamento!X$15)),IF(INDEX(Import.PLE,Detalhamento!$E137,Detalhamento!X$15)&lt;=mediçao,0,OFFSET(Import.PLQ,$A137-1,X$15-1,1,1)),OFFSET(Import.PLQ,$A137-1,X$15-1,1,1)),(1-PLE!$AA$28)*OFFSET(Import.PLQ,$A137-1,X$15-1,1,1))))</f>
        <v>0</v>
      </c>
      <c r="Y137" s="144">
        <f ca="1">IF(Y$13="",0,CHOOSE(Detalhamento.OpçãoServiços,OFFSET(Import.PLQ,$A137-1,Y$15-1,1,1),IF($E137&lt;&gt;1,IF(ISNUMBER(INDEX(Import.PLE,Detalhamento!$E137,Detalhamento!Y$15)),IF(INDEX(Import.PLE,Detalhamento!$E137,Detalhamento!Y$15)&lt;=mediçao,OFFSET(Import.PLQ,$A137-1,Y$15-1,1,1),0),0),PLE!$AA$28*OFFSET(Import.PLQ,$A137-1,Y$15-1,1,1)),IF($E137&lt;&gt;1,IF(ISNUMBER(INDEX(Import.PLE,Detalhamento!$E137,Detalhamento!Y$15)),IF(INDEX(Import.PLE,Detalhamento!$E137,Detalhamento!Y$15)&lt;=mediçao,0,OFFSET(Import.PLQ,$A137-1,Y$15-1,1,1)),OFFSET(Import.PLQ,$A137-1,Y$15-1,1,1)),(1-PLE!$AA$28)*OFFSET(Import.PLQ,$A137-1,Y$15-1,1,1))))</f>
        <v>0</v>
      </c>
      <c r="Z137" s="144">
        <f ca="1">IF(Z$13="",0,CHOOSE(Detalhamento.OpçãoServiços,OFFSET(Import.PLQ,$A137-1,Z$15-1,1,1),IF($E137&lt;&gt;1,IF(ISNUMBER(INDEX(Import.PLE,Detalhamento!$E137,Detalhamento!Z$15)),IF(INDEX(Import.PLE,Detalhamento!$E137,Detalhamento!Z$15)&lt;=mediçao,OFFSET(Import.PLQ,$A137-1,Z$15-1,1,1),0),0),PLE!$AA$28*OFFSET(Import.PLQ,$A137-1,Z$15-1,1,1)),IF($E137&lt;&gt;1,IF(ISNUMBER(INDEX(Import.PLE,Detalhamento!$E137,Detalhamento!Z$15)),IF(INDEX(Import.PLE,Detalhamento!$E137,Detalhamento!Z$15)&lt;=mediçao,0,OFFSET(Import.PLQ,$A137-1,Z$15-1,1,1)),OFFSET(Import.PLQ,$A137-1,Z$15-1,1,1)),(1-PLE!$AA$28)*OFFSET(Import.PLQ,$A137-1,Z$15-1,1,1))))</f>
        <v>0</v>
      </c>
      <c r="AA137" s="144">
        <f ca="1">IF(AA$13="",0,CHOOSE(Detalhamento.OpçãoServiços,OFFSET(Import.PLQ,$A137-1,AA$15-1,1,1),IF($E137&lt;&gt;1,IF(ISNUMBER(INDEX(Import.PLE,Detalhamento!$E137,Detalhamento!AA$15)),IF(INDEX(Import.PLE,Detalhamento!$E137,Detalhamento!AA$15)&lt;=mediçao,OFFSET(Import.PLQ,$A137-1,AA$15-1,1,1),0),0),PLE!$AA$28*OFFSET(Import.PLQ,$A137-1,AA$15-1,1,1)),IF($E137&lt;&gt;1,IF(ISNUMBER(INDEX(Import.PLE,Detalhamento!$E137,Detalhamento!AA$15)),IF(INDEX(Import.PLE,Detalhamento!$E137,Detalhamento!AA$15)&lt;=mediçao,0,OFFSET(Import.PLQ,$A137-1,AA$15-1,1,1)),OFFSET(Import.PLQ,$A137-1,AA$15-1,1,1)),(1-PLE!$AA$28)*OFFSET(Import.PLQ,$A137-1,AA$15-1,1,1))))</f>
        <v>0</v>
      </c>
      <c r="AB137" s="144">
        <f ca="1">IF(AB$13="",0,CHOOSE(Detalhamento.OpçãoServiços,OFFSET(Import.PLQ,$A137-1,AB$15-1,1,1),IF($E137&lt;&gt;1,IF(ISNUMBER(INDEX(Import.PLE,Detalhamento!$E137,Detalhamento!AB$15)),IF(INDEX(Import.PLE,Detalhamento!$E137,Detalhamento!AB$15)&lt;=mediçao,OFFSET(Import.PLQ,$A137-1,AB$15-1,1,1),0),0),PLE!$AA$28*OFFSET(Import.PLQ,$A137-1,AB$15-1,1,1)),IF($E137&lt;&gt;1,IF(ISNUMBER(INDEX(Import.PLE,Detalhamento!$E137,Detalhamento!AB$15)),IF(INDEX(Import.PLE,Detalhamento!$E137,Detalhamento!AB$15)&lt;=mediçao,0,OFFSET(Import.PLQ,$A137-1,AB$15-1,1,1)),OFFSET(Import.PLQ,$A137-1,AB$15-1,1,1)),(1-PLE!$AA$28)*OFFSET(Import.PLQ,$A137-1,AB$15-1,1,1))))</f>
        <v>0</v>
      </c>
      <c r="AC137" s="144">
        <f ca="1">IF(AC$13="",0,CHOOSE(Detalhamento.OpçãoServiços,OFFSET(Import.PLQ,$A137-1,AC$15-1,1,1),IF($E137&lt;&gt;1,IF(ISNUMBER(INDEX(Import.PLE,Detalhamento!$E137,Detalhamento!AC$15)),IF(INDEX(Import.PLE,Detalhamento!$E137,Detalhamento!AC$15)&lt;=mediçao,OFFSET(Import.PLQ,$A137-1,AC$15-1,1,1),0),0),PLE!$AA$28*OFFSET(Import.PLQ,$A137-1,AC$15-1,1,1)),IF($E137&lt;&gt;1,IF(ISNUMBER(INDEX(Import.PLE,Detalhamento!$E137,Detalhamento!AC$15)),IF(INDEX(Import.PLE,Detalhamento!$E137,Detalhamento!AC$15)&lt;=mediçao,0,OFFSET(Import.PLQ,$A137-1,AC$15-1,1,1)),OFFSET(Import.PLQ,$A137-1,AC$15-1,1,1)),(1-PLE!$AA$28)*OFFSET(Import.PLQ,$A137-1,AC$15-1,1,1))))</f>
        <v>0</v>
      </c>
      <c r="AD137" s="144">
        <f ca="1">IF(AD$13="",0,CHOOSE(Detalhamento.OpçãoServiços,OFFSET(Import.PLQ,$A137-1,AD$15-1,1,1),IF($E137&lt;&gt;1,IF(ISNUMBER(INDEX(Import.PLE,Detalhamento!$E137,Detalhamento!AD$15)),IF(INDEX(Import.PLE,Detalhamento!$E137,Detalhamento!AD$15)&lt;=mediçao,OFFSET(Import.PLQ,$A137-1,AD$15-1,1,1),0),0),PLE!$AA$28*OFFSET(Import.PLQ,$A137-1,AD$15-1,1,1)),IF($E137&lt;&gt;1,IF(ISNUMBER(INDEX(Import.PLE,Detalhamento!$E137,Detalhamento!AD$15)),IF(INDEX(Import.PLE,Detalhamento!$E137,Detalhamento!AD$15)&lt;=mediçao,0,OFFSET(Import.PLQ,$A137-1,AD$15-1,1,1)),OFFSET(Import.PLQ,$A137-1,AD$15-1,1,1)),(1-PLE!$AA$28)*OFFSET(Import.PLQ,$A137-1,AD$15-1,1,1))))</f>
        <v>0</v>
      </c>
      <c r="AE137" s="144">
        <f ca="1">IF(AE$13="",0,CHOOSE(Detalhamento.OpçãoServiços,OFFSET(Import.PLQ,$A137-1,AE$15-1,1,1),IF($E137&lt;&gt;1,IF(ISNUMBER(INDEX(Import.PLE,Detalhamento!$E137,Detalhamento!AE$15)),IF(INDEX(Import.PLE,Detalhamento!$E137,Detalhamento!AE$15)&lt;=mediçao,OFFSET(Import.PLQ,$A137-1,AE$15-1,1,1),0),0),PLE!$AA$28*OFFSET(Import.PLQ,$A137-1,AE$15-1,1,1)),IF($E137&lt;&gt;1,IF(ISNUMBER(INDEX(Import.PLE,Detalhamento!$E137,Detalhamento!AE$15)),IF(INDEX(Import.PLE,Detalhamento!$E137,Detalhamento!AE$15)&lt;=mediçao,0,OFFSET(Import.PLQ,$A137-1,AE$15-1,1,1)),OFFSET(Import.PLQ,$A137-1,AE$15-1,1,1)),(1-PLE!$AA$28)*OFFSET(Import.PLQ,$A137-1,AE$15-1,1,1))))</f>
        <v>0</v>
      </c>
      <c r="AF137" s="144">
        <f ca="1">IF(AF$13="",0,CHOOSE(Detalhamento.OpçãoServiços,OFFSET(Import.PLQ,$A137-1,AF$15-1,1,1),IF($E137&lt;&gt;1,IF(ISNUMBER(INDEX(Import.PLE,Detalhamento!$E137,Detalhamento!AF$15)),IF(INDEX(Import.PLE,Detalhamento!$E137,Detalhamento!AF$15)&lt;=mediçao,OFFSET(Import.PLQ,$A137-1,AF$15-1,1,1),0),0),PLE!$AA$28*OFFSET(Import.PLQ,$A137-1,AF$15-1,1,1)),IF($E137&lt;&gt;1,IF(ISNUMBER(INDEX(Import.PLE,Detalhamento!$E137,Detalhamento!AF$15)),IF(INDEX(Import.PLE,Detalhamento!$E137,Detalhamento!AF$15)&lt;=mediçao,0,OFFSET(Import.PLQ,$A137-1,AF$15-1,1,1)),OFFSET(Import.PLQ,$A137-1,AF$15-1,1,1)),(1-PLE!$AA$28)*OFFSET(Import.PLQ,$A137-1,AF$15-1,1,1))))</f>
        <v>0</v>
      </c>
      <c r="AG137" s="144">
        <f ca="1">IF(AG$13="",0,CHOOSE(Detalhamento.OpçãoServiços,OFFSET(Import.PLQ,$A137-1,AG$15-1,1,1),IF($E137&lt;&gt;1,IF(ISNUMBER(INDEX(Import.PLE,Detalhamento!$E137,Detalhamento!AG$15)),IF(INDEX(Import.PLE,Detalhamento!$E137,Detalhamento!AG$15)&lt;=mediçao,OFFSET(Import.PLQ,$A137-1,AG$15-1,1,1),0),0),PLE!$AA$28*OFFSET(Import.PLQ,$A137-1,AG$15-1,1,1)),IF($E137&lt;&gt;1,IF(ISNUMBER(INDEX(Import.PLE,Detalhamento!$E137,Detalhamento!AG$15)),IF(INDEX(Import.PLE,Detalhamento!$E137,Detalhamento!AG$15)&lt;=mediçao,0,OFFSET(Import.PLQ,$A137-1,AG$15-1,1,1)),OFFSET(Import.PLQ,$A137-1,AG$15-1,1,1)),(1-PLE!$AA$28)*OFFSET(Import.PLQ,$A137-1,AG$15-1,1,1))))</f>
        <v>0</v>
      </c>
      <c r="AH137" s="144">
        <f ca="1">IF(AH$13="",0,CHOOSE(Detalhamento.OpçãoServiços,OFFSET(Import.PLQ,$A137-1,AH$15-1,1,1),IF($E137&lt;&gt;1,IF(ISNUMBER(INDEX(Import.PLE,Detalhamento!$E137,Detalhamento!AH$15)),IF(INDEX(Import.PLE,Detalhamento!$E137,Detalhamento!AH$15)&lt;=mediçao,OFFSET(Import.PLQ,$A137-1,AH$15-1,1,1),0),0),PLE!$AA$28*OFFSET(Import.PLQ,$A137-1,AH$15-1,1,1)),IF($E137&lt;&gt;1,IF(ISNUMBER(INDEX(Import.PLE,Detalhamento!$E137,Detalhamento!AH$15)),IF(INDEX(Import.PLE,Detalhamento!$E137,Detalhamento!AH$15)&lt;=mediçao,0,OFFSET(Import.PLQ,$A137-1,AH$15-1,1,1)),OFFSET(Import.PLQ,$A137-1,AH$15-1,1,1)),(1-PLE!$AA$28)*OFFSET(Import.PLQ,$A137-1,AH$15-1,1,1))))</f>
        <v>0</v>
      </c>
      <c r="AI137" s="144">
        <f ca="1">IF(AI$13="",0,CHOOSE(Detalhamento.OpçãoServiços,OFFSET(Import.PLQ,$A137-1,AI$15-1,1,1),IF($E137&lt;&gt;1,IF(ISNUMBER(INDEX(Import.PLE,Detalhamento!$E137,Detalhamento!AI$15)),IF(INDEX(Import.PLE,Detalhamento!$E137,Detalhamento!AI$15)&lt;=mediçao,OFFSET(Import.PLQ,$A137-1,AI$15-1,1,1),0),0),PLE!$AA$28*OFFSET(Import.PLQ,$A137-1,AI$15-1,1,1)),IF($E137&lt;&gt;1,IF(ISNUMBER(INDEX(Import.PLE,Detalhamento!$E137,Detalhamento!AI$15)),IF(INDEX(Import.PLE,Detalhamento!$E137,Detalhamento!AI$15)&lt;=mediçao,0,OFFSET(Import.PLQ,$A137-1,AI$15-1,1,1)),OFFSET(Import.PLQ,$A137-1,AI$15-1,1,1)),(1-PLE!$AA$28)*OFFSET(Import.PLQ,$A137-1,AI$15-1,1,1))))</f>
        <v>0</v>
      </c>
      <c r="AJ137" s="144">
        <f ca="1">IF(AJ$13="",0,CHOOSE(Detalhamento.OpçãoServiços,OFFSET(Import.PLQ,$A137-1,AJ$15-1,1,1),IF($E137&lt;&gt;1,IF(ISNUMBER(INDEX(Import.PLE,Detalhamento!$E137,Detalhamento!AJ$15)),IF(INDEX(Import.PLE,Detalhamento!$E137,Detalhamento!AJ$15)&lt;=mediçao,OFFSET(Import.PLQ,$A137-1,AJ$15-1,1,1),0),0),PLE!$AA$28*OFFSET(Import.PLQ,$A137-1,AJ$15-1,1,1)),IF($E137&lt;&gt;1,IF(ISNUMBER(INDEX(Import.PLE,Detalhamento!$E137,Detalhamento!AJ$15)),IF(INDEX(Import.PLE,Detalhamento!$E137,Detalhamento!AJ$15)&lt;=mediçao,0,OFFSET(Import.PLQ,$A137-1,AJ$15-1,1,1)),OFFSET(Import.PLQ,$A137-1,AJ$15-1,1,1)),(1-PLE!$AA$28)*OFFSET(Import.PLQ,$A137-1,AJ$15-1,1,1))))</f>
        <v>0</v>
      </c>
      <c r="AK137" s="144">
        <f ca="1">IF(AK$13="",0,CHOOSE(Detalhamento.OpçãoServiços,OFFSET(Import.PLQ,$A137-1,AK$15-1,1,1),IF($E137&lt;&gt;1,IF(ISNUMBER(INDEX(Import.PLE,Detalhamento!$E137,Detalhamento!AK$15)),IF(INDEX(Import.PLE,Detalhamento!$E137,Detalhamento!AK$15)&lt;=mediçao,OFFSET(Import.PLQ,$A137-1,AK$15-1,1,1),0),0),PLE!$AA$28*OFFSET(Import.PLQ,$A137-1,AK$15-1,1,1)),IF($E137&lt;&gt;1,IF(ISNUMBER(INDEX(Import.PLE,Detalhamento!$E137,Detalhamento!AK$15)),IF(INDEX(Import.PLE,Detalhamento!$E137,Detalhamento!AK$15)&lt;=mediçao,0,OFFSET(Import.PLQ,$A137-1,AK$15-1,1,1)),OFFSET(Import.PLQ,$A137-1,AK$15-1,1,1)),(1-PLE!$AA$28)*OFFSET(Import.PLQ,$A137-1,AK$15-1,1,1))))</f>
        <v>0</v>
      </c>
      <c r="AL137" s="144">
        <f ca="1">IF(AL$13="",0,CHOOSE(Detalhamento.OpçãoServiços,OFFSET(Import.PLQ,$A137-1,AL$15-1,1,1),IF($E137&lt;&gt;1,IF(ISNUMBER(INDEX(Import.PLE,Detalhamento!$E137,Detalhamento!AL$15)),IF(INDEX(Import.PLE,Detalhamento!$E137,Detalhamento!AL$15)&lt;=mediçao,OFFSET(Import.PLQ,$A137-1,AL$15-1,1,1),0),0),PLE!$AA$28*OFFSET(Import.PLQ,$A137-1,AL$15-1,1,1)),IF($E137&lt;&gt;1,IF(ISNUMBER(INDEX(Import.PLE,Detalhamento!$E137,Detalhamento!AL$15)),IF(INDEX(Import.PLE,Detalhamento!$E137,Detalhamento!AL$15)&lt;=mediçao,0,OFFSET(Import.PLQ,$A137-1,AL$15-1,1,1)),OFFSET(Import.PLQ,$A137-1,AL$15-1,1,1)),(1-PLE!$AA$28)*OFFSET(Import.PLQ,$A137-1,AL$15-1,1,1))))</f>
        <v>0</v>
      </c>
      <c r="AM137" s="144">
        <f ca="1">IF(AM$13="",0,CHOOSE(Detalhamento.OpçãoServiços,OFFSET(Import.PLQ,$A137-1,AM$15-1,1,1),IF($E137&lt;&gt;1,IF(ISNUMBER(INDEX(Import.PLE,Detalhamento!$E137,Detalhamento!AM$15)),IF(INDEX(Import.PLE,Detalhamento!$E137,Detalhamento!AM$15)&lt;=mediçao,OFFSET(Import.PLQ,$A137-1,AM$15-1,1,1),0),0),PLE!$AA$28*OFFSET(Import.PLQ,$A137-1,AM$15-1,1,1)),IF($E137&lt;&gt;1,IF(ISNUMBER(INDEX(Import.PLE,Detalhamento!$E137,Detalhamento!AM$15)),IF(INDEX(Import.PLE,Detalhamento!$E137,Detalhamento!AM$15)&lt;=mediçao,0,OFFSET(Import.PLQ,$A137-1,AM$15-1,1,1)),OFFSET(Import.PLQ,$A137-1,AM$15-1,1,1)),(1-PLE!$AA$28)*OFFSET(Import.PLQ,$A137-1,AM$15-1,1,1))))</f>
        <v>0</v>
      </c>
      <c r="AN137" s="144">
        <f ca="1">IF(AN$13="",0,CHOOSE(Detalhamento.OpçãoServiços,OFFSET(Import.PLQ,$A137-1,AN$15-1,1,1),IF($E137&lt;&gt;1,IF(ISNUMBER(INDEX(Import.PLE,Detalhamento!$E137,Detalhamento!AN$15)),IF(INDEX(Import.PLE,Detalhamento!$E137,Detalhamento!AN$15)&lt;=mediçao,OFFSET(Import.PLQ,$A137-1,AN$15-1,1,1),0),0),PLE!$AA$28*OFFSET(Import.PLQ,$A137-1,AN$15-1,1,1)),IF($E137&lt;&gt;1,IF(ISNUMBER(INDEX(Import.PLE,Detalhamento!$E137,Detalhamento!AN$15)),IF(INDEX(Import.PLE,Detalhamento!$E137,Detalhamento!AN$15)&lt;=mediçao,0,OFFSET(Import.PLQ,$A137-1,AN$15-1,1,1)),OFFSET(Import.PLQ,$A137-1,AN$15-1,1,1)),(1-PLE!$AA$28)*OFFSET(Import.PLQ,$A137-1,AN$15-1,1,1))))</f>
        <v>0</v>
      </c>
      <c r="AO137" s="144">
        <f ca="1">IF(AO$13="",0,CHOOSE(Detalhamento.OpçãoServiços,OFFSET(Import.PLQ,$A137-1,AO$15-1,1,1),IF($E137&lt;&gt;1,IF(ISNUMBER(INDEX(Import.PLE,Detalhamento!$E137,Detalhamento!AO$15)),IF(INDEX(Import.PLE,Detalhamento!$E137,Detalhamento!AO$15)&lt;=mediçao,OFFSET(Import.PLQ,$A137-1,AO$15-1,1,1),0),0),PLE!$AA$28*OFFSET(Import.PLQ,$A137-1,AO$15-1,1,1)),IF($E137&lt;&gt;1,IF(ISNUMBER(INDEX(Import.PLE,Detalhamento!$E137,Detalhamento!AO$15)),IF(INDEX(Import.PLE,Detalhamento!$E137,Detalhamento!AO$15)&lt;=mediçao,0,OFFSET(Import.PLQ,$A137-1,AO$15-1,1,1)),OFFSET(Import.PLQ,$A137-1,AO$15-1,1,1)),(1-PLE!$AA$28)*OFFSET(Import.PLQ,$A137-1,AO$15-1,1,1))))</f>
        <v>0</v>
      </c>
      <c r="AP137" s="144">
        <f ca="1">IF(AP$13="",0,CHOOSE(Detalhamento.OpçãoServiços,OFFSET(Import.PLQ,$A137-1,AP$15-1,1,1),IF($E137&lt;&gt;1,IF(ISNUMBER(INDEX(Import.PLE,Detalhamento!$E137,Detalhamento!AP$15)),IF(INDEX(Import.PLE,Detalhamento!$E137,Detalhamento!AP$15)&lt;=mediçao,OFFSET(Import.PLQ,$A137-1,AP$15-1,1,1),0),0),PLE!$AA$28*OFFSET(Import.PLQ,$A137-1,AP$15-1,1,1)),IF($E137&lt;&gt;1,IF(ISNUMBER(INDEX(Import.PLE,Detalhamento!$E137,Detalhamento!AP$15)),IF(INDEX(Import.PLE,Detalhamento!$E137,Detalhamento!AP$15)&lt;=mediçao,0,OFFSET(Import.PLQ,$A137-1,AP$15-1,1,1)),OFFSET(Import.PLQ,$A137-1,AP$15-1,1,1)),(1-PLE!$AA$28)*OFFSET(Import.PLQ,$A137-1,AP$15-1,1,1))))</f>
        <v>0</v>
      </c>
      <c r="AQ137" s="144">
        <f ca="1">IF(AQ$13="",0,CHOOSE(Detalhamento.OpçãoServiços,OFFSET(Import.PLQ,$A137-1,AQ$15-1,1,1),IF($E137&lt;&gt;1,IF(ISNUMBER(INDEX(Import.PLE,Detalhamento!$E137,Detalhamento!AQ$15)),IF(INDEX(Import.PLE,Detalhamento!$E137,Detalhamento!AQ$15)&lt;=mediçao,OFFSET(Import.PLQ,$A137-1,AQ$15-1,1,1),0),0),PLE!$AA$28*OFFSET(Import.PLQ,$A137-1,AQ$15-1,1,1)),IF($E137&lt;&gt;1,IF(ISNUMBER(INDEX(Import.PLE,Detalhamento!$E137,Detalhamento!AQ$15)),IF(INDEX(Import.PLE,Detalhamento!$E137,Detalhamento!AQ$15)&lt;=mediçao,0,OFFSET(Import.PLQ,$A137-1,AQ$15-1,1,1)),OFFSET(Import.PLQ,$A137-1,AQ$15-1,1,1)),(1-PLE!$AA$28)*OFFSET(Import.PLQ,$A137-1,AQ$15-1,1,1))))</f>
        <v>0</v>
      </c>
      <c r="AR137" s="144">
        <f ca="1">IF(AR$13="",0,CHOOSE(Detalhamento.OpçãoServiços,OFFSET(Import.PLQ,$A137-1,AR$15-1,1,1),IF($E137&lt;&gt;1,IF(ISNUMBER(INDEX(Import.PLE,Detalhamento!$E137,Detalhamento!AR$15)),IF(INDEX(Import.PLE,Detalhamento!$E137,Detalhamento!AR$15)&lt;=mediçao,OFFSET(Import.PLQ,$A137-1,AR$15-1,1,1),0),0),PLE!$AA$28*OFFSET(Import.PLQ,$A137-1,AR$15-1,1,1)),IF($E137&lt;&gt;1,IF(ISNUMBER(INDEX(Import.PLE,Detalhamento!$E137,Detalhamento!AR$15)),IF(INDEX(Import.PLE,Detalhamento!$E137,Detalhamento!AR$15)&lt;=mediçao,0,OFFSET(Import.PLQ,$A137-1,AR$15-1,1,1)),OFFSET(Import.PLQ,$A137-1,AR$15-1,1,1)),(1-PLE!$AA$28)*OFFSET(Import.PLQ,$A137-1,AR$15-1,1,1))))</f>
        <v>0</v>
      </c>
      <c r="AS137" s="144">
        <f ca="1">IF(AS$13="",0,CHOOSE(Detalhamento.OpçãoServiços,OFFSET(Import.PLQ,$A137-1,AS$15-1,1,1),IF($E137&lt;&gt;1,IF(ISNUMBER(INDEX(Import.PLE,Detalhamento!$E137,Detalhamento!AS$15)),IF(INDEX(Import.PLE,Detalhamento!$E137,Detalhamento!AS$15)&lt;=mediçao,OFFSET(Import.PLQ,$A137-1,AS$15-1,1,1),0),0),PLE!$AA$28*OFFSET(Import.PLQ,$A137-1,AS$15-1,1,1)),IF($E137&lt;&gt;1,IF(ISNUMBER(INDEX(Import.PLE,Detalhamento!$E137,Detalhamento!AS$15)),IF(INDEX(Import.PLE,Detalhamento!$E137,Detalhamento!AS$15)&lt;=mediçao,0,OFFSET(Import.PLQ,$A137-1,AS$15-1,1,1)),OFFSET(Import.PLQ,$A137-1,AS$15-1,1,1)),(1-PLE!$AA$28)*OFFSET(Import.PLQ,$A137-1,AS$15-1,1,1))))</f>
        <v>0</v>
      </c>
      <c r="AT137" s="144">
        <f ca="1">IF(AT$13="",0,CHOOSE(Detalhamento.OpçãoServiços,OFFSET(Import.PLQ,$A137-1,AT$15-1,1,1),IF($E137&lt;&gt;1,IF(ISNUMBER(INDEX(Import.PLE,Detalhamento!$E137,Detalhamento!AT$15)),IF(INDEX(Import.PLE,Detalhamento!$E137,Detalhamento!AT$15)&lt;=mediçao,OFFSET(Import.PLQ,$A137-1,AT$15-1,1,1),0),0),PLE!$AA$28*OFFSET(Import.PLQ,$A137-1,AT$15-1,1,1)),IF($E137&lt;&gt;1,IF(ISNUMBER(INDEX(Import.PLE,Detalhamento!$E137,Detalhamento!AT$15)),IF(INDEX(Import.PLE,Detalhamento!$E137,Detalhamento!AT$15)&lt;=mediçao,0,OFFSET(Import.PLQ,$A137-1,AT$15-1,1,1)),OFFSET(Import.PLQ,$A137-1,AT$15-1,1,1)),(1-PLE!$AA$28)*OFFSET(Import.PLQ,$A137-1,AT$15-1,1,1))))</f>
        <v>0</v>
      </c>
      <c r="AU137" s="144">
        <f ca="1">IF(AU$13="",0,CHOOSE(Detalhamento.OpçãoServiços,OFFSET(Import.PLQ,$A137-1,AU$15-1,1,1),IF($E137&lt;&gt;1,IF(ISNUMBER(INDEX(Import.PLE,Detalhamento!$E137,Detalhamento!AU$15)),IF(INDEX(Import.PLE,Detalhamento!$E137,Detalhamento!AU$15)&lt;=mediçao,OFFSET(Import.PLQ,$A137-1,AU$15-1,1,1),0),0),PLE!$AA$28*OFFSET(Import.PLQ,$A137-1,AU$15-1,1,1)),IF($E137&lt;&gt;1,IF(ISNUMBER(INDEX(Import.PLE,Detalhamento!$E137,Detalhamento!AU$15)),IF(INDEX(Import.PLE,Detalhamento!$E137,Detalhamento!AU$15)&lt;=mediçao,0,OFFSET(Import.PLQ,$A137-1,AU$15-1,1,1)),OFFSET(Import.PLQ,$A137-1,AU$15-1,1,1)),(1-PLE!$AA$28)*OFFSET(Import.PLQ,$A137-1,AU$15-1,1,1))))</f>
        <v>0</v>
      </c>
      <c r="AV137" s="144">
        <f ca="1">IF(AV$13="",0,CHOOSE(Detalhamento.OpçãoServiços,OFFSET(Import.PLQ,$A137-1,AV$15-1,1,1),IF($E137&lt;&gt;1,IF(ISNUMBER(INDEX(Import.PLE,Detalhamento!$E137,Detalhamento!AV$15)),IF(INDEX(Import.PLE,Detalhamento!$E137,Detalhamento!AV$15)&lt;=mediçao,OFFSET(Import.PLQ,$A137-1,AV$15-1,1,1),0),0),PLE!$AA$28*OFFSET(Import.PLQ,$A137-1,AV$15-1,1,1)),IF($E137&lt;&gt;1,IF(ISNUMBER(INDEX(Import.PLE,Detalhamento!$E137,Detalhamento!AV$15)),IF(INDEX(Import.PLE,Detalhamento!$E137,Detalhamento!AV$15)&lt;=mediçao,0,OFFSET(Import.PLQ,$A137-1,AV$15-1,1,1)),OFFSET(Import.PLQ,$A137-1,AV$15-1,1,1)),(1-PLE!$AA$28)*OFFSET(Import.PLQ,$A137-1,AV$15-1,1,1))))</f>
        <v>0</v>
      </c>
      <c r="AW137" s="144">
        <f ca="1">IF(AW$13="",0,CHOOSE(Detalhamento.OpçãoServiços,OFFSET(Import.PLQ,$A137-1,AW$15-1,1,1),IF($E137&lt;&gt;1,IF(ISNUMBER(INDEX(Import.PLE,Detalhamento!$E137,Detalhamento!AW$15)),IF(INDEX(Import.PLE,Detalhamento!$E137,Detalhamento!AW$15)&lt;=mediçao,OFFSET(Import.PLQ,$A137-1,AW$15-1,1,1),0),0),PLE!$AA$28*OFFSET(Import.PLQ,$A137-1,AW$15-1,1,1)),IF($E137&lt;&gt;1,IF(ISNUMBER(INDEX(Import.PLE,Detalhamento!$E137,Detalhamento!AW$15)),IF(INDEX(Import.PLE,Detalhamento!$E137,Detalhamento!AW$15)&lt;=mediçao,0,OFFSET(Import.PLQ,$A137-1,AW$15-1,1,1)),OFFSET(Import.PLQ,$A137-1,AW$15-1,1,1)),(1-PLE!$AA$28)*OFFSET(Import.PLQ,$A137-1,AW$15-1,1,1))))</f>
        <v>0</v>
      </c>
      <c r="AX137" s="144">
        <f ca="1">IF(AX$13="",0,CHOOSE(Detalhamento.OpçãoServiços,OFFSET(Import.PLQ,$A137-1,AX$15-1,1,1),IF($E137&lt;&gt;1,IF(ISNUMBER(INDEX(Import.PLE,Detalhamento!$E137,Detalhamento!AX$15)),IF(INDEX(Import.PLE,Detalhamento!$E137,Detalhamento!AX$15)&lt;=mediçao,OFFSET(Import.PLQ,$A137-1,AX$15-1,1,1),0),0),PLE!$AA$28*OFFSET(Import.PLQ,$A137-1,AX$15-1,1,1)),IF($E137&lt;&gt;1,IF(ISNUMBER(INDEX(Import.PLE,Detalhamento!$E137,Detalhamento!AX$15)),IF(INDEX(Import.PLE,Detalhamento!$E137,Detalhamento!AX$15)&lt;=mediçao,0,OFFSET(Import.PLQ,$A137-1,AX$15-1,1,1)),OFFSET(Import.PLQ,$A137-1,AX$15-1,1,1)),(1-PLE!$AA$28)*OFFSET(Import.PLQ,$A137-1,AX$15-1,1,1))))</f>
        <v>0</v>
      </c>
      <c r="AY137" s="144">
        <f ca="1">IF(AY$13="",0,CHOOSE(Detalhamento.OpçãoServiços,OFFSET(Import.PLQ,$A137-1,AY$15-1,1,1),IF($E137&lt;&gt;1,IF(ISNUMBER(INDEX(Import.PLE,Detalhamento!$E137,Detalhamento!AY$15)),IF(INDEX(Import.PLE,Detalhamento!$E137,Detalhamento!AY$15)&lt;=mediçao,OFFSET(Import.PLQ,$A137-1,AY$15-1,1,1),0),0),PLE!$AA$28*OFFSET(Import.PLQ,$A137-1,AY$15-1,1,1)),IF($E137&lt;&gt;1,IF(ISNUMBER(INDEX(Import.PLE,Detalhamento!$E137,Detalhamento!AY$15)),IF(INDEX(Import.PLE,Detalhamento!$E137,Detalhamento!AY$15)&lt;=mediçao,0,OFFSET(Import.PLQ,$A137-1,AY$15-1,1,1)),OFFSET(Import.PLQ,$A137-1,AY$15-1,1,1)),(1-PLE!$AA$28)*OFFSET(Import.PLQ,$A137-1,AY$15-1,1,1))))</f>
        <v>0</v>
      </c>
      <c r="AZ137" s="144">
        <f ca="1">IF(AZ$13="",0,CHOOSE(Detalhamento.OpçãoServiços,OFFSET(Import.PLQ,$A137-1,AZ$15-1,1,1),IF($E137&lt;&gt;1,IF(ISNUMBER(INDEX(Import.PLE,Detalhamento!$E137,Detalhamento!AZ$15)),IF(INDEX(Import.PLE,Detalhamento!$E137,Detalhamento!AZ$15)&lt;=mediçao,OFFSET(Import.PLQ,$A137-1,AZ$15-1,1,1),0),0),PLE!$AA$28*OFFSET(Import.PLQ,$A137-1,AZ$15-1,1,1)),IF($E137&lt;&gt;1,IF(ISNUMBER(INDEX(Import.PLE,Detalhamento!$E137,Detalhamento!AZ$15)),IF(INDEX(Import.PLE,Detalhamento!$E137,Detalhamento!AZ$15)&lt;=mediçao,0,OFFSET(Import.PLQ,$A137-1,AZ$15-1,1,1)),OFFSET(Import.PLQ,$A137-1,AZ$15-1,1,1)),(1-PLE!$AA$28)*OFFSET(Import.PLQ,$A137-1,AZ$15-1,1,1))))</f>
        <v>0</v>
      </c>
      <c r="BA137" s="144">
        <f ca="1">IF(BA$13="",0,CHOOSE(Detalhamento.OpçãoServiços,OFFSET(Import.PLQ,$A137-1,BA$15-1,1,1),IF($E137&lt;&gt;1,IF(ISNUMBER(INDEX(Import.PLE,Detalhamento!$E137,Detalhamento!BA$15)),IF(INDEX(Import.PLE,Detalhamento!$E137,Detalhamento!BA$15)&lt;=mediçao,OFFSET(Import.PLQ,$A137-1,BA$15-1,1,1),0),0),PLE!$AA$28*OFFSET(Import.PLQ,$A137-1,BA$15-1,1,1)),IF($E137&lt;&gt;1,IF(ISNUMBER(INDEX(Import.PLE,Detalhamento!$E137,Detalhamento!BA$15)),IF(INDEX(Import.PLE,Detalhamento!$E137,Detalhamento!BA$15)&lt;=mediçao,0,OFFSET(Import.PLQ,$A137-1,BA$15-1,1,1)),OFFSET(Import.PLQ,$A137-1,BA$15-1,1,1)),(1-PLE!$AA$28)*OFFSET(Import.PLQ,$A137-1,BA$15-1,1,1))))</f>
        <v>0</v>
      </c>
      <c r="BB137" s="144">
        <f ca="1">IF(BB$13="",0,CHOOSE(Detalhamento.OpçãoServiços,OFFSET(Import.PLQ,$A137-1,BB$15-1,1,1),IF($E137&lt;&gt;1,IF(ISNUMBER(INDEX(Import.PLE,Detalhamento!$E137,Detalhamento!BB$15)),IF(INDEX(Import.PLE,Detalhamento!$E137,Detalhamento!BB$15)&lt;=mediçao,OFFSET(Import.PLQ,$A137-1,BB$15-1,1,1),0),0),PLE!$AA$28*OFFSET(Import.PLQ,$A137-1,BB$15-1,1,1)),IF($E137&lt;&gt;1,IF(ISNUMBER(INDEX(Import.PLE,Detalhamento!$E137,Detalhamento!BB$15)),IF(INDEX(Import.PLE,Detalhamento!$E137,Detalhamento!BB$15)&lt;=mediçao,0,OFFSET(Import.PLQ,$A137-1,BB$15-1,1,1)),OFFSET(Import.PLQ,$A137-1,BB$15-1,1,1)),(1-PLE!$AA$28)*OFFSET(Import.PLQ,$A137-1,BB$15-1,1,1))))</f>
        <v>0</v>
      </c>
      <c r="BC137" s="144">
        <f ca="1">IF(BC$13="",0,CHOOSE(Detalhamento.OpçãoServiços,OFFSET(Import.PLQ,$A137-1,BC$15-1,1,1),IF($E137&lt;&gt;1,IF(ISNUMBER(INDEX(Import.PLE,Detalhamento!$E137,Detalhamento!BC$15)),IF(INDEX(Import.PLE,Detalhamento!$E137,Detalhamento!BC$15)&lt;=mediçao,OFFSET(Import.PLQ,$A137-1,BC$15-1,1,1),0),0),PLE!$AA$28*OFFSET(Import.PLQ,$A137-1,BC$15-1,1,1)),IF($E137&lt;&gt;1,IF(ISNUMBER(INDEX(Import.PLE,Detalhamento!$E137,Detalhamento!BC$15)),IF(INDEX(Import.PLE,Detalhamento!$E137,Detalhamento!BC$15)&lt;=mediçao,0,OFFSET(Import.PLQ,$A137-1,BC$15-1,1,1)),OFFSET(Import.PLQ,$A137-1,BC$15-1,1,1)),(1-PLE!$AA$28)*OFFSET(Import.PLQ,$A137-1,BC$15-1,1,1))))</f>
        <v>0</v>
      </c>
      <c r="BD137" s="144">
        <f ca="1">IF(BD$13="",0,CHOOSE(Detalhamento.OpçãoServiços,OFFSET(Import.PLQ,$A137-1,BD$15-1,1,1),IF($E137&lt;&gt;1,IF(ISNUMBER(INDEX(Import.PLE,Detalhamento!$E137,Detalhamento!BD$15)),IF(INDEX(Import.PLE,Detalhamento!$E137,Detalhamento!BD$15)&lt;=mediçao,OFFSET(Import.PLQ,$A137-1,BD$15-1,1,1),0),0),PLE!$AA$28*OFFSET(Import.PLQ,$A137-1,BD$15-1,1,1)),IF($E137&lt;&gt;1,IF(ISNUMBER(INDEX(Import.PLE,Detalhamento!$E137,Detalhamento!BD$15)),IF(INDEX(Import.PLE,Detalhamento!$E137,Detalhamento!BD$15)&lt;=mediçao,0,OFFSET(Import.PLQ,$A137-1,BD$15-1,1,1)),OFFSET(Import.PLQ,$A137-1,BD$15-1,1,1)),(1-PLE!$AA$28)*OFFSET(Import.PLQ,$A137-1,BD$15-1,1,1))))</f>
        <v>0</v>
      </c>
      <c r="BE137" s="144">
        <f ca="1">IF(BE$13="",0,CHOOSE(Detalhamento.OpçãoServiços,OFFSET(Import.PLQ,$A137-1,BE$15-1,1,1),IF($E137&lt;&gt;1,IF(ISNUMBER(INDEX(Import.PLE,Detalhamento!$E137,Detalhamento!BE$15)),IF(INDEX(Import.PLE,Detalhamento!$E137,Detalhamento!BE$15)&lt;=mediçao,OFFSET(Import.PLQ,$A137-1,BE$15-1,1,1),0),0),PLE!$AA$28*OFFSET(Import.PLQ,$A137-1,BE$15-1,1,1)),IF($E137&lt;&gt;1,IF(ISNUMBER(INDEX(Import.PLE,Detalhamento!$E137,Detalhamento!BE$15)),IF(INDEX(Import.PLE,Detalhamento!$E137,Detalhamento!BE$15)&lt;=mediçao,0,OFFSET(Import.PLQ,$A137-1,BE$15-1,1,1)),OFFSET(Import.PLQ,$A137-1,BE$15-1,1,1)),(1-PLE!$AA$28)*OFFSET(Import.PLQ,$A137-1,BE$15-1,1,1))))</f>
        <v>0</v>
      </c>
      <c r="BF137" s="144">
        <f ca="1">IF(BF$13="",0,CHOOSE(Detalhamento.OpçãoServiços,OFFSET(Import.PLQ,$A137-1,BF$15-1,1,1),IF($E137&lt;&gt;1,IF(ISNUMBER(INDEX(Import.PLE,Detalhamento!$E137,Detalhamento!BF$15)),IF(INDEX(Import.PLE,Detalhamento!$E137,Detalhamento!BF$15)&lt;=mediçao,OFFSET(Import.PLQ,$A137-1,BF$15-1,1,1),0),0),PLE!$AA$28*OFFSET(Import.PLQ,$A137-1,BF$15-1,1,1)),IF($E137&lt;&gt;1,IF(ISNUMBER(INDEX(Import.PLE,Detalhamento!$E137,Detalhamento!BF$15)),IF(INDEX(Import.PLE,Detalhamento!$E137,Detalhamento!BF$15)&lt;=mediçao,0,OFFSET(Import.PLQ,$A137-1,BF$15-1,1,1)),OFFSET(Import.PLQ,$A137-1,BF$15-1,1,1)),(1-PLE!$AA$28)*OFFSET(Import.PLQ,$A137-1,BF$15-1,1,1))))</f>
        <v>0</v>
      </c>
      <c r="BG137" s="144">
        <f ca="1">IF(BG$13="",0,CHOOSE(Detalhamento.OpçãoServiços,OFFSET(Import.PLQ,$A137-1,BG$15-1,1,1),IF($E137&lt;&gt;1,IF(ISNUMBER(INDEX(Import.PLE,Detalhamento!$E137,Detalhamento!BG$15)),IF(INDEX(Import.PLE,Detalhamento!$E137,Detalhamento!BG$15)&lt;=mediçao,OFFSET(Import.PLQ,$A137-1,BG$15-1,1,1),0),0),PLE!$AA$28*OFFSET(Import.PLQ,$A137-1,BG$15-1,1,1)),IF($E137&lt;&gt;1,IF(ISNUMBER(INDEX(Import.PLE,Detalhamento!$E137,Detalhamento!BG$15)),IF(INDEX(Import.PLE,Detalhamento!$E137,Detalhamento!BG$15)&lt;=mediçao,0,OFFSET(Import.PLQ,$A137-1,BG$15-1,1,1)),OFFSET(Import.PLQ,$A137-1,BG$15-1,1,1)),(1-PLE!$AA$28)*OFFSET(Import.PLQ,$A137-1,BG$15-1,1,1))))</f>
        <v>0</v>
      </c>
      <c r="BH137" s="144">
        <f ca="1">IF(BH$13="",0,CHOOSE(Detalhamento.OpçãoServiços,OFFSET(Import.PLQ,$A137-1,BH$15-1,1,1),IF($E137&lt;&gt;1,IF(ISNUMBER(INDEX(Import.PLE,Detalhamento!$E137,Detalhamento!BH$15)),IF(INDEX(Import.PLE,Detalhamento!$E137,Detalhamento!BH$15)&lt;=mediçao,OFFSET(Import.PLQ,$A137-1,BH$15-1,1,1),0),0),PLE!$AA$28*OFFSET(Import.PLQ,$A137-1,BH$15-1,1,1)),IF($E137&lt;&gt;1,IF(ISNUMBER(INDEX(Import.PLE,Detalhamento!$E137,Detalhamento!BH$15)),IF(INDEX(Import.PLE,Detalhamento!$E137,Detalhamento!BH$15)&lt;=mediçao,0,OFFSET(Import.PLQ,$A137-1,BH$15-1,1,1)),OFFSET(Import.PLQ,$A137-1,BH$15-1,1,1)),(1-PLE!$AA$28)*OFFSET(Import.PLQ,$A137-1,BH$15-1,1,1))))</f>
        <v>0</v>
      </c>
      <c r="BI137" s="144">
        <f ca="1">IF(BI$13="",0,CHOOSE(Detalhamento.OpçãoServiços,OFFSET(Import.PLQ,$A137-1,BI$15-1,1,1),IF($E137&lt;&gt;1,IF(ISNUMBER(INDEX(Import.PLE,Detalhamento!$E137,Detalhamento!BI$15)),IF(INDEX(Import.PLE,Detalhamento!$E137,Detalhamento!BI$15)&lt;=mediçao,OFFSET(Import.PLQ,$A137-1,BI$15-1,1,1),0),0),PLE!$AA$28*OFFSET(Import.PLQ,$A137-1,BI$15-1,1,1)),IF($E137&lt;&gt;1,IF(ISNUMBER(INDEX(Import.PLE,Detalhamento!$E137,Detalhamento!BI$15)),IF(INDEX(Import.PLE,Detalhamento!$E137,Detalhamento!BI$15)&lt;=mediçao,0,OFFSET(Import.PLQ,$A137-1,BI$15-1,1,1)),OFFSET(Import.PLQ,$A137-1,BI$15-1,1,1)),(1-PLE!$AA$28)*OFFSET(Import.PLQ,$A137-1,BI$15-1,1,1))))</f>
        <v>0</v>
      </c>
    </row>
    <row r="138" spans="1:61" ht="30" x14ac:dyDescent="0.2">
      <c r="A138" s="155">
        <v>109</v>
      </c>
      <c r="B138" s="21" t="str">
        <f t="shared" ca="1" si="17"/>
        <v>Serviço</v>
      </c>
      <c r="E138" s="153">
        <f t="shared" ca="1" si="18"/>
        <v>13</v>
      </c>
      <c r="F138" s="154">
        <f t="shared" ca="1" si="19"/>
        <v>130109</v>
      </c>
      <c r="G138" s="154" t="str">
        <f t="shared" ca="1" si="23"/>
        <v>1.12.16</v>
      </c>
      <c r="H138" s="182" t="str">
        <f t="shared" ca="1" si="23"/>
        <v>ELETRODUTO RÍGIDO ROSCÁVEL, PVC, DN 25 MM (3/4"), PARA CIRCUITOS TERMINAIS, INSTALADO EM LAJE - FORNECIMENTO E INSTALAÇÃO. AF_12/2015</v>
      </c>
      <c r="I138" s="37" t="str">
        <f t="shared" ca="1" si="20"/>
        <v>M</v>
      </c>
      <c r="J138" s="144">
        <f t="shared" ca="1" si="21"/>
        <v>126.8</v>
      </c>
      <c r="K138" s="67"/>
      <c r="L138" s="144">
        <f ca="1">IF(L$13="",0,CHOOSE(Detalhamento.OpçãoServiços,OFFSET(Import.PLQ,$A138-1,L$15-1,1,1),IF($E138&lt;&gt;1,IF(ISNUMBER(INDEX(Import.PLE,Detalhamento!$E138,Detalhamento!L$15)),IF(INDEX(Import.PLE,Detalhamento!$E138,Detalhamento!L$15)&lt;=mediçao,OFFSET(Import.PLQ,$A138-1,L$15-1,1,1),0),0),PLE!$AA$28*OFFSET(Import.PLQ,$A138-1,L$15-1,1,1)),IF($E138&lt;&gt;1,IF(ISNUMBER(INDEX(Import.PLE,Detalhamento!$E138,Detalhamento!L$15)),IF(INDEX(Import.PLE,Detalhamento!$E138,Detalhamento!L$15)&lt;=mediçao,0,OFFSET(Import.PLQ,$A138-1,L$15-1,1,1)),OFFSET(Import.PLQ,$A138-1,L$15-1,1,1)),(1-PLE!$AA$28)*OFFSET(Import.PLQ,$A138-1,L$15-1,1,1))))</f>
        <v>126.8</v>
      </c>
      <c r="M138" s="144">
        <f ca="1">IF(M$13="",0,CHOOSE(Detalhamento.OpçãoServiços,OFFSET(Import.PLQ,$A138-1,M$15-1,1,1),IF($E138&lt;&gt;1,IF(ISNUMBER(INDEX(Import.PLE,Detalhamento!$E138,Detalhamento!M$15)),IF(INDEX(Import.PLE,Detalhamento!$E138,Detalhamento!M$15)&lt;=mediçao,OFFSET(Import.PLQ,$A138-1,M$15-1,1,1),0),0),PLE!$AA$28*OFFSET(Import.PLQ,$A138-1,M$15-1,1,1)),IF($E138&lt;&gt;1,IF(ISNUMBER(INDEX(Import.PLE,Detalhamento!$E138,Detalhamento!M$15)),IF(INDEX(Import.PLE,Detalhamento!$E138,Detalhamento!M$15)&lt;=mediçao,0,OFFSET(Import.PLQ,$A138-1,M$15-1,1,1)),OFFSET(Import.PLQ,$A138-1,M$15-1,1,1)),(1-PLE!$AA$28)*OFFSET(Import.PLQ,$A138-1,M$15-1,1,1))))</f>
        <v>0</v>
      </c>
      <c r="N138" s="144">
        <f ca="1">IF(N$13="",0,CHOOSE(Detalhamento.OpçãoServiços,OFFSET(Import.PLQ,$A138-1,N$15-1,1,1),IF($E138&lt;&gt;1,IF(ISNUMBER(INDEX(Import.PLE,Detalhamento!$E138,Detalhamento!N$15)),IF(INDEX(Import.PLE,Detalhamento!$E138,Detalhamento!N$15)&lt;=mediçao,OFFSET(Import.PLQ,$A138-1,N$15-1,1,1),0),0),PLE!$AA$28*OFFSET(Import.PLQ,$A138-1,N$15-1,1,1)),IF($E138&lt;&gt;1,IF(ISNUMBER(INDEX(Import.PLE,Detalhamento!$E138,Detalhamento!N$15)),IF(INDEX(Import.PLE,Detalhamento!$E138,Detalhamento!N$15)&lt;=mediçao,0,OFFSET(Import.PLQ,$A138-1,N$15-1,1,1)),OFFSET(Import.PLQ,$A138-1,N$15-1,1,1)),(1-PLE!$AA$28)*OFFSET(Import.PLQ,$A138-1,N$15-1,1,1))))</f>
        <v>0</v>
      </c>
      <c r="O138" s="144">
        <f ca="1">IF(O$13="",0,CHOOSE(Detalhamento.OpçãoServiços,OFFSET(Import.PLQ,$A138-1,O$15-1,1,1),IF($E138&lt;&gt;1,IF(ISNUMBER(INDEX(Import.PLE,Detalhamento!$E138,Detalhamento!O$15)),IF(INDEX(Import.PLE,Detalhamento!$E138,Detalhamento!O$15)&lt;=mediçao,OFFSET(Import.PLQ,$A138-1,O$15-1,1,1),0),0),PLE!$AA$28*OFFSET(Import.PLQ,$A138-1,O$15-1,1,1)),IF($E138&lt;&gt;1,IF(ISNUMBER(INDEX(Import.PLE,Detalhamento!$E138,Detalhamento!O$15)),IF(INDEX(Import.PLE,Detalhamento!$E138,Detalhamento!O$15)&lt;=mediçao,0,OFFSET(Import.PLQ,$A138-1,O$15-1,1,1)),OFFSET(Import.PLQ,$A138-1,O$15-1,1,1)),(1-PLE!$AA$28)*OFFSET(Import.PLQ,$A138-1,O$15-1,1,1))))</f>
        <v>0</v>
      </c>
      <c r="P138" s="144">
        <f ca="1">IF(P$13="",0,CHOOSE(Detalhamento.OpçãoServiços,OFFSET(Import.PLQ,$A138-1,P$15-1,1,1),IF($E138&lt;&gt;1,IF(ISNUMBER(INDEX(Import.PLE,Detalhamento!$E138,Detalhamento!P$15)),IF(INDEX(Import.PLE,Detalhamento!$E138,Detalhamento!P$15)&lt;=mediçao,OFFSET(Import.PLQ,$A138-1,P$15-1,1,1),0),0),PLE!$AA$28*OFFSET(Import.PLQ,$A138-1,P$15-1,1,1)),IF($E138&lt;&gt;1,IF(ISNUMBER(INDEX(Import.PLE,Detalhamento!$E138,Detalhamento!P$15)),IF(INDEX(Import.PLE,Detalhamento!$E138,Detalhamento!P$15)&lt;=mediçao,0,OFFSET(Import.PLQ,$A138-1,P$15-1,1,1)),OFFSET(Import.PLQ,$A138-1,P$15-1,1,1)),(1-PLE!$AA$28)*OFFSET(Import.PLQ,$A138-1,P$15-1,1,1))))</f>
        <v>0</v>
      </c>
      <c r="Q138" s="144">
        <f ca="1">IF(Q$13="",0,CHOOSE(Detalhamento.OpçãoServiços,OFFSET(Import.PLQ,$A138-1,Q$15-1,1,1),IF($E138&lt;&gt;1,IF(ISNUMBER(INDEX(Import.PLE,Detalhamento!$E138,Detalhamento!Q$15)),IF(INDEX(Import.PLE,Detalhamento!$E138,Detalhamento!Q$15)&lt;=mediçao,OFFSET(Import.PLQ,$A138-1,Q$15-1,1,1),0),0),PLE!$AA$28*OFFSET(Import.PLQ,$A138-1,Q$15-1,1,1)),IF($E138&lt;&gt;1,IF(ISNUMBER(INDEX(Import.PLE,Detalhamento!$E138,Detalhamento!Q$15)),IF(INDEX(Import.PLE,Detalhamento!$E138,Detalhamento!Q$15)&lt;=mediçao,0,OFFSET(Import.PLQ,$A138-1,Q$15-1,1,1)),OFFSET(Import.PLQ,$A138-1,Q$15-1,1,1)),(1-PLE!$AA$28)*OFFSET(Import.PLQ,$A138-1,Q$15-1,1,1))))</f>
        <v>0</v>
      </c>
      <c r="R138" s="144">
        <f ca="1">IF(R$13="",0,CHOOSE(Detalhamento.OpçãoServiços,OFFSET(Import.PLQ,$A138-1,R$15-1,1,1),IF($E138&lt;&gt;1,IF(ISNUMBER(INDEX(Import.PLE,Detalhamento!$E138,Detalhamento!R$15)),IF(INDEX(Import.PLE,Detalhamento!$E138,Detalhamento!R$15)&lt;=mediçao,OFFSET(Import.PLQ,$A138-1,R$15-1,1,1),0),0),PLE!$AA$28*OFFSET(Import.PLQ,$A138-1,R$15-1,1,1)),IF($E138&lt;&gt;1,IF(ISNUMBER(INDEX(Import.PLE,Detalhamento!$E138,Detalhamento!R$15)),IF(INDEX(Import.PLE,Detalhamento!$E138,Detalhamento!R$15)&lt;=mediçao,0,OFFSET(Import.PLQ,$A138-1,R$15-1,1,1)),OFFSET(Import.PLQ,$A138-1,R$15-1,1,1)),(1-PLE!$AA$28)*OFFSET(Import.PLQ,$A138-1,R$15-1,1,1))))</f>
        <v>0</v>
      </c>
      <c r="S138" s="144">
        <f ca="1">IF(S$13="",0,CHOOSE(Detalhamento.OpçãoServiços,OFFSET(Import.PLQ,$A138-1,S$15-1,1,1),IF($E138&lt;&gt;1,IF(ISNUMBER(INDEX(Import.PLE,Detalhamento!$E138,Detalhamento!S$15)),IF(INDEX(Import.PLE,Detalhamento!$E138,Detalhamento!S$15)&lt;=mediçao,OFFSET(Import.PLQ,$A138-1,S$15-1,1,1),0),0),PLE!$AA$28*OFFSET(Import.PLQ,$A138-1,S$15-1,1,1)),IF($E138&lt;&gt;1,IF(ISNUMBER(INDEX(Import.PLE,Detalhamento!$E138,Detalhamento!S$15)),IF(INDEX(Import.PLE,Detalhamento!$E138,Detalhamento!S$15)&lt;=mediçao,0,OFFSET(Import.PLQ,$A138-1,S$15-1,1,1)),OFFSET(Import.PLQ,$A138-1,S$15-1,1,1)),(1-PLE!$AA$28)*OFFSET(Import.PLQ,$A138-1,S$15-1,1,1))))</f>
        <v>0</v>
      </c>
      <c r="T138" s="144">
        <f ca="1">IF(T$13="",0,CHOOSE(Detalhamento.OpçãoServiços,OFFSET(Import.PLQ,$A138-1,T$15-1,1,1),IF($E138&lt;&gt;1,IF(ISNUMBER(INDEX(Import.PLE,Detalhamento!$E138,Detalhamento!T$15)),IF(INDEX(Import.PLE,Detalhamento!$E138,Detalhamento!T$15)&lt;=mediçao,OFFSET(Import.PLQ,$A138-1,T$15-1,1,1),0),0),PLE!$AA$28*OFFSET(Import.PLQ,$A138-1,T$15-1,1,1)),IF($E138&lt;&gt;1,IF(ISNUMBER(INDEX(Import.PLE,Detalhamento!$E138,Detalhamento!T$15)),IF(INDEX(Import.PLE,Detalhamento!$E138,Detalhamento!T$15)&lt;=mediçao,0,OFFSET(Import.PLQ,$A138-1,T$15-1,1,1)),OFFSET(Import.PLQ,$A138-1,T$15-1,1,1)),(1-PLE!$AA$28)*OFFSET(Import.PLQ,$A138-1,T$15-1,1,1))))</f>
        <v>0</v>
      </c>
      <c r="U138" s="144">
        <f ca="1">IF(U$13="",0,CHOOSE(Detalhamento.OpçãoServiços,OFFSET(Import.PLQ,$A138-1,U$15-1,1,1),IF($E138&lt;&gt;1,IF(ISNUMBER(INDEX(Import.PLE,Detalhamento!$E138,Detalhamento!U$15)),IF(INDEX(Import.PLE,Detalhamento!$E138,Detalhamento!U$15)&lt;=mediçao,OFFSET(Import.PLQ,$A138-1,U$15-1,1,1),0),0),PLE!$AA$28*OFFSET(Import.PLQ,$A138-1,U$15-1,1,1)),IF($E138&lt;&gt;1,IF(ISNUMBER(INDEX(Import.PLE,Detalhamento!$E138,Detalhamento!U$15)),IF(INDEX(Import.PLE,Detalhamento!$E138,Detalhamento!U$15)&lt;=mediçao,0,OFFSET(Import.PLQ,$A138-1,U$15-1,1,1)),OFFSET(Import.PLQ,$A138-1,U$15-1,1,1)),(1-PLE!$AA$28)*OFFSET(Import.PLQ,$A138-1,U$15-1,1,1))))</f>
        <v>0</v>
      </c>
      <c r="V138" s="144">
        <f ca="1">IF(V$13="",0,CHOOSE(Detalhamento.OpçãoServiços,OFFSET(Import.PLQ,$A138-1,V$15-1,1,1),IF($E138&lt;&gt;1,IF(ISNUMBER(INDEX(Import.PLE,Detalhamento!$E138,Detalhamento!V$15)),IF(INDEX(Import.PLE,Detalhamento!$E138,Detalhamento!V$15)&lt;=mediçao,OFFSET(Import.PLQ,$A138-1,V$15-1,1,1),0),0),PLE!$AA$28*OFFSET(Import.PLQ,$A138-1,V$15-1,1,1)),IF($E138&lt;&gt;1,IF(ISNUMBER(INDEX(Import.PLE,Detalhamento!$E138,Detalhamento!V$15)),IF(INDEX(Import.PLE,Detalhamento!$E138,Detalhamento!V$15)&lt;=mediçao,0,OFFSET(Import.PLQ,$A138-1,V$15-1,1,1)),OFFSET(Import.PLQ,$A138-1,V$15-1,1,1)),(1-PLE!$AA$28)*OFFSET(Import.PLQ,$A138-1,V$15-1,1,1))))</f>
        <v>0</v>
      </c>
      <c r="W138" s="144">
        <f ca="1">IF(W$13="",0,CHOOSE(Detalhamento.OpçãoServiços,OFFSET(Import.PLQ,$A138-1,W$15-1,1,1),IF($E138&lt;&gt;1,IF(ISNUMBER(INDEX(Import.PLE,Detalhamento!$E138,Detalhamento!W$15)),IF(INDEX(Import.PLE,Detalhamento!$E138,Detalhamento!W$15)&lt;=mediçao,OFFSET(Import.PLQ,$A138-1,W$15-1,1,1),0),0),PLE!$AA$28*OFFSET(Import.PLQ,$A138-1,W$15-1,1,1)),IF($E138&lt;&gt;1,IF(ISNUMBER(INDEX(Import.PLE,Detalhamento!$E138,Detalhamento!W$15)),IF(INDEX(Import.PLE,Detalhamento!$E138,Detalhamento!W$15)&lt;=mediçao,0,OFFSET(Import.PLQ,$A138-1,W$15-1,1,1)),OFFSET(Import.PLQ,$A138-1,W$15-1,1,1)),(1-PLE!$AA$28)*OFFSET(Import.PLQ,$A138-1,W$15-1,1,1))))</f>
        <v>0</v>
      </c>
      <c r="X138" s="144">
        <f ca="1">IF(X$13="",0,CHOOSE(Detalhamento.OpçãoServiços,OFFSET(Import.PLQ,$A138-1,X$15-1,1,1),IF($E138&lt;&gt;1,IF(ISNUMBER(INDEX(Import.PLE,Detalhamento!$E138,Detalhamento!X$15)),IF(INDEX(Import.PLE,Detalhamento!$E138,Detalhamento!X$15)&lt;=mediçao,OFFSET(Import.PLQ,$A138-1,X$15-1,1,1),0),0),PLE!$AA$28*OFFSET(Import.PLQ,$A138-1,X$15-1,1,1)),IF($E138&lt;&gt;1,IF(ISNUMBER(INDEX(Import.PLE,Detalhamento!$E138,Detalhamento!X$15)),IF(INDEX(Import.PLE,Detalhamento!$E138,Detalhamento!X$15)&lt;=mediçao,0,OFFSET(Import.PLQ,$A138-1,X$15-1,1,1)),OFFSET(Import.PLQ,$A138-1,X$15-1,1,1)),(1-PLE!$AA$28)*OFFSET(Import.PLQ,$A138-1,X$15-1,1,1))))</f>
        <v>0</v>
      </c>
      <c r="Y138" s="144">
        <f ca="1">IF(Y$13="",0,CHOOSE(Detalhamento.OpçãoServiços,OFFSET(Import.PLQ,$A138-1,Y$15-1,1,1),IF($E138&lt;&gt;1,IF(ISNUMBER(INDEX(Import.PLE,Detalhamento!$E138,Detalhamento!Y$15)),IF(INDEX(Import.PLE,Detalhamento!$E138,Detalhamento!Y$15)&lt;=mediçao,OFFSET(Import.PLQ,$A138-1,Y$15-1,1,1),0),0),PLE!$AA$28*OFFSET(Import.PLQ,$A138-1,Y$15-1,1,1)),IF($E138&lt;&gt;1,IF(ISNUMBER(INDEX(Import.PLE,Detalhamento!$E138,Detalhamento!Y$15)),IF(INDEX(Import.PLE,Detalhamento!$E138,Detalhamento!Y$15)&lt;=mediçao,0,OFFSET(Import.PLQ,$A138-1,Y$15-1,1,1)),OFFSET(Import.PLQ,$A138-1,Y$15-1,1,1)),(1-PLE!$AA$28)*OFFSET(Import.PLQ,$A138-1,Y$15-1,1,1))))</f>
        <v>0</v>
      </c>
      <c r="Z138" s="144">
        <f ca="1">IF(Z$13="",0,CHOOSE(Detalhamento.OpçãoServiços,OFFSET(Import.PLQ,$A138-1,Z$15-1,1,1),IF($E138&lt;&gt;1,IF(ISNUMBER(INDEX(Import.PLE,Detalhamento!$E138,Detalhamento!Z$15)),IF(INDEX(Import.PLE,Detalhamento!$E138,Detalhamento!Z$15)&lt;=mediçao,OFFSET(Import.PLQ,$A138-1,Z$15-1,1,1),0),0),PLE!$AA$28*OFFSET(Import.PLQ,$A138-1,Z$15-1,1,1)),IF($E138&lt;&gt;1,IF(ISNUMBER(INDEX(Import.PLE,Detalhamento!$E138,Detalhamento!Z$15)),IF(INDEX(Import.PLE,Detalhamento!$E138,Detalhamento!Z$15)&lt;=mediçao,0,OFFSET(Import.PLQ,$A138-1,Z$15-1,1,1)),OFFSET(Import.PLQ,$A138-1,Z$15-1,1,1)),(1-PLE!$AA$28)*OFFSET(Import.PLQ,$A138-1,Z$15-1,1,1))))</f>
        <v>0</v>
      </c>
      <c r="AA138" s="144">
        <f ca="1">IF(AA$13="",0,CHOOSE(Detalhamento.OpçãoServiços,OFFSET(Import.PLQ,$A138-1,AA$15-1,1,1),IF($E138&lt;&gt;1,IF(ISNUMBER(INDEX(Import.PLE,Detalhamento!$E138,Detalhamento!AA$15)),IF(INDEX(Import.PLE,Detalhamento!$E138,Detalhamento!AA$15)&lt;=mediçao,OFFSET(Import.PLQ,$A138-1,AA$15-1,1,1),0),0),PLE!$AA$28*OFFSET(Import.PLQ,$A138-1,AA$15-1,1,1)),IF($E138&lt;&gt;1,IF(ISNUMBER(INDEX(Import.PLE,Detalhamento!$E138,Detalhamento!AA$15)),IF(INDEX(Import.PLE,Detalhamento!$E138,Detalhamento!AA$15)&lt;=mediçao,0,OFFSET(Import.PLQ,$A138-1,AA$15-1,1,1)),OFFSET(Import.PLQ,$A138-1,AA$15-1,1,1)),(1-PLE!$AA$28)*OFFSET(Import.PLQ,$A138-1,AA$15-1,1,1))))</f>
        <v>0</v>
      </c>
      <c r="AB138" s="144">
        <f ca="1">IF(AB$13="",0,CHOOSE(Detalhamento.OpçãoServiços,OFFSET(Import.PLQ,$A138-1,AB$15-1,1,1),IF($E138&lt;&gt;1,IF(ISNUMBER(INDEX(Import.PLE,Detalhamento!$E138,Detalhamento!AB$15)),IF(INDEX(Import.PLE,Detalhamento!$E138,Detalhamento!AB$15)&lt;=mediçao,OFFSET(Import.PLQ,$A138-1,AB$15-1,1,1),0),0),PLE!$AA$28*OFFSET(Import.PLQ,$A138-1,AB$15-1,1,1)),IF($E138&lt;&gt;1,IF(ISNUMBER(INDEX(Import.PLE,Detalhamento!$E138,Detalhamento!AB$15)),IF(INDEX(Import.PLE,Detalhamento!$E138,Detalhamento!AB$15)&lt;=mediçao,0,OFFSET(Import.PLQ,$A138-1,AB$15-1,1,1)),OFFSET(Import.PLQ,$A138-1,AB$15-1,1,1)),(1-PLE!$AA$28)*OFFSET(Import.PLQ,$A138-1,AB$15-1,1,1))))</f>
        <v>0</v>
      </c>
      <c r="AC138" s="144">
        <f ca="1">IF(AC$13="",0,CHOOSE(Detalhamento.OpçãoServiços,OFFSET(Import.PLQ,$A138-1,AC$15-1,1,1),IF($E138&lt;&gt;1,IF(ISNUMBER(INDEX(Import.PLE,Detalhamento!$E138,Detalhamento!AC$15)),IF(INDEX(Import.PLE,Detalhamento!$E138,Detalhamento!AC$15)&lt;=mediçao,OFFSET(Import.PLQ,$A138-1,AC$15-1,1,1),0),0),PLE!$AA$28*OFFSET(Import.PLQ,$A138-1,AC$15-1,1,1)),IF($E138&lt;&gt;1,IF(ISNUMBER(INDEX(Import.PLE,Detalhamento!$E138,Detalhamento!AC$15)),IF(INDEX(Import.PLE,Detalhamento!$E138,Detalhamento!AC$15)&lt;=mediçao,0,OFFSET(Import.PLQ,$A138-1,AC$15-1,1,1)),OFFSET(Import.PLQ,$A138-1,AC$15-1,1,1)),(1-PLE!$AA$28)*OFFSET(Import.PLQ,$A138-1,AC$15-1,1,1))))</f>
        <v>0</v>
      </c>
      <c r="AD138" s="144">
        <f ca="1">IF(AD$13="",0,CHOOSE(Detalhamento.OpçãoServiços,OFFSET(Import.PLQ,$A138-1,AD$15-1,1,1),IF($E138&lt;&gt;1,IF(ISNUMBER(INDEX(Import.PLE,Detalhamento!$E138,Detalhamento!AD$15)),IF(INDEX(Import.PLE,Detalhamento!$E138,Detalhamento!AD$15)&lt;=mediçao,OFFSET(Import.PLQ,$A138-1,AD$15-1,1,1),0),0),PLE!$AA$28*OFFSET(Import.PLQ,$A138-1,AD$15-1,1,1)),IF($E138&lt;&gt;1,IF(ISNUMBER(INDEX(Import.PLE,Detalhamento!$E138,Detalhamento!AD$15)),IF(INDEX(Import.PLE,Detalhamento!$E138,Detalhamento!AD$15)&lt;=mediçao,0,OFFSET(Import.PLQ,$A138-1,AD$15-1,1,1)),OFFSET(Import.PLQ,$A138-1,AD$15-1,1,1)),(1-PLE!$AA$28)*OFFSET(Import.PLQ,$A138-1,AD$15-1,1,1))))</f>
        <v>0</v>
      </c>
      <c r="AE138" s="144">
        <f ca="1">IF(AE$13="",0,CHOOSE(Detalhamento.OpçãoServiços,OFFSET(Import.PLQ,$A138-1,AE$15-1,1,1),IF($E138&lt;&gt;1,IF(ISNUMBER(INDEX(Import.PLE,Detalhamento!$E138,Detalhamento!AE$15)),IF(INDEX(Import.PLE,Detalhamento!$E138,Detalhamento!AE$15)&lt;=mediçao,OFFSET(Import.PLQ,$A138-1,AE$15-1,1,1),0),0),PLE!$AA$28*OFFSET(Import.PLQ,$A138-1,AE$15-1,1,1)),IF($E138&lt;&gt;1,IF(ISNUMBER(INDEX(Import.PLE,Detalhamento!$E138,Detalhamento!AE$15)),IF(INDEX(Import.PLE,Detalhamento!$E138,Detalhamento!AE$15)&lt;=mediçao,0,OFFSET(Import.PLQ,$A138-1,AE$15-1,1,1)),OFFSET(Import.PLQ,$A138-1,AE$15-1,1,1)),(1-PLE!$AA$28)*OFFSET(Import.PLQ,$A138-1,AE$15-1,1,1))))</f>
        <v>0</v>
      </c>
      <c r="AF138" s="144">
        <f ca="1">IF(AF$13="",0,CHOOSE(Detalhamento.OpçãoServiços,OFFSET(Import.PLQ,$A138-1,AF$15-1,1,1),IF($E138&lt;&gt;1,IF(ISNUMBER(INDEX(Import.PLE,Detalhamento!$E138,Detalhamento!AF$15)),IF(INDEX(Import.PLE,Detalhamento!$E138,Detalhamento!AF$15)&lt;=mediçao,OFFSET(Import.PLQ,$A138-1,AF$15-1,1,1),0),0),PLE!$AA$28*OFFSET(Import.PLQ,$A138-1,AF$15-1,1,1)),IF($E138&lt;&gt;1,IF(ISNUMBER(INDEX(Import.PLE,Detalhamento!$E138,Detalhamento!AF$15)),IF(INDEX(Import.PLE,Detalhamento!$E138,Detalhamento!AF$15)&lt;=mediçao,0,OFFSET(Import.PLQ,$A138-1,AF$15-1,1,1)),OFFSET(Import.PLQ,$A138-1,AF$15-1,1,1)),(1-PLE!$AA$28)*OFFSET(Import.PLQ,$A138-1,AF$15-1,1,1))))</f>
        <v>0</v>
      </c>
      <c r="AG138" s="144">
        <f ca="1">IF(AG$13="",0,CHOOSE(Detalhamento.OpçãoServiços,OFFSET(Import.PLQ,$A138-1,AG$15-1,1,1),IF($E138&lt;&gt;1,IF(ISNUMBER(INDEX(Import.PLE,Detalhamento!$E138,Detalhamento!AG$15)),IF(INDEX(Import.PLE,Detalhamento!$E138,Detalhamento!AG$15)&lt;=mediçao,OFFSET(Import.PLQ,$A138-1,AG$15-1,1,1),0),0),PLE!$AA$28*OFFSET(Import.PLQ,$A138-1,AG$15-1,1,1)),IF($E138&lt;&gt;1,IF(ISNUMBER(INDEX(Import.PLE,Detalhamento!$E138,Detalhamento!AG$15)),IF(INDEX(Import.PLE,Detalhamento!$E138,Detalhamento!AG$15)&lt;=mediçao,0,OFFSET(Import.PLQ,$A138-1,AG$15-1,1,1)),OFFSET(Import.PLQ,$A138-1,AG$15-1,1,1)),(1-PLE!$AA$28)*OFFSET(Import.PLQ,$A138-1,AG$15-1,1,1))))</f>
        <v>0</v>
      </c>
      <c r="AH138" s="144">
        <f ca="1">IF(AH$13="",0,CHOOSE(Detalhamento.OpçãoServiços,OFFSET(Import.PLQ,$A138-1,AH$15-1,1,1),IF($E138&lt;&gt;1,IF(ISNUMBER(INDEX(Import.PLE,Detalhamento!$E138,Detalhamento!AH$15)),IF(INDEX(Import.PLE,Detalhamento!$E138,Detalhamento!AH$15)&lt;=mediçao,OFFSET(Import.PLQ,$A138-1,AH$15-1,1,1),0),0),PLE!$AA$28*OFFSET(Import.PLQ,$A138-1,AH$15-1,1,1)),IF($E138&lt;&gt;1,IF(ISNUMBER(INDEX(Import.PLE,Detalhamento!$E138,Detalhamento!AH$15)),IF(INDEX(Import.PLE,Detalhamento!$E138,Detalhamento!AH$15)&lt;=mediçao,0,OFFSET(Import.PLQ,$A138-1,AH$15-1,1,1)),OFFSET(Import.PLQ,$A138-1,AH$15-1,1,1)),(1-PLE!$AA$28)*OFFSET(Import.PLQ,$A138-1,AH$15-1,1,1))))</f>
        <v>0</v>
      </c>
      <c r="AI138" s="144">
        <f ca="1">IF(AI$13="",0,CHOOSE(Detalhamento.OpçãoServiços,OFFSET(Import.PLQ,$A138-1,AI$15-1,1,1),IF($E138&lt;&gt;1,IF(ISNUMBER(INDEX(Import.PLE,Detalhamento!$E138,Detalhamento!AI$15)),IF(INDEX(Import.PLE,Detalhamento!$E138,Detalhamento!AI$15)&lt;=mediçao,OFFSET(Import.PLQ,$A138-1,AI$15-1,1,1),0),0),PLE!$AA$28*OFFSET(Import.PLQ,$A138-1,AI$15-1,1,1)),IF($E138&lt;&gt;1,IF(ISNUMBER(INDEX(Import.PLE,Detalhamento!$E138,Detalhamento!AI$15)),IF(INDEX(Import.PLE,Detalhamento!$E138,Detalhamento!AI$15)&lt;=mediçao,0,OFFSET(Import.PLQ,$A138-1,AI$15-1,1,1)),OFFSET(Import.PLQ,$A138-1,AI$15-1,1,1)),(1-PLE!$AA$28)*OFFSET(Import.PLQ,$A138-1,AI$15-1,1,1))))</f>
        <v>0</v>
      </c>
      <c r="AJ138" s="144">
        <f ca="1">IF(AJ$13="",0,CHOOSE(Detalhamento.OpçãoServiços,OFFSET(Import.PLQ,$A138-1,AJ$15-1,1,1),IF($E138&lt;&gt;1,IF(ISNUMBER(INDEX(Import.PLE,Detalhamento!$E138,Detalhamento!AJ$15)),IF(INDEX(Import.PLE,Detalhamento!$E138,Detalhamento!AJ$15)&lt;=mediçao,OFFSET(Import.PLQ,$A138-1,AJ$15-1,1,1),0),0),PLE!$AA$28*OFFSET(Import.PLQ,$A138-1,AJ$15-1,1,1)),IF($E138&lt;&gt;1,IF(ISNUMBER(INDEX(Import.PLE,Detalhamento!$E138,Detalhamento!AJ$15)),IF(INDEX(Import.PLE,Detalhamento!$E138,Detalhamento!AJ$15)&lt;=mediçao,0,OFFSET(Import.PLQ,$A138-1,AJ$15-1,1,1)),OFFSET(Import.PLQ,$A138-1,AJ$15-1,1,1)),(1-PLE!$AA$28)*OFFSET(Import.PLQ,$A138-1,AJ$15-1,1,1))))</f>
        <v>0</v>
      </c>
      <c r="AK138" s="144">
        <f ca="1">IF(AK$13="",0,CHOOSE(Detalhamento.OpçãoServiços,OFFSET(Import.PLQ,$A138-1,AK$15-1,1,1),IF($E138&lt;&gt;1,IF(ISNUMBER(INDEX(Import.PLE,Detalhamento!$E138,Detalhamento!AK$15)),IF(INDEX(Import.PLE,Detalhamento!$E138,Detalhamento!AK$15)&lt;=mediçao,OFFSET(Import.PLQ,$A138-1,AK$15-1,1,1),0),0),PLE!$AA$28*OFFSET(Import.PLQ,$A138-1,AK$15-1,1,1)),IF($E138&lt;&gt;1,IF(ISNUMBER(INDEX(Import.PLE,Detalhamento!$E138,Detalhamento!AK$15)),IF(INDEX(Import.PLE,Detalhamento!$E138,Detalhamento!AK$15)&lt;=mediçao,0,OFFSET(Import.PLQ,$A138-1,AK$15-1,1,1)),OFFSET(Import.PLQ,$A138-1,AK$15-1,1,1)),(1-PLE!$AA$28)*OFFSET(Import.PLQ,$A138-1,AK$15-1,1,1))))</f>
        <v>0</v>
      </c>
      <c r="AL138" s="144">
        <f ca="1">IF(AL$13="",0,CHOOSE(Detalhamento.OpçãoServiços,OFFSET(Import.PLQ,$A138-1,AL$15-1,1,1),IF($E138&lt;&gt;1,IF(ISNUMBER(INDEX(Import.PLE,Detalhamento!$E138,Detalhamento!AL$15)),IF(INDEX(Import.PLE,Detalhamento!$E138,Detalhamento!AL$15)&lt;=mediçao,OFFSET(Import.PLQ,$A138-1,AL$15-1,1,1),0),0),PLE!$AA$28*OFFSET(Import.PLQ,$A138-1,AL$15-1,1,1)),IF($E138&lt;&gt;1,IF(ISNUMBER(INDEX(Import.PLE,Detalhamento!$E138,Detalhamento!AL$15)),IF(INDEX(Import.PLE,Detalhamento!$E138,Detalhamento!AL$15)&lt;=mediçao,0,OFFSET(Import.PLQ,$A138-1,AL$15-1,1,1)),OFFSET(Import.PLQ,$A138-1,AL$15-1,1,1)),(1-PLE!$AA$28)*OFFSET(Import.PLQ,$A138-1,AL$15-1,1,1))))</f>
        <v>0</v>
      </c>
      <c r="AM138" s="144">
        <f ca="1">IF(AM$13="",0,CHOOSE(Detalhamento.OpçãoServiços,OFFSET(Import.PLQ,$A138-1,AM$15-1,1,1),IF($E138&lt;&gt;1,IF(ISNUMBER(INDEX(Import.PLE,Detalhamento!$E138,Detalhamento!AM$15)),IF(INDEX(Import.PLE,Detalhamento!$E138,Detalhamento!AM$15)&lt;=mediçao,OFFSET(Import.PLQ,$A138-1,AM$15-1,1,1),0),0),PLE!$AA$28*OFFSET(Import.PLQ,$A138-1,AM$15-1,1,1)),IF($E138&lt;&gt;1,IF(ISNUMBER(INDEX(Import.PLE,Detalhamento!$E138,Detalhamento!AM$15)),IF(INDEX(Import.PLE,Detalhamento!$E138,Detalhamento!AM$15)&lt;=mediçao,0,OFFSET(Import.PLQ,$A138-1,AM$15-1,1,1)),OFFSET(Import.PLQ,$A138-1,AM$15-1,1,1)),(1-PLE!$AA$28)*OFFSET(Import.PLQ,$A138-1,AM$15-1,1,1))))</f>
        <v>0</v>
      </c>
      <c r="AN138" s="144">
        <f ca="1">IF(AN$13="",0,CHOOSE(Detalhamento.OpçãoServiços,OFFSET(Import.PLQ,$A138-1,AN$15-1,1,1),IF($E138&lt;&gt;1,IF(ISNUMBER(INDEX(Import.PLE,Detalhamento!$E138,Detalhamento!AN$15)),IF(INDEX(Import.PLE,Detalhamento!$E138,Detalhamento!AN$15)&lt;=mediçao,OFFSET(Import.PLQ,$A138-1,AN$15-1,1,1),0),0),PLE!$AA$28*OFFSET(Import.PLQ,$A138-1,AN$15-1,1,1)),IF($E138&lt;&gt;1,IF(ISNUMBER(INDEX(Import.PLE,Detalhamento!$E138,Detalhamento!AN$15)),IF(INDEX(Import.PLE,Detalhamento!$E138,Detalhamento!AN$15)&lt;=mediçao,0,OFFSET(Import.PLQ,$A138-1,AN$15-1,1,1)),OFFSET(Import.PLQ,$A138-1,AN$15-1,1,1)),(1-PLE!$AA$28)*OFFSET(Import.PLQ,$A138-1,AN$15-1,1,1))))</f>
        <v>0</v>
      </c>
      <c r="AO138" s="144">
        <f ca="1">IF(AO$13="",0,CHOOSE(Detalhamento.OpçãoServiços,OFFSET(Import.PLQ,$A138-1,AO$15-1,1,1),IF($E138&lt;&gt;1,IF(ISNUMBER(INDEX(Import.PLE,Detalhamento!$E138,Detalhamento!AO$15)),IF(INDEX(Import.PLE,Detalhamento!$E138,Detalhamento!AO$15)&lt;=mediçao,OFFSET(Import.PLQ,$A138-1,AO$15-1,1,1),0),0),PLE!$AA$28*OFFSET(Import.PLQ,$A138-1,AO$15-1,1,1)),IF($E138&lt;&gt;1,IF(ISNUMBER(INDEX(Import.PLE,Detalhamento!$E138,Detalhamento!AO$15)),IF(INDEX(Import.PLE,Detalhamento!$E138,Detalhamento!AO$15)&lt;=mediçao,0,OFFSET(Import.PLQ,$A138-1,AO$15-1,1,1)),OFFSET(Import.PLQ,$A138-1,AO$15-1,1,1)),(1-PLE!$AA$28)*OFFSET(Import.PLQ,$A138-1,AO$15-1,1,1))))</f>
        <v>0</v>
      </c>
      <c r="AP138" s="144">
        <f ca="1">IF(AP$13="",0,CHOOSE(Detalhamento.OpçãoServiços,OFFSET(Import.PLQ,$A138-1,AP$15-1,1,1),IF($E138&lt;&gt;1,IF(ISNUMBER(INDEX(Import.PLE,Detalhamento!$E138,Detalhamento!AP$15)),IF(INDEX(Import.PLE,Detalhamento!$E138,Detalhamento!AP$15)&lt;=mediçao,OFFSET(Import.PLQ,$A138-1,AP$15-1,1,1),0),0),PLE!$AA$28*OFFSET(Import.PLQ,$A138-1,AP$15-1,1,1)),IF($E138&lt;&gt;1,IF(ISNUMBER(INDEX(Import.PLE,Detalhamento!$E138,Detalhamento!AP$15)),IF(INDEX(Import.PLE,Detalhamento!$E138,Detalhamento!AP$15)&lt;=mediçao,0,OFFSET(Import.PLQ,$A138-1,AP$15-1,1,1)),OFFSET(Import.PLQ,$A138-1,AP$15-1,1,1)),(1-PLE!$AA$28)*OFFSET(Import.PLQ,$A138-1,AP$15-1,1,1))))</f>
        <v>0</v>
      </c>
      <c r="AQ138" s="144">
        <f ca="1">IF(AQ$13="",0,CHOOSE(Detalhamento.OpçãoServiços,OFFSET(Import.PLQ,$A138-1,AQ$15-1,1,1),IF($E138&lt;&gt;1,IF(ISNUMBER(INDEX(Import.PLE,Detalhamento!$E138,Detalhamento!AQ$15)),IF(INDEX(Import.PLE,Detalhamento!$E138,Detalhamento!AQ$15)&lt;=mediçao,OFFSET(Import.PLQ,$A138-1,AQ$15-1,1,1),0),0),PLE!$AA$28*OFFSET(Import.PLQ,$A138-1,AQ$15-1,1,1)),IF($E138&lt;&gt;1,IF(ISNUMBER(INDEX(Import.PLE,Detalhamento!$E138,Detalhamento!AQ$15)),IF(INDEX(Import.PLE,Detalhamento!$E138,Detalhamento!AQ$15)&lt;=mediçao,0,OFFSET(Import.PLQ,$A138-1,AQ$15-1,1,1)),OFFSET(Import.PLQ,$A138-1,AQ$15-1,1,1)),(1-PLE!$AA$28)*OFFSET(Import.PLQ,$A138-1,AQ$15-1,1,1))))</f>
        <v>0</v>
      </c>
      <c r="AR138" s="144">
        <f ca="1">IF(AR$13="",0,CHOOSE(Detalhamento.OpçãoServiços,OFFSET(Import.PLQ,$A138-1,AR$15-1,1,1),IF($E138&lt;&gt;1,IF(ISNUMBER(INDEX(Import.PLE,Detalhamento!$E138,Detalhamento!AR$15)),IF(INDEX(Import.PLE,Detalhamento!$E138,Detalhamento!AR$15)&lt;=mediçao,OFFSET(Import.PLQ,$A138-1,AR$15-1,1,1),0),0),PLE!$AA$28*OFFSET(Import.PLQ,$A138-1,AR$15-1,1,1)),IF($E138&lt;&gt;1,IF(ISNUMBER(INDEX(Import.PLE,Detalhamento!$E138,Detalhamento!AR$15)),IF(INDEX(Import.PLE,Detalhamento!$E138,Detalhamento!AR$15)&lt;=mediçao,0,OFFSET(Import.PLQ,$A138-1,AR$15-1,1,1)),OFFSET(Import.PLQ,$A138-1,AR$15-1,1,1)),(1-PLE!$AA$28)*OFFSET(Import.PLQ,$A138-1,AR$15-1,1,1))))</f>
        <v>0</v>
      </c>
      <c r="AS138" s="144">
        <f ca="1">IF(AS$13="",0,CHOOSE(Detalhamento.OpçãoServiços,OFFSET(Import.PLQ,$A138-1,AS$15-1,1,1),IF($E138&lt;&gt;1,IF(ISNUMBER(INDEX(Import.PLE,Detalhamento!$E138,Detalhamento!AS$15)),IF(INDEX(Import.PLE,Detalhamento!$E138,Detalhamento!AS$15)&lt;=mediçao,OFFSET(Import.PLQ,$A138-1,AS$15-1,1,1),0),0),PLE!$AA$28*OFFSET(Import.PLQ,$A138-1,AS$15-1,1,1)),IF($E138&lt;&gt;1,IF(ISNUMBER(INDEX(Import.PLE,Detalhamento!$E138,Detalhamento!AS$15)),IF(INDEX(Import.PLE,Detalhamento!$E138,Detalhamento!AS$15)&lt;=mediçao,0,OFFSET(Import.PLQ,$A138-1,AS$15-1,1,1)),OFFSET(Import.PLQ,$A138-1,AS$15-1,1,1)),(1-PLE!$AA$28)*OFFSET(Import.PLQ,$A138-1,AS$15-1,1,1))))</f>
        <v>0</v>
      </c>
      <c r="AT138" s="144">
        <f ca="1">IF(AT$13="",0,CHOOSE(Detalhamento.OpçãoServiços,OFFSET(Import.PLQ,$A138-1,AT$15-1,1,1),IF($E138&lt;&gt;1,IF(ISNUMBER(INDEX(Import.PLE,Detalhamento!$E138,Detalhamento!AT$15)),IF(INDEX(Import.PLE,Detalhamento!$E138,Detalhamento!AT$15)&lt;=mediçao,OFFSET(Import.PLQ,$A138-1,AT$15-1,1,1),0),0),PLE!$AA$28*OFFSET(Import.PLQ,$A138-1,AT$15-1,1,1)),IF($E138&lt;&gt;1,IF(ISNUMBER(INDEX(Import.PLE,Detalhamento!$E138,Detalhamento!AT$15)),IF(INDEX(Import.PLE,Detalhamento!$E138,Detalhamento!AT$15)&lt;=mediçao,0,OFFSET(Import.PLQ,$A138-1,AT$15-1,1,1)),OFFSET(Import.PLQ,$A138-1,AT$15-1,1,1)),(1-PLE!$AA$28)*OFFSET(Import.PLQ,$A138-1,AT$15-1,1,1))))</f>
        <v>0</v>
      </c>
      <c r="AU138" s="144">
        <f ca="1">IF(AU$13="",0,CHOOSE(Detalhamento.OpçãoServiços,OFFSET(Import.PLQ,$A138-1,AU$15-1,1,1),IF($E138&lt;&gt;1,IF(ISNUMBER(INDEX(Import.PLE,Detalhamento!$E138,Detalhamento!AU$15)),IF(INDEX(Import.PLE,Detalhamento!$E138,Detalhamento!AU$15)&lt;=mediçao,OFFSET(Import.PLQ,$A138-1,AU$15-1,1,1),0),0),PLE!$AA$28*OFFSET(Import.PLQ,$A138-1,AU$15-1,1,1)),IF($E138&lt;&gt;1,IF(ISNUMBER(INDEX(Import.PLE,Detalhamento!$E138,Detalhamento!AU$15)),IF(INDEX(Import.PLE,Detalhamento!$E138,Detalhamento!AU$15)&lt;=mediçao,0,OFFSET(Import.PLQ,$A138-1,AU$15-1,1,1)),OFFSET(Import.PLQ,$A138-1,AU$15-1,1,1)),(1-PLE!$AA$28)*OFFSET(Import.PLQ,$A138-1,AU$15-1,1,1))))</f>
        <v>0</v>
      </c>
      <c r="AV138" s="144">
        <f ca="1">IF(AV$13="",0,CHOOSE(Detalhamento.OpçãoServiços,OFFSET(Import.PLQ,$A138-1,AV$15-1,1,1),IF($E138&lt;&gt;1,IF(ISNUMBER(INDEX(Import.PLE,Detalhamento!$E138,Detalhamento!AV$15)),IF(INDEX(Import.PLE,Detalhamento!$E138,Detalhamento!AV$15)&lt;=mediçao,OFFSET(Import.PLQ,$A138-1,AV$15-1,1,1),0),0),PLE!$AA$28*OFFSET(Import.PLQ,$A138-1,AV$15-1,1,1)),IF($E138&lt;&gt;1,IF(ISNUMBER(INDEX(Import.PLE,Detalhamento!$E138,Detalhamento!AV$15)),IF(INDEX(Import.PLE,Detalhamento!$E138,Detalhamento!AV$15)&lt;=mediçao,0,OFFSET(Import.PLQ,$A138-1,AV$15-1,1,1)),OFFSET(Import.PLQ,$A138-1,AV$15-1,1,1)),(1-PLE!$AA$28)*OFFSET(Import.PLQ,$A138-1,AV$15-1,1,1))))</f>
        <v>0</v>
      </c>
      <c r="AW138" s="144">
        <f ca="1">IF(AW$13="",0,CHOOSE(Detalhamento.OpçãoServiços,OFFSET(Import.PLQ,$A138-1,AW$15-1,1,1),IF($E138&lt;&gt;1,IF(ISNUMBER(INDEX(Import.PLE,Detalhamento!$E138,Detalhamento!AW$15)),IF(INDEX(Import.PLE,Detalhamento!$E138,Detalhamento!AW$15)&lt;=mediçao,OFFSET(Import.PLQ,$A138-1,AW$15-1,1,1),0),0),PLE!$AA$28*OFFSET(Import.PLQ,$A138-1,AW$15-1,1,1)),IF($E138&lt;&gt;1,IF(ISNUMBER(INDEX(Import.PLE,Detalhamento!$E138,Detalhamento!AW$15)),IF(INDEX(Import.PLE,Detalhamento!$E138,Detalhamento!AW$15)&lt;=mediçao,0,OFFSET(Import.PLQ,$A138-1,AW$15-1,1,1)),OFFSET(Import.PLQ,$A138-1,AW$15-1,1,1)),(1-PLE!$AA$28)*OFFSET(Import.PLQ,$A138-1,AW$15-1,1,1))))</f>
        <v>0</v>
      </c>
      <c r="AX138" s="144">
        <f ca="1">IF(AX$13="",0,CHOOSE(Detalhamento.OpçãoServiços,OFFSET(Import.PLQ,$A138-1,AX$15-1,1,1),IF($E138&lt;&gt;1,IF(ISNUMBER(INDEX(Import.PLE,Detalhamento!$E138,Detalhamento!AX$15)),IF(INDEX(Import.PLE,Detalhamento!$E138,Detalhamento!AX$15)&lt;=mediçao,OFFSET(Import.PLQ,$A138-1,AX$15-1,1,1),0),0),PLE!$AA$28*OFFSET(Import.PLQ,$A138-1,AX$15-1,1,1)),IF($E138&lt;&gt;1,IF(ISNUMBER(INDEX(Import.PLE,Detalhamento!$E138,Detalhamento!AX$15)),IF(INDEX(Import.PLE,Detalhamento!$E138,Detalhamento!AX$15)&lt;=mediçao,0,OFFSET(Import.PLQ,$A138-1,AX$15-1,1,1)),OFFSET(Import.PLQ,$A138-1,AX$15-1,1,1)),(1-PLE!$AA$28)*OFFSET(Import.PLQ,$A138-1,AX$15-1,1,1))))</f>
        <v>0</v>
      </c>
      <c r="AY138" s="144">
        <f ca="1">IF(AY$13="",0,CHOOSE(Detalhamento.OpçãoServiços,OFFSET(Import.PLQ,$A138-1,AY$15-1,1,1),IF($E138&lt;&gt;1,IF(ISNUMBER(INDEX(Import.PLE,Detalhamento!$E138,Detalhamento!AY$15)),IF(INDEX(Import.PLE,Detalhamento!$E138,Detalhamento!AY$15)&lt;=mediçao,OFFSET(Import.PLQ,$A138-1,AY$15-1,1,1),0),0),PLE!$AA$28*OFFSET(Import.PLQ,$A138-1,AY$15-1,1,1)),IF($E138&lt;&gt;1,IF(ISNUMBER(INDEX(Import.PLE,Detalhamento!$E138,Detalhamento!AY$15)),IF(INDEX(Import.PLE,Detalhamento!$E138,Detalhamento!AY$15)&lt;=mediçao,0,OFFSET(Import.PLQ,$A138-1,AY$15-1,1,1)),OFFSET(Import.PLQ,$A138-1,AY$15-1,1,1)),(1-PLE!$AA$28)*OFFSET(Import.PLQ,$A138-1,AY$15-1,1,1))))</f>
        <v>0</v>
      </c>
      <c r="AZ138" s="144">
        <f ca="1">IF(AZ$13="",0,CHOOSE(Detalhamento.OpçãoServiços,OFFSET(Import.PLQ,$A138-1,AZ$15-1,1,1),IF($E138&lt;&gt;1,IF(ISNUMBER(INDEX(Import.PLE,Detalhamento!$E138,Detalhamento!AZ$15)),IF(INDEX(Import.PLE,Detalhamento!$E138,Detalhamento!AZ$15)&lt;=mediçao,OFFSET(Import.PLQ,$A138-1,AZ$15-1,1,1),0),0),PLE!$AA$28*OFFSET(Import.PLQ,$A138-1,AZ$15-1,1,1)),IF($E138&lt;&gt;1,IF(ISNUMBER(INDEX(Import.PLE,Detalhamento!$E138,Detalhamento!AZ$15)),IF(INDEX(Import.PLE,Detalhamento!$E138,Detalhamento!AZ$15)&lt;=mediçao,0,OFFSET(Import.PLQ,$A138-1,AZ$15-1,1,1)),OFFSET(Import.PLQ,$A138-1,AZ$15-1,1,1)),(1-PLE!$AA$28)*OFFSET(Import.PLQ,$A138-1,AZ$15-1,1,1))))</f>
        <v>0</v>
      </c>
      <c r="BA138" s="144">
        <f ca="1">IF(BA$13="",0,CHOOSE(Detalhamento.OpçãoServiços,OFFSET(Import.PLQ,$A138-1,BA$15-1,1,1),IF($E138&lt;&gt;1,IF(ISNUMBER(INDEX(Import.PLE,Detalhamento!$E138,Detalhamento!BA$15)),IF(INDEX(Import.PLE,Detalhamento!$E138,Detalhamento!BA$15)&lt;=mediçao,OFFSET(Import.PLQ,$A138-1,BA$15-1,1,1),0),0),PLE!$AA$28*OFFSET(Import.PLQ,$A138-1,BA$15-1,1,1)),IF($E138&lt;&gt;1,IF(ISNUMBER(INDEX(Import.PLE,Detalhamento!$E138,Detalhamento!BA$15)),IF(INDEX(Import.PLE,Detalhamento!$E138,Detalhamento!BA$15)&lt;=mediçao,0,OFFSET(Import.PLQ,$A138-1,BA$15-1,1,1)),OFFSET(Import.PLQ,$A138-1,BA$15-1,1,1)),(1-PLE!$AA$28)*OFFSET(Import.PLQ,$A138-1,BA$15-1,1,1))))</f>
        <v>0</v>
      </c>
      <c r="BB138" s="144">
        <f ca="1">IF(BB$13="",0,CHOOSE(Detalhamento.OpçãoServiços,OFFSET(Import.PLQ,$A138-1,BB$15-1,1,1),IF($E138&lt;&gt;1,IF(ISNUMBER(INDEX(Import.PLE,Detalhamento!$E138,Detalhamento!BB$15)),IF(INDEX(Import.PLE,Detalhamento!$E138,Detalhamento!BB$15)&lt;=mediçao,OFFSET(Import.PLQ,$A138-1,BB$15-1,1,1),0),0),PLE!$AA$28*OFFSET(Import.PLQ,$A138-1,BB$15-1,1,1)),IF($E138&lt;&gt;1,IF(ISNUMBER(INDEX(Import.PLE,Detalhamento!$E138,Detalhamento!BB$15)),IF(INDEX(Import.PLE,Detalhamento!$E138,Detalhamento!BB$15)&lt;=mediçao,0,OFFSET(Import.PLQ,$A138-1,BB$15-1,1,1)),OFFSET(Import.PLQ,$A138-1,BB$15-1,1,1)),(1-PLE!$AA$28)*OFFSET(Import.PLQ,$A138-1,BB$15-1,1,1))))</f>
        <v>0</v>
      </c>
      <c r="BC138" s="144">
        <f ca="1">IF(BC$13="",0,CHOOSE(Detalhamento.OpçãoServiços,OFFSET(Import.PLQ,$A138-1,BC$15-1,1,1),IF($E138&lt;&gt;1,IF(ISNUMBER(INDEX(Import.PLE,Detalhamento!$E138,Detalhamento!BC$15)),IF(INDEX(Import.PLE,Detalhamento!$E138,Detalhamento!BC$15)&lt;=mediçao,OFFSET(Import.PLQ,$A138-1,BC$15-1,1,1),0),0),PLE!$AA$28*OFFSET(Import.PLQ,$A138-1,BC$15-1,1,1)),IF($E138&lt;&gt;1,IF(ISNUMBER(INDEX(Import.PLE,Detalhamento!$E138,Detalhamento!BC$15)),IF(INDEX(Import.PLE,Detalhamento!$E138,Detalhamento!BC$15)&lt;=mediçao,0,OFFSET(Import.PLQ,$A138-1,BC$15-1,1,1)),OFFSET(Import.PLQ,$A138-1,BC$15-1,1,1)),(1-PLE!$AA$28)*OFFSET(Import.PLQ,$A138-1,BC$15-1,1,1))))</f>
        <v>0</v>
      </c>
      <c r="BD138" s="144">
        <f ca="1">IF(BD$13="",0,CHOOSE(Detalhamento.OpçãoServiços,OFFSET(Import.PLQ,$A138-1,BD$15-1,1,1),IF($E138&lt;&gt;1,IF(ISNUMBER(INDEX(Import.PLE,Detalhamento!$E138,Detalhamento!BD$15)),IF(INDEX(Import.PLE,Detalhamento!$E138,Detalhamento!BD$15)&lt;=mediçao,OFFSET(Import.PLQ,$A138-1,BD$15-1,1,1),0),0),PLE!$AA$28*OFFSET(Import.PLQ,$A138-1,BD$15-1,1,1)),IF($E138&lt;&gt;1,IF(ISNUMBER(INDEX(Import.PLE,Detalhamento!$E138,Detalhamento!BD$15)),IF(INDEX(Import.PLE,Detalhamento!$E138,Detalhamento!BD$15)&lt;=mediçao,0,OFFSET(Import.PLQ,$A138-1,BD$15-1,1,1)),OFFSET(Import.PLQ,$A138-1,BD$15-1,1,1)),(1-PLE!$AA$28)*OFFSET(Import.PLQ,$A138-1,BD$15-1,1,1))))</f>
        <v>0</v>
      </c>
      <c r="BE138" s="144">
        <f ca="1">IF(BE$13="",0,CHOOSE(Detalhamento.OpçãoServiços,OFFSET(Import.PLQ,$A138-1,BE$15-1,1,1),IF($E138&lt;&gt;1,IF(ISNUMBER(INDEX(Import.PLE,Detalhamento!$E138,Detalhamento!BE$15)),IF(INDEX(Import.PLE,Detalhamento!$E138,Detalhamento!BE$15)&lt;=mediçao,OFFSET(Import.PLQ,$A138-1,BE$15-1,1,1),0),0),PLE!$AA$28*OFFSET(Import.PLQ,$A138-1,BE$15-1,1,1)),IF($E138&lt;&gt;1,IF(ISNUMBER(INDEX(Import.PLE,Detalhamento!$E138,Detalhamento!BE$15)),IF(INDEX(Import.PLE,Detalhamento!$E138,Detalhamento!BE$15)&lt;=mediçao,0,OFFSET(Import.PLQ,$A138-1,BE$15-1,1,1)),OFFSET(Import.PLQ,$A138-1,BE$15-1,1,1)),(1-PLE!$AA$28)*OFFSET(Import.PLQ,$A138-1,BE$15-1,1,1))))</f>
        <v>0</v>
      </c>
      <c r="BF138" s="144">
        <f ca="1">IF(BF$13="",0,CHOOSE(Detalhamento.OpçãoServiços,OFFSET(Import.PLQ,$A138-1,BF$15-1,1,1),IF($E138&lt;&gt;1,IF(ISNUMBER(INDEX(Import.PLE,Detalhamento!$E138,Detalhamento!BF$15)),IF(INDEX(Import.PLE,Detalhamento!$E138,Detalhamento!BF$15)&lt;=mediçao,OFFSET(Import.PLQ,$A138-1,BF$15-1,1,1),0),0),PLE!$AA$28*OFFSET(Import.PLQ,$A138-1,BF$15-1,1,1)),IF($E138&lt;&gt;1,IF(ISNUMBER(INDEX(Import.PLE,Detalhamento!$E138,Detalhamento!BF$15)),IF(INDEX(Import.PLE,Detalhamento!$E138,Detalhamento!BF$15)&lt;=mediçao,0,OFFSET(Import.PLQ,$A138-1,BF$15-1,1,1)),OFFSET(Import.PLQ,$A138-1,BF$15-1,1,1)),(1-PLE!$AA$28)*OFFSET(Import.PLQ,$A138-1,BF$15-1,1,1))))</f>
        <v>0</v>
      </c>
      <c r="BG138" s="144">
        <f ca="1">IF(BG$13="",0,CHOOSE(Detalhamento.OpçãoServiços,OFFSET(Import.PLQ,$A138-1,BG$15-1,1,1),IF($E138&lt;&gt;1,IF(ISNUMBER(INDEX(Import.PLE,Detalhamento!$E138,Detalhamento!BG$15)),IF(INDEX(Import.PLE,Detalhamento!$E138,Detalhamento!BG$15)&lt;=mediçao,OFFSET(Import.PLQ,$A138-1,BG$15-1,1,1),0),0),PLE!$AA$28*OFFSET(Import.PLQ,$A138-1,BG$15-1,1,1)),IF($E138&lt;&gt;1,IF(ISNUMBER(INDEX(Import.PLE,Detalhamento!$E138,Detalhamento!BG$15)),IF(INDEX(Import.PLE,Detalhamento!$E138,Detalhamento!BG$15)&lt;=mediçao,0,OFFSET(Import.PLQ,$A138-1,BG$15-1,1,1)),OFFSET(Import.PLQ,$A138-1,BG$15-1,1,1)),(1-PLE!$AA$28)*OFFSET(Import.PLQ,$A138-1,BG$15-1,1,1))))</f>
        <v>0</v>
      </c>
      <c r="BH138" s="144">
        <f ca="1">IF(BH$13="",0,CHOOSE(Detalhamento.OpçãoServiços,OFFSET(Import.PLQ,$A138-1,BH$15-1,1,1),IF($E138&lt;&gt;1,IF(ISNUMBER(INDEX(Import.PLE,Detalhamento!$E138,Detalhamento!BH$15)),IF(INDEX(Import.PLE,Detalhamento!$E138,Detalhamento!BH$15)&lt;=mediçao,OFFSET(Import.PLQ,$A138-1,BH$15-1,1,1),0),0),PLE!$AA$28*OFFSET(Import.PLQ,$A138-1,BH$15-1,1,1)),IF($E138&lt;&gt;1,IF(ISNUMBER(INDEX(Import.PLE,Detalhamento!$E138,Detalhamento!BH$15)),IF(INDEX(Import.PLE,Detalhamento!$E138,Detalhamento!BH$15)&lt;=mediçao,0,OFFSET(Import.PLQ,$A138-1,BH$15-1,1,1)),OFFSET(Import.PLQ,$A138-1,BH$15-1,1,1)),(1-PLE!$AA$28)*OFFSET(Import.PLQ,$A138-1,BH$15-1,1,1))))</f>
        <v>0</v>
      </c>
      <c r="BI138" s="144">
        <f ca="1">IF(BI$13="",0,CHOOSE(Detalhamento.OpçãoServiços,OFFSET(Import.PLQ,$A138-1,BI$15-1,1,1),IF($E138&lt;&gt;1,IF(ISNUMBER(INDEX(Import.PLE,Detalhamento!$E138,Detalhamento!BI$15)),IF(INDEX(Import.PLE,Detalhamento!$E138,Detalhamento!BI$15)&lt;=mediçao,OFFSET(Import.PLQ,$A138-1,BI$15-1,1,1),0),0),PLE!$AA$28*OFFSET(Import.PLQ,$A138-1,BI$15-1,1,1)),IF($E138&lt;&gt;1,IF(ISNUMBER(INDEX(Import.PLE,Detalhamento!$E138,Detalhamento!BI$15)),IF(INDEX(Import.PLE,Detalhamento!$E138,Detalhamento!BI$15)&lt;=mediçao,0,OFFSET(Import.PLQ,$A138-1,BI$15-1,1,1)),OFFSET(Import.PLQ,$A138-1,BI$15-1,1,1)),(1-PLE!$AA$28)*OFFSET(Import.PLQ,$A138-1,BI$15-1,1,1))))</f>
        <v>0</v>
      </c>
    </row>
    <row r="139" spans="1:61" ht="30" x14ac:dyDescent="0.2">
      <c r="A139" s="155">
        <v>110</v>
      </c>
      <c r="B139" s="21" t="str">
        <f t="shared" ca="1" si="17"/>
        <v>Serviço</v>
      </c>
      <c r="E139" s="153">
        <f t="shared" ca="1" si="18"/>
        <v>13</v>
      </c>
      <c r="F139" s="154">
        <f t="shared" ca="1" si="19"/>
        <v>130110</v>
      </c>
      <c r="G139" s="154" t="str">
        <f t="shared" ca="1" si="23"/>
        <v>1.12.17</v>
      </c>
      <c r="H139" s="182" t="str">
        <f t="shared" ca="1" si="23"/>
        <v>ELETRODUTO RÍGIDO ROSCÁVEL, PVC, DN 32 MM (1"), PARA CIRCUITOS TERMINAIS, INSTALADO EM LAJE - FORNECIMENTO E INSTALAÇÃO. AF_12/2015</v>
      </c>
      <c r="I139" s="37" t="str">
        <f t="shared" ca="1" si="20"/>
        <v>M</v>
      </c>
      <c r="J139" s="144">
        <f t="shared" ca="1" si="21"/>
        <v>28.5</v>
      </c>
      <c r="K139" s="67"/>
      <c r="L139" s="144">
        <f ca="1">IF(L$13="",0,CHOOSE(Detalhamento.OpçãoServiços,OFFSET(Import.PLQ,$A139-1,L$15-1,1,1),IF($E139&lt;&gt;1,IF(ISNUMBER(INDEX(Import.PLE,Detalhamento!$E139,Detalhamento!L$15)),IF(INDEX(Import.PLE,Detalhamento!$E139,Detalhamento!L$15)&lt;=mediçao,OFFSET(Import.PLQ,$A139-1,L$15-1,1,1),0),0),PLE!$AA$28*OFFSET(Import.PLQ,$A139-1,L$15-1,1,1)),IF($E139&lt;&gt;1,IF(ISNUMBER(INDEX(Import.PLE,Detalhamento!$E139,Detalhamento!L$15)),IF(INDEX(Import.PLE,Detalhamento!$E139,Detalhamento!L$15)&lt;=mediçao,0,OFFSET(Import.PLQ,$A139-1,L$15-1,1,1)),OFFSET(Import.PLQ,$A139-1,L$15-1,1,1)),(1-PLE!$AA$28)*OFFSET(Import.PLQ,$A139-1,L$15-1,1,1))))</f>
        <v>28.5</v>
      </c>
      <c r="M139" s="144">
        <f ca="1">IF(M$13="",0,CHOOSE(Detalhamento.OpçãoServiços,OFFSET(Import.PLQ,$A139-1,M$15-1,1,1),IF($E139&lt;&gt;1,IF(ISNUMBER(INDEX(Import.PLE,Detalhamento!$E139,Detalhamento!M$15)),IF(INDEX(Import.PLE,Detalhamento!$E139,Detalhamento!M$15)&lt;=mediçao,OFFSET(Import.PLQ,$A139-1,M$15-1,1,1),0),0),PLE!$AA$28*OFFSET(Import.PLQ,$A139-1,M$15-1,1,1)),IF($E139&lt;&gt;1,IF(ISNUMBER(INDEX(Import.PLE,Detalhamento!$E139,Detalhamento!M$15)),IF(INDEX(Import.PLE,Detalhamento!$E139,Detalhamento!M$15)&lt;=mediçao,0,OFFSET(Import.PLQ,$A139-1,M$15-1,1,1)),OFFSET(Import.PLQ,$A139-1,M$15-1,1,1)),(1-PLE!$AA$28)*OFFSET(Import.PLQ,$A139-1,M$15-1,1,1))))</f>
        <v>0</v>
      </c>
      <c r="N139" s="144">
        <f ca="1">IF(N$13="",0,CHOOSE(Detalhamento.OpçãoServiços,OFFSET(Import.PLQ,$A139-1,N$15-1,1,1),IF($E139&lt;&gt;1,IF(ISNUMBER(INDEX(Import.PLE,Detalhamento!$E139,Detalhamento!N$15)),IF(INDEX(Import.PLE,Detalhamento!$E139,Detalhamento!N$15)&lt;=mediçao,OFFSET(Import.PLQ,$A139-1,N$15-1,1,1),0),0),PLE!$AA$28*OFFSET(Import.PLQ,$A139-1,N$15-1,1,1)),IF($E139&lt;&gt;1,IF(ISNUMBER(INDEX(Import.PLE,Detalhamento!$E139,Detalhamento!N$15)),IF(INDEX(Import.PLE,Detalhamento!$E139,Detalhamento!N$15)&lt;=mediçao,0,OFFSET(Import.PLQ,$A139-1,N$15-1,1,1)),OFFSET(Import.PLQ,$A139-1,N$15-1,1,1)),(1-PLE!$AA$28)*OFFSET(Import.PLQ,$A139-1,N$15-1,1,1))))</f>
        <v>0</v>
      </c>
      <c r="O139" s="144">
        <f ca="1">IF(O$13="",0,CHOOSE(Detalhamento.OpçãoServiços,OFFSET(Import.PLQ,$A139-1,O$15-1,1,1),IF($E139&lt;&gt;1,IF(ISNUMBER(INDEX(Import.PLE,Detalhamento!$E139,Detalhamento!O$15)),IF(INDEX(Import.PLE,Detalhamento!$E139,Detalhamento!O$15)&lt;=mediçao,OFFSET(Import.PLQ,$A139-1,O$15-1,1,1),0),0),PLE!$AA$28*OFFSET(Import.PLQ,$A139-1,O$15-1,1,1)),IF($E139&lt;&gt;1,IF(ISNUMBER(INDEX(Import.PLE,Detalhamento!$E139,Detalhamento!O$15)),IF(INDEX(Import.PLE,Detalhamento!$E139,Detalhamento!O$15)&lt;=mediçao,0,OFFSET(Import.PLQ,$A139-1,O$15-1,1,1)),OFFSET(Import.PLQ,$A139-1,O$15-1,1,1)),(1-PLE!$AA$28)*OFFSET(Import.PLQ,$A139-1,O$15-1,1,1))))</f>
        <v>0</v>
      </c>
      <c r="P139" s="144">
        <f ca="1">IF(P$13="",0,CHOOSE(Detalhamento.OpçãoServiços,OFFSET(Import.PLQ,$A139-1,P$15-1,1,1),IF($E139&lt;&gt;1,IF(ISNUMBER(INDEX(Import.PLE,Detalhamento!$E139,Detalhamento!P$15)),IF(INDEX(Import.PLE,Detalhamento!$E139,Detalhamento!P$15)&lt;=mediçao,OFFSET(Import.PLQ,$A139-1,P$15-1,1,1),0),0),PLE!$AA$28*OFFSET(Import.PLQ,$A139-1,P$15-1,1,1)),IF($E139&lt;&gt;1,IF(ISNUMBER(INDEX(Import.PLE,Detalhamento!$E139,Detalhamento!P$15)),IF(INDEX(Import.PLE,Detalhamento!$E139,Detalhamento!P$15)&lt;=mediçao,0,OFFSET(Import.PLQ,$A139-1,P$15-1,1,1)),OFFSET(Import.PLQ,$A139-1,P$15-1,1,1)),(1-PLE!$AA$28)*OFFSET(Import.PLQ,$A139-1,P$15-1,1,1))))</f>
        <v>0</v>
      </c>
      <c r="Q139" s="144">
        <f ca="1">IF(Q$13="",0,CHOOSE(Detalhamento.OpçãoServiços,OFFSET(Import.PLQ,$A139-1,Q$15-1,1,1),IF($E139&lt;&gt;1,IF(ISNUMBER(INDEX(Import.PLE,Detalhamento!$E139,Detalhamento!Q$15)),IF(INDEX(Import.PLE,Detalhamento!$E139,Detalhamento!Q$15)&lt;=mediçao,OFFSET(Import.PLQ,$A139-1,Q$15-1,1,1),0),0),PLE!$AA$28*OFFSET(Import.PLQ,$A139-1,Q$15-1,1,1)),IF($E139&lt;&gt;1,IF(ISNUMBER(INDEX(Import.PLE,Detalhamento!$E139,Detalhamento!Q$15)),IF(INDEX(Import.PLE,Detalhamento!$E139,Detalhamento!Q$15)&lt;=mediçao,0,OFFSET(Import.PLQ,$A139-1,Q$15-1,1,1)),OFFSET(Import.PLQ,$A139-1,Q$15-1,1,1)),(1-PLE!$AA$28)*OFFSET(Import.PLQ,$A139-1,Q$15-1,1,1))))</f>
        <v>0</v>
      </c>
      <c r="R139" s="144">
        <f ca="1">IF(R$13="",0,CHOOSE(Detalhamento.OpçãoServiços,OFFSET(Import.PLQ,$A139-1,R$15-1,1,1),IF($E139&lt;&gt;1,IF(ISNUMBER(INDEX(Import.PLE,Detalhamento!$E139,Detalhamento!R$15)),IF(INDEX(Import.PLE,Detalhamento!$E139,Detalhamento!R$15)&lt;=mediçao,OFFSET(Import.PLQ,$A139-1,R$15-1,1,1),0),0),PLE!$AA$28*OFFSET(Import.PLQ,$A139-1,R$15-1,1,1)),IF($E139&lt;&gt;1,IF(ISNUMBER(INDEX(Import.PLE,Detalhamento!$E139,Detalhamento!R$15)),IF(INDEX(Import.PLE,Detalhamento!$E139,Detalhamento!R$15)&lt;=mediçao,0,OFFSET(Import.PLQ,$A139-1,R$15-1,1,1)),OFFSET(Import.PLQ,$A139-1,R$15-1,1,1)),(1-PLE!$AA$28)*OFFSET(Import.PLQ,$A139-1,R$15-1,1,1))))</f>
        <v>0</v>
      </c>
      <c r="S139" s="144">
        <f ca="1">IF(S$13="",0,CHOOSE(Detalhamento.OpçãoServiços,OFFSET(Import.PLQ,$A139-1,S$15-1,1,1),IF($E139&lt;&gt;1,IF(ISNUMBER(INDEX(Import.PLE,Detalhamento!$E139,Detalhamento!S$15)),IF(INDEX(Import.PLE,Detalhamento!$E139,Detalhamento!S$15)&lt;=mediçao,OFFSET(Import.PLQ,$A139-1,S$15-1,1,1),0),0),PLE!$AA$28*OFFSET(Import.PLQ,$A139-1,S$15-1,1,1)),IF($E139&lt;&gt;1,IF(ISNUMBER(INDEX(Import.PLE,Detalhamento!$E139,Detalhamento!S$15)),IF(INDEX(Import.PLE,Detalhamento!$E139,Detalhamento!S$15)&lt;=mediçao,0,OFFSET(Import.PLQ,$A139-1,S$15-1,1,1)),OFFSET(Import.PLQ,$A139-1,S$15-1,1,1)),(1-PLE!$AA$28)*OFFSET(Import.PLQ,$A139-1,S$15-1,1,1))))</f>
        <v>0</v>
      </c>
      <c r="T139" s="144">
        <f ca="1">IF(T$13="",0,CHOOSE(Detalhamento.OpçãoServiços,OFFSET(Import.PLQ,$A139-1,T$15-1,1,1),IF($E139&lt;&gt;1,IF(ISNUMBER(INDEX(Import.PLE,Detalhamento!$E139,Detalhamento!T$15)),IF(INDEX(Import.PLE,Detalhamento!$E139,Detalhamento!T$15)&lt;=mediçao,OFFSET(Import.PLQ,$A139-1,T$15-1,1,1),0),0),PLE!$AA$28*OFFSET(Import.PLQ,$A139-1,T$15-1,1,1)),IF($E139&lt;&gt;1,IF(ISNUMBER(INDEX(Import.PLE,Detalhamento!$E139,Detalhamento!T$15)),IF(INDEX(Import.PLE,Detalhamento!$E139,Detalhamento!T$15)&lt;=mediçao,0,OFFSET(Import.PLQ,$A139-1,T$15-1,1,1)),OFFSET(Import.PLQ,$A139-1,T$15-1,1,1)),(1-PLE!$AA$28)*OFFSET(Import.PLQ,$A139-1,T$15-1,1,1))))</f>
        <v>0</v>
      </c>
      <c r="U139" s="144">
        <f ca="1">IF(U$13="",0,CHOOSE(Detalhamento.OpçãoServiços,OFFSET(Import.PLQ,$A139-1,U$15-1,1,1),IF($E139&lt;&gt;1,IF(ISNUMBER(INDEX(Import.PLE,Detalhamento!$E139,Detalhamento!U$15)),IF(INDEX(Import.PLE,Detalhamento!$E139,Detalhamento!U$15)&lt;=mediçao,OFFSET(Import.PLQ,$A139-1,U$15-1,1,1),0),0),PLE!$AA$28*OFFSET(Import.PLQ,$A139-1,U$15-1,1,1)),IF($E139&lt;&gt;1,IF(ISNUMBER(INDEX(Import.PLE,Detalhamento!$E139,Detalhamento!U$15)),IF(INDEX(Import.PLE,Detalhamento!$E139,Detalhamento!U$15)&lt;=mediçao,0,OFFSET(Import.PLQ,$A139-1,U$15-1,1,1)),OFFSET(Import.PLQ,$A139-1,U$15-1,1,1)),(1-PLE!$AA$28)*OFFSET(Import.PLQ,$A139-1,U$15-1,1,1))))</f>
        <v>0</v>
      </c>
      <c r="V139" s="144">
        <f ca="1">IF(V$13="",0,CHOOSE(Detalhamento.OpçãoServiços,OFFSET(Import.PLQ,$A139-1,V$15-1,1,1),IF($E139&lt;&gt;1,IF(ISNUMBER(INDEX(Import.PLE,Detalhamento!$E139,Detalhamento!V$15)),IF(INDEX(Import.PLE,Detalhamento!$E139,Detalhamento!V$15)&lt;=mediçao,OFFSET(Import.PLQ,$A139-1,V$15-1,1,1),0),0),PLE!$AA$28*OFFSET(Import.PLQ,$A139-1,V$15-1,1,1)),IF($E139&lt;&gt;1,IF(ISNUMBER(INDEX(Import.PLE,Detalhamento!$E139,Detalhamento!V$15)),IF(INDEX(Import.PLE,Detalhamento!$E139,Detalhamento!V$15)&lt;=mediçao,0,OFFSET(Import.PLQ,$A139-1,V$15-1,1,1)),OFFSET(Import.PLQ,$A139-1,V$15-1,1,1)),(1-PLE!$AA$28)*OFFSET(Import.PLQ,$A139-1,V$15-1,1,1))))</f>
        <v>0</v>
      </c>
      <c r="W139" s="144">
        <f ca="1">IF(W$13="",0,CHOOSE(Detalhamento.OpçãoServiços,OFFSET(Import.PLQ,$A139-1,W$15-1,1,1),IF($E139&lt;&gt;1,IF(ISNUMBER(INDEX(Import.PLE,Detalhamento!$E139,Detalhamento!W$15)),IF(INDEX(Import.PLE,Detalhamento!$E139,Detalhamento!W$15)&lt;=mediçao,OFFSET(Import.PLQ,$A139-1,W$15-1,1,1),0),0),PLE!$AA$28*OFFSET(Import.PLQ,$A139-1,W$15-1,1,1)),IF($E139&lt;&gt;1,IF(ISNUMBER(INDEX(Import.PLE,Detalhamento!$E139,Detalhamento!W$15)),IF(INDEX(Import.PLE,Detalhamento!$E139,Detalhamento!W$15)&lt;=mediçao,0,OFFSET(Import.PLQ,$A139-1,W$15-1,1,1)),OFFSET(Import.PLQ,$A139-1,W$15-1,1,1)),(1-PLE!$AA$28)*OFFSET(Import.PLQ,$A139-1,W$15-1,1,1))))</f>
        <v>0</v>
      </c>
      <c r="X139" s="144">
        <f ca="1">IF(X$13="",0,CHOOSE(Detalhamento.OpçãoServiços,OFFSET(Import.PLQ,$A139-1,X$15-1,1,1),IF($E139&lt;&gt;1,IF(ISNUMBER(INDEX(Import.PLE,Detalhamento!$E139,Detalhamento!X$15)),IF(INDEX(Import.PLE,Detalhamento!$E139,Detalhamento!X$15)&lt;=mediçao,OFFSET(Import.PLQ,$A139-1,X$15-1,1,1),0),0),PLE!$AA$28*OFFSET(Import.PLQ,$A139-1,X$15-1,1,1)),IF($E139&lt;&gt;1,IF(ISNUMBER(INDEX(Import.PLE,Detalhamento!$E139,Detalhamento!X$15)),IF(INDEX(Import.PLE,Detalhamento!$E139,Detalhamento!X$15)&lt;=mediçao,0,OFFSET(Import.PLQ,$A139-1,X$15-1,1,1)),OFFSET(Import.PLQ,$A139-1,X$15-1,1,1)),(1-PLE!$AA$28)*OFFSET(Import.PLQ,$A139-1,X$15-1,1,1))))</f>
        <v>0</v>
      </c>
      <c r="Y139" s="144">
        <f ca="1">IF(Y$13="",0,CHOOSE(Detalhamento.OpçãoServiços,OFFSET(Import.PLQ,$A139-1,Y$15-1,1,1),IF($E139&lt;&gt;1,IF(ISNUMBER(INDEX(Import.PLE,Detalhamento!$E139,Detalhamento!Y$15)),IF(INDEX(Import.PLE,Detalhamento!$E139,Detalhamento!Y$15)&lt;=mediçao,OFFSET(Import.PLQ,$A139-1,Y$15-1,1,1),0),0),PLE!$AA$28*OFFSET(Import.PLQ,$A139-1,Y$15-1,1,1)),IF($E139&lt;&gt;1,IF(ISNUMBER(INDEX(Import.PLE,Detalhamento!$E139,Detalhamento!Y$15)),IF(INDEX(Import.PLE,Detalhamento!$E139,Detalhamento!Y$15)&lt;=mediçao,0,OFFSET(Import.PLQ,$A139-1,Y$15-1,1,1)),OFFSET(Import.PLQ,$A139-1,Y$15-1,1,1)),(1-PLE!$AA$28)*OFFSET(Import.PLQ,$A139-1,Y$15-1,1,1))))</f>
        <v>0</v>
      </c>
      <c r="Z139" s="144">
        <f ca="1">IF(Z$13="",0,CHOOSE(Detalhamento.OpçãoServiços,OFFSET(Import.PLQ,$A139-1,Z$15-1,1,1),IF($E139&lt;&gt;1,IF(ISNUMBER(INDEX(Import.PLE,Detalhamento!$E139,Detalhamento!Z$15)),IF(INDEX(Import.PLE,Detalhamento!$E139,Detalhamento!Z$15)&lt;=mediçao,OFFSET(Import.PLQ,$A139-1,Z$15-1,1,1),0),0),PLE!$AA$28*OFFSET(Import.PLQ,$A139-1,Z$15-1,1,1)),IF($E139&lt;&gt;1,IF(ISNUMBER(INDEX(Import.PLE,Detalhamento!$E139,Detalhamento!Z$15)),IF(INDEX(Import.PLE,Detalhamento!$E139,Detalhamento!Z$15)&lt;=mediçao,0,OFFSET(Import.PLQ,$A139-1,Z$15-1,1,1)),OFFSET(Import.PLQ,$A139-1,Z$15-1,1,1)),(1-PLE!$AA$28)*OFFSET(Import.PLQ,$A139-1,Z$15-1,1,1))))</f>
        <v>0</v>
      </c>
      <c r="AA139" s="144">
        <f ca="1">IF(AA$13="",0,CHOOSE(Detalhamento.OpçãoServiços,OFFSET(Import.PLQ,$A139-1,AA$15-1,1,1),IF($E139&lt;&gt;1,IF(ISNUMBER(INDEX(Import.PLE,Detalhamento!$E139,Detalhamento!AA$15)),IF(INDEX(Import.PLE,Detalhamento!$E139,Detalhamento!AA$15)&lt;=mediçao,OFFSET(Import.PLQ,$A139-1,AA$15-1,1,1),0),0),PLE!$AA$28*OFFSET(Import.PLQ,$A139-1,AA$15-1,1,1)),IF($E139&lt;&gt;1,IF(ISNUMBER(INDEX(Import.PLE,Detalhamento!$E139,Detalhamento!AA$15)),IF(INDEX(Import.PLE,Detalhamento!$E139,Detalhamento!AA$15)&lt;=mediçao,0,OFFSET(Import.PLQ,$A139-1,AA$15-1,1,1)),OFFSET(Import.PLQ,$A139-1,AA$15-1,1,1)),(1-PLE!$AA$28)*OFFSET(Import.PLQ,$A139-1,AA$15-1,1,1))))</f>
        <v>0</v>
      </c>
      <c r="AB139" s="144">
        <f ca="1">IF(AB$13="",0,CHOOSE(Detalhamento.OpçãoServiços,OFFSET(Import.PLQ,$A139-1,AB$15-1,1,1),IF($E139&lt;&gt;1,IF(ISNUMBER(INDEX(Import.PLE,Detalhamento!$E139,Detalhamento!AB$15)),IF(INDEX(Import.PLE,Detalhamento!$E139,Detalhamento!AB$15)&lt;=mediçao,OFFSET(Import.PLQ,$A139-1,AB$15-1,1,1),0),0),PLE!$AA$28*OFFSET(Import.PLQ,$A139-1,AB$15-1,1,1)),IF($E139&lt;&gt;1,IF(ISNUMBER(INDEX(Import.PLE,Detalhamento!$E139,Detalhamento!AB$15)),IF(INDEX(Import.PLE,Detalhamento!$E139,Detalhamento!AB$15)&lt;=mediçao,0,OFFSET(Import.PLQ,$A139-1,AB$15-1,1,1)),OFFSET(Import.PLQ,$A139-1,AB$15-1,1,1)),(1-PLE!$AA$28)*OFFSET(Import.PLQ,$A139-1,AB$15-1,1,1))))</f>
        <v>0</v>
      </c>
      <c r="AC139" s="144">
        <f ca="1">IF(AC$13="",0,CHOOSE(Detalhamento.OpçãoServiços,OFFSET(Import.PLQ,$A139-1,AC$15-1,1,1),IF($E139&lt;&gt;1,IF(ISNUMBER(INDEX(Import.PLE,Detalhamento!$E139,Detalhamento!AC$15)),IF(INDEX(Import.PLE,Detalhamento!$E139,Detalhamento!AC$15)&lt;=mediçao,OFFSET(Import.PLQ,$A139-1,AC$15-1,1,1),0),0),PLE!$AA$28*OFFSET(Import.PLQ,$A139-1,AC$15-1,1,1)),IF($E139&lt;&gt;1,IF(ISNUMBER(INDEX(Import.PLE,Detalhamento!$E139,Detalhamento!AC$15)),IF(INDEX(Import.PLE,Detalhamento!$E139,Detalhamento!AC$15)&lt;=mediçao,0,OFFSET(Import.PLQ,$A139-1,AC$15-1,1,1)),OFFSET(Import.PLQ,$A139-1,AC$15-1,1,1)),(1-PLE!$AA$28)*OFFSET(Import.PLQ,$A139-1,AC$15-1,1,1))))</f>
        <v>0</v>
      </c>
      <c r="AD139" s="144">
        <f ca="1">IF(AD$13="",0,CHOOSE(Detalhamento.OpçãoServiços,OFFSET(Import.PLQ,$A139-1,AD$15-1,1,1),IF($E139&lt;&gt;1,IF(ISNUMBER(INDEX(Import.PLE,Detalhamento!$E139,Detalhamento!AD$15)),IF(INDEX(Import.PLE,Detalhamento!$E139,Detalhamento!AD$15)&lt;=mediçao,OFFSET(Import.PLQ,$A139-1,AD$15-1,1,1),0),0),PLE!$AA$28*OFFSET(Import.PLQ,$A139-1,AD$15-1,1,1)),IF($E139&lt;&gt;1,IF(ISNUMBER(INDEX(Import.PLE,Detalhamento!$E139,Detalhamento!AD$15)),IF(INDEX(Import.PLE,Detalhamento!$E139,Detalhamento!AD$15)&lt;=mediçao,0,OFFSET(Import.PLQ,$A139-1,AD$15-1,1,1)),OFFSET(Import.PLQ,$A139-1,AD$15-1,1,1)),(1-PLE!$AA$28)*OFFSET(Import.PLQ,$A139-1,AD$15-1,1,1))))</f>
        <v>0</v>
      </c>
      <c r="AE139" s="144">
        <f ca="1">IF(AE$13="",0,CHOOSE(Detalhamento.OpçãoServiços,OFFSET(Import.PLQ,$A139-1,AE$15-1,1,1),IF($E139&lt;&gt;1,IF(ISNUMBER(INDEX(Import.PLE,Detalhamento!$E139,Detalhamento!AE$15)),IF(INDEX(Import.PLE,Detalhamento!$E139,Detalhamento!AE$15)&lt;=mediçao,OFFSET(Import.PLQ,$A139-1,AE$15-1,1,1),0),0),PLE!$AA$28*OFFSET(Import.PLQ,$A139-1,AE$15-1,1,1)),IF($E139&lt;&gt;1,IF(ISNUMBER(INDEX(Import.PLE,Detalhamento!$E139,Detalhamento!AE$15)),IF(INDEX(Import.PLE,Detalhamento!$E139,Detalhamento!AE$15)&lt;=mediçao,0,OFFSET(Import.PLQ,$A139-1,AE$15-1,1,1)),OFFSET(Import.PLQ,$A139-1,AE$15-1,1,1)),(1-PLE!$AA$28)*OFFSET(Import.PLQ,$A139-1,AE$15-1,1,1))))</f>
        <v>0</v>
      </c>
      <c r="AF139" s="144">
        <f ca="1">IF(AF$13="",0,CHOOSE(Detalhamento.OpçãoServiços,OFFSET(Import.PLQ,$A139-1,AF$15-1,1,1),IF($E139&lt;&gt;1,IF(ISNUMBER(INDEX(Import.PLE,Detalhamento!$E139,Detalhamento!AF$15)),IF(INDEX(Import.PLE,Detalhamento!$E139,Detalhamento!AF$15)&lt;=mediçao,OFFSET(Import.PLQ,$A139-1,AF$15-1,1,1),0),0),PLE!$AA$28*OFFSET(Import.PLQ,$A139-1,AF$15-1,1,1)),IF($E139&lt;&gt;1,IF(ISNUMBER(INDEX(Import.PLE,Detalhamento!$E139,Detalhamento!AF$15)),IF(INDEX(Import.PLE,Detalhamento!$E139,Detalhamento!AF$15)&lt;=mediçao,0,OFFSET(Import.PLQ,$A139-1,AF$15-1,1,1)),OFFSET(Import.PLQ,$A139-1,AF$15-1,1,1)),(1-PLE!$AA$28)*OFFSET(Import.PLQ,$A139-1,AF$15-1,1,1))))</f>
        <v>0</v>
      </c>
      <c r="AG139" s="144">
        <f ca="1">IF(AG$13="",0,CHOOSE(Detalhamento.OpçãoServiços,OFFSET(Import.PLQ,$A139-1,AG$15-1,1,1),IF($E139&lt;&gt;1,IF(ISNUMBER(INDEX(Import.PLE,Detalhamento!$E139,Detalhamento!AG$15)),IF(INDEX(Import.PLE,Detalhamento!$E139,Detalhamento!AG$15)&lt;=mediçao,OFFSET(Import.PLQ,$A139-1,AG$15-1,1,1),0),0),PLE!$AA$28*OFFSET(Import.PLQ,$A139-1,AG$15-1,1,1)),IF($E139&lt;&gt;1,IF(ISNUMBER(INDEX(Import.PLE,Detalhamento!$E139,Detalhamento!AG$15)),IF(INDEX(Import.PLE,Detalhamento!$E139,Detalhamento!AG$15)&lt;=mediçao,0,OFFSET(Import.PLQ,$A139-1,AG$15-1,1,1)),OFFSET(Import.PLQ,$A139-1,AG$15-1,1,1)),(1-PLE!$AA$28)*OFFSET(Import.PLQ,$A139-1,AG$15-1,1,1))))</f>
        <v>0</v>
      </c>
      <c r="AH139" s="144">
        <f ca="1">IF(AH$13="",0,CHOOSE(Detalhamento.OpçãoServiços,OFFSET(Import.PLQ,$A139-1,AH$15-1,1,1),IF($E139&lt;&gt;1,IF(ISNUMBER(INDEX(Import.PLE,Detalhamento!$E139,Detalhamento!AH$15)),IF(INDEX(Import.PLE,Detalhamento!$E139,Detalhamento!AH$15)&lt;=mediçao,OFFSET(Import.PLQ,$A139-1,AH$15-1,1,1),0),0),PLE!$AA$28*OFFSET(Import.PLQ,$A139-1,AH$15-1,1,1)),IF($E139&lt;&gt;1,IF(ISNUMBER(INDEX(Import.PLE,Detalhamento!$E139,Detalhamento!AH$15)),IF(INDEX(Import.PLE,Detalhamento!$E139,Detalhamento!AH$15)&lt;=mediçao,0,OFFSET(Import.PLQ,$A139-1,AH$15-1,1,1)),OFFSET(Import.PLQ,$A139-1,AH$15-1,1,1)),(1-PLE!$AA$28)*OFFSET(Import.PLQ,$A139-1,AH$15-1,1,1))))</f>
        <v>0</v>
      </c>
      <c r="AI139" s="144">
        <f ca="1">IF(AI$13="",0,CHOOSE(Detalhamento.OpçãoServiços,OFFSET(Import.PLQ,$A139-1,AI$15-1,1,1),IF($E139&lt;&gt;1,IF(ISNUMBER(INDEX(Import.PLE,Detalhamento!$E139,Detalhamento!AI$15)),IF(INDEX(Import.PLE,Detalhamento!$E139,Detalhamento!AI$15)&lt;=mediçao,OFFSET(Import.PLQ,$A139-1,AI$15-1,1,1),0),0),PLE!$AA$28*OFFSET(Import.PLQ,$A139-1,AI$15-1,1,1)),IF($E139&lt;&gt;1,IF(ISNUMBER(INDEX(Import.PLE,Detalhamento!$E139,Detalhamento!AI$15)),IF(INDEX(Import.PLE,Detalhamento!$E139,Detalhamento!AI$15)&lt;=mediçao,0,OFFSET(Import.PLQ,$A139-1,AI$15-1,1,1)),OFFSET(Import.PLQ,$A139-1,AI$15-1,1,1)),(1-PLE!$AA$28)*OFFSET(Import.PLQ,$A139-1,AI$15-1,1,1))))</f>
        <v>0</v>
      </c>
      <c r="AJ139" s="144">
        <f ca="1">IF(AJ$13="",0,CHOOSE(Detalhamento.OpçãoServiços,OFFSET(Import.PLQ,$A139-1,AJ$15-1,1,1),IF($E139&lt;&gt;1,IF(ISNUMBER(INDEX(Import.PLE,Detalhamento!$E139,Detalhamento!AJ$15)),IF(INDEX(Import.PLE,Detalhamento!$E139,Detalhamento!AJ$15)&lt;=mediçao,OFFSET(Import.PLQ,$A139-1,AJ$15-1,1,1),0),0),PLE!$AA$28*OFFSET(Import.PLQ,$A139-1,AJ$15-1,1,1)),IF($E139&lt;&gt;1,IF(ISNUMBER(INDEX(Import.PLE,Detalhamento!$E139,Detalhamento!AJ$15)),IF(INDEX(Import.PLE,Detalhamento!$E139,Detalhamento!AJ$15)&lt;=mediçao,0,OFFSET(Import.PLQ,$A139-1,AJ$15-1,1,1)),OFFSET(Import.PLQ,$A139-1,AJ$15-1,1,1)),(1-PLE!$AA$28)*OFFSET(Import.PLQ,$A139-1,AJ$15-1,1,1))))</f>
        <v>0</v>
      </c>
      <c r="AK139" s="144">
        <f ca="1">IF(AK$13="",0,CHOOSE(Detalhamento.OpçãoServiços,OFFSET(Import.PLQ,$A139-1,AK$15-1,1,1),IF($E139&lt;&gt;1,IF(ISNUMBER(INDEX(Import.PLE,Detalhamento!$E139,Detalhamento!AK$15)),IF(INDEX(Import.PLE,Detalhamento!$E139,Detalhamento!AK$15)&lt;=mediçao,OFFSET(Import.PLQ,$A139-1,AK$15-1,1,1),0),0),PLE!$AA$28*OFFSET(Import.PLQ,$A139-1,AK$15-1,1,1)),IF($E139&lt;&gt;1,IF(ISNUMBER(INDEX(Import.PLE,Detalhamento!$E139,Detalhamento!AK$15)),IF(INDEX(Import.PLE,Detalhamento!$E139,Detalhamento!AK$15)&lt;=mediçao,0,OFFSET(Import.PLQ,$A139-1,AK$15-1,1,1)),OFFSET(Import.PLQ,$A139-1,AK$15-1,1,1)),(1-PLE!$AA$28)*OFFSET(Import.PLQ,$A139-1,AK$15-1,1,1))))</f>
        <v>0</v>
      </c>
      <c r="AL139" s="144">
        <f ca="1">IF(AL$13="",0,CHOOSE(Detalhamento.OpçãoServiços,OFFSET(Import.PLQ,$A139-1,AL$15-1,1,1),IF($E139&lt;&gt;1,IF(ISNUMBER(INDEX(Import.PLE,Detalhamento!$E139,Detalhamento!AL$15)),IF(INDEX(Import.PLE,Detalhamento!$E139,Detalhamento!AL$15)&lt;=mediçao,OFFSET(Import.PLQ,$A139-1,AL$15-1,1,1),0),0),PLE!$AA$28*OFFSET(Import.PLQ,$A139-1,AL$15-1,1,1)),IF($E139&lt;&gt;1,IF(ISNUMBER(INDEX(Import.PLE,Detalhamento!$E139,Detalhamento!AL$15)),IF(INDEX(Import.PLE,Detalhamento!$E139,Detalhamento!AL$15)&lt;=mediçao,0,OFFSET(Import.PLQ,$A139-1,AL$15-1,1,1)),OFFSET(Import.PLQ,$A139-1,AL$15-1,1,1)),(1-PLE!$AA$28)*OFFSET(Import.PLQ,$A139-1,AL$15-1,1,1))))</f>
        <v>0</v>
      </c>
      <c r="AM139" s="144">
        <f ca="1">IF(AM$13="",0,CHOOSE(Detalhamento.OpçãoServiços,OFFSET(Import.PLQ,$A139-1,AM$15-1,1,1),IF($E139&lt;&gt;1,IF(ISNUMBER(INDEX(Import.PLE,Detalhamento!$E139,Detalhamento!AM$15)),IF(INDEX(Import.PLE,Detalhamento!$E139,Detalhamento!AM$15)&lt;=mediçao,OFFSET(Import.PLQ,$A139-1,AM$15-1,1,1),0),0),PLE!$AA$28*OFFSET(Import.PLQ,$A139-1,AM$15-1,1,1)),IF($E139&lt;&gt;1,IF(ISNUMBER(INDEX(Import.PLE,Detalhamento!$E139,Detalhamento!AM$15)),IF(INDEX(Import.PLE,Detalhamento!$E139,Detalhamento!AM$15)&lt;=mediçao,0,OFFSET(Import.PLQ,$A139-1,AM$15-1,1,1)),OFFSET(Import.PLQ,$A139-1,AM$15-1,1,1)),(1-PLE!$AA$28)*OFFSET(Import.PLQ,$A139-1,AM$15-1,1,1))))</f>
        <v>0</v>
      </c>
      <c r="AN139" s="144">
        <f ca="1">IF(AN$13="",0,CHOOSE(Detalhamento.OpçãoServiços,OFFSET(Import.PLQ,$A139-1,AN$15-1,1,1),IF($E139&lt;&gt;1,IF(ISNUMBER(INDEX(Import.PLE,Detalhamento!$E139,Detalhamento!AN$15)),IF(INDEX(Import.PLE,Detalhamento!$E139,Detalhamento!AN$15)&lt;=mediçao,OFFSET(Import.PLQ,$A139-1,AN$15-1,1,1),0),0),PLE!$AA$28*OFFSET(Import.PLQ,$A139-1,AN$15-1,1,1)),IF($E139&lt;&gt;1,IF(ISNUMBER(INDEX(Import.PLE,Detalhamento!$E139,Detalhamento!AN$15)),IF(INDEX(Import.PLE,Detalhamento!$E139,Detalhamento!AN$15)&lt;=mediçao,0,OFFSET(Import.PLQ,$A139-1,AN$15-1,1,1)),OFFSET(Import.PLQ,$A139-1,AN$15-1,1,1)),(1-PLE!$AA$28)*OFFSET(Import.PLQ,$A139-1,AN$15-1,1,1))))</f>
        <v>0</v>
      </c>
      <c r="AO139" s="144">
        <f ca="1">IF(AO$13="",0,CHOOSE(Detalhamento.OpçãoServiços,OFFSET(Import.PLQ,$A139-1,AO$15-1,1,1),IF($E139&lt;&gt;1,IF(ISNUMBER(INDEX(Import.PLE,Detalhamento!$E139,Detalhamento!AO$15)),IF(INDEX(Import.PLE,Detalhamento!$E139,Detalhamento!AO$15)&lt;=mediçao,OFFSET(Import.PLQ,$A139-1,AO$15-1,1,1),0),0),PLE!$AA$28*OFFSET(Import.PLQ,$A139-1,AO$15-1,1,1)),IF($E139&lt;&gt;1,IF(ISNUMBER(INDEX(Import.PLE,Detalhamento!$E139,Detalhamento!AO$15)),IF(INDEX(Import.PLE,Detalhamento!$E139,Detalhamento!AO$15)&lt;=mediçao,0,OFFSET(Import.PLQ,$A139-1,AO$15-1,1,1)),OFFSET(Import.PLQ,$A139-1,AO$15-1,1,1)),(1-PLE!$AA$28)*OFFSET(Import.PLQ,$A139-1,AO$15-1,1,1))))</f>
        <v>0</v>
      </c>
      <c r="AP139" s="144">
        <f ca="1">IF(AP$13="",0,CHOOSE(Detalhamento.OpçãoServiços,OFFSET(Import.PLQ,$A139-1,AP$15-1,1,1),IF($E139&lt;&gt;1,IF(ISNUMBER(INDEX(Import.PLE,Detalhamento!$E139,Detalhamento!AP$15)),IF(INDEX(Import.PLE,Detalhamento!$E139,Detalhamento!AP$15)&lt;=mediçao,OFFSET(Import.PLQ,$A139-1,AP$15-1,1,1),0),0),PLE!$AA$28*OFFSET(Import.PLQ,$A139-1,AP$15-1,1,1)),IF($E139&lt;&gt;1,IF(ISNUMBER(INDEX(Import.PLE,Detalhamento!$E139,Detalhamento!AP$15)),IF(INDEX(Import.PLE,Detalhamento!$E139,Detalhamento!AP$15)&lt;=mediçao,0,OFFSET(Import.PLQ,$A139-1,AP$15-1,1,1)),OFFSET(Import.PLQ,$A139-1,AP$15-1,1,1)),(1-PLE!$AA$28)*OFFSET(Import.PLQ,$A139-1,AP$15-1,1,1))))</f>
        <v>0</v>
      </c>
      <c r="AQ139" s="144">
        <f ca="1">IF(AQ$13="",0,CHOOSE(Detalhamento.OpçãoServiços,OFFSET(Import.PLQ,$A139-1,AQ$15-1,1,1),IF($E139&lt;&gt;1,IF(ISNUMBER(INDEX(Import.PLE,Detalhamento!$E139,Detalhamento!AQ$15)),IF(INDEX(Import.PLE,Detalhamento!$E139,Detalhamento!AQ$15)&lt;=mediçao,OFFSET(Import.PLQ,$A139-1,AQ$15-1,1,1),0),0),PLE!$AA$28*OFFSET(Import.PLQ,$A139-1,AQ$15-1,1,1)),IF($E139&lt;&gt;1,IF(ISNUMBER(INDEX(Import.PLE,Detalhamento!$E139,Detalhamento!AQ$15)),IF(INDEX(Import.PLE,Detalhamento!$E139,Detalhamento!AQ$15)&lt;=mediçao,0,OFFSET(Import.PLQ,$A139-1,AQ$15-1,1,1)),OFFSET(Import.PLQ,$A139-1,AQ$15-1,1,1)),(1-PLE!$AA$28)*OFFSET(Import.PLQ,$A139-1,AQ$15-1,1,1))))</f>
        <v>0</v>
      </c>
      <c r="AR139" s="144">
        <f ca="1">IF(AR$13="",0,CHOOSE(Detalhamento.OpçãoServiços,OFFSET(Import.PLQ,$A139-1,AR$15-1,1,1),IF($E139&lt;&gt;1,IF(ISNUMBER(INDEX(Import.PLE,Detalhamento!$E139,Detalhamento!AR$15)),IF(INDEX(Import.PLE,Detalhamento!$E139,Detalhamento!AR$15)&lt;=mediçao,OFFSET(Import.PLQ,$A139-1,AR$15-1,1,1),0),0),PLE!$AA$28*OFFSET(Import.PLQ,$A139-1,AR$15-1,1,1)),IF($E139&lt;&gt;1,IF(ISNUMBER(INDEX(Import.PLE,Detalhamento!$E139,Detalhamento!AR$15)),IF(INDEX(Import.PLE,Detalhamento!$E139,Detalhamento!AR$15)&lt;=mediçao,0,OFFSET(Import.PLQ,$A139-1,AR$15-1,1,1)),OFFSET(Import.PLQ,$A139-1,AR$15-1,1,1)),(1-PLE!$AA$28)*OFFSET(Import.PLQ,$A139-1,AR$15-1,1,1))))</f>
        <v>0</v>
      </c>
      <c r="AS139" s="144">
        <f ca="1">IF(AS$13="",0,CHOOSE(Detalhamento.OpçãoServiços,OFFSET(Import.PLQ,$A139-1,AS$15-1,1,1),IF($E139&lt;&gt;1,IF(ISNUMBER(INDEX(Import.PLE,Detalhamento!$E139,Detalhamento!AS$15)),IF(INDEX(Import.PLE,Detalhamento!$E139,Detalhamento!AS$15)&lt;=mediçao,OFFSET(Import.PLQ,$A139-1,AS$15-1,1,1),0),0),PLE!$AA$28*OFFSET(Import.PLQ,$A139-1,AS$15-1,1,1)),IF($E139&lt;&gt;1,IF(ISNUMBER(INDEX(Import.PLE,Detalhamento!$E139,Detalhamento!AS$15)),IF(INDEX(Import.PLE,Detalhamento!$E139,Detalhamento!AS$15)&lt;=mediçao,0,OFFSET(Import.PLQ,$A139-1,AS$15-1,1,1)),OFFSET(Import.PLQ,$A139-1,AS$15-1,1,1)),(1-PLE!$AA$28)*OFFSET(Import.PLQ,$A139-1,AS$15-1,1,1))))</f>
        <v>0</v>
      </c>
      <c r="AT139" s="144">
        <f ca="1">IF(AT$13="",0,CHOOSE(Detalhamento.OpçãoServiços,OFFSET(Import.PLQ,$A139-1,AT$15-1,1,1),IF($E139&lt;&gt;1,IF(ISNUMBER(INDEX(Import.PLE,Detalhamento!$E139,Detalhamento!AT$15)),IF(INDEX(Import.PLE,Detalhamento!$E139,Detalhamento!AT$15)&lt;=mediçao,OFFSET(Import.PLQ,$A139-1,AT$15-1,1,1),0),0),PLE!$AA$28*OFFSET(Import.PLQ,$A139-1,AT$15-1,1,1)),IF($E139&lt;&gt;1,IF(ISNUMBER(INDEX(Import.PLE,Detalhamento!$E139,Detalhamento!AT$15)),IF(INDEX(Import.PLE,Detalhamento!$E139,Detalhamento!AT$15)&lt;=mediçao,0,OFFSET(Import.PLQ,$A139-1,AT$15-1,1,1)),OFFSET(Import.PLQ,$A139-1,AT$15-1,1,1)),(1-PLE!$AA$28)*OFFSET(Import.PLQ,$A139-1,AT$15-1,1,1))))</f>
        <v>0</v>
      </c>
      <c r="AU139" s="144">
        <f ca="1">IF(AU$13="",0,CHOOSE(Detalhamento.OpçãoServiços,OFFSET(Import.PLQ,$A139-1,AU$15-1,1,1),IF($E139&lt;&gt;1,IF(ISNUMBER(INDEX(Import.PLE,Detalhamento!$E139,Detalhamento!AU$15)),IF(INDEX(Import.PLE,Detalhamento!$E139,Detalhamento!AU$15)&lt;=mediçao,OFFSET(Import.PLQ,$A139-1,AU$15-1,1,1),0),0),PLE!$AA$28*OFFSET(Import.PLQ,$A139-1,AU$15-1,1,1)),IF($E139&lt;&gt;1,IF(ISNUMBER(INDEX(Import.PLE,Detalhamento!$E139,Detalhamento!AU$15)),IF(INDEX(Import.PLE,Detalhamento!$E139,Detalhamento!AU$15)&lt;=mediçao,0,OFFSET(Import.PLQ,$A139-1,AU$15-1,1,1)),OFFSET(Import.PLQ,$A139-1,AU$15-1,1,1)),(1-PLE!$AA$28)*OFFSET(Import.PLQ,$A139-1,AU$15-1,1,1))))</f>
        <v>0</v>
      </c>
      <c r="AV139" s="144">
        <f ca="1">IF(AV$13="",0,CHOOSE(Detalhamento.OpçãoServiços,OFFSET(Import.PLQ,$A139-1,AV$15-1,1,1),IF($E139&lt;&gt;1,IF(ISNUMBER(INDEX(Import.PLE,Detalhamento!$E139,Detalhamento!AV$15)),IF(INDEX(Import.PLE,Detalhamento!$E139,Detalhamento!AV$15)&lt;=mediçao,OFFSET(Import.PLQ,$A139-1,AV$15-1,1,1),0),0),PLE!$AA$28*OFFSET(Import.PLQ,$A139-1,AV$15-1,1,1)),IF($E139&lt;&gt;1,IF(ISNUMBER(INDEX(Import.PLE,Detalhamento!$E139,Detalhamento!AV$15)),IF(INDEX(Import.PLE,Detalhamento!$E139,Detalhamento!AV$15)&lt;=mediçao,0,OFFSET(Import.PLQ,$A139-1,AV$15-1,1,1)),OFFSET(Import.PLQ,$A139-1,AV$15-1,1,1)),(1-PLE!$AA$28)*OFFSET(Import.PLQ,$A139-1,AV$15-1,1,1))))</f>
        <v>0</v>
      </c>
      <c r="AW139" s="144">
        <f ca="1">IF(AW$13="",0,CHOOSE(Detalhamento.OpçãoServiços,OFFSET(Import.PLQ,$A139-1,AW$15-1,1,1),IF($E139&lt;&gt;1,IF(ISNUMBER(INDEX(Import.PLE,Detalhamento!$E139,Detalhamento!AW$15)),IF(INDEX(Import.PLE,Detalhamento!$E139,Detalhamento!AW$15)&lt;=mediçao,OFFSET(Import.PLQ,$A139-1,AW$15-1,1,1),0),0),PLE!$AA$28*OFFSET(Import.PLQ,$A139-1,AW$15-1,1,1)),IF($E139&lt;&gt;1,IF(ISNUMBER(INDEX(Import.PLE,Detalhamento!$E139,Detalhamento!AW$15)),IF(INDEX(Import.PLE,Detalhamento!$E139,Detalhamento!AW$15)&lt;=mediçao,0,OFFSET(Import.PLQ,$A139-1,AW$15-1,1,1)),OFFSET(Import.PLQ,$A139-1,AW$15-1,1,1)),(1-PLE!$AA$28)*OFFSET(Import.PLQ,$A139-1,AW$15-1,1,1))))</f>
        <v>0</v>
      </c>
      <c r="AX139" s="144">
        <f ca="1">IF(AX$13="",0,CHOOSE(Detalhamento.OpçãoServiços,OFFSET(Import.PLQ,$A139-1,AX$15-1,1,1),IF($E139&lt;&gt;1,IF(ISNUMBER(INDEX(Import.PLE,Detalhamento!$E139,Detalhamento!AX$15)),IF(INDEX(Import.PLE,Detalhamento!$E139,Detalhamento!AX$15)&lt;=mediçao,OFFSET(Import.PLQ,$A139-1,AX$15-1,1,1),0),0),PLE!$AA$28*OFFSET(Import.PLQ,$A139-1,AX$15-1,1,1)),IF($E139&lt;&gt;1,IF(ISNUMBER(INDEX(Import.PLE,Detalhamento!$E139,Detalhamento!AX$15)),IF(INDEX(Import.PLE,Detalhamento!$E139,Detalhamento!AX$15)&lt;=mediçao,0,OFFSET(Import.PLQ,$A139-1,AX$15-1,1,1)),OFFSET(Import.PLQ,$A139-1,AX$15-1,1,1)),(1-PLE!$AA$28)*OFFSET(Import.PLQ,$A139-1,AX$15-1,1,1))))</f>
        <v>0</v>
      </c>
      <c r="AY139" s="144">
        <f ca="1">IF(AY$13="",0,CHOOSE(Detalhamento.OpçãoServiços,OFFSET(Import.PLQ,$A139-1,AY$15-1,1,1),IF($E139&lt;&gt;1,IF(ISNUMBER(INDEX(Import.PLE,Detalhamento!$E139,Detalhamento!AY$15)),IF(INDEX(Import.PLE,Detalhamento!$E139,Detalhamento!AY$15)&lt;=mediçao,OFFSET(Import.PLQ,$A139-1,AY$15-1,1,1),0),0),PLE!$AA$28*OFFSET(Import.PLQ,$A139-1,AY$15-1,1,1)),IF($E139&lt;&gt;1,IF(ISNUMBER(INDEX(Import.PLE,Detalhamento!$E139,Detalhamento!AY$15)),IF(INDEX(Import.PLE,Detalhamento!$E139,Detalhamento!AY$15)&lt;=mediçao,0,OFFSET(Import.PLQ,$A139-1,AY$15-1,1,1)),OFFSET(Import.PLQ,$A139-1,AY$15-1,1,1)),(1-PLE!$AA$28)*OFFSET(Import.PLQ,$A139-1,AY$15-1,1,1))))</f>
        <v>0</v>
      </c>
      <c r="AZ139" s="144">
        <f ca="1">IF(AZ$13="",0,CHOOSE(Detalhamento.OpçãoServiços,OFFSET(Import.PLQ,$A139-1,AZ$15-1,1,1),IF($E139&lt;&gt;1,IF(ISNUMBER(INDEX(Import.PLE,Detalhamento!$E139,Detalhamento!AZ$15)),IF(INDEX(Import.PLE,Detalhamento!$E139,Detalhamento!AZ$15)&lt;=mediçao,OFFSET(Import.PLQ,$A139-1,AZ$15-1,1,1),0),0),PLE!$AA$28*OFFSET(Import.PLQ,$A139-1,AZ$15-1,1,1)),IF($E139&lt;&gt;1,IF(ISNUMBER(INDEX(Import.PLE,Detalhamento!$E139,Detalhamento!AZ$15)),IF(INDEX(Import.PLE,Detalhamento!$E139,Detalhamento!AZ$15)&lt;=mediçao,0,OFFSET(Import.PLQ,$A139-1,AZ$15-1,1,1)),OFFSET(Import.PLQ,$A139-1,AZ$15-1,1,1)),(1-PLE!$AA$28)*OFFSET(Import.PLQ,$A139-1,AZ$15-1,1,1))))</f>
        <v>0</v>
      </c>
      <c r="BA139" s="144">
        <f ca="1">IF(BA$13="",0,CHOOSE(Detalhamento.OpçãoServiços,OFFSET(Import.PLQ,$A139-1,BA$15-1,1,1),IF($E139&lt;&gt;1,IF(ISNUMBER(INDEX(Import.PLE,Detalhamento!$E139,Detalhamento!BA$15)),IF(INDEX(Import.PLE,Detalhamento!$E139,Detalhamento!BA$15)&lt;=mediçao,OFFSET(Import.PLQ,$A139-1,BA$15-1,1,1),0),0),PLE!$AA$28*OFFSET(Import.PLQ,$A139-1,BA$15-1,1,1)),IF($E139&lt;&gt;1,IF(ISNUMBER(INDEX(Import.PLE,Detalhamento!$E139,Detalhamento!BA$15)),IF(INDEX(Import.PLE,Detalhamento!$E139,Detalhamento!BA$15)&lt;=mediçao,0,OFFSET(Import.PLQ,$A139-1,BA$15-1,1,1)),OFFSET(Import.PLQ,$A139-1,BA$15-1,1,1)),(1-PLE!$AA$28)*OFFSET(Import.PLQ,$A139-1,BA$15-1,1,1))))</f>
        <v>0</v>
      </c>
      <c r="BB139" s="144">
        <f ca="1">IF(BB$13="",0,CHOOSE(Detalhamento.OpçãoServiços,OFFSET(Import.PLQ,$A139-1,BB$15-1,1,1),IF($E139&lt;&gt;1,IF(ISNUMBER(INDEX(Import.PLE,Detalhamento!$E139,Detalhamento!BB$15)),IF(INDEX(Import.PLE,Detalhamento!$E139,Detalhamento!BB$15)&lt;=mediçao,OFFSET(Import.PLQ,$A139-1,BB$15-1,1,1),0),0),PLE!$AA$28*OFFSET(Import.PLQ,$A139-1,BB$15-1,1,1)),IF($E139&lt;&gt;1,IF(ISNUMBER(INDEX(Import.PLE,Detalhamento!$E139,Detalhamento!BB$15)),IF(INDEX(Import.PLE,Detalhamento!$E139,Detalhamento!BB$15)&lt;=mediçao,0,OFFSET(Import.PLQ,$A139-1,BB$15-1,1,1)),OFFSET(Import.PLQ,$A139-1,BB$15-1,1,1)),(1-PLE!$AA$28)*OFFSET(Import.PLQ,$A139-1,BB$15-1,1,1))))</f>
        <v>0</v>
      </c>
      <c r="BC139" s="144">
        <f ca="1">IF(BC$13="",0,CHOOSE(Detalhamento.OpçãoServiços,OFFSET(Import.PLQ,$A139-1,BC$15-1,1,1),IF($E139&lt;&gt;1,IF(ISNUMBER(INDEX(Import.PLE,Detalhamento!$E139,Detalhamento!BC$15)),IF(INDEX(Import.PLE,Detalhamento!$E139,Detalhamento!BC$15)&lt;=mediçao,OFFSET(Import.PLQ,$A139-1,BC$15-1,1,1),0),0),PLE!$AA$28*OFFSET(Import.PLQ,$A139-1,BC$15-1,1,1)),IF($E139&lt;&gt;1,IF(ISNUMBER(INDEX(Import.PLE,Detalhamento!$E139,Detalhamento!BC$15)),IF(INDEX(Import.PLE,Detalhamento!$E139,Detalhamento!BC$15)&lt;=mediçao,0,OFFSET(Import.PLQ,$A139-1,BC$15-1,1,1)),OFFSET(Import.PLQ,$A139-1,BC$15-1,1,1)),(1-PLE!$AA$28)*OFFSET(Import.PLQ,$A139-1,BC$15-1,1,1))))</f>
        <v>0</v>
      </c>
      <c r="BD139" s="144">
        <f ca="1">IF(BD$13="",0,CHOOSE(Detalhamento.OpçãoServiços,OFFSET(Import.PLQ,$A139-1,BD$15-1,1,1),IF($E139&lt;&gt;1,IF(ISNUMBER(INDEX(Import.PLE,Detalhamento!$E139,Detalhamento!BD$15)),IF(INDEX(Import.PLE,Detalhamento!$E139,Detalhamento!BD$15)&lt;=mediçao,OFFSET(Import.PLQ,$A139-1,BD$15-1,1,1),0),0),PLE!$AA$28*OFFSET(Import.PLQ,$A139-1,BD$15-1,1,1)),IF($E139&lt;&gt;1,IF(ISNUMBER(INDEX(Import.PLE,Detalhamento!$E139,Detalhamento!BD$15)),IF(INDEX(Import.PLE,Detalhamento!$E139,Detalhamento!BD$15)&lt;=mediçao,0,OFFSET(Import.PLQ,$A139-1,BD$15-1,1,1)),OFFSET(Import.PLQ,$A139-1,BD$15-1,1,1)),(1-PLE!$AA$28)*OFFSET(Import.PLQ,$A139-1,BD$15-1,1,1))))</f>
        <v>0</v>
      </c>
      <c r="BE139" s="144">
        <f ca="1">IF(BE$13="",0,CHOOSE(Detalhamento.OpçãoServiços,OFFSET(Import.PLQ,$A139-1,BE$15-1,1,1),IF($E139&lt;&gt;1,IF(ISNUMBER(INDEX(Import.PLE,Detalhamento!$E139,Detalhamento!BE$15)),IF(INDEX(Import.PLE,Detalhamento!$E139,Detalhamento!BE$15)&lt;=mediçao,OFFSET(Import.PLQ,$A139-1,BE$15-1,1,1),0),0),PLE!$AA$28*OFFSET(Import.PLQ,$A139-1,BE$15-1,1,1)),IF($E139&lt;&gt;1,IF(ISNUMBER(INDEX(Import.PLE,Detalhamento!$E139,Detalhamento!BE$15)),IF(INDEX(Import.PLE,Detalhamento!$E139,Detalhamento!BE$15)&lt;=mediçao,0,OFFSET(Import.PLQ,$A139-1,BE$15-1,1,1)),OFFSET(Import.PLQ,$A139-1,BE$15-1,1,1)),(1-PLE!$AA$28)*OFFSET(Import.PLQ,$A139-1,BE$15-1,1,1))))</f>
        <v>0</v>
      </c>
      <c r="BF139" s="144">
        <f ca="1">IF(BF$13="",0,CHOOSE(Detalhamento.OpçãoServiços,OFFSET(Import.PLQ,$A139-1,BF$15-1,1,1),IF($E139&lt;&gt;1,IF(ISNUMBER(INDEX(Import.PLE,Detalhamento!$E139,Detalhamento!BF$15)),IF(INDEX(Import.PLE,Detalhamento!$E139,Detalhamento!BF$15)&lt;=mediçao,OFFSET(Import.PLQ,$A139-1,BF$15-1,1,1),0),0),PLE!$AA$28*OFFSET(Import.PLQ,$A139-1,BF$15-1,1,1)),IF($E139&lt;&gt;1,IF(ISNUMBER(INDEX(Import.PLE,Detalhamento!$E139,Detalhamento!BF$15)),IF(INDEX(Import.PLE,Detalhamento!$E139,Detalhamento!BF$15)&lt;=mediçao,0,OFFSET(Import.PLQ,$A139-1,BF$15-1,1,1)),OFFSET(Import.PLQ,$A139-1,BF$15-1,1,1)),(1-PLE!$AA$28)*OFFSET(Import.PLQ,$A139-1,BF$15-1,1,1))))</f>
        <v>0</v>
      </c>
      <c r="BG139" s="144">
        <f ca="1">IF(BG$13="",0,CHOOSE(Detalhamento.OpçãoServiços,OFFSET(Import.PLQ,$A139-1,BG$15-1,1,1),IF($E139&lt;&gt;1,IF(ISNUMBER(INDEX(Import.PLE,Detalhamento!$E139,Detalhamento!BG$15)),IF(INDEX(Import.PLE,Detalhamento!$E139,Detalhamento!BG$15)&lt;=mediçao,OFFSET(Import.PLQ,$A139-1,BG$15-1,1,1),0),0),PLE!$AA$28*OFFSET(Import.PLQ,$A139-1,BG$15-1,1,1)),IF($E139&lt;&gt;1,IF(ISNUMBER(INDEX(Import.PLE,Detalhamento!$E139,Detalhamento!BG$15)),IF(INDEX(Import.PLE,Detalhamento!$E139,Detalhamento!BG$15)&lt;=mediçao,0,OFFSET(Import.PLQ,$A139-1,BG$15-1,1,1)),OFFSET(Import.PLQ,$A139-1,BG$15-1,1,1)),(1-PLE!$AA$28)*OFFSET(Import.PLQ,$A139-1,BG$15-1,1,1))))</f>
        <v>0</v>
      </c>
      <c r="BH139" s="144">
        <f ca="1">IF(BH$13="",0,CHOOSE(Detalhamento.OpçãoServiços,OFFSET(Import.PLQ,$A139-1,BH$15-1,1,1),IF($E139&lt;&gt;1,IF(ISNUMBER(INDEX(Import.PLE,Detalhamento!$E139,Detalhamento!BH$15)),IF(INDEX(Import.PLE,Detalhamento!$E139,Detalhamento!BH$15)&lt;=mediçao,OFFSET(Import.PLQ,$A139-1,BH$15-1,1,1),0),0),PLE!$AA$28*OFFSET(Import.PLQ,$A139-1,BH$15-1,1,1)),IF($E139&lt;&gt;1,IF(ISNUMBER(INDEX(Import.PLE,Detalhamento!$E139,Detalhamento!BH$15)),IF(INDEX(Import.PLE,Detalhamento!$E139,Detalhamento!BH$15)&lt;=mediçao,0,OFFSET(Import.PLQ,$A139-1,BH$15-1,1,1)),OFFSET(Import.PLQ,$A139-1,BH$15-1,1,1)),(1-PLE!$AA$28)*OFFSET(Import.PLQ,$A139-1,BH$15-1,1,1))))</f>
        <v>0</v>
      </c>
      <c r="BI139" s="144">
        <f ca="1">IF(BI$13="",0,CHOOSE(Detalhamento.OpçãoServiços,OFFSET(Import.PLQ,$A139-1,BI$15-1,1,1),IF($E139&lt;&gt;1,IF(ISNUMBER(INDEX(Import.PLE,Detalhamento!$E139,Detalhamento!BI$15)),IF(INDEX(Import.PLE,Detalhamento!$E139,Detalhamento!BI$15)&lt;=mediçao,OFFSET(Import.PLQ,$A139-1,BI$15-1,1,1),0),0),PLE!$AA$28*OFFSET(Import.PLQ,$A139-1,BI$15-1,1,1)),IF($E139&lt;&gt;1,IF(ISNUMBER(INDEX(Import.PLE,Detalhamento!$E139,Detalhamento!BI$15)),IF(INDEX(Import.PLE,Detalhamento!$E139,Detalhamento!BI$15)&lt;=mediçao,0,OFFSET(Import.PLQ,$A139-1,BI$15-1,1,1)),OFFSET(Import.PLQ,$A139-1,BI$15-1,1,1)),(1-PLE!$AA$28)*OFFSET(Import.PLQ,$A139-1,BI$15-1,1,1))))</f>
        <v>0</v>
      </c>
    </row>
    <row r="140" spans="1:61" ht="10.5" hidden="1" x14ac:dyDescent="0.25">
      <c r="A140" s="155">
        <v>124</v>
      </c>
      <c r="B140" s="21" t="str">
        <f t="shared" ca="1" si="17"/>
        <v>Nível</v>
      </c>
      <c r="E140" s="153" t="str">
        <f t="shared" ca="1" si="18"/>
        <v/>
      </c>
      <c r="F140" s="154">
        <f t="shared" ca="1" si="19"/>
        <v>0</v>
      </c>
      <c r="G140" s="154" t="str">
        <f t="shared" ref="G140:H159" ca="1" si="24">OFFSET(LIorçamento,$A140-1,G$16,1,1)</f>
        <v>1.13</v>
      </c>
      <c r="H140" s="182" t="str">
        <f t="shared" ca="1" si="24"/>
        <v>RAMPAS</v>
      </c>
      <c r="I140" s="37" t="str">
        <f t="shared" ca="1" si="20"/>
        <v/>
      </c>
      <c r="J140" s="144" t="str">
        <f t="shared" ca="1" si="21"/>
        <v/>
      </c>
      <c r="K140" s="67"/>
      <c r="L140" s="144">
        <f ca="1">IF(L$13="",0,CHOOSE(Detalhamento.OpçãoServiços,OFFSET(Import.PLQ,$A140-1,L$15-1,1,1),IF($E140&lt;&gt;1,IF(ISNUMBER(INDEX(Import.PLE,Detalhamento!$E140,Detalhamento!L$15)),IF(INDEX(Import.PLE,Detalhamento!$E140,Detalhamento!L$15)&lt;=mediçao,OFFSET(Import.PLQ,$A140-1,L$15-1,1,1),0),0),PLE!$AA$28*OFFSET(Import.PLQ,$A140-1,L$15-1,1,1)),IF($E140&lt;&gt;1,IF(ISNUMBER(INDEX(Import.PLE,Detalhamento!$E140,Detalhamento!L$15)),IF(INDEX(Import.PLE,Detalhamento!$E140,Detalhamento!L$15)&lt;=mediçao,0,OFFSET(Import.PLQ,$A140-1,L$15-1,1,1)),OFFSET(Import.PLQ,$A140-1,L$15-1,1,1)),(1-PLE!$AA$28)*OFFSET(Import.PLQ,$A140-1,L$15-1,1,1))))</f>
        <v>0</v>
      </c>
      <c r="M140" s="144">
        <f ca="1">IF(M$13="",0,CHOOSE(Detalhamento.OpçãoServiços,OFFSET(Import.PLQ,$A140-1,M$15-1,1,1),IF($E140&lt;&gt;1,IF(ISNUMBER(INDEX(Import.PLE,Detalhamento!$E140,Detalhamento!M$15)),IF(INDEX(Import.PLE,Detalhamento!$E140,Detalhamento!M$15)&lt;=mediçao,OFFSET(Import.PLQ,$A140-1,M$15-1,1,1),0),0),PLE!$AA$28*OFFSET(Import.PLQ,$A140-1,M$15-1,1,1)),IF($E140&lt;&gt;1,IF(ISNUMBER(INDEX(Import.PLE,Detalhamento!$E140,Detalhamento!M$15)),IF(INDEX(Import.PLE,Detalhamento!$E140,Detalhamento!M$15)&lt;=mediçao,0,OFFSET(Import.PLQ,$A140-1,M$15-1,1,1)),OFFSET(Import.PLQ,$A140-1,M$15-1,1,1)),(1-PLE!$AA$28)*OFFSET(Import.PLQ,$A140-1,M$15-1,1,1))))</f>
        <v>0</v>
      </c>
      <c r="N140" s="144">
        <f ca="1">IF(N$13="",0,CHOOSE(Detalhamento.OpçãoServiços,OFFSET(Import.PLQ,$A140-1,N$15-1,1,1),IF($E140&lt;&gt;1,IF(ISNUMBER(INDEX(Import.PLE,Detalhamento!$E140,Detalhamento!N$15)),IF(INDEX(Import.PLE,Detalhamento!$E140,Detalhamento!N$15)&lt;=mediçao,OFFSET(Import.PLQ,$A140-1,N$15-1,1,1),0),0),PLE!$AA$28*OFFSET(Import.PLQ,$A140-1,N$15-1,1,1)),IF($E140&lt;&gt;1,IF(ISNUMBER(INDEX(Import.PLE,Detalhamento!$E140,Detalhamento!N$15)),IF(INDEX(Import.PLE,Detalhamento!$E140,Detalhamento!N$15)&lt;=mediçao,0,OFFSET(Import.PLQ,$A140-1,N$15-1,1,1)),OFFSET(Import.PLQ,$A140-1,N$15-1,1,1)),(1-PLE!$AA$28)*OFFSET(Import.PLQ,$A140-1,N$15-1,1,1))))</f>
        <v>0</v>
      </c>
      <c r="O140" s="144">
        <f ca="1">IF(O$13="",0,CHOOSE(Detalhamento.OpçãoServiços,OFFSET(Import.PLQ,$A140-1,O$15-1,1,1),IF($E140&lt;&gt;1,IF(ISNUMBER(INDEX(Import.PLE,Detalhamento!$E140,Detalhamento!O$15)),IF(INDEX(Import.PLE,Detalhamento!$E140,Detalhamento!O$15)&lt;=mediçao,OFFSET(Import.PLQ,$A140-1,O$15-1,1,1),0),0),PLE!$AA$28*OFFSET(Import.PLQ,$A140-1,O$15-1,1,1)),IF($E140&lt;&gt;1,IF(ISNUMBER(INDEX(Import.PLE,Detalhamento!$E140,Detalhamento!O$15)),IF(INDEX(Import.PLE,Detalhamento!$E140,Detalhamento!O$15)&lt;=mediçao,0,OFFSET(Import.PLQ,$A140-1,O$15-1,1,1)),OFFSET(Import.PLQ,$A140-1,O$15-1,1,1)),(1-PLE!$AA$28)*OFFSET(Import.PLQ,$A140-1,O$15-1,1,1))))</f>
        <v>0</v>
      </c>
      <c r="P140" s="144">
        <f ca="1">IF(P$13="",0,CHOOSE(Detalhamento.OpçãoServiços,OFFSET(Import.PLQ,$A140-1,P$15-1,1,1),IF($E140&lt;&gt;1,IF(ISNUMBER(INDEX(Import.PLE,Detalhamento!$E140,Detalhamento!P$15)),IF(INDEX(Import.PLE,Detalhamento!$E140,Detalhamento!P$15)&lt;=mediçao,OFFSET(Import.PLQ,$A140-1,P$15-1,1,1),0),0),PLE!$AA$28*OFFSET(Import.PLQ,$A140-1,P$15-1,1,1)),IF($E140&lt;&gt;1,IF(ISNUMBER(INDEX(Import.PLE,Detalhamento!$E140,Detalhamento!P$15)),IF(INDEX(Import.PLE,Detalhamento!$E140,Detalhamento!P$15)&lt;=mediçao,0,OFFSET(Import.PLQ,$A140-1,P$15-1,1,1)),OFFSET(Import.PLQ,$A140-1,P$15-1,1,1)),(1-PLE!$AA$28)*OFFSET(Import.PLQ,$A140-1,P$15-1,1,1))))</f>
        <v>0</v>
      </c>
      <c r="Q140" s="144">
        <f ca="1">IF(Q$13="",0,CHOOSE(Detalhamento.OpçãoServiços,OFFSET(Import.PLQ,$A140-1,Q$15-1,1,1),IF($E140&lt;&gt;1,IF(ISNUMBER(INDEX(Import.PLE,Detalhamento!$E140,Detalhamento!Q$15)),IF(INDEX(Import.PLE,Detalhamento!$E140,Detalhamento!Q$15)&lt;=mediçao,OFFSET(Import.PLQ,$A140-1,Q$15-1,1,1),0),0),PLE!$AA$28*OFFSET(Import.PLQ,$A140-1,Q$15-1,1,1)),IF($E140&lt;&gt;1,IF(ISNUMBER(INDEX(Import.PLE,Detalhamento!$E140,Detalhamento!Q$15)),IF(INDEX(Import.PLE,Detalhamento!$E140,Detalhamento!Q$15)&lt;=mediçao,0,OFFSET(Import.PLQ,$A140-1,Q$15-1,1,1)),OFFSET(Import.PLQ,$A140-1,Q$15-1,1,1)),(1-PLE!$AA$28)*OFFSET(Import.PLQ,$A140-1,Q$15-1,1,1))))</f>
        <v>0</v>
      </c>
      <c r="R140" s="144">
        <f ca="1">IF(R$13="",0,CHOOSE(Detalhamento.OpçãoServiços,OFFSET(Import.PLQ,$A140-1,R$15-1,1,1),IF($E140&lt;&gt;1,IF(ISNUMBER(INDEX(Import.PLE,Detalhamento!$E140,Detalhamento!R$15)),IF(INDEX(Import.PLE,Detalhamento!$E140,Detalhamento!R$15)&lt;=mediçao,OFFSET(Import.PLQ,$A140-1,R$15-1,1,1),0),0),PLE!$AA$28*OFFSET(Import.PLQ,$A140-1,R$15-1,1,1)),IF($E140&lt;&gt;1,IF(ISNUMBER(INDEX(Import.PLE,Detalhamento!$E140,Detalhamento!R$15)),IF(INDEX(Import.PLE,Detalhamento!$E140,Detalhamento!R$15)&lt;=mediçao,0,OFFSET(Import.PLQ,$A140-1,R$15-1,1,1)),OFFSET(Import.PLQ,$A140-1,R$15-1,1,1)),(1-PLE!$AA$28)*OFFSET(Import.PLQ,$A140-1,R$15-1,1,1))))</f>
        <v>0</v>
      </c>
      <c r="S140" s="144">
        <f ca="1">IF(S$13="",0,CHOOSE(Detalhamento.OpçãoServiços,OFFSET(Import.PLQ,$A140-1,S$15-1,1,1),IF($E140&lt;&gt;1,IF(ISNUMBER(INDEX(Import.PLE,Detalhamento!$E140,Detalhamento!S$15)),IF(INDEX(Import.PLE,Detalhamento!$E140,Detalhamento!S$15)&lt;=mediçao,OFFSET(Import.PLQ,$A140-1,S$15-1,1,1),0),0),PLE!$AA$28*OFFSET(Import.PLQ,$A140-1,S$15-1,1,1)),IF($E140&lt;&gt;1,IF(ISNUMBER(INDEX(Import.PLE,Detalhamento!$E140,Detalhamento!S$15)),IF(INDEX(Import.PLE,Detalhamento!$E140,Detalhamento!S$15)&lt;=mediçao,0,OFFSET(Import.PLQ,$A140-1,S$15-1,1,1)),OFFSET(Import.PLQ,$A140-1,S$15-1,1,1)),(1-PLE!$AA$28)*OFFSET(Import.PLQ,$A140-1,S$15-1,1,1))))</f>
        <v>0</v>
      </c>
      <c r="T140" s="144">
        <f ca="1">IF(T$13="",0,CHOOSE(Detalhamento.OpçãoServiços,OFFSET(Import.PLQ,$A140-1,T$15-1,1,1),IF($E140&lt;&gt;1,IF(ISNUMBER(INDEX(Import.PLE,Detalhamento!$E140,Detalhamento!T$15)),IF(INDEX(Import.PLE,Detalhamento!$E140,Detalhamento!T$15)&lt;=mediçao,OFFSET(Import.PLQ,$A140-1,T$15-1,1,1),0),0),PLE!$AA$28*OFFSET(Import.PLQ,$A140-1,T$15-1,1,1)),IF($E140&lt;&gt;1,IF(ISNUMBER(INDEX(Import.PLE,Detalhamento!$E140,Detalhamento!T$15)),IF(INDEX(Import.PLE,Detalhamento!$E140,Detalhamento!T$15)&lt;=mediçao,0,OFFSET(Import.PLQ,$A140-1,T$15-1,1,1)),OFFSET(Import.PLQ,$A140-1,T$15-1,1,1)),(1-PLE!$AA$28)*OFFSET(Import.PLQ,$A140-1,T$15-1,1,1))))</f>
        <v>0</v>
      </c>
      <c r="U140" s="144">
        <f ca="1">IF(U$13="",0,CHOOSE(Detalhamento.OpçãoServiços,OFFSET(Import.PLQ,$A140-1,U$15-1,1,1),IF($E140&lt;&gt;1,IF(ISNUMBER(INDEX(Import.PLE,Detalhamento!$E140,Detalhamento!U$15)),IF(INDEX(Import.PLE,Detalhamento!$E140,Detalhamento!U$15)&lt;=mediçao,OFFSET(Import.PLQ,$A140-1,U$15-1,1,1),0),0),PLE!$AA$28*OFFSET(Import.PLQ,$A140-1,U$15-1,1,1)),IF($E140&lt;&gt;1,IF(ISNUMBER(INDEX(Import.PLE,Detalhamento!$E140,Detalhamento!U$15)),IF(INDEX(Import.PLE,Detalhamento!$E140,Detalhamento!U$15)&lt;=mediçao,0,OFFSET(Import.PLQ,$A140-1,U$15-1,1,1)),OFFSET(Import.PLQ,$A140-1,U$15-1,1,1)),(1-PLE!$AA$28)*OFFSET(Import.PLQ,$A140-1,U$15-1,1,1))))</f>
        <v>0</v>
      </c>
      <c r="V140" s="144">
        <f ca="1">IF(V$13="",0,CHOOSE(Detalhamento.OpçãoServiços,OFFSET(Import.PLQ,$A140-1,V$15-1,1,1),IF($E140&lt;&gt;1,IF(ISNUMBER(INDEX(Import.PLE,Detalhamento!$E140,Detalhamento!V$15)),IF(INDEX(Import.PLE,Detalhamento!$E140,Detalhamento!V$15)&lt;=mediçao,OFFSET(Import.PLQ,$A140-1,V$15-1,1,1),0),0),PLE!$AA$28*OFFSET(Import.PLQ,$A140-1,V$15-1,1,1)),IF($E140&lt;&gt;1,IF(ISNUMBER(INDEX(Import.PLE,Detalhamento!$E140,Detalhamento!V$15)),IF(INDEX(Import.PLE,Detalhamento!$E140,Detalhamento!V$15)&lt;=mediçao,0,OFFSET(Import.PLQ,$A140-1,V$15-1,1,1)),OFFSET(Import.PLQ,$A140-1,V$15-1,1,1)),(1-PLE!$AA$28)*OFFSET(Import.PLQ,$A140-1,V$15-1,1,1))))</f>
        <v>0</v>
      </c>
      <c r="W140" s="144">
        <f ca="1">IF(W$13="",0,CHOOSE(Detalhamento.OpçãoServiços,OFFSET(Import.PLQ,$A140-1,W$15-1,1,1),IF($E140&lt;&gt;1,IF(ISNUMBER(INDEX(Import.PLE,Detalhamento!$E140,Detalhamento!W$15)),IF(INDEX(Import.PLE,Detalhamento!$E140,Detalhamento!W$15)&lt;=mediçao,OFFSET(Import.PLQ,$A140-1,W$15-1,1,1),0),0),PLE!$AA$28*OFFSET(Import.PLQ,$A140-1,W$15-1,1,1)),IF($E140&lt;&gt;1,IF(ISNUMBER(INDEX(Import.PLE,Detalhamento!$E140,Detalhamento!W$15)),IF(INDEX(Import.PLE,Detalhamento!$E140,Detalhamento!W$15)&lt;=mediçao,0,OFFSET(Import.PLQ,$A140-1,W$15-1,1,1)),OFFSET(Import.PLQ,$A140-1,W$15-1,1,1)),(1-PLE!$AA$28)*OFFSET(Import.PLQ,$A140-1,W$15-1,1,1))))</f>
        <v>0</v>
      </c>
      <c r="X140" s="144">
        <f ca="1">IF(X$13="",0,CHOOSE(Detalhamento.OpçãoServiços,OFFSET(Import.PLQ,$A140-1,X$15-1,1,1),IF($E140&lt;&gt;1,IF(ISNUMBER(INDEX(Import.PLE,Detalhamento!$E140,Detalhamento!X$15)),IF(INDEX(Import.PLE,Detalhamento!$E140,Detalhamento!X$15)&lt;=mediçao,OFFSET(Import.PLQ,$A140-1,X$15-1,1,1),0),0),PLE!$AA$28*OFFSET(Import.PLQ,$A140-1,X$15-1,1,1)),IF($E140&lt;&gt;1,IF(ISNUMBER(INDEX(Import.PLE,Detalhamento!$E140,Detalhamento!X$15)),IF(INDEX(Import.PLE,Detalhamento!$E140,Detalhamento!X$15)&lt;=mediçao,0,OFFSET(Import.PLQ,$A140-1,X$15-1,1,1)),OFFSET(Import.PLQ,$A140-1,X$15-1,1,1)),(1-PLE!$AA$28)*OFFSET(Import.PLQ,$A140-1,X$15-1,1,1))))</f>
        <v>0</v>
      </c>
      <c r="Y140" s="144">
        <f ca="1">IF(Y$13="",0,CHOOSE(Detalhamento.OpçãoServiços,OFFSET(Import.PLQ,$A140-1,Y$15-1,1,1),IF($E140&lt;&gt;1,IF(ISNUMBER(INDEX(Import.PLE,Detalhamento!$E140,Detalhamento!Y$15)),IF(INDEX(Import.PLE,Detalhamento!$E140,Detalhamento!Y$15)&lt;=mediçao,OFFSET(Import.PLQ,$A140-1,Y$15-1,1,1),0),0),PLE!$AA$28*OFFSET(Import.PLQ,$A140-1,Y$15-1,1,1)),IF($E140&lt;&gt;1,IF(ISNUMBER(INDEX(Import.PLE,Detalhamento!$E140,Detalhamento!Y$15)),IF(INDEX(Import.PLE,Detalhamento!$E140,Detalhamento!Y$15)&lt;=mediçao,0,OFFSET(Import.PLQ,$A140-1,Y$15-1,1,1)),OFFSET(Import.PLQ,$A140-1,Y$15-1,1,1)),(1-PLE!$AA$28)*OFFSET(Import.PLQ,$A140-1,Y$15-1,1,1))))</f>
        <v>0</v>
      </c>
      <c r="Z140" s="144">
        <f ca="1">IF(Z$13="",0,CHOOSE(Detalhamento.OpçãoServiços,OFFSET(Import.PLQ,$A140-1,Z$15-1,1,1),IF($E140&lt;&gt;1,IF(ISNUMBER(INDEX(Import.PLE,Detalhamento!$E140,Detalhamento!Z$15)),IF(INDEX(Import.PLE,Detalhamento!$E140,Detalhamento!Z$15)&lt;=mediçao,OFFSET(Import.PLQ,$A140-1,Z$15-1,1,1),0),0),PLE!$AA$28*OFFSET(Import.PLQ,$A140-1,Z$15-1,1,1)),IF($E140&lt;&gt;1,IF(ISNUMBER(INDEX(Import.PLE,Detalhamento!$E140,Detalhamento!Z$15)),IF(INDEX(Import.PLE,Detalhamento!$E140,Detalhamento!Z$15)&lt;=mediçao,0,OFFSET(Import.PLQ,$A140-1,Z$15-1,1,1)),OFFSET(Import.PLQ,$A140-1,Z$15-1,1,1)),(1-PLE!$AA$28)*OFFSET(Import.PLQ,$A140-1,Z$15-1,1,1))))</f>
        <v>0</v>
      </c>
      <c r="AA140" s="144">
        <f ca="1">IF(AA$13="",0,CHOOSE(Detalhamento.OpçãoServiços,OFFSET(Import.PLQ,$A140-1,AA$15-1,1,1),IF($E140&lt;&gt;1,IF(ISNUMBER(INDEX(Import.PLE,Detalhamento!$E140,Detalhamento!AA$15)),IF(INDEX(Import.PLE,Detalhamento!$E140,Detalhamento!AA$15)&lt;=mediçao,OFFSET(Import.PLQ,$A140-1,AA$15-1,1,1),0),0),PLE!$AA$28*OFFSET(Import.PLQ,$A140-1,AA$15-1,1,1)),IF($E140&lt;&gt;1,IF(ISNUMBER(INDEX(Import.PLE,Detalhamento!$E140,Detalhamento!AA$15)),IF(INDEX(Import.PLE,Detalhamento!$E140,Detalhamento!AA$15)&lt;=mediçao,0,OFFSET(Import.PLQ,$A140-1,AA$15-1,1,1)),OFFSET(Import.PLQ,$A140-1,AA$15-1,1,1)),(1-PLE!$AA$28)*OFFSET(Import.PLQ,$A140-1,AA$15-1,1,1))))</f>
        <v>0</v>
      </c>
      <c r="AB140" s="144">
        <f ca="1">IF(AB$13="",0,CHOOSE(Detalhamento.OpçãoServiços,OFFSET(Import.PLQ,$A140-1,AB$15-1,1,1),IF($E140&lt;&gt;1,IF(ISNUMBER(INDEX(Import.PLE,Detalhamento!$E140,Detalhamento!AB$15)),IF(INDEX(Import.PLE,Detalhamento!$E140,Detalhamento!AB$15)&lt;=mediçao,OFFSET(Import.PLQ,$A140-1,AB$15-1,1,1),0),0),PLE!$AA$28*OFFSET(Import.PLQ,$A140-1,AB$15-1,1,1)),IF($E140&lt;&gt;1,IF(ISNUMBER(INDEX(Import.PLE,Detalhamento!$E140,Detalhamento!AB$15)),IF(INDEX(Import.PLE,Detalhamento!$E140,Detalhamento!AB$15)&lt;=mediçao,0,OFFSET(Import.PLQ,$A140-1,AB$15-1,1,1)),OFFSET(Import.PLQ,$A140-1,AB$15-1,1,1)),(1-PLE!$AA$28)*OFFSET(Import.PLQ,$A140-1,AB$15-1,1,1))))</f>
        <v>0</v>
      </c>
      <c r="AC140" s="144">
        <f ca="1">IF(AC$13="",0,CHOOSE(Detalhamento.OpçãoServiços,OFFSET(Import.PLQ,$A140-1,AC$15-1,1,1),IF($E140&lt;&gt;1,IF(ISNUMBER(INDEX(Import.PLE,Detalhamento!$E140,Detalhamento!AC$15)),IF(INDEX(Import.PLE,Detalhamento!$E140,Detalhamento!AC$15)&lt;=mediçao,OFFSET(Import.PLQ,$A140-1,AC$15-1,1,1),0),0),PLE!$AA$28*OFFSET(Import.PLQ,$A140-1,AC$15-1,1,1)),IF($E140&lt;&gt;1,IF(ISNUMBER(INDEX(Import.PLE,Detalhamento!$E140,Detalhamento!AC$15)),IF(INDEX(Import.PLE,Detalhamento!$E140,Detalhamento!AC$15)&lt;=mediçao,0,OFFSET(Import.PLQ,$A140-1,AC$15-1,1,1)),OFFSET(Import.PLQ,$A140-1,AC$15-1,1,1)),(1-PLE!$AA$28)*OFFSET(Import.PLQ,$A140-1,AC$15-1,1,1))))</f>
        <v>0</v>
      </c>
      <c r="AD140" s="144">
        <f ca="1">IF(AD$13="",0,CHOOSE(Detalhamento.OpçãoServiços,OFFSET(Import.PLQ,$A140-1,AD$15-1,1,1),IF($E140&lt;&gt;1,IF(ISNUMBER(INDEX(Import.PLE,Detalhamento!$E140,Detalhamento!AD$15)),IF(INDEX(Import.PLE,Detalhamento!$E140,Detalhamento!AD$15)&lt;=mediçao,OFFSET(Import.PLQ,$A140-1,AD$15-1,1,1),0),0),PLE!$AA$28*OFFSET(Import.PLQ,$A140-1,AD$15-1,1,1)),IF($E140&lt;&gt;1,IF(ISNUMBER(INDEX(Import.PLE,Detalhamento!$E140,Detalhamento!AD$15)),IF(INDEX(Import.PLE,Detalhamento!$E140,Detalhamento!AD$15)&lt;=mediçao,0,OFFSET(Import.PLQ,$A140-1,AD$15-1,1,1)),OFFSET(Import.PLQ,$A140-1,AD$15-1,1,1)),(1-PLE!$AA$28)*OFFSET(Import.PLQ,$A140-1,AD$15-1,1,1))))</f>
        <v>0</v>
      </c>
      <c r="AE140" s="144">
        <f ca="1">IF(AE$13="",0,CHOOSE(Detalhamento.OpçãoServiços,OFFSET(Import.PLQ,$A140-1,AE$15-1,1,1),IF($E140&lt;&gt;1,IF(ISNUMBER(INDEX(Import.PLE,Detalhamento!$E140,Detalhamento!AE$15)),IF(INDEX(Import.PLE,Detalhamento!$E140,Detalhamento!AE$15)&lt;=mediçao,OFFSET(Import.PLQ,$A140-1,AE$15-1,1,1),0),0),PLE!$AA$28*OFFSET(Import.PLQ,$A140-1,AE$15-1,1,1)),IF($E140&lt;&gt;1,IF(ISNUMBER(INDEX(Import.PLE,Detalhamento!$E140,Detalhamento!AE$15)),IF(INDEX(Import.PLE,Detalhamento!$E140,Detalhamento!AE$15)&lt;=mediçao,0,OFFSET(Import.PLQ,$A140-1,AE$15-1,1,1)),OFFSET(Import.PLQ,$A140-1,AE$15-1,1,1)),(1-PLE!$AA$28)*OFFSET(Import.PLQ,$A140-1,AE$15-1,1,1))))</f>
        <v>0</v>
      </c>
      <c r="AF140" s="144">
        <f ca="1">IF(AF$13="",0,CHOOSE(Detalhamento.OpçãoServiços,OFFSET(Import.PLQ,$A140-1,AF$15-1,1,1),IF($E140&lt;&gt;1,IF(ISNUMBER(INDEX(Import.PLE,Detalhamento!$E140,Detalhamento!AF$15)),IF(INDEX(Import.PLE,Detalhamento!$E140,Detalhamento!AF$15)&lt;=mediçao,OFFSET(Import.PLQ,$A140-1,AF$15-1,1,1),0),0),PLE!$AA$28*OFFSET(Import.PLQ,$A140-1,AF$15-1,1,1)),IF($E140&lt;&gt;1,IF(ISNUMBER(INDEX(Import.PLE,Detalhamento!$E140,Detalhamento!AF$15)),IF(INDEX(Import.PLE,Detalhamento!$E140,Detalhamento!AF$15)&lt;=mediçao,0,OFFSET(Import.PLQ,$A140-1,AF$15-1,1,1)),OFFSET(Import.PLQ,$A140-1,AF$15-1,1,1)),(1-PLE!$AA$28)*OFFSET(Import.PLQ,$A140-1,AF$15-1,1,1))))</f>
        <v>0</v>
      </c>
      <c r="AG140" s="144">
        <f ca="1">IF(AG$13="",0,CHOOSE(Detalhamento.OpçãoServiços,OFFSET(Import.PLQ,$A140-1,AG$15-1,1,1),IF($E140&lt;&gt;1,IF(ISNUMBER(INDEX(Import.PLE,Detalhamento!$E140,Detalhamento!AG$15)),IF(INDEX(Import.PLE,Detalhamento!$E140,Detalhamento!AG$15)&lt;=mediçao,OFFSET(Import.PLQ,$A140-1,AG$15-1,1,1),0),0),PLE!$AA$28*OFFSET(Import.PLQ,$A140-1,AG$15-1,1,1)),IF($E140&lt;&gt;1,IF(ISNUMBER(INDEX(Import.PLE,Detalhamento!$E140,Detalhamento!AG$15)),IF(INDEX(Import.PLE,Detalhamento!$E140,Detalhamento!AG$15)&lt;=mediçao,0,OFFSET(Import.PLQ,$A140-1,AG$15-1,1,1)),OFFSET(Import.PLQ,$A140-1,AG$15-1,1,1)),(1-PLE!$AA$28)*OFFSET(Import.PLQ,$A140-1,AG$15-1,1,1))))</f>
        <v>0</v>
      </c>
      <c r="AH140" s="144">
        <f ca="1">IF(AH$13="",0,CHOOSE(Detalhamento.OpçãoServiços,OFFSET(Import.PLQ,$A140-1,AH$15-1,1,1),IF($E140&lt;&gt;1,IF(ISNUMBER(INDEX(Import.PLE,Detalhamento!$E140,Detalhamento!AH$15)),IF(INDEX(Import.PLE,Detalhamento!$E140,Detalhamento!AH$15)&lt;=mediçao,OFFSET(Import.PLQ,$A140-1,AH$15-1,1,1),0),0),PLE!$AA$28*OFFSET(Import.PLQ,$A140-1,AH$15-1,1,1)),IF($E140&lt;&gt;1,IF(ISNUMBER(INDEX(Import.PLE,Detalhamento!$E140,Detalhamento!AH$15)),IF(INDEX(Import.PLE,Detalhamento!$E140,Detalhamento!AH$15)&lt;=mediçao,0,OFFSET(Import.PLQ,$A140-1,AH$15-1,1,1)),OFFSET(Import.PLQ,$A140-1,AH$15-1,1,1)),(1-PLE!$AA$28)*OFFSET(Import.PLQ,$A140-1,AH$15-1,1,1))))</f>
        <v>0</v>
      </c>
      <c r="AI140" s="144">
        <f ca="1">IF(AI$13="",0,CHOOSE(Detalhamento.OpçãoServiços,OFFSET(Import.PLQ,$A140-1,AI$15-1,1,1),IF($E140&lt;&gt;1,IF(ISNUMBER(INDEX(Import.PLE,Detalhamento!$E140,Detalhamento!AI$15)),IF(INDEX(Import.PLE,Detalhamento!$E140,Detalhamento!AI$15)&lt;=mediçao,OFFSET(Import.PLQ,$A140-1,AI$15-1,1,1),0),0),PLE!$AA$28*OFFSET(Import.PLQ,$A140-1,AI$15-1,1,1)),IF($E140&lt;&gt;1,IF(ISNUMBER(INDEX(Import.PLE,Detalhamento!$E140,Detalhamento!AI$15)),IF(INDEX(Import.PLE,Detalhamento!$E140,Detalhamento!AI$15)&lt;=mediçao,0,OFFSET(Import.PLQ,$A140-1,AI$15-1,1,1)),OFFSET(Import.PLQ,$A140-1,AI$15-1,1,1)),(1-PLE!$AA$28)*OFFSET(Import.PLQ,$A140-1,AI$15-1,1,1))))</f>
        <v>0</v>
      </c>
      <c r="AJ140" s="144">
        <f ca="1">IF(AJ$13="",0,CHOOSE(Detalhamento.OpçãoServiços,OFFSET(Import.PLQ,$A140-1,AJ$15-1,1,1),IF($E140&lt;&gt;1,IF(ISNUMBER(INDEX(Import.PLE,Detalhamento!$E140,Detalhamento!AJ$15)),IF(INDEX(Import.PLE,Detalhamento!$E140,Detalhamento!AJ$15)&lt;=mediçao,OFFSET(Import.PLQ,$A140-1,AJ$15-1,1,1),0),0),PLE!$AA$28*OFFSET(Import.PLQ,$A140-1,AJ$15-1,1,1)),IF($E140&lt;&gt;1,IF(ISNUMBER(INDEX(Import.PLE,Detalhamento!$E140,Detalhamento!AJ$15)),IF(INDEX(Import.PLE,Detalhamento!$E140,Detalhamento!AJ$15)&lt;=mediçao,0,OFFSET(Import.PLQ,$A140-1,AJ$15-1,1,1)),OFFSET(Import.PLQ,$A140-1,AJ$15-1,1,1)),(1-PLE!$AA$28)*OFFSET(Import.PLQ,$A140-1,AJ$15-1,1,1))))</f>
        <v>0</v>
      </c>
      <c r="AK140" s="144">
        <f ca="1">IF(AK$13="",0,CHOOSE(Detalhamento.OpçãoServiços,OFFSET(Import.PLQ,$A140-1,AK$15-1,1,1),IF($E140&lt;&gt;1,IF(ISNUMBER(INDEX(Import.PLE,Detalhamento!$E140,Detalhamento!AK$15)),IF(INDEX(Import.PLE,Detalhamento!$E140,Detalhamento!AK$15)&lt;=mediçao,OFFSET(Import.PLQ,$A140-1,AK$15-1,1,1),0),0),PLE!$AA$28*OFFSET(Import.PLQ,$A140-1,AK$15-1,1,1)),IF($E140&lt;&gt;1,IF(ISNUMBER(INDEX(Import.PLE,Detalhamento!$E140,Detalhamento!AK$15)),IF(INDEX(Import.PLE,Detalhamento!$E140,Detalhamento!AK$15)&lt;=mediçao,0,OFFSET(Import.PLQ,$A140-1,AK$15-1,1,1)),OFFSET(Import.PLQ,$A140-1,AK$15-1,1,1)),(1-PLE!$AA$28)*OFFSET(Import.PLQ,$A140-1,AK$15-1,1,1))))</f>
        <v>0</v>
      </c>
      <c r="AL140" s="144">
        <f ca="1">IF(AL$13="",0,CHOOSE(Detalhamento.OpçãoServiços,OFFSET(Import.PLQ,$A140-1,AL$15-1,1,1),IF($E140&lt;&gt;1,IF(ISNUMBER(INDEX(Import.PLE,Detalhamento!$E140,Detalhamento!AL$15)),IF(INDEX(Import.PLE,Detalhamento!$E140,Detalhamento!AL$15)&lt;=mediçao,OFFSET(Import.PLQ,$A140-1,AL$15-1,1,1),0),0),PLE!$AA$28*OFFSET(Import.PLQ,$A140-1,AL$15-1,1,1)),IF($E140&lt;&gt;1,IF(ISNUMBER(INDEX(Import.PLE,Detalhamento!$E140,Detalhamento!AL$15)),IF(INDEX(Import.PLE,Detalhamento!$E140,Detalhamento!AL$15)&lt;=mediçao,0,OFFSET(Import.PLQ,$A140-1,AL$15-1,1,1)),OFFSET(Import.PLQ,$A140-1,AL$15-1,1,1)),(1-PLE!$AA$28)*OFFSET(Import.PLQ,$A140-1,AL$15-1,1,1))))</f>
        <v>0</v>
      </c>
      <c r="AM140" s="144">
        <f ca="1">IF(AM$13="",0,CHOOSE(Detalhamento.OpçãoServiços,OFFSET(Import.PLQ,$A140-1,AM$15-1,1,1),IF($E140&lt;&gt;1,IF(ISNUMBER(INDEX(Import.PLE,Detalhamento!$E140,Detalhamento!AM$15)),IF(INDEX(Import.PLE,Detalhamento!$E140,Detalhamento!AM$15)&lt;=mediçao,OFFSET(Import.PLQ,$A140-1,AM$15-1,1,1),0),0),PLE!$AA$28*OFFSET(Import.PLQ,$A140-1,AM$15-1,1,1)),IF($E140&lt;&gt;1,IF(ISNUMBER(INDEX(Import.PLE,Detalhamento!$E140,Detalhamento!AM$15)),IF(INDEX(Import.PLE,Detalhamento!$E140,Detalhamento!AM$15)&lt;=mediçao,0,OFFSET(Import.PLQ,$A140-1,AM$15-1,1,1)),OFFSET(Import.PLQ,$A140-1,AM$15-1,1,1)),(1-PLE!$AA$28)*OFFSET(Import.PLQ,$A140-1,AM$15-1,1,1))))</f>
        <v>0</v>
      </c>
      <c r="AN140" s="144">
        <f ca="1">IF(AN$13="",0,CHOOSE(Detalhamento.OpçãoServiços,OFFSET(Import.PLQ,$A140-1,AN$15-1,1,1),IF($E140&lt;&gt;1,IF(ISNUMBER(INDEX(Import.PLE,Detalhamento!$E140,Detalhamento!AN$15)),IF(INDEX(Import.PLE,Detalhamento!$E140,Detalhamento!AN$15)&lt;=mediçao,OFFSET(Import.PLQ,$A140-1,AN$15-1,1,1),0),0),PLE!$AA$28*OFFSET(Import.PLQ,$A140-1,AN$15-1,1,1)),IF($E140&lt;&gt;1,IF(ISNUMBER(INDEX(Import.PLE,Detalhamento!$E140,Detalhamento!AN$15)),IF(INDEX(Import.PLE,Detalhamento!$E140,Detalhamento!AN$15)&lt;=mediçao,0,OFFSET(Import.PLQ,$A140-1,AN$15-1,1,1)),OFFSET(Import.PLQ,$A140-1,AN$15-1,1,1)),(1-PLE!$AA$28)*OFFSET(Import.PLQ,$A140-1,AN$15-1,1,1))))</f>
        <v>0</v>
      </c>
      <c r="AO140" s="144">
        <f ca="1">IF(AO$13="",0,CHOOSE(Detalhamento.OpçãoServiços,OFFSET(Import.PLQ,$A140-1,AO$15-1,1,1),IF($E140&lt;&gt;1,IF(ISNUMBER(INDEX(Import.PLE,Detalhamento!$E140,Detalhamento!AO$15)),IF(INDEX(Import.PLE,Detalhamento!$E140,Detalhamento!AO$15)&lt;=mediçao,OFFSET(Import.PLQ,$A140-1,AO$15-1,1,1),0),0),PLE!$AA$28*OFFSET(Import.PLQ,$A140-1,AO$15-1,1,1)),IF($E140&lt;&gt;1,IF(ISNUMBER(INDEX(Import.PLE,Detalhamento!$E140,Detalhamento!AO$15)),IF(INDEX(Import.PLE,Detalhamento!$E140,Detalhamento!AO$15)&lt;=mediçao,0,OFFSET(Import.PLQ,$A140-1,AO$15-1,1,1)),OFFSET(Import.PLQ,$A140-1,AO$15-1,1,1)),(1-PLE!$AA$28)*OFFSET(Import.PLQ,$A140-1,AO$15-1,1,1))))</f>
        <v>0</v>
      </c>
      <c r="AP140" s="144">
        <f ca="1">IF(AP$13="",0,CHOOSE(Detalhamento.OpçãoServiços,OFFSET(Import.PLQ,$A140-1,AP$15-1,1,1),IF($E140&lt;&gt;1,IF(ISNUMBER(INDEX(Import.PLE,Detalhamento!$E140,Detalhamento!AP$15)),IF(INDEX(Import.PLE,Detalhamento!$E140,Detalhamento!AP$15)&lt;=mediçao,OFFSET(Import.PLQ,$A140-1,AP$15-1,1,1),0),0),PLE!$AA$28*OFFSET(Import.PLQ,$A140-1,AP$15-1,1,1)),IF($E140&lt;&gt;1,IF(ISNUMBER(INDEX(Import.PLE,Detalhamento!$E140,Detalhamento!AP$15)),IF(INDEX(Import.PLE,Detalhamento!$E140,Detalhamento!AP$15)&lt;=mediçao,0,OFFSET(Import.PLQ,$A140-1,AP$15-1,1,1)),OFFSET(Import.PLQ,$A140-1,AP$15-1,1,1)),(1-PLE!$AA$28)*OFFSET(Import.PLQ,$A140-1,AP$15-1,1,1))))</f>
        <v>0</v>
      </c>
      <c r="AQ140" s="144">
        <f ca="1">IF(AQ$13="",0,CHOOSE(Detalhamento.OpçãoServiços,OFFSET(Import.PLQ,$A140-1,AQ$15-1,1,1),IF($E140&lt;&gt;1,IF(ISNUMBER(INDEX(Import.PLE,Detalhamento!$E140,Detalhamento!AQ$15)),IF(INDEX(Import.PLE,Detalhamento!$E140,Detalhamento!AQ$15)&lt;=mediçao,OFFSET(Import.PLQ,$A140-1,AQ$15-1,1,1),0),0),PLE!$AA$28*OFFSET(Import.PLQ,$A140-1,AQ$15-1,1,1)),IF($E140&lt;&gt;1,IF(ISNUMBER(INDEX(Import.PLE,Detalhamento!$E140,Detalhamento!AQ$15)),IF(INDEX(Import.PLE,Detalhamento!$E140,Detalhamento!AQ$15)&lt;=mediçao,0,OFFSET(Import.PLQ,$A140-1,AQ$15-1,1,1)),OFFSET(Import.PLQ,$A140-1,AQ$15-1,1,1)),(1-PLE!$AA$28)*OFFSET(Import.PLQ,$A140-1,AQ$15-1,1,1))))</f>
        <v>0</v>
      </c>
      <c r="AR140" s="144">
        <f ca="1">IF(AR$13="",0,CHOOSE(Detalhamento.OpçãoServiços,OFFSET(Import.PLQ,$A140-1,AR$15-1,1,1),IF($E140&lt;&gt;1,IF(ISNUMBER(INDEX(Import.PLE,Detalhamento!$E140,Detalhamento!AR$15)),IF(INDEX(Import.PLE,Detalhamento!$E140,Detalhamento!AR$15)&lt;=mediçao,OFFSET(Import.PLQ,$A140-1,AR$15-1,1,1),0),0),PLE!$AA$28*OFFSET(Import.PLQ,$A140-1,AR$15-1,1,1)),IF($E140&lt;&gt;1,IF(ISNUMBER(INDEX(Import.PLE,Detalhamento!$E140,Detalhamento!AR$15)),IF(INDEX(Import.PLE,Detalhamento!$E140,Detalhamento!AR$15)&lt;=mediçao,0,OFFSET(Import.PLQ,$A140-1,AR$15-1,1,1)),OFFSET(Import.PLQ,$A140-1,AR$15-1,1,1)),(1-PLE!$AA$28)*OFFSET(Import.PLQ,$A140-1,AR$15-1,1,1))))</f>
        <v>0</v>
      </c>
      <c r="AS140" s="144">
        <f ca="1">IF(AS$13="",0,CHOOSE(Detalhamento.OpçãoServiços,OFFSET(Import.PLQ,$A140-1,AS$15-1,1,1),IF($E140&lt;&gt;1,IF(ISNUMBER(INDEX(Import.PLE,Detalhamento!$E140,Detalhamento!AS$15)),IF(INDEX(Import.PLE,Detalhamento!$E140,Detalhamento!AS$15)&lt;=mediçao,OFFSET(Import.PLQ,$A140-1,AS$15-1,1,1),0),0),PLE!$AA$28*OFFSET(Import.PLQ,$A140-1,AS$15-1,1,1)),IF($E140&lt;&gt;1,IF(ISNUMBER(INDEX(Import.PLE,Detalhamento!$E140,Detalhamento!AS$15)),IF(INDEX(Import.PLE,Detalhamento!$E140,Detalhamento!AS$15)&lt;=mediçao,0,OFFSET(Import.PLQ,$A140-1,AS$15-1,1,1)),OFFSET(Import.PLQ,$A140-1,AS$15-1,1,1)),(1-PLE!$AA$28)*OFFSET(Import.PLQ,$A140-1,AS$15-1,1,1))))</f>
        <v>0</v>
      </c>
      <c r="AT140" s="144">
        <f ca="1">IF(AT$13="",0,CHOOSE(Detalhamento.OpçãoServiços,OFFSET(Import.PLQ,$A140-1,AT$15-1,1,1),IF($E140&lt;&gt;1,IF(ISNUMBER(INDEX(Import.PLE,Detalhamento!$E140,Detalhamento!AT$15)),IF(INDEX(Import.PLE,Detalhamento!$E140,Detalhamento!AT$15)&lt;=mediçao,OFFSET(Import.PLQ,$A140-1,AT$15-1,1,1),0),0),PLE!$AA$28*OFFSET(Import.PLQ,$A140-1,AT$15-1,1,1)),IF($E140&lt;&gt;1,IF(ISNUMBER(INDEX(Import.PLE,Detalhamento!$E140,Detalhamento!AT$15)),IF(INDEX(Import.PLE,Detalhamento!$E140,Detalhamento!AT$15)&lt;=mediçao,0,OFFSET(Import.PLQ,$A140-1,AT$15-1,1,1)),OFFSET(Import.PLQ,$A140-1,AT$15-1,1,1)),(1-PLE!$AA$28)*OFFSET(Import.PLQ,$A140-1,AT$15-1,1,1))))</f>
        <v>0</v>
      </c>
      <c r="AU140" s="144">
        <f ca="1">IF(AU$13="",0,CHOOSE(Detalhamento.OpçãoServiços,OFFSET(Import.PLQ,$A140-1,AU$15-1,1,1),IF($E140&lt;&gt;1,IF(ISNUMBER(INDEX(Import.PLE,Detalhamento!$E140,Detalhamento!AU$15)),IF(INDEX(Import.PLE,Detalhamento!$E140,Detalhamento!AU$15)&lt;=mediçao,OFFSET(Import.PLQ,$A140-1,AU$15-1,1,1),0),0),PLE!$AA$28*OFFSET(Import.PLQ,$A140-1,AU$15-1,1,1)),IF($E140&lt;&gt;1,IF(ISNUMBER(INDEX(Import.PLE,Detalhamento!$E140,Detalhamento!AU$15)),IF(INDEX(Import.PLE,Detalhamento!$E140,Detalhamento!AU$15)&lt;=mediçao,0,OFFSET(Import.PLQ,$A140-1,AU$15-1,1,1)),OFFSET(Import.PLQ,$A140-1,AU$15-1,1,1)),(1-PLE!$AA$28)*OFFSET(Import.PLQ,$A140-1,AU$15-1,1,1))))</f>
        <v>0</v>
      </c>
      <c r="AV140" s="144">
        <f ca="1">IF(AV$13="",0,CHOOSE(Detalhamento.OpçãoServiços,OFFSET(Import.PLQ,$A140-1,AV$15-1,1,1),IF($E140&lt;&gt;1,IF(ISNUMBER(INDEX(Import.PLE,Detalhamento!$E140,Detalhamento!AV$15)),IF(INDEX(Import.PLE,Detalhamento!$E140,Detalhamento!AV$15)&lt;=mediçao,OFFSET(Import.PLQ,$A140-1,AV$15-1,1,1),0),0),PLE!$AA$28*OFFSET(Import.PLQ,$A140-1,AV$15-1,1,1)),IF($E140&lt;&gt;1,IF(ISNUMBER(INDEX(Import.PLE,Detalhamento!$E140,Detalhamento!AV$15)),IF(INDEX(Import.PLE,Detalhamento!$E140,Detalhamento!AV$15)&lt;=mediçao,0,OFFSET(Import.PLQ,$A140-1,AV$15-1,1,1)),OFFSET(Import.PLQ,$A140-1,AV$15-1,1,1)),(1-PLE!$AA$28)*OFFSET(Import.PLQ,$A140-1,AV$15-1,1,1))))</f>
        <v>0</v>
      </c>
      <c r="AW140" s="144">
        <f ca="1">IF(AW$13="",0,CHOOSE(Detalhamento.OpçãoServiços,OFFSET(Import.PLQ,$A140-1,AW$15-1,1,1),IF($E140&lt;&gt;1,IF(ISNUMBER(INDEX(Import.PLE,Detalhamento!$E140,Detalhamento!AW$15)),IF(INDEX(Import.PLE,Detalhamento!$E140,Detalhamento!AW$15)&lt;=mediçao,OFFSET(Import.PLQ,$A140-1,AW$15-1,1,1),0),0),PLE!$AA$28*OFFSET(Import.PLQ,$A140-1,AW$15-1,1,1)),IF($E140&lt;&gt;1,IF(ISNUMBER(INDEX(Import.PLE,Detalhamento!$E140,Detalhamento!AW$15)),IF(INDEX(Import.PLE,Detalhamento!$E140,Detalhamento!AW$15)&lt;=mediçao,0,OFFSET(Import.PLQ,$A140-1,AW$15-1,1,1)),OFFSET(Import.PLQ,$A140-1,AW$15-1,1,1)),(1-PLE!$AA$28)*OFFSET(Import.PLQ,$A140-1,AW$15-1,1,1))))</f>
        <v>0</v>
      </c>
      <c r="AX140" s="144">
        <f ca="1">IF(AX$13="",0,CHOOSE(Detalhamento.OpçãoServiços,OFFSET(Import.PLQ,$A140-1,AX$15-1,1,1),IF($E140&lt;&gt;1,IF(ISNUMBER(INDEX(Import.PLE,Detalhamento!$E140,Detalhamento!AX$15)),IF(INDEX(Import.PLE,Detalhamento!$E140,Detalhamento!AX$15)&lt;=mediçao,OFFSET(Import.PLQ,$A140-1,AX$15-1,1,1),0),0),PLE!$AA$28*OFFSET(Import.PLQ,$A140-1,AX$15-1,1,1)),IF($E140&lt;&gt;1,IF(ISNUMBER(INDEX(Import.PLE,Detalhamento!$E140,Detalhamento!AX$15)),IF(INDEX(Import.PLE,Detalhamento!$E140,Detalhamento!AX$15)&lt;=mediçao,0,OFFSET(Import.PLQ,$A140-1,AX$15-1,1,1)),OFFSET(Import.PLQ,$A140-1,AX$15-1,1,1)),(1-PLE!$AA$28)*OFFSET(Import.PLQ,$A140-1,AX$15-1,1,1))))</f>
        <v>0</v>
      </c>
      <c r="AY140" s="144">
        <f ca="1">IF(AY$13="",0,CHOOSE(Detalhamento.OpçãoServiços,OFFSET(Import.PLQ,$A140-1,AY$15-1,1,1),IF($E140&lt;&gt;1,IF(ISNUMBER(INDEX(Import.PLE,Detalhamento!$E140,Detalhamento!AY$15)),IF(INDEX(Import.PLE,Detalhamento!$E140,Detalhamento!AY$15)&lt;=mediçao,OFFSET(Import.PLQ,$A140-1,AY$15-1,1,1),0),0),PLE!$AA$28*OFFSET(Import.PLQ,$A140-1,AY$15-1,1,1)),IF($E140&lt;&gt;1,IF(ISNUMBER(INDEX(Import.PLE,Detalhamento!$E140,Detalhamento!AY$15)),IF(INDEX(Import.PLE,Detalhamento!$E140,Detalhamento!AY$15)&lt;=mediçao,0,OFFSET(Import.PLQ,$A140-1,AY$15-1,1,1)),OFFSET(Import.PLQ,$A140-1,AY$15-1,1,1)),(1-PLE!$AA$28)*OFFSET(Import.PLQ,$A140-1,AY$15-1,1,1))))</f>
        <v>0</v>
      </c>
      <c r="AZ140" s="144">
        <f ca="1">IF(AZ$13="",0,CHOOSE(Detalhamento.OpçãoServiços,OFFSET(Import.PLQ,$A140-1,AZ$15-1,1,1),IF($E140&lt;&gt;1,IF(ISNUMBER(INDEX(Import.PLE,Detalhamento!$E140,Detalhamento!AZ$15)),IF(INDEX(Import.PLE,Detalhamento!$E140,Detalhamento!AZ$15)&lt;=mediçao,OFFSET(Import.PLQ,$A140-1,AZ$15-1,1,1),0),0),PLE!$AA$28*OFFSET(Import.PLQ,$A140-1,AZ$15-1,1,1)),IF($E140&lt;&gt;1,IF(ISNUMBER(INDEX(Import.PLE,Detalhamento!$E140,Detalhamento!AZ$15)),IF(INDEX(Import.PLE,Detalhamento!$E140,Detalhamento!AZ$15)&lt;=mediçao,0,OFFSET(Import.PLQ,$A140-1,AZ$15-1,1,1)),OFFSET(Import.PLQ,$A140-1,AZ$15-1,1,1)),(1-PLE!$AA$28)*OFFSET(Import.PLQ,$A140-1,AZ$15-1,1,1))))</f>
        <v>0</v>
      </c>
      <c r="BA140" s="144">
        <f ca="1">IF(BA$13="",0,CHOOSE(Detalhamento.OpçãoServiços,OFFSET(Import.PLQ,$A140-1,BA$15-1,1,1),IF($E140&lt;&gt;1,IF(ISNUMBER(INDEX(Import.PLE,Detalhamento!$E140,Detalhamento!BA$15)),IF(INDEX(Import.PLE,Detalhamento!$E140,Detalhamento!BA$15)&lt;=mediçao,OFFSET(Import.PLQ,$A140-1,BA$15-1,1,1),0),0),PLE!$AA$28*OFFSET(Import.PLQ,$A140-1,BA$15-1,1,1)),IF($E140&lt;&gt;1,IF(ISNUMBER(INDEX(Import.PLE,Detalhamento!$E140,Detalhamento!BA$15)),IF(INDEX(Import.PLE,Detalhamento!$E140,Detalhamento!BA$15)&lt;=mediçao,0,OFFSET(Import.PLQ,$A140-1,BA$15-1,1,1)),OFFSET(Import.PLQ,$A140-1,BA$15-1,1,1)),(1-PLE!$AA$28)*OFFSET(Import.PLQ,$A140-1,BA$15-1,1,1))))</f>
        <v>0</v>
      </c>
      <c r="BB140" s="144">
        <f ca="1">IF(BB$13="",0,CHOOSE(Detalhamento.OpçãoServiços,OFFSET(Import.PLQ,$A140-1,BB$15-1,1,1),IF($E140&lt;&gt;1,IF(ISNUMBER(INDEX(Import.PLE,Detalhamento!$E140,Detalhamento!BB$15)),IF(INDEX(Import.PLE,Detalhamento!$E140,Detalhamento!BB$15)&lt;=mediçao,OFFSET(Import.PLQ,$A140-1,BB$15-1,1,1),0),0),PLE!$AA$28*OFFSET(Import.PLQ,$A140-1,BB$15-1,1,1)),IF($E140&lt;&gt;1,IF(ISNUMBER(INDEX(Import.PLE,Detalhamento!$E140,Detalhamento!BB$15)),IF(INDEX(Import.PLE,Detalhamento!$E140,Detalhamento!BB$15)&lt;=mediçao,0,OFFSET(Import.PLQ,$A140-1,BB$15-1,1,1)),OFFSET(Import.PLQ,$A140-1,BB$15-1,1,1)),(1-PLE!$AA$28)*OFFSET(Import.PLQ,$A140-1,BB$15-1,1,1))))</f>
        <v>0</v>
      </c>
      <c r="BC140" s="144">
        <f ca="1">IF(BC$13="",0,CHOOSE(Detalhamento.OpçãoServiços,OFFSET(Import.PLQ,$A140-1,BC$15-1,1,1),IF($E140&lt;&gt;1,IF(ISNUMBER(INDEX(Import.PLE,Detalhamento!$E140,Detalhamento!BC$15)),IF(INDEX(Import.PLE,Detalhamento!$E140,Detalhamento!BC$15)&lt;=mediçao,OFFSET(Import.PLQ,$A140-1,BC$15-1,1,1),0),0),PLE!$AA$28*OFFSET(Import.PLQ,$A140-1,BC$15-1,1,1)),IF($E140&lt;&gt;1,IF(ISNUMBER(INDEX(Import.PLE,Detalhamento!$E140,Detalhamento!BC$15)),IF(INDEX(Import.PLE,Detalhamento!$E140,Detalhamento!BC$15)&lt;=mediçao,0,OFFSET(Import.PLQ,$A140-1,BC$15-1,1,1)),OFFSET(Import.PLQ,$A140-1,BC$15-1,1,1)),(1-PLE!$AA$28)*OFFSET(Import.PLQ,$A140-1,BC$15-1,1,1))))</f>
        <v>0</v>
      </c>
      <c r="BD140" s="144">
        <f ca="1">IF(BD$13="",0,CHOOSE(Detalhamento.OpçãoServiços,OFFSET(Import.PLQ,$A140-1,BD$15-1,1,1),IF($E140&lt;&gt;1,IF(ISNUMBER(INDEX(Import.PLE,Detalhamento!$E140,Detalhamento!BD$15)),IF(INDEX(Import.PLE,Detalhamento!$E140,Detalhamento!BD$15)&lt;=mediçao,OFFSET(Import.PLQ,$A140-1,BD$15-1,1,1),0),0),PLE!$AA$28*OFFSET(Import.PLQ,$A140-1,BD$15-1,1,1)),IF($E140&lt;&gt;1,IF(ISNUMBER(INDEX(Import.PLE,Detalhamento!$E140,Detalhamento!BD$15)),IF(INDEX(Import.PLE,Detalhamento!$E140,Detalhamento!BD$15)&lt;=mediçao,0,OFFSET(Import.PLQ,$A140-1,BD$15-1,1,1)),OFFSET(Import.PLQ,$A140-1,BD$15-1,1,1)),(1-PLE!$AA$28)*OFFSET(Import.PLQ,$A140-1,BD$15-1,1,1))))</f>
        <v>0</v>
      </c>
      <c r="BE140" s="144">
        <f ca="1">IF(BE$13="",0,CHOOSE(Detalhamento.OpçãoServiços,OFFSET(Import.PLQ,$A140-1,BE$15-1,1,1),IF($E140&lt;&gt;1,IF(ISNUMBER(INDEX(Import.PLE,Detalhamento!$E140,Detalhamento!BE$15)),IF(INDEX(Import.PLE,Detalhamento!$E140,Detalhamento!BE$15)&lt;=mediçao,OFFSET(Import.PLQ,$A140-1,BE$15-1,1,1),0),0),PLE!$AA$28*OFFSET(Import.PLQ,$A140-1,BE$15-1,1,1)),IF($E140&lt;&gt;1,IF(ISNUMBER(INDEX(Import.PLE,Detalhamento!$E140,Detalhamento!BE$15)),IF(INDEX(Import.PLE,Detalhamento!$E140,Detalhamento!BE$15)&lt;=mediçao,0,OFFSET(Import.PLQ,$A140-1,BE$15-1,1,1)),OFFSET(Import.PLQ,$A140-1,BE$15-1,1,1)),(1-PLE!$AA$28)*OFFSET(Import.PLQ,$A140-1,BE$15-1,1,1))))</f>
        <v>0</v>
      </c>
      <c r="BF140" s="144">
        <f ca="1">IF(BF$13="",0,CHOOSE(Detalhamento.OpçãoServiços,OFFSET(Import.PLQ,$A140-1,BF$15-1,1,1),IF($E140&lt;&gt;1,IF(ISNUMBER(INDEX(Import.PLE,Detalhamento!$E140,Detalhamento!BF$15)),IF(INDEX(Import.PLE,Detalhamento!$E140,Detalhamento!BF$15)&lt;=mediçao,OFFSET(Import.PLQ,$A140-1,BF$15-1,1,1),0),0),PLE!$AA$28*OFFSET(Import.PLQ,$A140-1,BF$15-1,1,1)),IF($E140&lt;&gt;1,IF(ISNUMBER(INDEX(Import.PLE,Detalhamento!$E140,Detalhamento!BF$15)),IF(INDEX(Import.PLE,Detalhamento!$E140,Detalhamento!BF$15)&lt;=mediçao,0,OFFSET(Import.PLQ,$A140-1,BF$15-1,1,1)),OFFSET(Import.PLQ,$A140-1,BF$15-1,1,1)),(1-PLE!$AA$28)*OFFSET(Import.PLQ,$A140-1,BF$15-1,1,1))))</f>
        <v>0</v>
      </c>
      <c r="BG140" s="144">
        <f ca="1">IF(BG$13="",0,CHOOSE(Detalhamento.OpçãoServiços,OFFSET(Import.PLQ,$A140-1,BG$15-1,1,1),IF($E140&lt;&gt;1,IF(ISNUMBER(INDEX(Import.PLE,Detalhamento!$E140,Detalhamento!BG$15)),IF(INDEX(Import.PLE,Detalhamento!$E140,Detalhamento!BG$15)&lt;=mediçao,OFFSET(Import.PLQ,$A140-1,BG$15-1,1,1),0),0),PLE!$AA$28*OFFSET(Import.PLQ,$A140-1,BG$15-1,1,1)),IF($E140&lt;&gt;1,IF(ISNUMBER(INDEX(Import.PLE,Detalhamento!$E140,Detalhamento!BG$15)),IF(INDEX(Import.PLE,Detalhamento!$E140,Detalhamento!BG$15)&lt;=mediçao,0,OFFSET(Import.PLQ,$A140-1,BG$15-1,1,1)),OFFSET(Import.PLQ,$A140-1,BG$15-1,1,1)),(1-PLE!$AA$28)*OFFSET(Import.PLQ,$A140-1,BG$15-1,1,1))))</f>
        <v>0</v>
      </c>
      <c r="BH140" s="144">
        <f ca="1">IF(BH$13="",0,CHOOSE(Detalhamento.OpçãoServiços,OFFSET(Import.PLQ,$A140-1,BH$15-1,1,1),IF($E140&lt;&gt;1,IF(ISNUMBER(INDEX(Import.PLE,Detalhamento!$E140,Detalhamento!BH$15)),IF(INDEX(Import.PLE,Detalhamento!$E140,Detalhamento!BH$15)&lt;=mediçao,OFFSET(Import.PLQ,$A140-1,BH$15-1,1,1),0),0),PLE!$AA$28*OFFSET(Import.PLQ,$A140-1,BH$15-1,1,1)),IF($E140&lt;&gt;1,IF(ISNUMBER(INDEX(Import.PLE,Detalhamento!$E140,Detalhamento!BH$15)),IF(INDEX(Import.PLE,Detalhamento!$E140,Detalhamento!BH$15)&lt;=mediçao,0,OFFSET(Import.PLQ,$A140-1,BH$15-1,1,1)),OFFSET(Import.PLQ,$A140-1,BH$15-1,1,1)),(1-PLE!$AA$28)*OFFSET(Import.PLQ,$A140-1,BH$15-1,1,1))))</f>
        <v>0</v>
      </c>
      <c r="BI140" s="144">
        <f ca="1">IF(BI$13="",0,CHOOSE(Detalhamento.OpçãoServiços,OFFSET(Import.PLQ,$A140-1,BI$15-1,1,1),IF($E140&lt;&gt;1,IF(ISNUMBER(INDEX(Import.PLE,Detalhamento!$E140,Detalhamento!BI$15)),IF(INDEX(Import.PLE,Detalhamento!$E140,Detalhamento!BI$15)&lt;=mediçao,OFFSET(Import.PLQ,$A140-1,BI$15-1,1,1),0),0),PLE!$AA$28*OFFSET(Import.PLQ,$A140-1,BI$15-1,1,1)),IF($E140&lt;&gt;1,IF(ISNUMBER(INDEX(Import.PLE,Detalhamento!$E140,Detalhamento!BI$15)),IF(INDEX(Import.PLE,Detalhamento!$E140,Detalhamento!BI$15)&lt;=mediçao,0,OFFSET(Import.PLQ,$A140-1,BI$15-1,1,1)),OFFSET(Import.PLQ,$A140-1,BI$15-1,1,1)),(1-PLE!$AA$28)*OFFSET(Import.PLQ,$A140-1,BI$15-1,1,1))))</f>
        <v>0</v>
      </c>
    </row>
    <row r="141" spans="1:61" ht="30" x14ac:dyDescent="0.2">
      <c r="A141" s="155">
        <v>111</v>
      </c>
      <c r="B141" s="21" t="str">
        <f t="shared" ca="1" si="17"/>
        <v>Serviço</v>
      </c>
      <c r="E141" s="153">
        <f t="shared" ca="1" si="18"/>
        <v>13</v>
      </c>
      <c r="F141" s="154">
        <f t="shared" ca="1" si="19"/>
        <v>130111</v>
      </c>
      <c r="G141" s="154" t="str">
        <f t="shared" ca="1" si="24"/>
        <v>1.12.18</v>
      </c>
      <c r="H141" s="182" t="str">
        <f t="shared" ca="1" si="24"/>
        <v>ELETRODUTO RÍGIDO ROSCÁVEL, PVC, DN 40 MM (1 1/4"), PARA CIRCUITOS TERMINAIS, INSTALADO EM LAJE - FORNECIMENTO E INSTALAÇÃO. AF_12/2015</v>
      </c>
      <c r="I141" s="37" t="str">
        <f t="shared" ca="1" si="20"/>
        <v>M</v>
      </c>
      <c r="J141" s="144">
        <f t="shared" ca="1" si="21"/>
        <v>126</v>
      </c>
      <c r="K141" s="67"/>
      <c r="L141" s="144">
        <f ca="1">IF(L$13="",0,CHOOSE(Detalhamento.OpçãoServiços,OFFSET(Import.PLQ,$A141-1,L$15-1,1,1),IF($E141&lt;&gt;1,IF(ISNUMBER(INDEX(Import.PLE,Detalhamento!$E141,Detalhamento!L$15)),IF(INDEX(Import.PLE,Detalhamento!$E141,Detalhamento!L$15)&lt;=mediçao,OFFSET(Import.PLQ,$A141-1,L$15-1,1,1),0),0),PLE!$AA$28*OFFSET(Import.PLQ,$A141-1,L$15-1,1,1)),IF($E141&lt;&gt;1,IF(ISNUMBER(INDEX(Import.PLE,Detalhamento!$E141,Detalhamento!L$15)),IF(INDEX(Import.PLE,Detalhamento!$E141,Detalhamento!L$15)&lt;=mediçao,0,OFFSET(Import.PLQ,$A141-1,L$15-1,1,1)),OFFSET(Import.PLQ,$A141-1,L$15-1,1,1)),(1-PLE!$AA$28)*OFFSET(Import.PLQ,$A141-1,L$15-1,1,1))))</f>
        <v>126</v>
      </c>
      <c r="M141" s="144">
        <f ca="1">IF(M$13="",0,CHOOSE(Detalhamento.OpçãoServiços,OFFSET(Import.PLQ,$A141-1,M$15-1,1,1),IF($E141&lt;&gt;1,IF(ISNUMBER(INDEX(Import.PLE,Detalhamento!$E141,Detalhamento!M$15)),IF(INDEX(Import.PLE,Detalhamento!$E141,Detalhamento!M$15)&lt;=mediçao,OFFSET(Import.PLQ,$A141-1,M$15-1,1,1),0),0),PLE!$AA$28*OFFSET(Import.PLQ,$A141-1,M$15-1,1,1)),IF($E141&lt;&gt;1,IF(ISNUMBER(INDEX(Import.PLE,Detalhamento!$E141,Detalhamento!M$15)),IF(INDEX(Import.PLE,Detalhamento!$E141,Detalhamento!M$15)&lt;=mediçao,0,OFFSET(Import.PLQ,$A141-1,M$15-1,1,1)),OFFSET(Import.PLQ,$A141-1,M$15-1,1,1)),(1-PLE!$AA$28)*OFFSET(Import.PLQ,$A141-1,M$15-1,1,1))))</f>
        <v>0</v>
      </c>
      <c r="N141" s="144">
        <f ca="1">IF(N$13="",0,CHOOSE(Detalhamento.OpçãoServiços,OFFSET(Import.PLQ,$A141-1,N$15-1,1,1),IF($E141&lt;&gt;1,IF(ISNUMBER(INDEX(Import.PLE,Detalhamento!$E141,Detalhamento!N$15)),IF(INDEX(Import.PLE,Detalhamento!$E141,Detalhamento!N$15)&lt;=mediçao,OFFSET(Import.PLQ,$A141-1,N$15-1,1,1),0),0),PLE!$AA$28*OFFSET(Import.PLQ,$A141-1,N$15-1,1,1)),IF($E141&lt;&gt;1,IF(ISNUMBER(INDEX(Import.PLE,Detalhamento!$E141,Detalhamento!N$15)),IF(INDEX(Import.PLE,Detalhamento!$E141,Detalhamento!N$15)&lt;=mediçao,0,OFFSET(Import.PLQ,$A141-1,N$15-1,1,1)),OFFSET(Import.PLQ,$A141-1,N$15-1,1,1)),(1-PLE!$AA$28)*OFFSET(Import.PLQ,$A141-1,N$15-1,1,1))))</f>
        <v>0</v>
      </c>
      <c r="O141" s="144">
        <f ca="1">IF(O$13="",0,CHOOSE(Detalhamento.OpçãoServiços,OFFSET(Import.PLQ,$A141-1,O$15-1,1,1),IF($E141&lt;&gt;1,IF(ISNUMBER(INDEX(Import.PLE,Detalhamento!$E141,Detalhamento!O$15)),IF(INDEX(Import.PLE,Detalhamento!$E141,Detalhamento!O$15)&lt;=mediçao,OFFSET(Import.PLQ,$A141-1,O$15-1,1,1),0),0),PLE!$AA$28*OFFSET(Import.PLQ,$A141-1,O$15-1,1,1)),IF($E141&lt;&gt;1,IF(ISNUMBER(INDEX(Import.PLE,Detalhamento!$E141,Detalhamento!O$15)),IF(INDEX(Import.PLE,Detalhamento!$E141,Detalhamento!O$15)&lt;=mediçao,0,OFFSET(Import.PLQ,$A141-1,O$15-1,1,1)),OFFSET(Import.PLQ,$A141-1,O$15-1,1,1)),(1-PLE!$AA$28)*OFFSET(Import.PLQ,$A141-1,O$15-1,1,1))))</f>
        <v>0</v>
      </c>
      <c r="P141" s="144">
        <f ca="1">IF(P$13="",0,CHOOSE(Detalhamento.OpçãoServiços,OFFSET(Import.PLQ,$A141-1,P$15-1,1,1),IF($E141&lt;&gt;1,IF(ISNUMBER(INDEX(Import.PLE,Detalhamento!$E141,Detalhamento!P$15)),IF(INDEX(Import.PLE,Detalhamento!$E141,Detalhamento!P$15)&lt;=mediçao,OFFSET(Import.PLQ,$A141-1,P$15-1,1,1),0),0),PLE!$AA$28*OFFSET(Import.PLQ,$A141-1,P$15-1,1,1)),IF($E141&lt;&gt;1,IF(ISNUMBER(INDEX(Import.PLE,Detalhamento!$E141,Detalhamento!P$15)),IF(INDEX(Import.PLE,Detalhamento!$E141,Detalhamento!P$15)&lt;=mediçao,0,OFFSET(Import.PLQ,$A141-1,P$15-1,1,1)),OFFSET(Import.PLQ,$A141-1,P$15-1,1,1)),(1-PLE!$AA$28)*OFFSET(Import.PLQ,$A141-1,P$15-1,1,1))))</f>
        <v>0</v>
      </c>
      <c r="Q141" s="144">
        <f ca="1">IF(Q$13="",0,CHOOSE(Detalhamento.OpçãoServiços,OFFSET(Import.PLQ,$A141-1,Q$15-1,1,1),IF($E141&lt;&gt;1,IF(ISNUMBER(INDEX(Import.PLE,Detalhamento!$E141,Detalhamento!Q$15)),IF(INDEX(Import.PLE,Detalhamento!$E141,Detalhamento!Q$15)&lt;=mediçao,OFFSET(Import.PLQ,$A141-1,Q$15-1,1,1),0),0),PLE!$AA$28*OFFSET(Import.PLQ,$A141-1,Q$15-1,1,1)),IF($E141&lt;&gt;1,IF(ISNUMBER(INDEX(Import.PLE,Detalhamento!$E141,Detalhamento!Q$15)),IF(INDEX(Import.PLE,Detalhamento!$E141,Detalhamento!Q$15)&lt;=mediçao,0,OFFSET(Import.PLQ,$A141-1,Q$15-1,1,1)),OFFSET(Import.PLQ,$A141-1,Q$15-1,1,1)),(1-PLE!$AA$28)*OFFSET(Import.PLQ,$A141-1,Q$15-1,1,1))))</f>
        <v>0</v>
      </c>
      <c r="R141" s="144">
        <f ca="1">IF(R$13="",0,CHOOSE(Detalhamento.OpçãoServiços,OFFSET(Import.PLQ,$A141-1,R$15-1,1,1),IF($E141&lt;&gt;1,IF(ISNUMBER(INDEX(Import.PLE,Detalhamento!$E141,Detalhamento!R$15)),IF(INDEX(Import.PLE,Detalhamento!$E141,Detalhamento!R$15)&lt;=mediçao,OFFSET(Import.PLQ,$A141-1,R$15-1,1,1),0),0),PLE!$AA$28*OFFSET(Import.PLQ,$A141-1,R$15-1,1,1)),IF($E141&lt;&gt;1,IF(ISNUMBER(INDEX(Import.PLE,Detalhamento!$E141,Detalhamento!R$15)),IF(INDEX(Import.PLE,Detalhamento!$E141,Detalhamento!R$15)&lt;=mediçao,0,OFFSET(Import.PLQ,$A141-1,R$15-1,1,1)),OFFSET(Import.PLQ,$A141-1,R$15-1,1,1)),(1-PLE!$AA$28)*OFFSET(Import.PLQ,$A141-1,R$15-1,1,1))))</f>
        <v>0</v>
      </c>
      <c r="S141" s="144">
        <f ca="1">IF(S$13="",0,CHOOSE(Detalhamento.OpçãoServiços,OFFSET(Import.PLQ,$A141-1,S$15-1,1,1),IF($E141&lt;&gt;1,IF(ISNUMBER(INDEX(Import.PLE,Detalhamento!$E141,Detalhamento!S$15)),IF(INDEX(Import.PLE,Detalhamento!$E141,Detalhamento!S$15)&lt;=mediçao,OFFSET(Import.PLQ,$A141-1,S$15-1,1,1),0),0),PLE!$AA$28*OFFSET(Import.PLQ,$A141-1,S$15-1,1,1)),IF($E141&lt;&gt;1,IF(ISNUMBER(INDEX(Import.PLE,Detalhamento!$E141,Detalhamento!S$15)),IF(INDEX(Import.PLE,Detalhamento!$E141,Detalhamento!S$15)&lt;=mediçao,0,OFFSET(Import.PLQ,$A141-1,S$15-1,1,1)),OFFSET(Import.PLQ,$A141-1,S$15-1,1,1)),(1-PLE!$AA$28)*OFFSET(Import.PLQ,$A141-1,S$15-1,1,1))))</f>
        <v>0</v>
      </c>
      <c r="T141" s="144">
        <f ca="1">IF(T$13="",0,CHOOSE(Detalhamento.OpçãoServiços,OFFSET(Import.PLQ,$A141-1,T$15-1,1,1),IF($E141&lt;&gt;1,IF(ISNUMBER(INDEX(Import.PLE,Detalhamento!$E141,Detalhamento!T$15)),IF(INDEX(Import.PLE,Detalhamento!$E141,Detalhamento!T$15)&lt;=mediçao,OFFSET(Import.PLQ,$A141-1,T$15-1,1,1),0),0),PLE!$AA$28*OFFSET(Import.PLQ,$A141-1,T$15-1,1,1)),IF($E141&lt;&gt;1,IF(ISNUMBER(INDEX(Import.PLE,Detalhamento!$E141,Detalhamento!T$15)),IF(INDEX(Import.PLE,Detalhamento!$E141,Detalhamento!T$15)&lt;=mediçao,0,OFFSET(Import.PLQ,$A141-1,T$15-1,1,1)),OFFSET(Import.PLQ,$A141-1,T$15-1,1,1)),(1-PLE!$AA$28)*OFFSET(Import.PLQ,$A141-1,T$15-1,1,1))))</f>
        <v>0</v>
      </c>
      <c r="U141" s="144">
        <f ca="1">IF(U$13="",0,CHOOSE(Detalhamento.OpçãoServiços,OFFSET(Import.PLQ,$A141-1,U$15-1,1,1),IF($E141&lt;&gt;1,IF(ISNUMBER(INDEX(Import.PLE,Detalhamento!$E141,Detalhamento!U$15)),IF(INDEX(Import.PLE,Detalhamento!$E141,Detalhamento!U$15)&lt;=mediçao,OFFSET(Import.PLQ,$A141-1,U$15-1,1,1),0),0),PLE!$AA$28*OFFSET(Import.PLQ,$A141-1,U$15-1,1,1)),IF($E141&lt;&gt;1,IF(ISNUMBER(INDEX(Import.PLE,Detalhamento!$E141,Detalhamento!U$15)),IF(INDEX(Import.PLE,Detalhamento!$E141,Detalhamento!U$15)&lt;=mediçao,0,OFFSET(Import.PLQ,$A141-1,U$15-1,1,1)),OFFSET(Import.PLQ,$A141-1,U$15-1,1,1)),(1-PLE!$AA$28)*OFFSET(Import.PLQ,$A141-1,U$15-1,1,1))))</f>
        <v>0</v>
      </c>
      <c r="V141" s="144">
        <f ca="1">IF(V$13="",0,CHOOSE(Detalhamento.OpçãoServiços,OFFSET(Import.PLQ,$A141-1,V$15-1,1,1),IF($E141&lt;&gt;1,IF(ISNUMBER(INDEX(Import.PLE,Detalhamento!$E141,Detalhamento!V$15)),IF(INDEX(Import.PLE,Detalhamento!$E141,Detalhamento!V$15)&lt;=mediçao,OFFSET(Import.PLQ,$A141-1,V$15-1,1,1),0),0),PLE!$AA$28*OFFSET(Import.PLQ,$A141-1,V$15-1,1,1)),IF($E141&lt;&gt;1,IF(ISNUMBER(INDEX(Import.PLE,Detalhamento!$E141,Detalhamento!V$15)),IF(INDEX(Import.PLE,Detalhamento!$E141,Detalhamento!V$15)&lt;=mediçao,0,OFFSET(Import.PLQ,$A141-1,V$15-1,1,1)),OFFSET(Import.PLQ,$A141-1,V$15-1,1,1)),(1-PLE!$AA$28)*OFFSET(Import.PLQ,$A141-1,V$15-1,1,1))))</f>
        <v>0</v>
      </c>
      <c r="W141" s="144">
        <f ca="1">IF(W$13="",0,CHOOSE(Detalhamento.OpçãoServiços,OFFSET(Import.PLQ,$A141-1,W$15-1,1,1),IF($E141&lt;&gt;1,IF(ISNUMBER(INDEX(Import.PLE,Detalhamento!$E141,Detalhamento!W$15)),IF(INDEX(Import.PLE,Detalhamento!$E141,Detalhamento!W$15)&lt;=mediçao,OFFSET(Import.PLQ,$A141-1,W$15-1,1,1),0),0),PLE!$AA$28*OFFSET(Import.PLQ,$A141-1,W$15-1,1,1)),IF($E141&lt;&gt;1,IF(ISNUMBER(INDEX(Import.PLE,Detalhamento!$E141,Detalhamento!W$15)),IF(INDEX(Import.PLE,Detalhamento!$E141,Detalhamento!W$15)&lt;=mediçao,0,OFFSET(Import.PLQ,$A141-1,W$15-1,1,1)),OFFSET(Import.PLQ,$A141-1,W$15-1,1,1)),(1-PLE!$AA$28)*OFFSET(Import.PLQ,$A141-1,W$15-1,1,1))))</f>
        <v>0</v>
      </c>
      <c r="X141" s="144">
        <f ca="1">IF(X$13="",0,CHOOSE(Detalhamento.OpçãoServiços,OFFSET(Import.PLQ,$A141-1,X$15-1,1,1),IF($E141&lt;&gt;1,IF(ISNUMBER(INDEX(Import.PLE,Detalhamento!$E141,Detalhamento!X$15)),IF(INDEX(Import.PLE,Detalhamento!$E141,Detalhamento!X$15)&lt;=mediçao,OFFSET(Import.PLQ,$A141-1,X$15-1,1,1),0),0),PLE!$AA$28*OFFSET(Import.PLQ,$A141-1,X$15-1,1,1)),IF($E141&lt;&gt;1,IF(ISNUMBER(INDEX(Import.PLE,Detalhamento!$E141,Detalhamento!X$15)),IF(INDEX(Import.PLE,Detalhamento!$E141,Detalhamento!X$15)&lt;=mediçao,0,OFFSET(Import.PLQ,$A141-1,X$15-1,1,1)),OFFSET(Import.PLQ,$A141-1,X$15-1,1,1)),(1-PLE!$AA$28)*OFFSET(Import.PLQ,$A141-1,X$15-1,1,1))))</f>
        <v>0</v>
      </c>
      <c r="Y141" s="144">
        <f ca="1">IF(Y$13="",0,CHOOSE(Detalhamento.OpçãoServiços,OFFSET(Import.PLQ,$A141-1,Y$15-1,1,1),IF($E141&lt;&gt;1,IF(ISNUMBER(INDEX(Import.PLE,Detalhamento!$E141,Detalhamento!Y$15)),IF(INDEX(Import.PLE,Detalhamento!$E141,Detalhamento!Y$15)&lt;=mediçao,OFFSET(Import.PLQ,$A141-1,Y$15-1,1,1),0),0),PLE!$AA$28*OFFSET(Import.PLQ,$A141-1,Y$15-1,1,1)),IF($E141&lt;&gt;1,IF(ISNUMBER(INDEX(Import.PLE,Detalhamento!$E141,Detalhamento!Y$15)),IF(INDEX(Import.PLE,Detalhamento!$E141,Detalhamento!Y$15)&lt;=mediçao,0,OFFSET(Import.PLQ,$A141-1,Y$15-1,1,1)),OFFSET(Import.PLQ,$A141-1,Y$15-1,1,1)),(1-PLE!$AA$28)*OFFSET(Import.PLQ,$A141-1,Y$15-1,1,1))))</f>
        <v>0</v>
      </c>
      <c r="Z141" s="144">
        <f ca="1">IF(Z$13="",0,CHOOSE(Detalhamento.OpçãoServiços,OFFSET(Import.PLQ,$A141-1,Z$15-1,1,1),IF($E141&lt;&gt;1,IF(ISNUMBER(INDEX(Import.PLE,Detalhamento!$E141,Detalhamento!Z$15)),IF(INDEX(Import.PLE,Detalhamento!$E141,Detalhamento!Z$15)&lt;=mediçao,OFFSET(Import.PLQ,$A141-1,Z$15-1,1,1),0),0),PLE!$AA$28*OFFSET(Import.PLQ,$A141-1,Z$15-1,1,1)),IF($E141&lt;&gt;1,IF(ISNUMBER(INDEX(Import.PLE,Detalhamento!$E141,Detalhamento!Z$15)),IF(INDEX(Import.PLE,Detalhamento!$E141,Detalhamento!Z$15)&lt;=mediçao,0,OFFSET(Import.PLQ,$A141-1,Z$15-1,1,1)),OFFSET(Import.PLQ,$A141-1,Z$15-1,1,1)),(1-PLE!$AA$28)*OFFSET(Import.PLQ,$A141-1,Z$15-1,1,1))))</f>
        <v>0</v>
      </c>
      <c r="AA141" s="144">
        <f ca="1">IF(AA$13="",0,CHOOSE(Detalhamento.OpçãoServiços,OFFSET(Import.PLQ,$A141-1,AA$15-1,1,1),IF($E141&lt;&gt;1,IF(ISNUMBER(INDEX(Import.PLE,Detalhamento!$E141,Detalhamento!AA$15)),IF(INDEX(Import.PLE,Detalhamento!$E141,Detalhamento!AA$15)&lt;=mediçao,OFFSET(Import.PLQ,$A141-1,AA$15-1,1,1),0),0),PLE!$AA$28*OFFSET(Import.PLQ,$A141-1,AA$15-1,1,1)),IF($E141&lt;&gt;1,IF(ISNUMBER(INDEX(Import.PLE,Detalhamento!$E141,Detalhamento!AA$15)),IF(INDEX(Import.PLE,Detalhamento!$E141,Detalhamento!AA$15)&lt;=mediçao,0,OFFSET(Import.PLQ,$A141-1,AA$15-1,1,1)),OFFSET(Import.PLQ,$A141-1,AA$15-1,1,1)),(1-PLE!$AA$28)*OFFSET(Import.PLQ,$A141-1,AA$15-1,1,1))))</f>
        <v>0</v>
      </c>
      <c r="AB141" s="144">
        <f ca="1">IF(AB$13="",0,CHOOSE(Detalhamento.OpçãoServiços,OFFSET(Import.PLQ,$A141-1,AB$15-1,1,1),IF($E141&lt;&gt;1,IF(ISNUMBER(INDEX(Import.PLE,Detalhamento!$E141,Detalhamento!AB$15)),IF(INDEX(Import.PLE,Detalhamento!$E141,Detalhamento!AB$15)&lt;=mediçao,OFFSET(Import.PLQ,$A141-1,AB$15-1,1,1),0),0),PLE!$AA$28*OFFSET(Import.PLQ,$A141-1,AB$15-1,1,1)),IF($E141&lt;&gt;1,IF(ISNUMBER(INDEX(Import.PLE,Detalhamento!$E141,Detalhamento!AB$15)),IF(INDEX(Import.PLE,Detalhamento!$E141,Detalhamento!AB$15)&lt;=mediçao,0,OFFSET(Import.PLQ,$A141-1,AB$15-1,1,1)),OFFSET(Import.PLQ,$A141-1,AB$15-1,1,1)),(1-PLE!$AA$28)*OFFSET(Import.PLQ,$A141-1,AB$15-1,1,1))))</f>
        <v>0</v>
      </c>
      <c r="AC141" s="144">
        <f ca="1">IF(AC$13="",0,CHOOSE(Detalhamento.OpçãoServiços,OFFSET(Import.PLQ,$A141-1,AC$15-1,1,1),IF($E141&lt;&gt;1,IF(ISNUMBER(INDEX(Import.PLE,Detalhamento!$E141,Detalhamento!AC$15)),IF(INDEX(Import.PLE,Detalhamento!$E141,Detalhamento!AC$15)&lt;=mediçao,OFFSET(Import.PLQ,$A141-1,AC$15-1,1,1),0),0),PLE!$AA$28*OFFSET(Import.PLQ,$A141-1,AC$15-1,1,1)),IF($E141&lt;&gt;1,IF(ISNUMBER(INDEX(Import.PLE,Detalhamento!$E141,Detalhamento!AC$15)),IF(INDEX(Import.PLE,Detalhamento!$E141,Detalhamento!AC$15)&lt;=mediçao,0,OFFSET(Import.PLQ,$A141-1,AC$15-1,1,1)),OFFSET(Import.PLQ,$A141-1,AC$15-1,1,1)),(1-PLE!$AA$28)*OFFSET(Import.PLQ,$A141-1,AC$15-1,1,1))))</f>
        <v>0</v>
      </c>
      <c r="AD141" s="144">
        <f ca="1">IF(AD$13="",0,CHOOSE(Detalhamento.OpçãoServiços,OFFSET(Import.PLQ,$A141-1,AD$15-1,1,1),IF($E141&lt;&gt;1,IF(ISNUMBER(INDEX(Import.PLE,Detalhamento!$E141,Detalhamento!AD$15)),IF(INDEX(Import.PLE,Detalhamento!$E141,Detalhamento!AD$15)&lt;=mediçao,OFFSET(Import.PLQ,$A141-1,AD$15-1,1,1),0),0),PLE!$AA$28*OFFSET(Import.PLQ,$A141-1,AD$15-1,1,1)),IF($E141&lt;&gt;1,IF(ISNUMBER(INDEX(Import.PLE,Detalhamento!$E141,Detalhamento!AD$15)),IF(INDEX(Import.PLE,Detalhamento!$E141,Detalhamento!AD$15)&lt;=mediçao,0,OFFSET(Import.PLQ,$A141-1,AD$15-1,1,1)),OFFSET(Import.PLQ,$A141-1,AD$15-1,1,1)),(1-PLE!$AA$28)*OFFSET(Import.PLQ,$A141-1,AD$15-1,1,1))))</f>
        <v>0</v>
      </c>
      <c r="AE141" s="144">
        <f ca="1">IF(AE$13="",0,CHOOSE(Detalhamento.OpçãoServiços,OFFSET(Import.PLQ,$A141-1,AE$15-1,1,1),IF($E141&lt;&gt;1,IF(ISNUMBER(INDEX(Import.PLE,Detalhamento!$E141,Detalhamento!AE$15)),IF(INDEX(Import.PLE,Detalhamento!$E141,Detalhamento!AE$15)&lt;=mediçao,OFFSET(Import.PLQ,$A141-1,AE$15-1,1,1),0),0),PLE!$AA$28*OFFSET(Import.PLQ,$A141-1,AE$15-1,1,1)),IF($E141&lt;&gt;1,IF(ISNUMBER(INDEX(Import.PLE,Detalhamento!$E141,Detalhamento!AE$15)),IF(INDEX(Import.PLE,Detalhamento!$E141,Detalhamento!AE$15)&lt;=mediçao,0,OFFSET(Import.PLQ,$A141-1,AE$15-1,1,1)),OFFSET(Import.PLQ,$A141-1,AE$15-1,1,1)),(1-PLE!$AA$28)*OFFSET(Import.PLQ,$A141-1,AE$15-1,1,1))))</f>
        <v>0</v>
      </c>
      <c r="AF141" s="144">
        <f ca="1">IF(AF$13="",0,CHOOSE(Detalhamento.OpçãoServiços,OFFSET(Import.PLQ,$A141-1,AF$15-1,1,1),IF($E141&lt;&gt;1,IF(ISNUMBER(INDEX(Import.PLE,Detalhamento!$E141,Detalhamento!AF$15)),IF(INDEX(Import.PLE,Detalhamento!$E141,Detalhamento!AF$15)&lt;=mediçao,OFFSET(Import.PLQ,$A141-1,AF$15-1,1,1),0),0),PLE!$AA$28*OFFSET(Import.PLQ,$A141-1,AF$15-1,1,1)),IF($E141&lt;&gt;1,IF(ISNUMBER(INDEX(Import.PLE,Detalhamento!$E141,Detalhamento!AF$15)),IF(INDEX(Import.PLE,Detalhamento!$E141,Detalhamento!AF$15)&lt;=mediçao,0,OFFSET(Import.PLQ,$A141-1,AF$15-1,1,1)),OFFSET(Import.PLQ,$A141-1,AF$15-1,1,1)),(1-PLE!$AA$28)*OFFSET(Import.PLQ,$A141-1,AF$15-1,1,1))))</f>
        <v>0</v>
      </c>
      <c r="AG141" s="144">
        <f ca="1">IF(AG$13="",0,CHOOSE(Detalhamento.OpçãoServiços,OFFSET(Import.PLQ,$A141-1,AG$15-1,1,1),IF($E141&lt;&gt;1,IF(ISNUMBER(INDEX(Import.PLE,Detalhamento!$E141,Detalhamento!AG$15)),IF(INDEX(Import.PLE,Detalhamento!$E141,Detalhamento!AG$15)&lt;=mediçao,OFFSET(Import.PLQ,$A141-1,AG$15-1,1,1),0),0),PLE!$AA$28*OFFSET(Import.PLQ,$A141-1,AG$15-1,1,1)),IF($E141&lt;&gt;1,IF(ISNUMBER(INDEX(Import.PLE,Detalhamento!$E141,Detalhamento!AG$15)),IF(INDEX(Import.PLE,Detalhamento!$E141,Detalhamento!AG$15)&lt;=mediçao,0,OFFSET(Import.PLQ,$A141-1,AG$15-1,1,1)),OFFSET(Import.PLQ,$A141-1,AG$15-1,1,1)),(1-PLE!$AA$28)*OFFSET(Import.PLQ,$A141-1,AG$15-1,1,1))))</f>
        <v>0</v>
      </c>
      <c r="AH141" s="144">
        <f ca="1">IF(AH$13="",0,CHOOSE(Detalhamento.OpçãoServiços,OFFSET(Import.PLQ,$A141-1,AH$15-1,1,1),IF($E141&lt;&gt;1,IF(ISNUMBER(INDEX(Import.PLE,Detalhamento!$E141,Detalhamento!AH$15)),IF(INDEX(Import.PLE,Detalhamento!$E141,Detalhamento!AH$15)&lt;=mediçao,OFFSET(Import.PLQ,$A141-1,AH$15-1,1,1),0),0),PLE!$AA$28*OFFSET(Import.PLQ,$A141-1,AH$15-1,1,1)),IF($E141&lt;&gt;1,IF(ISNUMBER(INDEX(Import.PLE,Detalhamento!$E141,Detalhamento!AH$15)),IF(INDEX(Import.PLE,Detalhamento!$E141,Detalhamento!AH$15)&lt;=mediçao,0,OFFSET(Import.PLQ,$A141-1,AH$15-1,1,1)),OFFSET(Import.PLQ,$A141-1,AH$15-1,1,1)),(1-PLE!$AA$28)*OFFSET(Import.PLQ,$A141-1,AH$15-1,1,1))))</f>
        <v>0</v>
      </c>
      <c r="AI141" s="144">
        <f ca="1">IF(AI$13="",0,CHOOSE(Detalhamento.OpçãoServiços,OFFSET(Import.PLQ,$A141-1,AI$15-1,1,1),IF($E141&lt;&gt;1,IF(ISNUMBER(INDEX(Import.PLE,Detalhamento!$E141,Detalhamento!AI$15)),IF(INDEX(Import.PLE,Detalhamento!$E141,Detalhamento!AI$15)&lt;=mediçao,OFFSET(Import.PLQ,$A141-1,AI$15-1,1,1),0),0),PLE!$AA$28*OFFSET(Import.PLQ,$A141-1,AI$15-1,1,1)),IF($E141&lt;&gt;1,IF(ISNUMBER(INDEX(Import.PLE,Detalhamento!$E141,Detalhamento!AI$15)),IF(INDEX(Import.PLE,Detalhamento!$E141,Detalhamento!AI$15)&lt;=mediçao,0,OFFSET(Import.PLQ,$A141-1,AI$15-1,1,1)),OFFSET(Import.PLQ,$A141-1,AI$15-1,1,1)),(1-PLE!$AA$28)*OFFSET(Import.PLQ,$A141-1,AI$15-1,1,1))))</f>
        <v>0</v>
      </c>
      <c r="AJ141" s="144">
        <f ca="1">IF(AJ$13="",0,CHOOSE(Detalhamento.OpçãoServiços,OFFSET(Import.PLQ,$A141-1,AJ$15-1,1,1),IF($E141&lt;&gt;1,IF(ISNUMBER(INDEX(Import.PLE,Detalhamento!$E141,Detalhamento!AJ$15)),IF(INDEX(Import.PLE,Detalhamento!$E141,Detalhamento!AJ$15)&lt;=mediçao,OFFSET(Import.PLQ,$A141-1,AJ$15-1,1,1),0),0),PLE!$AA$28*OFFSET(Import.PLQ,$A141-1,AJ$15-1,1,1)),IF($E141&lt;&gt;1,IF(ISNUMBER(INDEX(Import.PLE,Detalhamento!$E141,Detalhamento!AJ$15)),IF(INDEX(Import.PLE,Detalhamento!$E141,Detalhamento!AJ$15)&lt;=mediçao,0,OFFSET(Import.PLQ,$A141-1,AJ$15-1,1,1)),OFFSET(Import.PLQ,$A141-1,AJ$15-1,1,1)),(1-PLE!$AA$28)*OFFSET(Import.PLQ,$A141-1,AJ$15-1,1,1))))</f>
        <v>0</v>
      </c>
      <c r="AK141" s="144">
        <f ca="1">IF(AK$13="",0,CHOOSE(Detalhamento.OpçãoServiços,OFFSET(Import.PLQ,$A141-1,AK$15-1,1,1),IF($E141&lt;&gt;1,IF(ISNUMBER(INDEX(Import.PLE,Detalhamento!$E141,Detalhamento!AK$15)),IF(INDEX(Import.PLE,Detalhamento!$E141,Detalhamento!AK$15)&lt;=mediçao,OFFSET(Import.PLQ,$A141-1,AK$15-1,1,1),0),0),PLE!$AA$28*OFFSET(Import.PLQ,$A141-1,AK$15-1,1,1)),IF($E141&lt;&gt;1,IF(ISNUMBER(INDEX(Import.PLE,Detalhamento!$E141,Detalhamento!AK$15)),IF(INDEX(Import.PLE,Detalhamento!$E141,Detalhamento!AK$15)&lt;=mediçao,0,OFFSET(Import.PLQ,$A141-1,AK$15-1,1,1)),OFFSET(Import.PLQ,$A141-1,AK$15-1,1,1)),(1-PLE!$AA$28)*OFFSET(Import.PLQ,$A141-1,AK$15-1,1,1))))</f>
        <v>0</v>
      </c>
      <c r="AL141" s="144">
        <f ca="1">IF(AL$13="",0,CHOOSE(Detalhamento.OpçãoServiços,OFFSET(Import.PLQ,$A141-1,AL$15-1,1,1),IF($E141&lt;&gt;1,IF(ISNUMBER(INDEX(Import.PLE,Detalhamento!$E141,Detalhamento!AL$15)),IF(INDEX(Import.PLE,Detalhamento!$E141,Detalhamento!AL$15)&lt;=mediçao,OFFSET(Import.PLQ,$A141-1,AL$15-1,1,1),0),0),PLE!$AA$28*OFFSET(Import.PLQ,$A141-1,AL$15-1,1,1)),IF($E141&lt;&gt;1,IF(ISNUMBER(INDEX(Import.PLE,Detalhamento!$E141,Detalhamento!AL$15)),IF(INDEX(Import.PLE,Detalhamento!$E141,Detalhamento!AL$15)&lt;=mediçao,0,OFFSET(Import.PLQ,$A141-1,AL$15-1,1,1)),OFFSET(Import.PLQ,$A141-1,AL$15-1,1,1)),(1-PLE!$AA$28)*OFFSET(Import.PLQ,$A141-1,AL$15-1,1,1))))</f>
        <v>0</v>
      </c>
      <c r="AM141" s="144">
        <f ca="1">IF(AM$13="",0,CHOOSE(Detalhamento.OpçãoServiços,OFFSET(Import.PLQ,$A141-1,AM$15-1,1,1),IF($E141&lt;&gt;1,IF(ISNUMBER(INDEX(Import.PLE,Detalhamento!$E141,Detalhamento!AM$15)),IF(INDEX(Import.PLE,Detalhamento!$E141,Detalhamento!AM$15)&lt;=mediçao,OFFSET(Import.PLQ,$A141-1,AM$15-1,1,1),0),0),PLE!$AA$28*OFFSET(Import.PLQ,$A141-1,AM$15-1,1,1)),IF($E141&lt;&gt;1,IF(ISNUMBER(INDEX(Import.PLE,Detalhamento!$E141,Detalhamento!AM$15)),IF(INDEX(Import.PLE,Detalhamento!$E141,Detalhamento!AM$15)&lt;=mediçao,0,OFFSET(Import.PLQ,$A141-1,AM$15-1,1,1)),OFFSET(Import.PLQ,$A141-1,AM$15-1,1,1)),(1-PLE!$AA$28)*OFFSET(Import.PLQ,$A141-1,AM$15-1,1,1))))</f>
        <v>0</v>
      </c>
      <c r="AN141" s="144">
        <f ca="1">IF(AN$13="",0,CHOOSE(Detalhamento.OpçãoServiços,OFFSET(Import.PLQ,$A141-1,AN$15-1,1,1),IF($E141&lt;&gt;1,IF(ISNUMBER(INDEX(Import.PLE,Detalhamento!$E141,Detalhamento!AN$15)),IF(INDEX(Import.PLE,Detalhamento!$E141,Detalhamento!AN$15)&lt;=mediçao,OFFSET(Import.PLQ,$A141-1,AN$15-1,1,1),0),0),PLE!$AA$28*OFFSET(Import.PLQ,$A141-1,AN$15-1,1,1)),IF($E141&lt;&gt;1,IF(ISNUMBER(INDEX(Import.PLE,Detalhamento!$E141,Detalhamento!AN$15)),IF(INDEX(Import.PLE,Detalhamento!$E141,Detalhamento!AN$15)&lt;=mediçao,0,OFFSET(Import.PLQ,$A141-1,AN$15-1,1,1)),OFFSET(Import.PLQ,$A141-1,AN$15-1,1,1)),(1-PLE!$AA$28)*OFFSET(Import.PLQ,$A141-1,AN$15-1,1,1))))</f>
        <v>0</v>
      </c>
      <c r="AO141" s="144">
        <f ca="1">IF(AO$13="",0,CHOOSE(Detalhamento.OpçãoServiços,OFFSET(Import.PLQ,$A141-1,AO$15-1,1,1),IF($E141&lt;&gt;1,IF(ISNUMBER(INDEX(Import.PLE,Detalhamento!$E141,Detalhamento!AO$15)),IF(INDEX(Import.PLE,Detalhamento!$E141,Detalhamento!AO$15)&lt;=mediçao,OFFSET(Import.PLQ,$A141-1,AO$15-1,1,1),0),0),PLE!$AA$28*OFFSET(Import.PLQ,$A141-1,AO$15-1,1,1)),IF($E141&lt;&gt;1,IF(ISNUMBER(INDEX(Import.PLE,Detalhamento!$E141,Detalhamento!AO$15)),IF(INDEX(Import.PLE,Detalhamento!$E141,Detalhamento!AO$15)&lt;=mediçao,0,OFFSET(Import.PLQ,$A141-1,AO$15-1,1,1)),OFFSET(Import.PLQ,$A141-1,AO$15-1,1,1)),(1-PLE!$AA$28)*OFFSET(Import.PLQ,$A141-1,AO$15-1,1,1))))</f>
        <v>0</v>
      </c>
      <c r="AP141" s="144">
        <f ca="1">IF(AP$13="",0,CHOOSE(Detalhamento.OpçãoServiços,OFFSET(Import.PLQ,$A141-1,AP$15-1,1,1),IF($E141&lt;&gt;1,IF(ISNUMBER(INDEX(Import.PLE,Detalhamento!$E141,Detalhamento!AP$15)),IF(INDEX(Import.PLE,Detalhamento!$E141,Detalhamento!AP$15)&lt;=mediçao,OFFSET(Import.PLQ,$A141-1,AP$15-1,1,1),0),0),PLE!$AA$28*OFFSET(Import.PLQ,$A141-1,AP$15-1,1,1)),IF($E141&lt;&gt;1,IF(ISNUMBER(INDEX(Import.PLE,Detalhamento!$E141,Detalhamento!AP$15)),IF(INDEX(Import.PLE,Detalhamento!$E141,Detalhamento!AP$15)&lt;=mediçao,0,OFFSET(Import.PLQ,$A141-1,AP$15-1,1,1)),OFFSET(Import.PLQ,$A141-1,AP$15-1,1,1)),(1-PLE!$AA$28)*OFFSET(Import.PLQ,$A141-1,AP$15-1,1,1))))</f>
        <v>0</v>
      </c>
      <c r="AQ141" s="144">
        <f ca="1">IF(AQ$13="",0,CHOOSE(Detalhamento.OpçãoServiços,OFFSET(Import.PLQ,$A141-1,AQ$15-1,1,1),IF($E141&lt;&gt;1,IF(ISNUMBER(INDEX(Import.PLE,Detalhamento!$E141,Detalhamento!AQ$15)),IF(INDEX(Import.PLE,Detalhamento!$E141,Detalhamento!AQ$15)&lt;=mediçao,OFFSET(Import.PLQ,$A141-1,AQ$15-1,1,1),0),0),PLE!$AA$28*OFFSET(Import.PLQ,$A141-1,AQ$15-1,1,1)),IF($E141&lt;&gt;1,IF(ISNUMBER(INDEX(Import.PLE,Detalhamento!$E141,Detalhamento!AQ$15)),IF(INDEX(Import.PLE,Detalhamento!$E141,Detalhamento!AQ$15)&lt;=mediçao,0,OFFSET(Import.PLQ,$A141-1,AQ$15-1,1,1)),OFFSET(Import.PLQ,$A141-1,AQ$15-1,1,1)),(1-PLE!$AA$28)*OFFSET(Import.PLQ,$A141-1,AQ$15-1,1,1))))</f>
        <v>0</v>
      </c>
      <c r="AR141" s="144">
        <f ca="1">IF(AR$13="",0,CHOOSE(Detalhamento.OpçãoServiços,OFFSET(Import.PLQ,$A141-1,AR$15-1,1,1),IF($E141&lt;&gt;1,IF(ISNUMBER(INDEX(Import.PLE,Detalhamento!$E141,Detalhamento!AR$15)),IF(INDEX(Import.PLE,Detalhamento!$E141,Detalhamento!AR$15)&lt;=mediçao,OFFSET(Import.PLQ,$A141-1,AR$15-1,1,1),0),0),PLE!$AA$28*OFFSET(Import.PLQ,$A141-1,AR$15-1,1,1)),IF($E141&lt;&gt;1,IF(ISNUMBER(INDEX(Import.PLE,Detalhamento!$E141,Detalhamento!AR$15)),IF(INDEX(Import.PLE,Detalhamento!$E141,Detalhamento!AR$15)&lt;=mediçao,0,OFFSET(Import.PLQ,$A141-1,AR$15-1,1,1)),OFFSET(Import.PLQ,$A141-1,AR$15-1,1,1)),(1-PLE!$AA$28)*OFFSET(Import.PLQ,$A141-1,AR$15-1,1,1))))</f>
        <v>0</v>
      </c>
      <c r="AS141" s="144">
        <f ca="1">IF(AS$13="",0,CHOOSE(Detalhamento.OpçãoServiços,OFFSET(Import.PLQ,$A141-1,AS$15-1,1,1),IF($E141&lt;&gt;1,IF(ISNUMBER(INDEX(Import.PLE,Detalhamento!$E141,Detalhamento!AS$15)),IF(INDEX(Import.PLE,Detalhamento!$E141,Detalhamento!AS$15)&lt;=mediçao,OFFSET(Import.PLQ,$A141-1,AS$15-1,1,1),0),0),PLE!$AA$28*OFFSET(Import.PLQ,$A141-1,AS$15-1,1,1)),IF($E141&lt;&gt;1,IF(ISNUMBER(INDEX(Import.PLE,Detalhamento!$E141,Detalhamento!AS$15)),IF(INDEX(Import.PLE,Detalhamento!$E141,Detalhamento!AS$15)&lt;=mediçao,0,OFFSET(Import.PLQ,$A141-1,AS$15-1,1,1)),OFFSET(Import.PLQ,$A141-1,AS$15-1,1,1)),(1-PLE!$AA$28)*OFFSET(Import.PLQ,$A141-1,AS$15-1,1,1))))</f>
        <v>0</v>
      </c>
      <c r="AT141" s="144">
        <f ca="1">IF(AT$13="",0,CHOOSE(Detalhamento.OpçãoServiços,OFFSET(Import.PLQ,$A141-1,AT$15-1,1,1),IF($E141&lt;&gt;1,IF(ISNUMBER(INDEX(Import.PLE,Detalhamento!$E141,Detalhamento!AT$15)),IF(INDEX(Import.PLE,Detalhamento!$E141,Detalhamento!AT$15)&lt;=mediçao,OFFSET(Import.PLQ,$A141-1,AT$15-1,1,1),0),0),PLE!$AA$28*OFFSET(Import.PLQ,$A141-1,AT$15-1,1,1)),IF($E141&lt;&gt;1,IF(ISNUMBER(INDEX(Import.PLE,Detalhamento!$E141,Detalhamento!AT$15)),IF(INDEX(Import.PLE,Detalhamento!$E141,Detalhamento!AT$15)&lt;=mediçao,0,OFFSET(Import.PLQ,$A141-1,AT$15-1,1,1)),OFFSET(Import.PLQ,$A141-1,AT$15-1,1,1)),(1-PLE!$AA$28)*OFFSET(Import.PLQ,$A141-1,AT$15-1,1,1))))</f>
        <v>0</v>
      </c>
      <c r="AU141" s="144">
        <f ca="1">IF(AU$13="",0,CHOOSE(Detalhamento.OpçãoServiços,OFFSET(Import.PLQ,$A141-1,AU$15-1,1,1),IF($E141&lt;&gt;1,IF(ISNUMBER(INDEX(Import.PLE,Detalhamento!$E141,Detalhamento!AU$15)),IF(INDEX(Import.PLE,Detalhamento!$E141,Detalhamento!AU$15)&lt;=mediçao,OFFSET(Import.PLQ,$A141-1,AU$15-1,1,1),0),0),PLE!$AA$28*OFFSET(Import.PLQ,$A141-1,AU$15-1,1,1)),IF($E141&lt;&gt;1,IF(ISNUMBER(INDEX(Import.PLE,Detalhamento!$E141,Detalhamento!AU$15)),IF(INDEX(Import.PLE,Detalhamento!$E141,Detalhamento!AU$15)&lt;=mediçao,0,OFFSET(Import.PLQ,$A141-1,AU$15-1,1,1)),OFFSET(Import.PLQ,$A141-1,AU$15-1,1,1)),(1-PLE!$AA$28)*OFFSET(Import.PLQ,$A141-1,AU$15-1,1,1))))</f>
        <v>0</v>
      </c>
      <c r="AV141" s="144">
        <f ca="1">IF(AV$13="",0,CHOOSE(Detalhamento.OpçãoServiços,OFFSET(Import.PLQ,$A141-1,AV$15-1,1,1),IF($E141&lt;&gt;1,IF(ISNUMBER(INDEX(Import.PLE,Detalhamento!$E141,Detalhamento!AV$15)),IF(INDEX(Import.PLE,Detalhamento!$E141,Detalhamento!AV$15)&lt;=mediçao,OFFSET(Import.PLQ,$A141-1,AV$15-1,1,1),0),0),PLE!$AA$28*OFFSET(Import.PLQ,$A141-1,AV$15-1,1,1)),IF($E141&lt;&gt;1,IF(ISNUMBER(INDEX(Import.PLE,Detalhamento!$E141,Detalhamento!AV$15)),IF(INDEX(Import.PLE,Detalhamento!$E141,Detalhamento!AV$15)&lt;=mediçao,0,OFFSET(Import.PLQ,$A141-1,AV$15-1,1,1)),OFFSET(Import.PLQ,$A141-1,AV$15-1,1,1)),(1-PLE!$AA$28)*OFFSET(Import.PLQ,$A141-1,AV$15-1,1,1))))</f>
        <v>0</v>
      </c>
      <c r="AW141" s="144">
        <f ca="1">IF(AW$13="",0,CHOOSE(Detalhamento.OpçãoServiços,OFFSET(Import.PLQ,$A141-1,AW$15-1,1,1),IF($E141&lt;&gt;1,IF(ISNUMBER(INDEX(Import.PLE,Detalhamento!$E141,Detalhamento!AW$15)),IF(INDEX(Import.PLE,Detalhamento!$E141,Detalhamento!AW$15)&lt;=mediçao,OFFSET(Import.PLQ,$A141-1,AW$15-1,1,1),0),0),PLE!$AA$28*OFFSET(Import.PLQ,$A141-1,AW$15-1,1,1)),IF($E141&lt;&gt;1,IF(ISNUMBER(INDEX(Import.PLE,Detalhamento!$E141,Detalhamento!AW$15)),IF(INDEX(Import.PLE,Detalhamento!$E141,Detalhamento!AW$15)&lt;=mediçao,0,OFFSET(Import.PLQ,$A141-1,AW$15-1,1,1)),OFFSET(Import.PLQ,$A141-1,AW$15-1,1,1)),(1-PLE!$AA$28)*OFFSET(Import.PLQ,$A141-1,AW$15-1,1,1))))</f>
        <v>0</v>
      </c>
      <c r="AX141" s="144">
        <f ca="1">IF(AX$13="",0,CHOOSE(Detalhamento.OpçãoServiços,OFFSET(Import.PLQ,$A141-1,AX$15-1,1,1),IF($E141&lt;&gt;1,IF(ISNUMBER(INDEX(Import.PLE,Detalhamento!$E141,Detalhamento!AX$15)),IF(INDEX(Import.PLE,Detalhamento!$E141,Detalhamento!AX$15)&lt;=mediçao,OFFSET(Import.PLQ,$A141-1,AX$15-1,1,1),0),0),PLE!$AA$28*OFFSET(Import.PLQ,$A141-1,AX$15-1,1,1)),IF($E141&lt;&gt;1,IF(ISNUMBER(INDEX(Import.PLE,Detalhamento!$E141,Detalhamento!AX$15)),IF(INDEX(Import.PLE,Detalhamento!$E141,Detalhamento!AX$15)&lt;=mediçao,0,OFFSET(Import.PLQ,$A141-1,AX$15-1,1,1)),OFFSET(Import.PLQ,$A141-1,AX$15-1,1,1)),(1-PLE!$AA$28)*OFFSET(Import.PLQ,$A141-1,AX$15-1,1,1))))</f>
        <v>0</v>
      </c>
      <c r="AY141" s="144">
        <f ca="1">IF(AY$13="",0,CHOOSE(Detalhamento.OpçãoServiços,OFFSET(Import.PLQ,$A141-1,AY$15-1,1,1),IF($E141&lt;&gt;1,IF(ISNUMBER(INDEX(Import.PLE,Detalhamento!$E141,Detalhamento!AY$15)),IF(INDEX(Import.PLE,Detalhamento!$E141,Detalhamento!AY$15)&lt;=mediçao,OFFSET(Import.PLQ,$A141-1,AY$15-1,1,1),0),0),PLE!$AA$28*OFFSET(Import.PLQ,$A141-1,AY$15-1,1,1)),IF($E141&lt;&gt;1,IF(ISNUMBER(INDEX(Import.PLE,Detalhamento!$E141,Detalhamento!AY$15)),IF(INDEX(Import.PLE,Detalhamento!$E141,Detalhamento!AY$15)&lt;=mediçao,0,OFFSET(Import.PLQ,$A141-1,AY$15-1,1,1)),OFFSET(Import.PLQ,$A141-1,AY$15-1,1,1)),(1-PLE!$AA$28)*OFFSET(Import.PLQ,$A141-1,AY$15-1,1,1))))</f>
        <v>0</v>
      </c>
      <c r="AZ141" s="144">
        <f ca="1">IF(AZ$13="",0,CHOOSE(Detalhamento.OpçãoServiços,OFFSET(Import.PLQ,$A141-1,AZ$15-1,1,1),IF($E141&lt;&gt;1,IF(ISNUMBER(INDEX(Import.PLE,Detalhamento!$E141,Detalhamento!AZ$15)),IF(INDEX(Import.PLE,Detalhamento!$E141,Detalhamento!AZ$15)&lt;=mediçao,OFFSET(Import.PLQ,$A141-1,AZ$15-1,1,1),0),0),PLE!$AA$28*OFFSET(Import.PLQ,$A141-1,AZ$15-1,1,1)),IF($E141&lt;&gt;1,IF(ISNUMBER(INDEX(Import.PLE,Detalhamento!$E141,Detalhamento!AZ$15)),IF(INDEX(Import.PLE,Detalhamento!$E141,Detalhamento!AZ$15)&lt;=mediçao,0,OFFSET(Import.PLQ,$A141-1,AZ$15-1,1,1)),OFFSET(Import.PLQ,$A141-1,AZ$15-1,1,1)),(1-PLE!$AA$28)*OFFSET(Import.PLQ,$A141-1,AZ$15-1,1,1))))</f>
        <v>0</v>
      </c>
      <c r="BA141" s="144">
        <f ca="1">IF(BA$13="",0,CHOOSE(Detalhamento.OpçãoServiços,OFFSET(Import.PLQ,$A141-1,BA$15-1,1,1),IF($E141&lt;&gt;1,IF(ISNUMBER(INDEX(Import.PLE,Detalhamento!$E141,Detalhamento!BA$15)),IF(INDEX(Import.PLE,Detalhamento!$E141,Detalhamento!BA$15)&lt;=mediçao,OFFSET(Import.PLQ,$A141-1,BA$15-1,1,1),0),0),PLE!$AA$28*OFFSET(Import.PLQ,$A141-1,BA$15-1,1,1)),IF($E141&lt;&gt;1,IF(ISNUMBER(INDEX(Import.PLE,Detalhamento!$E141,Detalhamento!BA$15)),IF(INDEX(Import.PLE,Detalhamento!$E141,Detalhamento!BA$15)&lt;=mediçao,0,OFFSET(Import.PLQ,$A141-1,BA$15-1,1,1)),OFFSET(Import.PLQ,$A141-1,BA$15-1,1,1)),(1-PLE!$AA$28)*OFFSET(Import.PLQ,$A141-1,BA$15-1,1,1))))</f>
        <v>0</v>
      </c>
      <c r="BB141" s="144">
        <f ca="1">IF(BB$13="",0,CHOOSE(Detalhamento.OpçãoServiços,OFFSET(Import.PLQ,$A141-1,BB$15-1,1,1),IF($E141&lt;&gt;1,IF(ISNUMBER(INDEX(Import.PLE,Detalhamento!$E141,Detalhamento!BB$15)),IF(INDEX(Import.PLE,Detalhamento!$E141,Detalhamento!BB$15)&lt;=mediçao,OFFSET(Import.PLQ,$A141-1,BB$15-1,1,1),0),0),PLE!$AA$28*OFFSET(Import.PLQ,$A141-1,BB$15-1,1,1)),IF($E141&lt;&gt;1,IF(ISNUMBER(INDEX(Import.PLE,Detalhamento!$E141,Detalhamento!BB$15)),IF(INDEX(Import.PLE,Detalhamento!$E141,Detalhamento!BB$15)&lt;=mediçao,0,OFFSET(Import.PLQ,$A141-1,BB$15-1,1,1)),OFFSET(Import.PLQ,$A141-1,BB$15-1,1,1)),(1-PLE!$AA$28)*OFFSET(Import.PLQ,$A141-1,BB$15-1,1,1))))</f>
        <v>0</v>
      </c>
      <c r="BC141" s="144">
        <f ca="1">IF(BC$13="",0,CHOOSE(Detalhamento.OpçãoServiços,OFFSET(Import.PLQ,$A141-1,BC$15-1,1,1),IF($E141&lt;&gt;1,IF(ISNUMBER(INDEX(Import.PLE,Detalhamento!$E141,Detalhamento!BC$15)),IF(INDEX(Import.PLE,Detalhamento!$E141,Detalhamento!BC$15)&lt;=mediçao,OFFSET(Import.PLQ,$A141-1,BC$15-1,1,1),0),0),PLE!$AA$28*OFFSET(Import.PLQ,$A141-1,BC$15-1,1,1)),IF($E141&lt;&gt;1,IF(ISNUMBER(INDEX(Import.PLE,Detalhamento!$E141,Detalhamento!BC$15)),IF(INDEX(Import.PLE,Detalhamento!$E141,Detalhamento!BC$15)&lt;=mediçao,0,OFFSET(Import.PLQ,$A141-1,BC$15-1,1,1)),OFFSET(Import.PLQ,$A141-1,BC$15-1,1,1)),(1-PLE!$AA$28)*OFFSET(Import.PLQ,$A141-1,BC$15-1,1,1))))</f>
        <v>0</v>
      </c>
      <c r="BD141" s="144">
        <f ca="1">IF(BD$13="",0,CHOOSE(Detalhamento.OpçãoServiços,OFFSET(Import.PLQ,$A141-1,BD$15-1,1,1),IF($E141&lt;&gt;1,IF(ISNUMBER(INDEX(Import.PLE,Detalhamento!$E141,Detalhamento!BD$15)),IF(INDEX(Import.PLE,Detalhamento!$E141,Detalhamento!BD$15)&lt;=mediçao,OFFSET(Import.PLQ,$A141-1,BD$15-1,1,1),0),0),PLE!$AA$28*OFFSET(Import.PLQ,$A141-1,BD$15-1,1,1)),IF($E141&lt;&gt;1,IF(ISNUMBER(INDEX(Import.PLE,Detalhamento!$E141,Detalhamento!BD$15)),IF(INDEX(Import.PLE,Detalhamento!$E141,Detalhamento!BD$15)&lt;=mediçao,0,OFFSET(Import.PLQ,$A141-1,BD$15-1,1,1)),OFFSET(Import.PLQ,$A141-1,BD$15-1,1,1)),(1-PLE!$AA$28)*OFFSET(Import.PLQ,$A141-1,BD$15-1,1,1))))</f>
        <v>0</v>
      </c>
      <c r="BE141" s="144">
        <f ca="1">IF(BE$13="",0,CHOOSE(Detalhamento.OpçãoServiços,OFFSET(Import.PLQ,$A141-1,BE$15-1,1,1),IF($E141&lt;&gt;1,IF(ISNUMBER(INDEX(Import.PLE,Detalhamento!$E141,Detalhamento!BE$15)),IF(INDEX(Import.PLE,Detalhamento!$E141,Detalhamento!BE$15)&lt;=mediçao,OFFSET(Import.PLQ,$A141-1,BE$15-1,1,1),0),0),PLE!$AA$28*OFFSET(Import.PLQ,$A141-1,BE$15-1,1,1)),IF($E141&lt;&gt;1,IF(ISNUMBER(INDEX(Import.PLE,Detalhamento!$E141,Detalhamento!BE$15)),IF(INDEX(Import.PLE,Detalhamento!$E141,Detalhamento!BE$15)&lt;=mediçao,0,OFFSET(Import.PLQ,$A141-1,BE$15-1,1,1)),OFFSET(Import.PLQ,$A141-1,BE$15-1,1,1)),(1-PLE!$AA$28)*OFFSET(Import.PLQ,$A141-1,BE$15-1,1,1))))</f>
        <v>0</v>
      </c>
      <c r="BF141" s="144">
        <f ca="1">IF(BF$13="",0,CHOOSE(Detalhamento.OpçãoServiços,OFFSET(Import.PLQ,$A141-1,BF$15-1,1,1),IF($E141&lt;&gt;1,IF(ISNUMBER(INDEX(Import.PLE,Detalhamento!$E141,Detalhamento!BF$15)),IF(INDEX(Import.PLE,Detalhamento!$E141,Detalhamento!BF$15)&lt;=mediçao,OFFSET(Import.PLQ,$A141-1,BF$15-1,1,1),0),0),PLE!$AA$28*OFFSET(Import.PLQ,$A141-1,BF$15-1,1,1)),IF($E141&lt;&gt;1,IF(ISNUMBER(INDEX(Import.PLE,Detalhamento!$E141,Detalhamento!BF$15)),IF(INDEX(Import.PLE,Detalhamento!$E141,Detalhamento!BF$15)&lt;=mediçao,0,OFFSET(Import.PLQ,$A141-1,BF$15-1,1,1)),OFFSET(Import.PLQ,$A141-1,BF$15-1,1,1)),(1-PLE!$AA$28)*OFFSET(Import.PLQ,$A141-1,BF$15-1,1,1))))</f>
        <v>0</v>
      </c>
      <c r="BG141" s="144">
        <f ca="1">IF(BG$13="",0,CHOOSE(Detalhamento.OpçãoServiços,OFFSET(Import.PLQ,$A141-1,BG$15-1,1,1),IF($E141&lt;&gt;1,IF(ISNUMBER(INDEX(Import.PLE,Detalhamento!$E141,Detalhamento!BG$15)),IF(INDEX(Import.PLE,Detalhamento!$E141,Detalhamento!BG$15)&lt;=mediçao,OFFSET(Import.PLQ,$A141-1,BG$15-1,1,1),0),0),PLE!$AA$28*OFFSET(Import.PLQ,$A141-1,BG$15-1,1,1)),IF($E141&lt;&gt;1,IF(ISNUMBER(INDEX(Import.PLE,Detalhamento!$E141,Detalhamento!BG$15)),IF(INDEX(Import.PLE,Detalhamento!$E141,Detalhamento!BG$15)&lt;=mediçao,0,OFFSET(Import.PLQ,$A141-1,BG$15-1,1,1)),OFFSET(Import.PLQ,$A141-1,BG$15-1,1,1)),(1-PLE!$AA$28)*OFFSET(Import.PLQ,$A141-1,BG$15-1,1,1))))</f>
        <v>0</v>
      </c>
      <c r="BH141" s="144">
        <f ca="1">IF(BH$13="",0,CHOOSE(Detalhamento.OpçãoServiços,OFFSET(Import.PLQ,$A141-1,BH$15-1,1,1),IF($E141&lt;&gt;1,IF(ISNUMBER(INDEX(Import.PLE,Detalhamento!$E141,Detalhamento!BH$15)),IF(INDEX(Import.PLE,Detalhamento!$E141,Detalhamento!BH$15)&lt;=mediçao,OFFSET(Import.PLQ,$A141-1,BH$15-1,1,1),0),0),PLE!$AA$28*OFFSET(Import.PLQ,$A141-1,BH$15-1,1,1)),IF($E141&lt;&gt;1,IF(ISNUMBER(INDEX(Import.PLE,Detalhamento!$E141,Detalhamento!BH$15)),IF(INDEX(Import.PLE,Detalhamento!$E141,Detalhamento!BH$15)&lt;=mediçao,0,OFFSET(Import.PLQ,$A141-1,BH$15-1,1,1)),OFFSET(Import.PLQ,$A141-1,BH$15-1,1,1)),(1-PLE!$AA$28)*OFFSET(Import.PLQ,$A141-1,BH$15-1,1,1))))</f>
        <v>0</v>
      </c>
      <c r="BI141" s="144">
        <f ca="1">IF(BI$13="",0,CHOOSE(Detalhamento.OpçãoServiços,OFFSET(Import.PLQ,$A141-1,BI$15-1,1,1),IF($E141&lt;&gt;1,IF(ISNUMBER(INDEX(Import.PLE,Detalhamento!$E141,Detalhamento!BI$15)),IF(INDEX(Import.PLE,Detalhamento!$E141,Detalhamento!BI$15)&lt;=mediçao,OFFSET(Import.PLQ,$A141-1,BI$15-1,1,1),0),0),PLE!$AA$28*OFFSET(Import.PLQ,$A141-1,BI$15-1,1,1)),IF($E141&lt;&gt;1,IF(ISNUMBER(INDEX(Import.PLE,Detalhamento!$E141,Detalhamento!BI$15)),IF(INDEX(Import.PLE,Detalhamento!$E141,Detalhamento!BI$15)&lt;=mediçao,0,OFFSET(Import.PLQ,$A141-1,BI$15-1,1,1)),OFFSET(Import.PLQ,$A141-1,BI$15-1,1,1)),(1-PLE!$AA$28)*OFFSET(Import.PLQ,$A141-1,BI$15-1,1,1))))</f>
        <v>0</v>
      </c>
    </row>
    <row r="142" spans="1:61" ht="20" x14ac:dyDescent="0.2">
      <c r="A142" s="155">
        <v>112</v>
      </c>
      <c r="B142" s="21" t="str">
        <f t="shared" ca="1" si="17"/>
        <v>Serviço</v>
      </c>
      <c r="E142" s="153">
        <f t="shared" ca="1" si="18"/>
        <v>13</v>
      </c>
      <c r="F142" s="154">
        <f t="shared" ca="1" si="19"/>
        <v>130112</v>
      </c>
      <c r="G142" s="154" t="str">
        <f t="shared" ca="1" si="24"/>
        <v>1.12.19</v>
      </c>
      <c r="H142" s="182" t="str">
        <f t="shared" ca="1" si="24"/>
        <v>ELETRODUTO RÍGIDO ROSCÁVEL, PVC, DN 50 MM (1 1/2") - FORNECIMENTO E INSTALAÇÃO. AF_12/2015</v>
      </c>
      <c r="I142" s="37" t="str">
        <f t="shared" ca="1" si="20"/>
        <v>M</v>
      </c>
      <c r="J142" s="144">
        <f t="shared" ca="1" si="21"/>
        <v>22.9</v>
      </c>
      <c r="K142" s="67"/>
      <c r="L142" s="144">
        <f ca="1">IF(L$13="",0,CHOOSE(Detalhamento.OpçãoServiços,OFFSET(Import.PLQ,$A142-1,L$15-1,1,1),IF($E142&lt;&gt;1,IF(ISNUMBER(INDEX(Import.PLE,Detalhamento!$E142,Detalhamento!L$15)),IF(INDEX(Import.PLE,Detalhamento!$E142,Detalhamento!L$15)&lt;=mediçao,OFFSET(Import.PLQ,$A142-1,L$15-1,1,1),0),0),PLE!$AA$28*OFFSET(Import.PLQ,$A142-1,L$15-1,1,1)),IF($E142&lt;&gt;1,IF(ISNUMBER(INDEX(Import.PLE,Detalhamento!$E142,Detalhamento!L$15)),IF(INDEX(Import.PLE,Detalhamento!$E142,Detalhamento!L$15)&lt;=mediçao,0,OFFSET(Import.PLQ,$A142-1,L$15-1,1,1)),OFFSET(Import.PLQ,$A142-1,L$15-1,1,1)),(1-PLE!$AA$28)*OFFSET(Import.PLQ,$A142-1,L$15-1,1,1))))</f>
        <v>22.9</v>
      </c>
      <c r="M142" s="144">
        <f ca="1">IF(M$13="",0,CHOOSE(Detalhamento.OpçãoServiços,OFFSET(Import.PLQ,$A142-1,M$15-1,1,1),IF($E142&lt;&gt;1,IF(ISNUMBER(INDEX(Import.PLE,Detalhamento!$E142,Detalhamento!M$15)),IF(INDEX(Import.PLE,Detalhamento!$E142,Detalhamento!M$15)&lt;=mediçao,OFFSET(Import.PLQ,$A142-1,M$15-1,1,1),0),0),PLE!$AA$28*OFFSET(Import.PLQ,$A142-1,M$15-1,1,1)),IF($E142&lt;&gt;1,IF(ISNUMBER(INDEX(Import.PLE,Detalhamento!$E142,Detalhamento!M$15)),IF(INDEX(Import.PLE,Detalhamento!$E142,Detalhamento!M$15)&lt;=mediçao,0,OFFSET(Import.PLQ,$A142-1,M$15-1,1,1)),OFFSET(Import.PLQ,$A142-1,M$15-1,1,1)),(1-PLE!$AA$28)*OFFSET(Import.PLQ,$A142-1,M$15-1,1,1))))</f>
        <v>0</v>
      </c>
      <c r="N142" s="144">
        <f ca="1">IF(N$13="",0,CHOOSE(Detalhamento.OpçãoServiços,OFFSET(Import.PLQ,$A142-1,N$15-1,1,1),IF($E142&lt;&gt;1,IF(ISNUMBER(INDEX(Import.PLE,Detalhamento!$E142,Detalhamento!N$15)),IF(INDEX(Import.PLE,Detalhamento!$E142,Detalhamento!N$15)&lt;=mediçao,OFFSET(Import.PLQ,$A142-1,N$15-1,1,1),0),0),PLE!$AA$28*OFFSET(Import.PLQ,$A142-1,N$15-1,1,1)),IF($E142&lt;&gt;1,IF(ISNUMBER(INDEX(Import.PLE,Detalhamento!$E142,Detalhamento!N$15)),IF(INDEX(Import.PLE,Detalhamento!$E142,Detalhamento!N$15)&lt;=mediçao,0,OFFSET(Import.PLQ,$A142-1,N$15-1,1,1)),OFFSET(Import.PLQ,$A142-1,N$15-1,1,1)),(1-PLE!$AA$28)*OFFSET(Import.PLQ,$A142-1,N$15-1,1,1))))</f>
        <v>0</v>
      </c>
      <c r="O142" s="144">
        <f ca="1">IF(O$13="",0,CHOOSE(Detalhamento.OpçãoServiços,OFFSET(Import.PLQ,$A142-1,O$15-1,1,1),IF($E142&lt;&gt;1,IF(ISNUMBER(INDEX(Import.PLE,Detalhamento!$E142,Detalhamento!O$15)),IF(INDEX(Import.PLE,Detalhamento!$E142,Detalhamento!O$15)&lt;=mediçao,OFFSET(Import.PLQ,$A142-1,O$15-1,1,1),0),0),PLE!$AA$28*OFFSET(Import.PLQ,$A142-1,O$15-1,1,1)),IF($E142&lt;&gt;1,IF(ISNUMBER(INDEX(Import.PLE,Detalhamento!$E142,Detalhamento!O$15)),IF(INDEX(Import.PLE,Detalhamento!$E142,Detalhamento!O$15)&lt;=mediçao,0,OFFSET(Import.PLQ,$A142-1,O$15-1,1,1)),OFFSET(Import.PLQ,$A142-1,O$15-1,1,1)),(1-PLE!$AA$28)*OFFSET(Import.PLQ,$A142-1,O$15-1,1,1))))</f>
        <v>0</v>
      </c>
      <c r="P142" s="144">
        <f ca="1">IF(P$13="",0,CHOOSE(Detalhamento.OpçãoServiços,OFFSET(Import.PLQ,$A142-1,P$15-1,1,1),IF($E142&lt;&gt;1,IF(ISNUMBER(INDEX(Import.PLE,Detalhamento!$E142,Detalhamento!P$15)),IF(INDEX(Import.PLE,Detalhamento!$E142,Detalhamento!P$15)&lt;=mediçao,OFFSET(Import.PLQ,$A142-1,P$15-1,1,1),0),0),PLE!$AA$28*OFFSET(Import.PLQ,$A142-1,P$15-1,1,1)),IF($E142&lt;&gt;1,IF(ISNUMBER(INDEX(Import.PLE,Detalhamento!$E142,Detalhamento!P$15)),IF(INDEX(Import.PLE,Detalhamento!$E142,Detalhamento!P$15)&lt;=mediçao,0,OFFSET(Import.PLQ,$A142-1,P$15-1,1,1)),OFFSET(Import.PLQ,$A142-1,P$15-1,1,1)),(1-PLE!$AA$28)*OFFSET(Import.PLQ,$A142-1,P$15-1,1,1))))</f>
        <v>0</v>
      </c>
      <c r="Q142" s="144">
        <f ca="1">IF(Q$13="",0,CHOOSE(Detalhamento.OpçãoServiços,OFFSET(Import.PLQ,$A142-1,Q$15-1,1,1),IF($E142&lt;&gt;1,IF(ISNUMBER(INDEX(Import.PLE,Detalhamento!$E142,Detalhamento!Q$15)),IF(INDEX(Import.PLE,Detalhamento!$E142,Detalhamento!Q$15)&lt;=mediçao,OFFSET(Import.PLQ,$A142-1,Q$15-1,1,1),0),0),PLE!$AA$28*OFFSET(Import.PLQ,$A142-1,Q$15-1,1,1)),IF($E142&lt;&gt;1,IF(ISNUMBER(INDEX(Import.PLE,Detalhamento!$E142,Detalhamento!Q$15)),IF(INDEX(Import.PLE,Detalhamento!$E142,Detalhamento!Q$15)&lt;=mediçao,0,OFFSET(Import.PLQ,$A142-1,Q$15-1,1,1)),OFFSET(Import.PLQ,$A142-1,Q$15-1,1,1)),(1-PLE!$AA$28)*OFFSET(Import.PLQ,$A142-1,Q$15-1,1,1))))</f>
        <v>0</v>
      </c>
      <c r="R142" s="144">
        <f ca="1">IF(R$13="",0,CHOOSE(Detalhamento.OpçãoServiços,OFFSET(Import.PLQ,$A142-1,R$15-1,1,1),IF($E142&lt;&gt;1,IF(ISNUMBER(INDEX(Import.PLE,Detalhamento!$E142,Detalhamento!R$15)),IF(INDEX(Import.PLE,Detalhamento!$E142,Detalhamento!R$15)&lt;=mediçao,OFFSET(Import.PLQ,$A142-1,R$15-1,1,1),0),0),PLE!$AA$28*OFFSET(Import.PLQ,$A142-1,R$15-1,1,1)),IF($E142&lt;&gt;1,IF(ISNUMBER(INDEX(Import.PLE,Detalhamento!$E142,Detalhamento!R$15)),IF(INDEX(Import.PLE,Detalhamento!$E142,Detalhamento!R$15)&lt;=mediçao,0,OFFSET(Import.PLQ,$A142-1,R$15-1,1,1)),OFFSET(Import.PLQ,$A142-1,R$15-1,1,1)),(1-PLE!$AA$28)*OFFSET(Import.PLQ,$A142-1,R$15-1,1,1))))</f>
        <v>0</v>
      </c>
      <c r="S142" s="144">
        <f ca="1">IF(S$13="",0,CHOOSE(Detalhamento.OpçãoServiços,OFFSET(Import.PLQ,$A142-1,S$15-1,1,1),IF($E142&lt;&gt;1,IF(ISNUMBER(INDEX(Import.PLE,Detalhamento!$E142,Detalhamento!S$15)),IF(INDEX(Import.PLE,Detalhamento!$E142,Detalhamento!S$15)&lt;=mediçao,OFFSET(Import.PLQ,$A142-1,S$15-1,1,1),0),0),PLE!$AA$28*OFFSET(Import.PLQ,$A142-1,S$15-1,1,1)),IF($E142&lt;&gt;1,IF(ISNUMBER(INDEX(Import.PLE,Detalhamento!$E142,Detalhamento!S$15)),IF(INDEX(Import.PLE,Detalhamento!$E142,Detalhamento!S$15)&lt;=mediçao,0,OFFSET(Import.PLQ,$A142-1,S$15-1,1,1)),OFFSET(Import.PLQ,$A142-1,S$15-1,1,1)),(1-PLE!$AA$28)*OFFSET(Import.PLQ,$A142-1,S$15-1,1,1))))</f>
        <v>0</v>
      </c>
      <c r="T142" s="144">
        <f ca="1">IF(T$13="",0,CHOOSE(Detalhamento.OpçãoServiços,OFFSET(Import.PLQ,$A142-1,T$15-1,1,1),IF($E142&lt;&gt;1,IF(ISNUMBER(INDEX(Import.PLE,Detalhamento!$E142,Detalhamento!T$15)),IF(INDEX(Import.PLE,Detalhamento!$E142,Detalhamento!T$15)&lt;=mediçao,OFFSET(Import.PLQ,$A142-1,T$15-1,1,1),0),0),PLE!$AA$28*OFFSET(Import.PLQ,$A142-1,T$15-1,1,1)),IF($E142&lt;&gt;1,IF(ISNUMBER(INDEX(Import.PLE,Detalhamento!$E142,Detalhamento!T$15)),IF(INDEX(Import.PLE,Detalhamento!$E142,Detalhamento!T$15)&lt;=mediçao,0,OFFSET(Import.PLQ,$A142-1,T$15-1,1,1)),OFFSET(Import.PLQ,$A142-1,T$15-1,1,1)),(1-PLE!$AA$28)*OFFSET(Import.PLQ,$A142-1,T$15-1,1,1))))</f>
        <v>0</v>
      </c>
      <c r="U142" s="144">
        <f ca="1">IF(U$13="",0,CHOOSE(Detalhamento.OpçãoServiços,OFFSET(Import.PLQ,$A142-1,U$15-1,1,1),IF($E142&lt;&gt;1,IF(ISNUMBER(INDEX(Import.PLE,Detalhamento!$E142,Detalhamento!U$15)),IF(INDEX(Import.PLE,Detalhamento!$E142,Detalhamento!U$15)&lt;=mediçao,OFFSET(Import.PLQ,$A142-1,U$15-1,1,1),0),0),PLE!$AA$28*OFFSET(Import.PLQ,$A142-1,U$15-1,1,1)),IF($E142&lt;&gt;1,IF(ISNUMBER(INDEX(Import.PLE,Detalhamento!$E142,Detalhamento!U$15)),IF(INDEX(Import.PLE,Detalhamento!$E142,Detalhamento!U$15)&lt;=mediçao,0,OFFSET(Import.PLQ,$A142-1,U$15-1,1,1)),OFFSET(Import.PLQ,$A142-1,U$15-1,1,1)),(1-PLE!$AA$28)*OFFSET(Import.PLQ,$A142-1,U$15-1,1,1))))</f>
        <v>0</v>
      </c>
      <c r="V142" s="144">
        <f ca="1">IF(V$13="",0,CHOOSE(Detalhamento.OpçãoServiços,OFFSET(Import.PLQ,$A142-1,V$15-1,1,1),IF($E142&lt;&gt;1,IF(ISNUMBER(INDEX(Import.PLE,Detalhamento!$E142,Detalhamento!V$15)),IF(INDEX(Import.PLE,Detalhamento!$E142,Detalhamento!V$15)&lt;=mediçao,OFFSET(Import.PLQ,$A142-1,V$15-1,1,1),0),0),PLE!$AA$28*OFFSET(Import.PLQ,$A142-1,V$15-1,1,1)),IF($E142&lt;&gt;1,IF(ISNUMBER(INDEX(Import.PLE,Detalhamento!$E142,Detalhamento!V$15)),IF(INDEX(Import.PLE,Detalhamento!$E142,Detalhamento!V$15)&lt;=mediçao,0,OFFSET(Import.PLQ,$A142-1,V$15-1,1,1)),OFFSET(Import.PLQ,$A142-1,V$15-1,1,1)),(1-PLE!$AA$28)*OFFSET(Import.PLQ,$A142-1,V$15-1,1,1))))</f>
        <v>0</v>
      </c>
      <c r="W142" s="144">
        <f ca="1">IF(W$13="",0,CHOOSE(Detalhamento.OpçãoServiços,OFFSET(Import.PLQ,$A142-1,W$15-1,1,1),IF($E142&lt;&gt;1,IF(ISNUMBER(INDEX(Import.PLE,Detalhamento!$E142,Detalhamento!W$15)),IF(INDEX(Import.PLE,Detalhamento!$E142,Detalhamento!W$15)&lt;=mediçao,OFFSET(Import.PLQ,$A142-1,W$15-1,1,1),0),0),PLE!$AA$28*OFFSET(Import.PLQ,$A142-1,W$15-1,1,1)),IF($E142&lt;&gt;1,IF(ISNUMBER(INDEX(Import.PLE,Detalhamento!$E142,Detalhamento!W$15)),IF(INDEX(Import.PLE,Detalhamento!$E142,Detalhamento!W$15)&lt;=mediçao,0,OFFSET(Import.PLQ,$A142-1,W$15-1,1,1)),OFFSET(Import.PLQ,$A142-1,W$15-1,1,1)),(1-PLE!$AA$28)*OFFSET(Import.PLQ,$A142-1,W$15-1,1,1))))</f>
        <v>0</v>
      </c>
      <c r="X142" s="144">
        <f ca="1">IF(X$13="",0,CHOOSE(Detalhamento.OpçãoServiços,OFFSET(Import.PLQ,$A142-1,X$15-1,1,1),IF($E142&lt;&gt;1,IF(ISNUMBER(INDEX(Import.PLE,Detalhamento!$E142,Detalhamento!X$15)),IF(INDEX(Import.PLE,Detalhamento!$E142,Detalhamento!X$15)&lt;=mediçao,OFFSET(Import.PLQ,$A142-1,X$15-1,1,1),0),0),PLE!$AA$28*OFFSET(Import.PLQ,$A142-1,X$15-1,1,1)),IF($E142&lt;&gt;1,IF(ISNUMBER(INDEX(Import.PLE,Detalhamento!$E142,Detalhamento!X$15)),IF(INDEX(Import.PLE,Detalhamento!$E142,Detalhamento!X$15)&lt;=mediçao,0,OFFSET(Import.PLQ,$A142-1,X$15-1,1,1)),OFFSET(Import.PLQ,$A142-1,X$15-1,1,1)),(1-PLE!$AA$28)*OFFSET(Import.PLQ,$A142-1,X$15-1,1,1))))</f>
        <v>0</v>
      </c>
      <c r="Y142" s="144">
        <f ca="1">IF(Y$13="",0,CHOOSE(Detalhamento.OpçãoServiços,OFFSET(Import.PLQ,$A142-1,Y$15-1,1,1),IF($E142&lt;&gt;1,IF(ISNUMBER(INDEX(Import.PLE,Detalhamento!$E142,Detalhamento!Y$15)),IF(INDEX(Import.PLE,Detalhamento!$E142,Detalhamento!Y$15)&lt;=mediçao,OFFSET(Import.PLQ,$A142-1,Y$15-1,1,1),0),0),PLE!$AA$28*OFFSET(Import.PLQ,$A142-1,Y$15-1,1,1)),IF($E142&lt;&gt;1,IF(ISNUMBER(INDEX(Import.PLE,Detalhamento!$E142,Detalhamento!Y$15)),IF(INDEX(Import.PLE,Detalhamento!$E142,Detalhamento!Y$15)&lt;=mediçao,0,OFFSET(Import.PLQ,$A142-1,Y$15-1,1,1)),OFFSET(Import.PLQ,$A142-1,Y$15-1,1,1)),(1-PLE!$AA$28)*OFFSET(Import.PLQ,$A142-1,Y$15-1,1,1))))</f>
        <v>0</v>
      </c>
      <c r="Z142" s="144">
        <f ca="1">IF(Z$13="",0,CHOOSE(Detalhamento.OpçãoServiços,OFFSET(Import.PLQ,$A142-1,Z$15-1,1,1),IF($E142&lt;&gt;1,IF(ISNUMBER(INDEX(Import.PLE,Detalhamento!$E142,Detalhamento!Z$15)),IF(INDEX(Import.PLE,Detalhamento!$E142,Detalhamento!Z$15)&lt;=mediçao,OFFSET(Import.PLQ,$A142-1,Z$15-1,1,1),0),0),PLE!$AA$28*OFFSET(Import.PLQ,$A142-1,Z$15-1,1,1)),IF($E142&lt;&gt;1,IF(ISNUMBER(INDEX(Import.PLE,Detalhamento!$E142,Detalhamento!Z$15)),IF(INDEX(Import.PLE,Detalhamento!$E142,Detalhamento!Z$15)&lt;=mediçao,0,OFFSET(Import.PLQ,$A142-1,Z$15-1,1,1)),OFFSET(Import.PLQ,$A142-1,Z$15-1,1,1)),(1-PLE!$AA$28)*OFFSET(Import.PLQ,$A142-1,Z$15-1,1,1))))</f>
        <v>0</v>
      </c>
      <c r="AA142" s="144">
        <f ca="1">IF(AA$13="",0,CHOOSE(Detalhamento.OpçãoServiços,OFFSET(Import.PLQ,$A142-1,AA$15-1,1,1),IF($E142&lt;&gt;1,IF(ISNUMBER(INDEX(Import.PLE,Detalhamento!$E142,Detalhamento!AA$15)),IF(INDEX(Import.PLE,Detalhamento!$E142,Detalhamento!AA$15)&lt;=mediçao,OFFSET(Import.PLQ,$A142-1,AA$15-1,1,1),0),0),PLE!$AA$28*OFFSET(Import.PLQ,$A142-1,AA$15-1,1,1)),IF($E142&lt;&gt;1,IF(ISNUMBER(INDEX(Import.PLE,Detalhamento!$E142,Detalhamento!AA$15)),IF(INDEX(Import.PLE,Detalhamento!$E142,Detalhamento!AA$15)&lt;=mediçao,0,OFFSET(Import.PLQ,$A142-1,AA$15-1,1,1)),OFFSET(Import.PLQ,$A142-1,AA$15-1,1,1)),(1-PLE!$AA$28)*OFFSET(Import.PLQ,$A142-1,AA$15-1,1,1))))</f>
        <v>0</v>
      </c>
      <c r="AB142" s="144">
        <f ca="1">IF(AB$13="",0,CHOOSE(Detalhamento.OpçãoServiços,OFFSET(Import.PLQ,$A142-1,AB$15-1,1,1),IF($E142&lt;&gt;1,IF(ISNUMBER(INDEX(Import.PLE,Detalhamento!$E142,Detalhamento!AB$15)),IF(INDEX(Import.PLE,Detalhamento!$E142,Detalhamento!AB$15)&lt;=mediçao,OFFSET(Import.PLQ,$A142-1,AB$15-1,1,1),0),0),PLE!$AA$28*OFFSET(Import.PLQ,$A142-1,AB$15-1,1,1)),IF($E142&lt;&gt;1,IF(ISNUMBER(INDEX(Import.PLE,Detalhamento!$E142,Detalhamento!AB$15)),IF(INDEX(Import.PLE,Detalhamento!$E142,Detalhamento!AB$15)&lt;=mediçao,0,OFFSET(Import.PLQ,$A142-1,AB$15-1,1,1)),OFFSET(Import.PLQ,$A142-1,AB$15-1,1,1)),(1-PLE!$AA$28)*OFFSET(Import.PLQ,$A142-1,AB$15-1,1,1))))</f>
        <v>0</v>
      </c>
      <c r="AC142" s="144">
        <f ca="1">IF(AC$13="",0,CHOOSE(Detalhamento.OpçãoServiços,OFFSET(Import.PLQ,$A142-1,AC$15-1,1,1),IF($E142&lt;&gt;1,IF(ISNUMBER(INDEX(Import.PLE,Detalhamento!$E142,Detalhamento!AC$15)),IF(INDEX(Import.PLE,Detalhamento!$E142,Detalhamento!AC$15)&lt;=mediçao,OFFSET(Import.PLQ,$A142-1,AC$15-1,1,1),0),0),PLE!$AA$28*OFFSET(Import.PLQ,$A142-1,AC$15-1,1,1)),IF($E142&lt;&gt;1,IF(ISNUMBER(INDEX(Import.PLE,Detalhamento!$E142,Detalhamento!AC$15)),IF(INDEX(Import.PLE,Detalhamento!$E142,Detalhamento!AC$15)&lt;=mediçao,0,OFFSET(Import.PLQ,$A142-1,AC$15-1,1,1)),OFFSET(Import.PLQ,$A142-1,AC$15-1,1,1)),(1-PLE!$AA$28)*OFFSET(Import.PLQ,$A142-1,AC$15-1,1,1))))</f>
        <v>0</v>
      </c>
      <c r="AD142" s="144">
        <f ca="1">IF(AD$13="",0,CHOOSE(Detalhamento.OpçãoServiços,OFFSET(Import.PLQ,$A142-1,AD$15-1,1,1),IF($E142&lt;&gt;1,IF(ISNUMBER(INDEX(Import.PLE,Detalhamento!$E142,Detalhamento!AD$15)),IF(INDEX(Import.PLE,Detalhamento!$E142,Detalhamento!AD$15)&lt;=mediçao,OFFSET(Import.PLQ,$A142-1,AD$15-1,1,1),0),0),PLE!$AA$28*OFFSET(Import.PLQ,$A142-1,AD$15-1,1,1)),IF($E142&lt;&gt;1,IF(ISNUMBER(INDEX(Import.PLE,Detalhamento!$E142,Detalhamento!AD$15)),IF(INDEX(Import.PLE,Detalhamento!$E142,Detalhamento!AD$15)&lt;=mediçao,0,OFFSET(Import.PLQ,$A142-1,AD$15-1,1,1)),OFFSET(Import.PLQ,$A142-1,AD$15-1,1,1)),(1-PLE!$AA$28)*OFFSET(Import.PLQ,$A142-1,AD$15-1,1,1))))</f>
        <v>0</v>
      </c>
      <c r="AE142" s="144">
        <f ca="1">IF(AE$13="",0,CHOOSE(Detalhamento.OpçãoServiços,OFFSET(Import.PLQ,$A142-1,AE$15-1,1,1),IF($E142&lt;&gt;1,IF(ISNUMBER(INDEX(Import.PLE,Detalhamento!$E142,Detalhamento!AE$15)),IF(INDEX(Import.PLE,Detalhamento!$E142,Detalhamento!AE$15)&lt;=mediçao,OFFSET(Import.PLQ,$A142-1,AE$15-1,1,1),0),0),PLE!$AA$28*OFFSET(Import.PLQ,$A142-1,AE$15-1,1,1)),IF($E142&lt;&gt;1,IF(ISNUMBER(INDEX(Import.PLE,Detalhamento!$E142,Detalhamento!AE$15)),IF(INDEX(Import.PLE,Detalhamento!$E142,Detalhamento!AE$15)&lt;=mediçao,0,OFFSET(Import.PLQ,$A142-1,AE$15-1,1,1)),OFFSET(Import.PLQ,$A142-1,AE$15-1,1,1)),(1-PLE!$AA$28)*OFFSET(Import.PLQ,$A142-1,AE$15-1,1,1))))</f>
        <v>0</v>
      </c>
      <c r="AF142" s="144">
        <f ca="1">IF(AF$13="",0,CHOOSE(Detalhamento.OpçãoServiços,OFFSET(Import.PLQ,$A142-1,AF$15-1,1,1),IF($E142&lt;&gt;1,IF(ISNUMBER(INDEX(Import.PLE,Detalhamento!$E142,Detalhamento!AF$15)),IF(INDEX(Import.PLE,Detalhamento!$E142,Detalhamento!AF$15)&lt;=mediçao,OFFSET(Import.PLQ,$A142-1,AF$15-1,1,1),0),0),PLE!$AA$28*OFFSET(Import.PLQ,$A142-1,AF$15-1,1,1)),IF($E142&lt;&gt;1,IF(ISNUMBER(INDEX(Import.PLE,Detalhamento!$E142,Detalhamento!AF$15)),IF(INDEX(Import.PLE,Detalhamento!$E142,Detalhamento!AF$15)&lt;=mediçao,0,OFFSET(Import.PLQ,$A142-1,AF$15-1,1,1)),OFFSET(Import.PLQ,$A142-1,AF$15-1,1,1)),(1-PLE!$AA$28)*OFFSET(Import.PLQ,$A142-1,AF$15-1,1,1))))</f>
        <v>0</v>
      </c>
      <c r="AG142" s="144">
        <f ca="1">IF(AG$13="",0,CHOOSE(Detalhamento.OpçãoServiços,OFFSET(Import.PLQ,$A142-1,AG$15-1,1,1),IF($E142&lt;&gt;1,IF(ISNUMBER(INDEX(Import.PLE,Detalhamento!$E142,Detalhamento!AG$15)),IF(INDEX(Import.PLE,Detalhamento!$E142,Detalhamento!AG$15)&lt;=mediçao,OFFSET(Import.PLQ,$A142-1,AG$15-1,1,1),0),0),PLE!$AA$28*OFFSET(Import.PLQ,$A142-1,AG$15-1,1,1)),IF($E142&lt;&gt;1,IF(ISNUMBER(INDEX(Import.PLE,Detalhamento!$E142,Detalhamento!AG$15)),IF(INDEX(Import.PLE,Detalhamento!$E142,Detalhamento!AG$15)&lt;=mediçao,0,OFFSET(Import.PLQ,$A142-1,AG$15-1,1,1)),OFFSET(Import.PLQ,$A142-1,AG$15-1,1,1)),(1-PLE!$AA$28)*OFFSET(Import.PLQ,$A142-1,AG$15-1,1,1))))</f>
        <v>0</v>
      </c>
      <c r="AH142" s="144">
        <f ca="1">IF(AH$13="",0,CHOOSE(Detalhamento.OpçãoServiços,OFFSET(Import.PLQ,$A142-1,AH$15-1,1,1),IF($E142&lt;&gt;1,IF(ISNUMBER(INDEX(Import.PLE,Detalhamento!$E142,Detalhamento!AH$15)),IF(INDEX(Import.PLE,Detalhamento!$E142,Detalhamento!AH$15)&lt;=mediçao,OFFSET(Import.PLQ,$A142-1,AH$15-1,1,1),0),0),PLE!$AA$28*OFFSET(Import.PLQ,$A142-1,AH$15-1,1,1)),IF($E142&lt;&gt;1,IF(ISNUMBER(INDEX(Import.PLE,Detalhamento!$E142,Detalhamento!AH$15)),IF(INDEX(Import.PLE,Detalhamento!$E142,Detalhamento!AH$15)&lt;=mediçao,0,OFFSET(Import.PLQ,$A142-1,AH$15-1,1,1)),OFFSET(Import.PLQ,$A142-1,AH$15-1,1,1)),(1-PLE!$AA$28)*OFFSET(Import.PLQ,$A142-1,AH$15-1,1,1))))</f>
        <v>0</v>
      </c>
      <c r="AI142" s="144">
        <f ca="1">IF(AI$13="",0,CHOOSE(Detalhamento.OpçãoServiços,OFFSET(Import.PLQ,$A142-1,AI$15-1,1,1),IF($E142&lt;&gt;1,IF(ISNUMBER(INDEX(Import.PLE,Detalhamento!$E142,Detalhamento!AI$15)),IF(INDEX(Import.PLE,Detalhamento!$E142,Detalhamento!AI$15)&lt;=mediçao,OFFSET(Import.PLQ,$A142-1,AI$15-1,1,1),0),0),PLE!$AA$28*OFFSET(Import.PLQ,$A142-1,AI$15-1,1,1)),IF($E142&lt;&gt;1,IF(ISNUMBER(INDEX(Import.PLE,Detalhamento!$E142,Detalhamento!AI$15)),IF(INDEX(Import.PLE,Detalhamento!$E142,Detalhamento!AI$15)&lt;=mediçao,0,OFFSET(Import.PLQ,$A142-1,AI$15-1,1,1)),OFFSET(Import.PLQ,$A142-1,AI$15-1,1,1)),(1-PLE!$AA$28)*OFFSET(Import.PLQ,$A142-1,AI$15-1,1,1))))</f>
        <v>0</v>
      </c>
      <c r="AJ142" s="144">
        <f ca="1">IF(AJ$13="",0,CHOOSE(Detalhamento.OpçãoServiços,OFFSET(Import.PLQ,$A142-1,AJ$15-1,1,1),IF($E142&lt;&gt;1,IF(ISNUMBER(INDEX(Import.PLE,Detalhamento!$E142,Detalhamento!AJ$15)),IF(INDEX(Import.PLE,Detalhamento!$E142,Detalhamento!AJ$15)&lt;=mediçao,OFFSET(Import.PLQ,$A142-1,AJ$15-1,1,1),0),0),PLE!$AA$28*OFFSET(Import.PLQ,$A142-1,AJ$15-1,1,1)),IF($E142&lt;&gt;1,IF(ISNUMBER(INDEX(Import.PLE,Detalhamento!$E142,Detalhamento!AJ$15)),IF(INDEX(Import.PLE,Detalhamento!$E142,Detalhamento!AJ$15)&lt;=mediçao,0,OFFSET(Import.PLQ,$A142-1,AJ$15-1,1,1)),OFFSET(Import.PLQ,$A142-1,AJ$15-1,1,1)),(1-PLE!$AA$28)*OFFSET(Import.PLQ,$A142-1,AJ$15-1,1,1))))</f>
        <v>0</v>
      </c>
      <c r="AK142" s="144">
        <f ca="1">IF(AK$13="",0,CHOOSE(Detalhamento.OpçãoServiços,OFFSET(Import.PLQ,$A142-1,AK$15-1,1,1),IF($E142&lt;&gt;1,IF(ISNUMBER(INDEX(Import.PLE,Detalhamento!$E142,Detalhamento!AK$15)),IF(INDEX(Import.PLE,Detalhamento!$E142,Detalhamento!AK$15)&lt;=mediçao,OFFSET(Import.PLQ,$A142-1,AK$15-1,1,1),0),0),PLE!$AA$28*OFFSET(Import.PLQ,$A142-1,AK$15-1,1,1)),IF($E142&lt;&gt;1,IF(ISNUMBER(INDEX(Import.PLE,Detalhamento!$E142,Detalhamento!AK$15)),IF(INDEX(Import.PLE,Detalhamento!$E142,Detalhamento!AK$15)&lt;=mediçao,0,OFFSET(Import.PLQ,$A142-1,AK$15-1,1,1)),OFFSET(Import.PLQ,$A142-1,AK$15-1,1,1)),(1-PLE!$AA$28)*OFFSET(Import.PLQ,$A142-1,AK$15-1,1,1))))</f>
        <v>0</v>
      </c>
      <c r="AL142" s="144">
        <f ca="1">IF(AL$13="",0,CHOOSE(Detalhamento.OpçãoServiços,OFFSET(Import.PLQ,$A142-1,AL$15-1,1,1),IF($E142&lt;&gt;1,IF(ISNUMBER(INDEX(Import.PLE,Detalhamento!$E142,Detalhamento!AL$15)),IF(INDEX(Import.PLE,Detalhamento!$E142,Detalhamento!AL$15)&lt;=mediçao,OFFSET(Import.PLQ,$A142-1,AL$15-1,1,1),0),0),PLE!$AA$28*OFFSET(Import.PLQ,$A142-1,AL$15-1,1,1)),IF($E142&lt;&gt;1,IF(ISNUMBER(INDEX(Import.PLE,Detalhamento!$E142,Detalhamento!AL$15)),IF(INDEX(Import.PLE,Detalhamento!$E142,Detalhamento!AL$15)&lt;=mediçao,0,OFFSET(Import.PLQ,$A142-1,AL$15-1,1,1)),OFFSET(Import.PLQ,$A142-1,AL$15-1,1,1)),(1-PLE!$AA$28)*OFFSET(Import.PLQ,$A142-1,AL$15-1,1,1))))</f>
        <v>0</v>
      </c>
      <c r="AM142" s="144">
        <f ca="1">IF(AM$13="",0,CHOOSE(Detalhamento.OpçãoServiços,OFFSET(Import.PLQ,$A142-1,AM$15-1,1,1),IF($E142&lt;&gt;1,IF(ISNUMBER(INDEX(Import.PLE,Detalhamento!$E142,Detalhamento!AM$15)),IF(INDEX(Import.PLE,Detalhamento!$E142,Detalhamento!AM$15)&lt;=mediçao,OFFSET(Import.PLQ,$A142-1,AM$15-1,1,1),0),0),PLE!$AA$28*OFFSET(Import.PLQ,$A142-1,AM$15-1,1,1)),IF($E142&lt;&gt;1,IF(ISNUMBER(INDEX(Import.PLE,Detalhamento!$E142,Detalhamento!AM$15)),IF(INDEX(Import.PLE,Detalhamento!$E142,Detalhamento!AM$15)&lt;=mediçao,0,OFFSET(Import.PLQ,$A142-1,AM$15-1,1,1)),OFFSET(Import.PLQ,$A142-1,AM$15-1,1,1)),(1-PLE!$AA$28)*OFFSET(Import.PLQ,$A142-1,AM$15-1,1,1))))</f>
        <v>0</v>
      </c>
      <c r="AN142" s="144">
        <f ca="1">IF(AN$13="",0,CHOOSE(Detalhamento.OpçãoServiços,OFFSET(Import.PLQ,$A142-1,AN$15-1,1,1),IF($E142&lt;&gt;1,IF(ISNUMBER(INDEX(Import.PLE,Detalhamento!$E142,Detalhamento!AN$15)),IF(INDEX(Import.PLE,Detalhamento!$E142,Detalhamento!AN$15)&lt;=mediçao,OFFSET(Import.PLQ,$A142-1,AN$15-1,1,1),0),0),PLE!$AA$28*OFFSET(Import.PLQ,$A142-1,AN$15-1,1,1)),IF($E142&lt;&gt;1,IF(ISNUMBER(INDEX(Import.PLE,Detalhamento!$E142,Detalhamento!AN$15)),IF(INDEX(Import.PLE,Detalhamento!$E142,Detalhamento!AN$15)&lt;=mediçao,0,OFFSET(Import.PLQ,$A142-1,AN$15-1,1,1)),OFFSET(Import.PLQ,$A142-1,AN$15-1,1,1)),(1-PLE!$AA$28)*OFFSET(Import.PLQ,$A142-1,AN$15-1,1,1))))</f>
        <v>0</v>
      </c>
      <c r="AO142" s="144">
        <f ca="1">IF(AO$13="",0,CHOOSE(Detalhamento.OpçãoServiços,OFFSET(Import.PLQ,$A142-1,AO$15-1,1,1),IF($E142&lt;&gt;1,IF(ISNUMBER(INDEX(Import.PLE,Detalhamento!$E142,Detalhamento!AO$15)),IF(INDEX(Import.PLE,Detalhamento!$E142,Detalhamento!AO$15)&lt;=mediçao,OFFSET(Import.PLQ,$A142-1,AO$15-1,1,1),0),0),PLE!$AA$28*OFFSET(Import.PLQ,$A142-1,AO$15-1,1,1)),IF($E142&lt;&gt;1,IF(ISNUMBER(INDEX(Import.PLE,Detalhamento!$E142,Detalhamento!AO$15)),IF(INDEX(Import.PLE,Detalhamento!$E142,Detalhamento!AO$15)&lt;=mediçao,0,OFFSET(Import.PLQ,$A142-1,AO$15-1,1,1)),OFFSET(Import.PLQ,$A142-1,AO$15-1,1,1)),(1-PLE!$AA$28)*OFFSET(Import.PLQ,$A142-1,AO$15-1,1,1))))</f>
        <v>0</v>
      </c>
      <c r="AP142" s="144">
        <f ca="1">IF(AP$13="",0,CHOOSE(Detalhamento.OpçãoServiços,OFFSET(Import.PLQ,$A142-1,AP$15-1,1,1),IF($E142&lt;&gt;1,IF(ISNUMBER(INDEX(Import.PLE,Detalhamento!$E142,Detalhamento!AP$15)),IF(INDEX(Import.PLE,Detalhamento!$E142,Detalhamento!AP$15)&lt;=mediçao,OFFSET(Import.PLQ,$A142-1,AP$15-1,1,1),0),0),PLE!$AA$28*OFFSET(Import.PLQ,$A142-1,AP$15-1,1,1)),IF($E142&lt;&gt;1,IF(ISNUMBER(INDEX(Import.PLE,Detalhamento!$E142,Detalhamento!AP$15)),IF(INDEX(Import.PLE,Detalhamento!$E142,Detalhamento!AP$15)&lt;=mediçao,0,OFFSET(Import.PLQ,$A142-1,AP$15-1,1,1)),OFFSET(Import.PLQ,$A142-1,AP$15-1,1,1)),(1-PLE!$AA$28)*OFFSET(Import.PLQ,$A142-1,AP$15-1,1,1))))</f>
        <v>0</v>
      </c>
      <c r="AQ142" s="144">
        <f ca="1">IF(AQ$13="",0,CHOOSE(Detalhamento.OpçãoServiços,OFFSET(Import.PLQ,$A142-1,AQ$15-1,1,1),IF($E142&lt;&gt;1,IF(ISNUMBER(INDEX(Import.PLE,Detalhamento!$E142,Detalhamento!AQ$15)),IF(INDEX(Import.PLE,Detalhamento!$E142,Detalhamento!AQ$15)&lt;=mediçao,OFFSET(Import.PLQ,$A142-1,AQ$15-1,1,1),0),0),PLE!$AA$28*OFFSET(Import.PLQ,$A142-1,AQ$15-1,1,1)),IF($E142&lt;&gt;1,IF(ISNUMBER(INDEX(Import.PLE,Detalhamento!$E142,Detalhamento!AQ$15)),IF(INDEX(Import.PLE,Detalhamento!$E142,Detalhamento!AQ$15)&lt;=mediçao,0,OFFSET(Import.PLQ,$A142-1,AQ$15-1,1,1)),OFFSET(Import.PLQ,$A142-1,AQ$15-1,1,1)),(1-PLE!$AA$28)*OFFSET(Import.PLQ,$A142-1,AQ$15-1,1,1))))</f>
        <v>0</v>
      </c>
      <c r="AR142" s="144">
        <f ca="1">IF(AR$13="",0,CHOOSE(Detalhamento.OpçãoServiços,OFFSET(Import.PLQ,$A142-1,AR$15-1,1,1),IF($E142&lt;&gt;1,IF(ISNUMBER(INDEX(Import.PLE,Detalhamento!$E142,Detalhamento!AR$15)),IF(INDEX(Import.PLE,Detalhamento!$E142,Detalhamento!AR$15)&lt;=mediçao,OFFSET(Import.PLQ,$A142-1,AR$15-1,1,1),0),0),PLE!$AA$28*OFFSET(Import.PLQ,$A142-1,AR$15-1,1,1)),IF($E142&lt;&gt;1,IF(ISNUMBER(INDEX(Import.PLE,Detalhamento!$E142,Detalhamento!AR$15)),IF(INDEX(Import.PLE,Detalhamento!$E142,Detalhamento!AR$15)&lt;=mediçao,0,OFFSET(Import.PLQ,$A142-1,AR$15-1,1,1)),OFFSET(Import.PLQ,$A142-1,AR$15-1,1,1)),(1-PLE!$AA$28)*OFFSET(Import.PLQ,$A142-1,AR$15-1,1,1))))</f>
        <v>0</v>
      </c>
      <c r="AS142" s="144">
        <f ca="1">IF(AS$13="",0,CHOOSE(Detalhamento.OpçãoServiços,OFFSET(Import.PLQ,$A142-1,AS$15-1,1,1),IF($E142&lt;&gt;1,IF(ISNUMBER(INDEX(Import.PLE,Detalhamento!$E142,Detalhamento!AS$15)),IF(INDEX(Import.PLE,Detalhamento!$E142,Detalhamento!AS$15)&lt;=mediçao,OFFSET(Import.PLQ,$A142-1,AS$15-1,1,1),0),0),PLE!$AA$28*OFFSET(Import.PLQ,$A142-1,AS$15-1,1,1)),IF($E142&lt;&gt;1,IF(ISNUMBER(INDEX(Import.PLE,Detalhamento!$E142,Detalhamento!AS$15)),IF(INDEX(Import.PLE,Detalhamento!$E142,Detalhamento!AS$15)&lt;=mediçao,0,OFFSET(Import.PLQ,$A142-1,AS$15-1,1,1)),OFFSET(Import.PLQ,$A142-1,AS$15-1,1,1)),(1-PLE!$AA$28)*OFFSET(Import.PLQ,$A142-1,AS$15-1,1,1))))</f>
        <v>0</v>
      </c>
      <c r="AT142" s="144">
        <f ca="1">IF(AT$13="",0,CHOOSE(Detalhamento.OpçãoServiços,OFFSET(Import.PLQ,$A142-1,AT$15-1,1,1),IF($E142&lt;&gt;1,IF(ISNUMBER(INDEX(Import.PLE,Detalhamento!$E142,Detalhamento!AT$15)),IF(INDEX(Import.PLE,Detalhamento!$E142,Detalhamento!AT$15)&lt;=mediçao,OFFSET(Import.PLQ,$A142-1,AT$15-1,1,1),0),0),PLE!$AA$28*OFFSET(Import.PLQ,$A142-1,AT$15-1,1,1)),IF($E142&lt;&gt;1,IF(ISNUMBER(INDEX(Import.PLE,Detalhamento!$E142,Detalhamento!AT$15)),IF(INDEX(Import.PLE,Detalhamento!$E142,Detalhamento!AT$15)&lt;=mediçao,0,OFFSET(Import.PLQ,$A142-1,AT$15-1,1,1)),OFFSET(Import.PLQ,$A142-1,AT$15-1,1,1)),(1-PLE!$AA$28)*OFFSET(Import.PLQ,$A142-1,AT$15-1,1,1))))</f>
        <v>0</v>
      </c>
      <c r="AU142" s="144">
        <f ca="1">IF(AU$13="",0,CHOOSE(Detalhamento.OpçãoServiços,OFFSET(Import.PLQ,$A142-1,AU$15-1,1,1),IF($E142&lt;&gt;1,IF(ISNUMBER(INDEX(Import.PLE,Detalhamento!$E142,Detalhamento!AU$15)),IF(INDEX(Import.PLE,Detalhamento!$E142,Detalhamento!AU$15)&lt;=mediçao,OFFSET(Import.PLQ,$A142-1,AU$15-1,1,1),0),0),PLE!$AA$28*OFFSET(Import.PLQ,$A142-1,AU$15-1,1,1)),IF($E142&lt;&gt;1,IF(ISNUMBER(INDEX(Import.PLE,Detalhamento!$E142,Detalhamento!AU$15)),IF(INDEX(Import.PLE,Detalhamento!$E142,Detalhamento!AU$15)&lt;=mediçao,0,OFFSET(Import.PLQ,$A142-1,AU$15-1,1,1)),OFFSET(Import.PLQ,$A142-1,AU$15-1,1,1)),(1-PLE!$AA$28)*OFFSET(Import.PLQ,$A142-1,AU$15-1,1,1))))</f>
        <v>0</v>
      </c>
      <c r="AV142" s="144">
        <f ca="1">IF(AV$13="",0,CHOOSE(Detalhamento.OpçãoServiços,OFFSET(Import.PLQ,$A142-1,AV$15-1,1,1),IF($E142&lt;&gt;1,IF(ISNUMBER(INDEX(Import.PLE,Detalhamento!$E142,Detalhamento!AV$15)),IF(INDEX(Import.PLE,Detalhamento!$E142,Detalhamento!AV$15)&lt;=mediçao,OFFSET(Import.PLQ,$A142-1,AV$15-1,1,1),0),0),PLE!$AA$28*OFFSET(Import.PLQ,$A142-1,AV$15-1,1,1)),IF($E142&lt;&gt;1,IF(ISNUMBER(INDEX(Import.PLE,Detalhamento!$E142,Detalhamento!AV$15)),IF(INDEX(Import.PLE,Detalhamento!$E142,Detalhamento!AV$15)&lt;=mediçao,0,OFFSET(Import.PLQ,$A142-1,AV$15-1,1,1)),OFFSET(Import.PLQ,$A142-1,AV$15-1,1,1)),(1-PLE!$AA$28)*OFFSET(Import.PLQ,$A142-1,AV$15-1,1,1))))</f>
        <v>0</v>
      </c>
      <c r="AW142" s="144">
        <f ca="1">IF(AW$13="",0,CHOOSE(Detalhamento.OpçãoServiços,OFFSET(Import.PLQ,$A142-1,AW$15-1,1,1),IF($E142&lt;&gt;1,IF(ISNUMBER(INDEX(Import.PLE,Detalhamento!$E142,Detalhamento!AW$15)),IF(INDEX(Import.PLE,Detalhamento!$E142,Detalhamento!AW$15)&lt;=mediçao,OFFSET(Import.PLQ,$A142-1,AW$15-1,1,1),0),0),PLE!$AA$28*OFFSET(Import.PLQ,$A142-1,AW$15-1,1,1)),IF($E142&lt;&gt;1,IF(ISNUMBER(INDEX(Import.PLE,Detalhamento!$E142,Detalhamento!AW$15)),IF(INDEX(Import.PLE,Detalhamento!$E142,Detalhamento!AW$15)&lt;=mediçao,0,OFFSET(Import.PLQ,$A142-1,AW$15-1,1,1)),OFFSET(Import.PLQ,$A142-1,AW$15-1,1,1)),(1-PLE!$AA$28)*OFFSET(Import.PLQ,$A142-1,AW$15-1,1,1))))</f>
        <v>0</v>
      </c>
      <c r="AX142" s="144">
        <f ca="1">IF(AX$13="",0,CHOOSE(Detalhamento.OpçãoServiços,OFFSET(Import.PLQ,$A142-1,AX$15-1,1,1),IF($E142&lt;&gt;1,IF(ISNUMBER(INDEX(Import.PLE,Detalhamento!$E142,Detalhamento!AX$15)),IF(INDEX(Import.PLE,Detalhamento!$E142,Detalhamento!AX$15)&lt;=mediçao,OFFSET(Import.PLQ,$A142-1,AX$15-1,1,1),0),0),PLE!$AA$28*OFFSET(Import.PLQ,$A142-1,AX$15-1,1,1)),IF($E142&lt;&gt;1,IF(ISNUMBER(INDEX(Import.PLE,Detalhamento!$E142,Detalhamento!AX$15)),IF(INDEX(Import.PLE,Detalhamento!$E142,Detalhamento!AX$15)&lt;=mediçao,0,OFFSET(Import.PLQ,$A142-1,AX$15-1,1,1)),OFFSET(Import.PLQ,$A142-1,AX$15-1,1,1)),(1-PLE!$AA$28)*OFFSET(Import.PLQ,$A142-1,AX$15-1,1,1))))</f>
        <v>0</v>
      </c>
      <c r="AY142" s="144">
        <f ca="1">IF(AY$13="",0,CHOOSE(Detalhamento.OpçãoServiços,OFFSET(Import.PLQ,$A142-1,AY$15-1,1,1),IF($E142&lt;&gt;1,IF(ISNUMBER(INDEX(Import.PLE,Detalhamento!$E142,Detalhamento!AY$15)),IF(INDEX(Import.PLE,Detalhamento!$E142,Detalhamento!AY$15)&lt;=mediçao,OFFSET(Import.PLQ,$A142-1,AY$15-1,1,1),0),0),PLE!$AA$28*OFFSET(Import.PLQ,$A142-1,AY$15-1,1,1)),IF($E142&lt;&gt;1,IF(ISNUMBER(INDEX(Import.PLE,Detalhamento!$E142,Detalhamento!AY$15)),IF(INDEX(Import.PLE,Detalhamento!$E142,Detalhamento!AY$15)&lt;=mediçao,0,OFFSET(Import.PLQ,$A142-1,AY$15-1,1,1)),OFFSET(Import.PLQ,$A142-1,AY$15-1,1,1)),(1-PLE!$AA$28)*OFFSET(Import.PLQ,$A142-1,AY$15-1,1,1))))</f>
        <v>0</v>
      </c>
      <c r="AZ142" s="144">
        <f ca="1">IF(AZ$13="",0,CHOOSE(Detalhamento.OpçãoServiços,OFFSET(Import.PLQ,$A142-1,AZ$15-1,1,1),IF($E142&lt;&gt;1,IF(ISNUMBER(INDEX(Import.PLE,Detalhamento!$E142,Detalhamento!AZ$15)),IF(INDEX(Import.PLE,Detalhamento!$E142,Detalhamento!AZ$15)&lt;=mediçao,OFFSET(Import.PLQ,$A142-1,AZ$15-1,1,1),0),0),PLE!$AA$28*OFFSET(Import.PLQ,$A142-1,AZ$15-1,1,1)),IF($E142&lt;&gt;1,IF(ISNUMBER(INDEX(Import.PLE,Detalhamento!$E142,Detalhamento!AZ$15)),IF(INDEX(Import.PLE,Detalhamento!$E142,Detalhamento!AZ$15)&lt;=mediçao,0,OFFSET(Import.PLQ,$A142-1,AZ$15-1,1,1)),OFFSET(Import.PLQ,$A142-1,AZ$15-1,1,1)),(1-PLE!$AA$28)*OFFSET(Import.PLQ,$A142-1,AZ$15-1,1,1))))</f>
        <v>0</v>
      </c>
      <c r="BA142" s="144">
        <f ca="1">IF(BA$13="",0,CHOOSE(Detalhamento.OpçãoServiços,OFFSET(Import.PLQ,$A142-1,BA$15-1,1,1),IF($E142&lt;&gt;1,IF(ISNUMBER(INDEX(Import.PLE,Detalhamento!$E142,Detalhamento!BA$15)),IF(INDEX(Import.PLE,Detalhamento!$E142,Detalhamento!BA$15)&lt;=mediçao,OFFSET(Import.PLQ,$A142-1,BA$15-1,1,1),0),0),PLE!$AA$28*OFFSET(Import.PLQ,$A142-1,BA$15-1,1,1)),IF($E142&lt;&gt;1,IF(ISNUMBER(INDEX(Import.PLE,Detalhamento!$E142,Detalhamento!BA$15)),IF(INDEX(Import.PLE,Detalhamento!$E142,Detalhamento!BA$15)&lt;=mediçao,0,OFFSET(Import.PLQ,$A142-1,BA$15-1,1,1)),OFFSET(Import.PLQ,$A142-1,BA$15-1,1,1)),(1-PLE!$AA$28)*OFFSET(Import.PLQ,$A142-1,BA$15-1,1,1))))</f>
        <v>0</v>
      </c>
      <c r="BB142" s="144">
        <f ca="1">IF(BB$13="",0,CHOOSE(Detalhamento.OpçãoServiços,OFFSET(Import.PLQ,$A142-1,BB$15-1,1,1),IF($E142&lt;&gt;1,IF(ISNUMBER(INDEX(Import.PLE,Detalhamento!$E142,Detalhamento!BB$15)),IF(INDEX(Import.PLE,Detalhamento!$E142,Detalhamento!BB$15)&lt;=mediçao,OFFSET(Import.PLQ,$A142-1,BB$15-1,1,1),0),0),PLE!$AA$28*OFFSET(Import.PLQ,$A142-1,BB$15-1,1,1)),IF($E142&lt;&gt;1,IF(ISNUMBER(INDEX(Import.PLE,Detalhamento!$E142,Detalhamento!BB$15)),IF(INDEX(Import.PLE,Detalhamento!$E142,Detalhamento!BB$15)&lt;=mediçao,0,OFFSET(Import.PLQ,$A142-1,BB$15-1,1,1)),OFFSET(Import.PLQ,$A142-1,BB$15-1,1,1)),(1-PLE!$AA$28)*OFFSET(Import.PLQ,$A142-1,BB$15-1,1,1))))</f>
        <v>0</v>
      </c>
      <c r="BC142" s="144">
        <f ca="1">IF(BC$13="",0,CHOOSE(Detalhamento.OpçãoServiços,OFFSET(Import.PLQ,$A142-1,BC$15-1,1,1),IF($E142&lt;&gt;1,IF(ISNUMBER(INDEX(Import.PLE,Detalhamento!$E142,Detalhamento!BC$15)),IF(INDEX(Import.PLE,Detalhamento!$E142,Detalhamento!BC$15)&lt;=mediçao,OFFSET(Import.PLQ,$A142-1,BC$15-1,1,1),0),0),PLE!$AA$28*OFFSET(Import.PLQ,$A142-1,BC$15-1,1,1)),IF($E142&lt;&gt;1,IF(ISNUMBER(INDEX(Import.PLE,Detalhamento!$E142,Detalhamento!BC$15)),IF(INDEX(Import.PLE,Detalhamento!$E142,Detalhamento!BC$15)&lt;=mediçao,0,OFFSET(Import.PLQ,$A142-1,BC$15-1,1,1)),OFFSET(Import.PLQ,$A142-1,BC$15-1,1,1)),(1-PLE!$AA$28)*OFFSET(Import.PLQ,$A142-1,BC$15-1,1,1))))</f>
        <v>0</v>
      </c>
      <c r="BD142" s="144">
        <f ca="1">IF(BD$13="",0,CHOOSE(Detalhamento.OpçãoServiços,OFFSET(Import.PLQ,$A142-1,BD$15-1,1,1),IF($E142&lt;&gt;1,IF(ISNUMBER(INDEX(Import.PLE,Detalhamento!$E142,Detalhamento!BD$15)),IF(INDEX(Import.PLE,Detalhamento!$E142,Detalhamento!BD$15)&lt;=mediçao,OFFSET(Import.PLQ,$A142-1,BD$15-1,1,1),0),0),PLE!$AA$28*OFFSET(Import.PLQ,$A142-1,BD$15-1,1,1)),IF($E142&lt;&gt;1,IF(ISNUMBER(INDEX(Import.PLE,Detalhamento!$E142,Detalhamento!BD$15)),IF(INDEX(Import.PLE,Detalhamento!$E142,Detalhamento!BD$15)&lt;=mediçao,0,OFFSET(Import.PLQ,$A142-1,BD$15-1,1,1)),OFFSET(Import.PLQ,$A142-1,BD$15-1,1,1)),(1-PLE!$AA$28)*OFFSET(Import.PLQ,$A142-1,BD$15-1,1,1))))</f>
        <v>0</v>
      </c>
      <c r="BE142" s="144">
        <f ca="1">IF(BE$13="",0,CHOOSE(Detalhamento.OpçãoServiços,OFFSET(Import.PLQ,$A142-1,BE$15-1,1,1),IF($E142&lt;&gt;1,IF(ISNUMBER(INDEX(Import.PLE,Detalhamento!$E142,Detalhamento!BE$15)),IF(INDEX(Import.PLE,Detalhamento!$E142,Detalhamento!BE$15)&lt;=mediçao,OFFSET(Import.PLQ,$A142-1,BE$15-1,1,1),0),0),PLE!$AA$28*OFFSET(Import.PLQ,$A142-1,BE$15-1,1,1)),IF($E142&lt;&gt;1,IF(ISNUMBER(INDEX(Import.PLE,Detalhamento!$E142,Detalhamento!BE$15)),IF(INDEX(Import.PLE,Detalhamento!$E142,Detalhamento!BE$15)&lt;=mediçao,0,OFFSET(Import.PLQ,$A142-1,BE$15-1,1,1)),OFFSET(Import.PLQ,$A142-1,BE$15-1,1,1)),(1-PLE!$AA$28)*OFFSET(Import.PLQ,$A142-1,BE$15-1,1,1))))</f>
        <v>0</v>
      </c>
      <c r="BF142" s="144">
        <f ca="1">IF(BF$13="",0,CHOOSE(Detalhamento.OpçãoServiços,OFFSET(Import.PLQ,$A142-1,BF$15-1,1,1),IF($E142&lt;&gt;1,IF(ISNUMBER(INDEX(Import.PLE,Detalhamento!$E142,Detalhamento!BF$15)),IF(INDEX(Import.PLE,Detalhamento!$E142,Detalhamento!BF$15)&lt;=mediçao,OFFSET(Import.PLQ,$A142-1,BF$15-1,1,1),0),0),PLE!$AA$28*OFFSET(Import.PLQ,$A142-1,BF$15-1,1,1)),IF($E142&lt;&gt;1,IF(ISNUMBER(INDEX(Import.PLE,Detalhamento!$E142,Detalhamento!BF$15)),IF(INDEX(Import.PLE,Detalhamento!$E142,Detalhamento!BF$15)&lt;=mediçao,0,OFFSET(Import.PLQ,$A142-1,BF$15-1,1,1)),OFFSET(Import.PLQ,$A142-1,BF$15-1,1,1)),(1-PLE!$AA$28)*OFFSET(Import.PLQ,$A142-1,BF$15-1,1,1))))</f>
        <v>0</v>
      </c>
      <c r="BG142" s="144">
        <f ca="1">IF(BG$13="",0,CHOOSE(Detalhamento.OpçãoServiços,OFFSET(Import.PLQ,$A142-1,BG$15-1,1,1),IF($E142&lt;&gt;1,IF(ISNUMBER(INDEX(Import.PLE,Detalhamento!$E142,Detalhamento!BG$15)),IF(INDEX(Import.PLE,Detalhamento!$E142,Detalhamento!BG$15)&lt;=mediçao,OFFSET(Import.PLQ,$A142-1,BG$15-1,1,1),0),0),PLE!$AA$28*OFFSET(Import.PLQ,$A142-1,BG$15-1,1,1)),IF($E142&lt;&gt;1,IF(ISNUMBER(INDEX(Import.PLE,Detalhamento!$E142,Detalhamento!BG$15)),IF(INDEX(Import.PLE,Detalhamento!$E142,Detalhamento!BG$15)&lt;=mediçao,0,OFFSET(Import.PLQ,$A142-1,BG$15-1,1,1)),OFFSET(Import.PLQ,$A142-1,BG$15-1,1,1)),(1-PLE!$AA$28)*OFFSET(Import.PLQ,$A142-1,BG$15-1,1,1))))</f>
        <v>0</v>
      </c>
      <c r="BH142" s="144">
        <f ca="1">IF(BH$13="",0,CHOOSE(Detalhamento.OpçãoServiços,OFFSET(Import.PLQ,$A142-1,BH$15-1,1,1),IF($E142&lt;&gt;1,IF(ISNUMBER(INDEX(Import.PLE,Detalhamento!$E142,Detalhamento!BH$15)),IF(INDEX(Import.PLE,Detalhamento!$E142,Detalhamento!BH$15)&lt;=mediçao,OFFSET(Import.PLQ,$A142-1,BH$15-1,1,1),0),0),PLE!$AA$28*OFFSET(Import.PLQ,$A142-1,BH$15-1,1,1)),IF($E142&lt;&gt;1,IF(ISNUMBER(INDEX(Import.PLE,Detalhamento!$E142,Detalhamento!BH$15)),IF(INDEX(Import.PLE,Detalhamento!$E142,Detalhamento!BH$15)&lt;=mediçao,0,OFFSET(Import.PLQ,$A142-1,BH$15-1,1,1)),OFFSET(Import.PLQ,$A142-1,BH$15-1,1,1)),(1-PLE!$AA$28)*OFFSET(Import.PLQ,$A142-1,BH$15-1,1,1))))</f>
        <v>0</v>
      </c>
      <c r="BI142" s="144">
        <f ca="1">IF(BI$13="",0,CHOOSE(Detalhamento.OpçãoServiços,OFFSET(Import.PLQ,$A142-1,BI$15-1,1,1),IF($E142&lt;&gt;1,IF(ISNUMBER(INDEX(Import.PLE,Detalhamento!$E142,Detalhamento!BI$15)),IF(INDEX(Import.PLE,Detalhamento!$E142,Detalhamento!BI$15)&lt;=mediçao,OFFSET(Import.PLQ,$A142-1,BI$15-1,1,1),0),0),PLE!$AA$28*OFFSET(Import.PLQ,$A142-1,BI$15-1,1,1)),IF($E142&lt;&gt;1,IF(ISNUMBER(INDEX(Import.PLE,Detalhamento!$E142,Detalhamento!BI$15)),IF(INDEX(Import.PLE,Detalhamento!$E142,Detalhamento!BI$15)&lt;=mediçao,0,OFFSET(Import.PLQ,$A142-1,BI$15-1,1,1)),OFFSET(Import.PLQ,$A142-1,BI$15-1,1,1)),(1-PLE!$AA$28)*OFFSET(Import.PLQ,$A142-1,BI$15-1,1,1))))</f>
        <v>0</v>
      </c>
    </row>
    <row r="143" spans="1:61" ht="30" x14ac:dyDescent="0.2">
      <c r="A143" s="155">
        <v>113</v>
      </c>
      <c r="B143" s="21" t="str">
        <f t="shared" ca="1" si="17"/>
        <v>Serviço</v>
      </c>
      <c r="E143" s="153">
        <f t="shared" ca="1" si="18"/>
        <v>13</v>
      </c>
      <c r="F143" s="154">
        <f t="shared" ca="1" si="19"/>
        <v>130113</v>
      </c>
      <c r="G143" s="154" t="str">
        <f t="shared" ca="1" si="24"/>
        <v>1.12.20</v>
      </c>
      <c r="H143" s="182" t="str">
        <f t="shared" ca="1" si="24"/>
        <v>LUVA PARA ELETRODUTO, PVC, ROSCÁVEL, DN 25 MM (3/4"), PARA CIRCUITOS TERMINAIS, INSTALADA EM FORRO - FORNECIMENTO E INSTALAÇÃO. AF_12/2015</v>
      </c>
      <c r="I143" s="37" t="str">
        <f t="shared" ca="1" si="20"/>
        <v>UN</v>
      </c>
      <c r="J143" s="144">
        <f t="shared" ca="1" si="21"/>
        <v>35</v>
      </c>
      <c r="K143" s="67"/>
      <c r="L143" s="144">
        <f ca="1">IF(L$13="",0,CHOOSE(Detalhamento.OpçãoServiços,OFFSET(Import.PLQ,$A143-1,L$15-1,1,1),IF($E143&lt;&gt;1,IF(ISNUMBER(INDEX(Import.PLE,Detalhamento!$E143,Detalhamento!L$15)),IF(INDEX(Import.PLE,Detalhamento!$E143,Detalhamento!L$15)&lt;=mediçao,OFFSET(Import.PLQ,$A143-1,L$15-1,1,1),0),0),PLE!$AA$28*OFFSET(Import.PLQ,$A143-1,L$15-1,1,1)),IF($E143&lt;&gt;1,IF(ISNUMBER(INDEX(Import.PLE,Detalhamento!$E143,Detalhamento!L$15)),IF(INDEX(Import.PLE,Detalhamento!$E143,Detalhamento!L$15)&lt;=mediçao,0,OFFSET(Import.PLQ,$A143-1,L$15-1,1,1)),OFFSET(Import.PLQ,$A143-1,L$15-1,1,1)),(1-PLE!$AA$28)*OFFSET(Import.PLQ,$A143-1,L$15-1,1,1))))</f>
        <v>35</v>
      </c>
      <c r="M143" s="144">
        <f ca="1">IF(M$13="",0,CHOOSE(Detalhamento.OpçãoServiços,OFFSET(Import.PLQ,$A143-1,M$15-1,1,1),IF($E143&lt;&gt;1,IF(ISNUMBER(INDEX(Import.PLE,Detalhamento!$E143,Detalhamento!M$15)),IF(INDEX(Import.PLE,Detalhamento!$E143,Detalhamento!M$15)&lt;=mediçao,OFFSET(Import.PLQ,$A143-1,M$15-1,1,1),0),0),PLE!$AA$28*OFFSET(Import.PLQ,$A143-1,M$15-1,1,1)),IF($E143&lt;&gt;1,IF(ISNUMBER(INDEX(Import.PLE,Detalhamento!$E143,Detalhamento!M$15)),IF(INDEX(Import.PLE,Detalhamento!$E143,Detalhamento!M$15)&lt;=mediçao,0,OFFSET(Import.PLQ,$A143-1,M$15-1,1,1)),OFFSET(Import.PLQ,$A143-1,M$15-1,1,1)),(1-PLE!$AA$28)*OFFSET(Import.PLQ,$A143-1,M$15-1,1,1))))</f>
        <v>0</v>
      </c>
      <c r="N143" s="144">
        <f ca="1">IF(N$13="",0,CHOOSE(Detalhamento.OpçãoServiços,OFFSET(Import.PLQ,$A143-1,N$15-1,1,1),IF($E143&lt;&gt;1,IF(ISNUMBER(INDEX(Import.PLE,Detalhamento!$E143,Detalhamento!N$15)),IF(INDEX(Import.PLE,Detalhamento!$E143,Detalhamento!N$15)&lt;=mediçao,OFFSET(Import.PLQ,$A143-1,N$15-1,1,1),0),0),PLE!$AA$28*OFFSET(Import.PLQ,$A143-1,N$15-1,1,1)),IF($E143&lt;&gt;1,IF(ISNUMBER(INDEX(Import.PLE,Detalhamento!$E143,Detalhamento!N$15)),IF(INDEX(Import.PLE,Detalhamento!$E143,Detalhamento!N$15)&lt;=mediçao,0,OFFSET(Import.PLQ,$A143-1,N$15-1,1,1)),OFFSET(Import.PLQ,$A143-1,N$15-1,1,1)),(1-PLE!$AA$28)*OFFSET(Import.PLQ,$A143-1,N$15-1,1,1))))</f>
        <v>0</v>
      </c>
      <c r="O143" s="144">
        <f ca="1">IF(O$13="",0,CHOOSE(Detalhamento.OpçãoServiços,OFFSET(Import.PLQ,$A143-1,O$15-1,1,1),IF($E143&lt;&gt;1,IF(ISNUMBER(INDEX(Import.PLE,Detalhamento!$E143,Detalhamento!O$15)),IF(INDEX(Import.PLE,Detalhamento!$E143,Detalhamento!O$15)&lt;=mediçao,OFFSET(Import.PLQ,$A143-1,O$15-1,1,1),0),0),PLE!$AA$28*OFFSET(Import.PLQ,$A143-1,O$15-1,1,1)),IF($E143&lt;&gt;1,IF(ISNUMBER(INDEX(Import.PLE,Detalhamento!$E143,Detalhamento!O$15)),IF(INDEX(Import.PLE,Detalhamento!$E143,Detalhamento!O$15)&lt;=mediçao,0,OFFSET(Import.PLQ,$A143-1,O$15-1,1,1)),OFFSET(Import.PLQ,$A143-1,O$15-1,1,1)),(1-PLE!$AA$28)*OFFSET(Import.PLQ,$A143-1,O$15-1,1,1))))</f>
        <v>0</v>
      </c>
      <c r="P143" s="144">
        <f ca="1">IF(P$13="",0,CHOOSE(Detalhamento.OpçãoServiços,OFFSET(Import.PLQ,$A143-1,P$15-1,1,1),IF($E143&lt;&gt;1,IF(ISNUMBER(INDEX(Import.PLE,Detalhamento!$E143,Detalhamento!P$15)),IF(INDEX(Import.PLE,Detalhamento!$E143,Detalhamento!P$15)&lt;=mediçao,OFFSET(Import.PLQ,$A143-1,P$15-1,1,1),0),0),PLE!$AA$28*OFFSET(Import.PLQ,$A143-1,P$15-1,1,1)),IF($E143&lt;&gt;1,IF(ISNUMBER(INDEX(Import.PLE,Detalhamento!$E143,Detalhamento!P$15)),IF(INDEX(Import.PLE,Detalhamento!$E143,Detalhamento!P$15)&lt;=mediçao,0,OFFSET(Import.PLQ,$A143-1,P$15-1,1,1)),OFFSET(Import.PLQ,$A143-1,P$15-1,1,1)),(1-PLE!$AA$28)*OFFSET(Import.PLQ,$A143-1,P$15-1,1,1))))</f>
        <v>0</v>
      </c>
      <c r="Q143" s="144">
        <f ca="1">IF(Q$13="",0,CHOOSE(Detalhamento.OpçãoServiços,OFFSET(Import.PLQ,$A143-1,Q$15-1,1,1),IF($E143&lt;&gt;1,IF(ISNUMBER(INDEX(Import.PLE,Detalhamento!$E143,Detalhamento!Q$15)),IF(INDEX(Import.PLE,Detalhamento!$E143,Detalhamento!Q$15)&lt;=mediçao,OFFSET(Import.PLQ,$A143-1,Q$15-1,1,1),0),0),PLE!$AA$28*OFFSET(Import.PLQ,$A143-1,Q$15-1,1,1)),IF($E143&lt;&gt;1,IF(ISNUMBER(INDEX(Import.PLE,Detalhamento!$E143,Detalhamento!Q$15)),IF(INDEX(Import.PLE,Detalhamento!$E143,Detalhamento!Q$15)&lt;=mediçao,0,OFFSET(Import.PLQ,$A143-1,Q$15-1,1,1)),OFFSET(Import.PLQ,$A143-1,Q$15-1,1,1)),(1-PLE!$AA$28)*OFFSET(Import.PLQ,$A143-1,Q$15-1,1,1))))</f>
        <v>0</v>
      </c>
      <c r="R143" s="144">
        <f ca="1">IF(R$13="",0,CHOOSE(Detalhamento.OpçãoServiços,OFFSET(Import.PLQ,$A143-1,R$15-1,1,1),IF($E143&lt;&gt;1,IF(ISNUMBER(INDEX(Import.PLE,Detalhamento!$E143,Detalhamento!R$15)),IF(INDEX(Import.PLE,Detalhamento!$E143,Detalhamento!R$15)&lt;=mediçao,OFFSET(Import.PLQ,$A143-1,R$15-1,1,1),0),0),PLE!$AA$28*OFFSET(Import.PLQ,$A143-1,R$15-1,1,1)),IF($E143&lt;&gt;1,IF(ISNUMBER(INDEX(Import.PLE,Detalhamento!$E143,Detalhamento!R$15)),IF(INDEX(Import.PLE,Detalhamento!$E143,Detalhamento!R$15)&lt;=mediçao,0,OFFSET(Import.PLQ,$A143-1,R$15-1,1,1)),OFFSET(Import.PLQ,$A143-1,R$15-1,1,1)),(1-PLE!$AA$28)*OFFSET(Import.PLQ,$A143-1,R$15-1,1,1))))</f>
        <v>0</v>
      </c>
      <c r="S143" s="144">
        <f ca="1">IF(S$13="",0,CHOOSE(Detalhamento.OpçãoServiços,OFFSET(Import.PLQ,$A143-1,S$15-1,1,1),IF($E143&lt;&gt;1,IF(ISNUMBER(INDEX(Import.PLE,Detalhamento!$E143,Detalhamento!S$15)),IF(INDEX(Import.PLE,Detalhamento!$E143,Detalhamento!S$15)&lt;=mediçao,OFFSET(Import.PLQ,$A143-1,S$15-1,1,1),0),0),PLE!$AA$28*OFFSET(Import.PLQ,$A143-1,S$15-1,1,1)),IF($E143&lt;&gt;1,IF(ISNUMBER(INDEX(Import.PLE,Detalhamento!$E143,Detalhamento!S$15)),IF(INDEX(Import.PLE,Detalhamento!$E143,Detalhamento!S$15)&lt;=mediçao,0,OFFSET(Import.PLQ,$A143-1,S$15-1,1,1)),OFFSET(Import.PLQ,$A143-1,S$15-1,1,1)),(1-PLE!$AA$28)*OFFSET(Import.PLQ,$A143-1,S$15-1,1,1))))</f>
        <v>0</v>
      </c>
      <c r="T143" s="144">
        <f ca="1">IF(T$13="",0,CHOOSE(Detalhamento.OpçãoServiços,OFFSET(Import.PLQ,$A143-1,T$15-1,1,1),IF($E143&lt;&gt;1,IF(ISNUMBER(INDEX(Import.PLE,Detalhamento!$E143,Detalhamento!T$15)),IF(INDEX(Import.PLE,Detalhamento!$E143,Detalhamento!T$15)&lt;=mediçao,OFFSET(Import.PLQ,$A143-1,T$15-1,1,1),0),0),PLE!$AA$28*OFFSET(Import.PLQ,$A143-1,T$15-1,1,1)),IF($E143&lt;&gt;1,IF(ISNUMBER(INDEX(Import.PLE,Detalhamento!$E143,Detalhamento!T$15)),IF(INDEX(Import.PLE,Detalhamento!$E143,Detalhamento!T$15)&lt;=mediçao,0,OFFSET(Import.PLQ,$A143-1,T$15-1,1,1)),OFFSET(Import.PLQ,$A143-1,T$15-1,1,1)),(1-PLE!$AA$28)*OFFSET(Import.PLQ,$A143-1,T$15-1,1,1))))</f>
        <v>0</v>
      </c>
      <c r="U143" s="144">
        <f ca="1">IF(U$13="",0,CHOOSE(Detalhamento.OpçãoServiços,OFFSET(Import.PLQ,$A143-1,U$15-1,1,1),IF($E143&lt;&gt;1,IF(ISNUMBER(INDEX(Import.PLE,Detalhamento!$E143,Detalhamento!U$15)),IF(INDEX(Import.PLE,Detalhamento!$E143,Detalhamento!U$15)&lt;=mediçao,OFFSET(Import.PLQ,$A143-1,U$15-1,1,1),0),0),PLE!$AA$28*OFFSET(Import.PLQ,$A143-1,U$15-1,1,1)),IF($E143&lt;&gt;1,IF(ISNUMBER(INDEX(Import.PLE,Detalhamento!$E143,Detalhamento!U$15)),IF(INDEX(Import.PLE,Detalhamento!$E143,Detalhamento!U$15)&lt;=mediçao,0,OFFSET(Import.PLQ,$A143-1,U$15-1,1,1)),OFFSET(Import.PLQ,$A143-1,U$15-1,1,1)),(1-PLE!$AA$28)*OFFSET(Import.PLQ,$A143-1,U$15-1,1,1))))</f>
        <v>0</v>
      </c>
      <c r="V143" s="144">
        <f ca="1">IF(V$13="",0,CHOOSE(Detalhamento.OpçãoServiços,OFFSET(Import.PLQ,$A143-1,V$15-1,1,1),IF($E143&lt;&gt;1,IF(ISNUMBER(INDEX(Import.PLE,Detalhamento!$E143,Detalhamento!V$15)),IF(INDEX(Import.PLE,Detalhamento!$E143,Detalhamento!V$15)&lt;=mediçao,OFFSET(Import.PLQ,$A143-1,V$15-1,1,1),0),0),PLE!$AA$28*OFFSET(Import.PLQ,$A143-1,V$15-1,1,1)),IF($E143&lt;&gt;1,IF(ISNUMBER(INDEX(Import.PLE,Detalhamento!$E143,Detalhamento!V$15)),IF(INDEX(Import.PLE,Detalhamento!$E143,Detalhamento!V$15)&lt;=mediçao,0,OFFSET(Import.PLQ,$A143-1,V$15-1,1,1)),OFFSET(Import.PLQ,$A143-1,V$15-1,1,1)),(1-PLE!$AA$28)*OFFSET(Import.PLQ,$A143-1,V$15-1,1,1))))</f>
        <v>0</v>
      </c>
      <c r="W143" s="144">
        <f ca="1">IF(W$13="",0,CHOOSE(Detalhamento.OpçãoServiços,OFFSET(Import.PLQ,$A143-1,W$15-1,1,1),IF($E143&lt;&gt;1,IF(ISNUMBER(INDEX(Import.PLE,Detalhamento!$E143,Detalhamento!W$15)),IF(INDEX(Import.PLE,Detalhamento!$E143,Detalhamento!W$15)&lt;=mediçao,OFFSET(Import.PLQ,$A143-1,W$15-1,1,1),0),0),PLE!$AA$28*OFFSET(Import.PLQ,$A143-1,W$15-1,1,1)),IF($E143&lt;&gt;1,IF(ISNUMBER(INDEX(Import.PLE,Detalhamento!$E143,Detalhamento!W$15)),IF(INDEX(Import.PLE,Detalhamento!$E143,Detalhamento!W$15)&lt;=mediçao,0,OFFSET(Import.PLQ,$A143-1,W$15-1,1,1)),OFFSET(Import.PLQ,$A143-1,W$15-1,1,1)),(1-PLE!$AA$28)*OFFSET(Import.PLQ,$A143-1,W$15-1,1,1))))</f>
        <v>0</v>
      </c>
      <c r="X143" s="144">
        <f ca="1">IF(X$13="",0,CHOOSE(Detalhamento.OpçãoServiços,OFFSET(Import.PLQ,$A143-1,X$15-1,1,1),IF($E143&lt;&gt;1,IF(ISNUMBER(INDEX(Import.PLE,Detalhamento!$E143,Detalhamento!X$15)),IF(INDEX(Import.PLE,Detalhamento!$E143,Detalhamento!X$15)&lt;=mediçao,OFFSET(Import.PLQ,$A143-1,X$15-1,1,1),0),0),PLE!$AA$28*OFFSET(Import.PLQ,$A143-1,X$15-1,1,1)),IF($E143&lt;&gt;1,IF(ISNUMBER(INDEX(Import.PLE,Detalhamento!$E143,Detalhamento!X$15)),IF(INDEX(Import.PLE,Detalhamento!$E143,Detalhamento!X$15)&lt;=mediçao,0,OFFSET(Import.PLQ,$A143-1,X$15-1,1,1)),OFFSET(Import.PLQ,$A143-1,X$15-1,1,1)),(1-PLE!$AA$28)*OFFSET(Import.PLQ,$A143-1,X$15-1,1,1))))</f>
        <v>0</v>
      </c>
      <c r="Y143" s="144">
        <f ca="1">IF(Y$13="",0,CHOOSE(Detalhamento.OpçãoServiços,OFFSET(Import.PLQ,$A143-1,Y$15-1,1,1),IF($E143&lt;&gt;1,IF(ISNUMBER(INDEX(Import.PLE,Detalhamento!$E143,Detalhamento!Y$15)),IF(INDEX(Import.PLE,Detalhamento!$E143,Detalhamento!Y$15)&lt;=mediçao,OFFSET(Import.PLQ,$A143-1,Y$15-1,1,1),0),0),PLE!$AA$28*OFFSET(Import.PLQ,$A143-1,Y$15-1,1,1)),IF($E143&lt;&gt;1,IF(ISNUMBER(INDEX(Import.PLE,Detalhamento!$E143,Detalhamento!Y$15)),IF(INDEX(Import.PLE,Detalhamento!$E143,Detalhamento!Y$15)&lt;=mediçao,0,OFFSET(Import.PLQ,$A143-1,Y$15-1,1,1)),OFFSET(Import.PLQ,$A143-1,Y$15-1,1,1)),(1-PLE!$AA$28)*OFFSET(Import.PLQ,$A143-1,Y$15-1,1,1))))</f>
        <v>0</v>
      </c>
      <c r="Z143" s="144">
        <f ca="1">IF(Z$13="",0,CHOOSE(Detalhamento.OpçãoServiços,OFFSET(Import.PLQ,$A143-1,Z$15-1,1,1),IF($E143&lt;&gt;1,IF(ISNUMBER(INDEX(Import.PLE,Detalhamento!$E143,Detalhamento!Z$15)),IF(INDEX(Import.PLE,Detalhamento!$E143,Detalhamento!Z$15)&lt;=mediçao,OFFSET(Import.PLQ,$A143-1,Z$15-1,1,1),0),0),PLE!$AA$28*OFFSET(Import.PLQ,$A143-1,Z$15-1,1,1)),IF($E143&lt;&gt;1,IF(ISNUMBER(INDEX(Import.PLE,Detalhamento!$E143,Detalhamento!Z$15)),IF(INDEX(Import.PLE,Detalhamento!$E143,Detalhamento!Z$15)&lt;=mediçao,0,OFFSET(Import.PLQ,$A143-1,Z$15-1,1,1)),OFFSET(Import.PLQ,$A143-1,Z$15-1,1,1)),(1-PLE!$AA$28)*OFFSET(Import.PLQ,$A143-1,Z$15-1,1,1))))</f>
        <v>0</v>
      </c>
      <c r="AA143" s="144">
        <f ca="1">IF(AA$13="",0,CHOOSE(Detalhamento.OpçãoServiços,OFFSET(Import.PLQ,$A143-1,AA$15-1,1,1),IF($E143&lt;&gt;1,IF(ISNUMBER(INDEX(Import.PLE,Detalhamento!$E143,Detalhamento!AA$15)),IF(INDEX(Import.PLE,Detalhamento!$E143,Detalhamento!AA$15)&lt;=mediçao,OFFSET(Import.PLQ,$A143-1,AA$15-1,1,1),0),0),PLE!$AA$28*OFFSET(Import.PLQ,$A143-1,AA$15-1,1,1)),IF($E143&lt;&gt;1,IF(ISNUMBER(INDEX(Import.PLE,Detalhamento!$E143,Detalhamento!AA$15)),IF(INDEX(Import.PLE,Detalhamento!$E143,Detalhamento!AA$15)&lt;=mediçao,0,OFFSET(Import.PLQ,$A143-1,AA$15-1,1,1)),OFFSET(Import.PLQ,$A143-1,AA$15-1,1,1)),(1-PLE!$AA$28)*OFFSET(Import.PLQ,$A143-1,AA$15-1,1,1))))</f>
        <v>0</v>
      </c>
      <c r="AB143" s="144">
        <f ca="1">IF(AB$13="",0,CHOOSE(Detalhamento.OpçãoServiços,OFFSET(Import.PLQ,$A143-1,AB$15-1,1,1),IF($E143&lt;&gt;1,IF(ISNUMBER(INDEX(Import.PLE,Detalhamento!$E143,Detalhamento!AB$15)),IF(INDEX(Import.PLE,Detalhamento!$E143,Detalhamento!AB$15)&lt;=mediçao,OFFSET(Import.PLQ,$A143-1,AB$15-1,1,1),0),0),PLE!$AA$28*OFFSET(Import.PLQ,$A143-1,AB$15-1,1,1)),IF($E143&lt;&gt;1,IF(ISNUMBER(INDEX(Import.PLE,Detalhamento!$E143,Detalhamento!AB$15)),IF(INDEX(Import.PLE,Detalhamento!$E143,Detalhamento!AB$15)&lt;=mediçao,0,OFFSET(Import.PLQ,$A143-1,AB$15-1,1,1)),OFFSET(Import.PLQ,$A143-1,AB$15-1,1,1)),(1-PLE!$AA$28)*OFFSET(Import.PLQ,$A143-1,AB$15-1,1,1))))</f>
        <v>0</v>
      </c>
      <c r="AC143" s="144">
        <f ca="1">IF(AC$13="",0,CHOOSE(Detalhamento.OpçãoServiços,OFFSET(Import.PLQ,$A143-1,AC$15-1,1,1),IF($E143&lt;&gt;1,IF(ISNUMBER(INDEX(Import.PLE,Detalhamento!$E143,Detalhamento!AC$15)),IF(INDEX(Import.PLE,Detalhamento!$E143,Detalhamento!AC$15)&lt;=mediçao,OFFSET(Import.PLQ,$A143-1,AC$15-1,1,1),0),0),PLE!$AA$28*OFFSET(Import.PLQ,$A143-1,AC$15-1,1,1)),IF($E143&lt;&gt;1,IF(ISNUMBER(INDEX(Import.PLE,Detalhamento!$E143,Detalhamento!AC$15)),IF(INDEX(Import.PLE,Detalhamento!$E143,Detalhamento!AC$15)&lt;=mediçao,0,OFFSET(Import.PLQ,$A143-1,AC$15-1,1,1)),OFFSET(Import.PLQ,$A143-1,AC$15-1,1,1)),(1-PLE!$AA$28)*OFFSET(Import.PLQ,$A143-1,AC$15-1,1,1))))</f>
        <v>0</v>
      </c>
      <c r="AD143" s="144">
        <f ca="1">IF(AD$13="",0,CHOOSE(Detalhamento.OpçãoServiços,OFFSET(Import.PLQ,$A143-1,AD$15-1,1,1),IF($E143&lt;&gt;1,IF(ISNUMBER(INDEX(Import.PLE,Detalhamento!$E143,Detalhamento!AD$15)),IF(INDEX(Import.PLE,Detalhamento!$E143,Detalhamento!AD$15)&lt;=mediçao,OFFSET(Import.PLQ,$A143-1,AD$15-1,1,1),0),0),PLE!$AA$28*OFFSET(Import.PLQ,$A143-1,AD$15-1,1,1)),IF($E143&lt;&gt;1,IF(ISNUMBER(INDEX(Import.PLE,Detalhamento!$E143,Detalhamento!AD$15)),IF(INDEX(Import.PLE,Detalhamento!$E143,Detalhamento!AD$15)&lt;=mediçao,0,OFFSET(Import.PLQ,$A143-1,AD$15-1,1,1)),OFFSET(Import.PLQ,$A143-1,AD$15-1,1,1)),(1-PLE!$AA$28)*OFFSET(Import.PLQ,$A143-1,AD$15-1,1,1))))</f>
        <v>0</v>
      </c>
      <c r="AE143" s="144">
        <f ca="1">IF(AE$13="",0,CHOOSE(Detalhamento.OpçãoServiços,OFFSET(Import.PLQ,$A143-1,AE$15-1,1,1),IF($E143&lt;&gt;1,IF(ISNUMBER(INDEX(Import.PLE,Detalhamento!$E143,Detalhamento!AE$15)),IF(INDEX(Import.PLE,Detalhamento!$E143,Detalhamento!AE$15)&lt;=mediçao,OFFSET(Import.PLQ,$A143-1,AE$15-1,1,1),0),0),PLE!$AA$28*OFFSET(Import.PLQ,$A143-1,AE$15-1,1,1)),IF($E143&lt;&gt;1,IF(ISNUMBER(INDEX(Import.PLE,Detalhamento!$E143,Detalhamento!AE$15)),IF(INDEX(Import.PLE,Detalhamento!$E143,Detalhamento!AE$15)&lt;=mediçao,0,OFFSET(Import.PLQ,$A143-1,AE$15-1,1,1)),OFFSET(Import.PLQ,$A143-1,AE$15-1,1,1)),(1-PLE!$AA$28)*OFFSET(Import.PLQ,$A143-1,AE$15-1,1,1))))</f>
        <v>0</v>
      </c>
      <c r="AF143" s="144">
        <f ca="1">IF(AF$13="",0,CHOOSE(Detalhamento.OpçãoServiços,OFFSET(Import.PLQ,$A143-1,AF$15-1,1,1),IF($E143&lt;&gt;1,IF(ISNUMBER(INDEX(Import.PLE,Detalhamento!$E143,Detalhamento!AF$15)),IF(INDEX(Import.PLE,Detalhamento!$E143,Detalhamento!AF$15)&lt;=mediçao,OFFSET(Import.PLQ,$A143-1,AF$15-1,1,1),0),0),PLE!$AA$28*OFFSET(Import.PLQ,$A143-1,AF$15-1,1,1)),IF($E143&lt;&gt;1,IF(ISNUMBER(INDEX(Import.PLE,Detalhamento!$E143,Detalhamento!AF$15)),IF(INDEX(Import.PLE,Detalhamento!$E143,Detalhamento!AF$15)&lt;=mediçao,0,OFFSET(Import.PLQ,$A143-1,AF$15-1,1,1)),OFFSET(Import.PLQ,$A143-1,AF$15-1,1,1)),(1-PLE!$AA$28)*OFFSET(Import.PLQ,$A143-1,AF$15-1,1,1))))</f>
        <v>0</v>
      </c>
      <c r="AG143" s="144">
        <f ca="1">IF(AG$13="",0,CHOOSE(Detalhamento.OpçãoServiços,OFFSET(Import.PLQ,$A143-1,AG$15-1,1,1),IF($E143&lt;&gt;1,IF(ISNUMBER(INDEX(Import.PLE,Detalhamento!$E143,Detalhamento!AG$15)),IF(INDEX(Import.PLE,Detalhamento!$E143,Detalhamento!AG$15)&lt;=mediçao,OFFSET(Import.PLQ,$A143-1,AG$15-1,1,1),0),0),PLE!$AA$28*OFFSET(Import.PLQ,$A143-1,AG$15-1,1,1)),IF($E143&lt;&gt;1,IF(ISNUMBER(INDEX(Import.PLE,Detalhamento!$E143,Detalhamento!AG$15)),IF(INDEX(Import.PLE,Detalhamento!$E143,Detalhamento!AG$15)&lt;=mediçao,0,OFFSET(Import.PLQ,$A143-1,AG$15-1,1,1)),OFFSET(Import.PLQ,$A143-1,AG$15-1,1,1)),(1-PLE!$AA$28)*OFFSET(Import.PLQ,$A143-1,AG$15-1,1,1))))</f>
        <v>0</v>
      </c>
      <c r="AH143" s="144">
        <f ca="1">IF(AH$13="",0,CHOOSE(Detalhamento.OpçãoServiços,OFFSET(Import.PLQ,$A143-1,AH$15-1,1,1),IF($E143&lt;&gt;1,IF(ISNUMBER(INDEX(Import.PLE,Detalhamento!$E143,Detalhamento!AH$15)),IF(INDEX(Import.PLE,Detalhamento!$E143,Detalhamento!AH$15)&lt;=mediçao,OFFSET(Import.PLQ,$A143-1,AH$15-1,1,1),0),0),PLE!$AA$28*OFFSET(Import.PLQ,$A143-1,AH$15-1,1,1)),IF($E143&lt;&gt;1,IF(ISNUMBER(INDEX(Import.PLE,Detalhamento!$E143,Detalhamento!AH$15)),IF(INDEX(Import.PLE,Detalhamento!$E143,Detalhamento!AH$15)&lt;=mediçao,0,OFFSET(Import.PLQ,$A143-1,AH$15-1,1,1)),OFFSET(Import.PLQ,$A143-1,AH$15-1,1,1)),(1-PLE!$AA$28)*OFFSET(Import.PLQ,$A143-1,AH$15-1,1,1))))</f>
        <v>0</v>
      </c>
      <c r="AI143" s="144">
        <f ca="1">IF(AI$13="",0,CHOOSE(Detalhamento.OpçãoServiços,OFFSET(Import.PLQ,$A143-1,AI$15-1,1,1),IF($E143&lt;&gt;1,IF(ISNUMBER(INDEX(Import.PLE,Detalhamento!$E143,Detalhamento!AI$15)),IF(INDEX(Import.PLE,Detalhamento!$E143,Detalhamento!AI$15)&lt;=mediçao,OFFSET(Import.PLQ,$A143-1,AI$15-1,1,1),0),0),PLE!$AA$28*OFFSET(Import.PLQ,$A143-1,AI$15-1,1,1)),IF($E143&lt;&gt;1,IF(ISNUMBER(INDEX(Import.PLE,Detalhamento!$E143,Detalhamento!AI$15)),IF(INDEX(Import.PLE,Detalhamento!$E143,Detalhamento!AI$15)&lt;=mediçao,0,OFFSET(Import.PLQ,$A143-1,AI$15-1,1,1)),OFFSET(Import.PLQ,$A143-1,AI$15-1,1,1)),(1-PLE!$AA$28)*OFFSET(Import.PLQ,$A143-1,AI$15-1,1,1))))</f>
        <v>0</v>
      </c>
      <c r="AJ143" s="144">
        <f ca="1">IF(AJ$13="",0,CHOOSE(Detalhamento.OpçãoServiços,OFFSET(Import.PLQ,$A143-1,AJ$15-1,1,1),IF($E143&lt;&gt;1,IF(ISNUMBER(INDEX(Import.PLE,Detalhamento!$E143,Detalhamento!AJ$15)),IF(INDEX(Import.PLE,Detalhamento!$E143,Detalhamento!AJ$15)&lt;=mediçao,OFFSET(Import.PLQ,$A143-1,AJ$15-1,1,1),0),0),PLE!$AA$28*OFFSET(Import.PLQ,$A143-1,AJ$15-1,1,1)),IF($E143&lt;&gt;1,IF(ISNUMBER(INDEX(Import.PLE,Detalhamento!$E143,Detalhamento!AJ$15)),IF(INDEX(Import.PLE,Detalhamento!$E143,Detalhamento!AJ$15)&lt;=mediçao,0,OFFSET(Import.PLQ,$A143-1,AJ$15-1,1,1)),OFFSET(Import.PLQ,$A143-1,AJ$15-1,1,1)),(1-PLE!$AA$28)*OFFSET(Import.PLQ,$A143-1,AJ$15-1,1,1))))</f>
        <v>0</v>
      </c>
      <c r="AK143" s="144">
        <f ca="1">IF(AK$13="",0,CHOOSE(Detalhamento.OpçãoServiços,OFFSET(Import.PLQ,$A143-1,AK$15-1,1,1),IF($E143&lt;&gt;1,IF(ISNUMBER(INDEX(Import.PLE,Detalhamento!$E143,Detalhamento!AK$15)),IF(INDEX(Import.PLE,Detalhamento!$E143,Detalhamento!AK$15)&lt;=mediçao,OFFSET(Import.PLQ,$A143-1,AK$15-1,1,1),0),0),PLE!$AA$28*OFFSET(Import.PLQ,$A143-1,AK$15-1,1,1)),IF($E143&lt;&gt;1,IF(ISNUMBER(INDEX(Import.PLE,Detalhamento!$E143,Detalhamento!AK$15)),IF(INDEX(Import.PLE,Detalhamento!$E143,Detalhamento!AK$15)&lt;=mediçao,0,OFFSET(Import.PLQ,$A143-1,AK$15-1,1,1)),OFFSET(Import.PLQ,$A143-1,AK$15-1,1,1)),(1-PLE!$AA$28)*OFFSET(Import.PLQ,$A143-1,AK$15-1,1,1))))</f>
        <v>0</v>
      </c>
      <c r="AL143" s="144">
        <f ca="1">IF(AL$13="",0,CHOOSE(Detalhamento.OpçãoServiços,OFFSET(Import.PLQ,$A143-1,AL$15-1,1,1),IF($E143&lt;&gt;1,IF(ISNUMBER(INDEX(Import.PLE,Detalhamento!$E143,Detalhamento!AL$15)),IF(INDEX(Import.PLE,Detalhamento!$E143,Detalhamento!AL$15)&lt;=mediçao,OFFSET(Import.PLQ,$A143-1,AL$15-1,1,1),0),0),PLE!$AA$28*OFFSET(Import.PLQ,$A143-1,AL$15-1,1,1)),IF($E143&lt;&gt;1,IF(ISNUMBER(INDEX(Import.PLE,Detalhamento!$E143,Detalhamento!AL$15)),IF(INDEX(Import.PLE,Detalhamento!$E143,Detalhamento!AL$15)&lt;=mediçao,0,OFFSET(Import.PLQ,$A143-1,AL$15-1,1,1)),OFFSET(Import.PLQ,$A143-1,AL$15-1,1,1)),(1-PLE!$AA$28)*OFFSET(Import.PLQ,$A143-1,AL$15-1,1,1))))</f>
        <v>0</v>
      </c>
      <c r="AM143" s="144">
        <f ca="1">IF(AM$13="",0,CHOOSE(Detalhamento.OpçãoServiços,OFFSET(Import.PLQ,$A143-1,AM$15-1,1,1),IF($E143&lt;&gt;1,IF(ISNUMBER(INDEX(Import.PLE,Detalhamento!$E143,Detalhamento!AM$15)),IF(INDEX(Import.PLE,Detalhamento!$E143,Detalhamento!AM$15)&lt;=mediçao,OFFSET(Import.PLQ,$A143-1,AM$15-1,1,1),0),0),PLE!$AA$28*OFFSET(Import.PLQ,$A143-1,AM$15-1,1,1)),IF($E143&lt;&gt;1,IF(ISNUMBER(INDEX(Import.PLE,Detalhamento!$E143,Detalhamento!AM$15)),IF(INDEX(Import.PLE,Detalhamento!$E143,Detalhamento!AM$15)&lt;=mediçao,0,OFFSET(Import.PLQ,$A143-1,AM$15-1,1,1)),OFFSET(Import.PLQ,$A143-1,AM$15-1,1,1)),(1-PLE!$AA$28)*OFFSET(Import.PLQ,$A143-1,AM$15-1,1,1))))</f>
        <v>0</v>
      </c>
      <c r="AN143" s="144">
        <f ca="1">IF(AN$13="",0,CHOOSE(Detalhamento.OpçãoServiços,OFFSET(Import.PLQ,$A143-1,AN$15-1,1,1),IF($E143&lt;&gt;1,IF(ISNUMBER(INDEX(Import.PLE,Detalhamento!$E143,Detalhamento!AN$15)),IF(INDEX(Import.PLE,Detalhamento!$E143,Detalhamento!AN$15)&lt;=mediçao,OFFSET(Import.PLQ,$A143-1,AN$15-1,1,1),0),0),PLE!$AA$28*OFFSET(Import.PLQ,$A143-1,AN$15-1,1,1)),IF($E143&lt;&gt;1,IF(ISNUMBER(INDEX(Import.PLE,Detalhamento!$E143,Detalhamento!AN$15)),IF(INDEX(Import.PLE,Detalhamento!$E143,Detalhamento!AN$15)&lt;=mediçao,0,OFFSET(Import.PLQ,$A143-1,AN$15-1,1,1)),OFFSET(Import.PLQ,$A143-1,AN$15-1,1,1)),(1-PLE!$AA$28)*OFFSET(Import.PLQ,$A143-1,AN$15-1,1,1))))</f>
        <v>0</v>
      </c>
      <c r="AO143" s="144">
        <f ca="1">IF(AO$13="",0,CHOOSE(Detalhamento.OpçãoServiços,OFFSET(Import.PLQ,$A143-1,AO$15-1,1,1),IF($E143&lt;&gt;1,IF(ISNUMBER(INDEX(Import.PLE,Detalhamento!$E143,Detalhamento!AO$15)),IF(INDEX(Import.PLE,Detalhamento!$E143,Detalhamento!AO$15)&lt;=mediçao,OFFSET(Import.PLQ,$A143-1,AO$15-1,1,1),0),0),PLE!$AA$28*OFFSET(Import.PLQ,$A143-1,AO$15-1,1,1)),IF($E143&lt;&gt;1,IF(ISNUMBER(INDEX(Import.PLE,Detalhamento!$E143,Detalhamento!AO$15)),IF(INDEX(Import.PLE,Detalhamento!$E143,Detalhamento!AO$15)&lt;=mediçao,0,OFFSET(Import.PLQ,$A143-1,AO$15-1,1,1)),OFFSET(Import.PLQ,$A143-1,AO$15-1,1,1)),(1-PLE!$AA$28)*OFFSET(Import.PLQ,$A143-1,AO$15-1,1,1))))</f>
        <v>0</v>
      </c>
      <c r="AP143" s="144">
        <f ca="1">IF(AP$13="",0,CHOOSE(Detalhamento.OpçãoServiços,OFFSET(Import.PLQ,$A143-1,AP$15-1,1,1),IF($E143&lt;&gt;1,IF(ISNUMBER(INDEX(Import.PLE,Detalhamento!$E143,Detalhamento!AP$15)),IF(INDEX(Import.PLE,Detalhamento!$E143,Detalhamento!AP$15)&lt;=mediçao,OFFSET(Import.PLQ,$A143-1,AP$15-1,1,1),0),0),PLE!$AA$28*OFFSET(Import.PLQ,$A143-1,AP$15-1,1,1)),IF($E143&lt;&gt;1,IF(ISNUMBER(INDEX(Import.PLE,Detalhamento!$E143,Detalhamento!AP$15)),IF(INDEX(Import.PLE,Detalhamento!$E143,Detalhamento!AP$15)&lt;=mediçao,0,OFFSET(Import.PLQ,$A143-1,AP$15-1,1,1)),OFFSET(Import.PLQ,$A143-1,AP$15-1,1,1)),(1-PLE!$AA$28)*OFFSET(Import.PLQ,$A143-1,AP$15-1,1,1))))</f>
        <v>0</v>
      </c>
      <c r="AQ143" s="144">
        <f ca="1">IF(AQ$13="",0,CHOOSE(Detalhamento.OpçãoServiços,OFFSET(Import.PLQ,$A143-1,AQ$15-1,1,1),IF($E143&lt;&gt;1,IF(ISNUMBER(INDEX(Import.PLE,Detalhamento!$E143,Detalhamento!AQ$15)),IF(INDEX(Import.PLE,Detalhamento!$E143,Detalhamento!AQ$15)&lt;=mediçao,OFFSET(Import.PLQ,$A143-1,AQ$15-1,1,1),0),0),PLE!$AA$28*OFFSET(Import.PLQ,$A143-1,AQ$15-1,1,1)),IF($E143&lt;&gt;1,IF(ISNUMBER(INDEX(Import.PLE,Detalhamento!$E143,Detalhamento!AQ$15)),IF(INDEX(Import.PLE,Detalhamento!$E143,Detalhamento!AQ$15)&lt;=mediçao,0,OFFSET(Import.PLQ,$A143-1,AQ$15-1,1,1)),OFFSET(Import.PLQ,$A143-1,AQ$15-1,1,1)),(1-PLE!$AA$28)*OFFSET(Import.PLQ,$A143-1,AQ$15-1,1,1))))</f>
        <v>0</v>
      </c>
      <c r="AR143" s="144">
        <f ca="1">IF(AR$13="",0,CHOOSE(Detalhamento.OpçãoServiços,OFFSET(Import.PLQ,$A143-1,AR$15-1,1,1),IF($E143&lt;&gt;1,IF(ISNUMBER(INDEX(Import.PLE,Detalhamento!$E143,Detalhamento!AR$15)),IF(INDEX(Import.PLE,Detalhamento!$E143,Detalhamento!AR$15)&lt;=mediçao,OFFSET(Import.PLQ,$A143-1,AR$15-1,1,1),0),0),PLE!$AA$28*OFFSET(Import.PLQ,$A143-1,AR$15-1,1,1)),IF($E143&lt;&gt;1,IF(ISNUMBER(INDEX(Import.PLE,Detalhamento!$E143,Detalhamento!AR$15)),IF(INDEX(Import.PLE,Detalhamento!$E143,Detalhamento!AR$15)&lt;=mediçao,0,OFFSET(Import.PLQ,$A143-1,AR$15-1,1,1)),OFFSET(Import.PLQ,$A143-1,AR$15-1,1,1)),(1-PLE!$AA$28)*OFFSET(Import.PLQ,$A143-1,AR$15-1,1,1))))</f>
        <v>0</v>
      </c>
      <c r="AS143" s="144">
        <f ca="1">IF(AS$13="",0,CHOOSE(Detalhamento.OpçãoServiços,OFFSET(Import.PLQ,$A143-1,AS$15-1,1,1),IF($E143&lt;&gt;1,IF(ISNUMBER(INDEX(Import.PLE,Detalhamento!$E143,Detalhamento!AS$15)),IF(INDEX(Import.PLE,Detalhamento!$E143,Detalhamento!AS$15)&lt;=mediçao,OFFSET(Import.PLQ,$A143-1,AS$15-1,1,1),0),0),PLE!$AA$28*OFFSET(Import.PLQ,$A143-1,AS$15-1,1,1)),IF($E143&lt;&gt;1,IF(ISNUMBER(INDEX(Import.PLE,Detalhamento!$E143,Detalhamento!AS$15)),IF(INDEX(Import.PLE,Detalhamento!$E143,Detalhamento!AS$15)&lt;=mediçao,0,OFFSET(Import.PLQ,$A143-1,AS$15-1,1,1)),OFFSET(Import.PLQ,$A143-1,AS$15-1,1,1)),(1-PLE!$AA$28)*OFFSET(Import.PLQ,$A143-1,AS$15-1,1,1))))</f>
        <v>0</v>
      </c>
      <c r="AT143" s="144">
        <f ca="1">IF(AT$13="",0,CHOOSE(Detalhamento.OpçãoServiços,OFFSET(Import.PLQ,$A143-1,AT$15-1,1,1),IF($E143&lt;&gt;1,IF(ISNUMBER(INDEX(Import.PLE,Detalhamento!$E143,Detalhamento!AT$15)),IF(INDEX(Import.PLE,Detalhamento!$E143,Detalhamento!AT$15)&lt;=mediçao,OFFSET(Import.PLQ,$A143-1,AT$15-1,1,1),0),0),PLE!$AA$28*OFFSET(Import.PLQ,$A143-1,AT$15-1,1,1)),IF($E143&lt;&gt;1,IF(ISNUMBER(INDEX(Import.PLE,Detalhamento!$E143,Detalhamento!AT$15)),IF(INDEX(Import.PLE,Detalhamento!$E143,Detalhamento!AT$15)&lt;=mediçao,0,OFFSET(Import.PLQ,$A143-1,AT$15-1,1,1)),OFFSET(Import.PLQ,$A143-1,AT$15-1,1,1)),(1-PLE!$AA$28)*OFFSET(Import.PLQ,$A143-1,AT$15-1,1,1))))</f>
        <v>0</v>
      </c>
      <c r="AU143" s="144">
        <f ca="1">IF(AU$13="",0,CHOOSE(Detalhamento.OpçãoServiços,OFFSET(Import.PLQ,$A143-1,AU$15-1,1,1),IF($E143&lt;&gt;1,IF(ISNUMBER(INDEX(Import.PLE,Detalhamento!$E143,Detalhamento!AU$15)),IF(INDEX(Import.PLE,Detalhamento!$E143,Detalhamento!AU$15)&lt;=mediçao,OFFSET(Import.PLQ,$A143-1,AU$15-1,1,1),0),0),PLE!$AA$28*OFFSET(Import.PLQ,$A143-1,AU$15-1,1,1)),IF($E143&lt;&gt;1,IF(ISNUMBER(INDEX(Import.PLE,Detalhamento!$E143,Detalhamento!AU$15)),IF(INDEX(Import.PLE,Detalhamento!$E143,Detalhamento!AU$15)&lt;=mediçao,0,OFFSET(Import.PLQ,$A143-1,AU$15-1,1,1)),OFFSET(Import.PLQ,$A143-1,AU$15-1,1,1)),(1-PLE!$AA$28)*OFFSET(Import.PLQ,$A143-1,AU$15-1,1,1))))</f>
        <v>0</v>
      </c>
      <c r="AV143" s="144">
        <f ca="1">IF(AV$13="",0,CHOOSE(Detalhamento.OpçãoServiços,OFFSET(Import.PLQ,$A143-1,AV$15-1,1,1),IF($E143&lt;&gt;1,IF(ISNUMBER(INDEX(Import.PLE,Detalhamento!$E143,Detalhamento!AV$15)),IF(INDEX(Import.PLE,Detalhamento!$E143,Detalhamento!AV$15)&lt;=mediçao,OFFSET(Import.PLQ,$A143-1,AV$15-1,1,1),0),0),PLE!$AA$28*OFFSET(Import.PLQ,$A143-1,AV$15-1,1,1)),IF($E143&lt;&gt;1,IF(ISNUMBER(INDEX(Import.PLE,Detalhamento!$E143,Detalhamento!AV$15)),IF(INDEX(Import.PLE,Detalhamento!$E143,Detalhamento!AV$15)&lt;=mediçao,0,OFFSET(Import.PLQ,$A143-1,AV$15-1,1,1)),OFFSET(Import.PLQ,$A143-1,AV$15-1,1,1)),(1-PLE!$AA$28)*OFFSET(Import.PLQ,$A143-1,AV$15-1,1,1))))</f>
        <v>0</v>
      </c>
      <c r="AW143" s="144">
        <f ca="1">IF(AW$13="",0,CHOOSE(Detalhamento.OpçãoServiços,OFFSET(Import.PLQ,$A143-1,AW$15-1,1,1),IF($E143&lt;&gt;1,IF(ISNUMBER(INDEX(Import.PLE,Detalhamento!$E143,Detalhamento!AW$15)),IF(INDEX(Import.PLE,Detalhamento!$E143,Detalhamento!AW$15)&lt;=mediçao,OFFSET(Import.PLQ,$A143-1,AW$15-1,1,1),0),0),PLE!$AA$28*OFFSET(Import.PLQ,$A143-1,AW$15-1,1,1)),IF($E143&lt;&gt;1,IF(ISNUMBER(INDEX(Import.PLE,Detalhamento!$E143,Detalhamento!AW$15)),IF(INDEX(Import.PLE,Detalhamento!$E143,Detalhamento!AW$15)&lt;=mediçao,0,OFFSET(Import.PLQ,$A143-1,AW$15-1,1,1)),OFFSET(Import.PLQ,$A143-1,AW$15-1,1,1)),(1-PLE!$AA$28)*OFFSET(Import.PLQ,$A143-1,AW$15-1,1,1))))</f>
        <v>0</v>
      </c>
      <c r="AX143" s="144">
        <f ca="1">IF(AX$13="",0,CHOOSE(Detalhamento.OpçãoServiços,OFFSET(Import.PLQ,$A143-1,AX$15-1,1,1),IF($E143&lt;&gt;1,IF(ISNUMBER(INDEX(Import.PLE,Detalhamento!$E143,Detalhamento!AX$15)),IF(INDEX(Import.PLE,Detalhamento!$E143,Detalhamento!AX$15)&lt;=mediçao,OFFSET(Import.PLQ,$A143-1,AX$15-1,1,1),0),0),PLE!$AA$28*OFFSET(Import.PLQ,$A143-1,AX$15-1,1,1)),IF($E143&lt;&gt;1,IF(ISNUMBER(INDEX(Import.PLE,Detalhamento!$E143,Detalhamento!AX$15)),IF(INDEX(Import.PLE,Detalhamento!$E143,Detalhamento!AX$15)&lt;=mediçao,0,OFFSET(Import.PLQ,$A143-1,AX$15-1,1,1)),OFFSET(Import.PLQ,$A143-1,AX$15-1,1,1)),(1-PLE!$AA$28)*OFFSET(Import.PLQ,$A143-1,AX$15-1,1,1))))</f>
        <v>0</v>
      </c>
      <c r="AY143" s="144">
        <f ca="1">IF(AY$13="",0,CHOOSE(Detalhamento.OpçãoServiços,OFFSET(Import.PLQ,$A143-1,AY$15-1,1,1),IF($E143&lt;&gt;1,IF(ISNUMBER(INDEX(Import.PLE,Detalhamento!$E143,Detalhamento!AY$15)),IF(INDEX(Import.PLE,Detalhamento!$E143,Detalhamento!AY$15)&lt;=mediçao,OFFSET(Import.PLQ,$A143-1,AY$15-1,1,1),0),0),PLE!$AA$28*OFFSET(Import.PLQ,$A143-1,AY$15-1,1,1)),IF($E143&lt;&gt;1,IF(ISNUMBER(INDEX(Import.PLE,Detalhamento!$E143,Detalhamento!AY$15)),IF(INDEX(Import.PLE,Detalhamento!$E143,Detalhamento!AY$15)&lt;=mediçao,0,OFFSET(Import.PLQ,$A143-1,AY$15-1,1,1)),OFFSET(Import.PLQ,$A143-1,AY$15-1,1,1)),(1-PLE!$AA$28)*OFFSET(Import.PLQ,$A143-1,AY$15-1,1,1))))</f>
        <v>0</v>
      </c>
      <c r="AZ143" s="144">
        <f ca="1">IF(AZ$13="",0,CHOOSE(Detalhamento.OpçãoServiços,OFFSET(Import.PLQ,$A143-1,AZ$15-1,1,1),IF($E143&lt;&gt;1,IF(ISNUMBER(INDEX(Import.PLE,Detalhamento!$E143,Detalhamento!AZ$15)),IF(INDEX(Import.PLE,Detalhamento!$E143,Detalhamento!AZ$15)&lt;=mediçao,OFFSET(Import.PLQ,$A143-1,AZ$15-1,1,1),0),0),PLE!$AA$28*OFFSET(Import.PLQ,$A143-1,AZ$15-1,1,1)),IF($E143&lt;&gt;1,IF(ISNUMBER(INDEX(Import.PLE,Detalhamento!$E143,Detalhamento!AZ$15)),IF(INDEX(Import.PLE,Detalhamento!$E143,Detalhamento!AZ$15)&lt;=mediçao,0,OFFSET(Import.PLQ,$A143-1,AZ$15-1,1,1)),OFFSET(Import.PLQ,$A143-1,AZ$15-1,1,1)),(1-PLE!$AA$28)*OFFSET(Import.PLQ,$A143-1,AZ$15-1,1,1))))</f>
        <v>0</v>
      </c>
      <c r="BA143" s="144">
        <f ca="1">IF(BA$13="",0,CHOOSE(Detalhamento.OpçãoServiços,OFFSET(Import.PLQ,$A143-1,BA$15-1,1,1),IF($E143&lt;&gt;1,IF(ISNUMBER(INDEX(Import.PLE,Detalhamento!$E143,Detalhamento!BA$15)),IF(INDEX(Import.PLE,Detalhamento!$E143,Detalhamento!BA$15)&lt;=mediçao,OFFSET(Import.PLQ,$A143-1,BA$15-1,1,1),0),0),PLE!$AA$28*OFFSET(Import.PLQ,$A143-1,BA$15-1,1,1)),IF($E143&lt;&gt;1,IF(ISNUMBER(INDEX(Import.PLE,Detalhamento!$E143,Detalhamento!BA$15)),IF(INDEX(Import.PLE,Detalhamento!$E143,Detalhamento!BA$15)&lt;=mediçao,0,OFFSET(Import.PLQ,$A143-1,BA$15-1,1,1)),OFFSET(Import.PLQ,$A143-1,BA$15-1,1,1)),(1-PLE!$AA$28)*OFFSET(Import.PLQ,$A143-1,BA$15-1,1,1))))</f>
        <v>0</v>
      </c>
      <c r="BB143" s="144">
        <f ca="1">IF(BB$13="",0,CHOOSE(Detalhamento.OpçãoServiços,OFFSET(Import.PLQ,$A143-1,BB$15-1,1,1),IF($E143&lt;&gt;1,IF(ISNUMBER(INDEX(Import.PLE,Detalhamento!$E143,Detalhamento!BB$15)),IF(INDEX(Import.PLE,Detalhamento!$E143,Detalhamento!BB$15)&lt;=mediçao,OFFSET(Import.PLQ,$A143-1,BB$15-1,1,1),0),0),PLE!$AA$28*OFFSET(Import.PLQ,$A143-1,BB$15-1,1,1)),IF($E143&lt;&gt;1,IF(ISNUMBER(INDEX(Import.PLE,Detalhamento!$E143,Detalhamento!BB$15)),IF(INDEX(Import.PLE,Detalhamento!$E143,Detalhamento!BB$15)&lt;=mediçao,0,OFFSET(Import.PLQ,$A143-1,BB$15-1,1,1)),OFFSET(Import.PLQ,$A143-1,BB$15-1,1,1)),(1-PLE!$AA$28)*OFFSET(Import.PLQ,$A143-1,BB$15-1,1,1))))</f>
        <v>0</v>
      </c>
      <c r="BC143" s="144">
        <f ca="1">IF(BC$13="",0,CHOOSE(Detalhamento.OpçãoServiços,OFFSET(Import.PLQ,$A143-1,BC$15-1,1,1),IF($E143&lt;&gt;1,IF(ISNUMBER(INDEX(Import.PLE,Detalhamento!$E143,Detalhamento!BC$15)),IF(INDEX(Import.PLE,Detalhamento!$E143,Detalhamento!BC$15)&lt;=mediçao,OFFSET(Import.PLQ,$A143-1,BC$15-1,1,1),0),0),PLE!$AA$28*OFFSET(Import.PLQ,$A143-1,BC$15-1,1,1)),IF($E143&lt;&gt;1,IF(ISNUMBER(INDEX(Import.PLE,Detalhamento!$E143,Detalhamento!BC$15)),IF(INDEX(Import.PLE,Detalhamento!$E143,Detalhamento!BC$15)&lt;=mediçao,0,OFFSET(Import.PLQ,$A143-1,BC$15-1,1,1)),OFFSET(Import.PLQ,$A143-1,BC$15-1,1,1)),(1-PLE!$AA$28)*OFFSET(Import.PLQ,$A143-1,BC$15-1,1,1))))</f>
        <v>0</v>
      </c>
      <c r="BD143" s="144">
        <f ca="1">IF(BD$13="",0,CHOOSE(Detalhamento.OpçãoServiços,OFFSET(Import.PLQ,$A143-1,BD$15-1,1,1),IF($E143&lt;&gt;1,IF(ISNUMBER(INDEX(Import.PLE,Detalhamento!$E143,Detalhamento!BD$15)),IF(INDEX(Import.PLE,Detalhamento!$E143,Detalhamento!BD$15)&lt;=mediçao,OFFSET(Import.PLQ,$A143-1,BD$15-1,1,1),0),0),PLE!$AA$28*OFFSET(Import.PLQ,$A143-1,BD$15-1,1,1)),IF($E143&lt;&gt;1,IF(ISNUMBER(INDEX(Import.PLE,Detalhamento!$E143,Detalhamento!BD$15)),IF(INDEX(Import.PLE,Detalhamento!$E143,Detalhamento!BD$15)&lt;=mediçao,0,OFFSET(Import.PLQ,$A143-1,BD$15-1,1,1)),OFFSET(Import.PLQ,$A143-1,BD$15-1,1,1)),(1-PLE!$AA$28)*OFFSET(Import.PLQ,$A143-1,BD$15-1,1,1))))</f>
        <v>0</v>
      </c>
      <c r="BE143" s="144">
        <f ca="1">IF(BE$13="",0,CHOOSE(Detalhamento.OpçãoServiços,OFFSET(Import.PLQ,$A143-1,BE$15-1,1,1),IF($E143&lt;&gt;1,IF(ISNUMBER(INDEX(Import.PLE,Detalhamento!$E143,Detalhamento!BE$15)),IF(INDEX(Import.PLE,Detalhamento!$E143,Detalhamento!BE$15)&lt;=mediçao,OFFSET(Import.PLQ,$A143-1,BE$15-1,1,1),0),0),PLE!$AA$28*OFFSET(Import.PLQ,$A143-1,BE$15-1,1,1)),IF($E143&lt;&gt;1,IF(ISNUMBER(INDEX(Import.PLE,Detalhamento!$E143,Detalhamento!BE$15)),IF(INDEX(Import.PLE,Detalhamento!$E143,Detalhamento!BE$15)&lt;=mediçao,0,OFFSET(Import.PLQ,$A143-1,BE$15-1,1,1)),OFFSET(Import.PLQ,$A143-1,BE$15-1,1,1)),(1-PLE!$AA$28)*OFFSET(Import.PLQ,$A143-1,BE$15-1,1,1))))</f>
        <v>0</v>
      </c>
      <c r="BF143" s="144">
        <f ca="1">IF(BF$13="",0,CHOOSE(Detalhamento.OpçãoServiços,OFFSET(Import.PLQ,$A143-1,BF$15-1,1,1),IF($E143&lt;&gt;1,IF(ISNUMBER(INDEX(Import.PLE,Detalhamento!$E143,Detalhamento!BF$15)),IF(INDEX(Import.PLE,Detalhamento!$E143,Detalhamento!BF$15)&lt;=mediçao,OFFSET(Import.PLQ,$A143-1,BF$15-1,1,1),0),0),PLE!$AA$28*OFFSET(Import.PLQ,$A143-1,BF$15-1,1,1)),IF($E143&lt;&gt;1,IF(ISNUMBER(INDEX(Import.PLE,Detalhamento!$E143,Detalhamento!BF$15)),IF(INDEX(Import.PLE,Detalhamento!$E143,Detalhamento!BF$15)&lt;=mediçao,0,OFFSET(Import.PLQ,$A143-1,BF$15-1,1,1)),OFFSET(Import.PLQ,$A143-1,BF$15-1,1,1)),(1-PLE!$AA$28)*OFFSET(Import.PLQ,$A143-1,BF$15-1,1,1))))</f>
        <v>0</v>
      </c>
      <c r="BG143" s="144">
        <f ca="1">IF(BG$13="",0,CHOOSE(Detalhamento.OpçãoServiços,OFFSET(Import.PLQ,$A143-1,BG$15-1,1,1),IF($E143&lt;&gt;1,IF(ISNUMBER(INDEX(Import.PLE,Detalhamento!$E143,Detalhamento!BG$15)),IF(INDEX(Import.PLE,Detalhamento!$E143,Detalhamento!BG$15)&lt;=mediçao,OFFSET(Import.PLQ,$A143-1,BG$15-1,1,1),0),0),PLE!$AA$28*OFFSET(Import.PLQ,$A143-1,BG$15-1,1,1)),IF($E143&lt;&gt;1,IF(ISNUMBER(INDEX(Import.PLE,Detalhamento!$E143,Detalhamento!BG$15)),IF(INDEX(Import.PLE,Detalhamento!$E143,Detalhamento!BG$15)&lt;=mediçao,0,OFFSET(Import.PLQ,$A143-1,BG$15-1,1,1)),OFFSET(Import.PLQ,$A143-1,BG$15-1,1,1)),(1-PLE!$AA$28)*OFFSET(Import.PLQ,$A143-1,BG$15-1,1,1))))</f>
        <v>0</v>
      </c>
      <c r="BH143" s="144">
        <f ca="1">IF(BH$13="",0,CHOOSE(Detalhamento.OpçãoServiços,OFFSET(Import.PLQ,$A143-1,BH$15-1,1,1),IF($E143&lt;&gt;1,IF(ISNUMBER(INDEX(Import.PLE,Detalhamento!$E143,Detalhamento!BH$15)),IF(INDEX(Import.PLE,Detalhamento!$E143,Detalhamento!BH$15)&lt;=mediçao,OFFSET(Import.PLQ,$A143-1,BH$15-1,1,1),0),0),PLE!$AA$28*OFFSET(Import.PLQ,$A143-1,BH$15-1,1,1)),IF($E143&lt;&gt;1,IF(ISNUMBER(INDEX(Import.PLE,Detalhamento!$E143,Detalhamento!BH$15)),IF(INDEX(Import.PLE,Detalhamento!$E143,Detalhamento!BH$15)&lt;=mediçao,0,OFFSET(Import.PLQ,$A143-1,BH$15-1,1,1)),OFFSET(Import.PLQ,$A143-1,BH$15-1,1,1)),(1-PLE!$AA$28)*OFFSET(Import.PLQ,$A143-1,BH$15-1,1,1))))</f>
        <v>0</v>
      </c>
      <c r="BI143" s="144">
        <f ca="1">IF(BI$13="",0,CHOOSE(Detalhamento.OpçãoServiços,OFFSET(Import.PLQ,$A143-1,BI$15-1,1,1),IF($E143&lt;&gt;1,IF(ISNUMBER(INDEX(Import.PLE,Detalhamento!$E143,Detalhamento!BI$15)),IF(INDEX(Import.PLE,Detalhamento!$E143,Detalhamento!BI$15)&lt;=mediçao,OFFSET(Import.PLQ,$A143-1,BI$15-1,1,1),0),0),PLE!$AA$28*OFFSET(Import.PLQ,$A143-1,BI$15-1,1,1)),IF($E143&lt;&gt;1,IF(ISNUMBER(INDEX(Import.PLE,Detalhamento!$E143,Detalhamento!BI$15)),IF(INDEX(Import.PLE,Detalhamento!$E143,Detalhamento!BI$15)&lt;=mediçao,0,OFFSET(Import.PLQ,$A143-1,BI$15-1,1,1)),OFFSET(Import.PLQ,$A143-1,BI$15-1,1,1)),(1-PLE!$AA$28)*OFFSET(Import.PLQ,$A143-1,BI$15-1,1,1))))</f>
        <v>0</v>
      </c>
    </row>
    <row r="144" spans="1:61" ht="10.5" hidden="1" x14ac:dyDescent="0.25">
      <c r="A144" s="155">
        <v>128</v>
      </c>
      <c r="B144" s="21" t="str">
        <f t="shared" ca="1" si="17"/>
        <v>Nível</v>
      </c>
      <c r="E144" s="153" t="str">
        <f t="shared" ca="1" si="18"/>
        <v/>
      </c>
      <c r="F144" s="154">
        <f t="shared" ca="1" si="19"/>
        <v>0</v>
      </c>
      <c r="G144" s="154" t="str">
        <f t="shared" ca="1" si="24"/>
        <v>1.14</v>
      </c>
      <c r="H144" s="182" t="str">
        <f t="shared" ca="1" si="24"/>
        <v>COMBATE A INCÊNDIO</v>
      </c>
      <c r="I144" s="37" t="str">
        <f t="shared" ca="1" si="20"/>
        <v/>
      </c>
      <c r="J144" s="144" t="str">
        <f t="shared" ca="1" si="21"/>
        <v/>
      </c>
      <c r="K144" s="67"/>
      <c r="L144" s="144">
        <f ca="1">IF(L$13="",0,CHOOSE(Detalhamento.OpçãoServiços,OFFSET(Import.PLQ,$A144-1,L$15-1,1,1),IF($E144&lt;&gt;1,IF(ISNUMBER(INDEX(Import.PLE,Detalhamento!$E144,Detalhamento!L$15)),IF(INDEX(Import.PLE,Detalhamento!$E144,Detalhamento!L$15)&lt;=mediçao,OFFSET(Import.PLQ,$A144-1,L$15-1,1,1),0),0),PLE!$AA$28*OFFSET(Import.PLQ,$A144-1,L$15-1,1,1)),IF($E144&lt;&gt;1,IF(ISNUMBER(INDEX(Import.PLE,Detalhamento!$E144,Detalhamento!L$15)),IF(INDEX(Import.PLE,Detalhamento!$E144,Detalhamento!L$15)&lt;=mediçao,0,OFFSET(Import.PLQ,$A144-1,L$15-1,1,1)),OFFSET(Import.PLQ,$A144-1,L$15-1,1,1)),(1-PLE!$AA$28)*OFFSET(Import.PLQ,$A144-1,L$15-1,1,1))))</f>
        <v>0</v>
      </c>
      <c r="M144" s="144">
        <f ca="1">IF(M$13="",0,CHOOSE(Detalhamento.OpçãoServiços,OFFSET(Import.PLQ,$A144-1,M$15-1,1,1),IF($E144&lt;&gt;1,IF(ISNUMBER(INDEX(Import.PLE,Detalhamento!$E144,Detalhamento!M$15)),IF(INDEX(Import.PLE,Detalhamento!$E144,Detalhamento!M$15)&lt;=mediçao,OFFSET(Import.PLQ,$A144-1,M$15-1,1,1),0),0),PLE!$AA$28*OFFSET(Import.PLQ,$A144-1,M$15-1,1,1)),IF($E144&lt;&gt;1,IF(ISNUMBER(INDEX(Import.PLE,Detalhamento!$E144,Detalhamento!M$15)),IF(INDEX(Import.PLE,Detalhamento!$E144,Detalhamento!M$15)&lt;=mediçao,0,OFFSET(Import.PLQ,$A144-1,M$15-1,1,1)),OFFSET(Import.PLQ,$A144-1,M$15-1,1,1)),(1-PLE!$AA$28)*OFFSET(Import.PLQ,$A144-1,M$15-1,1,1))))</f>
        <v>0</v>
      </c>
      <c r="N144" s="144">
        <f ca="1">IF(N$13="",0,CHOOSE(Detalhamento.OpçãoServiços,OFFSET(Import.PLQ,$A144-1,N$15-1,1,1),IF($E144&lt;&gt;1,IF(ISNUMBER(INDEX(Import.PLE,Detalhamento!$E144,Detalhamento!N$15)),IF(INDEX(Import.PLE,Detalhamento!$E144,Detalhamento!N$15)&lt;=mediçao,OFFSET(Import.PLQ,$A144-1,N$15-1,1,1),0),0),PLE!$AA$28*OFFSET(Import.PLQ,$A144-1,N$15-1,1,1)),IF($E144&lt;&gt;1,IF(ISNUMBER(INDEX(Import.PLE,Detalhamento!$E144,Detalhamento!N$15)),IF(INDEX(Import.PLE,Detalhamento!$E144,Detalhamento!N$15)&lt;=mediçao,0,OFFSET(Import.PLQ,$A144-1,N$15-1,1,1)),OFFSET(Import.PLQ,$A144-1,N$15-1,1,1)),(1-PLE!$AA$28)*OFFSET(Import.PLQ,$A144-1,N$15-1,1,1))))</f>
        <v>0</v>
      </c>
      <c r="O144" s="144">
        <f ca="1">IF(O$13="",0,CHOOSE(Detalhamento.OpçãoServiços,OFFSET(Import.PLQ,$A144-1,O$15-1,1,1),IF($E144&lt;&gt;1,IF(ISNUMBER(INDEX(Import.PLE,Detalhamento!$E144,Detalhamento!O$15)),IF(INDEX(Import.PLE,Detalhamento!$E144,Detalhamento!O$15)&lt;=mediçao,OFFSET(Import.PLQ,$A144-1,O$15-1,1,1),0),0),PLE!$AA$28*OFFSET(Import.PLQ,$A144-1,O$15-1,1,1)),IF($E144&lt;&gt;1,IF(ISNUMBER(INDEX(Import.PLE,Detalhamento!$E144,Detalhamento!O$15)),IF(INDEX(Import.PLE,Detalhamento!$E144,Detalhamento!O$15)&lt;=mediçao,0,OFFSET(Import.PLQ,$A144-1,O$15-1,1,1)),OFFSET(Import.PLQ,$A144-1,O$15-1,1,1)),(1-PLE!$AA$28)*OFFSET(Import.PLQ,$A144-1,O$15-1,1,1))))</f>
        <v>0</v>
      </c>
      <c r="P144" s="144">
        <f ca="1">IF(P$13="",0,CHOOSE(Detalhamento.OpçãoServiços,OFFSET(Import.PLQ,$A144-1,P$15-1,1,1),IF($E144&lt;&gt;1,IF(ISNUMBER(INDEX(Import.PLE,Detalhamento!$E144,Detalhamento!P$15)),IF(INDEX(Import.PLE,Detalhamento!$E144,Detalhamento!P$15)&lt;=mediçao,OFFSET(Import.PLQ,$A144-1,P$15-1,1,1),0),0),PLE!$AA$28*OFFSET(Import.PLQ,$A144-1,P$15-1,1,1)),IF($E144&lt;&gt;1,IF(ISNUMBER(INDEX(Import.PLE,Detalhamento!$E144,Detalhamento!P$15)),IF(INDEX(Import.PLE,Detalhamento!$E144,Detalhamento!P$15)&lt;=mediçao,0,OFFSET(Import.PLQ,$A144-1,P$15-1,1,1)),OFFSET(Import.PLQ,$A144-1,P$15-1,1,1)),(1-PLE!$AA$28)*OFFSET(Import.PLQ,$A144-1,P$15-1,1,1))))</f>
        <v>0</v>
      </c>
      <c r="Q144" s="144">
        <f ca="1">IF(Q$13="",0,CHOOSE(Detalhamento.OpçãoServiços,OFFSET(Import.PLQ,$A144-1,Q$15-1,1,1),IF($E144&lt;&gt;1,IF(ISNUMBER(INDEX(Import.PLE,Detalhamento!$E144,Detalhamento!Q$15)),IF(INDEX(Import.PLE,Detalhamento!$E144,Detalhamento!Q$15)&lt;=mediçao,OFFSET(Import.PLQ,$A144-1,Q$15-1,1,1),0),0),PLE!$AA$28*OFFSET(Import.PLQ,$A144-1,Q$15-1,1,1)),IF($E144&lt;&gt;1,IF(ISNUMBER(INDEX(Import.PLE,Detalhamento!$E144,Detalhamento!Q$15)),IF(INDEX(Import.PLE,Detalhamento!$E144,Detalhamento!Q$15)&lt;=mediçao,0,OFFSET(Import.PLQ,$A144-1,Q$15-1,1,1)),OFFSET(Import.PLQ,$A144-1,Q$15-1,1,1)),(1-PLE!$AA$28)*OFFSET(Import.PLQ,$A144-1,Q$15-1,1,1))))</f>
        <v>0</v>
      </c>
      <c r="R144" s="144">
        <f ca="1">IF(R$13="",0,CHOOSE(Detalhamento.OpçãoServiços,OFFSET(Import.PLQ,$A144-1,R$15-1,1,1),IF($E144&lt;&gt;1,IF(ISNUMBER(INDEX(Import.PLE,Detalhamento!$E144,Detalhamento!R$15)),IF(INDEX(Import.PLE,Detalhamento!$E144,Detalhamento!R$15)&lt;=mediçao,OFFSET(Import.PLQ,$A144-1,R$15-1,1,1),0),0),PLE!$AA$28*OFFSET(Import.PLQ,$A144-1,R$15-1,1,1)),IF($E144&lt;&gt;1,IF(ISNUMBER(INDEX(Import.PLE,Detalhamento!$E144,Detalhamento!R$15)),IF(INDEX(Import.PLE,Detalhamento!$E144,Detalhamento!R$15)&lt;=mediçao,0,OFFSET(Import.PLQ,$A144-1,R$15-1,1,1)),OFFSET(Import.PLQ,$A144-1,R$15-1,1,1)),(1-PLE!$AA$28)*OFFSET(Import.PLQ,$A144-1,R$15-1,1,1))))</f>
        <v>0</v>
      </c>
      <c r="S144" s="144">
        <f ca="1">IF(S$13="",0,CHOOSE(Detalhamento.OpçãoServiços,OFFSET(Import.PLQ,$A144-1,S$15-1,1,1),IF($E144&lt;&gt;1,IF(ISNUMBER(INDEX(Import.PLE,Detalhamento!$E144,Detalhamento!S$15)),IF(INDEX(Import.PLE,Detalhamento!$E144,Detalhamento!S$15)&lt;=mediçao,OFFSET(Import.PLQ,$A144-1,S$15-1,1,1),0),0),PLE!$AA$28*OFFSET(Import.PLQ,$A144-1,S$15-1,1,1)),IF($E144&lt;&gt;1,IF(ISNUMBER(INDEX(Import.PLE,Detalhamento!$E144,Detalhamento!S$15)),IF(INDEX(Import.PLE,Detalhamento!$E144,Detalhamento!S$15)&lt;=mediçao,0,OFFSET(Import.PLQ,$A144-1,S$15-1,1,1)),OFFSET(Import.PLQ,$A144-1,S$15-1,1,1)),(1-PLE!$AA$28)*OFFSET(Import.PLQ,$A144-1,S$15-1,1,1))))</f>
        <v>0</v>
      </c>
      <c r="T144" s="144">
        <f ca="1">IF(T$13="",0,CHOOSE(Detalhamento.OpçãoServiços,OFFSET(Import.PLQ,$A144-1,T$15-1,1,1),IF($E144&lt;&gt;1,IF(ISNUMBER(INDEX(Import.PLE,Detalhamento!$E144,Detalhamento!T$15)),IF(INDEX(Import.PLE,Detalhamento!$E144,Detalhamento!T$15)&lt;=mediçao,OFFSET(Import.PLQ,$A144-1,T$15-1,1,1),0),0),PLE!$AA$28*OFFSET(Import.PLQ,$A144-1,T$15-1,1,1)),IF($E144&lt;&gt;1,IF(ISNUMBER(INDEX(Import.PLE,Detalhamento!$E144,Detalhamento!T$15)),IF(INDEX(Import.PLE,Detalhamento!$E144,Detalhamento!T$15)&lt;=mediçao,0,OFFSET(Import.PLQ,$A144-1,T$15-1,1,1)),OFFSET(Import.PLQ,$A144-1,T$15-1,1,1)),(1-PLE!$AA$28)*OFFSET(Import.PLQ,$A144-1,T$15-1,1,1))))</f>
        <v>0</v>
      </c>
      <c r="U144" s="144">
        <f ca="1">IF(U$13="",0,CHOOSE(Detalhamento.OpçãoServiços,OFFSET(Import.PLQ,$A144-1,U$15-1,1,1),IF($E144&lt;&gt;1,IF(ISNUMBER(INDEX(Import.PLE,Detalhamento!$E144,Detalhamento!U$15)),IF(INDEX(Import.PLE,Detalhamento!$E144,Detalhamento!U$15)&lt;=mediçao,OFFSET(Import.PLQ,$A144-1,U$15-1,1,1),0),0),PLE!$AA$28*OFFSET(Import.PLQ,$A144-1,U$15-1,1,1)),IF($E144&lt;&gt;1,IF(ISNUMBER(INDEX(Import.PLE,Detalhamento!$E144,Detalhamento!U$15)),IF(INDEX(Import.PLE,Detalhamento!$E144,Detalhamento!U$15)&lt;=mediçao,0,OFFSET(Import.PLQ,$A144-1,U$15-1,1,1)),OFFSET(Import.PLQ,$A144-1,U$15-1,1,1)),(1-PLE!$AA$28)*OFFSET(Import.PLQ,$A144-1,U$15-1,1,1))))</f>
        <v>0</v>
      </c>
      <c r="V144" s="144">
        <f ca="1">IF(V$13="",0,CHOOSE(Detalhamento.OpçãoServiços,OFFSET(Import.PLQ,$A144-1,V$15-1,1,1),IF($E144&lt;&gt;1,IF(ISNUMBER(INDEX(Import.PLE,Detalhamento!$E144,Detalhamento!V$15)),IF(INDEX(Import.PLE,Detalhamento!$E144,Detalhamento!V$15)&lt;=mediçao,OFFSET(Import.PLQ,$A144-1,V$15-1,1,1),0),0),PLE!$AA$28*OFFSET(Import.PLQ,$A144-1,V$15-1,1,1)),IF($E144&lt;&gt;1,IF(ISNUMBER(INDEX(Import.PLE,Detalhamento!$E144,Detalhamento!V$15)),IF(INDEX(Import.PLE,Detalhamento!$E144,Detalhamento!V$15)&lt;=mediçao,0,OFFSET(Import.PLQ,$A144-1,V$15-1,1,1)),OFFSET(Import.PLQ,$A144-1,V$15-1,1,1)),(1-PLE!$AA$28)*OFFSET(Import.PLQ,$A144-1,V$15-1,1,1))))</f>
        <v>0</v>
      </c>
      <c r="W144" s="144">
        <f ca="1">IF(W$13="",0,CHOOSE(Detalhamento.OpçãoServiços,OFFSET(Import.PLQ,$A144-1,W$15-1,1,1),IF($E144&lt;&gt;1,IF(ISNUMBER(INDEX(Import.PLE,Detalhamento!$E144,Detalhamento!W$15)),IF(INDEX(Import.PLE,Detalhamento!$E144,Detalhamento!W$15)&lt;=mediçao,OFFSET(Import.PLQ,$A144-1,W$15-1,1,1),0),0),PLE!$AA$28*OFFSET(Import.PLQ,$A144-1,W$15-1,1,1)),IF($E144&lt;&gt;1,IF(ISNUMBER(INDEX(Import.PLE,Detalhamento!$E144,Detalhamento!W$15)),IF(INDEX(Import.PLE,Detalhamento!$E144,Detalhamento!W$15)&lt;=mediçao,0,OFFSET(Import.PLQ,$A144-1,W$15-1,1,1)),OFFSET(Import.PLQ,$A144-1,W$15-1,1,1)),(1-PLE!$AA$28)*OFFSET(Import.PLQ,$A144-1,W$15-1,1,1))))</f>
        <v>0</v>
      </c>
      <c r="X144" s="144">
        <f ca="1">IF(X$13="",0,CHOOSE(Detalhamento.OpçãoServiços,OFFSET(Import.PLQ,$A144-1,X$15-1,1,1),IF($E144&lt;&gt;1,IF(ISNUMBER(INDEX(Import.PLE,Detalhamento!$E144,Detalhamento!X$15)),IF(INDEX(Import.PLE,Detalhamento!$E144,Detalhamento!X$15)&lt;=mediçao,OFFSET(Import.PLQ,$A144-1,X$15-1,1,1),0),0),PLE!$AA$28*OFFSET(Import.PLQ,$A144-1,X$15-1,1,1)),IF($E144&lt;&gt;1,IF(ISNUMBER(INDEX(Import.PLE,Detalhamento!$E144,Detalhamento!X$15)),IF(INDEX(Import.PLE,Detalhamento!$E144,Detalhamento!X$15)&lt;=mediçao,0,OFFSET(Import.PLQ,$A144-1,X$15-1,1,1)),OFFSET(Import.PLQ,$A144-1,X$15-1,1,1)),(1-PLE!$AA$28)*OFFSET(Import.PLQ,$A144-1,X$15-1,1,1))))</f>
        <v>0</v>
      </c>
      <c r="Y144" s="144">
        <f ca="1">IF(Y$13="",0,CHOOSE(Detalhamento.OpçãoServiços,OFFSET(Import.PLQ,$A144-1,Y$15-1,1,1),IF($E144&lt;&gt;1,IF(ISNUMBER(INDEX(Import.PLE,Detalhamento!$E144,Detalhamento!Y$15)),IF(INDEX(Import.PLE,Detalhamento!$E144,Detalhamento!Y$15)&lt;=mediçao,OFFSET(Import.PLQ,$A144-1,Y$15-1,1,1),0),0),PLE!$AA$28*OFFSET(Import.PLQ,$A144-1,Y$15-1,1,1)),IF($E144&lt;&gt;1,IF(ISNUMBER(INDEX(Import.PLE,Detalhamento!$E144,Detalhamento!Y$15)),IF(INDEX(Import.PLE,Detalhamento!$E144,Detalhamento!Y$15)&lt;=mediçao,0,OFFSET(Import.PLQ,$A144-1,Y$15-1,1,1)),OFFSET(Import.PLQ,$A144-1,Y$15-1,1,1)),(1-PLE!$AA$28)*OFFSET(Import.PLQ,$A144-1,Y$15-1,1,1))))</f>
        <v>0</v>
      </c>
      <c r="Z144" s="144">
        <f ca="1">IF(Z$13="",0,CHOOSE(Detalhamento.OpçãoServiços,OFFSET(Import.PLQ,$A144-1,Z$15-1,1,1),IF($E144&lt;&gt;1,IF(ISNUMBER(INDEX(Import.PLE,Detalhamento!$E144,Detalhamento!Z$15)),IF(INDEX(Import.PLE,Detalhamento!$E144,Detalhamento!Z$15)&lt;=mediçao,OFFSET(Import.PLQ,$A144-1,Z$15-1,1,1),0),0),PLE!$AA$28*OFFSET(Import.PLQ,$A144-1,Z$15-1,1,1)),IF($E144&lt;&gt;1,IF(ISNUMBER(INDEX(Import.PLE,Detalhamento!$E144,Detalhamento!Z$15)),IF(INDEX(Import.PLE,Detalhamento!$E144,Detalhamento!Z$15)&lt;=mediçao,0,OFFSET(Import.PLQ,$A144-1,Z$15-1,1,1)),OFFSET(Import.PLQ,$A144-1,Z$15-1,1,1)),(1-PLE!$AA$28)*OFFSET(Import.PLQ,$A144-1,Z$15-1,1,1))))</f>
        <v>0</v>
      </c>
      <c r="AA144" s="144">
        <f ca="1">IF(AA$13="",0,CHOOSE(Detalhamento.OpçãoServiços,OFFSET(Import.PLQ,$A144-1,AA$15-1,1,1),IF($E144&lt;&gt;1,IF(ISNUMBER(INDEX(Import.PLE,Detalhamento!$E144,Detalhamento!AA$15)),IF(INDEX(Import.PLE,Detalhamento!$E144,Detalhamento!AA$15)&lt;=mediçao,OFFSET(Import.PLQ,$A144-1,AA$15-1,1,1),0),0),PLE!$AA$28*OFFSET(Import.PLQ,$A144-1,AA$15-1,1,1)),IF($E144&lt;&gt;1,IF(ISNUMBER(INDEX(Import.PLE,Detalhamento!$E144,Detalhamento!AA$15)),IF(INDEX(Import.PLE,Detalhamento!$E144,Detalhamento!AA$15)&lt;=mediçao,0,OFFSET(Import.PLQ,$A144-1,AA$15-1,1,1)),OFFSET(Import.PLQ,$A144-1,AA$15-1,1,1)),(1-PLE!$AA$28)*OFFSET(Import.PLQ,$A144-1,AA$15-1,1,1))))</f>
        <v>0</v>
      </c>
      <c r="AB144" s="144">
        <f ca="1">IF(AB$13="",0,CHOOSE(Detalhamento.OpçãoServiços,OFFSET(Import.PLQ,$A144-1,AB$15-1,1,1),IF($E144&lt;&gt;1,IF(ISNUMBER(INDEX(Import.PLE,Detalhamento!$E144,Detalhamento!AB$15)),IF(INDEX(Import.PLE,Detalhamento!$E144,Detalhamento!AB$15)&lt;=mediçao,OFFSET(Import.PLQ,$A144-1,AB$15-1,1,1),0),0),PLE!$AA$28*OFFSET(Import.PLQ,$A144-1,AB$15-1,1,1)),IF($E144&lt;&gt;1,IF(ISNUMBER(INDEX(Import.PLE,Detalhamento!$E144,Detalhamento!AB$15)),IF(INDEX(Import.PLE,Detalhamento!$E144,Detalhamento!AB$15)&lt;=mediçao,0,OFFSET(Import.PLQ,$A144-1,AB$15-1,1,1)),OFFSET(Import.PLQ,$A144-1,AB$15-1,1,1)),(1-PLE!$AA$28)*OFFSET(Import.PLQ,$A144-1,AB$15-1,1,1))))</f>
        <v>0</v>
      </c>
      <c r="AC144" s="144">
        <f ca="1">IF(AC$13="",0,CHOOSE(Detalhamento.OpçãoServiços,OFFSET(Import.PLQ,$A144-1,AC$15-1,1,1),IF($E144&lt;&gt;1,IF(ISNUMBER(INDEX(Import.PLE,Detalhamento!$E144,Detalhamento!AC$15)),IF(INDEX(Import.PLE,Detalhamento!$E144,Detalhamento!AC$15)&lt;=mediçao,OFFSET(Import.PLQ,$A144-1,AC$15-1,1,1),0),0),PLE!$AA$28*OFFSET(Import.PLQ,$A144-1,AC$15-1,1,1)),IF($E144&lt;&gt;1,IF(ISNUMBER(INDEX(Import.PLE,Detalhamento!$E144,Detalhamento!AC$15)),IF(INDEX(Import.PLE,Detalhamento!$E144,Detalhamento!AC$15)&lt;=mediçao,0,OFFSET(Import.PLQ,$A144-1,AC$15-1,1,1)),OFFSET(Import.PLQ,$A144-1,AC$15-1,1,1)),(1-PLE!$AA$28)*OFFSET(Import.PLQ,$A144-1,AC$15-1,1,1))))</f>
        <v>0</v>
      </c>
      <c r="AD144" s="144">
        <f ca="1">IF(AD$13="",0,CHOOSE(Detalhamento.OpçãoServiços,OFFSET(Import.PLQ,$A144-1,AD$15-1,1,1),IF($E144&lt;&gt;1,IF(ISNUMBER(INDEX(Import.PLE,Detalhamento!$E144,Detalhamento!AD$15)),IF(INDEX(Import.PLE,Detalhamento!$E144,Detalhamento!AD$15)&lt;=mediçao,OFFSET(Import.PLQ,$A144-1,AD$15-1,1,1),0),0),PLE!$AA$28*OFFSET(Import.PLQ,$A144-1,AD$15-1,1,1)),IF($E144&lt;&gt;1,IF(ISNUMBER(INDEX(Import.PLE,Detalhamento!$E144,Detalhamento!AD$15)),IF(INDEX(Import.PLE,Detalhamento!$E144,Detalhamento!AD$15)&lt;=mediçao,0,OFFSET(Import.PLQ,$A144-1,AD$15-1,1,1)),OFFSET(Import.PLQ,$A144-1,AD$15-1,1,1)),(1-PLE!$AA$28)*OFFSET(Import.PLQ,$A144-1,AD$15-1,1,1))))</f>
        <v>0</v>
      </c>
      <c r="AE144" s="144">
        <f ca="1">IF(AE$13="",0,CHOOSE(Detalhamento.OpçãoServiços,OFFSET(Import.PLQ,$A144-1,AE$15-1,1,1),IF($E144&lt;&gt;1,IF(ISNUMBER(INDEX(Import.PLE,Detalhamento!$E144,Detalhamento!AE$15)),IF(INDEX(Import.PLE,Detalhamento!$E144,Detalhamento!AE$15)&lt;=mediçao,OFFSET(Import.PLQ,$A144-1,AE$15-1,1,1),0),0),PLE!$AA$28*OFFSET(Import.PLQ,$A144-1,AE$15-1,1,1)),IF($E144&lt;&gt;1,IF(ISNUMBER(INDEX(Import.PLE,Detalhamento!$E144,Detalhamento!AE$15)),IF(INDEX(Import.PLE,Detalhamento!$E144,Detalhamento!AE$15)&lt;=mediçao,0,OFFSET(Import.PLQ,$A144-1,AE$15-1,1,1)),OFFSET(Import.PLQ,$A144-1,AE$15-1,1,1)),(1-PLE!$AA$28)*OFFSET(Import.PLQ,$A144-1,AE$15-1,1,1))))</f>
        <v>0</v>
      </c>
      <c r="AF144" s="144">
        <f ca="1">IF(AF$13="",0,CHOOSE(Detalhamento.OpçãoServiços,OFFSET(Import.PLQ,$A144-1,AF$15-1,1,1),IF($E144&lt;&gt;1,IF(ISNUMBER(INDEX(Import.PLE,Detalhamento!$E144,Detalhamento!AF$15)),IF(INDEX(Import.PLE,Detalhamento!$E144,Detalhamento!AF$15)&lt;=mediçao,OFFSET(Import.PLQ,$A144-1,AF$15-1,1,1),0),0),PLE!$AA$28*OFFSET(Import.PLQ,$A144-1,AF$15-1,1,1)),IF($E144&lt;&gt;1,IF(ISNUMBER(INDEX(Import.PLE,Detalhamento!$E144,Detalhamento!AF$15)),IF(INDEX(Import.PLE,Detalhamento!$E144,Detalhamento!AF$15)&lt;=mediçao,0,OFFSET(Import.PLQ,$A144-1,AF$15-1,1,1)),OFFSET(Import.PLQ,$A144-1,AF$15-1,1,1)),(1-PLE!$AA$28)*OFFSET(Import.PLQ,$A144-1,AF$15-1,1,1))))</f>
        <v>0</v>
      </c>
      <c r="AG144" s="144">
        <f ca="1">IF(AG$13="",0,CHOOSE(Detalhamento.OpçãoServiços,OFFSET(Import.PLQ,$A144-1,AG$15-1,1,1),IF($E144&lt;&gt;1,IF(ISNUMBER(INDEX(Import.PLE,Detalhamento!$E144,Detalhamento!AG$15)),IF(INDEX(Import.PLE,Detalhamento!$E144,Detalhamento!AG$15)&lt;=mediçao,OFFSET(Import.PLQ,$A144-1,AG$15-1,1,1),0),0),PLE!$AA$28*OFFSET(Import.PLQ,$A144-1,AG$15-1,1,1)),IF($E144&lt;&gt;1,IF(ISNUMBER(INDEX(Import.PLE,Detalhamento!$E144,Detalhamento!AG$15)),IF(INDEX(Import.PLE,Detalhamento!$E144,Detalhamento!AG$15)&lt;=mediçao,0,OFFSET(Import.PLQ,$A144-1,AG$15-1,1,1)),OFFSET(Import.PLQ,$A144-1,AG$15-1,1,1)),(1-PLE!$AA$28)*OFFSET(Import.PLQ,$A144-1,AG$15-1,1,1))))</f>
        <v>0</v>
      </c>
      <c r="AH144" s="144">
        <f ca="1">IF(AH$13="",0,CHOOSE(Detalhamento.OpçãoServiços,OFFSET(Import.PLQ,$A144-1,AH$15-1,1,1),IF($E144&lt;&gt;1,IF(ISNUMBER(INDEX(Import.PLE,Detalhamento!$E144,Detalhamento!AH$15)),IF(INDEX(Import.PLE,Detalhamento!$E144,Detalhamento!AH$15)&lt;=mediçao,OFFSET(Import.PLQ,$A144-1,AH$15-1,1,1),0),0),PLE!$AA$28*OFFSET(Import.PLQ,$A144-1,AH$15-1,1,1)),IF($E144&lt;&gt;1,IF(ISNUMBER(INDEX(Import.PLE,Detalhamento!$E144,Detalhamento!AH$15)),IF(INDEX(Import.PLE,Detalhamento!$E144,Detalhamento!AH$15)&lt;=mediçao,0,OFFSET(Import.PLQ,$A144-1,AH$15-1,1,1)),OFFSET(Import.PLQ,$A144-1,AH$15-1,1,1)),(1-PLE!$AA$28)*OFFSET(Import.PLQ,$A144-1,AH$15-1,1,1))))</f>
        <v>0</v>
      </c>
      <c r="AI144" s="144">
        <f ca="1">IF(AI$13="",0,CHOOSE(Detalhamento.OpçãoServiços,OFFSET(Import.PLQ,$A144-1,AI$15-1,1,1),IF($E144&lt;&gt;1,IF(ISNUMBER(INDEX(Import.PLE,Detalhamento!$E144,Detalhamento!AI$15)),IF(INDEX(Import.PLE,Detalhamento!$E144,Detalhamento!AI$15)&lt;=mediçao,OFFSET(Import.PLQ,$A144-1,AI$15-1,1,1),0),0),PLE!$AA$28*OFFSET(Import.PLQ,$A144-1,AI$15-1,1,1)),IF($E144&lt;&gt;1,IF(ISNUMBER(INDEX(Import.PLE,Detalhamento!$E144,Detalhamento!AI$15)),IF(INDEX(Import.PLE,Detalhamento!$E144,Detalhamento!AI$15)&lt;=mediçao,0,OFFSET(Import.PLQ,$A144-1,AI$15-1,1,1)),OFFSET(Import.PLQ,$A144-1,AI$15-1,1,1)),(1-PLE!$AA$28)*OFFSET(Import.PLQ,$A144-1,AI$15-1,1,1))))</f>
        <v>0</v>
      </c>
      <c r="AJ144" s="144">
        <f ca="1">IF(AJ$13="",0,CHOOSE(Detalhamento.OpçãoServiços,OFFSET(Import.PLQ,$A144-1,AJ$15-1,1,1),IF($E144&lt;&gt;1,IF(ISNUMBER(INDEX(Import.PLE,Detalhamento!$E144,Detalhamento!AJ$15)),IF(INDEX(Import.PLE,Detalhamento!$E144,Detalhamento!AJ$15)&lt;=mediçao,OFFSET(Import.PLQ,$A144-1,AJ$15-1,1,1),0),0),PLE!$AA$28*OFFSET(Import.PLQ,$A144-1,AJ$15-1,1,1)),IF($E144&lt;&gt;1,IF(ISNUMBER(INDEX(Import.PLE,Detalhamento!$E144,Detalhamento!AJ$15)),IF(INDEX(Import.PLE,Detalhamento!$E144,Detalhamento!AJ$15)&lt;=mediçao,0,OFFSET(Import.PLQ,$A144-1,AJ$15-1,1,1)),OFFSET(Import.PLQ,$A144-1,AJ$15-1,1,1)),(1-PLE!$AA$28)*OFFSET(Import.PLQ,$A144-1,AJ$15-1,1,1))))</f>
        <v>0</v>
      </c>
      <c r="AK144" s="144">
        <f ca="1">IF(AK$13="",0,CHOOSE(Detalhamento.OpçãoServiços,OFFSET(Import.PLQ,$A144-1,AK$15-1,1,1),IF($E144&lt;&gt;1,IF(ISNUMBER(INDEX(Import.PLE,Detalhamento!$E144,Detalhamento!AK$15)),IF(INDEX(Import.PLE,Detalhamento!$E144,Detalhamento!AK$15)&lt;=mediçao,OFFSET(Import.PLQ,$A144-1,AK$15-1,1,1),0),0),PLE!$AA$28*OFFSET(Import.PLQ,$A144-1,AK$15-1,1,1)),IF($E144&lt;&gt;1,IF(ISNUMBER(INDEX(Import.PLE,Detalhamento!$E144,Detalhamento!AK$15)),IF(INDEX(Import.PLE,Detalhamento!$E144,Detalhamento!AK$15)&lt;=mediçao,0,OFFSET(Import.PLQ,$A144-1,AK$15-1,1,1)),OFFSET(Import.PLQ,$A144-1,AK$15-1,1,1)),(1-PLE!$AA$28)*OFFSET(Import.PLQ,$A144-1,AK$15-1,1,1))))</f>
        <v>0</v>
      </c>
      <c r="AL144" s="144">
        <f ca="1">IF(AL$13="",0,CHOOSE(Detalhamento.OpçãoServiços,OFFSET(Import.PLQ,$A144-1,AL$15-1,1,1),IF($E144&lt;&gt;1,IF(ISNUMBER(INDEX(Import.PLE,Detalhamento!$E144,Detalhamento!AL$15)),IF(INDEX(Import.PLE,Detalhamento!$E144,Detalhamento!AL$15)&lt;=mediçao,OFFSET(Import.PLQ,$A144-1,AL$15-1,1,1),0),0),PLE!$AA$28*OFFSET(Import.PLQ,$A144-1,AL$15-1,1,1)),IF($E144&lt;&gt;1,IF(ISNUMBER(INDEX(Import.PLE,Detalhamento!$E144,Detalhamento!AL$15)),IF(INDEX(Import.PLE,Detalhamento!$E144,Detalhamento!AL$15)&lt;=mediçao,0,OFFSET(Import.PLQ,$A144-1,AL$15-1,1,1)),OFFSET(Import.PLQ,$A144-1,AL$15-1,1,1)),(1-PLE!$AA$28)*OFFSET(Import.PLQ,$A144-1,AL$15-1,1,1))))</f>
        <v>0</v>
      </c>
      <c r="AM144" s="144">
        <f ca="1">IF(AM$13="",0,CHOOSE(Detalhamento.OpçãoServiços,OFFSET(Import.PLQ,$A144-1,AM$15-1,1,1),IF($E144&lt;&gt;1,IF(ISNUMBER(INDEX(Import.PLE,Detalhamento!$E144,Detalhamento!AM$15)),IF(INDEX(Import.PLE,Detalhamento!$E144,Detalhamento!AM$15)&lt;=mediçao,OFFSET(Import.PLQ,$A144-1,AM$15-1,1,1),0),0),PLE!$AA$28*OFFSET(Import.PLQ,$A144-1,AM$15-1,1,1)),IF($E144&lt;&gt;1,IF(ISNUMBER(INDEX(Import.PLE,Detalhamento!$E144,Detalhamento!AM$15)),IF(INDEX(Import.PLE,Detalhamento!$E144,Detalhamento!AM$15)&lt;=mediçao,0,OFFSET(Import.PLQ,$A144-1,AM$15-1,1,1)),OFFSET(Import.PLQ,$A144-1,AM$15-1,1,1)),(1-PLE!$AA$28)*OFFSET(Import.PLQ,$A144-1,AM$15-1,1,1))))</f>
        <v>0</v>
      </c>
      <c r="AN144" s="144">
        <f ca="1">IF(AN$13="",0,CHOOSE(Detalhamento.OpçãoServiços,OFFSET(Import.PLQ,$A144-1,AN$15-1,1,1),IF($E144&lt;&gt;1,IF(ISNUMBER(INDEX(Import.PLE,Detalhamento!$E144,Detalhamento!AN$15)),IF(INDEX(Import.PLE,Detalhamento!$E144,Detalhamento!AN$15)&lt;=mediçao,OFFSET(Import.PLQ,$A144-1,AN$15-1,1,1),0),0),PLE!$AA$28*OFFSET(Import.PLQ,$A144-1,AN$15-1,1,1)),IF($E144&lt;&gt;1,IF(ISNUMBER(INDEX(Import.PLE,Detalhamento!$E144,Detalhamento!AN$15)),IF(INDEX(Import.PLE,Detalhamento!$E144,Detalhamento!AN$15)&lt;=mediçao,0,OFFSET(Import.PLQ,$A144-1,AN$15-1,1,1)),OFFSET(Import.PLQ,$A144-1,AN$15-1,1,1)),(1-PLE!$AA$28)*OFFSET(Import.PLQ,$A144-1,AN$15-1,1,1))))</f>
        <v>0</v>
      </c>
      <c r="AO144" s="144">
        <f ca="1">IF(AO$13="",0,CHOOSE(Detalhamento.OpçãoServiços,OFFSET(Import.PLQ,$A144-1,AO$15-1,1,1),IF($E144&lt;&gt;1,IF(ISNUMBER(INDEX(Import.PLE,Detalhamento!$E144,Detalhamento!AO$15)),IF(INDEX(Import.PLE,Detalhamento!$E144,Detalhamento!AO$15)&lt;=mediçao,OFFSET(Import.PLQ,$A144-1,AO$15-1,1,1),0),0),PLE!$AA$28*OFFSET(Import.PLQ,$A144-1,AO$15-1,1,1)),IF($E144&lt;&gt;1,IF(ISNUMBER(INDEX(Import.PLE,Detalhamento!$E144,Detalhamento!AO$15)),IF(INDEX(Import.PLE,Detalhamento!$E144,Detalhamento!AO$15)&lt;=mediçao,0,OFFSET(Import.PLQ,$A144-1,AO$15-1,1,1)),OFFSET(Import.PLQ,$A144-1,AO$15-1,1,1)),(1-PLE!$AA$28)*OFFSET(Import.PLQ,$A144-1,AO$15-1,1,1))))</f>
        <v>0</v>
      </c>
      <c r="AP144" s="144">
        <f ca="1">IF(AP$13="",0,CHOOSE(Detalhamento.OpçãoServiços,OFFSET(Import.PLQ,$A144-1,AP$15-1,1,1),IF($E144&lt;&gt;1,IF(ISNUMBER(INDEX(Import.PLE,Detalhamento!$E144,Detalhamento!AP$15)),IF(INDEX(Import.PLE,Detalhamento!$E144,Detalhamento!AP$15)&lt;=mediçao,OFFSET(Import.PLQ,$A144-1,AP$15-1,1,1),0),0),PLE!$AA$28*OFFSET(Import.PLQ,$A144-1,AP$15-1,1,1)),IF($E144&lt;&gt;1,IF(ISNUMBER(INDEX(Import.PLE,Detalhamento!$E144,Detalhamento!AP$15)),IF(INDEX(Import.PLE,Detalhamento!$E144,Detalhamento!AP$15)&lt;=mediçao,0,OFFSET(Import.PLQ,$A144-1,AP$15-1,1,1)),OFFSET(Import.PLQ,$A144-1,AP$15-1,1,1)),(1-PLE!$AA$28)*OFFSET(Import.PLQ,$A144-1,AP$15-1,1,1))))</f>
        <v>0</v>
      </c>
      <c r="AQ144" s="144">
        <f ca="1">IF(AQ$13="",0,CHOOSE(Detalhamento.OpçãoServiços,OFFSET(Import.PLQ,$A144-1,AQ$15-1,1,1),IF($E144&lt;&gt;1,IF(ISNUMBER(INDEX(Import.PLE,Detalhamento!$E144,Detalhamento!AQ$15)),IF(INDEX(Import.PLE,Detalhamento!$E144,Detalhamento!AQ$15)&lt;=mediçao,OFFSET(Import.PLQ,$A144-1,AQ$15-1,1,1),0),0),PLE!$AA$28*OFFSET(Import.PLQ,$A144-1,AQ$15-1,1,1)),IF($E144&lt;&gt;1,IF(ISNUMBER(INDEX(Import.PLE,Detalhamento!$E144,Detalhamento!AQ$15)),IF(INDEX(Import.PLE,Detalhamento!$E144,Detalhamento!AQ$15)&lt;=mediçao,0,OFFSET(Import.PLQ,$A144-1,AQ$15-1,1,1)),OFFSET(Import.PLQ,$A144-1,AQ$15-1,1,1)),(1-PLE!$AA$28)*OFFSET(Import.PLQ,$A144-1,AQ$15-1,1,1))))</f>
        <v>0</v>
      </c>
      <c r="AR144" s="144">
        <f ca="1">IF(AR$13="",0,CHOOSE(Detalhamento.OpçãoServiços,OFFSET(Import.PLQ,$A144-1,AR$15-1,1,1),IF($E144&lt;&gt;1,IF(ISNUMBER(INDEX(Import.PLE,Detalhamento!$E144,Detalhamento!AR$15)),IF(INDEX(Import.PLE,Detalhamento!$E144,Detalhamento!AR$15)&lt;=mediçao,OFFSET(Import.PLQ,$A144-1,AR$15-1,1,1),0),0),PLE!$AA$28*OFFSET(Import.PLQ,$A144-1,AR$15-1,1,1)),IF($E144&lt;&gt;1,IF(ISNUMBER(INDEX(Import.PLE,Detalhamento!$E144,Detalhamento!AR$15)),IF(INDEX(Import.PLE,Detalhamento!$E144,Detalhamento!AR$15)&lt;=mediçao,0,OFFSET(Import.PLQ,$A144-1,AR$15-1,1,1)),OFFSET(Import.PLQ,$A144-1,AR$15-1,1,1)),(1-PLE!$AA$28)*OFFSET(Import.PLQ,$A144-1,AR$15-1,1,1))))</f>
        <v>0</v>
      </c>
      <c r="AS144" s="144">
        <f ca="1">IF(AS$13="",0,CHOOSE(Detalhamento.OpçãoServiços,OFFSET(Import.PLQ,$A144-1,AS$15-1,1,1),IF($E144&lt;&gt;1,IF(ISNUMBER(INDEX(Import.PLE,Detalhamento!$E144,Detalhamento!AS$15)),IF(INDEX(Import.PLE,Detalhamento!$E144,Detalhamento!AS$15)&lt;=mediçao,OFFSET(Import.PLQ,$A144-1,AS$15-1,1,1),0),0),PLE!$AA$28*OFFSET(Import.PLQ,$A144-1,AS$15-1,1,1)),IF($E144&lt;&gt;1,IF(ISNUMBER(INDEX(Import.PLE,Detalhamento!$E144,Detalhamento!AS$15)),IF(INDEX(Import.PLE,Detalhamento!$E144,Detalhamento!AS$15)&lt;=mediçao,0,OFFSET(Import.PLQ,$A144-1,AS$15-1,1,1)),OFFSET(Import.PLQ,$A144-1,AS$15-1,1,1)),(1-PLE!$AA$28)*OFFSET(Import.PLQ,$A144-1,AS$15-1,1,1))))</f>
        <v>0</v>
      </c>
      <c r="AT144" s="144">
        <f ca="1">IF(AT$13="",0,CHOOSE(Detalhamento.OpçãoServiços,OFFSET(Import.PLQ,$A144-1,AT$15-1,1,1),IF($E144&lt;&gt;1,IF(ISNUMBER(INDEX(Import.PLE,Detalhamento!$E144,Detalhamento!AT$15)),IF(INDEX(Import.PLE,Detalhamento!$E144,Detalhamento!AT$15)&lt;=mediçao,OFFSET(Import.PLQ,$A144-1,AT$15-1,1,1),0),0),PLE!$AA$28*OFFSET(Import.PLQ,$A144-1,AT$15-1,1,1)),IF($E144&lt;&gt;1,IF(ISNUMBER(INDEX(Import.PLE,Detalhamento!$E144,Detalhamento!AT$15)),IF(INDEX(Import.PLE,Detalhamento!$E144,Detalhamento!AT$15)&lt;=mediçao,0,OFFSET(Import.PLQ,$A144-1,AT$15-1,1,1)),OFFSET(Import.PLQ,$A144-1,AT$15-1,1,1)),(1-PLE!$AA$28)*OFFSET(Import.PLQ,$A144-1,AT$15-1,1,1))))</f>
        <v>0</v>
      </c>
      <c r="AU144" s="144">
        <f ca="1">IF(AU$13="",0,CHOOSE(Detalhamento.OpçãoServiços,OFFSET(Import.PLQ,$A144-1,AU$15-1,1,1),IF($E144&lt;&gt;1,IF(ISNUMBER(INDEX(Import.PLE,Detalhamento!$E144,Detalhamento!AU$15)),IF(INDEX(Import.PLE,Detalhamento!$E144,Detalhamento!AU$15)&lt;=mediçao,OFFSET(Import.PLQ,$A144-1,AU$15-1,1,1),0),0),PLE!$AA$28*OFFSET(Import.PLQ,$A144-1,AU$15-1,1,1)),IF($E144&lt;&gt;1,IF(ISNUMBER(INDEX(Import.PLE,Detalhamento!$E144,Detalhamento!AU$15)),IF(INDEX(Import.PLE,Detalhamento!$E144,Detalhamento!AU$15)&lt;=mediçao,0,OFFSET(Import.PLQ,$A144-1,AU$15-1,1,1)),OFFSET(Import.PLQ,$A144-1,AU$15-1,1,1)),(1-PLE!$AA$28)*OFFSET(Import.PLQ,$A144-1,AU$15-1,1,1))))</f>
        <v>0</v>
      </c>
      <c r="AV144" s="144">
        <f ca="1">IF(AV$13="",0,CHOOSE(Detalhamento.OpçãoServiços,OFFSET(Import.PLQ,$A144-1,AV$15-1,1,1),IF($E144&lt;&gt;1,IF(ISNUMBER(INDEX(Import.PLE,Detalhamento!$E144,Detalhamento!AV$15)),IF(INDEX(Import.PLE,Detalhamento!$E144,Detalhamento!AV$15)&lt;=mediçao,OFFSET(Import.PLQ,$A144-1,AV$15-1,1,1),0),0),PLE!$AA$28*OFFSET(Import.PLQ,$A144-1,AV$15-1,1,1)),IF($E144&lt;&gt;1,IF(ISNUMBER(INDEX(Import.PLE,Detalhamento!$E144,Detalhamento!AV$15)),IF(INDEX(Import.PLE,Detalhamento!$E144,Detalhamento!AV$15)&lt;=mediçao,0,OFFSET(Import.PLQ,$A144-1,AV$15-1,1,1)),OFFSET(Import.PLQ,$A144-1,AV$15-1,1,1)),(1-PLE!$AA$28)*OFFSET(Import.PLQ,$A144-1,AV$15-1,1,1))))</f>
        <v>0</v>
      </c>
      <c r="AW144" s="144">
        <f ca="1">IF(AW$13="",0,CHOOSE(Detalhamento.OpçãoServiços,OFFSET(Import.PLQ,$A144-1,AW$15-1,1,1),IF($E144&lt;&gt;1,IF(ISNUMBER(INDEX(Import.PLE,Detalhamento!$E144,Detalhamento!AW$15)),IF(INDEX(Import.PLE,Detalhamento!$E144,Detalhamento!AW$15)&lt;=mediçao,OFFSET(Import.PLQ,$A144-1,AW$15-1,1,1),0),0),PLE!$AA$28*OFFSET(Import.PLQ,$A144-1,AW$15-1,1,1)),IF($E144&lt;&gt;1,IF(ISNUMBER(INDEX(Import.PLE,Detalhamento!$E144,Detalhamento!AW$15)),IF(INDEX(Import.PLE,Detalhamento!$E144,Detalhamento!AW$15)&lt;=mediçao,0,OFFSET(Import.PLQ,$A144-1,AW$15-1,1,1)),OFFSET(Import.PLQ,$A144-1,AW$15-1,1,1)),(1-PLE!$AA$28)*OFFSET(Import.PLQ,$A144-1,AW$15-1,1,1))))</f>
        <v>0</v>
      </c>
      <c r="AX144" s="144">
        <f ca="1">IF(AX$13="",0,CHOOSE(Detalhamento.OpçãoServiços,OFFSET(Import.PLQ,$A144-1,AX$15-1,1,1),IF($E144&lt;&gt;1,IF(ISNUMBER(INDEX(Import.PLE,Detalhamento!$E144,Detalhamento!AX$15)),IF(INDEX(Import.PLE,Detalhamento!$E144,Detalhamento!AX$15)&lt;=mediçao,OFFSET(Import.PLQ,$A144-1,AX$15-1,1,1),0),0),PLE!$AA$28*OFFSET(Import.PLQ,$A144-1,AX$15-1,1,1)),IF($E144&lt;&gt;1,IF(ISNUMBER(INDEX(Import.PLE,Detalhamento!$E144,Detalhamento!AX$15)),IF(INDEX(Import.PLE,Detalhamento!$E144,Detalhamento!AX$15)&lt;=mediçao,0,OFFSET(Import.PLQ,$A144-1,AX$15-1,1,1)),OFFSET(Import.PLQ,$A144-1,AX$15-1,1,1)),(1-PLE!$AA$28)*OFFSET(Import.PLQ,$A144-1,AX$15-1,1,1))))</f>
        <v>0</v>
      </c>
      <c r="AY144" s="144">
        <f ca="1">IF(AY$13="",0,CHOOSE(Detalhamento.OpçãoServiços,OFFSET(Import.PLQ,$A144-1,AY$15-1,1,1),IF($E144&lt;&gt;1,IF(ISNUMBER(INDEX(Import.PLE,Detalhamento!$E144,Detalhamento!AY$15)),IF(INDEX(Import.PLE,Detalhamento!$E144,Detalhamento!AY$15)&lt;=mediçao,OFFSET(Import.PLQ,$A144-1,AY$15-1,1,1),0),0),PLE!$AA$28*OFFSET(Import.PLQ,$A144-1,AY$15-1,1,1)),IF($E144&lt;&gt;1,IF(ISNUMBER(INDEX(Import.PLE,Detalhamento!$E144,Detalhamento!AY$15)),IF(INDEX(Import.PLE,Detalhamento!$E144,Detalhamento!AY$15)&lt;=mediçao,0,OFFSET(Import.PLQ,$A144-1,AY$15-1,1,1)),OFFSET(Import.PLQ,$A144-1,AY$15-1,1,1)),(1-PLE!$AA$28)*OFFSET(Import.PLQ,$A144-1,AY$15-1,1,1))))</f>
        <v>0</v>
      </c>
      <c r="AZ144" s="144">
        <f ca="1">IF(AZ$13="",0,CHOOSE(Detalhamento.OpçãoServiços,OFFSET(Import.PLQ,$A144-1,AZ$15-1,1,1),IF($E144&lt;&gt;1,IF(ISNUMBER(INDEX(Import.PLE,Detalhamento!$E144,Detalhamento!AZ$15)),IF(INDEX(Import.PLE,Detalhamento!$E144,Detalhamento!AZ$15)&lt;=mediçao,OFFSET(Import.PLQ,$A144-1,AZ$15-1,1,1),0),0),PLE!$AA$28*OFFSET(Import.PLQ,$A144-1,AZ$15-1,1,1)),IF($E144&lt;&gt;1,IF(ISNUMBER(INDEX(Import.PLE,Detalhamento!$E144,Detalhamento!AZ$15)),IF(INDEX(Import.PLE,Detalhamento!$E144,Detalhamento!AZ$15)&lt;=mediçao,0,OFFSET(Import.PLQ,$A144-1,AZ$15-1,1,1)),OFFSET(Import.PLQ,$A144-1,AZ$15-1,1,1)),(1-PLE!$AA$28)*OFFSET(Import.PLQ,$A144-1,AZ$15-1,1,1))))</f>
        <v>0</v>
      </c>
      <c r="BA144" s="144">
        <f ca="1">IF(BA$13="",0,CHOOSE(Detalhamento.OpçãoServiços,OFFSET(Import.PLQ,$A144-1,BA$15-1,1,1),IF($E144&lt;&gt;1,IF(ISNUMBER(INDEX(Import.PLE,Detalhamento!$E144,Detalhamento!BA$15)),IF(INDEX(Import.PLE,Detalhamento!$E144,Detalhamento!BA$15)&lt;=mediçao,OFFSET(Import.PLQ,$A144-1,BA$15-1,1,1),0),0),PLE!$AA$28*OFFSET(Import.PLQ,$A144-1,BA$15-1,1,1)),IF($E144&lt;&gt;1,IF(ISNUMBER(INDEX(Import.PLE,Detalhamento!$E144,Detalhamento!BA$15)),IF(INDEX(Import.PLE,Detalhamento!$E144,Detalhamento!BA$15)&lt;=mediçao,0,OFFSET(Import.PLQ,$A144-1,BA$15-1,1,1)),OFFSET(Import.PLQ,$A144-1,BA$15-1,1,1)),(1-PLE!$AA$28)*OFFSET(Import.PLQ,$A144-1,BA$15-1,1,1))))</f>
        <v>0</v>
      </c>
      <c r="BB144" s="144">
        <f ca="1">IF(BB$13="",0,CHOOSE(Detalhamento.OpçãoServiços,OFFSET(Import.PLQ,$A144-1,BB$15-1,1,1),IF($E144&lt;&gt;1,IF(ISNUMBER(INDEX(Import.PLE,Detalhamento!$E144,Detalhamento!BB$15)),IF(INDEX(Import.PLE,Detalhamento!$E144,Detalhamento!BB$15)&lt;=mediçao,OFFSET(Import.PLQ,$A144-1,BB$15-1,1,1),0),0),PLE!$AA$28*OFFSET(Import.PLQ,$A144-1,BB$15-1,1,1)),IF($E144&lt;&gt;1,IF(ISNUMBER(INDEX(Import.PLE,Detalhamento!$E144,Detalhamento!BB$15)),IF(INDEX(Import.PLE,Detalhamento!$E144,Detalhamento!BB$15)&lt;=mediçao,0,OFFSET(Import.PLQ,$A144-1,BB$15-1,1,1)),OFFSET(Import.PLQ,$A144-1,BB$15-1,1,1)),(1-PLE!$AA$28)*OFFSET(Import.PLQ,$A144-1,BB$15-1,1,1))))</f>
        <v>0</v>
      </c>
      <c r="BC144" s="144">
        <f ca="1">IF(BC$13="",0,CHOOSE(Detalhamento.OpçãoServiços,OFFSET(Import.PLQ,$A144-1,BC$15-1,1,1),IF($E144&lt;&gt;1,IF(ISNUMBER(INDEX(Import.PLE,Detalhamento!$E144,Detalhamento!BC$15)),IF(INDEX(Import.PLE,Detalhamento!$E144,Detalhamento!BC$15)&lt;=mediçao,OFFSET(Import.PLQ,$A144-1,BC$15-1,1,1),0),0),PLE!$AA$28*OFFSET(Import.PLQ,$A144-1,BC$15-1,1,1)),IF($E144&lt;&gt;1,IF(ISNUMBER(INDEX(Import.PLE,Detalhamento!$E144,Detalhamento!BC$15)),IF(INDEX(Import.PLE,Detalhamento!$E144,Detalhamento!BC$15)&lt;=mediçao,0,OFFSET(Import.PLQ,$A144-1,BC$15-1,1,1)),OFFSET(Import.PLQ,$A144-1,BC$15-1,1,1)),(1-PLE!$AA$28)*OFFSET(Import.PLQ,$A144-1,BC$15-1,1,1))))</f>
        <v>0</v>
      </c>
      <c r="BD144" s="144">
        <f ca="1">IF(BD$13="",0,CHOOSE(Detalhamento.OpçãoServiços,OFFSET(Import.PLQ,$A144-1,BD$15-1,1,1),IF($E144&lt;&gt;1,IF(ISNUMBER(INDEX(Import.PLE,Detalhamento!$E144,Detalhamento!BD$15)),IF(INDEX(Import.PLE,Detalhamento!$E144,Detalhamento!BD$15)&lt;=mediçao,OFFSET(Import.PLQ,$A144-1,BD$15-1,1,1),0),0),PLE!$AA$28*OFFSET(Import.PLQ,$A144-1,BD$15-1,1,1)),IF($E144&lt;&gt;1,IF(ISNUMBER(INDEX(Import.PLE,Detalhamento!$E144,Detalhamento!BD$15)),IF(INDEX(Import.PLE,Detalhamento!$E144,Detalhamento!BD$15)&lt;=mediçao,0,OFFSET(Import.PLQ,$A144-1,BD$15-1,1,1)),OFFSET(Import.PLQ,$A144-1,BD$15-1,1,1)),(1-PLE!$AA$28)*OFFSET(Import.PLQ,$A144-1,BD$15-1,1,1))))</f>
        <v>0</v>
      </c>
      <c r="BE144" s="144">
        <f ca="1">IF(BE$13="",0,CHOOSE(Detalhamento.OpçãoServiços,OFFSET(Import.PLQ,$A144-1,BE$15-1,1,1),IF($E144&lt;&gt;1,IF(ISNUMBER(INDEX(Import.PLE,Detalhamento!$E144,Detalhamento!BE$15)),IF(INDEX(Import.PLE,Detalhamento!$E144,Detalhamento!BE$15)&lt;=mediçao,OFFSET(Import.PLQ,$A144-1,BE$15-1,1,1),0),0),PLE!$AA$28*OFFSET(Import.PLQ,$A144-1,BE$15-1,1,1)),IF($E144&lt;&gt;1,IF(ISNUMBER(INDEX(Import.PLE,Detalhamento!$E144,Detalhamento!BE$15)),IF(INDEX(Import.PLE,Detalhamento!$E144,Detalhamento!BE$15)&lt;=mediçao,0,OFFSET(Import.PLQ,$A144-1,BE$15-1,1,1)),OFFSET(Import.PLQ,$A144-1,BE$15-1,1,1)),(1-PLE!$AA$28)*OFFSET(Import.PLQ,$A144-1,BE$15-1,1,1))))</f>
        <v>0</v>
      </c>
      <c r="BF144" s="144">
        <f ca="1">IF(BF$13="",0,CHOOSE(Detalhamento.OpçãoServiços,OFFSET(Import.PLQ,$A144-1,BF$15-1,1,1),IF($E144&lt;&gt;1,IF(ISNUMBER(INDEX(Import.PLE,Detalhamento!$E144,Detalhamento!BF$15)),IF(INDEX(Import.PLE,Detalhamento!$E144,Detalhamento!BF$15)&lt;=mediçao,OFFSET(Import.PLQ,$A144-1,BF$15-1,1,1),0),0),PLE!$AA$28*OFFSET(Import.PLQ,$A144-1,BF$15-1,1,1)),IF($E144&lt;&gt;1,IF(ISNUMBER(INDEX(Import.PLE,Detalhamento!$E144,Detalhamento!BF$15)),IF(INDEX(Import.PLE,Detalhamento!$E144,Detalhamento!BF$15)&lt;=mediçao,0,OFFSET(Import.PLQ,$A144-1,BF$15-1,1,1)),OFFSET(Import.PLQ,$A144-1,BF$15-1,1,1)),(1-PLE!$AA$28)*OFFSET(Import.PLQ,$A144-1,BF$15-1,1,1))))</f>
        <v>0</v>
      </c>
      <c r="BG144" s="144">
        <f ca="1">IF(BG$13="",0,CHOOSE(Detalhamento.OpçãoServiços,OFFSET(Import.PLQ,$A144-1,BG$15-1,1,1),IF($E144&lt;&gt;1,IF(ISNUMBER(INDEX(Import.PLE,Detalhamento!$E144,Detalhamento!BG$15)),IF(INDEX(Import.PLE,Detalhamento!$E144,Detalhamento!BG$15)&lt;=mediçao,OFFSET(Import.PLQ,$A144-1,BG$15-1,1,1),0),0),PLE!$AA$28*OFFSET(Import.PLQ,$A144-1,BG$15-1,1,1)),IF($E144&lt;&gt;1,IF(ISNUMBER(INDEX(Import.PLE,Detalhamento!$E144,Detalhamento!BG$15)),IF(INDEX(Import.PLE,Detalhamento!$E144,Detalhamento!BG$15)&lt;=mediçao,0,OFFSET(Import.PLQ,$A144-1,BG$15-1,1,1)),OFFSET(Import.PLQ,$A144-1,BG$15-1,1,1)),(1-PLE!$AA$28)*OFFSET(Import.PLQ,$A144-1,BG$15-1,1,1))))</f>
        <v>0</v>
      </c>
      <c r="BH144" s="144">
        <f ca="1">IF(BH$13="",0,CHOOSE(Detalhamento.OpçãoServiços,OFFSET(Import.PLQ,$A144-1,BH$15-1,1,1),IF($E144&lt;&gt;1,IF(ISNUMBER(INDEX(Import.PLE,Detalhamento!$E144,Detalhamento!BH$15)),IF(INDEX(Import.PLE,Detalhamento!$E144,Detalhamento!BH$15)&lt;=mediçao,OFFSET(Import.PLQ,$A144-1,BH$15-1,1,1),0),0),PLE!$AA$28*OFFSET(Import.PLQ,$A144-1,BH$15-1,1,1)),IF($E144&lt;&gt;1,IF(ISNUMBER(INDEX(Import.PLE,Detalhamento!$E144,Detalhamento!BH$15)),IF(INDEX(Import.PLE,Detalhamento!$E144,Detalhamento!BH$15)&lt;=mediçao,0,OFFSET(Import.PLQ,$A144-1,BH$15-1,1,1)),OFFSET(Import.PLQ,$A144-1,BH$15-1,1,1)),(1-PLE!$AA$28)*OFFSET(Import.PLQ,$A144-1,BH$15-1,1,1))))</f>
        <v>0</v>
      </c>
      <c r="BI144" s="144">
        <f ca="1">IF(BI$13="",0,CHOOSE(Detalhamento.OpçãoServiços,OFFSET(Import.PLQ,$A144-1,BI$15-1,1,1),IF($E144&lt;&gt;1,IF(ISNUMBER(INDEX(Import.PLE,Detalhamento!$E144,Detalhamento!BI$15)),IF(INDEX(Import.PLE,Detalhamento!$E144,Detalhamento!BI$15)&lt;=mediçao,OFFSET(Import.PLQ,$A144-1,BI$15-1,1,1),0),0),PLE!$AA$28*OFFSET(Import.PLQ,$A144-1,BI$15-1,1,1)),IF($E144&lt;&gt;1,IF(ISNUMBER(INDEX(Import.PLE,Detalhamento!$E144,Detalhamento!BI$15)),IF(INDEX(Import.PLE,Detalhamento!$E144,Detalhamento!BI$15)&lt;=mediçao,0,OFFSET(Import.PLQ,$A144-1,BI$15-1,1,1)),OFFSET(Import.PLQ,$A144-1,BI$15-1,1,1)),(1-PLE!$AA$28)*OFFSET(Import.PLQ,$A144-1,BI$15-1,1,1))))</f>
        <v>0</v>
      </c>
    </row>
    <row r="145" spans="1:61" ht="30" x14ac:dyDescent="0.2">
      <c r="A145" s="155">
        <v>114</v>
      </c>
      <c r="B145" s="21" t="str">
        <f t="shared" ca="1" si="17"/>
        <v>Serviço</v>
      </c>
      <c r="E145" s="153">
        <f t="shared" ca="1" si="18"/>
        <v>13</v>
      </c>
      <c r="F145" s="154">
        <f t="shared" ca="1" si="19"/>
        <v>130114</v>
      </c>
      <c r="G145" s="154" t="str">
        <f t="shared" ca="1" si="24"/>
        <v>1.12.21</v>
      </c>
      <c r="H145" s="182" t="str">
        <f t="shared" ca="1" si="24"/>
        <v>LUVA PARA ELETRODUTO, PVC, ROSCÁVEL, DN 32 MM (1"), PARA CIRCUITOS TERMINAIS, INSTALADA EM FORRO - FORNECIMENTO E INSTALAÇÃO. AF_12/2015</v>
      </c>
      <c r="I145" s="37" t="str">
        <f t="shared" ca="1" si="20"/>
        <v>UN</v>
      </c>
      <c r="J145" s="144">
        <f t="shared" ca="1" si="21"/>
        <v>7</v>
      </c>
      <c r="K145" s="67"/>
      <c r="L145" s="144">
        <f ca="1">IF(L$13="",0,CHOOSE(Detalhamento.OpçãoServiços,OFFSET(Import.PLQ,$A145-1,L$15-1,1,1),IF($E145&lt;&gt;1,IF(ISNUMBER(INDEX(Import.PLE,Detalhamento!$E145,Detalhamento!L$15)),IF(INDEX(Import.PLE,Detalhamento!$E145,Detalhamento!L$15)&lt;=mediçao,OFFSET(Import.PLQ,$A145-1,L$15-1,1,1),0),0),PLE!$AA$28*OFFSET(Import.PLQ,$A145-1,L$15-1,1,1)),IF($E145&lt;&gt;1,IF(ISNUMBER(INDEX(Import.PLE,Detalhamento!$E145,Detalhamento!L$15)),IF(INDEX(Import.PLE,Detalhamento!$E145,Detalhamento!L$15)&lt;=mediçao,0,OFFSET(Import.PLQ,$A145-1,L$15-1,1,1)),OFFSET(Import.PLQ,$A145-1,L$15-1,1,1)),(1-PLE!$AA$28)*OFFSET(Import.PLQ,$A145-1,L$15-1,1,1))))</f>
        <v>7</v>
      </c>
      <c r="M145" s="144">
        <f ca="1">IF(M$13="",0,CHOOSE(Detalhamento.OpçãoServiços,OFFSET(Import.PLQ,$A145-1,M$15-1,1,1),IF($E145&lt;&gt;1,IF(ISNUMBER(INDEX(Import.PLE,Detalhamento!$E145,Detalhamento!M$15)),IF(INDEX(Import.PLE,Detalhamento!$E145,Detalhamento!M$15)&lt;=mediçao,OFFSET(Import.PLQ,$A145-1,M$15-1,1,1),0),0),PLE!$AA$28*OFFSET(Import.PLQ,$A145-1,M$15-1,1,1)),IF($E145&lt;&gt;1,IF(ISNUMBER(INDEX(Import.PLE,Detalhamento!$E145,Detalhamento!M$15)),IF(INDEX(Import.PLE,Detalhamento!$E145,Detalhamento!M$15)&lt;=mediçao,0,OFFSET(Import.PLQ,$A145-1,M$15-1,1,1)),OFFSET(Import.PLQ,$A145-1,M$15-1,1,1)),(1-PLE!$AA$28)*OFFSET(Import.PLQ,$A145-1,M$15-1,1,1))))</f>
        <v>0</v>
      </c>
      <c r="N145" s="144">
        <f ca="1">IF(N$13="",0,CHOOSE(Detalhamento.OpçãoServiços,OFFSET(Import.PLQ,$A145-1,N$15-1,1,1),IF($E145&lt;&gt;1,IF(ISNUMBER(INDEX(Import.PLE,Detalhamento!$E145,Detalhamento!N$15)),IF(INDEX(Import.PLE,Detalhamento!$E145,Detalhamento!N$15)&lt;=mediçao,OFFSET(Import.PLQ,$A145-1,N$15-1,1,1),0),0),PLE!$AA$28*OFFSET(Import.PLQ,$A145-1,N$15-1,1,1)),IF($E145&lt;&gt;1,IF(ISNUMBER(INDEX(Import.PLE,Detalhamento!$E145,Detalhamento!N$15)),IF(INDEX(Import.PLE,Detalhamento!$E145,Detalhamento!N$15)&lt;=mediçao,0,OFFSET(Import.PLQ,$A145-1,N$15-1,1,1)),OFFSET(Import.PLQ,$A145-1,N$15-1,1,1)),(1-PLE!$AA$28)*OFFSET(Import.PLQ,$A145-1,N$15-1,1,1))))</f>
        <v>0</v>
      </c>
      <c r="O145" s="144">
        <f ca="1">IF(O$13="",0,CHOOSE(Detalhamento.OpçãoServiços,OFFSET(Import.PLQ,$A145-1,O$15-1,1,1),IF($E145&lt;&gt;1,IF(ISNUMBER(INDEX(Import.PLE,Detalhamento!$E145,Detalhamento!O$15)),IF(INDEX(Import.PLE,Detalhamento!$E145,Detalhamento!O$15)&lt;=mediçao,OFFSET(Import.PLQ,$A145-1,O$15-1,1,1),0),0),PLE!$AA$28*OFFSET(Import.PLQ,$A145-1,O$15-1,1,1)),IF($E145&lt;&gt;1,IF(ISNUMBER(INDEX(Import.PLE,Detalhamento!$E145,Detalhamento!O$15)),IF(INDEX(Import.PLE,Detalhamento!$E145,Detalhamento!O$15)&lt;=mediçao,0,OFFSET(Import.PLQ,$A145-1,O$15-1,1,1)),OFFSET(Import.PLQ,$A145-1,O$15-1,1,1)),(1-PLE!$AA$28)*OFFSET(Import.PLQ,$A145-1,O$15-1,1,1))))</f>
        <v>0</v>
      </c>
      <c r="P145" s="144">
        <f ca="1">IF(P$13="",0,CHOOSE(Detalhamento.OpçãoServiços,OFFSET(Import.PLQ,$A145-1,P$15-1,1,1),IF($E145&lt;&gt;1,IF(ISNUMBER(INDEX(Import.PLE,Detalhamento!$E145,Detalhamento!P$15)),IF(INDEX(Import.PLE,Detalhamento!$E145,Detalhamento!P$15)&lt;=mediçao,OFFSET(Import.PLQ,$A145-1,P$15-1,1,1),0),0),PLE!$AA$28*OFFSET(Import.PLQ,$A145-1,P$15-1,1,1)),IF($E145&lt;&gt;1,IF(ISNUMBER(INDEX(Import.PLE,Detalhamento!$E145,Detalhamento!P$15)),IF(INDEX(Import.PLE,Detalhamento!$E145,Detalhamento!P$15)&lt;=mediçao,0,OFFSET(Import.PLQ,$A145-1,P$15-1,1,1)),OFFSET(Import.PLQ,$A145-1,P$15-1,1,1)),(1-PLE!$AA$28)*OFFSET(Import.PLQ,$A145-1,P$15-1,1,1))))</f>
        <v>0</v>
      </c>
      <c r="Q145" s="144">
        <f ca="1">IF(Q$13="",0,CHOOSE(Detalhamento.OpçãoServiços,OFFSET(Import.PLQ,$A145-1,Q$15-1,1,1),IF($E145&lt;&gt;1,IF(ISNUMBER(INDEX(Import.PLE,Detalhamento!$E145,Detalhamento!Q$15)),IF(INDEX(Import.PLE,Detalhamento!$E145,Detalhamento!Q$15)&lt;=mediçao,OFFSET(Import.PLQ,$A145-1,Q$15-1,1,1),0),0),PLE!$AA$28*OFFSET(Import.PLQ,$A145-1,Q$15-1,1,1)),IF($E145&lt;&gt;1,IF(ISNUMBER(INDEX(Import.PLE,Detalhamento!$E145,Detalhamento!Q$15)),IF(INDEX(Import.PLE,Detalhamento!$E145,Detalhamento!Q$15)&lt;=mediçao,0,OFFSET(Import.PLQ,$A145-1,Q$15-1,1,1)),OFFSET(Import.PLQ,$A145-1,Q$15-1,1,1)),(1-PLE!$AA$28)*OFFSET(Import.PLQ,$A145-1,Q$15-1,1,1))))</f>
        <v>0</v>
      </c>
      <c r="R145" s="144">
        <f ca="1">IF(R$13="",0,CHOOSE(Detalhamento.OpçãoServiços,OFFSET(Import.PLQ,$A145-1,R$15-1,1,1),IF($E145&lt;&gt;1,IF(ISNUMBER(INDEX(Import.PLE,Detalhamento!$E145,Detalhamento!R$15)),IF(INDEX(Import.PLE,Detalhamento!$E145,Detalhamento!R$15)&lt;=mediçao,OFFSET(Import.PLQ,$A145-1,R$15-1,1,1),0),0),PLE!$AA$28*OFFSET(Import.PLQ,$A145-1,R$15-1,1,1)),IF($E145&lt;&gt;1,IF(ISNUMBER(INDEX(Import.PLE,Detalhamento!$E145,Detalhamento!R$15)),IF(INDEX(Import.PLE,Detalhamento!$E145,Detalhamento!R$15)&lt;=mediçao,0,OFFSET(Import.PLQ,$A145-1,R$15-1,1,1)),OFFSET(Import.PLQ,$A145-1,R$15-1,1,1)),(1-PLE!$AA$28)*OFFSET(Import.PLQ,$A145-1,R$15-1,1,1))))</f>
        <v>0</v>
      </c>
      <c r="S145" s="144">
        <f ca="1">IF(S$13="",0,CHOOSE(Detalhamento.OpçãoServiços,OFFSET(Import.PLQ,$A145-1,S$15-1,1,1),IF($E145&lt;&gt;1,IF(ISNUMBER(INDEX(Import.PLE,Detalhamento!$E145,Detalhamento!S$15)),IF(INDEX(Import.PLE,Detalhamento!$E145,Detalhamento!S$15)&lt;=mediçao,OFFSET(Import.PLQ,$A145-1,S$15-1,1,1),0),0),PLE!$AA$28*OFFSET(Import.PLQ,$A145-1,S$15-1,1,1)),IF($E145&lt;&gt;1,IF(ISNUMBER(INDEX(Import.PLE,Detalhamento!$E145,Detalhamento!S$15)),IF(INDEX(Import.PLE,Detalhamento!$E145,Detalhamento!S$15)&lt;=mediçao,0,OFFSET(Import.PLQ,$A145-1,S$15-1,1,1)),OFFSET(Import.PLQ,$A145-1,S$15-1,1,1)),(1-PLE!$AA$28)*OFFSET(Import.PLQ,$A145-1,S$15-1,1,1))))</f>
        <v>0</v>
      </c>
      <c r="T145" s="144">
        <f ca="1">IF(T$13="",0,CHOOSE(Detalhamento.OpçãoServiços,OFFSET(Import.PLQ,$A145-1,T$15-1,1,1),IF($E145&lt;&gt;1,IF(ISNUMBER(INDEX(Import.PLE,Detalhamento!$E145,Detalhamento!T$15)),IF(INDEX(Import.PLE,Detalhamento!$E145,Detalhamento!T$15)&lt;=mediçao,OFFSET(Import.PLQ,$A145-1,T$15-1,1,1),0),0),PLE!$AA$28*OFFSET(Import.PLQ,$A145-1,T$15-1,1,1)),IF($E145&lt;&gt;1,IF(ISNUMBER(INDEX(Import.PLE,Detalhamento!$E145,Detalhamento!T$15)),IF(INDEX(Import.PLE,Detalhamento!$E145,Detalhamento!T$15)&lt;=mediçao,0,OFFSET(Import.PLQ,$A145-1,T$15-1,1,1)),OFFSET(Import.PLQ,$A145-1,T$15-1,1,1)),(1-PLE!$AA$28)*OFFSET(Import.PLQ,$A145-1,T$15-1,1,1))))</f>
        <v>0</v>
      </c>
      <c r="U145" s="144">
        <f ca="1">IF(U$13="",0,CHOOSE(Detalhamento.OpçãoServiços,OFFSET(Import.PLQ,$A145-1,U$15-1,1,1),IF($E145&lt;&gt;1,IF(ISNUMBER(INDEX(Import.PLE,Detalhamento!$E145,Detalhamento!U$15)),IF(INDEX(Import.PLE,Detalhamento!$E145,Detalhamento!U$15)&lt;=mediçao,OFFSET(Import.PLQ,$A145-1,U$15-1,1,1),0),0),PLE!$AA$28*OFFSET(Import.PLQ,$A145-1,U$15-1,1,1)),IF($E145&lt;&gt;1,IF(ISNUMBER(INDEX(Import.PLE,Detalhamento!$E145,Detalhamento!U$15)),IF(INDEX(Import.PLE,Detalhamento!$E145,Detalhamento!U$15)&lt;=mediçao,0,OFFSET(Import.PLQ,$A145-1,U$15-1,1,1)),OFFSET(Import.PLQ,$A145-1,U$15-1,1,1)),(1-PLE!$AA$28)*OFFSET(Import.PLQ,$A145-1,U$15-1,1,1))))</f>
        <v>0</v>
      </c>
      <c r="V145" s="144">
        <f ca="1">IF(V$13="",0,CHOOSE(Detalhamento.OpçãoServiços,OFFSET(Import.PLQ,$A145-1,V$15-1,1,1),IF($E145&lt;&gt;1,IF(ISNUMBER(INDEX(Import.PLE,Detalhamento!$E145,Detalhamento!V$15)),IF(INDEX(Import.PLE,Detalhamento!$E145,Detalhamento!V$15)&lt;=mediçao,OFFSET(Import.PLQ,$A145-1,V$15-1,1,1),0),0),PLE!$AA$28*OFFSET(Import.PLQ,$A145-1,V$15-1,1,1)),IF($E145&lt;&gt;1,IF(ISNUMBER(INDEX(Import.PLE,Detalhamento!$E145,Detalhamento!V$15)),IF(INDEX(Import.PLE,Detalhamento!$E145,Detalhamento!V$15)&lt;=mediçao,0,OFFSET(Import.PLQ,$A145-1,V$15-1,1,1)),OFFSET(Import.PLQ,$A145-1,V$15-1,1,1)),(1-PLE!$AA$28)*OFFSET(Import.PLQ,$A145-1,V$15-1,1,1))))</f>
        <v>0</v>
      </c>
      <c r="W145" s="144">
        <f ca="1">IF(W$13="",0,CHOOSE(Detalhamento.OpçãoServiços,OFFSET(Import.PLQ,$A145-1,W$15-1,1,1),IF($E145&lt;&gt;1,IF(ISNUMBER(INDEX(Import.PLE,Detalhamento!$E145,Detalhamento!W$15)),IF(INDEX(Import.PLE,Detalhamento!$E145,Detalhamento!W$15)&lt;=mediçao,OFFSET(Import.PLQ,$A145-1,W$15-1,1,1),0),0),PLE!$AA$28*OFFSET(Import.PLQ,$A145-1,W$15-1,1,1)),IF($E145&lt;&gt;1,IF(ISNUMBER(INDEX(Import.PLE,Detalhamento!$E145,Detalhamento!W$15)),IF(INDEX(Import.PLE,Detalhamento!$E145,Detalhamento!W$15)&lt;=mediçao,0,OFFSET(Import.PLQ,$A145-1,W$15-1,1,1)),OFFSET(Import.PLQ,$A145-1,W$15-1,1,1)),(1-PLE!$AA$28)*OFFSET(Import.PLQ,$A145-1,W$15-1,1,1))))</f>
        <v>0</v>
      </c>
      <c r="X145" s="144">
        <f ca="1">IF(X$13="",0,CHOOSE(Detalhamento.OpçãoServiços,OFFSET(Import.PLQ,$A145-1,X$15-1,1,1),IF($E145&lt;&gt;1,IF(ISNUMBER(INDEX(Import.PLE,Detalhamento!$E145,Detalhamento!X$15)),IF(INDEX(Import.PLE,Detalhamento!$E145,Detalhamento!X$15)&lt;=mediçao,OFFSET(Import.PLQ,$A145-1,X$15-1,1,1),0),0),PLE!$AA$28*OFFSET(Import.PLQ,$A145-1,X$15-1,1,1)),IF($E145&lt;&gt;1,IF(ISNUMBER(INDEX(Import.PLE,Detalhamento!$E145,Detalhamento!X$15)),IF(INDEX(Import.PLE,Detalhamento!$E145,Detalhamento!X$15)&lt;=mediçao,0,OFFSET(Import.PLQ,$A145-1,X$15-1,1,1)),OFFSET(Import.PLQ,$A145-1,X$15-1,1,1)),(1-PLE!$AA$28)*OFFSET(Import.PLQ,$A145-1,X$15-1,1,1))))</f>
        <v>0</v>
      </c>
      <c r="Y145" s="144">
        <f ca="1">IF(Y$13="",0,CHOOSE(Detalhamento.OpçãoServiços,OFFSET(Import.PLQ,$A145-1,Y$15-1,1,1),IF($E145&lt;&gt;1,IF(ISNUMBER(INDEX(Import.PLE,Detalhamento!$E145,Detalhamento!Y$15)),IF(INDEX(Import.PLE,Detalhamento!$E145,Detalhamento!Y$15)&lt;=mediçao,OFFSET(Import.PLQ,$A145-1,Y$15-1,1,1),0),0),PLE!$AA$28*OFFSET(Import.PLQ,$A145-1,Y$15-1,1,1)),IF($E145&lt;&gt;1,IF(ISNUMBER(INDEX(Import.PLE,Detalhamento!$E145,Detalhamento!Y$15)),IF(INDEX(Import.PLE,Detalhamento!$E145,Detalhamento!Y$15)&lt;=mediçao,0,OFFSET(Import.PLQ,$A145-1,Y$15-1,1,1)),OFFSET(Import.PLQ,$A145-1,Y$15-1,1,1)),(1-PLE!$AA$28)*OFFSET(Import.PLQ,$A145-1,Y$15-1,1,1))))</f>
        <v>0</v>
      </c>
      <c r="Z145" s="144">
        <f ca="1">IF(Z$13="",0,CHOOSE(Detalhamento.OpçãoServiços,OFFSET(Import.PLQ,$A145-1,Z$15-1,1,1),IF($E145&lt;&gt;1,IF(ISNUMBER(INDEX(Import.PLE,Detalhamento!$E145,Detalhamento!Z$15)),IF(INDEX(Import.PLE,Detalhamento!$E145,Detalhamento!Z$15)&lt;=mediçao,OFFSET(Import.PLQ,$A145-1,Z$15-1,1,1),0),0),PLE!$AA$28*OFFSET(Import.PLQ,$A145-1,Z$15-1,1,1)),IF($E145&lt;&gt;1,IF(ISNUMBER(INDEX(Import.PLE,Detalhamento!$E145,Detalhamento!Z$15)),IF(INDEX(Import.PLE,Detalhamento!$E145,Detalhamento!Z$15)&lt;=mediçao,0,OFFSET(Import.PLQ,$A145-1,Z$15-1,1,1)),OFFSET(Import.PLQ,$A145-1,Z$15-1,1,1)),(1-PLE!$AA$28)*OFFSET(Import.PLQ,$A145-1,Z$15-1,1,1))))</f>
        <v>0</v>
      </c>
      <c r="AA145" s="144">
        <f ca="1">IF(AA$13="",0,CHOOSE(Detalhamento.OpçãoServiços,OFFSET(Import.PLQ,$A145-1,AA$15-1,1,1),IF($E145&lt;&gt;1,IF(ISNUMBER(INDEX(Import.PLE,Detalhamento!$E145,Detalhamento!AA$15)),IF(INDEX(Import.PLE,Detalhamento!$E145,Detalhamento!AA$15)&lt;=mediçao,OFFSET(Import.PLQ,$A145-1,AA$15-1,1,1),0),0),PLE!$AA$28*OFFSET(Import.PLQ,$A145-1,AA$15-1,1,1)),IF($E145&lt;&gt;1,IF(ISNUMBER(INDEX(Import.PLE,Detalhamento!$E145,Detalhamento!AA$15)),IF(INDEX(Import.PLE,Detalhamento!$E145,Detalhamento!AA$15)&lt;=mediçao,0,OFFSET(Import.PLQ,$A145-1,AA$15-1,1,1)),OFFSET(Import.PLQ,$A145-1,AA$15-1,1,1)),(1-PLE!$AA$28)*OFFSET(Import.PLQ,$A145-1,AA$15-1,1,1))))</f>
        <v>0</v>
      </c>
      <c r="AB145" s="144">
        <f ca="1">IF(AB$13="",0,CHOOSE(Detalhamento.OpçãoServiços,OFFSET(Import.PLQ,$A145-1,AB$15-1,1,1),IF($E145&lt;&gt;1,IF(ISNUMBER(INDEX(Import.PLE,Detalhamento!$E145,Detalhamento!AB$15)),IF(INDEX(Import.PLE,Detalhamento!$E145,Detalhamento!AB$15)&lt;=mediçao,OFFSET(Import.PLQ,$A145-1,AB$15-1,1,1),0),0),PLE!$AA$28*OFFSET(Import.PLQ,$A145-1,AB$15-1,1,1)),IF($E145&lt;&gt;1,IF(ISNUMBER(INDEX(Import.PLE,Detalhamento!$E145,Detalhamento!AB$15)),IF(INDEX(Import.PLE,Detalhamento!$E145,Detalhamento!AB$15)&lt;=mediçao,0,OFFSET(Import.PLQ,$A145-1,AB$15-1,1,1)),OFFSET(Import.PLQ,$A145-1,AB$15-1,1,1)),(1-PLE!$AA$28)*OFFSET(Import.PLQ,$A145-1,AB$15-1,1,1))))</f>
        <v>0</v>
      </c>
      <c r="AC145" s="144">
        <f ca="1">IF(AC$13="",0,CHOOSE(Detalhamento.OpçãoServiços,OFFSET(Import.PLQ,$A145-1,AC$15-1,1,1),IF($E145&lt;&gt;1,IF(ISNUMBER(INDEX(Import.PLE,Detalhamento!$E145,Detalhamento!AC$15)),IF(INDEX(Import.PLE,Detalhamento!$E145,Detalhamento!AC$15)&lt;=mediçao,OFFSET(Import.PLQ,$A145-1,AC$15-1,1,1),0),0),PLE!$AA$28*OFFSET(Import.PLQ,$A145-1,AC$15-1,1,1)),IF($E145&lt;&gt;1,IF(ISNUMBER(INDEX(Import.PLE,Detalhamento!$E145,Detalhamento!AC$15)),IF(INDEX(Import.PLE,Detalhamento!$E145,Detalhamento!AC$15)&lt;=mediçao,0,OFFSET(Import.PLQ,$A145-1,AC$15-1,1,1)),OFFSET(Import.PLQ,$A145-1,AC$15-1,1,1)),(1-PLE!$AA$28)*OFFSET(Import.PLQ,$A145-1,AC$15-1,1,1))))</f>
        <v>0</v>
      </c>
      <c r="AD145" s="144">
        <f ca="1">IF(AD$13="",0,CHOOSE(Detalhamento.OpçãoServiços,OFFSET(Import.PLQ,$A145-1,AD$15-1,1,1),IF($E145&lt;&gt;1,IF(ISNUMBER(INDEX(Import.PLE,Detalhamento!$E145,Detalhamento!AD$15)),IF(INDEX(Import.PLE,Detalhamento!$E145,Detalhamento!AD$15)&lt;=mediçao,OFFSET(Import.PLQ,$A145-1,AD$15-1,1,1),0),0),PLE!$AA$28*OFFSET(Import.PLQ,$A145-1,AD$15-1,1,1)),IF($E145&lt;&gt;1,IF(ISNUMBER(INDEX(Import.PLE,Detalhamento!$E145,Detalhamento!AD$15)),IF(INDEX(Import.PLE,Detalhamento!$E145,Detalhamento!AD$15)&lt;=mediçao,0,OFFSET(Import.PLQ,$A145-1,AD$15-1,1,1)),OFFSET(Import.PLQ,$A145-1,AD$15-1,1,1)),(1-PLE!$AA$28)*OFFSET(Import.PLQ,$A145-1,AD$15-1,1,1))))</f>
        <v>0</v>
      </c>
      <c r="AE145" s="144">
        <f ca="1">IF(AE$13="",0,CHOOSE(Detalhamento.OpçãoServiços,OFFSET(Import.PLQ,$A145-1,AE$15-1,1,1),IF($E145&lt;&gt;1,IF(ISNUMBER(INDEX(Import.PLE,Detalhamento!$E145,Detalhamento!AE$15)),IF(INDEX(Import.PLE,Detalhamento!$E145,Detalhamento!AE$15)&lt;=mediçao,OFFSET(Import.PLQ,$A145-1,AE$15-1,1,1),0),0),PLE!$AA$28*OFFSET(Import.PLQ,$A145-1,AE$15-1,1,1)),IF($E145&lt;&gt;1,IF(ISNUMBER(INDEX(Import.PLE,Detalhamento!$E145,Detalhamento!AE$15)),IF(INDEX(Import.PLE,Detalhamento!$E145,Detalhamento!AE$15)&lt;=mediçao,0,OFFSET(Import.PLQ,$A145-1,AE$15-1,1,1)),OFFSET(Import.PLQ,$A145-1,AE$15-1,1,1)),(1-PLE!$AA$28)*OFFSET(Import.PLQ,$A145-1,AE$15-1,1,1))))</f>
        <v>0</v>
      </c>
      <c r="AF145" s="144">
        <f ca="1">IF(AF$13="",0,CHOOSE(Detalhamento.OpçãoServiços,OFFSET(Import.PLQ,$A145-1,AF$15-1,1,1),IF($E145&lt;&gt;1,IF(ISNUMBER(INDEX(Import.PLE,Detalhamento!$E145,Detalhamento!AF$15)),IF(INDEX(Import.PLE,Detalhamento!$E145,Detalhamento!AF$15)&lt;=mediçao,OFFSET(Import.PLQ,$A145-1,AF$15-1,1,1),0),0),PLE!$AA$28*OFFSET(Import.PLQ,$A145-1,AF$15-1,1,1)),IF($E145&lt;&gt;1,IF(ISNUMBER(INDEX(Import.PLE,Detalhamento!$E145,Detalhamento!AF$15)),IF(INDEX(Import.PLE,Detalhamento!$E145,Detalhamento!AF$15)&lt;=mediçao,0,OFFSET(Import.PLQ,$A145-1,AF$15-1,1,1)),OFFSET(Import.PLQ,$A145-1,AF$15-1,1,1)),(1-PLE!$AA$28)*OFFSET(Import.PLQ,$A145-1,AF$15-1,1,1))))</f>
        <v>0</v>
      </c>
      <c r="AG145" s="144">
        <f ca="1">IF(AG$13="",0,CHOOSE(Detalhamento.OpçãoServiços,OFFSET(Import.PLQ,$A145-1,AG$15-1,1,1),IF($E145&lt;&gt;1,IF(ISNUMBER(INDEX(Import.PLE,Detalhamento!$E145,Detalhamento!AG$15)),IF(INDEX(Import.PLE,Detalhamento!$E145,Detalhamento!AG$15)&lt;=mediçao,OFFSET(Import.PLQ,$A145-1,AG$15-1,1,1),0),0),PLE!$AA$28*OFFSET(Import.PLQ,$A145-1,AG$15-1,1,1)),IF($E145&lt;&gt;1,IF(ISNUMBER(INDEX(Import.PLE,Detalhamento!$E145,Detalhamento!AG$15)),IF(INDEX(Import.PLE,Detalhamento!$E145,Detalhamento!AG$15)&lt;=mediçao,0,OFFSET(Import.PLQ,$A145-1,AG$15-1,1,1)),OFFSET(Import.PLQ,$A145-1,AG$15-1,1,1)),(1-PLE!$AA$28)*OFFSET(Import.PLQ,$A145-1,AG$15-1,1,1))))</f>
        <v>0</v>
      </c>
      <c r="AH145" s="144">
        <f ca="1">IF(AH$13="",0,CHOOSE(Detalhamento.OpçãoServiços,OFFSET(Import.PLQ,$A145-1,AH$15-1,1,1),IF($E145&lt;&gt;1,IF(ISNUMBER(INDEX(Import.PLE,Detalhamento!$E145,Detalhamento!AH$15)),IF(INDEX(Import.PLE,Detalhamento!$E145,Detalhamento!AH$15)&lt;=mediçao,OFFSET(Import.PLQ,$A145-1,AH$15-1,1,1),0),0),PLE!$AA$28*OFFSET(Import.PLQ,$A145-1,AH$15-1,1,1)),IF($E145&lt;&gt;1,IF(ISNUMBER(INDEX(Import.PLE,Detalhamento!$E145,Detalhamento!AH$15)),IF(INDEX(Import.PLE,Detalhamento!$E145,Detalhamento!AH$15)&lt;=mediçao,0,OFFSET(Import.PLQ,$A145-1,AH$15-1,1,1)),OFFSET(Import.PLQ,$A145-1,AH$15-1,1,1)),(1-PLE!$AA$28)*OFFSET(Import.PLQ,$A145-1,AH$15-1,1,1))))</f>
        <v>0</v>
      </c>
      <c r="AI145" s="144">
        <f ca="1">IF(AI$13="",0,CHOOSE(Detalhamento.OpçãoServiços,OFFSET(Import.PLQ,$A145-1,AI$15-1,1,1),IF($E145&lt;&gt;1,IF(ISNUMBER(INDEX(Import.PLE,Detalhamento!$E145,Detalhamento!AI$15)),IF(INDEX(Import.PLE,Detalhamento!$E145,Detalhamento!AI$15)&lt;=mediçao,OFFSET(Import.PLQ,$A145-1,AI$15-1,1,1),0),0),PLE!$AA$28*OFFSET(Import.PLQ,$A145-1,AI$15-1,1,1)),IF($E145&lt;&gt;1,IF(ISNUMBER(INDEX(Import.PLE,Detalhamento!$E145,Detalhamento!AI$15)),IF(INDEX(Import.PLE,Detalhamento!$E145,Detalhamento!AI$15)&lt;=mediçao,0,OFFSET(Import.PLQ,$A145-1,AI$15-1,1,1)),OFFSET(Import.PLQ,$A145-1,AI$15-1,1,1)),(1-PLE!$AA$28)*OFFSET(Import.PLQ,$A145-1,AI$15-1,1,1))))</f>
        <v>0</v>
      </c>
      <c r="AJ145" s="144">
        <f ca="1">IF(AJ$13="",0,CHOOSE(Detalhamento.OpçãoServiços,OFFSET(Import.PLQ,$A145-1,AJ$15-1,1,1),IF($E145&lt;&gt;1,IF(ISNUMBER(INDEX(Import.PLE,Detalhamento!$E145,Detalhamento!AJ$15)),IF(INDEX(Import.PLE,Detalhamento!$E145,Detalhamento!AJ$15)&lt;=mediçao,OFFSET(Import.PLQ,$A145-1,AJ$15-1,1,1),0),0),PLE!$AA$28*OFFSET(Import.PLQ,$A145-1,AJ$15-1,1,1)),IF($E145&lt;&gt;1,IF(ISNUMBER(INDEX(Import.PLE,Detalhamento!$E145,Detalhamento!AJ$15)),IF(INDEX(Import.PLE,Detalhamento!$E145,Detalhamento!AJ$15)&lt;=mediçao,0,OFFSET(Import.PLQ,$A145-1,AJ$15-1,1,1)),OFFSET(Import.PLQ,$A145-1,AJ$15-1,1,1)),(1-PLE!$AA$28)*OFFSET(Import.PLQ,$A145-1,AJ$15-1,1,1))))</f>
        <v>0</v>
      </c>
      <c r="AK145" s="144">
        <f ca="1">IF(AK$13="",0,CHOOSE(Detalhamento.OpçãoServiços,OFFSET(Import.PLQ,$A145-1,AK$15-1,1,1),IF($E145&lt;&gt;1,IF(ISNUMBER(INDEX(Import.PLE,Detalhamento!$E145,Detalhamento!AK$15)),IF(INDEX(Import.PLE,Detalhamento!$E145,Detalhamento!AK$15)&lt;=mediçao,OFFSET(Import.PLQ,$A145-1,AK$15-1,1,1),0),0),PLE!$AA$28*OFFSET(Import.PLQ,$A145-1,AK$15-1,1,1)),IF($E145&lt;&gt;1,IF(ISNUMBER(INDEX(Import.PLE,Detalhamento!$E145,Detalhamento!AK$15)),IF(INDEX(Import.PLE,Detalhamento!$E145,Detalhamento!AK$15)&lt;=mediçao,0,OFFSET(Import.PLQ,$A145-1,AK$15-1,1,1)),OFFSET(Import.PLQ,$A145-1,AK$15-1,1,1)),(1-PLE!$AA$28)*OFFSET(Import.PLQ,$A145-1,AK$15-1,1,1))))</f>
        <v>0</v>
      </c>
      <c r="AL145" s="144">
        <f ca="1">IF(AL$13="",0,CHOOSE(Detalhamento.OpçãoServiços,OFFSET(Import.PLQ,$A145-1,AL$15-1,1,1),IF($E145&lt;&gt;1,IF(ISNUMBER(INDEX(Import.PLE,Detalhamento!$E145,Detalhamento!AL$15)),IF(INDEX(Import.PLE,Detalhamento!$E145,Detalhamento!AL$15)&lt;=mediçao,OFFSET(Import.PLQ,$A145-1,AL$15-1,1,1),0),0),PLE!$AA$28*OFFSET(Import.PLQ,$A145-1,AL$15-1,1,1)),IF($E145&lt;&gt;1,IF(ISNUMBER(INDEX(Import.PLE,Detalhamento!$E145,Detalhamento!AL$15)),IF(INDEX(Import.PLE,Detalhamento!$E145,Detalhamento!AL$15)&lt;=mediçao,0,OFFSET(Import.PLQ,$A145-1,AL$15-1,1,1)),OFFSET(Import.PLQ,$A145-1,AL$15-1,1,1)),(1-PLE!$AA$28)*OFFSET(Import.PLQ,$A145-1,AL$15-1,1,1))))</f>
        <v>0</v>
      </c>
      <c r="AM145" s="144">
        <f ca="1">IF(AM$13="",0,CHOOSE(Detalhamento.OpçãoServiços,OFFSET(Import.PLQ,$A145-1,AM$15-1,1,1),IF($E145&lt;&gt;1,IF(ISNUMBER(INDEX(Import.PLE,Detalhamento!$E145,Detalhamento!AM$15)),IF(INDEX(Import.PLE,Detalhamento!$E145,Detalhamento!AM$15)&lt;=mediçao,OFFSET(Import.PLQ,$A145-1,AM$15-1,1,1),0),0),PLE!$AA$28*OFFSET(Import.PLQ,$A145-1,AM$15-1,1,1)),IF($E145&lt;&gt;1,IF(ISNUMBER(INDEX(Import.PLE,Detalhamento!$E145,Detalhamento!AM$15)),IF(INDEX(Import.PLE,Detalhamento!$E145,Detalhamento!AM$15)&lt;=mediçao,0,OFFSET(Import.PLQ,$A145-1,AM$15-1,1,1)),OFFSET(Import.PLQ,$A145-1,AM$15-1,1,1)),(1-PLE!$AA$28)*OFFSET(Import.PLQ,$A145-1,AM$15-1,1,1))))</f>
        <v>0</v>
      </c>
      <c r="AN145" s="144">
        <f ca="1">IF(AN$13="",0,CHOOSE(Detalhamento.OpçãoServiços,OFFSET(Import.PLQ,$A145-1,AN$15-1,1,1),IF($E145&lt;&gt;1,IF(ISNUMBER(INDEX(Import.PLE,Detalhamento!$E145,Detalhamento!AN$15)),IF(INDEX(Import.PLE,Detalhamento!$E145,Detalhamento!AN$15)&lt;=mediçao,OFFSET(Import.PLQ,$A145-1,AN$15-1,1,1),0),0),PLE!$AA$28*OFFSET(Import.PLQ,$A145-1,AN$15-1,1,1)),IF($E145&lt;&gt;1,IF(ISNUMBER(INDEX(Import.PLE,Detalhamento!$E145,Detalhamento!AN$15)),IF(INDEX(Import.PLE,Detalhamento!$E145,Detalhamento!AN$15)&lt;=mediçao,0,OFFSET(Import.PLQ,$A145-1,AN$15-1,1,1)),OFFSET(Import.PLQ,$A145-1,AN$15-1,1,1)),(1-PLE!$AA$28)*OFFSET(Import.PLQ,$A145-1,AN$15-1,1,1))))</f>
        <v>0</v>
      </c>
      <c r="AO145" s="144">
        <f ca="1">IF(AO$13="",0,CHOOSE(Detalhamento.OpçãoServiços,OFFSET(Import.PLQ,$A145-1,AO$15-1,1,1),IF($E145&lt;&gt;1,IF(ISNUMBER(INDEX(Import.PLE,Detalhamento!$E145,Detalhamento!AO$15)),IF(INDEX(Import.PLE,Detalhamento!$E145,Detalhamento!AO$15)&lt;=mediçao,OFFSET(Import.PLQ,$A145-1,AO$15-1,1,1),0),0),PLE!$AA$28*OFFSET(Import.PLQ,$A145-1,AO$15-1,1,1)),IF($E145&lt;&gt;1,IF(ISNUMBER(INDEX(Import.PLE,Detalhamento!$E145,Detalhamento!AO$15)),IF(INDEX(Import.PLE,Detalhamento!$E145,Detalhamento!AO$15)&lt;=mediçao,0,OFFSET(Import.PLQ,$A145-1,AO$15-1,1,1)),OFFSET(Import.PLQ,$A145-1,AO$15-1,1,1)),(1-PLE!$AA$28)*OFFSET(Import.PLQ,$A145-1,AO$15-1,1,1))))</f>
        <v>0</v>
      </c>
      <c r="AP145" s="144">
        <f ca="1">IF(AP$13="",0,CHOOSE(Detalhamento.OpçãoServiços,OFFSET(Import.PLQ,$A145-1,AP$15-1,1,1),IF($E145&lt;&gt;1,IF(ISNUMBER(INDEX(Import.PLE,Detalhamento!$E145,Detalhamento!AP$15)),IF(INDEX(Import.PLE,Detalhamento!$E145,Detalhamento!AP$15)&lt;=mediçao,OFFSET(Import.PLQ,$A145-1,AP$15-1,1,1),0),0),PLE!$AA$28*OFFSET(Import.PLQ,$A145-1,AP$15-1,1,1)),IF($E145&lt;&gt;1,IF(ISNUMBER(INDEX(Import.PLE,Detalhamento!$E145,Detalhamento!AP$15)),IF(INDEX(Import.PLE,Detalhamento!$E145,Detalhamento!AP$15)&lt;=mediçao,0,OFFSET(Import.PLQ,$A145-1,AP$15-1,1,1)),OFFSET(Import.PLQ,$A145-1,AP$15-1,1,1)),(1-PLE!$AA$28)*OFFSET(Import.PLQ,$A145-1,AP$15-1,1,1))))</f>
        <v>0</v>
      </c>
      <c r="AQ145" s="144">
        <f ca="1">IF(AQ$13="",0,CHOOSE(Detalhamento.OpçãoServiços,OFFSET(Import.PLQ,$A145-1,AQ$15-1,1,1),IF($E145&lt;&gt;1,IF(ISNUMBER(INDEX(Import.PLE,Detalhamento!$E145,Detalhamento!AQ$15)),IF(INDEX(Import.PLE,Detalhamento!$E145,Detalhamento!AQ$15)&lt;=mediçao,OFFSET(Import.PLQ,$A145-1,AQ$15-1,1,1),0),0),PLE!$AA$28*OFFSET(Import.PLQ,$A145-1,AQ$15-1,1,1)),IF($E145&lt;&gt;1,IF(ISNUMBER(INDEX(Import.PLE,Detalhamento!$E145,Detalhamento!AQ$15)),IF(INDEX(Import.PLE,Detalhamento!$E145,Detalhamento!AQ$15)&lt;=mediçao,0,OFFSET(Import.PLQ,$A145-1,AQ$15-1,1,1)),OFFSET(Import.PLQ,$A145-1,AQ$15-1,1,1)),(1-PLE!$AA$28)*OFFSET(Import.PLQ,$A145-1,AQ$15-1,1,1))))</f>
        <v>0</v>
      </c>
      <c r="AR145" s="144">
        <f ca="1">IF(AR$13="",0,CHOOSE(Detalhamento.OpçãoServiços,OFFSET(Import.PLQ,$A145-1,AR$15-1,1,1),IF($E145&lt;&gt;1,IF(ISNUMBER(INDEX(Import.PLE,Detalhamento!$E145,Detalhamento!AR$15)),IF(INDEX(Import.PLE,Detalhamento!$E145,Detalhamento!AR$15)&lt;=mediçao,OFFSET(Import.PLQ,$A145-1,AR$15-1,1,1),0),0),PLE!$AA$28*OFFSET(Import.PLQ,$A145-1,AR$15-1,1,1)),IF($E145&lt;&gt;1,IF(ISNUMBER(INDEX(Import.PLE,Detalhamento!$E145,Detalhamento!AR$15)),IF(INDEX(Import.PLE,Detalhamento!$E145,Detalhamento!AR$15)&lt;=mediçao,0,OFFSET(Import.PLQ,$A145-1,AR$15-1,1,1)),OFFSET(Import.PLQ,$A145-1,AR$15-1,1,1)),(1-PLE!$AA$28)*OFFSET(Import.PLQ,$A145-1,AR$15-1,1,1))))</f>
        <v>0</v>
      </c>
      <c r="AS145" s="144">
        <f ca="1">IF(AS$13="",0,CHOOSE(Detalhamento.OpçãoServiços,OFFSET(Import.PLQ,$A145-1,AS$15-1,1,1),IF($E145&lt;&gt;1,IF(ISNUMBER(INDEX(Import.PLE,Detalhamento!$E145,Detalhamento!AS$15)),IF(INDEX(Import.PLE,Detalhamento!$E145,Detalhamento!AS$15)&lt;=mediçao,OFFSET(Import.PLQ,$A145-1,AS$15-1,1,1),0),0),PLE!$AA$28*OFFSET(Import.PLQ,$A145-1,AS$15-1,1,1)),IF($E145&lt;&gt;1,IF(ISNUMBER(INDEX(Import.PLE,Detalhamento!$E145,Detalhamento!AS$15)),IF(INDEX(Import.PLE,Detalhamento!$E145,Detalhamento!AS$15)&lt;=mediçao,0,OFFSET(Import.PLQ,$A145-1,AS$15-1,1,1)),OFFSET(Import.PLQ,$A145-1,AS$15-1,1,1)),(1-PLE!$AA$28)*OFFSET(Import.PLQ,$A145-1,AS$15-1,1,1))))</f>
        <v>0</v>
      </c>
      <c r="AT145" s="144">
        <f ca="1">IF(AT$13="",0,CHOOSE(Detalhamento.OpçãoServiços,OFFSET(Import.PLQ,$A145-1,AT$15-1,1,1),IF($E145&lt;&gt;1,IF(ISNUMBER(INDEX(Import.PLE,Detalhamento!$E145,Detalhamento!AT$15)),IF(INDEX(Import.PLE,Detalhamento!$E145,Detalhamento!AT$15)&lt;=mediçao,OFFSET(Import.PLQ,$A145-1,AT$15-1,1,1),0),0),PLE!$AA$28*OFFSET(Import.PLQ,$A145-1,AT$15-1,1,1)),IF($E145&lt;&gt;1,IF(ISNUMBER(INDEX(Import.PLE,Detalhamento!$E145,Detalhamento!AT$15)),IF(INDEX(Import.PLE,Detalhamento!$E145,Detalhamento!AT$15)&lt;=mediçao,0,OFFSET(Import.PLQ,$A145-1,AT$15-1,1,1)),OFFSET(Import.PLQ,$A145-1,AT$15-1,1,1)),(1-PLE!$AA$28)*OFFSET(Import.PLQ,$A145-1,AT$15-1,1,1))))</f>
        <v>0</v>
      </c>
      <c r="AU145" s="144">
        <f ca="1">IF(AU$13="",0,CHOOSE(Detalhamento.OpçãoServiços,OFFSET(Import.PLQ,$A145-1,AU$15-1,1,1),IF($E145&lt;&gt;1,IF(ISNUMBER(INDEX(Import.PLE,Detalhamento!$E145,Detalhamento!AU$15)),IF(INDEX(Import.PLE,Detalhamento!$E145,Detalhamento!AU$15)&lt;=mediçao,OFFSET(Import.PLQ,$A145-1,AU$15-1,1,1),0),0),PLE!$AA$28*OFFSET(Import.PLQ,$A145-1,AU$15-1,1,1)),IF($E145&lt;&gt;1,IF(ISNUMBER(INDEX(Import.PLE,Detalhamento!$E145,Detalhamento!AU$15)),IF(INDEX(Import.PLE,Detalhamento!$E145,Detalhamento!AU$15)&lt;=mediçao,0,OFFSET(Import.PLQ,$A145-1,AU$15-1,1,1)),OFFSET(Import.PLQ,$A145-1,AU$15-1,1,1)),(1-PLE!$AA$28)*OFFSET(Import.PLQ,$A145-1,AU$15-1,1,1))))</f>
        <v>0</v>
      </c>
      <c r="AV145" s="144">
        <f ca="1">IF(AV$13="",0,CHOOSE(Detalhamento.OpçãoServiços,OFFSET(Import.PLQ,$A145-1,AV$15-1,1,1),IF($E145&lt;&gt;1,IF(ISNUMBER(INDEX(Import.PLE,Detalhamento!$E145,Detalhamento!AV$15)),IF(INDEX(Import.PLE,Detalhamento!$E145,Detalhamento!AV$15)&lt;=mediçao,OFFSET(Import.PLQ,$A145-1,AV$15-1,1,1),0),0),PLE!$AA$28*OFFSET(Import.PLQ,$A145-1,AV$15-1,1,1)),IF($E145&lt;&gt;1,IF(ISNUMBER(INDEX(Import.PLE,Detalhamento!$E145,Detalhamento!AV$15)),IF(INDEX(Import.PLE,Detalhamento!$E145,Detalhamento!AV$15)&lt;=mediçao,0,OFFSET(Import.PLQ,$A145-1,AV$15-1,1,1)),OFFSET(Import.PLQ,$A145-1,AV$15-1,1,1)),(1-PLE!$AA$28)*OFFSET(Import.PLQ,$A145-1,AV$15-1,1,1))))</f>
        <v>0</v>
      </c>
      <c r="AW145" s="144">
        <f ca="1">IF(AW$13="",0,CHOOSE(Detalhamento.OpçãoServiços,OFFSET(Import.PLQ,$A145-1,AW$15-1,1,1),IF($E145&lt;&gt;1,IF(ISNUMBER(INDEX(Import.PLE,Detalhamento!$E145,Detalhamento!AW$15)),IF(INDEX(Import.PLE,Detalhamento!$E145,Detalhamento!AW$15)&lt;=mediçao,OFFSET(Import.PLQ,$A145-1,AW$15-1,1,1),0),0),PLE!$AA$28*OFFSET(Import.PLQ,$A145-1,AW$15-1,1,1)),IF($E145&lt;&gt;1,IF(ISNUMBER(INDEX(Import.PLE,Detalhamento!$E145,Detalhamento!AW$15)),IF(INDEX(Import.PLE,Detalhamento!$E145,Detalhamento!AW$15)&lt;=mediçao,0,OFFSET(Import.PLQ,$A145-1,AW$15-1,1,1)),OFFSET(Import.PLQ,$A145-1,AW$15-1,1,1)),(1-PLE!$AA$28)*OFFSET(Import.PLQ,$A145-1,AW$15-1,1,1))))</f>
        <v>0</v>
      </c>
      <c r="AX145" s="144">
        <f ca="1">IF(AX$13="",0,CHOOSE(Detalhamento.OpçãoServiços,OFFSET(Import.PLQ,$A145-1,AX$15-1,1,1),IF($E145&lt;&gt;1,IF(ISNUMBER(INDEX(Import.PLE,Detalhamento!$E145,Detalhamento!AX$15)),IF(INDEX(Import.PLE,Detalhamento!$E145,Detalhamento!AX$15)&lt;=mediçao,OFFSET(Import.PLQ,$A145-1,AX$15-1,1,1),0),0),PLE!$AA$28*OFFSET(Import.PLQ,$A145-1,AX$15-1,1,1)),IF($E145&lt;&gt;1,IF(ISNUMBER(INDEX(Import.PLE,Detalhamento!$E145,Detalhamento!AX$15)),IF(INDEX(Import.PLE,Detalhamento!$E145,Detalhamento!AX$15)&lt;=mediçao,0,OFFSET(Import.PLQ,$A145-1,AX$15-1,1,1)),OFFSET(Import.PLQ,$A145-1,AX$15-1,1,1)),(1-PLE!$AA$28)*OFFSET(Import.PLQ,$A145-1,AX$15-1,1,1))))</f>
        <v>0</v>
      </c>
      <c r="AY145" s="144">
        <f ca="1">IF(AY$13="",0,CHOOSE(Detalhamento.OpçãoServiços,OFFSET(Import.PLQ,$A145-1,AY$15-1,1,1),IF($E145&lt;&gt;1,IF(ISNUMBER(INDEX(Import.PLE,Detalhamento!$E145,Detalhamento!AY$15)),IF(INDEX(Import.PLE,Detalhamento!$E145,Detalhamento!AY$15)&lt;=mediçao,OFFSET(Import.PLQ,$A145-1,AY$15-1,1,1),0),0),PLE!$AA$28*OFFSET(Import.PLQ,$A145-1,AY$15-1,1,1)),IF($E145&lt;&gt;1,IF(ISNUMBER(INDEX(Import.PLE,Detalhamento!$E145,Detalhamento!AY$15)),IF(INDEX(Import.PLE,Detalhamento!$E145,Detalhamento!AY$15)&lt;=mediçao,0,OFFSET(Import.PLQ,$A145-1,AY$15-1,1,1)),OFFSET(Import.PLQ,$A145-1,AY$15-1,1,1)),(1-PLE!$AA$28)*OFFSET(Import.PLQ,$A145-1,AY$15-1,1,1))))</f>
        <v>0</v>
      </c>
      <c r="AZ145" s="144">
        <f ca="1">IF(AZ$13="",0,CHOOSE(Detalhamento.OpçãoServiços,OFFSET(Import.PLQ,$A145-1,AZ$15-1,1,1),IF($E145&lt;&gt;1,IF(ISNUMBER(INDEX(Import.PLE,Detalhamento!$E145,Detalhamento!AZ$15)),IF(INDEX(Import.PLE,Detalhamento!$E145,Detalhamento!AZ$15)&lt;=mediçao,OFFSET(Import.PLQ,$A145-1,AZ$15-1,1,1),0),0),PLE!$AA$28*OFFSET(Import.PLQ,$A145-1,AZ$15-1,1,1)),IF($E145&lt;&gt;1,IF(ISNUMBER(INDEX(Import.PLE,Detalhamento!$E145,Detalhamento!AZ$15)),IF(INDEX(Import.PLE,Detalhamento!$E145,Detalhamento!AZ$15)&lt;=mediçao,0,OFFSET(Import.PLQ,$A145-1,AZ$15-1,1,1)),OFFSET(Import.PLQ,$A145-1,AZ$15-1,1,1)),(1-PLE!$AA$28)*OFFSET(Import.PLQ,$A145-1,AZ$15-1,1,1))))</f>
        <v>0</v>
      </c>
      <c r="BA145" s="144">
        <f ca="1">IF(BA$13="",0,CHOOSE(Detalhamento.OpçãoServiços,OFFSET(Import.PLQ,$A145-1,BA$15-1,1,1),IF($E145&lt;&gt;1,IF(ISNUMBER(INDEX(Import.PLE,Detalhamento!$E145,Detalhamento!BA$15)),IF(INDEX(Import.PLE,Detalhamento!$E145,Detalhamento!BA$15)&lt;=mediçao,OFFSET(Import.PLQ,$A145-1,BA$15-1,1,1),0),0),PLE!$AA$28*OFFSET(Import.PLQ,$A145-1,BA$15-1,1,1)),IF($E145&lt;&gt;1,IF(ISNUMBER(INDEX(Import.PLE,Detalhamento!$E145,Detalhamento!BA$15)),IF(INDEX(Import.PLE,Detalhamento!$E145,Detalhamento!BA$15)&lt;=mediçao,0,OFFSET(Import.PLQ,$A145-1,BA$15-1,1,1)),OFFSET(Import.PLQ,$A145-1,BA$15-1,1,1)),(1-PLE!$AA$28)*OFFSET(Import.PLQ,$A145-1,BA$15-1,1,1))))</f>
        <v>0</v>
      </c>
      <c r="BB145" s="144">
        <f ca="1">IF(BB$13="",0,CHOOSE(Detalhamento.OpçãoServiços,OFFSET(Import.PLQ,$A145-1,BB$15-1,1,1),IF($E145&lt;&gt;1,IF(ISNUMBER(INDEX(Import.PLE,Detalhamento!$E145,Detalhamento!BB$15)),IF(INDEX(Import.PLE,Detalhamento!$E145,Detalhamento!BB$15)&lt;=mediçao,OFFSET(Import.PLQ,$A145-1,BB$15-1,1,1),0),0),PLE!$AA$28*OFFSET(Import.PLQ,$A145-1,BB$15-1,1,1)),IF($E145&lt;&gt;1,IF(ISNUMBER(INDEX(Import.PLE,Detalhamento!$E145,Detalhamento!BB$15)),IF(INDEX(Import.PLE,Detalhamento!$E145,Detalhamento!BB$15)&lt;=mediçao,0,OFFSET(Import.PLQ,$A145-1,BB$15-1,1,1)),OFFSET(Import.PLQ,$A145-1,BB$15-1,1,1)),(1-PLE!$AA$28)*OFFSET(Import.PLQ,$A145-1,BB$15-1,1,1))))</f>
        <v>0</v>
      </c>
      <c r="BC145" s="144">
        <f ca="1">IF(BC$13="",0,CHOOSE(Detalhamento.OpçãoServiços,OFFSET(Import.PLQ,$A145-1,BC$15-1,1,1),IF($E145&lt;&gt;1,IF(ISNUMBER(INDEX(Import.PLE,Detalhamento!$E145,Detalhamento!BC$15)),IF(INDEX(Import.PLE,Detalhamento!$E145,Detalhamento!BC$15)&lt;=mediçao,OFFSET(Import.PLQ,$A145-1,BC$15-1,1,1),0),0),PLE!$AA$28*OFFSET(Import.PLQ,$A145-1,BC$15-1,1,1)),IF($E145&lt;&gt;1,IF(ISNUMBER(INDEX(Import.PLE,Detalhamento!$E145,Detalhamento!BC$15)),IF(INDEX(Import.PLE,Detalhamento!$E145,Detalhamento!BC$15)&lt;=mediçao,0,OFFSET(Import.PLQ,$A145-1,BC$15-1,1,1)),OFFSET(Import.PLQ,$A145-1,BC$15-1,1,1)),(1-PLE!$AA$28)*OFFSET(Import.PLQ,$A145-1,BC$15-1,1,1))))</f>
        <v>0</v>
      </c>
      <c r="BD145" s="144">
        <f ca="1">IF(BD$13="",0,CHOOSE(Detalhamento.OpçãoServiços,OFFSET(Import.PLQ,$A145-1,BD$15-1,1,1),IF($E145&lt;&gt;1,IF(ISNUMBER(INDEX(Import.PLE,Detalhamento!$E145,Detalhamento!BD$15)),IF(INDEX(Import.PLE,Detalhamento!$E145,Detalhamento!BD$15)&lt;=mediçao,OFFSET(Import.PLQ,$A145-1,BD$15-1,1,1),0),0),PLE!$AA$28*OFFSET(Import.PLQ,$A145-1,BD$15-1,1,1)),IF($E145&lt;&gt;1,IF(ISNUMBER(INDEX(Import.PLE,Detalhamento!$E145,Detalhamento!BD$15)),IF(INDEX(Import.PLE,Detalhamento!$E145,Detalhamento!BD$15)&lt;=mediçao,0,OFFSET(Import.PLQ,$A145-1,BD$15-1,1,1)),OFFSET(Import.PLQ,$A145-1,BD$15-1,1,1)),(1-PLE!$AA$28)*OFFSET(Import.PLQ,$A145-1,BD$15-1,1,1))))</f>
        <v>0</v>
      </c>
      <c r="BE145" s="144">
        <f ca="1">IF(BE$13="",0,CHOOSE(Detalhamento.OpçãoServiços,OFFSET(Import.PLQ,$A145-1,BE$15-1,1,1),IF($E145&lt;&gt;1,IF(ISNUMBER(INDEX(Import.PLE,Detalhamento!$E145,Detalhamento!BE$15)),IF(INDEX(Import.PLE,Detalhamento!$E145,Detalhamento!BE$15)&lt;=mediçao,OFFSET(Import.PLQ,$A145-1,BE$15-1,1,1),0),0),PLE!$AA$28*OFFSET(Import.PLQ,$A145-1,BE$15-1,1,1)),IF($E145&lt;&gt;1,IF(ISNUMBER(INDEX(Import.PLE,Detalhamento!$E145,Detalhamento!BE$15)),IF(INDEX(Import.PLE,Detalhamento!$E145,Detalhamento!BE$15)&lt;=mediçao,0,OFFSET(Import.PLQ,$A145-1,BE$15-1,1,1)),OFFSET(Import.PLQ,$A145-1,BE$15-1,1,1)),(1-PLE!$AA$28)*OFFSET(Import.PLQ,$A145-1,BE$15-1,1,1))))</f>
        <v>0</v>
      </c>
      <c r="BF145" s="144">
        <f ca="1">IF(BF$13="",0,CHOOSE(Detalhamento.OpçãoServiços,OFFSET(Import.PLQ,$A145-1,BF$15-1,1,1),IF($E145&lt;&gt;1,IF(ISNUMBER(INDEX(Import.PLE,Detalhamento!$E145,Detalhamento!BF$15)),IF(INDEX(Import.PLE,Detalhamento!$E145,Detalhamento!BF$15)&lt;=mediçao,OFFSET(Import.PLQ,$A145-1,BF$15-1,1,1),0),0),PLE!$AA$28*OFFSET(Import.PLQ,$A145-1,BF$15-1,1,1)),IF($E145&lt;&gt;1,IF(ISNUMBER(INDEX(Import.PLE,Detalhamento!$E145,Detalhamento!BF$15)),IF(INDEX(Import.PLE,Detalhamento!$E145,Detalhamento!BF$15)&lt;=mediçao,0,OFFSET(Import.PLQ,$A145-1,BF$15-1,1,1)),OFFSET(Import.PLQ,$A145-1,BF$15-1,1,1)),(1-PLE!$AA$28)*OFFSET(Import.PLQ,$A145-1,BF$15-1,1,1))))</f>
        <v>0</v>
      </c>
      <c r="BG145" s="144">
        <f ca="1">IF(BG$13="",0,CHOOSE(Detalhamento.OpçãoServiços,OFFSET(Import.PLQ,$A145-1,BG$15-1,1,1),IF($E145&lt;&gt;1,IF(ISNUMBER(INDEX(Import.PLE,Detalhamento!$E145,Detalhamento!BG$15)),IF(INDEX(Import.PLE,Detalhamento!$E145,Detalhamento!BG$15)&lt;=mediçao,OFFSET(Import.PLQ,$A145-1,BG$15-1,1,1),0),0),PLE!$AA$28*OFFSET(Import.PLQ,$A145-1,BG$15-1,1,1)),IF($E145&lt;&gt;1,IF(ISNUMBER(INDEX(Import.PLE,Detalhamento!$E145,Detalhamento!BG$15)),IF(INDEX(Import.PLE,Detalhamento!$E145,Detalhamento!BG$15)&lt;=mediçao,0,OFFSET(Import.PLQ,$A145-1,BG$15-1,1,1)),OFFSET(Import.PLQ,$A145-1,BG$15-1,1,1)),(1-PLE!$AA$28)*OFFSET(Import.PLQ,$A145-1,BG$15-1,1,1))))</f>
        <v>0</v>
      </c>
      <c r="BH145" s="144">
        <f ca="1">IF(BH$13="",0,CHOOSE(Detalhamento.OpçãoServiços,OFFSET(Import.PLQ,$A145-1,BH$15-1,1,1),IF($E145&lt;&gt;1,IF(ISNUMBER(INDEX(Import.PLE,Detalhamento!$E145,Detalhamento!BH$15)),IF(INDEX(Import.PLE,Detalhamento!$E145,Detalhamento!BH$15)&lt;=mediçao,OFFSET(Import.PLQ,$A145-1,BH$15-1,1,1),0),0),PLE!$AA$28*OFFSET(Import.PLQ,$A145-1,BH$15-1,1,1)),IF($E145&lt;&gt;1,IF(ISNUMBER(INDEX(Import.PLE,Detalhamento!$E145,Detalhamento!BH$15)),IF(INDEX(Import.PLE,Detalhamento!$E145,Detalhamento!BH$15)&lt;=mediçao,0,OFFSET(Import.PLQ,$A145-1,BH$15-1,1,1)),OFFSET(Import.PLQ,$A145-1,BH$15-1,1,1)),(1-PLE!$AA$28)*OFFSET(Import.PLQ,$A145-1,BH$15-1,1,1))))</f>
        <v>0</v>
      </c>
      <c r="BI145" s="144">
        <f ca="1">IF(BI$13="",0,CHOOSE(Detalhamento.OpçãoServiços,OFFSET(Import.PLQ,$A145-1,BI$15-1,1,1),IF($E145&lt;&gt;1,IF(ISNUMBER(INDEX(Import.PLE,Detalhamento!$E145,Detalhamento!BI$15)),IF(INDEX(Import.PLE,Detalhamento!$E145,Detalhamento!BI$15)&lt;=mediçao,OFFSET(Import.PLQ,$A145-1,BI$15-1,1,1),0),0),PLE!$AA$28*OFFSET(Import.PLQ,$A145-1,BI$15-1,1,1)),IF($E145&lt;&gt;1,IF(ISNUMBER(INDEX(Import.PLE,Detalhamento!$E145,Detalhamento!BI$15)),IF(INDEX(Import.PLE,Detalhamento!$E145,Detalhamento!BI$15)&lt;=mediçao,0,OFFSET(Import.PLQ,$A145-1,BI$15-1,1,1)),OFFSET(Import.PLQ,$A145-1,BI$15-1,1,1)),(1-PLE!$AA$28)*OFFSET(Import.PLQ,$A145-1,BI$15-1,1,1))))</f>
        <v>0</v>
      </c>
    </row>
    <row r="146" spans="1:61" ht="30" x14ac:dyDescent="0.2">
      <c r="A146" s="155">
        <v>115</v>
      </c>
      <c r="B146" s="21" t="str">
        <f t="shared" ca="1" si="17"/>
        <v>Serviço</v>
      </c>
      <c r="E146" s="153">
        <f t="shared" ca="1" si="18"/>
        <v>13</v>
      </c>
      <c r="F146" s="154">
        <f t="shared" ca="1" si="19"/>
        <v>130115</v>
      </c>
      <c r="G146" s="154" t="str">
        <f t="shared" ca="1" si="24"/>
        <v>1.12.22</v>
      </c>
      <c r="H146" s="182" t="str">
        <f t="shared" ca="1" si="24"/>
        <v>LUVA PARA ELETRODUTO, PVC, ROSCÁVEL, DN 40 MM (1 1/4"), PARA CIRCUITOS TERMINAIS, INSTALADA EM FORRO - FORNECIMENTO E INSTALAÇÃO. AF_12/2015</v>
      </c>
      <c r="I146" s="37" t="str">
        <f t="shared" ca="1" si="20"/>
        <v>UN</v>
      </c>
      <c r="J146" s="144">
        <f t="shared" ca="1" si="21"/>
        <v>36</v>
      </c>
      <c r="K146" s="67"/>
      <c r="L146" s="144">
        <f ca="1">IF(L$13="",0,CHOOSE(Detalhamento.OpçãoServiços,OFFSET(Import.PLQ,$A146-1,L$15-1,1,1),IF($E146&lt;&gt;1,IF(ISNUMBER(INDEX(Import.PLE,Detalhamento!$E146,Detalhamento!L$15)),IF(INDEX(Import.PLE,Detalhamento!$E146,Detalhamento!L$15)&lt;=mediçao,OFFSET(Import.PLQ,$A146-1,L$15-1,1,1),0),0),PLE!$AA$28*OFFSET(Import.PLQ,$A146-1,L$15-1,1,1)),IF($E146&lt;&gt;1,IF(ISNUMBER(INDEX(Import.PLE,Detalhamento!$E146,Detalhamento!L$15)),IF(INDEX(Import.PLE,Detalhamento!$E146,Detalhamento!L$15)&lt;=mediçao,0,OFFSET(Import.PLQ,$A146-1,L$15-1,1,1)),OFFSET(Import.PLQ,$A146-1,L$15-1,1,1)),(1-PLE!$AA$28)*OFFSET(Import.PLQ,$A146-1,L$15-1,1,1))))</f>
        <v>36</v>
      </c>
      <c r="M146" s="144">
        <f ca="1">IF(M$13="",0,CHOOSE(Detalhamento.OpçãoServiços,OFFSET(Import.PLQ,$A146-1,M$15-1,1,1),IF($E146&lt;&gt;1,IF(ISNUMBER(INDEX(Import.PLE,Detalhamento!$E146,Detalhamento!M$15)),IF(INDEX(Import.PLE,Detalhamento!$E146,Detalhamento!M$15)&lt;=mediçao,OFFSET(Import.PLQ,$A146-1,M$15-1,1,1),0),0),PLE!$AA$28*OFFSET(Import.PLQ,$A146-1,M$15-1,1,1)),IF($E146&lt;&gt;1,IF(ISNUMBER(INDEX(Import.PLE,Detalhamento!$E146,Detalhamento!M$15)),IF(INDEX(Import.PLE,Detalhamento!$E146,Detalhamento!M$15)&lt;=mediçao,0,OFFSET(Import.PLQ,$A146-1,M$15-1,1,1)),OFFSET(Import.PLQ,$A146-1,M$15-1,1,1)),(1-PLE!$AA$28)*OFFSET(Import.PLQ,$A146-1,M$15-1,1,1))))</f>
        <v>0</v>
      </c>
      <c r="N146" s="144">
        <f ca="1">IF(N$13="",0,CHOOSE(Detalhamento.OpçãoServiços,OFFSET(Import.PLQ,$A146-1,N$15-1,1,1),IF($E146&lt;&gt;1,IF(ISNUMBER(INDEX(Import.PLE,Detalhamento!$E146,Detalhamento!N$15)),IF(INDEX(Import.PLE,Detalhamento!$E146,Detalhamento!N$15)&lt;=mediçao,OFFSET(Import.PLQ,$A146-1,N$15-1,1,1),0),0),PLE!$AA$28*OFFSET(Import.PLQ,$A146-1,N$15-1,1,1)),IF($E146&lt;&gt;1,IF(ISNUMBER(INDEX(Import.PLE,Detalhamento!$E146,Detalhamento!N$15)),IF(INDEX(Import.PLE,Detalhamento!$E146,Detalhamento!N$15)&lt;=mediçao,0,OFFSET(Import.PLQ,$A146-1,N$15-1,1,1)),OFFSET(Import.PLQ,$A146-1,N$15-1,1,1)),(1-PLE!$AA$28)*OFFSET(Import.PLQ,$A146-1,N$15-1,1,1))))</f>
        <v>0</v>
      </c>
      <c r="O146" s="144">
        <f ca="1">IF(O$13="",0,CHOOSE(Detalhamento.OpçãoServiços,OFFSET(Import.PLQ,$A146-1,O$15-1,1,1),IF($E146&lt;&gt;1,IF(ISNUMBER(INDEX(Import.PLE,Detalhamento!$E146,Detalhamento!O$15)),IF(INDEX(Import.PLE,Detalhamento!$E146,Detalhamento!O$15)&lt;=mediçao,OFFSET(Import.PLQ,$A146-1,O$15-1,1,1),0),0),PLE!$AA$28*OFFSET(Import.PLQ,$A146-1,O$15-1,1,1)),IF($E146&lt;&gt;1,IF(ISNUMBER(INDEX(Import.PLE,Detalhamento!$E146,Detalhamento!O$15)),IF(INDEX(Import.PLE,Detalhamento!$E146,Detalhamento!O$15)&lt;=mediçao,0,OFFSET(Import.PLQ,$A146-1,O$15-1,1,1)),OFFSET(Import.PLQ,$A146-1,O$15-1,1,1)),(1-PLE!$AA$28)*OFFSET(Import.PLQ,$A146-1,O$15-1,1,1))))</f>
        <v>0</v>
      </c>
      <c r="P146" s="144">
        <f ca="1">IF(P$13="",0,CHOOSE(Detalhamento.OpçãoServiços,OFFSET(Import.PLQ,$A146-1,P$15-1,1,1),IF($E146&lt;&gt;1,IF(ISNUMBER(INDEX(Import.PLE,Detalhamento!$E146,Detalhamento!P$15)),IF(INDEX(Import.PLE,Detalhamento!$E146,Detalhamento!P$15)&lt;=mediçao,OFFSET(Import.PLQ,$A146-1,P$15-1,1,1),0),0),PLE!$AA$28*OFFSET(Import.PLQ,$A146-1,P$15-1,1,1)),IF($E146&lt;&gt;1,IF(ISNUMBER(INDEX(Import.PLE,Detalhamento!$E146,Detalhamento!P$15)),IF(INDEX(Import.PLE,Detalhamento!$E146,Detalhamento!P$15)&lt;=mediçao,0,OFFSET(Import.PLQ,$A146-1,P$15-1,1,1)),OFFSET(Import.PLQ,$A146-1,P$15-1,1,1)),(1-PLE!$AA$28)*OFFSET(Import.PLQ,$A146-1,P$15-1,1,1))))</f>
        <v>0</v>
      </c>
      <c r="Q146" s="144">
        <f ca="1">IF(Q$13="",0,CHOOSE(Detalhamento.OpçãoServiços,OFFSET(Import.PLQ,$A146-1,Q$15-1,1,1),IF($E146&lt;&gt;1,IF(ISNUMBER(INDEX(Import.PLE,Detalhamento!$E146,Detalhamento!Q$15)),IF(INDEX(Import.PLE,Detalhamento!$E146,Detalhamento!Q$15)&lt;=mediçao,OFFSET(Import.PLQ,$A146-1,Q$15-1,1,1),0),0),PLE!$AA$28*OFFSET(Import.PLQ,$A146-1,Q$15-1,1,1)),IF($E146&lt;&gt;1,IF(ISNUMBER(INDEX(Import.PLE,Detalhamento!$E146,Detalhamento!Q$15)),IF(INDEX(Import.PLE,Detalhamento!$E146,Detalhamento!Q$15)&lt;=mediçao,0,OFFSET(Import.PLQ,$A146-1,Q$15-1,1,1)),OFFSET(Import.PLQ,$A146-1,Q$15-1,1,1)),(1-PLE!$AA$28)*OFFSET(Import.PLQ,$A146-1,Q$15-1,1,1))))</f>
        <v>0</v>
      </c>
      <c r="R146" s="144">
        <f ca="1">IF(R$13="",0,CHOOSE(Detalhamento.OpçãoServiços,OFFSET(Import.PLQ,$A146-1,R$15-1,1,1),IF($E146&lt;&gt;1,IF(ISNUMBER(INDEX(Import.PLE,Detalhamento!$E146,Detalhamento!R$15)),IF(INDEX(Import.PLE,Detalhamento!$E146,Detalhamento!R$15)&lt;=mediçao,OFFSET(Import.PLQ,$A146-1,R$15-1,1,1),0),0),PLE!$AA$28*OFFSET(Import.PLQ,$A146-1,R$15-1,1,1)),IF($E146&lt;&gt;1,IF(ISNUMBER(INDEX(Import.PLE,Detalhamento!$E146,Detalhamento!R$15)),IF(INDEX(Import.PLE,Detalhamento!$E146,Detalhamento!R$15)&lt;=mediçao,0,OFFSET(Import.PLQ,$A146-1,R$15-1,1,1)),OFFSET(Import.PLQ,$A146-1,R$15-1,1,1)),(1-PLE!$AA$28)*OFFSET(Import.PLQ,$A146-1,R$15-1,1,1))))</f>
        <v>0</v>
      </c>
      <c r="S146" s="144">
        <f ca="1">IF(S$13="",0,CHOOSE(Detalhamento.OpçãoServiços,OFFSET(Import.PLQ,$A146-1,S$15-1,1,1),IF($E146&lt;&gt;1,IF(ISNUMBER(INDEX(Import.PLE,Detalhamento!$E146,Detalhamento!S$15)),IF(INDEX(Import.PLE,Detalhamento!$E146,Detalhamento!S$15)&lt;=mediçao,OFFSET(Import.PLQ,$A146-1,S$15-1,1,1),0),0),PLE!$AA$28*OFFSET(Import.PLQ,$A146-1,S$15-1,1,1)),IF($E146&lt;&gt;1,IF(ISNUMBER(INDEX(Import.PLE,Detalhamento!$E146,Detalhamento!S$15)),IF(INDEX(Import.PLE,Detalhamento!$E146,Detalhamento!S$15)&lt;=mediçao,0,OFFSET(Import.PLQ,$A146-1,S$15-1,1,1)),OFFSET(Import.PLQ,$A146-1,S$15-1,1,1)),(1-PLE!$AA$28)*OFFSET(Import.PLQ,$A146-1,S$15-1,1,1))))</f>
        <v>0</v>
      </c>
      <c r="T146" s="144">
        <f ca="1">IF(T$13="",0,CHOOSE(Detalhamento.OpçãoServiços,OFFSET(Import.PLQ,$A146-1,T$15-1,1,1),IF($E146&lt;&gt;1,IF(ISNUMBER(INDEX(Import.PLE,Detalhamento!$E146,Detalhamento!T$15)),IF(INDEX(Import.PLE,Detalhamento!$E146,Detalhamento!T$15)&lt;=mediçao,OFFSET(Import.PLQ,$A146-1,T$15-1,1,1),0),0),PLE!$AA$28*OFFSET(Import.PLQ,$A146-1,T$15-1,1,1)),IF($E146&lt;&gt;1,IF(ISNUMBER(INDEX(Import.PLE,Detalhamento!$E146,Detalhamento!T$15)),IF(INDEX(Import.PLE,Detalhamento!$E146,Detalhamento!T$15)&lt;=mediçao,0,OFFSET(Import.PLQ,$A146-1,T$15-1,1,1)),OFFSET(Import.PLQ,$A146-1,T$15-1,1,1)),(1-PLE!$AA$28)*OFFSET(Import.PLQ,$A146-1,T$15-1,1,1))))</f>
        <v>0</v>
      </c>
      <c r="U146" s="144">
        <f ca="1">IF(U$13="",0,CHOOSE(Detalhamento.OpçãoServiços,OFFSET(Import.PLQ,$A146-1,U$15-1,1,1),IF($E146&lt;&gt;1,IF(ISNUMBER(INDEX(Import.PLE,Detalhamento!$E146,Detalhamento!U$15)),IF(INDEX(Import.PLE,Detalhamento!$E146,Detalhamento!U$15)&lt;=mediçao,OFFSET(Import.PLQ,$A146-1,U$15-1,1,1),0),0),PLE!$AA$28*OFFSET(Import.PLQ,$A146-1,U$15-1,1,1)),IF($E146&lt;&gt;1,IF(ISNUMBER(INDEX(Import.PLE,Detalhamento!$E146,Detalhamento!U$15)),IF(INDEX(Import.PLE,Detalhamento!$E146,Detalhamento!U$15)&lt;=mediçao,0,OFFSET(Import.PLQ,$A146-1,U$15-1,1,1)),OFFSET(Import.PLQ,$A146-1,U$15-1,1,1)),(1-PLE!$AA$28)*OFFSET(Import.PLQ,$A146-1,U$15-1,1,1))))</f>
        <v>0</v>
      </c>
      <c r="V146" s="144">
        <f ca="1">IF(V$13="",0,CHOOSE(Detalhamento.OpçãoServiços,OFFSET(Import.PLQ,$A146-1,V$15-1,1,1),IF($E146&lt;&gt;1,IF(ISNUMBER(INDEX(Import.PLE,Detalhamento!$E146,Detalhamento!V$15)),IF(INDEX(Import.PLE,Detalhamento!$E146,Detalhamento!V$15)&lt;=mediçao,OFFSET(Import.PLQ,$A146-1,V$15-1,1,1),0),0),PLE!$AA$28*OFFSET(Import.PLQ,$A146-1,V$15-1,1,1)),IF($E146&lt;&gt;1,IF(ISNUMBER(INDEX(Import.PLE,Detalhamento!$E146,Detalhamento!V$15)),IF(INDEX(Import.PLE,Detalhamento!$E146,Detalhamento!V$15)&lt;=mediçao,0,OFFSET(Import.PLQ,$A146-1,V$15-1,1,1)),OFFSET(Import.PLQ,$A146-1,V$15-1,1,1)),(1-PLE!$AA$28)*OFFSET(Import.PLQ,$A146-1,V$15-1,1,1))))</f>
        <v>0</v>
      </c>
      <c r="W146" s="144">
        <f ca="1">IF(W$13="",0,CHOOSE(Detalhamento.OpçãoServiços,OFFSET(Import.PLQ,$A146-1,W$15-1,1,1),IF($E146&lt;&gt;1,IF(ISNUMBER(INDEX(Import.PLE,Detalhamento!$E146,Detalhamento!W$15)),IF(INDEX(Import.PLE,Detalhamento!$E146,Detalhamento!W$15)&lt;=mediçao,OFFSET(Import.PLQ,$A146-1,W$15-1,1,1),0),0),PLE!$AA$28*OFFSET(Import.PLQ,$A146-1,W$15-1,1,1)),IF($E146&lt;&gt;1,IF(ISNUMBER(INDEX(Import.PLE,Detalhamento!$E146,Detalhamento!W$15)),IF(INDEX(Import.PLE,Detalhamento!$E146,Detalhamento!W$15)&lt;=mediçao,0,OFFSET(Import.PLQ,$A146-1,W$15-1,1,1)),OFFSET(Import.PLQ,$A146-1,W$15-1,1,1)),(1-PLE!$AA$28)*OFFSET(Import.PLQ,$A146-1,W$15-1,1,1))))</f>
        <v>0</v>
      </c>
      <c r="X146" s="144">
        <f ca="1">IF(X$13="",0,CHOOSE(Detalhamento.OpçãoServiços,OFFSET(Import.PLQ,$A146-1,X$15-1,1,1),IF($E146&lt;&gt;1,IF(ISNUMBER(INDEX(Import.PLE,Detalhamento!$E146,Detalhamento!X$15)),IF(INDEX(Import.PLE,Detalhamento!$E146,Detalhamento!X$15)&lt;=mediçao,OFFSET(Import.PLQ,$A146-1,X$15-1,1,1),0),0),PLE!$AA$28*OFFSET(Import.PLQ,$A146-1,X$15-1,1,1)),IF($E146&lt;&gt;1,IF(ISNUMBER(INDEX(Import.PLE,Detalhamento!$E146,Detalhamento!X$15)),IF(INDEX(Import.PLE,Detalhamento!$E146,Detalhamento!X$15)&lt;=mediçao,0,OFFSET(Import.PLQ,$A146-1,X$15-1,1,1)),OFFSET(Import.PLQ,$A146-1,X$15-1,1,1)),(1-PLE!$AA$28)*OFFSET(Import.PLQ,$A146-1,X$15-1,1,1))))</f>
        <v>0</v>
      </c>
      <c r="Y146" s="144">
        <f ca="1">IF(Y$13="",0,CHOOSE(Detalhamento.OpçãoServiços,OFFSET(Import.PLQ,$A146-1,Y$15-1,1,1),IF($E146&lt;&gt;1,IF(ISNUMBER(INDEX(Import.PLE,Detalhamento!$E146,Detalhamento!Y$15)),IF(INDEX(Import.PLE,Detalhamento!$E146,Detalhamento!Y$15)&lt;=mediçao,OFFSET(Import.PLQ,$A146-1,Y$15-1,1,1),0),0),PLE!$AA$28*OFFSET(Import.PLQ,$A146-1,Y$15-1,1,1)),IF($E146&lt;&gt;1,IF(ISNUMBER(INDEX(Import.PLE,Detalhamento!$E146,Detalhamento!Y$15)),IF(INDEX(Import.PLE,Detalhamento!$E146,Detalhamento!Y$15)&lt;=mediçao,0,OFFSET(Import.PLQ,$A146-1,Y$15-1,1,1)),OFFSET(Import.PLQ,$A146-1,Y$15-1,1,1)),(1-PLE!$AA$28)*OFFSET(Import.PLQ,$A146-1,Y$15-1,1,1))))</f>
        <v>0</v>
      </c>
      <c r="Z146" s="144">
        <f ca="1">IF(Z$13="",0,CHOOSE(Detalhamento.OpçãoServiços,OFFSET(Import.PLQ,$A146-1,Z$15-1,1,1),IF($E146&lt;&gt;1,IF(ISNUMBER(INDEX(Import.PLE,Detalhamento!$E146,Detalhamento!Z$15)),IF(INDEX(Import.PLE,Detalhamento!$E146,Detalhamento!Z$15)&lt;=mediçao,OFFSET(Import.PLQ,$A146-1,Z$15-1,1,1),0),0),PLE!$AA$28*OFFSET(Import.PLQ,$A146-1,Z$15-1,1,1)),IF($E146&lt;&gt;1,IF(ISNUMBER(INDEX(Import.PLE,Detalhamento!$E146,Detalhamento!Z$15)),IF(INDEX(Import.PLE,Detalhamento!$E146,Detalhamento!Z$15)&lt;=mediçao,0,OFFSET(Import.PLQ,$A146-1,Z$15-1,1,1)),OFFSET(Import.PLQ,$A146-1,Z$15-1,1,1)),(1-PLE!$AA$28)*OFFSET(Import.PLQ,$A146-1,Z$15-1,1,1))))</f>
        <v>0</v>
      </c>
      <c r="AA146" s="144">
        <f ca="1">IF(AA$13="",0,CHOOSE(Detalhamento.OpçãoServiços,OFFSET(Import.PLQ,$A146-1,AA$15-1,1,1),IF($E146&lt;&gt;1,IF(ISNUMBER(INDEX(Import.PLE,Detalhamento!$E146,Detalhamento!AA$15)),IF(INDEX(Import.PLE,Detalhamento!$E146,Detalhamento!AA$15)&lt;=mediçao,OFFSET(Import.PLQ,$A146-1,AA$15-1,1,1),0),0),PLE!$AA$28*OFFSET(Import.PLQ,$A146-1,AA$15-1,1,1)),IF($E146&lt;&gt;1,IF(ISNUMBER(INDEX(Import.PLE,Detalhamento!$E146,Detalhamento!AA$15)),IF(INDEX(Import.PLE,Detalhamento!$E146,Detalhamento!AA$15)&lt;=mediçao,0,OFFSET(Import.PLQ,$A146-1,AA$15-1,1,1)),OFFSET(Import.PLQ,$A146-1,AA$15-1,1,1)),(1-PLE!$AA$28)*OFFSET(Import.PLQ,$A146-1,AA$15-1,1,1))))</f>
        <v>0</v>
      </c>
      <c r="AB146" s="144">
        <f ca="1">IF(AB$13="",0,CHOOSE(Detalhamento.OpçãoServiços,OFFSET(Import.PLQ,$A146-1,AB$15-1,1,1),IF($E146&lt;&gt;1,IF(ISNUMBER(INDEX(Import.PLE,Detalhamento!$E146,Detalhamento!AB$15)),IF(INDEX(Import.PLE,Detalhamento!$E146,Detalhamento!AB$15)&lt;=mediçao,OFFSET(Import.PLQ,$A146-1,AB$15-1,1,1),0),0),PLE!$AA$28*OFFSET(Import.PLQ,$A146-1,AB$15-1,1,1)),IF($E146&lt;&gt;1,IF(ISNUMBER(INDEX(Import.PLE,Detalhamento!$E146,Detalhamento!AB$15)),IF(INDEX(Import.PLE,Detalhamento!$E146,Detalhamento!AB$15)&lt;=mediçao,0,OFFSET(Import.PLQ,$A146-1,AB$15-1,1,1)),OFFSET(Import.PLQ,$A146-1,AB$15-1,1,1)),(1-PLE!$AA$28)*OFFSET(Import.PLQ,$A146-1,AB$15-1,1,1))))</f>
        <v>0</v>
      </c>
      <c r="AC146" s="144">
        <f ca="1">IF(AC$13="",0,CHOOSE(Detalhamento.OpçãoServiços,OFFSET(Import.PLQ,$A146-1,AC$15-1,1,1),IF($E146&lt;&gt;1,IF(ISNUMBER(INDEX(Import.PLE,Detalhamento!$E146,Detalhamento!AC$15)),IF(INDEX(Import.PLE,Detalhamento!$E146,Detalhamento!AC$15)&lt;=mediçao,OFFSET(Import.PLQ,$A146-1,AC$15-1,1,1),0),0),PLE!$AA$28*OFFSET(Import.PLQ,$A146-1,AC$15-1,1,1)),IF($E146&lt;&gt;1,IF(ISNUMBER(INDEX(Import.PLE,Detalhamento!$E146,Detalhamento!AC$15)),IF(INDEX(Import.PLE,Detalhamento!$E146,Detalhamento!AC$15)&lt;=mediçao,0,OFFSET(Import.PLQ,$A146-1,AC$15-1,1,1)),OFFSET(Import.PLQ,$A146-1,AC$15-1,1,1)),(1-PLE!$AA$28)*OFFSET(Import.PLQ,$A146-1,AC$15-1,1,1))))</f>
        <v>0</v>
      </c>
      <c r="AD146" s="144">
        <f ca="1">IF(AD$13="",0,CHOOSE(Detalhamento.OpçãoServiços,OFFSET(Import.PLQ,$A146-1,AD$15-1,1,1),IF($E146&lt;&gt;1,IF(ISNUMBER(INDEX(Import.PLE,Detalhamento!$E146,Detalhamento!AD$15)),IF(INDEX(Import.PLE,Detalhamento!$E146,Detalhamento!AD$15)&lt;=mediçao,OFFSET(Import.PLQ,$A146-1,AD$15-1,1,1),0),0),PLE!$AA$28*OFFSET(Import.PLQ,$A146-1,AD$15-1,1,1)),IF($E146&lt;&gt;1,IF(ISNUMBER(INDEX(Import.PLE,Detalhamento!$E146,Detalhamento!AD$15)),IF(INDEX(Import.PLE,Detalhamento!$E146,Detalhamento!AD$15)&lt;=mediçao,0,OFFSET(Import.PLQ,$A146-1,AD$15-1,1,1)),OFFSET(Import.PLQ,$A146-1,AD$15-1,1,1)),(1-PLE!$AA$28)*OFFSET(Import.PLQ,$A146-1,AD$15-1,1,1))))</f>
        <v>0</v>
      </c>
      <c r="AE146" s="144">
        <f ca="1">IF(AE$13="",0,CHOOSE(Detalhamento.OpçãoServiços,OFFSET(Import.PLQ,$A146-1,AE$15-1,1,1),IF($E146&lt;&gt;1,IF(ISNUMBER(INDEX(Import.PLE,Detalhamento!$E146,Detalhamento!AE$15)),IF(INDEX(Import.PLE,Detalhamento!$E146,Detalhamento!AE$15)&lt;=mediçao,OFFSET(Import.PLQ,$A146-1,AE$15-1,1,1),0),0),PLE!$AA$28*OFFSET(Import.PLQ,$A146-1,AE$15-1,1,1)),IF($E146&lt;&gt;1,IF(ISNUMBER(INDEX(Import.PLE,Detalhamento!$E146,Detalhamento!AE$15)),IF(INDEX(Import.PLE,Detalhamento!$E146,Detalhamento!AE$15)&lt;=mediçao,0,OFFSET(Import.PLQ,$A146-1,AE$15-1,1,1)),OFFSET(Import.PLQ,$A146-1,AE$15-1,1,1)),(1-PLE!$AA$28)*OFFSET(Import.PLQ,$A146-1,AE$15-1,1,1))))</f>
        <v>0</v>
      </c>
      <c r="AF146" s="144">
        <f ca="1">IF(AF$13="",0,CHOOSE(Detalhamento.OpçãoServiços,OFFSET(Import.PLQ,$A146-1,AF$15-1,1,1),IF($E146&lt;&gt;1,IF(ISNUMBER(INDEX(Import.PLE,Detalhamento!$E146,Detalhamento!AF$15)),IF(INDEX(Import.PLE,Detalhamento!$E146,Detalhamento!AF$15)&lt;=mediçao,OFFSET(Import.PLQ,$A146-1,AF$15-1,1,1),0),0),PLE!$AA$28*OFFSET(Import.PLQ,$A146-1,AF$15-1,1,1)),IF($E146&lt;&gt;1,IF(ISNUMBER(INDEX(Import.PLE,Detalhamento!$E146,Detalhamento!AF$15)),IF(INDEX(Import.PLE,Detalhamento!$E146,Detalhamento!AF$15)&lt;=mediçao,0,OFFSET(Import.PLQ,$A146-1,AF$15-1,1,1)),OFFSET(Import.PLQ,$A146-1,AF$15-1,1,1)),(1-PLE!$AA$28)*OFFSET(Import.PLQ,$A146-1,AF$15-1,1,1))))</f>
        <v>0</v>
      </c>
      <c r="AG146" s="144">
        <f ca="1">IF(AG$13="",0,CHOOSE(Detalhamento.OpçãoServiços,OFFSET(Import.PLQ,$A146-1,AG$15-1,1,1),IF($E146&lt;&gt;1,IF(ISNUMBER(INDEX(Import.PLE,Detalhamento!$E146,Detalhamento!AG$15)),IF(INDEX(Import.PLE,Detalhamento!$E146,Detalhamento!AG$15)&lt;=mediçao,OFFSET(Import.PLQ,$A146-1,AG$15-1,1,1),0),0),PLE!$AA$28*OFFSET(Import.PLQ,$A146-1,AG$15-1,1,1)),IF($E146&lt;&gt;1,IF(ISNUMBER(INDEX(Import.PLE,Detalhamento!$E146,Detalhamento!AG$15)),IF(INDEX(Import.PLE,Detalhamento!$E146,Detalhamento!AG$15)&lt;=mediçao,0,OFFSET(Import.PLQ,$A146-1,AG$15-1,1,1)),OFFSET(Import.PLQ,$A146-1,AG$15-1,1,1)),(1-PLE!$AA$28)*OFFSET(Import.PLQ,$A146-1,AG$15-1,1,1))))</f>
        <v>0</v>
      </c>
      <c r="AH146" s="144">
        <f ca="1">IF(AH$13="",0,CHOOSE(Detalhamento.OpçãoServiços,OFFSET(Import.PLQ,$A146-1,AH$15-1,1,1),IF($E146&lt;&gt;1,IF(ISNUMBER(INDEX(Import.PLE,Detalhamento!$E146,Detalhamento!AH$15)),IF(INDEX(Import.PLE,Detalhamento!$E146,Detalhamento!AH$15)&lt;=mediçao,OFFSET(Import.PLQ,$A146-1,AH$15-1,1,1),0),0),PLE!$AA$28*OFFSET(Import.PLQ,$A146-1,AH$15-1,1,1)),IF($E146&lt;&gt;1,IF(ISNUMBER(INDEX(Import.PLE,Detalhamento!$E146,Detalhamento!AH$15)),IF(INDEX(Import.PLE,Detalhamento!$E146,Detalhamento!AH$15)&lt;=mediçao,0,OFFSET(Import.PLQ,$A146-1,AH$15-1,1,1)),OFFSET(Import.PLQ,$A146-1,AH$15-1,1,1)),(1-PLE!$AA$28)*OFFSET(Import.PLQ,$A146-1,AH$15-1,1,1))))</f>
        <v>0</v>
      </c>
      <c r="AI146" s="144">
        <f ca="1">IF(AI$13="",0,CHOOSE(Detalhamento.OpçãoServiços,OFFSET(Import.PLQ,$A146-1,AI$15-1,1,1),IF($E146&lt;&gt;1,IF(ISNUMBER(INDEX(Import.PLE,Detalhamento!$E146,Detalhamento!AI$15)),IF(INDEX(Import.PLE,Detalhamento!$E146,Detalhamento!AI$15)&lt;=mediçao,OFFSET(Import.PLQ,$A146-1,AI$15-1,1,1),0),0),PLE!$AA$28*OFFSET(Import.PLQ,$A146-1,AI$15-1,1,1)),IF($E146&lt;&gt;1,IF(ISNUMBER(INDEX(Import.PLE,Detalhamento!$E146,Detalhamento!AI$15)),IF(INDEX(Import.PLE,Detalhamento!$E146,Detalhamento!AI$15)&lt;=mediçao,0,OFFSET(Import.PLQ,$A146-1,AI$15-1,1,1)),OFFSET(Import.PLQ,$A146-1,AI$15-1,1,1)),(1-PLE!$AA$28)*OFFSET(Import.PLQ,$A146-1,AI$15-1,1,1))))</f>
        <v>0</v>
      </c>
      <c r="AJ146" s="144">
        <f ca="1">IF(AJ$13="",0,CHOOSE(Detalhamento.OpçãoServiços,OFFSET(Import.PLQ,$A146-1,AJ$15-1,1,1),IF($E146&lt;&gt;1,IF(ISNUMBER(INDEX(Import.PLE,Detalhamento!$E146,Detalhamento!AJ$15)),IF(INDEX(Import.PLE,Detalhamento!$E146,Detalhamento!AJ$15)&lt;=mediçao,OFFSET(Import.PLQ,$A146-1,AJ$15-1,1,1),0),0),PLE!$AA$28*OFFSET(Import.PLQ,$A146-1,AJ$15-1,1,1)),IF($E146&lt;&gt;1,IF(ISNUMBER(INDEX(Import.PLE,Detalhamento!$E146,Detalhamento!AJ$15)),IF(INDEX(Import.PLE,Detalhamento!$E146,Detalhamento!AJ$15)&lt;=mediçao,0,OFFSET(Import.PLQ,$A146-1,AJ$15-1,1,1)),OFFSET(Import.PLQ,$A146-1,AJ$15-1,1,1)),(1-PLE!$AA$28)*OFFSET(Import.PLQ,$A146-1,AJ$15-1,1,1))))</f>
        <v>0</v>
      </c>
      <c r="AK146" s="144">
        <f ca="1">IF(AK$13="",0,CHOOSE(Detalhamento.OpçãoServiços,OFFSET(Import.PLQ,$A146-1,AK$15-1,1,1),IF($E146&lt;&gt;1,IF(ISNUMBER(INDEX(Import.PLE,Detalhamento!$E146,Detalhamento!AK$15)),IF(INDEX(Import.PLE,Detalhamento!$E146,Detalhamento!AK$15)&lt;=mediçao,OFFSET(Import.PLQ,$A146-1,AK$15-1,1,1),0),0),PLE!$AA$28*OFFSET(Import.PLQ,$A146-1,AK$15-1,1,1)),IF($E146&lt;&gt;1,IF(ISNUMBER(INDEX(Import.PLE,Detalhamento!$E146,Detalhamento!AK$15)),IF(INDEX(Import.PLE,Detalhamento!$E146,Detalhamento!AK$15)&lt;=mediçao,0,OFFSET(Import.PLQ,$A146-1,AK$15-1,1,1)),OFFSET(Import.PLQ,$A146-1,AK$15-1,1,1)),(1-PLE!$AA$28)*OFFSET(Import.PLQ,$A146-1,AK$15-1,1,1))))</f>
        <v>0</v>
      </c>
      <c r="AL146" s="144">
        <f ca="1">IF(AL$13="",0,CHOOSE(Detalhamento.OpçãoServiços,OFFSET(Import.PLQ,$A146-1,AL$15-1,1,1),IF($E146&lt;&gt;1,IF(ISNUMBER(INDEX(Import.PLE,Detalhamento!$E146,Detalhamento!AL$15)),IF(INDEX(Import.PLE,Detalhamento!$E146,Detalhamento!AL$15)&lt;=mediçao,OFFSET(Import.PLQ,$A146-1,AL$15-1,1,1),0),0),PLE!$AA$28*OFFSET(Import.PLQ,$A146-1,AL$15-1,1,1)),IF($E146&lt;&gt;1,IF(ISNUMBER(INDEX(Import.PLE,Detalhamento!$E146,Detalhamento!AL$15)),IF(INDEX(Import.PLE,Detalhamento!$E146,Detalhamento!AL$15)&lt;=mediçao,0,OFFSET(Import.PLQ,$A146-1,AL$15-1,1,1)),OFFSET(Import.PLQ,$A146-1,AL$15-1,1,1)),(1-PLE!$AA$28)*OFFSET(Import.PLQ,$A146-1,AL$15-1,1,1))))</f>
        <v>0</v>
      </c>
      <c r="AM146" s="144">
        <f ca="1">IF(AM$13="",0,CHOOSE(Detalhamento.OpçãoServiços,OFFSET(Import.PLQ,$A146-1,AM$15-1,1,1),IF($E146&lt;&gt;1,IF(ISNUMBER(INDEX(Import.PLE,Detalhamento!$E146,Detalhamento!AM$15)),IF(INDEX(Import.PLE,Detalhamento!$E146,Detalhamento!AM$15)&lt;=mediçao,OFFSET(Import.PLQ,$A146-1,AM$15-1,1,1),0),0),PLE!$AA$28*OFFSET(Import.PLQ,$A146-1,AM$15-1,1,1)),IF($E146&lt;&gt;1,IF(ISNUMBER(INDEX(Import.PLE,Detalhamento!$E146,Detalhamento!AM$15)),IF(INDEX(Import.PLE,Detalhamento!$E146,Detalhamento!AM$15)&lt;=mediçao,0,OFFSET(Import.PLQ,$A146-1,AM$15-1,1,1)),OFFSET(Import.PLQ,$A146-1,AM$15-1,1,1)),(1-PLE!$AA$28)*OFFSET(Import.PLQ,$A146-1,AM$15-1,1,1))))</f>
        <v>0</v>
      </c>
      <c r="AN146" s="144">
        <f ca="1">IF(AN$13="",0,CHOOSE(Detalhamento.OpçãoServiços,OFFSET(Import.PLQ,$A146-1,AN$15-1,1,1),IF($E146&lt;&gt;1,IF(ISNUMBER(INDEX(Import.PLE,Detalhamento!$E146,Detalhamento!AN$15)),IF(INDEX(Import.PLE,Detalhamento!$E146,Detalhamento!AN$15)&lt;=mediçao,OFFSET(Import.PLQ,$A146-1,AN$15-1,1,1),0),0),PLE!$AA$28*OFFSET(Import.PLQ,$A146-1,AN$15-1,1,1)),IF($E146&lt;&gt;1,IF(ISNUMBER(INDEX(Import.PLE,Detalhamento!$E146,Detalhamento!AN$15)),IF(INDEX(Import.PLE,Detalhamento!$E146,Detalhamento!AN$15)&lt;=mediçao,0,OFFSET(Import.PLQ,$A146-1,AN$15-1,1,1)),OFFSET(Import.PLQ,$A146-1,AN$15-1,1,1)),(1-PLE!$AA$28)*OFFSET(Import.PLQ,$A146-1,AN$15-1,1,1))))</f>
        <v>0</v>
      </c>
      <c r="AO146" s="144">
        <f ca="1">IF(AO$13="",0,CHOOSE(Detalhamento.OpçãoServiços,OFFSET(Import.PLQ,$A146-1,AO$15-1,1,1),IF($E146&lt;&gt;1,IF(ISNUMBER(INDEX(Import.PLE,Detalhamento!$E146,Detalhamento!AO$15)),IF(INDEX(Import.PLE,Detalhamento!$E146,Detalhamento!AO$15)&lt;=mediçao,OFFSET(Import.PLQ,$A146-1,AO$15-1,1,1),0),0),PLE!$AA$28*OFFSET(Import.PLQ,$A146-1,AO$15-1,1,1)),IF($E146&lt;&gt;1,IF(ISNUMBER(INDEX(Import.PLE,Detalhamento!$E146,Detalhamento!AO$15)),IF(INDEX(Import.PLE,Detalhamento!$E146,Detalhamento!AO$15)&lt;=mediçao,0,OFFSET(Import.PLQ,$A146-1,AO$15-1,1,1)),OFFSET(Import.PLQ,$A146-1,AO$15-1,1,1)),(1-PLE!$AA$28)*OFFSET(Import.PLQ,$A146-1,AO$15-1,1,1))))</f>
        <v>0</v>
      </c>
      <c r="AP146" s="144">
        <f ca="1">IF(AP$13="",0,CHOOSE(Detalhamento.OpçãoServiços,OFFSET(Import.PLQ,$A146-1,AP$15-1,1,1),IF($E146&lt;&gt;1,IF(ISNUMBER(INDEX(Import.PLE,Detalhamento!$E146,Detalhamento!AP$15)),IF(INDEX(Import.PLE,Detalhamento!$E146,Detalhamento!AP$15)&lt;=mediçao,OFFSET(Import.PLQ,$A146-1,AP$15-1,1,1),0),0),PLE!$AA$28*OFFSET(Import.PLQ,$A146-1,AP$15-1,1,1)),IF($E146&lt;&gt;1,IF(ISNUMBER(INDEX(Import.PLE,Detalhamento!$E146,Detalhamento!AP$15)),IF(INDEX(Import.PLE,Detalhamento!$E146,Detalhamento!AP$15)&lt;=mediçao,0,OFFSET(Import.PLQ,$A146-1,AP$15-1,1,1)),OFFSET(Import.PLQ,$A146-1,AP$15-1,1,1)),(1-PLE!$AA$28)*OFFSET(Import.PLQ,$A146-1,AP$15-1,1,1))))</f>
        <v>0</v>
      </c>
      <c r="AQ146" s="144">
        <f ca="1">IF(AQ$13="",0,CHOOSE(Detalhamento.OpçãoServiços,OFFSET(Import.PLQ,$A146-1,AQ$15-1,1,1),IF($E146&lt;&gt;1,IF(ISNUMBER(INDEX(Import.PLE,Detalhamento!$E146,Detalhamento!AQ$15)),IF(INDEX(Import.PLE,Detalhamento!$E146,Detalhamento!AQ$15)&lt;=mediçao,OFFSET(Import.PLQ,$A146-1,AQ$15-1,1,1),0),0),PLE!$AA$28*OFFSET(Import.PLQ,$A146-1,AQ$15-1,1,1)),IF($E146&lt;&gt;1,IF(ISNUMBER(INDEX(Import.PLE,Detalhamento!$E146,Detalhamento!AQ$15)),IF(INDEX(Import.PLE,Detalhamento!$E146,Detalhamento!AQ$15)&lt;=mediçao,0,OFFSET(Import.PLQ,$A146-1,AQ$15-1,1,1)),OFFSET(Import.PLQ,$A146-1,AQ$15-1,1,1)),(1-PLE!$AA$28)*OFFSET(Import.PLQ,$A146-1,AQ$15-1,1,1))))</f>
        <v>0</v>
      </c>
      <c r="AR146" s="144">
        <f ca="1">IF(AR$13="",0,CHOOSE(Detalhamento.OpçãoServiços,OFFSET(Import.PLQ,$A146-1,AR$15-1,1,1),IF($E146&lt;&gt;1,IF(ISNUMBER(INDEX(Import.PLE,Detalhamento!$E146,Detalhamento!AR$15)),IF(INDEX(Import.PLE,Detalhamento!$E146,Detalhamento!AR$15)&lt;=mediçao,OFFSET(Import.PLQ,$A146-1,AR$15-1,1,1),0),0),PLE!$AA$28*OFFSET(Import.PLQ,$A146-1,AR$15-1,1,1)),IF($E146&lt;&gt;1,IF(ISNUMBER(INDEX(Import.PLE,Detalhamento!$E146,Detalhamento!AR$15)),IF(INDEX(Import.PLE,Detalhamento!$E146,Detalhamento!AR$15)&lt;=mediçao,0,OFFSET(Import.PLQ,$A146-1,AR$15-1,1,1)),OFFSET(Import.PLQ,$A146-1,AR$15-1,1,1)),(1-PLE!$AA$28)*OFFSET(Import.PLQ,$A146-1,AR$15-1,1,1))))</f>
        <v>0</v>
      </c>
      <c r="AS146" s="144">
        <f ca="1">IF(AS$13="",0,CHOOSE(Detalhamento.OpçãoServiços,OFFSET(Import.PLQ,$A146-1,AS$15-1,1,1),IF($E146&lt;&gt;1,IF(ISNUMBER(INDEX(Import.PLE,Detalhamento!$E146,Detalhamento!AS$15)),IF(INDEX(Import.PLE,Detalhamento!$E146,Detalhamento!AS$15)&lt;=mediçao,OFFSET(Import.PLQ,$A146-1,AS$15-1,1,1),0),0),PLE!$AA$28*OFFSET(Import.PLQ,$A146-1,AS$15-1,1,1)),IF($E146&lt;&gt;1,IF(ISNUMBER(INDEX(Import.PLE,Detalhamento!$E146,Detalhamento!AS$15)),IF(INDEX(Import.PLE,Detalhamento!$E146,Detalhamento!AS$15)&lt;=mediçao,0,OFFSET(Import.PLQ,$A146-1,AS$15-1,1,1)),OFFSET(Import.PLQ,$A146-1,AS$15-1,1,1)),(1-PLE!$AA$28)*OFFSET(Import.PLQ,$A146-1,AS$15-1,1,1))))</f>
        <v>0</v>
      </c>
      <c r="AT146" s="144">
        <f ca="1">IF(AT$13="",0,CHOOSE(Detalhamento.OpçãoServiços,OFFSET(Import.PLQ,$A146-1,AT$15-1,1,1),IF($E146&lt;&gt;1,IF(ISNUMBER(INDEX(Import.PLE,Detalhamento!$E146,Detalhamento!AT$15)),IF(INDEX(Import.PLE,Detalhamento!$E146,Detalhamento!AT$15)&lt;=mediçao,OFFSET(Import.PLQ,$A146-1,AT$15-1,1,1),0),0),PLE!$AA$28*OFFSET(Import.PLQ,$A146-1,AT$15-1,1,1)),IF($E146&lt;&gt;1,IF(ISNUMBER(INDEX(Import.PLE,Detalhamento!$E146,Detalhamento!AT$15)),IF(INDEX(Import.PLE,Detalhamento!$E146,Detalhamento!AT$15)&lt;=mediçao,0,OFFSET(Import.PLQ,$A146-1,AT$15-1,1,1)),OFFSET(Import.PLQ,$A146-1,AT$15-1,1,1)),(1-PLE!$AA$28)*OFFSET(Import.PLQ,$A146-1,AT$15-1,1,1))))</f>
        <v>0</v>
      </c>
      <c r="AU146" s="144">
        <f ca="1">IF(AU$13="",0,CHOOSE(Detalhamento.OpçãoServiços,OFFSET(Import.PLQ,$A146-1,AU$15-1,1,1),IF($E146&lt;&gt;1,IF(ISNUMBER(INDEX(Import.PLE,Detalhamento!$E146,Detalhamento!AU$15)),IF(INDEX(Import.PLE,Detalhamento!$E146,Detalhamento!AU$15)&lt;=mediçao,OFFSET(Import.PLQ,$A146-1,AU$15-1,1,1),0),0),PLE!$AA$28*OFFSET(Import.PLQ,$A146-1,AU$15-1,1,1)),IF($E146&lt;&gt;1,IF(ISNUMBER(INDEX(Import.PLE,Detalhamento!$E146,Detalhamento!AU$15)),IF(INDEX(Import.PLE,Detalhamento!$E146,Detalhamento!AU$15)&lt;=mediçao,0,OFFSET(Import.PLQ,$A146-1,AU$15-1,1,1)),OFFSET(Import.PLQ,$A146-1,AU$15-1,1,1)),(1-PLE!$AA$28)*OFFSET(Import.PLQ,$A146-1,AU$15-1,1,1))))</f>
        <v>0</v>
      </c>
      <c r="AV146" s="144">
        <f ca="1">IF(AV$13="",0,CHOOSE(Detalhamento.OpçãoServiços,OFFSET(Import.PLQ,$A146-1,AV$15-1,1,1),IF($E146&lt;&gt;1,IF(ISNUMBER(INDEX(Import.PLE,Detalhamento!$E146,Detalhamento!AV$15)),IF(INDEX(Import.PLE,Detalhamento!$E146,Detalhamento!AV$15)&lt;=mediçao,OFFSET(Import.PLQ,$A146-1,AV$15-1,1,1),0),0),PLE!$AA$28*OFFSET(Import.PLQ,$A146-1,AV$15-1,1,1)),IF($E146&lt;&gt;1,IF(ISNUMBER(INDEX(Import.PLE,Detalhamento!$E146,Detalhamento!AV$15)),IF(INDEX(Import.PLE,Detalhamento!$E146,Detalhamento!AV$15)&lt;=mediçao,0,OFFSET(Import.PLQ,$A146-1,AV$15-1,1,1)),OFFSET(Import.PLQ,$A146-1,AV$15-1,1,1)),(1-PLE!$AA$28)*OFFSET(Import.PLQ,$A146-1,AV$15-1,1,1))))</f>
        <v>0</v>
      </c>
      <c r="AW146" s="144">
        <f ca="1">IF(AW$13="",0,CHOOSE(Detalhamento.OpçãoServiços,OFFSET(Import.PLQ,$A146-1,AW$15-1,1,1),IF($E146&lt;&gt;1,IF(ISNUMBER(INDEX(Import.PLE,Detalhamento!$E146,Detalhamento!AW$15)),IF(INDEX(Import.PLE,Detalhamento!$E146,Detalhamento!AW$15)&lt;=mediçao,OFFSET(Import.PLQ,$A146-1,AW$15-1,1,1),0),0),PLE!$AA$28*OFFSET(Import.PLQ,$A146-1,AW$15-1,1,1)),IF($E146&lt;&gt;1,IF(ISNUMBER(INDEX(Import.PLE,Detalhamento!$E146,Detalhamento!AW$15)),IF(INDEX(Import.PLE,Detalhamento!$E146,Detalhamento!AW$15)&lt;=mediçao,0,OFFSET(Import.PLQ,$A146-1,AW$15-1,1,1)),OFFSET(Import.PLQ,$A146-1,AW$15-1,1,1)),(1-PLE!$AA$28)*OFFSET(Import.PLQ,$A146-1,AW$15-1,1,1))))</f>
        <v>0</v>
      </c>
      <c r="AX146" s="144">
        <f ca="1">IF(AX$13="",0,CHOOSE(Detalhamento.OpçãoServiços,OFFSET(Import.PLQ,$A146-1,AX$15-1,1,1),IF($E146&lt;&gt;1,IF(ISNUMBER(INDEX(Import.PLE,Detalhamento!$E146,Detalhamento!AX$15)),IF(INDEX(Import.PLE,Detalhamento!$E146,Detalhamento!AX$15)&lt;=mediçao,OFFSET(Import.PLQ,$A146-1,AX$15-1,1,1),0),0),PLE!$AA$28*OFFSET(Import.PLQ,$A146-1,AX$15-1,1,1)),IF($E146&lt;&gt;1,IF(ISNUMBER(INDEX(Import.PLE,Detalhamento!$E146,Detalhamento!AX$15)),IF(INDEX(Import.PLE,Detalhamento!$E146,Detalhamento!AX$15)&lt;=mediçao,0,OFFSET(Import.PLQ,$A146-1,AX$15-1,1,1)),OFFSET(Import.PLQ,$A146-1,AX$15-1,1,1)),(1-PLE!$AA$28)*OFFSET(Import.PLQ,$A146-1,AX$15-1,1,1))))</f>
        <v>0</v>
      </c>
      <c r="AY146" s="144">
        <f ca="1">IF(AY$13="",0,CHOOSE(Detalhamento.OpçãoServiços,OFFSET(Import.PLQ,$A146-1,AY$15-1,1,1),IF($E146&lt;&gt;1,IF(ISNUMBER(INDEX(Import.PLE,Detalhamento!$E146,Detalhamento!AY$15)),IF(INDEX(Import.PLE,Detalhamento!$E146,Detalhamento!AY$15)&lt;=mediçao,OFFSET(Import.PLQ,$A146-1,AY$15-1,1,1),0),0),PLE!$AA$28*OFFSET(Import.PLQ,$A146-1,AY$15-1,1,1)),IF($E146&lt;&gt;1,IF(ISNUMBER(INDEX(Import.PLE,Detalhamento!$E146,Detalhamento!AY$15)),IF(INDEX(Import.PLE,Detalhamento!$E146,Detalhamento!AY$15)&lt;=mediçao,0,OFFSET(Import.PLQ,$A146-1,AY$15-1,1,1)),OFFSET(Import.PLQ,$A146-1,AY$15-1,1,1)),(1-PLE!$AA$28)*OFFSET(Import.PLQ,$A146-1,AY$15-1,1,1))))</f>
        <v>0</v>
      </c>
      <c r="AZ146" s="144">
        <f ca="1">IF(AZ$13="",0,CHOOSE(Detalhamento.OpçãoServiços,OFFSET(Import.PLQ,$A146-1,AZ$15-1,1,1),IF($E146&lt;&gt;1,IF(ISNUMBER(INDEX(Import.PLE,Detalhamento!$E146,Detalhamento!AZ$15)),IF(INDEX(Import.PLE,Detalhamento!$E146,Detalhamento!AZ$15)&lt;=mediçao,OFFSET(Import.PLQ,$A146-1,AZ$15-1,1,1),0),0),PLE!$AA$28*OFFSET(Import.PLQ,$A146-1,AZ$15-1,1,1)),IF($E146&lt;&gt;1,IF(ISNUMBER(INDEX(Import.PLE,Detalhamento!$E146,Detalhamento!AZ$15)),IF(INDEX(Import.PLE,Detalhamento!$E146,Detalhamento!AZ$15)&lt;=mediçao,0,OFFSET(Import.PLQ,$A146-1,AZ$15-1,1,1)),OFFSET(Import.PLQ,$A146-1,AZ$15-1,1,1)),(1-PLE!$AA$28)*OFFSET(Import.PLQ,$A146-1,AZ$15-1,1,1))))</f>
        <v>0</v>
      </c>
      <c r="BA146" s="144">
        <f ca="1">IF(BA$13="",0,CHOOSE(Detalhamento.OpçãoServiços,OFFSET(Import.PLQ,$A146-1,BA$15-1,1,1),IF($E146&lt;&gt;1,IF(ISNUMBER(INDEX(Import.PLE,Detalhamento!$E146,Detalhamento!BA$15)),IF(INDEX(Import.PLE,Detalhamento!$E146,Detalhamento!BA$15)&lt;=mediçao,OFFSET(Import.PLQ,$A146-1,BA$15-1,1,1),0),0),PLE!$AA$28*OFFSET(Import.PLQ,$A146-1,BA$15-1,1,1)),IF($E146&lt;&gt;1,IF(ISNUMBER(INDEX(Import.PLE,Detalhamento!$E146,Detalhamento!BA$15)),IF(INDEX(Import.PLE,Detalhamento!$E146,Detalhamento!BA$15)&lt;=mediçao,0,OFFSET(Import.PLQ,$A146-1,BA$15-1,1,1)),OFFSET(Import.PLQ,$A146-1,BA$15-1,1,1)),(1-PLE!$AA$28)*OFFSET(Import.PLQ,$A146-1,BA$15-1,1,1))))</f>
        <v>0</v>
      </c>
      <c r="BB146" s="144">
        <f ca="1">IF(BB$13="",0,CHOOSE(Detalhamento.OpçãoServiços,OFFSET(Import.PLQ,$A146-1,BB$15-1,1,1),IF($E146&lt;&gt;1,IF(ISNUMBER(INDEX(Import.PLE,Detalhamento!$E146,Detalhamento!BB$15)),IF(INDEX(Import.PLE,Detalhamento!$E146,Detalhamento!BB$15)&lt;=mediçao,OFFSET(Import.PLQ,$A146-1,BB$15-1,1,1),0),0),PLE!$AA$28*OFFSET(Import.PLQ,$A146-1,BB$15-1,1,1)),IF($E146&lt;&gt;1,IF(ISNUMBER(INDEX(Import.PLE,Detalhamento!$E146,Detalhamento!BB$15)),IF(INDEX(Import.PLE,Detalhamento!$E146,Detalhamento!BB$15)&lt;=mediçao,0,OFFSET(Import.PLQ,$A146-1,BB$15-1,1,1)),OFFSET(Import.PLQ,$A146-1,BB$15-1,1,1)),(1-PLE!$AA$28)*OFFSET(Import.PLQ,$A146-1,BB$15-1,1,1))))</f>
        <v>0</v>
      </c>
      <c r="BC146" s="144">
        <f ca="1">IF(BC$13="",0,CHOOSE(Detalhamento.OpçãoServiços,OFFSET(Import.PLQ,$A146-1,BC$15-1,1,1),IF($E146&lt;&gt;1,IF(ISNUMBER(INDEX(Import.PLE,Detalhamento!$E146,Detalhamento!BC$15)),IF(INDEX(Import.PLE,Detalhamento!$E146,Detalhamento!BC$15)&lt;=mediçao,OFFSET(Import.PLQ,$A146-1,BC$15-1,1,1),0),0),PLE!$AA$28*OFFSET(Import.PLQ,$A146-1,BC$15-1,1,1)),IF($E146&lt;&gt;1,IF(ISNUMBER(INDEX(Import.PLE,Detalhamento!$E146,Detalhamento!BC$15)),IF(INDEX(Import.PLE,Detalhamento!$E146,Detalhamento!BC$15)&lt;=mediçao,0,OFFSET(Import.PLQ,$A146-1,BC$15-1,1,1)),OFFSET(Import.PLQ,$A146-1,BC$15-1,1,1)),(1-PLE!$AA$28)*OFFSET(Import.PLQ,$A146-1,BC$15-1,1,1))))</f>
        <v>0</v>
      </c>
      <c r="BD146" s="144">
        <f ca="1">IF(BD$13="",0,CHOOSE(Detalhamento.OpçãoServiços,OFFSET(Import.PLQ,$A146-1,BD$15-1,1,1),IF($E146&lt;&gt;1,IF(ISNUMBER(INDEX(Import.PLE,Detalhamento!$E146,Detalhamento!BD$15)),IF(INDEX(Import.PLE,Detalhamento!$E146,Detalhamento!BD$15)&lt;=mediçao,OFFSET(Import.PLQ,$A146-1,BD$15-1,1,1),0),0),PLE!$AA$28*OFFSET(Import.PLQ,$A146-1,BD$15-1,1,1)),IF($E146&lt;&gt;1,IF(ISNUMBER(INDEX(Import.PLE,Detalhamento!$E146,Detalhamento!BD$15)),IF(INDEX(Import.PLE,Detalhamento!$E146,Detalhamento!BD$15)&lt;=mediçao,0,OFFSET(Import.PLQ,$A146-1,BD$15-1,1,1)),OFFSET(Import.PLQ,$A146-1,BD$15-1,1,1)),(1-PLE!$AA$28)*OFFSET(Import.PLQ,$A146-1,BD$15-1,1,1))))</f>
        <v>0</v>
      </c>
      <c r="BE146" s="144">
        <f ca="1">IF(BE$13="",0,CHOOSE(Detalhamento.OpçãoServiços,OFFSET(Import.PLQ,$A146-1,BE$15-1,1,1),IF($E146&lt;&gt;1,IF(ISNUMBER(INDEX(Import.PLE,Detalhamento!$E146,Detalhamento!BE$15)),IF(INDEX(Import.PLE,Detalhamento!$E146,Detalhamento!BE$15)&lt;=mediçao,OFFSET(Import.PLQ,$A146-1,BE$15-1,1,1),0),0),PLE!$AA$28*OFFSET(Import.PLQ,$A146-1,BE$15-1,1,1)),IF($E146&lt;&gt;1,IF(ISNUMBER(INDEX(Import.PLE,Detalhamento!$E146,Detalhamento!BE$15)),IF(INDEX(Import.PLE,Detalhamento!$E146,Detalhamento!BE$15)&lt;=mediçao,0,OFFSET(Import.PLQ,$A146-1,BE$15-1,1,1)),OFFSET(Import.PLQ,$A146-1,BE$15-1,1,1)),(1-PLE!$AA$28)*OFFSET(Import.PLQ,$A146-1,BE$15-1,1,1))))</f>
        <v>0</v>
      </c>
      <c r="BF146" s="144">
        <f ca="1">IF(BF$13="",0,CHOOSE(Detalhamento.OpçãoServiços,OFFSET(Import.PLQ,$A146-1,BF$15-1,1,1),IF($E146&lt;&gt;1,IF(ISNUMBER(INDEX(Import.PLE,Detalhamento!$E146,Detalhamento!BF$15)),IF(INDEX(Import.PLE,Detalhamento!$E146,Detalhamento!BF$15)&lt;=mediçao,OFFSET(Import.PLQ,$A146-1,BF$15-1,1,1),0),0),PLE!$AA$28*OFFSET(Import.PLQ,$A146-1,BF$15-1,1,1)),IF($E146&lt;&gt;1,IF(ISNUMBER(INDEX(Import.PLE,Detalhamento!$E146,Detalhamento!BF$15)),IF(INDEX(Import.PLE,Detalhamento!$E146,Detalhamento!BF$15)&lt;=mediçao,0,OFFSET(Import.PLQ,$A146-1,BF$15-1,1,1)),OFFSET(Import.PLQ,$A146-1,BF$15-1,1,1)),(1-PLE!$AA$28)*OFFSET(Import.PLQ,$A146-1,BF$15-1,1,1))))</f>
        <v>0</v>
      </c>
      <c r="BG146" s="144">
        <f ca="1">IF(BG$13="",0,CHOOSE(Detalhamento.OpçãoServiços,OFFSET(Import.PLQ,$A146-1,BG$15-1,1,1),IF($E146&lt;&gt;1,IF(ISNUMBER(INDEX(Import.PLE,Detalhamento!$E146,Detalhamento!BG$15)),IF(INDEX(Import.PLE,Detalhamento!$E146,Detalhamento!BG$15)&lt;=mediçao,OFFSET(Import.PLQ,$A146-1,BG$15-1,1,1),0),0),PLE!$AA$28*OFFSET(Import.PLQ,$A146-1,BG$15-1,1,1)),IF($E146&lt;&gt;1,IF(ISNUMBER(INDEX(Import.PLE,Detalhamento!$E146,Detalhamento!BG$15)),IF(INDEX(Import.PLE,Detalhamento!$E146,Detalhamento!BG$15)&lt;=mediçao,0,OFFSET(Import.PLQ,$A146-1,BG$15-1,1,1)),OFFSET(Import.PLQ,$A146-1,BG$15-1,1,1)),(1-PLE!$AA$28)*OFFSET(Import.PLQ,$A146-1,BG$15-1,1,1))))</f>
        <v>0</v>
      </c>
      <c r="BH146" s="144">
        <f ca="1">IF(BH$13="",0,CHOOSE(Detalhamento.OpçãoServiços,OFFSET(Import.PLQ,$A146-1,BH$15-1,1,1),IF($E146&lt;&gt;1,IF(ISNUMBER(INDEX(Import.PLE,Detalhamento!$E146,Detalhamento!BH$15)),IF(INDEX(Import.PLE,Detalhamento!$E146,Detalhamento!BH$15)&lt;=mediçao,OFFSET(Import.PLQ,$A146-1,BH$15-1,1,1),0),0),PLE!$AA$28*OFFSET(Import.PLQ,$A146-1,BH$15-1,1,1)),IF($E146&lt;&gt;1,IF(ISNUMBER(INDEX(Import.PLE,Detalhamento!$E146,Detalhamento!BH$15)),IF(INDEX(Import.PLE,Detalhamento!$E146,Detalhamento!BH$15)&lt;=mediçao,0,OFFSET(Import.PLQ,$A146-1,BH$15-1,1,1)),OFFSET(Import.PLQ,$A146-1,BH$15-1,1,1)),(1-PLE!$AA$28)*OFFSET(Import.PLQ,$A146-1,BH$15-1,1,1))))</f>
        <v>0</v>
      </c>
      <c r="BI146" s="144">
        <f ca="1">IF(BI$13="",0,CHOOSE(Detalhamento.OpçãoServiços,OFFSET(Import.PLQ,$A146-1,BI$15-1,1,1),IF($E146&lt;&gt;1,IF(ISNUMBER(INDEX(Import.PLE,Detalhamento!$E146,Detalhamento!BI$15)),IF(INDEX(Import.PLE,Detalhamento!$E146,Detalhamento!BI$15)&lt;=mediçao,OFFSET(Import.PLQ,$A146-1,BI$15-1,1,1),0),0),PLE!$AA$28*OFFSET(Import.PLQ,$A146-1,BI$15-1,1,1)),IF($E146&lt;&gt;1,IF(ISNUMBER(INDEX(Import.PLE,Detalhamento!$E146,Detalhamento!BI$15)),IF(INDEX(Import.PLE,Detalhamento!$E146,Detalhamento!BI$15)&lt;=mediçao,0,OFFSET(Import.PLQ,$A146-1,BI$15-1,1,1)),OFFSET(Import.PLQ,$A146-1,BI$15-1,1,1)),(1-PLE!$AA$28)*OFFSET(Import.PLQ,$A146-1,BI$15-1,1,1))))</f>
        <v>0</v>
      </c>
    </row>
    <row r="147" spans="1:61" ht="20" x14ac:dyDescent="0.2">
      <c r="A147" s="155">
        <v>116</v>
      </c>
      <c r="B147" s="21" t="str">
        <f t="shared" ca="1" si="17"/>
        <v>Serviço</v>
      </c>
      <c r="E147" s="153">
        <f t="shared" ca="1" si="18"/>
        <v>13</v>
      </c>
      <c r="F147" s="154">
        <f t="shared" ca="1" si="19"/>
        <v>130116</v>
      </c>
      <c r="G147" s="154" t="str">
        <f t="shared" ca="1" si="24"/>
        <v>1.12.23</v>
      </c>
      <c r="H147" s="182" t="str">
        <f t="shared" ca="1" si="24"/>
        <v>LUVA PARA ELETRODUTO, PVC, ROSCÁVEL, DN 50 MM (1 1/2") - FORNECIMENTO E INSTALAÇÃO. AF_12/2015</v>
      </c>
      <c r="I147" s="37" t="str">
        <f t="shared" ca="1" si="20"/>
        <v>UN</v>
      </c>
      <c r="J147" s="144">
        <f t="shared" ca="1" si="21"/>
        <v>7</v>
      </c>
      <c r="K147" s="67"/>
      <c r="L147" s="144">
        <f ca="1">IF(L$13="",0,CHOOSE(Detalhamento.OpçãoServiços,OFFSET(Import.PLQ,$A147-1,L$15-1,1,1),IF($E147&lt;&gt;1,IF(ISNUMBER(INDEX(Import.PLE,Detalhamento!$E147,Detalhamento!L$15)),IF(INDEX(Import.PLE,Detalhamento!$E147,Detalhamento!L$15)&lt;=mediçao,OFFSET(Import.PLQ,$A147-1,L$15-1,1,1),0),0),PLE!$AA$28*OFFSET(Import.PLQ,$A147-1,L$15-1,1,1)),IF($E147&lt;&gt;1,IF(ISNUMBER(INDEX(Import.PLE,Detalhamento!$E147,Detalhamento!L$15)),IF(INDEX(Import.PLE,Detalhamento!$E147,Detalhamento!L$15)&lt;=mediçao,0,OFFSET(Import.PLQ,$A147-1,L$15-1,1,1)),OFFSET(Import.PLQ,$A147-1,L$15-1,1,1)),(1-PLE!$AA$28)*OFFSET(Import.PLQ,$A147-1,L$15-1,1,1))))</f>
        <v>7</v>
      </c>
      <c r="M147" s="144">
        <f ca="1">IF(M$13="",0,CHOOSE(Detalhamento.OpçãoServiços,OFFSET(Import.PLQ,$A147-1,M$15-1,1,1),IF($E147&lt;&gt;1,IF(ISNUMBER(INDEX(Import.PLE,Detalhamento!$E147,Detalhamento!M$15)),IF(INDEX(Import.PLE,Detalhamento!$E147,Detalhamento!M$15)&lt;=mediçao,OFFSET(Import.PLQ,$A147-1,M$15-1,1,1),0),0),PLE!$AA$28*OFFSET(Import.PLQ,$A147-1,M$15-1,1,1)),IF($E147&lt;&gt;1,IF(ISNUMBER(INDEX(Import.PLE,Detalhamento!$E147,Detalhamento!M$15)),IF(INDEX(Import.PLE,Detalhamento!$E147,Detalhamento!M$15)&lt;=mediçao,0,OFFSET(Import.PLQ,$A147-1,M$15-1,1,1)),OFFSET(Import.PLQ,$A147-1,M$15-1,1,1)),(1-PLE!$AA$28)*OFFSET(Import.PLQ,$A147-1,M$15-1,1,1))))</f>
        <v>0</v>
      </c>
      <c r="N147" s="144">
        <f ca="1">IF(N$13="",0,CHOOSE(Detalhamento.OpçãoServiços,OFFSET(Import.PLQ,$A147-1,N$15-1,1,1),IF($E147&lt;&gt;1,IF(ISNUMBER(INDEX(Import.PLE,Detalhamento!$E147,Detalhamento!N$15)),IF(INDEX(Import.PLE,Detalhamento!$E147,Detalhamento!N$15)&lt;=mediçao,OFFSET(Import.PLQ,$A147-1,N$15-1,1,1),0),0),PLE!$AA$28*OFFSET(Import.PLQ,$A147-1,N$15-1,1,1)),IF($E147&lt;&gt;1,IF(ISNUMBER(INDEX(Import.PLE,Detalhamento!$E147,Detalhamento!N$15)),IF(INDEX(Import.PLE,Detalhamento!$E147,Detalhamento!N$15)&lt;=mediçao,0,OFFSET(Import.PLQ,$A147-1,N$15-1,1,1)),OFFSET(Import.PLQ,$A147-1,N$15-1,1,1)),(1-PLE!$AA$28)*OFFSET(Import.PLQ,$A147-1,N$15-1,1,1))))</f>
        <v>0</v>
      </c>
      <c r="O147" s="144">
        <f ca="1">IF(O$13="",0,CHOOSE(Detalhamento.OpçãoServiços,OFFSET(Import.PLQ,$A147-1,O$15-1,1,1),IF($E147&lt;&gt;1,IF(ISNUMBER(INDEX(Import.PLE,Detalhamento!$E147,Detalhamento!O$15)),IF(INDEX(Import.PLE,Detalhamento!$E147,Detalhamento!O$15)&lt;=mediçao,OFFSET(Import.PLQ,$A147-1,O$15-1,1,1),0),0),PLE!$AA$28*OFFSET(Import.PLQ,$A147-1,O$15-1,1,1)),IF($E147&lt;&gt;1,IF(ISNUMBER(INDEX(Import.PLE,Detalhamento!$E147,Detalhamento!O$15)),IF(INDEX(Import.PLE,Detalhamento!$E147,Detalhamento!O$15)&lt;=mediçao,0,OFFSET(Import.PLQ,$A147-1,O$15-1,1,1)),OFFSET(Import.PLQ,$A147-1,O$15-1,1,1)),(1-PLE!$AA$28)*OFFSET(Import.PLQ,$A147-1,O$15-1,1,1))))</f>
        <v>0</v>
      </c>
      <c r="P147" s="144">
        <f ca="1">IF(P$13="",0,CHOOSE(Detalhamento.OpçãoServiços,OFFSET(Import.PLQ,$A147-1,P$15-1,1,1),IF($E147&lt;&gt;1,IF(ISNUMBER(INDEX(Import.PLE,Detalhamento!$E147,Detalhamento!P$15)),IF(INDEX(Import.PLE,Detalhamento!$E147,Detalhamento!P$15)&lt;=mediçao,OFFSET(Import.PLQ,$A147-1,P$15-1,1,1),0),0),PLE!$AA$28*OFFSET(Import.PLQ,$A147-1,P$15-1,1,1)),IF($E147&lt;&gt;1,IF(ISNUMBER(INDEX(Import.PLE,Detalhamento!$E147,Detalhamento!P$15)),IF(INDEX(Import.PLE,Detalhamento!$E147,Detalhamento!P$15)&lt;=mediçao,0,OFFSET(Import.PLQ,$A147-1,P$15-1,1,1)),OFFSET(Import.PLQ,$A147-1,P$15-1,1,1)),(1-PLE!$AA$28)*OFFSET(Import.PLQ,$A147-1,P$15-1,1,1))))</f>
        <v>0</v>
      </c>
      <c r="Q147" s="144">
        <f ca="1">IF(Q$13="",0,CHOOSE(Detalhamento.OpçãoServiços,OFFSET(Import.PLQ,$A147-1,Q$15-1,1,1),IF($E147&lt;&gt;1,IF(ISNUMBER(INDEX(Import.PLE,Detalhamento!$E147,Detalhamento!Q$15)),IF(INDEX(Import.PLE,Detalhamento!$E147,Detalhamento!Q$15)&lt;=mediçao,OFFSET(Import.PLQ,$A147-1,Q$15-1,1,1),0),0),PLE!$AA$28*OFFSET(Import.PLQ,$A147-1,Q$15-1,1,1)),IF($E147&lt;&gt;1,IF(ISNUMBER(INDEX(Import.PLE,Detalhamento!$E147,Detalhamento!Q$15)),IF(INDEX(Import.PLE,Detalhamento!$E147,Detalhamento!Q$15)&lt;=mediçao,0,OFFSET(Import.PLQ,$A147-1,Q$15-1,1,1)),OFFSET(Import.PLQ,$A147-1,Q$15-1,1,1)),(1-PLE!$AA$28)*OFFSET(Import.PLQ,$A147-1,Q$15-1,1,1))))</f>
        <v>0</v>
      </c>
      <c r="R147" s="144">
        <f ca="1">IF(R$13="",0,CHOOSE(Detalhamento.OpçãoServiços,OFFSET(Import.PLQ,$A147-1,R$15-1,1,1),IF($E147&lt;&gt;1,IF(ISNUMBER(INDEX(Import.PLE,Detalhamento!$E147,Detalhamento!R$15)),IF(INDEX(Import.PLE,Detalhamento!$E147,Detalhamento!R$15)&lt;=mediçao,OFFSET(Import.PLQ,$A147-1,R$15-1,1,1),0),0),PLE!$AA$28*OFFSET(Import.PLQ,$A147-1,R$15-1,1,1)),IF($E147&lt;&gt;1,IF(ISNUMBER(INDEX(Import.PLE,Detalhamento!$E147,Detalhamento!R$15)),IF(INDEX(Import.PLE,Detalhamento!$E147,Detalhamento!R$15)&lt;=mediçao,0,OFFSET(Import.PLQ,$A147-1,R$15-1,1,1)),OFFSET(Import.PLQ,$A147-1,R$15-1,1,1)),(1-PLE!$AA$28)*OFFSET(Import.PLQ,$A147-1,R$15-1,1,1))))</f>
        <v>0</v>
      </c>
      <c r="S147" s="144">
        <f ca="1">IF(S$13="",0,CHOOSE(Detalhamento.OpçãoServiços,OFFSET(Import.PLQ,$A147-1,S$15-1,1,1),IF($E147&lt;&gt;1,IF(ISNUMBER(INDEX(Import.PLE,Detalhamento!$E147,Detalhamento!S$15)),IF(INDEX(Import.PLE,Detalhamento!$E147,Detalhamento!S$15)&lt;=mediçao,OFFSET(Import.PLQ,$A147-1,S$15-1,1,1),0),0),PLE!$AA$28*OFFSET(Import.PLQ,$A147-1,S$15-1,1,1)),IF($E147&lt;&gt;1,IF(ISNUMBER(INDEX(Import.PLE,Detalhamento!$E147,Detalhamento!S$15)),IF(INDEX(Import.PLE,Detalhamento!$E147,Detalhamento!S$15)&lt;=mediçao,0,OFFSET(Import.PLQ,$A147-1,S$15-1,1,1)),OFFSET(Import.PLQ,$A147-1,S$15-1,1,1)),(1-PLE!$AA$28)*OFFSET(Import.PLQ,$A147-1,S$15-1,1,1))))</f>
        <v>0</v>
      </c>
      <c r="T147" s="144">
        <f ca="1">IF(T$13="",0,CHOOSE(Detalhamento.OpçãoServiços,OFFSET(Import.PLQ,$A147-1,T$15-1,1,1),IF($E147&lt;&gt;1,IF(ISNUMBER(INDEX(Import.PLE,Detalhamento!$E147,Detalhamento!T$15)),IF(INDEX(Import.PLE,Detalhamento!$E147,Detalhamento!T$15)&lt;=mediçao,OFFSET(Import.PLQ,$A147-1,T$15-1,1,1),0),0),PLE!$AA$28*OFFSET(Import.PLQ,$A147-1,T$15-1,1,1)),IF($E147&lt;&gt;1,IF(ISNUMBER(INDEX(Import.PLE,Detalhamento!$E147,Detalhamento!T$15)),IF(INDEX(Import.PLE,Detalhamento!$E147,Detalhamento!T$15)&lt;=mediçao,0,OFFSET(Import.PLQ,$A147-1,T$15-1,1,1)),OFFSET(Import.PLQ,$A147-1,T$15-1,1,1)),(1-PLE!$AA$28)*OFFSET(Import.PLQ,$A147-1,T$15-1,1,1))))</f>
        <v>0</v>
      </c>
      <c r="U147" s="144">
        <f ca="1">IF(U$13="",0,CHOOSE(Detalhamento.OpçãoServiços,OFFSET(Import.PLQ,$A147-1,U$15-1,1,1),IF($E147&lt;&gt;1,IF(ISNUMBER(INDEX(Import.PLE,Detalhamento!$E147,Detalhamento!U$15)),IF(INDEX(Import.PLE,Detalhamento!$E147,Detalhamento!U$15)&lt;=mediçao,OFFSET(Import.PLQ,$A147-1,U$15-1,1,1),0),0),PLE!$AA$28*OFFSET(Import.PLQ,$A147-1,U$15-1,1,1)),IF($E147&lt;&gt;1,IF(ISNUMBER(INDEX(Import.PLE,Detalhamento!$E147,Detalhamento!U$15)),IF(INDEX(Import.PLE,Detalhamento!$E147,Detalhamento!U$15)&lt;=mediçao,0,OFFSET(Import.PLQ,$A147-1,U$15-1,1,1)),OFFSET(Import.PLQ,$A147-1,U$15-1,1,1)),(1-PLE!$AA$28)*OFFSET(Import.PLQ,$A147-1,U$15-1,1,1))))</f>
        <v>0</v>
      </c>
      <c r="V147" s="144">
        <f ca="1">IF(V$13="",0,CHOOSE(Detalhamento.OpçãoServiços,OFFSET(Import.PLQ,$A147-1,V$15-1,1,1),IF($E147&lt;&gt;1,IF(ISNUMBER(INDEX(Import.PLE,Detalhamento!$E147,Detalhamento!V$15)),IF(INDEX(Import.PLE,Detalhamento!$E147,Detalhamento!V$15)&lt;=mediçao,OFFSET(Import.PLQ,$A147-1,V$15-1,1,1),0),0),PLE!$AA$28*OFFSET(Import.PLQ,$A147-1,V$15-1,1,1)),IF($E147&lt;&gt;1,IF(ISNUMBER(INDEX(Import.PLE,Detalhamento!$E147,Detalhamento!V$15)),IF(INDEX(Import.PLE,Detalhamento!$E147,Detalhamento!V$15)&lt;=mediçao,0,OFFSET(Import.PLQ,$A147-1,V$15-1,1,1)),OFFSET(Import.PLQ,$A147-1,V$15-1,1,1)),(1-PLE!$AA$28)*OFFSET(Import.PLQ,$A147-1,V$15-1,1,1))))</f>
        <v>0</v>
      </c>
      <c r="W147" s="144">
        <f ca="1">IF(W$13="",0,CHOOSE(Detalhamento.OpçãoServiços,OFFSET(Import.PLQ,$A147-1,W$15-1,1,1),IF($E147&lt;&gt;1,IF(ISNUMBER(INDEX(Import.PLE,Detalhamento!$E147,Detalhamento!W$15)),IF(INDEX(Import.PLE,Detalhamento!$E147,Detalhamento!W$15)&lt;=mediçao,OFFSET(Import.PLQ,$A147-1,W$15-1,1,1),0),0),PLE!$AA$28*OFFSET(Import.PLQ,$A147-1,W$15-1,1,1)),IF($E147&lt;&gt;1,IF(ISNUMBER(INDEX(Import.PLE,Detalhamento!$E147,Detalhamento!W$15)),IF(INDEX(Import.PLE,Detalhamento!$E147,Detalhamento!W$15)&lt;=mediçao,0,OFFSET(Import.PLQ,$A147-1,W$15-1,1,1)),OFFSET(Import.PLQ,$A147-1,W$15-1,1,1)),(1-PLE!$AA$28)*OFFSET(Import.PLQ,$A147-1,W$15-1,1,1))))</f>
        <v>0</v>
      </c>
      <c r="X147" s="144">
        <f ca="1">IF(X$13="",0,CHOOSE(Detalhamento.OpçãoServiços,OFFSET(Import.PLQ,$A147-1,X$15-1,1,1),IF($E147&lt;&gt;1,IF(ISNUMBER(INDEX(Import.PLE,Detalhamento!$E147,Detalhamento!X$15)),IF(INDEX(Import.PLE,Detalhamento!$E147,Detalhamento!X$15)&lt;=mediçao,OFFSET(Import.PLQ,$A147-1,X$15-1,1,1),0),0),PLE!$AA$28*OFFSET(Import.PLQ,$A147-1,X$15-1,1,1)),IF($E147&lt;&gt;1,IF(ISNUMBER(INDEX(Import.PLE,Detalhamento!$E147,Detalhamento!X$15)),IF(INDEX(Import.PLE,Detalhamento!$E147,Detalhamento!X$15)&lt;=mediçao,0,OFFSET(Import.PLQ,$A147-1,X$15-1,1,1)),OFFSET(Import.PLQ,$A147-1,X$15-1,1,1)),(1-PLE!$AA$28)*OFFSET(Import.PLQ,$A147-1,X$15-1,1,1))))</f>
        <v>0</v>
      </c>
      <c r="Y147" s="144">
        <f ca="1">IF(Y$13="",0,CHOOSE(Detalhamento.OpçãoServiços,OFFSET(Import.PLQ,$A147-1,Y$15-1,1,1),IF($E147&lt;&gt;1,IF(ISNUMBER(INDEX(Import.PLE,Detalhamento!$E147,Detalhamento!Y$15)),IF(INDEX(Import.PLE,Detalhamento!$E147,Detalhamento!Y$15)&lt;=mediçao,OFFSET(Import.PLQ,$A147-1,Y$15-1,1,1),0),0),PLE!$AA$28*OFFSET(Import.PLQ,$A147-1,Y$15-1,1,1)),IF($E147&lt;&gt;1,IF(ISNUMBER(INDEX(Import.PLE,Detalhamento!$E147,Detalhamento!Y$15)),IF(INDEX(Import.PLE,Detalhamento!$E147,Detalhamento!Y$15)&lt;=mediçao,0,OFFSET(Import.PLQ,$A147-1,Y$15-1,1,1)),OFFSET(Import.PLQ,$A147-1,Y$15-1,1,1)),(1-PLE!$AA$28)*OFFSET(Import.PLQ,$A147-1,Y$15-1,1,1))))</f>
        <v>0</v>
      </c>
      <c r="Z147" s="144">
        <f ca="1">IF(Z$13="",0,CHOOSE(Detalhamento.OpçãoServiços,OFFSET(Import.PLQ,$A147-1,Z$15-1,1,1),IF($E147&lt;&gt;1,IF(ISNUMBER(INDEX(Import.PLE,Detalhamento!$E147,Detalhamento!Z$15)),IF(INDEX(Import.PLE,Detalhamento!$E147,Detalhamento!Z$15)&lt;=mediçao,OFFSET(Import.PLQ,$A147-1,Z$15-1,1,1),0),0),PLE!$AA$28*OFFSET(Import.PLQ,$A147-1,Z$15-1,1,1)),IF($E147&lt;&gt;1,IF(ISNUMBER(INDEX(Import.PLE,Detalhamento!$E147,Detalhamento!Z$15)),IF(INDEX(Import.PLE,Detalhamento!$E147,Detalhamento!Z$15)&lt;=mediçao,0,OFFSET(Import.PLQ,$A147-1,Z$15-1,1,1)),OFFSET(Import.PLQ,$A147-1,Z$15-1,1,1)),(1-PLE!$AA$28)*OFFSET(Import.PLQ,$A147-1,Z$15-1,1,1))))</f>
        <v>0</v>
      </c>
      <c r="AA147" s="144">
        <f ca="1">IF(AA$13="",0,CHOOSE(Detalhamento.OpçãoServiços,OFFSET(Import.PLQ,$A147-1,AA$15-1,1,1),IF($E147&lt;&gt;1,IF(ISNUMBER(INDEX(Import.PLE,Detalhamento!$E147,Detalhamento!AA$15)),IF(INDEX(Import.PLE,Detalhamento!$E147,Detalhamento!AA$15)&lt;=mediçao,OFFSET(Import.PLQ,$A147-1,AA$15-1,1,1),0),0),PLE!$AA$28*OFFSET(Import.PLQ,$A147-1,AA$15-1,1,1)),IF($E147&lt;&gt;1,IF(ISNUMBER(INDEX(Import.PLE,Detalhamento!$E147,Detalhamento!AA$15)),IF(INDEX(Import.PLE,Detalhamento!$E147,Detalhamento!AA$15)&lt;=mediçao,0,OFFSET(Import.PLQ,$A147-1,AA$15-1,1,1)),OFFSET(Import.PLQ,$A147-1,AA$15-1,1,1)),(1-PLE!$AA$28)*OFFSET(Import.PLQ,$A147-1,AA$15-1,1,1))))</f>
        <v>0</v>
      </c>
      <c r="AB147" s="144">
        <f ca="1">IF(AB$13="",0,CHOOSE(Detalhamento.OpçãoServiços,OFFSET(Import.PLQ,$A147-1,AB$15-1,1,1),IF($E147&lt;&gt;1,IF(ISNUMBER(INDEX(Import.PLE,Detalhamento!$E147,Detalhamento!AB$15)),IF(INDEX(Import.PLE,Detalhamento!$E147,Detalhamento!AB$15)&lt;=mediçao,OFFSET(Import.PLQ,$A147-1,AB$15-1,1,1),0),0),PLE!$AA$28*OFFSET(Import.PLQ,$A147-1,AB$15-1,1,1)),IF($E147&lt;&gt;1,IF(ISNUMBER(INDEX(Import.PLE,Detalhamento!$E147,Detalhamento!AB$15)),IF(INDEX(Import.PLE,Detalhamento!$E147,Detalhamento!AB$15)&lt;=mediçao,0,OFFSET(Import.PLQ,$A147-1,AB$15-1,1,1)),OFFSET(Import.PLQ,$A147-1,AB$15-1,1,1)),(1-PLE!$AA$28)*OFFSET(Import.PLQ,$A147-1,AB$15-1,1,1))))</f>
        <v>0</v>
      </c>
      <c r="AC147" s="144">
        <f ca="1">IF(AC$13="",0,CHOOSE(Detalhamento.OpçãoServiços,OFFSET(Import.PLQ,$A147-1,AC$15-1,1,1),IF($E147&lt;&gt;1,IF(ISNUMBER(INDEX(Import.PLE,Detalhamento!$E147,Detalhamento!AC$15)),IF(INDEX(Import.PLE,Detalhamento!$E147,Detalhamento!AC$15)&lt;=mediçao,OFFSET(Import.PLQ,$A147-1,AC$15-1,1,1),0),0),PLE!$AA$28*OFFSET(Import.PLQ,$A147-1,AC$15-1,1,1)),IF($E147&lt;&gt;1,IF(ISNUMBER(INDEX(Import.PLE,Detalhamento!$E147,Detalhamento!AC$15)),IF(INDEX(Import.PLE,Detalhamento!$E147,Detalhamento!AC$15)&lt;=mediçao,0,OFFSET(Import.PLQ,$A147-1,AC$15-1,1,1)),OFFSET(Import.PLQ,$A147-1,AC$15-1,1,1)),(1-PLE!$AA$28)*OFFSET(Import.PLQ,$A147-1,AC$15-1,1,1))))</f>
        <v>0</v>
      </c>
      <c r="AD147" s="144">
        <f ca="1">IF(AD$13="",0,CHOOSE(Detalhamento.OpçãoServiços,OFFSET(Import.PLQ,$A147-1,AD$15-1,1,1),IF($E147&lt;&gt;1,IF(ISNUMBER(INDEX(Import.PLE,Detalhamento!$E147,Detalhamento!AD$15)),IF(INDEX(Import.PLE,Detalhamento!$E147,Detalhamento!AD$15)&lt;=mediçao,OFFSET(Import.PLQ,$A147-1,AD$15-1,1,1),0),0),PLE!$AA$28*OFFSET(Import.PLQ,$A147-1,AD$15-1,1,1)),IF($E147&lt;&gt;1,IF(ISNUMBER(INDEX(Import.PLE,Detalhamento!$E147,Detalhamento!AD$15)),IF(INDEX(Import.PLE,Detalhamento!$E147,Detalhamento!AD$15)&lt;=mediçao,0,OFFSET(Import.PLQ,$A147-1,AD$15-1,1,1)),OFFSET(Import.PLQ,$A147-1,AD$15-1,1,1)),(1-PLE!$AA$28)*OFFSET(Import.PLQ,$A147-1,AD$15-1,1,1))))</f>
        <v>0</v>
      </c>
      <c r="AE147" s="144">
        <f ca="1">IF(AE$13="",0,CHOOSE(Detalhamento.OpçãoServiços,OFFSET(Import.PLQ,$A147-1,AE$15-1,1,1),IF($E147&lt;&gt;1,IF(ISNUMBER(INDEX(Import.PLE,Detalhamento!$E147,Detalhamento!AE$15)),IF(INDEX(Import.PLE,Detalhamento!$E147,Detalhamento!AE$15)&lt;=mediçao,OFFSET(Import.PLQ,$A147-1,AE$15-1,1,1),0),0),PLE!$AA$28*OFFSET(Import.PLQ,$A147-1,AE$15-1,1,1)),IF($E147&lt;&gt;1,IF(ISNUMBER(INDEX(Import.PLE,Detalhamento!$E147,Detalhamento!AE$15)),IF(INDEX(Import.PLE,Detalhamento!$E147,Detalhamento!AE$15)&lt;=mediçao,0,OFFSET(Import.PLQ,$A147-1,AE$15-1,1,1)),OFFSET(Import.PLQ,$A147-1,AE$15-1,1,1)),(1-PLE!$AA$28)*OFFSET(Import.PLQ,$A147-1,AE$15-1,1,1))))</f>
        <v>0</v>
      </c>
      <c r="AF147" s="144">
        <f ca="1">IF(AF$13="",0,CHOOSE(Detalhamento.OpçãoServiços,OFFSET(Import.PLQ,$A147-1,AF$15-1,1,1),IF($E147&lt;&gt;1,IF(ISNUMBER(INDEX(Import.PLE,Detalhamento!$E147,Detalhamento!AF$15)),IF(INDEX(Import.PLE,Detalhamento!$E147,Detalhamento!AF$15)&lt;=mediçao,OFFSET(Import.PLQ,$A147-1,AF$15-1,1,1),0),0),PLE!$AA$28*OFFSET(Import.PLQ,$A147-1,AF$15-1,1,1)),IF($E147&lt;&gt;1,IF(ISNUMBER(INDEX(Import.PLE,Detalhamento!$E147,Detalhamento!AF$15)),IF(INDEX(Import.PLE,Detalhamento!$E147,Detalhamento!AF$15)&lt;=mediçao,0,OFFSET(Import.PLQ,$A147-1,AF$15-1,1,1)),OFFSET(Import.PLQ,$A147-1,AF$15-1,1,1)),(1-PLE!$AA$28)*OFFSET(Import.PLQ,$A147-1,AF$15-1,1,1))))</f>
        <v>0</v>
      </c>
      <c r="AG147" s="144">
        <f ca="1">IF(AG$13="",0,CHOOSE(Detalhamento.OpçãoServiços,OFFSET(Import.PLQ,$A147-1,AG$15-1,1,1),IF($E147&lt;&gt;1,IF(ISNUMBER(INDEX(Import.PLE,Detalhamento!$E147,Detalhamento!AG$15)),IF(INDEX(Import.PLE,Detalhamento!$E147,Detalhamento!AG$15)&lt;=mediçao,OFFSET(Import.PLQ,$A147-1,AG$15-1,1,1),0),0),PLE!$AA$28*OFFSET(Import.PLQ,$A147-1,AG$15-1,1,1)),IF($E147&lt;&gt;1,IF(ISNUMBER(INDEX(Import.PLE,Detalhamento!$E147,Detalhamento!AG$15)),IF(INDEX(Import.PLE,Detalhamento!$E147,Detalhamento!AG$15)&lt;=mediçao,0,OFFSET(Import.PLQ,$A147-1,AG$15-1,1,1)),OFFSET(Import.PLQ,$A147-1,AG$15-1,1,1)),(1-PLE!$AA$28)*OFFSET(Import.PLQ,$A147-1,AG$15-1,1,1))))</f>
        <v>0</v>
      </c>
      <c r="AH147" s="144">
        <f ca="1">IF(AH$13="",0,CHOOSE(Detalhamento.OpçãoServiços,OFFSET(Import.PLQ,$A147-1,AH$15-1,1,1),IF($E147&lt;&gt;1,IF(ISNUMBER(INDEX(Import.PLE,Detalhamento!$E147,Detalhamento!AH$15)),IF(INDEX(Import.PLE,Detalhamento!$E147,Detalhamento!AH$15)&lt;=mediçao,OFFSET(Import.PLQ,$A147-1,AH$15-1,1,1),0),0),PLE!$AA$28*OFFSET(Import.PLQ,$A147-1,AH$15-1,1,1)),IF($E147&lt;&gt;1,IF(ISNUMBER(INDEX(Import.PLE,Detalhamento!$E147,Detalhamento!AH$15)),IF(INDEX(Import.PLE,Detalhamento!$E147,Detalhamento!AH$15)&lt;=mediçao,0,OFFSET(Import.PLQ,$A147-1,AH$15-1,1,1)),OFFSET(Import.PLQ,$A147-1,AH$15-1,1,1)),(1-PLE!$AA$28)*OFFSET(Import.PLQ,$A147-1,AH$15-1,1,1))))</f>
        <v>0</v>
      </c>
      <c r="AI147" s="144">
        <f ca="1">IF(AI$13="",0,CHOOSE(Detalhamento.OpçãoServiços,OFFSET(Import.PLQ,$A147-1,AI$15-1,1,1),IF($E147&lt;&gt;1,IF(ISNUMBER(INDEX(Import.PLE,Detalhamento!$E147,Detalhamento!AI$15)),IF(INDEX(Import.PLE,Detalhamento!$E147,Detalhamento!AI$15)&lt;=mediçao,OFFSET(Import.PLQ,$A147-1,AI$15-1,1,1),0),0),PLE!$AA$28*OFFSET(Import.PLQ,$A147-1,AI$15-1,1,1)),IF($E147&lt;&gt;1,IF(ISNUMBER(INDEX(Import.PLE,Detalhamento!$E147,Detalhamento!AI$15)),IF(INDEX(Import.PLE,Detalhamento!$E147,Detalhamento!AI$15)&lt;=mediçao,0,OFFSET(Import.PLQ,$A147-1,AI$15-1,1,1)),OFFSET(Import.PLQ,$A147-1,AI$15-1,1,1)),(1-PLE!$AA$28)*OFFSET(Import.PLQ,$A147-1,AI$15-1,1,1))))</f>
        <v>0</v>
      </c>
      <c r="AJ147" s="144">
        <f ca="1">IF(AJ$13="",0,CHOOSE(Detalhamento.OpçãoServiços,OFFSET(Import.PLQ,$A147-1,AJ$15-1,1,1),IF($E147&lt;&gt;1,IF(ISNUMBER(INDEX(Import.PLE,Detalhamento!$E147,Detalhamento!AJ$15)),IF(INDEX(Import.PLE,Detalhamento!$E147,Detalhamento!AJ$15)&lt;=mediçao,OFFSET(Import.PLQ,$A147-1,AJ$15-1,1,1),0),0),PLE!$AA$28*OFFSET(Import.PLQ,$A147-1,AJ$15-1,1,1)),IF($E147&lt;&gt;1,IF(ISNUMBER(INDEX(Import.PLE,Detalhamento!$E147,Detalhamento!AJ$15)),IF(INDEX(Import.PLE,Detalhamento!$E147,Detalhamento!AJ$15)&lt;=mediçao,0,OFFSET(Import.PLQ,$A147-1,AJ$15-1,1,1)),OFFSET(Import.PLQ,$A147-1,AJ$15-1,1,1)),(1-PLE!$AA$28)*OFFSET(Import.PLQ,$A147-1,AJ$15-1,1,1))))</f>
        <v>0</v>
      </c>
      <c r="AK147" s="144">
        <f ca="1">IF(AK$13="",0,CHOOSE(Detalhamento.OpçãoServiços,OFFSET(Import.PLQ,$A147-1,AK$15-1,1,1),IF($E147&lt;&gt;1,IF(ISNUMBER(INDEX(Import.PLE,Detalhamento!$E147,Detalhamento!AK$15)),IF(INDEX(Import.PLE,Detalhamento!$E147,Detalhamento!AK$15)&lt;=mediçao,OFFSET(Import.PLQ,$A147-1,AK$15-1,1,1),0),0),PLE!$AA$28*OFFSET(Import.PLQ,$A147-1,AK$15-1,1,1)),IF($E147&lt;&gt;1,IF(ISNUMBER(INDEX(Import.PLE,Detalhamento!$E147,Detalhamento!AK$15)),IF(INDEX(Import.PLE,Detalhamento!$E147,Detalhamento!AK$15)&lt;=mediçao,0,OFFSET(Import.PLQ,$A147-1,AK$15-1,1,1)),OFFSET(Import.PLQ,$A147-1,AK$15-1,1,1)),(1-PLE!$AA$28)*OFFSET(Import.PLQ,$A147-1,AK$15-1,1,1))))</f>
        <v>0</v>
      </c>
      <c r="AL147" s="144">
        <f ca="1">IF(AL$13="",0,CHOOSE(Detalhamento.OpçãoServiços,OFFSET(Import.PLQ,$A147-1,AL$15-1,1,1),IF($E147&lt;&gt;1,IF(ISNUMBER(INDEX(Import.PLE,Detalhamento!$E147,Detalhamento!AL$15)),IF(INDEX(Import.PLE,Detalhamento!$E147,Detalhamento!AL$15)&lt;=mediçao,OFFSET(Import.PLQ,$A147-1,AL$15-1,1,1),0),0),PLE!$AA$28*OFFSET(Import.PLQ,$A147-1,AL$15-1,1,1)),IF($E147&lt;&gt;1,IF(ISNUMBER(INDEX(Import.PLE,Detalhamento!$E147,Detalhamento!AL$15)),IF(INDEX(Import.PLE,Detalhamento!$E147,Detalhamento!AL$15)&lt;=mediçao,0,OFFSET(Import.PLQ,$A147-1,AL$15-1,1,1)),OFFSET(Import.PLQ,$A147-1,AL$15-1,1,1)),(1-PLE!$AA$28)*OFFSET(Import.PLQ,$A147-1,AL$15-1,1,1))))</f>
        <v>0</v>
      </c>
      <c r="AM147" s="144">
        <f ca="1">IF(AM$13="",0,CHOOSE(Detalhamento.OpçãoServiços,OFFSET(Import.PLQ,$A147-1,AM$15-1,1,1),IF($E147&lt;&gt;1,IF(ISNUMBER(INDEX(Import.PLE,Detalhamento!$E147,Detalhamento!AM$15)),IF(INDEX(Import.PLE,Detalhamento!$E147,Detalhamento!AM$15)&lt;=mediçao,OFFSET(Import.PLQ,$A147-1,AM$15-1,1,1),0),0),PLE!$AA$28*OFFSET(Import.PLQ,$A147-1,AM$15-1,1,1)),IF($E147&lt;&gt;1,IF(ISNUMBER(INDEX(Import.PLE,Detalhamento!$E147,Detalhamento!AM$15)),IF(INDEX(Import.PLE,Detalhamento!$E147,Detalhamento!AM$15)&lt;=mediçao,0,OFFSET(Import.PLQ,$A147-1,AM$15-1,1,1)),OFFSET(Import.PLQ,$A147-1,AM$15-1,1,1)),(1-PLE!$AA$28)*OFFSET(Import.PLQ,$A147-1,AM$15-1,1,1))))</f>
        <v>0</v>
      </c>
      <c r="AN147" s="144">
        <f ca="1">IF(AN$13="",0,CHOOSE(Detalhamento.OpçãoServiços,OFFSET(Import.PLQ,$A147-1,AN$15-1,1,1),IF($E147&lt;&gt;1,IF(ISNUMBER(INDEX(Import.PLE,Detalhamento!$E147,Detalhamento!AN$15)),IF(INDEX(Import.PLE,Detalhamento!$E147,Detalhamento!AN$15)&lt;=mediçao,OFFSET(Import.PLQ,$A147-1,AN$15-1,1,1),0),0),PLE!$AA$28*OFFSET(Import.PLQ,$A147-1,AN$15-1,1,1)),IF($E147&lt;&gt;1,IF(ISNUMBER(INDEX(Import.PLE,Detalhamento!$E147,Detalhamento!AN$15)),IF(INDEX(Import.PLE,Detalhamento!$E147,Detalhamento!AN$15)&lt;=mediçao,0,OFFSET(Import.PLQ,$A147-1,AN$15-1,1,1)),OFFSET(Import.PLQ,$A147-1,AN$15-1,1,1)),(1-PLE!$AA$28)*OFFSET(Import.PLQ,$A147-1,AN$15-1,1,1))))</f>
        <v>0</v>
      </c>
      <c r="AO147" s="144">
        <f ca="1">IF(AO$13="",0,CHOOSE(Detalhamento.OpçãoServiços,OFFSET(Import.PLQ,$A147-1,AO$15-1,1,1),IF($E147&lt;&gt;1,IF(ISNUMBER(INDEX(Import.PLE,Detalhamento!$E147,Detalhamento!AO$15)),IF(INDEX(Import.PLE,Detalhamento!$E147,Detalhamento!AO$15)&lt;=mediçao,OFFSET(Import.PLQ,$A147-1,AO$15-1,1,1),0),0),PLE!$AA$28*OFFSET(Import.PLQ,$A147-1,AO$15-1,1,1)),IF($E147&lt;&gt;1,IF(ISNUMBER(INDEX(Import.PLE,Detalhamento!$E147,Detalhamento!AO$15)),IF(INDEX(Import.PLE,Detalhamento!$E147,Detalhamento!AO$15)&lt;=mediçao,0,OFFSET(Import.PLQ,$A147-1,AO$15-1,1,1)),OFFSET(Import.PLQ,$A147-1,AO$15-1,1,1)),(1-PLE!$AA$28)*OFFSET(Import.PLQ,$A147-1,AO$15-1,1,1))))</f>
        <v>0</v>
      </c>
      <c r="AP147" s="144">
        <f ca="1">IF(AP$13="",0,CHOOSE(Detalhamento.OpçãoServiços,OFFSET(Import.PLQ,$A147-1,AP$15-1,1,1),IF($E147&lt;&gt;1,IF(ISNUMBER(INDEX(Import.PLE,Detalhamento!$E147,Detalhamento!AP$15)),IF(INDEX(Import.PLE,Detalhamento!$E147,Detalhamento!AP$15)&lt;=mediçao,OFFSET(Import.PLQ,$A147-1,AP$15-1,1,1),0),0),PLE!$AA$28*OFFSET(Import.PLQ,$A147-1,AP$15-1,1,1)),IF($E147&lt;&gt;1,IF(ISNUMBER(INDEX(Import.PLE,Detalhamento!$E147,Detalhamento!AP$15)),IF(INDEX(Import.PLE,Detalhamento!$E147,Detalhamento!AP$15)&lt;=mediçao,0,OFFSET(Import.PLQ,$A147-1,AP$15-1,1,1)),OFFSET(Import.PLQ,$A147-1,AP$15-1,1,1)),(1-PLE!$AA$28)*OFFSET(Import.PLQ,$A147-1,AP$15-1,1,1))))</f>
        <v>0</v>
      </c>
      <c r="AQ147" s="144">
        <f ca="1">IF(AQ$13="",0,CHOOSE(Detalhamento.OpçãoServiços,OFFSET(Import.PLQ,$A147-1,AQ$15-1,1,1),IF($E147&lt;&gt;1,IF(ISNUMBER(INDEX(Import.PLE,Detalhamento!$E147,Detalhamento!AQ$15)),IF(INDEX(Import.PLE,Detalhamento!$E147,Detalhamento!AQ$15)&lt;=mediçao,OFFSET(Import.PLQ,$A147-1,AQ$15-1,1,1),0),0),PLE!$AA$28*OFFSET(Import.PLQ,$A147-1,AQ$15-1,1,1)),IF($E147&lt;&gt;1,IF(ISNUMBER(INDEX(Import.PLE,Detalhamento!$E147,Detalhamento!AQ$15)),IF(INDEX(Import.PLE,Detalhamento!$E147,Detalhamento!AQ$15)&lt;=mediçao,0,OFFSET(Import.PLQ,$A147-1,AQ$15-1,1,1)),OFFSET(Import.PLQ,$A147-1,AQ$15-1,1,1)),(1-PLE!$AA$28)*OFFSET(Import.PLQ,$A147-1,AQ$15-1,1,1))))</f>
        <v>0</v>
      </c>
      <c r="AR147" s="144">
        <f ca="1">IF(AR$13="",0,CHOOSE(Detalhamento.OpçãoServiços,OFFSET(Import.PLQ,$A147-1,AR$15-1,1,1),IF($E147&lt;&gt;1,IF(ISNUMBER(INDEX(Import.PLE,Detalhamento!$E147,Detalhamento!AR$15)),IF(INDEX(Import.PLE,Detalhamento!$E147,Detalhamento!AR$15)&lt;=mediçao,OFFSET(Import.PLQ,$A147-1,AR$15-1,1,1),0),0),PLE!$AA$28*OFFSET(Import.PLQ,$A147-1,AR$15-1,1,1)),IF($E147&lt;&gt;1,IF(ISNUMBER(INDEX(Import.PLE,Detalhamento!$E147,Detalhamento!AR$15)),IF(INDEX(Import.PLE,Detalhamento!$E147,Detalhamento!AR$15)&lt;=mediçao,0,OFFSET(Import.PLQ,$A147-1,AR$15-1,1,1)),OFFSET(Import.PLQ,$A147-1,AR$15-1,1,1)),(1-PLE!$AA$28)*OFFSET(Import.PLQ,$A147-1,AR$15-1,1,1))))</f>
        <v>0</v>
      </c>
      <c r="AS147" s="144">
        <f ca="1">IF(AS$13="",0,CHOOSE(Detalhamento.OpçãoServiços,OFFSET(Import.PLQ,$A147-1,AS$15-1,1,1),IF($E147&lt;&gt;1,IF(ISNUMBER(INDEX(Import.PLE,Detalhamento!$E147,Detalhamento!AS$15)),IF(INDEX(Import.PLE,Detalhamento!$E147,Detalhamento!AS$15)&lt;=mediçao,OFFSET(Import.PLQ,$A147-1,AS$15-1,1,1),0),0),PLE!$AA$28*OFFSET(Import.PLQ,$A147-1,AS$15-1,1,1)),IF($E147&lt;&gt;1,IF(ISNUMBER(INDEX(Import.PLE,Detalhamento!$E147,Detalhamento!AS$15)),IF(INDEX(Import.PLE,Detalhamento!$E147,Detalhamento!AS$15)&lt;=mediçao,0,OFFSET(Import.PLQ,$A147-1,AS$15-1,1,1)),OFFSET(Import.PLQ,$A147-1,AS$15-1,1,1)),(1-PLE!$AA$28)*OFFSET(Import.PLQ,$A147-1,AS$15-1,1,1))))</f>
        <v>0</v>
      </c>
      <c r="AT147" s="144">
        <f ca="1">IF(AT$13="",0,CHOOSE(Detalhamento.OpçãoServiços,OFFSET(Import.PLQ,$A147-1,AT$15-1,1,1),IF($E147&lt;&gt;1,IF(ISNUMBER(INDEX(Import.PLE,Detalhamento!$E147,Detalhamento!AT$15)),IF(INDEX(Import.PLE,Detalhamento!$E147,Detalhamento!AT$15)&lt;=mediçao,OFFSET(Import.PLQ,$A147-1,AT$15-1,1,1),0),0),PLE!$AA$28*OFFSET(Import.PLQ,$A147-1,AT$15-1,1,1)),IF($E147&lt;&gt;1,IF(ISNUMBER(INDEX(Import.PLE,Detalhamento!$E147,Detalhamento!AT$15)),IF(INDEX(Import.PLE,Detalhamento!$E147,Detalhamento!AT$15)&lt;=mediçao,0,OFFSET(Import.PLQ,$A147-1,AT$15-1,1,1)),OFFSET(Import.PLQ,$A147-1,AT$15-1,1,1)),(1-PLE!$AA$28)*OFFSET(Import.PLQ,$A147-1,AT$15-1,1,1))))</f>
        <v>0</v>
      </c>
      <c r="AU147" s="144">
        <f ca="1">IF(AU$13="",0,CHOOSE(Detalhamento.OpçãoServiços,OFFSET(Import.PLQ,$A147-1,AU$15-1,1,1),IF($E147&lt;&gt;1,IF(ISNUMBER(INDEX(Import.PLE,Detalhamento!$E147,Detalhamento!AU$15)),IF(INDEX(Import.PLE,Detalhamento!$E147,Detalhamento!AU$15)&lt;=mediçao,OFFSET(Import.PLQ,$A147-1,AU$15-1,1,1),0),0),PLE!$AA$28*OFFSET(Import.PLQ,$A147-1,AU$15-1,1,1)),IF($E147&lt;&gt;1,IF(ISNUMBER(INDEX(Import.PLE,Detalhamento!$E147,Detalhamento!AU$15)),IF(INDEX(Import.PLE,Detalhamento!$E147,Detalhamento!AU$15)&lt;=mediçao,0,OFFSET(Import.PLQ,$A147-1,AU$15-1,1,1)),OFFSET(Import.PLQ,$A147-1,AU$15-1,1,1)),(1-PLE!$AA$28)*OFFSET(Import.PLQ,$A147-1,AU$15-1,1,1))))</f>
        <v>0</v>
      </c>
      <c r="AV147" s="144">
        <f ca="1">IF(AV$13="",0,CHOOSE(Detalhamento.OpçãoServiços,OFFSET(Import.PLQ,$A147-1,AV$15-1,1,1),IF($E147&lt;&gt;1,IF(ISNUMBER(INDEX(Import.PLE,Detalhamento!$E147,Detalhamento!AV$15)),IF(INDEX(Import.PLE,Detalhamento!$E147,Detalhamento!AV$15)&lt;=mediçao,OFFSET(Import.PLQ,$A147-1,AV$15-1,1,1),0),0),PLE!$AA$28*OFFSET(Import.PLQ,$A147-1,AV$15-1,1,1)),IF($E147&lt;&gt;1,IF(ISNUMBER(INDEX(Import.PLE,Detalhamento!$E147,Detalhamento!AV$15)),IF(INDEX(Import.PLE,Detalhamento!$E147,Detalhamento!AV$15)&lt;=mediçao,0,OFFSET(Import.PLQ,$A147-1,AV$15-1,1,1)),OFFSET(Import.PLQ,$A147-1,AV$15-1,1,1)),(1-PLE!$AA$28)*OFFSET(Import.PLQ,$A147-1,AV$15-1,1,1))))</f>
        <v>0</v>
      </c>
      <c r="AW147" s="144">
        <f ca="1">IF(AW$13="",0,CHOOSE(Detalhamento.OpçãoServiços,OFFSET(Import.PLQ,$A147-1,AW$15-1,1,1),IF($E147&lt;&gt;1,IF(ISNUMBER(INDEX(Import.PLE,Detalhamento!$E147,Detalhamento!AW$15)),IF(INDEX(Import.PLE,Detalhamento!$E147,Detalhamento!AW$15)&lt;=mediçao,OFFSET(Import.PLQ,$A147-1,AW$15-1,1,1),0),0),PLE!$AA$28*OFFSET(Import.PLQ,$A147-1,AW$15-1,1,1)),IF($E147&lt;&gt;1,IF(ISNUMBER(INDEX(Import.PLE,Detalhamento!$E147,Detalhamento!AW$15)),IF(INDEX(Import.PLE,Detalhamento!$E147,Detalhamento!AW$15)&lt;=mediçao,0,OFFSET(Import.PLQ,$A147-1,AW$15-1,1,1)),OFFSET(Import.PLQ,$A147-1,AW$15-1,1,1)),(1-PLE!$AA$28)*OFFSET(Import.PLQ,$A147-1,AW$15-1,1,1))))</f>
        <v>0</v>
      </c>
      <c r="AX147" s="144">
        <f ca="1">IF(AX$13="",0,CHOOSE(Detalhamento.OpçãoServiços,OFFSET(Import.PLQ,$A147-1,AX$15-1,1,1),IF($E147&lt;&gt;1,IF(ISNUMBER(INDEX(Import.PLE,Detalhamento!$E147,Detalhamento!AX$15)),IF(INDEX(Import.PLE,Detalhamento!$E147,Detalhamento!AX$15)&lt;=mediçao,OFFSET(Import.PLQ,$A147-1,AX$15-1,1,1),0),0),PLE!$AA$28*OFFSET(Import.PLQ,$A147-1,AX$15-1,1,1)),IF($E147&lt;&gt;1,IF(ISNUMBER(INDEX(Import.PLE,Detalhamento!$E147,Detalhamento!AX$15)),IF(INDEX(Import.PLE,Detalhamento!$E147,Detalhamento!AX$15)&lt;=mediçao,0,OFFSET(Import.PLQ,$A147-1,AX$15-1,1,1)),OFFSET(Import.PLQ,$A147-1,AX$15-1,1,1)),(1-PLE!$AA$28)*OFFSET(Import.PLQ,$A147-1,AX$15-1,1,1))))</f>
        <v>0</v>
      </c>
      <c r="AY147" s="144">
        <f ca="1">IF(AY$13="",0,CHOOSE(Detalhamento.OpçãoServiços,OFFSET(Import.PLQ,$A147-1,AY$15-1,1,1),IF($E147&lt;&gt;1,IF(ISNUMBER(INDEX(Import.PLE,Detalhamento!$E147,Detalhamento!AY$15)),IF(INDEX(Import.PLE,Detalhamento!$E147,Detalhamento!AY$15)&lt;=mediçao,OFFSET(Import.PLQ,$A147-1,AY$15-1,1,1),0),0),PLE!$AA$28*OFFSET(Import.PLQ,$A147-1,AY$15-1,1,1)),IF($E147&lt;&gt;1,IF(ISNUMBER(INDEX(Import.PLE,Detalhamento!$E147,Detalhamento!AY$15)),IF(INDEX(Import.PLE,Detalhamento!$E147,Detalhamento!AY$15)&lt;=mediçao,0,OFFSET(Import.PLQ,$A147-1,AY$15-1,1,1)),OFFSET(Import.PLQ,$A147-1,AY$15-1,1,1)),(1-PLE!$AA$28)*OFFSET(Import.PLQ,$A147-1,AY$15-1,1,1))))</f>
        <v>0</v>
      </c>
      <c r="AZ147" s="144">
        <f ca="1">IF(AZ$13="",0,CHOOSE(Detalhamento.OpçãoServiços,OFFSET(Import.PLQ,$A147-1,AZ$15-1,1,1),IF($E147&lt;&gt;1,IF(ISNUMBER(INDEX(Import.PLE,Detalhamento!$E147,Detalhamento!AZ$15)),IF(INDEX(Import.PLE,Detalhamento!$E147,Detalhamento!AZ$15)&lt;=mediçao,OFFSET(Import.PLQ,$A147-1,AZ$15-1,1,1),0),0),PLE!$AA$28*OFFSET(Import.PLQ,$A147-1,AZ$15-1,1,1)),IF($E147&lt;&gt;1,IF(ISNUMBER(INDEX(Import.PLE,Detalhamento!$E147,Detalhamento!AZ$15)),IF(INDEX(Import.PLE,Detalhamento!$E147,Detalhamento!AZ$15)&lt;=mediçao,0,OFFSET(Import.PLQ,$A147-1,AZ$15-1,1,1)),OFFSET(Import.PLQ,$A147-1,AZ$15-1,1,1)),(1-PLE!$AA$28)*OFFSET(Import.PLQ,$A147-1,AZ$15-1,1,1))))</f>
        <v>0</v>
      </c>
      <c r="BA147" s="144">
        <f ca="1">IF(BA$13="",0,CHOOSE(Detalhamento.OpçãoServiços,OFFSET(Import.PLQ,$A147-1,BA$15-1,1,1),IF($E147&lt;&gt;1,IF(ISNUMBER(INDEX(Import.PLE,Detalhamento!$E147,Detalhamento!BA$15)),IF(INDEX(Import.PLE,Detalhamento!$E147,Detalhamento!BA$15)&lt;=mediçao,OFFSET(Import.PLQ,$A147-1,BA$15-1,1,1),0),0),PLE!$AA$28*OFFSET(Import.PLQ,$A147-1,BA$15-1,1,1)),IF($E147&lt;&gt;1,IF(ISNUMBER(INDEX(Import.PLE,Detalhamento!$E147,Detalhamento!BA$15)),IF(INDEX(Import.PLE,Detalhamento!$E147,Detalhamento!BA$15)&lt;=mediçao,0,OFFSET(Import.PLQ,$A147-1,BA$15-1,1,1)),OFFSET(Import.PLQ,$A147-1,BA$15-1,1,1)),(1-PLE!$AA$28)*OFFSET(Import.PLQ,$A147-1,BA$15-1,1,1))))</f>
        <v>0</v>
      </c>
      <c r="BB147" s="144">
        <f ca="1">IF(BB$13="",0,CHOOSE(Detalhamento.OpçãoServiços,OFFSET(Import.PLQ,$A147-1,BB$15-1,1,1),IF($E147&lt;&gt;1,IF(ISNUMBER(INDEX(Import.PLE,Detalhamento!$E147,Detalhamento!BB$15)),IF(INDEX(Import.PLE,Detalhamento!$E147,Detalhamento!BB$15)&lt;=mediçao,OFFSET(Import.PLQ,$A147-1,BB$15-1,1,1),0),0),PLE!$AA$28*OFFSET(Import.PLQ,$A147-1,BB$15-1,1,1)),IF($E147&lt;&gt;1,IF(ISNUMBER(INDEX(Import.PLE,Detalhamento!$E147,Detalhamento!BB$15)),IF(INDEX(Import.PLE,Detalhamento!$E147,Detalhamento!BB$15)&lt;=mediçao,0,OFFSET(Import.PLQ,$A147-1,BB$15-1,1,1)),OFFSET(Import.PLQ,$A147-1,BB$15-1,1,1)),(1-PLE!$AA$28)*OFFSET(Import.PLQ,$A147-1,BB$15-1,1,1))))</f>
        <v>0</v>
      </c>
      <c r="BC147" s="144">
        <f ca="1">IF(BC$13="",0,CHOOSE(Detalhamento.OpçãoServiços,OFFSET(Import.PLQ,$A147-1,BC$15-1,1,1),IF($E147&lt;&gt;1,IF(ISNUMBER(INDEX(Import.PLE,Detalhamento!$E147,Detalhamento!BC$15)),IF(INDEX(Import.PLE,Detalhamento!$E147,Detalhamento!BC$15)&lt;=mediçao,OFFSET(Import.PLQ,$A147-1,BC$15-1,1,1),0),0),PLE!$AA$28*OFFSET(Import.PLQ,$A147-1,BC$15-1,1,1)),IF($E147&lt;&gt;1,IF(ISNUMBER(INDEX(Import.PLE,Detalhamento!$E147,Detalhamento!BC$15)),IF(INDEX(Import.PLE,Detalhamento!$E147,Detalhamento!BC$15)&lt;=mediçao,0,OFFSET(Import.PLQ,$A147-1,BC$15-1,1,1)),OFFSET(Import.PLQ,$A147-1,BC$15-1,1,1)),(1-PLE!$AA$28)*OFFSET(Import.PLQ,$A147-1,BC$15-1,1,1))))</f>
        <v>0</v>
      </c>
      <c r="BD147" s="144">
        <f ca="1">IF(BD$13="",0,CHOOSE(Detalhamento.OpçãoServiços,OFFSET(Import.PLQ,$A147-1,BD$15-1,1,1),IF($E147&lt;&gt;1,IF(ISNUMBER(INDEX(Import.PLE,Detalhamento!$E147,Detalhamento!BD$15)),IF(INDEX(Import.PLE,Detalhamento!$E147,Detalhamento!BD$15)&lt;=mediçao,OFFSET(Import.PLQ,$A147-1,BD$15-1,1,1),0),0),PLE!$AA$28*OFFSET(Import.PLQ,$A147-1,BD$15-1,1,1)),IF($E147&lt;&gt;1,IF(ISNUMBER(INDEX(Import.PLE,Detalhamento!$E147,Detalhamento!BD$15)),IF(INDEX(Import.PLE,Detalhamento!$E147,Detalhamento!BD$15)&lt;=mediçao,0,OFFSET(Import.PLQ,$A147-1,BD$15-1,1,1)),OFFSET(Import.PLQ,$A147-1,BD$15-1,1,1)),(1-PLE!$AA$28)*OFFSET(Import.PLQ,$A147-1,BD$15-1,1,1))))</f>
        <v>0</v>
      </c>
      <c r="BE147" s="144">
        <f ca="1">IF(BE$13="",0,CHOOSE(Detalhamento.OpçãoServiços,OFFSET(Import.PLQ,$A147-1,BE$15-1,1,1),IF($E147&lt;&gt;1,IF(ISNUMBER(INDEX(Import.PLE,Detalhamento!$E147,Detalhamento!BE$15)),IF(INDEX(Import.PLE,Detalhamento!$E147,Detalhamento!BE$15)&lt;=mediçao,OFFSET(Import.PLQ,$A147-1,BE$15-1,1,1),0),0),PLE!$AA$28*OFFSET(Import.PLQ,$A147-1,BE$15-1,1,1)),IF($E147&lt;&gt;1,IF(ISNUMBER(INDEX(Import.PLE,Detalhamento!$E147,Detalhamento!BE$15)),IF(INDEX(Import.PLE,Detalhamento!$E147,Detalhamento!BE$15)&lt;=mediçao,0,OFFSET(Import.PLQ,$A147-1,BE$15-1,1,1)),OFFSET(Import.PLQ,$A147-1,BE$15-1,1,1)),(1-PLE!$AA$28)*OFFSET(Import.PLQ,$A147-1,BE$15-1,1,1))))</f>
        <v>0</v>
      </c>
      <c r="BF147" s="144">
        <f ca="1">IF(BF$13="",0,CHOOSE(Detalhamento.OpçãoServiços,OFFSET(Import.PLQ,$A147-1,BF$15-1,1,1),IF($E147&lt;&gt;1,IF(ISNUMBER(INDEX(Import.PLE,Detalhamento!$E147,Detalhamento!BF$15)),IF(INDEX(Import.PLE,Detalhamento!$E147,Detalhamento!BF$15)&lt;=mediçao,OFFSET(Import.PLQ,$A147-1,BF$15-1,1,1),0),0),PLE!$AA$28*OFFSET(Import.PLQ,$A147-1,BF$15-1,1,1)),IF($E147&lt;&gt;1,IF(ISNUMBER(INDEX(Import.PLE,Detalhamento!$E147,Detalhamento!BF$15)),IF(INDEX(Import.PLE,Detalhamento!$E147,Detalhamento!BF$15)&lt;=mediçao,0,OFFSET(Import.PLQ,$A147-1,BF$15-1,1,1)),OFFSET(Import.PLQ,$A147-1,BF$15-1,1,1)),(1-PLE!$AA$28)*OFFSET(Import.PLQ,$A147-1,BF$15-1,1,1))))</f>
        <v>0</v>
      </c>
      <c r="BG147" s="144">
        <f ca="1">IF(BG$13="",0,CHOOSE(Detalhamento.OpçãoServiços,OFFSET(Import.PLQ,$A147-1,BG$15-1,1,1),IF($E147&lt;&gt;1,IF(ISNUMBER(INDEX(Import.PLE,Detalhamento!$E147,Detalhamento!BG$15)),IF(INDEX(Import.PLE,Detalhamento!$E147,Detalhamento!BG$15)&lt;=mediçao,OFFSET(Import.PLQ,$A147-1,BG$15-1,1,1),0),0),PLE!$AA$28*OFFSET(Import.PLQ,$A147-1,BG$15-1,1,1)),IF($E147&lt;&gt;1,IF(ISNUMBER(INDEX(Import.PLE,Detalhamento!$E147,Detalhamento!BG$15)),IF(INDEX(Import.PLE,Detalhamento!$E147,Detalhamento!BG$15)&lt;=mediçao,0,OFFSET(Import.PLQ,$A147-1,BG$15-1,1,1)),OFFSET(Import.PLQ,$A147-1,BG$15-1,1,1)),(1-PLE!$AA$28)*OFFSET(Import.PLQ,$A147-1,BG$15-1,1,1))))</f>
        <v>0</v>
      </c>
      <c r="BH147" s="144">
        <f ca="1">IF(BH$13="",0,CHOOSE(Detalhamento.OpçãoServiços,OFFSET(Import.PLQ,$A147-1,BH$15-1,1,1),IF($E147&lt;&gt;1,IF(ISNUMBER(INDEX(Import.PLE,Detalhamento!$E147,Detalhamento!BH$15)),IF(INDEX(Import.PLE,Detalhamento!$E147,Detalhamento!BH$15)&lt;=mediçao,OFFSET(Import.PLQ,$A147-1,BH$15-1,1,1),0),0),PLE!$AA$28*OFFSET(Import.PLQ,$A147-1,BH$15-1,1,1)),IF($E147&lt;&gt;1,IF(ISNUMBER(INDEX(Import.PLE,Detalhamento!$E147,Detalhamento!BH$15)),IF(INDEX(Import.PLE,Detalhamento!$E147,Detalhamento!BH$15)&lt;=mediçao,0,OFFSET(Import.PLQ,$A147-1,BH$15-1,1,1)),OFFSET(Import.PLQ,$A147-1,BH$15-1,1,1)),(1-PLE!$AA$28)*OFFSET(Import.PLQ,$A147-1,BH$15-1,1,1))))</f>
        <v>0</v>
      </c>
      <c r="BI147" s="144">
        <f ca="1">IF(BI$13="",0,CHOOSE(Detalhamento.OpçãoServiços,OFFSET(Import.PLQ,$A147-1,BI$15-1,1,1),IF($E147&lt;&gt;1,IF(ISNUMBER(INDEX(Import.PLE,Detalhamento!$E147,Detalhamento!BI$15)),IF(INDEX(Import.PLE,Detalhamento!$E147,Detalhamento!BI$15)&lt;=mediçao,OFFSET(Import.PLQ,$A147-1,BI$15-1,1,1),0),0),PLE!$AA$28*OFFSET(Import.PLQ,$A147-1,BI$15-1,1,1)),IF($E147&lt;&gt;1,IF(ISNUMBER(INDEX(Import.PLE,Detalhamento!$E147,Detalhamento!BI$15)),IF(INDEX(Import.PLE,Detalhamento!$E147,Detalhamento!BI$15)&lt;=mediçao,0,OFFSET(Import.PLQ,$A147-1,BI$15-1,1,1)),OFFSET(Import.PLQ,$A147-1,BI$15-1,1,1)),(1-PLE!$AA$28)*OFFSET(Import.PLQ,$A147-1,BI$15-1,1,1))))</f>
        <v>0</v>
      </c>
    </row>
    <row r="148" spans="1:61" ht="30" x14ac:dyDescent="0.2">
      <c r="A148" s="155">
        <v>117</v>
      </c>
      <c r="B148" s="21" t="str">
        <f t="shared" ref="B148:B211" ca="1" si="25">OFFSET(LIorçamento,$A148-1,B$16,1,1)</f>
        <v>Serviço</v>
      </c>
      <c r="E148" s="153">
        <f t="shared" ref="E148:E211" ca="1" si="26">OFFSET(LIorçamento,$A148-1,E$16,1,1)</f>
        <v>13</v>
      </c>
      <c r="F148" s="154">
        <f t="shared" ref="F148:F211" ca="1" si="27">CHOOSE($B$8,IF(OR(Nível="Serviço",Nível="Evento"),E148*10^4+IF(Nível&lt;&gt;"Evento",A148,0),0),IF(Nível&lt;&gt;"Evento",A148,0))</f>
        <v>130117</v>
      </c>
      <c r="G148" s="154" t="str">
        <f t="shared" ca="1" si="24"/>
        <v>1.12.24</v>
      </c>
      <c r="H148" s="182" t="str">
        <f t="shared" ca="1" si="24"/>
        <v>LUMINÁRIA TIPO CALHA, DE SOBREPOR, COM 2 LÂMPADAS TUBULARES FLUORESCENTES DE 36 W, COM REATOR DE PARTIDA RÁPIDA - FORNECIMENTO E INSTALAÇÃO. AF_02/2020</v>
      </c>
      <c r="I148" s="37" t="str">
        <f t="shared" ref="I148:I211" ca="1" si="28">IF(OR(Nível="Serviço",Nível="evento"),OFFSET(LIorçamento,$A148-1,I$16,1,1),"")</f>
        <v>UN</v>
      </c>
      <c r="J148" s="144">
        <f t="shared" ref="J148:J211" ca="1" si="29">IF(OR(Nível="Serviço",Nível="evento"),SUM(L148:BI148),"")</f>
        <v>6</v>
      </c>
      <c r="K148" s="67"/>
      <c r="L148" s="144">
        <f ca="1">IF(L$13="",0,CHOOSE(Detalhamento.OpçãoServiços,OFFSET(Import.PLQ,$A148-1,L$15-1,1,1),IF($E148&lt;&gt;1,IF(ISNUMBER(INDEX(Import.PLE,Detalhamento!$E148,Detalhamento!L$15)),IF(INDEX(Import.PLE,Detalhamento!$E148,Detalhamento!L$15)&lt;=mediçao,OFFSET(Import.PLQ,$A148-1,L$15-1,1,1),0),0),PLE!$AA$28*OFFSET(Import.PLQ,$A148-1,L$15-1,1,1)),IF($E148&lt;&gt;1,IF(ISNUMBER(INDEX(Import.PLE,Detalhamento!$E148,Detalhamento!L$15)),IF(INDEX(Import.PLE,Detalhamento!$E148,Detalhamento!L$15)&lt;=mediçao,0,OFFSET(Import.PLQ,$A148-1,L$15-1,1,1)),OFFSET(Import.PLQ,$A148-1,L$15-1,1,1)),(1-PLE!$AA$28)*OFFSET(Import.PLQ,$A148-1,L$15-1,1,1))))</f>
        <v>6</v>
      </c>
      <c r="M148" s="144">
        <f ca="1">IF(M$13="",0,CHOOSE(Detalhamento.OpçãoServiços,OFFSET(Import.PLQ,$A148-1,M$15-1,1,1),IF($E148&lt;&gt;1,IF(ISNUMBER(INDEX(Import.PLE,Detalhamento!$E148,Detalhamento!M$15)),IF(INDEX(Import.PLE,Detalhamento!$E148,Detalhamento!M$15)&lt;=mediçao,OFFSET(Import.PLQ,$A148-1,M$15-1,1,1),0),0),PLE!$AA$28*OFFSET(Import.PLQ,$A148-1,M$15-1,1,1)),IF($E148&lt;&gt;1,IF(ISNUMBER(INDEX(Import.PLE,Detalhamento!$E148,Detalhamento!M$15)),IF(INDEX(Import.PLE,Detalhamento!$E148,Detalhamento!M$15)&lt;=mediçao,0,OFFSET(Import.PLQ,$A148-1,M$15-1,1,1)),OFFSET(Import.PLQ,$A148-1,M$15-1,1,1)),(1-PLE!$AA$28)*OFFSET(Import.PLQ,$A148-1,M$15-1,1,1))))</f>
        <v>0</v>
      </c>
      <c r="N148" s="144">
        <f ca="1">IF(N$13="",0,CHOOSE(Detalhamento.OpçãoServiços,OFFSET(Import.PLQ,$A148-1,N$15-1,1,1),IF($E148&lt;&gt;1,IF(ISNUMBER(INDEX(Import.PLE,Detalhamento!$E148,Detalhamento!N$15)),IF(INDEX(Import.PLE,Detalhamento!$E148,Detalhamento!N$15)&lt;=mediçao,OFFSET(Import.PLQ,$A148-1,N$15-1,1,1),0),0),PLE!$AA$28*OFFSET(Import.PLQ,$A148-1,N$15-1,1,1)),IF($E148&lt;&gt;1,IF(ISNUMBER(INDEX(Import.PLE,Detalhamento!$E148,Detalhamento!N$15)),IF(INDEX(Import.PLE,Detalhamento!$E148,Detalhamento!N$15)&lt;=mediçao,0,OFFSET(Import.PLQ,$A148-1,N$15-1,1,1)),OFFSET(Import.PLQ,$A148-1,N$15-1,1,1)),(1-PLE!$AA$28)*OFFSET(Import.PLQ,$A148-1,N$15-1,1,1))))</f>
        <v>0</v>
      </c>
      <c r="O148" s="144">
        <f ca="1">IF(O$13="",0,CHOOSE(Detalhamento.OpçãoServiços,OFFSET(Import.PLQ,$A148-1,O$15-1,1,1),IF($E148&lt;&gt;1,IF(ISNUMBER(INDEX(Import.PLE,Detalhamento!$E148,Detalhamento!O$15)),IF(INDEX(Import.PLE,Detalhamento!$E148,Detalhamento!O$15)&lt;=mediçao,OFFSET(Import.PLQ,$A148-1,O$15-1,1,1),0),0),PLE!$AA$28*OFFSET(Import.PLQ,$A148-1,O$15-1,1,1)),IF($E148&lt;&gt;1,IF(ISNUMBER(INDEX(Import.PLE,Detalhamento!$E148,Detalhamento!O$15)),IF(INDEX(Import.PLE,Detalhamento!$E148,Detalhamento!O$15)&lt;=mediçao,0,OFFSET(Import.PLQ,$A148-1,O$15-1,1,1)),OFFSET(Import.PLQ,$A148-1,O$15-1,1,1)),(1-PLE!$AA$28)*OFFSET(Import.PLQ,$A148-1,O$15-1,1,1))))</f>
        <v>0</v>
      </c>
      <c r="P148" s="144">
        <f ca="1">IF(P$13="",0,CHOOSE(Detalhamento.OpçãoServiços,OFFSET(Import.PLQ,$A148-1,P$15-1,1,1),IF($E148&lt;&gt;1,IF(ISNUMBER(INDEX(Import.PLE,Detalhamento!$E148,Detalhamento!P$15)),IF(INDEX(Import.PLE,Detalhamento!$E148,Detalhamento!P$15)&lt;=mediçao,OFFSET(Import.PLQ,$A148-1,P$15-1,1,1),0),0),PLE!$AA$28*OFFSET(Import.PLQ,$A148-1,P$15-1,1,1)),IF($E148&lt;&gt;1,IF(ISNUMBER(INDEX(Import.PLE,Detalhamento!$E148,Detalhamento!P$15)),IF(INDEX(Import.PLE,Detalhamento!$E148,Detalhamento!P$15)&lt;=mediçao,0,OFFSET(Import.PLQ,$A148-1,P$15-1,1,1)),OFFSET(Import.PLQ,$A148-1,P$15-1,1,1)),(1-PLE!$AA$28)*OFFSET(Import.PLQ,$A148-1,P$15-1,1,1))))</f>
        <v>0</v>
      </c>
      <c r="Q148" s="144">
        <f ca="1">IF(Q$13="",0,CHOOSE(Detalhamento.OpçãoServiços,OFFSET(Import.PLQ,$A148-1,Q$15-1,1,1),IF($E148&lt;&gt;1,IF(ISNUMBER(INDEX(Import.PLE,Detalhamento!$E148,Detalhamento!Q$15)),IF(INDEX(Import.PLE,Detalhamento!$E148,Detalhamento!Q$15)&lt;=mediçao,OFFSET(Import.PLQ,$A148-1,Q$15-1,1,1),0),0),PLE!$AA$28*OFFSET(Import.PLQ,$A148-1,Q$15-1,1,1)),IF($E148&lt;&gt;1,IF(ISNUMBER(INDEX(Import.PLE,Detalhamento!$E148,Detalhamento!Q$15)),IF(INDEX(Import.PLE,Detalhamento!$E148,Detalhamento!Q$15)&lt;=mediçao,0,OFFSET(Import.PLQ,$A148-1,Q$15-1,1,1)),OFFSET(Import.PLQ,$A148-1,Q$15-1,1,1)),(1-PLE!$AA$28)*OFFSET(Import.PLQ,$A148-1,Q$15-1,1,1))))</f>
        <v>0</v>
      </c>
      <c r="R148" s="144">
        <f ca="1">IF(R$13="",0,CHOOSE(Detalhamento.OpçãoServiços,OFFSET(Import.PLQ,$A148-1,R$15-1,1,1),IF($E148&lt;&gt;1,IF(ISNUMBER(INDEX(Import.PLE,Detalhamento!$E148,Detalhamento!R$15)),IF(INDEX(Import.PLE,Detalhamento!$E148,Detalhamento!R$15)&lt;=mediçao,OFFSET(Import.PLQ,$A148-1,R$15-1,1,1),0),0),PLE!$AA$28*OFFSET(Import.PLQ,$A148-1,R$15-1,1,1)),IF($E148&lt;&gt;1,IF(ISNUMBER(INDEX(Import.PLE,Detalhamento!$E148,Detalhamento!R$15)),IF(INDEX(Import.PLE,Detalhamento!$E148,Detalhamento!R$15)&lt;=mediçao,0,OFFSET(Import.PLQ,$A148-1,R$15-1,1,1)),OFFSET(Import.PLQ,$A148-1,R$15-1,1,1)),(1-PLE!$AA$28)*OFFSET(Import.PLQ,$A148-1,R$15-1,1,1))))</f>
        <v>0</v>
      </c>
      <c r="S148" s="144">
        <f ca="1">IF(S$13="",0,CHOOSE(Detalhamento.OpçãoServiços,OFFSET(Import.PLQ,$A148-1,S$15-1,1,1),IF($E148&lt;&gt;1,IF(ISNUMBER(INDEX(Import.PLE,Detalhamento!$E148,Detalhamento!S$15)),IF(INDEX(Import.PLE,Detalhamento!$E148,Detalhamento!S$15)&lt;=mediçao,OFFSET(Import.PLQ,$A148-1,S$15-1,1,1),0),0),PLE!$AA$28*OFFSET(Import.PLQ,$A148-1,S$15-1,1,1)),IF($E148&lt;&gt;1,IF(ISNUMBER(INDEX(Import.PLE,Detalhamento!$E148,Detalhamento!S$15)),IF(INDEX(Import.PLE,Detalhamento!$E148,Detalhamento!S$15)&lt;=mediçao,0,OFFSET(Import.PLQ,$A148-1,S$15-1,1,1)),OFFSET(Import.PLQ,$A148-1,S$15-1,1,1)),(1-PLE!$AA$28)*OFFSET(Import.PLQ,$A148-1,S$15-1,1,1))))</f>
        <v>0</v>
      </c>
      <c r="T148" s="144">
        <f ca="1">IF(T$13="",0,CHOOSE(Detalhamento.OpçãoServiços,OFFSET(Import.PLQ,$A148-1,T$15-1,1,1),IF($E148&lt;&gt;1,IF(ISNUMBER(INDEX(Import.PLE,Detalhamento!$E148,Detalhamento!T$15)),IF(INDEX(Import.PLE,Detalhamento!$E148,Detalhamento!T$15)&lt;=mediçao,OFFSET(Import.PLQ,$A148-1,T$15-1,1,1),0),0),PLE!$AA$28*OFFSET(Import.PLQ,$A148-1,T$15-1,1,1)),IF($E148&lt;&gt;1,IF(ISNUMBER(INDEX(Import.PLE,Detalhamento!$E148,Detalhamento!T$15)),IF(INDEX(Import.PLE,Detalhamento!$E148,Detalhamento!T$15)&lt;=mediçao,0,OFFSET(Import.PLQ,$A148-1,T$15-1,1,1)),OFFSET(Import.PLQ,$A148-1,T$15-1,1,1)),(1-PLE!$AA$28)*OFFSET(Import.PLQ,$A148-1,T$15-1,1,1))))</f>
        <v>0</v>
      </c>
      <c r="U148" s="144">
        <f ca="1">IF(U$13="",0,CHOOSE(Detalhamento.OpçãoServiços,OFFSET(Import.PLQ,$A148-1,U$15-1,1,1),IF($E148&lt;&gt;1,IF(ISNUMBER(INDEX(Import.PLE,Detalhamento!$E148,Detalhamento!U$15)),IF(INDEX(Import.PLE,Detalhamento!$E148,Detalhamento!U$15)&lt;=mediçao,OFFSET(Import.PLQ,$A148-1,U$15-1,1,1),0),0),PLE!$AA$28*OFFSET(Import.PLQ,$A148-1,U$15-1,1,1)),IF($E148&lt;&gt;1,IF(ISNUMBER(INDEX(Import.PLE,Detalhamento!$E148,Detalhamento!U$15)),IF(INDEX(Import.PLE,Detalhamento!$E148,Detalhamento!U$15)&lt;=mediçao,0,OFFSET(Import.PLQ,$A148-1,U$15-1,1,1)),OFFSET(Import.PLQ,$A148-1,U$15-1,1,1)),(1-PLE!$AA$28)*OFFSET(Import.PLQ,$A148-1,U$15-1,1,1))))</f>
        <v>0</v>
      </c>
      <c r="V148" s="144">
        <f ca="1">IF(V$13="",0,CHOOSE(Detalhamento.OpçãoServiços,OFFSET(Import.PLQ,$A148-1,V$15-1,1,1),IF($E148&lt;&gt;1,IF(ISNUMBER(INDEX(Import.PLE,Detalhamento!$E148,Detalhamento!V$15)),IF(INDEX(Import.PLE,Detalhamento!$E148,Detalhamento!V$15)&lt;=mediçao,OFFSET(Import.PLQ,$A148-1,V$15-1,1,1),0),0),PLE!$AA$28*OFFSET(Import.PLQ,$A148-1,V$15-1,1,1)),IF($E148&lt;&gt;1,IF(ISNUMBER(INDEX(Import.PLE,Detalhamento!$E148,Detalhamento!V$15)),IF(INDEX(Import.PLE,Detalhamento!$E148,Detalhamento!V$15)&lt;=mediçao,0,OFFSET(Import.PLQ,$A148-1,V$15-1,1,1)),OFFSET(Import.PLQ,$A148-1,V$15-1,1,1)),(1-PLE!$AA$28)*OFFSET(Import.PLQ,$A148-1,V$15-1,1,1))))</f>
        <v>0</v>
      </c>
      <c r="W148" s="144">
        <f ca="1">IF(W$13="",0,CHOOSE(Detalhamento.OpçãoServiços,OFFSET(Import.PLQ,$A148-1,W$15-1,1,1),IF($E148&lt;&gt;1,IF(ISNUMBER(INDEX(Import.PLE,Detalhamento!$E148,Detalhamento!W$15)),IF(INDEX(Import.PLE,Detalhamento!$E148,Detalhamento!W$15)&lt;=mediçao,OFFSET(Import.PLQ,$A148-1,W$15-1,1,1),0),0),PLE!$AA$28*OFFSET(Import.PLQ,$A148-1,W$15-1,1,1)),IF($E148&lt;&gt;1,IF(ISNUMBER(INDEX(Import.PLE,Detalhamento!$E148,Detalhamento!W$15)),IF(INDEX(Import.PLE,Detalhamento!$E148,Detalhamento!W$15)&lt;=mediçao,0,OFFSET(Import.PLQ,$A148-1,W$15-1,1,1)),OFFSET(Import.PLQ,$A148-1,W$15-1,1,1)),(1-PLE!$AA$28)*OFFSET(Import.PLQ,$A148-1,W$15-1,1,1))))</f>
        <v>0</v>
      </c>
      <c r="X148" s="144">
        <f ca="1">IF(X$13="",0,CHOOSE(Detalhamento.OpçãoServiços,OFFSET(Import.PLQ,$A148-1,X$15-1,1,1),IF($E148&lt;&gt;1,IF(ISNUMBER(INDEX(Import.PLE,Detalhamento!$E148,Detalhamento!X$15)),IF(INDEX(Import.PLE,Detalhamento!$E148,Detalhamento!X$15)&lt;=mediçao,OFFSET(Import.PLQ,$A148-1,X$15-1,1,1),0),0),PLE!$AA$28*OFFSET(Import.PLQ,$A148-1,X$15-1,1,1)),IF($E148&lt;&gt;1,IF(ISNUMBER(INDEX(Import.PLE,Detalhamento!$E148,Detalhamento!X$15)),IF(INDEX(Import.PLE,Detalhamento!$E148,Detalhamento!X$15)&lt;=mediçao,0,OFFSET(Import.PLQ,$A148-1,X$15-1,1,1)),OFFSET(Import.PLQ,$A148-1,X$15-1,1,1)),(1-PLE!$AA$28)*OFFSET(Import.PLQ,$A148-1,X$15-1,1,1))))</f>
        <v>0</v>
      </c>
      <c r="Y148" s="144">
        <f ca="1">IF(Y$13="",0,CHOOSE(Detalhamento.OpçãoServiços,OFFSET(Import.PLQ,$A148-1,Y$15-1,1,1),IF($E148&lt;&gt;1,IF(ISNUMBER(INDEX(Import.PLE,Detalhamento!$E148,Detalhamento!Y$15)),IF(INDEX(Import.PLE,Detalhamento!$E148,Detalhamento!Y$15)&lt;=mediçao,OFFSET(Import.PLQ,$A148-1,Y$15-1,1,1),0),0),PLE!$AA$28*OFFSET(Import.PLQ,$A148-1,Y$15-1,1,1)),IF($E148&lt;&gt;1,IF(ISNUMBER(INDEX(Import.PLE,Detalhamento!$E148,Detalhamento!Y$15)),IF(INDEX(Import.PLE,Detalhamento!$E148,Detalhamento!Y$15)&lt;=mediçao,0,OFFSET(Import.PLQ,$A148-1,Y$15-1,1,1)),OFFSET(Import.PLQ,$A148-1,Y$15-1,1,1)),(1-PLE!$AA$28)*OFFSET(Import.PLQ,$A148-1,Y$15-1,1,1))))</f>
        <v>0</v>
      </c>
      <c r="Z148" s="144">
        <f ca="1">IF(Z$13="",0,CHOOSE(Detalhamento.OpçãoServiços,OFFSET(Import.PLQ,$A148-1,Z$15-1,1,1),IF($E148&lt;&gt;1,IF(ISNUMBER(INDEX(Import.PLE,Detalhamento!$E148,Detalhamento!Z$15)),IF(INDEX(Import.PLE,Detalhamento!$E148,Detalhamento!Z$15)&lt;=mediçao,OFFSET(Import.PLQ,$A148-1,Z$15-1,1,1),0),0),PLE!$AA$28*OFFSET(Import.PLQ,$A148-1,Z$15-1,1,1)),IF($E148&lt;&gt;1,IF(ISNUMBER(INDEX(Import.PLE,Detalhamento!$E148,Detalhamento!Z$15)),IF(INDEX(Import.PLE,Detalhamento!$E148,Detalhamento!Z$15)&lt;=mediçao,0,OFFSET(Import.PLQ,$A148-1,Z$15-1,1,1)),OFFSET(Import.PLQ,$A148-1,Z$15-1,1,1)),(1-PLE!$AA$28)*OFFSET(Import.PLQ,$A148-1,Z$15-1,1,1))))</f>
        <v>0</v>
      </c>
      <c r="AA148" s="144">
        <f ca="1">IF(AA$13="",0,CHOOSE(Detalhamento.OpçãoServiços,OFFSET(Import.PLQ,$A148-1,AA$15-1,1,1),IF($E148&lt;&gt;1,IF(ISNUMBER(INDEX(Import.PLE,Detalhamento!$E148,Detalhamento!AA$15)),IF(INDEX(Import.PLE,Detalhamento!$E148,Detalhamento!AA$15)&lt;=mediçao,OFFSET(Import.PLQ,$A148-1,AA$15-1,1,1),0),0),PLE!$AA$28*OFFSET(Import.PLQ,$A148-1,AA$15-1,1,1)),IF($E148&lt;&gt;1,IF(ISNUMBER(INDEX(Import.PLE,Detalhamento!$E148,Detalhamento!AA$15)),IF(INDEX(Import.PLE,Detalhamento!$E148,Detalhamento!AA$15)&lt;=mediçao,0,OFFSET(Import.PLQ,$A148-1,AA$15-1,1,1)),OFFSET(Import.PLQ,$A148-1,AA$15-1,1,1)),(1-PLE!$AA$28)*OFFSET(Import.PLQ,$A148-1,AA$15-1,1,1))))</f>
        <v>0</v>
      </c>
      <c r="AB148" s="144">
        <f ca="1">IF(AB$13="",0,CHOOSE(Detalhamento.OpçãoServiços,OFFSET(Import.PLQ,$A148-1,AB$15-1,1,1),IF($E148&lt;&gt;1,IF(ISNUMBER(INDEX(Import.PLE,Detalhamento!$E148,Detalhamento!AB$15)),IF(INDEX(Import.PLE,Detalhamento!$E148,Detalhamento!AB$15)&lt;=mediçao,OFFSET(Import.PLQ,$A148-1,AB$15-1,1,1),0),0),PLE!$AA$28*OFFSET(Import.PLQ,$A148-1,AB$15-1,1,1)),IF($E148&lt;&gt;1,IF(ISNUMBER(INDEX(Import.PLE,Detalhamento!$E148,Detalhamento!AB$15)),IF(INDEX(Import.PLE,Detalhamento!$E148,Detalhamento!AB$15)&lt;=mediçao,0,OFFSET(Import.PLQ,$A148-1,AB$15-1,1,1)),OFFSET(Import.PLQ,$A148-1,AB$15-1,1,1)),(1-PLE!$AA$28)*OFFSET(Import.PLQ,$A148-1,AB$15-1,1,1))))</f>
        <v>0</v>
      </c>
      <c r="AC148" s="144">
        <f ca="1">IF(AC$13="",0,CHOOSE(Detalhamento.OpçãoServiços,OFFSET(Import.PLQ,$A148-1,AC$15-1,1,1),IF($E148&lt;&gt;1,IF(ISNUMBER(INDEX(Import.PLE,Detalhamento!$E148,Detalhamento!AC$15)),IF(INDEX(Import.PLE,Detalhamento!$E148,Detalhamento!AC$15)&lt;=mediçao,OFFSET(Import.PLQ,$A148-1,AC$15-1,1,1),0),0),PLE!$AA$28*OFFSET(Import.PLQ,$A148-1,AC$15-1,1,1)),IF($E148&lt;&gt;1,IF(ISNUMBER(INDEX(Import.PLE,Detalhamento!$E148,Detalhamento!AC$15)),IF(INDEX(Import.PLE,Detalhamento!$E148,Detalhamento!AC$15)&lt;=mediçao,0,OFFSET(Import.PLQ,$A148-1,AC$15-1,1,1)),OFFSET(Import.PLQ,$A148-1,AC$15-1,1,1)),(1-PLE!$AA$28)*OFFSET(Import.PLQ,$A148-1,AC$15-1,1,1))))</f>
        <v>0</v>
      </c>
      <c r="AD148" s="144">
        <f ca="1">IF(AD$13="",0,CHOOSE(Detalhamento.OpçãoServiços,OFFSET(Import.PLQ,$A148-1,AD$15-1,1,1),IF($E148&lt;&gt;1,IF(ISNUMBER(INDEX(Import.PLE,Detalhamento!$E148,Detalhamento!AD$15)),IF(INDEX(Import.PLE,Detalhamento!$E148,Detalhamento!AD$15)&lt;=mediçao,OFFSET(Import.PLQ,$A148-1,AD$15-1,1,1),0),0),PLE!$AA$28*OFFSET(Import.PLQ,$A148-1,AD$15-1,1,1)),IF($E148&lt;&gt;1,IF(ISNUMBER(INDEX(Import.PLE,Detalhamento!$E148,Detalhamento!AD$15)),IF(INDEX(Import.PLE,Detalhamento!$E148,Detalhamento!AD$15)&lt;=mediçao,0,OFFSET(Import.PLQ,$A148-1,AD$15-1,1,1)),OFFSET(Import.PLQ,$A148-1,AD$15-1,1,1)),(1-PLE!$AA$28)*OFFSET(Import.PLQ,$A148-1,AD$15-1,1,1))))</f>
        <v>0</v>
      </c>
      <c r="AE148" s="144">
        <f ca="1">IF(AE$13="",0,CHOOSE(Detalhamento.OpçãoServiços,OFFSET(Import.PLQ,$A148-1,AE$15-1,1,1),IF($E148&lt;&gt;1,IF(ISNUMBER(INDEX(Import.PLE,Detalhamento!$E148,Detalhamento!AE$15)),IF(INDEX(Import.PLE,Detalhamento!$E148,Detalhamento!AE$15)&lt;=mediçao,OFFSET(Import.PLQ,$A148-1,AE$15-1,1,1),0),0),PLE!$AA$28*OFFSET(Import.PLQ,$A148-1,AE$15-1,1,1)),IF($E148&lt;&gt;1,IF(ISNUMBER(INDEX(Import.PLE,Detalhamento!$E148,Detalhamento!AE$15)),IF(INDEX(Import.PLE,Detalhamento!$E148,Detalhamento!AE$15)&lt;=mediçao,0,OFFSET(Import.PLQ,$A148-1,AE$15-1,1,1)),OFFSET(Import.PLQ,$A148-1,AE$15-1,1,1)),(1-PLE!$AA$28)*OFFSET(Import.PLQ,$A148-1,AE$15-1,1,1))))</f>
        <v>0</v>
      </c>
      <c r="AF148" s="144">
        <f ca="1">IF(AF$13="",0,CHOOSE(Detalhamento.OpçãoServiços,OFFSET(Import.PLQ,$A148-1,AF$15-1,1,1),IF($E148&lt;&gt;1,IF(ISNUMBER(INDEX(Import.PLE,Detalhamento!$E148,Detalhamento!AF$15)),IF(INDEX(Import.PLE,Detalhamento!$E148,Detalhamento!AF$15)&lt;=mediçao,OFFSET(Import.PLQ,$A148-1,AF$15-1,1,1),0),0),PLE!$AA$28*OFFSET(Import.PLQ,$A148-1,AF$15-1,1,1)),IF($E148&lt;&gt;1,IF(ISNUMBER(INDEX(Import.PLE,Detalhamento!$E148,Detalhamento!AF$15)),IF(INDEX(Import.PLE,Detalhamento!$E148,Detalhamento!AF$15)&lt;=mediçao,0,OFFSET(Import.PLQ,$A148-1,AF$15-1,1,1)),OFFSET(Import.PLQ,$A148-1,AF$15-1,1,1)),(1-PLE!$AA$28)*OFFSET(Import.PLQ,$A148-1,AF$15-1,1,1))))</f>
        <v>0</v>
      </c>
      <c r="AG148" s="144">
        <f ca="1">IF(AG$13="",0,CHOOSE(Detalhamento.OpçãoServiços,OFFSET(Import.PLQ,$A148-1,AG$15-1,1,1),IF($E148&lt;&gt;1,IF(ISNUMBER(INDEX(Import.PLE,Detalhamento!$E148,Detalhamento!AG$15)),IF(INDEX(Import.PLE,Detalhamento!$E148,Detalhamento!AG$15)&lt;=mediçao,OFFSET(Import.PLQ,$A148-1,AG$15-1,1,1),0),0),PLE!$AA$28*OFFSET(Import.PLQ,$A148-1,AG$15-1,1,1)),IF($E148&lt;&gt;1,IF(ISNUMBER(INDEX(Import.PLE,Detalhamento!$E148,Detalhamento!AG$15)),IF(INDEX(Import.PLE,Detalhamento!$E148,Detalhamento!AG$15)&lt;=mediçao,0,OFFSET(Import.PLQ,$A148-1,AG$15-1,1,1)),OFFSET(Import.PLQ,$A148-1,AG$15-1,1,1)),(1-PLE!$AA$28)*OFFSET(Import.PLQ,$A148-1,AG$15-1,1,1))))</f>
        <v>0</v>
      </c>
      <c r="AH148" s="144">
        <f ca="1">IF(AH$13="",0,CHOOSE(Detalhamento.OpçãoServiços,OFFSET(Import.PLQ,$A148-1,AH$15-1,1,1),IF($E148&lt;&gt;1,IF(ISNUMBER(INDEX(Import.PLE,Detalhamento!$E148,Detalhamento!AH$15)),IF(INDEX(Import.PLE,Detalhamento!$E148,Detalhamento!AH$15)&lt;=mediçao,OFFSET(Import.PLQ,$A148-1,AH$15-1,1,1),0),0),PLE!$AA$28*OFFSET(Import.PLQ,$A148-1,AH$15-1,1,1)),IF($E148&lt;&gt;1,IF(ISNUMBER(INDEX(Import.PLE,Detalhamento!$E148,Detalhamento!AH$15)),IF(INDEX(Import.PLE,Detalhamento!$E148,Detalhamento!AH$15)&lt;=mediçao,0,OFFSET(Import.PLQ,$A148-1,AH$15-1,1,1)),OFFSET(Import.PLQ,$A148-1,AH$15-1,1,1)),(1-PLE!$AA$28)*OFFSET(Import.PLQ,$A148-1,AH$15-1,1,1))))</f>
        <v>0</v>
      </c>
      <c r="AI148" s="144">
        <f ca="1">IF(AI$13="",0,CHOOSE(Detalhamento.OpçãoServiços,OFFSET(Import.PLQ,$A148-1,AI$15-1,1,1),IF($E148&lt;&gt;1,IF(ISNUMBER(INDEX(Import.PLE,Detalhamento!$E148,Detalhamento!AI$15)),IF(INDEX(Import.PLE,Detalhamento!$E148,Detalhamento!AI$15)&lt;=mediçao,OFFSET(Import.PLQ,$A148-1,AI$15-1,1,1),0),0),PLE!$AA$28*OFFSET(Import.PLQ,$A148-1,AI$15-1,1,1)),IF($E148&lt;&gt;1,IF(ISNUMBER(INDEX(Import.PLE,Detalhamento!$E148,Detalhamento!AI$15)),IF(INDEX(Import.PLE,Detalhamento!$E148,Detalhamento!AI$15)&lt;=mediçao,0,OFFSET(Import.PLQ,$A148-1,AI$15-1,1,1)),OFFSET(Import.PLQ,$A148-1,AI$15-1,1,1)),(1-PLE!$AA$28)*OFFSET(Import.PLQ,$A148-1,AI$15-1,1,1))))</f>
        <v>0</v>
      </c>
      <c r="AJ148" s="144">
        <f ca="1">IF(AJ$13="",0,CHOOSE(Detalhamento.OpçãoServiços,OFFSET(Import.PLQ,$A148-1,AJ$15-1,1,1),IF($E148&lt;&gt;1,IF(ISNUMBER(INDEX(Import.PLE,Detalhamento!$E148,Detalhamento!AJ$15)),IF(INDEX(Import.PLE,Detalhamento!$E148,Detalhamento!AJ$15)&lt;=mediçao,OFFSET(Import.PLQ,$A148-1,AJ$15-1,1,1),0),0),PLE!$AA$28*OFFSET(Import.PLQ,$A148-1,AJ$15-1,1,1)),IF($E148&lt;&gt;1,IF(ISNUMBER(INDEX(Import.PLE,Detalhamento!$E148,Detalhamento!AJ$15)),IF(INDEX(Import.PLE,Detalhamento!$E148,Detalhamento!AJ$15)&lt;=mediçao,0,OFFSET(Import.PLQ,$A148-1,AJ$15-1,1,1)),OFFSET(Import.PLQ,$A148-1,AJ$15-1,1,1)),(1-PLE!$AA$28)*OFFSET(Import.PLQ,$A148-1,AJ$15-1,1,1))))</f>
        <v>0</v>
      </c>
      <c r="AK148" s="144">
        <f ca="1">IF(AK$13="",0,CHOOSE(Detalhamento.OpçãoServiços,OFFSET(Import.PLQ,$A148-1,AK$15-1,1,1),IF($E148&lt;&gt;1,IF(ISNUMBER(INDEX(Import.PLE,Detalhamento!$E148,Detalhamento!AK$15)),IF(INDEX(Import.PLE,Detalhamento!$E148,Detalhamento!AK$15)&lt;=mediçao,OFFSET(Import.PLQ,$A148-1,AK$15-1,1,1),0),0),PLE!$AA$28*OFFSET(Import.PLQ,$A148-1,AK$15-1,1,1)),IF($E148&lt;&gt;1,IF(ISNUMBER(INDEX(Import.PLE,Detalhamento!$E148,Detalhamento!AK$15)),IF(INDEX(Import.PLE,Detalhamento!$E148,Detalhamento!AK$15)&lt;=mediçao,0,OFFSET(Import.PLQ,$A148-1,AK$15-1,1,1)),OFFSET(Import.PLQ,$A148-1,AK$15-1,1,1)),(1-PLE!$AA$28)*OFFSET(Import.PLQ,$A148-1,AK$15-1,1,1))))</f>
        <v>0</v>
      </c>
      <c r="AL148" s="144">
        <f ca="1">IF(AL$13="",0,CHOOSE(Detalhamento.OpçãoServiços,OFFSET(Import.PLQ,$A148-1,AL$15-1,1,1),IF($E148&lt;&gt;1,IF(ISNUMBER(INDEX(Import.PLE,Detalhamento!$E148,Detalhamento!AL$15)),IF(INDEX(Import.PLE,Detalhamento!$E148,Detalhamento!AL$15)&lt;=mediçao,OFFSET(Import.PLQ,$A148-1,AL$15-1,1,1),0),0),PLE!$AA$28*OFFSET(Import.PLQ,$A148-1,AL$15-1,1,1)),IF($E148&lt;&gt;1,IF(ISNUMBER(INDEX(Import.PLE,Detalhamento!$E148,Detalhamento!AL$15)),IF(INDEX(Import.PLE,Detalhamento!$E148,Detalhamento!AL$15)&lt;=mediçao,0,OFFSET(Import.PLQ,$A148-1,AL$15-1,1,1)),OFFSET(Import.PLQ,$A148-1,AL$15-1,1,1)),(1-PLE!$AA$28)*OFFSET(Import.PLQ,$A148-1,AL$15-1,1,1))))</f>
        <v>0</v>
      </c>
      <c r="AM148" s="144">
        <f ca="1">IF(AM$13="",0,CHOOSE(Detalhamento.OpçãoServiços,OFFSET(Import.PLQ,$A148-1,AM$15-1,1,1),IF($E148&lt;&gt;1,IF(ISNUMBER(INDEX(Import.PLE,Detalhamento!$E148,Detalhamento!AM$15)),IF(INDEX(Import.PLE,Detalhamento!$E148,Detalhamento!AM$15)&lt;=mediçao,OFFSET(Import.PLQ,$A148-1,AM$15-1,1,1),0),0),PLE!$AA$28*OFFSET(Import.PLQ,$A148-1,AM$15-1,1,1)),IF($E148&lt;&gt;1,IF(ISNUMBER(INDEX(Import.PLE,Detalhamento!$E148,Detalhamento!AM$15)),IF(INDEX(Import.PLE,Detalhamento!$E148,Detalhamento!AM$15)&lt;=mediçao,0,OFFSET(Import.PLQ,$A148-1,AM$15-1,1,1)),OFFSET(Import.PLQ,$A148-1,AM$15-1,1,1)),(1-PLE!$AA$28)*OFFSET(Import.PLQ,$A148-1,AM$15-1,1,1))))</f>
        <v>0</v>
      </c>
      <c r="AN148" s="144">
        <f ca="1">IF(AN$13="",0,CHOOSE(Detalhamento.OpçãoServiços,OFFSET(Import.PLQ,$A148-1,AN$15-1,1,1),IF($E148&lt;&gt;1,IF(ISNUMBER(INDEX(Import.PLE,Detalhamento!$E148,Detalhamento!AN$15)),IF(INDEX(Import.PLE,Detalhamento!$E148,Detalhamento!AN$15)&lt;=mediçao,OFFSET(Import.PLQ,$A148-1,AN$15-1,1,1),0),0),PLE!$AA$28*OFFSET(Import.PLQ,$A148-1,AN$15-1,1,1)),IF($E148&lt;&gt;1,IF(ISNUMBER(INDEX(Import.PLE,Detalhamento!$E148,Detalhamento!AN$15)),IF(INDEX(Import.PLE,Detalhamento!$E148,Detalhamento!AN$15)&lt;=mediçao,0,OFFSET(Import.PLQ,$A148-1,AN$15-1,1,1)),OFFSET(Import.PLQ,$A148-1,AN$15-1,1,1)),(1-PLE!$AA$28)*OFFSET(Import.PLQ,$A148-1,AN$15-1,1,1))))</f>
        <v>0</v>
      </c>
      <c r="AO148" s="144">
        <f ca="1">IF(AO$13="",0,CHOOSE(Detalhamento.OpçãoServiços,OFFSET(Import.PLQ,$A148-1,AO$15-1,1,1),IF($E148&lt;&gt;1,IF(ISNUMBER(INDEX(Import.PLE,Detalhamento!$E148,Detalhamento!AO$15)),IF(INDEX(Import.PLE,Detalhamento!$E148,Detalhamento!AO$15)&lt;=mediçao,OFFSET(Import.PLQ,$A148-1,AO$15-1,1,1),0),0),PLE!$AA$28*OFFSET(Import.PLQ,$A148-1,AO$15-1,1,1)),IF($E148&lt;&gt;1,IF(ISNUMBER(INDEX(Import.PLE,Detalhamento!$E148,Detalhamento!AO$15)),IF(INDEX(Import.PLE,Detalhamento!$E148,Detalhamento!AO$15)&lt;=mediçao,0,OFFSET(Import.PLQ,$A148-1,AO$15-1,1,1)),OFFSET(Import.PLQ,$A148-1,AO$15-1,1,1)),(1-PLE!$AA$28)*OFFSET(Import.PLQ,$A148-1,AO$15-1,1,1))))</f>
        <v>0</v>
      </c>
      <c r="AP148" s="144">
        <f ca="1">IF(AP$13="",0,CHOOSE(Detalhamento.OpçãoServiços,OFFSET(Import.PLQ,$A148-1,AP$15-1,1,1),IF($E148&lt;&gt;1,IF(ISNUMBER(INDEX(Import.PLE,Detalhamento!$E148,Detalhamento!AP$15)),IF(INDEX(Import.PLE,Detalhamento!$E148,Detalhamento!AP$15)&lt;=mediçao,OFFSET(Import.PLQ,$A148-1,AP$15-1,1,1),0),0),PLE!$AA$28*OFFSET(Import.PLQ,$A148-1,AP$15-1,1,1)),IF($E148&lt;&gt;1,IF(ISNUMBER(INDEX(Import.PLE,Detalhamento!$E148,Detalhamento!AP$15)),IF(INDEX(Import.PLE,Detalhamento!$E148,Detalhamento!AP$15)&lt;=mediçao,0,OFFSET(Import.PLQ,$A148-1,AP$15-1,1,1)),OFFSET(Import.PLQ,$A148-1,AP$15-1,1,1)),(1-PLE!$AA$28)*OFFSET(Import.PLQ,$A148-1,AP$15-1,1,1))))</f>
        <v>0</v>
      </c>
      <c r="AQ148" s="144">
        <f ca="1">IF(AQ$13="",0,CHOOSE(Detalhamento.OpçãoServiços,OFFSET(Import.PLQ,$A148-1,AQ$15-1,1,1),IF($E148&lt;&gt;1,IF(ISNUMBER(INDEX(Import.PLE,Detalhamento!$E148,Detalhamento!AQ$15)),IF(INDEX(Import.PLE,Detalhamento!$E148,Detalhamento!AQ$15)&lt;=mediçao,OFFSET(Import.PLQ,$A148-1,AQ$15-1,1,1),0),0),PLE!$AA$28*OFFSET(Import.PLQ,$A148-1,AQ$15-1,1,1)),IF($E148&lt;&gt;1,IF(ISNUMBER(INDEX(Import.PLE,Detalhamento!$E148,Detalhamento!AQ$15)),IF(INDEX(Import.PLE,Detalhamento!$E148,Detalhamento!AQ$15)&lt;=mediçao,0,OFFSET(Import.PLQ,$A148-1,AQ$15-1,1,1)),OFFSET(Import.PLQ,$A148-1,AQ$15-1,1,1)),(1-PLE!$AA$28)*OFFSET(Import.PLQ,$A148-1,AQ$15-1,1,1))))</f>
        <v>0</v>
      </c>
      <c r="AR148" s="144">
        <f ca="1">IF(AR$13="",0,CHOOSE(Detalhamento.OpçãoServiços,OFFSET(Import.PLQ,$A148-1,AR$15-1,1,1),IF($E148&lt;&gt;1,IF(ISNUMBER(INDEX(Import.PLE,Detalhamento!$E148,Detalhamento!AR$15)),IF(INDEX(Import.PLE,Detalhamento!$E148,Detalhamento!AR$15)&lt;=mediçao,OFFSET(Import.PLQ,$A148-1,AR$15-1,1,1),0),0),PLE!$AA$28*OFFSET(Import.PLQ,$A148-1,AR$15-1,1,1)),IF($E148&lt;&gt;1,IF(ISNUMBER(INDEX(Import.PLE,Detalhamento!$E148,Detalhamento!AR$15)),IF(INDEX(Import.PLE,Detalhamento!$E148,Detalhamento!AR$15)&lt;=mediçao,0,OFFSET(Import.PLQ,$A148-1,AR$15-1,1,1)),OFFSET(Import.PLQ,$A148-1,AR$15-1,1,1)),(1-PLE!$AA$28)*OFFSET(Import.PLQ,$A148-1,AR$15-1,1,1))))</f>
        <v>0</v>
      </c>
      <c r="AS148" s="144">
        <f ca="1">IF(AS$13="",0,CHOOSE(Detalhamento.OpçãoServiços,OFFSET(Import.PLQ,$A148-1,AS$15-1,1,1),IF($E148&lt;&gt;1,IF(ISNUMBER(INDEX(Import.PLE,Detalhamento!$E148,Detalhamento!AS$15)),IF(INDEX(Import.PLE,Detalhamento!$E148,Detalhamento!AS$15)&lt;=mediçao,OFFSET(Import.PLQ,$A148-1,AS$15-1,1,1),0),0),PLE!$AA$28*OFFSET(Import.PLQ,$A148-1,AS$15-1,1,1)),IF($E148&lt;&gt;1,IF(ISNUMBER(INDEX(Import.PLE,Detalhamento!$E148,Detalhamento!AS$15)),IF(INDEX(Import.PLE,Detalhamento!$E148,Detalhamento!AS$15)&lt;=mediçao,0,OFFSET(Import.PLQ,$A148-1,AS$15-1,1,1)),OFFSET(Import.PLQ,$A148-1,AS$15-1,1,1)),(1-PLE!$AA$28)*OFFSET(Import.PLQ,$A148-1,AS$15-1,1,1))))</f>
        <v>0</v>
      </c>
      <c r="AT148" s="144">
        <f ca="1">IF(AT$13="",0,CHOOSE(Detalhamento.OpçãoServiços,OFFSET(Import.PLQ,$A148-1,AT$15-1,1,1),IF($E148&lt;&gt;1,IF(ISNUMBER(INDEX(Import.PLE,Detalhamento!$E148,Detalhamento!AT$15)),IF(INDEX(Import.PLE,Detalhamento!$E148,Detalhamento!AT$15)&lt;=mediçao,OFFSET(Import.PLQ,$A148-1,AT$15-1,1,1),0),0),PLE!$AA$28*OFFSET(Import.PLQ,$A148-1,AT$15-1,1,1)),IF($E148&lt;&gt;1,IF(ISNUMBER(INDEX(Import.PLE,Detalhamento!$E148,Detalhamento!AT$15)),IF(INDEX(Import.PLE,Detalhamento!$E148,Detalhamento!AT$15)&lt;=mediçao,0,OFFSET(Import.PLQ,$A148-1,AT$15-1,1,1)),OFFSET(Import.PLQ,$A148-1,AT$15-1,1,1)),(1-PLE!$AA$28)*OFFSET(Import.PLQ,$A148-1,AT$15-1,1,1))))</f>
        <v>0</v>
      </c>
      <c r="AU148" s="144">
        <f ca="1">IF(AU$13="",0,CHOOSE(Detalhamento.OpçãoServiços,OFFSET(Import.PLQ,$A148-1,AU$15-1,1,1),IF($E148&lt;&gt;1,IF(ISNUMBER(INDEX(Import.PLE,Detalhamento!$E148,Detalhamento!AU$15)),IF(INDEX(Import.PLE,Detalhamento!$E148,Detalhamento!AU$15)&lt;=mediçao,OFFSET(Import.PLQ,$A148-1,AU$15-1,1,1),0),0),PLE!$AA$28*OFFSET(Import.PLQ,$A148-1,AU$15-1,1,1)),IF($E148&lt;&gt;1,IF(ISNUMBER(INDEX(Import.PLE,Detalhamento!$E148,Detalhamento!AU$15)),IF(INDEX(Import.PLE,Detalhamento!$E148,Detalhamento!AU$15)&lt;=mediçao,0,OFFSET(Import.PLQ,$A148-1,AU$15-1,1,1)),OFFSET(Import.PLQ,$A148-1,AU$15-1,1,1)),(1-PLE!$AA$28)*OFFSET(Import.PLQ,$A148-1,AU$15-1,1,1))))</f>
        <v>0</v>
      </c>
      <c r="AV148" s="144">
        <f ca="1">IF(AV$13="",0,CHOOSE(Detalhamento.OpçãoServiços,OFFSET(Import.PLQ,$A148-1,AV$15-1,1,1),IF($E148&lt;&gt;1,IF(ISNUMBER(INDEX(Import.PLE,Detalhamento!$E148,Detalhamento!AV$15)),IF(INDEX(Import.PLE,Detalhamento!$E148,Detalhamento!AV$15)&lt;=mediçao,OFFSET(Import.PLQ,$A148-1,AV$15-1,1,1),0),0),PLE!$AA$28*OFFSET(Import.PLQ,$A148-1,AV$15-1,1,1)),IF($E148&lt;&gt;1,IF(ISNUMBER(INDEX(Import.PLE,Detalhamento!$E148,Detalhamento!AV$15)),IF(INDEX(Import.PLE,Detalhamento!$E148,Detalhamento!AV$15)&lt;=mediçao,0,OFFSET(Import.PLQ,$A148-1,AV$15-1,1,1)),OFFSET(Import.PLQ,$A148-1,AV$15-1,1,1)),(1-PLE!$AA$28)*OFFSET(Import.PLQ,$A148-1,AV$15-1,1,1))))</f>
        <v>0</v>
      </c>
      <c r="AW148" s="144">
        <f ca="1">IF(AW$13="",0,CHOOSE(Detalhamento.OpçãoServiços,OFFSET(Import.PLQ,$A148-1,AW$15-1,1,1),IF($E148&lt;&gt;1,IF(ISNUMBER(INDEX(Import.PLE,Detalhamento!$E148,Detalhamento!AW$15)),IF(INDEX(Import.PLE,Detalhamento!$E148,Detalhamento!AW$15)&lt;=mediçao,OFFSET(Import.PLQ,$A148-1,AW$15-1,1,1),0),0),PLE!$AA$28*OFFSET(Import.PLQ,$A148-1,AW$15-1,1,1)),IF($E148&lt;&gt;1,IF(ISNUMBER(INDEX(Import.PLE,Detalhamento!$E148,Detalhamento!AW$15)),IF(INDEX(Import.PLE,Detalhamento!$E148,Detalhamento!AW$15)&lt;=mediçao,0,OFFSET(Import.PLQ,$A148-1,AW$15-1,1,1)),OFFSET(Import.PLQ,$A148-1,AW$15-1,1,1)),(1-PLE!$AA$28)*OFFSET(Import.PLQ,$A148-1,AW$15-1,1,1))))</f>
        <v>0</v>
      </c>
      <c r="AX148" s="144">
        <f ca="1">IF(AX$13="",0,CHOOSE(Detalhamento.OpçãoServiços,OFFSET(Import.PLQ,$A148-1,AX$15-1,1,1),IF($E148&lt;&gt;1,IF(ISNUMBER(INDEX(Import.PLE,Detalhamento!$E148,Detalhamento!AX$15)),IF(INDEX(Import.PLE,Detalhamento!$E148,Detalhamento!AX$15)&lt;=mediçao,OFFSET(Import.PLQ,$A148-1,AX$15-1,1,1),0),0),PLE!$AA$28*OFFSET(Import.PLQ,$A148-1,AX$15-1,1,1)),IF($E148&lt;&gt;1,IF(ISNUMBER(INDEX(Import.PLE,Detalhamento!$E148,Detalhamento!AX$15)),IF(INDEX(Import.PLE,Detalhamento!$E148,Detalhamento!AX$15)&lt;=mediçao,0,OFFSET(Import.PLQ,$A148-1,AX$15-1,1,1)),OFFSET(Import.PLQ,$A148-1,AX$15-1,1,1)),(1-PLE!$AA$28)*OFFSET(Import.PLQ,$A148-1,AX$15-1,1,1))))</f>
        <v>0</v>
      </c>
      <c r="AY148" s="144">
        <f ca="1">IF(AY$13="",0,CHOOSE(Detalhamento.OpçãoServiços,OFFSET(Import.PLQ,$A148-1,AY$15-1,1,1),IF($E148&lt;&gt;1,IF(ISNUMBER(INDEX(Import.PLE,Detalhamento!$E148,Detalhamento!AY$15)),IF(INDEX(Import.PLE,Detalhamento!$E148,Detalhamento!AY$15)&lt;=mediçao,OFFSET(Import.PLQ,$A148-1,AY$15-1,1,1),0),0),PLE!$AA$28*OFFSET(Import.PLQ,$A148-1,AY$15-1,1,1)),IF($E148&lt;&gt;1,IF(ISNUMBER(INDEX(Import.PLE,Detalhamento!$E148,Detalhamento!AY$15)),IF(INDEX(Import.PLE,Detalhamento!$E148,Detalhamento!AY$15)&lt;=mediçao,0,OFFSET(Import.PLQ,$A148-1,AY$15-1,1,1)),OFFSET(Import.PLQ,$A148-1,AY$15-1,1,1)),(1-PLE!$AA$28)*OFFSET(Import.PLQ,$A148-1,AY$15-1,1,1))))</f>
        <v>0</v>
      </c>
      <c r="AZ148" s="144">
        <f ca="1">IF(AZ$13="",0,CHOOSE(Detalhamento.OpçãoServiços,OFFSET(Import.PLQ,$A148-1,AZ$15-1,1,1),IF($E148&lt;&gt;1,IF(ISNUMBER(INDEX(Import.PLE,Detalhamento!$E148,Detalhamento!AZ$15)),IF(INDEX(Import.PLE,Detalhamento!$E148,Detalhamento!AZ$15)&lt;=mediçao,OFFSET(Import.PLQ,$A148-1,AZ$15-1,1,1),0),0),PLE!$AA$28*OFFSET(Import.PLQ,$A148-1,AZ$15-1,1,1)),IF($E148&lt;&gt;1,IF(ISNUMBER(INDEX(Import.PLE,Detalhamento!$E148,Detalhamento!AZ$15)),IF(INDEX(Import.PLE,Detalhamento!$E148,Detalhamento!AZ$15)&lt;=mediçao,0,OFFSET(Import.PLQ,$A148-1,AZ$15-1,1,1)),OFFSET(Import.PLQ,$A148-1,AZ$15-1,1,1)),(1-PLE!$AA$28)*OFFSET(Import.PLQ,$A148-1,AZ$15-1,1,1))))</f>
        <v>0</v>
      </c>
      <c r="BA148" s="144">
        <f ca="1">IF(BA$13="",0,CHOOSE(Detalhamento.OpçãoServiços,OFFSET(Import.PLQ,$A148-1,BA$15-1,1,1),IF($E148&lt;&gt;1,IF(ISNUMBER(INDEX(Import.PLE,Detalhamento!$E148,Detalhamento!BA$15)),IF(INDEX(Import.PLE,Detalhamento!$E148,Detalhamento!BA$15)&lt;=mediçao,OFFSET(Import.PLQ,$A148-1,BA$15-1,1,1),0),0),PLE!$AA$28*OFFSET(Import.PLQ,$A148-1,BA$15-1,1,1)),IF($E148&lt;&gt;1,IF(ISNUMBER(INDEX(Import.PLE,Detalhamento!$E148,Detalhamento!BA$15)),IF(INDEX(Import.PLE,Detalhamento!$E148,Detalhamento!BA$15)&lt;=mediçao,0,OFFSET(Import.PLQ,$A148-1,BA$15-1,1,1)),OFFSET(Import.PLQ,$A148-1,BA$15-1,1,1)),(1-PLE!$AA$28)*OFFSET(Import.PLQ,$A148-1,BA$15-1,1,1))))</f>
        <v>0</v>
      </c>
      <c r="BB148" s="144">
        <f ca="1">IF(BB$13="",0,CHOOSE(Detalhamento.OpçãoServiços,OFFSET(Import.PLQ,$A148-1,BB$15-1,1,1),IF($E148&lt;&gt;1,IF(ISNUMBER(INDEX(Import.PLE,Detalhamento!$E148,Detalhamento!BB$15)),IF(INDEX(Import.PLE,Detalhamento!$E148,Detalhamento!BB$15)&lt;=mediçao,OFFSET(Import.PLQ,$A148-1,BB$15-1,1,1),0),0),PLE!$AA$28*OFFSET(Import.PLQ,$A148-1,BB$15-1,1,1)),IF($E148&lt;&gt;1,IF(ISNUMBER(INDEX(Import.PLE,Detalhamento!$E148,Detalhamento!BB$15)),IF(INDEX(Import.PLE,Detalhamento!$E148,Detalhamento!BB$15)&lt;=mediçao,0,OFFSET(Import.PLQ,$A148-1,BB$15-1,1,1)),OFFSET(Import.PLQ,$A148-1,BB$15-1,1,1)),(1-PLE!$AA$28)*OFFSET(Import.PLQ,$A148-1,BB$15-1,1,1))))</f>
        <v>0</v>
      </c>
      <c r="BC148" s="144">
        <f ca="1">IF(BC$13="",0,CHOOSE(Detalhamento.OpçãoServiços,OFFSET(Import.PLQ,$A148-1,BC$15-1,1,1),IF($E148&lt;&gt;1,IF(ISNUMBER(INDEX(Import.PLE,Detalhamento!$E148,Detalhamento!BC$15)),IF(INDEX(Import.PLE,Detalhamento!$E148,Detalhamento!BC$15)&lt;=mediçao,OFFSET(Import.PLQ,$A148-1,BC$15-1,1,1),0),0),PLE!$AA$28*OFFSET(Import.PLQ,$A148-1,BC$15-1,1,1)),IF($E148&lt;&gt;1,IF(ISNUMBER(INDEX(Import.PLE,Detalhamento!$E148,Detalhamento!BC$15)),IF(INDEX(Import.PLE,Detalhamento!$E148,Detalhamento!BC$15)&lt;=mediçao,0,OFFSET(Import.PLQ,$A148-1,BC$15-1,1,1)),OFFSET(Import.PLQ,$A148-1,BC$15-1,1,1)),(1-PLE!$AA$28)*OFFSET(Import.PLQ,$A148-1,BC$15-1,1,1))))</f>
        <v>0</v>
      </c>
      <c r="BD148" s="144">
        <f ca="1">IF(BD$13="",0,CHOOSE(Detalhamento.OpçãoServiços,OFFSET(Import.PLQ,$A148-1,BD$15-1,1,1),IF($E148&lt;&gt;1,IF(ISNUMBER(INDEX(Import.PLE,Detalhamento!$E148,Detalhamento!BD$15)),IF(INDEX(Import.PLE,Detalhamento!$E148,Detalhamento!BD$15)&lt;=mediçao,OFFSET(Import.PLQ,$A148-1,BD$15-1,1,1),0),0),PLE!$AA$28*OFFSET(Import.PLQ,$A148-1,BD$15-1,1,1)),IF($E148&lt;&gt;1,IF(ISNUMBER(INDEX(Import.PLE,Detalhamento!$E148,Detalhamento!BD$15)),IF(INDEX(Import.PLE,Detalhamento!$E148,Detalhamento!BD$15)&lt;=mediçao,0,OFFSET(Import.PLQ,$A148-1,BD$15-1,1,1)),OFFSET(Import.PLQ,$A148-1,BD$15-1,1,1)),(1-PLE!$AA$28)*OFFSET(Import.PLQ,$A148-1,BD$15-1,1,1))))</f>
        <v>0</v>
      </c>
      <c r="BE148" s="144">
        <f ca="1">IF(BE$13="",0,CHOOSE(Detalhamento.OpçãoServiços,OFFSET(Import.PLQ,$A148-1,BE$15-1,1,1),IF($E148&lt;&gt;1,IF(ISNUMBER(INDEX(Import.PLE,Detalhamento!$E148,Detalhamento!BE$15)),IF(INDEX(Import.PLE,Detalhamento!$E148,Detalhamento!BE$15)&lt;=mediçao,OFFSET(Import.PLQ,$A148-1,BE$15-1,1,1),0),0),PLE!$AA$28*OFFSET(Import.PLQ,$A148-1,BE$15-1,1,1)),IF($E148&lt;&gt;1,IF(ISNUMBER(INDEX(Import.PLE,Detalhamento!$E148,Detalhamento!BE$15)),IF(INDEX(Import.PLE,Detalhamento!$E148,Detalhamento!BE$15)&lt;=mediçao,0,OFFSET(Import.PLQ,$A148-1,BE$15-1,1,1)),OFFSET(Import.PLQ,$A148-1,BE$15-1,1,1)),(1-PLE!$AA$28)*OFFSET(Import.PLQ,$A148-1,BE$15-1,1,1))))</f>
        <v>0</v>
      </c>
      <c r="BF148" s="144">
        <f ca="1">IF(BF$13="",0,CHOOSE(Detalhamento.OpçãoServiços,OFFSET(Import.PLQ,$A148-1,BF$15-1,1,1),IF($E148&lt;&gt;1,IF(ISNUMBER(INDEX(Import.PLE,Detalhamento!$E148,Detalhamento!BF$15)),IF(INDEX(Import.PLE,Detalhamento!$E148,Detalhamento!BF$15)&lt;=mediçao,OFFSET(Import.PLQ,$A148-1,BF$15-1,1,1),0),0),PLE!$AA$28*OFFSET(Import.PLQ,$A148-1,BF$15-1,1,1)),IF($E148&lt;&gt;1,IF(ISNUMBER(INDEX(Import.PLE,Detalhamento!$E148,Detalhamento!BF$15)),IF(INDEX(Import.PLE,Detalhamento!$E148,Detalhamento!BF$15)&lt;=mediçao,0,OFFSET(Import.PLQ,$A148-1,BF$15-1,1,1)),OFFSET(Import.PLQ,$A148-1,BF$15-1,1,1)),(1-PLE!$AA$28)*OFFSET(Import.PLQ,$A148-1,BF$15-1,1,1))))</f>
        <v>0</v>
      </c>
      <c r="BG148" s="144">
        <f ca="1">IF(BG$13="",0,CHOOSE(Detalhamento.OpçãoServiços,OFFSET(Import.PLQ,$A148-1,BG$15-1,1,1),IF($E148&lt;&gt;1,IF(ISNUMBER(INDEX(Import.PLE,Detalhamento!$E148,Detalhamento!BG$15)),IF(INDEX(Import.PLE,Detalhamento!$E148,Detalhamento!BG$15)&lt;=mediçao,OFFSET(Import.PLQ,$A148-1,BG$15-1,1,1),0),0),PLE!$AA$28*OFFSET(Import.PLQ,$A148-1,BG$15-1,1,1)),IF($E148&lt;&gt;1,IF(ISNUMBER(INDEX(Import.PLE,Detalhamento!$E148,Detalhamento!BG$15)),IF(INDEX(Import.PLE,Detalhamento!$E148,Detalhamento!BG$15)&lt;=mediçao,0,OFFSET(Import.PLQ,$A148-1,BG$15-1,1,1)),OFFSET(Import.PLQ,$A148-1,BG$15-1,1,1)),(1-PLE!$AA$28)*OFFSET(Import.PLQ,$A148-1,BG$15-1,1,1))))</f>
        <v>0</v>
      </c>
      <c r="BH148" s="144">
        <f ca="1">IF(BH$13="",0,CHOOSE(Detalhamento.OpçãoServiços,OFFSET(Import.PLQ,$A148-1,BH$15-1,1,1),IF($E148&lt;&gt;1,IF(ISNUMBER(INDEX(Import.PLE,Detalhamento!$E148,Detalhamento!BH$15)),IF(INDEX(Import.PLE,Detalhamento!$E148,Detalhamento!BH$15)&lt;=mediçao,OFFSET(Import.PLQ,$A148-1,BH$15-1,1,1),0),0),PLE!$AA$28*OFFSET(Import.PLQ,$A148-1,BH$15-1,1,1)),IF($E148&lt;&gt;1,IF(ISNUMBER(INDEX(Import.PLE,Detalhamento!$E148,Detalhamento!BH$15)),IF(INDEX(Import.PLE,Detalhamento!$E148,Detalhamento!BH$15)&lt;=mediçao,0,OFFSET(Import.PLQ,$A148-1,BH$15-1,1,1)),OFFSET(Import.PLQ,$A148-1,BH$15-1,1,1)),(1-PLE!$AA$28)*OFFSET(Import.PLQ,$A148-1,BH$15-1,1,1))))</f>
        <v>0</v>
      </c>
      <c r="BI148" s="144">
        <f ca="1">IF(BI$13="",0,CHOOSE(Detalhamento.OpçãoServiços,OFFSET(Import.PLQ,$A148-1,BI$15-1,1,1),IF($E148&lt;&gt;1,IF(ISNUMBER(INDEX(Import.PLE,Detalhamento!$E148,Detalhamento!BI$15)),IF(INDEX(Import.PLE,Detalhamento!$E148,Detalhamento!BI$15)&lt;=mediçao,OFFSET(Import.PLQ,$A148-1,BI$15-1,1,1),0),0),PLE!$AA$28*OFFSET(Import.PLQ,$A148-1,BI$15-1,1,1)),IF($E148&lt;&gt;1,IF(ISNUMBER(INDEX(Import.PLE,Detalhamento!$E148,Detalhamento!BI$15)),IF(INDEX(Import.PLE,Detalhamento!$E148,Detalhamento!BI$15)&lt;=mediçao,0,OFFSET(Import.PLQ,$A148-1,BI$15-1,1,1)),OFFSET(Import.PLQ,$A148-1,BI$15-1,1,1)),(1-PLE!$AA$28)*OFFSET(Import.PLQ,$A148-1,BI$15-1,1,1))))</f>
        <v>0</v>
      </c>
    </row>
    <row r="149" spans="1:61" ht="20" x14ac:dyDescent="0.2">
      <c r="A149" s="155">
        <v>118</v>
      </c>
      <c r="B149" s="21" t="str">
        <f t="shared" ca="1" si="25"/>
        <v>Serviço</v>
      </c>
      <c r="E149" s="153">
        <f t="shared" ca="1" si="26"/>
        <v>13</v>
      </c>
      <c r="F149" s="154">
        <f t="shared" ca="1" si="27"/>
        <v>130118</v>
      </c>
      <c r="G149" s="154" t="str">
        <f t="shared" ca="1" si="24"/>
        <v>1.12.25</v>
      </c>
      <c r="H149" s="182" t="str">
        <f t="shared" ca="1" si="24"/>
        <v>REFLETOR RETANGULAR FECHADO, COM LÂMPADA VAPOR METÁLICO 400 W - FORNECIMENTO E INSTALAÇÃO. AF_08/2020</v>
      </c>
      <c r="I149" s="37" t="str">
        <f t="shared" ca="1" si="28"/>
        <v>UN</v>
      </c>
      <c r="J149" s="144">
        <f t="shared" ca="1" si="29"/>
        <v>8</v>
      </c>
      <c r="K149" s="67"/>
      <c r="L149" s="144">
        <f ca="1">IF(L$13="",0,CHOOSE(Detalhamento.OpçãoServiços,OFFSET(Import.PLQ,$A149-1,L$15-1,1,1),IF($E149&lt;&gt;1,IF(ISNUMBER(INDEX(Import.PLE,Detalhamento!$E149,Detalhamento!L$15)),IF(INDEX(Import.PLE,Detalhamento!$E149,Detalhamento!L$15)&lt;=mediçao,OFFSET(Import.PLQ,$A149-1,L$15-1,1,1),0),0),PLE!$AA$28*OFFSET(Import.PLQ,$A149-1,L$15-1,1,1)),IF($E149&lt;&gt;1,IF(ISNUMBER(INDEX(Import.PLE,Detalhamento!$E149,Detalhamento!L$15)),IF(INDEX(Import.PLE,Detalhamento!$E149,Detalhamento!L$15)&lt;=mediçao,0,OFFSET(Import.PLQ,$A149-1,L$15-1,1,1)),OFFSET(Import.PLQ,$A149-1,L$15-1,1,1)),(1-PLE!$AA$28)*OFFSET(Import.PLQ,$A149-1,L$15-1,1,1))))</f>
        <v>8</v>
      </c>
      <c r="M149" s="144">
        <f ca="1">IF(M$13="",0,CHOOSE(Detalhamento.OpçãoServiços,OFFSET(Import.PLQ,$A149-1,M$15-1,1,1),IF($E149&lt;&gt;1,IF(ISNUMBER(INDEX(Import.PLE,Detalhamento!$E149,Detalhamento!M$15)),IF(INDEX(Import.PLE,Detalhamento!$E149,Detalhamento!M$15)&lt;=mediçao,OFFSET(Import.PLQ,$A149-1,M$15-1,1,1),0),0),PLE!$AA$28*OFFSET(Import.PLQ,$A149-1,M$15-1,1,1)),IF($E149&lt;&gt;1,IF(ISNUMBER(INDEX(Import.PLE,Detalhamento!$E149,Detalhamento!M$15)),IF(INDEX(Import.PLE,Detalhamento!$E149,Detalhamento!M$15)&lt;=mediçao,0,OFFSET(Import.PLQ,$A149-1,M$15-1,1,1)),OFFSET(Import.PLQ,$A149-1,M$15-1,1,1)),(1-PLE!$AA$28)*OFFSET(Import.PLQ,$A149-1,M$15-1,1,1))))</f>
        <v>0</v>
      </c>
      <c r="N149" s="144">
        <f ca="1">IF(N$13="",0,CHOOSE(Detalhamento.OpçãoServiços,OFFSET(Import.PLQ,$A149-1,N$15-1,1,1),IF($E149&lt;&gt;1,IF(ISNUMBER(INDEX(Import.PLE,Detalhamento!$E149,Detalhamento!N$15)),IF(INDEX(Import.PLE,Detalhamento!$E149,Detalhamento!N$15)&lt;=mediçao,OFFSET(Import.PLQ,$A149-1,N$15-1,1,1),0),0),PLE!$AA$28*OFFSET(Import.PLQ,$A149-1,N$15-1,1,1)),IF($E149&lt;&gt;1,IF(ISNUMBER(INDEX(Import.PLE,Detalhamento!$E149,Detalhamento!N$15)),IF(INDEX(Import.PLE,Detalhamento!$E149,Detalhamento!N$15)&lt;=mediçao,0,OFFSET(Import.PLQ,$A149-1,N$15-1,1,1)),OFFSET(Import.PLQ,$A149-1,N$15-1,1,1)),(1-PLE!$AA$28)*OFFSET(Import.PLQ,$A149-1,N$15-1,1,1))))</f>
        <v>0</v>
      </c>
      <c r="O149" s="144">
        <f ca="1">IF(O$13="",0,CHOOSE(Detalhamento.OpçãoServiços,OFFSET(Import.PLQ,$A149-1,O$15-1,1,1),IF($E149&lt;&gt;1,IF(ISNUMBER(INDEX(Import.PLE,Detalhamento!$E149,Detalhamento!O$15)),IF(INDEX(Import.PLE,Detalhamento!$E149,Detalhamento!O$15)&lt;=mediçao,OFFSET(Import.PLQ,$A149-1,O$15-1,1,1),0),0),PLE!$AA$28*OFFSET(Import.PLQ,$A149-1,O$15-1,1,1)),IF($E149&lt;&gt;1,IF(ISNUMBER(INDEX(Import.PLE,Detalhamento!$E149,Detalhamento!O$15)),IF(INDEX(Import.PLE,Detalhamento!$E149,Detalhamento!O$15)&lt;=mediçao,0,OFFSET(Import.PLQ,$A149-1,O$15-1,1,1)),OFFSET(Import.PLQ,$A149-1,O$15-1,1,1)),(1-PLE!$AA$28)*OFFSET(Import.PLQ,$A149-1,O$15-1,1,1))))</f>
        <v>0</v>
      </c>
      <c r="P149" s="144">
        <f ca="1">IF(P$13="",0,CHOOSE(Detalhamento.OpçãoServiços,OFFSET(Import.PLQ,$A149-1,P$15-1,1,1),IF($E149&lt;&gt;1,IF(ISNUMBER(INDEX(Import.PLE,Detalhamento!$E149,Detalhamento!P$15)),IF(INDEX(Import.PLE,Detalhamento!$E149,Detalhamento!P$15)&lt;=mediçao,OFFSET(Import.PLQ,$A149-1,P$15-1,1,1),0),0),PLE!$AA$28*OFFSET(Import.PLQ,$A149-1,P$15-1,1,1)),IF($E149&lt;&gt;1,IF(ISNUMBER(INDEX(Import.PLE,Detalhamento!$E149,Detalhamento!P$15)),IF(INDEX(Import.PLE,Detalhamento!$E149,Detalhamento!P$15)&lt;=mediçao,0,OFFSET(Import.PLQ,$A149-1,P$15-1,1,1)),OFFSET(Import.PLQ,$A149-1,P$15-1,1,1)),(1-PLE!$AA$28)*OFFSET(Import.PLQ,$A149-1,P$15-1,1,1))))</f>
        <v>0</v>
      </c>
      <c r="Q149" s="144">
        <f ca="1">IF(Q$13="",0,CHOOSE(Detalhamento.OpçãoServiços,OFFSET(Import.PLQ,$A149-1,Q$15-1,1,1),IF($E149&lt;&gt;1,IF(ISNUMBER(INDEX(Import.PLE,Detalhamento!$E149,Detalhamento!Q$15)),IF(INDEX(Import.PLE,Detalhamento!$E149,Detalhamento!Q$15)&lt;=mediçao,OFFSET(Import.PLQ,$A149-1,Q$15-1,1,1),0),0),PLE!$AA$28*OFFSET(Import.PLQ,$A149-1,Q$15-1,1,1)),IF($E149&lt;&gt;1,IF(ISNUMBER(INDEX(Import.PLE,Detalhamento!$E149,Detalhamento!Q$15)),IF(INDEX(Import.PLE,Detalhamento!$E149,Detalhamento!Q$15)&lt;=mediçao,0,OFFSET(Import.PLQ,$A149-1,Q$15-1,1,1)),OFFSET(Import.PLQ,$A149-1,Q$15-1,1,1)),(1-PLE!$AA$28)*OFFSET(Import.PLQ,$A149-1,Q$15-1,1,1))))</f>
        <v>0</v>
      </c>
      <c r="R149" s="144">
        <f ca="1">IF(R$13="",0,CHOOSE(Detalhamento.OpçãoServiços,OFFSET(Import.PLQ,$A149-1,R$15-1,1,1),IF($E149&lt;&gt;1,IF(ISNUMBER(INDEX(Import.PLE,Detalhamento!$E149,Detalhamento!R$15)),IF(INDEX(Import.PLE,Detalhamento!$E149,Detalhamento!R$15)&lt;=mediçao,OFFSET(Import.PLQ,$A149-1,R$15-1,1,1),0),0),PLE!$AA$28*OFFSET(Import.PLQ,$A149-1,R$15-1,1,1)),IF($E149&lt;&gt;1,IF(ISNUMBER(INDEX(Import.PLE,Detalhamento!$E149,Detalhamento!R$15)),IF(INDEX(Import.PLE,Detalhamento!$E149,Detalhamento!R$15)&lt;=mediçao,0,OFFSET(Import.PLQ,$A149-1,R$15-1,1,1)),OFFSET(Import.PLQ,$A149-1,R$15-1,1,1)),(1-PLE!$AA$28)*OFFSET(Import.PLQ,$A149-1,R$15-1,1,1))))</f>
        <v>0</v>
      </c>
      <c r="S149" s="144">
        <f ca="1">IF(S$13="",0,CHOOSE(Detalhamento.OpçãoServiços,OFFSET(Import.PLQ,$A149-1,S$15-1,1,1),IF($E149&lt;&gt;1,IF(ISNUMBER(INDEX(Import.PLE,Detalhamento!$E149,Detalhamento!S$15)),IF(INDEX(Import.PLE,Detalhamento!$E149,Detalhamento!S$15)&lt;=mediçao,OFFSET(Import.PLQ,$A149-1,S$15-1,1,1),0),0),PLE!$AA$28*OFFSET(Import.PLQ,$A149-1,S$15-1,1,1)),IF($E149&lt;&gt;1,IF(ISNUMBER(INDEX(Import.PLE,Detalhamento!$E149,Detalhamento!S$15)),IF(INDEX(Import.PLE,Detalhamento!$E149,Detalhamento!S$15)&lt;=mediçao,0,OFFSET(Import.PLQ,$A149-1,S$15-1,1,1)),OFFSET(Import.PLQ,$A149-1,S$15-1,1,1)),(1-PLE!$AA$28)*OFFSET(Import.PLQ,$A149-1,S$15-1,1,1))))</f>
        <v>0</v>
      </c>
      <c r="T149" s="144">
        <f ca="1">IF(T$13="",0,CHOOSE(Detalhamento.OpçãoServiços,OFFSET(Import.PLQ,$A149-1,T$15-1,1,1),IF($E149&lt;&gt;1,IF(ISNUMBER(INDEX(Import.PLE,Detalhamento!$E149,Detalhamento!T$15)),IF(INDEX(Import.PLE,Detalhamento!$E149,Detalhamento!T$15)&lt;=mediçao,OFFSET(Import.PLQ,$A149-1,T$15-1,1,1),0),0),PLE!$AA$28*OFFSET(Import.PLQ,$A149-1,T$15-1,1,1)),IF($E149&lt;&gt;1,IF(ISNUMBER(INDEX(Import.PLE,Detalhamento!$E149,Detalhamento!T$15)),IF(INDEX(Import.PLE,Detalhamento!$E149,Detalhamento!T$15)&lt;=mediçao,0,OFFSET(Import.PLQ,$A149-1,T$15-1,1,1)),OFFSET(Import.PLQ,$A149-1,T$15-1,1,1)),(1-PLE!$AA$28)*OFFSET(Import.PLQ,$A149-1,T$15-1,1,1))))</f>
        <v>0</v>
      </c>
      <c r="U149" s="144">
        <f ca="1">IF(U$13="",0,CHOOSE(Detalhamento.OpçãoServiços,OFFSET(Import.PLQ,$A149-1,U$15-1,1,1),IF($E149&lt;&gt;1,IF(ISNUMBER(INDEX(Import.PLE,Detalhamento!$E149,Detalhamento!U$15)),IF(INDEX(Import.PLE,Detalhamento!$E149,Detalhamento!U$15)&lt;=mediçao,OFFSET(Import.PLQ,$A149-1,U$15-1,1,1),0),0),PLE!$AA$28*OFFSET(Import.PLQ,$A149-1,U$15-1,1,1)),IF($E149&lt;&gt;1,IF(ISNUMBER(INDEX(Import.PLE,Detalhamento!$E149,Detalhamento!U$15)),IF(INDEX(Import.PLE,Detalhamento!$E149,Detalhamento!U$15)&lt;=mediçao,0,OFFSET(Import.PLQ,$A149-1,U$15-1,1,1)),OFFSET(Import.PLQ,$A149-1,U$15-1,1,1)),(1-PLE!$AA$28)*OFFSET(Import.PLQ,$A149-1,U$15-1,1,1))))</f>
        <v>0</v>
      </c>
      <c r="V149" s="144">
        <f ca="1">IF(V$13="",0,CHOOSE(Detalhamento.OpçãoServiços,OFFSET(Import.PLQ,$A149-1,V$15-1,1,1),IF($E149&lt;&gt;1,IF(ISNUMBER(INDEX(Import.PLE,Detalhamento!$E149,Detalhamento!V$15)),IF(INDEX(Import.PLE,Detalhamento!$E149,Detalhamento!V$15)&lt;=mediçao,OFFSET(Import.PLQ,$A149-1,V$15-1,1,1),0),0),PLE!$AA$28*OFFSET(Import.PLQ,$A149-1,V$15-1,1,1)),IF($E149&lt;&gt;1,IF(ISNUMBER(INDEX(Import.PLE,Detalhamento!$E149,Detalhamento!V$15)),IF(INDEX(Import.PLE,Detalhamento!$E149,Detalhamento!V$15)&lt;=mediçao,0,OFFSET(Import.PLQ,$A149-1,V$15-1,1,1)),OFFSET(Import.PLQ,$A149-1,V$15-1,1,1)),(1-PLE!$AA$28)*OFFSET(Import.PLQ,$A149-1,V$15-1,1,1))))</f>
        <v>0</v>
      </c>
      <c r="W149" s="144">
        <f ca="1">IF(W$13="",0,CHOOSE(Detalhamento.OpçãoServiços,OFFSET(Import.PLQ,$A149-1,W$15-1,1,1),IF($E149&lt;&gt;1,IF(ISNUMBER(INDEX(Import.PLE,Detalhamento!$E149,Detalhamento!W$15)),IF(INDEX(Import.PLE,Detalhamento!$E149,Detalhamento!W$15)&lt;=mediçao,OFFSET(Import.PLQ,$A149-1,W$15-1,1,1),0),0),PLE!$AA$28*OFFSET(Import.PLQ,$A149-1,W$15-1,1,1)),IF($E149&lt;&gt;1,IF(ISNUMBER(INDEX(Import.PLE,Detalhamento!$E149,Detalhamento!W$15)),IF(INDEX(Import.PLE,Detalhamento!$E149,Detalhamento!W$15)&lt;=mediçao,0,OFFSET(Import.PLQ,$A149-1,W$15-1,1,1)),OFFSET(Import.PLQ,$A149-1,W$15-1,1,1)),(1-PLE!$AA$28)*OFFSET(Import.PLQ,$A149-1,W$15-1,1,1))))</f>
        <v>0</v>
      </c>
      <c r="X149" s="144">
        <f ca="1">IF(X$13="",0,CHOOSE(Detalhamento.OpçãoServiços,OFFSET(Import.PLQ,$A149-1,X$15-1,1,1),IF($E149&lt;&gt;1,IF(ISNUMBER(INDEX(Import.PLE,Detalhamento!$E149,Detalhamento!X$15)),IF(INDEX(Import.PLE,Detalhamento!$E149,Detalhamento!X$15)&lt;=mediçao,OFFSET(Import.PLQ,$A149-1,X$15-1,1,1),0),0),PLE!$AA$28*OFFSET(Import.PLQ,$A149-1,X$15-1,1,1)),IF($E149&lt;&gt;1,IF(ISNUMBER(INDEX(Import.PLE,Detalhamento!$E149,Detalhamento!X$15)),IF(INDEX(Import.PLE,Detalhamento!$E149,Detalhamento!X$15)&lt;=mediçao,0,OFFSET(Import.PLQ,$A149-1,X$15-1,1,1)),OFFSET(Import.PLQ,$A149-1,X$15-1,1,1)),(1-PLE!$AA$28)*OFFSET(Import.PLQ,$A149-1,X$15-1,1,1))))</f>
        <v>0</v>
      </c>
      <c r="Y149" s="144">
        <f ca="1">IF(Y$13="",0,CHOOSE(Detalhamento.OpçãoServiços,OFFSET(Import.PLQ,$A149-1,Y$15-1,1,1),IF($E149&lt;&gt;1,IF(ISNUMBER(INDEX(Import.PLE,Detalhamento!$E149,Detalhamento!Y$15)),IF(INDEX(Import.PLE,Detalhamento!$E149,Detalhamento!Y$15)&lt;=mediçao,OFFSET(Import.PLQ,$A149-1,Y$15-1,1,1),0),0),PLE!$AA$28*OFFSET(Import.PLQ,$A149-1,Y$15-1,1,1)),IF($E149&lt;&gt;1,IF(ISNUMBER(INDEX(Import.PLE,Detalhamento!$E149,Detalhamento!Y$15)),IF(INDEX(Import.PLE,Detalhamento!$E149,Detalhamento!Y$15)&lt;=mediçao,0,OFFSET(Import.PLQ,$A149-1,Y$15-1,1,1)),OFFSET(Import.PLQ,$A149-1,Y$15-1,1,1)),(1-PLE!$AA$28)*OFFSET(Import.PLQ,$A149-1,Y$15-1,1,1))))</f>
        <v>0</v>
      </c>
      <c r="Z149" s="144">
        <f ca="1">IF(Z$13="",0,CHOOSE(Detalhamento.OpçãoServiços,OFFSET(Import.PLQ,$A149-1,Z$15-1,1,1),IF($E149&lt;&gt;1,IF(ISNUMBER(INDEX(Import.PLE,Detalhamento!$E149,Detalhamento!Z$15)),IF(INDEX(Import.PLE,Detalhamento!$E149,Detalhamento!Z$15)&lt;=mediçao,OFFSET(Import.PLQ,$A149-1,Z$15-1,1,1),0),0),PLE!$AA$28*OFFSET(Import.PLQ,$A149-1,Z$15-1,1,1)),IF($E149&lt;&gt;1,IF(ISNUMBER(INDEX(Import.PLE,Detalhamento!$E149,Detalhamento!Z$15)),IF(INDEX(Import.PLE,Detalhamento!$E149,Detalhamento!Z$15)&lt;=mediçao,0,OFFSET(Import.PLQ,$A149-1,Z$15-1,1,1)),OFFSET(Import.PLQ,$A149-1,Z$15-1,1,1)),(1-PLE!$AA$28)*OFFSET(Import.PLQ,$A149-1,Z$15-1,1,1))))</f>
        <v>0</v>
      </c>
      <c r="AA149" s="144">
        <f ca="1">IF(AA$13="",0,CHOOSE(Detalhamento.OpçãoServiços,OFFSET(Import.PLQ,$A149-1,AA$15-1,1,1),IF($E149&lt;&gt;1,IF(ISNUMBER(INDEX(Import.PLE,Detalhamento!$E149,Detalhamento!AA$15)),IF(INDEX(Import.PLE,Detalhamento!$E149,Detalhamento!AA$15)&lt;=mediçao,OFFSET(Import.PLQ,$A149-1,AA$15-1,1,1),0),0),PLE!$AA$28*OFFSET(Import.PLQ,$A149-1,AA$15-1,1,1)),IF($E149&lt;&gt;1,IF(ISNUMBER(INDEX(Import.PLE,Detalhamento!$E149,Detalhamento!AA$15)),IF(INDEX(Import.PLE,Detalhamento!$E149,Detalhamento!AA$15)&lt;=mediçao,0,OFFSET(Import.PLQ,$A149-1,AA$15-1,1,1)),OFFSET(Import.PLQ,$A149-1,AA$15-1,1,1)),(1-PLE!$AA$28)*OFFSET(Import.PLQ,$A149-1,AA$15-1,1,1))))</f>
        <v>0</v>
      </c>
      <c r="AB149" s="144">
        <f ca="1">IF(AB$13="",0,CHOOSE(Detalhamento.OpçãoServiços,OFFSET(Import.PLQ,$A149-1,AB$15-1,1,1),IF($E149&lt;&gt;1,IF(ISNUMBER(INDEX(Import.PLE,Detalhamento!$E149,Detalhamento!AB$15)),IF(INDEX(Import.PLE,Detalhamento!$E149,Detalhamento!AB$15)&lt;=mediçao,OFFSET(Import.PLQ,$A149-1,AB$15-1,1,1),0),0),PLE!$AA$28*OFFSET(Import.PLQ,$A149-1,AB$15-1,1,1)),IF($E149&lt;&gt;1,IF(ISNUMBER(INDEX(Import.PLE,Detalhamento!$E149,Detalhamento!AB$15)),IF(INDEX(Import.PLE,Detalhamento!$E149,Detalhamento!AB$15)&lt;=mediçao,0,OFFSET(Import.PLQ,$A149-1,AB$15-1,1,1)),OFFSET(Import.PLQ,$A149-1,AB$15-1,1,1)),(1-PLE!$AA$28)*OFFSET(Import.PLQ,$A149-1,AB$15-1,1,1))))</f>
        <v>0</v>
      </c>
      <c r="AC149" s="144">
        <f ca="1">IF(AC$13="",0,CHOOSE(Detalhamento.OpçãoServiços,OFFSET(Import.PLQ,$A149-1,AC$15-1,1,1),IF($E149&lt;&gt;1,IF(ISNUMBER(INDEX(Import.PLE,Detalhamento!$E149,Detalhamento!AC$15)),IF(INDEX(Import.PLE,Detalhamento!$E149,Detalhamento!AC$15)&lt;=mediçao,OFFSET(Import.PLQ,$A149-1,AC$15-1,1,1),0),0),PLE!$AA$28*OFFSET(Import.PLQ,$A149-1,AC$15-1,1,1)),IF($E149&lt;&gt;1,IF(ISNUMBER(INDEX(Import.PLE,Detalhamento!$E149,Detalhamento!AC$15)),IF(INDEX(Import.PLE,Detalhamento!$E149,Detalhamento!AC$15)&lt;=mediçao,0,OFFSET(Import.PLQ,$A149-1,AC$15-1,1,1)),OFFSET(Import.PLQ,$A149-1,AC$15-1,1,1)),(1-PLE!$AA$28)*OFFSET(Import.PLQ,$A149-1,AC$15-1,1,1))))</f>
        <v>0</v>
      </c>
      <c r="AD149" s="144">
        <f ca="1">IF(AD$13="",0,CHOOSE(Detalhamento.OpçãoServiços,OFFSET(Import.PLQ,$A149-1,AD$15-1,1,1),IF($E149&lt;&gt;1,IF(ISNUMBER(INDEX(Import.PLE,Detalhamento!$E149,Detalhamento!AD$15)),IF(INDEX(Import.PLE,Detalhamento!$E149,Detalhamento!AD$15)&lt;=mediçao,OFFSET(Import.PLQ,$A149-1,AD$15-1,1,1),0),0),PLE!$AA$28*OFFSET(Import.PLQ,$A149-1,AD$15-1,1,1)),IF($E149&lt;&gt;1,IF(ISNUMBER(INDEX(Import.PLE,Detalhamento!$E149,Detalhamento!AD$15)),IF(INDEX(Import.PLE,Detalhamento!$E149,Detalhamento!AD$15)&lt;=mediçao,0,OFFSET(Import.PLQ,$A149-1,AD$15-1,1,1)),OFFSET(Import.PLQ,$A149-1,AD$15-1,1,1)),(1-PLE!$AA$28)*OFFSET(Import.PLQ,$A149-1,AD$15-1,1,1))))</f>
        <v>0</v>
      </c>
      <c r="AE149" s="144">
        <f ca="1">IF(AE$13="",0,CHOOSE(Detalhamento.OpçãoServiços,OFFSET(Import.PLQ,$A149-1,AE$15-1,1,1),IF($E149&lt;&gt;1,IF(ISNUMBER(INDEX(Import.PLE,Detalhamento!$E149,Detalhamento!AE$15)),IF(INDEX(Import.PLE,Detalhamento!$E149,Detalhamento!AE$15)&lt;=mediçao,OFFSET(Import.PLQ,$A149-1,AE$15-1,1,1),0),0),PLE!$AA$28*OFFSET(Import.PLQ,$A149-1,AE$15-1,1,1)),IF($E149&lt;&gt;1,IF(ISNUMBER(INDEX(Import.PLE,Detalhamento!$E149,Detalhamento!AE$15)),IF(INDEX(Import.PLE,Detalhamento!$E149,Detalhamento!AE$15)&lt;=mediçao,0,OFFSET(Import.PLQ,$A149-1,AE$15-1,1,1)),OFFSET(Import.PLQ,$A149-1,AE$15-1,1,1)),(1-PLE!$AA$28)*OFFSET(Import.PLQ,$A149-1,AE$15-1,1,1))))</f>
        <v>0</v>
      </c>
      <c r="AF149" s="144">
        <f ca="1">IF(AF$13="",0,CHOOSE(Detalhamento.OpçãoServiços,OFFSET(Import.PLQ,$A149-1,AF$15-1,1,1),IF($E149&lt;&gt;1,IF(ISNUMBER(INDEX(Import.PLE,Detalhamento!$E149,Detalhamento!AF$15)),IF(INDEX(Import.PLE,Detalhamento!$E149,Detalhamento!AF$15)&lt;=mediçao,OFFSET(Import.PLQ,$A149-1,AF$15-1,1,1),0),0),PLE!$AA$28*OFFSET(Import.PLQ,$A149-1,AF$15-1,1,1)),IF($E149&lt;&gt;1,IF(ISNUMBER(INDEX(Import.PLE,Detalhamento!$E149,Detalhamento!AF$15)),IF(INDEX(Import.PLE,Detalhamento!$E149,Detalhamento!AF$15)&lt;=mediçao,0,OFFSET(Import.PLQ,$A149-1,AF$15-1,1,1)),OFFSET(Import.PLQ,$A149-1,AF$15-1,1,1)),(1-PLE!$AA$28)*OFFSET(Import.PLQ,$A149-1,AF$15-1,1,1))))</f>
        <v>0</v>
      </c>
      <c r="AG149" s="144">
        <f ca="1">IF(AG$13="",0,CHOOSE(Detalhamento.OpçãoServiços,OFFSET(Import.PLQ,$A149-1,AG$15-1,1,1),IF($E149&lt;&gt;1,IF(ISNUMBER(INDEX(Import.PLE,Detalhamento!$E149,Detalhamento!AG$15)),IF(INDEX(Import.PLE,Detalhamento!$E149,Detalhamento!AG$15)&lt;=mediçao,OFFSET(Import.PLQ,$A149-1,AG$15-1,1,1),0),0),PLE!$AA$28*OFFSET(Import.PLQ,$A149-1,AG$15-1,1,1)),IF($E149&lt;&gt;1,IF(ISNUMBER(INDEX(Import.PLE,Detalhamento!$E149,Detalhamento!AG$15)),IF(INDEX(Import.PLE,Detalhamento!$E149,Detalhamento!AG$15)&lt;=mediçao,0,OFFSET(Import.PLQ,$A149-1,AG$15-1,1,1)),OFFSET(Import.PLQ,$A149-1,AG$15-1,1,1)),(1-PLE!$AA$28)*OFFSET(Import.PLQ,$A149-1,AG$15-1,1,1))))</f>
        <v>0</v>
      </c>
      <c r="AH149" s="144">
        <f ca="1">IF(AH$13="",0,CHOOSE(Detalhamento.OpçãoServiços,OFFSET(Import.PLQ,$A149-1,AH$15-1,1,1),IF($E149&lt;&gt;1,IF(ISNUMBER(INDEX(Import.PLE,Detalhamento!$E149,Detalhamento!AH$15)),IF(INDEX(Import.PLE,Detalhamento!$E149,Detalhamento!AH$15)&lt;=mediçao,OFFSET(Import.PLQ,$A149-1,AH$15-1,1,1),0),0),PLE!$AA$28*OFFSET(Import.PLQ,$A149-1,AH$15-1,1,1)),IF($E149&lt;&gt;1,IF(ISNUMBER(INDEX(Import.PLE,Detalhamento!$E149,Detalhamento!AH$15)),IF(INDEX(Import.PLE,Detalhamento!$E149,Detalhamento!AH$15)&lt;=mediçao,0,OFFSET(Import.PLQ,$A149-1,AH$15-1,1,1)),OFFSET(Import.PLQ,$A149-1,AH$15-1,1,1)),(1-PLE!$AA$28)*OFFSET(Import.PLQ,$A149-1,AH$15-1,1,1))))</f>
        <v>0</v>
      </c>
      <c r="AI149" s="144">
        <f ca="1">IF(AI$13="",0,CHOOSE(Detalhamento.OpçãoServiços,OFFSET(Import.PLQ,$A149-1,AI$15-1,1,1),IF($E149&lt;&gt;1,IF(ISNUMBER(INDEX(Import.PLE,Detalhamento!$E149,Detalhamento!AI$15)),IF(INDEX(Import.PLE,Detalhamento!$E149,Detalhamento!AI$15)&lt;=mediçao,OFFSET(Import.PLQ,$A149-1,AI$15-1,1,1),0),0),PLE!$AA$28*OFFSET(Import.PLQ,$A149-1,AI$15-1,1,1)),IF($E149&lt;&gt;1,IF(ISNUMBER(INDEX(Import.PLE,Detalhamento!$E149,Detalhamento!AI$15)),IF(INDEX(Import.PLE,Detalhamento!$E149,Detalhamento!AI$15)&lt;=mediçao,0,OFFSET(Import.PLQ,$A149-1,AI$15-1,1,1)),OFFSET(Import.PLQ,$A149-1,AI$15-1,1,1)),(1-PLE!$AA$28)*OFFSET(Import.PLQ,$A149-1,AI$15-1,1,1))))</f>
        <v>0</v>
      </c>
      <c r="AJ149" s="144">
        <f ca="1">IF(AJ$13="",0,CHOOSE(Detalhamento.OpçãoServiços,OFFSET(Import.PLQ,$A149-1,AJ$15-1,1,1),IF($E149&lt;&gt;1,IF(ISNUMBER(INDEX(Import.PLE,Detalhamento!$E149,Detalhamento!AJ$15)),IF(INDEX(Import.PLE,Detalhamento!$E149,Detalhamento!AJ$15)&lt;=mediçao,OFFSET(Import.PLQ,$A149-1,AJ$15-1,1,1),0),0),PLE!$AA$28*OFFSET(Import.PLQ,$A149-1,AJ$15-1,1,1)),IF($E149&lt;&gt;1,IF(ISNUMBER(INDEX(Import.PLE,Detalhamento!$E149,Detalhamento!AJ$15)),IF(INDEX(Import.PLE,Detalhamento!$E149,Detalhamento!AJ$15)&lt;=mediçao,0,OFFSET(Import.PLQ,$A149-1,AJ$15-1,1,1)),OFFSET(Import.PLQ,$A149-1,AJ$15-1,1,1)),(1-PLE!$AA$28)*OFFSET(Import.PLQ,$A149-1,AJ$15-1,1,1))))</f>
        <v>0</v>
      </c>
      <c r="AK149" s="144">
        <f ca="1">IF(AK$13="",0,CHOOSE(Detalhamento.OpçãoServiços,OFFSET(Import.PLQ,$A149-1,AK$15-1,1,1),IF($E149&lt;&gt;1,IF(ISNUMBER(INDEX(Import.PLE,Detalhamento!$E149,Detalhamento!AK$15)),IF(INDEX(Import.PLE,Detalhamento!$E149,Detalhamento!AK$15)&lt;=mediçao,OFFSET(Import.PLQ,$A149-1,AK$15-1,1,1),0),0),PLE!$AA$28*OFFSET(Import.PLQ,$A149-1,AK$15-1,1,1)),IF($E149&lt;&gt;1,IF(ISNUMBER(INDEX(Import.PLE,Detalhamento!$E149,Detalhamento!AK$15)),IF(INDEX(Import.PLE,Detalhamento!$E149,Detalhamento!AK$15)&lt;=mediçao,0,OFFSET(Import.PLQ,$A149-1,AK$15-1,1,1)),OFFSET(Import.PLQ,$A149-1,AK$15-1,1,1)),(1-PLE!$AA$28)*OFFSET(Import.PLQ,$A149-1,AK$15-1,1,1))))</f>
        <v>0</v>
      </c>
      <c r="AL149" s="144">
        <f ca="1">IF(AL$13="",0,CHOOSE(Detalhamento.OpçãoServiços,OFFSET(Import.PLQ,$A149-1,AL$15-1,1,1),IF($E149&lt;&gt;1,IF(ISNUMBER(INDEX(Import.PLE,Detalhamento!$E149,Detalhamento!AL$15)),IF(INDEX(Import.PLE,Detalhamento!$E149,Detalhamento!AL$15)&lt;=mediçao,OFFSET(Import.PLQ,$A149-1,AL$15-1,1,1),0),0),PLE!$AA$28*OFFSET(Import.PLQ,$A149-1,AL$15-1,1,1)),IF($E149&lt;&gt;1,IF(ISNUMBER(INDEX(Import.PLE,Detalhamento!$E149,Detalhamento!AL$15)),IF(INDEX(Import.PLE,Detalhamento!$E149,Detalhamento!AL$15)&lt;=mediçao,0,OFFSET(Import.PLQ,$A149-1,AL$15-1,1,1)),OFFSET(Import.PLQ,$A149-1,AL$15-1,1,1)),(1-PLE!$AA$28)*OFFSET(Import.PLQ,$A149-1,AL$15-1,1,1))))</f>
        <v>0</v>
      </c>
      <c r="AM149" s="144">
        <f ca="1">IF(AM$13="",0,CHOOSE(Detalhamento.OpçãoServiços,OFFSET(Import.PLQ,$A149-1,AM$15-1,1,1),IF($E149&lt;&gt;1,IF(ISNUMBER(INDEX(Import.PLE,Detalhamento!$E149,Detalhamento!AM$15)),IF(INDEX(Import.PLE,Detalhamento!$E149,Detalhamento!AM$15)&lt;=mediçao,OFFSET(Import.PLQ,$A149-1,AM$15-1,1,1),0),0),PLE!$AA$28*OFFSET(Import.PLQ,$A149-1,AM$15-1,1,1)),IF($E149&lt;&gt;1,IF(ISNUMBER(INDEX(Import.PLE,Detalhamento!$E149,Detalhamento!AM$15)),IF(INDEX(Import.PLE,Detalhamento!$E149,Detalhamento!AM$15)&lt;=mediçao,0,OFFSET(Import.PLQ,$A149-1,AM$15-1,1,1)),OFFSET(Import.PLQ,$A149-1,AM$15-1,1,1)),(1-PLE!$AA$28)*OFFSET(Import.PLQ,$A149-1,AM$15-1,1,1))))</f>
        <v>0</v>
      </c>
      <c r="AN149" s="144">
        <f ca="1">IF(AN$13="",0,CHOOSE(Detalhamento.OpçãoServiços,OFFSET(Import.PLQ,$A149-1,AN$15-1,1,1),IF($E149&lt;&gt;1,IF(ISNUMBER(INDEX(Import.PLE,Detalhamento!$E149,Detalhamento!AN$15)),IF(INDEX(Import.PLE,Detalhamento!$E149,Detalhamento!AN$15)&lt;=mediçao,OFFSET(Import.PLQ,$A149-1,AN$15-1,1,1),0),0),PLE!$AA$28*OFFSET(Import.PLQ,$A149-1,AN$15-1,1,1)),IF($E149&lt;&gt;1,IF(ISNUMBER(INDEX(Import.PLE,Detalhamento!$E149,Detalhamento!AN$15)),IF(INDEX(Import.PLE,Detalhamento!$E149,Detalhamento!AN$15)&lt;=mediçao,0,OFFSET(Import.PLQ,$A149-1,AN$15-1,1,1)),OFFSET(Import.PLQ,$A149-1,AN$15-1,1,1)),(1-PLE!$AA$28)*OFFSET(Import.PLQ,$A149-1,AN$15-1,1,1))))</f>
        <v>0</v>
      </c>
      <c r="AO149" s="144">
        <f ca="1">IF(AO$13="",0,CHOOSE(Detalhamento.OpçãoServiços,OFFSET(Import.PLQ,$A149-1,AO$15-1,1,1),IF($E149&lt;&gt;1,IF(ISNUMBER(INDEX(Import.PLE,Detalhamento!$E149,Detalhamento!AO$15)),IF(INDEX(Import.PLE,Detalhamento!$E149,Detalhamento!AO$15)&lt;=mediçao,OFFSET(Import.PLQ,$A149-1,AO$15-1,1,1),0),0),PLE!$AA$28*OFFSET(Import.PLQ,$A149-1,AO$15-1,1,1)),IF($E149&lt;&gt;1,IF(ISNUMBER(INDEX(Import.PLE,Detalhamento!$E149,Detalhamento!AO$15)),IF(INDEX(Import.PLE,Detalhamento!$E149,Detalhamento!AO$15)&lt;=mediçao,0,OFFSET(Import.PLQ,$A149-1,AO$15-1,1,1)),OFFSET(Import.PLQ,$A149-1,AO$15-1,1,1)),(1-PLE!$AA$28)*OFFSET(Import.PLQ,$A149-1,AO$15-1,1,1))))</f>
        <v>0</v>
      </c>
      <c r="AP149" s="144">
        <f ca="1">IF(AP$13="",0,CHOOSE(Detalhamento.OpçãoServiços,OFFSET(Import.PLQ,$A149-1,AP$15-1,1,1),IF($E149&lt;&gt;1,IF(ISNUMBER(INDEX(Import.PLE,Detalhamento!$E149,Detalhamento!AP$15)),IF(INDEX(Import.PLE,Detalhamento!$E149,Detalhamento!AP$15)&lt;=mediçao,OFFSET(Import.PLQ,$A149-1,AP$15-1,1,1),0),0),PLE!$AA$28*OFFSET(Import.PLQ,$A149-1,AP$15-1,1,1)),IF($E149&lt;&gt;1,IF(ISNUMBER(INDEX(Import.PLE,Detalhamento!$E149,Detalhamento!AP$15)),IF(INDEX(Import.PLE,Detalhamento!$E149,Detalhamento!AP$15)&lt;=mediçao,0,OFFSET(Import.PLQ,$A149-1,AP$15-1,1,1)),OFFSET(Import.PLQ,$A149-1,AP$15-1,1,1)),(1-PLE!$AA$28)*OFFSET(Import.PLQ,$A149-1,AP$15-1,1,1))))</f>
        <v>0</v>
      </c>
      <c r="AQ149" s="144">
        <f ca="1">IF(AQ$13="",0,CHOOSE(Detalhamento.OpçãoServiços,OFFSET(Import.PLQ,$A149-1,AQ$15-1,1,1),IF($E149&lt;&gt;1,IF(ISNUMBER(INDEX(Import.PLE,Detalhamento!$E149,Detalhamento!AQ$15)),IF(INDEX(Import.PLE,Detalhamento!$E149,Detalhamento!AQ$15)&lt;=mediçao,OFFSET(Import.PLQ,$A149-1,AQ$15-1,1,1),0),0),PLE!$AA$28*OFFSET(Import.PLQ,$A149-1,AQ$15-1,1,1)),IF($E149&lt;&gt;1,IF(ISNUMBER(INDEX(Import.PLE,Detalhamento!$E149,Detalhamento!AQ$15)),IF(INDEX(Import.PLE,Detalhamento!$E149,Detalhamento!AQ$15)&lt;=mediçao,0,OFFSET(Import.PLQ,$A149-1,AQ$15-1,1,1)),OFFSET(Import.PLQ,$A149-1,AQ$15-1,1,1)),(1-PLE!$AA$28)*OFFSET(Import.PLQ,$A149-1,AQ$15-1,1,1))))</f>
        <v>0</v>
      </c>
      <c r="AR149" s="144">
        <f ca="1">IF(AR$13="",0,CHOOSE(Detalhamento.OpçãoServiços,OFFSET(Import.PLQ,$A149-1,AR$15-1,1,1),IF($E149&lt;&gt;1,IF(ISNUMBER(INDEX(Import.PLE,Detalhamento!$E149,Detalhamento!AR$15)),IF(INDEX(Import.PLE,Detalhamento!$E149,Detalhamento!AR$15)&lt;=mediçao,OFFSET(Import.PLQ,$A149-1,AR$15-1,1,1),0),0),PLE!$AA$28*OFFSET(Import.PLQ,$A149-1,AR$15-1,1,1)),IF($E149&lt;&gt;1,IF(ISNUMBER(INDEX(Import.PLE,Detalhamento!$E149,Detalhamento!AR$15)),IF(INDEX(Import.PLE,Detalhamento!$E149,Detalhamento!AR$15)&lt;=mediçao,0,OFFSET(Import.PLQ,$A149-1,AR$15-1,1,1)),OFFSET(Import.PLQ,$A149-1,AR$15-1,1,1)),(1-PLE!$AA$28)*OFFSET(Import.PLQ,$A149-1,AR$15-1,1,1))))</f>
        <v>0</v>
      </c>
      <c r="AS149" s="144">
        <f ca="1">IF(AS$13="",0,CHOOSE(Detalhamento.OpçãoServiços,OFFSET(Import.PLQ,$A149-1,AS$15-1,1,1),IF($E149&lt;&gt;1,IF(ISNUMBER(INDEX(Import.PLE,Detalhamento!$E149,Detalhamento!AS$15)),IF(INDEX(Import.PLE,Detalhamento!$E149,Detalhamento!AS$15)&lt;=mediçao,OFFSET(Import.PLQ,$A149-1,AS$15-1,1,1),0),0),PLE!$AA$28*OFFSET(Import.PLQ,$A149-1,AS$15-1,1,1)),IF($E149&lt;&gt;1,IF(ISNUMBER(INDEX(Import.PLE,Detalhamento!$E149,Detalhamento!AS$15)),IF(INDEX(Import.PLE,Detalhamento!$E149,Detalhamento!AS$15)&lt;=mediçao,0,OFFSET(Import.PLQ,$A149-1,AS$15-1,1,1)),OFFSET(Import.PLQ,$A149-1,AS$15-1,1,1)),(1-PLE!$AA$28)*OFFSET(Import.PLQ,$A149-1,AS$15-1,1,1))))</f>
        <v>0</v>
      </c>
      <c r="AT149" s="144">
        <f ca="1">IF(AT$13="",0,CHOOSE(Detalhamento.OpçãoServiços,OFFSET(Import.PLQ,$A149-1,AT$15-1,1,1),IF($E149&lt;&gt;1,IF(ISNUMBER(INDEX(Import.PLE,Detalhamento!$E149,Detalhamento!AT$15)),IF(INDEX(Import.PLE,Detalhamento!$E149,Detalhamento!AT$15)&lt;=mediçao,OFFSET(Import.PLQ,$A149-1,AT$15-1,1,1),0),0),PLE!$AA$28*OFFSET(Import.PLQ,$A149-1,AT$15-1,1,1)),IF($E149&lt;&gt;1,IF(ISNUMBER(INDEX(Import.PLE,Detalhamento!$E149,Detalhamento!AT$15)),IF(INDEX(Import.PLE,Detalhamento!$E149,Detalhamento!AT$15)&lt;=mediçao,0,OFFSET(Import.PLQ,$A149-1,AT$15-1,1,1)),OFFSET(Import.PLQ,$A149-1,AT$15-1,1,1)),(1-PLE!$AA$28)*OFFSET(Import.PLQ,$A149-1,AT$15-1,1,1))))</f>
        <v>0</v>
      </c>
      <c r="AU149" s="144">
        <f ca="1">IF(AU$13="",0,CHOOSE(Detalhamento.OpçãoServiços,OFFSET(Import.PLQ,$A149-1,AU$15-1,1,1),IF($E149&lt;&gt;1,IF(ISNUMBER(INDEX(Import.PLE,Detalhamento!$E149,Detalhamento!AU$15)),IF(INDEX(Import.PLE,Detalhamento!$E149,Detalhamento!AU$15)&lt;=mediçao,OFFSET(Import.PLQ,$A149-1,AU$15-1,1,1),0),0),PLE!$AA$28*OFFSET(Import.PLQ,$A149-1,AU$15-1,1,1)),IF($E149&lt;&gt;1,IF(ISNUMBER(INDEX(Import.PLE,Detalhamento!$E149,Detalhamento!AU$15)),IF(INDEX(Import.PLE,Detalhamento!$E149,Detalhamento!AU$15)&lt;=mediçao,0,OFFSET(Import.PLQ,$A149-1,AU$15-1,1,1)),OFFSET(Import.PLQ,$A149-1,AU$15-1,1,1)),(1-PLE!$AA$28)*OFFSET(Import.PLQ,$A149-1,AU$15-1,1,1))))</f>
        <v>0</v>
      </c>
      <c r="AV149" s="144">
        <f ca="1">IF(AV$13="",0,CHOOSE(Detalhamento.OpçãoServiços,OFFSET(Import.PLQ,$A149-1,AV$15-1,1,1),IF($E149&lt;&gt;1,IF(ISNUMBER(INDEX(Import.PLE,Detalhamento!$E149,Detalhamento!AV$15)),IF(INDEX(Import.PLE,Detalhamento!$E149,Detalhamento!AV$15)&lt;=mediçao,OFFSET(Import.PLQ,$A149-1,AV$15-1,1,1),0),0),PLE!$AA$28*OFFSET(Import.PLQ,$A149-1,AV$15-1,1,1)),IF($E149&lt;&gt;1,IF(ISNUMBER(INDEX(Import.PLE,Detalhamento!$E149,Detalhamento!AV$15)),IF(INDEX(Import.PLE,Detalhamento!$E149,Detalhamento!AV$15)&lt;=mediçao,0,OFFSET(Import.PLQ,$A149-1,AV$15-1,1,1)),OFFSET(Import.PLQ,$A149-1,AV$15-1,1,1)),(1-PLE!$AA$28)*OFFSET(Import.PLQ,$A149-1,AV$15-1,1,1))))</f>
        <v>0</v>
      </c>
      <c r="AW149" s="144">
        <f ca="1">IF(AW$13="",0,CHOOSE(Detalhamento.OpçãoServiços,OFFSET(Import.PLQ,$A149-1,AW$15-1,1,1),IF($E149&lt;&gt;1,IF(ISNUMBER(INDEX(Import.PLE,Detalhamento!$E149,Detalhamento!AW$15)),IF(INDEX(Import.PLE,Detalhamento!$E149,Detalhamento!AW$15)&lt;=mediçao,OFFSET(Import.PLQ,$A149-1,AW$15-1,1,1),0),0),PLE!$AA$28*OFFSET(Import.PLQ,$A149-1,AW$15-1,1,1)),IF($E149&lt;&gt;1,IF(ISNUMBER(INDEX(Import.PLE,Detalhamento!$E149,Detalhamento!AW$15)),IF(INDEX(Import.PLE,Detalhamento!$E149,Detalhamento!AW$15)&lt;=mediçao,0,OFFSET(Import.PLQ,$A149-1,AW$15-1,1,1)),OFFSET(Import.PLQ,$A149-1,AW$15-1,1,1)),(1-PLE!$AA$28)*OFFSET(Import.PLQ,$A149-1,AW$15-1,1,1))))</f>
        <v>0</v>
      </c>
      <c r="AX149" s="144">
        <f ca="1">IF(AX$13="",0,CHOOSE(Detalhamento.OpçãoServiços,OFFSET(Import.PLQ,$A149-1,AX$15-1,1,1),IF($E149&lt;&gt;1,IF(ISNUMBER(INDEX(Import.PLE,Detalhamento!$E149,Detalhamento!AX$15)),IF(INDEX(Import.PLE,Detalhamento!$E149,Detalhamento!AX$15)&lt;=mediçao,OFFSET(Import.PLQ,$A149-1,AX$15-1,1,1),0),0),PLE!$AA$28*OFFSET(Import.PLQ,$A149-1,AX$15-1,1,1)),IF($E149&lt;&gt;1,IF(ISNUMBER(INDEX(Import.PLE,Detalhamento!$E149,Detalhamento!AX$15)),IF(INDEX(Import.PLE,Detalhamento!$E149,Detalhamento!AX$15)&lt;=mediçao,0,OFFSET(Import.PLQ,$A149-1,AX$15-1,1,1)),OFFSET(Import.PLQ,$A149-1,AX$15-1,1,1)),(1-PLE!$AA$28)*OFFSET(Import.PLQ,$A149-1,AX$15-1,1,1))))</f>
        <v>0</v>
      </c>
      <c r="AY149" s="144">
        <f ca="1">IF(AY$13="",0,CHOOSE(Detalhamento.OpçãoServiços,OFFSET(Import.PLQ,$A149-1,AY$15-1,1,1),IF($E149&lt;&gt;1,IF(ISNUMBER(INDEX(Import.PLE,Detalhamento!$E149,Detalhamento!AY$15)),IF(INDEX(Import.PLE,Detalhamento!$E149,Detalhamento!AY$15)&lt;=mediçao,OFFSET(Import.PLQ,$A149-1,AY$15-1,1,1),0),0),PLE!$AA$28*OFFSET(Import.PLQ,$A149-1,AY$15-1,1,1)),IF($E149&lt;&gt;1,IF(ISNUMBER(INDEX(Import.PLE,Detalhamento!$E149,Detalhamento!AY$15)),IF(INDEX(Import.PLE,Detalhamento!$E149,Detalhamento!AY$15)&lt;=mediçao,0,OFFSET(Import.PLQ,$A149-1,AY$15-1,1,1)),OFFSET(Import.PLQ,$A149-1,AY$15-1,1,1)),(1-PLE!$AA$28)*OFFSET(Import.PLQ,$A149-1,AY$15-1,1,1))))</f>
        <v>0</v>
      </c>
      <c r="AZ149" s="144">
        <f ca="1">IF(AZ$13="",0,CHOOSE(Detalhamento.OpçãoServiços,OFFSET(Import.PLQ,$A149-1,AZ$15-1,1,1),IF($E149&lt;&gt;1,IF(ISNUMBER(INDEX(Import.PLE,Detalhamento!$E149,Detalhamento!AZ$15)),IF(INDEX(Import.PLE,Detalhamento!$E149,Detalhamento!AZ$15)&lt;=mediçao,OFFSET(Import.PLQ,$A149-1,AZ$15-1,1,1),0),0),PLE!$AA$28*OFFSET(Import.PLQ,$A149-1,AZ$15-1,1,1)),IF($E149&lt;&gt;1,IF(ISNUMBER(INDEX(Import.PLE,Detalhamento!$E149,Detalhamento!AZ$15)),IF(INDEX(Import.PLE,Detalhamento!$E149,Detalhamento!AZ$15)&lt;=mediçao,0,OFFSET(Import.PLQ,$A149-1,AZ$15-1,1,1)),OFFSET(Import.PLQ,$A149-1,AZ$15-1,1,1)),(1-PLE!$AA$28)*OFFSET(Import.PLQ,$A149-1,AZ$15-1,1,1))))</f>
        <v>0</v>
      </c>
      <c r="BA149" s="144">
        <f ca="1">IF(BA$13="",0,CHOOSE(Detalhamento.OpçãoServiços,OFFSET(Import.PLQ,$A149-1,BA$15-1,1,1),IF($E149&lt;&gt;1,IF(ISNUMBER(INDEX(Import.PLE,Detalhamento!$E149,Detalhamento!BA$15)),IF(INDEX(Import.PLE,Detalhamento!$E149,Detalhamento!BA$15)&lt;=mediçao,OFFSET(Import.PLQ,$A149-1,BA$15-1,1,1),0),0),PLE!$AA$28*OFFSET(Import.PLQ,$A149-1,BA$15-1,1,1)),IF($E149&lt;&gt;1,IF(ISNUMBER(INDEX(Import.PLE,Detalhamento!$E149,Detalhamento!BA$15)),IF(INDEX(Import.PLE,Detalhamento!$E149,Detalhamento!BA$15)&lt;=mediçao,0,OFFSET(Import.PLQ,$A149-1,BA$15-1,1,1)),OFFSET(Import.PLQ,$A149-1,BA$15-1,1,1)),(1-PLE!$AA$28)*OFFSET(Import.PLQ,$A149-1,BA$15-1,1,1))))</f>
        <v>0</v>
      </c>
      <c r="BB149" s="144">
        <f ca="1">IF(BB$13="",0,CHOOSE(Detalhamento.OpçãoServiços,OFFSET(Import.PLQ,$A149-1,BB$15-1,1,1),IF($E149&lt;&gt;1,IF(ISNUMBER(INDEX(Import.PLE,Detalhamento!$E149,Detalhamento!BB$15)),IF(INDEX(Import.PLE,Detalhamento!$E149,Detalhamento!BB$15)&lt;=mediçao,OFFSET(Import.PLQ,$A149-1,BB$15-1,1,1),0),0),PLE!$AA$28*OFFSET(Import.PLQ,$A149-1,BB$15-1,1,1)),IF($E149&lt;&gt;1,IF(ISNUMBER(INDEX(Import.PLE,Detalhamento!$E149,Detalhamento!BB$15)),IF(INDEX(Import.PLE,Detalhamento!$E149,Detalhamento!BB$15)&lt;=mediçao,0,OFFSET(Import.PLQ,$A149-1,BB$15-1,1,1)),OFFSET(Import.PLQ,$A149-1,BB$15-1,1,1)),(1-PLE!$AA$28)*OFFSET(Import.PLQ,$A149-1,BB$15-1,1,1))))</f>
        <v>0</v>
      </c>
      <c r="BC149" s="144">
        <f ca="1">IF(BC$13="",0,CHOOSE(Detalhamento.OpçãoServiços,OFFSET(Import.PLQ,$A149-1,BC$15-1,1,1),IF($E149&lt;&gt;1,IF(ISNUMBER(INDEX(Import.PLE,Detalhamento!$E149,Detalhamento!BC$15)),IF(INDEX(Import.PLE,Detalhamento!$E149,Detalhamento!BC$15)&lt;=mediçao,OFFSET(Import.PLQ,$A149-1,BC$15-1,1,1),0),0),PLE!$AA$28*OFFSET(Import.PLQ,$A149-1,BC$15-1,1,1)),IF($E149&lt;&gt;1,IF(ISNUMBER(INDEX(Import.PLE,Detalhamento!$E149,Detalhamento!BC$15)),IF(INDEX(Import.PLE,Detalhamento!$E149,Detalhamento!BC$15)&lt;=mediçao,0,OFFSET(Import.PLQ,$A149-1,BC$15-1,1,1)),OFFSET(Import.PLQ,$A149-1,BC$15-1,1,1)),(1-PLE!$AA$28)*OFFSET(Import.PLQ,$A149-1,BC$15-1,1,1))))</f>
        <v>0</v>
      </c>
      <c r="BD149" s="144">
        <f ca="1">IF(BD$13="",0,CHOOSE(Detalhamento.OpçãoServiços,OFFSET(Import.PLQ,$A149-1,BD$15-1,1,1),IF($E149&lt;&gt;1,IF(ISNUMBER(INDEX(Import.PLE,Detalhamento!$E149,Detalhamento!BD$15)),IF(INDEX(Import.PLE,Detalhamento!$E149,Detalhamento!BD$15)&lt;=mediçao,OFFSET(Import.PLQ,$A149-1,BD$15-1,1,1),0),0),PLE!$AA$28*OFFSET(Import.PLQ,$A149-1,BD$15-1,1,1)),IF($E149&lt;&gt;1,IF(ISNUMBER(INDEX(Import.PLE,Detalhamento!$E149,Detalhamento!BD$15)),IF(INDEX(Import.PLE,Detalhamento!$E149,Detalhamento!BD$15)&lt;=mediçao,0,OFFSET(Import.PLQ,$A149-1,BD$15-1,1,1)),OFFSET(Import.PLQ,$A149-1,BD$15-1,1,1)),(1-PLE!$AA$28)*OFFSET(Import.PLQ,$A149-1,BD$15-1,1,1))))</f>
        <v>0</v>
      </c>
      <c r="BE149" s="144">
        <f ca="1">IF(BE$13="",0,CHOOSE(Detalhamento.OpçãoServiços,OFFSET(Import.PLQ,$A149-1,BE$15-1,1,1),IF($E149&lt;&gt;1,IF(ISNUMBER(INDEX(Import.PLE,Detalhamento!$E149,Detalhamento!BE$15)),IF(INDEX(Import.PLE,Detalhamento!$E149,Detalhamento!BE$15)&lt;=mediçao,OFFSET(Import.PLQ,$A149-1,BE$15-1,1,1),0),0),PLE!$AA$28*OFFSET(Import.PLQ,$A149-1,BE$15-1,1,1)),IF($E149&lt;&gt;1,IF(ISNUMBER(INDEX(Import.PLE,Detalhamento!$E149,Detalhamento!BE$15)),IF(INDEX(Import.PLE,Detalhamento!$E149,Detalhamento!BE$15)&lt;=mediçao,0,OFFSET(Import.PLQ,$A149-1,BE$15-1,1,1)),OFFSET(Import.PLQ,$A149-1,BE$15-1,1,1)),(1-PLE!$AA$28)*OFFSET(Import.PLQ,$A149-1,BE$15-1,1,1))))</f>
        <v>0</v>
      </c>
      <c r="BF149" s="144">
        <f ca="1">IF(BF$13="",0,CHOOSE(Detalhamento.OpçãoServiços,OFFSET(Import.PLQ,$A149-1,BF$15-1,1,1),IF($E149&lt;&gt;1,IF(ISNUMBER(INDEX(Import.PLE,Detalhamento!$E149,Detalhamento!BF$15)),IF(INDEX(Import.PLE,Detalhamento!$E149,Detalhamento!BF$15)&lt;=mediçao,OFFSET(Import.PLQ,$A149-1,BF$15-1,1,1),0),0),PLE!$AA$28*OFFSET(Import.PLQ,$A149-1,BF$15-1,1,1)),IF($E149&lt;&gt;1,IF(ISNUMBER(INDEX(Import.PLE,Detalhamento!$E149,Detalhamento!BF$15)),IF(INDEX(Import.PLE,Detalhamento!$E149,Detalhamento!BF$15)&lt;=mediçao,0,OFFSET(Import.PLQ,$A149-1,BF$15-1,1,1)),OFFSET(Import.PLQ,$A149-1,BF$15-1,1,1)),(1-PLE!$AA$28)*OFFSET(Import.PLQ,$A149-1,BF$15-1,1,1))))</f>
        <v>0</v>
      </c>
      <c r="BG149" s="144">
        <f ca="1">IF(BG$13="",0,CHOOSE(Detalhamento.OpçãoServiços,OFFSET(Import.PLQ,$A149-1,BG$15-1,1,1),IF($E149&lt;&gt;1,IF(ISNUMBER(INDEX(Import.PLE,Detalhamento!$E149,Detalhamento!BG$15)),IF(INDEX(Import.PLE,Detalhamento!$E149,Detalhamento!BG$15)&lt;=mediçao,OFFSET(Import.PLQ,$A149-1,BG$15-1,1,1),0),0),PLE!$AA$28*OFFSET(Import.PLQ,$A149-1,BG$15-1,1,1)),IF($E149&lt;&gt;1,IF(ISNUMBER(INDEX(Import.PLE,Detalhamento!$E149,Detalhamento!BG$15)),IF(INDEX(Import.PLE,Detalhamento!$E149,Detalhamento!BG$15)&lt;=mediçao,0,OFFSET(Import.PLQ,$A149-1,BG$15-1,1,1)),OFFSET(Import.PLQ,$A149-1,BG$15-1,1,1)),(1-PLE!$AA$28)*OFFSET(Import.PLQ,$A149-1,BG$15-1,1,1))))</f>
        <v>0</v>
      </c>
      <c r="BH149" s="144">
        <f ca="1">IF(BH$13="",0,CHOOSE(Detalhamento.OpçãoServiços,OFFSET(Import.PLQ,$A149-1,BH$15-1,1,1),IF($E149&lt;&gt;1,IF(ISNUMBER(INDEX(Import.PLE,Detalhamento!$E149,Detalhamento!BH$15)),IF(INDEX(Import.PLE,Detalhamento!$E149,Detalhamento!BH$15)&lt;=mediçao,OFFSET(Import.PLQ,$A149-1,BH$15-1,1,1),0),0),PLE!$AA$28*OFFSET(Import.PLQ,$A149-1,BH$15-1,1,1)),IF($E149&lt;&gt;1,IF(ISNUMBER(INDEX(Import.PLE,Detalhamento!$E149,Detalhamento!BH$15)),IF(INDEX(Import.PLE,Detalhamento!$E149,Detalhamento!BH$15)&lt;=mediçao,0,OFFSET(Import.PLQ,$A149-1,BH$15-1,1,1)),OFFSET(Import.PLQ,$A149-1,BH$15-1,1,1)),(1-PLE!$AA$28)*OFFSET(Import.PLQ,$A149-1,BH$15-1,1,1))))</f>
        <v>0</v>
      </c>
      <c r="BI149" s="144">
        <f ca="1">IF(BI$13="",0,CHOOSE(Detalhamento.OpçãoServiços,OFFSET(Import.PLQ,$A149-1,BI$15-1,1,1),IF($E149&lt;&gt;1,IF(ISNUMBER(INDEX(Import.PLE,Detalhamento!$E149,Detalhamento!BI$15)),IF(INDEX(Import.PLE,Detalhamento!$E149,Detalhamento!BI$15)&lt;=mediçao,OFFSET(Import.PLQ,$A149-1,BI$15-1,1,1),0),0),PLE!$AA$28*OFFSET(Import.PLQ,$A149-1,BI$15-1,1,1)),IF($E149&lt;&gt;1,IF(ISNUMBER(INDEX(Import.PLE,Detalhamento!$E149,Detalhamento!BI$15)),IF(INDEX(Import.PLE,Detalhamento!$E149,Detalhamento!BI$15)&lt;=mediçao,0,OFFSET(Import.PLQ,$A149-1,BI$15-1,1,1)),OFFSET(Import.PLQ,$A149-1,BI$15-1,1,1)),(1-PLE!$AA$28)*OFFSET(Import.PLQ,$A149-1,BI$15-1,1,1))))</f>
        <v>0</v>
      </c>
    </row>
    <row r="150" spans="1:61" ht="10.5" hidden="1" x14ac:dyDescent="0.25">
      <c r="A150" s="155">
        <v>134</v>
      </c>
      <c r="B150" s="21" t="str">
        <f t="shared" ca="1" si="25"/>
        <v>Nível</v>
      </c>
      <c r="E150" s="153" t="str">
        <f t="shared" ca="1" si="26"/>
        <v/>
      </c>
      <c r="F150" s="154">
        <f t="shared" ca="1" si="27"/>
        <v>0</v>
      </c>
      <c r="G150" s="154" t="str">
        <f t="shared" ca="1" si="24"/>
        <v>1.15</v>
      </c>
      <c r="H150" s="182" t="str">
        <f t="shared" ca="1" si="24"/>
        <v>SPDA - SISTEMA PROTEÇÃO DESCARGA ATMOSFÉRICA</v>
      </c>
      <c r="I150" s="37" t="str">
        <f t="shared" ca="1" si="28"/>
        <v/>
      </c>
      <c r="J150" s="144" t="str">
        <f t="shared" ca="1" si="29"/>
        <v/>
      </c>
      <c r="K150" s="67"/>
      <c r="L150" s="144">
        <f ca="1">IF(L$13="",0,CHOOSE(Detalhamento.OpçãoServiços,OFFSET(Import.PLQ,$A150-1,L$15-1,1,1),IF($E150&lt;&gt;1,IF(ISNUMBER(INDEX(Import.PLE,Detalhamento!$E150,Detalhamento!L$15)),IF(INDEX(Import.PLE,Detalhamento!$E150,Detalhamento!L$15)&lt;=mediçao,OFFSET(Import.PLQ,$A150-1,L$15-1,1,1),0),0),PLE!$AA$28*OFFSET(Import.PLQ,$A150-1,L$15-1,1,1)),IF($E150&lt;&gt;1,IF(ISNUMBER(INDEX(Import.PLE,Detalhamento!$E150,Detalhamento!L$15)),IF(INDEX(Import.PLE,Detalhamento!$E150,Detalhamento!L$15)&lt;=mediçao,0,OFFSET(Import.PLQ,$A150-1,L$15-1,1,1)),OFFSET(Import.PLQ,$A150-1,L$15-1,1,1)),(1-PLE!$AA$28)*OFFSET(Import.PLQ,$A150-1,L$15-1,1,1))))</f>
        <v>0</v>
      </c>
      <c r="M150" s="144">
        <f ca="1">IF(M$13="",0,CHOOSE(Detalhamento.OpçãoServiços,OFFSET(Import.PLQ,$A150-1,M$15-1,1,1),IF($E150&lt;&gt;1,IF(ISNUMBER(INDEX(Import.PLE,Detalhamento!$E150,Detalhamento!M$15)),IF(INDEX(Import.PLE,Detalhamento!$E150,Detalhamento!M$15)&lt;=mediçao,OFFSET(Import.PLQ,$A150-1,M$15-1,1,1),0),0),PLE!$AA$28*OFFSET(Import.PLQ,$A150-1,M$15-1,1,1)),IF($E150&lt;&gt;1,IF(ISNUMBER(INDEX(Import.PLE,Detalhamento!$E150,Detalhamento!M$15)),IF(INDEX(Import.PLE,Detalhamento!$E150,Detalhamento!M$15)&lt;=mediçao,0,OFFSET(Import.PLQ,$A150-1,M$15-1,1,1)),OFFSET(Import.PLQ,$A150-1,M$15-1,1,1)),(1-PLE!$AA$28)*OFFSET(Import.PLQ,$A150-1,M$15-1,1,1))))</f>
        <v>0</v>
      </c>
      <c r="N150" s="144">
        <f ca="1">IF(N$13="",0,CHOOSE(Detalhamento.OpçãoServiços,OFFSET(Import.PLQ,$A150-1,N$15-1,1,1),IF($E150&lt;&gt;1,IF(ISNUMBER(INDEX(Import.PLE,Detalhamento!$E150,Detalhamento!N$15)),IF(INDEX(Import.PLE,Detalhamento!$E150,Detalhamento!N$15)&lt;=mediçao,OFFSET(Import.PLQ,$A150-1,N$15-1,1,1),0),0),PLE!$AA$28*OFFSET(Import.PLQ,$A150-1,N$15-1,1,1)),IF($E150&lt;&gt;1,IF(ISNUMBER(INDEX(Import.PLE,Detalhamento!$E150,Detalhamento!N$15)),IF(INDEX(Import.PLE,Detalhamento!$E150,Detalhamento!N$15)&lt;=mediçao,0,OFFSET(Import.PLQ,$A150-1,N$15-1,1,1)),OFFSET(Import.PLQ,$A150-1,N$15-1,1,1)),(1-PLE!$AA$28)*OFFSET(Import.PLQ,$A150-1,N$15-1,1,1))))</f>
        <v>0</v>
      </c>
      <c r="O150" s="144">
        <f ca="1">IF(O$13="",0,CHOOSE(Detalhamento.OpçãoServiços,OFFSET(Import.PLQ,$A150-1,O$15-1,1,1),IF($E150&lt;&gt;1,IF(ISNUMBER(INDEX(Import.PLE,Detalhamento!$E150,Detalhamento!O$15)),IF(INDEX(Import.PLE,Detalhamento!$E150,Detalhamento!O$15)&lt;=mediçao,OFFSET(Import.PLQ,$A150-1,O$15-1,1,1),0),0),PLE!$AA$28*OFFSET(Import.PLQ,$A150-1,O$15-1,1,1)),IF($E150&lt;&gt;1,IF(ISNUMBER(INDEX(Import.PLE,Detalhamento!$E150,Detalhamento!O$15)),IF(INDEX(Import.PLE,Detalhamento!$E150,Detalhamento!O$15)&lt;=mediçao,0,OFFSET(Import.PLQ,$A150-1,O$15-1,1,1)),OFFSET(Import.PLQ,$A150-1,O$15-1,1,1)),(1-PLE!$AA$28)*OFFSET(Import.PLQ,$A150-1,O$15-1,1,1))))</f>
        <v>0</v>
      </c>
      <c r="P150" s="144">
        <f ca="1">IF(P$13="",0,CHOOSE(Detalhamento.OpçãoServiços,OFFSET(Import.PLQ,$A150-1,P$15-1,1,1),IF($E150&lt;&gt;1,IF(ISNUMBER(INDEX(Import.PLE,Detalhamento!$E150,Detalhamento!P$15)),IF(INDEX(Import.PLE,Detalhamento!$E150,Detalhamento!P$15)&lt;=mediçao,OFFSET(Import.PLQ,$A150-1,P$15-1,1,1),0),0),PLE!$AA$28*OFFSET(Import.PLQ,$A150-1,P$15-1,1,1)),IF($E150&lt;&gt;1,IF(ISNUMBER(INDEX(Import.PLE,Detalhamento!$E150,Detalhamento!P$15)),IF(INDEX(Import.PLE,Detalhamento!$E150,Detalhamento!P$15)&lt;=mediçao,0,OFFSET(Import.PLQ,$A150-1,P$15-1,1,1)),OFFSET(Import.PLQ,$A150-1,P$15-1,1,1)),(1-PLE!$AA$28)*OFFSET(Import.PLQ,$A150-1,P$15-1,1,1))))</f>
        <v>0</v>
      </c>
      <c r="Q150" s="144">
        <f ca="1">IF(Q$13="",0,CHOOSE(Detalhamento.OpçãoServiços,OFFSET(Import.PLQ,$A150-1,Q$15-1,1,1),IF($E150&lt;&gt;1,IF(ISNUMBER(INDEX(Import.PLE,Detalhamento!$E150,Detalhamento!Q$15)),IF(INDEX(Import.PLE,Detalhamento!$E150,Detalhamento!Q$15)&lt;=mediçao,OFFSET(Import.PLQ,$A150-1,Q$15-1,1,1),0),0),PLE!$AA$28*OFFSET(Import.PLQ,$A150-1,Q$15-1,1,1)),IF($E150&lt;&gt;1,IF(ISNUMBER(INDEX(Import.PLE,Detalhamento!$E150,Detalhamento!Q$15)),IF(INDEX(Import.PLE,Detalhamento!$E150,Detalhamento!Q$15)&lt;=mediçao,0,OFFSET(Import.PLQ,$A150-1,Q$15-1,1,1)),OFFSET(Import.PLQ,$A150-1,Q$15-1,1,1)),(1-PLE!$AA$28)*OFFSET(Import.PLQ,$A150-1,Q$15-1,1,1))))</f>
        <v>0</v>
      </c>
      <c r="R150" s="144">
        <f ca="1">IF(R$13="",0,CHOOSE(Detalhamento.OpçãoServiços,OFFSET(Import.PLQ,$A150-1,R$15-1,1,1),IF($E150&lt;&gt;1,IF(ISNUMBER(INDEX(Import.PLE,Detalhamento!$E150,Detalhamento!R$15)),IF(INDEX(Import.PLE,Detalhamento!$E150,Detalhamento!R$15)&lt;=mediçao,OFFSET(Import.PLQ,$A150-1,R$15-1,1,1),0),0),PLE!$AA$28*OFFSET(Import.PLQ,$A150-1,R$15-1,1,1)),IF($E150&lt;&gt;1,IF(ISNUMBER(INDEX(Import.PLE,Detalhamento!$E150,Detalhamento!R$15)),IF(INDEX(Import.PLE,Detalhamento!$E150,Detalhamento!R$15)&lt;=mediçao,0,OFFSET(Import.PLQ,$A150-1,R$15-1,1,1)),OFFSET(Import.PLQ,$A150-1,R$15-1,1,1)),(1-PLE!$AA$28)*OFFSET(Import.PLQ,$A150-1,R$15-1,1,1))))</f>
        <v>0</v>
      </c>
      <c r="S150" s="144">
        <f ca="1">IF(S$13="",0,CHOOSE(Detalhamento.OpçãoServiços,OFFSET(Import.PLQ,$A150-1,S$15-1,1,1),IF($E150&lt;&gt;1,IF(ISNUMBER(INDEX(Import.PLE,Detalhamento!$E150,Detalhamento!S$15)),IF(INDEX(Import.PLE,Detalhamento!$E150,Detalhamento!S$15)&lt;=mediçao,OFFSET(Import.PLQ,$A150-1,S$15-1,1,1),0),0),PLE!$AA$28*OFFSET(Import.PLQ,$A150-1,S$15-1,1,1)),IF($E150&lt;&gt;1,IF(ISNUMBER(INDEX(Import.PLE,Detalhamento!$E150,Detalhamento!S$15)),IF(INDEX(Import.PLE,Detalhamento!$E150,Detalhamento!S$15)&lt;=mediçao,0,OFFSET(Import.PLQ,$A150-1,S$15-1,1,1)),OFFSET(Import.PLQ,$A150-1,S$15-1,1,1)),(1-PLE!$AA$28)*OFFSET(Import.PLQ,$A150-1,S$15-1,1,1))))</f>
        <v>0</v>
      </c>
      <c r="T150" s="144">
        <f ca="1">IF(T$13="",0,CHOOSE(Detalhamento.OpçãoServiços,OFFSET(Import.PLQ,$A150-1,T$15-1,1,1),IF($E150&lt;&gt;1,IF(ISNUMBER(INDEX(Import.PLE,Detalhamento!$E150,Detalhamento!T$15)),IF(INDEX(Import.PLE,Detalhamento!$E150,Detalhamento!T$15)&lt;=mediçao,OFFSET(Import.PLQ,$A150-1,T$15-1,1,1),0),0),PLE!$AA$28*OFFSET(Import.PLQ,$A150-1,T$15-1,1,1)),IF($E150&lt;&gt;1,IF(ISNUMBER(INDEX(Import.PLE,Detalhamento!$E150,Detalhamento!T$15)),IF(INDEX(Import.PLE,Detalhamento!$E150,Detalhamento!T$15)&lt;=mediçao,0,OFFSET(Import.PLQ,$A150-1,T$15-1,1,1)),OFFSET(Import.PLQ,$A150-1,T$15-1,1,1)),(1-PLE!$AA$28)*OFFSET(Import.PLQ,$A150-1,T$15-1,1,1))))</f>
        <v>0</v>
      </c>
      <c r="U150" s="144">
        <f ca="1">IF(U$13="",0,CHOOSE(Detalhamento.OpçãoServiços,OFFSET(Import.PLQ,$A150-1,U$15-1,1,1),IF($E150&lt;&gt;1,IF(ISNUMBER(INDEX(Import.PLE,Detalhamento!$E150,Detalhamento!U$15)),IF(INDEX(Import.PLE,Detalhamento!$E150,Detalhamento!U$15)&lt;=mediçao,OFFSET(Import.PLQ,$A150-1,U$15-1,1,1),0),0),PLE!$AA$28*OFFSET(Import.PLQ,$A150-1,U$15-1,1,1)),IF($E150&lt;&gt;1,IF(ISNUMBER(INDEX(Import.PLE,Detalhamento!$E150,Detalhamento!U$15)),IF(INDEX(Import.PLE,Detalhamento!$E150,Detalhamento!U$15)&lt;=mediçao,0,OFFSET(Import.PLQ,$A150-1,U$15-1,1,1)),OFFSET(Import.PLQ,$A150-1,U$15-1,1,1)),(1-PLE!$AA$28)*OFFSET(Import.PLQ,$A150-1,U$15-1,1,1))))</f>
        <v>0</v>
      </c>
      <c r="V150" s="144">
        <f ca="1">IF(V$13="",0,CHOOSE(Detalhamento.OpçãoServiços,OFFSET(Import.PLQ,$A150-1,V$15-1,1,1),IF($E150&lt;&gt;1,IF(ISNUMBER(INDEX(Import.PLE,Detalhamento!$E150,Detalhamento!V$15)),IF(INDEX(Import.PLE,Detalhamento!$E150,Detalhamento!V$15)&lt;=mediçao,OFFSET(Import.PLQ,$A150-1,V$15-1,1,1),0),0),PLE!$AA$28*OFFSET(Import.PLQ,$A150-1,V$15-1,1,1)),IF($E150&lt;&gt;1,IF(ISNUMBER(INDEX(Import.PLE,Detalhamento!$E150,Detalhamento!V$15)),IF(INDEX(Import.PLE,Detalhamento!$E150,Detalhamento!V$15)&lt;=mediçao,0,OFFSET(Import.PLQ,$A150-1,V$15-1,1,1)),OFFSET(Import.PLQ,$A150-1,V$15-1,1,1)),(1-PLE!$AA$28)*OFFSET(Import.PLQ,$A150-1,V$15-1,1,1))))</f>
        <v>0</v>
      </c>
      <c r="W150" s="144">
        <f ca="1">IF(W$13="",0,CHOOSE(Detalhamento.OpçãoServiços,OFFSET(Import.PLQ,$A150-1,W$15-1,1,1),IF($E150&lt;&gt;1,IF(ISNUMBER(INDEX(Import.PLE,Detalhamento!$E150,Detalhamento!W$15)),IF(INDEX(Import.PLE,Detalhamento!$E150,Detalhamento!W$15)&lt;=mediçao,OFFSET(Import.PLQ,$A150-1,W$15-1,1,1),0),0),PLE!$AA$28*OFFSET(Import.PLQ,$A150-1,W$15-1,1,1)),IF($E150&lt;&gt;1,IF(ISNUMBER(INDEX(Import.PLE,Detalhamento!$E150,Detalhamento!W$15)),IF(INDEX(Import.PLE,Detalhamento!$E150,Detalhamento!W$15)&lt;=mediçao,0,OFFSET(Import.PLQ,$A150-1,W$15-1,1,1)),OFFSET(Import.PLQ,$A150-1,W$15-1,1,1)),(1-PLE!$AA$28)*OFFSET(Import.PLQ,$A150-1,W$15-1,1,1))))</f>
        <v>0</v>
      </c>
      <c r="X150" s="144">
        <f ca="1">IF(X$13="",0,CHOOSE(Detalhamento.OpçãoServiços,OFFSET(Import.PLQ,$A150-1,X$15-1,1,1),IF($E150&lt;&gt;1,IF(ISNUMBER(INDEX(Import.PLE,Detalhamento!$E150,Detalhamento!X$15)),IF(INDEX(Import.PLE,Detalhamento!$E150,Detalhamento!X$15)&lt;=mediçao,OFFSET(Import.PLQ,$A150-1,X$15-1,1,1),0),0),PLE!$AA$28*OFFSET(Import.PLQ,$A150-1,X$15-1,1,1)),IF($E150&lt;&gt;1,IF(ISNUMBER(INDEX(Import.PLE,Detalhamento!$E150,Detalhamento!X$15)),IF(INDEX(Import.PLE,Detalhamento!$E150,Detalhamento!X$15)&lt;=mediçao,0,OFFSET(Import.PLQ,$A150-1,X$15-1,1,1)),OFFSET(Import.PLQ,$A150-1,X$15-1,1,1)),(1-PLE!$AA$28)*OFFSET(Import.PLQ,$A150-1,X$15-1,1,1))))</f>
        <v>0</v>
      </c>
      <c r="Y150" s="144">
        <f ca="1">IF(Y$13="",0,CHOOSE(Detalhamento.OpçãoServiços,OFFSET(Import.PLQ,$A150-1,Y$15-1,1,1),IF($E150&lt;&gt;1,IF(ISNUMBER(INDEX(Import.PLE,Detalhamento!$E150,Detalhamento!Y$15)),IF(INDEX(Import.PLE,Detalhamento!$E150,Detalhamento!Y$15)&lt;=mediçao,OFFSET(Import.PLQ,$A150-1,Y$15-1,1,1),0),0),PLE!$AA$28*OFFSET(Import.PLQ,$A150-1,Y$15-1,1,1)),IF($E150&lt;&gt;1,IF(ISNUMBER(INDEX(Import.PLE,Detalhamento!$E150,Detalhamento!Y$15)),IF(INDEX(Import.PLE,Detalhamento!$E150,Detalhamento!Y$15)&lt;=mediçao,0,OFFSET(Import.PLQ,$A150-1,Y$15-1,1,1)),OFFSET(Import.PLQ,$A150-1,Y$15-1,1,1)),(1-PLE!$AA$28)*OFFSET(Import.PLQ,$A150-1,Y$15-1,1,1))))</f>
        <v>0</v>
      </c>
      <c r="Z150" s="144">
        <f ca="1">IF(Z$13="",0,CHOOSE(Detalhamento.OpçãoServiços,OFFSET(Import.PLQ,$A150-1,Z$15-1,1,1),IF($E150&lt;&gt;1,IF(ISNUMBER(INDEX(Import.PLE,Detalhamento!$E150,Detalhamento!Z$15)),IF(INDEX(Import.PLE,Detalhamento!$E150,Detalhamento!Z$15)&lt;=mediçao,OFFSET(Import.PLQ,$A150-1,Z$15-1,1,1),0),0),PLE!$AA$28*OFFSET(Import.PLQ,$A150-1,Z$15-1,1,1)),IF($E150&lt;&gt;1,IF(ISNUMBER(INDEX(Import.PLE,Detalhamento!$E150,Detalhamento!Z$15)),IF(INDEX(Import.PLE,Detalhamento!$E150,Detalhamento!Z$15)&lt;=mediçao,0,OFFSET(Import.PLQ,$A150-1,Z$15-1,1,1)),OFFSET(Import.PLQ,$A150-1,Z$15-1,1,1)),(1-PLE!$AA$28)*OFFSET(Import.PLQ,$A150-1,Z$15-1,1,1))))</f>
        <v>0</v>
      </c>
      <c r="AA150" s="144">
        <f ca="1">IF(AA$13="",0,CHOOSE(Detalhamento.OpçãoServiços,OFFSET(Import.PLQ,$A150-1,AA$15-1,1,1),IF($E150&lt;&gt;1,IF(ISNUMBER(INDEX(Import.PLE,Detalhamento!$E150,Detalhamento!AA$15)),IF(INDEX(Import.PLE,Detalhamento!$E150,Detalhamento!AA$15)&lt;=mediçao,OFFSET(Import.PLQ,$A150-1,AA$15-1,1,1),0),0),PLE!$AA$28*OFFSET(Import.PLQ,$A150-1,AA$15-1,1,1)),IF($E150&lt;&gt;1,IF(ISNUMBER(INDEX(Import.PLE,Detalhamento!$E150,Detalhamento!AA$15)),IF(INDEX(Import.PLE,Detalhamento!$E150,Detalhamento!AA$15)&lt;=mediçao,0,OFFSET(Import.PLQ,$A150-1,AA$15-1,1,1)),OFFSET(Import.PLQ,$A150-1,AA$15-1,1,1)),(1-PLE!$AA$28)*OFFSET(Import.PLQ,$A150-1,AA$15-1,1,1))))</f>
        <v>0</v>
      </c>
      <c r="AB150" s="144">
        <f ca="1">IF(AB$13="",0,CHOOSE(Detalhamento.OpçãoServiços,OFFSET(Import.PLQ,$A150-1,AB$15-1,1,1),IF($E150&lt;&gt;1,IF(ISNUMBER(INDEX(Import.PLE,Detalhamento!$E150,Detalhamento!AB$15)),IF(INDEX(Import.PLE,Detalhamento!$E150,Detalhamento!AB$15)&lt;=mediçao,OFFSET(Import.PLQ,$A150-1,AB$15-1,1,1),0),0),PLE!$AA$28*OFFSET(Import.PLQ,$A150-1,AB$15-1,1,1)),IF($E150&lt;&gt;1,IF(ISNUMBER(INDEX(Import.PLE,Detalhamento!$E150,Detalhamento!AB$15)),IF(INDEX(Import.PLE,Detalhamento!$E150,Detalhamento!AB$15)&lt;=mediçao,0,OFFSET(Import.PLQ,$A150-1,AB$15-1,1,1)),OFFSET(Import.PLQ,$A150-1,AB$15-1,1,1)),(1-PLE!$AA$28)*OFFSET(Import.PLQ,$A150-1,AB$15-1,1,1))))</f>
        <v>0</v>
      </c>
      <c r="AC150" s="144">
        <f ca="1">IF(AC$13="",0,CHOOSE(Detalhamento.OpçãoServiços,OFFSET(Import.PLQ,$A150-1,AC$15-1,1,1),IF($E150&lt;&gt;1,IF(ISNUMBER(INDEX(Import.PLE,Detalhamento!$E150,Detalhamento!AC$15)),IF(INDEX(Import.PLE,Detalhamento!$E150,Detalhamento!AC$15)&lt;=mediçao,OFFSET(Import.PLQ,$A150-1,AC$15-1,1,1),0),0),PLE!$AA$28*OFFSET(Import.PLQ,$A150-1,AC$15-1,1,1)),IF($E150&lt;&gt;1,IF(ISNUMBER(INDEX(Import.PLE,Detalhamento!$E150,Detalhamento!AC$15)),IF(INDEX(Import.PLE,Detalhamento!$E150,Detalhamento!AC$15)&lt;=mediçao,0,OFFSET(Import.PLQ,$A150-1,AC$15-1,1,1)),OFFSET(Import.PLQ,$A150-1,AC$15-1,1,1)),(1-PLE!$AA$28)*OFFSET(Import.PLQ,$A150-1,AC$15-1,1,1))))</f>
        <v>0</v>
      </c>
      <c r="AD150" s="144">
        <f ca="1">IF(AD$13="",0,CHOOSE(Detalhamento.OpçãoServiços,OFFSET(Import.PLQ,$A150-1,AD$15-1,1,1),IF($E150&lt;&gt;1,IF(ISNUMBER(INDEX(Import.PLE,Detalhamento!$E150,Detalhamento!AD$15)),IF(INDEX(Import.PLE,Detalhamento!$E150,Detalhamento!AD$15)&lt;=mediçao,OFFSET(Import.PLQ,$A150-1,AD$15-1,1,1),0),0),PLE!$AA$28*OFFSET(Import.PLQ,$A150-1,AD$15-1,1,1)),IF($E150&lt;&gt;1,IF(ISNUMBER(INDEX(Import.PLE,Detalhamento!$E150,Detalhamento!AD$15)),IF(INDEX(Import.PLE,Detalhamento!$E150,Detalhamento!AD$15)&lt;=mediçao,0,OFFSET(Import.PLQ,$A150-1,AD$15-1,1,1)),OFFSET(Import.PLQ,$A150-1,AD$15-1,1,1)),(1-PLE!$AA$28)*OFFSET(Import.PLQ,$A150-1,AD$15-1,1,1))))</f>
        <v>0</v>
      </c>
      <c r="AE150" s="144">
        <f ca="1">IF(AE$13="",0,CHOOSE(Detalhamento.OpçãoServiços,OFFSET(Import.PLQ,$A150-1,AE$15-1,1,1),IF($E150&lt;&gt;1,IF(ISNUMBER(INDEX(Import.PLE,Detalhamento!$E150,Detalhamento!AE$15)),IF(INDEX(Import.PLE,Detalhamento!$E150,Detalhamento!AE$15)&lt;=mediçao,OFFSET(Import.PLQ,$A150-1,AE$15-1,1,1),0),0),PLE!$AA$28*OFFSET(Import.PLQ,$A150-1,AE$15-1,1,1)),IF($E150&lt;&gt;1,IF(ISNUMBER(INDEX(Import.PLE,Detalhamento!$E150,Detalhamento!AE$15)),IF(INDEX(Import.PLE,Detalhamento!$E150,Detalhamento!AE$15)&lt;=mediçao,0,OFFSET(Import.PLQ,$A150-1,AE$15-1,1,1)),OFFSET(Import.PLQ,$A150-1,AE$15-1,1,1)),(1-PLE!$AA$28)*OFFSET(Import.PLQ,$A150-1,AE$15-1,1,1))))</f>
        <v>0</v>
      </c>
      <c r="AF150" s="144">
        <f ca="1">IF(AF$13="",0,CHOOSE(Detalhamento.OpçãoServiços,OFFSET(Import.PLQ,$A150-1,AF$15-1,1,1),IF($E150&lt;&gt;1,IF(ISNUMBER(INDEX(Import.PLE,Detalhamento!$E150,Detalhamento!AF$15)),IF(INDEX(Import.PLE,Detalhamento!$E150,Detalhamento!AF$15)&lt;=mediçao,OFFSET(Import.PLQ,$A150-1,AF$15-1,1,1),0),0),PLE!$AA$28*OFFSET(Import.PLQ,$A150-1,AF$15-1,1,1)),IF($E150&lt;&gt;1,IF(ISNUMBER(INDEX(Import.PLE,Detalhamento!$E150,Detalhamento!AF$15)),IF(INDEX(Import.PLE,Detalhamento!$E150,Detalhamento!AF$15)&lt;=mediçao,0,OFFSET(Import.PLQ,$A150-1,AF$15-1,1,1)),OFFSET(Import.PLQ,$A150-1,AF$15-1,1,1)),(1-PLE!$AA$28)*OFFSET(Import.PLQ,$A150-1,AF$15-1,1,1))))</f>
        <v>0</v>
      </c>
      <c r="AG150" s="144">
        <f ca="1">IF(AG$13="",0,CHOOSE(Detalhamento.OpçãoServiços,OFFSET(Import.PLQ,$A150-1,AG$15-1,1,1),IF($E150&lt;&gt;1,IF(ISNUMBER(INDEX(Import.PLE,Detalhamento!$E150,Detalhamento!AG$15)),IF(INDEX(Import.PLE,Detalhamento!$E150,Detalhamento!AG$15)&lt;=mediçao,OFFSET(Import.PLQ,$A150-1,AG$15-1,1,1),0),0),PLE!$AA$28*OFFSET(Import.PLQ,$A150-1,AG$15-1,1,1)),IF($E150&lt;&gt;1,IF(ISNUMBER(INDEX(Import.PLE,Detalhamento!$E150,Detalhamento!AG$15)),IF(INDEX(Import.PLE,Detalhamento!$E150,Detalhamento!AG$15)&lt;=mediçao,0,OFFSET(Import.PLQ,$A150-1,AG$15-1,1,1)),OFFSET(Import.PLQ,$A150-1,AG$15-1,1,1)),(1-PLE!$AA$28)*OFFSET(Import.PLQ,$A150-1,AG$15-1,1,1))))</f>
        <v>0</v>
      </c>
      <c r="AH150" s="144">
        <f ca="1">IF(AH$13="",0,CHOOSE(Detalhamento.OpçãoServiços,OFFSET(Import.PLQ,$A150-1,AH$15-1,1,1),IF($E150&lt;&gt;1,IF(ISNUMBER(INDEX(Import.PLE,Detalhamento!$E150,Detalhamento!AH$15)),IF(INDEX(Import.PLE,Detalhamento!$E150,Detalhamento!AH$15)&lt;=mediçao,OFFSET(Import.PLQ,$A150-1,AH$15-1,1,1),0),0),PLE!$AA$28*OFFSET(Import.PLQ,$A150-1,AH$15-1,1,1)),IF($E150&lt;&gt;1,IF(ISNUMBER(INDEX(Import.PLE,Detalhamento!$E150,Detalhamento!AH$15)),IF(INDEX(Import.PLE,Detalhamento!$E150,Detalhamento!AH$15)&lt;=mediçao,0,OFFSET(Import.PLQ,$A150-1,AH$15-1,1,1)),OFFSET(Import.PLQ,$A150-1,AH$15-1,1,1)),(1-PLE!$AA$28)*OFFSET(Import.PLQ,$A150-1,AH$15-1,1,1))))</f>
        <v>0</v>
      </c>
      <c r="AI150" s="144">
        <f ca="1">IF(AI$13="",0,CHOOSE(Detalhamento.OpçãoServiços,OFFSET(Import.PLQ,$A150-1,AI$15-1,1,1),IF($E150&lt;&gt;1,IF(ISNUMBER(INDEX(Import.PLE,Detalhamento!$E150,Detalhamento!AI$15)),IF(INDEX(Import.PLE,Detalhamento!$E150,Detalhamento!AI$15)&lt;=mediçao,OFFSET(Import.PLQ,$A150-1,AI$15-1,1,1),0),0),PLE!$AA$28*OFFSET(Import.PLQ,$A150-1,AI$15-1,1,1)),IF($E150&lt;&gt;1,IF(ISNUMBER(INDEX(Import.PLE,Detalhamento!$E150,Detalhamento!AI$15)),IF(INDEX(Import.PLE,Detalhamento!$E150,Detalhamento!AI$15)&lt;=mediçao,0,OFFSET(Import.PLQ,$A150-1,AI$15-1,1,1)),OFFSET(Import.PLQ,$A150-1,AI$15-1,1,1)),(1-PLE!$AA$28)*OFFSET(Import.PLQ,$A150-1,AI$15-1,1,1))))</f>
        <v>0</v>
      </c>
      <c r="AJ150" s="144">
        <f ca="1">IF(AJ$13="",0,CHOOSE(Detalhamento.OpçãoServiços,OFFSET(Import.PLQ,$A150-1,AJ$15-1,1,1),IF($E150&lt;&gt;1,IF(ISNUMBER(INDEX(Import.PLE,Detalhamento!$E150,Detalhamento!AJ$15)),IF(INDEX(Import.PLE,Detalhamento!$E150,Detalhamento!AJ$15)&lt;=mediçao,OFFSET(Import.PLQ,$A150-1,AJ$15-1,1,1),0),0),PLE!$AA$28*OFFSET(Import.PLQ,$A150-1,AJ$15-1,1,1)),IF($E150&lt;&gt;1,IF(ISNUMBER(INDEX(Import.PLE,Detalhamento!$E150,Detalhamento!AJ$15)),IF(INDEX(Import.PLE,Detalhamento!$E150,Detalhamento!AJ$15)&lt;=mediçao,0,OFFSET(Import.PLQ,$A150-1,AJ$15-1,1,1)),OFFSET(Import.PLQ,$A150-1,AJ$15-1,1,1)),(1-PLE!$AA$28)*OFFSET(Import.PLQ,$A150-1,AJ$15-1,1,1))))</f>
        <v>0</v>
      </c>
      <c r="AK150" s="144">
        <f ca="1">IF(AK$13="",0,CHOOSE(Detalhamento.OpçãoServiços,OFFSET(Import.PLQ,$A150-1,AK$15-1,1,1),IF($E150&lt;&gt;1,IF(ISNUMBER(INDEX(Import.PLE,Detalhamento!$E150,Detalhamento!AK$15)),IF(INDEX(Import.PLE,Detalhamento!$E150,Detalhamento!AK$15)&lt;=mediçao,OFFSET(Import.PLQ,$A150-1,AK$15-1,1,1),0),0),PLE!$AA$28*OFFSET(Import.PLQ,$A150-1,AK$15-1,1,1)),IF($E150&lt;&gt;1,IF(ISNUMBER(INDEX(Import.PLE,Detalhamento!$E150,Detalhamento!AK$15)),IF(INDEX(Import.PLE,Detalhamento!$E150,Detalhamento!AK$15)&lt;=mediçao,0,OFFSET(Import.PLQ,$A150-1,AK$15-1,1,1)),OFFSET(Import.PLQ,$A150-1,AK$15-1,1,1)),(1-PLE!$AA$28)*OFFSET(Import.PLQ,$A150-1,AK$15-1,1,1))))</f>
        <v>0</v>
      </c>
      <c r="AL150" s="144">
        <f ca="1">IF(AL$13="",0,CHOOSE(Detalhamento.OpçãoServiços,OFFSET(Import.PLQ,$A150-1,AL$15-1,1,1),IF($E150&lt;&gt;1,IF(ISNUMBER(INDEX(Import.PLE,Detalhamento!$E150,Detalhamento!AL$15)),IF(INDEX(Import.PLE,Detalhamento!$E150,Detalhamento!AL$15)&lt;=mediçao,OFFSET(Import.PLQ,$A150-1,AL$15-1,1,1),0),0),PLE!$AA$28*OFFSET(Import.PLQ,$A150-1,AL$15-1,1,1)),IF($E150&lt;&gt;1,IF(ISNUMBER(INDEX(Import.PLE,Detalhamento!$E150,Detalhamento!AL$15)),IF(INDEX(Import.PLE,Detalhamento!$E150,Detalhamento!AL$15)&lt;=mediçao,0,OFFSET(Import.PLQ,$A150-1,AL$15-1,1,1)),OFFSET(Import.PLQ,$A150-1,AL$15-1,1,1)),(1-PLE!$AA$28)*OFFSET(Import.PLQ,$A150-1,AL$15-1,1,1))))</f>
        <v>0</v>
      </c>
      <c r="AM150" s="144">
        <f ca="1">IF(AM$13="",0,CHOOSE(Detalhamento.OpçãoServiços,OFFSET(Import.PLQ,$A150-1,AM$15-1,1,1),IF($E150&lt;&gt;1,IF(ISNUMBER(INDEX(Import.PLE,Detalhamento!$E150,Detalhamento!AM$15)),IF(INDEX(Import.PLE,Detalhamento!$E150,Detalhamento!AM$15)&lt;=mediçao,OFFSET(Import.PLQ,$A150-1,AM$15-1,1,1),0),0),PLE!$AA$28*OFFSET(Import.PLQ,$A150-1,AM$15-1,1,1)),IF($E150&lt;&gt;1,IF(ISNUMBER(INDEX(Import.PLE,Detalhamento!$E150,Detalhamento!AM$15)),IF(INDEX(Import.PLE,Detalhamento!$E150,Detalhamento!AM$15)&lt;=mediçao,0,OFFSET(Import.PLQ,$A150-1,AM$15-1,1,1)),OFFSET(Import.PLQ,$A150-1,AM$15-1,1,1)),(1-PLE!$AA$28)*OFFSET(Import.PLQ,$A150-1,AM$15-1,1,1))))</f>
        <v>0</v>
      </c>
      <c r="AN150" s="144">
        <f ca="1">IF(AN$13="",0,CHOOSE(Detalhamento.OpçãoServiços,OFFSET(Import.PLQ,$A150-1,AN$15-1,1,1),IF($E150&lt;&gt;1,IF(ISNUMBER(INDEX(Import.PLE,Detalhamento!$E150,Detalhamento!AN$15)),IF(INDEX(Import.PLE,Detalhamento!$E150,Detalhamento!AN$15)&lt;=mediçao,OFFSET(Import.PLQ,$A150-1,AN$15-1,1,1),0),0),PLE!$AA$28*OFFSET(Import.PLQ,$A150-1,AN$15-1,1,1)),IF($E150&lt;&gt;1,IF(ISNUMBER(INDEX(Import.PLE,Detalhamento!$E150,Detalhamento!AN$15)),IF(INDEX(Import.PLE,Detalhamento!$E150,Detalhamento!AN$15)&lt;=mediçao,0,OFFSET(Import.PLQ,$A150-1,AN$15-1,1,1)),OFFSET(Import.PLQ,$A150-1,AN$15-1,1,1)),(1-PLE!$AA$28)*OFFSET(Import.PLQ,$A150-1,AN$15-1,1,1))))</f>
        <v>0</v>
      </c>
      <c r="AO150" s="144">
        <f ca="1">IF(AO$13="",0,CHOOSE(Detalhamento.OpçãoServiços,OFFSET(Import.PLQ,$A150-1,AO$15-1,1,1),IF($E150&lt;&gt;1,IF(ISNUMBER(INDEX(Import.PLE,Detalhamento!$E150,Detalhamento!AO$15)),IF(INDEX(Import.PLE,Detalhamento!$E150,Detalhamento!AO$15)&lt;=mediçao,OFFSET(Import.PLQ,$A150-1,AO$15-1,1,1),0),0),PLE!$AA$28*OFFSET(Import.PLQ,$A150-1,AO$15-1,1,1)),IF($E150&lt;&gt;1,IF(ISNUMBER(INDEX(Import.PLE,Detalhamento!$E150,Detalhamento!AO$15)),IF(INDEX(Import.PLE,Detalhamento!$E150,Detalhamento!AO$15)&lt;=mediçao,0,OFFSET(Import.PLQ,$A150-1,AO$15-1,1,1)),OFFSET(Import.PLQ,$A150-1,AO$15-1,1,1)),(1-PLE!$AA$28)*OFFSET(Import.PLQ,$A150-1,AO$15-1,1,1))))</f>
        <v>0</v>
      </c>
      <c r="AP150" s="144">
        <f ca="1">IF(AP$13="",0,CHOOSE(Detalhamento.OpçãoServiços,OFFSET(Import.PLQ,$A150-1,AP$15-1,1,1),IF($E150&lt;&gt;1,IF(ISNUMBER(INDEX(Import.PLE,Detalhamento!$E150,Detalhamento!AP$15)),IF(INDEX(Import.PLE,Detalhamento!$E150,Detalhamento!AP$15)&lt;=mediçao,OFFSET(Import.PLQ,$A150-1,AP$15-1,1,1),0),0),PLE!$AA$28*OFFSET(Import.PLQ,$A150-1,AP$15-1,1,1)),IF($E150&lt;&gt;1,IF(ISNUMBER(INDEX(Import.PLE,Detalhamento!$E150,Detalhamento!AP$15)),IF(INDEX(Import.PLE,Detalhamento!$E150,Detalhamento!AP$15)&lt;=mediçao,0,OFFSET(Import.PLQ,$A150-1,AP$15-1,1,1)),OFFSET(Import.PLQ,$A150-1,AP$15-1,1,1)),(1-PLE!$AA$28)*OFFSET(Import.PLQ,$A150-1,AP$15-1,1,1))))</f>
        <v>0</v>
      </c>
      <c r="AQ150" s="144">
        <f ca="1">IF(AQ$13="",0,CHOOSE(Detalhamento.OpçãoServiços,OFFSET(Import.PLQ,$A150-1,AQ$15-1,1,1),IF($E150&lt;&gt;1,IF(ISNUMBER(INDEX(Import.PLE,Detalhamento!$E150,Detalhamento!AQ$15)),IF(INDEX(Import.PLE,Detalhamento!$E150,Detalhamento!AQ$15)&lt;=mediçao,OFFSET(Import.PLQ,$A150-1,AQ$15-1,1,1),0),0),PLE!$AA$28*OFFSET(Import.PLQ,$A150-1,AQ$15-1,1,1)),IF($E150&lt;&gt;1,IF(ISNUMBER(INDEX(Import.PLE,Detalhamento!$E150,Detalhamento!AQ$15)),IF(INDEX(Import.PLE,Detalhamento!$E150,Detalhamento!AQ$15)&lt;=mediçao,0,OFFSET(Import.PLQ,$A150-1,AQ$15-1,1,1)),OFFSET(Import.PLQ,$A150-1,AQ$15-1,1,1)),(1-PLE!$AA$28)*OFFSET(Import.PLQ,$A150-1,AQ$15-1,1,1))))</f>
        <v>0</v>
      </c>
      <c r="AR150" s="144">
        <f ca="1">IF(AR$13="",0,CHOOSE(Detalhamento.OpçãoServiços,OFFSET(Import.PLQ,$A150-1,AR$15-1,1,1),IF($E150&lt;&gt;1,IF(ISNUMBER(INDEX(Import.PLE,Detalhamento!$E150,Detalhamento!AR$15)),IF(INDEX(Import.PLE,Detalhamento!$E150,Detalhamento!AR$15)&lt;=mediçao,OFFSET(Import.PLQ,$A150-1,AR$15-1,1,1),0),0),PLE!$AA$28*OFFSET(Import.PLQ,$A150-1,AR$15-1,1,1)),IF($E150&lt;&gt;1,IF(ISNUMBER(INDEX(Import.PLE,Detalhamento!$E150,Detalhamento!AR$15)),IF(INDEX(Import.PLE,Detalhamento!$E150,Detalhamento!AR$15)&lt;=mediçao,0,OFFSET(Import.PLQ,$A150-1,AR$15-1,1,1)),OFFSET(Import.PLQ,$A150-1,AR$15-1,1,1)),(1-PLE!$AA$28)*OFFSET(Import.PLQ,$A150-1,AR$15-1,1,1))))</f>
        <v>0</v>
      </c>
      <c r="AS150" s="144">
        <f ca="1">IF(AS$13="",0,CHOOSE(Detalhamento.OpçãoServiços,OFFSET(Import.PLQ,$A150-1,AS$15-1,1,1),IF($E150&lt;&gt;1,IF(ISNUMBER(INDEX(Import.PLE,Detalhamento!$E150,Detalhamento!AS$15)),IF(INDEX(Import.PLE,Detalhamento!$E150,Detalhamento!AS$15)&lt;=mediçao,OFFSET(Import.PLQ,$A150-1,AS$15-1,1,1),0),0),PLE!$AA$28*OFFSET(Import.PLQ,$A150-1,AS$15-1,1,1)),IF($E150&lt;&gt;1,IF(ISNUMBER(INDEX(Import.PLE,Detalhamento!$E150,Detalhamento!AS$15)),IF(INDEX(Import.PLE,Detalhamento!$E150,Detalhamento!AS$15)&lt;=mediçao,0,OFFSET(Import.PLQ,$A150-1,AS$15-1,1,1)),OFFSET(Import.PLQ,$A150-1,AS$15-1,1,1)),(1-PLE!$AA$28)*OFFSET(Import.PLQ,$A150-1,AS$15-1,1,1))))</f>
        <v>0</v>
      </c>
      <c r="AT150" s="144">
        <f ca="1">IF(AT$13="",0,CHOOSE(Detalhamento.OpçãoServiços,OFFSET(Import.PLQ,$A150-1,AT$15-1,1,1),IF($E150&lt;&gt;1,IF(ISNUMBER(INDEX(Import.PLE,Detalhamento!$E150,Detalhamento!AT$15)),IF(INDEX(Import.PLE,Detalhamento!$E150,Detalhamento!AT$15)&lt;=mediçao,OFFSET(Import.PLQ,$A150-1,AT$15-1,1,1),0),0),PLE!$AA$28*OFFSET(Import.PLQ,$A150-1,AT$15-1,1,1)),IF($E150&lt;&gt;1,IF(ISNUMBER(INDEX(Import.PLE,Detalhamento!$E150,Detalhamento!AT$15)),IF(INDEX(Import.PLE,Detalhamento!$E150,Detalhamento!AT$15)&lt;=mediçao,0,OFFSET(Import.PLQ,$A150-1,AT$15-1,1,1)),OFFSET(Import.PLQ,$A150-1,AT$15-1,1,1)),(1-PLE!$AA$28)*OFFSET(Import.PLQ,$A150-1,AT$15-1,1,1))))</f>
        <v>0</v>
      </c>
      <c r="AU150" s="144">
        <f ca="1">IF(AU$13="",0,CHOOSE(Detalhamento.OpçãoServiços,OFFSET(Import.PLQ,$A150-1,AU$15-1,1,1),IF($E150&lt;&gt;1,IF(ISNUMBER(INDEX(Import.PLE,Detalhamento!$E150,Detalhamento!AU$15)),IF(INDEX(Import.PLE,Detalhamento!$E150,Detalhamento!AU$15)&lt;=mediçao,OFFSET(Import.PLQ,$A150-1,AU$15-1,1,1),0),0),PLE!$AA$28*OFFSET(Import.PLQ,$A150-1,AU$15-1,1,1)),IF($E150&lt;&gt;1,IF(ISNUMBER(INDEX(Import.PLE,Detalhamento!$E150,Detalhamento!AU$15)),IF(INDEX(Import.PLE,Detalhamento!$E150,Detalhamento!AU$15)&lt;=mediçao,0,OFFSET(Import.PLQ,$A150-1,AU$15-1,1,1)),OFFSET(Import.PLQ,$A150-1,AU$15-1,1,1)),(1-PLE!$AA$28)*OFFSET(Import.PLQ,$A150-1,AU$15-1,1,1))))</f>
        <v>0</v>
      </c>
      <c r="AV150" s="144">
        <f ca="1">IF(AV$13="",0,CHOOSE(Detalhamento.OpçãoServiços,OFFSET(Import.PLQ,$A150-1,AV$15-1,1,1),IF($E150&lt;&gt;1,IF(ISNUMBER(INDEX(Import.PLE,Detalhamento!$E150,Detalhamento!AV$15)),IF(INDEX(Import.PLE,Detalhamento!$E150,Detalhamento!AV$15)&lt;=mediçao,OFFSET(Import.PLQ,$A150-1,AV$15-1,1,1),0),0),PLE!$AA$28*OFFSET(Import.PLQ,$A150-1,AV$15-1,1,1)),IF($E150&lt;&gt;1,IF(ISNUMBER(INDEX(Import.PLE,Detalhamento!$E150,Detalhamento!AV$15)),IF(INDEX(Import.PLE,Detalhamento!$E150,Detalhamento!AV$15)&lt;=mediçao,0,OFFSET(Import.PLQ,$A150-1,AV$15-1,1,1)),OFFSET(Import.PLQ,$A150-1,AV$15-1,1,1)),(1-PLE!$AA$28)*OFFSET(Import.PLQ,$A150-1,AV$15-1,1,1))))</f>
        <v>0</v>
      </c>
      <c r="AW150" s="144">
        <f ca="1">IF(AW$13="",0,CHOOSE(Detalhamento.OpçãoServiços,OFFSET(Import.PLQ,$A150-1,AW$15-1,1,1),IF($E150&lt;&gt;1,IF(ISNUMBER(INDEX(Import.PLE,Detalhamento!$E150,Detalhamento!AW$15)),IF(INDEX(Import.PLE,Detalhamento!$E150,Detalhamento!AW$15)&lt;=mediçao,OFFSET(Import.PLQ,$A150-1,AW$15-1,1,1),0),0),PLE!$AA$28*OFFSET(Import.PLQ,$A150-1,AW$15-1,1,1)),IF($E150&lt;&gt;1,IF(ISNUMBER(INDEX(Import.PLE,Detalhamento!$E150,Detalhamento!AW$15)),IF(INDEX(Import.PLE,Detalhamento!$E150,Detalhamento!AW$15)&lt;=mediçao,0,OFFSET(Import.PLQ,$A150-1,AW$15-1,1,1)),OFFSET(Import.PLQ,$A150-1,AW$15-1,1,1)),(1-PLE!$AA$28)*OFFSET(Import.PLQ,$A150-1,AW$15-1,1,1))))</f>
        <v>0</v>
      </c>
      <c r="AX150" s="144">
        <f ca="1">IF(AX$13="",0,CHOOSE(Detalhamento.OpçãoServiços,OFFSET(Import.PLQ,$A150-1,AX$15-1,1,1),IF($E150&lt;&gt;1,IF(ISNUMBER(INDEX(Import.PLE,Detalhamento!$E150,Detalhamento!AX$15)),IF(INDEX(Import.PLE,Detalhamento!$E150,Detalhamento!AX$15)&lt;=mediçao,OFFSET(Import.PLQ,$A150-1,AX$15-1,1,1),0),0),PLE!$AA$28*OFFSET(Import.PLQ,$A150-1,AX$15-1,1,1)),IF($E150&lt;&gt;1,IF(ISNUMBER(INDEX(Import.PLE,Detalhamento!$E150,Detalhamento!AX$15)),IF(INDEX(Import.PLE,Detalhamento!$E150,Detalhamento!AX$15)&lt;=mediçao,0,OFFSET(Import.PLQ,$A150-1,AX$15-1,1,1)),OFFSET(Import.PLQ,$A150-1,AX$15-1,1,1)),(1-PLE!$AA$28)*OFFSET(Import.PLQ,$A150-1,AX$15-1,1,1))))</f>
        <v>0</v>
      </c>
      <c r="AY150" s="144">
        <f ca="1">IF(AY$13="",0,CHOOSE(Detalhamento.OpçãoServiços,OFFSET(Import.PLQ,$A150-1,AY$15-1,1,1),IF($E150&lt;&gt;1,IF(ISNUMBER(INDEX(Import.PLE,Detalhamento!$E150,Detalhamento!AY$15)),IF(INDEX(Import.PLE,Detalhamento!$E150,Detalhamento!AY$15)&lt;=mediçao,OFFSET(Import.PLQ,$A150-1,AY$15-1,1,1),0),0),PLE!$AA$28*OFFSET(Import.PLQ,$A150-1,AY$15-1,1,1)),IF($E150&lt;&gt;1,IF(ISNUMBER(INDEX(Import.PLE,Detalhamento!$E150,Detalhamento!AY$15)),IF(INDEX(Import.PLE,Detalhamento!$E150,Detalhamento!AY$15)&lt;=mediçao,0,OFFSET(Import.PLQ,$A150-1,AY$15-1,1,1)),OFFSET(Import.PLQ,$A150-1,AY$15-1,1,1)),(1-PLE!$AA$28)*OFFSET(Import.PLQ,$A150-1,AY$15-1,1,1))))</f>
        <v>0</v>
      </c>
      <c r="AZ150" s="144">
        <f ca="1">IF(AZ$13="",0,CHOOSE(Detalhamento.OpçãoServiços,OFFSET(Import.PLQ,$A150-1,AZ$15-1,1,1),IF($E150&lt;&gt;1,IF(ISNUMBER(INDEX(Import.PLE,Detalhamento!$E150,Detalhamento!AZ$15)),IF(INDEX(Import.PLE,Detalhamento!$E150,Detalhamento!AZ$15)&lt;=mediçao,OFFSET(Import.PLQ,$A150-1,AZ$15-1,1,1),0),0),PLE!$AA$28*OFFSET(Import.PLQ,$A150-1,AZ$15-1,1,1)),IF($E150&lt;&gt;1,IF(ISNUMBER(INDEX(Import.PLE,Detalhamento!$E150,Detalhamento!AZ$15)),IF(INDEX(Import.PLE,Detalhamento!$E150,Detalhamento!AZ$15)&lt;=mediçao,0,OFFSET(Import.PLQ,$A150-1,AZ$15-1,1,1)),OFFSET(Import.PLQ,$A150-1,AZ$15-1,1,1)),(1-PLE!$AA$28)*OFFSET(Import.PLQ,$A150-1,AZ$15-1,1,1))))</f>
        <v>0</v>
      </c>
      <c r="BA150" s="144">
        <f ca="1">IF(BA$13="",0,CHOOSE(Detalhamento.OpçãoServiços,OFFSET(Import.PLQ,$A150-1,BA$15-1,1,1),IF($E150&lt;&gt;1,IF(ISNUMBER(INDEX(Import.PLE,Detalhamento!$E150,Detalhamento!BA$15)),IF(INDEX(Import.PLE,Detalhamento!$E150,Detalhamento!BA$15)&lt;=mediçao,OFFSET(Import.PLQ,$A150-1,BA$15-1,1,1),0),0),PLE!$AA$28*OFFSET(Import.PLQ,$A150-1,BA$15-1,1,1)),IF($E150&lt;&gt;1,IF(ISNUMBER(INDEX(Import.PLE,Detalhamento!$E150,Detalhamento!BA$15)),IF(INDEX(Import.PLE,Detalhamento!$E150,Detalhamento!BA$15)&lt;=mediçao,0,OFFSET(Import.PLQ,$A150-1,BA$15-1,1,1)),OFFSET(Import.PLQ,$A150-1,BA$15-1,1,1)),(1-PLE!$AA$28)*OFFSET(Import.PLQ,$A150-1,BA$15-1,1,1))))</f>
        <v>0</v>
      </c>
      <c r="BB150" s="144">
        <f ca="1">IF(BB$13="",0,CHOOSE(Detalhamento.OpçãoServiços,OFFSET(Import.PLQ,$A150-1,BB$15-1,1,1),IF($E150&lt;&gt;1,IF(ISNUMBER(INDEX(Import.PLE,Detalhamento!$E150,Detalhamento!BB$15)),IF(INDEX(Import.PLE,Detalhamento!$E150,Detalhamento!BB$15)&lt;=mediçao,OFFSET(Import.PLQ,$A150-1,BB$15-1,1,1),0),0),PLE!$AA$28*OFFSET(Import.PLQ,$A150-1,BB$15-1,1,1)),IF($E150&lt;&gt;1,IF(ISNUMBER(INDEX(Import.PLE,Detalhamento!$E150,Detalhamento!BB$15)),IF(INDEX(Import.PLE,Detalhamento!$E150,Detalhamento!BB$15)&lt;=mediçao,0,OFFSET(Import.PLQ,$A150-1,BB$15-1,1,1)),OFFSET(Import.PLQ,$A150-1,BB$15-1,1,1)),(1-PLE!$AA$28)*OFFSET(Import.PLQ,$A150-1,BB$15-1,1,1))))</f>
        <v>0</v>
      </c>
      <c r="BC150" s="144">
        <f ca="1">IF(BC$13="",0,CHOOSE(Detalhamento.OpçãoServiços,OFFSET(Import.PLQ,$A150-1,BC$15-1,1,1),IF($E150&lt;&gt;1,IF(ISNUMBER(INDEX(Import.PLE,Detalhamento!$E150,Detalhamento!BC$15)),IF(INDEX(Import.PLE,Detalhamento!$E150,Detalhamento!BC$15)&lt;=mediçao,OFFSET(Import.PLQ,$A150-1,BC$15-1,1,1),0),0),PLE!$AA$28*OFFSET(Import.PLQ,$A150-1,BC$15-1,1,1)),IF($E150&lt;&gt;1,IF(ISNUMBER(INDEX(Import.PLE,Detalhamento!$E150,Detalhamento!BC$15)),IF(INDEX(Import.PLE,Detalhamento!$E150,Detalhamento!BC$15)&lt;=mediçao,0,OFFSET(Import.PLQ,$A150-1,BC$15-1,1,1)),OFFSET(Import.PLQ,$A150-1,BC$15-1,1,1)),(1-PLE!$AA$28)*OFFSET(Import.PLQ,$A150-1,BC$15-1,1,1))))</f>
        <v>0</v>
      </c>
      <c r="BD150" s="144">
        <f ca="1">IF(BD$13="",0,CHOOSE(Detalhamento.OpçãoServiços,OFFSET(Import.PLQ,$A150-1,BD$15-1,1,1),IF($E150&lt;&gt;1,IF(ISNUMBER(INDEX(Import.PLE,Detalhamento!$E150,Detalhamento!BD$15)),IF(INDEX(Import.PLE,Detalhamento!$E150,Detalhamento!BD$15)&lt;=mediçao,OFFSET(Import.PLQ,$A150-1,BD$15-1,1,1),0),0),PLE!$AA$28*OFFSET(Import.PLQ,$A150-1,BD$15-1,1,1)),IF($E150&lt;&gt;1,IF(ISNUMBER(INDEX(Import.PLE,Detalhamento!$E150,Detalhamento!BD$15)),IF(INDEX(Import.PLE,Detalhamento!$E150,Detalhamento!BD$15)&lt;=mediçao,0,OFFSET(Import.PLQ,$A150-1,BD$15-1,1,1)),OFFSET(Import.PLQ,$A150-1,BD$15-1,1,1)),(1-PLE!$AA$28)*OFFSET(Import.PLQ,$A150-1,BD$15-1,1,1))))</f>
        <v>0</v>
      </c>
      <c r="BE150" s="144">
        <f ca="1">IF(BE$13="",0,CHOOSE(Detalhamento.OpçãoServiços,OFFSET(Import.PLQ,$A150-1,BE$15-1,1,1),IF($E150&lt;&gt;1,IF(ISNUMBER(INDEX(Import.PLE,Detalhamento!$E150,Detalhamento!BE$15)),IF(INDEX(Import.PLE,Detalhamento!$E150,Detalhamento!BE$15)&lt;=mediçao,OFFSET(Import.PLQ,$A150-1,BE$15-1,1,1),0),0),PLE!$AA$28*OFFSET(Import.PLQ,$A150-1,BE$15-1,1,1)),IF($E150&lt;&gt;1,IF(ISNUMBER(INDEX(Import.PLE,Detalhamento!$E150,Detalhamento!BE$15)),IF(INDEX(Import.PLE,Detalhamento!$E150,Detalhamento!BE$15)&lt;=mediçao,0,OFFSET(Import.PLQ,$A150-1,BE$15-1,1,1)),OFFSET(Import.PLQ,$A150-1,BE$15-1,1,1)),(1-PLE!$AA$28)*OFFSET(Import.PLQ,$A150-1,BE$15-1,1,1))))</f>
        <v>0</v>
      </c>
      <c r="BF150" s="144">
        <f ca="1">IF(BF$13="",0,CHOOSE(Detalhamento.OpçãoServiços,OFFSET(Import.PLQ,$A150-1,BF$15-1,1,1),IF($E150&lt;&gt;1,IF(ISNUMBER(INDEX(Import.PLE,Detalhamento!$E150,Detalhamento!BF$15)),IF(INDEX(Import.PLE,Detalhamento!$E150,Detalhamento!BF$15)&lt;=mediçao,OFFSET(Import.PLQ,$A150-1,BF$15-1,1,1),0),0),PLE!$AA$28*OFFSET(Import.PLQ,$A150-1,BF$15-1,1,1)),IF($E150&lt;&gt;1,IF(ISNUMBER(INDEX(Import.PLE,Detalhamento!$E150,Detalhamento!BF$15)),IF(INDEX(Import.PLE,Detalhamento!$E150,Detalhamento!BF$15)&lt;=mediçao,0,OFFSET(Import.PLQ,$A150-1,BF$15-1,1,1)),OFFSET(Import.PLQ,$A150-1,BF$15-1,1,1)),(1-PLE!$AA$28)*OFFSET(Import.PLQ,$A150-1,BF$15-1,1,1))))</f>
        <v>0</v>
      </c>
      <c r="BG150" s="144">
        <f ca="1">IF(BG$13="",0,CHOOSE(Detalhamento.OpçãoServiços,OFFSET(Import.PLQ,$A150-1,BG$15-1,1,1),IF($E150&lt;&gt;1,IF(ISNUMBER(INDEX(Import.PLE,Detalhamento!$E150,Detalhamento!BG$15)),IF(INDEX(Import.PLE,Detalhamento!$E150,Detalhamento!BG$15)&lt;=mediçao,OFFSET(Import.PLQ,$A150-1,BG$15-1,1,1),0),0),PLE!$AA$28*OFFSET(Import.PLQ,$A150-1,BG$15-1,1,1)),IF($E150&lt;&gt;1,IF(ISNUMBER(INDEX(Import.PLE,Detalhamento!$E150,Detalhamento!BG$15)),IF(INDEX(Import.PLE,Detalhamento!$E150,Detalhamento!BG$15)&lt;=mediçao,0,OFFSET(Import.PLQ,$A150-1,BG$15-1,1,1)),OFFSET(Import.PLQ,$A150-1,BG$15-1,1,1)),(1-PLE!$AA$28)*OFFSET(Import.PLQ,$A150-1,BG$15-1,1,1))))</f>
        <v>0</v>
      </c>
      <c r="BH150" s="144">
        <f ca="1">IF(BH$13="",0,CHOOSE(Detalhamento.OpçãoServiços,OFFSET(Import.PLQ,$A150-1,BH$15-1,1,1),IF($E150&lt;&gt;1,IF(ISNUMBER(INDEX(Import.PLE,Detalhamento!$E150,Detalhamento!BH$15)),IF(INDEX(Import.PLE,Detalhamento!$E150,Detalhamento!BH$15)&lt;=mediçao,OFFSET(Import.PLQ,$A150-1,BH$15-1,1,1),0),0),PLE!$AA$28*OFFSET(Import.PLQ,$A150-1,BH$15-1,1,1)),IF($E150&lt;&gt;1,IF(ISNUMBER(INDEX(Import.PLE,Detalhamento!$E150,Detalhamento!BH$15)),IF(INDEX(Import.PLE,Detalhamento!$E150,Detalhamento!BH$15)&lt;=mediçao,0,OFFSET(Import.PLQ,$A150-1,BH$15-1,1,1)),OFFSET(Import.PLQ,$A150-1,BH$15-1,1,1)),(1-PLE!$AA$28)*OFFSET(Import.PLQ,$A150-1,BH$15-1,1,1))))</f>
        <v>0</v>
      </c>
      <c r="BI150" s="144">
        <f ca="1">IF(BI$13="",0,CHOOSE(Detalhamento.OpçãoServiços,OFFSET(Import.PLQ,$A150-1,BI$15-1,1,1),IF($E150&lt;&gt;1,IF(ISNUMBER(INDEX(Import.PLE,Detalhamento!$E150,Detalhamento!BI$15)),IF(INDEX(Import.PLE,Detalhamento!$E150,Detalhamento!BI$15)&lt;=mediçao,OFFSET(Import.PLQ,$A150-1,BI$15-1,1,1),0),0),PLE!$AA$28*OFFSET(Import.PLQ,$A150-1,BI$15-1,1,1)),IF($E150&lt;&gt;1,IF(ISNUMBER(INDEX(Import.PLE,Detalhamento!$E150,Detalhamento!BI$15)),IF(INDEX(Import.PLE,Detalhamento!$E150,Detalhamento!BI$15)&lt;=mediçao,0,OFFSET(Import.PLQ,$A150-1,BI$15-1,1,1)),OFFSET(Import.PLQ,$A150-1,BI$15-1,1,1)),(1-PLE!$AA$28)*OFFSET(Import.PLQ,$A150-1,BI$15-1,1,1))))</f>
        <v>0</v>
      </c>
    </row>
    <row r="151" spans="1:61" ht="20" x14ac:dyDescent="0.2">
      <c r="A151" s="155">
        <v>119</v>
      </c>
      <c r="B151" s="21" t="str">
        <f t="shared" ca="1" si="25"/>
        <v>Serviço</v>
      </c>
      <c r="E151" s="153">
        <f t="shared" ca="1" si="26"/>
        <v>13</v>
      </c>
      <c r="F151" s="154">
        <f t="shared" ca="1" si="27"/>
        <v>130119</v>
      </c>
      <c r="G151" s="154" t="str">
        <f t="shared" ca="1" si="24"/>
        <v>1.12.26</v>
      </c>
      <c r="H151" s="182" t="str">
        <f t="shared" ca="1" si="24"/>
        <v>CAIXA OCTOGONAL 3" X 3", PVC, INSTALADA EM LAJE - FORNECIMENTO E INSTALAÇÃO. AF_12/2015</v>
      </c>
      <c r="I151" s="37" t="str">
        <f t="shared" ca="1" si="28"/>
        <v>UN</v>
      </c>
      <c r="J151" s="144">
        <f t="shared" ca="1" si="29"/>
        <v>14</v>
      </c>
      <c r="K151" s="67"/>
      <c r="L151" s="144">
        <f ca="1">IF(L$13="",0,CHOOSE(Detalhamento.OpçãoServiços,OFFSET(Import.PLQ,$A151-1,L$15-1,1,1),IF($E151&lt;&gt;1,IF(ISNUMBER(INDEX(Import.PLE,Detalhamento!$E151,Detalhamento!L$15)),IF(INDEX(Import.PLE,Detalhamento!$E151,Detalhamento!L$15)&lt;=mediçao,OFFSET(Import.PLQ,$A151-1,L$15-1,1,1),0),0),PLE!$AA$28*OFFSET(Import.PLQ,$A151-1,L$15-1,1,1)),IF($E151&lt;&gt;1,IF(ISNUMBER(INDEX(Import.PLE,Detalhamento!$E151,Detalhamento!L$15)),IF(INDEX(Import.PLE,Detalhamento!$E151,Detalhamento!L$15)&lt;=mediçao,0,OFFSET(Import.PLQ,$A151-1,L$15-1,1,1)),OFFSET(Import.PLQ,$A151-1,L$15-1,1,1)),(1-PLE!$AA$28)*OFFSET(Import.PLQ,$A151-1,L$15-1,1,1))))</f>
        <v>14</v>
      </c>
      <c r="M151" s="144">
        <f ca="1">IF(M$13="",0,CHOOSE(Detalhamento.OpçãoServiços,OFFSET(Import.PLQ,$A151-1,M$15-1,1,1),IF($E151&lt;&gt;1,IF(ISNUMBER(INDEX(Import.PLE,Detalhamento!$E151,Detalhamento!M$15)),IF(INDEX(Import.PLE,Detalhamento!$E151,Detalhamento!M$15)&lt;=mediçao,OFFSET(Import.PLQ,$A151-1,M$15-1,1,1),0),0),PLE!$AA$28*OFFSET(Import.PLQ,$A151-1,M$15-1,1,1)),IF($E151&lt;&gt;1,IF(ISNUMBER(INDEX(Import.PLE,Detalhamento!$E151,Detalhamento!M$15)),IF(INDEX(Import.PLE,Detalhamento!$E151,Detalhamento!M$15)&lt;=mediçao,0,OFFSET(Import.PLQ,$A151-1,M$15-1,1,1)),OFFSET(Import.PLQ,$A151-1,M$15-1,1,1)),(1-PLE!$AA$28)*OFFSET(Import.PLQ,$A151-1,M$15-1,1,1))))</f>
        <v>0</v>
      </c>
      <c r="N151" s="144">
        <f ca="1">IF(N$13="",0,CHOOSE(Detalhamento.OpçãoServiços,OFFSET(Import.PLQ,$A151-1,N$15-1,1,1),IF($E151&lt;&gt;1,IF(ISNUMBER(INDEX(Import.PLE,Detalhamento!$E151,Detalhamento!N$15)),IF(INDEX(Import.PLE,Detalhamento!$E151,Detalhamento!N$15)&lt;=mediçao,OFFSET(Import.PLQ,$A151-1,N$15-1,1,1),0),0),PLE!$AA$28*OFFSET(Import.PLQ,$A151-1,N$15-1,1,1)),IF($E151&lt;&gt;1,IF(ISNUMBER(INDEX(Import.PLE,Detalhamento!$E151,Detalhamento!N$15)),IF(INDEX(Import.PLE,Detalhamento!$E151,Detalhamento!N$15)&lt;=mediçao,0,OFFSET(Import.PLQ,$A151-1,N$15-1,1,1)),OFFSET(Import.PLQ,$A151-1,N$15-1,1,1)),(1-PLE!$AA$28)*OFFSET(Import.PLQ,$A151-1,N$15-1,1,1))))</f>
        <v>0</v>
      </c>
      <c r="O151" s="144">
        <f ca="1">IF(O$13="",0,CHOOSE(Detalhamento.OpçãoServiços,OFFSET(Import.PLQ,$A151-1,O$15-1,1,1),IF($E151&lt;&gt;1,IF(ISNUMBER(INDEX(Import.PLE,Detalhamento!$E151,Detalhamento!O$15)),IF(INDEX(Import.PLE,Detalhamento!$E151,Detalhamento!O$15)&lt;=mediçao,OFFSET(Import.PLQ,$A151-1,O$15-1,1,1),0),0),PLE!$AA$28*OFFSET(Import.PLQ,$A151-1,O$15-1,1,1)),IF($E151&lt;&gt;1,IF(ISNUMBER(INDEX(Import.PLE,Detalhamento!$E151,Detalhamento!O$15)),IF(INDEX(Import.PLE,Detalhamento!$E151,Detalhamento!O$15)&lt;=mediçao,0,OFFSET(Import.PLQ,$A151-1,O$15-1,1,1)),OFFSET(Import.PLQ,$A151-1,O$15-1,1,1)),(1-PLE!$AA$28)*OFFSET(Import.PLQ,$A151-1,O$15-1,1,1))))</f>
        <v>0</v>
      </c>
      <c r="P151" s="144">
        <f ca="1">IF(P$13="",0,CHOOSE(Detalhamento.OpçãoServiços,OFFSET(Import.PLQ,$A151-1,P$15-1,1,1),IF($E151&lt;&gt;1,IF(ISNUMBER(INDEX(Import.PLE,Detalhamento!$E151,Detalhamento!P$15)),IF(INDEX(Import.PLE,Detalhamento!$E151,Detalhamento!P$15)&lt;=mediçao,OFFSET(Import.PLQ,$A151-1,P$15-1,1,1),0),0),PLE!$AA$28*OFFSET(Import.PLQ,$A151-1,P$15-1,1,1)),IF($E151&lt;&gt;1,IF(ISNUMBER(INDEX(Import.PLE,Detalhamento!$E151,Detalhamento!P$15)),IF(INDEX(Import.PLE,Detalhamento!$E151,Detalhamento!P$15)&lt;=mediçao,0,OFFSET(Import.PLQ,$A151-1,P$15-1,1,1)),OFFSET(Import.PLQ,$A151-1,P$15-1,1,1)),(1-PLE!$AA$28)*OFFSET(Import.PLQ,$A151-1,P$15-1,1,1))))</f>
        <v>0</v>
      </c>
      <c r="Q151" s="144">
        <f ca="1">IF(Q$13="",0,CHOOSE(Detalhamento.OpçãoServiços,OFFSET(Import.PLQ,$A151-1,Q$15-1,1,1),IF($E151&lt;&gt;1,IF(ISNUMBER(INDEX(Import.PLE,Detalhamento!$E151,Detalhamento!Q$15)),IF(INDEX(Import.PLE,Detalhamento!$E151,Detalhamento!Q$15)&lt;=mediçao,OFFSET(Import.PLQ,$A151-1,Q$15-1,1,1),0),0),PLE!$AA$28*OFFSET(Import.PLQ,$A151-1,Q$15-1,1,1)),IF($E151&lt;&gt;1,IF(ISNUMBER(INDEX(Import.PLE,Detalhamento!$E151,Detalhamento!Q$15)),IF(INDEX(Import.PLE,Detalhamento!$E151,Detalhamento!Q$15)&lt;=mediçao,0,OFFSET(Import.PLQ,$A151-1,Q$15-1,1,1)),OFFSET(Import.PLQ,$A151-1,Q$15-1,1,1)),(1-PLE!$AA$28)*OFFSET(Import.PLQ,$A151-1,Q$15-1,1,1))))</f>
        <v>0</v>
      </c>
      <c r="R151" s="144">
        <f ca="1">IF(R$13="",0,CHOOSE(Detalhamento.OpçãoServiços,OFFSET(Import.PLQ,$A151-1,R$15-1,1,1),IF($E151&lt;&gt;1,IF(ISNUMBER(INDEX(Import.PLE,Detalhamento!$E151,Detalhamento!R$15)),IF(INDEX(Import.PLE,Detalhamento!$E151,Detalhamento!R$15)&lt;=mediçao,OFFSET(Import.PLQ,$A151-1,R$15-1,1,1),0),0),PLE!$AA$28*OFFSET(Import.PLQ,$A151-1,R$15-1,1,1)),IF($E151&lt;&gt;1,IF(ISNUMBER(INDEX(Import.PLE,Detalhamento!$E151,Detalhamento!R$15)),IF(INDEX(Import.PLE,Detalhamento!$E151,Detalhamento!R$15)&lt;=mediçao,0,OFFSET(Import.PLQ,$A151-1,R$15-1,1,1)),OFFSET(Import.PLQ,$A151-1,R$15-1,1,1)),(1-PLE!$AA$28)*OFFSET(Import.PLQ,$A151-1,R$15-1,1,1))))</f>
        <v>0</v>
      </c>
      <c r="S151" s="144">
        <f ca="1">IF(S$13="",0,CHOOSE(Detalhamento.OpçãoServiços,OFFSET(Import.PLQ,$A151-1,S$15-1,1,1),IF($E151&lt;&gt;1,IF(ISNUMBER(INDEX(Import.PLE,Detalhamento!$E151,Detalhamento!S$15)),IF(INDEX(Import.PLE,Detalhamento!$E151,Detalhamento!S$15)&lt;=mediçao,OFFSET(Import.PLQ,$A151-1,S$15-1,1,1),0),0),PLE!$AA$28*OFFSET(Import.PLQ,$A151-1,S$15-1,1,1)),IF($E151&lt;&gt;1,IF(ISNUMBER(INDEX(Import.PLE,Detalhamento!$E151,Detalhamento!S$15)),IF(INDEX(Import.PLE,Detalhamento!$E151,Detalhamento!S$15)&lt;=mediçao,0,OFFSET(Import.PLQ,$A151-1,S$15-1,1,1)),OFFSET(Import.PLQ,$A151-1,S$15-1,1,1)),(1-PLE!$AA$28)*OFFSET(Import.PLQ,$A151-1,S$15-1,1,1))))</f>
        <v>0</v>
      </c>
      <c r="T151" s="144">
        <f ca="1">IF(T$13="",0,CHOOSE(Detalhamento.OpçãoServiços,OFFSET(Import.PLQ,$A151-1,T$15-1,1,1),IF($E151&lt;&gt;1,IF(ISNUMBER(INDEX(Import.PLE,Detalhamento!$E151,Detalhamento!T$15)),IF(INDEX(Import.PLE,Detalhamento!$E151,Detalhamento!T$15)&lt;=mediçao,OFFSET(Import.PLQ,$A151-1,T$15-1,1,1),0),0),PLE!$AA$28*OFFSET(Import.PLQ,$A151-1,T$15-1,1,1)),IF($E151&lt;&gt;1,IF(ISNUMBER(INDEX(Import.PLE,Detalhamento!$E151,Detalhamento!T$15)),IF(INDEX(Import.PLE,Detalhamento!$E151,Detalhamento!T$15)&lt;=mediçao,0,OFFSET(Import.PLQ,$A151-1,T$15-1,1,1)),OFFSET(Import.PLQ,$A151-1,T$15-1,1,1)),(1-PLE!$AA$28)*OFFSET(Import.PLQ,$A151-1,T$15-1,1,1))))</f>
        <v>0</v>
      </c>
      <c r="U151" s="144">
        <f ca="1">IF(U$13="",0,CHOOSE(Detalhamento.OpçãoServiços,OFFSET(Import.PLQ,$A151-1,U$15-1,1,1),IF($E151&lt;&gt;1,IF(ISNUMBER(INDEX(Import.PLE,Detalhamento!$E151,Detalhamento!U$15)),IF(INDEX(Import.PLE,Detalhamento!$E151,Detalhamento!U$15)&lt;=mediçao,OFFSET(Import.PLQ,$A151-1,U$15-1,1,1),0),0),PLE!$AA$28*OFFSET(Import.PLQ,$A151-1,U$15-1,1,1)),IF($E151&lt;&gt;1,IF(ISNUMBER(INDEX(Import.PLE,Detalhamento!$E151,Detalhamento!U$15)),IF(INDEX(Import.PLE,Detalhamento!$E151,Detalhamento!U$15)&lt;=mediçao,0,OFFSET(Import.PLQ,$A151-1,U$15-1,1,1)),OFFSET(Import.PLQ,$A151-1,U$15-1,1,1)),(1-PLE!$AA$28)*OFFSET(Import.PLQ,$A151-1,U$15-1,1,1))))</f>
        <v>0</v>
      </c>
      <c r="V151" s="144">
        <f ca="1">IF(V$13="",0,CHOOSE(Detalhamento.OpçãoServiços,OFFSET(Import.PLQ,$A151-1,V$15-1,1,1),IF($E151&lt;&gt;1,IF(ISNUMBER(INDEX(Import.PLE,Detalhamento!$E151,Detalhamento!V$15)),IF(INDEX(Import.PLE,Detalhamento!$E151,Detalhamento!V$15)&lt;=mediçao,OFFSET(Import.PLQ,$A151-1,V$15-1,1,1),0),0),PLE!$AA$28*OFFSET(Import.PLQ,$A151-1,V$15-1,1,1)),IF($E151&lt;&gt;1,IF(ISNUMBER(INDEX(Import.PLE,Detalhamento!$E151,Detalhamento!V$15)),IF(INDEX(Import.PLE,Detalhamento!$E151,Detalhamento!V$15)&lt;=mediçao,0,OFFSET(Import.PLQ,$A151-1,V$15-1,1,1)),OFFSET(Import.PLQ,$A151-1,V$15-1,1,1)),(1-PLE!$AA$28)*OFFSET(Import.PLQ,$A151-1,V$15-1,1,1))))</f>
        <v>0</v>
      </c>
      <c r="W151" s="144">
        <f ca="1">IF(W$13="",0,CHOOSE(Detalhamento.OpçãoServiços,OFFSET(Import.PLQ,$A151-1,W$15-1,1,1),IF($E151&lt;&gt;1,IF(ISNUMBER(INDEX(Import.PLE,Detalhamento!$E151,Detalhamento!W$15)),IF(INDEX(Import.PLE,Detalhamento!$E151,Detalhamento!W$15)&lt;=mediçao,OFFSET(Import.PLQ,$A151-1,W$15-1,1,1),0),0),PLE!$AA$28*OFFSET(Import.PLQ,$A151-1,W$15-1,1,1)),IF($E151&lt;&gt;1,IF(ISNUMBER(INDEX(Import.PLE,Detalhamento!$E151,Detalhamento!W$15)),IF(INDEX(Import.PLE,Detalhamento!$E151,Detalhamento!W$15)&lt;=mediçao,0,OFFSET(Import.PLQ,$A151-1,W$15-1,1,1)),OFFSET(Import.PLQ,$A151-1,W$15-1,1,1)),(1-PLE!$AA$28)*OFFSET(Import.PLQ,$A151-1,W$15-1,1,1))))</f>
        <v>0</v>
      </c>
      <c r="X151" s="144">
        <f ca="1">IF(X$13="",0,CHOOSE(Detalhamento.OpçãoServiços,OFFSET(Import.PLQ,$A151-1,X$15-1,1,1),IF($E151&lt;&gt;1,IF(ISNUMBER(INDEX(Import.PLE,Detalhamento!$E151,Detalhamento!X$15)),IF(INDEX(Import.PLE,Detalhamento!$E151,Detalhamento!X$15)&lt;=mediçao,OFFSET(Import.PLQ,$A151-1,X$15-1,1,1),0),0),PLE!$AA$28*OFFSET(Import.PLQ,$A151-1,X$15-1,1,1)),IF($E151&lt;&gt;1,IF(ISNUMBER(INDEX(Import.PLE,Detalhamento!$E151,Detalhamento!X$15)),IF(INDEX(Import.PLE,Detalhamento!$E151,Detalhamento!X$15)&lt;=mediçao,0,OFFSET(Import.PLQ,$A151-1,X$15-1,1,1)),OFFSET(Import.PLQ,$A151-1,X$15-1,1,1)),(1-PLE!$AA$28)*OFFSET(Import.PLQ,$A151-1,X$15-1,1,1))))</f>
        <v>0</v>
      </c>
      <c r="Y151" s="144">
        <f ca="1">IF(Y$13="",0,CHOOSE(Detalhamento.OpçãoServiços,OFFSET(Import.PLQ,$A151-1,Y$15-1,1,1),IF($E151&lt;&gt;1,IF(ISNUMBER(INDEX(Import.PLE,Detalhamento!$E151,Detalhamento!Y$15)),IF(INDEX(Import.PLE,Detalhamento!$E151,Detalhamento!Y$15)&lt;=mediçao,OFFSET(Import.PLQ,$A151-1,Y$15-1,1,1),0),0),PLE!$AA$28*OFFSET(Import.PLQ,$A151-1,Y$15-1,1,1)),IF($E151&lt;&gt;1,IF(ISNUMBER(INDEX(Import.PLE,Detalhamento!$E151,Detalhamento!Y$15)),IF(INDEX(Import.PLE,Detalhamento!$E151,Detalhamento!Y$15)&lt;=mediçao,0,OFFSET(Import.PLQ,$A151-1,Y$15-1,1,1)),OFFSET(Import.PLQ,$A151-1,Y$15-1,1,1)),(1-PLE!$AA$28)*OFFSET(Import.PLQ,$A151-1,Y$15-1,1,1))))</f>
        <v>0</v>
      </c>
      <c r="Z151" s="144">
        <f ca="1">IF(Z$13="",0,CHOOSE(Detalhamento.OpçãoServiços,OFFSET(Import.PLQ,$A151-1,Z$15-1,1,1),IF($E151&lt;&gt;1,IF(ISNUMBER(INDEX(Import.PLE,Detalhamento!$E151,Detalhamento!Z$15)),IF(INDEX(Import.PLE,Detalhamento!$E151,Detalhamento!Z$15)&lt;=mediçao,OFFSET(Import.PLQ,$A151-1,Z$15-1,1,1),0),0),PLE!$AA$28*OFFSET(Import.PLQ,$A151-1,Z$15-1,1,1)),IF($E151&lt;&gt;1,IF(ISNUMBER(INDEX(Import.PLE,Detalhamento!$E151,Detalhamento!Z$15)),IF(INDEX(Import.PLE,Detalhamento!$E151,Detalhamento!Z$15)&lt;=mediçao,0,OFFSET(Import.PLQ,$A151-1,Z$15-1,1,1)),OFFSET(Import.PLQ,$A151-1,Z$15-1,1,1)),(1-PLE!$AA$28)*OFFSET(Import.PLQ,$A151-1,Z$15-1,1,1))))</f>
        <v>0</v>
      </c>
      <c r="AA151" s="144">
        <f ca="1">IF(AA$13="",0,CHOOSE(Detalhamento.OpçãoServiços,OFFSET(Import.PLQ,$A151-1,AA$15-1,1,1),IF($E151&lt;&gt;1,IF(ISNUMBER(INDEX(Import.PLE,Detalhamento!$E151,Detalhamento!AA$15)),IF(INDEX(Import.PLE,Detalhamento!$E151,Detalhamento!AA$15)&lt;=mediçao,OFFSET(Import.PLQ,$A151-1,AA$15-1,1,1),0),0),PLE!$AA$28*OFFSET(Import.PLQ,$A151-1,AA$15-1,1,1)),IF($E151&lt;&gt;1,IF(ISNUMBER(INDEX(Import.PLE,Detalhamento!$E151,Detalhamento!AA$15)),IF(INDEX(Import.PLE,Detalhamento!$E151,Detalhamento!AA$15)&lt;=mediçao,0,OFFSET(Import.PLQ,$A151-1,AA$15-1,1,1)),OFFSET(Import.PLQ,$A151-1,AA$15-1,1,1)),(1-PLE!$AA$28)*OFFSET(Import.PLQ,$A151-1,AA$15-1,1,1))))</f>
        <v>0</v>
      </c>
      <c r="AB151" s="144">
        <f ca="1">IF(AB$13="",0,CHOOSE(Detalhamento.OpçãoServiços,OFFSET(Import.PLQ,$A151-1,AB$15-1,1,1),IF($E151&lt;&gt;1,IF(ISNUMBER(INDEX(Import.PLE,Detalhamento!$E151,Detalhamento!AB$15)),IF(INDEX(Import.PLE,Detalhamento!$E151,Detalhamento!AB$15)&lt;=mediçao,OFFSET(Import.PLQ,$A151-1,AB$15-1,1,1),0),0),PLE!$AA$28*OFFSET(Import.PLQ,$A151-1,AB$15-1,1,1)),IF($E151&lt;&gt;1,IF(ISNUMBER(INDEX(Import.PLE,Detalhamento!$E151,Detalhamento!AB$15)),IF(INDEX(Import.PLE,Detalhamento!$E151,Detalhamento!AB$15)&lt;=mediçao,0,OFFSET(Import.PLQ,$A151-1,AB$15-1,1,1)),OFFSET(Import.PLQ,$A151-1,AB$15-1,1,1)),(1-PLE!$AA$28)*OFFSET(Import.PLQ,$A151-1,AB$15-1,1,1))))</f>
        <v>0</v>
      </c>
      <c r="AC151" s="144">
        <f ca="1">IF(AC$13="",0,CHOOSE(Detalhamento.OpçãoServiços,OFFSET(Import.PLQ,$A151-1,AC$15-1,1,1),IF($E151&lt;&gt;1,IF(ISNUMBER(INDEX(Import.PLE,Detalhamento!$E151,Detalhamento!AC$15)),IF(INDEX(Import.PLE,Detalhamento!$E151,Detalhamento!AC$15)&lt;=mediçao,OFFSET(Import.PLQ,$A151-1,AC$15-1,1,1),0),0),PLE!$AA$28*OFFSET(Import.PLQ,$A151-1,AC$15-1,1,1)),IF($E151&lt;&gt;1,IF(ISNUMBER(INDEX(Import.PLE,Detalhamento!$E151,Detalhamento!AC$15)),IF(INDEX(Import.PLE,Detalhamento!$E151,Detalhamento!AC$15)&lt;=mediçao,0,OFFSET(Import.PLQ,$A151-1,AC$15-1,1,1)),OFFSET(Import.PLQ,$A151-1,AC$15-1,1,1)),(1-PLE!$AA$28)*OFFSET(Import.PLQ,$A151-1,AC$15-1,1,1))))</f>
        <v>0</v>
      </c>
      <c r="AD151" s="144">
        <f ca="1">IF(AD$13="",0,CHOOSE(Detalhamento.OpçãoServiços,OFFSET(Import.PLQ,$A151-1,AD$15-1,1,1),IF($E151&lt;&gt;1,IF(ISNUMBER(INDEX(Import.PLE,Detalhamento!$E151,Detalhamento!AD$15)),IF(INDEX(Import.PLE,Detalhamento!$E151,Detalhamento!AD$15)&lt;=mediçao,OFFSET(Import.PLQ,$A151-1,AD$15-1,1,1),0),0),PLE!$AA$28*OFFSET(Import.PLQ,$A151-1,AD$15-1,1,1)),IF($E151&lt;&gt;1,IF(ISNUMBER(INDEX(Import.PLE,Detalhamento!$E151,Detalhamento!AD$15)),IF(INDEX(Import.PLE,Detalhamento!$E151,Detalhamento!AD$15)&lt;=mediçao,0,OFFSET(Import.PLQ,$A151-1,AD$15-1,1,1)),OFFSET(Import.PLQ,$A151-1,AD$15-1,1,1)),(1-PLE!$AA$28)*OFFSET(Import.PLQ,$A151-1,AD$15-1,1,1))))</f>
        <v>0</v>
      </c>
      <c r="AE151" s="144">
        <f ca="1">IF(AE$13="",0,CHOOSE(Detalhamento.OpçãoServiços,OFFSET(Import.PLQ,$A151-1,AE$15-1,1,1),IF($E151&lt;&gt;1,IF(ISNUMBER(INDEX(Import.PLE,Detalhamento!$E151,Detalhamento!AE$15)),IF(INDEX(Import.PLE,Detalhamento!$E151,Detalhamento!AE$15)&lt;=mediçao,OFFSET(Import.PLQ,$A151-1,AE$15-1,1,1),0),0),PLE!$AA$28*OFFSET(Import.PLQ,$A151-1,AE$15-1,1,1)),IF($E151&lt;&gt;1,IF(ISNUMBER(INDEX(Import.PLE,Detalhamento!$E151,Detalhamento!AE$15)),IF(INDEX(Import.PLE,Detalhamento!$E151,Detalhamento!AE$15)&lt;=mediçao,0,OFFSET(Import.PLQ,$A151-1,AE$15-1,1,1)),OFFSET(Import.PLQ,$A151-1,AE$15-1,1,1)),(1-PLE!$AA$28)*OFFSET(Import.PLQ,$A151-1,AE$15-1,1,1))))</f>
        <v>0</v>
      </c>
      <c r="AF151" s="144">
        <f ca="1">IF(AF$13="",0,CHOOSE(Detalhamento.OpçãoServiços,OFFSET(Import.PLQ,$A151-1,AF$15-1,1,1),IF($E151&lt;&gt;1,IF(ISNUMBER(INDEX(Import.PLE,Detalhamento!$E151,Detalhamento!AF$15)),IF(INDEX(Import.PLE,Detalhamento!$E151,Detalhamento!AF$15)&lt;=mediçao,OFFSET(Import.PLQ,$A151-1,AF$15-1,1,1),0),0),PLE!$AA$28*OFFSET(Import.PLQ,$A151-1,AF$15-1,1,1)),IF($E151&lt;&gt;1,IF(ISNUMBER(INDEX(Import.PLE,Detalhamento!$E151,Detalhamento!AF$15)),IF(INDEX(Import.PLE,Detalhamento!$E151,Detalhamento!AF$15)&lt;=mediçao,0,OFFSET(Import.PLQ,$A151-1,AF$15-1,1,1)),OFFSET(Import.PLQ,$A151-1,AF$15-1,1,1)),(1-PLE!$AA$28)*OFFSET(Import.PLQ,$A151-1,AF$15-1,1,1))))</f>
        <v>0</v>
      </c>
      <c r="AG151" s="144">
        <f ca="1">IF(AG$13="",0,CHOOSE(Detalhamento.OpçãoServiços,OFFSET(Import.PLQ,$A151-1,AG$15-1,1,1),IF($E151&lt;&gt;1,IF(ISNUMBER(INDEX(Import.PLE,Detalhamento!$E151,Detalhamento!AG$15)),IF(INDEX(Import.PLE,Detalhamento!$E151,Detalhamento!AG$15)&lt;=mediçao,OFFSET(Import.PLQ,$A151-1,AG$15-1,1,1),0),0),PLE!$AA$28*OFFSET(Import.PLQ,$A151-1,AG$15-1,1,1)),IF($E151&lt;&gt;1,IF(ISNUMBER(INDEX(Import.PLE,Detalhamento!$E151,Detalhamento!AG$15)),IF(INDEX(Import.PLE,Detalhamento!$E151,Detalhamento!AG$15)&lt;=mediçao,0,OFFSET(Import.PLQ,$A151-1,AG$15-1,1,1)),OFFSET(Import.PLQ,$A151-1,AG$15-1,1,1)),(1-PLE!$AA$28)*OFFSET(Import.PLQ,$A151-1,AG$15-1,1,1))))</f>
        <v>0</v>
      </c>
      <c r="AH151" s="144">
        <f ca="1">IF(AH$13="",0,CHOOSE(Detalhamento.OpçãoServiços,OFFSET(Import.PLQ,$A151-1,AH$15-1,1,1),IF($E151&lt;&gt;1,IF(ISNUMBER(INDEX(Import.PLE,Detalhamento!$E151,Detalhamento!AH$15)),IF(INDEX(Import.PLE,Detalhamento!$E151,Detalhamento!AH$15)&lt;=mediçao,OFFSET(Import.PLQ,$A151-1,AH$15-1,1,1),0),0),PLE!$AA$28*OFFSET(Import.PLQ,$A151-1,AH$15-1,1,1)),IF($E151&lt;&gt;1,IF(ISNUMBER(INDEX(Import.PLE,Detalhamento!$E151,Detalhamento!AH$15)),IF(INDEX(Import.PLE,Detalhamento!$E151,Detalhamento!AH$15)&lt;=mediçao,0,OFFSET(Import.PLQ,$A151-1,AH$15-1,1,1)),OFFSET(Import.PLQ,$A151-1,AH$15-1,1,1)),(1-PLE!$AA$28)*OFFSET(Import.PLQ,$A151-1,AH$15-1,1,1))))</f>
        <v>0</v>
      </c>
      <c r="AI151" s="144">
        <f ca="1">IF(AI$13="",0,CHOOSE(Detalhamento.OpçãoServiços,OFFSET(Import.PLQ,$A151-1,AI$15-1,1,1),IF($E151&lt;&gt;1,IF(ISNUMBER(INDEX(Import.PLE,Detalhamento!$E151,Detalhamento!AI$15)),IF(INDEX(Import.PLE,Detalhamento!$E151,Detalhamento!AI$15)&lt;=mediçao,OFFSET(Import.PLQ,$A151-1,AI$15-1,1,1),0),0),PLE!$AA$28*OFFSET(Import.PLQ,$A151-1,AI$15-1,1,1)),IF($E151&lt;&gt;1,IF(ISNUMBER(INDEX(Import.PLE,Detalhamento!$E151,Detalhamento!AI$15)),IF(INDEX(Import.PLE,Detalhamento!$E151,Detalhamento!AI$15)&lt;=mediçao,0,OFFSET(Import.PLQ,$A151-1,AI$15-1,1,1)),OFFSET(Import.PLQ,$A151-1,AI$15-1,1,1)),(1-PLE!$AA$28)*OFFSET(Import.PLQ,$A151-1,AI$15-1,1,1))))</f>
        <v>0</v>
      </c>
      <c r="AJ151" s="144">
        <f ca="1">IF(AJ$13="",0,CHOOSE(Detalhamento.OpçãoServiços,OFFSET(Import.PLQ,$A151-1,AJ$15-1,1,1),IF($E151&lt;&gt;1,IF(ISNUMBER(INDEX(Import.PLE,Detalhamento!$E151,Detalhamento!AJ$15)),IF(INDEX(Import.PLE,Detalhamento!$E151,Detalhamento!AJ$15)&lt;=mediçao,OFFSET(Import.PLQ,$A151-1,AJ$15-1,1,1),0),0),PLE!$AA$28*OFFSET(Import.PLQ,$A151-1,AJ$15-1,1,1)),IF($E151&lt;&gt;1,IF(ISNUMBER(INDEX(Import.PLE,Detalhamento!$E151,Detalhamento!AJ$15)),IF(INDEX(Import.PLE,Detalhamento!$E151,Detalhamento!AJ$15)&lt;=mediçao,0,OFFSET(Import.PLQ,$A151-1,AJ$15-1,1,1)),OFFSET(Import.PLQ,$A151-1,AJ$15-1,1,1)),(1-PLE!$AA$28)*OFFSET(Import.PLQ,$A151-1,AJ$15-1,1,1))))</f>
        <v>0</v>
      </c>
      <c r="AK151" s="144">
        <f ca="1">IF(AK$13="",0,CHOOSE(Detalhamento.OpçãoServiços,OFFSET(Import.PLQ,$A151-1,AK$15-1,1,1),IF($E151&lt;&gt;1,IF(ISNUMBER(INDEX(Import.PLE,Detalhamento!$E151,Detalhamento!AK$15)),IF(INDEX(Import.PLE,Detalhamento!$E151,Detalhamento!AK$15)&lt;=mediçao,OFFSET(Import.PLQ,$A151-1,AK$15-1,1,1),0),0),PLE!$AA$28*OFFSET(Import.PLQ,$A151-1,AK$15-1,1,1)),IF($E151&lt;&gt;1,IF(ISNUMBER(INDEX(Import.PLE,Detalhamento!$E151,Detalhamento!AK$15)),IF(INDEX(Import.PLE,Detalhamento!$E151,Detalhamento!AK$15)&lt;=mediçao,0,OFFSET(Import.PLQ,$A151-1,AK$15-1,1,1)),OFFSET(Import.PLQ,$A151-1,AK$15-1,1,1)),(1-PLE!$AA$28)*OFFSET(Import.PLQ,$A151-1,AK$15-1,1,1))))</f>
        <v>0</v>
      </c>
      <c r="AL151" s="144">
        <f ca="1">IF(AL$13="",0,CHOOSE(Detalhamento.OpçãoServiços,OFFSET(Import.PLQ,$A151-1,AL$15-1,1,1),IF($E151&lt;&gt;1,IF(ISNUMBER(INDEX(Import.PLE,Detalhamento!$E151,Detalhamento!AL$15)),IF(INDEX(Import.PLE,Detalhamento!$E151,Detalhamento!AL$15)&lt;=mediçao,OFFSET(Import.PLQ,$A151-1,AL$15-1,1,1),0),0),PLE!$AA$28*OFFSET(Import.PLQ,$A151-1,AL$15-1,1,1)),IF($E151&lt;&gt;1,IF(ISNUMBER(INDEX(Import.PLE,Detalhamento!$E151,Detalhamento!AL$15)),IF(INDEX(Import.PLE,Detalhamento!$E151,Detalhamento!AL$15)&lt;=mediçao,0,OFFSET(Import.PLQ,$A151-1,AL$15-1,1,1)),OFFSET(Import.PLQ,$A151-1,AL$15-1,1,1)),(1-PLE!$AA$28)*OFFSET(Import.PLQ,$A151-1,AL$15-1,1,1))))</f>
        <v>0</v>
      </c>
      <c r="AM151" s="144">
        <f ca="1">IF(AM$13="",0,CHOOSE(Detalhamento.OpçãoServiços,OFFSET(Import.PLQ,$A151-1,AM$15-1,1,1),IF($E151&lt;&gt;1,IF(ISNUMBER(INDEX(Import.PLE,Detalhamento!$E151,Detalhamento!AM$15)),IF(INDEX(Import.PLE,Detalhamento!$E151,Detalhamento!AM$15)&lt;=mediçao,OFFSET(Import.PLQ,$A151-1,AM$15-1,1,1),0),0),PLE!$AA$28*OFFSET(Import.PLQ,$A151-1,AM$15-1,1,1)),IF($E151&lt;&gt;1,IF(ISNUMBER(INDEX(Import.PLE,Detalhamento!$E151,Detalhamento!AM$15)),IF(INDEX(Import.PLE,Detalhamento!$E151,Detalhamento!AM$15)&lt;=mediçao,0,OFFSET(Import.PLQ,$A151-1,AM$15-1,1,1)),OFFSET(Import.PLQ,$A151-1,AM$15-1,1,1)),(1-PLE!$AA$28)*OFFSET(Import.PLQ,$A151-1,AM$15-1,1,1))))</f>
        <v>0</v>
      </c>
      <c r="AN151" s="144">
        <f ca="1">IF(AN$13="",0,CHOOSE(Detalhamento.OpçãoServiços,OFFSET(Import.PLQ,$A151-1,AN$15-1,1,1),IF($E151&lt;&gt;1,IF(ISNUMBER(INDEX(Import.PLE,Detalhamento!$E151,Detalhamento!AN$15)),IF(INDEX(Import.PLE,Detalhamento!$E151,Detalhamento!AN$15)&lt;=mediçao,OFFSET(Import.PLQ,$A151-1,AN$15-1,1,1),0),0),PLE!$AA$28*OFFSET(Import.PLQ,$A151-1,AN$15-1,1,1)),IF($E151&lt;&gt;1,IF(ISNUMBER(INDEX(Import.PLE,Detalhamento!$E151,Detalhamento!AN$15)),IF(INDEX(Import.PLE,Detalhamento!$E151,Detalhamento!AN$15)&lt;=mediçao,0,OFFSET(Import.PLQ,$A151-1,AN$15-1,1,1)),OFFSET(Import.PLQ,$A151-1,AN$15-1,1,1)),(1-PLE!$AA$28)*OFFSET(Import.PLQ,$A151-1,AN$15-1,1,1))))</f>
        <v>0</v>
      </c>
      <c r="AO151" s="144">
        <f ca="1">IF(AO$13="",0,CHOOSE(Detalhamento.OpçãoServiços,OFFSET(Import.PLQ,$A151-1,AO$15-1,1,1),IF($E151&lt;&gt;1,IF(ISNUMBER(INDEX(Import.PLE,Detalhamento!$E151,Detalhamento!AO$15)),IF(INDEX(Import.PLE,Detalhamento!$E151,Detalhamento!AO$15)&lt;=mediçao,OFFSET(Import.PLQ,$A151-1,AO$15-1,1,1),0),0),PLE!$AA$28*OFFSET(Import.PLQ,$A151-1,AO$15-1,1,1)),IF($E151&lt;&gt;1,IF(ISNUMBER(INDEX(Import.PLE,Detalhamento!$E151,Detalhamento!AO$15)),IF(INDEX(Import.PLE,Detalhamento!$E151,Detalhamento!AO$15)&lt;=mediçao,0,OFFSET(Import.PLQ,$A151-1,AO$15-1,1,1)),OFFSET(Import.PLQ,$A151-1,AO$15-1,1,1)),(1-PLE!$AA$28)*OFFSET(Import.PLQ,$A151-1,AO$15-1,1,1))))</f>
        <v>0</v>
      </c>
      <c r="AP151" s="144">
        <f ca="1">IF(AP$13="",0,CHOOSE(Detalhamento.OpçãoServiços,OFFSET(Import.PLQ,$A151-1,AP$15-1,1,1),IF($E151&lt;&gt;1,IF(ISNUMBER(INDEX(Import.PLE,Detalhamento!$E151,Detalhamento!AP$15)),IF(INDEX(Import.PLE,Detalhamento!$E151,Detalhamento!AP$15)&lt;=mediçao,OFFSET(Import.PLQ,$A151-1,AP$15-1,1,1),0),0),PLE!$AA$28*OFFSET(Import.PLQ,$A151-1,AP$15-1,1,1)),IF($E151&lt;&gt;1,IF(ISNUMBER(INDEX(Import.PLE,Detalhamento!$E151,Detalhamento!AP$15)),IF(INDEX(Import.PLE,Detalhamento!$E151,Detalhamento!AP$15)&lt;=mediçao,0,OFFSET(Import.PLQ,$A151-1,AP$15-1,1,1)),OFFSET(Import.PLQ,$A151-1,AP$15-1,1,1)),(1-PLE!$AA$28)*OFFSET(Import.PLQ,$A151-1,AP$15-1,1,1))))</f>
        <v>0</v>
      </c>
      <c r="AQ151" s="144">
        <f ca="1">IF(AQ$13="",0,CHOOSE(Detalhamento.OpçãoServiços,OFFSET(Import.PLQ,$A151-1,AQ$15-1,1,1),IF($E151&lt;&gt;1,IF(ISNUMBER(INDEX(Import.PLE,Detalhamento!$E151,Detalhamento!AQ$15)),IF(INDEX(Import.PLE,Detalhamento!$E151,Detalhamento!AQ$15)&lt;=mediçao,OFFSET(Import.PLQ,$A151-1,AQ$15-1,1,1),0),0),PLE!$AA$28*OFFSET(Import.PLQ,$A151-1,AQ$15-1,1,1)),IF($E151&lt;&gt;1,IF(ISNUMBER(INDEX(Import.PLE,Detalhamento!$E151,Detalhamento!AQ$15)),IF(INDEX(Import.PLE,Detalhamento!$E151,Detalhamento!AQ$15)&lt;=mediçao,0,OFFSET(Import.PLQ,$A151-1,AQ$15-1,1,1)),OFFSET(Import.PLQ,$A151-1,AQ$15-1,1,1)),(1-PLE!$AA$28)*OFFSET(Import.PLQ,$A151-1,AQ$15-1,1,1))))</f>
        <v>0</v>
      </c>
      <c r="AR151" s="144">
        <f ca="1">IF(AR$13="",0,CHOOSE(Detalhamento.OpçãoServiços,OFFSET(Import.PLQ,$A151-1,AR$15-1,1,1),IF($E151&lt;&gt;1,IF(ISNUMBER(INDEX(Import.PLE,Detalhamento!$E151,Detalhamento!AR$15)),IF(INDEX(Import.PLE,Detalhamento!$E151,Detalhamento!AR$15)&lt;=mediçao,OFFSET(Import.PLQ,$A151-1,AR$15-1,1,1),0),0),PLE!$AA$28*OFFSET(Import.PLQ,$A151-1,AR$15-1,1,1)),IF($E151&lt;&gt;1,IF(ISNUMBER(INDEX(Import.PLE,Detalhamento!$E151,Detalhamento!AR$15)),IF(INDEX(Import.PLE,Detalhamento!$E151,Detalhamento!AR$15)&lt;=mediçao,0,OFFSET(Import.PLQ,$A151-1,AR$15-1,1,1)),OFFSET(Import.PLQ,$A151-1,AR$15-1,1,1)),(1-PLE!$AA$28)*OFFSET(Import.PLQ,$A151-1,AR$15-1,1,1))))</f>
        <v>0</v>
      </c>
      <c r="AS151" s="144">
        <f ca="1">IF(AS$13="",0,CHOOSE(Detalhamento.OpçãoServiços,OFFSET(Import.PLQ,$A151-1,AS$15-1,1,1),IF($E151&lt;&gt;1,IF(ISNUMBER(INDEX(Import.PLE,Detalhamento!$E151,Detalhamento!AS$15)),IF(INDEX(Import.PLE,Detalhamento!$E151,Detalhamento!AS$15)&lt;=mediçao,OFFSET(Import.PLQ,$A151-1,AS$15-1,1,1),0),0),PLE!$AA$28*OFFSET(Import.PLQ,$A151-1,AS$15-1,1,1)),IF($E151&lt;&gt;1,IF(ISNUMBER(INDEX(Import.PLE,Detalhamento!$E151,Detalhamento!AS$15)),IF(INDEX(Import.PLE,Detalhamento!$E151,Detalhamento!AS$15)&lt;=mediçao,0,OFFSET(Import.PLQ,$A151-1,AS$15-1,1,1)),OFFSET(Import.PLQ,$A151-1,AS$15-1,1,1)),(1-PLE!$AA$28)*OFFSET(Import.PLQ,$A151-1,AS$15-1,1,1))))</f>
        <v>0</v>
      </c>
      <c r="AT151" s="144">
        <f ca="1">IF(AT$13="",0,CHOOSE(Detalhamento.OpçãoServiços,OFFSET(Import.PLQ,$A151-1,AT$15-1,1,1),IF($E151&lt;&gt;1,IF(ISNUMBER(INDEX(Import.PLE,Detalhamento!$E151,Detalhamento!AT$15)),IF(INDEX(Import.PLE,Detalhamento!$E151,Detalhamento!AT$15)&lt;=mediçao,OFFSET(Import.PLQ,$A151-1,AT$15-1,1,1),0),0),PLE!$AA$28*OFFSET(Import.PLQ,$A151-1,AT$15-1,1,1)),IF($E151&lt;&gt;1,IF(ISNUMBER(INDEX(Import.PLE,Detalhamento!$E151,Detalhamento!AT$15)),IF(INDEX(Import.PLE,Detalhamento!$E151,Detalhamento!AT$15)&lt;=mediçao,0,OFFSET(Import.PLQ,$A151-1,AT$15-1,1,1)),OFFSET(Import.PLQ,$A151-1,AT$15-1,1,1)),(1-PLE!$AA$28)*OFFSET(Import.PLQ,$A151-1,AT$15-1,1,1))))</f>
        <v>0</v>
      </c>
      <c r="AU151" s="144">
        <f ca="1">IF(AU$13="",0,CHOOSE(Detalhamento.OpçãoServiços,OFFSET(Import.PLQ,$A151-1,AU$15-1,1,1),IF($E151&lt;&gt;1,IF(ISNUMBER(INDEX(Import.PLE,Detalhamento!$E151,Detalhamento!AU$15)),IF(INDEX(Import.PLE,Detalhamento!$E151,Detalhamento!AU$15)&lt;=mediçao,OFFSET(Import.PLQ,$A151-1,AU$15-1,1,1),0),0),PLE!$AA$28*OFFSET(Import.PLQ,$A151-1,AU$15-1,1,1)),IF($E151&lt;&gt;1,IF(ISNUMBER(INDEX(Import.PLE,Detalhamento!$E151,Detalhamento!AU$15)),IF(INDEX(Import.PLE,Detalhamento!$E151,Detalhamento!AU$15)&lt;=mediçao,0,OFFSET(Import.PLQ,$A151-1,AU$15-1,1,1)),OFFSET(Import.PLQ,$A151-1,AU$15-1,1,1)),(1-PLE!$AA$28)*OFFSET(Import.PLQ,$A151-1,AU$15-1,1,1))))</f>
        <v>0</v>
      </c>
      <c r="AV151" s="144">
        <f ca="1">IF(AV$13="",0,CHOOSE(Detalhamento.OpçãoServiços,OFFSET(Import.PLQ,$A151-1,AV$15-1,1,1),IF($E151&lt;&gt;1,IF(ISNUMBER(INDEX(Import.PLE,Detalhamento!$E151,Detalhamento!AV$15)),IF(INDEX(Import.PLE,Detalhamento!$E151,Detalhamento!AV$15)&lt;=mediçao,OFFSET(Import.PLQ,$A151-1,AV$15-1,1,1),0),0),PLE!$AA$28*OFFSET(Import.PLQ,$A151-1,AV$15-1,1,1)),IF($E151&lt;&gt;1,IF(ISNUMBER(INDEX(Import.PLE,Detalhamento!$E151,Detalhamento!AV$15)),IF(INDEX(Import.PLE,Detalhamento!$E151,Detalhamento!AV$15)&lt;=mediçao,0,OFFSET(Import.PLQ,$A151-1,AV$15-1,1,1)),OFFSET(Import.PLQ,$A151-1,AV$15-1,1,1)),(1-PLE!$AA$28)*OFFSET(Import.PLQ,$A151-1,AV$15-1,1,1))))</f>
        <v>0</v>
      </c>
      <c r="AW151" s="144">
        <f ca="1">IF(AW$13="",0,CHOOSE(Detalhamento.OpçãoServiços,OFFSET(Import.PLQ,$A151-1,AW$15-1,1,1),IF($E151&lt;&gt;1,IF(ISNUMBER(INDEX(Import.PLE,Detalhamento!$E151,Detalhamento!AW$15)),IF(INDEX(Import.PLE,Detalhamento!$E151,Detalhamento!AW$15)&lt;=mediçao,OFFSET(Import.PLQ,$A151-1,AW$15-1,1,1),0),0),PLE!$AA$28*OFFSET(Import.PLQ,$A151-1,AW$15-1,1,1)),IF($E151&lt;&gt;1,IF(ISNUMBER(INDEX(Import.PLE,Detalhamento!$E151,Detalhamento!AW$15)),IF(INDEX(Import.PLE,Detalhamento!$E151,Detalhamento!AW$15)&lt;=mediçao,0,OFFSET(Import.PLQ,$A151-1,AW$15-1,1,1)),OFFSET(Import.PLQ,$A151-1,AW$15-1,1,1)),(1-PLE!$AA$28)*OFFSET(Import.PLQ,$A151-1,AW$15-1,1,1))))</f>
        <v>0</v>
      </c>
      <c r="AX151" s="144">
        <f ca="1">IF(AX$13="",0,CHOOSE(Detalhamento.OpçãoServiços,OFFSET(Import.PLQ,$A151-1,AX$15-1,1,1),IF($E151&lt;&gt;1,IF(ISNUMBER(INDEX(Import.PLE,Detalhamento!$E151,Detalhamento!AX$15)),IF(INDEX(Import.PLE,Detalhamento!$E151,Detalhamento!AX$15)&lt;=mediçao,OFFSET(Import.PLQ,$A151-1,AX$15-1,1,1),0),0),PLE!$AA$28*OFFSET(Import.PLQ,$A151-1,AX$15-1,1,1)),IF($E151&lt;&gt;1,IF(ISNUMBER(INDEX(Import.PLE,Detalhamento!$E151,Detalhamento!AX$15)),IF(INDEX(Import.PLE,Detalhamento!$E151,Detalhamento!AX$15)&lt;=mediçao,0,OFFSET(Import.PLQ,$A151-1,AX$15-1,1,1)),OFFSET(Import.PLQ,$A151-1,AX$15-1,1,1)),(1-PLE!$AA$28)*OFFSET(Import.PLQ,$A151-1,AX$15-1,1,1))))</f>
        <v>0</v>
      </c>
      <c r="AY151" s="144">
        <f ca="1">IF(AY$13="",0,CHOOSE(Detalhamento.OpçãoServiços,OFFSET(Import.PLQ,$A151-1,AY$15-1,1,1),IF($E151&lt;&gt;1,IF(ISNUMBER(INDEX(Import.PLE,Detalhamento!$E151,Detalhamento!AY$15)),IF(INDEX(Import.PLE,Detalhamento!$E151,Detalhamento!AY$15)&lt;=mediçao,OFFSET(Import.PLQ,$A151-1,AY$15-1,1,1),0),0),PLE!$AA$28*OFFSET(Import.PLQ,$A151-1,AY$15-1,1,1)),IF($E151&lt;&gt;1,IF(ISNUMBER(INDEX(Import.PLE,Detalhamento!$E151,Detalhamento!AY$15)),IF(INDEX(Import.PLE,Detalhamento!$E151,Detalhamento!AY$15)&lt;=mediçao,0,OFFSET(Import.PLQ,$A151-1,AY$15-1,1,1)),OFFSET(Import.PLQ,$A151-1,AY$15-1,1,1)),(1-PLE!$AA$28)*OFFSET(Import.PLQ,$A151-1,AY$15-1,1,1))))</f>
        <v>0</v>
      </c>
      <c r="AZ151" s="144">
        <f ca="1">IF(AZ$13="",0,CHOOSE(Detalhamento.OpçãoServiços,OFFSET(Import.PLQ,$A151-1,AZ$15-1,1,1),IF($E151&lt;&gt;1,IF(ISNUMBER(INDEX(Import.PLE,Detalhamento!$E151,Detalhamento!AZ$15)),IF(INDEX(Import.PLE,Detalhamento!$E151,Detalhamento!AZ$15)&lt;=mediçao,OFFSET(Import.PLQ,$A151-1,AZ$15-1,1,1),0),0),PLE!$AA$28*OFFSET(Import.PLQ,$A151-1,AZ$15-1,1,1)),IF($E151&lt;&gt;1,IF(ISNUMBER(INDEX(Import.PLE,Detalhamento!$E151,Detalhamento!AZ$15)),IF(INDEX(Import.PLE,Detalhamento!$E151,Detalhamento!AZ$15)&lt;=mediçao,0,OFFSET(Import.PLQ,$A151-1,AZ$15-1,1,1)),OFFSET(Import.PLQ,$A151-1,AZ$15-1,1,1)),(1-PLE!$AA$28)*OFFSET(Import.PLQ,$A151-1,AZ$15-1,1,1))))</f>
        <v>0</v>
      </c>
      <c r="BA151" s="144">
        <f ca="1">IF(BA$13="",0,CHOOSE(Detalhamento.OpçãoServiços,OFFSET(Import.PLQ,$A151-1,BA$15-1,1,1),IF($E151&lt;&gt;1,IF(ISNUMBER(INDEX(Import.PLE,Detalhamento!$E151,Detalhamento!BA$15)),IF(INDEX(Import.PLE,Detalhamento!$E151,Detalhamento!BA$15)&lt;=mediçao,OFFSET(Import.PLQ,$A151-1,BA$15-1,1,1),0),0),PLE!$AA$28*OFFSET(Import.PLQ,$A151-1,BA$15-1,1,1)),IF($E151&lt;&gt;1,IF(ISNUMBER(INDEX(Import.PLE,Detalhamento!$E151,Detalhamento!BA$15)),IF(INDEX(Import.PLE,Detalhamento!$E151,Detalhamento!BA$15)&lt;=mediçao,0,OFFSET(Import.PLQ,$A151-1,BA$15-1,1,1)),OFFSET(Import.PLQ,$A151-1,BA$15-1,1,1)),(1-PLE!$AA$28)*OFFSET(Import.PLQ,$A151-1,BA$15-1,1,1))))</f>
        <v>0</v>
      </c>
      <c r="BB151" s="144">
        <f ca="1">IF(BB$13="",0,CHOOSE(Detalhamento.OpçãoServiços,OFFSET(Import.PLQ,$A151-1,BB$15-1,1,1),IF($E151&lt;&gt;1,IF(ISNUMBER(INDEX(Import.PLE,Detalhamento!$E151,Detalhamento!BB$15)),IF(INDEX(Import.PLE,Detalhamento!$E151,Detalhamento!BB$15)&lt;=mediçao,OFFSET(Import.PLQ,$A151-1,BB$15-1,1,1),0),0),PLE!$AA$28*OFFSET(Import.PLQ,$A151-1,BB$15-1,1,1)),IF($E151&lt;&gt;1,IF(ISNUMBER(INDEX(Import.PLE,Detalhamento!$E151,Detalhamento!BB$15)),IF(INDEX(Import.PLE,Detalhamento!$E151,Detalhamento!BB$15)&lt;=mediçao,0,OFFSET(Import.PLQ,$A151-1,BB$15-1,1,1)),OFFSET(Import.PLQ,$A151-1,BB$15-1,1,1)),(1-PLE!$AA$28)*OFFSET(Import.PLQ,$A151-1,BB$15-1,1,1))))</f>
        <v>0</v>
      </c>
      <c r="BC151" s="144">
        <f ca="1">IF(BC$13="",0,CHOOSE(Detalhamento.OpçãoServiços,OFFSET(Import.PLQ,$A151-1,BC$15-1,1,1),IF($E151&lt;&gt;1,IF(ISNUMBER(INDEX(Import.PLE,Detalhamento!$E151,Detalhamento!BC$15)),IF(INDEX(Import.PLE,Detalhamento!$E151,Detalhamento!BC$15)&lt;=mediçao,OFFSET(Import.PLQ,$A151-1,BC$15-1,1,1),0),0),PLE!$AA$28*OFFSET(Import.PLQ,$A151-1,BC$15-1,1,1)),IF($E151&lt;&gt;1,IF(ISNUMBER(INDEX(Import.PLE,Detalhamento!$E151,Detalhamento!BC$15)),IF(INDEX(Import.PLE,Detalhamento!$E151,Detalhamento!BC$15)&lt;=mediçao,0,OFFSET(Import.PLQ,$A151-1,BC$15-1,1,1)),OFFSET(Import.PLQ,$A151-1,BC$15-1,1,1)),(1-PLE!$AA$28)*OFFSET(Import.PLQ,$A151-1,BC$15-1,1,1))))</f>
        <v>0</v>
      </c>
      <c r="BD151" s="144">
        <f ca="1">IF(BD$13="",0,CHOOSE(Detalhamento.OpçãoServiços,OFFSET(Import.PLQ,$A151-1,BD$15-1,1,1),IF($E151&lt;&gt;1,IF(ISNUMBER(INDEX(Import.PLE,Detalhamento!$E151,Detalhamento!BD$15)),IF(INDEX(Import.PLE,Detalhamento!$E151,Detalhamento!BD$15)&lt;=mediçao,OFFSET(Import.PLQ,$A151-1,BD$15-1,1,1),0),0),PLE!$AA$28*OFFSET(Import.PLQ,$A151-1,BD$15-1,1,1)),IF($E151&lt;&gt;1,IF(ISNUMBER(INDEX(Import.PLE,Detalhamento!$E151,Detalhamento!BD$15)),IF(INDEX(Import.PLE,Detalhamento!$E151,Detalhamento!BD$15)&lt;=mediçao,0,OFFSET(Import.PLQ,$A151-1,BD$15-1,1,1)),OFFSET(Import.PLQ,$A151-1,BD$15-1,1,1)),(1-PLE!$AA$28)*OFFSET(Import.PLQ,$A151-1,BD$15-1,1,1))))</f>
        <v>0</v>
      </c>
      <c r="BE151" s="144">
        <f ca="1">IF(BE$13="",0,CHOOSE(Detalhamento.OpçãoServiços,OFFSET(Import.PLQ,$A151-1,BE$15-1,1,1),IF($E151&lt;&gt;1,IF(ISNUMBER(INDEX(Import.PLE,Detalhamento!$E151,Detalhamento!BE$15)),IF(INDEX(Import.PLE,Detalhamento!$E151,Detalhamento!BE$15)&lt;=mediçao,OFFSET(Import.PLQ,$A151-1,BE$15-1,1,1),0),0),PLE!$AA$28*OFFSET(Import.PLQ,$A151-1,BE$15-1,1,1)),IF($E151&lt;&gt;1,IF(ISNUMBER(INDEX(Import.PLE,Detalhamento!$E151,Detalhamento!BE$15)),IF(INDEX(Import.PLE,Detalhamento!$E151,Detalhamento!BE$15)&lt;=mediçao,0,OFFSET(Import.PLQ,$A151-1,BE$15-1,1,1)),OFFSET(Import.PLQ,$A151-1,BE$15-1,1,1)),(1-PLE!$AA$28)*OFFSET(Import.PLQ,$A151-1,BE$15-1,1,1))))</f>
        <v>0</v>
      </c>
      <c r="BF151" s="144">
        <f ca="1">IF(BF$13="",0,CHOOSE(Detalhamento.OpçãoServiços,OFFSET(Import.PLQ,$A151-1,BF$15-1,1,1),IF($E151&lt;&gt;1,IF(ISNUMBER(INDEX(Import.PLE,Detalhamento!$E151,Detalhamento!BF$15)),IF(INDEX(Import.PLE,Detalhamento!$E151,Detalhamento!BF$15)&lt;=mediçao,OFFSET(Import.PLQ,$A151-1,BF$15-1,1,1),0),0),PLE!$AA$28*OFFSET(Import.PLQ,$A151-1,BF$15-1,1,1)),IF($E151&lt;&gt;1,IF(ISNUMBER(INDEX(Import.PLE,Detalhamento!$E151,Detalhamento!BF$15)),IF(INDEX(Import.PLE,Detalhamento!$E151,Detalhamento!BF$15)&lt;=mediçao,0,OFFSET(Import.PLQ,$A151-1,BF$15-1,1,1)),OFFSET(Import.PLQ,$A151-1,BF$15-1,1,1)),(1-PLE!$AA$28)*OFFSET(Import.PLQ,$A151-1,BF$15-1,1,1))))</f>
        <v>0</v>
      </c>
      <c r="BG151" s="144">
        <f ca="1">IF(BG$13="",0,CHOOSE(Detalhamento.OpçãoServiços,OFFSET(Import.PLQ,$A151-1,BG$15-1,1,1),IF($E151&lt;&gt;1,IF(ISNUMBER(INDEX(Import.PLE,Detalhamento!$E151,Detalhamento!BG$15)),IF(INDEX(Import.PLE,Detalhamento!$E151,Detalhamento!BG$15)&lt;=mediçao,OFFSET(Import.PLQ,$A151-1,BG$15-1,1,1),0),0),PLE!$AA$28*OFFSET(Import.PLQ,$A151-1,BG$15-1,1,1)),IF($E151&lt;&gt;1,IF(ISNUMBER(INDEX(Import.PLE,Detalhamento!$E151,Detalhamento!BG$15)),IF(INDEX(Import.PLE,Detalhamento!$E151,Detalhamento!BG$15)&lt;=mediçao,0,OFFSET(Import.PLQ,$A151-1,BG$15-1,1,1)),OFFSET(Import.PLQ,$A151-1,BG$15-1,1,1)),(1-PLE!$AA$28)*OFFSET(Import.PLQ,$A151-1,BG$15-1,1,1))))</f>
        <v>0</v>
      </c>
      <c r="BH151" s="144">
        <f ca="1">IF(BH$13="",0,CHOOSE(Detalhamento.OpçãoServiços,OFFSET(Import.PLQ,$A151-1,BH$15-1,1,1),IF($E151&lt;&gt;1,IF(ISNUMBER(INDEX(Import.PLE,Detalhamento!$E151,Detalhamento!BH$15)),IF(INDEX(Import.PLE,Detalhamento!$E151,Detalhamento!BH$15)&lt;=mediçao,OFFSET(Import.PLQ,$A151-1,BH$15-1,1,1),0),0),PLE!$AA$28*OFFSET(Import.PLQ,$A151-1,BH$15-1,1,1)),IF($E151&lt;&gt;1,IF(ISNUMBER(INDEX(Import.PLE,Detalhamento!$E151,Detalhamento!BH$15)),IF(INDEX(Import.PLE,Detalhamento!$E151,Detalhamento!BH$15)&lt;=mediçao,0,OFFSET(Import.PLQ,$A151-1,BH$15-1,1,1)),OFFSET(Import.PLQ,$A151-1,BH$15-1,1,1)),(1-PLE!$AA$28)*OFFSET(Import.PLQ,$A151-1,BH$15-1,1,1))))</f>
        <v>0</v>
      </c>
      <c r="BI151" s="144">
        <f ca="1">IF(BI$13="",0,CHOOSE(Detalhamento.OpçãoServiços,OFFSET(Import.PLQ,$A151-1,BI$15-1,1,1),IF($E151&lt;&gt;1,IF(ISNUMBER(INDEX(Import.PLE,Detalhamento!$E151,Detalhamento!BI$15)),IF(INDEX(Import.PLE,Detalhamento!$E151,Detalhamento!BI$15)&lt;=mediçao,OFFSET(Import.PLQ,$A151-1,BI$15-1,1,1),0),0),PLE!$AA$28*OFFSET(Import.PLQ,$A151-1,BI$15-1,1,1)),IF($E151&lt;&gt;1,IF(ISNUMBER(INDEX(Import.PLE,Detalhamento!$E151,Detalhamento!BI$15)),IF(INDEX(Import.PLE,Detalhamento!$E151,Detalhamento!BI$15)&lt;=mediçao,0,OFFSET(Import.PLQ,$A151-1,BI$15-1,1,1)),OFFSET(Import.PLQ,$A151-1,BI$15-1,1,1)),(1-PLE!$AA$28)*OFFSET(Import.PLQ,$A151-1,BI$15-1,1,1))))</f>
        <v>0</v>
      </c>
    </row>
    <row r="152" spans="1:61" ht="30" x14ac:dyDescent="0.2">
      <c r="A152" s="155">
        <v>120</v>
      </c>
      <c r="B152" s="21" t="str">
        <f t="shared" ca="1" si="25"/>
        <v>Serviço</v>
      </c>
      <c r="E152" s="153">
        <f t="shared" ca="1" si="26"/>
        <v>13</v>
      </c>
      <c r="F152" s="154">
        <f t="shared" ca="1" si="27"/>
        <v>130120</v>
      </c>
      <c r="G152" s="154" t="str">
        <f t="shared" ca="1" si="24"/>
        <v>1.12.27</v>
      </c>
      <c r="H152" s="182" t="str">
        <f t="shared" ca="1" si="24"/>
        <v>CAIXA RETANGULAR 4" X 2" BAIXA (0,30 M DO PISO), PVC, INSTALADA EM PAREDE - FORNECIMENTO E INSTALAÇÃO. AF_12/2015</v>
      </c>
      <c r="I152" s="37" t="str">
        <f t="shared" ca="1" si="28"/>
        <v>UN</v>
      </c>
      <c r="J152" s="144">
        <f t="shared" ca="1" si="29"/>
        <v>13</v>
      </c>
      <c r="K152" s="67"/>
      <c r="L152" s="144">
        <f ca="1">IF(L$13="",0,CHOOSE(Detalhamento.OpçãoServiços,OFFSET(Import.PLQ,$A152-1,L$15-1,1,1),IF($E152&lt;&gt;1,IF(ISNUMBER(INDEX(Import.PLE,Detalhamento!$E152,Detalhamento!L$15)),IF(INDEX(Import.PLE,Detalhamento!$E152,Detalhamento!L$15)&lt;=mediçao,OFFSET(Import.PLQ,$A152-1,L$15-1,1,1),0),0),PLE!$AA$28*OFFSET(Import.PLQ,$A152-1,L$15-1,1,1)),IF($E152&lt;&gt;1,IF(ISNUMBER(INDEX(Import.PLE,Detalhamento!$E152,Detalhamento!L$15)),IF(INDEX(Import.PLE,Detalhamento!$E152,Detalhamento!L$15)&lt;=mediçao,0,OFFSET(Import.PLQ,$A152-1,L$15-1,1,1)),OFFSET(Import.PLQ,$A152-1,L$15-1,1,1)),(1-PLE!$AA$28)*OFFSET(Import.PLQ,$A152-1,L$15-1,1,1))))</f>
        <v>13</v>
      </c>
      <c r="M152" s="144">
        <f ca="1">IF(M$13="",0,CHOOSE(Detalhamento.OpçãoServiços,OFFSET(Import.PLQ,$A152-1,M$15-1,1,1),IF($E152&lt;&gt;1,IF(ISNUMBER(INDEX(Import.PLE,Detalhamento!$E152,Detalhamento!M$15)),IF(INDEX(Import.PLE,Detalhamento!$E152,Detalhamento!M$15)&lt;=mediçao,OFFSET(Import.PLQ,$A152-1,M$15-1,1,1),0),0),PLE!$AA$28*OFFSET(Import.PLQ,$A152-1,M$15-1,1,1)),IF($E152&lt;&gt;1,IF(ISNUMBER(INDEX(Import.PLE,Detalhamento!$E152,Detalhamento!M$15)),IF(INDEX(Import.PLE,Detalhamento!$E152,Detalhamento!M$15)&lt;=mediçao,0,OFFSET(Import.PLQ,$A152-1,M$15-1,1,1)),OFFSET(Import.PLQ,$A152-1,M$15-1,1,1)),(1-PLE!$AA$28)*OFFSET(Import.PLQ,$A152-1,M$15-1,1,1))))</f>
        <v>0</v>
      </c>
      <c r="N152" s="144">
        <f ca="1">IF(N$13="",0,CHOOSE(Detalhamento.OpçãoServiços,OFFSET(Import.PLQ,$A152-1,N$15-1,1,1),IF($E152&lt;&gt;1,IF(ISNUMBER(INDEX(Import.PLE,Detalhamento!$E152,Detalhamento!N$15)),IF(INDEX(Import.PLE,Detalhamento!$E152,Detalhamento!N$15)&lt;=mediçao,OFFSET(Import.PLQ,$A152-1,N$15-1,1,1),0),0),PLE!$AA$28*OFFSET(Import.PLQ,$A152-1,N$15-1,1,1)),IF($E152&lt;&gt;1,IF(ISNUMBER(INDEX(Import.PLE,Detalhamento!$E152,Detalhamento!N$15)),IF(INDEX(Import.PLE,Detalhamento!$E152,Detalhamento!N$15)&lt;=mediçao,0,OFFSET(Import.PLQ,$A152-1,N$15-1,1,1)),OFFSET(Import.PLQ,$A152-1,N$15-1,1,1)),(1-PLE!$AA$28)*OFFSET(Import.PLQ,$A152-1,N$15-1,1,1))))</f>
        <v>0</v>
      </c>
      <c r="O152" s="144">
        <f ca="1">IF(O$13="",0,CHOOSE(Detalhamento.OpçãoServiços,OFFSET(Import.PLQ,$A152-1,O$15-1,1,1),IF($E152&lt;&gt;1,IF(ISNUMBER(INDEX(Import.PLE,Detalhamento!$E152,Detalhamento!O$15)),IF(INDEX(Import.PLE,Detalhamento!$E152,Detalhamento!O$15)&lt;=mediçao,OFFSET(Import.PLQ,$A152-1,O$15-1,1,1),0),0),PLE!$AA$28*OFFSET(Import.PLQ,$A152-1,O$15-1,1,1)),IF($E152&lt;&gt;1,IF(ISNUMBER(INDEX(Import.PLE,Detalhamento!$E152,Detalhamento!O$15)),IF(INDEX(Import.PLE,Detalhamento!$E152,Detalhamento!O$15)&lt;=mediçao,0,OFFSET(Import.PLQ,$A152-1,O$15-1,1,1)),OFFSET(Import.PLQ,$A152-1,O$15-1,1,1)),(1-PLE!$AA$28)*OFFSET(Import.PLQ,$A152-1,O$15-1,1,1))))</f>
        <v>0</v>
      </c>
      <c r="P152" s="144">
        <f ca="1">IF(P$13="",0,CHOOSE(Detalhamento.OpçãoServiços,OFFSET(Import.PLQ,$A152-1,P$15-1,1,1),IF($E152&lt;&gt;1,IF(ISNUMBER(INDEX(Import.PLE,Detalhamento!$E152,Detalhamento!P$15)),IF(INDEX(Import.PLE,Detalhamento!$E152,Detalhamento!P$15)&lt;=mediçao,OFFSET(Import.PLQ,$A152-1,P$15-1,1,1),0),0),PLE!$AA$28*OFFSET(Import.PLQ,$A152-1,P$15-1,1,1)),IF($E152&lt;&gt;1,IF(ISNUMBER(INDEX(Import.PLE,Detalhamento!$E152,Detalhamento!P$15)),IF(INDEX(Import.PLE,Detalhamento!$E152,Detalhamento!P$15)&lt;=mediçao,0,OFFSET(Import.PLQ,$A152-1,P$15-1,1,1)),OFFSET(Import.PLQ,$A152-1,P$15-1,1,1)),(1-PLE!$AA$28)*OFFSET(Import.PLQ,$A152-1,P$15-1,1,1))))</f>
        <v>0</v>
      </c>
      <c r="Q152" s="144">
        <f ca="1">IF(Q$13="",0,CHOOSE(Detalhamento.OpçãoServiços,OFFSET(Import.PLQ,$A152-1,Q$15-1,1,1),IF($E152&lt;&gt;1,IF(ISNUMBER(INDEX(Import.PLE,Detalhamento!$E152,Detalhamento!Q$15)),IF(INDEX(Import.PLE,Detalhamento!$E152,Detalhamento!Q$15)&lt;=mediçao,OFFSET(Import.PLQ,$A152-1,Q$15-1,1,1),0),0),PLE!$AA$28*OFFSET(Import.PLQ,$A152-1,Q$15-1,1,1)),IF($E152&lt;&gt;1,IF(ISNUMBER(INDEX(Import.PLE,Detalhamento!$E152,Detalhamento!Q$15)),IF(INDEX(Import.PLE,Detalhamento!$E152,Detalhamento!Q$15)&lt;=mediçao,0,OFFSET(Import.PLQ,$A152-1,Q$15-1,1,1)),OFFSET(Import.PLQ,$A152-1,Q$15-1,1,1)),(1-PLE!$AA$28)*OFFSET(Import.PLQ,$A152-1,Q$15-1,1,1))))</f>
        <v>0</v>
      </c>
      <c r="R152" s="144">
        <f ca="1">IF(R$13="",0,CHOOSE(Detalhamento.OpçãoServiços,OFFSET(Import.PLQ,$A152-1,R$15-1,1,1),IF($E152&lt;&gt;1,IF(ISNUMBER(INDEX(Import.PLE,Detalhamento!$E152,Detalhamento!R$15)),IF(INDEX(Import.PLE,Detalhamento!$E152,Detalhamento!R$15)&lt;=mediçao,OFFSET(Import.PLQ,$A152-1,R$15-1,1,1),0),0),PLE!$AA$28*OFFSET(Import.PLQ,$A152-1,R$15-1,1,1)),IF($E152&lt;&gt;1,IF(ISNUMBER(INDEX(Import.PLE,Detalhamento!$E152,Detalhamento!R$15)),IF(INDEX(Import.PLE,Detalhamento!$E152,Detalhamento!R$15)&lt;=mediçao,0,OFFSET(Import.PLQ,$A152-1,R$15-1,1,1)),OFFSET(Import.PLQ,$A152-1,R$15-1,1,1)),(1-PLE!$AA$28)*OFFSET(Import.PLQ,$A152-1,R$15-1,1,1))))</f>
        <v>0</v>
      </c>
      <c r="S152" s="144">
        <f ca="1">IF(S$13="",0,CHOOSE(Detalhamento.OpçãoServiços,OFFSET(Import.PLQ,$A152-1,S$15-1,1,1),IF($E152&lt;&gt;1,IF(ISNUMBER(INDEX(Import.PLE,Detalhamento!$E152,Detalhamento!S$15)),IF(INDEX(Import.PLE,Detalhamento!$E152,Detalhamento!S$15)&lt;=mediçao,OFFSET(Import.PLQ,$A152-1,S$15-1,1,1),0),0),PLE!$AA$28*OFFSET(Import.PLQ,$A152-1,S$15-1,1,1)),IF($E152&lt;&gt;1,IF(ISNUMBER(INDEX(Import.PLE,Detalhamento!$E152,Detalhamento!S$15)),IF(INDEX(Import.PLE,Detalhamento!$E152,Detalhamento!S$15)&lt;=mediçao,0,OFFSET(Import.PLQ,$A152-1,S$15-1,1,1)),OFFSET(Import.PLQ,$A152-1,S$15-1,1,1)),(1-PLE!$AA$28)*OFFSET(Import.PLQ,$A152-1,S$15-1,1,1))))</f>
        <v>0</v>
      </c>
      <c r="T152" s="144">
        <f ca="1">IF(T$13="",0,CHOOSE(Detalhamento.OpçãoServiços,OFFSET(Import.PLQ,$A152-1,T$15-1,1,1),IF($E152&lt;&gt;1,IF(ISNUMBER(INDEX(Import.PLE,Detalhamento!$E152,Detalhamento!T$15)),IF(INDEX(Import.PLE,Detalhamento!$E152,Detalhamento!T$15)&lt;=mediçao,OFFSET(Import.PLQ,$A152-1,T$15-1,1,1),0),0),PLE!$AA$28*OFFSET(Import.PLQ,$A152-1,T$15-1,1,1)),IF($E152&lt;&gt;1,IF(ISNUMBER(INDEX(Import.PLE,Detalhamento!$E152,Detalhamento!T$15)),IF(INDEX(Import.PLE,Detalhamento!$E152,Detalhamento!T$15)&lt;=mediçao,0,OFFSET(Import.PLQ,$A152-1,T$15-1,1,1)),OFFSET(Import.PLQ,$A152-1,T$15-1,1,1)),(1-PLE!$AA$28)*OFFSET(Import.PLQ,$A152-1,T$15-1,1,1))))</f>
        <v>0</v>
      </c>
      <c r="U152" s="144">
        <f ca="1">IF(U$13="",0,CHOOSE(Detalhamento.OpçãoServiços,OFFSET(Import.PLQ,$A152-1,U$15-1,1,1),IF($E152&lt;&gt;1,IF(ISNUMBER(INDEX(Import.PLE,Detalhamento!$E152,Detalhamento!U$15)),IF(INDEX(Import.PLE,Detalhamento!$E152,Detalhamento!U$15)&lt;=mediçao,OFFSET(Import.PLQ,$A152-1,U$15-1,1,1),0),0),PLE!$AA$28*OFFSET(Import.PLQ,$A152-1,U$15-1,1,1)),IF($E152&lt;&gt;1,IF(ISNUMBER(INDEX(Import.PLE,Detalhamento!$E152,Detalhamento!U$15)),IF(INDEX(Import.PLE,Detalhamento!$E152,Detalhamento!U$15)&lt;=mediçao,0,OFFSET(Import.PLQ,$A152-1,U$15-1,1,1)),OFFSET(Import.PLQ,$A152-1,U$15-1,1,1)),(1-PLE!$AA$28)*OFFSET(Import.PLQ,$A152-1,U$15-1,1,1))))</f>
        <v>0</v>
      </c>
      <c r="V152" s="144">
        <f ca="1">IF(V$13="",0,CHOOSE(Detalhamento.OpçãoServiços,OFFSET(Import.PLQ,$A152-1,V$15-1,1,1),IF($E152&lt;&gt;1,IF(ISNUMBER(INDEX(Import.PLE,Detalhamento!$E152,Detalhamento!V$15)),IF(INDEX(Import.PLE,Detalhamento!$E152,Detalhamento!V$15)&lt;=mediçao,OFFSET(Import.PLQ,$A152-1,V$15-1,1,1),0),0),PLE!$AA$28*OFFSET(Import.PLQ,$A152-1,V$15-1,1,1)),IF($E152&lt;&gt;1,IF(ISNUMBER(INDEX(Import.PLE,Detalhamento!$E152,Detalhamento!V$15)),IF(INDEX(Import.PLE,Detalhamento!$E152,Detalhamento!V$15)&lt;=mediçao,0,OFFSET(Import.PLQ,$A152-1,V$15-1,1,1)),OFFSET(Import.PLQ,$A152-1,V$15-1,1,1)),(1-PLE!$AA$28)*OFFSET(Import.PLQ,$A152-1,V$15-1,1,1))))</f>
        <v>0</v>
      </c>
      <c r="W152" s="144">
        <f ca="1">IF(W$13="",0,CHOOSE(Detalhamento.OpçãoServiços,OFFSET(Import.PLQ,$A152-1,W$15-1,1,1),IF($E152&lt;&gt;1,IF(ISNUMBER(INDEX(Import.PLE,Detalhamento!$E152,Detalhamento!W$15)),IF(INDEX(Import.PLE,Detalhamento!$E152,Detalhamento!W$15)&lt;=mediçao,OFFSET(Import.PLQ,$A152-1,W$15-1,1,1),0),0),PLE!$AA$28*OFFSET(Import.PLQ,$A152-1,W$15-1,1,1)),IF($E152&lt;&gt;1,IF(ISNUMBER(INDEX(Import.PLE,Detalhamento!$E152,Detalhamento!W$15)),IF(INDEX(Import.PLE,Detalhamento!$E152,Detalhamento!W$15)&lt;=mediçao,0,OFFSET(Import.PLQ,$A152-1,W$15-1,1,1)),OFFSET(Import.PLQ,$A152-1,W$15-1,1,1)),(1-PLE!$AA$28)*OFFSET(Import.PLQ,$A152-1,W$15-1,1,1))))</f>
        <v>0</v>
      </c>
      <c r="X152" s="144">
        <f ca="1">IF(X$13="",0,CHOOSE(Detalhamento.OpçãoServiços,OFFSET(Import.PLQ,$A152-1,X$15-1,1,1),IF($E152&lt;&gt;1,IF(ISNUMBER(INDEX(Import.PLE,Detalhamento!$E152,Detalhamento!X$15)),IF(INDEX(Import.PLE,Detalhamento!$E152,Detalhamento!X$15)&lt;=mediçao,OFFSET(Import.PLQ,$A152-1,X$15-1,1,1),0),0),PLE!$AA$28*OFFSET(Import.PLQ,$A152-1,X$15-1,1,1)),IF($E152&lt;&gt;1,IF(ISNUMBER(INDEX(Import.PLE,Detalhamento!$E152,Detalhamento!X$15)),IF(INDEX(Import.PLE,Detalhamento!$E152,Detalhamento!X$15)&lt;=mediçao,0,OFFSET(Import.PLQ,$A152-1,X$15-1,1,1)),OFFSET(Import.PLQ,$A152-1,X$15-1,1,1)),(1-PLE!$AA$28)*OFFSET(Import.PLQ,$A152-1,X$15-1,1,1))))</f>
        <v>0</v>
      </c>
      <c r="Y152" s="144">
        <f ca="1">IF(Y$13="",0,CHOOSE(Detalhamento.OpçãoServiços,OFFSET(Import.PLQ,$A152-1,Y$15-1,1,1),IF($E152&lt;&gt;1,IF(ISNUMBER(INDEX(Import.PLE,Detalhamento!$E152,Detalhamento!Y$15)),IF(INDEX(Import.PLE,Detalhamento!$E152,Detalhamento!Y$15)&lt;=mediçao,OFFSET(Import.PLQ,$A152-1,Y$15-1,1,1),0),0),PLE!$AA$28*OFFSET(Import.PLQ,$A152-1,Y$15-1,1,1)),IF($E152&lt;&gt;1,IF(ISNUMBER(INDEX(Import.PLE,Detalhamento!$E152,Detalhamento!Y$15)),IF(INDEX(Import.PLE,Detalhamento!$E152,Detalhamento!Y$15)&lt;=mediçao,0,OFFSET(Import.PLQ,$A152-1,Y$15-1,1,1)),OFFSET(Import.PLQ,$A152-1,Y$15-1,1,1)),(1-PLE!$AA$28)*OFFSET(Import.PLQ,$A152-1,Y$15-1,1,1))))</f>
        <v>0</v>
      </c>
      <c r="Z152" s="144">
        <f ca="1">IF(Z$13="",0,CHOOSE(Detalhamento.OpçãoServiços,OFFSET(Import.PLQ,$A152-1,Z$15-1,1,1),IF($E152&lt;&gt;1,IF(ISNUMBER(INDEX(Import.PLE,Detalhamento!$E152,Detalhamento!Z$15)),IF(INDEX(Import.PLE,Detalhamento!$E152,Detalhamento!Z$15)&lt;=mediçao,OFFSET(Import.PLQ,$A152-1,Z$15-1,1,1),0),0),PLE!$AA$28*OFFSET(Import.PLQ,$A152-1,Z$15-1,1,1)),IF($E152&lt;&gt;1,IF(ISNUMBER(INDEX(Import.PLE,Detalhamento!$E152,Detalhamento!Z$15)),IF(INDEX(Import.PLE,Detalhamento!$E152,Detalhamento!Z$15)&lt;=mediçao,0,OFFSET(Import.PLQ,$A152-1,Z$15-1,1,1)),OFFSET(Import.PLQ,$A152-1,Z$15-1,1,1)),(1-PLE!$AA$28)*OFFSET(Import.PLQ,$A152-1,Z$15-1,1,1))))</f>
        <v>0</v>
      </c>
      <c r="AA152" s="144">
        <f ca="1">IF(AA$13="",0,CHOOSE(Detalhamento.OpçãoServiços,OFFSET(Import.PLQ,$A152-1,AA$15-1,1,1),IF($E152&lt;&gt;1,IF(ISNUMBER(INDEX(Import.PLE,Detalhamento!$E152,Detalhamento!AA$15)),IF(INDEX(Import.PLE,Detalhamento!$E152,Detalhamento!AA$15)&lt;=mediçao,OFFSET(Import.PLQ,$A152-1,AA$15-1,1,1),0),0),PLE!$AA$28*OFFSET(Import.PLQ,$A152-1,AA$15-1,1,1)),IF($E152&lt;&gt;1,IF(ISNUMBER(INDEX(Import.PLE,Detalhamento!$E152,Detalhamento!AA$15)),IF(INDEX(Import.PLE,Detalhamento!$E152,Detalhamento!AA$15)&lt;=mediçao,0,OFFSET(Import.PLQ,$A152-1,AA$15-1,1,1)),OFFSET(Import.PLQ,$A152-1,AA$15-1,1,1)),(1-PLE!$AA$28)*OFFSET(Import.PLQ,$A152-1,AA$15-1,1,1))))</f>
        <v>0</v>
      </c>
      <c r="AB152" s="144">
        <f ca="1">IF(AB$13="",0,CHOOSE(Detalhamento.OpçãoServiços,OFFSET(Import.PLQ,$A152-1,AB$15-1,1,1),IF($E152&lt;&gt;1,IF(ISNUMBER(INDEX(Import.PLE,Detalhamento!$E152,Detalhamento!AB$15)),IF(INDEX(Import.PLE,Detalhamento!$E152,Detalhamento!AB$15)&lt;=mediçao,OFFSET(Import.PLQ,$A152-1,AB$15-1,1,1),0),0),PLE!$AA$28*OFFSET(Import.PLQ,$A152-1,AB$15-1,1,1)),IF($E152&lt;&gt;1,IF(ISNUMBER(INDEX(Import.PLE,Detalhamento!$E152,Detalhamento!AB$15)),IF(INDEX(Import.PLE,Detalhamento!$E152,Detalhamento!AB$15)&lt;=mediçao,0,OFFSET(Import.PLQ,$A152-1,AB$15-1,1,1)),OFFSET(Import.PLQ,$A152-1,AB$15-1,1,1)),(1-PLE!$AA$28)*OFFSET(Import.PLQ,$A152-1,AB$15-1,1,1))))</f>
        <v>0</v>
      </c>
      <c r="AC152" s="144">
        <f ca="1">IF(AC$13="",0,CHOOSE(Detalhamento.OpçãoServiços,OFFSET(Import.PLQ,$A152-1,AC$15-1,1,1),IF($E152&lt;&gt;1,IF(ISNUMBER(INDEX(Import.PLE,Detalhamento!$E152,Detalhamento!AC$15)),IF(INDEX(Import.PLE,Detalhamento!$E152,Detalhamento!AC$15)&lt;=mediçao,OFFSET(Import.PLQ,$A152-1,AC$15-1,1,1),0),0),PLE!$AA$28*OFFSET(Import.PLQ,$A152-1,AC$15-1,1,1)),IF($E152&lt;&gt;1,IF(ISNUMBER(INDEX(Import.PLE,Detalhamento!$E152,Detalhamento!AC$15)),IF(INDEX(Import.PLE,Detalhamento!$E152,Detalhamento!AC$15)&lt;=mediçao,0,OFFSET(Import.PLQ,$A152-1,AC$15-1,1,1)),OFFSET(Import.PLQ,$A152-1,AC$15-1,1,1)),(1-PLE!$AA$28)*OFFSET(Import.PLQ,$A152-1,AC$15-1,1,1))))</f>
        <v>0</v>
      </c>
      <c r="AD152" s="144">
        <f ca="1">IF(AD$13="",0,CHOOSE(Detalhamento.OpçãoServiços,OFFSET(Import.PLQ,$A152-1,AD$15-1,1,1),IF($E152&lt;&gt;1,IF(ISNUMBER(INDEX(Import.PLE,Detalhamento!$E152,Detalhamento!AD$15)),IF(INDEX(Import.PLE,Detalhamento!$E152,Detalhamento!AD$15)&lt;=mediçao,OFFSET(Import.PLQ,$A152-1,AD$15-1,1,1),0),0),PLE!$AA$28*OFFSET(Import.PLQ,$A152-1,AD$15-1,1,1)),IF($E152&lt;&gt;1,IF(ISNUMBER(INDEX(Import.PLE,Detalhamento!$E152,Detalhamento!AD$15)),IF(INDEX(Import.PLE,Detalhamento!$E152,Detalhamento!AD$15)&lt;=mediçao,0,OFFSET(Import.PLQ,$A152-1,AD$15-1,1,1)),OFFSET(Import.PLQ,$A152-1,AD$15-1,1,1)),(1-PLE!$AA$28)*OFFSET(Import.PLQ,$A152-1,AD$15-1,1,1))))</f>
        <v>0</v>
      </c>
      <c r="AE152" s="144">
        <f ca="1">IF(AE$13="",0,CHOOSE(Detalhamento.OpçãoServiços,OFFSET(Import.PLQ,$A152-1,AE$15-1,1,1),IF($E152&lt;&gt;1,IF(ISNUMBER(INDEX(Import.PLE,Detalhamento!$E152,Detalhamento!AE$15)),IF(INDEX(Import.PLE,Detalhamento!$E152,Detalhamento!AE$15)&lt;=mediçao,OFFSET(Import.PLQ,$A152-1,AE$15-1,1,1),0),0),PLE!$AA$28*OFFSET(Import.PLQ,$A152-1,AE$15-1,1,1)),IF($E152&lt;&gt;1,IF(ISNUMBER(INDEX(Import.PLE,Detalhamento!$E152,Detalhamento!AE$15)),IF(INDEX(Import.PLE,Detalhamento!$E152,Detalhamento!AE$15)&lt;=mediçao,0,OFFSET(Import.PLQ,$A152-1,AE$15-1,1,1)),OFFSET(Import.PLQ,$A152-1,AE$15-1,1,1)),(1-PLE!$AA$28)*OFFSET(Import.PLQ,$A152-1,AE$15-1,1,1))))</f>
        <v>0</v>
      </c>
      <c r="AF152" s="144">
        <f ca="1">IF(AF$13="",0,CHOOSE(Detalhamento.OpçãoServiços,OFFSET(Import.PLQ,$A152-1,AF$15-1,1,1),IF($E152&lt;&gt;1,IF(ISNUMBER(INDEX(Import.PLE,Detalhamento!$E152,Detalhamento!AF$15)),IF(INDEX(Import.PLE,Detalhamento!$E152,Detalhamento!AF$15)&lt;=mediçao,OFFSET(Import.PLQ,$A152-1,AF$15-1,1,1),0),0),PLE!$AA$28*OFFSET(Import.PLQ,$A152-1,AF$15-1,1,1)),IF($E152&lt;&gt;1,IF(ISNUMBER(INDEX(Import.PLE,Detalhamento!$E152,Detalhamento!AF$15)),IF(INDEX(Import.PLE,Detalhamento!$E152,Detalhamento!AF$15)&lt;=mediçao,0,OFFSET(Import.PLQ,$A152-1,AF$15-1,1,1)),OFFSET(Import.PLQ,$A152-1,AF$15-1,1,1)),(1-PLE!$AA$28)*OFFSET(Import.PLQ,$A152-1,AF$15-1,1,1))))</f>
        <v>0</v>
      </c>
      <c r="AG152" s="144">
        <f ca="1">IF(AG$13="",0,CHOOSE(Detalhamento.OpçãoServiços,OFFSET(Import.PLQ,$A152-1,AG$15-1,1,1),IF($E152&lt;&gt;1,IF(ISNUMBER(INDEX(Import.PLE,Detalhamento!$E152,Detalhamento!AG$15)),IF(INDEX(Import.PLE,Detalhamento!$E152,Detalhamento!AG$15)&lt;=mediçao,OFFSET(Import.PLQ,$A152-1,AG$15-1,1,1),0),0),PLE!$AA$28*OFFSET(Import.PLQ,$A152-1,AG$15-1,1,1)),IF($E152&lt;&gt;1,IF(ISNUMBER(INDEX(Import.PLE,Detalhamento!$E152,Detalhamento!AG$15)),IF(INDEX(Import.PLE,Detalhamento!$E152,Detalhamento!AG$15)&lt;=mediçao,0,OFFSET(Import.PLQ,$A152-1,AG$15-1,1,1)),OFFSET(Import.PLQ,$A152-1,AG$15-1,1,1)),(1-PLE!$AA$28)*OFFSET(Import.PLQ,$A152-1,AG$15-1,1,1))))</f>
        <v>0</v>
      </c>
      <c r="AH152" s="144">
        <f ca="1">IF(AH$13="",0,CHOOSE(Detalhamento.OpçãoServiços,OFFSET(Import.PLQ,$A152-1,AH$15-1,1,1),IF($E152&lt;&gt;1,IF(ISNUMBER(INDEX(Import.PLE,Detalhamento!$E152,Detalhamento!AH$15)),IF(INDEX(Import.PLE,Detalhamento!$E152,Detalhamento!AH$15)&lt;=mediçao,OFFSET(Import.PLQ,$A152-1,AH$15-1,1,1),0),0),PLE!$AA$28*OFFSET(Import.PLQ,$A152-1,AH$15-1,1,1)),IF($E152&lt;&gt;1,IF(ISNUMBER(INDEX(Import.PLE,Detalhamento!$E152,Detalhamento!AH$15)),IF(INDEX(Import.PLE,Detalhamento!$E152,Detalhamento!AH$15)&lt;=mediçao,0,OFFSET(Import.PLQ,$A152-1,AH$15-1,1,1)),OFFSET(Import.PLQ,$A152-1,AH$15-1,1,1)),(1-PLE!$AA$28)*OFFSET(Import.PLQ,$A152-1,AH$15-1,1,1))))</f>
        <v>0</v>
      </c>
      <c r="AI152" s="144">
        <f ca="1">IF(AI$13="",0,CHOOSE(Detalhamento.OpçãoServiços,OFFSET(Import.PLQ,$A152-1,AI$15-1,1,1),IF($E152&lt;&gt;1,IF(ISNUMBER(INDEX(Import.PLE,Detalhamento!$E152,Detalhamento!AI$15)),IF(INDEX(Import.PLE,Detalhamento!$E152,Detalhamento!AI$15)&lt;=mediçao,OFFSET(Import.PLQ,$A152-1,AI$15-1,1,1),0),0),PLE!$AA$28*OFFSET(Import.PLQ,$A152-1,AI$15-1,1,1)),IF($E152&lt;&gt;1,IF(ISNUMBER(INDEX(Import.PLE,Detalhamento!$E152,Detalhamento!AI$15)),IF(INDEX(Import.PLE,Detalhamento!$E152,Detalhamento!AI$15)&lt;=mediçao,0,OFFSET(Import.PLQ,$A152-1,AI$15-1,1,1)),OFFSET(Import.PLQ,$A152-1,AI$15-1,1,1)),(1-PLE!$AA$28)*OFFSET(Import.PLQ,$A152-1,AI$15-1,1,1))))</f>
        <v>0</v>
      </c>
      <c r="AJ152" s="144">
        <f ca="1">IF(AJ$13="",0,CHOOSE(Detalhamento.OpçãoServiços,OFFSET(Import.PLQ,$A152-1,AJ$15-1,1,1),IF($E152&lt;&gt;1,IF(ISNUMBER(INDEX(Import.PLE,Detalhamento!$E152,Detalhamento!AJ$15)),IF(INDEX(Import.PLE,Detalhamento!$E152,Detalhamento!AJ$15)&lt;=mediçao,OFFSET(Import.PLQ,$A152-1,AJ$15-1,1,1),0),0),PLE!$AA$28*OFFSET(Import.PLQ,$A152-1,AJ$15-1,1,1)),IF($E152&lt;&gt;1,IF(ISNUMBER(INDEX(Import.PLE,Detalhamento!$E152,Detalhamento!AJ$15)),IF(INDEX(Import.PLE,Detalhamento!$E152,Detalhamento!AJ$15)&lt;=mediçao,0,OFFSET(Import.PLQ,$A152-1,AJ$15-1,1,1)),OFFSET(Import.PLQ,$A152-1,AJ$15-1,1,1)),(1-PLE!$AA$28)*OFFSET(Import.PLQ,$A152-1,AJ$15-1,1,1))))</f>
        <v>0</v>
      </c>
      <c r="AK152" s="144">
        <f ca="1">IF(AK$13="",0,CHOOSE(Detalhamento.OpçãoServiços,OFFSET(Import.PLQ,$A152-1,AK$15-1,1,1),IF($E152&lt;&gt;1,IF(ISNUMBER(INDEX(Import.PLE,Detalhamento!$E152,Detalhamento!AK$15)),IF(INDEX(Import.PLE,Detalhamento!$E152,Detalhamento!AK$15)&lt;=mediçao,OFFSET(Import.PLQ,$A152-1,AK$15-1,1,1),0),0),PLE!$AA$28*OFFSET(Import.PLQ,$A152-1,AK$15-1,1,1)),IF($E152&lt;&gt;1,IF(ISNUMBER(INDEX(Import.PLE,Detalhamento!$E152,Detalhamento!AK$15)),IF(INDEX(Import.PLE,Detalhamento!$E152,Detalhamento!AK$15)&lt;=mediçao,0,OFFSET(Import.PLQ,$A152-1,AK$15-1,1,1)),OFFSET(Import.PLQ,$A152-1,AK$15-1,1,1)),(1-PLE!$AA$28)*OFFSET(Import.PLQ,$A152-1,AK$15-1,1,1))))</f>
        <v>0</v>
      </c>
      <c r="AL152" s="144">
        <f ca="1">IF(AL$13="",0,CHOOSE(Detalhamento.OpçãoServiços,OFFSET(Import.PLQ,$A152-1,AL$15-1,1,1),IF($E152&lt;&gt;1,IF(ISNUMBER(INDEX(Import.PLE,Detalhamento!$E152,Detalhamento!AL$15)),IF(INDEX(Import.PLE,Detalhamento!$E152,Detalhamento!AL$15)&lt;=mediçao,OFFSET(Import.PLQ,$A152-1,AL$15-1,1,1),0),0),PLE!$AA$28*OFFSET(Import.PLQ,$A152-1,AL$15-1,1,1)),IF($E152&lt;&gt;1,IF(ISNUMBER(INDEX(Import.PLE,Detalhamento!$E152,Detalhamento!AL$15)),IF(INDEX(Import.PLE,Detalhamento!$E152,Detalhamento!AL$15)&lt;=mediçao,0,OFFSET(Import.PLQ,$A152-1,AL$15-1,1,1)),OFFSET(Import.PLQ,$A152-1,AL$15-1,1,1)),(1-PLE!$AA$28)*OFFSET(Import.PLQ,$A152-1,AL$15-1,1,1))))</f>
        <v>0</v>
      </c>
      <c r="AM152" s="144">
        <f ca="1">IF(AM$13="",0,CHOOSE(Detalhamento.OpçãoServiços,OFFSET(Import.PLQ,$A152-1,AM$15-1,1,1),IF($E152&lt;&gt;1,IF(ISNUMBER(INDEX(Import.PLE,Detalhamento!$E152,Detalhamento!AM$15)),IF(INDEX(Import.PLE,Detalhamento!$E152,Detalhamento!AM$15)&lt;=mediçao,OFFSET(Import.PLQ,$A152-1,AM$15-1,1,1),0),0),PLE!$AA$28*OFFSET(Import.PLQ,$A152-1,AM$15-1,1,1)),IF($E152&lt;&gt;1,IF(ISNUMBER(INDEX(Import.PLE,Detalhamento!$E152,Detalhamento!AM$15)),IF(INDEX(Import.PLE,Detalhamento!$E152,Detalhamento!AM$15)&lt;=mediçao,0,OFFSET(Import.PLQ,$A152-1,AM$15-1,1,1)),OFFSET(Import.PLQ,$A152-1,AM$15-1,1,1)),(1-PLE!$AA$28)*OFFSET(Import.PLQ,$A152-1,AM$15-1,1,1))))</f>
        <v>0</v>
      </c>
      <c r="AN152" s="144">
        <f ca="1">IF(AN$13="",0,CHOOSE(Detalhamento.OpçãoServiços,OFFSET(Import.PLQ,$A152-1,AN$15-1,1,1),IF($E152&lt;&gt;1,IF(ISNUMBER(INDEX(Import.PLE,Detalhamento!$E152,Detalhamento!AN$15)),IF(INDEX(Import.PLE,Detalhamento!$E152,Detalhamento!AN$15)&lt;=mediçao,OFFSET(Import.PLQ,$A152-1,AN$15-1,1,1),0),0),PLE!$AA$28*OFFSET(Import.PLQ,$A152-1,AN$15-1,1,1)),IF($E152&lt;&gt;1,IF(ISNUMBER(INDEX(Import.PLE,Detalhamento!$E152,Detalhamento!AN$15)),IF(INDEX(Import.PLE,Detalhamento!$E152,Detalhamento!AN$15)&lt;=mediçao,0,OFFSET(Import.PLQ,$A152-1,AN$15-1,1,1)),OFFSET(Import.PLQ,$A152-1,AN$15-1,1,1)),(1-PLE!$AA$28)*OFFSET(Import.PLQ,$A152-1,AN$15-1,1,1))))</f>
        <v>0</v>
      </c>
      <c r="AO152" s="144">
        <f ca="1">IF(AO$13="",0,CHOOSE(Detalhamento.OpçãoServiços,OFFSET(Import.PLQ,$A152-1,AO$15-1,1,1),IF($E152&lt;&gt;1,IF(ISNUMBER(INDEX(Import.PLE,Detalhamento!$E152,Detalhamento!AO$15)),IF(INDEX(Import.PLE,Detalhamento!$E152,Detalhamento!AO$15)&lt;=mediçao,OFFSET(Import.PLQ,$A152-1,AO$15-1,1,1),0),0),PLE!$AA$28*OFFSET(Import.PLQ,$A152-1,AO$15-1,1,1)),IF($E152&lt;&gt;1,IF(ISNUMBER(INDEX(Import.PLE,Detalhamento!$E152,Detalhamento!AO$15)),IF(INDEX(Import.PLE,Detalhamento!$E152,Detalhamento!AO$15)&lt;=mediçao,0,OFFSET(Import.PLQ,$A152-1,AO$15-1,1,1)),OFFSET(Import.PLQ,$A152-1,AO$15-1,1,1)),(1-PLE!$AA$28)*OFFSET(Import.PLQ,$A152-1,AO$15-1,1,1))))</f>
        <v>0</v>
      </c>
      <c r="AP152" s="144">
        <f ca="1">IF(AP$13="",0,CHOOSE(Detalhamento.OpçãoServiços,OFFSET(Import.PLQ,$A152-1,AP$15-1,1,1),IF($E152&lt;&gt;1,IF(ISNUMBER(INDEX(Import.PLE,Detalhamento!$E152,Detalhamento!AP$15)),IF(INDEX(Import.PLE,Detalhamento!$E152,Detalhamento!AP$15)&lt;=mediçao,OFFSET(Import.PLQ,$A152-1,AP$15-1,1,1),0),0),PLE!$AA$28*OFFSET(Import.PLQ,$A152-1,AP$15-1,1,1)),IF($E152&lt;&gt;1,IF(ISNUMBER(INDEX(Import.PLE,Detalhamento!$E152,Detalhamento!AP$15)),IF(INDEX(Import.PLE,Detalhamento!$E152,Detalhamento!AP$15)&lt;=mediçao,0,OFFSET(Import.PLQ,$A152-1,AP$15-1,1,1)),OFFSET(Import.PLQ,$A152-1,AP$15-1,1,1)),(1-PLE!$AA$28)*OFFSET(Import.PLQ,$A152-1,AP$15-1,1,1))))</f>
        <v>0</v>
      </c>
      <c r="AQ152" s="144">
        <f ca="1">IF(AQ$13="",0,CHOOSE(Detalhamento.OpçãoServiços,OFFSET(Import.PLQ,$A152-1,AQ$15-1,1,1),IF($E152&lt;&gt;1,IF(ISNUMBER(INDEX(Import.PLE,Detalhamento!$E152,Detalhamento!AQ$15)),IF(INDEX(Import.PLE,Detalhamento!$E152,Detalhamento!AQ$15)&lt;=mediçao,OFFSET(Import.PLQ,$A152-1,AQ$15-1,1,1),0),0),PLE!$AA$28*OFFSET(Import.PLQ,$A152-1,AQ$15-1,1,1)),IF($E152&lt;&gt;1,IF(ISNUMBER(INDEX(Import.PLE,Detalhamento!$E152,Detalhamento!AQ$15)),IF(INDEX(Import.PLE,Detalhamento!$E152,Detalhamento!AQ$15)&lt;=mediçao,0,OFFSET(Import.PLQ,$A152-1,AQ$15-1,1,1)),OFFSET(Import.PLQ,$A152-1,AQ$15-1,1,1)),(1-PLE!$AA$28)*OFFSET(Import.PLQ,$A152-1,AQ$15-1,1,1))))</f>
        <v>0</v>
      </c>
      <c r="AR152" s="144">
        <f ca="1">IF(AR$13="",0,CHOOSE(Detalhamento.OpçãoServiços,OFFSET(Import.PLQ,$A152-1,AR$15-1,1,1),IF($E152&lt;&gt;1,IF(ISNUMBER(INDEX(Import.PLE,Detalhamento!$E152,Detalhamento!AR$15)),IF(INDEX(Import.PLE,Detalhamento!$E152,Detalhamento!AR$15)&lt;=mediçao,OFFSET(Import.PLQ,$A152-1,AR$15-1,1,1),0),0),PLE!$AA$28*OFFSET(Import.PLQ,$A152-1,AR$15-1,1,1)),IF($E152&lt;&gt;1,IF(ISNUMBER(INDEX(Import.PLE,Detalhamento!$E152,Detalhamento!AR$15)),IF(INDEX(Import.PLE,Detalhamento!$E152,Detalhamento!AR$15)&lt;=mediçao,0,OFFSET(Import.PLQ,$A152-1,AR$15-1,1,1)),OFFSET(Import.PLQ,$A152-1,AR$15-1,1,1)),(1-PLE!$AA$28)*OFFSET(Import.PLQ,$A152-1,AR$15-1,1,1))))</f>
        <v>0</v>
      </c>
      <c r="AS152" s="144">
        <f ca="1">IF(AS$13="",0,CHOOSE(Detalhamento.OpçãoServiços,OFFSET(Import.PLQ,$A152-1,AS$15-1,1,1),IF($E152&lt;&gt;1,IF(ISNUMBER(INDEX(Import.PLE,Detalhamento!$E152,Detalhamento!AS$15)),IF(INDEX(Import.PLE,Detalhamento!$E152,Detalhamento!AS$15)&lt;=mediçao,OFFSET(Import.PLQ,$A152-1,AS$15-1,1,1),0),0),PLE!$AA$28*OFFSET(Import.PLQ,$A152-1,AS$15-1,1,1)),IF($E152&lt;&gt;1,IF(ISNUMBER(INDEX(Import.PLE,Detalhamento!$E152,Detalhamento!AS$15)),IF(INDEX(Import.PLE,Detalhamento!$E152,Detalhamento!AS$15)&lt;=mediçao,0,OFFSET(Import.PLQ,$A152-1,AS$15-1,1,1)),OFFSET(Import.PLQ,$A152-1,AS$15-1,1,1)),(1-PLE!$AA$28)*OFFSET(Import.PLQ,$A152-1,AS$15-1,1,1))))</f>
        <v>0</v>
      </c>
      <c r="AT152" s="144">
        <f ca="1">IF(AT$13="",0,CHOOSE(Detalhamento.OpçãoServiços,OFFSET(Import.PLQ,$A152-1,AT$15-1,1,1),IF($E152&lt;&gt;1,IF(ISNUMBER(INDEX(Import.PLE,Detalhamento!$E152,Detalhamento!AT$15)),IF(INDEX(Import.PLE,Detalhamento!$E152,Detalhamento!AT$15)&lt;=mediçao,OFFSET(Import.PLQ,$A152-1,AT$15-1,1,1),0),0),PLE!$AA$28*OFFSET(Import.PLQ,$A152-1,AT$15-1,1,1)),IF($E152&lt;&gt;1,IF(ISNUMBER(INDEX(Import.PLE,Detalhamento!$E152,Detalhamento!AT$15)),IF(INDEX(Import.PLE,Detalhamento!$E152,Detalhamento!AT$15)&lt;=mediçao,0,OFFSET(Import.PLQ,$A152-1,AT$15-1,1,1)),OFFSET(Import.PLQ,$A152-1,AT$15-1,1,1)),(1-PLE!$AA$28)*OFFSET(Import.PLQ,$A152-1,AT$15-1,1,1))))</f>
        <v>0</v>
      </c>
      <c r="AU152" s="144">
        <f ca="1">IF(AU$13="",0,CHOOSE(Detalhamento.OpçãoServiços,OFFSET(Import.PLQ,$A152-1,AU$15-1,1,1),IF($E152&lt;&gt;1,IF(ISNUMBER(INDEX(Import.PLE,Detalhamento!$E152,Detalhamento!AU$15)),IF(INDEX(Import.PLE,Detalhamento!$E152,Detalhamento!AU$15)&lt;=mediçao,OFFSET(Import.PLQ,$A152-1,AU$15-1,1,1),0),0),PLE!$AA$28*OFFSET(Import.PLQ,$A152-1,AU$15-1,1,1)),IF($E152&lt;&gt;1,IF(ISNUMBER(INDEX(Import.PLE,Detalhamento!$E152,Detalhamento!AU$15)),IF(INDEX(Import.PLE,Detalhamento!$E152,Detalhamento!AU$15)&lt;=mediçao,0,OFFSET(Import.PLQ,$A152-1,AU$15-1,1,1)),OFFSET(Import.PLQ,$A152-1,AU$15-1,1,1)),(1-PLE!$AA$28)*OFFSET(Import.PLQ,$A152-1,AU$15-1,1,1))))</f>
        <v>0</v>
      </c>
      <c r="AV152" s="144">
        <f ca="1">IF(AV$13="",0,CHOOSE(Detalhamento.OpçãoServiços,OFFSET(Import.PLQ,$A152-1,AV$15-1,1,1),IF($E152&lt;&gt;1,IF(ISNUMBER(INDEX(Import.PLE,Detalhamento!$E152,Detalhamento!AV$15)),IF(INDEX(Import.PLE,Detalhamento!$E152,Detalhamento!AV$15)&lt;=mediçao,OFFSET(Import.PLQ,$A152-1,AV$15-1,1,1),0),0),PLE!$AA$28*OFFSET(Import.PLQ,$A152-1,AV$15-1,1,1)),IF($E152&lt;&gt;1,IF(ISNUMBER(INDEX(Import.PLE,Detalhamento!$E152,Detalhamento!AV$15)),IF(INDEX(Import.PLE,Detalhamento!$E152,Detalhamento!AV$15)&lt;=mediçao,0,OFFSET(Import.PLQ,$A152-1,AV$15-1,1,1)),OFFSET(Import.PLQ,$A152-1,AV$15-1,1,1)),(1-PLE!$AA$28)*OFFSET(Import.PLQ,$A152-1,AV$15-1,1,1))))</f>
        <v>0</v>
      </c>
      <c r="AW152" s="144">
        <f ca="1">IF(AW$13="",0,CHOOSE(Detalhamento.OpçãoServiços,OFFSET(Import.PLQ,$A152-1,AW$15-1,1,1),IF($E152&lt;&gt;1,IF(ISNUMBER(INDEX(Import.PLE,Detalhamento!$E152,Detalhamento!AW$15)),IF(INDEX(Import.PLE,Detalhamento!$E152,Detalhamento!AW$15)&lt;=mediçao,OFFSET(Import.PLQ,$A152-1,AW$15-1,1,1),0),0),PLE!$AA$28*OFFSET(Import.PLQ,$A152-1,AW$15-1,1,1)),IF($E152&lt;&gt;1,IF(ISNUMBER(INDEX(Import.PLE,Detalhamento!$E152,Detalhamento!AW$15)),IF(INDEX(Import.PLE,Detalhamento!$E152,Detalhamento!AW$15)&lt;=mediçao,0,OFFSET(Import.PLQ,$A152-1,AW$15-1,1,1)),OFFSET(Import.PLQ,$A152-1,AW$15-1,1,1)),(1-PLE!$AA$28)*OFFSET(Import.PLQ,$A152-1,AW$15-1,1,1))))</f>
        <v>0</v>
      </c>
      <c r="AX152" s="144">
        <f ca="1">IF(AX$13="",0,CHOOSE(Detalhamento.OpçãoServiços,OFFSET(Import.PLQ,$A152-1,AX$15-1,1,1),IF($E152&lt;&gt;1,IF(ISNUMBER(INDEX(Import.PLE,Detalhamento!$E152,Detalhamento!AX$15)),IF(INDEX(Import.PLE,Detalhamento!$E152,Detalhamento!AX$15)&lt;=mediçao,OFFSET(Import.PLQ,$A152-1,AX$15-1,1,1),0),0),PLE!$AA$28*OFFSET(Import.PLQ,$A152-1,AX$15-1,1,1)),IF($E152&lt;&gt;1,IF(ISNUMBER(INDEX(Import.PLE,Detalhamento!$E152,Detalhamento!AX$15)),IF(INDEX(Import.PLE,Detalhamento!$E152,Detalhamento!AX$15)&lt;=mediçao,0,OFFSET(Import.PLQ,$A152-1,AX$15-1,1,1)),OFFSET(Import.PLQ,$A152-1,AX$15-1,1,1)),(1-PLE!$AA$28)*OFFSET(Import.PLQ,$A152-1,AX$15-1,1,1))))</f>
        <v>0</v>
      </c>
      <c r="AY152" s="144">
        <f ca="1">IF(AY$13="",0,CHOOSE(Detalhamento.OpçãoServiços,OFFSET(Import.PLQ,$A152-1,AY$15-1,1,1),IF($E152&lt;&gt;1,IF(ISNUMBER(INDEX(Import.PLE,Detalhamento!$E152,Detalhamento!AY$15)),IF(INDEX(Import.PLE,Detalhamento!$E152,Detalhamento!AY$15)&lt;=mediçao,OFFSET(Import.PLQ,$A152-1,AY$15-1,1,1),0),0),PLE!$AA$28*OFFSET(Import.PLQ,$A152-1,AY$15-1,1,1)),IF($E152&lt;&gt;1,IF(ISNUMBER(INDEX(Import.PLE,Detalhamento!$E152,Detalhamento!AY$15)),IF(INDEX(Import.PLE,Detalhamento!$E152,Detalhamento!AY$15)&lt;=mediçao,0,OFFSET(Import.PLQ,$A152-1,AY$15-1,1,1)),OFFSET(Import.PLQ,$A152-1,AY$15-1,1,1)),(1-PLE!$AA$28)*OFFSET(Import.PLQ,$A152-1,AY$15-1,1,1))))</f>
        <v>0</v>
      </c>
      <c r="AZ152" s="144">
        <f ca="1">IF(AZ$13="",0,CHOOSE(Detalhamento.OpçãoServiços,OFFSET(Import.PLQ,$A152-1,AZ$15-1,1,1),IF($E152&lt;&gt;1,IF(ISNUMBER(INDEX(Import.PLE,Detalhamento!$E152,Detalhamento!AZ$15)),IF(INDEX(Import.PLE,Detalhamento!$E152,Detalhamento!AZ$15)&lt;=mediçao,OFFSET(Import.PLQ,$A152-1,AZ$15-1,1,1),0),0),PLE!$AA$28*OFFSET(Import.PLQ,$A152-1,AZ$15-1,1,1)),IF($E152&lt;&gt;1,IF(ISNUMBER(INDEX(Import.PLE,Detalhamento!$E152,Detalhamento!AZ$15)),IF(INDEX(Import.PLE,Detalhamento!$E152,Detalhamento!AZ$15)&lt;=mediçao,0,OFFSET(Import.PLQ,$A152-1,AZ$15-1,1,1)),OFFSET(Import.PLQ,$A152-1,AZ$15-1,1,1)),(1-PLE!$AA$28)*OFFSET(Import.PLQ,$A152-1,AZ$15-1,1,1))))</f>
        <v>0</v>
      </c>
      <c r="BA152" s="144">
        <f ca="1">IF(BA$13="",0,CHOOSE(Detalhamento.OpçãoServiços,OFFSET(Import.PLQ,$A152-1,BA$15-1,1,1),IF($E152&lt;&gt;1,IF(ISNUMBER(INDEX(Import.PLE,Detalhamento!$E152,Detalhamento!BA$15)),IF(INDEX(Import.PLE,Detalhamento!$E152,Detalhamento!BA$15)&lt;=mediçao,OFFSET(Import.PLQ,$A152-1,BA$15-1,1,1),0),0),PLE!$AA$28*OFFSET(Import.PLQ,$A152-1,BA$15-1,1,1)),IF($E152&lt;&gt;1,IF(ISNUMBER(INDEX(Import.PLE,Detalhamento!$E152,Detalhamento!BA$15)),IF(INDEX(Import.PLE,Detalhamento!$E152,Detalhamento!BA$15)&lt;=mediçao,0,OFFSET(Import.PLQ,$A152-1,BA$15-1,1,1)),OFFSET(Import.PLQ,$A152-1,BA$15-1,1,1)),(1-PLE!$AA$28)*OFFSET(Import.PLQ,$A152-1,BA$15-1,1,1))))</f>
        <v>0</v>
      </c>
      <c r="BB152" s="144">
        <f ca="1">IF(BB$13="",0,CHOOSE(Detalhamento.OpçãoServiços,OFFSET(Import.PLQ,$A152-1,BB$15-1,1,1),IF($E152&lt;&gt;1,IF(ISNUMBER(INDEX(Import.PLE,Detalhamento!$E152,Detalhamento!BB$15)),IF(INDEX(Import.PLE,Detalhamento!$E152,Detalhamento!BB$15)&lt;=mediçao,OFFSET(Import.PLQ,$A152-1,BB$15-1,1,1),0),0),PLE!$AA$28*OFFSET(Import.PLQ,$A152-1,BB$15-1,1,1)),IF($E152&lt;&gt;1,IF(ISNUMBER(INDEX(Import.PLE,Detalhamento!$E152,Detalhamento!BB$15)),IF(INDEX(Import.PLE,Detalhamento!$E152,Detalhamento!BB$15)&lt;=mediçao,0,OFFSET(Import.PLQ,$A152-1,BB$15-1,1,1)),OFFSET(Import.PLQ,$A152-1,BB$15-1,1,1)),(1-PLE!$AA$28)*OFFSET(Import.PLQ,$A152-1,BB$15-1,1,1))))</f>
        <v>0</v>
      </c>
      <c r="BC152" s="144">
        <f ca="1">IF(BC$13="",0,CHOOSE(Detalhamento.OpçãoServiços,OFFSET(Import.PLQ,$A152-1,BC$15-1,1,1),IF($E152&lt;&gt;1,IF(ISNUMBER(INDEX(Import.PLE,Detalhamento!$E152,Detalhamento!BC$15)),IF(INDEX(Import.PLE,Detalhamento!$E152,Detalhamento!BC$15)&lt;=mediçao,OFFSET(Import.PLQ,$A152-1,BC$15-1,1,1),0),0),PLE!$AA$28*OFFSET(Import.PLQ,$A152-1,BC$15-1,1,1)),IF($E152&lt;&gt;1,IF(ISNUMBER(INDEX(Import.PLE,Detalhamento!$E152,Detalhamento!BC$15)),IF(INDEX(Import.PLE,Detalhamento!$E152,Detalhamento!BC$15)&lt;=mediçao,0,OFFSET(Import.PLQ,$A152-1,BC$15-1,1,1)),OFFSET(Import.PLQ,$A152-1,BC$15-1,1,1)),(1-PLE!$AA$28)*OFFSET(Import.PLQ,$A152-1,BC$15-1,1,1))))</f>
        <v>0</v>
      </c>
      <c r="BD152" s="144">
        <f ca="1">IF(BD$13="",0,CHOOSE(Detalhamento.OpçãoServiços,OFFSET(Import.PLQ,$A152-1,BD$15-1,1,1),IF($E152&lt;&gt;1,IF(ISNUMBER(INDEX(Import.PLE,Detalhamento!$E152,Detalhamento!BD$15)),IF(INDEX(Import.PLE,Detalhamento!$E152,Detalhamento!BD$15)&lt;=mediçao,OFFSET(Import.PLQ,$A152-1,BD$15-1,1,1),0),0),PLE!$AA$28*OFFSET(Import.PLQ,$A152-1,BD$15-1,1,1)),IF($E152&lt;&gt;1,IF(ISNUMBER(INDEX(Import.PLE,Detalhamento!$E152,Detalhamento!BD$15)),IF(INDEX(Import.PLE,Detalhamento!$E152,Detalhamento!BD$15)&lt;=mediçao,0,OFFSET(Import.PLQ,$A152-1,BD$15-1,1,1)),OFFSET(Import.PLQ,$A152-1,BD$15-1,1,1)),(1-PLE!$AA$28)*OFFSET(Import.PLQ,$A152-1,BD$15-1,1,1))))</f>
        <v>0</v>
      </c>
      <c r="BE152" s="144">
        <f ca="1">IF(BE$13="",0,CHOOSE(Detalhamento.OpçãoServiços,OFFSET(Import.PLQ,$A152-1,BE$15-1,1,1),IF($E152&lt;&gt;1,IF(ISNUMBER(INDEX(Import.PLE,Detalhamento!$E152,Detalhamento!BE$15)),IF(INDEX(Import.PLE,Detalhamento!$E152,Detalhamento!BE$15)&lt;=mediçao,OFFSET(Import.PLQ,$A152-1,BE$15-1,1,1),0),0),PLE!$AA$28*OFFSET(Import.PLQ,$A152-1,BE$15-1,1,1)),IF($E152&lt;&gt;1,IF(ISNUMBER(INDEX(Import.PLE,Detalhamento!$E152,Detalhamento!BE$15)),IF(INDEX(Import.PLE,Detalhamento!$E152,Detalhamento!BE$15)&lt;=mediçao,0,OFFSET(Import.PLQ,$A152-1,BE$15-1,1,1)),OFFSET(Import.PLQ,$A152-1,BE$15-1,1,1)),(1-PLE!$AA$28)*OFFSET(Import.PLQ,$A152-1,BE$15-1,1,1))))</f>
        <v>0</v>
      </c>
      <c r="BF152" s="144">
        <f ca="1">IF(BF$13="",0,CHOOSE(Detalhamento.OpçãoServiços,OFFSET(Import.PLQ,$A152-1,BF$15-1,1,1),IF($E152&lt;&gt;1,IF(ISNUMBER(INDEX(Import.PLE,Detalhamento!$E152,Detalhamento!BF$15)),IF(INDEX(Import.PLE,Detalhamento!$E152,Detalhamento!BF$15)&lt;=mediçao,OFFSET(Import.PLQ,$A152-1,BF$15-1,1,1),0),0),PLE!$AA$28*OFFSET(Import.PLQ,$A152-1,BF$15-1,1,1)),IF($E152&lt;&gt;1,IF(ISNUMBER(INDEX(Import.PLE,Detalhamento!$E152,Detalhamento!BF$15)),IF(INDEX(Import.PLE,Detalhamento!$E152,Detalhamento!BF$15)&lt;=mediçao,0,OFFSET(Import.PLQ,$A152-1,BF$15-1,1,1)),OFFSET(Import.PLQ,$A152-1,BF$15-1,1,1)),(1-PLE!$AA$28)*OFFSET(Import.PLQ,$A152-1,BF$15-1,1,1))))</f>
        <v>0</v>
      </c>
      <c r="BG152" s="144">
        <f ca="1">IF(BG$13="",0,CHOOSE(Detalhamento.OpçãoServiços,OFFSET(Import.PLQ,$A152-1,BG$15-1,1,1),IF($E152&lt;&gt;1,IF(ISNUMBER(INDEX(Import.PLE,Detalhamento!$E152,Detalhamento!BG$15)),IF(INDEX(Import.PLE,Detalhamento!$E152,Detalhamento!BG$15)&lt;=mediçao,OFFSET(Import.PLQ,$A152-1,BG$15-1,1,1),0),0),PLE!$AA$28*OFFSET(Import.PLQ,$A152-1,BG$15-1,1,1)),IF($E152&lt;&gt;1,IF(ISNUMBER(INDEX(Import.PLE,Detalhamento!$E152,Detalhamento!BG$15)),IF(INDEX(Import.PLE,Detalhamento!$E152,Detalhamento!BG$15)&lt;=mediçao,0,OFFSET(Import.PLQ,$A152-1,BG$15-1,1,1)),OFFSET(Import.PLQ,$A152-1,BG$15-1,1,1)),(1-PLE!$AA$28)*OFFSET(Import.PLQ,$A152-1,BG$15-1,1,1))))</f>
        <v>0</v>
      </c>
      <c r="BH152" s="144">
        <f ca="1">IF(BH$13="",0,CHOOSE(Detalhamento.OpçãoServiços,OFFSET(Import.PLQ,$A152-1,BH$15-1,1,1),IF($E152&lt;&gt;1,IF(ISNUMBER(INDEX(Import.PLE,Detalhamento!$E152,Detalhamento!BH$15)),IF(INDEX(Import.PLE,Detalhamento!$E152,Detalhamento!BH$15)&lt;=mediçao,OFFSET(Import.PLQ,$A152-1,BH$15-1,1,1),0),0),PLE!$AA$28*OFFSET(Import.PLQ,$A152-1,BH$15-1,1,1)),IF($E152&lt;&gt;1,IF(ISNUMBER(INDEX(Import.PLE,Detalhamento!$E152,Detalhamento!BH$15)),IF(INDEX(Import.PLE,Detalhamento!$E152,Detalhamento!BH$15)&lt;=mediçao,0,OFFSET(Import.PLQ,$A152-1,BH$15-1,1,1)),OFFSET(Import.PLQ,$A152-1,BH$15-1,1,1)),(1-PLE!$AA$28)*OFFSET(Import.PLQ,$A152-1,BH$15-1,1,1))))</f>
        <v>0</v>
      </c>
      <c r="BI152" s="144">
        <f ca="1">IF(BI$13="",0,CHOOSE(Detalhamento.OpçãoServiços,OFFSET(Import.PLQ,$A152-1,BI$15-1,1,1),IF($E152&lt;&gt;1,IF(ISNUMBER(INDEX(Import.PLE,Detalhamento!$E152,Detalhamento!BI$15)),IF(INDEX(Import.PLE,Detalhamento!$E152,Detalhamento!BI$15)&lt;=mediçao,OFFSET(Import.PLQ,$A152-1,BI$15-1,1,1),0),0),PLE!$AA$28*OFFSET(Import.PLQ,$A152-1,BI$15-1,1,1)),IF($E152&lt;&gt;1,IF(ISNUMBER(INDEX(Import.PLE,Detalhamento!$E152,Detalhamento!BI$15)),IF(INDEX(Import.PLE,Detalhamento!$E152,Detalhamento!BI$15)&lt;=mediçao,0,OFFSET(Import.PLQ,$A152-1,BI$15-1,1,1)),OFFSET(Import.PLQ,$A152-1,BI$15-1,1,1)),(1-PLE!$AA$28)*OFFSET(Import.PLQ,$A152-1,BI$15-1,1,1))))</f>
        <v>0</v>
      </c>
    </row>
    <row r="153" spans="1:61" ht="40" x14ac:dyDescent="0.2">
      <c r="A153" s="155">
        <v>121</v>
      </c>
      <c r="B153" s="21" t="str">
        <f t="shared" ca="1" si="25"/>
        <v>Serviço</v>
      </c>
      <c r="E153" s="153">
        <f t="shared" ca="1" si="26"/>
        <v>13</v>
      </c>
      <c r="F153" s="154">
        <f t="shared" ca="1" si="27"/>
        <v>130121</v>
      </c>
      <c r="G153" s="154" t="str">
        <f t="shared" ca="1" si="24"/>
        <v>1.12.28</v>
      </c>
      <c r="H153" s="182" t="str">
        <f t="shared" ca="1" si="24"/>
        <v>ENTRADA DE ENERGIA ELÉTRICA AÉREA MONOFÁSICA 50A COM POSTE DE CONCRETO, INCLUSIVE CABEAMENTO, CAIXA DE PROTEÇÃO PARA MEDIDOR E ATERRAMENTO (ADAPTADO DE SINAPI 9540)</v>
      </c>
      <c r="I153" s="37" t="str">
        <f t="shared" ca="1" si="28"/>
        <v>UN</v>
      </c>
      <c r="J153" s="144">
        <f t="shared" ca="1" si="29"/>
        <v>1</v>
      </c>
      <c r="K153" s="67"/>
      <c r="L153" s="144">
        <f ca="1">IF(L$13="",0,CHOOSE(Detalhamento.OpçãoServiços,OFFSET(Import.PLQ,$A153-1,L$15-1,1,1),IF($E153&lt;&gt;1,IF(ISNUMBER(INDEX(Import.PLE,Detalhamento!$E153,Detalhamento!L$15)),IF(INDEX(Import.PLE,Detalhamento!$E153,Detalhamento!L$15)&lt;=mediçao,OFFSET(Import.PLQ,$A153-1,L$15-1,1,1),0),0),PLE!$AA$28*OFFSET(Import.PLQ,$A153-1,L$15-1,1,1)),IF($E153&lt;&gt;1,IF(ISNUMBER(INDEX(Import.PLE,Detalhamento!$E153,Detalhamento!L$15)),IF(INDEX(Import.PLE,Detalhamento!$E153,Detalhamento!L$15)&lt;=mediçao,0,OFFSET(Import.PLQ,$A153-1,L$15-1,1,1)),OFFSET(Import.PLQ,$A153-1,L$15-1,1,1)),(1-PLE!$AA$28)*OFFSET(Import.PLQ,$A153-1,L$15-1,1,1))))</f>
        <v>1</v>
      </c>
      <c r="M153" s="144">
        <f ca="1">IF(M$13="",0,CHOOSE(Detalhamento.OpçãoServiços,OFFSET(Import.PLQ,$A153-1,M$15-1,1,1),IF($E153&lt;&gt;1,IF(ISNUMBER(INDEX(Import.PLE,Detalhamento!$E153,Detalhamento!M$15)),IF(INDEX(Import.PLE,Detalhamento!$E153,Detalhamento!M$15)&lt;=mediçao,OFFSET(Import.PLQ,$A153-1,M$15-1,1,1),0),0),PLE!$AA$28*OFFSET(Import.PLQ,$A153-1,M$15-1,1,1)),IF($E153&lt;&gt;1,IF(ISNUMBER(INDEX(Import.PLE,Detalhamento!$E153,Detalhamento!M$15)),IF(INDEX(Import.PLE,Detalhamento!$E153,Detalhamento!M$15)&lt;=mediçao,0,OFFSET(Import.PLQ,$A153-1,M$15-1,1,1)),OFFSET(Import.PLQ,$A153-1,M$15-1,1,1)),(1-PLE!$AA$28)*OFFSET(Import.PLQ,$A153-1,M$15-1,1,1))))</f>
        <v>0</v>
      </c>
      <c r="N153" s="144">
        <f ca="1">IF(N$13="",0,CHOOSE(Detalhamento.OpçãoServiços,OFFSET(Import.PLQ,$A153-1,N$15-1,1,1),IF($E153&lt;&gt;1,IF(ISNUMBER(INDEX(Import.PLE,Detalhamento!$E153,Detalhamento!N$15)),IF(INDEX(Import.PLE,Detalhamento!$E153,Detalhamento!N$15)&lt;=mediçao,OFFSET(Import.PLQ,$A153-1,N$15-1,1,1),0),0),PLE!$AA$28*OFFSET(Import.PLQ,$A153-1,N$15-1,1,1)),IF($E153&lt;&gt;1,IF(ISNUMBER(INDEX(Import.PLE,Detalhamento!$E153,Detalhamento!N$15)),IF(INDEX(Import.PLE,Detalhamento!$E153,Detalhamento!N$15)&lt;=mediçao,0,OFFSET(Import.PLQ,$A153-1,N$15-1,1,1)),OFFSET(Import.PLQ,$A153-1,N$15-1,1,1)),(1-PLE!$AA$28)*OFFSET(Import.PLQ,$A153-1,N$15-1,1,1))))</f>
        <v>0</v>
      </c>
      <c r="O153" s="144">
        <f ca="1">IF(O$13="",0,CHOOSE(Detalhamento.OpçãoServiços,OFFSET(Import.PLQ,$A153-1,O$15-1,1,1),IF($E153&lt;&gt;1,IF(ISNUMBER(INDEX(Import.PLE,Detalhamento!$E153,Detalhamento!O$15)),IF(INDEX(Import.PLE,Detalhamento!$E153,Detalhamento!O$15)&lt;=mediçao,OFFSET(Import.PLQ,$A153-1,O$15-1,1,1),0),0),PLE!$AA$28*OFFSET(Import.PLQ,$A153-1,O$15-1,1,1)),IF($E153&lt;&gt;1,IF(ISNUMBER(INDEX(Import.PLE,Detalhamento!$E153,Detalhamento!O$15)),IF(INDEX(Import.PLE,Detalhamento!$E153,Detalhamento!O$15)&lt;=mediçao,0,OFFSET(Import.PLQ,$A153-1,O$15-1,1,1)),OFFSET(Import.PLQ,$A153-1,O$15-1,1,1)),(1-PLE!$AA$28)*OFFSET(Import.PLQ,$A153-1,O$15-1,1,1))))</f>
        <v>0</v>
      </c>
      <c r="P153" s="144">
        <f ca="1">IF(P$13="",0,CHOOSE(Detalhamento.OpçãoServiços,OFFSET(Import.PLQ,$A153-1,P$15-1,1,1),IF($E153&lt;&gt;1,IF(ISNUMBER(INDEX(Import.PLE,Detalhamento!$E153,Detalhamento!P$15)),IF(INDEX(Import.PLE,Detalhamento!$E153,Detalhamento!P$15)&lt;=mediçao,OFFSET(Import.PLQ,$A153-1,P$15-1,1,1),0),0),PLE!$AA$28*OFFSET(Import.PLQ,$A153-1,P$15-1,1,1)),IF($E153&lt;&gt;1,IF(ISNUMBER(INDEX(Import.PLE,Detalhamento!$E153,Detalhamento!P$15)),IF(INDEX(Import.PLE,Detalhamento!$E153,Detalhamento!P$15)&lt;=mediçao,0,OFFSET(Import.PLQ,$A153-1,P$15-1,1,1)),OFFSET(Import.PLQ,$A153-1,P$15-1,1,1)),(1-PLE!$AA$28)*OFFSET(Import.PLQ,$A153-1,P$15-1,1,1))))</f>
        <v>0</v>
      </c>
      <c r="Q153" s="144">
        <f ca="1">IF(Q$13="",0,CHOOSE(Detalhamento.OpçãoServiços,OFFSET(Import.PLQ,$A153-1,Q$15-1,1,1),IF($E153&lt;&gt;1,IF(ISNUMBER(INDEX(Import.PLE,Detalhamento!$E153,Detalhamento!Q$15)),IF(INDEX(Import.PLE,Detalhamento!$E153,Detalhamento!Q$15)&lt;=mediçao,OFFSET(Import.PLQ,$A153-1,Q$15-1,1,1),0),0),PLE!$AA$28*OFFSET(Import.PLQ,$A153-1,Q$15-1,1,1)),IF($E153&lt;&gt;1,IF(ISNUMBER(INDEX(Import.PLE,Detalhamento!$E153,Detalhamento!Q$15)),IF(INDEX(Import.PLE,Detalhamento!$E153,Detalhamento!Q$15)&lt;=mediçao,0,OFFSET(Import.PLQ,$A153-1,Q$15-1,1,1)),OFFSET(Import.PLQ,$A153-1,Q$15-1,1,1)),(1-PLE!$AA$28)*OFFSET(Import.PLQ,$A153-1,Q$15-1,1,1))))</f>
        <v>0</v>
      </c>
      <c r="R153" s="144">
        <f ca="1">IF(R$13="",0,CHOOSE(Detalhamento.OpçãoServiços,OFFSET(Import.PLQ,$A153-1,R$15-1,1,1),IF($E153&lt;&gt;1,IF(ISNUMBER(INDEX(Import.PLE,Detalhamento!$E153,Detalhamento!R$15)),IF(INDEX(Import.PLE,Detalhamento!$E153,Detalhamento!R$15)&lt;=mediçao,OFFSET(Import.PLQ,$A153-1,R$15-1,1,1),0),0),PLE!$AA$28*OFFSET(Import.PLQ,$A153-1,R$15-1,1,1)),IF($E153&lt;&gt;1,IF(ISNUMBER(INDEX(Import.PLE,Detalhamento!$E153,Detalhamento!R$15)),IF(INDEX(Import.PLE,Detalhamento!$E153,Detalhamento!R$15)&lt;=mediçao,0,OFFSET(Import.PLQ,$A153-1,R$15-1,1,1)),OFFSET(Import.PLQ,$A153-1,R$15-1,1,1)),(1-PLE!$AA$28)*OFFSET(Import.PLQ,$A153-1,R$15-1,1,1))))</f>
        <v>0</v>
      </c>
      <c r="S153" s="144">
        <f ca="1">IF(S$13="",0,CHOOSE(Detalhamento.OpçãoServiços,OFFSET(Import.PLQ,$A153-1,S$15-1,1,1),IF($E153&lt;&gt;1,IF(ISNUMBER(INDEX(Import.PLE,Detalhamento!$E153,Detalhamento!S$15)),IF(INDEX(Import.PLE,Detalhamento!$E153,Detalhamento!S$15)&lt;=mediçao,OFFSET(Import.PLQ,$A153-1,S$15-1,1,1),0),0),PLE!$AA$28*OFFSET(Import.PLQ,$A153-1,S$15-1,1,1)),IF($E153&lt;&gt;1,IF(ISNUMBER(INDEX(Import.PLE,Detalhamento!$E153,Detalhamento!S$15)),IF(INDEX(Import.PLE,Detalhamento!$E153,Detalhamento!S$15)&lt;=mediçao,0,OFFSET(Import.PLQ,$A153-1,S$15-1,1,1)),OFFSET(Import.PLQ,$A153-1,S$15-1,1,1)),(1-PLE!$AA$28)*OFFSET(Import.PLQ,$A153-1,S$15-1,1,1))))</f>
        <v>0</v>
      </c>
      <c r="T153" s="144">
        <f ca="1">IF(T$13="",0,CHOOSE(Detalhamento.OpçãoServiços,OFFSET(Import.PLQ,$A153-1,T$15-1,1,1),IF($E153&lt;&gt;1,IF(ISNUMBER(INDEX(Import.PLE,Detalhamento!$E153,Detalhamento!T$15)),IF(INDEX(Import.PLE,Detalhamento!$E153,Detalhamento!T$15)&lt;=mediçao,OFFSET(Import.PLQ,$A153-1,T$15-1,1,1),0),0),PLE!$AA$28*OFFSET(Import.PLQ,$A153-1,T$15-1,1,1)),IF($E153&lt;&gt;1,IF(ISNUMBER(INDEX(Import.PLE,Detalhamento!$E153,Detalhamento!T$15)),IF(INDEX(Import.PLE,Detalhamento!$E153,Detalhamento!T$15)&lt;=mediçao,0,OFFSET(Import.PLQ,$A153-1,T$15-1,1,1)),OFFSET(Import.PLQ,$A153-1,T$15-1,1,1)),(1-PLE!$AA$28)*OFFSET(Import.PLQ,$A153-1,T$15-1,1,1))))</f>
        <v>0</v>
      </c>
      <c r="U153" s="144">
        <f ca="1">IF(U$13="",0,CHOOSE(Detalhamento.OpçãoServiços,OFFSET(Import.PLQ,$A153-1,U$15-1,1,1),IF($E153&lt;&gt;1,IF(ISNUMBER(INDEX(Import.PLE,Detalhamento!$E153,Detalhamento!U$15)),IF(INDEX(Import.PLE,Detalhamento!$E153,Detalhamento!U$15)&lt;=mediçao,OFFSET(Import.PLQ,$A153-1,U$15-1,1,1),0),0),PLE!$AA$28*OFFSET(Import.PLQ,$A153-1,U$15-1,1,1)),IF($E153&lt;&gt;1,IF(ISNUMBER(INDEX(Import.PLE,Detalhamento!$E153,Detalhamento!U$15)),IF(INDEX(Import.PLE,Detalhamento!$E153,Detalhamento!U$15)&lt;=mediçao,0,OFFSET(Import.PLQ,$A153-1,U$15-1,1,1)),OFFSET(Import.PLQ,$A153-1,U$15-1,1,1)),(1-PLE!$AA$28)*OFFSET(Import.PLQ,$A153-1,U$15-1,1,1))))</f>
        <v>0</v>
      </c>
      <c r="V153" s="144">
        <f ca="1">IF(V$13="",0,CHOOSE(Detalhamento.OpçãoServiços,OFFSET(Import.PLQ,$A153-1,V$15-1,1,1),IF($E153&lt;&gt;1,IF(ISNUMBER(INDEX(Import.PLE,Detalhamento!$E153,Detalhamento!V$15)),IF(INDEX(Import.PLE,Detalhamento!$E153,Detalhamento!V$15)&lt;=mediçao,OFFSET(Import.PLQ,$A153-1,V$15-1,1,1),0),0),PLE!$AA$28*OFFSET(Import.PLQ,$A153-1,V$15-1,1,1)),IF($E153&lt;&gt;1,IF(ISNUMBER(INDEX(Import.PLE,Detalhamento!$E153,Detalhamento!V$15)),IF(INDEX(Import.PLE,Detalhamento!$E153,Detalhamento!V$15)&lt;=mediçao,0,OFFSET(Import.PLQ,$A153-1,V$15-1,1,1)),OFFSET(Import.PLQ,$A153-1,V$15-1,1,1)),(1-PLE!$AA$28)*OFFSET(Import.PLQ,$A153-1,V$15-1,1,1))))</f>
        <v>0</v>
      </c>
      <c r="W153" s="144">
        <f ca="1">IF(W$13="",0,CHOOSE(Detalhamento.OpçãoServiços,OFFSET(Import.PLQ,$A153-1,W$15-1,1,1),IF($E153&lt;&gt;1,IF(ISNUMBER(INDEX(Import.PLE,Detalhamento!$E153,Detalhamento!W$15)),IF(INDEX(Import.PLE,Detalhamento!$E153,Detalhamento!W$15)&lt;=mediçao,OFFSET(Import.PLQ,$A153-1,W$15-1,1,1),0),0),PLE!$AA$28*OFFSET(Import.PLQ,$A153-1,W$15-1,1,1)),IF($E153&lt;&gt;1,IF(ISNUMBER(INDEX(Import.PLE,Detalhamento!$E153,Detalhamento!W$15)),IF(INDEX(Import.PLE,Detalhamento!$E153,Detalhamento!W$15)&lt;=mediçao,0,OFFSET(Import.PLQ,$A153-1,W$15-1,1,1)),OFFSET(Import.PLQ,$A153-1,W$15-1,1,1)),(1-PLE!$AA$28)*OFFSET(Import.PLQ,$A153-1,W$15-1,1,1))))</f>
        <v>0</v>
      </c>
      <c r="X153" s="144">
        <f ca="1">IF(X$13="",0,CHOOSE(Detalhamento.OpçãoServiços,OFFSET(Import.PLQ,$A153-1,X$15-1,1,1),IF($E153&lt;&gt;1,IF(ISNUMBER(INDEX(Import.PLE,Detalhamento!$E153,Detalhamento!X$15)),IF(INDEX(Import.PLE,Detalhamento!$E153,Detalhamento!X$15)&lt;=mediçao,OFFSET(Import.PLQ,$A153-1,X$15-1,1,1),0),0),PLE!$AA$28*OFFSET(Import.PLQ,$A153-1,X$15-1,1,1)),IF($E153&lt;&gt;1,IF(ISNUMBER(INDEX(Import.PLE,Detalhamento!$E153,Detalhamento!X$15)),IF(INDEX(Import.PLE,Detalhamento!$E153,Detalhamento!X$15)&lt;=mediçao,0,OFFSET(Import.PLQ,$A153-1,X$15-1,1,1)),OFFSET(Import.PLQ,$A153-1,X$15-1,1,1)),(1-PLE!$AA$28)*OFFSET(Import.PLQ,$A153-1,X$15-1,1,1))))</f>
        <v>0</v>
      </c>
      <c r="Y153" s="144">
        <f ca="1">IF(Y$13="",0,CHOOSE(Detalhamento.OpçãoServiços,OFFSET(Import.PLQ,$A153-1,Y$15-1,1,1),IF($E153&lt;&gt;1,IF(ISNUMBER(INDEX(Import.PLE,Detalhamento!$E153,Detalhamento!Y$15)),IF(INDEX(Import.PLE,Detalhamento!$E153,Detalhamento!Y$15)&lt;=mediçao,OFFSET(Import.PLQ,$A153-1,Y$15-1,1,1),0),0),PLE!$AA$28*OFFSET(Import.PLQ,$A153-1,Y$15-1,1,1)),IF($E153&lt;&gt;1,IF(ISNUMBER(INDEX(Import.PLE,Detalhamento!$E153,Detalhamento!Y$15)),IF(INDEX(Import.PLE,Detalhamento!$E153,Detalhamento!Y$15)&lt;=mediçao,0,OFFSET(Import.PLQ,$A153-1,Y$15-1,1,1)),OFFSET(Import.PLQ,$A153-1,Y$15-1,1,1)),(1-PLE!$AA$28)*OFFSET(Import.PLQ,$A153-1,Y$15-1,1,1))))</f>
        <v>0</v>
      </c>
      <c r="Z153" s="144">
        <f ca="1">IF(Z$13="",0,CHOOSE(Detalhamento.OpçãoServiços,OFFSET(Import.PLQ,$A153-1,Z$15-1,1,1),IF($E153&lt;&gt;1,IF(ISNUMBER(INDEX(Import.PLE,Detalhamento!$E153,Detalhamento!Z$15)),IF(INDEX(Import.PLE,Detalhamento!$E153,Detalhamento!Z$15)&lt;=mediçao,OFFSET(Import.PLQ,$A153-1,Z$15-1,1,1),0),0),PLE!$AA$28*OFFSET(Import.PLQ,$A153-1,Z$15-1,1,1)),IF($E153&lt;&gt;1,IF(ISNUMBER(INDEX(Import.PLE,Detalhamento!$E153,Detalhamento!Z$15)),IF(INDEX(Import.PLE,Detalhamento!$E153,Detalhamento!Z$15)&lt;=mediçao,0,OFFSET(Import.PLQ,$A153-1,Z$15-1,1,1)),OFFSET(Import.PLQ,$A153-1,Z$15-1,1,1)),(1-PLE!$AA$28)*OFFSET(Import.PLQ,$A153-1,Z$15-1,1,1))))</f>
        <v>0</v>
      </c>
      <c r="AA153" s="144">
        <f ca="1">IF(AA$13="",0,CHOOSE(Detalhamento.OpçãoServiços,OFFSET(Import.PLQ,$A153-1,AA$15-1,1,1),IF($E153&lt;&gt;1,IF(ISNUMBER(INDEX(Import.PLE,Detalhamento!$E153,Detalhamento!AA$15)),IF(INDEX(Import.PLE,Detalhamento!$E153,Detalhamento!AA$15)&lt;=mediçao,OFFSET(Import.PLQ,$A153-1,AA$15-1,1,1),0),0),PLE!$AA$28*OFFSET(Import.PLQ,$A153-1,AA$15-1,1,1)),IF($E153&lt;&gt;1,IF(ISNUMBER(INDEX(Import.PLE,Detalhamento!$E153,Detalhamento!AA$15)),IF(INDEX(Import.PLE,Detalhamento!$E153,Detalhamento!AA$15)&lt;=mediçao,0,OFFSET(Import.PLQ,$A153-1,AA$15-1,1,1)),OFFSET(Import.PLQ,$A153-1,AA$15-1,1,1)),(1-PLE!$AA$28)*OFFSET(Import.PLQ,$A153-1,AA$15-1,1,1))))</f>
        <v>0</v>
      </c>
      <c r="AB153" s="144">
        <f ca="1">IF(AB$13="",0,CHOOSE(Detalhamento.OpçãoServiços,OFFSET(Import.PLQ,$A153-1,AB$15-1,1,1),IF($E153&lt;&gt;1,IF(ISNUMBER(INDEX(Import.PLE,Detalhamento!$E153,Detalhamento!AB$15)),IF(INDEX(Import.PLE,Detalhamento!$E153,Detalhamento!AB$15)&lt;=mediçao,OFFSET(Import.PLQ,$A153-1,AB$15-1,1,1),0),0),PLE!$AA$28*OFFSET(Import.PLQ,$A153-1,AB$15-1,1,1)),IF($E153&lt;&gt;1,IF(ISNUMBER(INDEX(Import.PLE,Detalhamento!$E153,Detalhamento!AB$15)),IF(INDEX(Import.PLE,Detalhamento!$E153,Detalhamento!AB$15)&lt;=mediçao,0,OFFSET(Import.PLQ,$A153-1,AB$15-1,1,1)),OFFSET(Import.PLQ,$A153-1,AB$15-1,1,1)),(1-PLE!$AA$28)*OFFSET(Import.PLQ,$A153-1,AB$15-1,1,1))))</f>
        <v>0</v>
      </c>
      <c r="AC153" s="144">
        <f ca="1">IF(AC$13="",0,CHOOSE(Detalhamento.OpçãoServiços,OFFSET(Import.PLQ,$A153-1,AC$15-1,1,1),IF($E153&lt;&gt;1,IF(ISNUMBER(INDEX(Import.PLE,Detalhamento!$E153,Detalhamento!AC$15)),IF(INDEX(Import.PLE,Detalhamento!$E153,Detalhamento!AC$15)&lt;=mediçao,OFFSET(Import.PLQ,$A153-1,AC$15-1,1,1),0),0),PLE!$AA$28*OFFSET(Import.PLQ,$A153-1,AC$15-1,1,1)),IF($E153&lt;&gt;1,IF(ISNUMBER(INDEX(Import.PLE,Detalhamento!$E153,Detalhamento!AC$15)),IF(INDEX(Import.PLE,Detalhamento!$E153,Detalhamento!AC$15)&lt;=mediçao,0,OFFSET(Import.PLQ,$A153-1,AC$15-1,1,1)),OFFSET(Import.PLQ,$A153-1,AC$15-1,1,1)),(1-PLE!$AA$28)*OFFSET(Import.PLQ,$A153-1,AC$15-1,1,1))))</f>
        <v>0</v>
      </c>
      <c r="AD153" s="144">
        <f ca="1">IF(AD$13="",0,CHOOSE(Detalhamento.OpçãoServiços,OFFSET(Import.PLQ,$A153-1,AD$15-1,1,1),IF($E153&lt;&gt;1,IF(ISNUMBER(INDEX(Import.PLE,Detalhamento!$E153,Detalhamento!AD$15)),IF(INDEX(Import.PLE,Detalhamento!$E153,Detalhamento!AD$15)&lt;=mediçao,OFFSET(Import.PLQ,$A153-1,AD$15-1,1,1),0),0),PLE!$AA$28*OFFSET(Import.PLQ,$A153-1,AD$15-1,1,1)),IF($E153&lt;&gt;1,IF(ISNUMBER(INDEX(Import.PLE,Detalhamento!$E153,Detalhamento!AD$15)),IF(INDEX(Import.PLE,Detalhamento!$E153,Detalhamento!AD$15)&lt;=mediçao,0,OFFSET(Import.PLQ,$A153-1,AD$15-1,1,1)),OFFSET(Import.PLQ,$A153-1,AD$15-1,1,1)),(1-PLE!$AA$28)*OFFSET(Import.PLQ,$A153-1,AD$15-1,1,1))))</f>
        <v>0</v>
      </c>
      <c r="AE153" s="144">
        <f ca="1">IF(AE$13="",0,CHOOSE(Detalhamento.OpçãoServiços,OFFSET(Import.PLQ,$A153-1,AE$15-1,1,1),IF($E153&lt;&gt;1,IF(ISNUMBER(INDEX(Import.PLE,Detalhamento!$E153,Detalhamento!AE$15)),IF(INDEX(Import.PLE,Detalhamento!$E153,Detalhamento!AE$15)&lt;=mediçao,OFFSET(Import.PLQ,$A153-1,AE$15-1,1,1),0),0),PLE!$AA$28*OFFSET(Import.PLQ,$A153-1,AE$15-1,1,1)),IF($E153&lt;&gt;1,IF(ISNUMBER(INDEX(Import.PLE,Detalhamento!$E153,Detalhamento!AE$15)),IF(INDEX(Import.PLE,Detalhamento!$E153,Detalhamento!AE$15)&lt;=mediçao,0,OFFSET(Import.PLQ,$A153-1,AE$15-1,1,1)),OFFSET(Import.PLQ,$A153-1,AE$15-1,1,1)),(1-PLE!$AA$28)*OFFSET(Import.PLQ,$A153-1,AE$15-1,1,1))))</f>
        <v>0</v>
      </c>
      <c r="AF153" s="144">
        <f ca="1">IF(AF$13="",0,CHOOSE(Detalhamento.OpçãoServiços,OFFSET(Import.PLQ,$A153-1,AF$15-1,1,1),IF($E153&lt;&gt;1,IF(ISNUMBER(INDEX(Import.PLE,Detalhamento!$E153,Detalhamento!AF$15)),IF(INDEX(Import.PLE,Detalhamento!$E153,Detalhamento!AF$15)&lt;=mediçao,OFFSET(Import.PLQ,$A153-1,AF$15-1,1,1),0),0),PLE!$AA$28*OFFSET(Import.PLQ,$A153-1,AF$15-1,1,1)),IF($E153&lt;&gt;1,IF(ISNUMBER(INDEX(Import.PLE,Detalhamento!$E153,Detalhamento!AF$15)),IF(INDEX(Import.PLE,Detalhamento!$E153,Detalhamento!AF$15)&lt;=mediçao,0,OFFSET(Import.PLQ,$A153-1,AF$15-1,1,1)),OFFSET(Import.PLQ,$A153-1,AF$15-1,1,1)),(1-PLE!$AA$28)*OFFSET(Import.PLQ,$A153-1,AF$15-1,1,1))))</f>
        <v>0</v>
      </c>
      <c r="AG153" s="144">
        <f ca="1">IF(AG$13="",0,CHOOSE(Detalhamento.OpçãoServiços,OFFSET(Import.PLQ,$A153-1,AG$15-1,1,1),IF($E153&lt;&gt;1,IF(ISNUMBER(INDEX(Import.PLE,Detalhamento!$E153,Detalhamento!AG$15)),IF(INDEX(Import.PLE,Detalhamento!$E153,Detalhamento!AG$15)&lt;=mediçao,OFFSET(Import.PLQ,$A153-1,AG$15-1,1,1),0),0),PLE!$AA$28*OFFSET(Import.PLQ,$A153-1,AG$15-1,1,1)),IF($E153&lt;&gt;1,IF(ISNUMBER(INDEX(Import.PLE,Detalhamento!$E153,Detalhamento!AG$15)),IF(INDEX(Import.PLE,Detalhamento!$E153,Detalhamento!AG$15)&lt;=mediçao,0,OFFSET(Import.PLQ,$A153-1,AG$15-1,1,1)),OFFSET(Import.PLQ,$A153-1,AG$15-1,1,1)),(1-PLE!$AA$28)*OFFSET(Import.PLQ,$A153-1,AG$15-1,1,1))))</f>
        <v>0</v>
      </c>
      <c r="AH153" s="144">
        <f ca="1">IF(AH$13="",0,CHOOSE(Detalhamento.OpçãoServiços,OFFSET(Import.PLQ,$A153-1,AH$15-1,1,1),IF($E153&lt;&gt;1,IF(ISNUMBER(INDEX(Import.PLE,Detalhamento!$E153,Detalhamento!AH$15)),IF(INDEX(Import.PLE,Detalhamento!$E153,Detalhamento!AH$15)&lt;=mediçao,OFFSET(Import.PLQ,$A153-1,AH$15-1,1,1),0),0),PLE!$AA$28*OFFSET(Import.PLQ,$A153-1,AH$15-1,1,1)),IF($E153&lt;&gt;1,IF(ISNUMBER(INDEX(Import.PLE,Detalhamento!$E153,Detalhamento!AH$15)),IF(INDEX(Import.PLE,Detalhamento!$E153,Detalhamento!AH$15)&lt;=mediçao,0,OFFSET(Import.PLQ,$A153-1,AH$15-1,1,1)),OFFSET(Import.PLQ,$A153-1,AH$15-1,1,1)),(1-PLE!$AA$28)*OFFSET(Import.PLQ,$A153-1,AH$15-1,1,1))))</f>
        <v>0</v>
      </c>
      <c r="AI153" s="144">
        <f ca="1">IF(AI$13="",0,CHOOSE(Detalhamento.OpçãoServiços,OFFSET(Import.PLQ,$A153-1,AI$15-1,1,1),IF($E153&lt;&gt;1,IF(ISNUMBER(INDEX(Import.PLE,Detalhamento!$E153,Detalhamento!AI$15)),IF(INDEX(Import.PLE,Detalhamento!$E153,Detalhamento!AI$15)&lt;=mediçao,OFFSET(Import.PLQ,$A153-1,AI$15-1,1,1),0),0),PLE!$AA$28*OFFSET(Import.PLQ,$A153-1,AI$15-1,1,1)),IF($E153&lt;&gt;1,IF(ISNUMBER(INDEX(Import.PLE,Detalhamento!$E153,Detalhamento!AI$15)),IF(INDEX(Import.PLE,Detalhamento!$E153,Detalhamento!AI$15)&lt;=mediçao,0,OFFSET(Import.PLQ,$A153-1,AI$15-1,1,1)),OFFSET(Import.PLQ,$A153-1,AI$15-1,1,1)),(1-PLE!$AA$28)*OFFSET(Import.PLQ,$A153-1,AI$15-1,1,1))))</f>
        <v>0</v>
      </c>
      <c r="AJ153" s="144">
        <f ca="1">IF(AJ$13="",0,CHOOSE(Detalhamento.OpçãoServiços,OFFSET(Import.PLQ,$A153-1,AJ$15-1,1,1),IF($E153&lt;&gt;1,IF(ISNUMBER(INDEX(Import.PLE,Detalhamento!$E153,Detalhamento!AJ$15)),IF(INDEX(Import.PLE,Detalhamento!$E153,Detalhamento!AJ$15)&lt;=mediçao,OFFSET(Import.PLQ,$A153-1,AJ$15-1,1,1),0),0),PLE!$AA$28*OFFSET(Import.PLQ,$A153-1,AJ$15-1,1,1)),IF($E153&lt;&gt;1,IF(ISNUMBER(INDEX(Import.PLE,Detalhamento!$E153,Detalhamento!AJ$15)),IF(INDEX(Import.PLE,Detalhamento!$E153,Detalhamento!AJ$15)&lt;=mediçao,0,OFFSET(Import.PLQ,$A153-1,AJ$15-1,1,1)),OFFSET(Import.PLQ,$A153-1,AJ$15-1,1,1)),(1-PLE!$AA$28)*OFFSET(Import.PLQ,$A153-1,AJ$15-1,1,1))))</f>
        <v>0</v>
      </c>
      <c r="AK153" s="144">
        <f ca="1">IF(AK$13="",0,CHOOSE(Detalhamento.OpçãoServiços,OFFSET(Import.PLQ,$A153-1,AK$15-1,1,1),IF($E153&lt;&gt;1,IF(ISNUMBER(INDEX(Import.PLE,Detalhamento!$E153,Detalhamento!AK$15)),IF(INDEX(Import.PLE,Detalhamento!$E153,Detalhamento!AK$15)&lt;=mediçao,OFFSET(Import.PLQ,$A153-1,AK$15-1,1,1),0),0),PLE!$AA$28*OFFSET(Import.PLQ,$A153-1,AK$15-1,1,1)),IF($E153&lt;&gt;1,IF(ISNUMBER(INDEX(Import.PLE,Detalhamento!$E153,Detalhamento!AK$15)),IF(INDEX(Import.PLE,Detalhamento!$E153,Detalhamento!AK$15)&lt;=mediçao,0,OFFSET(Import.PLQ,$A153-1,AK$15-1,1,1)),OFFSET(Import.PLQ,$A153-1,AK$15-1,1,1)),(1-PLE!$AA$28)*OFFSET(Import.PLQ,$A153-1,AK$15-1,1,1))))</f>
        <v>0</v>
      </c>
      <c r="AL153" s="144">
        <f ca="1">IF(AL$13="",0,CHOOSE(Detalhamento.OpçãoServiços,OFFSET(Import.PLQ,$A153-1,AL$15-1,1,1),IF($E153&lt;&gt;1,IF(ISNUMBER(INDEX(Import.PLE,Detalhamento!$E153,Detalhamento!AL$15)),IF(INDEX(Import.PLE,Detalhamento!$E153,Detalhamento!AL$15)&lt;=mediçao,OFFSET(Import.PLQ,$A153-1,AL$15-1,1,1),0),0),PLE!$AA$28*OFFSET(Import.PLQ,$A153-1,AL$15-1,1,1)),IF($E153&lt;&gt;1,IF(ISNUMBER(INDEX(Import.PLE,Detalhamento!$E153,Detalhamento!AL$15)),IF(INDEX(Import.PLE,Detalhamento!$E153,Detalhamento!AL$15)&lt;=mediçao,0,OFFSET(Import.PLQ,$A153-1,AL$15-1,1,1)),OFFSET(Import.PLQ,$A153-1,AL$15-1,1,1)),(1-PLE!$AA$28)*OFFSET(Import.PLQ,$A153-1,AL$15-1,1,1))))</f>
        <v>0</v>
      </c>
      <c r="AM153" s="144">
        <f ca="1">IF(AM$13="",0,CHOOSE(Detalhamento.OpçãoServiços,OFFSET(Import.PLQ,$A153-1,AM$15-1,1,1),IF($E153&lt;&gt;1,IF(ISNUMBER(INDEX(Import.PLE,Detalhamento!$E153,Detalhamento!AM$15)),IF(INDEX(Import.PLE,Detalhamento!$E153,Detalhamento!AM$15)&lt;=mediçao,OFFSET(Import.PLQ,$A153-1,AM$15-1,1,1),0),0),PLE!$AA$28*OFFSET(Import.PLQ,$A153-1,AM$15-1,1,1)),IF($E153&lt;&gt;1,IF(ISNUMBER(INDEX(Import.PLE,Detalhamento!$E153,Detalhamento!AM$15)),IF(INDEX(Import.PLE,Detalhamento!$E153,Detalhamento!AM$15)&lt;=mediçao,0,OFFSET(Import.PLQ,$A153-1,AM$15-1,1,1)),OFFSET(Import.PLQ,$A153-1,AM$15-1,1,1)),(1-PLE!$AA$28)*OFFSET(Import.PLQ,$A153-1,AM$15-1,1,1))))</f>
        <v>0</v>
      </c>
      <c r="AN153" s="144">
        <f ca="1">IF(AN$13="",0,CHOOSE(Detalhamento.OpçãoServiços,OFFSET(Import.PLQ,$A153-1,AN$15-1,1,1),IF($E153&lt;&gt;1,IF(ISNUMBER(INDEX(Import.PLE,Detalhamento!$E153,Detalhamento!AN$15)),IF(INDEX(Import.PLE,Detalhamento!$E153,Detalhamento!AN$15)&lt;=mediçao,OFFSET(Import.PLQ,$A153-1,AN$15-1,1,1),0),0),PLE!$AA$28*OFFSET(Import.PLQ,$A153-1,AN$15-1,1,1)),IF($E153&lt;&gt;1,IF(ISNUMBER(INDEX(Import.PLE,Detalhamento!$E153,Detalhamento!AN$15)),IF(INDEX(Import.PLE,Detalhamento!$E153,Detalhamento!AN$15)&lt;=mediçao,0,OFFSET(Import.PLQ,$A153-1,AN$15-1,1,1)),OFFSET(Import.PLQ,$A153-1,AN$15-1,1,1)),(1-PLE!$AA$28)*OFFSET(Import.PLQ,$A153-1,AN$15-1,1,1))))</f>
        <v>0</v>
      </c>
      <c r="AO153" s="144">
        <f ca="1">IF(AO$13="",0,CHOOSE(Detalhamento.OpçãoServiços,OFFSET(Import.PLQ,$A153-1,AO$15-1,1,1),IF($E153&lt;&gt;1,IF(ISNUMBER(INDEX(Import.PLE,Detalhamento!$E153,Detalhamento!AO$15)),IF(INDEX(Import.PLE,Detalhamento!$E153,Detalhamento!AO$15)&lt;=mediçao,OFFSET(Import.PLQ,$A153-1,AO$15-1,1,1),0),0),PLE!$AA$28*OFFSET(Import.PLQ,$A153-1,AO$15-1,1,1)),IF($E153&lt;&gt;1,IF(ISNUMBER(INDEX(Import.PLE,Detalhamento!$E153,Detalhamento!AO$15)),IF(INDEX(Import.PLE,Detalhamento!$E153,Detalhamento!AO$15)&lt;=mediçao,0,OFFSET(Import.PLQ,$A153-1,AO$15-1,1,1)),OFFSET(Import.PLQ,$A153-1,AO$15-1,1,1)),(1-PLE!$AA$28)*OFFSET(Import.PLQ,$A153-1,AO$15-1,1,1))))</f>
        <v>0</v>
      </c>
      <c r="AP153" s="144">
        <f ca="1">IF(AP$13="",0,CHOOSE(Detalhamento.OpçãoServiços,OFFSET(Import.PLQ,$A153-1,AP$15-1,1,1),IF($E153&lt;&gt;1,IF(ISNUMBER(INDEX(Import.PLE,Detalhamento!$E153,Detalhamento!AP$15)),IF(INDEX(Import.PLE,Detalhamento!$E153,Detalhamento!AP$15)&lt;=mediçao,OFFSET(Import.PLQ,$A153-1,AP$15-1,1,1),0),0),PLE!$AA$28*OFFSET(Import.PLQ,$A153-1,AP$15-1,1,1)),IF($E153&lt;&gt;1,IF(ISNUMBER(INDEX(Import.PLE,Detalhamento!$E153,Detalhamento!AP$15)),IF(INDEX(Import.PLE,Detalhamento!$E153,Detalhamento!AP$15)&lt;=mediçao,0,OFFSET(Import.PLQ,$A153-1,AP$15-1,1,1)),OFFSET(Import.PLQ,$A153-1,AP$15-1,1,1)),(1-PLE!$AA$28)*OFFSET(Import.PLQ,$A153-1,AP$15-1,1,1))))</f>
        <v>0</v>
      </c>
      <c r="AQ153" s="144">
        <f ca="1">IF(AQ$13="",0,CHOOSE(Detalhamento.OpçãoServiços,OFFSET(Import.PLQ,$A153-1,AQ$15-1,1,1),IF($E153&lt;&gt;1,IF(ISNUMBER(INDEX(Import.PLE,Detalhamento!$E153,Detalhamento!AQ$15)),IF(INDEX(Import.PLE,Detalhamento!$E153,Detalhamento!AQ$15)&lt;=mediçao,OFFSET(Import.PLQ,$A153-1,AQ$15-1,1,1),0),0),PLE!$AA$28*OFFSET(Import.PLQ,$A153-1,AQ$15-1,1,1)),IF($E153&lt;&gt;1,IF(ISNUMBER(INDEX(Import.PLE,Detalhamento!$E153,Detalhamento!AQ$15)),IF(INDEX(Import.PLE,Detalhamento!$E153,Detalhamento!AQ$15)&lt;=mediçao,0,OFFSET(Import.PLQ,$A153-1,AQ$15-1,1,1)),OFFSET(Import.PLQ,$A153-1,AQ$15-1,1,1)),(1-PLE!$AA$28)*OFFSET(Import.PLQ,$A153-1,AQ$15-1,1,1))))</f>
        <v>0</v>
      </c>
      <c r="AR153" s="144">
        <f ca="1">IF(AR$13="",0,CHOOSE(Detalhamento.OpçãoServiços,OFFSET(Import.PLQ,$A153-1,AR$15-1,1,1),IF($E153&lt;&gt;1,IF(ISNUMBER(INDEX(Import.PLE,Detalhamento!$E153,Detalhamento!AR$15)),IF(INDEX(Import.PLE,Detalhamento!$E153,Detalhamento!AR$15)&lt;=mediçao,OFFSET(Import.PLQ,$A153-1,AR$15-1,1,1),0),0),PLE!$AA$28*OFFSET(Import.PLQ,$A153-1,AR$15-1,1,1)),IF($E153&lt;&gt;1,IF(ISNUMBER(INDEX(Import.PLE,Detalhamento!$E153,Detalhamento!AR$15)),IF(INDEX(Import.PLE,Detalhamento!$E153,Detalhamento!AR$15)&lt;=mediçao,0,OFFSET(Import.PLQ,$A153-1,AR$15-1,1,1)),OFFSET(Import.PLQ,$A153-1,AR$15-1,1,1)),(1-PLE!$AA$28)*OFFSET(Import.PLQ,$A153-1,AR$15-1,1,1))))</f>
        <v>0</v>
      </c>
      <c r="AS153" s="144">
        <f ca="1">IF(AS$13="",0,CHOOSE(Detalhamento.OpçãoServiços,OFFSET(Import.PLQ,$A153-1,AS$15-1,1,1),IF($E153&lt;&gt;1,IF(ISNUMBER(INDEX(Import.PLE,Detalhamento!$E153,Detalhamento!AS$15)),IF(INDEX(Import.PLE,Detalhamento!$E153,Detalhamento!AS$15)&lt;=mediçao,OFFSET(Import.PLQ,$A153-1,AS$15-1,1,1),0),0),PLE!$AA$28*OFFSET(Import.PLQ,$A153-1,AS$15-1,1,1)),IF($E153&lt;&gt;1,IF(ISNUMBER(INDEX(Import.PLE,Detalhamento!$E153,Detalhamento!AS$15)),IF(INDEX(Import.PLE,Detalhamento!$E153,Detalhamento!AS$15)&lt;=mediçao,0,OFFSET(Import.PLQ,$A153-1,AS$15-1,1,1)),OFFSET(Import.PLQ,$A153-1,AS$15-1,1,1)),(1-PLE!$AA$28)*OFFSET(Import.PLQ,$A153-1,AS$15-1,1,1))))</f>
        <v>0</v>
      </c>
      <c r="AT153" s="144">
        <f ca="1">IF(AT$13="",0,CHOOSE(Detalhamento.OpçãoServiços,OFFSET(Import.PLQ,$A153-1,AT$15-1,1,1),IF($E153&lt;&gt;1,IF(ISNUMBER(INDEX(Import.PLE,Detalhamento!$E153,Detalhamento!AT$15)),IF(INDEX(Import.PLE,Detalhamento!$E153,Detalhamento!AT$15)&lt;=mediçao,OFFSET(Import.PLQ,$A153-1,AT$15-1,1,1),0),0),PLE!$AA$28*OFFSET(Import.PLQ,$A153-1,AT$15-1,1,1)),IF($E153&lt;&gt;1,IF(ISNUMBER(INDEX(Import.PLE,Detalhamento!$E153,Detalhamento!AT$15)),IF(INDEX(Import.PLE,Detalhamento!$E153,Detalhamento!AT$15)&lt;=mediçao,0,OFFSET(Import.PLQ,$A153-1,AT$15-1,1,1)),OFFSET(Import.PLQ,$A153-1,AT$15-1,1,1)),(1-PLE!$AA$28)*OFFSET(Import.PLQ,$A153-1,AT$15-1,1,1))))</f>
        <v>0</v>
      </c>
      <c r="AU153" s="144">
        <f ca="1">IF(AU$13="",0,CHOOSE(Detalhamento.OpçãoServiços,OFFSET(Import.PLQ,$A153-1,AU$15-1,1,1),IF($E153&lt;&gt;1,IF(ISNUMBER(INDEX(Import.PLE,Detalhamento!$E153,Detalhamento!AU$15)),IF(INDEX(Import.PLE,Detalhamento!$E153,Detalhamento!AU$15)&lt;=mediçao,OFFSET(Import.PLQ,$A153-1,AU$15-1,1,1),0),0),PLE!$AA$28*OFFSET(Import.PLQ,$A153-1,AU$15-1,1,1)),IF($E153&lt;&gt;1,IF(ISNUMBER(INDEX(Import.PLE,Detalhamento!$E153,Detalhamento!AU$15)),IF(INDEX(Import.PLE,Detalhamento!$E153,Detalhamento!AU$15)&lt;=mediçao,0,OFFSET(Import.PLQ,$A153-1,AU$15-1,1,1)),OFFSET(Import.PLQ,$A153-1,AU$15-1,1,1)),(1-PLE!$AA$28)*OFFSET(Import.PLQ,$A153-1,AU$15-1,1,1))))</f>
        <v>0</v>
      </c>
      <c r="AV153" s="144">
        <f ca="1">IF(AV$13="",0,CHOOSE(Detalhamento.OpçãoServiços,OFFSET(Import.PLQ,$A153-1,AV$15-1,1,1),IF($E153&lt;&gt;1,IF(ISNUMBER(INDEX(Import.PLE,Detalhamento!$E153,Detalhamento!AV$15)),IF(INDEX(Import.PLE,Detalhamento!$E153,Detalhamento!AV$15)&lt;=mediçao,OFFSET(Import.PLQ,$A153-1,AV$15-1,1,1),0),0),PLE!$AA$28*OFFSET(Import.PLQ,$A153-1,AV$15-1,1,1)),IF($E153&lt;&gt;1,IF(ISNUMBER(INDEX(Import.PLE,Detalhamento!$E153,Detalhamento!AV$15)),IF(INDEX(Import.PLE,Detalhamento!$E153,Detalhamento!AV$15)&lt;=mediçao,0,OFFSET(Import.PLQ,$A153-1,AV$15-1,1,1)),OFFSET(Import.PLQ,$A153-1,AV$15-1,1,1)),(1-PLE!$AA$28)*OFFSET(Import.PLQ,$A153-1,AV$15-1,1,1))))</f>
        <v>0</v>
      </c>
      <c r="AW153" s="144">
        <f ca="1">IF(AW$13="",0,CHOOSE(Detalhamento.OpçãoServiços,OFFSET(Import.PLQ,$A153-1,AW$15-1,1,1),IF($E153&lt;&gt;1,IF(ISNUMBER(INDEX(Import.PLE,Detalhamento!$E153,Detalhamento!AW$15)),IF(INDEX(Import.PLE,Detalhamento!$E153,Detalhamento!AW$15)&lt;=mediçao,OFFSET(Import.PLQ,$A153-1,AW$15-1,1,1),0),0),PLE!$AA$28*OFFSET(Import.PLQ,$A153-1,AW$15-1,1,1)),IF($E153&lt;&gt;1,IF(ISNUMBER(INDEX(Import.PLE,Detalhamento!$E153,Detalhamento!AW$15)),IF(INDEX(Import.PLE,Detalhamento!$E153,Detalhamento!AW$15)&lt;=mediçao,0,OFFSET(Import.PLQ,$A153-1,AW$15-1,1,1)),OFFSET(Import.PLQ,$A153-1,AW$15-1,1,1)),(1-PLE!$AA$28)*OFFSET(Import.PLQ,$A153-1,AW$15-1,1,1))))</f>
        <v>0</v>
      </c>
      <c r="AX153" s="144">
        <f ca="1">IF(AX$13="",0,CHOOSE(Detalhamento.OpçãoServiços,OFFSET(Import.PLQ,$A153-1,AX$15-1,1,1),IF($E153&lt;&gt;1,IF(ISNUMBER(INDEX(Import.PLE,Detalhamento!$E153,Detalhamento!AX$15)),IF(INDEX(Import.PLE,Detalhamento!$E153,Detalhamento!AX$15)&lt;=mediçao,OFFSET(Import.PLQ,$A153-1,AX$15-1,1,1),0),0),PLE!$AA$28*OFFSET(Import.PLQ,$A153-1,AX$15-1,1,1)),IF($E153&lt;&gt;1,IF(ISNUMBER(INDEX(Import.PLE,Detalhamento!$E153,Detalhamento!AX$15)),IF(INDEX(Import.PLE,Detalhamento!$E153,Detalhamento!AX$15)&lt;=mediçao,0,OFFSET(Import.PLQ,$A153-1,AX$15-1,1,1)),OFFSET(Import.PLQ,$A153-1,AX$15-1,1,1)),(1-PLE!$AA$28)*OFFSET(Import.PLQ,$A153-1,AX$15-1,1,1))))</f>
        <v>0</v>
      </c>
      <c r="AY153" s="144">
        <f ca="1">IF(AY$13="",0,CHOOSE(Detalhamento.OpçãoServiços,OFFSET(Import.PLQ,$A153-1,AY$15-1,1,1),IF($E153&lt;&gt;1,IF(ISNUMBER(INDEX(Import.PLE,Detalhamento!$E153,Detalhamento!AY$15)),IF(INDEX(Import.PLE,Detalhamento!$E153,Detalhamento!AY$15)&lt;=mediçao,OFFSET(Import.PLQ,$A153-1,AY$15-1,1,1),0),0),PLE!$AA$28*OFFSET(Import.PLQ,$A153-1,AY$15-1,1,1)),IF($E153&lt;&gt;1,IF(ISNUMBER(INDEX(Import.PLE,Detalhamento!$E153,Detalhamento!AY$15)),IF(INDEX(Import.PLE,Detalhamento!$E153,Detalhamento!AY$15)&lt;=mediçao,0,OFFSET(Import.PLQ,$A153-1,AY$15-1,1,1)),OFFSET(Import.PLQ,$A153-1,AY$15-1,1,1)),(1-PLE!$AA$28)*OFFSET(Import.PLQ,$A153-1,AY$15-1,1,1))))</f>
        <v>0</v>
      </c>
      <c r="AZ153" s="144">
        <f ca="1">IF(AZ$13="",0,CHOOSE(Detalhamento.OpçãoServiços,OFFSET(Import.PLQ,$A153-1,AZ$15-1,1,1),IF($E153&lt;&gt;1,IF(ISNUMBER(INDEX(Import.PLE,Detalhamento!$E153,Detalhamento!AZ$15)),IF(INDEX(Import.PLE,Detalhamento!$E153,Detalhamento!AZ$15)&lt;=mediçao,OFFSET(Import.PLQ,$A153-1,AZ$15-1,1,1),0),0),PLE!$AA$28*OFFSET(Import.PLQ,$A153-1,AZ$15-1,1,1)),IF($E153&lt;&gt;1,IF(ISNUMBER(INDEX(Import.PLE,Detalhamento!$E153,Detalhamento!AZ$15)),IF(INDEX(Import.PLE,Detalhamento!$E153,Detalhamento!AZ$15)&lt;=mediçao,0,OFFSET(Import.PLQ,$A153-1,AZ$15-1,1,1)),OFFSET(Import.PLQ,$A153-1,AZ$15-1,1,1)),(1-PLE!$AA$28)*OFFSET(Import.PLQ,$A153-1,AZ$15-1,1,1))))</f>
        <v>0</v>
      </c>
      <c r="BA153" s="144">
        <f ca="1">IF(BA$13="",0,CHOOSE(Detalhamento.OpçãoServiços,OFFSET(Import.PLQ,$A153-1,BA$15-1,1,1),IF($E153&lt;&gt;1,IF(ISNUMBER(INDEX(Import.PLE,Detalhamento!$E153,Detalhamento!BA$15)),IF(INDEX(Import.PLE,Detalhamento!$E153,Detalhamento!BA$15)&lt;=mediçao,OFFSET(Import.PLQ,$A153-1,BA$15-1,1,1),0),0),PLE!$AA$28*OFFSET(Import.PLQ,$A153-1,BA$15-1,1,1)),IF($E153&lt;&gt;1,IF(ISNUMBER(INDEX(Import.PLE,Detalhamento!$E153,Detalhamento!BA$15)),IF(INDEX(Import.PLE,Detalhamento!$E153,Detalhamento!BA$15)&lt;=mediçao,0,OFFSET(Import.PLQ,$A153-1,BA$15-1,1,1)),OFFSET(Import.PLQ,$A153-1,BA$15-1,1,1)),(1-PLE!$AA$28)*OFFSET(Import.PLQ,$A153-1,BA$15-1,1,1))))</f>
        <v>0</v>
      </c>
      <c r="BB153" s="144">
        <f ca="1">IF(BB$13="",0,CHOOSE(Detalhamento.OpçãoServiços,OFFSET(Import.PLQ,$A153-1,BB$15-1,1,1),IF($E153&lt;&gt;1,IF(ISNUMBER(INDEX(Import.PLE,Detalhamento!$E153,Detalhamento!BB$15)),IF(INDEX(Import.PLE,Detalhamento!$E153,Detalhamento!BB$15)&lt;=mediçao,OFFSET(Import.PLQ,$A153-1,BB$15-1,1,1),0),0),PLE!$AA$28*OFFSET(Import.PLQ,$A153-1,BB$15-1,1,1)),IF($E153&lt;&gt;1,IF(ISNUMBER(INDEX(Import.PLE,Detalhamento!$E153,Detalhamento!BB$15)),IF(INDEX(Import.PLE,Detalhamento!$E153,Detalhamento!BB$15)&lt;=mediçao,0,OFFSET(Import.PLQ,$A153-1,BB$15-1,1,1)),OFFSET(Import.PLQ,$A153-1,BB$15-1,1,1)),(1-PLE!$AA$28)*OFFSET(Import.PLQ,$A153-1,BB$15-1,1,1))))</f>
        <v>0</v>
      </c>
      <c r="BC153" s="144">
        <f ca="1">IF(BC$13="",0,CHOOSE(Detalhamento.OpçãoServiços,OFFSET(Import.PLQ,$A153-1,BC$15-1,1,1),IF($E153&lt;&gt;1,IF(ISNUMBER(INDEX(Import.PLE,Detalhamento!$E153,Detalhamento!BC$15)),IF(INDEX(Import.PLE,Detalhamento!$E153,Detalhamento!BC$15)&lt;=mediçao,OFFSET(Import.PLQ,$A153-1,BC$15-1,1,1),0),0),PLE!$AA$28*OFFSET(Import.PLQ,$A153-1,BC$15-1,1,1)),IF($E153&lt;&gt;1,IF(ISNUMBER(INDEX(Import.PLE,Detalhamento!$E153,Detalhamento!BC$15)),IF(INDEX(Import.PLE,Detalhamento!$E153,Detalhamento!BC$15)&lt;=mediçao,0,OFFSET(Import.PLQ,$A153-1,BC$15-1,1,1)),OFFSET(Import.PLQ,$A153-1,BC$15-1,1,1)),(1-PLE!$AA$28)*OFFSET(Import.PLQ,$A153-1,BC$15-1,1,1))))</f>
        <v>0</v>
      </c>
      <c r="BD153" s="144">
        <f ca="1">IF(BD$13="",0,CHOOSE(Detalhamento.OpçãoServiços,OFFSET(Import.PLQ,$A153-1,BD$15-1,1,1),IF($E153&lt;&gt;1,IF(ISNUMBER(INDEX(Import.PLE,Detalhamento!$E153,Detalhamento!BD$15)),IF(INDEX(Import.PLE,Detalhamento!$E153,Detalhamento!BD$15)&lt;=mediçao,OFFSET(Import.PLQ,$A153-1,BD$15-1,1,1),0),0),PLE!$AA$28*OFFSET(Import.PLQ,$A153-1,BD$15-1,1,1)),IF($E153&lt;&gt;1,IF(ISNUMBER(INDEX(Import.PLE,Detalhamento!$E153,Detalhamento!BD$15)),IF(INDEX(Import.PLE,Detalhamento!$E153,Detalhamento!BD$15)&lt;=mediçao,0,OFFSET(Import.PLQ,$A153-1,BD$15-1,1,1)),OFFSET(Import.PLQ,$A153-1,BD$15-1,1,1)),(1-PLE!$AA$28)*OFFSET(Import.PLQ,$A153-1,BD$15-1,1,1))))</f>
        <v>0</v>
      </c>
      <c r="BE153" s="144">
        <f ca="1">IF(BE$13="",0,CHOOSE(Detalhamento.OpçãoServiços,OFFSET(Import.PLQ,$A153-1,BE$15-1,1,1),IF($E153&lt;&gt;1,IF(ISNUMBER(INDEX(Import.PLE,Detalhamento!$E153,Detalhamento!BE$15)),IF(INDEX(Import.PLE,Detalhamento!$E153,Detalhamento!BE$15)&lt;=mediçao,OFFSET(Import.PLQ,$A153-1,BE$15-1,1,1),0),0),PLE!$AA$28*OFFSET(Import.PLQ,$A153-1,BE$15-1,1,1)),IF($E153&lt;&gt;1,IF(ISNUMBER(INDEX(Import.PLE,Detalhamento!$E153,Detalhamento!BE$15)),IF(INDEX(Import.PLE,Detalhamento!$E153,Detalhamento!BE$15)&lt;=mediçao,0,OFFSET(Import.PLQ,$A153-1,BE$15-1,1,1)),OFFSET(Import.PLQ,$A153-1,BE$15-1,1,1)),(1-PLE!$AA$28)*OFFSET(Import.PLQ,$A153-1,BE$15-1,1,1))))</f>
        <v>0</v>
      </c>
      <c r="BF153" s="144">
        <f ca="1">IF(BF$13="",0,CHOOSE(Detalhamento.OpçãoServiços,OFFSET(Import.PLQ,$A153-1,BF$15-1,1,1),IF($E153&lt;&gt;1,IF(ISNUMBER(INDEX(Import.PLE,Detalhamento!$E153,Detalhamento!BF$15)),IF(INDEX(Import.PLE,Detalhamento!$E153,Detalhamento!BF$15)&lt;=mediçao,OFFSET(Import.PLQ,$A153-1,BF$15-1,1,1),0),0),PLE!$AA$28*OFFSET(Import.PLQ,$A153-1,BF$15-1,1,1)),IF($E153&lt;&gt;1,IF(ISNUMBER(INDEX(Import.PLE,Detalhamento!$E153,Detalhamento!BF$15)),IF(INDEX(Import.PLE,Detalhamento!$E153,Detalhamento!BF$15)&lt;=mediçao,0,OFFSET(Import.PLQ,$A153-1,BF$15-1,1,1)),OFFSET(Import.PLQ,$A153-1,BF$15-1,1,1)),(1-PLE!$AA$28)*OFFSET(Import.PLQ,$A153-1,BF$15-1,1,1))))</f>
        <v>0</v>
      </c>
      <c r="BG153" s="144">
        <f ca="1">IF(BG$13="",0,CHOOSE(Detalhamento.OpçãoServiços,OFFSET(Import.PLQ,$A153-1,BG$15-1,1,1),IF($E153&lt;&gt;1,IF(ISNUMBER(INDEX(Import.PLE,Detalhamento!$E153,Detalhamento!BG$15)),IF(INDEX(Import.PLE,Detalhamento!$E153,Detalhamento!BG$15)&lt;=mediçao,OFFSET(Import.PLQ,$A153-1,BG$15-1,1,1),0),0),PLE!$AA$28*OFFSET(Import.PLQ,$A153-1,BG$15-1,1,1)),IF($E153&lt;&gt;1,IF(ISNUMBER(INDEX(Import.PLE,Detalhamento!$E153,Detalhamento!BG$15)),IF(INDEX(Import.PLE,Detalhamento!$E153,Detalhamento!BG$15)&lt;=mediçao,0,OFFSET(Import.PLQ,$A153-1,BG$15-1,1,1)),OFFSET(Import.PLQ,$A153-1,BG$15-1,1,1)),(1-PLE!$AA$28)*OFFSET(Import.PLQ,$A153-1,BG$15-1,1,1))))</f>
        <v>0</v>
      </c>
      <c r="BH153" s="144">
        <f ca="1">IF(BH$13="",0,CHOOSE(Detalhamento.OpçãoServiços,OFFSET(Import.PLQ,$A153-1,BH$15-1,1,1),IF($E153&lt;&gt;1,IF(ISNUMBER(INDEX(Import.PLE,Detalhamento!$E153,Detalhamento!BH$15)),IF(INDEX(Import.PLE,Detalhamento!$E153,Detalhamento!BH$15)&lt;=mediçao,OFFSET(Import.PLQ,$A153-1,BH$15-1,1,1),0),0),PLE!$AA$28*OFFSET(Import.PLQ,$A153-1,BH$15-1,1,1)),IF($E153&lt;&gt;1,IF(ISNUMBER(INDEX(Import.PLE,Detalhamento!$E153,Detalhamento!BH$15)),IF(INDEX(Import.PLE,Detalhamento!$E153,Detalhamento!BH$15)&lt;=mediçao,0,OFFSET(Import.PLQ,$A153-1,BH$15-1,1,1)),OFFSET(Import.PLQ,$A153-1,BH$15-1,1,1)),(1-PLE!$AA$28)*OFFSET(Import.PLQ,$A153-1,BH$15-1,1,1))))</f>
        <v>0</v>
      </c>
      <c r="BI153" s="144">
        <f ca="1">IF(BI$13="",0,CHOOSE(Detalhamento.OpçãoServiços,OFFSET(Import.PLQ,$A153-1,BI$15-1,1,1),IF($E153&lt;&gt;1,IF(ISNUMBER(INDEX(Import.PLE,Detalhamento!$E153,Detalhamento!BI$15)),IF(INDEX(Import.PLE,Detalhamento!$E153,Detalhamento!BI$15)&lt;=mediçao,OFFSET(Import.PLQ,$A153-1,BI$15-1,1,1),0),0),PLE!$AA$28*OFFSET(Import.PLQ,$A153-1,BI$15-1,1,1)),IF($E153&lt;&gt;1,IF(ISNUMBER(INDEX(Import.PLE,Detalhamento!$E153,Detalhamento!BI$15)),IF(INDEX(Import.PLE,Detalhamento!$E153,Detalhamento!BI$15)&lt;=mediçao,0,OFFSET(Import.PLQ,$A153-1,BI$15-1,1,1)),OFFSET(Import.PLQ,$A153-1,BI$15-1,1,1)),(1-PLE!$AA$28)*OFFSET(Import.PLQ,$A153-1,BI$15-1,1,1))))</f>
        <v>0</v>
      </c>
    </row>
    <row r="154" spans="1:61" ht="40" x14ac:dyDescent="0.2">
      <c r="A154" s="155">
        <v>122</v>
      </c>
      <c r="B154" s="21" t="str">
        <f t="shared" ca="1" si="25"/>
        <v>Serviço</v>
      </c>
      <c r="E154" s="153">
        <f t="shared" ca="1" si="26"/>
        <v>13</v>
      </c>
      <c r="F154" s="154">
        <f t="shared" ca="1" si="27"/>
        <v>130122</v>
      </c>
      <c r="G154" s="154" t="str">
        <f t="shared" ca="1" si="24"/>
        <v>1.12.29</v>
      </c>
      <c r="H154" s="182" t="str">
        <f t="shared" ca="1" si="24"/>
        <v>QUADRO DE DISTRIBUIÇÃO DE ENERGIA EM CHAPA DE AÇO GALVANIZADO, DE EMBUTIR, COM BARRAMENTO TRIFÁSICO, PARA 12 DISJUNTORES DIN 100A - FORNECIMENTO E INSTALAÇÃO. AF_10/2020</v>
      </c>
      <c r="I154" s="37" t="str">
        <f t="shared" ca="1" si="28"/>
        <v>UN</v>
      </c>
      <c r="J154" s="144">
        <f t="shared" ca="1" si="29"/>
        <v>1</v>
      </c>
      <c r="K154" s="67"/>
      <c r="L154" s="144">
        <f ca="1">IF(L$13="",0,CHOOSE(Detalhamento.OpçãoServiços,OFFSET(Import.PLQ,$A154-1,L$15-1,1,1),IF($E154&lt;&gt;1,IF(ISNUMBER(INDEX(Import.PLE,Detalhamento!$E154,Detalhamento!L$15)),IF(INDEX(Import.PLE,Detalhamento!$E154,Detalhamento!L$15)&lt;=mediçao,OFFSET(Import.PLQ,$A154-1,L$15-1,1,1),0),0),PLE!$AA$28*OFFSET(Import.PLQ,$A154-1,L$15-1,1,1)),IF($E154&lt;&gt;1,IF(ISNUMBER(INDEX(Import.PLE,Detalhamento!$E154,Detalhamento!L$15)),IF(INDEX(Import.PLE,Detalhamento!$E154,Detalhamento!L$15)&lt;=mediçao,0,OFFSET(Import.PLQ,$A154-1,L$15-1,1,1)),OFFSET(Import.PLQ,$A154-1,L$15-1,1,1)),(1-PLE!$AA$28)*OFFSET(Import.PLQ,$A154-1,L$15-1,1,1))))</f>
        <v>1</v>
      </c>
      <c r="M154" s="144">
        <f ca="1">IF(M$13="",0,CHOOSE(Detalhamento.OpçãoServiços,OFFSET(Import.PLQ,$A154-1,M$15-1,1,1),IF($E154&lt;&gt;1,IF(ISNUMBER(INDEX(Import.PLE,Detalhamento!$E154,Detalhamento!M$15)),IF(INDEX(Import.PLE,Detalhamento!$E154,Detalhamento!M$15)&lt;=mediçao,OFFSET(Import.PLQ,$A154-1,M$15-1,1,1),0),0),PLE!$AA$28*OFFSET(Import.PLQ,$A154-1,M$15-1,1,1)),IF($E154&lt;&gt;1,IF(ISNUMBER(INDEX(Import.PLE,Detalhamento!$E154,Detalhamento!M$15)),IF(INDEX(Import.PLE,Detalhamento!$E154,Detalhamento!M$15)&lt;=mediçao,0,OFFSET(Import.PLQ,$A154-1,M$15-1,1,1)),OFFSET(Import.PLQ,$A154-1,M$15-1,1,1)),(1-PLE!$AA$28)*OFFSET(Import.PLQ,$A154-1,M$15-1,1,1))))</f>
        <v>0</v>
      </c>
      <c r="N154" s="144">
        <f ca="1">IF(N$13="",0,CHOOSE(Detalhamento.OpçãoServiços,OFFSET(Import.PLQ,$A154-1,N$15-1,1,1),IF($E154&lt;&gt;1,IF(ISNUMBER(INDEX(Import.PLE,Detalhamento!$E154,Detalhamento!N$15)),IF(INDEX(Import.PLE,Detalhamento!$E154,Detalhamento!N$15)&lt;=mediçao,OFFSET(Import.PLQ,$A154-1,N$15-1,1,1),0),0),PLE!$AA$28*OFFSET(Import.PLQ,$A154-1,N$15-1,1,1)),IF($E154&lt;&gt;1,IF(ISNUMBER(INDEX(Import.PLE,Detalhamento!$E154,Detalhamento!N$15)),IF(INDEX(Import.PLE,Detalhamento!$E154,Detalhamento!N$15)&lt;=mediçao,0,OFFSET(Import.PLQ,$A154-1,N$15-1,1,1)),OFFSET(Import.PLQ,$A154-1,N$15-1,1,1)),(1-PLE!$AA$28)*OFFSET(Import.PLQ,$A154-1,N$15-1,1,1))))</f>
        <v>0</v>
      </c>
      <c r="O154" s="144">
        <f ca="1">IF(O$13="",0,CHOOSE(Detalhamento.OpçãoServiços,OFFSET(Import.PLQ,$A154-1,O$15-1,1,1),IF($E154&lt;&gt;1,IF(ISNUMBER(INDEX(Import.PLE,Detalhamento!$E154,Detalhamento!O$15)),IF(INDEX(Import.PLE,Detalhamento!$E154,Detalhamento!O$15)&lt;=mediçao,OFFSET(Import.PLQ,$A154-1,O$15-1,1,1),0),0),PLE!$AA$28*OFFSET(Import.PLQ,$A154-1,O$15-1,1,1)),IF($E154&lt;&gt;1,IF(ISNUMBER(INDEX(Import.PLE,Detalhamento!$E154,Detalhamento!O$15)),IF(INDEX(Import.PLE,Detalhamento!$E154,Detalhamento!O$15)&lt;=mediçao,0,OFFSET(Import.PLQ,$A154-1,O$15-1,1,1)),OFFSET(Import.PLQ,$A154-1,O$15-1,1,1)),(1-PLE!$AA$28)*OFFSET(Import.PLQ,$A154-1,O$15-1,1,1))))</f>
        <v>0</v>
      </c>
      <c r="P154" s="144">
        <f ca="1">IF(P$13="",0,CHOOSE(Detalhamento.OpçãoServiços,OFFSET(Import.PLQ,$A154-1,P$15-1,1,1),IF($E154&lt;&gt;1,IF(ISNUMBER(INDEX(Import.PLE,Detalhamento!$E154,Detalhamento!P$15)),IF(INDEX(Import.PLE,Detalhamento!$E154,Detalhamento!P$15)&lt;=mediçao,OFFSET(Import.PLQ,$A154-1,P$15-1,1,1),0),0),PLE!$AA$28*OFFSET(Import.PLQ,$A154-1,P$15-1,1,1)),IF($E154&lt;&gt;1,IF(ISNUMBER(INDEX(Import.PLE,Detalhamento!$E154,Detalhamento!P$15)),IF(INDEX(Import.PLE,Detalhamento!$E154,Detalhamento!P$15)&lt;=mediçao,0,OFFSET(Import.PLQ,$A154-1,P$15-1,1,1)),OFFSET(Import.PLQ,$A154-1,P$15-1,1,1)),(1-PLE!$AA$28)*OFFSET(Import.PLQ,$A154-1,P$15-1,1,1))))</f>
        <v>0</v>
      </c>
      <c r="Q154" s="144">
        <f ca="1">IF(Q$13="",0,CHOOSE(Detalhamento.OpçãoServiços,OFFSET(Import.PLQ,$A154-1,Q$15-1,1,1),IF($E154&lt;&gt;1,IF(ISNUMBER(INDEX(Import.PLE,Detalhamento!$E154,Detalhamento!Q$15)),IF(INDEX(Import.PLE,Detalhamento!$E154,Detalhamento!Q$15)&lt;=mediçao,OFFSET(Import.PLQ,$A154-1,Q$15-1,1,1),0),0),PLE!$AA$28*OFFSET(Import.PLQ,$A154-1,Q$15-1,1,1)),IF($E154&lt;&gt;1,IF(ISNUMBER(INDEX(Import.PLE,Detalhamento!$E154,Detalhamento!Q$15)),IF(INDEX(Import.PLE,Detalhamento!$E154,Detalhamento!Q$15)&lt;=mediçao,0,OFFSET(Import.PLQ,$A154-1,Q$15-1,1,1)),OFFSET(Import.PLQ,$A154-1,Q$15-1,1,1)),(1-PLE!$AA$28)*OFFSET(Import.PLQ,$A154-1,Q$15-1,1,1))))</f>
        <v>0</v>
      </c>
      <c r="R154" s="144">
        <f ca="1">IF(R$13="",0,CHOOSE(Detalhamento.OpçãoServiços,OFFSET(Import.PLQ,$A154-1,R$15-1,1,1),IF($E154&lt;&gt;1,IF(ISNUMBER(INDEX(Import.PLE,Detalhamento!$E154,Detalhamento!R$15)),IF(INDEX(Import.PLE,Detalhamento!$E154,Detalhamento!R$15)&lt;=mediçao,OFFSET(Import.PLQ,$A154-1,R$15-1,1,1),0),0),PLE!$AA$28*OFFSET(Import.PLQ,$A154-1,R$15-1,1,1)),IF($E154&lt;&gt;1,IF(ISNUMBER(INDEX(Import.PLE,Detalhamento!$E154,Detalhamento!R$15)),IF(INDEX(Import.PLE,Detalhamento!$E154,Detalhamento!R$15)&lt;=mediçao,0,OFFSET(Import.PLQ,$A154-1,R$15-1,1,1)),OFFSET(Import.PLQ,$A154-1,R$15-1,1,1)),(1-PLE!$AA$28)*OFFSET(Import.PLQ,$A154-1,R$15-1,1,1))))</f>
        <v>0</v>
      </c>
      <c r="S154" s="144">
        <f ca="1">IF(S$13="",0,CHOOSE(Detalhamento.OpçãoServiços,OFFSET(Import.PLQ,$A154-1,S$15-1,1,1),IF($E154&lt;&gt;1,IF(ISNUMBER(INDEX(Import.PLE,Detalhamento!$E154,Detalhamento!S$15)),IF(INDEX(Import.PLE,Detalhamento!$E154,Detalhamento!S$15)&lt;=mediçao,OFFSET(Import.PLQ,$A154-1,S$15-1,1,1),0),0),PLE!$AA$28*OFFSET(Import.PLQ,$A154-1,S$15-1,1,1)),IF($E154&lt;&gt;1,IF(ISNUMBER(INDEX(Import.PLE,Detalhamento!$E154,Detalhamento!S$15)),IF(INDEX(Import.PLE,Detalhamento!$E154,Detalhamento!S$15)&lt;=mediçao,0,OFFSET(Import.PLQ,$A154-1,S$15-1,1,1)),OFFSET(Import.PLQ,$A154-1,S$15-1,1,1)),(1-PLE!$AA$28)*OFFSET(Import.PLQ,$A154-1,S$15-1,1,1))))</f>
        <v>0</v>
      </c>
      <c r="T154" s="144">
        <f ca="1">IF(T$13="",0,CHOOSE(Detalhamento.OpçãoServiços,OFFSET(Import.PLQ,$A154-1,T$15-1,1,1),IF($E154&lt;&gt;1,IF(ISNUMBER(INDEX(Import.PLE,Detalhamento!$E154,Detalhamento!T$15)),IF(INDEX(Import.PLE,Detalhamento!$E154,Detalhamento!T$15)&lt;=mediçao,OFFSET(Import.PLQ,$A154-1,T$15-1,1,1),0),0),PLE!$AA$28*OFFSET(Import.PLQ,$A154-1,T$15-1,1,1)),IF($E154&lt;&gt;1,IF(ISNUMBER(INDEX(Import.PLE,Detalhamento!$E154,Detalhamento!T$15)),IF(INDEX(Import.PLE,Detalhamento!$E154,Detalhamento!T$15)&lt;=mediçao,0,OFFSET(Import.PLQ,$A154-1,T$15-1,1,1)),OFFSET(Import.PLQ,$A154-1,T$15-1,1,1)),(1-PLE!$AA$28)*OFFSET(Import.PLQ,$A154-1,T$15-1,1,1))))</f>
        <v>0</v>
      </c>
      <c r="U154" s="144">
        <f ca="1">IF(U$13="",0,CHOOSE(Detalhamento.OpçãoServiços,OFFSET(Import.PLQ,$A154-1,U$15-1,1,1),IF($E154&lt;&gt;1,IF(ISNUMBER(INDEX(Import.PLE,Detalhamento!$E154,Detalhamento!U$15)),IF(INDEX(Import.PLE,Detalhamento!$E154,Detalhamento!U$15)&lt;=mediçao,OFFSET(Import.PLQ,$A154-1,U$15-1,1,1),0),0),PLE!$AA$28*OFFSET(Import.PLQ,$A154-1,U$15-1,1,1)),IF($E154&lt;&gt;1,IF(ISNUMBER(INDEX(Import.PLE,Detalhamento!$E154,Detalhamento!U$15)),IF(INDEX(Import.PLE,Detalhamento!$E154,Detalhamento!U$15)&lt;=mediçao,0,OFFSET(Import.PLQ,$A154-1,U$15-1,1,1)),OFFSET(Import.PLQ,$A154-1,U$15-1,1,1)),(1-PLE!$AA$28)*OFFSET(Import.PLQ,$A154-1,U$15-1,1,1))))</f>
        <v>0</v>
      </c>
      <c r="V154" s="144">
        <f ca="1">IF(V$13="",0,CHOOSE(Detalhamento.OpçãoServiços,OFFSET(Import.PLQ,$A154-1,V$15-1,1,1),IF($E154&lt;&gt;1,IF(ISNUMBER(INDEX(Import.PLE,Detalhamento!$E154,Detalhamento!V$15)),IF(INDEX(Import.PLE,Detalhamento!$E154,Detalhamento!V$15)&lt;=mediçao,OFFSET(Import.PLQ,$A154-1,V$15-1,1,1),0),0),PLE!$AA$28*OFFSET(Import.PLQ,$A154-1,V$15-1,1,1)),IF($E154&lt;&gt;1,IF(ISNUMBER(INDEX(Import.PLE,Detalhamento!$E154,Detalhamento!V$15)),IF(INDEX(Import.PLE,Detalhamento!$E154,Detalhamento!V$15)&lt;=mediçao,0,OFFSET(Import.PLQ,$A154-1,V$15-1,1,1)),OFFSET(Import.PLQ,$A154-1,V$15-1,1,1)),(1-PLE!$AA$28)*OFFSET(Import.PLQ,$A154-1,V$15-1,1,1))))</f>
        <v>0</v>
      </c>
      <c r="W154" s="144">
        <f ca="1">IF(W$13="",0,CHOOSE(Detalhamento.OpçãoServiços,OFFSET(Import.PLQ,$A154-1,W$15-1,1,1),IF($E154&lt;&gt;1,IF(ISNUMBER(INDEX(Import.PLE,Detalhamento!$E154,Detalhamento!W$15)),IF(INDEX(Import.PLE,Detalhamento!$E154,Detalhamento!W$15)&lt;=mediçao,OFFSET(Import.PLQ,$A154-1,W$15-1,1,1),0),0),PLE!$AA$28*OFFSET(Import.PLQ,$A154-1,W$15-1,1,1)),IF($E154&lt;&gt;1,IF(ISNUMBER(INDEX(Import.PLE,Detalhamento!$E154,Detalhamento!W$15)),IF(INDEX(Import.PLE,Detalhamento!$E154,Detalhamento!W$15)&lt;=mediçao,0,OFFSET(Import.PLQ,$A154-1,W$15-1,1,1)),OFFSET(Import.PLQ,$A154-1,W$15-1,1,1)),(1-PLE!$AA$28)*OFFSET(Import.PLQ,$A154-1,W$15-1,1,1))))</f>
        <v>0</v>
      </c>
      <c r="X154" s="144">
        <f ca="1">IF(X$13="",0,CHOOSE(Detalhamento.OpçãoServiços,OFFSET(Import.PLQ,$A154-1,X$15-1,1,1),IF($E154&lt;&gt;1,IF(ISNUMBER(INDEX(Import.PLE,Detalhamento!$E154,Detalhamento!X$15)),IF(INDEX(Import.PLE,Detalhamento!$E154,Detalhamento!X$15)&lt;=mediçao,OFFSET(Import.PLQ,$A154-1,X$15-1,1,1),0),0),PLE!$AA$28*OFFSET(Import.PLQ,$A154-1,X$15-1,1,1)),IF($E154&lt;&gt;1,IF(ISNUMBER(INDEX(Import.PLE,Detalhamento!$E154,Detalhamento!X$15)),IF(INDEX(Import.PLE,Detalhamento!$E154,Detalhamento!X$15)&lt;=mediçao,0,OFFSET(Import.PLQ,$A154-1,X$15-1,1,1)),OFFSET(Import.PLQ,$A154-1,X$15-1,1,1)),(1-PLE!$AA$28)*OFFSET(Import.PLQ,$A154-1,X$15-1,1,1))))</f>
        <v>0</v>
      </c>
      <c r="Y154" s="144">
        <f ca="1">IF(Y$13="",0,CHOOSE(Detalhamento.OpçãoServiços,OFFSET(Import.PLQ,$A154-1,Y$15-1,1,1),IF($E154&lt;&gt;1,IF(ISNUMBER(INDEX(Import.PLE,Detalhamento!$E154,Detalhamento!Y$15)),IF(INDEX(Import.PLE,Detalhamento!$E154,Detalhamento!Y$15)&lt;=mediçao,OFFSET(Import.PLQ,$A154-1,Y$15-1,1,1),0),0),PLE!$AA$28*OFFSET(Import.PLQ,$A154-1,Y$15-1,1,1)),IF($E154&lt;&gt;1,IF(ISNUMBER(INDEX(Import.PLE,Detalhamento!$E154,Detalhamento!Y$15)),IF(INDEX(Import.PLE,Detalhamento!$E154,Detalhamento!Y$15)&lt;=mediçao,0,OFFSET(Import.PLQ,$A154-1,Y$15-1,1,1)),OFFSET(Import.PLQ,$A154-1,Y$15-1,1,1)),(1-PLE!$AA$28)*OFFSET(Import.PLQ,$A154-1,Y$15-1,1,1))))</f>
        <v>0</v>
      </c>
      <c r="Z154" s="144">
        <f ca="1">IF(Z$13="",0,CHOOSE(Detalhamento.OpçãoServiços,OFFSET(Import.PLQ,$A154-1,Z$15-1,1,1),IF($E154&lt;&gt;1,IF(ISNUMBER(INDEX(Import.PLE,Detalhamento!$E154,Detalhamento!Z$15)),IF(INDEX(Import.PLE,Detalhamento!$E154,Detalhamento!Z$15)&lt;=mediçao,OFFSET(Import.PLQ,$A154-1,Z$15-1,1,1),0),0),PLE!$AA$28*OFFSET(Import.PLQ,$A154-1,Z$15-1,1,1)),IF($E154&lt;&gt;1,IF(ISNUMBER(INDEX(Import.PLE,Detalhamento!$E154,Detalhamento!Z$15)),IF(INDEX(Import.PLE,Detalhamento!$E154,Detalhamento!Z$15)&lt;=mediçao,0,OFFSET(Import.PLQ,$A154-1,Z$15-1,1,1)),OFFSET(Import.PLQ,$A154-1,Z$15-1,1,1)),(1-PLE!$AA$28)*OFFSET(Import.PLQ,$A154-1,Z$15-1,1,1))))</f>
        <v>0</v>
      </c>
      <c r="AA154" s="144">
        <f ca="1">IF(AA$13="",0,CHOOSE(Detalhamento.OpçãoServiços,OFFSET(Import.PLQ,$A154-1,AA$15-1,1,1),IF($E154&lt;&gt;1,IF(ISNUMBER(INDEX(Import.PLE,Detalhamento!$E154,Detalhamento!AA$15)),IF(INDEX(Import.PLE,Detalhamento!$E154,Detalhamento!AA$15)&lt;=mediçao,OFFSET(Import.PLQ,$A154-1,AA$15-1,1,1),0),0),PLE!$AA$28*OFFSET(Import.PLQ,$A154-1,AA$15-1,1,1)),IF($E154&lt;&gt;1,IF(ISNUMBER(INDEX(Import.PLE,Detalhamento!$E154,Detalhamento!AA$15)),IF(INDEX(Import.PLE,Detalhamento!$E154,Detalhamento!AA$15)&lt;=mediçao,0,OFFSET(Import.PLQ,$A154-1,AA$15-1,1,1)),OFFSET(Import.PLQ,$A154-1,AA$15-1,1,1)),(1-PLE!$AA$28)*OFFSET(Import.PLQ,$A154-1,AA$15-1,1,1))))</f>
        <v>0</v>
      </c>
      <c r="AB154" s="144">
        <f ca="1">IF(AB$13="",0,CHOOSE(Detalhamento.OpçãoServiços,OFFSET(Import.PLQ,$A154-1,AB$15-1,1,1),IF($E154&lt;&gt;1,IF(ISNUMBER(INDEX(Import.PLE,Detalhamento!$E154,Detalhamento!AB$15)),IF(INDEX(Import.PLE,Detalhamento!$E154,Detalhamento!AB$15)&lt;=mediçao,OFFSET(Import.PLQ,$A154-1,AB$15-1,1,1),0),0),PLE!$AA$28*OFFSET(Import.PLQ,$A154-1,AB$15-1,1,1)),IF($E154&lt;&gt;1,IF(ISNUMBER(INDEX(Import.PLE,Detalhamento!$E154,Detalhamento!AB$15)),IF(INDEX(Import.PLE,Detalhamento!$E154,Detalhamento!AB$15)&lt;=mediçao,0,OFFSET(Import.PLQ,$A154-1,AB$15-1,1,1)),OFFSET(Import.PLQ,$A154-1,AB$15-1,1,1)),(1-PLE!$AA$28)*OFFSET(Import.PLQ,$A154-1,AB$15-1,1,1))))</f>
        <v>0</v>
      </c>
      <c r="AC154" s="144">
        <f ca="1">IF(AC$13="",0,CHOOSE(Detalhamento.OpçãoServiços,OFFSET(Import.PLQ,$A154-1,AC$15-1,1,1),IF($E154&lt;&gt;1,IF(ISNUMBER(INDEX(Import.PLE,Detalhamento!$E154,Detalhamento!AC$15)),IF(INDEX(Import.PLE,Detalhamento!$E154,Detalhamento!AC$15)&lt;=mediçao,OFFSET(Import.PLQ,$A154-1,AC$15-1,1,1),0),0),PLE!$AA$28*OFFSET(Import.PLQ,$A154-1,AC$15-1,1,1)),IF($E154&lt;&gt;1,IF(ISNUMBER(INDEX(Import.PLE,Detalhamento!$E154,Detalhamento!AC$15)),IF(INDEX(Import.PLE,Detalhamento!$E154,Detalhamento!AC$15)&lt;=mediçao,0,OFFSET(Import.PLQ,$A154-1,AC$15-1,1,1)),OFFSET(Import.PLQ,$A154-1,AC$15-1,1,1)),(1-PLE!$AA$28)*OFFSET(Import.PLQ,$A154-1,AC$15-1,1,1))))</f>
        <v>0</v>
      </c>
      <c r="AD154" s="144">
        <f ca="1">IF(AD$13="",0,CHOOSE(Detalhamento.OpçãoServiços,OFFSET(Import.PLQ,$A154-1,AD$15-1,1,1),IF($E154&lt;&gt;1,IF(ISNUMBER(INDEX(Import.PLE,Detalhamento!$E154,Detalhamento!AD$15)),IF(INDEX(Import.PLE,Detalhamento!$E154,Detalhamento!AD$15)&lt;=mediçao,OFFSET(Import.PLQ,$A154-1,AD$15-1,1,1),0),0),PLE!$AA$28*OFFSET(Import.PLQ,$A154-1,AD$15-1,1,1)),IF($E154&lt;&gt;1,IF(ISNUMBER(INDEX(Import.PLE,Detalhamento!$E154,Detalhamento!AD$15)),IF(INDEX(Import.PLE,Detalhamento!$E154,Detalhamento!AD$15)&lt;=mediçao,0,OFFSET(Import.PLQ,$A154-1,AD$15-1,1,1)),OFFSET(Import.PLQ,$A154-1,AD$15-1,1,1)),(1-PLE!$AA$28)*OFFSET(Import.PLQ,$A154-1,AD$15-1,1,1))))</f>
        <v>0</v>
      </c>
      <c r="AE154" s="144">
        <f ca="1">IF(AE$13="",0,CHOOSE(Detalhamento.OpçãoServiços,OFFSET(Import.PLQ,$A154-1,AE$15-1,1,1),IF($E154&lt;&gt;1,IF(ISNUMBER(INDEX(Import.PLE,Detalhamento!$E154,Detalhamento!AE$15)),IF(INDEX(Import.PLE,Detalhamento!$E154,Detalhamento!AE$15)&lt;=mediçao,OFFSET(Import.PLQ,$A154-1,AE$15-1,1,1),0),0),PLE!$AA$28*OFFSET(Import.PLQ,$A154-1,AE$15-1,1,1)),IF($E154&lt;&gt;1,IF(ISNUMBER(INDEX(Import.PLE,Detalhamento!$E154,Detalhamento!AE$15)),IF(INDEX(Import.PLE,Detalhamento!$E154,Detalhamento!AE$15)&lt;=mediçao,0,OFFSET(Import.PLQ,$A154-1,AE$15-1,1,1)),OFFSET(Import.PLQ,$A154-1,AE$15-1,1,1)),(1-PLE!$AA$28)*OFFSET(Import.PLQ,$A154-1,AE$15-1,1,1))))</f>
        <v>0</v>
      </c>
      <c r="AF154" s="144">
        <f ca="1">IF(AF$13="",0,CHOOSE(Detalhamento.OpçãoServiços,OFFSET(Import.PLQ,$A154-1,AF$15-1,1,1),IF($E154&lt;&gt;1,IF(ISNUMBER(INDEX(Import.PLE,Detalhamento!$E154,Detalhamento!AF$15)),IF(INDEX(Import.PLE,Detalhamento!$E154,Detalhamento!AF$15)&lt;=mediçao,OFFSET(Import.PLQ,$A154-1,AF$15-1,1,1),0),0),PLE!$AA$28*OFFSET(Import.PLQ,$A154-1,AF$15-1,1,1)),IF($E154&lt;&gt;1,IF(ISNUMBER(INDEX(Import.PLE,Detalhamento!$E154,Detalhamento!AF$15)),IF(INDEX(Import.PLE,Detalhamento!$E154,Detalhamento!AF$15)&lt;=mediçao,0,OFFSET(Import.PLQ,$A154-1,AF$15-1,1,1)),OFFSET(Import.PLQ,$A154-1,AF$15-1,1,1)),(1-PLE!$AA$28)*OFFSET(Import.PLQ,$A154-1,AF$15-1,1,1))))</f>
        <v>0</v>
      </c>
      <c r="AG154" s="144">
        <f ca="1">IF(AG$13="",0,CHOOSE(Detalhamento.OpçãoServiços,OFFSET(Import.PLQ,$A154-1,AG$15-1,1,1),IF($E154&lt;&gt;1,IF(ISNUMBER(INDEX(Import.PLE,Detalhamento!$E154,Detalhamento!AG$15)),IF(INDEX(Import.PLE,Detalhamento!$E154,Detalhamento!AG$15)&lt;=mediçao,OFFSET(Import.PLQ,$A154-1,AG$15-1,1,1),0),0),PLE!$AA$28*OFFSET(Import.PLQ,$A154-1,AG$15-1,1,1)),IF($E154&lt;&gt;1,IF(ISNUMBER(INDEX(Import.PLE,Detalhamento!$E154,Detalhamento!AG$15)),IF(INDEX(Import.PLE,Detalhamento!$E154,Detalhamento!AG$15)&lt;=mediçao,0,OFFSET(Import.PLQ,$A154-1,AG$15-1,1,1)),OFFSET(Import.PLQ,$A154-1,AG$15-1,1,1)),(1-PLE!$AA$28)*OFFSET(Import.PLQ,$A154-1,AG$15-1,1,1))))</f>
        <v>0</v>
      </c>
      <c r="AH154" s="144">
        <f ca="1">IF(AH$13="",0,CHOOSE(Detalhamento.OpçãoServiços,OFFSET(Import.PLQ,$A154-1,AH$15-1,1,1),IF($E154&lt;&gt;1,IF(ISNUMBER(INDEX(Import.PLE,Detalhamento!$E154,Detalhamento!AH$15)),IF(INDEX(Import.PLE,Detalhamento!$E154,Detalhamento!AH$15)&lt;=mediçao,OFFSET(Import.PLQ,$A154-1,AH$15-1,1,1),0),0),PLE!$AA$28*OFFSET(Import.PLQ,$A154-1,AH$15-1,1,1)),IF($E154&lt;&gt;1,IF(ISNUMBER(INDEX(Import.PLE,Detalhamento!$E154,Detalhamento!AH$15)),IF(INDEX(Import.PLE,Detalhamento!$E154,Detalhamento!AH$15)&lt;=mediçao,0,OFFSET(Import.PLQ,$A154-1,AH$15-1,1,1)),OFFSET(Import.PLQ,$A154-1,AH$15-1,1,1)),(1-PLE!$AA$28)*OFFSET(Import.PLQ,$A154-1,AH$15-1,1,1))))</f>
        <v>0</v>
      </c>
      <c r="AI154" s="144">
        <f ca="1">IF(AI$13="",0,CHOOSE(Detalhamento.OpçãoServiços,OFFSET(Import.PLQ,$A154-1,AI$15-1,1,1),IF($E154&lt;&gt;1,IF(ISNUMBER(INDEX(Import.PLE,Detalhamento!$E154,Detalhamento!AI$15)),IF(INDEX(Import.PLE,Detalhamento!$E154,Detalhamento!AI$15)&lt;=mediçao,OFFSET(Import.PLQ,$A154-1,AI$15-1,1,1),0),0),PLE!$AA$28*OFFSET(Import.PLQ,$A154-1,AI$15-1,1,1)),IF($E154&lt;&gt;1,IF(ISNUMBER(INDEX(Import.PLE,Detalhamento!$E154,Detalhamento!AI$15)),IF(INDEX(Import.PLE,Detalhamento!$E154,Detalhamento!AI$15)&lt;=mediçao,0,OFFSET(Import.PLQ,$A154-1,AI$15-1,1,1)),OFFSET(Import.PLQ,$A154-1,AI$15-1,1,1)),(1-PLE!$AA$28)*OFFSET(Import.PLQ,$A154-1,AI$15-1,1,1))))</f>
        <v>0</v>
      </c>
      <c r="AJ154" s="144">
        <f ca="1">IF(AJ$13="",0,CHOOSE(Detalhamento.OpçãoServiços,OFFSET(Import.PLQ,$A154-1,AJ$15-1,1,1),IF($E154&lt;&gt;1,IF(ISNUMBER(INDEX(Import.PLE,Detalhamento!$E154,Detalhamento!AJ$15)),IF(INDEX(Import.PLE,Detalhamento!$E154,Detalhamento!AJ$15)&lt;=mediçao,OFFSET(Import.PLQ,$A154-1,AJ$15-1,1,1),0),0),PLE!$AA$28*OFFSET(Import.PLQ,$A154-1,AJ$15-1,1,1)),IF($E154&lt;&gt;1,IF(ISNUMBER(INDEX(Import.PLE,Detalhamento!$E154,Detalhamento!AJ$15)),IF(INDEX(Import.PLE,Detalhamento!$E154,Detalhamento!AJ$15)&lt;=mediçao,0,OFFSET(Import.PLQ,$A154-1,AJ$15-1,1,1)),OFFSET(Import.PLQ,$A154-1,AJ$15-1,1,1)),(1-PLE!$AA$28)*OFFSET(Import.PLQ,$A154-1,AJ$15-1,1,1))))</f>
        <v>0</v>
      </c>
      <c r="AK154" s="144">
        <f ca="1">IF(AK$13="",0,CHOOSE(Detalhamento.OpçãoServiços,OFFSET(Import.PLQ,$A154-1,AK$15-1,1,1),IF($E154&lt;&gt;1,IF(ISNUMBER(INDEX(Import.PLE,Detalhamento!$E154,Detalhamento!AK$15)),IF(INDEX(Import.PLE,Detalhamento!$E154,Detalhamento!AK$15)&lt;=mediçao,OFFSET(Import.PLQ,$A154-1,AK$15-1,1,1),0),0),PLE!$AA$28*OFFSET(Import.PLQ,$A154-1,AK$15-1,1,1)),IF($E154&lt;&gt;1,IF(ISNUMBER(INDEX(Import.PLE,Detalhamento!$E154,Detalhamento!AK$15)),IF(INDEX(Import.PLE,Detalhamento!$E154,Detalhamento!AK$15)&lt;=mediçao,0,OFFSET(Import.PLQ,$A154-1,AK$15-1,1,1)),OFFSET(Import.PLQ,$A154-1,AK$15-1,1,1)),(1-PLE!$AA$28)*OFFSET(Import.PLQ,$A154-1,AK$15-1,1,1))))</f>
        <v>0</v>
      </c>
      <c r="AL154" s="144">
        <f ca="1">IF(AL$13="",0,CHOOSE(Detalhamento.OpçãoServiços,OFFSET(Import.PLQ,$A154-1,AL$15-1,1,1),IF($E154&lt;&gt;1,IF(ISNUMBER(INDEX(Import.PLE,Detalhamento!$E154,Detalhamento!AL$15)),IF(INDEX(Import.PLE,Detalhamento!$E154,Detalhamento!AL$15)&lt;=mediçao,OFFSET(Import.PLQ,$A154-1,AL$15-1,1,1),0),0),PLE!$AA$28*OFFSET(Import.PLQ,$A154-1,AL$15-1,1,1)),IF($E154&lt;&gt;1,IF(ISNUMBER(INDEX(Import.PLE,Detalhamento!$E154,Detalhamento!AL$15)),IF(INDEX(Import.PLE,Detalhamento!$E154,Detalhamento!AL$15)&lt;=mediçao,0,OFFSET(Import.PLQ,$A154-1,AL$15-1,1,1)),OFFSET(Import.PLQ,$A154-1,AL$15-1,1,1)),(1-PLE!$AA$28)*OFFSET(Import.PLQ,$A154-1,AL$15-1,1,1))))</f>
        <v>0</v>
      </c>
      <c r="AM154" s="144">
        <f ca="1">IF(AM$13="",0,CHOOSE(Detalhamento.OpçãoServiços,OFFSET(Import.PLQ,$A154-1,AM$15-1,1,1),IF($E154&lt;&gt;1,IF(ISNUMBER(INDEX(Import.PLE,Detalhamento!$E154,Detalhamento!AM$15)),IF(INDEX(Import.PLE,Detalhamento!$E154,Detalhamento!AM$15)&lt;=mediçao,OFFSET(Import.PLQ,$A154-1,AM$15-1,1,1),0),0),PLE!$AA$28*OFFSET(Import.PLQ,$A154-1,AM$15-1,1,1)),IF($E154&lt;&gt;1,IF(ISNUMBER(INDEX(Import.PLE,Detalhamento!$E154,Detalhamento!AM$15)),IF(INDEX(Import.PLE,Detalhamento!$E154,Detalhamento!AM$15)&lt;=mediçao,0,OFFSET(Import.PLQ,$A154-1,AM$15-1,1,1)),OFFSET(Import.PLQ,$A154-1,AM$15-1,1,1)),(1-PLE!$AA$28)*OFFSET(Import.PLQ,$A154-1,AM$15-1,1,1))))</f>
        <v>0</v>
      </c>
      <c r="AN154" s="144">
        <f ca="1">IF(AN$13="",0,CHOOSE(Detalhamento.OpçãoServiços,OFFSET(Import.PLQ,$A154-1,AN$15-1,1,1),IF($E154&lt;&gt;1,IF(ISNUMBER(INDEX(Import.PLE,Detalhamento!$E154,Detalhamento!AN$15)),IF(INDEX(Import.PLE,Detalhamento!$E154,Detalhamento!AN$15)&lt;=mediçao,OFFSET(Import.PLQ,$A154-1,AN$15-1,1,1),0),0),PLE!$AA$28*OFFSET(Import.PLQ,$A154-1,AN$15-1,1,1)),IF($E154&lt;&gt;1,IF(ISNUMBER(INDEX(Import.PLE,Detalhamento!$E154,Detalhamento!AN$15)),IF(INDEX(Import.PLE,Detalhamento!$E154,Detalhamento!AN$15)&lt;=mediçao,0,OFFSET(Import.PLQ,$A154-1,AN$15-1,1,1)),OFFSET(Import.PLQ,$A154-1,AN$15-1,1,1)),(1-PLE!$AA$28)*OFFSET(Import.PLQ,$A154-1,AN$15-1,1,1))))</f>
        <v>0</v>
      </c>
      <c r="AO154" s="144">
        <f ca="1">IF(AO$13="",0,CHOOSE(Detalhamento.OpçãoServiços,OFFSET(Import.PLQ,$A154-1,AO$15-1,1,1),IF($E154&lt;&gt;1,IF(ISNUMBER(INDEX(Import.PLE,Detalhamento!$E154,Detalhamento!AO$15)),IF(INDEX(Import.PLE,Detalhamento!$E154,Detalhamento!AO$15)&lt;=mediçao,OFFSET(Import.PLQ,$A154-1,AO$15-1,1,1),0),0),PLE!$AA$28*OFFSET(Import.PLQ,$A154-1,AO$15-1,1,1)),IF($E154&lt;&gt;1,IF(ISNUMBER(INDEX(Import.PLE,Detalhamento!$E154,Detalhamento!AO$15)),IF(INDEX(Import.PLE,Detalhamento!$E154,Detalhamento!AO$15)&lt;=mediçao,0,OFFSET(Import.PLQ,$A154-1,AO$15-1,1,1)),OFFSET(Import.PLQ,$A154-1,AO$15-1,1,1)),(1-PLE!$AA$28)*OFFSET(Import.PLQ,$A154-1,AO$15-1,1,1))))</f>
        <v>0</v>
      </c>
      <c r="AP154" s="144">
        <f ca="1">IF(AP$13="",0,CHOOSE(Detalhamento.OpçãoServiços,OFFSET(Import.PLQ,$A154-1,AP$15-1,1,1),IF($E154&lt;&gt;1,IF(ISNUMBER(INDEX(Import.PLE,Detalhamento!$E154,Detalhamento!AP$15)),IF(INDEX(Import.PLE,Detalhamento!$E154,Detalhamento!AP$15)&lt;=mediçao,OFFSET(Import.PLQ,$A154-1,AP$15-1,1,1),0),0),PLE!$AA$28*OFFSET(Import.PLQ,$A154-1,AP$15-1,1,1)),IF($E154&lt;&gt;1,IF(ISNUMBER(INDEX(Import.PLE,Detalhamento!$E154,Detalhamento!AP$15)),IF(INDEX(Import.PLE,Detalhamento!$E154,Detalhamento!AP$15)&lt;=mediçao,0,OFFSET(Import.PLQ,$A154-1,AP$15-1,1,1)),OFFSET(Import.PLQ,$A154-1,AP$15-1,1,1)),(1-PLE!$AA$28)*OFFSET(Import.PLQ,$A154-1,AP$15-1,1,1))))</f>
        <v>0</v>
      </c>
      <c r="AQ154" s="144">
        <f ca="1">IF(AQ$13="",0,CHOOSE(Detalhamento.OpçãoServiços,OFFSET(Import.PLQ,$A154-1,AQ$15-1,1,1),IF($E154&lt;&gt;1,IF(ISNUMBER(INDEX(Import.PLE,Detalhamento!$E154,Detalhamento!AQ$15)),IF(INDEX(Import.PLE,Detalhamento!$E154,Detalhamento!AQ$15)&lt;=mediçao,OFFSET(Import.PLQ,$A154-1,AQ$15-1,1,1),0),0),PLE!$AA$28*OFFSET(Import.PLQ,$A154-1,AQ$15-1,1,1)),IF($E154&lt;&gt;1,IF(ISNUMBER(INDEX(Import.PLE,Detalhamento!$E154,Detalhamento!AQ$15)),IF(INDEX(Import.PLE,Detalhamento!$E154,Detalhamento!AQ$15)&lt;=mediçao,0,OFFSET(Import.PLQ,$A154-1,AQ$15-1,1,1)),OFFSET(Import.PLQ,$A154-1,AQ$15-1,1,1)),(1-PLE!$AA$28)*OFFSET(Import.PLQ,$A154-1,AQ$15-1,1,1))))</f>
        <v>0</v>
      </c>
      <c r="AR154" s="144">
        <f ca="1">IF(AR$13="",0,CHOOSE(Detalhamento.OpçãoServiços,OFFSET(Import.PLQ,$A154-1,AR$15-1,1,1),IF($E154&lt;&gt;1,IF(ISNUMBER(INDEX(Import.PLE,Detalhamento!$E154,Detalhamento!AR$15)),IF(INDEX(Import.PLE,Detalhamento!$E154,Detalhamento!AR$15)&lt;=mediçao,OFFSET(Import.PLQ,$A154-1,AR$15-1,1,1),0),0),PLE!$AA$28*OFFSET(Import.PLQ,$A154-1,AR$15-1,1,1)),IF($E154&lt;&gt;1,IF(ISNUMBER(INDEX(Import.PLE,Detalhamento!$E154,Detalhamento!AR$15)),IF(INDEX(Import.PLE,Detalhamento!$E154,Detalhamento!AR$15)&lt;=mediçao,0,OFFSET(Import.PLQ,$A154-1,AR$15-1,1,1)),OFFSET(Import.PLQ,$A154-1,AR$15-1,1,1)),(1-PLE!$AA$28)*OFFSET(Import.PLQ,$A154-1,AR$15-1,1,1))))</f>
        <v>0</v>
      </c>
      <c r="AS154" s="144">
        <f ca="1">IF(AS$13="",0,CHOOSE(Detalhamento.OpçãoServiços,OFFSET(Import.PLQ,$A154-1,AS$15-1,1,1),IF($E154&lt;&gt;1,IF(ISNUMBER(INDEX(Import.PLE,Detalhamento!$E154,Detalhamento!AS$15)),IF(INDEX(Import.PLE,Detalhamento!$E154,Detalhamento!AS$15)&lt;=mediçao,OFFSET(Import.PLQ,$A154-1,AS$15-1,1,1),0),0),PLE!$AA$28*OFFSET(Import.PLQ,$A154-1,AS$15-1,1,1)),IF($E154&lt;&gt;1,IF(ISNUMBER(INDEX(Import.PLE,Detalhamento!$E154,Detalhamento!AS$15)),IF(INDEX(Import.PLE,Detalhamento!$E154,Detalhamento!AS$15)&lt;=mediçao,0,OFFSET(Import.PLQ,$A154-1,AS$15-1,1,1)),OFFSET(Import.PLQ,$A154-1,AS$15-1,1,1)),(1-PLE!$AA$28)*OFFSET(Import.PLQ,$A154-1,AS$15-1,1,1))))</f>
        <v>0</v>
      </c>
      <c r="AT154" s="144">
        <f ca="1">IF(AT$13="",0,CHOOSE(Detalhamento.OpçãoServiços,OFFSET(Import.PLQ,$A154-1,AT$15-1,1,1),IF($E154&lt;&gt;1,IF(ISNUMBER(INDEX(Import.PLE,Detalhamento!$E154,Detalhamento!AT$15)),IF(INDEX(Import.PLE,Detalhamento!$E154,Detalhamento!AT$15)&lt;=mediçao,OFFSET(Import.PLQ,$A154-1,AT$15-1,1,1),0),0),PLE!$AA$28*OFFSET(Import.PLQ,$A154-1,AT$15-1,1,1)),IF($E154&lt;&gt;1,IF(ISNUMBER(INDEX(Import.PLE,Detalhamento!$E154,Detalhamento!AT$15)),IF(INDEX(Import.PLE,Detalhamento!$E154,Detalhamento!AT$15)&lt;=mediçao,0,OFFSET(Import.PLQ,$A154-1,AT$15-1,1,1)),OFFSET(Import.PLQ,$A154-1,AT$15-1,1,1)),(1-PLE!$AA$28)*OFFSET(Import.PLQ,$A154-1,AT$15-1,1,1))))</f>
        <v>0</v>
      </c>
      <c r="AU154" s="144">
        <f ca="1">IF(AU$13="",0,CHOOSE(Detalhamento.OpçãoServiços,OFFSET(Import.PLQ,$A154-1,AU$15-1,1,1),IF($E154&lt;&gt;1,IF(ISNUMBER(INDEX(Import.PLE,Detalhamento!$E154,Detalhamento!AU$15)),IF(INDEX(Import.PLE,Detalhamento!$E154,Detalhamento!AU$15)&lt;=mediçao,OFFSET(Import.PLQ,$A154-1,AU$15-1,1,1),0),0),PLE!$AA$28*OFFSET(Import.PLQ,$A154-1,AU$15-1,1,1)),IF($E154&lt;&gt;1,IF(ISNUMBER(INDEX(Import.PLE,Detalhamento!$E154,Detalhamento!AU$15)),IF(INDEX(Import.PLE,Detalhamento!$E154,Detalhamento!AU$15)&lt;=mediçao,0,OFFSET(Import.PLQ,$A154-1,AU$15-1,1,1)),OFFSET(Import.PLQ,$A154-1,AU$15-1,1,1)),(1-PLE!$AA$28)*OFFSET(Import.PLQ,$A154-1,AU$15-1,1,1))))</f>
        <v>0</v>
      </c>
      <c r="AV154" s="144">
        <f ca="1">IF(AV$13="",0,CHOOSE(Detalhamento.OpçãoServiços,OFFSET(Import.PLQ,$A154-1,AV$15-1,1,1),IF($E154&lt;&gt;1,IF(ISNUMBER(INDEX(Import.PLE,Detalhamento!$E154,Detalhamento!AV$15)),IF(INDEX(Import.PLE,Detalhamento!$E154,Detalhamento!AV$15)&lt;=mediçao,OFFSET(Import.PLQ,$A154-1,AV$15-1,1,1),0),0),PLE!$AA$28*OFFSET(Import.PLQ,$A154-1,AV$15-1,1,1)),IF($E154&lt;&gt;1,IF(ISNUMBER(INDEX(Import.PLE,Detalhamento!$E154,Detalhamento!AV$15)),IF(INDEX(Import.PLE,Detalhamento!$E154,Detalhamento!AV$15)&lt;=mediçao,0,OFFSET(Import.PLQ,$A154-1,AV$15-1,1,1)),OFFSET(Import.PLQ,$A154-1,AV$15-1,1,1)),(1-PLE!$AA$28)*OFFSET(Import.PLQ,$A154-1,AV$15-1,1,1))))</f>
        <v>0</v>
      </c>
      <c r="AW154" s="144">
        <f ca="1">IF(AW$13="",0,CHOOSE(Detalhamento.OpçãoServiços,OFFSET(Import.PLQ,$A154-1,AW$15-1,1,1),IF($E154&lt;&gt;1,IF(ISNUMBER(INDEX(Import.PLE,Detalhamento!$E154,Detalhamento!AW$15)),IF(INDEX(Import.PLE,Detalhamento!$E154,Detalhamento!AW$15)&lt;=mediçao,OFFSET(Import.PLQ,$A154-1,AW$15-1,1,1),0),0),PLE!$AA$28*OFFSET(Import.PLQ,$A154-1,AW$15-1,1,1)),IF($E154&lt;&gt;1,IF(ISNUMBER(INDEX(Import.PLE,Detalhamento!$E154,Detalhamento!AW$15)),IF(INDEX(Import.PLE,Detalhamento!$E154,Detalhamento!AW$15)&lt;=mediçao,0,OFFSET(Import.PLQ,$A154-1,AW$15-1,1,1)),OFFSET(Import.PLQ,$A154-1,AW$15-1,1,1)),(1-PLE!$AA$28)*OFFSET(Import.PLQ,$A154-1,AW$15-1,1,1))))</f>
        <v>0</v>
      </c>
      <c r="AX154" s="144">
        <f ca="1">IF(AX$13="",0,CHOOSE(Detalhamento.OpçãoServiços,OFFSET(Import.PLQ,$A154-1,AX$15-1,1,1),IF($E154&lt;&gt;1,IF(ISNUMBER(INDEX(Import.PLE,Detalhamento!$E154,Detalhamento!AX$15)),IF(INDEX(Import.PLE,Detalhamento!$E154,Detalhamento!AX$15)&lt;=mediçao,OFFSET(Import.PLQ,$A154-1,AX$15-1,1,1),0),0),PLE!$AA$28*OFFSET(Import.PLQ,$A154-1,AX$15-1,1,1)),IF($E154&lt;&gt;1,IF(ISNUMBER(INDEX(Import.PLE,Detalhamento!$E154,Detalhamento!AX$15)),IF(INDEX(Import.PLE,Detalhamento!$E154,Detalhamento!AX$15)&lt;=mediçao,0,OFFSET(Import.PLQ,$A154-1,AX$15-1,1,1)),OFFSET(Import.PLQ,$A154-1,AX$15-1,1,1)),(1-PLE!$AA$28)*OFFSET(Import.PLQ,$A154-1,AX$15-1,1,1))))</f>
        <v>0</v>
      </c>
      <c r="AY154" s="144">
        <f ca="1">IF(AY$13="",0,CHOOSE(Detalhamento.OpçãoServiços,OFFSET(Import.PLQ,$A154-1,AY$15-1,1,1),IF($E154&lt;&gt;1,IF(ISNUMBER(INDEX(Import.PLE,Detalhamento!$E154,Detalhamento!AY$15)),IF(INDEX(Import.PLE,Detalhamento!$E154,Detalhamento!AY$15)&lt;=mediçao,OFFSET(Import.PLQ,$A154-1,AY$15-1,1,1),0),0),PLE!$AA$28*OFFSET(Import.PLQ,$A154-1,AY$15-1,1,1)),IF($E154&lt;&gt;1,IF(ISNUMBER(INDEX(Import.PLE,Detalhamento!$E154,Detalhamento!AY$15)),IF(INDEX(Import.PLE,Detalhamento!$E154,Detalhamento!AY$15)&lt;=mediçao,0,OFFSET(Import.PLQ,$A154-1,AY$15-1,1,1)),OFFSET(Import.PLQ,$A154-1,AY$15-1,1,1)),(1-PLE!$AA$28)*OFFSET(Import.PLQ,$A154-1,AY$15-1,1,1))))</f>
        <v>0</v>
      </c>
      <c r="AZ154" s="144">
        <f ca="1">IF(AZ$13="",0,CHOOSE(Detalhamento.OpçãoServiços,OFFSET(Import.PLQ,$A154-1,AZ$15-1,1,1),IF($E154&lt;&gt;1,IF(ISNUMBER(INDEX(Import.PLE,Detalhamento!$E154,Detalhamento!AZ$15)),IF(INDEX(Import.PLE,Detalhamento!$E154,Detalhamento!AZ$15)&lt;=mediçao,OFFSET(Import.PLQ,$A154-1,AZ$15-1,1,1),0),0),PLE!$AA$28*OFFSET(Import.PLQ,$A154-1,AZ$15-1,1,1)),IF($E154&lt;&gt;1,IF(ISNUMBER(INDEX(Import.PLE,Detalhamento!$E154,Detalhamento!AZ$15)),IF(INDEX(Import.PLE,Detalhamento!$E154,Detalhamento!AZ$15)&lt;=mediçao,0,OFFSET(Import.PLQ,$A154-1,AZ$15-1,1,1)),OFFSET(Import.PLQ,$A154-1,AZ$15-1,1,1)),(1-PLE!$AA$28)*OFFSET(Import.PLQ,$A154-1,AZ$15-1,1,1))))</f>
        <v>0</v>
      </c>
      <c r="BA154" s="144">
        <f ca="1">IF(BA$13="",0,CHOOSE(Detalhamento.OpçãoServiços,OFFSET(Import.PLQ,$A154-1,BA$15-1,1,1),IF($E154&lt;&gt;1,IF(ISNUMBER(INDEX(Import.PLE,Detalhamento!$E154,Detalhamento!BA$15)),IF(INDEX(Import.PLE,Detalhamento!$E154,Detalhamento!BA$15)&lt;=mediçao,OFFSET(Import.PLQ,$A154-1,BA$15-1,1,1),0),0),PLE!$AA$28*OFFSET(Import.PLQ,$A154-1,BA$15-1,1,1)),IF($E154&lt;&gt;1,IF(ISNUMBER(INDEX(Import.PLE,Detalhamento!$E154,Detalhamento!BA$15)),IF(INDEX(Import.PLE,Detalhamento!$E154,Detalhamento!BA$15)&lt;=mediçao,0,OFFSET(Import.PLQ,$A154-1,BA$15-1,1,1)),OFFSET(Import.PLQ,$A154-1,BA$15-1,1,1)),(1-PLE!$AA$28)*OFFSET(Import.PLQ,$A154-1,BA$15-1,1,1))))</f>
        <v>0</v>
      </c>
      <c r="BB154" s="144">
        <f ca="1">IF(BB$13="",0,CHOOSE(Detalhamento.OpçãoServiços,OFFSET(Import.PLQ,$A154-1,BB$15-1,1,1),IF($E154&lt;&gt;1,IF(ISNUMBER(INDEX(Import.PLE,Detalhamento!$E154,Detalhamento!BB$15)),IF(INDEX(Import.PLE,Detalhamento!$E154,Detalhamento!BB$15)&lt;=mediçao,OFFSET(Import.PLQ,$A154-1,BB$15-1,1,1),0),0),PLE!$AA$28*OFFSET(Import.PLQ,$A154-1,BB$15-1,1,1)),IF($E154&lt;&gt;1,IF(ISNUMBER(INDEX(Import.PLE,Detalhamento!$E154,Detalhamento!BB$15)),IF(INDEX(Import.PLE,Detalhamento!$E154,Detalhamento!BB$15)&lt;=mediçao,0,OFFSET(Import.PLQ,$A154-1,BB$15-1,1,1)),OFFSET(Import.PLQ,$A154-1,BB$15-1,1,1)),(1-PLE!$AA$28)*OFFSET(Import.PLQ,$A154-1,BB$15-1,1,1))))</f>
        <v>0</v>
      </c>
      <c r="BC154" s="144">
        <f ca="1">IF(BC$13="",0,CHOOSE(Detalhamento.OpçãoServiços,OFFSET(Import.PLQ,$A154-1,BC$15-1,1,1),IF($E154&lt;&gt;1,IF(ISNUMBER(INDEX(Import.PLE,Detalhamento!$E154,Detalhamento!BC$15)),IF(INDEX(Import.PLE,Detalhamento!$E154,Detalhamento!BC$15)&lt;=mediçao,OFFSET(Import.PLQ,$A154-1,BC$15-1,1,1),0),0),PLE!$AA$28*OFFSET(Import.PLQ,$A154-1,BC$15-1,1,1)),IF($E154&lt;&gt;1,IF(ISNUMBER(INDEX(Import.PLE,Detalhamento!$E154,Detalhamento!BC$15)),IF(INDEX(Import.PLE,Detalhamento!$E154,Detalhamento!BC$15)&lt;=mediçao,0,OFFSET(Import.PLQ,$A154-1,BC$15-1,1,1)),OFFSET(Import.PLQ,$A154-1,BC$15-1,1,1)),(1-PLE!$AA$28)*OFFSET(Import.PLQ,$A154-1,BC$15-1,1,1))))</f>
        <v>0</v>
      </c>
      <c r="BD154" s="144">
        <f ca="1">IF(BD$13="",0,CHOOSE(Detalhamento.OpçãoServiços,OFFSET(Import.PLQ,$A154-1,BD$15-1,1,1),IF($E154&lt;&gt;1,IF(ISNUMBER(INDEX(Import.PLE,Detalhamento!$E154,Detalhamento!BD$15)),IF(INDEX(Import.PLE,Detalhamento!$E154,Detalhamento!BD$15)&lt;=mediçao,OFFSET(Import.PLQ,$A154-1,BD$15-1,1,1),0),0),PLE!$AA$28*OFFSET(Import.PLQ,$A154-1,BD$15-1,1,1)),IF($E154&lt;&gt;1,IF(ISNUMBER(INDEX(Import.PLE,Detalhamento!$E154,Detalhamento!BD$15)),IF(INDEX(Import.PLE,Detalhamento!$E154,Detalhamento!BD$15)&lt;=mediçao,0,OFFSET(Import.PLQ,$A154-1,BD$15-1,1,1)),OFFSET(Import.PLQ,$A154-1,BD$15-1,1,1)),(1-PLE!$AA$28)*OFFSET(Import.PLQ,$A154-1,BD$15-1,1,1))))</f>
        <v>0</v>
      </c>
      <c r="BE154" s="144">
        <f ca="1">IF(BE$13="",0,CHOOSE(Detalhamento.OpçãoServiços,OFFSET(Import.PLQ,$A154-1,BE$15-1,1,1),IF($E154&lt;&gt;1,IF(ISNUMBER(INDEX(Import.PLE,Detalhamento!$E154,Detalhamento!BE$15)),IF(INDEX(Import.PLE,Detalhamento!$E154,Detalhamento!BE$15)&lt;=mediçao,OFFSET(Import.PLQ,$A154-1,BE$15-1,1,1),0),0),PLE!$AA$28*OFFSET(Import.PLQ,$A154-1,BE$15-1,1,1)),IF($E154&lt;&gt;1,IF(ISNUMBER(INDEX(Import.PLE,Detalhamento!$E154,Detalhamento!BE$15)),IF(INDEX(Import.PLE,Detalhamento!$E154,Detalhamento!BE$15)&lt;=mediçao,0,OFFSET(Import.PLQ,$A154-1,BE$15-1,1,1)),OFFSET(Import.PLQ,$A154-1,BE$15-1,1,1)),(1-PLE!$AA$28)*OFFSET(Import.PLQ,$A154-1,BE$15-1,1,1))))</f>
        <v>0</v>
      </c>
      <c r="BF154" s="144">
        <f ca="1">IF(BF$13="",0,CHOOSE(Detalhamento.OpçãoServiços,OFFSET(Import.PLQ,$A154-1,BF$15-1,1,1),IF($E154&lt;&gt;1,IF(ISNUMBER(INDEX(Import.PLE,Detalhamento!$E154,Detalhamento!BF$15)),IF(INDEX(Import.PLE,Detalhamento!$E154,Detalhamento!BF$15)&lt;=mediçao,OFFSET(Import.PLQ,$A154-1,BF$15-1,1,1),0),0),PLE!$AA$28*OFFSET(Import.PLQ,$A154-1,BF$15-1,1,1)),IF($E154&lt;&gt;1,IF(ISNUMBER(INDEX(Import.PLE,Detalhamento!$E154,Detalhamento!BF$15)),IF(INDEX(Import.PLE,Detalhamento!$E154,Detalhamento!BF$15)&lt;=mediçao,0,OFFSET(Import.PLQ,$A154-1,BF$15-1,1,1)),OFFSET(Import.PLQ,$A154-1,BF$15-1,1,1)),(1-PLE!$AA$28)*OFFSET(Import.PLQ,$A154-1,BF$15-1,1,1))))</f>
        <v>0</v>
      </c>
      <c r="BG154" s="144">
        <f ca="1">IF(BG$13="",0,CHOOSE(Detalhamento.OpçãoServiços,OFFSET(Import.PLQ,$A154-1,BG$15-1,1,1),IF($E154&lt;&gt;1,IF(ISNUMBER(INDEX(Import.PLE,Detalhamento!$E154,Detalhamento!BG$15)),IF(INDEX(Import.PLE,Detalhamento!$E154,Detalhamento!BG$15)&lt;=mediçao,OFFSET(Import.PLQ,$A154-1,BG$15-1,1,1),0),0),PLE!$AA$28*OFFSET(Import.PLQ,$A154-1,BG$15-1,1,1)),IF($E154&lt;&gt;1,IF(ISNUMBER(INDEX(Import.PLE,Detalhamento!$E154,Detalhamento!BG$15)),IF(INDEX(Import.PLE,Detalhamento!$E154,Detalhamento!BG$15)&lt;=mediçao,0,OFFSET(Import.PLQ,$A154-1,BG$15-1,1,1)),OFFSET(Import.PLQ,$A154-1,BG$15-1,1,1)),(1-PLE!$AA$28)*OFFSET(Import.PLQ,$A154-1,BG$15-1,1,1))))</f>
        <v>0</v>
      </c>
      <c r="BH154" s="144">
        <f ca="1">IF(BH$13="",0,CHOOSE(Detalhamento.OpçãoServiços,OFFSET(Import.PLQ,$A154-1,BH$15-1,1,1),IF($E154&lt;&gt;1,IF(ISNUMBER(INDEX(Import.PLE,Detalhamento!$E154,Detalhamento!BH$15)),IF(INDEX(Import.PLE,Detalhamento!$E154,Detalhamento!BH$15)&lt;=mediçao,OFFSET(Import.PLQ,$A154-1,BH$15-1,1,1),0),0),PLE!$AA$28*OFFSET(Import.PLQ,$A154-1,BH$15-1,1,1)),IF($E154&lt;&gt;1,IF(ISNUMBER(INDEX(Import.PLE,Detalhamento!$E154,Detalhamento!BH$15)),IF(INDEX(Import.PLE,Detalhamento!$E154,Detalhamento!BH$15)&lt;=mediçao,0,OFFSET(Import.PLQ,$A154-1,BH$15-1,1,1)),OFFSET(Import.PLQ,$A154-1,BH$15-1,1,1)),(1-PLE!$AA$28)*OFFSET(Import.PLQ,$A154-1,BH$15-1,1,1))))</f>
        <v>0</v>
      </c>
      <c r="BI154" s="144">
        <f ca="1">IF(BI$13="",0,CHOOSE(Detalhamento.OpçãoServiços,OFFSET(Import.PLQ,$A154-1,BI$15-1,1,1),IF($E154&lt;&gt;1,IF(ISNUMBER(INDEX(Import.PLE,Detalhamento!$E154,Detalhamento!BI$15)),IF(INDEX(Import.PLE,Detalhamento!$E154,Detalhamento!BI$15)&lt;=mediçao,OFFSET(Import.PLQ,$A154-1,BI$15-1,1,1),0),0),PLE!$AA$28*OFFSET(Import.PLQ,$A154-1,BI$15-1,1,1)),IF($E154&lt;&gt;1,IF(ISNUMBER(INDEX(Import.PLE,Detalhamento!$E154,Detalhamento!BI$15)),IF(INDEX(Import.PLE,Detalhamento!$E154,Detalhamento!BI$15)&lt;=mediçao,0,OFFSET(Import.PLQ,$A154-1,BI$15-1,1,1)),OFFSET(Import.PLQ,$A154-1,BI$15-1,1,1)),(1-PLE!$AA$28)*OFFSET(Import.PLQ,$A154-1,BI$15-1,1,1))))</f>
        <v>0</v>
      </c>
    </row>
    <row r="155" spans="1:61" x14ac:dyDescent="0.2">
      <c r="A155" s="155">
        <v>123</v>
      </c>
      <c r="B155" s="21" t="str">
        <f t="shared" ca="1" si="25"/>
        <v>Serviço</v>
      </c>
      <c r="E155" s="153">
        <f t="shared" ca="1" si="26"/>
        <v>13</v>
      </c>
      <c r="F155" s="154">
        <f t="shared" ca="1" si="27"/>
        <v>130123</v>
      </c>
      <c r="G155" s="154" t="str">
        <f t="shared" ca="1" si="24"/>
        <v>1.12.30</v>
      </c>
      <c r="H155" s="182" t="str">
        <f t="shared" ca="1" si="24"/>
        <v>QUADRO DE MEDIÇÃO TRIFÁSICA [ADAPTADO SINAPI 73838/001]</v>
      </c>
      <c r="I155" s="37" t="str">
        <f t="shared" ca="1" si="28"/>
        <v>UN</v>
      </c>
      <c r="J155" s="144">
        <f t="shared" ca="1" si="29"/>
        <v>1</v>
      </c>
      <c r="K155" s="67"/>
      <c r="L155" s="144">
        <f ca="1">IF(L$13="",0,CHOOSE(Detalhamento.OpçãoServiços,OFFSET(Import.PLQ,$A155-1,L$15-1,1,1),IF($E155&lt;&gt;1,IF(ISNUMBER(INDEX(Import.PLE,Detalhamento!$E155,Detalhamento!L$15)),IF(INDEX(Import.PLE,Detalhamento!$E155,Detalhamento!L$15)&lt;=mediçao,OFFSET(Import.PLQ,$A155-1,L$15-1,1,1),0),0),PLE!$AA$28*OFFSET(Import.PLQ,$A155-1,L$15-1,1,1)),IF($E155&lt;&gt;1,IF(ISNUMBER(INDEX(Import.PLE,Detalhamento!$E155,Detalhamento!L$15)),IF(INDEX(Import.PLE,Detalhamento!$E155,Detalhamento!L$15)&lt;=mediçao,0,OFFSET(Import.PLQ,$A155-1,L$15-1,1,1)),OFFSET(Import.PLQ,$A155-1,L$15-1,1,1)),(1-PLE!$AA$28)*OFFSET(Import.PLQ,$A155-1,L$15-1,1,1))))</f>
        <v>1</v>
      </c>
      <c r="M155" s="144">
        <f ca="1">IF(M$13="",0,CHOOSE(Detalhamento.OpçãoServiços,OFFSET(Import.PLQ,$A155-1,M$15-1,1,1),IF($E155&lt;&gt;1,IF(ISNUMBER(INDEX(Import.PLE,Detalhamento!$E155,Detalhamento!M$15)),IF(INDEX(Import.PLE,Detalhamento!$E155,Detalhamento!M$15)&lt;=mediçao,OFFSET(Import.PLQ,$A155-1,M$15-1,1,1),0),0),PLE!$AA$28*OFFSET(Import.PLQ,$A155-1,M$15-1,1,1)),IF($E155&lt;&gt;1,IF(ISNUMBER(INDEX(Import.PLE,Detalhamento!$E155,Detalhamento!M$15)),IF(INDEX(Import.PLE,Detalhamento!$E155,Detalhamento!M$15)&lt;=mediçao,0,OFFSET(Import.PLQ,$A155-1,M$15-1,1,1)),OFFSET(Import.PLQ,$A155-1,M$15-1,1,1)),(1-PLE!$AA$28)*OFFSET(Import.PLQ,$A155-1,M$15-1,1,1))))</f>
        <v>0</v>
      </c>
      <c r="N155" s="144">
        <f ca="1">IF(N$13="",0,CHOOSE(Detalhamento.OpçãoServiços,OFFSET(Import.PLQ,$A155-1,N$15-1,1,1),IF($E155&lt;&gt;1,IF(ISNUMBER(INDEX(Import.PLE,Detalhamento!$E155,Detalhamento!N$15)),IF(INDEX(Import.PLE,Detalhamento!$E155,Detalhamento!N$15)&lt;=mediçao,OFFSET(Import.PLQ,$A155-1,N$15-1,1,1),0),0),PLE!$AA$28*OFFSET(Import.PLQ,$A155-1,N$15-1,1,1)),IF($E155&lt;&gt;1,IF(ISNUMBER(INDEX(Import.PLE,Detalhamento!$E155,Detalhamento!N$15)),IF(INDEX(Import.PLE,Detalhamento!$E155,Detalhamento!N$15)&lt;=mediçao,0,OFFSET(Import.PLQ,$A155-1,N$15-1,1,1)),OFFSET(Import.PLQ,$A155-1,N$15-1,1,1)),(1-PLE!$AA$28)*OFFSET(Import.PLQ,$A155-1,N$15-1,1,1))))</f>
        <v>0</v>
      </c>
      <c r="O155" s="144">
        <f ca="1">IF(O$13="",0,CHOOSE(Detalhamento.OpçãoServiços,OFFSET(Import.PLQ,$A155-1,O$15-1,1,1),IF($E155&lt;&gt;1,IF(ISNUMBER(INDEX(Import.PLE,Detalhamento!$E155,Detalhamento!O$15)),IF(INDEX(Import.PLE,Detalhamento!$E155,Detalhamento!O$15)&lt;=mediçao,OFFSET(Import.PLQ,$A155-1,O$15-1,1,1),0),0),PLE!$AA$28*OFFSET(Import.PLQ,$A155-1,O$15-1,1,1)),IF($E155&lt;&gt;1,IF(ISNUMBER(INDEX(Import.PLE,Detalhamento!$E155,Detalhamento!O$15)),IF(INDEX(Import.PLE,Detalhamento!$E155,Detalhamento!O$15)&lt;=mediçao,0,OFFSET(Import.PLQ,$A155-1,O$15-1,1,1)),OFFSET(Import.PLQ,$A155-1,O$15-1,1,1)),(1-PLE!$AA$28)*OFFSET(Import.PLQ,$A155-1,O$15-1,1,1))))</f>
        <v>0</v>
      </c>
      <c r="P155" s="144">
        <f ca="1">IF(P$13="",0,CHOOSE(Detalhamento.OpçãoServiços,OFFSET(Import.PLQ,$A155-1,P$15-1,1,1),IF($E155&lt;&gt;1,IF(ISNUMBER(INDEX(Import.PLE,Detalhamento!$E155,Detalhamento!P$15)),IF(INDEX(Import.PLE,Detalhamento!$E155,Detalhamento!P$15)&lt;=mediçao,OFFSET(Import.PLQ,$A155-1,P$15-1,1,1),0),0),PLE!$AA$28*OFFSET(Import.PLQ,$A155-1,P$15-1,1,1)),IF($E155&lt;&gt;1,IF(ISNUMBER(INDEX(Import.PLE,Detalhamento!$E155,Detalhamento!P$15)),IF(INDEX(Import.PLE,Detalhamento!$E155,Detalhamento!P$15)&lt;=mediçao,0,OFFSET(Import.PLQ,$A155-1,P$15-1,1,1)),OFFSET(Import.PLQ,$A155-1,P$15-1,1,1)),(1-PLE!$AA$28)*OFFSET(Import.PLQ,$A155-1,P$15-1,1,1))))</f>
        <v>0</v>
      </c>
      <c r="Q155" s="144">
        <f ca="1">IF(Q$13="",0,CHOOSE(Detalhamento.OpçãoServiços,OFFSET(Import.PLQ,$A155-1,Q$15-1,1,1),IF($E155&lt;&gt;1,IF(ISNUMBER(INDEX(Import.PLE,Detalhamento!$E155,Detalhamento!Q$15)),IF(INDEX(Import.PLE,Detalhamento!$E155,Detalhamento!Q$15)&lt;=mediçao,OFFSET(Import.PLQ,$A155-1,Q$15-1,1,1),0),0),PLE!$AA$28*OFFSET(Import.PLQ,$A155-1,Q$15-1,1,1)),IF($E155&lt;&gt;1,IF(ISNUMBER(INDEX(Import.PLE,Detalhamento!$E155,Detalhamento!Q$15)),IF(INDEX(Import.PLE,Detalhamento!$E155,Detalhamento!Q$15)&lt;=mediçao,0,OFFSET(Import.PLQ,$A155-1,Q$15-1,1,1)),OFFSET(Import.PLQ,$A155-1,Q$15-1,1,1)),(1-PLE!$AA$28)*OFFSET(Import.PLQ,$A155-1,Q$15-1,1,1))))</f>
        <v>0</v>
      </c>
      <c r="R155" s="144">
        <f ca="1">IF(R$13="",0,CHOOSE(Detalhamento.OpçãoServiços,OFFSET(Import.PLQ,$A155-1,R$15-1,1,1),IF($E155&lt;&gt;1,IF(ISNUMBER(INDEX(Import.PLE,Detalhamento!$E155,Detalhamento!R$15)),IF(INDEX(Import.PLE,Detalhamento!$E155,Detalhamento!R$15)&lt;=mediçao,OFFSET(Import.PLQ,$A155-1,R$15-1,1,1),0),0),PLE!$AA$28*OFFSET(Import.PLQ,$A155-1,R$15-1,1,1)),IF($E155&lt;&gt;1,IF(ISNUMBER(INDEX(Import.PLE,Detalhamento!$E155,Detalhamento!R$15)),IF(INDEX(Import.PLE,Detalhamento!$E155,Detalhamento!R$15)&lt;=mediçao,0,OFFSET(Import.PLQ,$A155-1,R$15-1,1,1)),OFFSET(Import.PLQ,$A155-1,R$15-1,1,1)),(1-PLE!$AA$28)*OFFSET(Import.PLQ,$A155-1,R$15-1,1,1))))</f>
        <v>0</v>
      </c>
      <c r="S155" s="144">
        <f ca="1">IF(S$13="",0,CHOOSE(Detalhamento.OpçãoServiços,OFFSET(Import.PLQ,$A155-1,S$15-1,1,1),IF($E155&lt;&gt;1,IF(ISNUMBER(INDEX(Import.PLE,Detalhamento!$E155,Detalhamento!S$15)),IF(INDEX(Import.PLE,Detalhamento!$E155,Detalhamento!S$15)&lt;=mediçao,OFFSET(Import.PLQ,$A155-1,S$15-1,1,1),0),0),PLE!$AA$28*OFFSET(Import.PLQ,$A155-1,S$15-1,1,1)),IF($E155&lt;&gt;1,IF(ISNUMBER(INDEX(Import.PLE,Detalhamento!$E155,Detalhamento!S$15)),IF(INDEX(Import.PLE,Detalhamento!$E155,Detalhamento!S$15)&lt;=mediçao,0,OFFSET(Import.PLQ,$A155-1,S$15-1,1,1)),OFFSET(Import.PLQ,$A155-1,S$15-1,1,1)),(1-PLE!$AA$28)*OFFSET(Import.PLQ,$A155-1,S$15-1,1,1))))</f>
        <v>0</v>
      </c>
      <c r="T155" s="144">
        <f ca="1">IF(T$13="",0,CHOOSE(Detalhamento.OpçãoServiços,OFFSET(Import.PLQ,$A155-1,T$15-1,1,1),IF($E155&lt;&gt;1,IF(ISNUMBER(INDEX(Import.PLE,Detalhamento!$E155,Detalhamento!T$15)),IF(INDEX(Import.PLE,Detalhamento!$E155,Detalhamento!T$15)&lt;=mediçao,OFFSET(Import.PLQ,$A155-1,T$15-1,1,1),0),0),PLE!$AA$28*OFFSET(Import.PLQ,$A155-1,T$15-1,1,1)),IF($E155&lt;&gt;1,IF(ISNUMBER(INDEX(Import.PLE,Detalhamento!$E155,Detalhamento!T$15)),IF(INDEX(Import.PLE,Detalhamento!$E155,Detalhamento!T$15)&lt;=mediçao,0,OFFSET(Import.PLQ,$A155-1,T$15-1,1,1)),OFFSET(Import.PLQ,$A155-1,T$15-1,1,1)),(1-PLE!$AA$28)*OFFSET(Import.PLQ,$A155-1,T$15-1,1,1))))</f>
        <v>0</v>
      </c>
      <c r="U155" s="144">
        <f ca="1">IF(U$13="",0,CHOOSE(Detalhamento.OpçãoServiços,OFFSET(Import.PLQ,$A155-1,U$15-1,1,1),IF($E155&lt;&gt;1,IF(ISNUMBER(INDEX(Import.PLE,Detalhamento!$E155,Detalhamento!U$15)),IF(INDEX(Import.PLE,Detalhamento!$E155,Detalhamento!U$15)&lt;=mediçao,OFFSET(Import.PLQ,$A155-1,U$15-1,1,1),0),0),PLE!$AA$28*OFFSET(Import.PLQ,$A155-1,U$15-1,1,1)),IF($E155&lt;&gt;1,IF(ISNUMBER(INDEX(Import.PLE,Detalhamento!$E155,Detalhamento!U$15)),IF(INDEX(Import.PLE,Detalhamento!$E155,Detalhamento!U$15)&lt;=mediçao,0,OFFSET(Import.PLQ,$A155-1,U$15-1,1,1)),OFFSET(Import.PLQ,$A155-1,U$15-1,1,1)),(1-PLE!$AA$28)*OFFSET(Import.PLQ,$A155-1,U$15-1,1,1))))</f>
        <v>0</v>
      </c>
      <c r="V155" s="144">
        <f ca="1">IF(V$13="",0,CHOOSE(Detalhamento.OpçãoServiços,OFFSET(Import.PLQ,$A155-1,V$15-1,1,1),IF($E155&lt;&gt;1,IF(ISNUMBER(INDEX(Import.PLE,Detalhamento!$E155,Detalhamento!V$15)),IF(INDEX(Import.PLE,Detalhamento!$E155,Detalhamento!V$15)&lt;=mediçao,OFFSET(Import.PLQ,$A155-1,V$15-1,1,1),0),0),PLE!$AA$28*OFFSET(Import.PLQ,$A155-1,V$15-1,1,1)),IF($E155&lt;&gt;1,IF(ISNUMBER(INDEX(Import.PLE,Detalhamento!$E155,Detalhamento!V$15)),IF(INDEX(Import.PLE,Detalhamento!$E155,Detalhamento!V$15)&lt;=mediçao,0,OFFSET(Import.PLQ,$A155-1,V$15-1,1,1)),OFFSET(Import.PLQ,$A155-1,V$15-1,1,1)),(1-PLE!$AA$28)*OFFSET(Import.PLQ,$A155-1,V$15-1,1,1))))</f>
        <v>0</v>
      </c>
      <c r="W155" s="144">
        <f ca="1">IF(W$13="",0,CHOOSE(Detalhamento.OpçãoServiços,OFFSET(Import.PLQ,$A155-1,W$15-1,1,1),IF($E155&lt;&gt;1,IF(ISNUMBER(INDEX(Import.PLE,Detalhamento!$E155,Detalhamento!W$15)),IF(INDEX(Import.PLE,Detalhamento!$E155,Detalhamento!W$15)&lt;=mediçao,OFFSET(Import.PLQ,$A155-1,W$15-1,1,1),0),0),PLE!$AA$28*OFFSET(Import.PLQ,$A155-1,W$15-1,1,1)),IF($E155&lt;&gt;1,IF(ISNUMBER(INDEX(Import.PLE,Detalhamento!$E155,Detalhamento!W$15)),IF(INDEX(Import.PLE,Detalhamento!$E155,Detalhamento!W$15)&lt;=mediçao,0,OFFSET(Import.PLQ,$A155-1,W$15-1,1,1)),OFFSET(Import.PLQ,$A155-1,W$15-1,1,1)),(1-PLE!$AA$28)*OFFSET(Import.PLQ,$A155-1,W$15-1,1,1))))</f>
        <v>0</v>
      </c>
      <c r="X155" s="144">
        <f ca="1">IF(X$13="",0,CHOOSE(Detalhamento.OpçãoServiços,OFFSET(Import.PLQ,$A155-1,X$15-1,1,1),IF($E155&lt;&gt;1,IF(ISNUMBER(INDEX(Import.PLE,Detalhamento!$E155,Detalhamento!X$15)),IF(INDEX(Import.PLE,Detalhamento!$E155,Detalhamento!X$15)&lt;=mediçao,OFFSET(Import.PLQ,$A155-1,X$15-1,1,1),0),0),PLE!$AA$28*OFFSET(Import.PLQ,$A155-1,X$15-1,1,1)),IF($E155&lt;&gt;1,IF(ISNUMBER(INDEX(Import.PLE,Detalhamento!$E155,Detalhamento!X$15)),IF(INDEX(Import.PLE,Detalhamento!$E155,Detalhamento!X$15)&lt;=mediçao,0,OFFSET(Import.PLQ,$A155-1,X$15-1,1,1)),OFFSET(Import.PLQ,$A155-1,X$15-1,1,1)),(1-PLE!$AA$28)*OFFSET(Import.PLQ,$A155-1,X$15-1,1,1))))</f>
        <v>0</v>
      </c>
      <c r="Y155" s="144">
        <f ca="1">IF(Y$13="",0,CHOOSE(Detalhamento.OpçãoServiços,OFFSET(Import.PLQ,$A155-1,Y$15-1,1,1),IF($E155&lt;&gt;1,IF(ISNUMBER(INDEX(Import.PLE,Detalhamento!$E155,Detalhamento!Y$15)),IF(INDEX(Import.PLE,Detalhamento!$E155,Detalhamento!Y$15)&lt;=mediçao,OFFSET(Import.PLQ,$A155-1,Y$15-1,1,1),0),0),PLE!$AA$28*OFFSET(Import.PLQ,$A155-1,Y$15-1,1,1)),IF($E155&lt;&gt;1,IF(ISNUMBER(INDEX(Import.PLE,Detalhamento!$E155,Detalhamento!Y$15)),IF(INDEX(Import.PLE,Detalhamento!$E155,Detalhamento!Y$15)&lt;=mediçao,0,OFFSET(Import.PLQ,$A155-1,Y$15-1,1,1)),OFFSET(Import.PLQ,$A155-1,Y$15-1,1,1)),(1-PLE!$AA$28)*OFFSET(Import.PLQ,$A155-1,Y$15-1,1,1))))</f>
        <v>0</v>
      </c>
      <c r="Z155" s="144">
        <f ca="1">IF(Z$13="",0,CHOOSE(Detalhamento.OpçãoServiços,OFFSET(Import.PLQ,$A155-1,Z$15-1,1,1),IF($E155&lt;&gt;1,IF(ISNUMBER(INDEX(Import.PLE,Detalhamento!$E155,Detalhamento!Z$15)),IF(INDEX(Import.PLE,Detalhamento!$E155,Detalhamento!Z$15)&lt;=mediçao,OFFSET(Import.PLQ,$A155-1,Z$15-1,1,1),0),0),PLE!$AA$28*OFFSET(Import.PLQ,$A155-1,Z$15-1,1,1)),IF($E155&lt;&gt;1,IF(ISNUMBER(INDEX(Import.PLE,Detalhamento!$E155,Detalhamento!Z$15)),IF(INDEX(Import.PLE,Detalhamento!$E155,Detalhamento!Z$15)&lt;=mediçao,0,OFFSET(Import.PLQ,$A155-1,Z$15-1,1,1)),OFFSET(Import.PLQ,$A155-1,Z$15-1,1,1)),(1-PLE!$AA$28)*OFFSET(Import.PLQ,$A155-1,Z$15-1,1,1))))</f>
        <v>0</v>
      </c>
      <c r="AA155" s="144">
        <f ca="1">IF(AA$13="",0,CHOOSE(Detalhamento.OpçãoServiços,OFFSET(Import.PLQ,$A155-1,AA$15-1,1,1),IF($E155&lt;&gt;1,IF(ISNUMBER(INDEX(Import.PLE,Detalhamento!$E155,Detalhamento!AA$15)),IF(INDEX(Import.PLE,Detalhamento!$E155,Detalhamento!AA$15)&lt;=mediçao,OFFSET(Import.PLQ,$A155-1,AA$15-1,1,1),0),0),PLE!$AA$28*OFFSET(Import.PLQ,$A155-1,AA$15-1,1,1)),IF($E155&lt;&gt;1,IF(ISNUMBER(INDEX(Import.PLE,Detalhamento!$E155,Detalhamento!AA$15)),IF(INDEX(Import.PLE,Detalhamento!$E155,Detalhamento!AA$15)&lt;=mediçao,0,OFFSET(Import.PLQ,$A155-1,AA$15-1,1,1)),OFFSET(Import.PLQ,$A155-1,AA$15-1,1,1)),(1-PLE!$AA$28)*OFFSET(Import.PLQ,$A155-1,AA$15-1,1,1))))</f>
        <v>0</v>
      </c>
      <c r="AB155" s="144">
        <f ca="1">IF(AB$13="",0,CHOOSE(Detalhamento.OpçãoServiços,OFFSET(Import.PLQ,$A155-1,AB$15-1,1,1),IF($E155&lt;&gt;1,IF(ISNUMBER(INDEX(Import.PLE,Detalhamento!$E155,Detalhamento!AB$15)),IF(INDEX(Import.PLE,Detalhamento!$E155,Detalhamento!AB$15)&lt;=mediçao,OFFSET(Import.PLQ,$A155-1,AB$15-1,1,1),0),0),PLE!$AA$28*OFFSET(Import.PLQ,$A155-1,AB$15-1,1,1)),IF($E155&lt;&gt;1,IF(ISNUMBER(INDEX(Import.PLE,Detalhamento!$E155,Detalhamento!AB$15)),IF(INDEX(Import.PLE,Detalhamento!$E155,Detalhamento!AB$15)&lt;=mediçao,0,OFFSET(Import.PLQ,$A155-1,AB$15-1,1,1)),OFFSET(Import.PLQ,$A155-1,AB$15-1,1,1)),(1-PLE!$AA$28)*OFFSET(Import.PLQ,$A155-1,AB$15-1,1,1))))</f>
        <v>0</v>
      </c>
      <c r="AC155" s="144">
        <f ca="1">IF(AC$13="",0,CHOOSE(Detalhamento.OpçãoServiços,OFFSET(Import.PLQ,$A155-1,AC$15-1,1,1),IF($E155&lt;&gt;1,IF(ISNUMBER(INDEX(Import.PLE,Detalhamento!$E155,Detalhamento!AC$15)),IF(INDEX(Import.PLE,Detalhamento!$E155,Detalhamento!AC$15)&lt;=mediçao,OFFSET(Import.PLQ,$A155-1,AC$15-1,1,1),0),0),PLE!$AA$28*OFFSET(Import.PLQ,$A155-1,AC$15-1,1,1)),IF($E155&lt;&gt;1,IF(ISNUMBER(INDEX(Import.PLE,Detalhamento!$E155,Detalhamento!AC$15)),IF(INDEX(Import.PLE,Detalhamento!$E155,Detalhamento!AC$15)&lt;=mediçao,0,OFFSET(Import.PLQ,$A155-1,AC$15-1,1,1)),OFFSET(Import.PLQ,$A155-1,AC$15-1,1,1)),(1-PLE!$AA$28)*OFFSET(Import.PLQ,$A155-1,AC$15-1,1,1))))</f>
        <v>0</v>
      </c>
      <c r="AD155" s="144">
        <f ca="1">IF(AD$13="",0,CHOOSE(Detalhamento.OpçãoServiços,OFFSET(Import.PLQ,$A155-1,AD$15-1,1,1),IF($E155&lt;&gt;1,IF(ISNUMBER(INDEX(Import.PLE,Detalhamento!$E155,Detalhamento!AD$15)),IF(INDEX(Import.PLE,Detalhamento!$E155,Detalhamento!AD$15)&lt;=mediçao,OFFSET(Import.PLQ,$A155-1,AD$15-1,1,1),0),0),PLE!$AA$28*OFFSET(Import.PLQ,$A155-1,AD$15-1,1,1)),IF($E155&lt;&gt;1,IF(ISNUMBER(INDEX(Import.PLE,Detalhamento!$E155,Detalhamento!AD$15)),IF(INDEX(Import.PLE,Detalhamento!$E155,Detalhamento!AD$15)&lt;=mediçao,0,OFFSET(Import.PLQ,$A155-1,AD$15-1,1,1)),OFFSET(Import.PLQ,$A155-1,AD$15-1,1,1)),(1-PLE!$AA$28)*OFFSET(Import.PLQ,$A155-1,AD$15-1,1,1))))</f>
        <v>0</v>
      </c>
      <c r="AE155" s="144">
        <f ca="1">IF(AE$13="",0,CHOOSE(Detalhamento.OpçãoServiços,OFFSET(Import.PLQ,$A155-1,AE$15-1,1,1),IF($E155&lt;&gt;1,IF(ISNUMBER(INDEX(Import.PLE,Detalhamento!$E155,Detalhamento!AE$15)),IF(INDEX(Import.PLE,Detalhamento!$E155,Detalhamento!AE$15)&lt;=mediçao,OFFSET(Import.PLQ,$A155-1,AE$15-1,1,1),0),0),PLE!$AA$28*OFFSET(Import.PLQ,$A155-1,AE$15-1,1,1)),IF($E155&lt;&gt;1,IF(ISNUMBER(INDEX(Import.PLE,Detalhamento!$E155,Detalhamento!AE$15)),IF(INDEX(Import.PLE,Detalhamento!$E155,Detalhamento!AE$15)&lt;=mediçao,0,OFFSET(Import.PLQ,$A155-1,AE$15-1,1,1)),OFFSET(Import.PLQ,$A155-1,AE$15-1,1,1)),(1-PLE!$AA$28)*OFFSET(Import.PLQ,$A155-1,AE$15-1,1,1))))</f>
        <v>0</v>
      </c>
      <c r="AF155" s="144">
        <f ca="1">IF(AF$13="",0,CHOOSE(Detalhamento.OpçãoServiços,OFFSET(Import.PLQ,$A155-1,AF$15-1,1,1),IF($E155&lt;&gt;1,IF(ISNUMBER(INDEX(Import.PLE,Detalhamento!$E155,Detalhamento!AF$15)),IF(INDEX(Import.PLE,Detalhamento!$E155,Detalhamento!AF$15)&lt;=mediçao,OFFSET(Import.PLQ,$A155-1,AF$15-1,1,1),0),0),PLE!$AA$28*OFFSET(Import.PLQ,$A155-1,AF$15-1,1,1)),IF($E155&lt;&gt;1,IF(ISNUMBER(INDEX(Import.PLE,Detalhamento!$E155,Detalhamento!AF$15)),IF(INDEX(Import.PLE,Detalhamento!$E155,Detalhamento!AF$15)&lt;=mediçao,0,OFFSET(Import.PLQ,$A155-1,AF$15-1,1,1)),OFFSET(Import.PLQ,$A155-1,AF$15-1,1,1)),(1-PLE!$AA$28)*OFFSET(Import.PLQ,$A155-1,AF$15-1,1,1))))</f>
        <v>0</v>
      </c>
      <c r="AG155" s="144">
        <f ca="1">IF(AG$13="",0,CHOOSE(Detalhamento.OpçãoServiços,OFFSET(Import.PLQ,$A155-1,AG$15-1,1,1),IF($E155&lt;&gt;1,IF(ISNUMBER(INDEX(Import.PLE,Detalhamento!$E155,Detalhamento!AG$15)),IF(INDEX(Import.PLE,Detalhamento!$E155,Detalhamento!AG$15)&lt;=mediçao,OFFSET(Import.PLQ,$A155-1,AG$15-1,1,1),0),0),PLE!$AA$28*OFFSET(Import.PLQ,$A155-1,AG$15-1,1,1)),IF($E155&lt;&gt;1,IF(ISNUMBER(INDEX(Import.PLE,Detalhamento!$E155,Detalhamento!AG$15)),IF(INDEX(Import.PLE,Detalhamento!$E155,Detalhamento!AG$15)&lt;=mediçao,0,OFFSET(Import.PLQ,$A155-1,AG$15-1,1,1)),OFFSET(Import.PLQ,$A155-1,AG$15-1,1,1)),(1-PLE!$AA$28)*OFFSET(Import.PLQ,$A155-1,AG$15-1,1,1))))</f>
        <v>0</v>
      </c>
      <c r="AH155" s="144">
        <f ca="1">IF(AH$13="",0,CHOOSE(Detalhamento.OpçãoServiços,OFFSET(Import.PLQ,$A155-1,AH$15-1,1,1),IF($E155&lt;&gt;1,IF(ISNUMBER(INDEX(Import.PLE,Detalhamento!$E155,Detalhamento!AH$15)),IF(INDEX(Import.PLE,Detalhamento!$E155,Detalhamento!AH$15)&lt;=mediçao,OFFSET(Import.PLQ,$A155-1,AH$15-1,1,1),0),0),PLE!$AA$28*OFFSET(Import.PLQ,$A155-1,AH$15-1,1,1)),IF($E155&lt;&gt;1,IF(ISNUMBER(INDEX(Import.PLE,Detalhamento!$E155,Detalhamento!AH$15)),IF(INDEX(Import.PLE,Detalhamento!$E155,Detalhamento!AH$15)&lt;=mediçao,0,OFFSET(Import.PLQ,$A155-1,AH$15-1,1,1)),OFFSET(Import.PLQ,$A155-1,AH$15-1,1,1)),(1-PLE!$AA$28)*OFFSET(Import.PLQ,$A155-1,AH$15-1,1,1))))</f>
        <v>0</v>
      </c>
      <c r="AI155" s="144">
        <f ca="1">IF(AI$13="",0,CHOOSE(Detalhamento.OpçãoServiços,OFFSET(Import.PLQ,$A155-1,AI$15-1,1,1),IF($E155&lt;&gt;1,IF(ISNUMBER(INDEX(Import.PLE,Detalhamento!$E155,Detalhamento!AI$15)),IF(INDEX(Import.PLE,Detalhamento!$E155,Detalhamento!AI$15)&lt;=mediçao,OFFSET(Import.PLQ,$A155-1,AI$15-1,1,1),0),0),PLE!$AA$28*OFFSET(Import.PLQ,$A155-1,AI$15-1,1,1)),IF($E155&lt;&gt;1,IF(ISNUMBER(INDEX(Import.PLE,Detalhamento!$E155,Detalhamento!AI$15)),IF(INDEX(Import.PLE,Detalhamento!$E155,Detalhamento!AI$15)&lt;=mediçao,0,OFFSET(Import.PLQ,$A155-1,AI$15-1,1,1)),OFFSET(Import.PLQ,$A155-1,AI$15-1,1,1)),(1-PLE!$AA$28)*OFFSET(Import.PLQ,$A155-1,AI$15-1,1,1))))</f>
        <v>0</v>
      </c>
      <c r="AJ155" s="144">
        <f ca="1">IF(AJ$13="",0,CHOOSE(Detalhamento.OpçãoServiços,OFFSET(Import.PLQ,$A155-1,AJ$15-1,1,1),IF($E155&lt;&gt;1,IF(ISNUMBER(INDEX(Import.PLE,Detalhamento!$E155,Detalhamento!AJ$15)),IF(INDEX(Import.PLE,Detalhamento!$E155,Detalhamento!AJ$15)&lt;=mediçao,OFFSET(Import.PLQ,$A155-1,AJ$15-1,1,1),0),0),PLE!$AA$28*OFFSET(Import.PLQ,$A155-1,AJ$15-1,1,1)),IF($E155&lt;&gt;1,IF(ISNUMBER(INDEX(Import.PLE,Detalhamento!$E155,Detalhamento!AJ$15)),IF(INDEX(Import.PLE,Detalhamento!$E155,Detalhamento!AJ$15)&lt;=mediçao,0,OFFSET(Import.PLQ,$A155-1,AJ$15-1,1,1)),OFFSET(Import.PLQ,$A155-1,AJ$15-1,1,1)),(1-PLE!$AA$28)*OFFSET(Import.PLQ,$A155-1,AJ$15-1,1,1))))</f>
        <v>0</v>
      </c>
      <c r="AK155" s="144">
        <f ca="1">IF(AK$13="",0,CHOOSE(Detalhamento.OpçãoServiços,OFFSET(Import.PLQ,$A155-1,AK$15-1,1,1),IF($E155&lt;&gt;1,IF(ISNUMBER(INDEX(Import.PLE,Detalhamento!$E155,Detalhamento!AK$15)),IF(INDEX(Import.PLE,Detalhamento!$E155,Detalhamento!AK$15)&lt;=mediçao,OFFSET(Import.PLQ,$A155-1,AK$15-1,1,1),0),0),PLE!$AA$28*OFFSET(Import.PLQ,$A155-1,AK$15-1,1,1)),IF($E155&lt;&gt;1,IF(ISNUMBER(INDEX(Import.PLE,Detalhamento!$E155,Detalhamento!AK$15)),IF(INDEX(Import.PLE,Detalhamento!$E155,Detalhamento!AK$15)&lt;=mediçao,0,OFFSET(Import.PLQ,$A155-1,AK$15-1,1,1)),OFFSET(Import.PLQ,$A155-1,AK$15-1,1,1)),(1-PLE!$AA$28)*OFFSET(Import.PLQ,$A155-1,AK$15-1,1,1))))</f>
        <v>0</v>
      </c>
      <c r="AL155" s="144">
        <f ca="1">IF(AL$13="",0,CHOOSE(Detalhamento.OpçãoServiços,OFFSET(Import.PLQ,$A155-1,AL$15-1,1,1),IF($E155&lt;&gt;1,IF(ISNUMBER(INDEX(Import.PLE,Detalhamento!$E155,Detalhamento!AL$15)),IF(INDEX(Import.PLE,Detalhamento!$E155,Detalhamento!AL$15)&lt;=mediçao,OFFSET(Import.PLQ,$A155-1,AL$15-1,1,1),0),0),PLE!$AA$28*OFFSET(Import.PLQ,$A155-1,AL$15-1,1,1)),IF($E155&lt;&gt;1,IF(ISNUMBER(INDEX(Import.PLE,Detalhamento!$E155,Detalhamento!AL$15)),IF(INDEX(Import.PLE,Detalhamento!$E155,Detalhamento!AL$15)&lt;=mediçao,0,OFFSET(Import.PLQ,$A155-1,AL$15-1,1,1)),OFFSET(Import.PLQ,$A155-1,AL$15-1,1,1)),(1-PLE!$AA$28)*OFFSET(Import.PLQ,$A155-1,AL$15-1,1,1))))</f>
        <v>0</v>
      </c>
      <c r="AM155" s="144">
        <f ca="1">IF(AM$13="",0,CHOOSE(Detalhamento.OpçãoServiços,OFFSET(Import.PLQ,$A155-1,AM$15-1,1,1),IF($E155&lt;&gt;1,IF(ISNUMBER(INDEX(Import.PLE,Detalhamento!$E155,Detalhamento!AM$15)),IF(INDEX(Import.PLE,Detalhamento!$E155,Detalhamento!AM$15)&lt;=mediçao,OFFSET(Import.PLQ,$A155-1,AM$15-1,1,1),0),0),PLE!$AA$28*OFFSET(Import.PLQ,$A155-1,AM$15-1,1,1)),IF($E155&lt;&gt;1,IF(ISNUMBER(INDEX(Import.PLE,Detalhamento!$E155,Detalhamento!AM$15)),IF(INDEX(Import.PLE,Detalhamento!$E155,Detalhamento!AM$15)&lt;=mediçao,0,OFFSET(Import.PLQ,$A155-1,AM$15-1,1,1)),OFFSET(Import.PLQ,$A155-1,AM$15-1,1,1)),(1-PLE!$AA$28)*OFFSET(Import.PLQ,$A155-1,AM$15-1,1,1))))</f>
        <v>0</v>
      </c>
      <c r="AN155" s="144">
        <f ca="1">IF(AN$13="",0,CHOOSE(Detalhamento.OpçãoServiços,OFFSET(Import.PLQ,$A155-1,AN$15-1,1,1),IF($E155&lt;&gt;1,IF(ISNUMBER(INDEX(Import.PLE,Detalhamento!$E155,Detalhamento!AN$15)),IF(INDEX(Import.PLE,Detalhamento!$E155,Detalhamento!AN$15)&lt;=mediçao,OFFSET(Import.PLQ,$A155-1,AN$15-1,1,1),0),0),PLE!$AA$28*OFFSET(Import.PLQ,$A155-1,AN$15-1,1,1)),IF($E155&lt;&gt;1,IF(ISNUMBER(INDEX(Import.PLE,Detalhamento!$E155,Detalhamento!AN$15)),IF(INDEX(Import.PLE,Detalhamento!$E155,Detalhamento!AN$15)&lt;=mediçao,0,OFFSET(Import.PLQ,$A155-1,AN$15-1,1,1)),OFFSET(Import.PLQ,$A155-1,AN$15-1,1,1)),(1-PLE!$AA$28)*OFFSET(Import.PLQ,$A155-1,AN$15-1,1,1))))</f>
        <v>0</v>
      </c>
      <c r="AO155" s="144">
        <f ca="1">IF(AO$13="",0,CHOOSE(Detalhamento.OpçãoServiços,OFFSET(Import.PLQ,$A155-1,AO$15-1,1,1),IF($E155&lt;&gt;1,IF(ISNUMBER(INDEX(Import.PLE,Detalhamento!$E155,Detalhamento!AO$15)),IF(INDEX(Import.PLE,Detalhamento!$E155,Detalhamento!AO$15)&lt;=mediçao,OFFSET(Import.PLQ,$A155-1,AO$15-1,1,1),0),0),PLE!$AA$28*OFFSET(Import.PLQ,$A155-1,AO$15-1,1,1)),IF($E155&lt;&gt;1,IF(ISNUMBER(INDEX(Import.PLE,Detalhamento!$E155,Detalhamento!AO$15)),IF(INDEX(Import.PLE,Detalhamento!$E155,Detalhamento!AO$15)&lt;=mediçao,0,OFFSET(Import.PLQ,$A155-1,AO$15-1,1,1)),OFFSET(Import.PLQ,$A155-1,AO$15-1,1,1)),(1-PLE!$AA$28)*OFFSET(Import.PLQ,$A155-1,AO$15-1,1,1))))</f>
        <v>0</v>
      </c>
      <c r="AP155" s="144">
        <f ca="1">IF(AP$13="",0,CHOOSE(Detalhamento.OpçãoServiços,OFFSET(Import.PLQ,$A155-1,AP$15-1,1,1),IF($E155&lt;&gt;1,IF(ISNUMBER(INDEX(Import.PLE,Detalhamento!$E155,Detalhamento!AP$15)),IF(INDEX(Import.PLE,Detalhamento!$E155,Detalhamento!AP$15)&lt;=mediçao,OFFSET(Import.PLQ,$A155-1,AP$15-1,1,1),0),0),PLE!$AA$28*OFFSET(Import.PLQ,$A155-1,AP$15-1,1,1)),IF($E155&lt;&gt;1,IF(ISNUMBER(INDEX(Import.PLE,Detalhamento!$E155,Detalhamento!AP$15)),IF(INDEX(Import.PLE,Detalhamento!$E155,Detalhamento!AP$15)&lt;=mediçao,0,OFFSET(Import.PLQ,$A155-1,AP$15-1,1,1)),OFFSET(Import.PLQ,$A155-1,AP$15-1,1,1)),(1-PLE!$AA$28)*OFFSET(Import.PLQ,$A155-1,AP$15-1,1,1))))</f>
        <v>0</v>
      </c>
      <c r="AQ155" s="144">
        <f ca="1">IF(AQ$13="",0,CHOOSE(Detalhamento.OpçãoServiços,OFFSET(Import.PLQ,$A155-1,AQ$15-1,1,1),IF($E155&lt;&gt;1,IF(ISNUMBER(INDEX(Import.PLE,Detalhamento!$E155,Detalhamento!AQ$15)),IF(INDEX(Import.PLE,Detalhamento!$E155,Detalhamento!AQ$15)&lt;=mediçao,OFFSET(Import.PLQ,$A155-1,AQ$15-1,1,1),0),0),PLE!$AA$28*OFFSET(Import.PLQ,$A155-1,AQ$15-1,1,1)),IF($E155&lt;&gt;1,IF(ISNUMBER(INDEX(Import.PLE,Detalhamento!$E155,Detalhamento!AQ$15)),IF(INDEX(Import.PLE,Detalhamento!$E155,Detalhamento!AQ$15)&lt;=mediçao,0,OFFSET(Import.PLQ,$A155-1,AQ$15-1,1,1)),OFFSET(Import.PLQ,$A155-1,AQ$15-1,1,1)),(1-PLE!$AA$28)*OFFSET(Import.PLQ,$A155-1,AQ$15-1,1,1))))</f>
        <v>0</v>
      </c>
      <c r="AR155" s="144">
        <f ca="1">IF(AR$13="",0,CHOOSE(Detalhamento.OpçãoServiços,OFFSET(Import.PLQ,$A155-1,AR$15-1,1,1),IF($E155&lt;&gt;1,IF(ISNUMBER(INDEX(Import.PLE,Detalhamento!$E155,Detalhamento!AR$15)),IF(INDEX(Import.PLE,Detalhamento!$E155,Detalhamento!AR$15)&lt;=mediçao,OFFSET(Import.PLQ,$A155-1,AR$15-1,1,1),0),0),PLE!$AA$28*OFFSET(Import.PLQ,$A155-1,AR$15-1,1,1)),IF($E155&lt;&gt;1,IF(ISNUMBER(INDEX(Import.PLE,Detalhamento!$E155,Detalhamento!AR$15)),IF(INDEX(Import.PLE,Detalhamento!$E155,Detalhamento!AR$15)&lt;=mediçao,0,OFFSET(Import.PLQ,$A155-1,AR$15-1,1,1)),OFFSET(Import.PLQ,$A155-1,AR$15-1,1,1)),(1-PLE!$AA$28)*OFFSET(Import.PLQ,$A155-1,AR$15-1,1,1))))</f>
        <v>0</v>
      </c>
      <c r="AS155" s="144">
        <f ca="1">IF(AS$13="",0,CHOOSE(Detalhamento.OpçãoServiços,OFFSET(Import.PLQ,$A155-1,AS$15-1,1,1),IF($E155&lt;&gt;1,IF(ISNUMBER(INDEX(Import.PLE,Detalhamento!$E155,Detalhamento!AS$15)),IF(INDEX(Import.PLE,Detalhamento!$E155,Detalhamento!AS$15)&lt;=mediçao,OFFSET(Import.PLQ,$A155-1,AS$15-1,1,1),0),0),PLE!$AA$28*OFFSET(Import.PLQ,$A155-1,AS$15-1,1,1)),IF($E155&lt;&gt;1,IF(ISNUMBER(INDEX(Import.PLE,Detalhamento!$E155,Detalhamento!AS$15)),IF(INDEX(Import.PLE,Detalhamento!$E155,Detalhamento!AS$15)&lt;=mediçao,0,OFFSET(Import.PLQ,$A155-1,AS$15-1,1,1)),OFFSET(Import.PLQ,$A155-1,AS$15-1,1,1)),(1-PLE!$AA$28)*OFFSET(Import.PLQ,$A155-1,AS$15-1,1,1))))</f>
        <v>0</v>
      </c>
      <c r="AT155" s="144">
        <f ca="1">IF(AT$13="",0,CHOOSE(Detalhamento.OpçãoServiços,OFFSET(Import.PLQ,$A155-1,AT$15-1,1,1),IF($E155&lt;&gt;1,IF(ISNUMBER(INDEX(Import.PLE,Detalhamento!$E155,Detalhamento!AT$15)),IF(INDEX(Import.PLE,Detalhamento!$E155,Detalhamento!AT$15)&lt;=mediçao,OFFSET(Import.PLQ,$A155-1,AT$15-1,1,1),0),0),PLE!$AA$28*OFFSET(Import.PLQ,$A155-1,AT$15-1,1,1)),IF($E155&lt;&gt;1,IF(ISNUMBER(INDEX(Import.PLE,Detalhamento!$E155,Detalhamento!AT$15)),IF(INDEX(Import.PLE,Detalhamento!$E155,Detalhamento!AT$15)&lt;=mediçao,0,OFFSET(Import.PLQ,$A155-1,AT$15-1,1,1)),OFFSET(Import.PLQ,$A155-1,AT$15-1,1,1)),(1-PLE!$AA$28)*OFFSET(Import.PLQ,$A155-1,AT$15-1,1,1))))</f>
        <v>0</v>
      </c>
      <c r="AU155" s="144">
        <f ca="1">IF(AU$13="",0,CHOOSE(Detalhamento.OpçãoServiços,OFFSET(Import.PLQ,$A155-1,AU$15-1,1,1),IF($E155&lt;&gt;1,IF(ISNUMBER(INDEX(Import.PLE,Detalhamento!$E155,Detalhamento!AU$15)),IF(INDEX(Import.PLE,Detalhamento!$E155,Detalhamento!AU$15)&lt;=mediçao,OFFSET(Import.PLQ,$A155-1,AU$15-1,1,1),0),0),PLE!$AA$28*OFFSET(Import.PLQ,$A155-1,AU$15-1,1,1)),IF($E155&lt;&gt;1,IF(ISNUMBER(INDEX(Import.PLE,Detalhamento!$E155,Detalhamento!AU$15)),IF(INDEX(Import.PLE,Detalhamento!$E155,Detalhamento!AU$15)&lt;=mediçao,0,OFFSET(Import.PLQ,$A155-1,AU$15-1,1,1)),OFFSET(Import.PLQ,$A155-1,AU$15-1,1,1)),(1-PLE!$AA$28)*OFFSET(Import.PLQ,$A155-1,AU$15-1,1,1))))</f>
        <v>0</v>
      </c>
      <c r="AV155" s="144">
        <f ca="1">IF(AV$13="",0,CHOOSE(Detalhamento.OpçãoServiços,OFFSET(Import.PLQ,$A155-1,AV$15-1,1,1),IF($E155&lt;&gt;1,IF(ISNUMBER(INDEX(Import.PLE,Detalhamento!$E155,Detalhamento!AV$15)),IF(INDEX(Import.PLE,Detalhamento!$E155,Detalhamento!AV$15)&lt;=mediçao,OFFSET(Import.PLQ,$A155-1,AV$15-1,1,1),0),0),PLE!$AA$28*OFFSET(Import.PLQ,$A155-1,AV$15-1,1,1)),IF($E155&lt;&gt;1,IF(ISNUMBER(INDEX(Import.PLE,Detalhamento!$E155,Detalhamento!AV$15)),IF(INDEX(Import.PLE,Detalhamento!$E155,Detalhamento!AV$15)&lt;=mediçao,0,OFFSET(Import.PLQ,$A155-1,AV$15-1,1,1)),OFFSET(Import.PLQ,$A155-1,AV$15-1,1,1)),(1-PLE!$AA$28)*OFFSET(Import.PLQ,$A155-1,AV$15-1,1,1))))</f>
        <v>0</v>
      </c>
      <c r="AW155" s="144">
        <f ca="1">IF(AW$13="",0,CHOOSE(Detalhamento.OpçãoServiços,OFFSET(Import.PLQ,$A155-1,AW$15-1,1,1),IF($E155&lt;&gt;1,IF(ISNUMBER(INDEX(Import.PLE,Detalhamento!$E155,Detalhamento!AW$15)),IF(INDEX(Import.PLE,Detalhamento!$E155,Detalhamento!AW$15)&lt;=mediçao,OFFSET(Import.PLQ,$A155-1,AW$15-1,1,1),0),0),PLE!$AA$28*OFFSET(Import.PLQ,$A155-1,AW$15-1,1,1)),IF($E155&lt;&gt;1,IF(ISNUMBER(INDEX(Import.PLE,Detalhamento!$E155,Detalhamento!AW$15)),IF(INDEX(Import.PLE,Detalhamento!$E155,Detalhamento!AW$15)&lt;=mediçao,0,OFFSET(Import.PLQ,$A155-1,AW$15-1,1,1)),OFFSET(Import.PLQ,$A155-1,AW$15-1,1,1)),(1-PLE!$AA$28)*OFFSET(Import.PLQ,$A155-1,AW$15-1,1,1))))</f>
        <v>0</v>
      </c>
      <c r="AX155" s="144">
        <f ca="1">IF(AX$13="",0,CHOOSE(Detalhamento.OpçãoServiços,OFFSET(Import.PLQ,$A155-1,AX$15-1,1,1),IF($E155&lt;&gt;1,IF(ISNUMBER(INDEX(Import.PLE,Detalhamento!$E155,Detalhamento!AX$15)),IF(INDEX(Import.PLE,Detalhamento!$E155,Detalhamento!AX$15)&lt;=mediçao,OFFSET(Import.PLQ,$A155-1,AX$15-1,1,1),0),0),PLE!$AA$28*OFFSET(Import.PLQ,$A155-1,AX$15-1,1,1)),IF($E155&lt;&gt;1,IF(ISNUMBER(INDEX(Import.PLE,Detalhamento!$E155,Detalhamento!AX$15)),IF(INDEX(Import.PLE,Detalhamento!$E155,Detalhamento!AX$15)&lt;=mediçao,0,OFFSET(Import.PLQ,$A155-1,AX$15-1,1,1)),OFFSET(Import.PLQ,$A155-1,AX$15-1,1,1)),(1-PLE!$AA$28)*OFFSET(Import.PLQ,$A155-1,AX$15-1,1,1))))</f>
        <v>0</v>
      </c>
      <c r="AY155" s="144">
        <f ca="1">IF(AY$13="",0,CHOOSE(Detalhamento.OpçãoServiços,OFFSET(Import.PLQ,$A155-1,AY$15-1,1,1),IF($E155&lt;&gt;1,IF(ISNUMBER(INDEX(Import.PLE,Detalhamento!$E155,Detalhamento!AY$15)),IF(INDEX(Import.PLE,Detalhamento!$E155,Detalhamento!AY$15)&lt;=mediçao,OFFSET(Import.PLQ,$A155-1,AY$15-1,1,1),0),0),PLE!$AA$28*OFFSET(Import.PLQ,$A155-1,AY$15-1,1,1)),IF($E155&lt;&gt;1,IF(ISNUMBER(INDEX(Import.PLE,Detalhamento!$E155,Detalhamento!AY$15)),IF(INDEX(Import.PLE,Detalhamento!$E155,Detalhamento!AY$15)&lt;=mediçao,0,OFFSET(Import.PLQ,$A155-1,AY$15-1,1,1)),OFFSET(Import.PLQ,$A155-1,AY$15-1,1,1)),(1-PLE!$AA$28)*OFFSET(Import.PLQ,$A155-1,AY$15-1,1,1))))</f>
        <v>0</v>
      </c>
      <c r="AZ155" s="144">
        <f ca="1">IF(AZ$13="",0,CHOOSE(Detalhamento.OpçãoServiços,OFFSET(Import.PLQ,$A155-1,AZ$15-1,1,1),IF($E155&lt;&gt;1,IF(ISNUMBER(INDEX(Import.PLE,Detalhamento!$E155,Detalhamento!AZ$15)),IF(INDEX(Import.PLE,Detalhamento!$E155,Detalhamento!AZ$15)&lt;=mediçao,OFFSET(Import.PLQ,$A155-1,AZ$15-1,1,1),0),0),PLE!$AA$28*OFFSET(Import.PLQ,$A155-1,AZ$15-1,1,1)),IF($E155&lt;&gt;1,IF(ISNUMBER(INDEX(Import.PLE,Detalhamento!$E155,Detalhamento!AZ$15)),IF(INDEX(Import.PLE,Detalhamento!$E155,Detalhamento!AZ$15)&lt;=mediçao,0,OFFSET(Import.PLQ,$A155-1,AZ$15-1,1,1)),OFFSET(Import.PLQ,$A155-1,AZ$15-1,1,1)),(1-PLE!$AA$28)*OFFSET(Import.PLQ,$A155-1,AZ$15-1,1,1))))</f>
        <v>0</v>
      </c>
      <c r="BA155" s="144">
        <f ca="1">IF(BA$13="",0,CHOOSE(Detalhamento.OpçãoServiços,OFFSET(Import.PLQ,$A155-1,BA$15-1,1,1),IF($E155&lt;&gt;1,IF(ISNUMBER(INDEX(Import.PLE,Detalhamento!$E155,Detalhamento!BA$15)),IF(INDEX(Import.PLE,Detalhamento!$E155,Detalhamento!BA$15)&lt;=mediçao,OFFSET(Import.PLQ,$A155-1,BA$15-1,1,1),0),0),PLE!$AA$28*OFFSET(Import.PLQ,$A155-1,BA$15-1,1,1)),IF($E155&lt;&gt;1,IF(ISNUMBER(INDEX(Import.PLE,Detalhamento!$E155,Detalhamento!BA$15)),IF(INDEX(Import.PLE,Detalhamento!$E155,Detalhamento!BA$15)&lt;=mediçao,0,OFFSET(Import.PLQ,$A155-1,BA$15-1,1,1)),OFFSET(Import.PLQ,$A155-1,BA$15-1,1,1)),(1-PLE!$AA$28)*OFFSET(Import.PLQ,$A155-1,BA$15-1,1,1))))</f>
        <v>0</v>
      </c>
      <c r="BB155" s="144">
        <f ca="1">IF(BB$13="",0,CHOOSE(Detalhamento.OpçãoServiços,OFFSET(Import.PLQ,$A155-1,BB$15-1,1,1),IF($E155&lt;&gt;1,IF(ISNUMBER(INDEX(Import.PLE,Detalhamento!$E155,Detalhamento!BB$15)),IF(INDEX(Import.PLE,Detalhamento!$E155,Detalhamento!BB$15)&lt;=mediçao,OFFSET(Import.PLQ,$A155-1,BB$15-1,1,1),0),0),PLE!$AA$28*OFFSET(Import.PLQ,$A155-1,BB$15-1,1,1)),IF($E155&lt;&gt;1,IF(ISNUMBER(INDEX(Import.PLE,Detalhamento!$E155,Detalhamento!BB$15)),IF(INDEX(Import.PLE,Detalhamento!$E155,Detalhamento!BB$15)&lt;=mediçao,0,OFFSET(Import.PLQ,$A155-1,BB$15-1,1,1)),OFFSET(Import.PLQ,$A155-1,BB$15-1,1,1)),(1-PLE!$AA$28)*OFFSET(Import.PLQ,$A155-1,BB$15-1,1,1))))</f>
        <v>0</v>
      </c>
      <c r="BC155" s="144">
        <f ca="1">IF(BC$13="",0,CHOOSE(Detalhamento.OpçãoServiços,OFFSET(Import.PLQ,$A155-1,BC$15-1,1,1),IF($E155&lt;&gt;1,IF(ISNUMBER(INDEX(Import.PLE,Detalhamento!$E155,Detalhamento!BC$15)),IF(INDEX(Import.PLE,Detalhamento!$E155,Detalhamento!BC$15)&lt;=mediçao,OFFSET(Import.PLQ,$A155-1,BC$15-1,1,1),0),0),PLE!$AA$28*OFFSET(Import.PLQ,$A155-1,BC$15-1,1,1)),IF($E155&lt;&gt;1,IF(ISNUMBER(INDEX(Import.PLE,Detalhamento!$E155,Detalhamento!BC$15)),IF(INDEX(Import.PLE,Detalhamento!$E155,Detalhamento!BC$15)&lt;=mediçao,0,OFFSET(Import.PLQ,$A155-1,BC$15-1,1,1)),OFFSET(Import.PLQ,$A155-1,BC$15-1,1,1)),(1-PLE!$AA$28)*OFFSET(Import.PLQ,$A155-1,BC$15-1,1,1))))</f>
        <v>0</v>
      </c>
      <c r="BD155" s="144">
        <f ca="1">IF(BD$13="",0,CHOOSE(Detalhamento.OpçãoServiços,OFFSET(Import.PLQ,$A155-1,BD$15-1,1,1),IF($E155&lt;&gt;1,IF(ISNUMBER(INDEX(Import.PLE,Detalhamento!$E155,Detalhamento!BD$15)),IF(INDEX(Import.PLE,Detalhamento!$E155,Detalhamento!BD$15)&lt;=mediçao,OFFSET(Import.PLQ,$A155-1,BD$15-1,1,1),0),0),PLE!$AA$28*OFFSET(Import.PLQ,$A155-1,BD$15-1,1,1)),IF($E155&lt;&gt;1,IF(ISNUMBER(INDEX(Import.PLE,Detalhamento!$E155,Detalhamento!BD$15)),IF(INDEX(Import.PLE,Detalhamento!$E155,Detalhamento!BD$15)&lt;=mediçao,0,OFFSET(Import.PLQ,$A155-1,BD$15-1,1,1)),OFFSET(Import.PLQ,$A155-1,BD$15-1,1,1)),(1-PLE!$AA$28)*OFFSET(Import.PLQ,$A155-1,BD$15-1,1,1))))</f>
        <v>0</v>
      </c>
      <c r="BE155" s="144">
        <f ca="1">IF(BE$13="",0,CHOOSE(Detalhamento.OpçãoServiços,OFFSET(Import.PLQ,$A155-1,BE$15-1,1,1),IF($E155&lt;&gt;1,IF(ISNUMBER(INDEX(Import.PLE,Detalhamento!$E155,Detalhamento!BE$15)),IF(INDEX(Import.PLE,Detalhamento!$E155,Detalhamento!BE$15)&lt;=mediçao,OFFSET(Import.PLQ,$A155-1,BE$15-1,1,1),0),0),PLE!$AA$28*OFFSET(Import.PLQ,$A155-1,BE$15-1,1,1)),IF($E155&lt;&gt;1,IF(ISNUMBER(INDEX(Import.PLE,Detalhamento!$E155,Detalhamento!BE$15)),IF(INDEX(Import.PLE,Detalhamento!$E155,Detalhamento!BE$15)&lt;=mediçao,0,OFFSET(Import.PLQ,$A155-1,BE$15-1,1,1)),OFFSET(Import.PLQ,$A155-1,BE$15-1,1,1)),(1-PLE!$AA$28)*OFFSET(Import.PLQ,$A155-1,BE$15-1,1,1))))</f>
        <v>0</v>
      </c>
      <c r="BF155" s="144">
        <f ca="1">IF(BF$13="",0,CHOOSE(Detalhamento.OpçãoServiços,OFFSET(Import.PLQ,$A155-1,BF$15-1,1,1),IF($E155&lt;&gt;1,IF(ISNUMBER(INDEX(Import.PLE,Detalhamento!$E155,Detalhamento!BF$15)),IF(INDEX(Import.PLE,Detalhamento!$E155,Detalhamento!BF$15)&lt;=mediçao,OFFSET(Import.PLQ,$A155-1,BF$15-1,1,1),0),0),PLE!$AA$28*OFFSET(Import.PLQ,$A155-1,BF$15-1,1,1)),IF($E155&lt;&gt;1,IF(ISNUMBER(INDEX(Import.PLE,Detalhamento!$E155,Detalhamento!BF$15)),IF(INDEX(Import.PLE,Detalhamento!$E155,Detalhamento!BF$15)&lt;=mediçao,0,OFFSET(Import.PLQ,$A155-1,BF$15-1,1,1)),OFFSET(Import.PLQ,$A155-1,BF$15-1,1,1)),(1-PLE!$AA$28)*OFFSET(Import.PLQ,$A155-1,BF$15-1,1,1))))</f>
        <v>0</v>
      </c>
      <c r="BG155" s="144">
        <f ca="1">IF(BG$13="",0,CHOOSE(Detalhamento.OpçãoServiços,OFFSET(Import.PLQ,$A155-1,BG$15-1,1,1),IF($E155&lt;&gt;1,IF(ISNUMBER(INDEX(Import.PLE,Detalhamento!$E155,Detalhamento!BG$15)),IF(INDEX(Import.PLE,Detalhamento!$E155,Detalhamento!BG$15)&lt;=mediçao,OFFSET(Import.PLQ,$A155-1,BG$15-1,1,1),0),0),PLE!$AA$28*OFFSET(Import.PLQ,$A155-1,BG$15-1,1,1)),IF($E155&lt;&gt;1,IF(ISNUMBER(INDEX(Import.PLE,Detalhamento!$E155,Detalhamento!BG$15)),IF(INDEX(Import.PLE,Detalhamento!$E155,Detalhamento!BG$15)&lt;=mediçao,0,OFFSET(Import.PLQ,$A155-1,BG$15-1,1,1)),OFFSET(Import.PLQ,$A155-1,BG$15-1,1,1)),(1-PLE!$AA$28)*OFFSET(Import.PLQ,$A155-1,BG$15-1,1,1))))</f>
        <v>0</v>
      </c>
      <c r="BH155" s="144">
        <f ca="1">IF(BH$13="",0,CHOOSE(Detalhamento.OpçãoServiços,OFFSET(Import.PLQ,$A155-1,BH$15-1,1,1),IF($E155&lt;&gt;1,IF(ISNUMBER(INDEX(Import.PLE,Detalhamento!$E155,Detalhamento!BH$15)),IF(INDEX(Import.PLE,Detalhamento!$E155,Detalhamento!BH$15)&lt;=mediçao,OFFSET(Import.PLQ,$A155-1,BH$15-1,1,1),0),0),PLE!$AA$28*OFFSET(Import.PLQ,$A155-1,BH$15-1,1,1)),IF($E155&lt;&gt;1,IF(ISNUMBER(INDEX(Import.PLE,Detalhamento!$E155,Detalhamento!BH$15)),IF(INDEX(Import.PLE,Detalhamento!$E155,Detalhamento!BH$15)&lt;=mediçao,0,OFFSET(Import.PLQ,$A155-1,BH$15-1,1,1)),OFFSET(Import.PLQ,$A155-1,BH$15-1,1,1)),(1-PLE!$AA$28)*OFFSET(Import.PLQ,$A155-1,BH$15-1,1,1))))</f>
        <v>0</v>
      </c>
      <c r="BI155" s="144">
        <f ca="1">IF(BI$13="",0,CHOOSE(Detalhamento.OpçãoServiços,OFFSET(Import.PLQ,$A155-1,BI$15-1,1,1),IF($E155&lt;&gt;1,IF(ISNUMBER(INDEX(Import.PLE,Detalhamento!$E155,Detalhamento!BI$15)),IF(INDEX(Import.PLE,Detalhamento!$E155,Detalhamento!BI$15)&lt;=mediçao,OFFSET(Import.PLQ,$A155-1,BI$15-1,1,1),0),0),PLE!$AA$28*OFFSET(Import.PLQ,$A155-1,BI$15-1,1,1)),IF($E155&lt;&gt;1,IF(ISNUMBER(INDEX(Import.PLE,Detalhamento!$E155,Detalhamento!BI$15)),IF(INDEX(Import.PLE,Detalhamento!$E155,Detalhamento!BI$15)&lt;=mediçao,0,OFFSET(Import.PLQ,$A155-1,BI$15-1,1,1)),OFFSET(Import.PLQ,$A155-1,BI$15-1,1,1)),(1-PLE!$AA$28)*OFFSET(Import.PLQ,$A155-1,BI$15-1,1,1))))</f>
        <v>0</v>
      </c>
    </row>
    <row r="156" spans="1:61" ht="10.5" x14ac:dyDescent="0.25">
      <c r="A156" s="155">
        <v>288</v>
      </c>
      <c r="B156" s="21" t="str">
        <f t="shared" ca="1" si="25"/>
        <v>Evento</v>
      </c>
      <c r="E156" s="153">
        <f t="shared" ca="1" si="26"/>
        <v>14</v>
      </c>
      <c r="F156" s="154">
        <f t="shared" ca="1" si="27"/>
        <v>140000</v>
      </c>
      <c r="G156" s="154" t="str">
        <f t="shared" ca="1" si="24"/>
        <v>Evento</v>
      </c>
      <c r="H156" s="182" t="str">
        <f t="shared" ca="1" si="24"/>
        <v>Quad. - Rampas</v>
      </c>
      <c r="I156" s="37" t="str">
        <f t="shared" ca="1" si="28"/>
        <v>R$</v>
      </c>
      <c r="J156" s="144">
        <f t="shared" ca="1" si="29"/>
        <v>751.21</v>
      </c>
      <c r="K156" s="67"/>
      <c r="L156" s="144">
        <f ca="1">IF(L$13="",0,CHOOSE(Detalhamento.OpçãoServiços,OFFSET(Import.PLQ,$A156-1,L$15-1,1,1),IF($E156&lt;&gt;1,IF(ISNUMBER(INDEX(Import.PLE,Detalhamento!$E156,Detalhamento!L$15)),IF(INDEX(Import.PLE,Detalhamento!$E156,Detalhamento!L$15)&lt;=mediçao,OFFSET(Import.PLQ,$A156-1,L$15-1,1,1),0),0),PLE!$AA$28*OFFSET(Import.PLQ,$A156-1,L$15-1,1,1)),IF($E156&lt;&gt;1,IF(ISNUMBER(INDEX(Import.PLE,Detalhamento!$E156,Detalhamento!L$15)),IF(INDEX(Import.PLE,Detalhamento!$E156,Detalhamento!L$15)&lt;=mediçao,0,OFFSET(Import.PLQ,$A156-1,L$15-1,1,1)),OFFSET(Import.PLQ,$A156-1,L$15-1,1,1)),(1-PLE!$AA$28)*OFFSET(Import.PLQ,$A156-1,L$15-1,1,1))))</f>
        <v>751.21</v>
      </c>
      <c r="M156" s="144">
        <f ca="1">IF(M$13="",0,CHOOSE(Detalhamento.OpçãoServiços,OFFSET(Import.PLQ,$A156-1,M$15-1,1,1),IF($E156&lt;&gt;1,IF(ISNUMBER(INDEX(Import.PLE,Detalhamento!$E156,Detalhamento!M$15)),IF(INDEX(Import.PLE,Detalhamento!$E156,Detalhamento!M$15)&lt;=mediçao,OFFSET(Import.PLQ,$A156-1,M$15-1,1,1),0),0),PLE!$AA$28*OFFSET(Import.PLQ,$A156-1,M$15-1,1,1)),IF($E156&lt;&gt;1,IF(ISNUMBER(INDEX(Import.PLE,Detalhamento!$E156,Detalhamento!M$15)),IF(INDEX(Import.PLE,Detalhamento!$E156,Detalhamento!M$15)&lt;=mediçao,0,OFFSET(Import.PLQ,$A156-1,M$15-1,1,1)),OFFSET(Import.PLQ,$A156-1,M$15-1,1,1)),(1-PLE!$AA$28)*OFFSET(Import.PLQ,$A156-1,M$15-1,1,1))))</f>
        <v>0</v>
      </c>
      <c r="N156" s="144">
        <f ca="1">IF(N$13="",0,CHOOSE(Detalhamento.OpçãoServiços,OFFSET(Import.PLQ,$A156-1,N$15-1,1,1),IF($E156&lt;&gt;1,IF(ISNUMBER(INDEX(Import.PLE,Detalhamento!$E156,Detalhamento!N$15)),IF(INDEX(Import.PLE,Detalhamento!$E156,Detalhamento!N$15)&lt;=mediçao,OFFSET(Import.PLQ,$A156-1,N$15-1,1,1),0),0),PLE!$AA$28*OFFSET(Import.PLQ,$A156-1,N$15-1,1,1)),IF($E156&lt;&gt;1,IF(ISNUMBER(INDEX(Import.PLE,Detalhamento!$E156,Detalhamento!N$15)),IF(INDEX(Import.PLE,Detalhamento!$E156,Detalhamento!N$15)&lt;=mediçao,0,OFFSET(Import.PLQ,$A156-1,N$15-1,1,1)),OFFSET(Import.PLQ,$A156-1,N$15-1,1,1)),(1-PLE!$AA$28)*OFFSET(Import.PLQ,$A156-1,N$15-1,1,1))))</f>
        <v>0</v>
      </c>
      <c r="O156" s="144">
        <f ca="1">IF(O$13="",0,CHOOSE(Detalhamento.OpçãoServiços,OFFSET(Import.PLQ,$A156-1,O$15-1,1,1),IF($E156&lt;&gt;1,IF(ISNUMBER(INDEX(Import.PLE,Detalhamento!$E156,Detalhamento!O$15)),IF(INDEX(Import.PLE,Detalhamento!$E156,Detalhamento!O$15)&lt;=mediçao,OFFSET(Import.PLQ,$A156-1,O$15-1,1,1),0),0),PLE!$AA$28*OFFSET(Import.PLQ,$A156-1,O$15-1,1,1)),IF($E156&lt;&gt;1,IF(ISNUMBER(INDEX(Import.PLE,Detalhamento!$E156,Detalhamento!O$15)),IF(INDEX(Import.PLE,Detalhamento!$E156,Detalhamento!O$15)&lt;=mediçao,0,OFFSET(Import.PLQ,$A156-1,O$15-1,1,1)),OFFSET(Import.PLQ,$A156-1,O$15-1,1,1)),(1-PLE!$AA$28)*OFFSET(Import.PLQ,$A156-1,O$15-1,1,1))))</f>
        <v>0</v>
      </c>
      <c r="P156" s="144">
        <f ca="1">IF(P$13="",0,CHOOSE(Detalhamento.OpçãoServiços,OFFSET(Import.PLQ,$A156-1,P$15-1,1,1),IF($E156&lt;&gt;1,IF(ISNUMBER(INDEX(Import.PLE,Detalhamento!$E156,Detalhamento!P$15)),IF(INDEX(Import.PLE,Detalhamento!$E156,Detalhamento!P$15)&lt;=mediçao,OFFSET(Import.PLQ,$A156-1,P$15-1,1,1),0),0),PLE!$AA$28*OFFSET(Import.PLQ,$A156-1,P$15-1,1,1)),IF($E156&lt;&gt;1,IF(ISNUMBER(INDEX(Import.PLE,Detalhamento!$E156,Detalhamento!P$15)),IF(INDEX(Import.PLE,Detalhamento!$E156,Detalhamento!P$15)&lt;=mediçao,0,OFFSET(Import.PLQ,$A156-1,P$15-1,1,1)),OFFSET(Import.PLQ,$A156-1,P$15-1,1,1)),(1-PLE!$AA$28)*OFFSET(Import.PLQ,$A156-1,P$15-1,1,1))))</f>
        <v>0</v>
      </c>
      <c r="Q156" s="144">
        <f ca="1">IF(Q$13="",0,CHOOSE(Detalhamento.OpçãoServiços,OFFSET(Import.PLQ,$A156-1,Q$15-1,1,1),IF($E156&lt;&gt;1,IF(ISNUMBER(INDEX(Import.PLE,Detalhamento!$E156,Detalhamento!Q$15)),IF(INDEX(Import.PLE,Detalhamento!$E156,Detalhamento!Q$15)&lt;=mediçao,OFFSET(Import.PLQ,$A156-1,Q$15-1,1,1),0),0),PLE!$AA$28*OFFSET(Import.PLQ,$A156-1,Q$15-1,1,1)),IF($E156&lt;&gt;1,IF(ISNUMBER(INDEX(Import.PLE,Detalhamento!$E156,Detalhamento!Q$15)),IF(INDEX(Import.PLE,Detalhamento!$E156,Detalhamento!Q$15)&lt;=mediçao,0,OFFSET(Import.PLQ,$A156-1,Q$15-1,1,1)),OFFSET(Import.PLQ,$A156-1,Q$15-1,1,1)),(1-PLE!$AA$28)*OFFSET(Import.PLQ,$A156-1,Q$15-1,1,1))))</f>
        <v>0</v>
      </c>
      <c r="R156" s="144">
        <f ca="1">IF(R$13="",0,CHOOSE(Detalhamento.OpçãoServiços,OFFSET(Import.PLQ,$A156-1,R$15-1,1,1),IF($E156&lt;&gt;1,IF(ISNUMBER(INDEX(Import.PLE,Detalhamento!$E156,Detalhamento!R$15)),IF(INDEX(Import.PLE,Detalhamento!$E156,Detalhamento!R$15)&lt;=mediçao,OFFSET(Import.PLQ,$A156-1,R$15-1,1,1),0),0),PLE!$AA$28*OFFSET(Import.PLQ,$A156-1,R$15-1,1,1)),IF($E156&lt;&gt;1,IF(ISNUMBER(INDEX(Import.PLE,Detalhamento!$E156,Detalhamento!R$15)),IF(INDEX(Import.PLE,Detalhamento!$E156,Detalhamento!R$15)&lt;=mediçao,0,OFFSET(Import.PLQ,$A156-1,R$15-1,1,1)),OFFSET(Import.PLQ,$A156-1,R$15-1,1,1)),(1-PLE!$AA$28)*OFFSET(Import.PLQ,$A156-1,R$15-1,1,1))))</f>
        <v>0</v>
      </c>
      <c r="S156" s="144">
        <f ca="1">IF(S$13="",0,CHOOSE(Detalhamento.OpçãoServiços,OFFSET(Import.PLQ,$A156-1,S$15-1,1,1),IF($E156&lt;&gt;1,IF(ISNUMBER(INDEX(Import.PLE,Detalhamento!$E156,Detalhamento!S$15)),IF(INDEX(Import.PLE,Detalhamento!$E156,Detalhamento!S$15)&lt;=mediçao,OFFSET(Import.PLQ,$A156-1,S$15-1,1,1),0),0),PLE!$AA$28*OFFSET(Import.PLQ,$A156-1,S$15-1,1,1)),IF($E156&lt;&gt;1,IF(ISNUMBER(INDEX(Import.PLE,Detalhamento!$E156,Detalhamento!S$15)),IF(INDEX(Import.PLE,Detalhamento!$E156,Detalhamento!S$15)&lt;=mediçao,0,OFFSET(Import.PLQ,$A156-1,S$15-1,1,1)),OFFSET(Import.PLQ,$A156-1,S$15-1,1,1)),(1-PLE!$AA$28)*OFFSET(Import.PLQ,$A156-1,S$15-1,1,1))))</f>
        <v>0</v>
      </c>
      <c r="T156" s="144">
        <f ca="1">IF(T$13="",0,CHOOSE(Detalhamento.OpçãoServiços,OFFSET(Import.PLQ,$A156-1,T$15-1,1,1),IF($E156&lt;&gt;1,IF(ISNUMBER(INDEX(Import.PLE,Detalhamento!$E156,Detalhamento!T$15)),IF(INDEX(Import.PLE,Detalhamento!$E156,Detalhamento!T$15)&lt;=mediçao,OFFSET(Import.PLQ,$A156-1,T$15-1,1,1),0),0),PLE!$AA$28*OFFSET(Import.PLQ,$A156-1,T$15-1,1,1)),IF($E156&lt;&gt;1,IF(ISNUMBER(INDEX(Import.PLE,Detalhamento!$E156,Detalhamento!T$15)),IF(INDEX(Import.PLE,Detalhamento!$E156,Detalhamento!T$15)&lt;=mediçao,0,OFFSET(Import.PLQ,$A156-1,T$15-1,1,1)),OFFSET(Import.PLQ,$A156-1,T$15-1,1,1)),(1-PLE!$AA$28)*OFFSET(Import.PLQ,$A156-1,T$15-1,1,1))))</f>
        <v>0</v>
      </c>
      <c r="U156" s="144">
        <f ca="1">IF(U$13="",0,CHOOSE(Detalhamento.OpçãoServiços,OFFSET(Import.PLQ,$A156-1,U$15-1,1,1),IF($E156&lt;&gt;1,IF(ISNUMBER(INDEX(Import.PLE,Detalhamento!$E156,Detalhamento!U$15)),IF(INDEX(Import.PLE,Detalhamento!$E156,Detalhamento!U$15)&lt;=mediçao,OFFSET(Import.PLQ,$A156-1,U$15-1,1,1),0),0),PLE!$AA$28*OFFSET(Import.PLQ,$A156-1,U$15-1,1,1)),IF($E156&lt;&gt;1,IF(ISNUMBER(INDEX(Import.PLE,Detalhamento!$E156,Detalhamento!U$15)),IF(INDEX(Import.PLE,Detalhamento!$E156,Detalhamento!U$15)&lt;=mediçao,0,OFFSET(Import.PLQ,$A156-1,U$15-1,1,1)),OFFSET(Import.PLQ,$A156-1,U$15-1,1,1)),(1-PLE!$AA$28)*OFFSET(Import.PLQ,$A156-1,U$15-1,1,1))))</f>
        <v>0</v>
      </c>
      <c r="V156" s="144">
        <f ca="1">IF(V$13="",0,CHOOSE(Detalhamento.OpçãoServiços,OFFSET(Import.PLQ,$A156-1,V$15-1,1,1),IF($E156&lt;&gt;1,IF(ISNUMBER(INDEX(Import.PLE,Detalhamento!$E156,Detalhamento!V$15)),IF(INDEX(Import.PLE,Detalhamento!$E156,Detalhamento!V$15)&lt;=mediçao,OFFSET(Import.PLQ,$A156-1,V$15-1,1,1),0),0),PLE!$AA$28*OFFSET(Import.PLQ,$A156-1,V$15-1,1,1)),IF($E156&lt;&gt;1,IF(ISNUMBER(INDEX(Import.PLE,Detalhamento!$E156,Detalhamento!V$15)),IF(INDEX(Import.PLE,Detalhamento!$E156,Detalhamento!V$15)&lt;=mediçao,0,OFFSET(Import.PLQ,$A156-1,V$15-1,1,1)),OFFSET(Import.PLQ,$A156-1,V$15-1,1,1)),(1-PLE!$AA$28)*OFFSET(Import.PLQ,$A156-1,V$15-1,1,1))))</f>
        <v>0</v>
      </c>
      <c r="W156" s="144">
        <f ca="1">IF(W$13="",0,CHOOSE(Detalhamento.OpçãoServiços,OFFSET(Import.PLQ,$A156-1,W$15-1,1,1),IF($E156&lt;&gt;1,IF(ISNUMBER(INDEX(Import.PLE,Detalhamento!$E156,Detalhamento!W$15)),IF(INDEX(Import.PLE,Detalhamento!$E156,Detalhamento!W$15)&lt;=mediçao,OFFSET(Import.PLQ,$A156-1,W$15-1,1,1),0),0),PLE!$AA$28*OFFSET(Import.PLQ,$A156-1,W$15-1,1,1)),IF($E156&lt;&gt;1,IF(ISNUMBER(INDEX(Import.PLE,Detalhamento!$E156,Detalhamento!W$15)),IF(INDEX(Import.PLE,Detalhamento!$E156,Detalhamento!W$15)&lt;=mediçao,0,OFFSET(Import.PLQ,$A156-1,W$15-1,1,1)),OFFSET(Import.PLQ,$A156-1,W$15-1,1,1)),(1-PLE!$AA$28)*OFFSET(Import.PLQ,$A156-1,W$15-1,1,1))))</f>
        <v>0</v>
      </c>
      <c r="X156" s="144">
        <f ca="1">IF(X$13="",0,CHOOSE(Detalhamento.OpçãoServiços,OFFSET(Import.PLQ,$A156-1,X$15-1,1,1),IF($E156&lt;&gt;1,IF(ISNUMBER(INDEX(Import.PLE,Detalhamento!$E156,Detalhamento!X$15)),IF(INDEX(Import.PLE,Detalhamento!$E156,Detalhamento!X$15)&lt;=mediçao,OFFSET(Import.PLQ,$A156-1,X$15-1,1,1),0),0),PLE!$AA$28*OFFSET(Import.PLQ,$A156-1,X$15-1,1,1)),IF($E156&lt;&gt;1,IF(ISNUMBER(INDEX(Import.PLE,Detalhamento!$E156,Detalhamento!X$15)),IF(INDEX(Import.PLE,Detalhamento!$E156,Detalhamento!X$15)&lt;=mediçao,0,OFFSET(Import.PLQ,$A156-1,X$15-1,1,1)),OFFSET(Import.PLQ,$A156-1,X$15-1,1,1)),(1-PLE!$AA$28)*OFFSET(Import.PLQ,$A156-1,X$15-1,1,1))))</f>
        <v>0</v>
      </c>
      <c r="Y156" s="144">
        <f ca="1">IF(Y$13="",0,CHOOSE(Detalhamento.OpçãoServiços,OFFSET(Import.PLQ,$A156-1,Y$15-1,1,1),IF($E156&lt;&gt;1,IF(ISNUMBER(INDEX(Import.PLE,Detalhamento!$E156,Detalhamento!Y$15)),IF(INDEX(Import.PLE,Detalhamento!$E156,Detalhamento!Y$15)&lt;=mediçao,OFFSET(Import.PLQ,$A156-1,Y$15-1,1,1),0),0),PLE!$AA$28*OFFSET(Import.PLQ,$A156-1,Y$15-1,1,1)),IF($E156&lt;&gt;1,IF(ISNUMBER(INDEX(Import.PLE,Detalhamento!$E156,Detalhamento!Y$15)),IF(INDEX(Import.PLE,Detalhamento!$E156,Detalhamento!Y$15)&lt;=mediçao,0,OFFSET(Import.PLQ,$A156-1,Y$15-1,1,1)),OFFSET(Import.PLQ,$A156-1,Y$15-1,1,1)),(1-PLE!$AA$28)*OFFSET(Import.PLQ,$A156-1,Y$15-1,1,1))))</f>
        <v>0</v>
      </c>
      <c r="Z156" s="144">
        <f ca="1">IF(Z$13="",0,CHOOSE(Detalhamento.OpçãoServiços,OFFSET(Import.PLQ,$A156-1,Z$15-1,1,1),IF($E156&lt;&gt;1,IF(ISNUMBER(INDEX(Import.PLE,Detalhamento!$E156,Detalhamento!Z$15)),IF(INDEX(Import.PLE,Detalhamento!$E156,Detalhamento!Z$15)&lt;=mediçao,OFFSET(Import.PLQ,$A156-1,Z$15-1,1,1),0),0),PLE!$AA$28*OFFSET(Import.PLQ,$A156-1,Z$15-1,1,1)),IF($E156&lt;&gt;1,IF(ISNUMBER(INDEX(Import.PLE,Detalhamento!$E156,Detalhamento!Z$15)),IF(INDEX(Import.PLE,Detalhamento!$E156,Detalhamento!Z$15)&lt;=mediçao,0,OFFSET(Import.PLQ,$A156-1,Z$15-1,1,1)),OFFSET(Import.PLQ,$A156-1,Z$15-1,1,1)),(1-PLE!$AA$28)*OFFSET(Import.PLQ,$A156-1,Z$15-1,1,1))))</f>
        <v>0</v>
      </c>
      <c r="AA156" s="144">
        <f ca="1">IF(AA$13="",0,CHOOSE(Detalhamento.OpçãoServiços,OFFSET(Import.PLQ,$A156-1,AA$15-1,1,1),IF($E156&lt;&gt;1,IF(ISNUMBER(INDEX(Import.PLE,Detalhamento!$E156,Detalhamento!AA$15)),IF(INDEX(Import.PLE,Detalhamento!$E156,Detalhamento!AA$15)&lt;=mediçao,OFFSET(Import.PLQ,$A156-1,AA$15-1,1,1),0),0),PLE!$AA$28*OFFSET(Import.PLQ,$A156-1,AA$15-1,1,1)),IF($E156&lt;&gt;1,IF(ISNUMBER(INDEX(Import.PLE,Detalhamento!$E156,Detalhamento!AA$15)),IF(INDEX(Import.PLE,Detalhamento!$E156,Detalhamento!AA$15)&lt;=mediçao,0,OFFSET(Import.PLQ,$A156-1,AA$15-1,1,1)),OFFSET(Import.PLQ,$A156-1,AA$15-1,1,1)),(1-PLE!$AA$28)*OFFSET(Import.PLQ,$A156-1,AA$15-1,1,1))))</f>
        <v>0</v>
      </c>
      <c r="AB156" s="144">
        <f ca="1">IF(AB$13="",0,CHOOSE(Detalhamento.OpçãoServiços,OFFSET(Import.PLQ,$A156-1,AB$15-1,1,1),IF($E156&lt;&gt;1,IF(ISNUMBER(INDEX(Import.PLE,Detalhamento!$E156,Detalhamento!AB$15)),IF(INDEX(Import.PLE,Detalhamento!$E156,Detalhamento!AB$15)&lt;=mediçao,OFFSET(Import.PLQ,$A156-1,AB$15-1,1,1),0),0),PLE!$AA$28*OFFSET(Import.PLQ,$A156-1,AB$15-1,1,1)),IF($E156&lt;&gt;1,IF(ISNUMBER(INDEX(Import.PLE,Detalhamento!$E156,Detalhamento!AB$15)),IF(INDEX(Import.PLE,Detalhamento!$E156,Detalhamento!AB$15)&lt;=mediçao,0,OFFSET(Import.PLQ,$A156-1,AB$15-1,1,1)),OFFSET(Import.PLQ,$A156-1,AB$15-1,1,1)),(1-PLE!$AA$28)*OFFSET(Import.PLQ,$A156-1,AB$15-1,1,1))))</f>
        <v>0</v>
      </c>
      <c r="AC156" s="144">
        <f ca="1">IF(AC$13="",0,CHOOSE(Detalhamento.OpçãoServiços,OFFSET(Import.PLQ,$A156-1,AC$15-1,1,1),IF($E156&lt;&gt;1,IF(ISNUMBER(INDEX(Import.PLE,Detalhamento!$E156,Detalhamento!AC$15)),IF(INDEX(Import.PLE,Detalhamento!$E156,Detalhamento!AC$15)&lt;=mediçao,OFFSET(Import.PLQ,$A156-1,AC$15-1,1,1),0),0),PLE!$AA$28*OFFSET(Import.PLQ,$A156-1,AC$15-1,1,1)),IF($E156&lt;&gt;1,IF(ISNUMBER(INDEX(Import.PLE,Detalhamento!$E156,Detalhamento!AC$15)),IF(INDEX(Import.PLE,Detalhamento!$E156,Detalhamento!AC$15)&lt;=mediçao,0,OFFSET(Import.PLQ,$A156-1,AC$15-1,1,1)),OFFSET(Import.PLQ,$A156-1,AC$15-1,1,1)),(1-PLE!$AA$28)*OFFSET(Import.PLQ,$A156-1,AC$15-1,1,1))))</f>
        <v>0</v>
      </c>
      <c r="AD156" s="144">
        <f ca="1">IF(AD$13="",0,CHOOSE(Detalhamento.OpçãoServiços,OFFSET(Import.PLQ,$A156-1,AD$15-1,1,1),IF($E156&lt;&gt;1,IF(ISNUMBER(INDEX(Import.PLE,Detalhamento!$E156,Detalhamento!AD$15)),IF(INDEX(Import.PLE,Detalhamento!$E156,Detalhamento!AD$15)&lt;=mediçao,OFFSET(Import.PLQ,$A156-1,AD$15-1,1,1),0),0),PLE!$AA$28*OFFSET(Import.PLQ,$A156-1,AD$15-1,1,1)),IF($E156&lt;&gt;1,IF(ISNUMBER(INDEX(Import.PLE,Detalhamento!$E156,Detalhamento!AD$15)),IF(INDEX(Import.PLE,Detalhamento!$E156,Detalhamento!AD$15)&lt;=mediçao,0,OFFSET(Import.PLQ,$A156-1,AD$15-1,1,1)),OFFSET(Import.PLQ,$A156-1,AD$15-1,1,1)),(1-PLE!$AA$28)*OFFSET(Import.PLQ,$A156-1,AD$15-1,1,1))))</f>
        <v>0</v>
      </c>
      <c r="AE156" s="144">
        <f ca="1">IF(AE$13="",0,CHOOSE(Detalhamento.OpçãoServiços,OFFSET(Import.PLQ,$A156-1,AE$15-1,1,1),IF($E156&lt;&gt;1,IF(ISNUMBER(INDEX(Import.PLE,Detalhamento!$E156,Detalhamento!AE$15)),IF(INDEX(Import.PLE,Detalhamento!$E156,Detalhamento!AE$15)&lt;=mediçao,OFFSET(Import.PLQ,$A156-1,AE$15-1,1,1),0),0),PLE!$AA$28*OFFSET(Import.PLQ,$A156-1,AE$15-1,1,1)),IF($E156&lt;&gt;1,IF(ISNUMBER(INDEX(Import.PLE,Detalhamento!$E156,Detalhamento!AE$15)),IF(INDEX(Import.PLE,Detalhamento!$E156,Detalhamento!AE$15)&lt;=mediçao,0,OFFSET(Import.PLQ,$A156-1,AE$15-1,1,1)),OFFSET(Import.PLQ,$A156-1,AE$15-1,1,1)),(1-PLE!$AA$28)*OFFSET(Import.PLQ,$A156-1,AE$15-1,1,1))))</f>
        <v>0</v>
      </c>
      <c r="AF156" s="144">
        <f ca="1">IF(AF$13="",0,CHOOSE(Detalhamento.OpçãoServiços,OFFSET(Import.PLQ,$A156-1,AF$15-1,1,1),IF($E156&lt;&gt;1,IF(ISNUMBER(INDEX(Import.PLE,Detalhamento!$E156,Detalhamento!AF$15)),IF(INDEX(Import.PLE,Detalhamento!$E156,Detalhamento!AF$15)&lt;=mediçao,OFFSET(Import.PLQ,$A156-1,AF$15-1,1,1),0),0),PLE!$AA$28*OFFSET(Import.PLQ,$A156-1,AF$15-1,1,1)),IF($E156&lt;&gt;1,IF(ISNUMBER(INDEX(Import.PLE,Detalhamento!$E156,Detalhamento!AF$15)),IF(INDEX(Import.PLE,Detalhamento!$E156,Detalhamento!AF$15)&lt;=mediçao,0,OFFSET(Import.PLQ,$A156-1,AF$15-1,1,1)),OFFSET(Import.PLQ,$A156-1,AF$15-1,1,1)),(1-PLE!$AA$28)*OFFSET(Import.PLQ,$A156-1,AF$15-1,1,1))))</f>
        <v>0</v>
      </c>
      <c r="AG156" s="144">
        <f ca="1">IF(AG$13="",0,CHOOSE(Detalhamento.OpçãoServiços,OFFSET(Import.PLQ,$A156-1,AG$15-1,1,1),IF($E156&lt;&gt;1,IF(ISNUMBER(INDEX(Import.PLE,Detalhamento!$E156,Detalhamento!AG$15)),IF(INDEX(Import.PLE,Detalhamento!$E156,Detalhamento!AG$15)&lt;=mediçao,OFFSET(Import.PLQ,$A156-1,AG$15-1,1,1),0),0),PLE!$AA$28*OFFSET(Import.PLQ,$A156-1,AG$15-1,1,1)),IF($E156&lt;&gt;1,IF(ISNUMBER(INDEX(Import.PLE,Detalhamento!$E156,Detalhamento!AG$15)),IF(INDEX(Import.PLE,Detalhamento!$E156,Detalhamento!AG$15)&lt;=mediçao,0,OFFSET(Import.PLQ,$A156-1,AG$15-1,1,1)),OFFSET(Import.PLQ,$A156-1,AG$15-1,1,1)),(1-PLE!$AA$28)*OFFSET(Import.PLQ,$A156-1,AG$15-1,1,1))))</f>
        <v>0</v>
      </c>
      <c r="AH156" s="144">
        <f ca="1">IF(AH$13="",0,CHOOSE(Detalhamento.OpçãoServiços,OFFSET(Import.PLQ,$A156-1,AH$15-1,1,1),IF($E156&lt;&gt;1,IF(ISNUMBER(INDEX(Import.PLE,Detalhamento!$E156,Detalhamento!AH$15)),IF(INDEX(Import.PLE,Detalhamento!$E156,Detalhamento!AH$15)&lt;=mediçao,OFFSET(Import.PLQ,$A156-1,AH$15-1,1,1),0),0),PLE!$AA$28*OFFSET(Import.PLQ,$A156-1,AH$15-1,1,1)),IF($E156&lt;&gt;1,IF(ISNUMBER(INDEX(Import.PLE,Detalhamento!$E156,Detalhamento!AH$15)),IF(INDEX(Import.PLE,Detalhamento!$E156,Detalhamento!AH$15)&lt;=mediçao,0,OFFSET(Import.PLQ,$A156-1,AH$15-1,1,1)),OFFSET(Import.PLQ,$A156-1,AH$15-1,1,1)),(1-PLE!$AA$28)*OFFSET(Import.PLQ,$A156-1,AH$15-1,1,1))))</f>
        <v>0</v>
      </c>
      <c r="AI156" s="144">
        <f ca="1">IF(AI$13="",0,CHOOSE(Detalhamento.OpçãoServiços,OFFSET(Import.PLQ,$A156-1,AI$15-1,1,1),IF($E156&lt;&gt;1,IF(ISNUMBER(INDEX(Import.PLE,Detalhamento!$E156,Detalhamento!AI$15)),IF(INDEX(Import.PLE,Detalhamento!$E156,Detalhamento!AI$15)&lt;=mediçao,OFFSET(Import.PLQ,$A156-1,AI$15-1,1,1),0),0),PLE!$AA$28*OFFSET(Import.PLQ,$A156-1,AI$15-1,1,1)),IF($E156&lt;&gt;1,IF(ISNUMBER(INDEX(Import.PLE,Detalhamento!$E156,Detalhamento!AI$15)),IF(INDEX(Import.PLE,Detalhamento!$E156,Detalhamento!AI$15)&lt;=mediçao,0,OFFSET(Import.PLQ,$A156-1,AI$15-1,1,1)),OFFSET(Import.PLQ,$A156-1,AI$15-1,1,1)),(1-PLE!$AA$28)*OFFSET(Import.PLQ,$A156-1,AI$15-1,1,1))))</f>
        <v>0</v>
      </c>
      <c r="AJ156" s="144">
        <f ca="1">IF(AJ$13="",0,CHOOSE(Detalhamento.OpçãoServiços,OFFSET(Import.PLQ,$A156-1,AJ$15-1,1,1),IF($E156&lt;&gt;1,IF(ISNUMBER(INDEX(Import.PLE,Detalhamento!$E156,Detalhamento!AJ$15)),IF(INDEX(Import.PLE,Detalhamento!$E156,Detalhamento!AJ$15)&lt;=mediçao,OFFSET(Import.PLQ,$A156-1,AJ$15-1,1,1),0),0),PLE!$AA$28*OFFSET(Import.PLQ,$A156-1,AJ$15-1,1,1)),IF($E156&lt;&gt;1,IF(ISNUMBER(INDEX(Import.PLE,Detalhamento!$E156,Detalhamento!AJ$15)),IF(INDEX(Import.PLE,Detalhamento!$E156,Detalhamento!AJ$15)&lt;=mediçao,0,OFFSET(Import.PLQ,$A156-1,AJ$15-1,1,1)),OFFSET(Import.PLQ,$A156-1,AJ$15-1,1,1)),(1-PLE!$AA$28)*OFFSET(Import.PLQ,$A156-1,AJ$15-1,1,1))))</f>
        <v>0</v>
      </c>
      <c r="AK156" s="144">
        <f ca="1">IF(AK$13="",0,CHOOSE(Detalhamento.OpçãoServiços,OFFSET(Import.PLQ,$A156-1,AK$15-1,1,1),IF($E156&lt;&gt;1,IF(ISNUMBER(INDEX(Import.PLE,Detalhamento!$E156,Detalhamento!AK$15)),IF(INDEX(Import.PLE,Detalhamento!$E156,Detalhamento!AK$15)&lt;=mediçao,OFFSET(Import.PLQ,$A156-1,AK$15-1,1,1),0),0),PLE!$AA$28*OFFSET(Import.PLQ,$A156-1,AK$15-1,1,1)),IF($E156&lt;&gt;1,IF(ISNUMBER(INDEX(Import.PLE,Detalhamento!$E156,Detalhamento!AK$15)),IF(INDEX(Import.PLE,Detalhamento!$E156,Detalhamento!AK$15)&lt;=mediçao,0,OFFSET(Import.PLQ,$A156-1,AK$15-1,1,1)),OFFSET(Import.PLQ,$A156-1,AK$15-1,1,1)),(1-PLE!$AA$28)*OFFSET(Import.PLQ,$A156-1,AK$15-1,1,1))))</f>
        <v>0</v>
      </c>
      <c r="AL156" s="144">
        <f ca="1">IF(AL$13="",0,CHOOSE(Detalhamento.OpçãoServiços,OFFSET(Import.PLQ,$A156-1,AL$15-1,1,1),IF($E156&lt;&gt;1,IF(ISNUMBER(INDEX(Import.PLE,Detalhamento!$E156,Detalhamento!AL$15)),IF(INDEX(Import.PLE,Detalhamento!$E156,Detalhamento!AL$15)&lt;=mediçao,OFFSET(Import.PLQ,$A156-1,AL$15-1,1,1),0),0),PLE!$AA$28*OFFSET(Import.PLQ,$A156-1,AL$15-1,1,1)),IF($E156&lt;&gt;1,IF(ISNUMBER(INDEX(Import.PLE,Detalhamento!$E156,Detalhamento!AL$15)),IF(INDEX(Import.PLE,Detalhamento!$E156,Detalhamento!AL$15)&lt;=mediçao,0,OFFSET(Import.PLQ,$A156-1,AL$15-1,1,1)),OFFSET(Import.PLQ,$A156-1,AL$15-1,1,1)),(1-PLE!$AA$28)*OFFSET(Import.PLQ,$A156-1,AL$15-1,1,1))))</f>
        <v>0</v>
      </c>
      <c r="AM156" s="144">
        <f ca="1">IF(AM$13="",0,CHOOSE(Detalhamento.OpçãoServiços,OFFSET(Import.PLQ,$A156-1,AM$15-1,1,1),IF($E156&lt;&gt;1,IF(ISNUMBER(INDEX(Import.PLE,Detalhamento!$E156,Detalhamento!AM$15)),IF(INDEX(Import.PLE,Detalhamento!$E156,Detalhamento!AM$15)&lt;=mediçao,OFFSET(Import.PLQ,$A156-1,AM$15-1,1,1),0),0),PLE!$AA$28*OFFSET(Import.PLQ,$A156-1,AM$15-1,1,1)),IF($E156&lt;&gt;1,IF(ISNUMBER(INDEX(Import.PLE,Detalhamento!$E156,Detalhamento!AM$15)),IF(INDEX(Import.PLE,Detalhamento!$E156,Detalhamento!AM$15)&lt;=mediçao,0,OFFSET(Import.PLQ,$A156-1,AM$15-1,1,1)),OFFSET(Import.PLQ,$A156-1,AM$15-1,1,1)),(1-PLE!$AA$28)*OFFSET(Import.PLQ,$A156-1,AM$15-1,1,1))))</f>
        <v>0</v>
      </c>
      <c r="AN156" s="144">
        <f ca="1">IF(AN$13="",0,CHOOSE(Detalhamento.OpçãoServiços,OFFSET(Import.PLQ,$A156-1,AN$15-1,1,1),IF($E156&lt;&gt;1,IF(ISNUMBER(INDEX(Import.PLE,Detalhamento!$E156,Detalhamento!AN$15)),IF(INDEX(Import.PLE,Detalhamento!$E156,Detalhamento!AN$15)&lt;=mediçao,OFFSET(Import.PLQ,$A156-1,AN$15-1,1,1),0),0),PLE!$AA$28*OFFSET(Import.PLQ,$A156-1,AN$15-1,1,1)),IF($E156&lt;&gt;1,IF(ISNUMBER(INDEX(Import.PLE,Detalhamento!$E156,Detalhamento!AN$15)),IF(INDEX(Import.PLE,Detalhamento!$E156,Detalhamento!AN$15)&lt;=mediçao,0,OFFSET(Import.PLQ,$A156-1,AN$15-1,1,1)),OFFSET(Import.PLQ,$A156-1,AN$15-1,1,1)),(1-PLE!$AA$28)*OFFSET(Import.PLQ,$A156-1,AN$15-1,1,1))))</f>
        <v>0</v>
      </c>
      <c r="AO156" s="144">
        <f ca="1">IF(AO$13="",0,CHOOSE(Detalhamento.OpçãoServiços,OFFSET(Import.PLQ,$A156-1,AO$15-1,1,1),IF($E156&lt;&gt;1,IF(ISNUMBER(INDEX(Import.PLE,Detalhamento!$E156,Detalhamento!AO$15)),IF(INDEX(Import.PLE,Detalhamento!$E156,Detalhamento!AO$15)&lt;=mediçao,OFFSET(Import.PLQ,$A156-1,AO$15-1,1,1),0),0),PLE!$AA$28*OFFSET(Import.PLQ,$A156-1,AO$15-1,1,1)),IF($E156&lt;&gt;1,IF(ISNUMBER(INDEX(Import.PLE,Detalhamento!$E156,Detalhamento!AO$15)),IF(INDEX(Import.PLE,Detalhamento!$E156,Detalhamento!AO$15)&lt;=mediçao,0,OFFSET(Import.PLQ,$A156-1,AO$15-1,1,1)),OFFSET(Import.PLQ,$A156-1,AO$15-1,1,1)),(1-PLE!$AA$28)*OFFSET(Import.PLQ,$A156-1,AO$15-1,1,1))))</f>
        <v>0</v>
      </c>
      <c r="AP156" s="144">
        <f ca="1">IF(AP$13="",0,CHOOSE(Detalhamento.OpçãoServiços,OFFSET(Import.PLQ,$A156-1,AP$15-1,1,1),IF($E156&lt;&gt;1,IF(ISNUMBER(INDEX(Import.PLE,Detalhamento!$E156,Detalhamento!AP$15)),IF(INDEX(Import.PLE,Detalhamento!$E156,Detalhamento!AP$15)&lt;=mediçao,OFFSET(Import.PLQ,$A156-1,AP$15-1,1,1),0),0),PLE!$AA$28*OFFSET(Import.PLQ,$A156-1,AP$15-1,1,1)),IF($E156&lt;&gt;1,IF(ISNUMBER(INDEX(Import.PLE,Detalhamento!$E156,Detalhamento!AP$15)),IF(INDEX(Import.PLE,Detalhamento!$E156,Detalhamento!AP$15)&lt;=mediçao,0,OFFSET(Import.PLQ,$A156-1,AP$15-1,1,1)),OFFSET(Import.PLQ,$A156-1,AP$15-1,1,1)),(1-PLE!$AA$28)*OFFSET(Import.PLQ,$A156-1,AP$15-1,1,1))))</f>
        <v>0</v>
      </c>
      <c r="AQ156" s="144">
        <f ca="1">IF(AQ$13="",0,CHOOSE(Detalhamento.OpçãoServiços,OFFSET(Import.PLQ,$A156-1,AQ$15-1,1,1),IF($E156&lt;&gt;1,IF(ISNUMBER(INDEX(Import.PLE,Detalhamento!$E156,Detalhamento!AQ$15)),IF(INDEX(Import.PLE,Detalhamento!$E156,Detalhamento!AQ$15)&lt;=mediçao,OFFSET(Import.PLQ,$A156-1,AQ$15-1,1,1),0),0),PLE!$AA$28*OFFSET(Import.PLQ,$A156-1,AQ$15-1,1,1)),IF($E156&lt;&gt;1,IF(ISNUMBER(INDEX(Import.PLE,Detalhamento!$E156,Detalhamento!AQ$15)),IF(INDEX(Import.PLE,Detalhamento!$E156,Detalhamento!AQ$15)&lt;=mediçao,0,OFFSET(Import.PLQ,$A156-1,AQ$15-1,1,1)),OFFSET(Import.PLQ,$A156-1,AQ$15-1,1,1)),(1-PLE!$AA$28)*OFFSET(Import.PLQ,$A156-1,AQ$15-1,1,1))))</f>
        <v>0</v>
      </c>
      <c r="AR156" s="144">
        <f ca="1">IF(AR$13="",0,CHOOSE(Detalhamento.OpçãoServiços,OFFSET(Import.PLQ,$A156-1,AR$15-1,1,1),IF($E156&lt;&gt;1,IF(ISNUMBER(INDEX(Import.PLE,Detalhamento!$E156,Detalhamento!AR$15)),IF(INDEX(Import.PLE,Detalhamento!$E156,Detalhamento!AR$15)&lt;=mediçao,OFFSET(Import.PLQ,$A156-1,AR$15-1,1,1),0),0),PLE!$AA$28*OFFSET(Import.PLQ,$A156-1,AR$15-1,1,1)),IF($E156&lt;&gt;1,IF(ISNUMBER(INDEX(Import.PLE,Detalhamento!$E156,Detalhamento!AR$15)),IF(INDEX(Import.PLE,Detalhamento!$E156,Detalhamento!AR$15)&lt;=mediçao,0,OFFSET(Import.PLQ,$A156-1,AR$15-1,1,1)),OFFSET(Import.PLQ,$A156-1,AR$15-1,1,1)),(1-PLE!$AA$28)*OFFSET(Import.PLQ,$A156-1,AR$15-1,1,1))))</f>
        <v>0</v>
      </c>
      <c r="AS156" s="144">
        <f ca="1">IF(AS$13="",0,CHOOSE(Detalhamento.OpçãoServiços,OFFSET(Import.PLQ,$A156-1,AS$15-1,1,1),IF($E156&lt;&gt;1,IF(ISNUMBER(INDEX(Import.PLE,Detalhamento!$E156,Detalhamento!AS$15)),IF(INDEX(Import.PLE,Detalhamento!$E156,Detalhamento!AS$15)&lt;=mediçao,OFFSET(Import.PLQ,$A156-1,AS$15-1,1,1),0),0),PLE!$AA$28*OFFSET(Import.PLQ,$A156-1,AS$15-1,1,1)),IF($E156&lt;&gt;1,IF(ISNUMBER(INDEX(Import.PLE,Detalhamento!$E156,Detalhamento!AS$15)),IF(INDEX(Import.PLE,Detalhamento!$E156,Detalhamento!AS$15)&lt;=mediçao,0,OFFSET(Import.PLQ,$A156-1,AS$15-1,1,1)),OFFSET(Import.PLQ,$A156-1,AS$15-1,1,1)),(1-PLE!$AA$28)*OFFSET(Import.PLQ,$A156-1,AS$15-1,1,1))))</f>
        <v>0</v>
      </c>
      <c r="AT156" s="144">
        <f ca="1">IF(AT$13="",0,CHOOSE(Detalhamento.OpçãoServiços,OFFSET(Import.PLQ,$A156-1,AT$15-1,1,1),IF($E156&lt;&gt;1,IF(ISNUMBER(INDEX(Import.PLE,Detalhamento!$E156,Detalhamento!AT$15)),IF(INDEX(Import.PLE,Detalhamento!$E156,Detalhamento!AT$15)&lt;=mediçao,OFFSET(Import.PLQ,$A156-1,AT$15-1,1,1),0),0),PLE!$AA$28*OFFSET(Import.PLQ,$A156-1,AT$15-1,1,1)),IF($E156&lt;&gt;1,IF(ISNUMBER(INDEX(Import.PLE,Detalhamento!$E156,Detalhamento!AT$15)),IF(INDEX(Import.PLE,Detalhamento!$E156,Detalhamento!AT$15)&lt;=mediçao,0,OFFSET(Import.PLQ,$A156-1,AT$15-1,1,1)),OFFSET(Import.PLQ,$A156-1,AT$15-1,1,1)),(1-PLE!$AA$28)*OFFSET(Import.PLQ,$A156-1,AT$15-1,1,1))))</f>
        <v>0</v>
      </c>
      <c r="AU156" s="144">
        <f ca="1">IF(AU$13="",0,CHOOSE(Detalhamento.OpçãoServiços,OFFSET(Import.PLQ,$A156-1,AU$15-1,1,1),IF($E156&lt;&gt;1,IF(ISNUMBER(INDEX(Import.PLE,Detalhamento!$E156,Detalhamento!AU$15)),IF(INDEX(Import.PLE,Detalhamento!$E156,Detalhamento!AU$15)&lt;=mediçao,OFFSET(Import.PLQ,$A156-1,AU$15-1,1,1),0),0),PLE!$AA$28*OFFSET(Import.PLQ,$A156-1,AU$15-1,1,1)),IF($E156&lt;&gt;1,IF(ISNUMBER(INDEX(Import.PLE,Detalhamento!$E156,Detalhamento!AU$15)),IF(INDEX(Import.PLE,Detalhamento!$E156,Detalhamento!AU$15)&lt;=mediçao,0,OFFSET(Import.PLQ,$A156-1,AU$15-1,1,1)),OFFSET(Import.PLQ,$A156-1,AU$15-1,1,1)),(1-PLE!$AA$28)*OFFSET(Import.PLQ,$A156-1,AU$15-1,1,1))))</f>
        <v>0</v>
      </c>
      <c r="AV156" s="144">
        <f ca="1">IF(AV$13="",0,CHOOSE(Detalhamento.OpçãoServiços,OFFSET(Import.PLQ,$A156-1,AV$15-1,1,1),IF($E156&lt;&gt;1,IF(ISNUMBER(INDEX(Import.PLE,Detalhamento!$E156,Detalhamento!AV$15)),IF(INDEX(Import.PLE,Detalhamento!$E156,Detalhamento!AV$15)&lt;=mediçao,OFFSET(Import.PLQ,$A156-1,AV$15-1,1,1),0),0),PLE!$AA$28*OFFSET(Import.PLQ,$A156-1,AV$15-1,1,1)),IF($E156&lt;&gt;1,IF(ISNUMBER(INDEX(Import.PLE,Detalhamento!$E156,Detalhamento!AV$15)),IF(INDEX(Import.PLE,Detalhamento!$E156,Detalhamento!AV$15)&lt;=mediçao,0,OFFSET(Import.PLQ,$A156-1,AV$15-1,1,1)),OFFSET(Import.PLQ,$A156-1,AV$15-1,1,1)),(1-PLE!$AA$28)*OFFSET(Import.PLQ,$A156-1,AV$15-1,1,1))))</f>
        <v>0</v>
      </c>
      <c r="AW156" s="144">
        <f ca="1">IF(AW$13="",0,CHOOSE(Detalhamento.OpçãoServiços,OFFSET(Import.PLQ,$A156-1,AW$15-1,1,1),IF($E156&lt;&gt;1,IF(ISNUMBER(INDEX(Import.PLE,Detalhamento!$E156,Detalhamento!AW$15)),IF(INDEX(Import.PLE,Detalhamento!$E156,Detalhamento!AW$15)&lt;=mediçao,OFFSET(Import.PLQ,$A156-1,AW$15-1,1,1),0),0),PLE!$AA$28*OFFSET(Import.PLQ,$A156-1,AW$15-1,1,1)),IF($E156&lt;&gt;1,IF(ISNUMBER(INDEX(Import.PLE,Detalhamento!$E156,Detalhamento!AW$15)),IF(INDEX(Import.PLE,Detalhamento!$E156,Detalhamento!AW$15)&lt;=mediçao,0,OFFSET(Import.PLQ,$A156-1,AW$15-1,1,1)),OFFSET(Import.PLQ,$A156-1,AW$15-1,1,1)),(1-PLE!$AA$28)*OFFSET(Import.PLQ,$A156-1,AW$15-1,1,1))))</f>
        <v>0</v>
      </c>
      <c r="AX156" s="144">
        <f ca="1">IF(AX$13="",0,CHOOSE(Detalhamento.OpçãoServiços,OFFSET(Import.PLQ,$A156-1,AX$15-1,1,1),IF($E156&lt;&gt;1,IF(ISNUMBER(INDEX(Import.PLE,Detalhamento!$E156,Detalhamento!AX$15)),IF(INDEX(Import.PLE,Detalhamento!$E156,Detalhamento!AX$15)&lt;=mediçao,OFFSET(Import.PLQ,$A156-1,AX$15-1,1,1),0),0),PLE!$AA$28*OFFSET(Import.PLQ,$A156-1,AX$15-1,1,1)),IF($E156&lt;&gt;1,IF(ISNUMBER(INDEX(Import.PLE,Detalhamento!$E156,Detalhamento!AX$15)),IF(INDEX(Import.PLE,Detalhamento!$E156,Detalhamento!AX$15)&lt;=mediçao,0,OFFSET(Import.PLQ,$A156-1,AX$15-1,1,1)),OFFSET(Import.PLQ,$A156-1,AX$15-1,1,1)),(1-PLE!$AA$28)*OFFSET(Import.PLQ,$A156-1,AX$15-1,1,1))))</f>
        <v>0</v>
      </c>
      <c r="AY156" s="144">
        <f ca="1">IF(AY$13="",0,CHOOSE(Detalhamento.OpçãoServiços,OFFSET(Import.PLQ,$A156-1,AY$15-1,1,1),IF($E156&lt;&gt;1,IF(ISNUMBER(INDEX(Import.PLE,Detalhamento!$E156,Detalhamento!AY$15)),IF(INDEX(Import.PLE,Detalhamento!$E156,Detalhamento!AY$15)&lt;=mediçao,OFFSET(Import.PLQ,$A156-1,AY$15-1,1,1),0),0),PLE!$AA$28*OFFSET(Import.PLQ,$A156-1,AY$15-1,1,1)),IF($E156&lt;&gt;1,IF(ISNUMBER(INDEX(Import.PLE,Detalhamento!$E156,Detalhamento!AY$15)),IF(INDEX(Import.PLE,Detalhamento!$E156,Detalhamento!AY$15)&lt;=mediçao,0,OFFSET(Import.PLQ,$A156-1,AY$15-1,1,1)),OFFSET(Import.PLQ,$A156-1,AY$15-1,1,1)),(1-PLE!$AA$28)*OFFSET(Import.PLQ,$A156-1,AY$15-1,1,1))))</f>
        <v>0</v>
      </c>
      <c r="AZ156" s="144">
        <f ca="1">IF(AZ$13="",0,CHOOSE(Detalhamento.OpçãoServiços,OFFSET(Import.PLQ,$A156-1,AZ$15-1,1,1),IF($E156&lt;&gt;1,IF(ISNUMBER(INDEX(Import.PLE,Detalhamento!$E156,Detalhamento!AZ$15)),IF(INDEX(Import.PLE,Detalhamento!$E156,Detalhamento!AZ$15)&lt;=mediçao,OFFSET(Import.PLQ,$A156-1,AZ$15-1,1,1),0),0),PLE!$AA$28*OFFSET(Import.PLQ,$A156-1,AZ$15-1,1,1)),IF($E156&lt;&gt;1,IF(ISNUMBER(INDEX(Import.PLE,Detalhamento!$E156,Detalhamento!AZ$15)),IF(INDEX(Import.PLE,Detalhamento!$E156,Detalhamento!AZ$15)&lt;=mediçao,0,OFFSET(Import.PLQ,$A156-1,AZ$15-1,1,1)),OFFSET(Import.PLQ,$A156-1,AZ$15-1,1,1)),(1-PLE!$AA$28)*OFFSET(Import.PLQ,$A156-1,AZ$15-1,1,1))))</f>
        <v>0</v>
      </c>
      <c r="BA156" s="144">
        <f ca="1">IF(BA$13="",0,CHOOSE(Detalhamento.OpçãoServiços,OFFSET(Import.PLQ,$A156-1,BA$15-1,1,1),IF($E156&lt;&gt;1,IF(ISNUMBER(INDEX(Import.PLE,Detalhamento!$E156,Detalhamento!BA$15)),IF(INDEX(Import.PLE,Detalhamento!$E156,Detalhamento!BA$15)&lt;=mediçao,OFFSET(Import.PLQ,$A156-1,BA$15-1,1,1),0),0),PLE!$AA$28*OFFSET(Import.PLQ,$A156-1,BA$15-1,1,1)),IF($E156&lt;&gt;1,IF(ISNUMBER(INDEX(Import.PLE,Detalhamento!$E156,Detalhamento!BA$15)),IF(INDEX(Import.PLE,Detalhamento!$E156,Detalhamento!BA$15)&lt;=mediçao,0,OFFSET(Import.PLQ,$A156-1,BA$15-1,1,1)),OFFSET(Import.PLQ,$A156-1,BA$15-1,1,1)),(1-PLE!$AA$28)*OFFSET(Import.PLQ,$A156-1,BA$15-1,1,1))))</f>
        <v>0</v>
      </c>
      <c r="BB156" s="144">
        <f ca="1">IF(BB$13="",0,CHOOSE(Detalhamento.OpçãoServiços,OFFSET(Import.PLQ,$A156-1,BB$15-1,1,1),IF($E156&lt;&gt;1,IF(ISNUMBER(INDEX(Import.PLE,Detalhamento!$E156,Detalhamento!BB$15)),IF(INDEX(Import.PLE,Detalhamento!$E156,Detalhamento!BB$15)&lt;=mediçao,OFFSET(Import.PLQ,$A156-1,BB$15-1,1,1),0),0),PLE!$AA$28*OFFSET(Import.PLQ,$A156-1,BB$15-1,1,1)),IF($E156&lt;&gt;1,IF(ISNUMBER(INDEX(Import.PLE,Detalhamento!$E156,Detalhamento!BB$15)),IF(INDEX(Import.PLE,Detalhamento!$E156,Detalhamento!BB$15)&lt;=mediçao,0,OFFSET(Import.PLQ,$A156-1,BB$15-1,1,1)),OFFSET(Import.PLQ,$A156-1,BB$15-1,1,1)),(1-PLE!$AA$28)*OFFSET(Import.PLQ,$A156-1,BB$15-1,1,1))))</f>
        <v>0</v>
      </c>
      <c r="BC156" s="144">
        <f ca="1">IF(BC$13="",0,CHOOSE(Detalhamento.OpçãoServiços,OFFSET(Import.PLQ,$A156-1,BC$15-1,1,1),IF($E156&lt;&gt;1,IF(ISNUMBER(INDEX(Import.PLE,Detalhamento!$E156,Detalhamento!BC$15)),IF(INDEX(Import.PLE,Detalhamento!$E156,Detalhamento!BC$15)&lt;=mediçao,OFFSET(Import.PLQ,$A156-1,BC$15-1,1,1),0),0),PLE!$AA$28*OFFSET(Import.PLQ,$A156-1,BC$15-1,1,1)),IF($E156&lt;&gt;1,IF(ISNUMBER(INDEX(Import.PLE,Detalhamento!$E156,Detalhamento!BC$15)),IF(INDEX(Import.PLE,Detalhamento!$E156,Detalhamento!BC$15)&lt;=mediçao,0,OFFSET(Import.PLQ,$A156-1,BC$15-1,1,1)),OFFSET(Import.PLQ,$A156-1,BC$15-1,1,1)),(1-PLE!$AA$28)*OFFSET(Import.PLQ,$A156-1,BC$15-1,1,1))))</f>
        <v>0</v>
      </c>
      <c r="BD156" s="144">
        <f ca="1">IF(BD$13="",0,CHOOSE(Detalhamento.OpçãoServiços,OFFSET(Import.PLQ,$A156-1,BD$15-1,1,1),IF($E156&lt;&gt;1,IF(ISNUMBER(INDEX(Import.PLE,Detalhamento!$E156,Detalhamento!BD$15)),IF(INDEX(Import.PLE,Detalhamento!$E156,Detalhamento!BD$15)&lt;=mediçao,OFFSET(Import.PLQ,$A156-1,BD$15-1,1,1),0),0),PLE!$AA$28*OFFSET(Import.PLQ,$A156-1,BD$15-1,1,1)),IF($E156&lt;&gt;1,IF(ISNUMBER(INDEX(Import.PLE,Detalhamento!$E156,Detalhamento!BD$15)),IF(INDEX(Import.PLE,Detalhamento!$E156,Detalhamento!BD$15)&lt;=mediçao,0,OFFSET(Import.PLQ,$A156-1,BD$15-1,1,1)),OFFSET(Import.PLQ,$A156-1,BD$15-1,1,1)),(1-PLE!$AA$28)*OFFSET(Import.PLQ,$A156-1,BD$15-1,1,1))))</f>
        <v>0</v>
      </c>
      <c r="BE156" s="144">
        <f ca="1">IF(BE$13="",0,CHOOSE(Detalhamento.OpçãoServiços,OFFSET(Import.PLQ,$A156-1,BE$15-1,1,1),IF($E156&lt;&gt;1,IF(ISNUMBER(INDEX(Import.PLE,Detalhamento!$E156,Detalhamento!BE$15)),IF(INDEX(Import.PLE,Detalhamento!$E156,Detalhamento!BE$15)&lt;=mediçao,OFFSET(Import.PLQ,$A156-1,BE$15-1,1,1),0),0),PLE!$AA$28*OFFSET(Import.PLQ,$A156-1,BE$15-1,1,1)),IF($E156&lt;&gt;1,IF(ISNUMBER(INDEX(Import.PLE,Detalhamento!$E156,Detalhamento!BE$15)),IF(INDEX(Import.PLE,Detalhamento!$E156,Detalhamento!BE$15)&lt;=mediçao,0,OFFSET(Import.PLQ,$A156-1,BE$15-1,1,1)),OFFSET(Import.PLQ,$A156-1,BE$15-1,1,1)),(1-PLE!$AA$28)*OFFSET(Import.PLQ,$A156-1,BE$15-1,1,1))))</f>
        <v>0</v>
      </c>
      <c r="BF156" s="144">
        <f ca="1">IF(BF$13="",0,CHOOSE(Detalhamento.OpçãoServiços,OFFSET(Import.PLQ,$A156-1,BF$15-1,1,1),IF($E156&lt;&gt;1,IF(ISNUMBER(INDEX(Import.PLE,Detalhamento!$E156,Detalhamento!BF$15)),IF(INDEX(Import.PLE,Detalhamento!$E156,Detalhamento!BF$15)&lt;=mediçao,OFFSET(Import.PLQ,$A156-1,BF$15-1,1,1),0),0),PLE!$AA$28*OFFSET(Import.PLQ,$A156-1,BF$15-1,1,1)),IF($E156&lt;&gt;1,IF(ISNUMBER(INDEX(Import.PLE,Detalhamento!$E156,Detalhamento!BF$15)),IF(INDEX(Import.PLE,Detalhamento!$E156,Detalhamento!BF$15)&lt;=mediçao,0,OFFSET(Import.PLQ,$A156-1,BF$15-1,1,1)),OFFSET(Import.PLQ,$A156-1,BF$15-1,1,1)),(1-PLE!$AA$28)*OFFSET(Import.PLQ,$A156-1,BF$15-1,1,1))))</f>
        <v>0</v>
      </c>
      <c r="BG156" s="144">
        <f ca="1">IF(BG$13="",0,CHOOSE(Detalhamento.OpçãoServiços,OFFSET(Import.PLQ,$A156-1,BG$15-1,1,1),IF($E156&lt;&gt;1,IF(ISNUMBER(INDEX(Import.PLE,Detalhamento!$E156,Detalhamento!BG$15)),IF(INDEX(Import.PLE,Detalhamento!$E156,Detalhamento!BG$15)&lt;=mediçao,OFFSET(Import.PLQ,$A156-1,BG$15-1,1,1),0),0),PLE!$AA$28*OFFSET(Import.PLQ,$A156-1,BG$15-1,1,1)),IF($E156&lt;&gt;1,IF(ISNUMBER(INDEX(Import.PLE,Detalhamento!$E156,Detalhamento!BG$15)),IF(INDEX(Import.PLE,Detalhamento!$E156,Detalhamento!BG$15)&lt;=mediçao,0,OFFSET(Import.PLQ,$A156-1,BG$15-1,1,1)),OFFSET(Import.PLQ,$A156-1,BG$15-1,1,1)),(1-PLE!$AA$28)*OFFSET(Import.PLQ,$A156-1,BG$15-1,1,1))))</f>
        <v>0</v>
      </c>
      <c r="BH156" s="144">
        <f ca="1">IF(BH$13="",0,CHOOSE(Detalhamento.OpçãoServiços,OFFSET(Import.PLQ,$A156-1,BH$15-1,1,1),IF($E156&lt;&gt;1,IF(ISNUMBER(INDEX(Import.PLE,Detalhamento!$E156,Detalhamento!BH$15)),IF(INDEX(Import.PLE,Detalhamento!$E156,Detalhamento!BH$15)&lt;=mediçao,OFFSET(Import.PLQ,$A156-1,BH$15-1,1,1),0),0),PLE!$AA$28*OFFSET(Import.PLQ,$A156-1,BH$15-1,1,1)),IF($E156&lt;&gt;1,IF(ISNUMBER(INDEX(Import.PLE,Detalhamento!$E156,Detalhamento!BH$15)),IF(INDEX(Import.PLE,Detalhamento!$E156,Detalhamento!BH$15)&lt;=mediçao,0,OFFSET(Import.PLQ,$A156-1,BH$15-1,1,1)),OFFSET(Import.PLQ,$A156-1,BH$15-1,1,1)),(1-PLE!$AA$28)*OFFSET(Import.PLQ,$A156-1,BH$15-1,1,1))))</f>
        <v>0</v>
      </c>
      <c r="BI156" s="144">
        <f ca="1">IF(BI$13="",0,CHOOSE(Detalhamento.OpçãoServiços,OFFSET(Import.PLQ,$A156-1,BI$15-1,1,1),IF($E156&lt;&gt;1,IF(ISNUMBER(INDEX(Import.PLE,Detalhamento!$E156,Detalhamento!BI$15)),IF(INDEX(Import.PLE,Detalhamento!$E156,Detalhamento!BI$15)&lt;=mediçao,OFFSET(Import.PLQ,$A156-1,BI$15-1,1,1),0),0),PLE!$AA$28*OFFSET(Import.PLQ,$A156-1,BI$15-1,1,1)),IF($E156&lt;&gt;1,IF(ISNUMBER(INDEX(Import.PLE,Detalhamento!$E156,Detalhamento!BI$15)),IF(INDEX(Import.PLE,Detalhamento!$E156,Detalhamento!BI$15)&lt;=mediçao,0,OFFSET(Import.PLQ,$A156-1,BI$15-1,1,1)),OFFSET(Import.PLQ,$A156-1,BI$15-1,1,1)),(1-PLE!$AA$28)*OFFSET(Import.PLQ,$A156-1,BI$15-1,1,1))))</f>
        <v>0</v>
      </c>
    </row>
    <row r="157" spans="1:61" ht="10.5" hidden="1" x14ac:dyDescent="0.25">
      <c r="A157" s="155">
        <v>141</v>
      </c>
      <c r="B157" s="21" t="str">
        <f t="shared" ca="1" si="25"/>
        <v>Nível</v>
      </c>
      <c r="E157" s="153" t="str">
        <f t="shared" ca="1" si="26"/>
        <v/>
      </c>
      <c r="F157" s="154">
        <f t="shared" ca="1" si="27"/>
        <v>0</v>
      </c>
      <c r="G157" s="154" t="str">
        <f t="shared" ca="1" si="24"/>
        <v>1.16</v>
      </c>
      <c r="H157" s="182" t="str">
        <f t="shared" ca="1" si="24"/>
        <v>EQUIPAMENTOS</v>
      </c>
      <c r="I157" s="37" t="str">
        <f t="shared" ca="1" si="28"/>
        <v/>
      </c>
      <c r="J157" s="144" t="str">
        <f t="shared" ca="1" si="29"/>
        <v/>
      </c>
      <c r="K157" s="67"/>
      <c r="L157" s="144">
        <f ca="1">IF(L$13="",0,CHOOSE(Detalhamento.OpçãoServiços,OFFSET(Import.PLQ,$A157-1,L$15-1,1,1),IF($E157&lt;&gt;1,IF(ISNUMBER(INDEX(Import.PLE,Detalhamento!$E157,Detalhamento!L$15)),IF(INDEX(Import.PLE,Detalhamento!$E157,Detalhamento!L$15)&lt;=mediçao,OFFSET(Import.PLQ,$A157-1,L$15-1,1,1),0),0),PLE!$AA$28*OFFSET(Import.PLQ,$A157-1,L$15-1,1,1)),IF($E157&lt;&gt;1,IF(ISNUMBER(INDEX(Import.PLE,Detalhamento!$E157,Detalhamento!L$15)),IF(INDEX(Import.PLE,Detalhamento!$E157,Detalhamento!L$15)&lt;=mediçao,0,OFFSET(Import.PLQ,$A157-1,L$15-1,1,1)),OFFSET(Import.PLQ,$A157-1,L$15-1,1,1)),(1-PLE!$AA$28)*OFFSET(Import.PLQ,$A157-1,L$15-1,1,1))))</f>
        <v>0</v>
      </c>
      <c r="M157" s="144">
        <f ca="1">IF(M$13="",0,CHOOSE(Detalhamento.OpçãoServiços,OFFSET(Import.PLQ,$A157-1,M$15-1,1,1),IF($E157&lt;&gt;1,IF(ISNUMBER(INDEX(Import.PLE,Detalhamento!$E157,Detalhamento!M$15)),IF(INDEX(Import.PLE,Detalhamento!$E157,Detalhamento!M$15)&lt;=mediçao,OFFSET(Import.PLQ,$A157-1,M$15-1,1,1),0),0),PLE!$AA$28*OFFSET(Import.PLQ,$A157-1,M$15-1,1,1)),IF($E157&lt;&gt;1,IF(ISNUMBER(INDEX(Import.PLE,Detalhamento!$E157,Detalhamento!M$15)),IF(INDEX(Import.PLE,Detalhamento!$E157,Detalhamento!M$15)&lt;=mediçao,0,OFFSET(Import.PLQ,$A157-1,M$15-1,1,1)),OFFSET(Import.PLQ,$A157-1,M$15-1,1,1)),(1-PLE!$AA$28)*OFFSET(Import.PLQ,$A157-1,M$15-1,1,1))))</f>
        <v>0</v>
      </c>
      <c r="N157" s="144">
        <f ca="1">IF(N$13="",0,CHOOSE(Detalhamento.OpçãoServiços,OFFSET(Import.PLQ,$A157-1,N$15-1,1,1),IF($E157&lt;&gt;1,IF(ISNUMBER(INDEX(Import.PLE,Detalhamento!$E157,Detalhamento!N$15)),IF(INDEX(Import.PLE,Detalhamento!$E157,Detalhamento!N$15)&lt;=mediçao,OFFSET(Import.PLQ,$A157-1,N$15-1,1,1),0),0),PLE!$AA$28*OFFSET(Import.PLQ,$A157-1,N$15-1,1,1)),IF($E157&lt;&gt;1,IF(ISNUMBER(INDEX(Import.PLE,Detalhamento!$E157,Detalhamento!N$15)),IF(INDEX(Import.PLE,Detalhamento!$E157,Detalhamento!N$15)&lt;=mediçao,0,OFFSET(Import.PLQ,$A157-1,N$15-1,1,1)),OFFSET(Import.PLQ,$A157-1,N$15-1,1,1)),(1-PLE!$AA$28)*OFFSET(Import.PLQ,$A157-1,N$15-1,1,1))))</f>
        <v>0</v>
      </c>
      <c r="O157" s="144">
        <f ca="1">IF(O$13="",0,CHOOSE(Detalhamento.OpçãoServiços,OFFSET(Import.PLQ,$A157-1,O$15-1,1,1),IF($E157&lt;&gt;1,IF(ISNUMBER(INDEX(Import.PLE,Detalhamento!$E157,Detalhamento!O$15)),IF(INDEX(Import.PLE,Detalhamento!$E157,Detalhamento!O$15)&lt;=mediçao,OFFSET(Import.PLQ,$A157-1,O$15-1,1,1),0),0),PLE!$AA$28*OFFSET(Import.PLQ,$A157-1,O$15-1,1,1)),IF($E157&lt;&gt;1,IF(ISNUMBER(INDEX(Import.PLE,Detalhamento!$E157,Detalhamento!O$15)),IF(INDEX(Import.PLE,Detalhamento!$E157,Detalhamento!O$15)&lt;=mediçao,0,OFFSET(Import.PLQ,$A157-1,O$15-1,1,1)),OFFSET(Import.PLQ,$A157-1,O$15-1,1,1)),(1-PLE!$AA$28)*OFFSET(Import.PLQ,$A157-1,O$15-1,1,1))))</f>
        <v>0</v>
      </c>
      <c r="P157" s="144">
        <f ca="1">IF(P$13="",0,CHOOSE(Detalhamento.OpçãoServiços,OFFSET(Import.PLQ,$A157-1,P$15-1,1,1),IF($E157&lt;&gt;1,IF(ISNUMBER(INDEX(Import.PLE,Detalhamento!$E157,Detalhamento!P$15)),IF(INDEX(Import.PLE,Detalhamento!$E157,Detalhamento!P$15)&lt;=mediçao,OFFSET(Import.PLQ,$A157-1,P$15-1,1,1),0),0),PLE!$AA$28*OFFSET(Import.PLQ,$A157-1,P$15-1,1,1)),IF($E157&lt;&gt;1,IF(ISNUMBER(INDEX(Import.PLE,Detalhamento!$E157,Detalhamento!P$15)),IF(INDEX(Import.PLE,Detalhamento!$E157,Detalhamento!P$15)&lt;=mediçao,0,OFFSET(Import.PLQ,$A157-1,P$15-1,1,1)),OFFSET(Import.PLQ,$A157-1,P$15-1,1,1)),(1-PLE!$AA$28)*OFFSET(Import.PLQ,$A157-1,P$15-1,1,1))))</f>
        <v>0</v>
      </c>
      <c r="Q157" s="144">
        <f ca="1">IF(Q$13="",0,CHOOSE(Detalhamento.OpçãoServiços,OFFSET(Import.PLQ,$A157-1,Q$15-1,1,1),IF($E157&lt;&gt;1,IF(ISNUMBER(INDEX(Import.PLE,Detalhamento!$E157,Detalhamento!Q$15)),IF(INDEX(Import.PLE,Detalhamento!$E157,Detalhamento!Q$15)&lt;=mediçao,OFFSET(Import.PLQ,$A157-1,Q$15-1,1,1),0),0),PLE!$AA$28*OFFSET(Import.PLQ,$A157-1,Q$15-1,1,1)),IF($E157&lt;&gt;1,IF(ISNUMBER(INDEX(Import.PLE,Detalhamento!$E157,Detalhamento!Q$15)),IF(INDEX(Import.PLE,Detalhamento!$E157,Detalhamento!Q$15)&lt;=mediçao,0,OFFSET(Import.PLQ,$A157-1,Q$15-1,1,1)),OFFSET(Import.PLQ,$A157-1,Q$15-1,1,1)),(1-PLE!$AA$28)*OFFSET(Import.PLQ,$A157-1,Q$15-1,1,1))))</f>
        <v>0</v>
      </c>
      <c r="R157" s="144">
        <f ca="1">IF(R$13="",0,CHOOSE(Detalhamento.OpçãoServiços,OFFSET(Import.PLQ,$A157-1,R$15-1,1,1),IF($E157&lt;&gt;1,IF(ISNUMBER(INDEX(Import.PLE,Detalhamento!$E157,Detalhamento!R$15)),IF(INDEX(Import.PLE,Detalhamento!$E157,Detalhamento!R$15)&lt;=mediçao,OFFSET(Import.PLQ,$A157-1,R$15-1,1,1),0),0),PLE!$AA$28*OFFSET(Import.PLQ,$A157-1,R$15-1,1,1)),IF($E157&lt;&gt;1,IF(ISNUMBER(INDEX(Import.PLE,Detalhamento!$E157,Detalhamento!R$15)),IF(INDEX(Import.PLE,Detalhamento!$E157,Detalhamento!R$15)&lt;=mediçao,0,OFFSET(Import.PLQ,$A157-1,R$15-1,1,1)),OFFSET(Import.PLQ,$A157-1,R$15-1,1,1)),(1-PLE!$AA$28)*OFFSET(Import.PLQ,$A157-1,R$15-1,1,1))))</f>
        <v>0</v>
      </c>
      <c r="S157" s="144">
        <f ca="1">IF(S$13="",0,CHOOSE(Detalhamento.OpçãoServiços,OFFSET(Import.PLQ,$A157-1,S$15-1,1,1),IF($E157&lt;&gt;1,IF(ISNUMBER(INDEX(Import.PLE,Detalhamento!$E157,Detalhamento!S$15)),IF(INDEX(Import.PLE,Detalhamento!$E157,Detalhamento!S$15)&lt;=mediçao,OFFSET(Import.PLQ,$A157-1,S$15-1,1,1),0),0),PLE!$AA$28*OFFSET(Import.PLQ,$A157-1,S$15-1,1,1)),IF($E157&lt;&gt;1,IF(ISNUMBER(INDEX(Import.PLE,Detalhamento!$E157,Detalhamento!S$15)),IF(INDEX(Import.PLE,Detalhamento!$E157,Detalhamento!S$15)&lt;=mediçao,0,OFFSET(Import.PLQ,$A157-1,S$15-1,1,1)),OFFSET(Import.PLQ,$A157-1,S$15-1,1,1)),(1-PLE!$AA$28)*OFFSET(Import.PLQ,$A157-1,S$15-1,1,1))))</f>
        <v>0</v>
      </c>
      <c r="T157" s="144">
        <f ca="1">IF(T$13="",0,CHOOSE(Detalhamento.OpçãoServiços,OFFSET(Import.PLQ,$A157-1,T$15-1,1,1),IF($E157&lt;&gt;1,IF(ISNUMBER(INDEX(Import.PLE,Detalhamento!$E157,Detalhamento!T$15)),IF(INDEX(Import.PLE,Detalhamento!$E157,Detalhamento!T$15)&lt;=mediçao,OFFSET(Import.PLQ,$A157-1,T$15-1,1,1),0),0),PLE!$AA$28*OFFSET(Import.PLQ,$A157-1,T$15-1,1,1)),IF($E157&lt;&gt;1,IF(ISNUMBER(INDEX(Import.PLE,Detalhamento!$E157,Detalhamento!T$15)),IF(INDEX(Import.PLE,Detalhamento!$E157,Detalhamento!T$15)&lt;=mediçao,0,OFFSET(Import.PLQ,$A157-1,T$15-1,1,1)),OFFSET(Import.PLQ,$A157-1,T$15-1,1,1)),(1-PLE!$AA$28)*OFFSET(Import.PLQ,$A157-1,T$15-1,1,1))))</f>
        <v>0</v>
      </c>
      <c r="U157" s="144">
        <f ca="1">IF(U$13="",0,CHOOSE(Detalhamento.OpçãoServiços,OFFSET(Import.PLQ,$A157-1,U$15-1,1,1),IF($E157&lt;&gt;1,IF(ISNUMBER(INDEX(Import.PLE,Detalhamento!$E157,Detalhamento!U$15)),IF(INDEX(Import.PLE,Detalhamento!$E157,Detalhamento!U$15)&lt;=mediçao,OFFSET(Import.PLQ,$A157-1,U$15-1,1,1),0),0),PLE!$AA$28*OFFSET(Import.PLQ,$A157-1,U$15-1,1,1)),IF($E157&lt;&gt;1,IF(ISNUMBER(INDEX(Import.PLE,Detalhamento!$E157,Detalhamento!U$15)),IF(INDEX(Import.PLE,Detalhamento!$E157,Detalhamento!U$15)&lt;=mediçao,0,OFFSET(Import.PLQ,$A157-1,U$15-1,1,1)),OFFSET(Import.PLQ,$A157-1,U$15-1,1,1)),(1-PLE!$AA$28)*OFFSET(Import.PLQ,$A157-1,U$15-1,1,1))))</f>
        <v>0</v>
      </c>
      <c r="V157" s="144">
        <f ca="1">IF(V$13="",0,CHOOSE(Detalhamento.OpçãoServiços,OFFSET(Import.PLQ,$A157-1,V$15-1,1,1),IF($E157&lt;&gt;1,IF(ISNUMBER(INDEX(Import.PLE,Detalhamento!$E157,Detalhamento!V$15)),IF(INDEX(Import.PLE,Detalhamento!$E157,Detalhamento!V$15)&lt;=mediçao,OFFSET(Import.PLQ,$A157-1,V$15-1,1,1),0),0),PLE!$AA$28*OFFSET(Import.PLQ,$A157-1,V$15-1,1,1)),IF($E157&lt;&gt;1,IF(ISNUMBER(INDEX(Import.PLE,Detalhamento!$E157,Detalhamento!V$15)),IF(INDEX(Import.PLE,Detalhamento!$E157,Detalhamento!V$15)&lt;=mediçao,0,OFFSET(Import.PLQ,$A157-1,V$15-1,1,1)),OFFSET(Import.PLQ,$A157-1,V$15-1,1,1)),(1-PLE!$AA$28)*OFFSET(Import.PLQ,$A157-1,V$15-1,1,1))))</f>
        <v>0</v>
      </c>
      <c r="W157" s="144">
        <f ca="1">IF(W$13="",0,CHOOSE(Detalhamento.OpçãoServiços,OFFSET(Import.PLQ,$A157-1,W$15-1,1,1),IF($E157&lt;&gt;1,IF(ISNUMBER(INDEX(Import.PLE,Detalhamento!$E157,Detalhamento!W$15)),IF(INDEX(Import.PLE,Detalhamento!$E157,Detalhamento!W$15)&lt;=mediçao,OFFSET(Import.PLQ,$A157-1,W$15-1,1,1),0),0),PLE!$AA$28*OFFSET(Import.PLQ,$A157-1,W$15-1,1,1)),IF($E157&lt;&gt;1,IF(ISNUMBER(INDEX(Import.PLE,Detalhamento!$E157,Detalhamento!W$15)),IF(INDEX(Import.PLE,Detalhamento!$E157,Detalhamento!W$15)&lt;=mediçao,0,OFFSET(Import.PLQ,$A157-1,W$15-1,1,1)),OFFSET(Import.PLQ,$A157-1,W$15-1,1,1)),(1-PLE!$AA$28)*OFFSET(Import.PLQ,$A157-1,W$15-1,1,1))))</f>
        <v>0</v>
      </c>
      <c r="X157" s="144">
        <f ca="1">IF(X$13="",0,CHOOSE(Detalhamento.OpçãoServiços,OFFSET(Import.PLQ,$A157-1,X$15-1,1,1),IF($E157&lt;&gt;1,IF(ISNUMBER(INDEX(Import.PLE,Detalhamento!$E157,Detalhamento!X$15)),IF(INDEX(Import.PLE,Detalhamento!$E157,Detalhamento!X$15)&lt;=mediçao,OFFSET(Import.PLQ,$A157-1,X$15-1,1,1),0),0),PLE!$AA$28*OFFSET(Import.PLQ,$A157-1,X$15-1,1,1)),IF($E157&lt;&gt;1,IF(ISNUMBER(INDEX(Import.PLE,Detalhamento!$E157,Detalhamento!X$15)),IF(INDEX(Import.PLE,Detalhamento!$E157,Detalhamento!X$15)&lt;=mediçao,0,OFFSET(Import.PLQ,$A157-1,X$15-1,1,1)),OFFSET(Import.PLQ,$A157-1,X$15-1,1,1)),(1-PLE!$AA$28)*OFFSET(Import.PLQ,$A157-1,X$15-1,1,1))))</f>
        <v>0</v>
      </c>
      <c r="Y157" s="144">
        <f ca="1">IF(Y$13="",0,CHOOSE(Detalhamento.OpçãoServiços,OFFSET(Import.PLQ,$A157-1,Y$15-1,1,1),IF($E157&lt;&gt;1,IF(ISNUMBER(INDEX(Import.PLE,Detalhamento!$E157,Detalhamento!Y$15)),IF(INDEX(Import.PLE,Detalhamento!$E157,Detalhamento!Y$15)&lt;=mediçao,OFFSET(Import.PLQ,$A157-1,Y$15-1,1,1),0),0),PLE!$AA$28*OFFSET(Import.PLQ,$A157-1,Y$15-1,1,1)),IF($E157&lt;&gt;1,IF(ISNUMBER(INDEX(Import.PLE,Detalhamento!$E157,Detalhamento!Y$15)),IF(INDEX(Import.PLE,Detalhamento!$E157,Detalhamento!Y$15)&lt;=mediçao,0,OFFSET(Import.PLQ,$A157-1,Y$15-1,1,1)),OFFSET(Import.PLQ,$A157-1,Y$15-1,1,1)),(1-PLE!$AA$28)*OFFSET(Import.PLQ,$A157-1,Y$15-1,1,1))))</f>
        <v>0</v>
      </c>
      <c r="Z157" s="144">
        <f ca="1">IF(Z$13="",0,CHOOSE(Detalhamento.OpçãoServiços,OFFSET(Import.PLQ,$A157-1,Z$15-1,1,1),IF($E157&lt;&gt;1,IF(ISNUMBER(INDEX(Import.PLE,Detalhamento!$E157,Detalhamento!Z$15)),IF(INDEX(Import.PLE,Detalhamento!$E157,Detalhamento!Z$15)&lt;=mediçao,OFFSET(Import.PLQ,$A157-1,Z$15-1,1,1),0),0),PLE!$AA$28*OFFSET(Import.PLQ,$A157-1,Z$15-1,1,1)),IF($E157&lt;&gt;1,IF(ISNUMBER(INDEX(Import.PLE,Detalhamento!$E157,Detalhamento!Z$15)),IF(INDEX(Import.PLE,Detalhamento!$E157,Detalhamento!Z$15)&lt;=mediçao,0,OFFSET(Import.PLQ,$A157-1,Z$15-1,1,1)),OFFSET(Import.PLQ,$A157-1,Z$15-1,1,1)),(1-PLE!$AA$28)*OFFSET(Import.PLQ,$A157-1,Z$15-1,1,1))))</f>
        <v>0</v>
      </c>
      <c r="AA157" s="144">
        <f ca="1">IF(AA$13="",0,CHOOSE(Detalhamento.OpçãoServiços,OFFSET(Import.PLQ,$A157-1,AA$15-1,1,1),IF($E157&lt;&gt;1,IF(ISNUMBER(INDEX(Import.PLE,Detalhamento!$E157,Detalhamento!AA$15)),IF(INDEX(Import.PLE,Detalhamento!$E157,Detalhamento!AA$15)&lt;=mediçao,OFFSET(Import.PLQ,$A157-1,AA$15-1,1,1),0),0),PLE!$AA$28*OFFSET(Import.PLQ,$A157-1,AA$15-1,1,1)),IF($E157&lt;&gt;1,IF(ISNUMBER(INDEX(Import.PLE,Detalhamento!$E157,Detalhamento!AA$15)),IF(INDEX(Import.PLE,Detalhamento!$E157,Detalhamento!AA$15)&lt;=mediçao,0,OFFSET(Import.PLQ,$A157-1,AA$15-1,1,1)),OFFSET(Import.PLQ,$A157-1,AA$15-1,1,1)),(1-PLE!$AA$28)*OFFSET(Import.PLQ,$A157-1,AA$15-1,1,1))))</f>
        <v>0</v>
      </c>
      <c r="AB157" s="144">
        <f ca="1">IF(AB$13="",0,CHOOSE(Detalhamento.OpçãoServiços,OFFSET(Import.PLQ,$A157-1,AB$15-1,1,1),IF($E157&lt;&gt;1,IF(ISNUMBER(INDEX(Import.PLE,Detalhamento!$E157,Detalhamento!AB$15)),IF(INDEX(Import.PLE,Detalhamento!$E157,Detalhamento!AB$15)&lt;=mediçao,OFFSET(Import.PLQ,$A157-1,AB$15-1,1,1),0),0),PLE!$AA$28*OFFSET(Import.PLQ,$A157-1,AB$15-1,1,1)),IF($E157&lt;&gt;1,IF(ISNUMBER(INDEX(Import.PLE,Detalhamento!$E157,Detalhamento!AB$15)),IF(INDEX(Import.PLE,Detalhamento!$E157,Detalhamento!AB$15)&lt;=mediçao,0,OFFSET(Import.PLQ,$A157-1,AB$15-1,1,1)),OFFSET(Import.PLQ,$A157-1,AB$15-1,1,1)),(1-PLE!$AA$28)*OFFSET(Import.PLQ,$A157-1,AB$15-1,1,1))))</f>
        <v>0</v>
      </c>
      <c r="AC157" s="144">
        <f ca="1">IF(AC$13="",0,CHOOSE(Detalhamento.OpçãoServiços,OFFSET(Import.PLQ,$A157-1,AC$15-1,1,1),IF($E157&lt;&gt;1,IF(ISNUMBER(INDEX(Import.PLE,Detalhamento!$E157,Detalhamento!AC$15)),IF(INDEX(Import.PLE,Detalhamento!$E157,Detalhamento!AC$15)&lt;=mediçao,OFFSET(Import.PLQ,$A157-1,AC$15-1,1,1),0),0),PLE!$AA$28*OFFSET(Import.PLQ,$A157-1,AC$15-1,1,1)),IF($E157&lt;&gt;1,IF(ISNUMBER(INDEX(Import.PLE,Detalhamento!$E157,Detalhamento!AC$15)),IF(INDEX(Import.PLE,Detalhamento!$E157,Detalhamento!AC$15)&lt;=mediçao,0,OFFSET(Import.PLQ,$A157-1,AC$15-1,1,1)),OFFSET(Import.PLQ,$A157-1,AC$15-1,1,1)),(1-PLE!$AA$28)*OFFSET(Import.PLQ,$A157-1,AC$15-1,1,1))))</f>
        <v>0</v>
      </c>
      <c r="AD157" s="144">
        <f ca="1">IF(AD$13="",0,CHOOSE(Detalhamento.OpçãoServiços,OFFSET(Import.PLQ,$A157-1,AD$15-1,1,1),IF($E157&lt;&gt;1,IF(ISNUMBER(INDEX(Import.PLE,Detalhamento!$E157,Detalhamento!AD$15)),IF(INDEX(Import.PLE,Detalhamento!$E157,Detalhamento!AD$15)&lt;=mediçao,OFFSET(Import.PLQ,$A157-1,AD$15-1,1,1),0),0),PLE!$AA$28*OFFSET(Import.PLQ,$A157-1,AD$15-1,1,1)),IF($E157&lt;&gt;1,IF(ISNUMBER(INDEX(Import.PLE,Detalhamento!$E157,Detalhamento!AD$15)),IF(INDEX(Import.PLE,Detalhamento!$E157,Detalhamento!AD$15)&lt;=mediçao,0,OFFSET(Import.PLQ,$A157-1,AD$15-1,1,1)),OFFSET(Import.PLQ,$A157-1,AD$15-1,1,1)),(1-PLE!$AA$28)*OFFSET(Import.PLQ,$A157-1,AD$15-1,1,1))))</f>
        <v>0</v>
      </c>
      <c r="AE157" s="144">
        <f ca="1">IF(AE$13="",0,CHOOSE(Detalhamento.OpçãoServiços,OFFSET(Import.PLQ,$A157-1,AE$15-1,1,1),IF($E157&lt;&gt;1,IF(ISNUMBER(INDEX(Import.PLE,Detalhamento!$E157,Detalhamento!AE$15)),IF(INDEX(Import.PLE,Detalhamento!$E157,Detalhamento!AE$15)&lt;=mediçao,OFFSET(Import.PLQ,$A157-1,AE$15-1,1,1),0),0),PLE!$AA$28*OFFSET(Import.PLQ,$A157-1,AE$15-1,1,1)),IF($E157&lt;&gt;1,IF(ISNUMBER(INDEX(Import.PLE,Detalhamento!$E157,Detalhamento!AE$15)),IF(INDEX(Import.PLE,Detalhamento!$E157,Detalhamento!AE$15)&lt;=mediçao,0,OFFSET(Import.PLQ,$A157-1,AE$15-1,1,1)),OFFSET(Import.PLQ,$A157-1,AE$15-1,1,1)),(1-PLE!$AA$28)*OFFSET(Import.PLQ,$A157-1,AE$15-1,1,1))))</f>
        <v>0</v>
      </c>
      <c r="AF157" s="144">
        <f ca="1">IF(AF$13="",0,CHOOSE(Detalhamento.OpçãoServiços,OFFSET(Import.PLQ,$A157-1,AF$15-1,1,1),IF($E157&lt;&gt;1,IF(ISNUMBER(INDEX(Import.PLE,Detalhamento!$E157,Detalhamento!AF$15)),IF(INDEX(Import.PLE,Detalhamento!$E157,Detalhamento!AF$15)&lt;=mediçao,OFFSET(Import.PLQ,$A157-1,AF$15-1,1,1),0),0),PLE!$AA$28*OFFSET(Import.PLQ,$A157-1,AF$15-1,1,1)),IF($E157&lt;&gt;1,IF(ISNUMBER(INDEX(Import.PLE,Detalhamento!$E157,Detalhamento!AF$15)),IF(INDEX(Import.PLE,Detalhamento!$E157,Detalhamento!AF$15)&lt;=mediçao,0,OFFSET(Import.PLQ,$A157-1,AF$15-1,1,1)),OFFSET(Import.PLQ,$A157-1,AF$15-1,1,1)),(1-PLE!$AA$28)*OFFSET(Import.PLQ,$A157-1,AF$15-1,1,1))))</f>
        <v>0</v>
      </c>
      <c r="AG157" s="144">
        <f ca="1">IF(AG$13="",0,CHOOSE(Detalhamento.OpçãoServiços,OFFSET(Import.PLQ,$A157-1,AG$15-1,1,1),IF($E157&lt;&gt;1,IF(ISNUMBER(INDEX(Import.PLE,Detalhamento!$E157,Detalhamento!AG$15)),IF(INDEX(Import.PLE,Detalhamento!$E157,Detalhamento!AG$15)&lt;=mediçao,OFFSET(Import.PLQ,$A157-1,AG$15-1,1,1),0),0),PLE!$AA$28*OFFSET(Import.PLQ,$A157-1,AG$15-1,1,1)),IF($E157&lt;&gt;1,IF(ISNUMBER(INDEX(Import.PLE,Detalhamento!$E157,Detalhamento!AG$15)),IF(INDEX(Import.PLE,Detalhamento!$E157,Detalhamento!AG$15)&lt;=mediçao,0,OFFSET(Import.PLQ,$A157-1,AG$15-1,1,1)),OFFSET(Import.PLQ,$A157-1,AG$15-1,1,1)),(1-PLE!$AA$28)*OFFSET(Import.PLQ,$A157-1,AG$15-1,1,1))))</f>
        <v>0</v>
      </c>
      <c r="AH157" s="144">
        <f ca="1">IF(AH$13="",0,CHOOSE(Detalhamento.OpçãoServiços,OFFSET(Import.PLQ,$A157-1,AH$15-1,1,1),IF($E157&lt;&gt;1,IF(ISNUMBER(INDEX(Import.PLE,Detalhamento!$E157,Detalhamento!AH$15)),IF(INDEX(Import.PLE,Detalhamento!$E157,Detalhamento!AH$15)&lt;=mediçao,OFFSET(Import.PLQ,$A157-1,AH$15-1,1,1),0),0),PLE!$AA$28*OFFSET(Import.PLQ,$A157-1,AH$15-1,1,1)),IF($E157&lt;&gt;1,IF(ISNUMBER(INDEX(Import.PLE,Detalhamento!$E157,Detalhamento!AH$15)),IF(INDEX(Import.PLE,Detalhamento!$E157,Detalhamento!AH$15)&lt;=mediçao,0,OFFSET(Import.PLQ,$A157-1,AH$15-1,1,1)),OFFSET(Import.PLQ,$A157-1,AH$15-1,1,1)),(1-PLE!$AA$28)*OFFSET(Import.PLQ,$A157-1,AH$15-1,1,1))))</f>
        <v>0</v>
      </c>
      <c r="AI157" s="144">
        <f ca="1">IF(AI$13="",0,CHOOSE(Detalhamento.OpçãoServiços,OFFSET(Import.PLQ,$A157-1,AI$15-1,1,1),IF($E157&lt;&gt;1,IF(ISNUMBER(INDEX(Import.PLE,Detalhamento!$E157,Detalhamento!AI$15)),IF(INDEX(Import.PLE,Detalhamento!$E157,Detalhamento!AI$15)&lt;=mediçao,OFFSET(Import.PLQ,$A157-1,AI$15-1,1,1),0),0),PLE!$AA$28*OFFSET(Import.PLQ,$A157-1,AI$15-1,1,1)),IF($E157&lt;&gt;1,IF(ISNUMBER(INDEX(Import.PLE,Detalhamento!$E157,Detalhamento!AI$15)),IF(INDEX(Import.PLE,Detalhamento!$E157,Detalhamento!AI$15)&lt;=mediçao,0,OFFSET(Import.PLQ,$A157-1,AI$15-1,1,1)),OFFSET(Import.PLQ,$A157-1,AI$15-1,1,1)),(1-PLE!$AA$28)*OFFSET(Import.PLQ,$A157-1,AI$15-1,1,1))))</f>
        <v>0</v>
      </c>
      <c r="AJ157" s="144">
        <f ca="1">IF(AJ$13="",0,CHOOSE(Detalhamento.OpçãoServiços,OFFSET(Import.PLQ,$A157-1,AJ$15-1,1,1),IF($E157&lt;&gt;1,IF(ISNUMBER(INDEX(Import.PLE,Detalhamento!$E157,Detalhamento!AJ$15)),IF(INDEX(Import.PLE,Detalhamento!$E157,Detalhamento!AJ$15)&lt;=mediçao,OFFSET(Import.PLQ,$A157-1,AJ$15-1,1,1),0),0),PLE!$AA$28*OFFSET(Import.PLQ,$A157-1,AJ$15-1,1,1)),IF($E157&lt;&gt;1,IF(ISNUMBER(INDEX(Import.PLE,Detalhamento!$E157,Detalhamento!AJ$15)),IF(INDEX(Import.PLE,Detalhamento!$E157,Detalhamento!AJ$15)&lt;=mediçao,0,OFFSET(Import.PLQ,$A157-1,AJ$15-1,1,1)),OFFSET(Import.PLQ,$A157-1,AJ$15-1,1,1)),(1-PLE!$AA$28)*OFFSET(Import.PLQ,$A157-1,AJ$15-1,1,1))))</f>
        <v>0</v>
      </c>
      <c r="AK157" s="144">
        <f ca="1">IF(AK$13="",0,CHOOSE(Detalhamento.OpçãoServiços,OFFSET(Import.PLQ,$A157-1,AK$15-1,1,1),IF($E157&lt;&gt;1,IF(ISNUMBER(INDEX(Import.PLE,Detalhamento!$E157,Detalhamento!AK$15)),IF(INDEX(Import.PLE,Detalhamento!$E157,Detalhamento!AK$15)&lt;=mediçao,OFFSET(Import.PLQ,$A157-1,AK$15-1,1,1),0),0),PLE!$AA$28*OFFSET(Import.PLQ,$A157-1,AK$15-1,1,1)),IF($E157&lt;&gt;1,IF(ISNUMBER(INDEX(Import.PLE,Detalhamento!$E157,Detalhamento!AK$15)),IF(INDEX(Import.PLE,Detalhamento!$E157,Detalhamento!AK$15)&lt;=mediçao,0,OFFSET(Import.PLQ,$A157-1,AK$15-1,1,1)),OFFSET(Import.PLQ,$A157-1,AK$15-1,1,1)),(1-PLE!$AA$28)*OFFSET(Import.PLQ,$A157-1,AK$15-1,1,1))))</f>
        <v>0</v>
      </c>
      <c r="AL157" s="144">
        <f ca="1">IF(AL$13="",0,CHOOSE(Detalhamento.OpçãoServiços,OFFSET(Import.PLQ,$A157-1,AL$15-1,1,1),IF($E157&lt;&gt;1,IF(ISNUMBER(INDEX(Import.PLE,Detalhamento!$E157,Detalhamento!AL$15)),IF(INDEX(Import.PLE,Detalhamento!$E157,Detalhamento!AL$15)&lt;=mediçao,OFFSET(Import.PLQ,$A157-1,AL$15-1,1,1),0),0),PLE!$AA$28*OFFSET(Import.PLQ,$A157-1,AL$15-1,1,1)),IF($E157&lt;&gt;1,IF(ISNUMBER(INDEX(Import.PLE,Detalhamento!$E157,Detalhamento!AL$15)),IF(INDEX(Import.PLE,Detalhamento!$E157,Detalhamento!AL$15)&lt;=mediçao,0,OFFSET(Import.PLQ,$A157-1,AL$15-1,1,1)),OFFSET(Import.PLQ,$A157-1,AL$15-1,1,1)),(1-PLE!$AA$28)*OFFSET(Import.PLQ,$A157-1,AL$15-1,1,1))))</f>
        <v>0</v>
      </c>
      <c r="AM157" s="144">
        <f ca="1">IF(AM$13="",0,CHOOSE(Detalhamento.OpçãoServiços,OFFSET(Import.PLQ,$A157-1,AM$15-1,1,1),IF($E157&lt;&gt;1,IF(ISNUMBER(INDEX(Import.PLE,Detalhamento!$E157,Detalhamento!AM$15)),IF(INDEX(Import.PLE,Detalhamento!$E157,Detalhamento!AM$15)&lt;=mediçao,OFFSET(Import.PLQ,$A157-1,AM$15-1,1,1),0),0),PLE!$AA$28*OFFSET(Import.PLQ,$A157-1,AM$15-1,1,1)),IF($E157&lt;&gt;1,IF(ISNUMBER(INDEX(Import.PLE,Detalhamento!$E157,Detalhamento!AM$15)),IF(INDEX(Import.PLE,Detalhamento!$E157,Detalhamento!AM$15)&lt;=mediçao,0,OFFSET(Import.PLQ,$A157-1,AM$15-1,1,1)),OFFSET(Import.PLQ,$A157-1,AM$15-1,1,1)),(1-PLE!$AA$28)*OFFSET(Import.PLQ,$A157-1,AM$15-1,1,1))))</f>
        <v>0</v>
      </c>
      <c r="AN157" s="144">
        <f ca="1">IF(AN$13="",0,CHOOSE(Detalhamento.OpçãoServiços,OFFSET(Import.PLQ,$A157-1,AN$15-1,1,1),IF($E157&lt;&gt;1,IF(ISNUMBER(INDEX(Import.PLE,Detalhamento!$E157,Detalhamento!AN$15)),IF(INDEX(Import.PLE,Detalhamento!$E157,Detalhamento!AN$15)&lt;=mediçao,OFFSET(Import.PLQ,$A157-1,AN$15-1,1,1),0),0),PLE!$AA$28*OFFSET(Import.PLQ,$A157-1,AN$15-1,1,1)),IF($E157&lt;&gt;1,IF(ISNUMBER(INDEX(Import.PLE,Detalhamento!$E157,Detalhamento!AN$15)),IF(INDEX(Import.PLE,Detalhamento!$E157,Detalhamento!AN$15)&lt;=mediçao,0,OFFSET(Import.PLQ,$A157-1,AN$15-1,1,1)),OFFSET(Import.PLQ,$A157-1,AN$15-1,1,1)),(1-PLE!$AA$28)*OFFSET(Import.PLQ,$A157-1,AN$15-1,1,1))))</f>
        <v>0</v>
      </c>
      <c r="AO157" s="144">
        <f ca="1">IF(AO$13="",0,CHOOSE(Detalhamento.OpçãoServiços,OFFSET(Import.PLQ,$A157-1,AO$15-1,1,1),IF($E157&lt;&gt;1,IF(ISNUMBER(INDEX(Import.PLE,Detalhamento!$E157,Detalhamento!AO$15)),IF(INDEX(Import.PLE,Detalhamento!$E157,Detalhamento!AO$15)&lt;=mediçao,OFFSET(Import.PLQ,$A157-1,AO$15-1,1,1),0),0),PLE!$AA$28*OFFSET(Import.PLQ,$A157-1,AO$15-1,1,1)),IF($E157&lt;&gt;1,IF(ISNUMBER(INDEX(Import.PLE,Detalhamento!$E157,Detalhamento!AO$15)),IF(INDEX(Import.PLE,Detalhamento!$E157,Detalhamento!AO$15)&lt;=mediçao,0,OFFSET(Import.PLQ,$A157-1,AO$15-1,1,1)),OFFSET(Import.PLQ,$A157-1,AO$15-1,1,1)),(1-PLE!$AA$28)*OFFSET(Import.PLQ,$A157-1,AO$15-1,1,1))))</f>
        <v>0</v>
      </c>
      <c r="AP157" s="144">
        <f ca="1">IF(AP$13="",0,CHOOSE(Detalhamento.OpçãoServiços,OFFSET(Import.PLQ,$A157-1,AP$15-1,1,1),IF($E157&lt;&gt;1,IF(ISNUMBER(INDEX(Import.PLE,Detalhamento!$E157,Detalhamento!AP$15)),IF(INDEX(Import.PLE,Detalhamento!$E157,Detalhamento!AP$15)&lt;=mediçao,OFFSET(Import.PLQ,$A157-1,AP$15-1,1,1),0),0),PLE!$AA$28*OFFSET(Import.PLQ,$A157-1,AP$15-1,1,1)),IF($E157&lt;&gt;1,IF(ISNUMBER(INDEX(Import.PLE,Detalhamento!$E157,Detalhamento!AP$15)),IF(INDEX(Import.PLE,Detalhamento!$E157,Detalhamento!AP$15)&lt;=mediçao,0,OFFSET(Import.PLQ,$A157-1,AP$15-1,1,1)),OFFSET(Import.PLQ,$A157-1,AP$15-1,1,1)),(1-PLE!$AA$28)*OFFSET(Import.PLQ,$A157-1,AP$15-1,1,1))))</f>
        <v>0</v>
      </c>
      <c r="AQ157" s="144">
        <f ca="1">IF(AQ$13="",0,CHOOSE(Detalhamento.OpçãoServiços,OFFSET(Import.PLQ,$A157-1,AQ$15-1,1,1),IF($E157&lt;&gt;1,IF(ISNUMBER(INDEX(Import.PLE,Detalhamento!$E157,Detalhamento!AQ$15)),IF(INDEX(Import.PLE,Detalhamento!$E157,Detalhamento!AQ$15)&lt;=mediçao,OFFSET(Import.PLQ,$A157-1,AQ$15-1,1,1),0),0),PLE!$AA$28*OFFSET(Import.PLQ,$A157-1,AQ$15-1,1,1)),IF($E157&lt;&gt;1,IF(ISNUMBER(INDEX(Import.PLE,Detalhamento!$E157,Detalhamento!AQ$15)),IF(INDEX(Import.PLE,Detalhamento!$E157,Detalhamento!AQ$15)&lt;=mediçao,0,OFFSET(Import.PLQ,$A157-1,AQ$15-1,1,1)),OFFSET(Import.PLQ,$A157-1,AQ$15-1,1,1)),(1-PLE!$AA$28)*OFFSET(Import.PLQ,$A157-1,AQ$15-1,1,1))))</f>
        <v>0</v>
      </c>
      <c r="AR157" s="144">
        <f ca="1">IF(AR$13="",0,CHOOSE(Detalhamento.OpçãoServiços,OFFSET(Import.PLQ,$A157-1,AR$15-1,1,1),IF($E157&lt;&gt;1,IF(ISNUMBER(INDEX(Import.PLE,Detalhamento!$E157,Detalhamento!AR$15)),IF(INDEX(Import.PLE,Detalhamento!$E157,Detalhamento!AR$15)&lt;=mediçao,OFFSET(Import.PLQ,$A157-1,AR$15-1,1,1),0),0),PLE!$AA$28*OFFSET(Import.PLQ,$A157-1,AR$15-1,1,1)),IF($E157&lt;&gt;1,IF(ISNUMBER(INDEX(Import.PLE,Detalhamento!$E157,Detalhamento!AR$15)),IF(INDEX(Import.PLE,Detalhamento!$E157,Detalhamento!AR$15)&lt;=mediçao,0,OFFSET(Import.PLQ,$A157-1,AR$15-1,1,1)),OFFSET(Import.PLQ,$A157-1,AR$15-1,1,1)),(1-PLE!$AA$28)*OFFSET(Import.PLQ,$A157-1,AR$15-1,1,1))))</f>
        <v>0</v>
      </c>
      <c r="AS157" s="144">
        <f ca="1">IF(AS$13="",0,CHOOSE(Detalhamento.OpçãoServiços,OFFSET(Import.PLQ,$A157-1,AS$15-1,1,1),IF($E157&lt;&gt;1,IF(ISNUMBER(INDEX(Import.PLE,Detalhamento!$E157,Detalhamento!AS$15)),IF(INDEX(Import.PLE,Detalhamento!$E157,Detalhamento!AS$15)&lt;=mediçao,OFFSET(Import.PLQ,$A157-1,AS$15-1,1,1),0),0),PLE!$AA$28*OFFSET(Import.PLQ,$A157-1,AS$15-1,1,1)),IF($E157&lt;&gt;1,IF(ISNUMBER(INDEX(Import.PLE,Detalhamento!$E157,Detalhamento!AS$15)),IF(INDEX(Import.PLE,Detalhamento!$E157,Detalhamento!AS$15)&lt;=mediçao,0,OFFSET(Import.PLQ,$A157-1,AS$15-1,1,1)),OFFSET(Import.PLQ,$A157-1,AS$15-1,1,1)),(1-PLE!$AA$28)*OFFSET(Import.PLQ,$A157-1,AS$15-1,1,1))))</f>
        <v>0</v>
      </c>
      <c r="AT157" s="144">
        <f ca="1">IF(AT$13="",0,CHOOSE(Detalhamento.OpçãoServiços,OFFSET(Import.PLQ,$A157-1,AT$15-1,1,1),IF($E157&lt;&gt;1,IF(ISNUMBER(INDEX(Import.PLE,Detalhamento!$E157,Detalhamento!AT$15)),IF(INDEX(Import.PLE,Detalhamento!$E157,Detalhamento!AT$15)&lt;=mediçao,OFFSET(Import.PLQ,$A157-1,AT$15-1,1,1),0),0),PLE!$AA$28*OFFSET(Import.PLQ,$A157-1,AT$15-1,1,1)),IF($E157&lt;&gt;1,IF(ISNUMBER(INDEX(Import.PLE,Detalhamento!$E157,Detalhamento!AT$15)),IF(INDEX(Import.PLE,Detalhamento!$E157,Detalhamento!AT$15)&lt;=mediçao,0,OFFSET(Import.PLQ,$A157-1,AT$15-1,1,1)),OFFSET(Import.PLQ,$A157-1,AT$15-1,1,1)),(1-PLE!$AA$28)*OFFSET(Import.PLQ,$A157-1,AT$15-1,1,1))))</f>
        <v>0</v>
      </c>
      <c r="AU157" s="144">
        <f ca="1">IF(AU$13="",0,CHOOSE(Detalhamento.OpçãoServiços,OFFSET(Import.PLQ,$A157-1,AU$15-1,1,1),IF($E157&lt;&gt;1,IF(ISNUMBER(INDEX(Import.PLE,Detalhamento!$E157,Detalhamento!AU$15)),IF(INDEX(Import.PLE,Detalhamento!$E157,Detalhamento!AU$15)&lt;=mediçao,OFFSET(Import.PLQ,$A157-1,AU$15-1,1,1),0),0),PLE!$AA$28*OFFSET(Import.PLQ,$A157-1,AU$15-1,1,1)),IF($E157&lt;&gt;1,IF(ISNUMBER(INDEX(Import.PLE,Detalhamento!$E157,Detalhamento!AU$15)),IF(INDEX(Import.PLE,Detalhamento!$E157,Detalhamento!AU$15)&lt;=mediçao,0,OFFSET(Import.PLQ,$A157-1,AU$15-1,1,1)),OFFSET(Import.PLQ,$A157-1,AU$15-1,1,1)),(1-PLE!$AA$28)*OFFSET(Import.PLQ,$A157-1,AU$15-1,1,1))))</f>
        <v>0</v>
      </c>
      <c r="AV157" s="144">
        <f ca="1">IF(AV$13="",0,CHOOSE(Detalhamento.OpçãoServiços,OFFSET(Import.PLQ,$A157-1,AV$15-1,1,1),IF($E157&lt;&gt;1,IF(ISNUMBER(INDEX(Import.PLE,Detalhamento!$E157,Detalhamento!AV$15)),IF(INDEX(Import.PLE,Detalhamento!$E157,Detalhamento!AV$15)&lt;=mediçao,OFFSET(Import.PLQ,$A157-1,AV$15-1,1,1),0),0),PLE!$AA$28*OFFSET(Import.PLQ,$A157-1,AV$15-1,1,1)),IF($E157&lt;&gt;1,IF(ISNUMBER(INDEX(Import.PLE,Detalhamento!$E157,Detalhamento!AV$15)),IF(INDEX(Import.PLE,Detalhamento!$E157,Detalhamento!AV$15)&lt;=mediçao,0,OFFSET(Import.PLQ,$A157-1,AV$15-1,1,1)),OFFSET(Import.PLQ,$A157-1,AV$15-1,1,1)),(1-PLE!$AA$28)*OFFSET(Import.PLQ,$A157-1,AV$15-1,1,1))))</f>
        <v>0</v>
      </c>
      <c r="AW157" s="144">
        <f ca="1">IF(AW$13="",0,CHOOSE(Detalhamento.OpçãoServiços,OFFSET(Import.PLQ,$A157-1,AW$15-1,1,1),IF($E157&lt;&gt;1,IF(ISNUMBER(INDEX(Import.PLE,Detalhamento!$E157,Detalhamento!AW$15)),IF(INDEX(Import.PLE,Detalhamento!$E157,Detalhamento!AW$15)&lt;=mediçao,OFFSET(Import.PLQ,$A157-1,AW$15-1,1,1),0),0),PLE!$AA$28*OFFSET(Import.PLQ,$A157-1,AW$15-1,1,1)),IF($E157&lt;&gt;1,IF(ISNUMBER(INDEX(Import.PLE,Detalhamento!$E157,Detalhamento!AW$15)),IF(INDEX(Import.PLE,Detalhamento!$E157,Detalhamento!AW$15)&lt;=mediçao,0,OFFSET(Import.PLQ,$A157-1,AW$15-1,1,1)),OFFSET(Import.PLQ,$A157-1,AW$15-1,1,1)),(1-PLE!$AA$28)*OFFSET(Import.PLQ,$A157-1,AW$15-1,1,1))))</f>
        <v>0</v>
      </c>
      <c r="AX157" s="144">
        <f ca="1">IF(AX$13="",0,CHOOSE(Detalhamento.OpçãoServiços,OFFSET(Import.PLQ,$A157-1,AX$15-1,1,1),IF($E157&lt;&gt;1,IF(ISNUMBER(INDEX(Import.PLE,Detalhamento!$E157,Detalhamento!AX$15)),IF(INDEX(Import.PLE,Detalhamento!$E157,Detalhamento!AX$15)&lt;=mediçao,OFFSET(Import.PLQ,$A157-1,AX$15-1,1,1),0),0),PLE!$AA$28*OFFSET(Import.PLQ,$A157-1,AX$15-1,1,1)),IF($E157&lt;&gt;1,IF(ISNUMBER(INDEX(Import.PLE,Detalhamento!$E157,Detalhamento!AX$15)),IF(INDEX(Import.PLE,Detalhamento!$E157,Detalhamento!AX$15)&lt;=mediçao,0,OFFSET(Import.PLQ,$A157-1,AX$15-1,1,1)),OFFSET(Import.PLQ,$A157-1,AX$15-1,1,1)),(1-PLE!$AA$28)*OFFSET(Import.PLQ,$A157-1,AX$15-1,1,1))))</f>
        <v>0</v>
      </c>
      <c r="AY157" s="144">
        <f ca="1">IF(AY$13="",0,CHOOSE(Detalhamento.OpçãoServiços,OFFSET(Import.PLQ,$A157-1,AY$15-1,1,1),IF($E157&lt;&gt;1,IF(ISNUMBER(INDEX(Import.PLE,Detalhamento!$E157,Detalhamento!AY$15)),IF(INDEX(Import.PLE,Detalhamento!$E157,Detalhamento!AY$15)&lt;=mediçao,OFFSET(Import.PLQ,$A157-1,AY$15-1,1,1),0),0),PLE!$AA$28*OFFSET(Import.PLQ,$A157-1,AY$15-1,1,1)),IF($E157&lt;&gt;1,IF(ISNUMBER(INDEX(Import.PLE,Detalhamento!$E157,Detalhamento!AY$15)),IF(INDEX(Import.PLE,Detalhamento!$E157,Detalhamento!AY$15)&lt;=mediçao,0,OFFSET(Import.PLQ,$A157-1,AY$15-1,1,1)),OFFSET(Import.PLQ,$A157-1,AY$15-1,1,1)),(1-PLE!$AA$28)*OFFSET(Import.PLQ,$A157-1,AY$15-1,1,1))))</f>
        <v>0</v>
      </c>
      <c r="AZ157" s="144">
        <f ca="1">IF(AZ$13="",0,CHOOSE(Detalhamento.OpçãoServiços,OFFSET(Import.PLQ,$A157-1,AZ$15-1,1,1),IF($E157&lt;&gt;1,IF(ISNUMBER(INDEX(Import.PLE,Detalhamento!$E157,Detalhamento!AZ$15)),IF(INDEX(Import.PLE,Detalhamento!$E157,Detalhamento!AZ$15)&lt;=mediçao,OFFSET(Import.PLQ,$A157-1,AZ$15-1,1,1),0),0),PLE!$AA$28*OFFSET(Import.PLQ,$A157-1,AZ$15-1,1,1)),IF($E157&lt;&gt;1,IF(ISNUMBER(INDEX(Import.PLE,Detalhamento!$E157,Detalhamento!AZ$15)),IF(INDEX(Import.PLE,Detalhamento!$E157,Detalhamento!AZ$15)&lt;=mediçao,0,OFFSET(Import.PLQ,$A157-1,AZ$15-1,1,1)),OFFSET(Import.PLQ,$A157-1,AZ$15-1,1,1)),(1-PLE!$AA$28)*OFFSET(Import.PLQ,$A157-1,AZ$15-1,1,1))))</f>
        <v>0</v>
      </c>
      <c r="BA157" s="144">
        <f ca="1">IF(BA$13="",0,CHOOSE(Detalhamento.OpçãoServiços,OFFSET(Import.PLQ,$A157-1,BA$15-1,1,1),IF($E157&lt;&gt;1,IF(ISNUMBER(INDEX(Import.PLE,Detalhamento!$E157,Detalhamento!BA$15)),IF(INDEX(Import.PLE,Detalhamento!$E157,Detalhamento!BA$15)&lt;=mediçao,OFFSET(Import.PLQ,$A157-1,BA$15-1,1,1),0),0),PLE!$AA$28*OFFSET(Import.PLQ,$A157-1,BA$15-1,1,1)),IF($E157&lt;&gt;1,IF(ISNUMBER(INDEX(Import.PLE,Detalhamento!$E157,Detalhamento!BA$15)),IF(INDEX(Import.PLE,Detalhamento!$E157,Detalhamento!BA$15)&lt;=mediçao,0,OFFSET(Import.PLQ,$A157-1,BA$15-1,1,1)),OFFSET(Import.PLQ,$A157-1,BA$15-1,1,1)),(1-PLE!$AA$28)*OFFSET(Import.PLQ,$A157-1,BA$15-1,1,1))))</f>
        <v>0</v>
      </c>
      <c r="BB157" s="144">
        <f ca="1">IF(BB$13="",0,CHOOSE(Detalhamento.OpçãoServiços,OFFSET(Import.PLQ,$A157-1,BB$15-1,1,1),IF($E157&lt;&gt;1,IF(ISNUMBER(INDEX(Import.PLE,Detalhamento!$E157,Detalhamento!BB$15)),IF(INDEX(Import.PLE,Detalhamento!$E157,Detalhamento!BB$15)&lt;=mediçao,OFFSET(Import.PLQ,$A157-1,BB$15-1,1,1),0),0),PLE!$AA$28*OFFSET(Import.PLQ,$A157-1,BB$15-1,1,1)),IF($E157&lt;&gt;1,IF(ISNUMBER(INDEX(Import.PLE,Detalhamento!$E157,Detalhamento!BB$15)),IF(INDEX(Import.PLE,Detalhamento!$E157,Detalhamento!BB$15)&lt;=mediçao,0,OFFSET(Import.PLQ,$A157-1,BB$15-1,1,1)),OFFSET(Import.PLQ,$A157-1,BB$15-1,1,1)),(1-PLE!$AA$28)*OFFSET(Import.PLQ,$A157-1,BB$15-1,1,1))))</f>
        <v>0</v>
      </c>
      <c r="BC157" s="144">
        <f ca="1">IF(BC$13="",0,CHOOSE(Detalhamento.OpçãoServiços,OFFSET(Import.PLQ,$A157-1,BC$15-1,1,1),IF($E157&lt;&gt;1,IF(ISNUMBER(INDEX(Import.PLE,Detalhamento!$E157,Detalhamento!BC$15)),IF(INDEX(Import.PLE,Detalhamento!$E157,Detalhamento!BC$15)&lt;=mediçao,OFFSET(Import.PLQ,$A157-1,BC$15-1,1,1),0),0),PLE!$AA$28*OFFSET(Import.PLQ,$A157-1,BC$15-1,1,1)),IF($E157&lt;&gt;1,IF(ISNUMBER(INDEX(Import.PLE,Detalhamento!$E157,Detalhamento!BC$15)),IF(INDEX(Import.PLE,Detalhamento!$E157,Detalhamento!BC$15)&lt;=mediçao,0,OFFSET(Import.PLQ,$A157-1,BC$15-1,1,1)),OFFSET(Import.PLQ,$A157-1,BC$15-1,1,1)),(1-PLE!$AA$28)*OFFSET(Import.PLQ,$A157-1,BC$15-1,1,1))))</f>
        <v>0</v>
      </c>
      <c r="BD157" s="144">
        <f ca="1">IF(BD$13="",0,CHOOSE(Detalhamento.OpçãoServiços,OFFSET(Import.PLQ,$A157-1,BD$15-1,1,1),IF($E157&lt;&gt;1,IF(ISNUMBER(INDEX(Import.PLE,Detalhamento!$E157,Detalhamento!BD$15)),IF(INDEX(Import.PLE,Detalhamento!$E157,Detalhamento!BD$15)&lt;=mediçao,OFFSET(Import.PLQ,$A157-1,BD$15-1,1,1),0),0),PLE!$AA$28*OFFSET(Import.PLQ,$A157-1,BD$15-1,1,1)),IF($E157&lt;&gt;1,IF(ISNUMBER(INDEX(Import.PLE,Detalhamento!$E157,Detalhamento!BD$15)),IF(INDEX(Import.PLE,Detalhamento!$E157,Detalhamento!BD$15)&lt;=mediçao,0,OFFSET(Import.PLQ,$A157-1,BD$15-1,1,1)),OFFSET(Import.PLQ,$A157-1,BD$15-1,1,1)),(1-PLE!$AA$28)*OFFSET(Import.PLQ,$A157-1,BD$15-1,1,1))))</f>
        <v>0</v>
      </c>
      <c r="BE157" s="144">
        <f ca="1">IF(BE$13="",0,CHOOSE(Detalhamento.OpçãoServiços,OFFSET(Import.PLQ,$A157-1,BE$15-1,1,1),IF($E157&lt;&gt;1,IF(ISNUMBER(INDEX(Import.PLE,Detalhamento!$E157,Detalhamento!BE$15)),IF(INDEX(Import.PLE,Detalhamento!$E157,Detalhamento!BE$15)&lt;=mediçao,OFFSET(Import.PLQ,$A157-1,BE$15-1,1,1),0),0),PLE!$AA$28*OFFSET(Import.PLQ,$A157-1,BE$15-1,1,1)),IF($E157&lt;&gt;1,IF(ISNUMBER(INDEX(Import.PLE,Detalhamento!$E157,Detalhamento!BE$15)),IF(INDEX(Import.PLE,Detalhamento!$E157,Detalhamento!BE$15)&lt;=mediçao,0,OFFSET(Import.PLQ,$A157-1,BE$15-1,1,1)),OFFSET(Import.PLQ,$A157-1,BE$15-1,1,1)),(1-PLE!$AA$28)*OFFSET(Import.PLQ,$A157-1,BE$15-1,1,1))))</f>
        <v>0</v>
      </c>
      <c r="BF157" s="144">
        <f ca="1">IF(BF$13="",0,CHOOSE(Detalhamento.OpçãoServiços,OFFSET(Import.PLQ,$A157-1,BF$15-1,1,1),IF($E157&lt;&gt;1,IF(ISNUMBER(INDEX(Import.PLE,Detalhamento!$E157,Detalhamento!BF$15)),IF(INDEX(Import.PLE,Detalhamento!$E157,Detalhamento!BF$15)&lt;=mediçao,OFFSET(Import.PLQ,$A157-1,BF$15-1,1,1),0),0),PLE!$AA$28*OFFSET(Import.PLQ,$A157-1,BF$15-1,1,1)),IF($E157&lt;&gt;1,IF(ISNUMBER(INDEX(Import.PLE,Detalhamento!$E157,Detalhamento!BF$15)),IF(INDEX(Import.PLE,Detalhamento!$E157,Detalhamento!BF$15)&lt;=mediçao,0,OFFSET(Import.PLQ,$A157-1,BF$15-1,1,1)),OFFSET(Import.PLQ,$A157-1,BF$15-1,1,1)),(1-PLE!$AA$28)*OFFSET(Import.PLQ,$A157-1,BF$15-1,1,1))))</f>
        <v>0</v>
      </c>
      <c r="BG157" s="144">
        <f ca="1">IF(BG$13="",0,CHOOSE(Detalhamento.OpçãoServiços,OFFSET(Import.PLQ,$A157-1,BG$15-1,1,1),IF($E157&lt;&gt;1,IF(ISNUMBER(INDEX(Import.PLE,Detalhamento!$E157,Detalhamento!BG$15)),IF(INDEX(Import.PLE,Detalhamento!$E157,Detalhamento!BG$15)&lt;=mediçao,OFFSET(Import.PLQ,$A157-1,BG$15-1,1,1),0),0),PLE!$AA$28*OFFSET(Import.PLQ,$A157-1,BG$15-1,1,1)),IF($E157&lt;&gt;1,IF(ISNUMBER(INDEX(Import.PLE,Detalhamento!$E157,Detalhamento!BG$15)),IF(INDEX(Import.PLE,Detalhamento!$E157,Detalhamento!BG$15)&lt;=mediçao,0,OFFSET(Import.PLQ,$A157-1,BG$15-1,1,1)),OFFSET(Import.PLQ,$A157-1,BG$15-1,1,1)),(1-PLE!$AA$28)*OFFSET(Import.PLQ,$A157-1,BG$15-1,1,1))))</f>
        <v>0</v>
      </c>
      <c r="BH157" s="144">
        <f ca="1">IF(BH$13="",0,CHOOSE(Detalhamento.OpçãoServiços,OFFSET(Import.PLQ,$A157-1,BH$15-1,1,1),IF($E157&lt;&gt;1,IF(ISNUMBER(INDEX(Import.PLE,Detalhamento!$E157,Detalhamento!BH$15)),IF(INDEX(Import.PLE,Detalhamento!$E157,Detalhamento!BH$15)&lt;=mediçao,OFFSET(Import.PLQ,$A157-1,BH$15-1,1,1),0),0),PLE!$AA$28*OFFSET(Import.PLQ,$A157-1,BH$15-1,1,1)),IF($E157&lt;&gt;1,IF(ISNUMBER(INDEX(Import.PLE,Detalhamento!$E157,Detalhamento!BH$15)),IF(INDEX(Import.PLE,Detalhamento!$E157,Detalhamento!BH$15)&lt;=mediçao,0,OFFSET(Import.PLQ,$A157-1,BH$15-1,1,1)),OFFSET(Import.PLQ,$A157-1,BH$15-1,1,1)),(1-PLE!$AA$28)*OFFSET(Import.PLQ,$A157-1,BH$15-1,1,1))))</f>
        <v>0</v>
      </c>
      <c r="BI157" s="144">
        <f ca="1">IF(BI$13="",0,CHOOSE(Detalhamento.OpçãoServiços,OFFSET(Import.PLQ,$A157-1,BI$15-1,1,1),IF($E157&lt;&gt;1,IF(ISNUMBER(INDEX(Import.PLE,Detalhamento!$E157,Detalhamento!BI$15)),IF(INDEX(Import.PLE,Detalhamento!$E157,Detalhamento!BI$15)&lt;=mediçao,OFFSET(Import.PLQ,$A157-1,BI$15-1,1,1),0),0),PLE!$AA$28*OFFSET(Import.PLQ,$A157-1,BI$15-1,1,1)),IF($E157&lt;&gt;1,IF(ISNUMBER(INDEX(Import.PLE,Detalhamento!$E157,Detalhamento!BI$15)),IF(INDEX(Import.PLE,Detalhamento!$E157,Detalhamento!BI$15)&lt;=mediçao,0,OFFSET(Import.PLQ,$A157-1,BI$15-1,1,1)),OFFSET(Import.PLQ,$A157-1,BI$15-1,1,1)),(1-PLE!$AA$28)*OFFSET(Import.PLQ,$A157-1,BI$15-1,1,1))))</f>
        <v>0</v>
      </c>
    </row>
    <row r="158" spans="1:61" ht="30" x14ac:dyDescent="0.2">
      <c r="A158" s="155">
        <v>125</v>
      </c>
      <c r="B158" s="21" t="str">
        <f t="shared" ca="1" si="25"/>
        <v>Serviço</v>
      </c>
      <c r="E158" s="153">
        <f t="shared" ca="1" si="26"/>
        <v>14</v>
      </c>
      <c r="F158" s="154">
        <f t="shared" ca="1" si="27"/>
        <v>140125</v>
      </c>
      <c r="G158" s="154" t="str">
        <f t="shared" ca="1" si="24"/>
        <v>1.13.1</v>
      </c>
      <c r="H158" s="182" t="str">
        <f t="shared" ca="1" si="24"/>
        <v>CONCRETO FCK = 15MPA, TRAÇO 1:3,4:3,5 (CIMENTO/ AREIA MÉDIA/ BRITA 1)  - PREPARO MECÂNICO COM BETONEIRA 400 L. AF_07/2016</v>
      </c>
      <c r="I158" s="37" t="str">
        <f t="shared" ca="1" si="28"/>
        <v>M3</v>
      </c>
      <c r="J158" s="144">
        <f t="shared" ca="1" si="29"/>
        <v>0.87</v>
      </c>
      <c r="K158" s="67"/>
      <c r="L158" s="144">
        <f ca="1">IF(L$13="",0,CHOOSE(Detalhamento.OpçãoServiços,OFFSET(Import.PLQ,$A158-1,L$15-1,1,1),IF($E158&lt;&gt;1,IF(ISNUMBER(INDEX(Import.PLE,Detalhamento!$E158,Detalhamento!L$15)),IF(INDEX(Import.PLE,Detalhamento!$E158,Detalhamento!L$15)&lt;=mediçao,OFFSET(Import.PLQ,$A158-1,L$15-1,1,1),0),0),PLE!$AA$28*OFFSET(Import.PLQ,$A158-1,L$15-1,1,1)),IF($E158&lt;&gt;1,IF(ISNUMBER(INDEX(Import.PLE,Detalhamento!$E158,Detalhamento!L$15)),IF(INDEX(Import.PLE,Detalhamento!$E158,Detalhamento!L$15)&lt;=mediçao,0,OFFSET(Import.PLQ,$A158-1,L$15-1,1,1)),OFFSET(Import.PLQ,$A158-1,L$15-1,1,1)),(1-PLE!$AA$28)*OFFSET(Import.PLQ,$A158-1,L$15-1,1,1))))</f>
        <v>0.87</v>
      </c>
      <c r="M158" s="144">
        <f ca="1">IF(M$13="",0,CHOOSE(Detalhamento.OpçãoServiços,OFFSET(Import.PLQ,$A158-1,M$15-1,1,1),IF($E158&lt;&gt;1,IF(ISNUMBER(INDEX(Import.PLE,Detalhamento!$E158,Detalhamento!M$15)),IF(INDEX(Import.PLE,Detalhamento!$E158,Detalhamento!M$15)&lt;=mediçao,OFFSET(Import.PLQ,$A158-1,M$15-1,1,1),0),0),PLE!$AA$28*OFFSET(Import.PLQ,$A158-1,M$15-1,1,1)),IF($E158&lt;&gt;1,IF(ISNUMBER(INDEX(Import.PLE,Detalhamento!$E158,Detalhamento!M$15)),IF(INDEX(Import.PLE,Detalhamento!$E158,Detalhamento!M$15)&lt;=mediçao,0,OFFSET(Import.PLQ,$A158-1,M$15-1,1,1)),OFFSET(Import.PLQ,$A158-1,M$15-1,1,1)),(1-PLE!$AA$28)*OFFSET(Import.PLQ,$A158-1,M$15-1,1,1))))</f>
        <v>0</v>
      </c>
      <c r="N158" s="144">
        <f ca="1">IF(N$13="",0,CHOOSE(Detalhamento.OpçãoServiços,OFFSET(Import.PLQ,$A158-1,N$15-1,1,1),IF($E158&lt;&gt;1,IF(ISNUMBER(INDEX(Import.PLE,Detalhamento!$E158,Detalhamento!N$15)),IF(INDEX(Import.PLE,Detalhamento!$E158,Detalhamento!N$15)&lt;=mediçao,OFFSET(Import.PLQ,$A158-1,N$15-1,1,1),0),0),PLE!$AA$28*OFFSET(Import.PLQ,$A158-1,N$15-1,1,1)),IF($E158&lt;&gt;1,IF(ISNUMBER(INDEX(Import.PLE,Detalhamento!$E158,Detalhamento!N$15)),IF(INDEX(Import.PLE,Detalhamento!$E158,Detalhamento!N$15)&lt;=mediçao,0,OFFSET(Import.PLQ,$A158-1,N$15-1,1,1)),OFFSET(Import.PLQ,$A158-1,N$15-1,1,1)),(1-PLE!$AA$28)*OFFSET(Import.PLQ,$A158-1,N$15-1,1,1))))</f>
        <v>0</v>
      </c>
      <c r="O158" s="144">
        <f ca="1">IF(O$13="",0,CHOOSE(Detalhamento.OpçãoServiços,OFFSET(Import.PLQ,$A158-1,O$15-1,1,1),IF($E158&lt;&gt;1,IF(ISNUMBER(INDEX(Import.PLE,Detalhamento!$E158,Detalhamento!O$15)),IF(INDEX(Import.PLE,Detalhamento!$E158,Detalhamento!O$15)&lt;=mediçao,OFFSET(Import.PLQ,$A158-1,O$15-1,1,1),0),0),PLE!$AA$28*OFFSET(Import.PLQ,$A158-1,O$15-1,1,1)),IF($E158&lt;&gt;1,IF(ISNUMBER(INDEX(Import.PLE,Detalhamento!$E158,Detalhamento!O$15)),IF(INDEX(Import.PLE,Detalhamento!$E158,Detalhamento!O$15)&lt;=mediçao,0,OFFSET(Import.PLQ,$A158-1,O$15-1,1,1)),OFFSET(Import.PLQ,$A158-1,O$15-1,1,1)),(1-PLE!$AA$28)*OFFSET(Import.PLQ,$A158-1,O$15-1,1,1))))</f>
        <v>0</v>
      </c>
      <c r="P158" s="144">
        <f ca="1">IF(P$13="",0,CHOOSE(Detalhamento.OpçãoServiços,OFFSET(Import.PLQ,$A158-1,P$15-1,1,1),IF($E158&lt;&gt;1,IF(ISNUMBER(INDEX(Import.PLE,Detalhamento!$E158,Detalhamento!P$15)),IF(INDEX(Import.PLE,Detalhamento!$E158,Detalhamento!P$15)&lt;=mediçao,OFFSET(Import.PLQ,$A158-1,P$15-1,1,1),0),0),PLE!$AA$28*OFFSET(Import.PLQ,$A158-1,P$15-1,1,1)),IF($E158&lt;&gt;1,IF(ISNUMBER(INDEX(Import.PLE,Detalhamento!$E158,Detalhamento!P$15)),IF(INDEX(Import.PLE,Detalhamento!$E158,Detalhamento!P$15)&lt;=mediçao,0,OFFSET(Import.PLQ,$A158-1,P$15-1,1,1)),OFFSET(Import.PLQ,$A158-1,P$15-1,1,1)),(1-PLE!$AA$28)*OFFSET(Import.PLQ,$A158-1,P$15-1,1,1))))</f>
        <v>0</v>
      </c>
      <c r="Q158" s="144">
        <f ca="1">IF(Q$13="",0,CHOOSE(Detalhamento.OpçãoServiços,OFFSET(Import.PLQ,$A158-1,Q$15-1,1,1),IF($E158&lt;&gt;1,IF(ISNUMBER(INDEX(Import.PLE,Detalhamento!$E158,Detalhamento!Q$15)),IF(INDEX(Import.PLE,Detalhamento!$E158,Detalhamento!Q$15)&lt;=mediçao,OFFSET(Import.PLQ,$A158-1,Q$15-1,1,1),0),0),PLE!$AA$28*OFFSET(Import.PLQ,$A158-1,Q$15-1,1,1)),IF($E158&lt;&gt;1,IF(ISNUMBER(INDEX(Import.PLE,Detalhamento!$E158,Detalhamento!Q$15)),IF(INDEX(Import.PLE,Detalhamento!$E158,Detalhamento!Q$15)&lt;=mediçao,0,OFFSET(Import.PLQ,$A158-1,Q$15-1,1,1)),OFFSET(Import.PLQ,$A158-1,Q$15-1,1,1)),(1-PLE!$AA$28)*OFFSET(Import.PLQ,$A158-1,Q$15-1,1,1))))</f>
        <v>0</v>
      </c>
      <c r="R158" s="144">
        <f ca="1">IF(R$13="",0,CHOOSE(Detalhamento.OpçãoServiços,OFFSET(Import.PLQ,$A158-1,R$15-1,1,1),IF($E158&lt;&gt;1,IF(ISNUMBER(INDEX(Import.PLE,Detalhamento!$E158,Detalhamento!R$15)),IF(INDEX(Import.PLE,Detalhamento!$E158,Detalhamento!R$15)&lt;=mediçao,OFFSET(Import.PLQ,$A158-1,R$15-1,1,1),0),0),PLE!$AA$28*OFFSET(Import.PLQ,$A158-1,R$15-1,1,1)),IF($E158&lt;&gt;1,IF(ISNUMBER(INDEX(Import.PLE,Detalhamento!$E158,Detalhamento!R$15)),IF(INDEX(Import.PLE,Detalhamento!$E158,Detalhamento!R$15)&lt;=mediçao,0,OFFSET(Import.PLQ,$A158-1,R$15-1,1,1)),OFFSET(Import.PLQ,$A158-1,R$15-1,1,1)),(1-PLE!$AA$28)*OFFSET(Import.PLQ,$A158-1,R$15-1,1,1))))</f>
        <v>0</v>
      </c>
      <c r="S158" s="144">
        <f ca="1">IF(S$13="",0,CHOOSE(Detalhamento.OpçãoServiços,OFFSET(Import.PLQ,$A158-1,S$15-1,1,1),IF($E158&lt;&gt;1,IF(ISNUMBER(INDEX(Import.PLE,Detalhamento!$E158,Detalhamento!S$15)),IF(INDEX(Import.PLE,Detalhamento!$E158,Detalhamento!S$15)&lt;=mediçao,OFFSET(Import.PLQ,$A158-1,S$15-1,1,1),0),0),PLE!$AA$28*OFFSET(Import.PLQ,$A158-1,S$15-1,1,1)),IF($E158&lt;&gt;1,IF(ISNUMBER(INDEX(Import.PLE,Detalhamento!$E158,Detalhamento!S$15)),IF(INDEX(Import.PLE,Detalhamento!$E158,Detalhamento!S$15)&lt;=mediçao,0,OFFSET(Import.PLQ,$A158-1,S$15-1,1,1)),OFFSET(Import.PLQ,$A158-1,S$15-1,1,1)),(1-PLE!$AA$28)*OFFSET(Import.PLQ,$A158-1,S$15-1,1,1))))</f>
        <v>0</v>
      </c>
      <c r="T158" s="144">
        <f ca="1">IF(T$13="",0,CHOOSE(Detalhamento.OpçãoServiços,OFFSET(Import.PLQ,$A158-1,T$15-1,1,1),IF($E158&lt;&gt;1,IF(ISNUMBER(INDEX(Import.PLE,Detalhamento!$E158,Detalhamento!T$15)),IF(INDEX(Import.PLE,Detalhamento!$E158,Detalhamento!T$15)&lt;=mediçao,OFFSET(Import.PLQ,$A158-1,T$15-1,1,1),0),0),PLE!$AA$28*OFFSET(Import.PLQ,$A158-1,T$15-1,1,1)),IF($E158&lt;&gt;1,IF(ISNUMBER(INDEX(Import.PLE,Detalhamento!$E158,Detalhamento!T$15)),IF(INDEX(Import.PLE,Detalhamento!$E158,Detalhamento!T$15)&lt;=mediçao,0,OFFSET(Import.PLQ,$A158-1,T$15-1,1,1)),OFFSET(Import.PLQ,$A158-1,T$15-1,1,1)),(1-PLE!$AA$28)*OFFSET(Import.PLQ,$A158-1,T$15-1,1,1))))</f>
        <v>0</v>
      </c>
      <c r="U158" s="144">
        <f ca="1">IF(U$13="",0,CHOOSE(Detalhamento.OpçãoServiços,OFFSET(Import.PLQ,$A158-1,U$15-1,1,1),IF($E158&lt;&gt;1,IF(ISNUMBER(INDEX(Import.PLE,Detalhamento!$E158,Detalhamento!U$15)),IF(INDEX(Import.PLE,Detalhamento!$E158,Detalhamento!U$15)&lt;=mediçao,OFFSET(Import.PLQ,$A158-1,U$15-1,1,1),0),0),PLE!$AA$28*OFFSET(Import.PLQ,$A158-1,U$15-1,1,1)),IF($E158&lt;&gt;1,IF(ISNUMBER(INDEX(Import.PLE,Detalhamento!$E158,Detalhamento!U$15)),IF(INDEX(Import.PLE,Detalhamento!$E158,Detalhamento!U$15)&lt;=mediçao,0,OFFSET(Import.PLQ,$A158-1,U$15-1,1,1)),OFFSET(Import.PLQ,$A158-1,U$15-1,1,1)),(1-PLE!$AA$28)*OFFSET(Import.PLQ,$A158-1,U$15-1,1,1))))</f>
        <v>0</v>
      </c>
      <c r="V158" s="144">
        <f ca="1">IF(V$13="",0,CHOOSE(Detalhamento.OpçãoServiços,OFFSET(Import.PLQ,$A158-1,V$15-1,1,1),IF($E158&lt;&gt;1,IF(ISNUMBER(INDEX(Import.PLE,Detalhamento!$E158,Detalhamento!V$15)),IF(INDEX(Import.PLE,Detalhamento!$E158,Detalhamento!V$15)&lt;=mediçao,OFFSET(Import.PLQ,$A158-1,V$15-1,1,1),0),0),PLE!$AA$28*OFFSET(Import.PLQ,$A158-1,V$15-1,1,1)),IF($E158&lt;&gt;1,IF(ISNUMBER(INDEX(Import.PLE,Detalhamento!$E158,Detalhamento!V$15)),IF(INDEX(Import.PLE,Detalhamento!$E158,Detalhamento!V$15)&lt;=mediçao,0,OFFSET(Import.PLQ,$A158-1,V$15-1,1,1)),OFFSET(Import.PLQ,$A158-1,V$15-1,1,1)),(1-PLE!$AA$28)*OFFSET(Import.PLQ,$A158-1,V$15-1,1,1))))</f>
        <v>0</v>
      </c>
      <c r="W158" s="144">
        <f ca="1">IF(W$13="",0,CHOOSE(Detalhamento.OpçãoServiços,OFFSET(Import.PLQ,$A158-1,W$15-1,1,1),IF($E158&lt;&gt;1,IF(ISNUMBER(INDEX(Import.PLE,Detalhamento!$E158,Detalhamento!W$15)),IF(INDEX(Import.PLE,Detalhamento!$E158,Detalhamento!W$15)&lt;=mediçao,OFFSET(Import.PLQ,$A158-1,W$15-1,1,1),0),0),PLE!$AA$28*OFFSET(Import.PLQ,$A158-1,W$15-1,1,1)),IF($E158&lt;&gt;1,IF(ISNUMBER(INDEX(Import.PLE,Detalhamento!$E158,Detalhamento!W$15)),IF(INDEX(Import.PLE,Detalhamento!$E158,Detalhamento!W$15)&lt;=mediçao,0,OFFSET(Import.PLQ,$A158-1,W$15-1,1,1)),OFFSET(Import.PLQ,$A158-1,W$15-1,1,1)),(1-PLE!$AA$28)*OFFSET(Import.PLQ,$A158-1,W$15-1,1,1))))</f>
        <v>0</v>
      </c>
      <c r="X158" s="144">
        <f ca="1">IF(X$13="",0,CHOOSE(Detalhamento.OpçãoServiços,OFFSET(Import.PLQ,$A158-1,X$15-1,1,1),IF($E158&lt;&gt;1,IF(ISNUMBER(INDEX(Import.PLE,Detalhamento!$E158,Detalhamento!X$15)),IF(INDEX(Import.PLE,Detalhamento!$E158,Detalhamento!X$15)&lt;=mediçao,OFFSET(Import.PLQ,$A158-1,X$15-1,1,1),0),0),PLE!$AA$28*OFFSET(Import.PLQ,$A158-1,X$15-1,1,1)),IF($E158&lt;&gt;1,IF(ISNUMBER(INDEX(Import.PLE,Detalhamento!$E158,Detalhamento!X$15)),IF(INDEX(Import.PLE,Detalhamento!$E158,Detalhamento!X$15)&lt;=mediçao,0,OFFSET(Import.PLQ,$A158-1,X$15-1,1,1)),OFFSET(Import.PLQ,$A158-1,X$15-1,1,1)),(1-PLE!$AA$28)*OFFSET(Import.PLQ,$A158-1,X$15-1,1,1))))</f>
        <v>0</v>
      </c>
      <c r="Y158" s="144">
        <f ca="1">IF(Y$13="",0,CHOOSE(Detalhamento.OpçãoServiços,OFFSET(Import.PLQ,$A158-1,Y$15-1,1,1),IF($E158&lt;&gt;1,IF(ISNUMBER(INDEX(Import.PLE,Detalhamento!$E158,Detalhamento!Y$15)),IF(INDEX(Import.PLE,Detalhamento!$E158,Detalhamento!Y$15)&lt;=mediçao,OFFSET(Import.PLQ,$A158-1,Y$15-1,1,1),0),0),PLE!$AA$28*OFFSET(Import.PLQ,$A158-1,Y$15-1,1,1)),IF($E158&lt;&gt;1,IF(ISNUMBER(INDEX(Import.PLE,Detalhamento!$E158,Detalhamento!Y$15)),IF(INDEX(Import.PLE,Detalhamento!$E158,Detalhamento!Y$15)&lt;=mediçao,0,OFFSET(Import.PLQ,$A158-1,Y$15-1,1,1)),OFFSET(Import.PLQ,$A158-1,Y$15-1,1,1)),(1-PLE!$AA$28)*OFFSET(Import.PLQ,$A158-1,Y$15-1,1,1))))</f>
        <v>0</v>
      </c>
      <c r="Z158" s="144">
        <f ca="1">IF(Z$13="",0,CHOOSE(Detalhamento.OpçãoServiços,OFFSET(Import.PLQ,$A158-1,Z$15-1,1,1),IF($E158&lt;&gt;1,IF(ISNUMBER(INDEX(Import.PLE,Detalhamento!$E158,Detalhamento!Z$15)),IF(INDEX(Import.PLE,Detalhamento!$E158,Detalhamento!Z$15)&lt;=mediçao,OFFSET(Import.PLQ,$A158-1,Z$15-1,1,1),0),0),PLE!$AA$28*OFFSET(Import.PLQ,$A158-1,Z$15-1,1,1)),IF($E158&lt;&gt;1,IF(ISNUMBER(INDEX(Import.PLE,Detalhamento!$E158,Detalhamento!Z$15)),IF(INDEX(Import.PLE,Detalhamento!$E158,Detalhamento!Z$15)&lt;=mediçao,0,OFFSET(Import.PLQ,$A158-1,Z$15-1,1,1)),OFFSET(Import.PLQ,$A158-1,Z$15-1,1,1)),(1-PLE!$AA$28)*OFFSET(Import.PLQ,$A158-1,Z$15-1,1,1))))</f>
        <v>0</v>
      </c>
      <c r="AA158" s="144">
        <f ca="1">IF(AA$13="",0,CHOOSE(Detalhamento.OpçãoServiços,OFFSET(Import.PLQ,$A158-1,AA$15-1,1,1),IF($E158&lt;&gt;1,IF(ISNUMBER(INDEX(Import.PLE,Detalhamento!$E158,Detalhamento!AA$15)),IF(INDEX(Import.PLE,Detalhamento!$E158,Detalhamento!AA$15)&lt;=mediçao,OFFSET(Import.PLQ,$A158-1,AA$15-1,1,1),0),0),PLE!$AA$28*OFFSET(Import.PLQ,$A158-1,AA$15-1,1,1)),IF($E158&lt;&gt;1,IF(ISNUMBER(INDEX(Import.PLE,Detalhamento!$E158,Detalhamento!AA$15)),IF(INDEX(Import.PLE,Detalhamento!$E158,Detalhamento!AA$15)&lt;=mediçao,0,OFFSET(Import.PLQ,$A158-1,AA$15-1,1,1)),OFFSET(Import.PLQ,$A158-1,AA$15-1,1,1)),(1-PLE!$AA$28)*OFFSET(Import.PLQ,$A158-1,AA$15-1,1,1))))</f>
        <v>0</v>
      </c>
      <c r="AB158" s="144">
        <f ca="1">IF(AB$13="",0,CHOOSE(Detalhamento.OpçãoServiços,OFFSET(Import.PLQ,$A158-1,AB$15-1,1,1),IF($E158&lt;&gt;1,IF(ISNUMBER(INDEX(Import.PLE,Detalhamento!$E158,Detalhamento!AB$15)),IF(INDEX(Import.PLE,Detalhamento!$E158,Detalhamento!AB$15)&lt;=mediçao,OFFSET(Import.PLQ,$A158-1,AB$15-1,1,1),0),0),PLE!$AA$28*OFFSET(Import.PLQ,$A158-1,AB$15-1,1,1)),IF($E158&lt;&gt;1,IF(ISNUMBER(INDEX(Import.PLE,Detalhamento!$E158,Detalhamento!AB$15)),IF(INDEX(Import.PLE,Detalhamento!$E158,Detalhamento!AB$15)&lt;=mediçao,0,OFFSET(Import.PLQ,$A158-1,AB$15-1,1,1)),OFFSET(Import.PLQ,$A158-1,AB$15-1,1,1)),(1-PLE!$AA$28)*OFFSET(Import.PLQ,$A158-1,AB$15-1,1,1))))</f>
        <v>0</v>
      </c>
      <c r="AC158" s="144">
        <f ca="1">IF(AC$13="",0,CHOOSE(Detalhamento.OpçãoServiços,OFFSET(Import.PLQ,$A158-1,AC$15-1,1,1),IF($E158&lt;&gt;1,IF(ISNUMBER(INDEX(Import.PLE,Detalhamento!$E158,Detalhamento!AC$15)),IF(INDEX(Import.PLE,Detalhamento!$E158,Detalhamento!AC$15)&lt;=mediçao,OFFSET(Import.PLQ,$A158-1,AC$15-1,1,1),0),0),PLE!$AA$28*OFFSET(Import.PLQ,$A158-1,AC$15-1,1,1)),IF($E158&lt;&gt;1,IF(ISNUMBER(INDEX(Import.PLE,Detalhamento!$E158,Detalhamento!AC$15)),IF(INDEX(Import.PLE,Detalhamento!$E158,Detalhamento!AC$15)&lt;=mediçao,0,OFFSET(Import.PLQ,$A158-1,AC$15-1,1,1)),OFFSET(Import.PLQ,$A158-1,AC$15-1,1,1)),(1-PLE!$AA$28)*OFFSET(Import.PLQ,$A158-1,AC$15-1,1,1))))</f>
        <v>0</v>
      </c>
      <c r="AD158" s="144">
        <f ca="1">IF(AD$13="",0,CHOOSE(Detalhamento.OpçãoServiços,OFFSET(Import.PLQ,$A158-1,AD$15-1,1,1),IF($E158&lt;&gt;1,IF(ISNUMBER(INDEX(Import.PLE,Detalhamento!$E158,Detalhamento!AD$15)),IF(INDEX(Import.PLE,Detalhamento!$E158,Detalhamento!AD$15)&lt;=mediçao,OFFSET(Import.PLQ,$A158-1,AD$15-1,1,1),0),0),PLE!$AA$28*OFFSET(Import.PLQ,$A158-1,AD$15-1,1,1)),IF($E158&lt;&gt;1,IF(ISNUMBER(INDEX(Import.PLE,Detalhamento!$E158,Detalhamento!AD$15)),IF(INDEX(Import.PLE,Detalhamento!$E158,Detalhamento!AD$15)&lt;=mediçao,0,OFFSET(Import.PLQ,$A158-1,AD$15-1,1,1)),OFFSET(Import.PLQ,$A158-1,AD$15-1,1,1)),(1-PLE!$AA$28)*OFFSET(Import.PLQ,$A158-1,AD$15-1,1,1))))</f>
        <v>0</v>
      </c>
      <c r="AE158" s="144">
        <f ca="1">IF(AE$13="",0,CHOOSE(Detalhamento.OpçãoServiços,OFFSET(Import.PLQ,$A158-1,AE$15-1,1,1),IF($E158&lt;&gt;1,IF(ISNUMBER(INDEX(Import.PLE,Detalhamento!$E158,Detalhamento!AE$15)),IF(INDEX(Import.PLE,Detalhamento!$E158,Detalhamento!AE$15)&lt;=mediçao,OFFSET(Import.PLQ,$A158-1,AE$15-1,1,1),0),0),PLE!$AA$28*OFFSET(Import.PLQ,$A158-1,AE$15-1,1,1)),IF($E158&lt;&gt;1,IF(ISNUMBER(INDEX(Import.PLE,Detalhamento!$E158,Detalhamento!AE$15)),IF(INDEX(Import.PLE,Detalhamento!$E158,Detalhamento!AE$15)&lt;=mediçao,0,OFFSET(Import.PLQ,$A158-1,AE$15-1,1,1)),OFFSET(Import.PLQ,$A158-1,AE$15-1,1,1)),(1-PLE!$AA$28)*OFFSET(Import.PLQ,$A158-1,AE$15-1,1,1))))</f>
        <v>0</v>
      </c>
      <c r="AF158" s="144">
        <f ca="1">IF(AF$13="",0,CHOOSE(Detalhamento.OpçãoServiços,OFFSET(Import.PLQ,$A158-1,AF$15-1,1,1),IF($E158&lt;&gt;1,IF(ISNUMBER(INDEX(Import.PLE,Detalhamento!$E158,Detalhamento!AF$15)),IF(INDEX(Import.PLE,Detalhamento!$E158,Detalhamento!AF$15)&lt;=mediçao,OFFSET(Import.PLQ,$A158-1,AF$15-1,1,1),0),0),PLE!$AA$28*OFFSET(Import.PLQ,$A158-1,AF$15-1,1,1)),IF($E158&lt;&gt;1,IF(ISNUMBER(INDEX(Import.PLE,Detalhamento!$E158,Detalhamento!AF$15)),IF(INDEX(Import.PLE,Detalhamento!$E158,Detalhamento!AF$15)&lt;=mediçao,0,OFFSET(Import.PLQ,$A158-1,AF$15-1,1,1)),OFFSET(Import.PLQ,$A158-1,AF$15-1,1,1)),(1-PLE!$AA$28)*OFFSET(Import.PLQ,$A158-1,AF$15-1,1,1))))</f>
        <v>0</v>
      </c>
      <c r="AG158" s="144">
        <f ca="1">IF(AG$13="",0,CHOOSE(Detalhamento.OpçãoServiços,OFFSET(Import.PLQ,$A158-1,AG$15-1,1,1),IF($E158&lt;&gt;1,IF(ISNUMBER(INDEX(Import.PLE,Detalhamento!$E158,Detalhamento!AG$15)),IF(INDEX(Import.PLE,Detalhamento!$E158,Detalhamento!AG$15)&lt;=mediçao,OFFSET(Import.PLQ,$A158-1,AG$15-1,1,1),0),0),PLE!$AA$28*OFFSET(Import.PLQ,$A158-1,AG$15-1,1,1)),IF($E158&lt;&gt;1,IF(ISNUMBER(INDEX(Import.PLE,Detalhamento!$E158,Detalhamento!AG$15)),IF(INDEX(Import.PLE,Detalhamento!$E158,Detalhamento!AG$15)&lt;=mediçao,0,OFFSET(Import.PLQ,$A158-1,AG$15-1,1,1)),OFFSET(Import.PLQ,$A158-1,AG$15-1,1,1)),(1-PLE!$AA$28)*OFFSET(Import.PLQ,$A158-1,AG$15-1,1,1))))</f>
        <v>0</v>
      </c>
      <c r="AH158" s="144">
        <f ca="1">IF(AH$13="",0,CHOOSE(Detalhamento.OpçãoServiços,OFFSET(Import.PLQ,$A158-1,AH$15-1,1,1),IF($E158&lt;&gt;1,IF(ISNUMBER(INDEX(Import.PLE,Detalhamento!$E158,Detalhamento!AH$15)),IF(INDEX(Import.PLE,Detalhamento!$E158,Detalhamento!AH$15)&lt;=mediçao,OFFSET(Import.PLQ,$A158-1,AH$15-1,1,1),0),0),PLE!$AA$28*OFFSET(Import.PLQ,$A158-1,AH$15-1,1,1)),IF($E158&lt;&gt;1,IF(ISNUMBER(INDEX(Import.PLE,Detalhamento!$E158,Detalhamento!AH$15)),IF(INDEX(Import.PLE,Detalhamento!$E158,Detalhamento!AH$15)&lt;=mediçao,0,OFFSET(Import.PLQ,$A158-1,AH$15-1,1,1)),OFFSET(Import.PLQ,$A158-1,AH$15-1,1,1)),(1-PLE!$AA$28)*OFFSET(Import.PLQ,$A158-1,AH$15-1,1,1))))</f>
        <v>0</v>
      </c>
      <c r="AI158" s="144">
        <f ca="1">IF(AI$13="",0,CHOOSE(Detalhamento.OpçãoServiços,OFFSET(Import.PLQ,$A158-1,AI$15-1,1,1),IF($E158&lt;&gt;1,IF(ISNUMBER(INDEX(Import.PLE,Detalhamento!$E158,Detalhamento!AI$15)),IF(INDEX(Import.PLE,Detalhamento!$E158,Detalhamento!AI$15)&lt;=mediçao,OFFSET(Import.PLQ,$A158-1,AI$15-1,1,1),0),0),PLE!$AA$28*OFFSET(Import.PLQ,$A158-1,AI$15-1,1,1)),IF($E158&lt;&gt;1,IF(ISNUMBER(INDEX(Import.PLE,Detalhamento!$E158,Detalhamento!AI$15)),IF(INDEX(Import.PLE,Detalhamento!$E158,Detalhamento!AI$15)&lt;=mediçao,0,OFFSET(Import.PLQ,$A158-1,AI$15-1,1,1)),OFFSET(Import.PLQ,$A158-1,AI$15-1,1,1)),(1-PLE!$AA$28)*OFFSET(Import.PLQ,$A158-1,AI$15-1,1,1))))</f>
        <v>0</v>
      </c>
      <c r="AJ158" s="144">
        <f ca="1">IF(AJ$13="",0,CHOOSE(Detalhamento.OpçãoServiços,OFFSET(Import.PLQ,$A158-1,AJ$15-1,1,1),IF($E158&lt;&gt;1,IF(ISNUMBER(INDEX(Import.PLE,Detalhamento!$E158,Detalhamento!AJ$15)),IF(INDEX(Import.PLE,Detalhamento!$E158,Detalhamento!AJ$15)&lt;=mediçao,OFFSET(Import.PLQ,$A158-1,AJ$15-1,1,1),0),0),PLE!$AA$28*OFFSET(Import.PLQ,$A158-1,AJ$15-1,1,1)),IF($E158&lt;&gt;1,IF(ISNUMBER(INDEX(Import.PLE,Detalhamento!$E158,Detalhamento!AJ$15)),IF(INDEX(Import.PLE,Detalhamento!$E158,Detalhamento!AJ$15)&lt;=mediçao,0,OFFSET(Import.PLQ,$A158-1,AJ$15-1,1,1)),OFFSET(Import.PLQ,$A158-1,AJ$15-1,1,1)),(1-PLE!$AA$28)*OFFSET(Import.PLQ,$A158-1,AJ$15-1,1,1))))</f>
        <v>0</v>
      </c>
      <c r="AK158" s="144">
        <f ca="1">IF(AK$13="",0,CHOOSE(Detalhamento.OpçãoServiços,OFFSET(Import.PLQ,$A158-1,AK$15-1,1,1),IF($E158&lt;&gt;1,IF(ISNUMBER(INDEX(Import.PLE,Detalhamento!$E158,Detalhamento!AK$15)),IF(INDEX(Import.PLE,Detalhamento!$E158,Detalhamento!AK$15)&lt;=mediçao,OFFSET(Import.PLQ,$A158-1,AK$15-1,1,1),0),0),PLE!$AA$28*OFFSET(Import.PLQ,$A158-1,AK$15-1,1,1)),IF($E158&lt;&gt;1,IF(ISNUMBER(INDEX(Import.PLE,Detalhamento!$E158,Detalhamento!AK$15)),IF(INDEX(Import.PLE,Detalhamento!$E158,Detalhamento!AK$15)&lt;=mediçao,0,OFFSET(Import.PLQ,$A158-1,AK$15-1,1,1)),OFFSET(Import.PLQ,$A158-1,AK$15-1,1,1)),(1-PLE!$AA$28)*OFFSET(Import.PLQ,$A158-1,AK$15-1,1,1))))</f>
        <v>0</v>
      </c>
      <c r="AL158" s="144">
        <f ca="1">IF(AL$13="",0,CHOOSE(Detalhamento.OpçãoServiços,OFFSET(Import.PLQ,$A158-1,AL$15-1,1,1),IF($E158&lt;&gt;1,IF(ISNUMBER(INDEX(Import.PLE,Detalhamento!$E158,Detalhamento!AL$15)),IF(INDEX(Import.PLE,Detalhamento!$E158,Detalhamento!AL$15)&lt;=mediçao,OFFSET(Import.PLQ,$A158-1,AL$15-1,1,1),0),0),PLE!$AA$28*OFFSET(Import.PLQ,$A158-1,AL$15-1,1,1)),IF($E158&lt;&gt;1,IF(ISNUMBER(INDEX(Import.PLE,Detalhamento!$E158,Detalhamento!AL$15)),IF(INDEX(Import.PLE,Detalhamento!$E158,Detalhamento!AL$15)&lt;=mediçao,0,OFFSET(Import.PLQ,$A158-1,AL$15-1,1,1)),OFFSET(Import.PLQ,$A158-1,AL$15-1,1,1)),(1-PLE!$AA$28)*OFFSET(Import.PLQ,$A158-1,AL$15-1,1,1))))</f>
        <v>0</v>
      </c>
      <c r="AM158" s="144">
        <f ca="1">IF(AM$13="",0,CHOOSE(Detalhamento.OpçãoServiços,OFFSET(Import.PLQ,$A158-1,AM$15-1,1,1),IF($E158&lt;&gt;1,IF(ISNUMBER(INDEX(Import.PLE,Detalhamento!$E158,Detalhamento!AM$15)),IF(INDEX(Import.PLE,Detalhamento!$E158,Detalhamento!AM$15)&lt;=mediçao,OFFSET(Import.PLQ,$A158-1,AM$15-1,1,1),0),0),PLE!$AA$28*OFFSET(Import.PLQ,$A158-1,AM$15-1,1,1)),IF($E158&lt;&gt;1,IF(ISNUMBER(INDEX(Import.PLE,Detalhamento!$E158,Detalhamento!AM$15)),IF(INDEX(Import.PLE,Detalhamento!$E158,Detalhamento!AM$15)&lt;=mediçao,0,OFFSET(Import.PLQ,$A158-1,AM$15-1,1,1)),OFFSET(Import.PLQ,$A158-1,AM$15-1,1,1)),(1-PLE!$AA$28)*OFFSET(Import.PLQ,$A158-1,AM$15-1,1,1))))</f>
        <v>0</v>
      </c>
      <c r="AN158" s="144">
        <f ca="1">IF(AN$13="",0,CHOOSE(Detalhamento.OpçãoServiços,OFFSET(Import.PLQ,$A158-1,AN$15-1,1,1),IF($E158&lt;&gt;1,IF(ISNUMBER(INDEX(Import.PLE,Detalhamento!$E158,Detalhamento!AN$15)),IF(INDEX(Import.PLE,Detalhamento!$E158,Detalhamento!AN$15)&lt;=mediçao,OFFSET(Import.PLQ,$A158-1,AN$15-1,1,1),0),0),PLE!$AA$28*OFFSET(Import.PLQ,$A158-1,AN$15-1,1,1)),IF($E158&lt;&gt;1,IF(ISNUMBER(INDEX(Import.PLE,Detalhamento!$E158,Detalhamento!AN$15)),IF(INDEX(Import.PLE,Detalhamento!$E158,Detalhamento!AN$15)&lt;=mediçao,0,OFFSET(Import.PLQ,$A158-1,AN$15-1,1,1)),OFFSET(Import.PLQ,$A158-1,AN$15-1,1,1)),(1-PLE!$AA$28)*OFFSET(Import.PLQ,$A158-1,AN$15-1,1,1))))</f>
        <v>0</v>
      </c>
      <c r="AO158" s="144">
        <f ca="1">IF(AO$13="",0,CHOOSE(Detalhamento.OpçãoServiços,OFFSET(Import.PLQ,$A158-1,AO$15-1,1,1),IF($E158&lt;&gt;1,IF(ISNUMBER(INDEX(Import.PLE,Detalhamento!$E158,Detalhamento!AO$15)),IF(INDEX(Import.PLE,Detalhamento!$E158,Detalhamento!AO$15)&lt;=mediçao,OFFSET(Import.PLQ,$A158-1,AO$15-1,1,1),0),0),PLE!$AA$28*OFFSET(Import.PLQ,$A158-1,AO$15-1,1,1)),IF($E158&lt;&gt;1,IF(ISNUMBER(INDEX(Import.PLE,Detalhamento!$E158,Detalhamento!AO$15)),IF(INDEX(Import.PLE,Detalhamento!$E158,Detalhamento!AO$15)&lt;=mediçao,0,OFFSET(Import.PLQ,$A158-1,AO$15-1,1,1)),OFFSET(Import.PLQ,$A158-1,AO$15-1,1,1)),(1-PLE!$AA$28)*OFFSET(Import.PLQ,$A158-1,AO$15-1,1,1))))</f>
        <v>0</v>
      </c>
      <c r="AP158" s="144">
        <f ca="1">IF(AP$13="",0,CHOOSE(Detalhamento.OpçãoServiços,OFFSET(Import.PLQ,$A158-1,AP$15-1,1,1),IF($E158&lt;&gt;1,IF(ISNUMBER(INDEX(Import.PLE,Detalhamento!$E158,Detalhamento!AP$15)),IF(INDEX(Import.PLE,Detalhamento!$E158,Detalhamento!AP$15)&lt;=mediçao,OFFSET(Import.PLQ,$A158-1,AP$15-1,1,1),0),0),PLE!$AA$28*OFFSET(Import.PLQ,$A158-1,AP$15-1,1,1)),IF($E158&lt;&gt;1,IF(ISNUMBER(INDEX(Import.PLE,Detalhamento!$E158,Detalhamento!AP$15)),IF(INDEX(Import.PLE,Detalhamento!$E158,Detalhamento!AP$15)&lt;=mediçao,0,OFFSET(Import.PLQ,$A158-1,AP$15-1,1,1)),OFFSET(Import.PLQ,$A158-1,AP$15-1,1,1)),(1-PLE!$AA$28)*OFFSET(Import.PLQ,$A158-1,AP$15-1,1,1))))</f>
        <v>0</v>
      </c>
      <c r="AQ158" s="144">
        <f ca="1">IF(AQ$13="",0,CHOOSE(Detalhamento.OpçãoServiços,OFFSET(Import.PLQ,$A158-1,AQ$15-1,1,1),IF($E158&lt;&gt;1,IF(ISNUMBER(INDEX(Import.PLE,Detalhamento!$E158,Detalhamento!AQ$15)),IF(INDEX(Import.PLE,Detalhamento!$E158,Detalhamento!AQ$15)&lt;=mediçao,OFFSET(Import.PLQ,$A158-1,AQ$15-1,1,1),0),0),PLE!$AA$28*OFFSET(Import.PLQ,$A158-1,AQ$15-1,1,1)),IF($E158&lt;&gt;1,IF(ISNUMBER(INDEX(Import.PLE,Detalhamento!$E158,Detalhamento!AQ$15)),IF(INDEX(Import.PLE,Detalhamento!$E158,Detalhamento!AQ$15)&lt;=mediçao,0,OFFSET(Import.PLQ,$A158-1,AQ$15-1,1,1)),OFFSET(Import.PLQ,$A158-1,AQ$15-1,1,1)),(1-PLE!$AA$28)*OFFSET(Import.PLQ,$A158-1,AQ$15-1,1,1))))</f>
        <v>0</v>
      </c>
      <c r="AR158" s="144">
        <f ca="1">IF(AR$13="",0,CHOOSE(Detalhamento.OpçãoServiços,OFFSET(Import.PLQ,$A158-1,AR$15-1,1,1),IF($E158&lt;&gt;1,IF(ISNUMBER(INDEX(Import.PLE,Detalhamento!$E158,Detalhamento!AR$15)),IF(INDEX(Import.PLE,Detalhamento!$E158,Detalhamento!AR$15)&lt;=mediçao,OFFSET(Import.PLQ,$A158-1,AR$15-1,1,1),0),0),PLE!$AA$28*OFFSET(Import.PLQ,$A158-1,AR$15-1,1,1)),IF($E158&lt;&gt;1,IF(ISNUMBER(INDEX(Import.PLE,Detalhamento!$E158,Detalhamento!AR$15)),IF(INDEX(Import.PLE,Detalhamento!$E158,Detalhamento!AR$15)&lt;=mediçao,0,OFFSET(Import.PLQ,$A158-1,AR$15-1,1,1)),OFFSET(Import.PLQ,$A158-1,AR$15-1,1,1)),(1-PLE!$AA$28)*OFFSET(Import.PLQ,$A158-1,AR$15-1,1,1))))</f>
        <v>0</v>
      </c>
      <c r="AS158" s="144">
        <f ca="1">IF(AS$13="",0,CHOOSE(Detalhamento.OpçãoServiços,OFFSET(Import.PLQ,$A158-1,AS$15-1,1,1),IF($E158&lt;&gt;1,IF(ISNUMBER(INDEX(Import.PLE,Detalhamento!$E158,Detalhamento!AS$15)),IF(INDEX(Import.PLE,Detalhamento!$E158,Detalhamento!AS$15)&lt;=mediçao,OFFSET(Import.PLQ,$A158-1,AS$15-1,1,1),0),0),PLE!$AA$28*OFFSET(Import.PLQ,$A158-1,AS$15-1,1,1)),IF($E158&lt;&gt;1,IF(ISNUMBER(INDEX(Import.PLE,Detalhamento!$E158,Detalhamento!AS$15)),IF(INDEX(Import.PLE,Detalhamento!$E158,Detalhamento!AS$15)&lt;=mediçao,0,OFFSET(Import.PLQ,$A158-1,AS$15-1,1,1)),OFFSET(Import.PLQ,$A158-1,AS$15-1,1,1)),(1-PLE!$AA$28)*OFFSET(Import.PLQ,$A158-1,AS$15-1,1,1))))</f>
        <v>0</v>
      </c>
      <c r="AT158" s="144">
        <f ca="1">IF(AT$13="",0,CHOOSE(Detalhamento.OpçãoServiços,OFFSET(Import.PLQ,$A158-1,AT$15-1,1,1),IF($E158&lt;&gt;1,IF(ISNUMBER(INDEX(Import.PLE,Detalhamento!$E158,Detalhamento!AT$15)),IF(INDEX(Import.PLE,Detalhamento!$E158,Detalhamento!AT$15)&lt;=mediçao,OFFSET(Import.PLQ,$A158-1,AT$15-1,1,1),0),0),PLE!$AA$28*OFFSET(Import.PLQ,$A158-1,AT$15-1,1,1)),IF($E158&lt;&gt;1,IF(ISNUMBER(INDEX(Import.PLE,Detalhamento!$E158,Detalhamento!AT$15)),IF(INDEX(Import.PLE,Detalhamento!$E158,Detalhamento!AT$15)&lt;=mediçao,0,OFFSET(Import.PLQ,$A158-1,AT$15-1,1,1)),OFFSET(Import.PLQ,$A158-1,AT$15-1,1,1)),(1-PLE!$AA$28)*OFFSET(Import.PLQ,$A158-1,AT$15-1,1,1))))</f>
        <v>0</v>
      </c>
      <c r="AU158" s="144">
        <f ca="1">IF(AU$13="",0,CHOOSE(Detalhamento.OpçãoServiços,OFFSET(Import.PLQ,$A158-1,AU$15-1,1,1),IF($E158&lt;&gt;1,IF(ISNUMBER(INDEX(Import.PLE,Detalhamento!$E158,Detalhamento!AU$15)),IF(INDEX(Import.PLE,Detalhamento!$E158,Detalhamento!AU$15)&lt;=mediçao,OFFSET(Import.PLQ,$A158-1,AU$15-1,1,1),0),0),PLE!$AA$28*OFFSET(Import.PLQ,$A158-1,AU$15-1,1,1)),IF($E158&lt;&gt;1,IF(ISNUMBER(INDEX(Import.PLE,Detalhamento!$E158,Detalhamento!AU$15)),IF(INDEX(Import.PLE,Detalhamento!$E158,Detalhamento!AU$15)&lt;=mediçao,0,OFFSET(Import.PLQ,$A158-1,AU$15-1,1,1)),OFFSET(Import.PLQ,$A158-1,AU$15-1,1,1)),(1-PLE!$AA$28)*OFFSET(Import.PLQ,$A158-1,AU$15-1,1,1))))</f>
        <v>0</v>
      </c>
      <c r="AV158" s="144">
        <f ca="1">IF(AV$13="",0,CHOOSE(Detalhamento.OpçãoServiços,OFFSET(Import.PLQ,$A158-1,AV$15-1,1,1),IF($E158&lt;&gt;1,IF(ISNUMBER(INDEX(Import.PLE,Detalhamento!$E158,Detalhamento!AV$15)),IF(INDEX(Import.PLE,Detalhamento!$E158,Detalhamento!AV$15)&lt;=mediçao,OFFSET(Import.PLQ,$A158-1,AV$15-1,1,1),0),0),PLE!$AA$28*OFFSET(Import.PLQ,$A158-1,AV$15-1,1,1)),IF($E158&lt;&gt;1,IF(ISNUMBER(INDEX(Import.PLE,Detalhamento!$E158,Detalhamento!AV$15)),IF(INDEX(Import.PLE,Detalhamento!$E158,Detalhamento!AV$15)&lt;=mediçao,0,OFFSET(Import.PLQ,$A158-1,AV$15-1,1,1)),OFFSET(Import.PLQ,$A158-1,AV$15-1,1,1)),(1-PLE!$AA$28)*OFFSET(Import.PLQ,$A158-1,AV$15-1,1,1))))</f>
        <v>0</v>
      </c>
      <c r="AW158" s="144">
        <f ca="1">IF(AW$13="",0,CHOOSE(Detalhamento.OpçãoServiços,OFFSET(Import.PLQ,$A158-1,AW$15-1,1,1),IF($E158&lt;&gt;1,IF(ISNUMBER(INDEX(Import.PLE,Detalhamento!$E158,Detalhamento!AW$15)),IF(INDEX(Import.PLE,Detalhamento!$E158,Detalhamento!AW$15)&lt;=mediçao,OFFSET(Import.PLQ,$A158-1,AW$15-1,1,1),0),0),PLE!$AA$28*OFFSET(Import.PLQ,$A158-1,AW$15-1,1,1)),IF($E158&lt;&gt;1,IF(ISNUMBER(INDEX(Import.PLE,Detalhamento!$E158,Detalhamento!AW$15)),IF(INDEX(Import.PLE,Detalhamento!$E158,Detalhamento!AW$15)&lt;=mediçao,0,OFFSET(Import.PLQ,$A158-1,AW$15-1,1,1)),OFFSET(Import.PLQ,$A158-1,AW$15-1,1,1)),(1-PLE!$AA$28)*OFFSET(Import.PLQ,$A158-1,AW$15-1,1,1))))</f>
        <v>0</v>
      </c>
      <c r="AX158" s="144">
        <f ca="1">IF(AX$13="",0,CHOOSE(Detalhamento.OpçãoServiços,OFFSET(Import.PLQ,$A158-1,AX$15-1,1,1),IF($E158&lt;&gt;1,IF(ISNUMBER(INDEX(Import.PLE,Detalhamento!$E158,Detalhamento!AX$15)),IF(INDEX(Import.PLE,Detalhamento!$E158,Detalhamento!AX$15)&lt;=mediçao,OFFSET(Import.PLQ,$A158-1,AX$15-1,1,1),0),0),PLE!$AA$28*OFFSET(Import.PLQ,$A158-1,AX$15-1,1,1)),IF($E158&lt;&gt;1,IF(ISNUMBER(INDEX(Import.PLE,Detalhamento!$E158,Detalhamento!AX$15)),IF(INDEX(Import.PLE,Detalhamento!$E158,Detalhamento!AX$15)&lt;=mediçao,0,OFFSET(Import.PLQ,$A158-1,AX$15-1,1,1)),OFFSET(Import.PLQ,$A158-1,AX$15-1,1,1)),(1-PLE!$AA$28)*OFFSET(Import.PLQ,$A158-1,AX$15-1,1,1))))</f>
        <v>0</v>
      </c>
      <c r="AY158" s="144">
        <f ca="1">IF(AY$13="",0,CHOOSE(Detalhamento.OpçãoServiços,OFFSET(Import.PLQ,$A158-1,AY$15-1,1,1),IF($E158&lt;&gt;1,IF(ISNUMBER(INDEX(Import.PLE,Detalhamento!$E158,Detalhamento!AY$15)),IF(INDEX(Import.PLE,Detalhamento!$E158,Detalhamento!AY$15)&lt;=mediçao,OFFSET(Import.PLQ,$A158-1,AY$15-1,1,1),0),0),PLE!$AA$28*OFFSET(Import.PLQ,$A158-1,AY$15-1,1,1)),IF($E158&lt;&gt;1,IF(ISNUMBER(INDEX(Import.PLE,Detalhamento!$E158,Detalhamento!AY$15)),IF(INDEX(Import.PLE,Detalhamento!$E158,Detalhamento!AY$15)&lt;=mediçao,0,OFFSET(Import.PLQ,$A158-1,AY$15-1,1,1)),OFFSET(Import.PLQ,$A158-1,AY$15-1,1,1)),(1-PLE!$AA$28)*OFFSET(Import.PLQ,$A158-1,AY$15-1,1,1))))</f>
        <v>0</v>
      </c>
      <c r="AZ158" s="144">
        <f ca="1">IF(AZ$13="",0,CHOOSE(Detalhamento.OpçãoServiços,OFFSET(Import.PLQ,$A158-1,AZ$15-1,1,1),IF($E158&lt;&gt;1,IF(ISNUMBER(INDEX(Import.PLE,Detalhamento!$E158,Detalhamento!AZ$15)),IF(INDEX(Import.PLE,Detalhamento!$E158,Detalhamento!AZ$15)&lt;=mediçao,OFFSET(Import.PLQ,$A158-1,AZ$15-1,1,1),0),0),PLE!$AA$28*OFFSET(Import.PLQ,$A158-1,AZ$15-1,1,1)),IF($E158&lt;&gt;1,IF(ISNUMBER(INDEX(Import.PLE,Detalhamento!$E158,Detalhamento!AZ$15)),IF(INDEX(Import.PLE,Detalhamento!$E158,Detalhamento!AZ$15)&lt;=mediçao,0,OFFSET(Import.PLQ,$A158-1,AZ$15-1,1,1)),OFFSET(Import.PLQ,$A158-1,AZ$15-1,1,1)),(1-PLE!$AA$28)*OFFSET(Import.PLQ,$A158-1,AZ$15-1,1,1))))</f>
        <v>0</v>
      </c>
      <c r="BA158" s="144">
        <f ca="1">IF(BA$13="",0,CHOOSE(Detalhamento.OpçãoServiços,OFFSET(Import.PLQ,$A158-1,BA$15-1,1,1),IF($E158&lt;&gt;1,IF(ISNUMBER(INDEX(Import.PLE,Detalhamento!$E158,Detalhamento!BA$15)),IF(INDEX(Import.PLE,Detalhamento!$E158,Detalhamento!BA$15)&lt;=mediçao,OFFSET(Import.PLQ,$A158-1,BA$15-1,1,1),0),0),PLE!$AA$28*OFFSET(Import.PLQ,$A158-1,BA$15-1,1,1)),IF($E158&lt;&gt;1,IF(ISNUMBER(INDEX(Import.PLE,Detalhamento!$E158,Detalhamento!BA$15)),IF(INDEX(Import.PLE,Detalhamento!$E158,Detalhamento!BA$15)&lt;=mediçao,0,OFFSET(Import.PLQ,$A158-1,BA$15-1,1,1)),OFFSET(Import.PLQ,$A158-1,BA$15-1,1,1)),(1-PLE!$AA$28)*OFFSET(Import.PLQ,$A158-1,BA$15-1,1,1))))</f>
        <v>0</v>
      </c>
      <c r="BB158" s="144">
        <f ca="1">IF(BB$13="",0,CHOOSE(Detalhamento.OpçãoServiços,OFFSET(Import.PLQ,$A158-1,BB$15-1,1,1),IF($E158&lt;&gt;1,IF(ISNUMBER(INDEX(Import.PLE,Detalhamento!$E158,Detalhamento!BB$15)),IF(INDEX(Import.PLE,Detalhamento!$E158,Detalhamento!BB$15)&lt;=mediçao,OFFSET(Import.PLQ,$A158-1,BB$15-1,1,1),0),0),PLE!$AA$28*OFFSET(Import.PLQ,$A158-1,BB$15-1,1,1)),IF($E158&lt;&gt;1,IF(ISNUMBER(INDEX(Import.PLE,Detalhamento!$E158,Detalhamento!BB$15)),IF(INDEX(Import.PLE,Detalhamento!$E158,Detalhamento!BB$15)&lt;=mediçao,0,OFFSET(Import.PLQ,$A158-1,BB$15-1,1,1)),OFFSET(Import.PLQ,$A158-1,BB$15-1,1,1)),(1-PLE!$AA$28)*OFFSET(Import.PLQ,$A158-1,BB$15-1,1,1))))</f>
        <v>0</v>
      </c>
      <c r="BC158" s="144">
        <f ca="1">IF(BC$13="",0,CHOOSE(Detalhamento.OpçãoServiços,OFFSET(Import.PLQ,$A158-1,BC$15-1,1,1),IF($E158&lt;&gt;1,IF(ISNUMBER(INDEX(Import.PLE,Detalhamento!$E158,Detalhamento!BC$15)),IF(INDEX(Import.PLE,Detalhamento!$E158,Detalhamento!BC$15)&lt;=mediçao,OFFSET(Import.PLQ,$A158-1,BC$15-1,1,1),0),0),PLE!$AA$28*OFFSET(Import.PLQ,$A158-1,BC$15-1,1,1)),IF($E158&lt;&gt;1,IF(ISNUMBER(INDEX(Import.PLE,Detalhamento!$E158,Detalhamento!BC$15)),IF(INDEX(Import.PLE,Detalhamento!$E158,Detalhamento!BC$15)&lt;=mediçao,0,OFFSET(Import.PLQ,$A158-1,BC$15-1,1,1)),OFFSET(Import.PLQ,$A158-1,BC$15-1,1,1)),(1-PLE!$AA$28)*OFFSET(Import.PLQ,$A158-1,BC$15-1,1,1))))</f>
        <v>0</v>
      </c>
      <c r="BD158" s="144">
        <f ca="1">IF(BD$13="",0,CHOOSE(Detalhamento.OpçãoServiços,OFFSET(Import.PLQ,$A158-1,BD$15-1,1,1),IF($E158&lt;&gt;1,IF(ISNUMBER(INDEX(Import.PLE,Detalhamento!$E158,Detalhamento!BD$15)),IF(INDEX(Import.PLE,Detalhamento!$E158,Detalhamento!BD$15)&lt;=mediçao,OFFSET(Import.PLQ,$A158-1,BD$15-1,1,1),0),0),PLE!$AA$28*OFFSET(Import.PLQ,$A158-1,BD$15-1,1,1)),IF($E158&lt;&gt;1,IF(ISNUMBER(INDEX(Import.PLE,Detalhamento!$E158,Detalhamento!BD$15)),IF(INDEX(Import.PLE,Detalhamento!$E158,Detalhamento!BD$15)&lt;=mediçao,0,OFFSET(Import.PLQ,$A158-1,BD$15-1,1,1)),OFFSET(Import.PLQ,$A158-1,BD$15-1,1,1)),(1-PLE!$AA$28)*OFFSET(Import.PLQ,$A158-1,BD$15-1,1,1))))</f>
        <v>0</v>
      </c>
      <c r="BE158" s="144">
        <f ca="1">IF(BE$13="",0,CHOOSE(Detalhamento.OpçãoServiços,OFFSET(Import.PLQ,$A158-1,BE$15-1,1,1),IF($E158&lt;&gt;1,IF(ISNUMBER(INDEX(Import.PLE,Detalhamento!$E158,Detalhamento!BE$15)),IF(INDEX(Import.PLE,Detalhamento!$E158,Detalhamento!BE$15)&lt;=mediçao,OFFSET(Import.PLQ,$A158-1,BE$15-1,1,1),0),0),PLE!$AA$28*OFFSET(Import.PLQ,$A158-1,BE$15-1,1,1)),IF($E158&lt;&gt;1,IF(ISNUMBER(INDEX(Import.PLE,Detalhamento!$E158,Detalhamento!BE$15)),IF(INDEX(Import.PLE,Detalhamento!$E158,Detalhamento!BE$15)&lt;=mediçao,0,OFFSET(Import.PLQ,$A158-1,BE$15-1,1,1)),OFFSET(Import.PLQ,$A158-1,BE$15-1,1,1)),(1-PLE!$AA$28)*OFFSET(Import.PLQ,$A158-1,BE$15-1,1,1))))</f>
        <v>0</v>
      </c>
      <c r="BF158" s="144">
        <f ca="1">IF(BF$13="",0,CHOOSE(Detalhamento.OpçãoServiços,OFFSET(Import.PLQ,$A158-1,BF$15-1,1,1),IF($E158&lt;&gt;1,IF(ISNUMBER(INDEX(Import.PLE,Detalhamento!$E158,Detalhamento!BF$15)),IF(INDEX(Import.PLE,Detalhamento!$E158,Detalhamento!BF$15)&lt;=mediçao,OFFSET(Import.PLQ,$A158-1,BF$15-1,1,1),0),0),PLE!$AA$28*OFFSET(Import.PLQ,$A158-1,BF$15-1,1,1)),IF($E158&lt;&gt;1,IF(ISNUMBER(INDEX(Import.PLE,Detalhamento!$E158,Detalhamento!BF$15)),IF(INDEX(Import.PLE,Detalhamento!$E158,Detalhamento!BF$15)&lt;=mediçao,0,OFFSET(Import.PLQ,$A158-1,BF$15-1,1,1)),OFFSET(Import.PLQ,$A158-1,BF$15-1,1,1)),(1-PLE!$AA$28)*OFFSET(Import.PLQ,$A158-1,BF$15-1,1,1))))</f>
        <v>0</v>
      </c>
      <c r="BG158" s="144">
        <f ca="1">IF(BG$13="",0,CHOOSE(Detalhamento.OpçãoServiços,OFFSET(Import.PLQ,$A158-1,BG$15-1,1,1),IF($E158&lt;&gt;1,IF(ISNUMBER(INDEX(Import.PLE,Detalhamento!$E158,Detalhamento!BG$15)),IF(INDEX(Import.PLE,Detalhamento!$E158,Detalhamento!BG$15)&lt;=mediçao,OFFSET(Import.PLQ,$A158-1,BG$15-1,1,1),0),0),PLE!$AA$28*OFFSET(Import.PLQ,$A158-1,BG$15-1,1,1)),IF($E158&lt;&gt;1,IF(ISNUMBER(INDEX(Import.PLE,Detalhamento!$E158,Detalhamento!BG$15)),IF(INDEX(Import.PLE,Detalhamento!$E158,Detalhamento!BG$15)&lt;=mediçao,0,OFFSET(Import.PLQ,$A158-1,BG$15-1,1,1)),OFFSET(Import.PLQ,$A158-1,BG$15-1,1,1)),(1-PLE!$AA$28)*OFFSET(Import.PLQ,$A158-1,BG$15-1,1,1))))</f>
        <v>0</v>
      </c>
      <c r="BH158" s="144">
        <f ca="1">IF(BH$13="",0,CHOOSE(Detalhamento.OpçãoServiços,OFFSET(Import.PLQ,$A158-1,BH$15-1,1,1),IF($E158&lt;&gt;1,IF(ISNUMBER(INDEX(Import.PLE,Detalhamento!$E158,Detalhamento!BH$15)),IF(INDEX(Import.PLE,Detalhamento!$E158,Detalhamento!BH$15)&lt;=mediçao,OFFSET(Import.PLQ,$A158-1,BH$15-1,1,1),0),0),PLE!$AA$28*OFFSET(Import.PLQ,$A158-1,BH$15-1,1,1)),IF($E158&lt;&gt;1,IF(ISNUMBER(INDEX(Import.PLE,Detalhamento!$E158,Detalhamento!BH$15)),IF(INDEX(Import.PLE,Detalhamento!$E158,Detalhamento!BH$15)&lt;=mediçao,0,OFFSET(Import.PLQ,$A158-1,BH$15-1,1,1)),OFFSET(Import.PLQ,$A158-1,BH$15-1,1,1)),(1-PLE!$AA$28)*OFFSET(Import.PLQ,$A158-1,BH$15-1,1,1))))</f>
        <v>0</v>
      </c>
      <c r="BI158" s="144">
        <f ca="1">IF(BI$13="",0,CHOOSE(Detalhamento.OpçãoServiços,OFFSET(Import.PLQ,$A158-1,BI$15-1,1,1),IF($E158&lt;&gt;1,IF(ISNUMBER(INDEX(Import.PLE,Detalhamento!$E158,Detalhamento!BI$15)),IF(INDEX(Import.PLE,Detalhamento!$E158,Detalhamento!BI$15)&lt;=mediçao,OFFSET(Import.PLQ,$A158-1,BI$15-1,1,1),0),0),PLE!$AA$28*OFFSET(Import.PLQ,$A158-1,BI$15-1,1,1)),IF($E158&lt;&gt;1,IF(ISNUMBER(INDEX(Import.PLE,Detalhamento!$E158,Detalhamento!BI$15)),IF(INDEX(Import.PLE,Detalhamento!$E158,Detalhamento!BI$15)&lt;=mediçao,0,OFFSET(Import.PLQ,$A158-1,BI$15-1,1,1)),OFFSET(Import.PLQ,$A158-1,BI$15-1,1,1)),(1-PLE!$AA$28)*OFFSET(Import.PLQ,$A158-1,BI$15-1,1,1))))</f>
        <v>0</v>
      </c>
    </row>
    <row r="159" spans="1:61" ht="20" x14ac:dyDescent="0.2">
      <c r="A159" s="155">
        <v>126</v>
      </c>
      <c r="B159" s="21" t="str">
        <f t="shared" ca="1" si="25"/>
        <v>Serviço</v>
      </c>
      <c r="E159" s="153">
        <f t="shared" ca="1" si="26"/>
        <v>14</v>
      </c>
      <c r="F159" s="154">
        <f t="shared" ca="1" si="27"/>
        <v>140126</v>
      </c>
      <c r="G159" s="154" t="str">
        <f t="shared" ca="1" si="24"/>
        <v>1.13.2</v>
      </c>
      <c r="H159" s="182" t="str">
        <f t="shared" ca="1" si="24"/>
        <v>LANÇAMENTO COM USO DE BALDES, ADENSAMENTO E ACABAMENTO DE CONCRETO EM ESTRUTURAS. AF_12/2015</v>
      </c>
      <c r="I159" s="37" t="str">
        <f t="shared" ca="1" si="28"/>
        <v>M3</v>
      </c>
      <c r="J159" s="144">
        <f t="shared" ca="1" si="29"/>
        <v>0.87</v>
      </c>
      <c r="K159" s="67"/>
      <c r="L159" s="144">
        <f ca="1">IF(L$13="",0,CHOOSE(Detalhamento.OpçãoServiços,OFFSET(Import.PLQ,$A159-1,L$15-1,1,1),IF($E159&lt;&gt;1,IF(ISNUMBER(INDEX(Import.PLE,Detalhamento!$E159,Detalhamento!L$15)),IF(INDEX(Import.PLE,Detalhamento!$E159,Detalhamento!L$15)&lt;=mediçao,OFFSET(Import.PLQ,$A159-1,L$15-1,1,1),0),0),PLE!$AA$28*OFFSET(Import.PLQ,$A159-1,L$15-1,1,1)),IF($E159&lt;&gt;1,IF(ISNUMBER(INDEX(Import.PLE,Detalhamento!$E159,Detalhamento!L$15)),IF(INDEX(Import.PLE,Detalhamento!$E159,Detalhamento!L$15)&lt;=mediçao,0,OFFSET(Import.PLQ,$A159-1,L$15-1,1,1)),OFFSET(Import.PLQ,$A159-1,L$15-1,1,1)),(1-PLE!$AA$28)*OFFSET(Import.PLQ,$A159-1,L$15-1,1,1))))</f>
        <v>0.87</v>
      </c>
      <c r="M159" s="144">
        <f ca="1">IF(M$13="",0,CHOOSE(Detalhamento.OpçãoServiços,OFFSET(Import.PLQ,$A159-1,M$15-1,1,1),IF($E159&lt;&gt;1,IF(ISNUMBER(INDEX(Import.PLE,Detalhamento!$E159,Detalhamento!M$15)),IF(INDEX(Import.PLE,Detalhamento!$E159,Detalhamento!M$15)&lt;=mediçao,OFFSET(Import.PLQ,$A159-1,M$15-1,1,1),0),0),PLE!$AA$28*OFFSET(Import.PLQ,$A159-1,M$15-1,1,1)),IF($E159&lt;&gt;1,IF(ISNUMBER(INDEX(Import.PLE,Detalhamento!$E159,Detalhamento!M$15)),IF(INDEX(Import.PLE,Detalhamento!$E159,Detalhamento!M$15)&lt;=mediçao,0,OFFSET(Import.PLQ,$A159-1,M$15-1,1,1)),OFFSET(Import.PLQ,$A159-1,M$15-1,1,1)),(1-PLE!$AA$28)*OFFSET(Import.PLQ,$A159-1,M$15-1,1,1))))</f>
        <v>0</v>
      </c>
      <c r="N159" s="144">
        <f ca="1">IF(N$13="",0,CHOOSE(Detalhamento.OpçãoServiços,OFFSET(Import.PLQ,$A159-1,N$15-1,1,1),IF($E159&lt;&gt;1,IF(ISNUMBER(INDEX(Import.PLE,Detalhamento!$E159,Detalhamento!N$15)),IF(INDEX(Import.PLE,Detalhamento!$E159,Detalhamento!N$15)&lt;=mediçao,OFFSET(Import.PLQ,$A159-1,N$15-1,1,1),0),0),PLE!$AA$28*OFFSET(Import.PLQ,$A159-1,N$15-1,1,1)),IF($E159&lt;&gt;1,IF(ISNUMBER(INDEX(Import.PLE,Detalhamento!$E159,Detalhamento!N$15)),IF(INDEX(Import.PLE,Detalhamento!$E159,Detalhamento!N$15)&lt;=mediçao,0,OFFSET(Import.PLQ,$A159-1,N$15-1,1,1)),OFFSET(Import.PLQ,$A159-1,N$15-1,1,1)),(1-PLE!$AA$28)*OFFSET(Import.PLQ,$A159-1,N$15-1,1,1))))</f>
        <v>0</v>
      </c>
      <c r="O159" s="144">
        <f ca="1">IF(O$13="",0,CHOOSE(Detalhamento.OpçãoServiços,OFFSET(Import.PLQ,$A159-1,O$15-1,1,1),IF($E159&lt;&gt;1,IF(ISNUMBER(INDEX(Import.PLE,Detalhamento!$E159,Detalhamento!O$15)),IF(INDEX(Import.PLE,Detalhamento!$E159,Detalhamento!O$15)&lt;=mediçao,OFFSET(Import.PLQ,$A159-1,O$15-1,1,1),0),0),PLE!$AA$28*OFFSET(Import.PLQ,$A159-1,O$15-1,1,1)),IF($E159&lt;&gt;1,IF(ISNUMBER(INDEX(Import.PLE,Detalhamento!$E159,Detalhamento!O$15)),IF(INDEX(Import.PLE,Detalhamento!$E159,Detalhamento!O$15)&lt;=mediçao,0,OFFSET(Import.PLQ,$A159-1,O$15-1,1,1)),OFFSET(Import.PLQ,$A159-1,O$15-1,1,1)),(1-PLE!$AA$28)*OFFSET(Import.PLQ,$A159-1,O$15-1,1,1))))</f>
        <v>0</v>
      </c>
      <c r="P159" s="144">
        <f ca="1">IF(P$13="",0,CHOOSE(Detalhamento.OpçãoServiços,OFFSET(Import.PLQ,$A159-1,P$15-1,1,1),IF($E159&lt;&gt;1,IF(ISNUMBER(INDEX(Import.PLE,Detalhamento!$E159,Detalhamento!P$15)),IF(INDEX(Import.PLE,Detalhamento!$E159,Detalhamento!P$15)&lt;=mediçao,OFFSET(Import.PLQ,$A159-1,P$15-1,1,1),0),0),PLE!$AA$28*OFFSET(Import.PLQ,$A159-1,P$15-1,1,1)),IF($E159&lt;&gt;1,IF(ISNUMBER(INDEX(Import.PLE,Detalhamento!$E159,Detalhamento!P$15)),IF(INDEX(Import.PLE,Detalhamento!$E159,Detalhamento!P$15)&lt;=mediçao,0,OFFSET(Import.PLQ,$A159-1,P$15-1,1,1)),OFFSET(Import.PLQ,$A159-1,P$15-1,1,1)),(1-PLE!$AA$28)*OFFSET(Import.PLQ,$A159-1,P$15-1,1,1))))</f>
        <v>0</v>
      </c>
      <c r="Q159" s="144">
        <f ca="1">IF(Q$13="",0,CHOOSE(Detalhamento.OpçãoServiços,OFFSET(Import.PLQ,$A159-1,Q$15-1,1,1),IF($E159&lt;&gt;1,IF(ISNUMBER(INDEX(Import.PLE,Detalhamento!$E159,Detalhamento!Q$15)),IF(INDEX(Import.PLE,Detalhamento!$E159,Detalhamento!Q$15)&lt;=mediçao,OFFSET(Import.PLQ,$A159-1,Q$15-1,1,1),0),0),PLE!$AA$28*OFFSET(Import.PLQ,$A159-1,Q$15-1,1,1)),IF($E159&lt;&gt;1,IF(ISNUMBER(INDEX(Import.PLE,Detalhamento!$E159,Detalhamento!Q$15)),IF(INDEX(Import.PLE,Detalhamento!$E159,Detalhamento!Q$15)&lt;=mediçao,0,OFFSET(Import.PLQ,$A159-1,Q$15-1,1,1)),OFFSET(Import.PLQ,$A159-1,Q$15-1,1,1)),(1-PLE!$AA$28)*OFFSET(Import.PLQ,$A159-1,Q$15-1,1,1))))</f>
        <v>0</v>
      </c>
      <c r="R159" s="144">
        <f ca="1">IF(R$13="",0,CHOOSE(Detalhamento.OpçãoServiços,OFFSET(Import.PLQ,$A159-1,R$15-1,1,1),IF($E159&lt;&gt;1,IF(ISNUMBER(INDEX(Import.PLE,Detalhamento!$E159,Detalhamento!R$15)),IF(INDEX(Import.PLE,Detalhamento!$E159,Detalhamento!R$15)&lt;=mediçao,OFFSET(Import.PLQ,$A159-1,R$15-1,1,1),0),0),PLE!$AA$28*OFFSET(Import.PLQ,$A159-1,R$15-1,1,1)),IF($E159&lt;&gt;1,IF(ISNUMBER(INDEX(Import.PLE,Detalhamento!$E159,Detalhamento!R$15)),IF(INDEX(Import.PLE,Detalhamento!$E159,Detalhamento!R$15)&lt;=mediçao,0,OFFSET(Import.PLQ,$A159-1,R$15-1,1,1)),OFFSET(Import.PLQ,$A159-1,R$15-1,1,1)),(1-PLE!$AA$28)*OFFSET(Import.PLQ,$A159-1,R$15-1,1,1))))</f>
        <v>0</v>
      </c>
      <c r="S159" s="144">
        <f ca="1">IF(S$13="",0,CHOOSE(Detalhamento.OpçãoServiços,OFFSET(Import.PLQ,$A159-1,S$15-1,1,1),IF($E159&lt;&gt;1,IF(ISNUMBER(INDEX(Import.PLE,Detalhamento!$E159,Detalhamento!S$15)),IF(INDEX(Import.PLE,Detalhamento!$E159,Detalhamento!S$15)&lt;=mediçao,OFFSET(Import.PLQ,$A159-1,S$15-1,1,1),0),0),PLE!$AA$28*OFFSET(Import.PLQ,$A159-1,S$15-1,1,1)),IF($E159&lt;&gt;1,IF(ISNUMBER(INDEX(Import.PLE,Detalhamento!$E159,Detalhamento!S$15)),IF(INDEX(Import.PLE,Detalhamento!$E159,Detalhamento!S$15)&lt;=mediçao,0,OFFSET(Import.PLQ,$A159-1,S$15-1,1,1)),OFFSET(Import.PLQ,$A159-1,S$15-1,1,1)),(1-PLE!$AA$28)*OFFSET(Import.PLQ,$A159-1,S$15-1,1,1))))</f>
        <v>0</v>
      </c>
      <c r="T159" s="144">
        <f ca="1">IF(T$13="",0,CHOOSE(Detalhamento.OpçãoServiços,OFFSET(Import.PLQ,$A159-1,T$15-1,1,1),IF($E159&lt;&gt;1,IF(ISNUMBER(INDEX(Import.PLE,Detalhamento!$E159,Detalhamento!T$15)),IF(INDEX(Import.PLE,Detalhamento!$E159,Detalhamento!T$15)&lt;=mediçao,OFFSET(Import.PLQ,$A159-1,T$15-1,1,1),0),0),PLE!$AA$28*OFFSET(Import.PLQ,$A159-1,T$15-1,1,1)),IF($E159&lt;&gt;1,IF(ISNUMBER(INDEX(Import.PLE,Detalhamento!$E159,Detalhamento!T$15)),IF(INDEX(Import.PLE,Detalhamento!$E159,Detalhamento!T$15)&lt;=mediçao,0,OFFSET(Import.PLQ,$A159-1,T$15-1,1,1)),OFFSET(Import.PLQ,$A159-1,T$15-1,1,1)),(1-PLE!$AA$28)*OFFSET(Import.PLQ,$A159-1,T$15-1,1,1))))</f>
        <v>0</v>
      </c>
      <c r="U159" s="144">
        <f ca="1">IF(U$13="",0,CHOOSE(Detalhamento.OpçãoServiços,OFFSET(Import.PLQ,$A159-1,U$15-1,1,1),IF($E159&lt;&gt;1,IF(ISNUMBER(INDEX(Import.PLE,Detalhamento!$E159,Detalhamento!U$15)),IF(INDEX(Import.PLE,Detalhamento!$E159,Detalhamento!U$15)&lt;=mediçao,OFFSET(Import.PLQ,$A159-1,U$15-1,1,1),0),0),PLE!$AA$28*OFFSET(Import.PLQ,$A159-1,U$15-1,1,1)),IF($E159&lt;&gt;1,IF(ISNUMBER(INDEX(Import.PLE,Detalhamento!$E159,Detalhamento!U$15)),IF(INDEX(Import.PLE,Detalhamento!$E159,Detalhamento!U$15)&lt;=mediçao,0,OFFSET(Import.PLQ,$A159-1,U$15-1,1,1)),OFFSET(Import.PLQ,$A159-1,U$15-1,1,1)),(1-PLE!$AA$28)*OFFSET(Import.PLQ,$A159-1,U$15-1,1,1))))</f>
        <v>0</v>
      </c>
      <c r="V159" s="144">
        <f ca="1">IF(V$13="",0,CHOOSE(Detalhamento.OpçãoServiços,OFFSET(Import.PLQ,$A159-1,V$15-1,1,1),IF($E159&lt;&gt;1,IF(ISNUMBER(INDEX(Import.PLE,Detalhamento!$E159,Detalhamento!V$15)),IF(INDEX(Import.PLE,Detalhamento!$E159,Detalhamento!V$15)&lt;=mediçao,OFFSET(Import.PLQ,$A159-1,V$15-1,1,1),0),0),PLE!$AA$28*OFFSET(Import.PLQ,$A159-1,V$15-1,1,1)),IF($E159&lt;&gt;1,IF(ISNUMBER(INDEX(Import.PLE,Detalhamento!$E159,Detalhamento!V$15)),IF(INDEX(Import.PLE,Detalhamento!$E159,Detalhamento!V$15)&lt;=mediçao,0,OFFSET(Import.PLQ,$A159-1,V$15-1,1,1)),OFFSET(Import.PLQ,$A159-1,V$15-1,1,1)),(1-PLE!$AA$28)*OFFSET(Import.PLQ,$A159-1,V$15-1,1,1))))</f>
        <v>0</v>
      </c>
      <c r="W159" s="144">
        <f ca="1">IF(W$13="",0,CHOOSE(Detalhamento.OpçãoServiços,OFFSET(Import.PLQ,$A159-1,W$15-1,1,1),IF($E159&lt;&gt;1,IF(ISNUMBER(INDEX(Import.PLE,Detalhamento!$E159,Detalhamento!W$15)),IF(INDEX(Import.PLE,Detalhamento!$E159,Detalhamento!W$15)&lt;=mediçao,OFFSET(Import.PLQ,$A159-1,W$15-1,1,1),0),0),PLE!$AA$28*OFFSET(Import.PLQ,$A159-1,W$15-1,1,1)),IF($E159&lt;&gt;1,IF(ISNUMBER(INDEX(Import.PLE,Detalhamento!$E159,Detalhamento!W$15)),IF(INDEX(Import.PLE,Detalhamento!$E159,Detalhamento!W$15)&lt;=mediçao,0,OFFSET(Import.PLQ,$A159-1,W$15-1,1,1)),OFFSET(Import.PLQ,$A159-1,W$15-1,1,1)),(1-PLE!$AA$28)*OFFSET(Import.PLQ,$A159-1,W$15-1,1,1))))</f>
        <v>0</v>
      </c>
      <c r="X159" s="144">
        <f ca="1">IF(X$13="",0,CHOOSE(Detalhamento.OpçãoServiços,OFFSET(Import.PLQ,$A159-1,X$15-1,1,1),IF($E159&lt;&gt;1,IF(ISNUMBER(INDEX(Import.PLE,Detalhamento!$E159,Detalhamento!X$15)),IF(INDEX(Import.PLE,Detalhamento!$E159,Detalhamento!X$15)&lt;=mediçao,OFFSET(Import.PLQ,$A159-1,X$15-1,1,1),0),0),PLE!$AA$28*OFFSET(Import.PLQ,$A159-1,X$15-1,1,1)),IF($E159&lt;&gt;1,IF(ISNUMBER(INDEX(Import.PLE,Detalhamento!$E159,Detalhamento!X$15)),IF(INDEX(Import.PLE,Detalhamento!$E159,Detalhamento!X$15)&lt;=mediçao,0,OFFSET(Import.PLQ,$A159-1,X$15-1,1,1)),OFFSET(Import.PLQ,$A159-1,X$15-1,1,1)),(1-PLE!$AA$28)*OFFSET(Import.PLQ,$A159-1,X$15-1,1,1))))</f>
        <v>0</v>
      </c>
      <c r="Y159" s="144">
        <f ca="1">IF(Y$13="",0,CHOOSE(Detalhamento.OpçãoServiços,OFFSET(Import.PLQ,$A159-1,Y$15-1,1,1),IF($E159&lt;&gt;1,IF(ISNUMBER(INDEX(Import.PLE,Detalhamento!$E159,Detalhamento!Y$15)),IF(INDEX(Import.PLE,Detalhamento!$E159,Detalhamento!Y$15)&lt;=mediçao,OFFSET(Import.PLQ,$A159-1,Y$15-1,1,1),0),0),PLE!$AA$28*OFFSET(Import.PLQ,$A159-1,Y$15-1,1,1)),IF($E159&lt;&gt;1,IF(ISNUMBER(INDEX(Import.PLE,Detalhamento!$E159,Detalhamento!Y$15)),IF(INDEX(Import.PLE,Detalhamento!$E159,Detalhamento!Y$15)&lt;=mediçao,0,OFFSET(Import.PLQ,$A159-1,Y$15-1,1,1)),OFFSET(Import.PLQ,$A159-1,Y$15-1,1,1)),(1-PLE!$AA$28)*OFFSET(Import.PLQ,$A159-1,Y$15-1,1,1))))</f>
        <v>0</v>
      </c>
      <c r="Z159" s="144">
        <f ca="1">IF(Z$13="",0,CHOOSE(Detalhamento.OpçãoServiços,OFFSET(Import.PLQ,$A159-1,Z$15-1,1,1),IF($E159&lt;&gt;1,IF(ISNUMBER(INDEX(Import.PLE,Detalhamento!$E159,Detalhamento!Z$15)),IF(INDEX(Import.PLE,Detalhamento!$E159,Detalhamento!Z$15)&lt;=mediçao,OFFSET(Import.PLQ,$A159-1,Z$15-1,1,1),0),0),PLE!$AA$28*OFFSET(Import.PLQ,$A159-1,Z$15-1,1,1)),IF($E159&lt;&gt;1,IF(ISNUMBER(INDEX(Import.PLE,Detalhamento!$E159,Detalhamento!Z$15)),IF(INDEX(Import.PLE,Detalhamento!$E159,Detalhamento!Z$15)&lt;=mediçao,0,OFFSET(Import.PLQ,$A159-1,Z$15-1,1,1)),OFFSET(Import.PLQ,$A159-1,Z$15-1,1,1)),(1-PLE!$AA$28)*OFFSET(Import.PLQ,$A159-1,Z$15-1,1,1))))</f>
        <v>0</v>
      </c>
      <c r="AA159" s="144">
        <f ca="1">IF(AA$13="",0,CHOOSE(Detalhamento.OpçãoServiços,OFFSET(Import.PLQ,$A159-1,AA$15-1,1,1),IF($E159&lt;&gt;1,IF(ISNUMBER(INDEX(Import.PLE,Detalhamento!$E159,Detalhamento!AA$15)),IF(INDEX(Import.PLE,Detalhamento!$E159,Detalhamento!AA$15)&lt;=mediçao,OFFSET(Import.PLQ,$A159-1,AA$15-1,1,1),0),0),PLE!$AA$28*OFFSET(Import.PLQ,$A159-1,AA$15-1,1,1)),IF($E159&lt;&gt;1,IF(ISNUMBER(INDEX(Import.PLE,Detalhamento!$E159,Detalhamento!AA$15)),IF(INDEX(Import.PLE,Detalhamento!$E159,Detalhamento!AA$15)&lt;=mediçao,0,OFFSET(Import.PLQ,$A159-1,AA$15-1,1,1)),OFFSET(Import.PLQ,$A159-1,AA$15-1,1,1)),(1-PLE!$AA$28)*OFFSET(Import.PLQ,$A159-1,AA$15-1,1,1))))</f>
        <v>0</v>
      </c>
      <c r="AB159" s="144">
        <f ca="1">IF(AB$13="",0,CHOOSE(Detalhamento.OpçãoServiços,OFFSET(Import.PLQ,$A159-1,AB$15-1,1,1),IF($E159&lt;&gt;1,IF(ISNUMBER(INDEX(Import.PLE,Detalhamento!$E159,Detalhamento!AB$15)),IF(INDEX(Import.PLE,Detalhamento!$E159,Detalhamento!AB$15)&lt;=mediçao,OFFSET(Import.PLQ,$A159-1,AB$15-1,1,1),0),0),PLE!$AA$28*OFFSET(Import.PLQ,$A159-1,AB$15-1,1,1)),IF($E159&lt;&gt;1,IF(ISNUMBER(INDEX(Import.PLE,Detalhamento!$E159,Detalhamento!AB$15)),IF(INDEX(Import.PLE,Detalhamento!$E159,Detalhamento!AB$15)&lt;=mediçao,0,OFFSET(Import.PLQ,$A159-1,AB$15-1,1,1)),OFFSET(Import.PLQ,$A159-1,AB$15-1,1,1)),(1-PLE!$AA$28)*OFFSET(Import.PLQ,$A159-1,AB$15-1,1,1))))</f>
        <v>0</v>
      </c>
      <c r="AC159" s="144">
        <f ca="1">IF(AC$13="",0,CHOOSE(Detalhamento.OpçãoServiços,OFFSET(Import.PLQ,$A159-1,AC$15-1,1,1),IF($E159&lt;&gt;1,IF(ISNUMBER(INDEX(Import.PLE,Detalhamento!$E159,Detalhamento!AC$15)),IF(INDEX(Import.PLE,Detalhamento!$E159,Detalhamento!AC$15)&lt;=mediçao,OFFSET(Import.PLQ,$A159-1,AC$15-1,1,1),0),0),PLE!$AA$28*OFFSET(Import.PLQ,$A159-1,AC$15-1,1,1)),IF($E159&lt;&gt;1,IF(ISNUMBER(INDEX(Import.PLE,Detalhamento!$E159,Detalhamento!AC$15)),IF(INDEX(Import.PLE,Detalhamento!$E159,Detalhamento!AC$15)&lt;=mediçao,0,OFFSET(Import.PLQ,$A159-1,AC$15-1,1,1)),OFFSET(Import.PLQ,$A159-1,AC$15-1,1,1)),(1-PLE!$AA$28)*OFFSET(Import.PLQ,$A159-1,AC$15-1,1,1))))</f>
        <v>0</v>
      </c>
      <c r="AD159" s="144">
        <f ca="1">IF(AD$13="",0,CHOOSE(Detalhamento.OpçãoServiços,OFFSET(Import.PLQ,$A159-1,AD$15-1,1,1),IF($E159&lt;&gt;1,IF(ISNUMBER(INDEX(Import.PLE,Detalhamento!$E159,Detalhamento!AD$15)),IF(INDEX(Import.PLE,Detalhamento!$E159,Detalhamento!AD$15)&lt;=mediçao,OFFSET(Import.PLQ,$A159-1,AD$15-1,1,1),0),0),PLE!$AA$28*OFFSET(Import.PLQ,$A159-1,AD$15-1,1,1)),IF($E159&lt;&gt;1,IF(ISNUMBER(INDEX(Import.PLE,Detalhamento!$E159,Detalhamento!AD$15)),IF(INDEX(Import.PLE,Detalhamento!$E159,Detalhamento!AD$15)&lt;=mediçao,0,OFFSET(Import.PLQ,$A159-1,AD$15-1,1,1)),OFFSET(Import.PLQ,$A159-1,AD$15-1,1,1)),(1-PLE!$AA$28)*OFFSET(Import.PLQ,$A159-1,AD$15-1,1,1))))</f>
        <v>0</v>
      </c>
      <c r="AE159" s="144">
        <f ca="1">IF(AE$13="",0,CHOOSE(Detalhamento.OpçãoServiços,OFFSET(Import.PLQ,$A159-1,AE$15-1,1,1),IF($E159&lt;&gt;1,IF(ISNUMBER(INDEX(Import.PLE,Detalhamento!$E159,Detalhamento!AE$15)),IF(INDEX(Import.PLE,Detalhamento!$E159,Detalhamento!AE$15)&lt;=mediçao,OFFSET(Import.PLQ,$A159-1,AE$15-1,1,1),0),0),PLE!$AA$28*OFFSET(Import.PLQ,$A159-1,AE$15-1,1,1)),IF($E159&lt;&gt;1,IF(ISNUMBER(INDEX(Import.PLE,Detalhamento!$E159,Detalhamento!AE$15)),IF(INDEX(Import.PLE,Detalhamento!$E159,Detalhamento!AE$15)&lt;=mediçao,0,OFFSET(Import.PLQ,$A159-1,AE$15-1,1,1)),OFFSET(Import.PLQ,$A159-1,AE$15-1,1,1)),(1-PLE!$AA$28)*OFFSET(Import.PLQ,$A159-1,AE$15-1,1,1))))</f>
        <v>0</v>
      </c>
      <c r="AF159" s="144">
        <f ca="1">IF(AF$13="",0,CHOOSE(Detalhamento.OpçãoServiços,OFFSET(Import.PLQ,$A159-1,AF$15-1,1,1),IF($E159&lt;&gt;1,IF(ISNUMBER(INDEX(Import.PLE,Detalhamento!$E159,Detalhamento!AF$15)),IF(INDEX(Import.PLE,Detalhamento!$E159,Detalhamento!AF$15)&lt;=mediçao,OFFSET(Import.PLQ,$A159-1,AF$15-1,1,1),0),0),PLE!$AA$28*OFFSET(Import.PLQ,$A159-1,AF$15-1,1,1)),IF($E159&lt;&gt;1,IF(ISNUMBER(INDEX(Import.PLE,Detalhamento!$E159,Detalhamento!AF$15)),IF(INDEX(Import.PLE,Detalhamento!$E159,Detalhamento!AF$15)&lt;=mediçao,0,OFFSET(Import.PLQ,$A159-1,AF$15-1,1,1)),OFFSET(Import.PLQ,$A159-1,AF$15-1,1,1)),(1-PLE!$AA$28)*OFFSET(Import.PLQ,$A159-1,AF$15-1,1,1))))</f>
        <v>0</v>
      </c>
      <c r="AG159" s="144">
        <f ca="1">IF(AG$13="",0,CHOOSE(Detalhamento.OpçãoServiços,OFFSET(Import.PLQ,$A159-1,AG$15-1,1,1),IF($E159&lt;&gt;1,IF(ISNUMBER(INDEX(Import.PLE,Detalhamento!$E159,Detalhamento!AG$15)),IF(INDEX(Import.PLE,Detalhamento!$E159,Detalhamento!AG$15)&lt;=mediçao,OFFSET(Import.PLQ,$A159-1,AG$15-1,1,1),0),0),PLE!$AA$28*OFFSET(Import.PLQ,$A159-1,AG$15-1,1,1)),IF($E159&lt;&gt;1,IF(ISNUMBER(INDEX(Import.PLE,Detalhamento!$E159,Detalhamento!AG$15)),IF(INDEX(Import.PLE,Detalhamento!$E159,Detalhamento!AG$15)&lt;=mediçao,0,OFFSET(Import.PLQ,$A159-1,AG$15-1,1,1)),OFFSET(Import.PLQ,$A159-1,AG$15-1,1,1)),(1-PLE!$AA$28)*OFFSET(Import.PLQ,$A159-1,AG$15-1,1,1))))</f>
        <v>0</v>
      </c>
      <c r="AH159" s="144">
        <f ca="1">IF(AH$13="",0,CHOOSE(Detalhamento.OpçãoServiços,OFFSET(Import.PLQ,$A159-1,AH$15-1,1,1),IF($E159&lt;&gt;1,IF(ISNUMBER(INDEX(Import.PLE,Detalhamento!$E159,Detalhamento!AH$15)),IF(INDEX(Import.PLE,Detalhamento!$E159,Detalhamento!AH$15)&lt;=mediçao,OFFSET(Import.PLQ,$A159-1,AH$15-1,1,1),0),0),PLE!$AA$28*OFFSET(Import.PLQ,$A159-1,AH$15-1,1,1)),IF($E159&lt;&gt;1,IF(ISNUMBER(INDEX(Import.PLE,Detalhamento!$E159,Detalhamento!AH$15)),IF(INDEX(Import.PLE,Detalhamento!$E159,Detalhamento!AH$15)&lt;=mediçao,0,OFFSET(Import.PLQ,$A159-1,AH$15-1,1,1)),OFFSET(Import.PLQ,$A159-1,AH$15-1,1,1)),(1-PLE!$AA$28)*OFFSET(Import.PLQ,$A159-1,AH$15-1,1,1))))</f>
        <v>0</v>
      </c>
      <c r="AI159" s="144">
        <f ca="1">IF(AI$13="",0,CHOOSE(Detalhamento.OpçãoServiços,OFFSET(Import.PLQ,$A159-1,AI$15-1,1,1),IF($E159&lt;&gt;1,IF(ISNUMBER(INDEX(Import.PLE,Detalhamento!$E159,Detalhamento!AI$15)),IF(INDEX(Import.PLE,Detalhamento!$E159,Detalhamento!AI$15)&lt;=mediçao,OFFSET(Import.PLQ,$A159-1,AI$15-1,1,1),0),0),PLE!$AA$28*OFFSET(Import.PLQ,$A159-1,AI$15-1,1,1)),IF($E159&lt;&gt;1,IF(ISNUMBER(INDEX(Import.PLE,Detalhamento!$E159,Detalhamento!AI$15)),IF(INDEX(Import.PLE,Detalhamento!$E159,Detalhamento!AI$15)&lt;=mediçao,0,OFFSET(Import.PLQ,$A159-1,AI$15-1,1,1)),OFFSET(Import.PLQ,$A159-1,AI$15-1,1,1)),(1-PLE!$AA$28)*OFFSET(Import.PLQ,$A159-1,AI$15-1,1,1))))</f>
        <v>0</v>
      </c>
      <c r="AJ159" s="144">
        <f ca="1">IF(AJ$13="",0,CHOOSE(Detalhamento.OpçãoServiços,OFFSET(Import.PLQ,$A159-1,AJ$15-1,1,1),IF($E159&lt;&gt;1,IF(ISNUMBER(INDEX(Import.PLE,Detalhamento!$E159,Detalhamento!AJ$15)),IF(INDEX(Import.PLE,Detalhamento!$E159,Detalhamento!AJ$15)&lt;=mediçao,OFFSET(Import.PLQ,$A159-1,AJ$15-1,1,1),0),0),PLE!$AA$28*OFFSET(Import.PLQ,$A159-1,AJ$15-1,1,1)),IF($E159&lt;&gt;1,IF(ISNUMBER(INDEX(Import.PLE,Detalhamento!$E159,Detalhamento!AJ$15)),IF(INDEX(Import.PLE,Detalhamento!$E159,Detalhamento!AJ$15)&lt;=mediçao,0,OFFSET(Import.PLQ,$A159-1,AJ$15-1,1,1)),OFFSET(Import.PLQ,$A159-1,AJ$15-1,1,1)),(1-PLE!$AA$28)*OFFSET(Import.PLQ,$A159-1,AJ$15-1,1,1))))</f>
        <v>0</v>
      </c>
      <c r="AK159" s="144">
        <f ca="1">IF(AK$13="",0,CHOOSE(Detalhamento.OpçãoServiços,OFFSET(Import.PLQ,$A159-1,AK$15-1,1,1),IF($E159&lt;&gt;1,IF(ISNUMBER(INDEX(Import.PLE,Detalhamento!$E159,Detalhamento!AK$15)),IF(INDEX(Import.PLE,Detalhamento!$E159,Detalhamento!AK$15)&lt;=mediçao,OFFSET(Import.PLQ,$A159-1,AK$15-1,1,1),0),0),PLE!$AA$28*OFFSET(Import.PLQ,$A159-1,AK$15-1,1,1)),IF($E159&lt;&gt;1,IF(ISNUMBER(INDEX(Import.PLE,Detalhamento!$E159,Detalhamento!AK$15)),IF(INDEX(Import.PLE,Detalhamento!$E159,Detalhamento!AK$15)&lt;=mediçao,0,OFFSET(Import.PLQ,$A159-1,AK$15-1,1,1)),OFFSET(Import.PLQ,$A159-1,AK$15-1,1,1)),(1-PLE!$AA$28)*OFFSET(Import.PLQ,$A159-1,AK$15-1,1,1))))</f>
        <v>0</v>
      </c>
      <c r="AL159" s="144">
        <f ca="1">IF(AL$13="",0,CHOOSE(Detalhamento.OpçãoServiços,OFFSET(Import.PLQ,$A159-1,AL$15-1,1,1),IF($E159&lt;&gt;1,IF(ISNUMBER(INDEX(Import.PLE,Detalhamento!$E159,Detalhamento!AL$15)),IF(INDEX(Import.PLE,Detalhamento!$E159,Detalhamento!AL$15)&lt;=mediçao,OFFSET(Import.PLQ,$A159-1,AL$15-1,1,1),0),0),PLE!$AA$28*OFFSET(Import.PLQ,$A159-1,AL$15-1,1,1)),IF($E159&lt;&gt;1,IF(ISNUMBER(INDEX(Import.PLE,Detalhamento!$E159,Detalhamento!AL$15)),IF(INDEX(Import.PLE,Detalhamento!$E159,Detalhamento!AL$15)&lt;=mediçao,0,OFFSET(Import.PLQ,$A159-1,AL$15-1,1,1)),OFFSET(Import.PLQ,$A159-1,AL$15-1,1,1)),(1-PLE!$AA$28)*OFFSET(Import.PLQ,$A159-1,AL$15-1,1,1))))</f>
        <v>0</v>
      </c>
      <c r="AM159" s="144">
        <f ca="1">IF(AM$13="",0,CHOOSE(Detalhamento.OpçãoServiços,OFFSET(Import.PLQ,$A159-1,AM$15-1,1,1),IF($E159&lt;&gt;1,IF(ISNUMBER(INDEX(Import.PLE,Detalhamento!$E159,Detalhamento!AM$15)),IF(INDEX(Import.PLE,Detalhamento!$E159,Detalhamento!AM$15)&lt;=mediçao,OFFSET(Import.PLQ,$A159-1,AM$15-1,1,1),0),0),PLE!$AA$28*OFFSET(Import.PLQ,$A159-1,AM$15-1,1,1)),IF($E159&lt;&gt;1,IF(ISNUMBER(INDEX(Import.PLE,Detalhamento!$E159,Detalhamento!AM$15)),IF(INDEX(Import.PLE,Detalhamento!$E159,Detalhamento!AM$15)&lt;=mediçao,0,OFFSET(Import.PLQ,$A159-1,AM$15-1,1,1)),OFFSET(Import.PLQ,$A159-1,AM$15-1,1,1)),(1-PLE!$AA$28)*OFFSET(Import.PLQ,$A159-1,AM$15-1,1,1))))</f>
        <v>0</v>
      </c>
      <c r="AN159" s="144">
        <f ca="1">IF(AN$13="",0,CHOOSE(Detalhamento.OpçãoServiços,OFFSET(Import.PLQ,$A159-1,AN$15-1,1,1),IF($E159&lt;&gt;1,IF(ISNUMBER(INDEX(Import.PLE,Detalhamento!$E159,Detalhamento!AN$15)),IF(INDEX(Import.PLE,Detalhamento!$E159,Detalhamento!AN$15)&lt;=mediçao,OFFSET(Import.PLQ,$A159-1,AN$15-1,1,1),0),0),PLE!$AA$28*OFFSET(Import.PLQ,$A159-1,AN$15-1,1,1)),IF($E159&lt;&gt;1,IF(ISNUMBER(INDEX(Import.PLE,Detalhamento!$E159,Detalhamento!AN$15)),IF(INDEX(Import.PLE,Detalhamento!$E159,Detalhamento!AN$15)&lt;=mediçao,0,OFFSET(Import.PLQ,$A159-1,AN$15-1,1,1)),OFFSET(Import.PLQ,$A159-1,AN$15-1,1,1)),(1-PLE!$AA$28)*OFFSET(Import.PLQ,$A159-1,AN$15-1,1,1))))</f>
        <v>0</v>
      </c>
      <c r="AO159" s="144">
        <f ca="1">IF(AO$13="",0,CHOOSE(Detalhamento.OpçãoServiços,OFFSET(Import.PLQ,$A159-1,AO$15-1,1,1),IF($E159&lt;&gt;1,IF(ISNUMBER(INDEX(Import.PLE,Detalhamento!$E159,Detalhamento!AO$15)),IF(INDEX(Import.PLE,Detalhamento!$E159,Detalhamento!AO$15)&lt;=mediçao,OFFSET(Import.PLQ,$A159-1,AO$15-1,1,1),0),0),PLE!$AA$28*OFFSET(Import.PLQ,$A159-1,AO$15-1,1,1)),IF($E159&lt;&gt;1,IF(ISNUMBER(INDEX(Import.PLE,Detalhamento!$E159,Detalhamento!AO$15)),IF(INDEX(Import.PLE,Detalhamento!$E159,Detalhamento!AO$15)&lt;=mediçao,0,OFFSET(Import.PLQ,$A159-1,AO$15-1,1,1)),OFFSET(Import.PLQ,$A159-1,AO$15-1,1,1)),(1-PLE!$AA$28)*OFFSET(Import.PLQ,$A159-1,AO$15-1,1,1))))</f>
        <v>0</v>
      </c>
      <c r="AP159" s="144">
        <f ca="1">IF(AP$13="",0,CHOOSE(Detalhamento.OpçãoServiços,OFFSET(Import.PLQ,$A159-1,AP$15-1,1,1),IF($E159&lt;&gt;1,IF(ISNUMBER(INDEX(Import.PLE,Detalhamento!$E159,Detalhamento!AP$15)),IF(INDEX(Import.PLE,Detalhamento!$E159,Detalhamento!AP$15)&lt;=mediçao,OFFSET(Import.PLQ,$A159-1,AP$15-1,1,1),0),0),PLE!$AA$28*OFFSET(Import.PLQ,$A159-1,AP$15-1,1,1)),IF($E159&lt;&gt;1,IF(ISNUMBER(INDEX(Import.PLE,Detalhamento!$E159,Detalhamento!AP$15)),IF(INDEX(Import.PLE,Detalhamento!$E159,Detalhamento!AP$15)&lt;=mediçao,0,OFFSET(Import.PLQ,$A159-1,AP$15-1,1,1)),OFFSET(Import.PLQ,$A159-1,AP$15-1,1,1)),(1-PLE!$AA$28)*OFFSET(Import.PLQ,$A159-1,AP$15-1,1,1))))</f>
        <v>0</v>
      </c>
      <c r="AQ159" s="144">
        <f ca="1">IF(AQ$13="",0,CHOOSE(Detalhamento.OpçãoServiços,OFFSET(Import.PLQ,$A159-1,AQ$15-1,1,1),IF($E159&lt;&gt;1,IF(ISNUMBER(INDEX(Import.PLE,Detalhamento!$E159,Detalhamento!AQ$15)),IF(INDEX(Import.PLE,Detalhamento!$E159,Detalhamento!AQ$15)&lt;=mediçao,OFFSET(Import.PLQ,$A159-1,AQ$15-1,1,1),0),0),PLE!$AA$28*OFFSET(Import.PLQ,$A159-1,AQ$15-1,1,1)),IF($E159&lt;&gt;1,IF(ISNUMBER(INDEX(Import.PLE,Detalhamento!$E159,Detalhamento!AQ$15)),IF(INDEX(Import.PLE,Detalhamento!$E159,Detalhamento!AQ$15)&lt;=mediçao,0,OFFSET(Import.PLQ,$A159-1,AQ$15-1,1,1)),OFFSET(Import.PLQ,$A159-1,AQ$15-1,1,1)),(1-PLE!$AA$28)*OFFSET(Import.PLQ,$A159-1,AQ$15-1,1,1))))</f>
        <v>0</v>
      </c>
      <c r="AR159" s="144">
        <f ca="1">IF(AR$13="",0,CHOOSE(Detalhamento.OpçãoServiços,OFFSET(Import.PLQ,$A159-1,AR$15-1,1,1),IF($E159&lt;&gt;1,IF(ISNUMBER(INDEX(Import.PLE,Detalhamento!$E159,Detalhamento!AR$15)),IF(INDEX(Import.PLE,Detalhamento!$E159,Detalhamento!AR$15)&lt;=mediçao,OFFSET(Import.PLQ,$A159-1,AR$15-1,1,1),0),0),PLE!$AA$28*OFFSET(Import.PLQ,$A159-1,AR$15-1,1,1)),IF($E159&lt;&gt;1,IF(ISNUMBER(INDEX(Import.PLE,Detalhamento!$E159,Detalhamento!AR$15)),IF(INDEX(Import.PLE,Detalhamento!$E159,Detalhamento!AR$15)&lt;=mediçao,0,OFFSET(Import.PLQ,$A159-1,AR$15-1,1,1)),OFFSET(Import.PLQ,$A159-1,AR$15-1,1,1)),(1-PLE!$AA$28)*OFFSET(Import.PLQ,$A159-1,AR$15-1,1,1))))</f>
        <v>0</v>
      </c>
      <c r="AS159" s="144">
        <f ca="1">IF(AS$13="",0,CHOOSE(Detalhamento.OpçãoServiços,OFFSET(Import.PLQ,$A159-1,AS$15-1,1,1),IF($E159&lt;&gt;1,IF(ISNUMBER(INDEX(Import.PLE,Detalhamento!$E159,Detalhamento!AS$15)),IF(INDEX(Import.PLE,Detalhamento!$E159,Detalhamento!AS$15)&lt;=mediçao,OFFSET(Import.PLQ,$A159-1,AS$15-1,1,1),0),0),PLE!$AA$28*OFFSET(Import.PLQ,$A159-1,AS$15-1,1,1)),IF($E159&lt;&gt;1,IF(ISNUMBER(INDEX(Import.PLE,Detalhamento!$E159,Detalhamento!AS$15)),IF(INDEX(Import.PLE,Detalhamento!$E159,Detalhamento!AS$15)&lt;=mediçao,0,OFFSET(Import.PLQ,$A159-1,AS$15-1,1,1)),OFFSET(Import.PLQ,$A159-1,AS$15-1,1,1)),(1-PLE!$AA$28)*OFFSET(Import.PLQ,$A159-1,AS$15-1,1,1))))</f>
        <v>0</v>
      </c>
      <c r="AT159" s="144">
        <f ca="1">IF(AT$13="",0,CHOOSE(Detalhamento.OpçãoServiços,OFFSET(Import.PLQ,$A159-1,AT$15-1,1,1),IF($E159&lt;&gt;1,IF(ISNUMBER(INDEX(Import.PLE,Detalhamento!$E159,Detalhamento!AT$15)),IF(INDEX(Import.PLE,Detalhamento!$E159,Detalhamento!AT$15)&lt;=mediçao,OFFSET(Import.PLQ,$A159-1,AT$15-1,1,1),0),0),PLE!$AA$28*OFFSET(Import.PLQ,$A159-1,AT$15-1,1,1)),IF($E159&lt;&gt;1,IF(ISNUMBER(INDEX(Import.PLE,Detalhamento!$E159,Detalhamento!AT$15)),IF(INDEX(Import.PLE,Detalhamento!$E159,Detalhamento!AT$15)&lt;=mediçao,0,OFFSET(Import.PLQ,$A159-1,AT$15-1,1,1)),OFFSET(Import.PLQ,$A159-1,AT$15-1,1,1)),(1-PLE!$AA$28)*OFFSET(Import.PLQ,$A159-1,AT$15-1,1,1))))</f>
        <v>0</v>
      </c>
      <c r="AU159" s="144">
        <f ca="1">IF(AU$13="",0,CHOOSE(Detalhamento.OpçãoServiços,OFFSET(Import.PLQ,$A159-1,AU$15-1,1,1),IF($E159&lt;&gt;1,IF(ISNUMBER(INDEX(Import.PLE,Detalhamento!$E159,Detalhamento!AU$15)),IF(INDEX(Import.PLE,Detalhamento!$E159,Detalhamento!AU$15)&lt;=mediçao,OFFSET(Import.PLQ,$A159-1,AU$15-1,1,1),0),0),PLE!$AA$28*OFFSET(Import.PLQ,$A159-1,AU$15-1,1,1)),IF($E159&lt;&gt;1,IF(ISNUMBER(INDEX(Import.PLE,Detalhamento!$E159,Detalhamento!AU$15)),IF(INDEX(Import.PLE,Detalhamento!$E159,Detalhamento!AU$15)&lt;=mediçao,0,OFFSET(Import.PLQ,$A159-1,AU$15-1,1,1)),OFFSET(Import.PLQ,$A159-1,AU$15-1,1,1)),(1-PLE!$AA$28)*OFFSET(Import.PLQ,$A159-1,AU$15-1,1,1))))</f>
        <v>0</v>
      </c>
      <c r="AV159" s="144">
        <f ca="1">IF(AV$13="",0,CHOOSE(Detalhamento.OpçãoServiços,OFFSET(Import.PLQ,$A159-1,AV$15-1,1,1),IF($E159&lt;&gt;1,IF(ISNUMBER(INDEX(Import.PLE,Detalhamento!$E159,Detalhamento!AV$15)),IF(INDEX(Import.PLE,Detalhamento!$E159,Detalhamento!AV$15)&lt;=mediçao,OFFSET(Import.PLQ,$A159-1,AV$15-1,1,1),0),0),PLE!$AA$28*OFFSET(Import.PLQ,$A159-1,AV$15-1,1,1)),IF($E159&lt;&gt;1,IF(ISNUMBER(INDEX(Import.PLE,Detalhamento!$E159,Detalhamento!AV$15)),IF(INDEX(Import.PLE,Detalhamento!$E159,Detalhamento!AV$15)&lt;=mediçao,0,OFFSET(Import.PLQ,$A159-1,AV$15-1,1,1)),OFFSET(Import.PLQ,$A159-1,AV$15-1,1,1)),(1-PLE!$AA$28)*OFFSET(Import.PLQ,$A159-1,AV$15-1,1,1))))</f>
        <v>0</v>
      </c>
      <c r="AW159" s="144">
        <f ca="1">IF(AW$13="",0,CHOOSE(Detalhamento.OpçãoServiços,OFFSET(Import.PLQ,$A159-1,AW$15-1,1,1),IF($E159&lt;&gt;1,IF(ISNUMBER(INDEX(Import.PLE,Detalhamento!$E159,Detalhamento!AW$15)),IF(INDEX(Import.PLE,Detalhamento!$E159,Detalhamento!AW$15)&lt;=mediçao,OFFSET(Import.PLQ,$A159-1,AW$15-1,1,1),0),0),PLE!$AA$28*OFFSET(Import.PLQ,$A159-1,AW$15-1,1,1)),IF($E159&lt;&gt;1,IF(ISNUMBER(INDEX(Import.PLE,Detalhamento!$E159,Detalhamento!AW$15)),IF(INDEX(Import.PLE,Detalhamento!$E159,Detalhamento!AW$15)&lt;=mediçao,0,OFFSET(Import.PLQ,$A159-1,AW$15-1,1,1)),OFFSET(Import.PLQ,$A159-1,AW$15-1,1,1)),(1-PLE!$AA$28)*OFFSET(Import.PLQ,$A159-1,AW$15-1,1,1))))</f>
        <v>0</v>
      </c>
      <c r="AX159" s="144">
        <f ca="1">IF(AX$13="",0,CHOOSE(Detalhamento.OpçãoServiços,OFFSET(Import.PLQ,$A159-1,AX$15-1,1,1),IF($E159&lt;&gt;1,IF(ISNUMBER(INDEX(Import.PLE,Detalhamento!$E159,Detalhamento!AX$15)),IF(INDEX(Import.PLE,Detalhamento!$E159,Detalhamento!AX$15)&lt;=mediçao,OFFSET(Import.PLQ,$A159-1,AX$15-1,1,1),0),0),PLE!$AA$28*OFFSET(Import.PLQ,$A159-1,AX$15-1,1,1)),IF($E159&lt;&gt;1,IF(ISNUMBER(INDEX(Import.PLE,Detalhamento!$E159,Detalhamento!AX$15)),IF(INDEX(Import.PLE,Detalhamento!$E159,Detalhamento!AX$15)&lt;=mediçao,0,OFFSET(Import.PLQ,$A159-1,AX$15-1,1,1)),OFFSET(Import.PLQ,$A159-1,AX$15-1,1,1)),(1-PLE!$AA$28)*OFFSET(Import.PLQ,$A159-1,AX$15-1,1,1))))</f>
        <v>0</v>
      </c>
      <c r="AY159" s="144">
        <f ca="1">IF(AY$13="",0,CHOOSE(Detalhamento.OpçãoServiços,OFFSET(Import.PLQ,$A159-1,AY$15-1,1,1),IF($E159&lt;&gt;1,IF(ISNUMBER(INDEX(Import.PLE,Detalhamento!$E159,Detalhamento!AY$15)),IF(INDEX(Import.PLE,Detalhamento!$E159,Detalhamento!AY$15)&lt;=mediçao,OFFSET(Import.PLQ,$A159-1,AY$15-1,1,1),0),0),PLE!$AA$28*OFFSET(Import.PLQ,$A159-1,AY$15-1,1,1)),IF($E159&lt;&gt;1,IF(ISNUMBER(INDEX(Import.PLE,Detalhamento!$E159,Detalhamento!AY$15)),IF(INDEX(Import.PLE,Detalhamento!$E159,Detalhamento!AY$15)&lt;=mediçao,0,OFFSET(Import.PLQ,$A159-1,AY$15-1,1,1)),OFFSET(Import.PLQ,$A159-1,AY$15-1,1,1)),(1-PLE!$AA$28)*OFFSET(Import.PLQ,$A159-1,AY$15-1,1,1))))</f>
        <v>0</v>
      </c>
      <c r="AZ159" s="144">
        <f ca="1">IF(AZ$13="",0,CHOOSE(Detalhamento.OpçãoServiços,OFFSET(Import.PLQ,$A159-1,AZ$15-1,1,1),IF($E159&lt;&gt;1,IF(ISNUMBER(INDEX(Import.PLE,Detalhamento!$E159,Detalhamento!AZ$15)),IF(INDEX(Import.PLE,Detalhamento!$E159,Detalhamento!AZ$15)&lt;=mediçao,OFFSET(Import.PLQ,$A159-1,AZ$15-1,1,1),0),0),PLE!$AA$28*OFFSET(Import.PLQ,$A159-1,AZ$15-1,1,1)),IF($E159&lt;&gt;1,IF(ISNUMBER(INDEX(Import.PLE,Detalhamento!$E159,Detalhamento!AZ$15)),IF(INDEX(Import.PLE,Detalhamento!$E159,Detalhamento!AZ$15)&lt;=mediçao,0,OFFSET(Import.PLQ,$A159-1,AZ$15-1,1,1)),OFFSET(Import.PLQ,$A159-1,AZ$15-1,1,1)),(1-PLE!$AA$28)*OFFSET(Import.PLQ,$A159-1,AZ$15-1,1,1))))</f>
        <v>0</v>
      </c>
      <c r="BA159" s="144">
        <f ca="1">IF(BA$13="",0,CHOOSE(Detalhamento.OpçãoServiços,OFFSET(Import.PLQ,$A159-1,BA$15-1,1,1),IF($E159&lt;&gt;1,IF(ISNUMBER(INDEX(Import.PLE,Detalhamento!$E159,Detalhamento!BA$15)),IF(INDEX(Import.PLE,Detalhamento!$E159,Detalhamento!BA$15)&lt;=mediçao,OFFSET(Import.PLQ,$A159-1,BA$15-1,1,1),0),0),PLE!$AA$28*OFFSET(Import.PLQ,$A159-1,BA$15-1,1,1)),IF($E159&lt;&gt;1,IF(ISNUMBER(INDEX(Import.PLE,Detalhamento!$E159,Detalhamento!BA$15)),IF(INDEX(Import.PLE,Detalhamento!$E159,Detalhamento!BA$15)&lt;=mediçao,0,OFFSET(Import.PLQ,$A159-1,BA$15-1,1,1)),OFFSET(Import.PLQ,$A159-1,BA$15-1,1,1)),(1-PLE!$AA$28)*OFFSET(Import.PLQ,$A159-1,BA$15-1,1,1))))</f>
        <v>0</v>
      </c>
      <c r="BB159" s="144">
        <f ca="1">IF(BB$13="",0,CHOOSE(Detalhamento.OpçãoServiços,OFFSET(Import.PLQ,$A159-1,BB$15-1,1,1),IF($E159&lt;&gt;1,IF(ISNUMBER(INDEX(Import.PLE,Detalhamento!$E159,Detalhamento!BB$15)),IF(INDEX(Import.PLE,Detalhamento!$E159,Detalhamento!BB$15)&lt;=mediçao,OFFSET(Import.PLQ,$A159-1,BB$15-1,1,1),0),0),PLE!$AA$28*OFFSET(Import.PLQ,$A159-1,BB$15-1,1,1)),IF($E159&lt;&gt;1,IF(ISNUMBER(INDEX(Import.PLE,Detalhamento!$E159,Detalhamento!BB$15)),IF(INDEX(Import.PLE,Detalhamento!$E159,Detalhamento!BB$15)&lt;=mediçao,0,OFFSET(Import.PLQ,$A159-1,BB$15-1,1,1)),OFFSET(Import.PLQ,$A159-1,BB$15-1,1,1)),(1-PLE!$AA$28)*OFFSET(Import.PLQ,$A159-1,BB$15-1,1,1))))</f>
        <v>0</v>
      </c>
      <c r="BC159" s="144">
        <f ca="1">IF(BC$13="",0,CHOOSE(Detalhamento.OpçãoServiços,OFFSET(Import.PLQ,$A159-1,BC$15-1,1,1),IF($E159&lt;&gt;1,IF(ISNUMBER(INDEX(Import.PLE,Detalhamento!$E159,Detalhamento!BC$15)),IF(INDEX(Import.PLE,Detalhamento!$E159,Detalhamento!BC$15)&lt;=mediçao,OFFSET(Import.PLQ,$A159-1,BC$15-1,1,1),0),0),PLE!$AA$28*OFFSET(Import.PLQ,$A159-1,BC$15-1,1,1)),IF($E159&lt;&gt;1,IF(ISNUMBER(INDEX(Import.PLE,Detalhamento!$E159,Detalhamento!BC$15)),IF(INDEX(Import.PLE,Detalhamento!$E159,Detalhamento!BC$15)&lt;=mediçao,0,OFFSET(Import.PLQ,$A159-1,BC$15-1,1,1)),OFFSET(Import.PLQ,$A159-1,BC$15-1,1,1)),(1-PLE!$AA$28)*OFFSET(Import.PLQ,$A159-1,BC$15-1,1,1))))</f>
        <v>0</v>
      </c>
      <c r="BD159" s="144">
        <f ca="1">IF(BD$13="",0,CHOOSE(Detalhamento.OpçãoServiços,OFFSET(Import.PLQ,$A159-1,BD$15-1,1,1),IF($E159&lt;&gt;1,IF(ISNUMBER(INDEX(Import.PLE,Detalhamento!$E159,Detalhamento!BD$15)),IF(INDEX(Import.PLE,Detalhamento!$E159,Detalhamento!BD$15)&lt;=mediçao,OFFSET(Import.PLQ,$A159-1,BD$15-1,1,1),0),0),PLE!$AA$28*OFFSET(Import.PLQ,$A159-1,BD$15-1,1,1)),IF($E159&lt;&gt;1,IF(ISNUMBER(INDEX(Import.PLE,Detalhamento!$E159,Detalhamento!BD$15)),IF(INDEX(Import.PLE,Detalhamento!$E159,Detalhamento!BD$15)&lt;=mediçao,0,OFFSET(Import.PLQ,$A159-1,BD$15-1,1,1)),OFFSET(Import.PLQ,$A159-1,BD$15-1,1,1)),(1-PLE!$AA$28)*OFFSET(Import.PLQ,$A159-1,BD$15-1,1,1))))</f>
        <v>0</v>
      </c>
      <c r="BE159" s="144">
        <f ca="1">IF(BE$13="",0,CHOOSE(Detalhamento.OpçãoServiços,OFFSET(Import.PLQ,$A159-1,BE$15-1,1,1),IF($E159&lt;&gt;1,IF(ISNUMBER(INDEX(Import.PLE,Detalhamento!$E159,Detalhamento!BE$15)),IF(INDEX(Import.PLE,Detalhamento!$E159,Detalhamento!BE$15)&lt;=mediçao,OFFSET(Import.PLQ,$A159-1,BE$15-1,1,1),0),0),PLE!$AA$28*OFFSET(Import.PLQ,$A159-1,BE$15-1,1,1)),IF($E159&lt;&gt;1,IF(ISNUMBER(INDEX(Import.PLE,Detalhamento!$E159,Detalhamento!BE$15)),IF(INDEX(Import.PLE,Detalhamento!$E159,Detalhamento!BE$15)&lt;=mediçao,0,OFFSET(Import.PLQ,$A159-1,BE$15-1,1,1)),OFFSET(Import.PLQ,$A159-1,BE$15-1,1,1)),(1-PLE!$AA$28)*OFFSET(Import.PLQ,$A159-1,BE$15-1,1,1))))</f>
        <v>0</v>
      </c>
      <c r="BF159" s="144">
        <f ca="1">IF(BF$13="",0,CHOOSE(Detalhamento.OpçãoServiços,OFFSET(Import.PLQ,$A159-1,BF$15-1,1,1),IF($E159&lt;&gt;1,IF(ISNUMBER(INDEX(Import.PLE,Detalhamento!$E159,Detalhamento!BF$15)),IF(INDEX(Import.PLE,Detalhamento!$E159,Detalhamento!BF$15)&lt;=mediçao,OFFSET(Import.PLQ,$A159-1,BF$15-1,1,1),0),0),PLE!$AA$28*OFFSET(Import.PLQ,$A159-1,BF$15-1,1,1)),IF($E159&lt;&gt;1,IF(ISNUMBER(INDEX(Import.PLE,Detalhamento!$E159,Detalhamento!BF$15)),IF(INDEX(Import.PLE,Detalhamento!$E159,Detalhamento!BF$15)&lt;=mediçao,0,OFFSET(Import.PLQ,$A159-1,BF$15-1,1,1)),OFFSET(Import.PLQ,$A159-1,BF$15-1,1,1)),(1-PLE!$AA$28)*OFFSET(Import.PLQ,$A159-1,BF$15-1,1,1))))</f>
        <v>0</v>
      </c>
      <c r="BG159" s="144">
        <f ca="1">IF(BG$13="",0,CHOOSE(Detalhamento.OpçãoServiços,OFFSET(Import.PLQ,$A159-1,BG$15-1,1,1),IF($E159&lt;&gt;1,IF(ISNUMBER(INDEX(Import.PLE,Detalhamento!$E159,Detalhamento!BG$15)),IF(INDEX(Import.PLE,Detalhamento!$E159,Detalhamento!BG$15)&lt;=mediçao,OFFSET(Import.PLQ,$A159-1,BG$15-1,1,1),0),0),PLE!$AA$28*OFFSET(Import.PLQ,$A159-1,BG$15-1,1,1)),IF($E159&lt;&gt;1,IF(ISNUMBER(INDEX(Import.PLE,Detalhamento!$E159,Detalhamento!BG$15)),IF(INDEX(Import.PLE,Detalhamento!$E159,Detalhamento!BG$15)&lt;=mediçao,0,OFFSET(Import.PLQ,$A159-1,BG$15-1,1,1)),OFFSET(Import.PLQ,$A159-1,BG$15-1,1,1)),(1-PLE!$AA$28)*OFFSET(Import.PLQ,$A159-1,BG$15-1,1,1))))</f>
        <v>0</v>
      </c>
      <c r="BH159" s="144">
        <f ca="1">IF(BH$13="",0,CHOOSE(Detalhamento.OpçãoServiços,OFFSET(Import.PLQ,$A159-1,BH$15-1,1,1),IF($E159&lt;&gt;1,IF(ISNUMBER(INDEX(Import.PLE,Detalhamento!$E159,Detalhamento!BH$15)),IF(INDEX(Import.PLE,Detalhamento!$E159,Detalhamento!BH$15)&lt;=mediçao,OFFSET(Import.PLQ,$A159-1,BH$15-1,1,1),0),0),PLE!$AA$28*OFFSET(Import.PLQ,$A159-1,BH$15-1,1,1)),IF($E159&lt;&gt;1,IF(ISNUMBER(INDEX(Import.PLE,Detalhamento!$E159,Detalhamento!BH$15)),IF(INDEX(Import.PLE,Detalhamento!$E159,Detalhamento!BH$15)&lt;=mediçao,0,OFFSET(Import.PLQ,$A159-1,BH$15-1,1,1)),OFFSET(Import.PLQ,$A159-1,BH$15-1,1,1)),(1-PLE!$AA$28)*OFFSET(Import.PLQ,$A159-1,BH$15-1,1,1))))</f>
        <v>0</v>
      </c>
      <c r="BI159" s="144">
        <f ca="1">IF(BI$13="",0,CHOOSE(Detalhamento.OpçãoServiços,OFFSET(Import.PLQ,$A159-1,BI$15-1,1,1),IF($E159&lt;&gt;1,IF(ISNUMBER(INDEX(Import.PLE,Detalhamento!$E159,Detalhamento!BI$15)),IF(INDEX(Import.PLE,Detalhamento!$E159,Detalhamento!BI$15)&lt;=mediçao,OFFSET(Import.PLQ,$A159-1,BI$15-1,1,1),0),0),PLE!$AA$28*OFFSET(Import.PLQ,$A159-1,BI$15-1,1,1)),IF($E159&lt;&gt;1,IF(ISNUMBER(INDEX(Import.PLE,Detalhamento!$E159,Detalhamento!BI$15)),IF(INDEX(Import.PLE,Detalhamento!$E159,Detalhamento!BI$15)&lt;=mediçao,0,OFFSET(Import.PLQ,$A159-1,BI$15-1,1,1)),OFFSET(Import.PLQ,$A159-1,BI$15-1,1,1)),(1-PLE!$AA$28)*OFFSET(Import.PLQ,$A159-1,BI$15-1,1,1))))</f>
        <v>0</v>
      </c>
    </row>
    <row r="160" spans="1:61" ht="50" x14ac:dyDescent="0.2">
      <c r="A160" s="155">
        <v>127</v>
      </c>
      <c r="B160" s="21" t="str">
        <f t="shared" ca="1" si="25"/>
        <v>Serviço</v>
      </c>
      <c r="E160" s="153">
        <f t="shared" ca="1" si="26"/>
        <v>14</v>
      </c>
      <c r="F160" s="154">
        <f t="shared" ca="1" si="27"/>
        <v>140127</v>
      </c>
      <c r="G160" s="154" t="str">
        <f t="shared" ref="G160:H179" ca="1" si="30">OFFSET(LIorçamento,$A160-1,G$16,1,1)</f>
        <v>1.13.3</v>
      </c>
      <c r="H160" s="182" t="str">
        <f t="shared" ca="1" si="30"/>
        <v>PISO TÁTIL DIRECIONAL E/OU ALERTA, DE CONCRETO, NA COR NATURAL, P/DEFICIENTES VISUAIS, DIMENSÕES 25X25CM, APLICADO COM ARGAMASSA INDUSTRIALIZADA AC-II, REJUNTADO, EXCLUSIVE REGULARIZAÇÃO DE BASE (ADAPTADO DE 09418/ORSE)</v>
      </c>
      <c r="I160" s="37" t="str">
        <f t="shared" ca="1" si="28"/>
        <v>M2</v>
      </c>
      <c r="J160" s="144">
        <f t="shared" ca="1" si="29"/>
        <v>3.87</v>
      </c>
      <c r="K160" s="67"/>
      <c r="L160" s="144">
        <f ca="1">IF(L$13="",0,CHOOSE(Detalhamento.OpçãoServiços,OFFSET(Import.PLQ,$A160-1,L$15-1,1,1),IF($E160&lt;&gt;1,IF(ISNUMBER(INDEX(Import.PLE,Detalhamento!$E160,Detalhamento!L$15)),IF(INDEX(Import.PLE,Detalhamento!$E160,Detalhamento!L$15)&lt;=mediçao,OFFSET(Import.PLQ,$A160-1,L$15-1,1,1),0),0),PLE!$AA$28*OFFSET(Import.PLQ,$A160-1,L$15-1,1,1)),IF($E160&lt;&gt;1,IF(ISNUMBER(INDEX(Import.PLE,Detalhamento!$E160,Detalhamento!L$15)),IF(INDEX(Import.PLE,Detalhamento!$E160,Detalhamento!L$15)&lt;=mediçao,0,OFFSET(Import.PLQ,$A160-1,L$15-1,1,1)),OFFSET(Import.PLQ,$A160-1,L$15-1,1,1)),(1-PLE!$AA$28)*OFFSET(Import.PLQ,$A160-1,L$15-1,1,1))))</f>
        <v>3.87</v>
      </c>
      <c r="M160" s="144">
        <f ca="1">IF(M$13="",0,CHOOSE(Detalhamento.OpçãoServiços,OFFSET(Import.PLQ,$A160-1,M$15-1,1,1),IF($E160&lt;&gt;1,IF(ISNUMBER(INDEX(Import.PLE,Detalhamento!$E160,Detalhamento!M$15)),IF(INDEX(Import.PLE,Detalhamento!$E160,Detalhamento!M$15)&lt;=mediçao,OFFSET(Import.PLQ,$A160-1,M$15-1,1,1),0),0),PLE!$AA$28*OFFSET(Import.PLQ,$A160-1,M$15-1,1,1)),IF($E160&lt;&gt;1,IF(ISNUMBER(INDEX(Import.PLE,Detalhamento!$E160,Detalhamento!M$15)),IF(INDEX(Import.PLE,Detalhamento!$E160,Detalhamento!M$15)&lt;=mediçao,0,OFFSET(Import.PLQ,$A160-1,M$15-1,1,1)),OFFSET(Import.PLQ,$A160-1,M$15-1,1,1)),(1-PLE!$AA$28)*OFFSET(Import.PLQ,$A160-1,M$15-1,1,1))))</f>
        <v>0</v>
      </c>
      <c r="N160" s="144">
        <f ca="1">IF(N$13="",0,CHOOSE(Detalhamento.OpçãoServiços,OFFSET(Import.PLQ,$A160-1,N$15-1,1,1),IF($E160&lt;&gt;1,IF(ISNUMBER(INDEX(Import.PLE,Detalhamento!$E160,Detalhamento!N$15)),IF(INDEX(Import.PLE,Detalhamento!$E160,Detalhamento!N$15)&lt;=mediçao,OFFSET(Import.PLQ,$A160-1,N$15-1,1,1),0),0),PLE!$AA$28*OFFSET(Import.PLQ,$A160-1,N$15-1,1,1)),IF($E160&lt;&gt;1,IF(ISNUMBER(INDEX(Import.PLE,Detalhamento!$E160,Detalhamento!N$15)),IF(INDEX(Import.PLE,Detalhamento!$E160,Detalhamento!N$15)&lt;=mediçao,0,OFFSET(Import.PLQ,$A160-1,N$15-1,1,1)),OFFSET(Import.PLQ,$A160-1,N$15-1,1,1)),(1-PLE!$AA$28)*OFFSET(Import.PLQ,$A160-1,N$15-1,1,1))))</f>
        <v>0</v>
      </c>
      <c r="O160" s="144">
        <f ca="1">IF(O$13="",0,CHOOSE(Detalhamento.OpçãoServiços,OFFSET(Import.PLQ,$A160-1,O$15-1,1,1),IF($E160&lt;&gt;1,IF(ISNUMBER(INDEX(Import.PLE,Detalhamento!$E160,Detalhamento!O$15)),IF(INDEX(Import.PLE,Detalhamento!$E160,Detalhamento!O$15)&lt;=mediçao,OFFSET(Import.PLQ,$A160-1,O$15-1,1,1),0),0),PLE!$AA$28*OFFSET(Import.PLQ,$A160-1,O$15-1,1,1)),IF($E160&lt;&gt;1,IF(ISNUMBER(INDEX(Import.PLE,Detalhamento!$E160,Detalhamento!O$15)),IF(INDEX(Import.PLE,Detalhamento!$E160,Detalhamento!O$15)&lt;=mediçao,0,OFFSET(Import.PLQ,$A160-1,O$15-1,1,1)),OFFSET(Import.PLQ,$A160-1,O$15-1,1,1)),(1-PLE!$AA$28)*OFFSET(Import.PLQ,$A160-1,O$15-1,1,1))))</f>
        <v>0</v>
      </c>
      <c r="P160" s="144">
        <f ca="1">IF(P$13="",0,CHOOSE(Detalhamento.OpçãoServiços,OFFSET(Import.PLQ,$A160-1,P$15-1,1,1),IF($E160&lt;&gt;1,IF(ISNUMBER(INDEX(Import.PLE,Detalhamento!$E160,Detalhamento!P$15)),IF(INDEX(Import.PLE,Detalhamento!$E160,Detalhamento!P$15)&lt;=mediçao,OFFSET(Import.PLQ,$A160-1,P$15-1,1,1),0),0),PLE!$AA$28*OFFSET(Import.PLQ,$A160-1,P$15-1,1,1)),IF($E160&lt;&gt;1,IF(ISNUMBER(INDEX(Import.PLE,Detalhamento!$E160,Detalhamento!P$15)),IF(INDEX(Import.PLE,Detalhamento!$E160,Detalhamento!P$15)&lt;=mediçao,0,OFFSET(Import.PLQ,$A160-1,P$15-1,1,1)),OFFSET(Import.PLQ,$A160-1,P$15-1,1,1)),(1-PLE!$AA$28)*OFFSET(Import.PLQ,$A160-1,P$15-1,1,1))))</f>
        <v>0</v>
      </c>
      <c r="Q160" s="144">
        <f ca="1">IF(Q$13="",0,CHOOSE(Detalhamento.OpçãoServiços,OFFSET(Import.PLQ,$A160-1,Q$15-1,1,1),IF($E160&lt;&gt;1,IF(ISNUMBER(INDEX(Import.PLE,Detalhamento!$E160,Detalhamento!Q$15)),IF(INDEX(Import.PLE,Detalhamento!$E160,Detalhamento!Q$15)&lt;=mediçao,OFFSET(Import.PLQ,$A160-1,Q$15-1,1,1),0),0),PLE!$AA$28*OFFSET(Import.PLQ,$A160-1,Q$15-1,1,1)),IF($E160&lt;&gt;1,IF(ISNUMBER(INDEX(Import.PLE,Detalhamento!$E160,Detalhamento!Q$15)),IF(INDEX(Import.PLE,Detalhamento!$E160,Detalhamento!Q$15)&lt;=mediçao,0,OFFSET(Import.PLQ,$A160-1,Q$15-1,1,1)),OFFSET(Import.PLQ,$A160-1,Q$15-1,1,1)),(1-PLE!$AA$28)*OFFSET(Import.PLQ,$A160-1,Q$15-1,1,1))))</f>
        <v>0</v>
      </c>
      <c r="R160" s="144">
        <f ca="1">IF(R$13="",0,CHOOSE(Detalhamento.OpçãoServiços,OFFSET(Import.PLQ,$A160-1,R$15-1,1,1),IF($E160&lt;&gt;1,IF(ISNUMBER(INDEX(Import.PLE,Detalhamento!$E160,Detalhamento!R$15)),IF(INDEX(Import.PLE,Detalhamento!$E160,Detalhamento!R$15)&lt;=mediçao,OFFSET(Import.PLQ,$A160-1,R$15-1,1,1),0),0),PLE!$AA$28*OFFSET(Import.PLQ,$A160-1,R$15-1,1,1)),IF($E160&lt;&gt;1,IF(ISNUMBER(INDEX(Import.PLE,Detalhamento!$E160,Detalhamento!R$15)),IF(INDEX(Import.PLE,Detalhamento!$E160,Detalhamento!R$15)&lt;=mediçao,0,OFFSET(Import.PLQ,$A160-1,R$15-1,1,1)),OFFSET(Import.PLQ,$A160-1,R$15-1,1,1)),(1-PLE!$AA$28)*OFFSET(Import.PLQ,$A160-1,R$15-1,1,1))))</f>
        <v>0</v>
      </c>
      <c r="S160" s="144">
        <f ca="1">IF(S$13="",0,CHOOSE(Detalhamento.OpçãoServiços,OFFSET(Import.PLQ,$A160-1,S$15-1,1,1),IF($E160&lt;&gt;1,IF(ISNUMBER(INDEX(Import.PLE,Detalhamento!$E160,Detalhamento!S$15)),IF(INDEX(Import.PLE,Detalhamento!$E160,Detalhamento!S$15)&lt;=mediçao,OFFSET(Import.PLQ,$A160-1,S$15-1,1,1),0),0),PLE!$AA$28*OFFSET(Import.PLQ,$A160-1,S$15-1,1,1)),IF($E160&lt;&gt;1,IF(ISNUMBER(INDEX(Import.PLE,Detalhamento!$E160,Detalhamento!S$15)),IF(INDEX(Import.PLE,Detalhamento!$E160,Detalhamento!S$15)&lt;=mediçao,0,OFFSET(Import.PLQ,$A160-1,S$15-1,1,1)),OFFSET(Import.PLQ,$A160-1,S$15-1,1,1)),(1-PLE!$AA$28)*OFFSET(Import.PLQ,$A160-1,S$15-1,1,1))))</f>
        <v>0</v>
      </c>
      <c r="T160" s="144">
        <f ca="1">IF(T$13="",0,CHOOSE(Detalhamento.OpçãoServiços,OFFSET(Import.PLQ,$A160-1,T$15-1,1,1),IF($E160&lt;&gt;1,IF(ISNUMBER(INDEX(Import.PLE,Detalhamento!$E160,Detalhamento!T$15)),IF(INDEX(Import.PLE,Detalhamento!$E160,Detalhamento!T$15)&lt;=mediçao,OFFSET(Import.PLQ,$A160-1,T$15-1,1,1),0),0),PLE!$AA$28*OFFSET(Import.PLQ,$A160-1,T$15-1,1,1)),IF($E160&lt;&gt;1,IF(ISNUMBER(INDEX(Import.PLE,Detalhamento!$E160,Detalhamento!T$15)),IF(INDEX(Import.PLE,Detalhamento!$E160,Detalhamento!T$15)&lt;=mediçao,0,OFFSET(Import.PLQ,$A160-1,T$15-1,1,1)),OFFSET(Import.PLQ,$A160-1,T$15-1,1,1)),(1-PLE!$AA$28)*OFFSET(Import.PLQ,$A160-1,T$15-1,1,1))))</f>
        <v>0</v>
      </c>
      <c r="U160" s="144">
        <f ca="1">IF(U$13="",0,CHOOSE(Detalhamento.OpçãoServiços,OFFSET(Import.PLQ,$A160-1,U$15-1,1,1),IF($E160&lt;&gt;1,IF(ISNUMBER(INDEX(Import.PLE,Detalhamento!$E160,Detalhamento!U$15)),IF(INDEX(Import.PLE,Detalhamento!$E160,Detalhamento!U$15)&lt;=mediçao,OFFSET(Import.PLQ,$A160-1,U$15-1,1,1),0),0),PLE!$AA$28*OFFSET(Import.PLQ,$A160-1,U$15-1,1,1)),IF($E160&lt;&gt;1,IF(ISNUMBER(INDEX(Import.PLE,Detalhamento!$E160,Detalhamento!U$15)),IF(INDEX(Import.PLE,Detalhamento!$E160,Detalhamento!U$15)&lt;=mediçao,0,OFFSET(Import.PLQ,$A160-1,U$15-1,1,1)),OFFSET(Import.PLQ,$A160-1,U$15-1,1,1)),(1-PLE!$AA$28)*OFFSET(Import.PLQ,$A160-1,U$15-1,1,1))))</f>
        <v>0</v>
      </c>
      <c r="V160" s="144">
        <f ca="1">IF(V$13="",0,CHOOSE(Detalhamento.OpçãoServiços,OFFSET(Import.PLQ,$A160-1,V$15-1,1,1),IF($E160&lt;&gt;1,IF(ISNUMBER(INDEX(Import.PLE,Detalhamento!$E160,Detalhamento!V$15)),IF(INDEX(Import.PLE,Detalhamento!$E160,Detalhamento!V$15)&lt;=mediçao,OFFSET(Import.PLQ,$A160-1,V$15-1,1,1),0),0),PLE!$AA$28*OFFSET(Import.PLQ,$A160-1,V$15-1,1,1)),IF($E160&lt;&gt;1,IF(ISNUMBER(INDEX(Import.PLE,Detalhamento!$E160,Detalhamento!V$15)),IF(INDEX(Import.PLE,Detalhamento!$E160,Detalhamento!V$15)&lt;=mediçao,0,OFFSET(Import.PLQ,$A160-1,V$15-1,1,1)),OFFSET(Import.PLQ,$A160-1,V$15-1,1,1)),(1-PLE!$AA$28)*OFFSET(Import.PLQ,$A160-1,V$15-1,1,1))))</f>
        <v>0</v>
      </c>
      <c r="W160" s="144">
        <f ca="1">IF(W$13="",0,CHOOSE(Detalhamento.OpçãoServiços,OFFSET(Import.PLQ,$A160-1,W$15-1,1,1),IF($E160&lt;&gt;1,IF(ISNUMBER(INDEX(Import.PLE,Detalhamento!$E160,Detalhamento!W$15)),IF(INDEX(Import.PLE,Detalhamento!$E160,Detalhamento!W$15)&lt;=mediçao,OFFSET(Import.PLQ,$A160-1,W$15-1,1,1),0),0),PLE!$AA$28*OFFSET(Import.PLQ,$A160-1,W$15-1,1,1)),IF($E160&lt;&gt;1,IF(ISNUMBER(INDEX(Import.PLE,Detalhamento!$E160,Detalhamento!W$15)),IF(INDEX(Import.PLE,Detalhamento!$E160,Detalhamento!W$15)&lt;=mediçao,0,OFFSET(Import.PLQ,$A160-1,W$15-1,1,1)),OFFSET(Import.PLQ,$A160-1,W$15-1,1,1)),(1-PLE!$AA$28)*OFFSET(Import.PLQ,$A160-1,W$15-1,1,1))))</f>
        <v>0</v>
      </c>
      <c r="X160" s="144">
        <f ca="1">IF(X$13="",0,CHOOSE(Detalhamento.OpçãoServiços,OFFSET(Import.PLQ,$A160-1,X$15-1,1,1),IF($E160&lt;&gt;1,IF(ISNUMBER(INDEX(Import.PLE,Detalhamento!$E160,Detalhamento!X$15)),IF(INDEX(Import.PLE,Detalhamento!$E160,Detalhamento!X$15)&lt;=mediçao,OFFSET(Import.PLQ,$A160-1,X$15-1,1,1),0),0),PLE!$AA$28*OFFSET(Import.PLQ,$A160-1,X$15-1,1,1)),IF($E160&lt;&gt;1,IF(ISNUMBER(INDEX(Import.PLE,Detalhamento!$E160,Detalhamento!X$15)),IF(INDEX(Import.PLE,Detalhamento!$E160,Detalhamento!X$15)&lt;=mediçao,0,OFFSET(Import.PLQ,$A160-1,X$15-1,1,1)),OFFSET(Import.PLQ,$A160-1,X$15-1,1,1)),(1-PLE!$AA$28)*OFFSET(Import.PLQ,$A160-1,X$15-1,1,1))))</f>
        <v>0</v>
      </c>
      <c r="Y160" s="144">
        <f ca="1">IF(Y$13="",0,CHOOSE(Detalhamento.OpçãoServiços,OFFSET(Import.PLQ,$A160-1,Y$15-1,1,1),IF($E160&lt;&gt;1,IF(ISNUMBER(INDEX(Import.PLE,Detalhamento!$E160,Detalhamento!Y$15)),IF(INDEX(Import.PLE,Detalhamento!$E160,Detalhamento!Y$15)&lt;=mediçao,OFFSET(Import.PLQ,$A160-1,Y$15-1,1,1),0),0),PLE!$AA$28*OFFSET(Import.PLQ,$A160-1,Y$15-1,1,1)),IF($E160&lt;&gt;1,IF(ISNUMBER(INDEX(Import.PLE,Detalhamento!$E160,Detalhamento!Y$15)),IF(INDEX(Import.PLE,Detalhamento!$E160,Detalhamento!Y$15)&lt;=mediçao,0,OFFSET(Import.PLQ,$A160-1,Y$15-1,1,1)),OFFSET(Import.PLQ,$A160-1,Y$15-1,1,1)),(1-PLE!$AA$28)*OFFSET(Import.PLQ,$A160-1,Y$15-1,1,1))))</f>
        <v>0</v>
      </c>
      <c r="Z160" s="144">
        <f ca="1">IF(Z$13="",0,CHOOSE(Detalhamento.OpçãoServiços,OFFSET(Import.PLQ,$A160-1,Z$15-1,1,1),IF($E160&lt;&gt;1,IF(ISNUMBER(INDEX(Import.PLE,Detalhamento!$E160,Detalhamento!Z$15)),IF(INDEX(Import.PLE,Detalhamento!$E160,Detalhamento!Z$15)&lt;=mediçao,OFFSET(Import.PLQ,$A160-1,Z$15-1,1,1),0),0),PLE!$AA$28*OFFSET(Import.PLQ,$A160-1,Z$15-1,1,1)),IF($E160&lt;&gt;1,IF(ISNUMBER(INDEX(Import.PLE,Detalhamento!$E160,Detalhamento!Z$15)),IF(INDEX(Import.PLE,Detalhamento!$E160,Detalhamento!Z$15)&lt;=mediçao,0,OFFSET(Import.PLQ,$A160-1,Z$15-1,1,1)),OFFSET(Import.PLQ,$A160-1,Z$15-1,1,1)),(1-PLE!$AA$28)*OFFSET(Import.PLQ,$A160-1,Z$15-1,1,1))))</f>
        <v>0</v>
      </c>
      <c r="AA160" s="144">
        <f ca="1">IF(AA$13="",0,CHOOSE(Detalhamento.OpçãoServiços,OFFSET(Import.PLQ,$A160-1,AA$15-1,1,1),IF($E160&lt;&gt;1,IF(ISNUMBER(INDEX(Import.PLE,Detalhamento!$E160,Detalhamento!AA$15)),IF(INDEX(Import.PLE,Detalhamento!$E160,Detalhamento!AA$15)&lt;=mediçao,OFFSET(Import.PLQ,$A160-1,AA$15-1,1,1),0),0),PLE!$AA$28*OFFSET(Import.PLQ,$A160-1,AA$15-1,1,1)),IF($E160&lt;&gt;1,IF(ISNUMBER(INDEX(Import.PLE,Detalhamento!$E160,Detalhamento!AA$15)),IF(INDEX(Import.PLE,Detalhamento!$E160,Detalhamento!AA$15)&lt;=mediçao,0,OFFSET(Import.PLQ,$A160-1,AA$15-1,1,1)),OFFSET(Import.PLQ,$A160-1,AA$15-1,1,1)),(1-PLE!$AA$28)*OFFSET(Import.PLQ,$A160-1,AA$15-1,1,1))))</f>
        <v>0</v>
      </c>
      <c r="AB160" s="144">
        <f ca="1">IF(AB$13="",0,CHOOSE(Detalhamento.OpçãoServiços,OFFSET(Import.PLQ,$A160-1,AB$15-1,1,1),IF($E160&lt;&gt;1,IF(ISNUMBER(INDEX(Import.PLE,Detalhamento!$E160,Detalhamento!AB$15)),IF(INDEX(Import.PLE,Detalhamento!$E160,Detalhamento!AB$15)&lt;=mediçao,OFFSET(Import.PLQ,$A160-1,AB$15-1,1,1),0),0),PLE!$AA$28*OFFSET(Import.PLQ,$A160-1,AB$15-1,1,1)),IF($E160&lt;&gt;1,IF(ISNUMBER(INDEX(Import.PLE,Detalhamento!$E160,Detalhamento!AB$15)),IF(INDEX(Import.PLE,Detalhamento!$E160,Detalhamento!AB$15)&lt;=mediçao,0,OFFSET(Import.PLQ,$A160-1,AB$15-1,1,1)),OFFSET(Import.PLQ,$A160-1,AB$15-1,1,1)),(1-PLE!$AA$28)*OFFSET(Import.PLQ,$A160-1,AB$15-1,1,1))))</f>
        <v>0</v>
      </c>
      <c r="AC160" s="144">
        <f ca="1">IF(AC$13="",0,CHOOSE(Detalhamento.OpçãoServiços,OFFSET(Import.PLQ,$A160-1,AC$15-1,1,1),IF($E160&lt;&gt;1,IF(ISNUMBER(INDEX(Import.PLE,Detalhamento!$E160,Detalhamento!AC$15)),IF(INDEX(Import.PLE,Detalhamento!$E160,Detalhamento!AC$15)&lt;=mediçao,OFFSET(Import.PLQ,$A160-1,AC$15-1,1,1),0),0),PLE!$AA$28*OFFSET(Import.PLQ,$A160-1,AC$15-1,1,1)),IF($E160&lt;&gt;1,IF(ISNUMBER(INDEX(Import.PLE,Detalhamento!$E160,Detalhamento!AC$15)),IF(INDEX(Import.PLE,Detalhamento!$E160,Detalhamento!AC$15)&lt;=mediçao,0,OFFSET(Import.PLQ,$A160-1,AC$15-1,1,1)),OFFSET(Import.PLQ,$A160-1,AC$15-1,1,1)),(1-PLE!$AA$28)*OFFSET(Import.PLQ,$A160-1,AC$15-1,1,1))))</f>
        <v>0</v>
      </c>
      <c r="AD160" s="144">
        <f ca="1">IF(AD$13="",0,CHOOSE(Detalhamento.OpçãoServiços,OFFSET(Import.PLQ,$A160-1,AD$15-1,1,1),IF($E160&lt;&gt;1,IF(ISNUMBER(INDEX(Import.PLE,Detalhamento!$E160,Detalhamento!AD$15)),IF(INDEX(Import.PLE,Detalhamento!$E160,Detalhamento!AD$15)&lt;=mediçao,OFFSET(Import.PLQ,$A160-1,AD$15-1,1,1),0),0),PLE!$AA$28*OFFSET(Import.PLQ,$A160-1,AD$15-1,1,1)),IF($E160&lt;&gt;1,IF(ISNUMBER(INDEX(Import.PLE,Detalhamento!$E160,Detalhamento!AD$15)),IF(INDEX(Import.PLE,Detalhamento!$E160,Detalhamento!AD$15)&lt;=mediçao,0,OFFSET(Import.PLQ,$A160-1,AD$15-1,1,1)),OFFSET(Import.PLQ,$A160-1,AD$15-1,1,1)),(1-PLE!$AA$28)*OFFSET(Import.PLQ,$A160-1,AD$15-1,1,1))))</f>
        <v>0</v>
      </c>
      <c r="AE160" s="144">
        <f ca="1">IF(AE$13="",0,CHOOSE(Detalhamento.OpçãoServiços,OFFSET(Import.PLQ,$A160-1,AE$15-1,1,1),IF($E160&lt;&gt;1,IF(ISNUMBER(INDEX(Import.PLE,Detalhamento!$E160,Detalhamento!AE$15)),IF(INDEX(Import.PLE,Detalhamento!$E160,Detalhamento!AE$15)&lt;=mediçao,OFFSET(Import.PLQ,$A160-1,AE$15-1,1,1),0),0),PLE!$AA$28*OFFSET(Import.PLQ,$A160-1,AE$15-1,1,1)),IF($E160&lt;&gt;1,IF(ISNUMBER(INDEX(Import.PLE,Detalhamento!$E160,Detalhamento!AE$15)),IF(INDEX(Import.PLE,Detalhamento!$E160,Detalhamento!AE$15)&lt;=mediçao,0,OFFSET(Import.PLQ,$A160-1,AE$15-1,1,1)),OFFSET(Import.PLQ,$A160-1,AE$15-1,1,1)),(1-PLE!$AA$28)*OFFSET(Import.PLQ,$A160-1,AE$15-1,1,1))))</f>
        <v>0</v>
      </c>
      <c r="AF160" s="144">
        <f ca="1">IF(AF$13="",0,CHOOSE(Detalhamento.OpçãoServiços,OFFSET(Import.PLQ,$A160-1,AF$15-1,1,1),IF($E160&lt;&gt;1,IF(ISNUMBER(INDEX(Import.PLE,Detalhamento!$E160,Detalhamento!AF$15)),IF(INDEX(Import.PLE,Detalhamento!$E160,Detalhamento!AF$15)&lt;=mediçao,OFFSET(Import.PLQ,$A160-1,AF$15-1,1,1),0),0),PLE!$AA$28*OFFSET(Import.PLQ,$A160-1,AF$15-1,1,1)),IF($E160&lt;&gt;1,IF(ISNUMBER(INDEX(Import.PLE,Detalhamento!$E160,Detalhamento!AF$15)),IF(INDEX(Import.PLE,Detalhamento!$E160,Detalhamento!AF$15)&lt;=mediçao,0,OFFSET(Import.PLQ,$A160-1,AF$15-1,1,1)),OFFSET(Import.PLQ,$A160-1,AF$15-1,1,1)),(1-PLE!$AA$28)*OFFSET(Import.PLQ,$A160-1,AF$15-1,1,1))))</f>
        <v>0</v>
      </c>
      <c r="AG160" s="144">
        <f ca="1">IF(AG$13="",0,CHOOSE(Detalhamento.OpçãoServiços,OFFSET(Import.PLQ,$A160-1,AG$15-1,1,1),IF($E160&lt;&gt;1,IF(ISNUMBER(INDEX(Import.PLE,Detalhamento!$E160,Detalhamento!AG$15)),IF(INDEX(Import.PLE,Detalhamento!$E160,Detalhamento!AG$15)&lt;=mediçao,OFFSET(Import.PLQ,$A160-1,AG$15-1,1,1),0),0),PLE!$AA$28*OFFSET(Import.PLQ,$A160-1,AG$15-1,1,1)),IF($E160&lt;&gt;1,IF(ISNUMBER(INDEX(Import.PLE,Detalhamento!$E160,Detalhamento!AG$15)),IF(INDEX(Import.PLE,Detalhamento!$E160,Detalhamento!AG$15)&lt;=mediçao,0,OFFSET(Import.PLQ,$A160-1,AG$15-1,1,1)),OFFSET(Import.PLQ,$A160-1,AG$15-1,1,1)),(1-PLE!$AA$28)*OFFSET(Import.PLQ,$A160-1,AG$15-1,1,1))))</f>
        <v>0</v>
      </c>
      <c r="AH160" s="144">
        <f ca="1">IF(AH$13="",0,CHOOSE(Detalhamento.OpçãoServiços,OFFSET(Import.PLQ,$A160-1,AH$15-1,1,1),IF($E160&lt;&gt;1,IF(ISNUMBER(INDEX(Import.PLE,Detalhamento!$E160,Detalhamento!AH$15)),IF(INDEX(Import.PLE,Detalhamento!$E160,Detalhamento!AH$15)&lt;=mediçao,OFFSET(Import.PLQ,$A160-1,AH$15-1,1,1),0),0),PLE!$AA$28*OFFSET(Import.PLQ,$A160-1,AH$15-1,1,1)),IF($E160&lt;&gt;1,IF(ISNUMBER(INDEX(Import.PLE,Detalhamento!$E160,Detalhamento!AH$15)),IF(INDEX(Import.PLE,Detalhamento!$E160,Detalhamento!AH$15)&lt;=mediçao,0,OFFSET(Import.PLQ,$A160-1,AH$15-1,1,1)),OFFSET(Import.PLQ,$A160-1,AH$15-1,1,1)),(1-PLE!$AA$28)*OFFSET(Import.PLQ,$A160-1,AH$15-1,1,1))))</f>
        <v>0</v>
      </c>
      <c r="AI160" s="144">
        <f ca="1">IF(AI$13="",0,CHOOSE(Detalhamento.OpçãoServiços,OFFSET(Import.PLQ,$A160-1,AI$15-1,1,1),IF($E160&lt;&gt;1,IF(ISNUMBER(INDEX(Import.PLE,Detalhamento!$E160,Detalhamento!AI$15)),IF(INDEX(Import.PLE,Detalhamento!$E160,Detalhamento!AI$15)&lt;=mediçao,OFFSET(Import.PLQ,$A160-1,AI$15-1,1,1),0),0),PLE!$AA$28*OFFSET(Import.PLQ,$A160-1,AI$15-1,1,1)),IF($E160&lt;&gt;1,IF(ISNUMBER(INDEX(Import.PLE,Detalhamento!$E160,Detalhamento!AI$15)),IF(INDEX(Import.PLE,Detalhamento!$E160,Detalhamento!AI$15)&lt;=mediçao,0,OFFSET(Import.PLQ,$A160-1,AI$15-1,1,1)),OFFSET(Import.PLQ,$A160-1,AI$15-1,1,1)),(1-PLE!$AA$28)*OFFSET(Import.PLQ,$A160-1,AI$15-1,1,1))))</f>
        <v>0</v>
      </c>
      <c r="AJ160" s="144">
        <f ca="1">IF(AJ$13="",0,CHOOSE(Detalhamento.OpçãoServiços,OFFSET(Import.PLQ,$A160-1,AJ$15-1,1,1),IF($E160&lt;&gt;1,IF(ISNUMBER(INDEX(Import.PLE,Detalhamento!$E160,Detalhamento!AJ$15)),IF(INDEX(Import.PLE,Detalhamento!$E160,Detalhamento!AJ$15)&lt;=mediçao,OFFSET(Import.PLQ,$A160-1,AJ$15-1,1,1),0),0),PLE!$AA$28*OFFSET(Import.PLQ,$A160-1,AJ$15-1,1,1)),IF($E160&lt;&gt;1,IF(ISNUMBER(INDEX(Import.PLE,Detalhamento!$E160,Detalhamento!AJ$15)),IF(INDEX(Import.PLE,Detalhamento!$E160,Detalhamento!AJ$15)&lt;=mediçao,0,OFFSET(Import.PLQ,$A160-1,AJ$15-1,1,1)),OFFSET(Import.PLQ,$A160-1,AJ$15-1,1,1)),(1-PLE!$AA$28)*OFFSET(Import.PLQ,$A160-1,AJ$15-1,1,1))))</f>
        <v>0</v>
      </c>
      <c r="AK160" s="144">
        <f ca="1">IF(AK$13="",0,CHOOSE(Detalhamento.OpçãoServiços,OFFSET(Import.PLQ,$A160-1,AK$15-1,1,1),IF($E160&lt;&gt;1,IF(ISNUMBER(INDEX(Import.PLE,Detalhamento!$E160,Detalhamento!AK$15)),IF(INDEX(Import.PLE,Detalhamento!$E160,Detalhamento!AK$15)&lt;=mediçao,OFFSET(Import.PLQ,$A160-1,AK$15-1,1,1),0),0),PLE!$AA$28*OFFSET(Import.PLQ,$A160-1,AK$15-1,1,1)),IF($E160&lt;&gt;1,IF(ISNUMBER(INDEX(Import.PLE,Detalhamento!$E160,Detalhamento!AK$15)),IF(INDEX(Import.PLE,Detalhamento!$E160,Detalhamento!AK$15)&lt;=mediçao,0,OFFSET(Import.PLQ,$A160-1,AK$15-1,1,1)),OFFSET(Import.PLQ,$A160-1,AK$15-1,1,1)),(1-PLE!$AA$28)*OFFSET(Import.PLQ,$A160-1,AK$15-1,1,1))))</f>
        <v>0</v>
      </c>
      <c r="AL160" s="144">
        <f ca="1">IF(AL$13="",0,CHOOSE(Detalhamento.OpçãoServiços,OFFSET(Import.PLQ,$A160-1,AL$15-1,1,1),IF($E160&lt;&gt;1,IF(ISNUMBER(INDEX(Import.PLE,Detalhamento!$E160,Detalhamento!AL$15)),IF(INDEX(Import.PLE,Detalhamento!$E160,Detalhamento!AL$15)&lt;=mediçao,OFFSET(Import.PLQ,$A160-1,AL$15-1,1,1),0),0),PLE!$AA$28*OFFSET(Import.PLQ,$A160-1,AL$15-1,1,1)),IF($E160&lt;&gt;1,IF(ISNUMBER(INDEX(Import.PLE,Detalhamento!$E160,Detalhamento!AL$15)),IF(INDEX(Import.PLE,Detalhamento!$E160,Detalhamento!AL$15)&lt;=mediçao,0,OFFSET(Import.PLQ,$A160-1,AL$15-1,1,1)),OFFSET(Import.PLQ,$A160-1,AL$15-1,1,1)),(1-PLE!$AA$28)*OFFSET(Import.PLQ,$A160-1,AL$15-1,1,1))))</f>
        <v>0</v>
      </c>
      <c r="AM160" s="144">
        <f ca="1">IF(AM$13="",0,CHOOSE(Detalhamento.OpçãoServiços,OFFSET(Import.PLQ,$A160-1,AM$15-1,1,1),IF($E160&lt;&gt;1,IF(ISNUMBER(INDEX(Import.PLE,Detalhamento!$E160,Detalhamento!AM$15)),IF(INDEX(Import.PLE,Detalhamento!$E160,Detalhamento!AM$15)&lt;=mediçao,OFFSET(Import.PLQ,$A160-1,AM$15-1,1,1),0),0),PLE!$AA$28*OFFSET(Import.PLQ,$A160-1,AM$15-1,1,1)),IF($E160&lt;&gt;1,IF(ISNUMBER(INDEX(Import.PLE,Detalhamento!$E160,Detalhamento!AM$15)),IF(INDEX(Import.PLE,Detalhamento!$E160,Detalhamento!AM$15)&lt;=mediçao,0,OFFSET(Import.PLQ,$A160-1,AM$15-1,1,1)),OFFSET(Import.PLQ,$A160-1,AM$15-1,1,1)),(1-PLE!$AA$28)*OFFSET(Import.PLQ,$A160-1,AM$15-1,1,1))))</f>
        <v>0</v>
      </c>
      <c r="AN160" s="144">
        <f ca="1">IF(AN$13="",0,CHOOSE(Detalhamento.OpçãoServiços,OFFSET(Import.PLQ,$A160-1,AN$15-1,1,1),IF($E160&lt;&gt;1,IF(ISNUMBER(INDEX(Import.PLE,Detalhamento!$E160,Detalhamento!AN$15)),IF(INDEX(Import.PLE,Detalhamento!$E160,Detalhamento!AN$15)&lt;=mediçao,OFFSET(Import.PLQ,$A160-1,AN$15-1,1,1),0),0),PLE!$AA$28*OFFSET(Import.PLQ,$A160-1,AN$15-1,1,1)),IF($E160&lt;&gt;1,IF(ISNUMBER(INDEX(Import.PLE,Detalhamento!$E160,Detalhamento!AN$15)),IF(INDEX(Import.PLE,Detalhamento!$E160,Detalhamento!AN$15)&lt;=mediçao,0,OFFSET(Import.PLQ,$A160-1,AN$15-1,1,1)),OFFSET(Import.PLQ,$A160-1,AN$15-1,1,1)),(1-PLE!$AA$28)*OFFSET(Import.PLQ,$A160-1,AN$15-1,1,1))))</f>
        <v>0</v>
      </c>
      <c r="AO160" s="144">
        <f ca="1">IF(AO$13="",0,CHOOSE(Detalhamento.OpçãoServiços,OFFSET(Import.PLQ,$A160-1,AO$15-1,1,1),IF($E160&lt;&gt;1,IF(ISNUMBER(INDEX(Import.PLE,Detalhamento!$E160,Detalhamento!AO$15)),IF(INDEX(Import.PLE,Detalhamento!$E160,Detalhamento!AO$15)&lt;=mediçao,OFFSET(Import.PLQ,$A160-1,AO$15-1,1,1),0),0),PLE!$AA$28*OFFSET(Import.PLQ,$A160-1,AO$15-1,1,1)),IF($E160&lt;&gt;1,IF(ISNUMBER(INDEX(Import.PLE,Detalhamento!$E160,Detalhamento!AO$15)),IF(INDEX(Import.PLE,Detalhamento!$E160,Detalhamento!AO$15)&lt;=mediçao,0,OFFSET(Import.PLQ,$A160-1,AO$15-1,1,1)),OFFSET(Import.PLQ,$A160-1,AO$15-1,1,1)),(1-PLE!$AA$28)*OFFSET(Import.PLQ,$A160-1,AO$15-1,1,1))))</f>
        <v>0</v>
      </c>
      <c r="AP160" s="144">
        <f ca="1">IF(AP$13="",0,CHOOSE(Detalhamento.OpçãoServiços,OFFSET(Import.PLQ,$A160-1,AP$15-1,1,1),IF($E160&lt;&gt;1,IF(ISNUMBER(INDEX(Import.PLE,Detalhamento!$E160,Detalhamento!AP$15)),IF(INDEX(Import.PLE,Detalhamento!$E160,Detalhamento!AP$15)&lt;=mediçao,OFFSET(Import.PLQ,$A160-1,AP$15-1,1,1),0),0),PLE!$AA$28*OFFSET(Import.PLQ,$A160-1,AP$15-1,1,1)),IF($E160&lt;&gt;1,IF(ISNUMBER(INDEX(Import.PLE,Detalhamento!$E160,Detalhamento!AP$15)),IF(INDEX(Import.PLE,Detalhamento!$E160,Detalhamento!AP$15)&lt;=mediçao,0,OFFSET(Import.PLQ,$A160-1,AP$15-1,1,1)),OFFSET(Import.PLQ,$A160-1,AP$15-1,1,1)),(1-PLE!$AA$28)*OFFSET(Import.PLQ,$A160-1,AP$15-1,1,1))))</f>
        <v>0</v>
      </c>
      <c r="AQ160" s="144">
        <f ca="1">IF(AQ$13="",0,CHOOSE(Detalhamento.OpçãoServiços,OFFSET(Import.PLQ,$A160-1,AQ$15-1,1,1),IF($E160&lt;&gt;1,IF(ISNUMBER(INDEX(Import.PLE,Detalhamento!$E160,Detalhamento!AQ$15)),IF(INDEX(Import.PLE,Detalhamento!$E160,Detalhamento!AQ$15)&lt;=mediçao,OFFSET(Import.PLQ,$A160-1,AQ$15-1,1,1),0),0),PLE!$AA$28*OFFSET(Import.PLQ,$A160-1,AQ$15-1,1,1)),IF($E160&lt;&gt;1,IF(ISNUMBER(INDEX(Import.PLE,Detalhamento!$E160,Detalhamento!AQ$15)),IF(INDEX(Import.PLE,Detalhamento!$E160,Detalhamento!AQ$15)&lt;=mediçao,0,OFFSET(Import.PLQ,$A160-1,AQ$15-1,1,1)),OFFSET(Import.PLQ,$A160-1,AQ$15-1,1,1)),(1-PLE!$AA$28)*OFFSET(Import.PLQ,$A160-1,AQ$15-1,1,1))))</f>
        <v>0</v>
      </c>
      <c r="AR160" s="144">
        <f ca="1">IF(AR$13="",0,CHOOSE(Detalhamento.OpçãoServiços,OFFSET(Import.PLQ,$A160-1,AR$15-1,1,1),IF($E160&lt;&gt;1,IF(ISNUMBER(INDEX(Import.PLE,Detalhamento!$E160,Detalhamento!AR$15)),IF(INDEX(Import.PLE,Detalhamento!$E160,Detalhamento!AR$15)&lt;=mediçao,OFFSET(Import.PLQ,$A160-1,AR$15-1,1,1),0),0),PLE!$AA$28*OFFSET(Import.PLQ,$A160-1,AR$15-1,1,1)),IF($E160&lt;&gt;1,IF(ISNUMBER(INDEX(Import.PLE,Detalhamento!$E160,Detalhamento!AR$15)),IF(INDEX(Import.PLE,Detalhamento!$E160,Detalhamento!AR$15)&lt;=mediçao,0,OFFSET(Import.PLQ,$A160-1,AR$15-1,1,1)),OFFSET(Import.PLQ,$A160-1,AR$15-1,1,1)),(1-PLE!$AA$28)*OFFSET(Import.PLQ,$A160-1,AR$15-1,1,1))))</f>
        <v>0</v>
      </c>
      <c r="AS160" s="144">
        <f ca="1">IF(AS$13="",0,CHOOSE(Detalhamento.OpçãoServiços,OFFSET(Import.PLQ,$A160-1,AS$15-1,1,1),IF($E160&lt;&gt;1,IF(ISNUMBER(INDEX(Import.PLE,Detalhamento!$E160,Detalhamento!AS$15)),IF(INDEX(Import.PLE,Detalhamento!$E160,Detalhamento!AS$15)&lt;=mediçao,OFFSET(Import.PLQ,$A160-1,AS$15-1,1,1),0),0),PLE!$AA$28*OFFSET(Import.PLQ,$A160-1,AS$15-1,1,1)),IF($E160&lt;&gt;1,IF(ISNUMBER(INDEX(Import.PLE,Detalhamento!$E160,Detalhamento!AS$15)),IF(INDEX(Import.PLE,Detalhamento!$E160,Detalhamento!AS$15)&lt;=mediçao,0,OFFSET(Import.PLQ,$A160-1,AS$15-1,1,1)),OFFSET(Import.PLQ,$A160-1,AS$15-1,1,1)),(1-PLE!$AA$28)*OFFSET(Import.PLQ,$A160-1,AS$15-1,1,1))))</f>
        <v>0</v>
      </c>
      <c r="AT160" s="144">
        <f ca="1">IF(AT$13="",0,CHOOSE(Detalhamento.OpçãoServiços,OFFSET(Import.PLQ,$A160-1,AT$15-1,1,1),IF($E160&lt;&gt;1,IF(ISNUMBER(INDEX(Import.PLE,Detalhamento!$E160,Detalhamento!AT$15)),IF(INDEX(Import.PLE,Detalhamento!$E160,Detalhamento!AT$15)&lt;=mediçao,OFFSET(Import.PLQ,$A160-1,AT$15-1,1,1),0),0),PLE!$AA$28*OFFSET(Import.PLQ,$A160-1,AT$15-1,1,1)),IF($E160&lt;&gt;1,IF(ISNUMBER(INDEX(Import.PLE,Detalhamento!$E160,Detalhamento!AT$15)),IF(INDEX(Import.PLE,Detalhamento!$E160,Detalhamento!AT$15)&lt;=mediçao,0,OFFSET(Import.PLQ,$A160-1,AT$15-1,1,1)),OFFSET(Import.PLQ,$A160-1,AT$15-1,1,1)),(1-PLE!$AA$28)*OFFSET(Import.PLQ,$A160-1,AT$15-1,1,1))))</f>
        <v>0</v>
      </c>
      <c r="AU160" s="144">
        <f ca="1">IF(AU$13="",0,CHOOSE(Detalhamento.OpçãoServiços,OFFSET(Import.PLQ,$A160-1,AU$15-1,1,1),IF($E160&lt;&gt;1,IF(ISNUMBER(INDEX(Import.PLE,Detalhamento!$E160,Detalhamento!AU$15)),IF(INDEX(Import.PLE,Detalhamento!$E160,Detalhamento!AU$15)&lt;=mediçao,OFFSET(Import.PLQ,$A160-1,AU$15-1,1,1),0),0),PLE!$AA$28*OFFSET(Import.PLQ,$A160-1,AU$15-1,1,1)),IF($E160&lt;&gt;1,IF(ISNUMBER(INDEX(Import.PLE,Detalhamento!$E160,Detalhamento!AU$15)),IF(INDEX(Import.PLE,Detalhamento!$E160,Detalhamento!AU$15)&lt;=mediçao,0,OFFSET(Import.PLQ,$A160-1,AU$15-1,1,1)),OFFSET(Import.PLQ,$A160-1,AU$15-1,1,1)),(1-PLE!$AA$28)*OFFSET(Import.PLQ,$A160-1,AU$15-1,1,1))))</f>
        <v>0</v>
      </c>
      <c r="AV160" s="144">
        <f ca="1">IF(AV$13="",0,CHOOSE(Detalhamento.OpçãoServiços,OFFSET(Import.PLQ,$A160-1,AV$15-1,1,1),IF($E160&lt;&gt;1,IF(ISNUMBER(INDEX(Import.PLE,Detalhamento!$E160,Detalhamento!AV$15)),IF(INDEX(Import.PLE,Detalhamento!$E160,Detalhamento!AV$15)&lt;=mediçao,OFFSET(Import.PLQ,$A160-1,AV$15-1,1,1),0),0),PLE!$AA$28*OFFSET(Import.PLQ,$A160-1,AV$15-1,1,1)),IF($E160&lt;&gt;1,IF(ISNUMBER(INDEX(Import.PLE,Detalhamento!$E160,Detalhamento!AV$15)),IF(INDEX(Import.PLE,Detalhamento!$E160,Detalhamento!AV$15)&lt;=mediçao,0,OFFSET(Import.PLQ,$A160-1,AV$15-1,1,1)),OFFSET(Import.PLQ,$A160-1,AV$15-1,1,1)),(1-PLE!$AA$28)*OFFSET(Import.PLQ,$A160-1,AV$15-1,1,1))))</f>
        <v>0</v>
      </c>
      <c r="AW160" s="144">
        <f ca="1">IF(AW$13="",0,CHOOSE(Detalhamento.OpçãoServiços,OFFSET(Import.PLQ,$A160-1,AW$15-1,1,1),IF($E160&lt;&gt;1,IF(ISNUMBER(INDEX(Import.PLE,Detalhamento!$E160,Detalhamento!AW$15)),IF(INDEX(Import.PLE,Detalhamento!$E160,Detalhamento!AW$15)&lt;=mediçao,OFFSET(Import.PLQ,$A160-1,AW$15-1,1,1),0),0),PLE!$AA$28*OFFSET(Import.PLQ,$A160-1,AW$15-1,1,1)),IF($E160&lt;&gt;1,IF(ISNUMBER(INDEX(Import.PLE,Detalhamento!$E160,Detalhamento!AW$15)),IF(INDEX(Import.PLE,Detalhamento!$E160,Detalhamento!AW$15)&lt;=mediçao,0,OFFSET(Import.PLQ,$A160-1,AW$15-1,1,1)),OFFSET(Import.PLQ,$A160-1,AW$15-1,1,1)),(1-PLE!$AA$28)*OFFSET(Import.PLQ,$A160-1,AW$15-1,1,1))))</f>
        <v>0</v>
      </c>
      <c r="AX160" s="144">
        <f ca="1">IF(AX$13="",0,CHOOSE(Detalhamento.OpçãoServiços,OFFSET(Import.PLQ,$A160-1,AX$15-1,1,1),IF($E160&lt;&gt;1,IF(ISNUMBER(INDEX(Import.PLE,Detalhamento!$E160,Detalhamento!AX$15)),IF(INDEX(Import.PLE,Detalhamento!$E160,Detalhamento!AX$15)&lt;=mediçao,OFFSET(Import.PLQ,$A160-1,AX$15-1,1,1),0),0),PLE!$AA$28*OFFSET(Import.PLQ,$A160-1,AX$15-1,1,1)),IF($E160&lt;&gt;1,IF(ISNUMBER(INDEX(Import.PLE,Detalhamento!$E160,Detalhamento!AX$15)),IF(INDEX(Import.PLE,Detalhamento!$E160,Detalhamento!AX$15)&lt;=mediçao,0,OFFSET(Import.PLQ,$A160-1,AX$15-1,1,1)),OFFSET(Import.PLQ,$A160-1,AX$15-1,1,1)),(1-PLE!$AA$28)*OFFSET(Import.PLQ,$A160-1,AX$15-1,1,1))))</f>
        <v>0</v>
      </c>
      <c r="AY160" s="144">
        <f ca="1">IF(AY$13="",0,CHOOSE(Detalhamento.OpçãoServiços,OFFSET(Import.PLQ,$A160-1,AY$15-1,1,1),IF($E160&lt;&gt;1,IF(ISNUMBER(INDEX(Import.PLE,Detalhamento!$E160,Detalhamento!AY$15)),IF(INDEX(Import.PLE,Detalhamento!$E160,Detalhamento!AY$15)&lt;=mediçao,OFFSET(Import.PLQ,$A160-1,AY$15-1,1,1),0),0),PLE!$AA$28*OFFSET(Import.PLQ,$A160-1,AY$15-1,1,1)),IF($E160&lt;&gt;1,IF(ISNUMBER(INDEX(Import.PLE,Detalhamento!$E160,Detalhamento!AY$15)),IF(INDEX(Import.PLE,Detalhamento!$E160,Detalhamento!AY$15)&lt;=mediçao,0,OFFSET(Import.PLQ,$A160-1,AY$15-1,1,1)),OFFSET(Import.PLQ,$A160-1,AY$15-1,1,1)),(1-PLE!$AA$28)*OFFSET(Import.PLQ,$A160-1,AY$15-1,1,1))))</f>
        <v>0</v>
      </c>
      <c r="AZ160" s="144">
        <f ca="1">IF(AZ$13="",0,CHOOSE(Detalhamento.OpçãoServiços,OFFSET(Import.PLQ,$A160-1,AZ$15-1,1,1),IF($E160&lt;&gt;1,IF(ISNUMBER(INDEX(Import.PLE,Detalhamento!$E160,Detalhamento!AZ$15)),IF(INDEX(Import.PLE,Detalhamento!$E160,Detalhamento!AZ$15)&lt;=mediçao,OFFSET(Import.PLQ,$A160-1,AZ$15-1,1,1),0),0),PLE!$AA$28*OFFSET(Import.PLQ,$A160-1,AZ$15-1,1,1)),IF($E160&lt;&gt;1,IF(ISNUMBER(INDEX(Import.PLE,Detalhamento!$E160,Detalhamento!AZ$15)),IF(INDEX(Import.PLE,Detalhamento!$E160,Detalhamento!AZ$15)&lt;=mediçao,0,OFFSET(Import.PLQ,$A160-1,AZ$15-1,1,1)),OFFSET(Import.PLQ,$A160-1,AZ$15-1,1,1)),(1-PLE!$AA$28)*OFFSET(Import.PLQ,$A160-1,AZ$15-1,1,1))))</f>
        <v>0</v>
      </c>
      <c r="BA160" s="144">
        <f ca="1">IF(BA$13="",0,CHOOSE(Detalhamento.OpçãoServiços,OFFSET(Import.PLQ,$A160-1,BA$15-1,1,1),IF($E160&lt;&gt;1,IF(ISNUMBER(INDEX(Import.PLE,Detalhamento!$E160,Detalhamento!BA$15)),IF(INDEX(Import.PLE,Detalhamento!$E160,Detalhamento!BA$15)&lt;=mediçao,OFFSET(Import.PLQ,$A160-1,BA$15-1,1,1),0),0),PLE!$AA$28*OFFSET(Import.PLQ,$A160-1,BA$15-1,1,1)),IF($E160&lt;&gt;1,IF(ISNUMBER(INDEX(Import.PLE,Detalhamento!$E160,Detalhamento!BA$15)),IF(INDEX(Import.PLE,Detalhamento!$E160,Detalhamento!BA$15)&lt;=mediçao,0,OFFSET(Import.PLQ,$A160-1,BA$15-1,1,1)),OFFSET(Import.PLQ,$A160-1,BA$15-1,1,1)),(1-PLE!$AA$28)*OFFSET(Import.PLQ,$A160-1,BA$15-1,1,1))))</f>
        <v>0</v>
      </c>
      <c r="BB160" s="144">
        <f ca="1">IF(BB$13="",0,CHOOSE(Detalhamento.OpçãoServiços,OFFSET(Import.PLQ,$A160-1,BB$15-1,1,1),IF($E160&lt;&gt;1,IF(ISNUMBER(INDEX(Import.PLE,Detalhamento!$E160,Detalhamento!BB$15)),IF(INDEX(Import.PLE,Detalhamento!$E160,Detalhamento!BB$15)&lt;=mediçao,OFFSET(Import.PLQ,$A160-1,BB$15-1,1,1),0),0),PLE!$AA$28*OFFSET(Import.PLQ,$A160-1,BB$15-1,1,1)),IF($E160&lt;&gt;1,IF(ISNUMBER(INDEX(Import.PLE,Detalhamento!$E160,Detalhamento!BB$15)),IF(INDEX(Import.PLE,Detalhamento!$E160,Detalhamento!BB$15)&lt;=mediçao,0,OFFSET(Import.PLQ,$A160-1,BB$15-1,1,1)),OFFSET(Import.PLQ,$A160-1,BB$15-1,1,1)),(1-PLE!$AA$28)*OFFSET(Import.PLQ,$A160-1,BB$15-1,1,1))))</f>
        <v>0</v>
      </c>
      <c r="BC160" s="144">
        <f ca="1">IF(BC$13="",0,CHOOSE(Detalhamento.OpçãoServiços,OFFSET(Import.PLQ,$A160-1,BC$15-1,1,1),IF($E160&lt;&gt;1,IF(ISNUMBER(INDEX(Import.PLE,Detalhamento!$E160,Detalhamento!BC$15)),IF(INDEX(Import.PLE,Detalhamento!$E160,Detalhamento!BC$15)&lt;=mediçao,OFFSET(Import.PLQ,$A160-1,BC$15-1,1,1),0),0),PLE!$AA$28*OFFSET(Import.PLQ,$A160-1,BC$15-1,1,1)),IF($E160&lt;&gt;1,IF(ISNUMBER(INDEX(Import.PLE,Detalhamento!$E160,Detalhamento!BC$15)),IF(INDEX(Import.PLE,Detalhamento!$E160,Detalhamento!BC$15)&lt;=mediçao,0,OFFSET(Import.PLQ,$A160-1,BC$15-1,1,1)),OFFSET(Import.PLQ,$A160-1,BC$15-1,1,1)),(1-PLE!$AA$28)*OFFSET(Import.PLQ,$A160-1,BC$15-1,1,1))))</f>
        <v>0</v>
      </c>
      <c r="BD160" s="144">
        <f ca="1">IF(BD$13="",0,CHOOSE(Detalhamento.OpçãoServiços,OFFSET(Import.PLQ,$A160-1,BD$15-1,1,1),IF($E160&lt;&gt;1,IF(ISNUMBER(INDEX(Import.PLE,Detalhamento!$E160,Detalhamento!BD$15)),IF(INDEX(Import.PLE,Detalhamento!$E160,Detalhamento!BD$15)&lt;=mediçao,OFFSET(Import.PLQ,$A160-1,BD$15-1,1,1),0),0),PLE!$AA$28*OFFSET(Import.PLQ,$A160-1,BD$15-1,1,1)),IF($E160&lt;&gt;1,IF(ISNUMBER(INDEX(Import.PLE,Detalhamento!$E160,Detalhamento!BD$15)),IF(INDEX(Import.PLE,Detalhamento!$E160,Detalhamento!BD$15)&lt;=mediçao,0,OFFSET(Import.PLQ,$A160-1,BD$15-1,1,1)),OFFSET(Import.PLQ,$A160-1,BD$15-1,1,1)),(1-PLE!$AA$28)*OFFSET(Import.PLQ,$A160-1,BD$15-1,1,1))))</f>
        <v>0</v>
      </c>
      <c r="BE160" s="144">
        <f ca="1">IF(BE$13="",0,CHOOSE(Detalhamento.OpçãoServiços,OFFSET(Import.PLQ,$A160-1,BE$15-1,1,1),IF($E160&lt;&gt;1,IF(ISNUMBER(INDEX(Import.PLE,Detalhamento!$E160,Detalhamento!BE$15)),IF(INDEX(Import.PLE,Detalhamento!$E160,Detalhamento!BE$15)&lt;=mediçao,OFFSET(Import.PLQ,$A160-1,BE$15-1,1,1),0),0),PLE!$AA$28*OFFSET(Import.PLQ,$A160-1,BE$15-1,1,1)),IF($E160&lt;&gt;1,IF(ISNUMBER(INDEX(Import.PLE,Detalhamento!$E160,Detalhamento!BE$15)),IF(INDEX(Import.PLE,Detalhamento!$E160,Detalhamento!BE$15)&lt;=mediçao,0,OFFSET(Import.PLQ,$A160-1,BE$15-1,1,1)),OFFSET(Import.PLQ,$A160-1,BE$15-1,1,1)),(1-PLE!$AA$28)*OFFSET(Import.PLQ,$A160-1,BE$15-1,1,1))))</f>
        <v>0</v>
      </c>
      <c r="BF160" s="144">
        <f ca="1">IF(BF$13="",0,CHOOSE(Detalhamento.OpçãoServiços,OFFSET(Import.PLQ,$A160-1,BF$15-1,1,1),IF($E160&lt;&gt;1,IF(ISNUMBER(INDEX(Import.PLE,Detalhamento!$E160,Detalhamento!BF$15)),IF(INDEX(Import.PLE,Detalhamento!$E160,Detalhamento!BF$15)&lt;=mediçao,OFFSET(Import.PLQ,$A160-1,BF$15-1,1,1),0),0),PLE!$AA$28*OFFSET(Import.PLQ,$A160-1,BF$15-1,1,1)),IF($E160&lt;&gt;1,IF(ISNUMBER(INDEX(Import.PLE,Detalhamento!$E160,Detalhamento!BF$15)),IF(INDEX(Import.PLE,Detalhamento!$E160,Detalhamento!BF$15)&lt;=mediçao,0,OFFSET(Import.PLQ,$A160-1,BF$15-1,1,1)),OFFSET(Import.PLQ,$A160-1,BF$15-1,1,1)),(1-PLE!$AA$28)*OFFSET(Import.PLQ,$A160-1,BF$15-1,1,1))))</f>
        <v>0</v>
      </c>
      <c r="BG160" s="144">
        <f ca="1">IF(BG$13="",0,CHOOSE(Detalhamento.OpçãoServiços,OFFSET(Import.PLQ,$A160-1,BG$15-1,1,1),IF($E160&lt;&gt;1,IF(ISNUMBER(INDEX(Import.PLE,Detalhamento!$E160,Detalhamento!BG$15)),IF(INDEX(Import.PLE,Detalhamento!$E160,Detalhamento!BG$15)&lt;=mediçao,OFFSET(Import.PLQ,$A160-1,BG$15-1,1,1),0),0),PLE!$AA$28*OFFSET(Import.PLQ,$A160-1,BG$15-1,1,1)),IF($E160&lt;&gt;1,IF(ISNUMBER(INDEX(Import.PLE,Detalhamento!$E160,Detalhamento!BG$15)),IF(INDEX(Import.PLE,Detalhamento!$E160,Detalhamento!BG$15)&lt;=mediçao,0,OFFSET(Import.PLQ,$A160-1,BG$15-1,1,1)),OFFSET(Import.PLQ,$A160-1,BG$15-1,1,1)),(1-PLE!$AA$28)*OFFSET(Import.PLQ,$A160-1,BG$15-1,1,1))))</f>
        <v>0</v>
      </c>
      <c r="BH160" s="144">
        <f ca="1">IF(BH$13="",0,CHOOSE(Detalhamento.OpçãoServiços,OFFSET(Import.PLQ,$A160-1,BH$15-1,1,1),IF($E160&lt;&gt;1,IF(ISNUMBER(INDEX(Import.PLE,Detalhamento!$E160,Detalhamento!BH$15)),IF(INDEX(Import.PLE,Detalhamento!$E160,Detalhamento!BH$15)&lt;=mediçao,OFFSET(Import.PLQ,$A160-1,BH$15-1,1,1),0),0),PLE!$AA$28*OFFSET(Import.PLQ,$A160-1,BH$15-1,1,1)),IF($E160&lt;&gt;1,IF(ISNUMBER(INDEX(Import.PLE,Detalhamento!$E160,Detalhamento!BH$15)),IF(INDEX(Import.PLE,Detalhamento!$E160,Detalhamento!BH$15)&lt;=mediçao,0,OFFSET(Import.PLQ,$A160-1,BH$15-1,1,1)),OFFSET(Import.PLQ,$A160-1,BH$15-1,1,1)),(1-PLE!$AA$28)*OFFSET(Import.PLQ,$A160-1,BH$15-1,1,1))))</f>
        <v>0</v>
      </c>
      <c r="BI160" s="144">
        <f ca="1">IF(BI$13="",0,CHOOSE(Detalhamento.OpçãoServiços,OFFSET(Import.PLQ,$A160-1,BI$15-1,1,1),IF($E160&lt;&gt;1,IF(ISNUMBER(INDEX(Import.PLE,Detalhamento!$E160,Detalhamento!BI$15)),IF(INDEX(Import.PLE,Detalhamento!$E160,Detalhamento!BI$15)&lt;=mediçao,OFFSET(Import.PLQ,$A160-1,BI$15-1,1,1),0),0),PLE!$AA$28*OFFSET(Import.PLQ,$A160-1,BI$15-1,1,1)),IF($E160&lt;&gt;1,IF(ISNUMBER(INDEX(Import.PLE,Detalhamento!$E160,Detalhamento!BI$15)),IF(INDEX(Import.PLE,Detalhamento!$E160,Detalhamento!BI$15)&lt;=mediçao,0,OFFSET(Import.PLQ,$A160-1,BI$15-1,1,1)),OFFSET(Import.PLQ,$A160-1,BI$15-1,1,1)),(1-PLE!$AA$28)*OFFSET(Import.PLQ,$A160-1,BI$15-1,1,1))))</f>
        <v>0</v>
      </c>
    </row>
    <row r="161" spans="1:61" ht="10.5" hidden="1" x14ac:dyDescent="0.25">
      <c r="A161" s="155">
        <v>145</v>
      </c>
      <c r="B161" s="21" t="str">
        <f t="shared" ca="1" si="25"/>
        <v>Nível</v>
      </c>
      <c r="E161" s="153" t="str">
        <f t="shared" ca="1" si="26"/>
        <v/>
      </c>
      <c r="F161" s="154">
        <f t="shared" ca="1" si="27"/>
        <v>0</v>
      </c>
      <c r="G161" s="154" t="str">
        <f t="shared" ca="1" si="30"/>
        <v>1.17</v>
      </c>
      <c r="H161" s="182" t="str">
        <f t="shared" ca="1" si="30"/>
        <v>SERVIÇOS FINAIS</v>
      </c>
      <c r="I161" s="37" t="str">
        <f t="shared" ca="1" si="28"/>
        <v/>
      </c>
      <c r="J161" s="144" t="str">
        <f t="shared" ca="1" si="29"/>
        <v/>
      </c>
      <c r="K161" s="67"/>
      <c r="L161" s="144">
        <f ca="1">IF(L$13="",0,CHOOSE(Detalhamento.OpçãoServiços,OFFSET(Import.PLQ,$A161-1,L$15-1,1,1),IF($E161&lt;&gt;1,IF(ISNUMBER(INDEX(Import.PLE,Detalhamento!$E161,Detalhamento!L$15)),IF(INDEX(Import.PLE,Detalhamento!$E161,Detalhamento!L$15)&lt;=mediçao,OFFSET(Import.PLQ,$A161-1,L$15-1,1,1),0),0),PLE!$AA$28*OFFSET(Import.PLQ,$A161-1,L$15-1,1,1)),IF($E161&lt;&gt;1,IF(ISNUMBER(INDEX(Import.PLE,Detalhamento!$E161,Detalhamento!L$15)),IF(INDEX(Import.PLE,Detalhamento!$E161,Detalhamento!L$15)&lt;=mediçao,0,OFFSET(Import.PLQ,$A161-1,L$15-1,1,1)),OFFSET(Import.PLQ,$A161-1,L$15-1,1,1)),(1-PLE!$AA$28)*OFFSET(Import.PLQ,$A161-1,L$15-1,1,1))))</f>
        <v>0</v>
      </c>
      <c r="M161" s="144">
        <f ca="1">IF(M$13="",0,CHOOSE(Detalhamento.OpçãoServiços,OFFSET(Import.PLQ,$A161-1,M$15-1,1,1),IF($E161&lt;&gt;1,IF(ISNUMBER(INDEX(Import.PLE,Detalhamento!$E161,Detalhamento!M$15)),IF(INDEX(Import.PLE,Detalhamento!$E161,Detalhamento!M$15)&lt;=mediçao,OFFSET(Import.PLQ,$A161-1,M$15-1,1,1),0),0),PLE!$AA$28*OFFSET(Import.PLQ,$A161-1,M$15-1,1,1)),IF($E161&lt;&gt;1,IF(ISNUMBER(INDEX(Import.PLE,Detalhamento!$E161,Detalhamento!M$15)),IF(INDEX(Import.PLE,Detalhamento!$E161,Detalhamento!M$15)&lt;=mediçao,0,OFFSET(Import.PLQ,$A161-1,M$15-1,1,1)),OFFSET(Import.PLQ,$A161-1,M$15-1,1,1)),(1-PLE!$AA$28)*OFFSET(Import.PLQ,$A161-1,M$15-1,1,1))))</f>
        <v>0</v>
      </c>
      <c r="N161" s="144">
        <f ca="1">IF(N$13="",0,CHOOSE(Detalhamento.OpçãoServiços,OFFSET(Import.PLQ,$A161-1,N$15-1,1,1),IF($E161&lt;&gt;1,IF(ISNUMBER(INDEX(Import.PLE,Detalhamento!$E161,Detalhamento!N$15)),IF(INDEX(Import.PLE,Detalhamento!$E161,Detalhamento!N$15)&lt;=mediçao,OFFSET(Import.PLQ,$A161-1,N$15-1,1,1),0),0),PLE!$AA$28*OFFSET(Import.PLQ,$A161-1,N$15-1,1,1)),IF($E161&lt;&gt;1,IF(ISNUMBER(INDEX(Import.PLE,Detalhamento!$E161,Detalhamento!N$15)),IF(INDEX(Import.PLE,Detalhamento!$E161,Detalhamento!N$15)&lt;=mediçao,0,OFFSET(Import.PLQ,$A161-1,N$15-1,1,1)),OFFSET(Import.PLQ,$A161-1,N$15-1,1,1)),(1-PLE!$AA$28)*OFFSET(Import.PLQ,$A161-1,N$15-1,1,1))))</f>
        <v>0</v>
      </c>
      <c r="O161" s="144">
        <f ca="1">IF(O$13="",0,CHOOSE(Detalhamento.OpçãoServiços,OFFSET(Import.PLQ,$A161-1,O$15-1,1,1),IF($E161&lt;&gt;1,IF(ISNUMBER(INDEX(Import.PLE,Detalhamento!$E161,Detalhamento!O$15)),IF(INDEX(Import.PLE,Detalhamento!$E161,Detalhamento!O$15)&lt;=mediçao,OFFSET(Import.PLQ,$A161-1,O$15-1,1,1),0),0),PLE!$AA$28*OFFSET(Import.PLQ,$A161-1,O$15-1,1,1)),IF($E161&lt;&gt;1,IF(ISNUMBER(INDEX(Import.PLE,Detalhamento!$E161,Detalhamento!O$15)),IF(INDEX(Import.PLE,Detalhamento!$E161,Detalhamento!O$15)&lt;=mediçao,0,OFFSET(Import.PLQ,$A161-1,O$15-1,1,1)),OFFSET(Import.PLQ,$A161-1,O$15-1,1,1)),(1-PLE!$AA$28)*OFFSET(Import.PLQ,$A161-1,O$15-1,1,1))))</f>
        <v>0</v>
      </c>
      <c r="P161" s="144">
        <f ca="1">IF(P$13="",0,CHOOSE(Detalhamento.OpçãoServiços,OFFSET(Import.PLQ,$A161-1,P$15-1,1,1),IF($E161&lt;&gt;1,IF(ISNUMBER(INDEX(Import.PLE,Detalhamento!$E161,Detalhamento!P$15)),IF(INDEX(Import.PLE,Detalhamento!$E161,Detalhamento!P$15)&lt;=mediçao,OFFSET(Import.PLQ,$A161-1,P$15-1,1,1),0),0),PLE!$AA$28*OFFSET(Import.PLQ,$A161-1,P$15-1,1,1)),IF($E161&lt;&gt;1,IF(ISNUMBER(INDEX(Import.PLE,Detalhamento!$E161,Detalhamento!P$15)),IF(INDEX(Import.PLE,Detalhamento!$E161,Detalhamento!P$15)&lt;=mediçao,0,OFFSET(Import.PLQ,$A161-1,P$15-1,1,1)),OFFSET(Import.PLQ,$A161-1,P$15-1,1,1)),(1-PLE!$AA$28)*OFFSET(Import.PLQ,$A161-1,P$15-1,1,1))))</f>
        <v>0</v>
      </c>
      <c r="Q161" s="144">
        <f ca="1">IF(Q$13="",0,CHOOSE(Detalhamento.OpçãoServiços,OFFSET(Import.PLQ,$A161-1,Q$15-1,1,1),IF($E161&lt;&gt;1,IF(ISNUMBER(INDEX(Import.PLE,Detalhamento!$E161,Detalhamento!Q$15)),IF(INDEX(Import.PLE,Detalhamento!$E161,Detalhamento!Q$15)&lt;=mediçao,OFFSET(Import.PLQ,$A161-1,Q$15-1,1,1),0),0),PLE!$AA$28*OFFSET(Import.PLQ,$A161-1,Q$15-1,1,1)),IF($E161&lt;&gt;1,IF(ISNUMBER(INDEX(Import.PLE,Detalhamento!$E161,Detalhamento!Q$15)),IF(INDEX(Import.PLE,Detalhamento!$E161,Detalhamento!Q$15)&lt;=mediçao,0,OFFSET(Import.PLQ,$A161-1,Q$15-1,1,1)),OFFSET(Import.PLQ,$A161-1,Q$15-1,1,1)),(1-PLE!$AA$28)*OFFSET(Import.PLQ,$A161-1,Q$15-1,1,1))))</f>
        <v>0</v>
      </c>
      <c r="R161" s="144">
        <f ca="1">IF(R$13="",0,CHOOSE(Detalhamento.OpçãoServiços,OFFSET(Import.PLQ,$A161-1,R$15-1,1,1),IF($E161&lt;&gt;1,IF(ISNUMBER(INDEX(Import.PLE,Detalhamento!$E161,Detalhamento!R$15)),IF(INDEX(Import.PLE,Detalhamento!$E161,Detalhamento!R$15)&lt;=mediçao,OFFSET(Import.PLQ,$A161-1,R$15-1,1,1),0),0),PLE!$AA$28*OFFSET(Import.PLQ,$A161-1,R$15-1,1,1)),IF($E161&lt;&gt;1,IF(ISNUMBER(INDEX(Import.PLE,Detalhamento!$E161,Detalhamento!R$15)),IF(INDEX(Import.PLE,Detalhamento!$E161,Detalhamento!R$15)&lt;=mediçao,0,OFFSET(Import.PLQ,$A161-1,R$15-1,1,1)),OFFSET(Import.PLQ,$A161-1,R$15-1,1,1)),(1-PLE!$AA$28)*OFFSET(Import.PLQ,$A161-1,R$15-1,1,1))))</f>
        <v>0</v>
      </c>
      <c r="S161" s="144">
        <f ca="1">IF(S$13="",0,CHOOSE(Detalhamento.OpçãoServiços,OFFSET(Import.PLQ,$A161-1,S$15-1,1,1),IF($E161&lt;&gt;1,IF(ISNUMBER(INDEX(Import.PLE,Detalhamento!$E161,Detalhamento!S$15)),IF(INDEX(Import.PLE,Detalhamento!$E161,Detalhamento!S$15)&lt;=mediçao,OFFSET(Import.PLQ,$A161-1,S$15-1,1,1),0),0),PLE!$AA$28*OFFSET(Import.PLQ,$A161-1,S$15-1,1,1)),IF($E161&lt;&gt;1,IF(ISNUMBER(INDEX(Import.PLE,Detalhamento!$E161,Detalhamento!S$15)),IF(INDEX(Import.PLE,Detalhamento!$E161,Detalhamento!S$15)&lt;=mediçao,0,OFFSET(Import.PLQ,$A161-1,S$15-1,1,1)),OFFSET(Import.PLQ,$A161-1,S$15-1,1,1)),(1-PLE!$AA$28)*OFFSET(Import.PLQ,$A161-1,S$15-1,1,1))))</f>
        <v>0</v>
      </c>
      <c r="T161" s="144">
        <f ca="1">IF(T$13="",0,CHOOSE(Detalhamento.OpçãoServiços,OFFSET(Import.PLQ,$A161-1,T$15-1,1,1),IF($E161&lt;&gt;1,IF(ISNUMBER(INDEX(Import.PLE,Detalhamento!$E161,Detalhamento!T$15)),IF(INDEX(Import.PLE,Detalhamento!$E161,Detalhamento!T$15)&lt;=mediçao,OFFSET(Import.PLQ,$A161-1,T$15-1,1,1),0),0),PLE!$AA$28*OFFSET(Import.PLQ,$A161-1,T$15-1,1,1)),IF($E161&lt;&gt;1,IF(ISNUMBER(INDEX(Import.PLE,Detalhamento!$E161,Detalhamento!T$15)),IF(INDEX(Import.PLE,Detalhamento!$E161,Detalhamento!T$15)&lt;=mediçao,0,OFFSET(Import.PLQ,$A161-1,T$15-1,1,1)),OFFSET(Import.PLQ,$A161-1,T$15-1,1,1)),(1-PLE!$AA$28)*OFFSET(Import.PLQ,$A161-1,T$15-1,1,1))))</f>
        <v>0</v>
      </c>
      <c r="U161" s="144">
        <f ca="1">IF(U$13="",0,CHOOSE(Detalhamento.OpçãoServiços,OFFSET(Import.PLQ,$A161-1,U$15-1,1,1),IF($E161&lt;&gt;1,IF(ISNUMBER(INDEX(Import.PLE,Detalhamento!$E161,Detalhamento!U$15)),IF(INDEX(Import.PLE,Detalhamento!$E161,Detalhamento!U$15)&lt;=mediçao,OFFSET(Import.PLQ,$A161-1,U$15-1,1,1),0),0),PLE!$AA$28*OFFSET(Import.PLQ,$A161-1,U$15-1,1,1)),IF($E161&lt;&gt;1,IF(ISNUMBER(INDEX(Import.PLE,Detalhamento!$E161,Detalhamento!U$15)),IF(INDEX(Import.PLE,Detalhamento!$E161,Detalhamento!U$15)&lt;=mediçao,0,OFFSET(Import.PLQ,$A161-1,U$15-1,1,1)),OFFSET(Import.PLQ,$A161-1,U$15-1,1,1)),(1-PLE!$AA$28)*OFFSET(Import.PLQ,$A161-1,U$15-1,1,1))))</f>
        <v>0</v>
      </c>
      <c r="V161" s="144">
        <f ca="1">IF(V$13="",0,CHOOSE(Detalhamento.OpçãoServiços,OFFSET(Import.PLQ,$A161-1,V$15-1,1,1),IF($E161&lt;&gt;1,IF(ISNUMBER(INDEX(Import.PLE,Detalhamento!$E161,Detalhamento!V$15)),IF(INDEX(Import.PLE,Detalhamento!$E161,Detalhamento!V$15)&lt;=mediçao,OFFSET(Import.PLQ,$A161-1,V$15-1,1,1),0),0),PLE!$AA$28*OFFSET(Import.PLQ,$A161-1,V$15-1,1,1)),IF($E161&lt;&gt;1,IF(ISNUMBER(INDEX(Import.PLE,Detalhamento!$E161,Detalhamento!V$15)),IF(INDEX(Import.PLE,Detalhamento!$E161,Detalhamento!V$15)&lt;=mediçao,0,OFFSET(Import.PLQ,$A161-1,V$15-1,1,1)),OFFSET(Import.PLQ,$A161-1,V$15-1,1,1)),(1-PLE!$AA$28)*OFFSET(Import.PLQ,$A161-1,V$15-1,1,1))))</f>
        <v>0</v>
      </c>
      <c r="W161" s="144">
        <f ca="1">IF(W$13="",0,CHOOSE(Detalhamento.OpçãoServiços,OFFSET(Import.PLQ,$A161-1,W$15-1,1,1),IF($E161&lt;&gt;1,IF(ISNUMBER(INDEX(Import.PLE,Detalhamento!$E161,Detalhamento!W$15)),IF(INDEX(Import.PLE,Detalhamento!$E161,Detalhamento!W$15)&lt;=mediçao,OFFSET(Import.PLQ,$A161-1,W$15-1,1,1),0),0),PLE!$AA$28*OFFSET(Import.PLQ,$A161-1,W$15-1,1,1)),IF($E161&lt;&gt;1,IF(ISNUMBER(INDEX(Import.PLE,Detalhamento!$E161,Detalhamento!W$15)),IF(INDEX(Import.PLE,Detalhamento!$E161,Detalhamento!W$15)&lt;=mediçao,0,OFFSET(Import.PLQ,$A161-1,W$15-1,1,1)),OFFSET(Import.PLQ,$A161-1,W$15-1,1,1)),(1-PLE!$AA$28)*OFFSET(Import.PLQ,$A161-1,W$15-1,1,1))))</f>
        <v>0</v>
      </c>
      <c r="X161" s="144">
        <f ca="1">IF(X$13="",0,CHOOSE(Detalhamento.OpçãoServiços,OFFSET(Import.PLQ,$A161-1,X$15-1,1,1),IF($E161&lt;&gt;1,IF(ISNUMBER(INDEX(Import.PLE,Detalhamento!$E161,Detalhamento!X$15)),IF(INDEX(Import.PLE,Detalhamento!$E161,Detalhamento!X$15)&lt;=mediçao,OFFSET(Import.PLQ,$A161-1,X$15-1,1,1),0),0),PLE!$AA$28*OFFSET(Import.PLQ,$A161-1,X$15-1,1,1)),IF($E161&lt;&gt;1,IF(ISNUMBER(INDEX(Import.PLE,Detalhamento!$E161,Detalhamento!X$15)),IF(INDEX(Import.PLE,Detalhamento!$E161,Detalhamento!X$15)&lt;=mediçao,0,OFFSET(Import.PLQ,$A161-1,X$15-1,1,1)),OFFSET(Import.PLQ,$A161-1,X$15-1,1,1)),(1-PLE!$AA$28)*OFFSET(Import.PLQ,$A161-1,X$15-1,1,1))))</f>
        <v>0</v>
      </c>
      <c r="Y161" s="144">
        <f ca="1">IF(Y$13="",0,CHOOSE(Detalhamento.OpçãoServiços,OFFSET(Import.PLQ,$A161-1,Y$15-1,1,1),IF($E161&lt;&gt;1,IF(ISNUMBER(INDEX(Import.PLE,Detalhamento!$E161,Detalhamento!Y$15)),IF(INDEX(Import.PLE,Detalhamento!$E161,Detalhamento!Y$15)&lt;=mediçao,OFFSET(Import.PLQ,$A161-1,Y$15-1,1,1),0),0),PLE!$AA$28*OFFSET(Import.PLQ,$A161-1,Y$15-1,1,1)),IF($E161&lt;&gt;1,IF(ISNUMBER(INDEX(Import.PLE,Detalhamento!$E161,Detalhamento!Y$15)),IF(INDEX(Import.PLE,Detalhamento!$E161,Detalhamento!Y$15)&lt;=mediçao,0,OFFSET(Import.PLQ,$A161-1,Y$15-1,1,1)),OFFSET(Import.PLQ,$A161-1,Y$15-1,1,1)),(1-PLE!$AA$28)*OFFSET(Import.PLQ,$A161-1,Y$15-1,1,1))))</f>
        <v>0</v>
      </c>
      <c r="Z161" s="144">
        <f ca="1">IF(Z$13="",0,CHOOSE(Detalhamento.OpçãoServiços,OFFSET(Import.PLQ,$A161-1,Z$15-1,1,1),IF($E161&lt;&gt;1,IF(ISNUMBER(INDEX(Import.PLE,Detalhamento!$E161,Detalhamento!Z$15)),IF(INDEX(Import.PLE,Detalhamento!$E161,Detalhamento!Z$15)&lt;=mediçao,OFFSET(Import.PLQ,$A161-1,Z$15-1,1,1),0),0),PLE!$AA$28*OFFSET(Import.PLQ,$A161-1,Z$15-1,1,1)),IF($E161&lt;&gt;1,IF(ISNUMBER(INDEX(Import.PLE,Detalhamento!$E161,Detalhamento!Z$15)),IF(INDEX(Import.PLE,Detalhamento!$E161,Detalhamento!Z$15)&lt;=mediçao,0,OFFSET(Import.PLQ,$A161-1,Z$15-1,1,1)),OFFSET(Import.PLQ,$A161-1,Z$15-1,1,1)),(1-PLE!$AA$28)*OFFSET(Import.PLQ,$A161-1,Z$15-1,1,1))))</f>
        <v>0</v>
      </c>
      <c r="AA161" s="144">
        <f ca="1">IF(AA$13="",0,CHOOSE(Detalhamento.OpçãoServiços,OFFSET(Import.PLQ,$A161-1,AA$15-1,1,1),IF($E161&lt;&gt;1,IF(ISNUMBER(INDEX(Import.PLE,Detalhamento!$E161,Detalhamento!AA$15)),IF(INDEX(Import.PLE,Detalhamento!$E161,Detalhamento!AA$15)&lt;=mediçao,OFFSET(Import.PLQ,$A161-1,AA$15-1,1,1),0),0),PLE!$AA$28*OFFSET(Import.PLQ,$A161-1,AA$15-1,1,1)),IF($E161&lt;&gt;1,IF(ISNUMBER(INDEX(Import.PLE,Detalhamento!$E161,Detalhamento!AA$15)),IF(INDEX(Import.PLE,Detalhamento!$E161,Detalhamento!AA$15)&lt;=mediçao,0,OFFSET(Import.PLQ,$A161-1,AA$15-1,1,1)),OFFSET(Import.PLQ,$A161-1,AA$15-1,1,1)),(1-PLE!$AA$28)*OFFSET(Import.PLQ,$A161-1,AA$15-1,1,1))))</f>
        <v>0</v>
      </c>
      <c r="AB161" s="144">
        <f ca="1">IF(AB$13="",0,CHOOSE(Detalhamento.OpçãoServiços,OFFSET(Import.PLQ,$A161-1,AB$15-1,1,1),IF($E161&lt;&gt;1,IF(ISNUMBER(INDEX(Import.PLE,Detalhamento!$E161,Detalhamento!AB$15)),IF(INDEX(Import.PLE,Detalhamento!$E161,Detalhamento!AB$15)&lt;=mediçao,OFFSET(Import.PLQ,$A161-1,AB$15-1,1,1),0),0),PLE!$AA$28*OFFSET(Import.PLQ,$A161-1,AB$15-1,1,1)),IF($E161&lt;&gt;1,IF(ISNUMBER(INDEX(Import.PLE,Detalhamento!$E161,Detalhamento!AB$15)),IF(INDEX(Import.PLE,Detalhamento!$E161,Detalhamento!AB$15)&lt;=mediçao,0,OFFSET(Import.PLQ,$A161-1,AB$15-1,1,1)),OFFSET(Import.PLQ,$A161-1,AB$15-1,1,1)),(1-PLE!$AA$28)*OFFSET(Import.PLQ,$A161-1,AB$15-1,1,1))))</f>
        <v>0</v>
      </c>
      <c r="AC161" s="144">
        <f ca="1">IF(AC$13="",0,CHOOSE(Detalhamento.OpçãoServiços,OFFSET(Import.PLQ,$A161-1,AC$15-1,1,1),IF($E161&lt;&gt;1,IF(ISNUMBER(INDEX(Import.PLE,Detalhamento!$E161,Detalhamento!AC$15)),IF(INDEX(Import.PLE,Detalhamento!$E161,Detalhamento!AC$15)&lt;=mediçao,OFFSET(Import.PLQ,$A161-1,AC$15-1,1,1),0),0),PLE!$AA$28*OFFSET(Import.PLQ,$A161-1,AC$15-1,1,1)),IF($E161&lt;&gt;1,IF(ISNUMBER(INDEX(Import.PLE,Detalhamento!$E161,Detalhamento!AC$15)),IF(INDEX(Import.PLE,Detalhamento!$E161,Detalhamento!AC$15)&lt;=mediçao,0,OFFSET(Import.PLQ,$A161-1,AC$15-1,1,1)),OFFSET(Import.PLQ,$A161-1,AC$15-1,1,1)),(1-PLE!$AA$28)*OFFSET(Import.PLQ,$A161-1,AC$15-1,1,1))))</f>
        <v>0</v>
      </c>
      <c r="AD161" s="144">
        <f ca="1">IF(AD$13="",0,CHOOSE(Detalhamento.OpçãoServiços,OFFSET(Import.PLQ,$A161-1,AD$15-1,1,1),IF($E161&lt;&gt;1,IF(ISNUMBER(INDEX(Import.PLE,Detalhamento!$E161,Detalhamento!AD$15)),IF(INDEX(Import.PLE,Detalhamento!$E161,Detalhamento!AD$15)&lt;=mediçao,OFFSET(Import.PLQ,$A161-1,AD$15-1,1,1),0),0),PLE!$AA$28*OFFSET(Import.PLQ,$A161-1,AD$15-1,1,1)),IF($E161&lt;&gt;1,IF(ISNUMBER(INDEX(Import.PLE,Detalhamento!$E161,Detalhamento!AD$15)),IF(INDEX(Import.PLE,Detalhamento!$E161,Detalhamento!AD$15)&lt;=mediçao,0,OFFSET(Import.PLQ,$A161-1,AD$15-1,1,1)),OFFSET(Import.PLQ,$A161-1,AD$15-1,1,1)),(1-PLE!$AA$28)*OFFSET(Import.PLQ,$A161-1,AD$15-1,1,1))))</f>
        <v>0</v>
      </c>
      <c r="AE161" s="144">
        <f ca="1">IF(AE$13="",0,CHOOSE(Detalhamento.OpçãoServiços,OFFSET(Import.PLQ,$A161-1,AE$15-1,1,1),IF($E161&lt;&gt;1,IF(ISNUMBER(INDEX(Import.PLE,Detalhamento!$E161,Detalhamento!AE$15)),IF(INDEX(Import.PLE,Detalhamento!$E161,Detalhamento!AE$15)&lt;=mediçao,OFFSET(Import.PLQ,$A161-1,AE$15-1,1,1),0),0),PLE!$AA$28*OFFSET(Import.PLQ,$A161-1,AE$15-1,1,1)),IF($E161&lt;&gt;1,IF(ISNUMBER(INDEX(Import.PLE,Detalhamento!$E161,Detalhamento!AE$15)),IF(INDEX(Import.PLE,Detalhamento!$E161,Detalhamento!AE$15)&lt;=mediçao,0,OFFSET(Import.PLQ,$A161-1,AE$15-1,1,1)),OFFSET(Import.PLQ,$A161-1,AE$15-1,1,1)),(1-PLE!$AA$28)*OFFSET(Import.PLQ,$A161-1,AE$15-1,1,1))))</f>
        <v>0</v>
      </c>
      <c r="AF161" s="144">
        <f ca="1">IF(AF$13="",0,CHOOSE(Detalhamento.OpçãoServiços,OFFSET(Import.PLQ,$A161-1,AF$15-1,1,1),IF($E161&lt;&gt;1,IF(ISNUMBER(INDEX(Import.PLE,Detalhamento!$E161,Detalhamento!AF$15)),IF(INDEX(Import.PLE,Detalhamento!$E161,Detalhamento!AF$15)&lt;=mediçao,OFFSET(Import.PLQ,$A161-1,AF$15-1,1,1),0),0),PLE!$AA$28*OFFSET(Import.PLQ,$A161-1,AF$15-1,1,1)),IF($E161&lt;&gt;1,IF(ISNUMBER(INDEX(Import.PLE,Detalhamento!$E161,Detalhamento!AF$15)),IF(INDEX(Import.PLE,Detalhamento!$E161,Detalhamento!AF$15)&lt;=mediçao,0,OFFSET(Import.PLQ,$A161-1,AF$15-1,1,1)),OFFSET(Import.PLQ,$A161-1,AF$15-1,1,1)),(1-PLE!$AA$28)*OFFSET(Import.PLQ,$A161-1,AF$15-1,1,1))))</f>
        <v>0</v>
      </c>
      <c r="AG161" s="144">
        <f ca="1">IF(AG$13="",0,CHOOSE(Detalhamento.OpçãoServiços,OFFSET(Import.PLQ,$A161-1,AG$15-1,1,1),IF($E161&lt;&gt;1,IF(ISNUMBER(INDEX(Import.PLE,Detalhamento!$E161,Detalhamento!AG$15)),IF(INDEX(Import.PLE,Detalhamento!$E161,Detalhamento!AG$15)&lt;=mediçao,OFFSET(Import.PLQ,$A161-1,AG$15-1,1,1),0),0),PLE!$AA$28*OFFSET(Import.PLQ,$A161-1,AG$15-1,1,1)),IF($E161&lt;&gt;1,IF(ISNUMBER(INDEX(Import.PLE,Detalhamento!$E161,Detalhamento!AG$15)),IF(INDEX(Import.PLE,Detalhamento!$E161,Detalhamento!AG$15)&lt;=mediçao,0,OFFSET(Import.PLQ,$A161-1,AG$15-1,1,1)),OFFSET(Import.PLQ,$A161-1,AG$15-1,1,1)),(1-PLE!$AA$28)*OFFSET(Import.PLQ,$A161-1,AG$15-1,1,1))))</f>
        <v>0</v>
      </c>
      <c r="AH161" s="144">
        <f ca="1">IF(AH$13="",0,CHOOSE(Detalhamento.OpçãoServiços,OFFSET(Import.PLQ,$A161-1,AH$15-1,1,1),IF($E161&lt;&gt;1,IF(ISNUMBER(INDEX(Import.PLE,Detalhamento!$E161,Detalhamento!AH$15)),IF(INDEX(Import.PLE,Detalhamento!$E161,Detalhamento!AH$15)&lt;=mediçao,OFFSET(Import.PLQ,$A161-1,AH$15-1,1,1),0),0),PLE!$AA$28*OFFSET(Import.PLQ,$A161-1,AH$15-1,1,1)),IF($E161&lt;&gt;1,IF(ISNUMBER(INDEX(Import.PLE,Detalhamento!$E161,Detalhamento!AH$15)),IF(INDEX(Import.PLE,Detalhamento!$E161,Detalhamento!AH$15)&lt;=mediçao,0,OFFSET(Import.PLQ,$A161-1,AH$15-1,1,1)),OFFSET(Import.PLQ,$A161-1,AH$15-1,1,1)),(1-PLE!$AA$28)*OFFSET(Import.PLQ,$A161-1,AH$15-1,1,1))))</f>
        <v>0</v>
      </c>
      <c r="AI161" s="144">
        <f ca="1">IF(AI$13="",0,CHOOSE(Detalhamento.OpçãoServiços,OFFSET(Import.PLQ,$A161-1,AI$15-1,1,1),IF($E161&lt;&gt;1,IF(ISNUMBER(INDEX(Import.PLE,Detalhamento!$E161,Detalhamento!AI$15)),IF(INDEX(Import.PLE,Detalhamento!$E161,Detalhamento!AI$15)&lt;=mediçao,OFFSET(Import.PLQ,$A161-1,AI$15-1,1,1),0),0),PLE!$AA$28*OFFSET(Import.PLQ,$A161-1,AI$15-1,1,1)),IF($E161&lt;&gt;1,IF(ISNUMBER(INDEX(Import.PLE,Detalhamento!$E161,Detalhamento!AI$15)),IF(INDEX(Import.PLE,Detalhamento!$E161,Detalhamento!AI$15)&lt;=mediçao,0,OFFSET(Import.PLQ,$A161-1,AI$15-1,1,1)),OFFSET(Import.PLQ,$A161-1,AI$15-1,1,1)),(1-PLE!$AA$28)*OFFSET(Import.PLQ,$A161-1,AI$15-1,1,1))))</f>
        <v>0</v>
      </c>
      <c r="AJ161" s="144">
        <f ca="1">IF(AJ$13="",0,CHOOSE(Detalhamento.OpçãoServiços,OFFSET(Import.PLQ,$A161-1,AJ$15-1,1,1),IF($E161&lt;&gt;1,IF(ISNUMBER(INDEX(Import.PLE,Detalhamento!$E161,Detalhamento!AJ$15)),IF(INDEX(Import.PLE,Detalhamento!$E161,Detalhamento!AJ$15)&lt;=mediçao,OFFSET(Import.PLQ,$A161-1,AJ$15-1,1,1),0),0),PLE!$AA$28*OFFSET(Import.PLQ,$A161-1,AJ$15-1,1,1)),IF($E161&lt;&gt;1,IF(ISNUMBER(INDEX(Import.PLE,Detalhamento!$E161,Detalhamento!AJ$15)),IF(INDEX(Import.PLE,Detalhamento!$E161,Detalhamento!AJ$15)&lt;=mediçao,0,OFFSET(Import.PLQ,$A161-1,AJ$15-1,1,1)),OFFSET(Import.PLQ,$A161-1,AJ$15-1,1,1)),(1-PLE!$AA$28)*OFFSET(Import.PLQ,$A161-1,AJ$15-1,1,1))))</f>
        <v>0</v>
      </c>
      <c r="AK161" s="144">
        <f ca="1">IF(AK$13="",0,CHOOSE(Detalhamento.OpçãoServiços,OFFSET(Import.PLQ,$A161-1,AK$15-1,1,1),IF($E161&lt;&gt;1,IF(ISNUMBER(INDEX(Import.PLE,Detalhamento!$E161,Detalhamento!AK$15)),IF(INDEX(Import.PLE,Detalhamento!$E161,Detalhamento!AK$15)&lt;=mediçao,OFFSET(Import.PLQ,$A161-1,AK$15-1,1,1),0),0),PLE!$AA$28*OFFSET(Import.PLQ,$A161-1,AK$15-1,1,1)),IF($E161&lt;&gt;1,IF(ISNUMBER(INDEX(Import.PLE,Detalhamento!$E161,Detalhamento!AK$15)),IF(INDEX(Import.PLE,Detalhamento!$E161,Detalhamento!AK$15)&lt;=mediçao,0,OFFSET(Import.PLQ,$A161-1,AK$15-1,1,1)),OFFSET(Import.PLQ,$A161-1,AK$15-1,1,1)),(1-PLE!$AA$28)*OFFSET(Import.PLQ,$A161-1,AK$15-1,1,1))))</f>
        <v>0</v>
      </c>
      <c r="AL161" s="144">
        <f ca="1">IF(AL$13="",0,CHOOSE(Detalhamento.OpçãoServiços,OFFSET(Import.PLQ,$A161-1,AL$15-1,1,1),IF($E161&lt;&gt;1,IF(ISNUMBER(INDEX(Import.PLE,Detalhamento!$E161,Detalhamento!AL$15)),IF(INDEX(Import.PLE,Detalhamento!$E161,Detalhamento!AL$15)&lt;=mediçao,OFFSET(Import.PLQ,$A161-1,AL$15-1,1,1),0),0),PLE!$AA$28*OFFSET(Import.PLQ,$A161-1,AL$15-1,1,1)),IF($E161&lt;&gt;1,IF(ISNUMBER(INDEX(Import.PLE,Detalhamento!$E161,Detalhamento!AL$15)),IF(INDEX(Import.PLE,Detalhamento!$E161,Detalhamento!AL$15)&lt;=mediçao,0,OFFSET(Import.PLQ,$A161-1,AL$15-1,1,1)),OFFSET(Import.PLQ,$A161-1,AL$15-1,1,1)),(1-PLE!$AA$28)*OFFSET(Import.PLQ,$A161-1,AL$15-1,1,1))))</f>
        <v>0</v>
      </c>
      <c r="AM161" s="144">
        <f ca="1">IF(AM$13="",0,CHOOSE(Detalhamento.OpçãoServiços,OFFSET(Import.PLQ,$A161-1,AM$15-1,1,1),IF($E161&lt;&gt;1,IF(ISNUMBER(INDEX(Import.PLE,Detalhamento!$E161,Detalhamento!AM$15)),IF(INDEX(Import.PLE,Detalhamento!$E161,Detalhamento!AM$15)&lt;=mediçao,OFFSET(Import.PLQ,$A161-1,AM$15-1,1,1),0),0),PLE!$AA$28*OFFSET(Import.PLQ,$A161-1,AM$15-1,1,1)),IF($E161&lt;&gt;1,IF(ISNUMBER(INDEX(Import.PLE,Detalhamento!$E161,Detalhamento!AM$15)),IF(INDEX(Import.PLE,Detalhamento!$E161,Detalhamento!AM$15)&lt;=mediçao,0,OFFSET(Import.PLQ,$A161-1,AM$15-1,1,1)),OFFSET(Import.PLQ,$A161-1,AM$15-1,1,1)),(1-PLE!$AA$28)*OFFSET(Import.PLQ,$A161-1,AM$15-1,1,1))))</f>
        <v>0</v>
      </c>
      <c r="AN161" s="144">
        <f ca="1">IF(AN$13="",0,CHOOSE(Detalhamento.OpçãoServiços,OFFSET(Import.PLQ,$A161-1,AN$15-1,1,1),IF($E161&lt;&gt;1,IF(ISNUMBER(INDEX(Import.PLE,Detalhamento!$E161,Detalhamento!AN$15)),IF(INDEX(Import.PLE,Detalhamento!$E161,Detalhamento!AN$15)&lt;=mediçao,OFFSET(Import.PLQ,$A161-1,AN$15-1,1,1),0),0),PLE!$AA$28*OFFSET(Import.PLQ,$A161-1,AN$15-1,1,1)),IF($E161&lt;&gt;1,IF(ISNUMBER(INDEX(Import.PLE,Detalhamento!$E161,Detalhamento!AN$15)),IF(INDEX(Import.PLE,Detalhamento!$E161,Detalhamento!AN$15)&lt;=mediçao,0,OFFSET(Import.PLQ,$A161-1,AN$15-1,1,1)),OFFSET(Import.PLQ,$A161-1,AN$15-1,1,1)),(1-PLE!$AA$28)*OFFSET(Import.PLQ,$A161-1,AN$15-1,1,1))))</f>
        <v>0</v>
      </c>
      <c r="AO161" s="144">
        <f ca="1">IF(AO$13="",0,CHOOSE(Detalhamento.OpçãoServiços,OFFSET(Import.PLQ,$A161-1,AO$15-1,1,1),IF($E161&lt;&gt;1,IF(ISNUMBER(INDEX(Import.PLE,Detalhamento!$E161,Detalhamento!AO$15)),IF(INDEX(Import.PLE,Detalhamento!$E161,Detalhamento!AO$15)&lt;=mediçao,OFFSET(Import.PLQ,$A161-1,AO$15-1,1,1),0),0),PLE!$AA$28*OFFSET(Import.PLQ,$A161-1,AO$15-1,1,1)),IF($E161&lt;&gt;1,IF(ISNUMBER(INDEX(Import.PLE,Detalhamento!$E161,Detalhamento!AO$15)),IF(INDEX(Import.PLE,Detalhamento!$E161,Detalhamento!AO$15)&lt;=mediçao,0,OFFSET(Import.PLQ,$A161-1,AO$15-1,1,1)),OFFSET(Import.PLQ,$A161-1,AO$15-1,1,1)),(1-PLE!$AA$28)*OFFSET(Import.PLQ,$A161-1,AO$15-1,1,1))))</f>
        <v>0</v>
      </c>
      <c r="AP161" s="144">
        <f ca="1">IF(AP$13="",0,CHOOSE(Detalhamento.OpçãoServiços,OFFSET(Import.PLQ,$A161-1,AP$15-1,1,1),IF($E161&lt;&gt;1,IF(ISNUMBER(INDEX(Import.PLE,Detalhamento!$E161,Detalhamento!AP$15)),IF(INDEX(Import.PLE,Detalhamento!$E161,Detalhamento!AP$15)&lt;=mediçao,OFFSET(Import.PLQ,$A161-1,AP$15-1,1,1),0),0),PLE!$AA$28*OFFSET(Import.PLQ,$A161-1,AP$15-1,1,1)),IF($E161&lt;&gt;1,IF(ISNUMBER(INDEX(Import.PLE,Detalhamento!$E161,Detalhamento!AP$15)),IF(INDEX(Import.PLE,Detalhamento!$E161,Detalhamento!AP$15)&lt;=mediçao,0,OFFSET(Import.PLQ,$A161-1,AP$15-1,1,1)),OFFSET(Import.PLQ,$A161-1,AP$15-1,1,1)),(1-PLE!$AA$28)*OFFSET(Import.PLQ,$A161-1,AP$15-1,1,1))))</f>
        <v>0</v>
      </c>
      <c r="AQ161" s="144">
        <f ca="1">IF(AQ$13="",0,CHOOSE(Detalhamento.OpçãoServiços,OFFSET(Import.PLQ,$A161-1,AQ$15-1,1,1),IF($E161&lt;&gt;1,IF(ISNUMBER(INDEX(Import.PLE,Detalhamento!$E161,Detalhamento!AQ$15)),IF(INDEX(Import.PLE,Detalhamento!$E161,Detalhamento!AQ$15)&lt;=mediçao,OFFSET(Import.PLQ,$A161-1,AQ$15-1,1,1),0),0),PLE!$AA$28*OFFSET(Import.PLQ,$A161-1,AQ$15-1,1,1)),IF($E161&lt;&gt;1,IF(ISNUMBER(INDEX(Import.PLE,Detalhamento!$E161,Detalhamento!AQ$15)),IF(INDEX(Import.PLE,Detalhamento!$E161,Detalhamento!AQ$15)&lt;=mediçao,0,OFFSET(Import.PLQ,$A161-1,AQ$15-1,1,1)),OFFSET(Import.PLQ,$A161-1,AQ$15-1,1,1)),(1-PLE!$AA$28)*OFFSET(Import.PLQ,$A161-1,AQ$15-1,1,1))))</f>
        <v>0</v>
      </c>
      <c r="AR161" s="144">
        <f ca="1">IF(AR$13="",0,CHOOSE(Detalhamento.OpçãoServiços,OFFSET(Import.PLQ,$A161-1,AR$15-1,1,1),IF($E161&lt;&gt;1,IF(ISNUMBER(INDEX(Import.PLE,Detalhamento!$E161,Detalhamento!AR$15)),IF(INDEX(Import.PLE,Detalhamento!$E161,Detalhamento!AR$15)&lt;=mediçao,OFFSET(Import.PLQ,$A161-1,AR$15-1,1,1),0),0),PLE!$AA$28*OFFSET(Import.PLQ,$A161-1,AR$15-1,1,1)),IF($E161&lt;&gt;1,IF(ISNUMBER(INDEX(Import.PLE,Detalhamento!$E161,Detalhamento!AR$15)),IF(INDEX(Import.PLE,Detalhamento!$E161,Detalhamento!AR$15)&lt;=mediçao,0,OFFSET(Import.PLQ,$A161-1,AR$15-1,1,1)),OFFSET(Import.PLQ,$A161-1,AR$15-1,1,1)),(1-PLE!$AA$28)*OFFSET(Import.PLQ,$A161-1,AR$15-1,1,1))))</f>
        <v>0</v>
      </c>
      <c r="AS161" s="144">
        <f ca="1">IF(AS$13="",0,CHOOSE(Detalhamento.OpçãoServiços,OFFSET(Import.PLQ,$A161-1,AS$15-1,1,1),IF($E161&lt;&gt;1,IF(ISNUMBER(INDEX(Import.PLE,Detalhamento!$E161,Detalhamento!AS$15)),IF(INDEX(Import.PLE,Detalhamento!$E161,Detalhamento!AS$15)&lt;=mediçao,OFFSET(Import.PLQ,$A161-1,AS$15-1,1,1),0),0),PLE!$AA$28*OFFSET(Import.PLQ,$A161-1,AS$15-1,1,1)),IF($E161&lt;&gt;1,IF(ISNUMBER(INDEX(Import.PLE,Detalhamento!$E161,Detalhamento!AS$15)),IF(INDEX(Import.PLE,Detalhamento!$E161,Detalhamento!AS$15)&lt;=mediçao,0,OFFSET(Import.PLQ,$A161-1,AS$15-1,1,1)),OFFSET(Import.PLQ,$A161-1,AS$15-1,1,1)),(1-PLE!$AA$28)*OFFSET(Import.PLQ,$A161-1,AS$15-1,1,1))))</f>
        <v>0</v>
      </c>
      <c r="AT161" s="144">
        <f ca="1">IF(AT$13="",0,CHOOSE(Detalhamento.OpçãoServiços,OFFSET(Import.PLQ,$A161-1,AT$15-1,1,1),IF($E161&lt;&gt;1,IF(ISNUMBER(INDEX(Import.PLE,Detalhamento!$E161,Detalhamento!AT$15)),IF(INDEX(Import.PLE,Detalhamento!$E161,Detalhamento!AT$15)&lt;=mediçao,OFFSET(Import.PLQ,$A161-1,AT$15-1,1,1),0),0),PLE!$AA$28*OFFSET(Import.PLQ,$A161-1,AT$15-1,1,1)),IF($E161&lt;&gt;1,IF(ISNUMBER(INDEX(Import.PLE,Detalhamento!$E161,Detalhamento!AT$15)),IF(INDEX(Import.PLE,Detalhamento!$E161,Detalhamento!AT$15)&lt;=mediçao,0,OFFSET(Import.PLQ,$A161-1,AT$15-1,1,1)),OFFSET(Import.PLQ,$A161-1,AT$15-1,1,1)),(1-PLE!$AA$28)*OFFSET(Import.PLQ,$A161-1,AT$15-1,1,1))))</f>
        <v>0</v>
      </c>
      <c r="AU161" s="144">
        <f ca="1">IF(AU$13="",0,CHOOSE(Detalhamento.OpçãoServiços,OFFSET(Import.PLQ,$A161-1,AU$15-1,1,1),IF($E161&lt;&gt;1,IF(ISNUMBER(INDEX(Import.PLE,Detalhamento!$E161,Detalhamento!AU$15)),IF(INDEX(Import.PLE,Detalhamento!$E161,Detalhamento!AU$15)&lt;=mediçao,OFFSET(Import.PLQ,$A161-1,AU$15-1,1,1),0),0),PLE!$AA$28*OFFSET(Import.PLQ,$A161-1,AU$15-1,1,1)),IF($E161&lt;&gt;1,IF(ISNUMBER(INDEX(Import.PLE,Detalhamento!$E161,Detalhamento!AU$15)),IF(INDEX(Import.PLE,Detalhamento!$E161,Detalhamento!AU$15)&lt;=mediçao,0,OFFSET(Import.PLQ,$A161-1,AU$15-1,1,1)),OFFSET(Import.PLQ,$A161-1,AU$15-1,1,1)),(1-PLE!$AA$28)*OFFSET(Import.PLQ,$A161-1,AU$15-1,1,1))))</f>
        <v>0</v>
      </c>
      <c r="AV161" s="144">
        <f ca="1">IF(AV$13="",0,CHOOSE(Detalhamento.OpçãoServiços,OFFSET(Import.PLQ,$A161-1,AV$15-1,1,1),IF($E161&lt;&gt;1,IF(ISNUMBER(INDEX(Import.PLE,Detalhamento!$E161,Detalhamento!AV$15)),IF(INDEX(Import.PLE,Detalhamento!$E161,Detalhamento!AV$15)&lt;=mediçao,OFFSET(Import.PLQ,$A161-1,AV$15-1,1,1),0),0),PLE!$AA$28*OFFSET(Import.PLQ,$A161-1,AV$15-1,1,1)),IF($E161&lt;&gt;1,IF(ISNUMBER(INDEX(Import.PLE,Detalhamento!$E161,Detalhamento!AV$15)),IF(INDEX(Import.PLE,Detalhamento!$E161,Detalhamento!AV$15)&lt;=mediçao,0,OFFSET(Import.PLQ,$A161-1,AV$15-1,1,1)),OFFSET(Import.PLQ,$A161-1,AV$15-1,1,1)),(1-PLE!$AA$28)*OFFSET(Import.PLQ,$A161-1,AV$15-1,1,1))))</f>
        <v>0</v>
      </c>
      <c r="AW161" s="144">
        <f ca="1">IF(AW$13="",0,CHOOSE(Detalhamento.OpçãoServiços,OFFSET(Import.PLQ,$A161-1,AW$15-1,1,1),IF($E161&lt;&gt;1,IF(ISNUMBER(INDEX(Import.PLE,Detalhamento!$E161,Detalhamento!AW$15)),IF(INDEX(Import.PLE,Detalhamento!$E161,Detalhamento!AW$15)&lt;=mediçao,OFFSET(Import.PLQ,$A161-1,AW$15-1,1,1),0),0),PLE!$AA$28*OFFSET(Import.PLQ,$A161-1,AW$15-1,1,1)),IF($E161&lt;&gt;1,IF(ISNUMBER(INDEX(Import.PLE,Detalhamento!$E161,Detalhamento!AW$15)),IF(INDEX(Import.PLE,Detalhamento!$E161,Detalhamento!AW$15)&lt;=mediçao,0,OFFSET(Import.PLQ,$A161-1,AW$15-1,1,1)),OFFSET(Import.PLQ,$A161-1,AW$15-1,1,1)),(1-PLE!$AA$28)*OFFSET(Import.PLQ,$A161-1,AW$15-1,1,1))))</f>
        <v>0</v>
      </c>
      <c r="AX161" s="144">
        <f ca="1">IF(AX$13="",0,CHOOSE(Detalhamento.OpçãoServiços,OFFSET(Import.PLQ,$A161-1,AX$15-1,1,1),IF($E161&lt;&gt;1,IF(ISNUMBER(INDEX(Import.PLE,Detalhamento!$E161,Detalhamento!AX$15)),IF(INDEX(Import.PLE,Detalhamento!$E161,Detalhamento!AX$15)&lt;=mediçao,OFFSET(Import.PLQ,$A161-1,AX$15-1,1,1),0),0),PLE!$AA$28*OFFSET(Import.PLQ,$A161-1,AX$15-1,1,1)),IF($E161&lt;&gt;1,IF(ISNUMBER(INDEX(Import.PLE,Detalhamento!$E161,Detalhamento!AX$15)),IF(INDEX(Import.PLE,Detalhamento!$E161,Detalhamento!AX$15)&lt;=mediçao,0,OFFSET(Import.PLQ,$A161-1,AX$15-1,1,1)),OFFSET(Import.PLQ,$A161-1,AX$15-1,1,1)),(1-PLE!$AA$28)*OFFSET(Import.PLQ,$A161-1,AX$15-1,1,1))))</f>
        <v>0</v>
      </c>
      <c r="AY161" s="144">
        <f ca="1">IF(AY$13="",0,CHOOSE(Detalhamento.OpçãoServiços,OFFSET(Import.PLQ,$A161-1,AY$15-1,1,1),IF($E161&lt;&gt;1,IF(ISNUMBER(INDEX(Import.PLE,Detalhamento!$E161,Detalhamento!AY$15)),IF(INDEX(Import.PLE,Detalhamento!$E161,Detalhamento!AY$15)&lt;=mediçao,OFFSET(Import.PLQ,$A161-1,AY$15-1,1,1),0),0),PLE!$AA$28*OFFSET(Import.PLQ,$A161-1,AY$15-1,1,1)),IF($E161&lt;&gt;1,IF(ISNUMBER(INDEX(Import.PLE,Detalhamento!$E161,Detalhamento!AY$15)),IF(INDEX(Import.PLE,Detalhamento!$E161,Detalhamento!AY$15)&lt;=mediçao,0,OFFSET(Import.PLQ,$A161-1,AY$15-1,1,1)),OFFSET(Import.PLQ,$A161-1,AY$15-1,1,1)),(1-PLE!$AA$28)*OFFSET(Import.PLQ,$A161-1,AY$15-1,1,1))))</f>
        <v>0</v>
      </c>
      <c r="AZ161" s="144">
        <f ca="1">IF(AZ$13="",0,CHOOSE(Detalhamento.OpçãoServiços,OFFSET(Import.PLQ,$A161-1,AZ$15-1,1,1),IF($E161&lt;&gt;1,IF(ISNUMBER(INDEX(Import.PLE,Detalhamento!$E161,Detalhamento!AZ$15)),IF(INDEX(Import.PLE,Detalhamento!$E161,Detalhamento!AZ$15)&lt;=mediçao,OFFSET(Import.PLQ,$A161-1,AZ$15-1,1,1),0),0),PLE!$AA$28*OFFSET(Import.PLQ,$A161-1,AZ$15-1,1,1)),IF($E161&lt;&gt;1,IF(ISNUMBER(INDEX(Import.PLE,Detalhamento!$E161,Detalhamento!AZ$15)),IF(INDEX(Import.PLE,Detalhamento!$E161,Detalhamento!AZ$15)&lt;=mediçao,0,OFFSET(Import.PLQ,$A161-1,AZ$15-1,1,1)),OFFSET(Import.PLQ,$A161-1,AZ$15-1,1,1)),(1-PLE!$AA$28)*OFFSET(Import.PLQ,$A161-1,AZ$15-1,1,1))))</f>
        <v>0</v>
      </c>
      <c r="BA161" s="144">
        <f ca="1">IF(BA$13="",0,CHOOSE(Detalhamento.OpçãoServiços,OFFSET(Import.PLQ,$A161-1,BA$15-1,1,1),IF($E161&lt;&gt;1,IF(ISNUMBER(INDEX(Import.PLE,Detalhamento!$E161,Detalhamento!BA$15)),IF(INDEX(Import.PLE,Detalhamento!$E161,Detalhamento!BA$15)&lt;=mediçao,OFFSET(Import.PLQ,$A161-1,BA$15-1,1,1),0),0),PLE!$AA$28*OFFSET(Import.PLQ,$A161-1,BA$15-1,1,1)),IF($E161&lt;&gt;1,IF(ISNUMBER(INDEX(Import.PLE,Detalhamento!$E161,Detalhamento!BA$15)),IF(INDEX(Import.PLE,Detalhamento!$E161,Detalhamento!BA$15)&lt;=mediçao,0,OFFSET(Import.PLQ,$A161-1,BA$15-1,1,1)),OFFSET(Import.PLQ,$A161-1,BA$15-1,1,1)),(1-PLE!$AA$28)*OFFSET(Import.PLQ,$A161-1,BA$15-1,1,1))))</f>
        <v>0</v>
      </c>
      <c r="BB161" s="144">
        <f ca="1">IF(BB$13="",0,CHOOSE(Detalhamento.OpçãoServiços,OFFSET(Import.PLQ,$A161-1,BB$15-1,1,1),IF($E161&lt;&gt;1,IF(ISNUMBER(INDEX(Import.PLE,Detalhamento!$E161,Detalhamento!BB$15)),IF(INDEX(Import.PLE,Detalhamento!$E161,Detalhamento!BB$15)&lt;=mediçao,OFFSET(Import.PLQ,$A161-1,BB$15-1,1,1),0),0),PLE!$AA$28*OFFSET(Import.PLQ,$A161-1,BB$15-1,1,1)),IF($E161&lt;&gt;1,IF(ISNUMBER(INDEX(Import.PLE,Detalhamento!$E161,Detalhamento!BB$15)),IF(INDEX(Import.PLE,Detalhamento!$E161,Detalhamento!BB$15)&lt;=mediçao,0,OFFSET(Import.PLQ,$A161-1,BB$15-1,1,1)),OFFSET(Import.PLQ,$A161-1,BB$15-1,1,1)),(1-PLE!$AA$28)*OFFSET(Import.PLQ,$A161-1,BB$15-1,1,1))))</f>
        <v>0</v>
      </c>
      <c r="BC161" s="144">
        <f ca="1">IF(BC$13="",0,CHOOSE(Detalhamento.OpçãoServiços,OFFSET(Import.PLQ,$A161-1,BC$15-1,1,1),IF($E161&lt;&gt;1,IF(ISNUMBER(INDEX(Import.PLE,Detalhamento!$E161,Detalhamento!BC$15)),IF(INDEX(Import.PLE,Detalhamento!$E161,Detalhamento!BC$15)&lt;=mediçao,OFFSET(Import.PLQ,$A161-1,BC$15-1,1,1),0),0),PLE!$AA$28*OFFSET(Import.PLQ,$A161-1,BC$15-1,1,1)),IF($E161&lt;&gt;1,IF(ISNUMBER(INDEX(Import.PLE,Detalhamento!$E161,Detalhamento!BC$15)),IF(INDEX(Import.PLE,Detalhamento!$E161,Detalhamento!BC$15)&lt;=mediçao,0,OFFSET(Import.PLQ,$A161-1,BC$15-1,1,1)),OFFSET(Import.PLQ,$A161-1,BC$15-1,1,1)),(1-PLE!$AA$28)*OFFSET(Import.PLQ,$A161-1,BC$15-1,1,1))))</f>
        <v>0</v>
      </c>
      <c r="BD161" s="144">
        <f ca="1">IF(BD$13="",0,CHOOSE(Detalhamento.OpçãoServiços,OFFSET(Import.PLQ,$A161-1,BD$15-1,1,1),IF($E161&lt;&gt;1,IF(ISNUMBER(INDEX(Import.PLE,Detalhamento!$E161,Detalhamento!BD$15)),IF(INDEX(Import.PLE,Detalhamento!$E161,Detalhamento!BD$15)&lt;=mediçao,OFFSET(Import.PLQ,$A161-1,BD$15-1,1,1),0),0),PLE!$AA$28*OFFSET(Import.PLQ,$A161-1,BD$15-1,1,1)),IF($E161&lt;&gt;1,IF(ISNUMBER(INDEX(Import.PLE,Detalhamento!$E161,Detalhamento!BD$15)),IF(INDEX(Import.PLE,Detalhamento!$E161,Detalhamento!BD$15)&lt;=mediçao,0,OFFSET(Import.PLQ,$A161-1,BD$15-1,1,1)),OFFSET(Import.PLQ,$A161-1,BD$15-1,1,1)),(1-PLE!$AA$28)*OFFSET(Import.PLQ,$A161-1,BD$15-1,1,1))))</f>
        <v>0</v>
      </c>
      <c r="BE161" s="144">
        <f ca="1">IF(BE$13="",0,CHOOSE(Detalhamento.OpçãoServiços,OFFSET(Import.PLQ,$A161-1,BE$15-1,1,1),IF($E161&lt;&gt;1,IF(ISNUMBER(INDEX(Import.PLE,Detalhamento!$E161,Detalhamento!BE$15)),IF(INDEX(Import.PLE,Detalhamento!$E161,Detalhamento!BE$15)&lt;=mediçao,OFFSET(Import.PLQ,$A161-1,BE$15-1,1,1),0),0),PLE!$AA$28*OFFSET(Import.PLQ,$A161-1,BE$15-1,1,1)),IF($E161&lt;&gt;1,IF(ISNUMBER(INDEX(Import.PLE,Detalhamento!$E161,Detalhamento!BE$15)),IF(INDEX(Import.PLE,Detalhamento!$E161,Detalhamento!BE$15)&lt;=mediçao,0,OFFSET(Import.PLQ,$A161-1,BE$15-1,1,1)),OFFSET(Import.PLQ,$A161-1,BE$15-1,1,1)),(1-PLE!$AA$28)*OFFSET(Import.PLQ,$A161-1,BE$15-1,1,1))))</f>
        <v>0</v>
      </c>
      <c r="BF161" s="144">
        <f ca="1">IF(BF$13="",0,CHOOSE(Detalhamento.OpçãoServiços,OFFSET(Import.PLQ,$A161-1,BF$15-1,1,1),IF($E161&lt;&gt;1,IF(ISNUMBER(INDEX(Import.PLE,Detalhamento!$E161,Detalhamento!BF$15)),IF(INDEX(Import.PLE,Detalhamento!$E161,Detalhamento!BF$15)&lt;=mediçao,OFFSET(Import.PLQ,$A161-1,BF$15-1,1,1),0),0),PLE!$AA$28*OFFSET(Import.PLQ,$A161-1,BF$15-1,1,1)),IF($E161&lt;&gt;1,IF(ISNUMBER(INDEX(Import.PLE,Detalhamento!$E161,Detalhamento!BF$15)),IF(INDEX(Import.PLE,Detalhamento!$E161,Detalhamento!BF$15)&lt;=mediçao,0,OFFSET(Import.PLQ,$A161-1,BF$15-1,1,1)),OFFSET(Import.PLQ,$A161-1,BF$15-1,1,1)),(1-PLE!$AA$28)*OFFSET(Import.PLQ,$A161-1,BF$15-1,1,1))))</f>
        <v>0</v>
      </c>
      <c r="BG161" s="144">
        <f ca="1">IF(BG$13="",0,CHOOSE(Detalhamento.OpçãoServiços,OFFSET(Import.PLQ,$A161-1,BG$15-1,1,1),IF($E161&lt;&gt;1,IF(ISNUMBER(INDEX(Import.PLE,Detalhamento!$E161,Detalhamento!BG$15)),IF(INDEX(Import.PLE,Detalhamento!$E161,Detalhamento!BG$15)&lt;=mediçao,OFFSET(Import.PLQ,$A161-1,BG$15-1,1,1),0),0),PLE!$AA$28*OFFSET(Import.PLQ,$A161-1,BG$15-1,1,1)),IF($E161&lt;&gt;1,IF(ISNUMBER(INDEX(Import.PLE,Detalhamento!$E161,Detalhamento!BG$15)),IF(INDEX(Import.PLE,Detalhamento!$E161,Detalhamento!BG$15)&lt;=mediçao,0,OFFSET(Import.PLQ,$A161-1,BG$15-1,1,1)),OFFSET(Import.PLQ,$A161-1,BG$15-1,1,1)),(1-PLE!$AA$28)*OFFSET(Import.PLQ,$A161-1,BG$15-1,1,1))))</f>
        <v>0</v>
      </c>
      <c r="BH161" s="144">
        <f ca="1">IF(BH$13="",0,CHOOSE(Detalhamento.OpçãoServiços,OFFSET(Import.PLQ,$A161-1,BH$15-1,1,1),IF($E161&lt;&gt;1,IF(ISNUMBER(INDEX(Import.PLE,Detalhamento!$E161,Detalhamento!BH$15)),IF(INDEX(Import.PLE,Detalhamento!$E161,Detalhamento!BH$15)&lt;=mediçao,OFFSET(Import.PLQ,$A161-1,BH$15-1,1,1),0),0),PLE!$AA$28*OFFSET(Import.PLQ,$A161-1,BH$15-1,1,1)),IF($E161&lt;&gt;1,IF(ISNUMBER(INDEX(Import.PLE,Detalhamento!$E161,Detalhamento!BH$15)),IF(INDEX(Import.PLE,Detalhamento!$E161,Detalhamento!BH$15)&lt;=mediçao,0,OFFSET(Import.PLQ,$A161-1,BH$15-1,1,1)),OFFSET(Import.PLQ,$A161-1,BH$15-1,1,1)),(1-PLE!$AA$28)*OFFSET(Import.PLQ,$A161-1,BH$15-1,1,1))))</f>
        <v>0</v>
      </c>
      <c r="BI161" s="144">
        <f ca="1">IF(BI$13="",0,CHOOSE(Detalhamento.OpçãoServiços,OFFSET(Import.PLQ,$A161-1,BI$15-1,1,1),IF($E161&lt;&gt;1,IF(ISNUMBER(INDEX(Import.PLE,Detalhamento!$E161,Detalhamento!BI$15)),IF(INDEX(Import.PLE,Detalhamento!$E161,Detalhamento!BI$15)&lt;=mediçao,OFFSET(Import.PLQ,$A161-1,BI$15-1,1,1),0),0),PLE!$AA$28*OFFSET(Import.PLQ,$A161-1,BI$15-1,1,1)),IF($E161&lt;&gt;1,IF(ISNUMBER(INDEX(Import.PLE,Detalhamento!$E161,Detalhamento!BI$15)),IF(INDEX(Import.PLE,Detalhamento!$E161,Detalhamento!BI$15)&lt;=mediçao,0,OFFSET(Import.PLQ,$A161-1,BI$15-1,1,1)),OFFSET(Import.PLQ,$A161-1,BI$15-1,1,1)),(1-PLE!$AA$28)*OFFSET(Import.PLQ,$A161-1,BI$15-1,1,1))))</f>
        <v>0</v>
      </c>
    </row>
    <row r="162" spans="1:61" ht="10.5" x14ac:dyDescent="0.25">
      <c r="A162" s="155">
        <v>289</v>
      </c>
      <c r="B162" s="21" t="str">
        <f t="shared" ca="1" si="25"/>
        <v>Evento</v>
      </c>
      <c r="E162" s="153">
        <f t="shared" ca="1" si="26"/>
        <v>15</v>
      </c>
      <c r="F162" s="154">
        <f t="shared" ca="1" si="27"/>
        <v>150000</v>
      </c>
      <c r="G162" s="154" t="str">
        <f t="shared" ca="1" si="30"/>
        <v>Evento</v>
      </c>
      <c r="H162" s="182" t="str">
        <f t="shared" ca="1" si="30"/>
        <v>Quad. - Combate A Incêndio</v>
      </c>
      <c r="I162" s="37" t="str">
        <f t="shared" ca="1" si="28"/>
        <v>R$</v>
      </c>
      <c r="J162" s="144">
        <f t="shared" ca="1" si="29"/>
        <v>3807.5099999999998</v>
      </c>
      <c r="K162" s="67"/>
      <c r="L162" s="144">
        <f ca="1">IF(L$13="",0,CHOOSE(Detalhamento.OpçãoServiços,OFFSET(Import.PLQ,$A162-1,L$15-1,1,1),IF($E162&lt;&gt;1,IF(ISNUMBER(INDEX(Import.PLE,Detalhamento!$E162,Detalhamento!L$15)),IF(INDEX(Import.PLE,Detalhamento!$E162,Detalhamento!L$15)&lt;=mediçao,OFFSET(Import.PLQ,$A162-1,L$15-1,1,1),0),0),PLE!$AA$28*OFFSET(Import.PLQ,$A162-1,L$15-1,1,1)),IF($E162&lt;&gt;1,IF(ISNUMBER(INDEX(Import.PLE,Detalhamento!$E162,Detalhamento!L$15)),IF(INDEX(Import.PLE,Detalhamento!$E162,Detalhamento!L$15)&lt;=mediçao,0,OFFSET(Import.PLQ,$A162-1,L$15-1,1,1)),OFFSET(Import.PLQ,$A162-1,L$15-1,1,1)),(1-PLE!$AA$28)*OFFSET(Import.PLQ,$A162-1,L$15-1,1,1))))</f>
        <v>3807.5099999999998</v>
      </c>
      <c r="M162" s="144">
        <f ca="1">IF(M$13="",0,CHOOSE(Detalhamento.OpçãoServiços,OFFSET(Import.PLQ,$A162-1,M$15-1,1,1),IF($E162&lt;&gt;1,IF(ISNUMBER(INDEX(Import.PLE,Detalhamento!$E162,Detalhamento!M$15)),IF(INDEX(Import.PLE,Detalhamento!$E162,Detalhamento!M$15)&lt;=mediçao,OFFSET(Import.PLQ,$A162-1,M$15-1,1,1),0),0),PLE!$AA$28*OFFSET(Import.PLQ,$A162-1,M$15-1,1,1)),IF($E162&lt;&gt;1,IF(ISNUMBER(INDEX(Import.PLE,Detalhamento!$E162,Detalhamento!M$15)),IF(INDEX(Import.PLE,Detalhamento!$E162,Detalhamento!M$15)&lt;=mediçao,0,OFFSET(Import.PLQ,$A162-1,M$15-1,1,1)),OFFSET(Import.PLQ,$A162-1,M$15-1,1,1)),(1-PLE!$AA$28)*OFFSET(Import.PLQ,$A162-1,M$15-1,1,1))))</f>
        <v>0</v>
      </c>
      <c r="N162" s="144">
        <f ca="1">IF(N$13="",0,CHOOSE(Detalhamento.OpçãoServiços,OFFSET(Import.PLQ,$A162-1,N$15-1,1,1),IF($E162&lt;&gt;1,IF(ISNUMBER(INDEX(Import.PLE,Detalhamento!$E162,Detalhamento!N$15)),IF(INDEX(Import.PLE,Detalhamento!$E162,Detalhamento!N$15)&lt;=mediçao,OFFSET(Import.PLQ,$A162-1,N$15-1,1,1),0),0),PLE!$AA$28*OFFSET(Import.PLQ,$A162-1,N$15-1,1,1)),IF($E162&lt;&gt;1,IF(ISNUMBER(INDEX(Import.PLE,Detalhamento!$E162,Detalhamento!N$15)),IF(INDEX(Import.PLE,Detalhamento!$E162,Detalhamento!N$15)&lt;=mediçao,0,OFFSET(Import.PLQ,$A162-1,N$15-1,1,1)),OFFSET(Import.PLQ,$A162-1,N$15-1,1,1)),(1-PLE!$AA$28)*OFFSET(Import.PLQ,$A162-1,N$15-1,1,1))))</f>
        <v>0</v>
      </c>
      <c r="O162" s="144">
        <f ca="1">IF(O$13="",0,CHOOSE(Detalhamento.OpçãoServiços,OFFSET(Import.PLQ,$A162-1,O$15-1,1,1),IF($E162&lt;&gt;1,IF(ISNUMBER(INDEX(Import.PLE,Detalhamento!$E162,Detalhamento!O$15)),IF(INDEX(Import.PLE,Detalhamento!$E162,Detalhamento!O$15)&lt;=mediçao,OFFSET(Import.PLQ,$A162-1,O$15-1,1,1),0),0),PLE!$AA$28*OFFSET(Import.PLQ,$A162-1,O$15-1,1,1)),IF($E162&lt;&gt;1,IF(ISNUMBER(INDEX(Import.PLE,Detalhamento!$E162,Detalhamento!O$15)),IF(INDEX(Import.PLE,Detalhamento!$E162,Detalhamento!O$15)&lt;=mediçao,0,OFFSET(Import.PLQ,$A162-1,O$15-1,1,1)),OFFSET(Import.PLQ,$A162-1,O$15-1,1,1)),(1-PLE!$AA$28)*OFFSET(Import.PLQ,$A162-1,O$15-1,1,1))))</f>
        <v>0</v>
      </c>
      <c r="P162" s="144">
        <f ca="1">IF(P$13="",0,CHOOSE(Detalhamento.OpçãoServiços,OFFSET(Import.PLQ,$A162-1,P$15-1,1,1),IF($E162&lt;&gt;1,IF(ISNUMBER(INDEX(Import.PLE,Detalhamento!$E162,Detalhamento!P$15)),IF(INDEX(Import.PLE,Detalhamento!$E162,Detalhamento!P$15)&lt;=mediçao,OFFSET(Import.PLQ,$A162-1,P$15-1,1,1),0),0),PLE!$AA$28*OFFSET(Import.PLQ,$A162-1,P$15-1,1,1)),IF($E162&lt;&gt;1,IF(ISNUMBER(INDEX(Import.PLE,Detalhamento!$E162,Detalhamento!P$15)),IF(INDEX(Import.PLE,Detalhamento!$E162,Detalhamento!P$15)&lt;=mediçao,0,OFFSET(Import.PLQ,$A162-1,P$15-1,1,1)),OFFSET(Import.PLQ,$A162-1,P$15-1,1,1)),(1-PLE!$AA$28)*OFFSET(Import.PLQ,$A162-1,P$15-1,1,1))))</f>
        <v>0</v>
      </c>
      <c r="Q162" s="144">
        <f ca="1">IF(Q$13="",0,CHOOSE(Detalhamento.OpçãoServiços,OFFSET(Import.PLQ,$A162-1,Q$15-1,1,1),IF($E162&lt;&gt;1,IF(ISNUMBER(INDEX(Import.PLE,Detalhamento!$E162,Detalhamento!Q$15)),IF(INDEX(Import.PLE,Detalhamento!$E162,Detalhamento!Q$15)&lt;=mediçao,OFFSET(Import.PLQ,$A162-1,Q$15-1,1,1),0),0),PLE!$AA$28*OFFSET(Import.PLQ,$A162-1,Q$15-1,1,1)),IF($E162&lt;&gt;1,IF(ISNUMBER(INDEX(Import.PLE,Detalhamento!$E162,Detalhamento!Q$15)),IF(INDEX(Import.PLE,Detalhamento!$E162,Detalhamento!Q$15)&lt;=mediçao,0,OFFSET(Import.PLQ,$A162-1,Q$15-1,1,1)),OFFSET(Import.PLQ,$A162-1,Q$15-1,1,1)),(1-PLE!$AA$28)*OFFSET(Import.PLQ,$A162-1,Q$15-1,1,1))))</f>
        <v>0</v>
      </c>
      <c r="R162" s="144">
        <f ca="1">IF(R$13="",0,CHOOSE(Detalhamento.OpçãoServiços,OFFSET(Import.PLQ,$A162-1,R$15-1,1,1),IF($E162&lt;&gt;1,IF(ISNUMBER(INDEX(Import.PLE,Detalhamento!$E162,Detalhamento!R$15)),IF(INDEX(Import.PLE,Detalhamento!$E162,Detalhamento!R$15)&lt;=mediçao,OFFSET(Import.PLQ,$A162-1,R$15-1,1,1),0),0),PLE!$AA$28*OFFSET(Import.PLQ,$A162-1,R$15-1,1,1)),IF($E162&lt;&gt;1,IF(ISNUMBER(INDEX(Import.PLE,Detalhamento!$E162,Detalhamento!R$15)),IF(INDEX(Import.PLE,Detalhamento!$E162,Detalhamento!R$15)&lt;=mediçao,0,OFFSET(Import.PLQ,$A162-1,R$15-1,1,1)),OFFSET(Import.PLQ,$A162-1,R$15-1,1,1)),(1-PLE!$AA$28)*OFFSET(Import.PLQ,$A162-1,R$15-1,1,1))))</f>
        <v>0</v>
      </c>
      <c r="S162" s="144">
        <f ca="1">IF(S$13="",0,CHOOSE(Detalhamento.OpçãoServiços,OFFSET(Import.PLQ,$A162-1,S$15-1,1,1),IF($E162&lt;&gt;1,IF(ISNUMBER(INDEX(Import.PLE,Detalhamento!$E162,Detalhamento!S$15)),IF(INDEX(Import.PLE,Detalhamento!$E162,Detalhamento!S$15)&lt;=mediçao,OFFSET(Import.PLQ,$A162-1,S$15-1,1,1),0),0),PLE!$AA$28*OFFSET(Import.PLQ,$A162-1,S$15-1,1,1)),IF($E162&lt;&gt;1,IF(ISNUMBER(INDEX(Import.PLE,Detalhamento!$E162,Detalhamento!S$15)),IF(INDEX(Import.PLE,Detalhamento!$E162,Detalhamento!S$15)&lt;=mediçao,0,OFFSET(Import.PLQ,$A162-1,S$15-1,1,1)),OFFSET(Import.PLQ,$A162-1,S$15-1,1,1)),(1-PLE!$AA$28)*OFFSET(Import.PLQ,$A162-1,S$15-1,1,1))))</f>
        <v>0</v>
      </c>
      <c r="T162" s="144">
        <f ca="1">IF(T$13="",0,CHOOSE(Detalhamento.OpçãoServiços,OFFSET(Import.PLQ,$A162-1,T$15-1,1,1),IF($E162&lt;&gt;1,IF(ISNUMBER(INDEX(Import.PLE,Detalhamento!$E162,Detalhamento!T$15)),IF(INDEX(Import.PLE,Detalhamento!$E162,Detalhamento!T$15)&lt;=mediçao,OFFSET(Import.PLQ,$A162-1,T$15-1,1,1),0),0),PLE!$AA$28*OFFSET(Import.PLQ,$A162-1,T$15-1,1,1)),IF($E162&lt;&gt;1,IF(ISNUMBER(INDEX(Import.PLE,Detalhamento!$E162,Detalhamento!T$15)),IF(INDEX(Import.PLE,Detalhamento!$E162,Detalhamento!T$15)&lt;=mediçao,0,OFFSET(Import.PLQ,$A162-1,T$15-1,1,1)),OFFSET(Import.PLQ,$A162-1,T$15-1,1,1)),(1-PLE!$AA$28)*OFFSET(Import.PLQ,$A162-1,T$15-1,1,1))))</f>
        <v>0</v>
      </c>
      <c r="U162" s="144">
        <f ca="1">IF(U$13="",0,CHOOSE(Detalhamento.OpçãoServiços,OFFSET(Import.PLQ,$A162-1,U$15-1,1,1),IF($E162&lt;&gt;1,IF(ISNUMBER(INDEX(Import.PLE,Detalhamento!$E162,Detalhamento!U$15)),IF(INDEX(Import.PLE,Detalhamento!$E162,Detalhamento!U$15)&lt;=mediçao,OFFSET(Import.PLQ,$A162-1,U$15-1,1,1),0),0),PLE!$AA$28*OFFSET(Import.PLQ,$A162-1,U$15-1,1,1)),IF($E162&lt;&gt;1,IF(ISNUMBER(INDEX(Import.PLE,Detalhamento!$E162,Detalhamento!U$15)),IF(INDEX(Import.PLE,Detalhamento!$E162,Detalhamento!U$15)&lt;=mediçao,0,OFFSET(Import.PLQ,$A162-1,U$15-1,1,1)),OFFSET(Import.PLQ,$A162-1,U$15-1,1,1)),(1-PLE!$AA$28)*OFFSET(Import.PLQ,$A162-1,U$15-1,1,1))))</f>
        <v>0</v>
      </c>
      <c r="V162" s="144">
        <f ca="1">IF(V$13="",0,CHOOSE(Detalhamento.OpçãoServiços,OFFSET(Import.PLQ,$A162-1,V$15-1,1,1),IF($E162&lt;&gt;1,IF(ISNUMBER(INDEX(Import.PLE,Detalhamento!$E162,Detalhamento!V$15)),IF(INDEX(Import.PLE,Detalhamento!$E162,Detalhamento!V$15)&lt;=mediçao,OFFSET(Import.PLQ,$A162-1,V$15-1,1,1),0),0),PLE!$AA$28*OFFSET(Import.PLQ,$A162-1,V$15-1,1,1)),IF($E162&lt;&gt;1,IF(ISNUMBER(INDEX(Import.PLE,Detalhamento!$E162,Detalhamento!V$15)),IF(INDEX(Import.PLE,Detalhamento!$E162,Detalhamento!V$15)&lt;=mediçao,0,OFFSET(Import.PLQ,$A162-1,V$15-1,1,1)),OFFSET(Import.PLQ,$A162-1,V$15-1,1,1)),(1-PLE!$AA$28)*OFFSET(Import.PLQ,$A162-1,V$15-1,1,1))))</f>
        <v>0</v>
      </c>
      <c r="W162" s="144">
        <f ca="1">IF(W$13="",0,CHOOSE(Detalhamento.OpçãoServiços,OFFSET(Import.PLQ,$A162-1,W$15-1,1,1),IF($E162&lt;&gt;1,IF(ISNUMBER(INDEX(Import.PLE,Detalhamento!$E162,Detalhamento!W$15)),IF(INDEX(Import.PLE,Detalhamento!$E162,Detalhamento!W$15)&lt;=mediçao,OFFSET(Import.PLQ,$A162-1,W$15-1,1,1),0),0),PLE!$AA$28*OFFSET(Import.PLQ,$A162-1,W$15-1,1,1)),IF($E162&lt;&gt;1,IF(ISNUMBER(INDEX(Import.PLE,Detalhamento!$E162,Detalhamento!W$15)),IF(INDEX(Import.PLE,Detalhamento!$E162,Detalhamento!W$15)&lt;=mediçao,0,OFFSET(Import.PLQ,$A162-1,W$15-1,1,1)),OFFSET(Import.PLQ,$A162-1,W$15-1,1,1)),(1-PLE!$AA$28)*OFFSET(Import.PLQ,$A162-1,W$15-1,1,1))))</f>
        <v>0</v>
      </c>
      <c r="X162" s="144">
        <f ca="1">IF(X$13="",0,CHOOSE(Detalhamento.OpçãoServiços,OFFSET(Import.PLQ,$A162-1,X$15-1,1,1),IF($E162&lt;&gt;1,IF(ISNUMBER(INDEX(Import.PLE,Detalhamento!$E162,Detalhamento!X$15)),IF(INDEX(Import.PLE,Detalhamento!$E162,Detalhamento!X$15)&lt;=mediçao,OFFSET(Import.PLQ,$A162-1,X$15-1,1,1),0),0),PLE!$AA$28*OFFSET(Import.PLQ,$A162-1,X$15-1,1,1)),IF($E162&lt;&gt;1,IF(ISNUMBER(INDEX(Import.PLE,Detalhamento!$E162,Detalhamento!X$15)),IF(INDEX(Import.PLE,Detalhamento!$E162,Detalhamento!X$15)&lt;=mediçao,0,OFFSET(Import.PLQ,$A162-1,X$15-1,1,1)),OFFSET(Import.PLQ,$A162-1,X$15-1,1,1)),(1-PLE!$AA$28)*OFFSET(Import.PLQ,$A162-1,X$15-1,1,1))))</f>
        <v>0</v>
      </c>
      <c r="Y162" s="144">
        <f ca="1">IF(Y$13="",0,CHOOSE(Detalhamento.OpçãoServiços,OFFSET(Import.PLQ,$A162-1,Y$15-1,1,1),IF($E162&lt;&gt;1,IF(ISNUMBER(INDEX(Import.PLE,Detalhamento!$E162,Detalhamento!Y$15)),IF(INDEX(Import.PLE,Detalhamento!$E162,Detalhamento!Y$15)&lt;=mediçao,OFFSET(Import.PLQ,$A162-1,Y$15-1,1,1),0),0),PLE!$AA$28*OFFSET(Import.PLQ,$A162-1,Y$15-1,1,1)),IF($E162&lt;&gt;1,IF(ISNUMBER(INDEX(Import.PLE,Detalhamento!$E162,Detalhamento!Y$15)),IF(INDEX(Import.PLE,Detalhamento!$E162,Detalhamento!Y$15)&lt;=mediçao,0,OFFSET(Import.PLQ,$A162-1,Y$15-1,1,1)),OFFSET(Import.PLQ,$A162-1,Y$15-1,1,1)),(1-PLE!$AA$28)*OFFSET(Import.PLQ,$A162-1,Y$15-1,1,1))))</f>
        <v>0</v>
      </c>
      <c r="Z162" s="144">
        <f ca="1">IF(Z$13="",0,CHOOSE(Detalhamento.OpçãoServiços,OFFSET(Import.PLQ,$A162-1,Z$15-1,1,1),IF($E162&lt;&gt;1,IF(ISNUMBER(INDEX(Import.PLE,Detalhamento!$E162,Detalhamento!Z$15)),IF(INDEX(Import.PLE,Detalhamento!$E162,Detalhamento!Z$15)&lt;=mediçao,OFFSET(Import.PLQ,$A162-1,Z$15-1,1,1),0),0),PLE!$AA$28*OFFSET(Import.PLQ,$A162-1,Z$15-1,1,1)),IF($E162&lt;&gt;1,IF(ISNUMBER(INDEX(Import.PLE,Detalhamento!$E162,Detalhamento!Z$15)),IF(INDEX(Import.PLE,Detalhamento!$E162,Detalhamento!Z$15)&lt;=mediçao,0,OFFSET(Import.PLQ,$A162-1,Z$15-1,1,1)),OFFSET(Import.PLQ,$A162-1,Z$15-1,1,1)),(1-PLE!$AA$28)*OFFSET(Import.PLQ,$A162-1,Z$15-1,1,1))))</f>
        <v>0</v>
      </c>
      <c r="AA162" s="144">
        <f ca="1">IF(AA$13="",0,CHOOSE(Detalhamento.OpçãoServiços,OFFSET(Import.PLQ,$A162-1,AA$15-1,1,1),IF($E162&lt;&gt;1,IF(ISNUMBER(INDEX(Import.PLE,Detalhamento!$E162,Detalhamento!AA$15)),IF(INDEX(Import.PLE,Detalhamento!$E162,Detalhamento!AA$15)&lt;=mediçao,OFFSET(Import.PLQ,$A162-1,AA$15-1,1,1),0),0),PLE!$AA$28*OFFSET(Import.PLQ,$A162-1,AA$15-1,1,1)),IF($E162&lt;&gt;1,IF(ISNUMBER(INDEX(Import.PLE,Detalhamento!$E162,Detalhamento!AA$15)),IF(INDEX(Import.PLE,Detalhamento!$E162,Detalhamento!AA$15)&lt;=mediçao,0,OFFSET(Import.PLQ,$A162-1,AA$15-1,1,1)),OFFSET(Import.PLQ,$A162-1,AA$15-1,1,1)),(1-PLE!$AA$28)*OFFSET(Import.PLQ,$A162-1,AA$15-1,1,1))))</f>
        <v>0</v>
      </c>
      <c r="AB162" s="144">
        <f ca="1">IF(AB$13="",0,CHOOSE(Detalhamento.OpçãoServiços,OFFSET(Import.PLQ,$A162-1,AB$15-1,1,1),IF($E162&lt;&gt;1,IF(ISNUMBER(INDEX(Import.PLE,Detalhamento!$E162,Detalhamento!AB$15)),IF(INDEX(Import.PLE,Detalhamento!$E162,Detalhamento!AB$15)&lt;=mediçao,OFFSET(Import.PLQ,$A162-1,AB$15-1,1,1),0),0),PLE!$AA$28*OFFSET(Import.PLQ,$A162-1,AB$15-1,1,1)),IF($E162&lt;&gt;1,IF(ISNUMBER(INDEX(Import.PLE,Detalhamento!$E162,Detalhamento!AB$15)),IF(INDEX(Import.PLE,Detalhamento!$E162,Detalhamento!AB$15)&lt;=mediçao,0,OFFSET(Import.PLQ,$A162-1,AB$15-1,1,1)),OFFSET(Import.PLQ,$A162-1,AB$15-1,1,1)),(1-PLE!$AA$28)*OFFSET(Import.PLQ,$A162-1,AB$15-1,1,1))))</f>
        <v>0</v>
      </c>
      <c r="AC162" s="144">
        <f ca="1">IF(AC$13="",0,CHOOSE(Detalhamento.OpçãoServiços,OFFSET(Import.PLQ,$A162-1,AC$15-1,1,1),IF($E162&lt;&gt;1,IF(ISNUMBER(INDEX(Import.PLE,Detalhamento!$E162,Detalhamento!AC$15)),IF(INDEX(Import.PLE,Detalhamento!$E162,Detalhamento!AC$15)&lt;=mediçao,OFFSET(Import.PLQ,$A162-1,AC$15-1,1,1),0),0),PLE!$AA$28*OFFSET(Import.PLQ,$A162-1,AC$15-1,1,1)),IF($E162&lt;&gt;1,IF(ISNUMBER(INDEX(Import.PLE,Detalhamento!$E162,Detalhamento!AC$15)),IF(INDEX(Import.PLE,Detalhamento!$E162,Detalhamento!AC$15)&lt;=mediçao,0,OFFSET(Import.PLQ,$A162-1,AC$15-1,1,1)),OFFSET(Import.PLQ,$A162-1,AC$15-1,1,1)),(1-PLE!$AA$28)*OFFSET(Import.PLQ,$A162-1,AC$15-1,1,1))))</f>
        <v>0</v>
      </c>
      <c r="AD162" s="144">
        <f ca="1">IF(AD$13="",0,CHOOSE(Detalhamento.OpçãoServiços,OFFSET(Import.PLQ,$A162-1,AD$15-1,1,1),IF($E162&lt;&gt;1,IF(ISNUMBER(INDEX(Import.PLE,Detalhamento!$E162,Detalhamento!AD$15)),IF(INDEX(Import.PLE,Detalhamento!$E162,Detalhamento!AD$15)&lt;=mediçao,OFFSET(Import.PLQ,$A162-1,AD$15-1,1,1),0),0),PLE!$AA$28*OFFSET(Import.PLQ,$A162-1,AD$15-1,1,1)),IF($E162&lt;&gt;1,IF(ISNUMBER(INDEX(Import.PLE,Detalhamento!$E162,Detalhamento!AD$15)),IF(INDEX(Import.PLE,Detalhamento!$E162,Detalhamento!AD$15)&lt;=mediçao,0,OFFSET(Import.PLQ,$A162-1,AD$15-1,1,1)),OFFSET(Import.PLQ,$A162-1,AD$15-1,1,1)),(1-PLE!$AA$28)*OFFSET(Import.PLQ,$A162-1,AD$15-1,1,1))))</f>
        <v>0</v>
      </c>
      <c r="AE162" s="144">
        <f ca="1">IF(AE$13="",0,CHOOSE(Detalhamento.OpçãoServiços,OFFSET(Import.PLQ,$A162-1,AE$15-1,1,1),IF($E162&lt;&gt;1,IF(ISNUMBER(INDEX(Import.PLE,Detalhamento!$E162,Detalhamento!AE$15)),IF(INDEX(Import.PLE,Detalhamento!$E162,Detalhamento!AE$15)&lt;=mediçao,OFFSET(Import.PLQ,$A162-1,AE$15-1,1,1),0),0),PLE!$AA$28*OFFSET(Import.PLQ,$A162-1,AE$15-1,1,1)),IF($E162&lt;&gt;1,IF(ISNUMBER(INDEX(Import.PLE,Detalhamento!$E162,Detalhamento!AE$15)),IF(INDEX(Import.PLE,Detalhamento!$E162,Detalhamento!AE$15)&lt;=mediçao,0,OFFSET(Import.PLQ,$A162-1,AE$15-1,1,1)),OFFSET(Import.PLQ,$A162-1,AE$15-1,1,1)),(1-PLE!$AA$28)*OFFSET(Import.PLQ,$A162-1,AE$15-1,1,1))))</f>
        <v>0</v>
      </c>
      <c r="AF162" s="144">
        <f ca="1">IF(AF$13="",0,CHOOSE(Detalhamento.OpçãoServiços,OFFSET(Import.PLQ,$A162-1,AF$15-1,1,1),IF($E162&lt;&gt;1,IF(ISNUMBER(INDEX(Import.PLE,Detalhamento!$E162,Detalhamento!AF$15)),IF(INDEX(Import.PLE,Detalhamento!$E162,Detalhamento!AF$15)&lt;=mediçao,OFFSET(Import.PLQ,$A162-1,AF$15-1,1,1),0),0),PLE!$AA$28*OFFSET(Import.PLQ,$A162-1,AF$15-1,1,1)),IF($E162&lt;&gt;1,IF(ISNUMBER(INDEX(Import.PLE,Detalhamento!$E162,Detalhamento!AF$15)),IF(INDEX(Import.PLE,Detalhamento!$E162,Detalhamento!AF$15)&lt;=mediçao,0,OFFSET(Import.PLQ,$A162-1,AF$15-1,1,1)),OFFSET(Import.PLQ,$A162-1,AF$15-1,1,1)),(1-PLE!$AA$28)*OFFSET(Import.PLQ,$A162-1,AF$15-1,1,1))))</f>
        <v>0</v>
      </c>
      <c r="AG162" s="144">
        <f ca="1">IF(AG$13="",0,CHOOSE(Detalhamento.OpçãoServiços,OFFSET(Import.PLQ,$A162-1,AG$15-1,1,1),IF($E162&lt;&gt;1,IF(ISNUMBER(INDEX(Import.PLE,Detalhamento!$E162,Detalhamento!AG$15)),IF(INDEX(Import.PLE,Detalhamento!$E162,Detalhamento!AG$15)&lt;=mediçao,OFFSET(Import.PLQ,$A162-1,AG$15-1,1,1),0),0),PLE!$AA$28*OFFSET(Import.PLQ,$A162-1,AG$15-1,1,1)),IF($E162&lt;&gt;1,IF(ISNUMBER(INDEX(Import.PLE,Detalhamento!$E162,Detalhamento!AG$15)),IF(INDEX(Import.PLE,Detalhamento!$E162,Detalhamento!AG$15)&lt;=mediçao,0,OFFSET(Import.PLQ,$A162-1,AG$15-1,1,1)),OFFSET(Import.PLQ,$A162-1,AG$15-1,1,1)),(1-PLE!$AA$28)*OFFSET(Import.PLQ,$A162-1,AG$15-1,1,1))))</f>
        <v>0</v>
      </c>
      <c r="AH162" s="144">
        <f ca="1">IF(AH$13="",0,CHOOSE(Detalhamento.OpçãoServiços,OFFSET(Import.PLQ,$A162-1,AH$15-1,1,1),IF($E162&lt;&gt;1,IF(ISNUMBER(INDEX(Import.PLE,Detalhamento!$E162,Detalhamento!AH$15)),IF(INDEX(Import.PLE,Detalhamento!$E162,Detalhamento!AH$15)&lt;=mediçao,OFFSET(Import.PLQ,$A162-1,AH$15-1,1,1),0),0),PLE!$AA$28*OFFSET(Import.PLQ,$A162-1,AH$15-1,1,1)),IF($E162&lt;&gt;1,IF(ISNUMBER(INDEX(Import.PLE,Detalhamento!$E162,Detalhamento!AH$15)),IF(INDEX(Import.PLE,Detalhamento!$E162,Detalhamento!AH$15)&lt;=mediçao,0,OFFSET(Import.PLQ,$A162-1,AH$15-1,1,1)),OFFSET(Import.PLQ,$A162-1,AH$15-1,1,1)),(1-PLE!$AA$28)*OFFSET(Import.PLQ,$A162-1,AH$15-1,1,1))))</f>
        <v>0</v>
      </c>
      <c r="AI162" s="144">
        <f ca="1">IF(AI$13="",0,CHOOSE(Detalhamento.OpçãoServiços,OFFSET(Import.PLQ,$A162-1,AI$15-1,1,1),IF($E162&lt;&gt;1,IF(ISNUMBER(INDEX(Import.PLE,Detalhamento!$E162,Detalhamento!AI$15)),IF(INDEX(Import.PLE,Detalhamento!$E162,Detalhamento!AI$15)&lt;=mediçao,OFFSET(Import.PLQ,$A162-1,AI$15-1,1,1),0),0),PLE!$AA$28*OFFSET(Import.PLQ,$A162-1,AI$15-1,1,1)),IF($E162&lt;&gt;1,IF(ISNUMBER(INDEX(Import.PLE,Detalhamento!$E162,Detalhamento!AI$15)),IF(INDEX(Import.PLE,Detalhamento!$E162,Detalhamento!AI$15)&lt;=mediçao,0,OFFSET(Import.PLQ,$A162-1,AI$15-1,1,1)),OFFSET(Import.PLQ,$A162-1,AI$15-1,1,1)),(1-PLE!$AA$28)*OFFSET(Import.PLQ,$A162-1,AI$15-1,1,1))))</f>
        <v>0</v>
      </c>
      <c r="AJ162" s="144">
        <f ca="1">IF(AJ$13="",0,CHOOSE(Detalhamento.OpçãoServiços,OFFSET(Import.PLQ,$A162-1,AJ$15-1,1,1),IF($E162&lt;&gt;1,IF(ISNUMBER(INDEX(Import.PLE,Detalhamento!$E162,Detalhamento!AJ$15)),IF(INDEX(Import.PLE,Detalhamento!$E162,Detalhamento!AJ$15)&lt;=mediçao,OFFSET(Import.PLQ,$A162-1,AJ$15-1,1,1),0),0),PLE!$AA$28*OFFSET(Import.PLQ,$A162-1,AJ$15-1,1,1)),IF($E162&lt;&gt;1,IF(ISNUMBER(INDEX(Import.PLE,Detalhamento!$E162,Detalhamento!AJ$15)),IF(INDEX(Import.PLE,Detalhamento!$E162,Detalhamento!AJ$15)&lt;=mediçao,0,OFFSET(Import.PLQ,$A162-1,AJ$15-1,1,1)),OFFSET(Import.PLQ,$A162-1,AJ$15-1,1,1)),(1-PLE!$AA$28)*OFFSET(Import.PLQ,$A162-1,AJ$15-1,1,1))))</f>
        <v>0</v>
      </c>
      <c r="AK162" s="144">
        <f ca="1">IF(AK$13="",0,CHOOSE(Detalhamento.OpçãoServiços,OFFSET(Import.PLQ,$A162-1,AK$15-1,1,1),IF($E162&lt;&gt;1,IF(ISNUMBER(INDEX(Import.PLE,Detalhamento!$E162,Detalhamento!AK$15)),IF(INDEX(Import.PLE,Detalhamento!$E162,Detalhamento!AK$15)&lt;=mediçao,OFFSET(Import.PLQ,$A162-1,AK$15-1,1,1),0),0),PLE!$AA$28*OFFSET(Import.PLQ,$A162-1,AK$15-1,1,1)),IF($E162&lt;&gt;1,IF(ISNUMBER(INDEX(Import.PLE,Detalhamento!$E162,Detalhamento!AK$15)),IF(INDEX(Import.PLE,Detalhamento!$E162,Detalhamento!AK$15)&lt;=mediçao,0,OFFSET(Import.PLQ,$A162-1,AK$15-1,1,1)),OFFSET(Import.PLQ,$A162-1,AK$15-1,1,1)),(1-PLE!$AA$28)*OFFSET(Import.PLQ,$A162-1,AK$15-1,1,1))))</f>
        <v>0</v>
      </c>
      <c r="AL162" s="144">
        <f ca="1">IF(AL$13="",0,CHOOSE(Detalhamento.OpçãoServiços,OFFSET(Import.PLQ,$A162-1,AL$15-1,1,1),IF($E162&lt;&gt;1,IF(ISNUMBER(INDEX(Import.PLE,Detalhamento!$E162,Detalhamento!AL$15)),IF(INDEX(Import.PLE,Detalhamento!$E162,Detalhamento!AL$15)&lt;=mediçao,OFFSET(Import.PLQ,$A162-1,AL$15-1,1,1),0),0),PLE!$AA$28*OFFSET(Import.PLQ,$A162-1,AL$15-1,1,1)),IF($E162&lt;&gt;1,IF(ISNUMBER(INDEX(Import.PLE,Detalhamento!$E162,Detalhamento!AL$15)),IF(INDEX(Import.PLE,Detalhamento!$E162,Detalhamento!AL$15)&lt;=mediçao,0,OFFSET(Import.PLQ,$A162-1,AL$15-1,1,1)),OFFSET(Import.PLQ,$A162-1,AL$15-1,1,1)),(1-PLE!$AA$28)*OFFSET(Import.PLQ,$A162-1,AL$15-1,1,1))))</f>
        <v>0</v>
      </c>
      <c r="AM162" s="144">
        <f ca="1">IF(AM$13="",0,CHOOSE(Detalhamento.OpçãoServiços,OFFSET(Import.PLQ,$A162-1,AM$15-1,1,1),IF($E162&lt;&gt;1,IF(ISNUMBER(INDEX(Import.PLE,Detalhamento!$E162,Detalhamento!AM$15)),IF(INDEX(Import.PLE,Detalhamento!$E162,Detalhamento!AM$15)&lt;=mediçao,OFFSET(Import.PLQ,$A162-1,AM$15-1,1,1),0),0),PLE!$AA$28*OFFSET(Import.PLQ,$A162-1,AM$15-1,1,1)),IF($E162&lt;&gt;1,IF(ISNUMBER(INDEX(Import.PLE,Detalhamento!$E162,Detalhamento!AM$15)),IF(INDEX(Import.PLE,Detalhamento!$E162,Detalhamento!AM$15)&lt;=mediçao,0,OFFSET(Import.PLQ,$A162-1,AM$15-1,1,1)),OFFSET(Import.PLQ,$A162-1,AM$15-1,1,1)),(1-PLE!$AA$28)*OFFSET(Import.PLQ,$A162-1,AM$15-1,1,1))))</f>
        <v>0</v>
      </c>
      <c r="AN162" s="144">
        <f ca="1">IF(AN$13="",0,CHOOSE(Detalhamento.OpçãoServiços,OFFSET(Import.PLQ,$A162-1,AN$15-1,1,1),IF($E162&lt;&gt;1,IF(ISNUMBER(INDEX(Import.PLE,Detalhamento!$E162,Detalhamento!AN$15)),IF(INDEX(Import.PLE,Detalhamento!$E162,Detalhamento!AN$15)&lt;=mediçao,OFFSET(Import.PLQ,$A162-1,AN$15-1,1,1),0),0),PLE!$AA$28*OFFSET(Import.PLQ,$A162-1,AN$15-1,1,1)),IF($E162&lt;&gt;1,IF(ISNUMBER(INDEX(Import.PLE,Detalhamento!$E162,Detalhamento!AN$15)),IF(INDEX(Import.PLE,Detalhamento!$E162,Detalhamento!AN$15)&lt;=mediçao,0,OFFSET(Import.PLQ,$A162-1,AN$15-1,1,1)),OFFSET(Import.PLQ,$A162-1,AN$15-1,1,1)),(1-PLE!$AA$28)*OFFSET(Import.PLQ,$A162-1,AN$15-1,1,1))))</f>
        <v>0</v>
      </c>
      <c r="AO162" s="144">
        <f ca="1">IF(AO$13="",0,CHOOSE(Detalhamento.OpçãoServiços,OFFSET(Import.PLQ,$A162-1,AO$15-1,1,1),IF($E162&lt;&gt;1,IF(ISNUMBER(INDEX(Import.PLE,Detalhamento!$E162,Detalhamento!AO$15)),IF(INDEX(Import.PLE,Detalhamento!$E162,Detalhamento!AO$15)&lt;=mediçao,OFFSET(Import.PLQ,$A162-1,AO$15-1,1,1),0),0),PLE!$AA$28*OFFSET(Import.PLQ,$A162-1,AO$15-1,1,1)),IF($E162&lt;&gt;1,IF(ISNUMBER(INDEX(Import.PLE,Detalhamento!$E162,Detalhamento!AO$15)),IF(INDEX(Import.PLE,Detalhamento!$E162,Detalhamento!AO$15)&lt;=mediçao,0,OFFSET(Import.PLQ,$A162-1,AO$15-1,1,1)),OFFSET(Import.PLQ,$A162-1,AO$15-1,1,1)),(1-PLE!$AA$28)*OFFSET(Import.PLQ,$A162-1,AO$15-1,1,1))))</f>
        <v>0</v>
      </c>
      <c r="AP162" s="144">
        <f ca="1">IF(AP$13="",0,CHOOSE(Detalhamento.OpçãoServiços,OFFSET(Import.PLQ,$A162-1,AP$15-1,1,1),IF($E162&lt;&gt;1,IF(ISNUMBER(INDEX(Import.PLE,Detalhamento!$E162,Detalhamento!AP$15)),IF(INDEX(Import.PLE,Detalhamento!$E162,Detalhamento!AP$15)&lt;=mediçao,OFFSET(Import.PLQ,$A162-1,AP$15-1,1,1),0),0),PLE!$AA$28*OFFSET(Import.PLQ,$A162-1,AP$15-1,1,1)),IF($E162&lt;&gt;1,IF(ISNUMBER(INDEX(Import.PLE,Detalhamento!$E162,Detalhamento!AP$15)),IF(INDEX(Import.PLE,Detalhamento!$E162,Detalhamento!AP$15)&lt;=mediçao,0,OFFSET(Import.PLQ,$A162-1,AP$15-1,1,1)),OFFSET(Import.PLQ,$A162-1,AP$15-1,1,1)),(1-PLE!$AA$28)*OFFSET(Import.PLQ,$A162-1,AP$15-1,1,1))))</f>
        <v>0</v>
      </c>
      <c r="AQ162" s="144">
        <f ca="1">IF(AQ$13="",0,CHOOSE(Detalhamento.OpçãoServiços,OFFSET(Import.PLQ,$A162-1,AQ$15-1,1,1),IF($E162&lt;&gt;1,IF(ISNUMBER(INDEX(Import.PLE,Detalhamento!$E162,Detalhamento!AQ$15)),IF(INDEX(Import.PLE,Detalhamento!$E162,Detalhamento!AQ$15)&lt;=mediçao,OFFSET(Import.PLQ,$A162-1,AQ$15-1,1,1),0),0),PLE!$AA$28*OFFSET(Import.PLQ,$A162-1,AQ$15-1,1,1)),IF($E162&lt;&gt;1,IF(ISNUMBER(INDEX(Import.PLE,Detalhamento!$E162,Detalhamento!AQ$15)),IF(INDEX(Import.PLE,Detalhamento!$E162,Detalhamento!AQ$15)&lt;=mediçao,0,OFFSET(Import.PLQ,$A162-1,AQ$15-1,1,1)),OFFSET(Import.PLQ,$A162-1,AQ$15-1,1,1)),(1-PLE!$AA$28)*OFFSET(Import.PLQ,$A162-1,AQ$15-1,1,1))))</f>
        <v>0</v>
      </c>
      <c r="AR162" s="144">
        <f ca="1">IF(AR$13="",0,CHOOSE(Detalhamento.OpçãoServiços,OFFSET(Import.PLQ,$A162-1,AR$15-1,1,1),IF($E162&lt;&gt;1,IF(ISNUMBER(INDEX(Import.PLE,Detalhamento!$E162,Detalhamento!AR$15)),IF(INDEX(Import.PLE,Detalhamento!$E162,Detalhamento!AR$15)&lt;=mediçao,OFFSET(Import.PLQ,$A162-1,AR$15-1,1,1),0),0),PLE!$AA$28*OFFSET(Import.PLQ,$A162-1,AR$15-1,1,1)),IF($E162&lt;&gt;1,IF(ISNUMBER(INDEX(Import.PLE,Detalhamento!$E162,Detalhamento!AR$15)),IF(INDEX(Import.PLE,Detalhamento!$E162,Detalhamento!AR$15)&lt;=mediçao,0,OFFSET(Import.PLQ,$A162-1,AR$15-1,1,1)),OFFSET(Import.PLQ,$A162-1,AR$15-1,1,1)),(1-PLE!$AA$28)*OFFSET(Import.PLQ,$A162-1,AR$15-1,1,1))))</f>
        <v>0</v>
      </c>
      <c r="AS162" s="144">
        <f ca="1">IF(AS$13="",0,CHOOSE(Detalhamento.OpçãoServiços,OFFSET(Import.PLQ,$A162-1,AS$15-1,1,1),IF($E162&lt;&gt;1,IF(ISNUMBER(INDEX(Import.PLE,Detalhamento!$E162,Detalhamento!AS$15)),IF(INDEX(Import.PLE,Detalhamento!$E162,Detalhamento!AS$15)&lt;=mediçao,OFFSET(Import.PLQ,$A162-1,AS$15-1,1,1),0),0),PLE!$AA$28*OFFSET(Import.PLQ,$A162-1,AS$15-1,1,1)),IF($E162&lt;&gt;1,IF(ISNUMBER(INDEX(Import.PLE,Detalhamento!$E162,Detalhamento!AS$15)),IF(INDEX(Import.PLE,Detalhamento!$E162,Detalhamento!AS$15)&lt;=mediçao,0,OFFSET(Import.PLQ,$A162-1,AS$15-1,1,1)),OFFSET(Import.PLQ,$A162-1,AS$15-1,1,1)),(1-PLE!$AA$28)*OFFSET(Import.PLQ,$A162-1,AS$15-1,1,1))))</f>
        <v>0</v>
      </c>
      <c r="AT162" s="144">
        <f ca="1">IF(AT$13="",0,CHOOSE(Detalhamento.OpçãoServiços,OFFSET(Import.PLQ,$A162-1,AT$15-1,1,1),IF($E162&lt;&gt;1,IF(ISNUMBER(INDEX(Import.PLE,Detalhamento!$E162,Detalhamento!AT$15)),IF(INDEX(Import.PLE,Detalhamento!$E162,Detalhamento!AT$15)&lt;=mediçao,OFFSET(Import.PLQ,$A162-1,AT$15-1,1,1),0),0),PLE!$AA$28*OFFSET(Import.PLQ,$A162-1,AT$15-1,1,1)),IF($E162&lt;&gt;1,IF(ISNUMBER(INDEX(Import.PLE,Detalhamento!$E162,Detalhamento!AT$15)),IF(INDEX(Import.PLE,Detalhamento!$E162,Detalhamento!AT$15)&lt;=mediçao,0,OFFSET(Import.PLQ,$A162-1,AT$15-1,1,1)),OFFSET(Import.PLQ,$A162-1,AT$15-1,1,1)),(1-PLE!$AA$28)*OFFSET(Import.PLQ,$A162-1,AT$15-1,1,1))))</f>
        <v>0</v>
      </c>
      <c r="AU162" s="144">
        <f ca="1">IF(AU$13="",0,CHOOSE(Detalhamento.OpçãoServiços,OFFSET(Import.PLQ,$A162-1,AU$15-1,1,1),IF($E162&lt;&gt;1,IF(ISNUMBER(INDEX(Import.PLE,Detalhamento!$E162,Detalhamento!AU$15)),IF(INDEX(Import.PLE,Detalhamento!$E162,Detalhamento!AU$15)&lt;=mediçao,OFFSET(Import.PLQ,$A162-1,AU$15-1,1,1),0),0),PLE!$AA$28*OFFSET(Import.PLQ,$A162-1,AU$15-1,1,1)),IF($E162&lt;&gt;1,IF(ISNUMBER(INDEX(Import.PLE,Detalhamento!$E162,Detalhamento!AU$15)),IF(INDEX(Import.PLE,Detalhamento!$E162,Detalhamento!AU$15)&lt;=mediçao,0,OFFSET(Import.PLQ,$A162-1,AU$15-1,1,1)),OFFSET(Import.PLQ,$A162-1,AU$15-1,1,1)),(1-PLE!$AA$28)*OFFSET(Import.PLQ,$A162-1,AU$15-1,1,1))))</f>
        <v>0</v>
      </c>
      <c r="AV162" s="144">
        <f ca="1">IF(AV$13="",0,CHOOSE(Detalhamento.OpçãoServiços,OFFSET(Import.PLQ,$A162-1,AV$15-1,1,1),IF($E162&lt;&gt;1,IF(ISNUMBER(INDEX(Import.PLE,Detalhamento!$E162,Detalhamento!AV$15)),IF(INDEX(Import.PLE,Detalhamento!$E162,Detalhamento!AV$15)&lt;=mediçao,OFFSET(Import.PLQ,$A162-1,AV$15-1,1,1),0),0),PLE!$AA$28*OFFSET(Import.PLQ,$A162-1,AV$15-1,1,1)),IF($E162&lt;&gt;1,IF(ISNUMBER(INDEX(Import.PLE,Detalhamento!$E162,Detalhamento!AV$15)),IF(INDEX(Import.PLE,Detalhamento!$E162,Detalhamento!AV$15)&lt;=mediçao,0,OFFSET(Import.PLQ,$A162-1,AV$15-1,1,1)),OFFSET(Import.PLQ,$A162-1,AV$15-1,1,1)),(1-PLE!$AA$28)*OFFSET(Import.PLQ,$A162-1,AV$15-1,1,1))))</f>
        <v>0</v>
      </c>
      <c r="AW162" s="144">
        <f ca="1">IF(AW$13="",0,CHOOSE(Detalhamento.OpçãoServiços,OFFSET(Import.PLQ,$A162-1,AW$15-1,1,1),IF($E162&lt;&gt;1,IF(ISNUMBER(INDEX(Import.PLE,Detalhamento!$E162,Detalhamento!AW$15)),IF(INDEX(Import.PLE,Detalhamento!$E162,Detalhamento!AW$15)&lt;=mediçao,OFFSET(Import.PLQ,$A162-1,AW$15-1,1,1),0),0),PLE!$AA$28*OFFSET(Import.PLQ,$A162-1,AW$15-1,1,1)),IF($E162&lt;&gt;1,IF(ISNUMBER(INDEX(Import.PLE,Detalhamento!$E162,Detalhamento!AW$15)),IF(INDEX(Import.PLE,Detalhamento!$E162,Detalhamento!AW$15)&lt;=mediçao,0,OFFSET(Import.PLQ,$A162-1,AW$15-1,1,1)),OFFSET(Import.PLQ,$A162-1,AW$15-1,1,1)),(1-PLE!$AA$28)*OFFSET(Import.PLQ,$A162-1,AW$15-1,1,1))))</f>
        <v>0</v>
      </c>
      <c r="AX162" s="144">
        <f ca="1">IF(AX$13="",0,CHOOSE(Detalhamento.OpçãoServiços,OFFSET(Import.PLQ,$A162-1,AX$15-1,1,1),IF($E162&lt;&gt;1,IF(ISNUMBER(INDEX(Import.PLE,Detalhamento!$E162,Detalhamento!AX$15)),IF(INDEX(Import.PLE,Detalhamento!$E162,Detalhamento!AX$15)&lt;=mediçao,OFFSET(Import.PLQ,$A162-1,AX$15-1,1,1),0),0),PLE!$AA$28*OFFSET(Import.PLQ,$A162-1,AX$15-1,1,1)),IF($E162&lt;&gt;1,IF(ISNUMBER(INDEX(Import.PLE,Detalhamento!$E162,Detalhamento!AX$15)),IF(INDEX(Import.PLE,Detalhamento!$E162,Detalhamento!AX$15)&lt;=mediçao,0,OFFSET(Import.PLQ,$A162-1,AX$15-1,1,1)),OFFSET(Import.PLQ,$A162-1,AX$15-1,1,1)),(1-PLE!$AA$28)*OFFSET(Import.PLQ,$A162-1,AX$15-1,1,1))))</f>
        <v>0</v>
      </c>
      <c r="AY162" s="144">
        <f ca="1">IF(AY$13="",0,CHOOSE(Detalhamento.OpçãoServiços,OFFSET(Import.PLQ,$A162-1,AY$15-1,1,1),IF($E162&lt;&gt;1,IF(ISNUMBER(INDEX(Import.PLE,Detalhamento!$E162,Detalhamento!AY$15)),IF(INDEX(Import.PLE,Detalhamento!$E162,Detalhamento!AY$15)&lt;=mediçao,OFFSET(Import.PLQ,$A162-1,AY$15-1,1,1),0),0),PLE!$AA$28*OFFSET(Import.PLQ,$A162-1,AY$15-1,1,1)),IF($E162&lt;&gt;1,IF(ISNUMBER(INDEX(Import.PLE,Detalhamento!$E162,Detalhamento!AY$15)),IF(INDEX(Import.PLE,Detalhamento!$E162,Detalhamento!AY$15)&lt;=mediçao,0,OFFSET(Import.PLQ,$A162-1,AY$15-1,1,1)),OFFSET(Import.PLQ,$A162-1,AY$15-1,1,1)),(1-PLE!$AA$28)*OFFSET(Import.PLQ,$A162-1,AY$15-1,1,1))))</f>
        <v>0</v>
      </c>
      <c r="AZ162" s="144">
        <f ca="1">IF(AZ$13="",0,CHOOSE(Detalhamento.OpçãoServiços,OFFSET(Import.PLQ,$A162-1,AZ$15-1,1,1),IF($E162&lt;&gt;1,IF(ISNUMBER(INDEX(Import.PLE,Detalhamento!$E162,Detalhamento!AZ$15)),IF(INDEX(Import.PLE,Detalhamento!$E162,Detalhamento!AZ$15)&lt;=mediçao,OFFSET(Import.PLQ,$A162-1,AZ$15-1,1,1),0),0),PLE!$AA$28*OFFSET(Import.PLQ,$A162-1,AZ$15-1,1,1)),IF($E162&lt;&gt;1,IF(ISNUMBER(INDEX(Import.PLE,Detalhamento!$E162,Detalhamento!AZ$15)),IF(INDEX(Import.PLE,Detalhamento!$E162,Detalhamento!AZ$15)&lt;=mediçao,0,OFFSET(Import.PLQ,$A162-1,AZ$15-1,1,1)),OFFSET(Import.PLQ,$A162-1,AZ$15-1,1,1)),(1-PLE!$AA$28)*OFFSET(Import.PLQ,$A162-1,AZ$15-1,1,1))))</f>
        <v>0</v>
      </c>
      <c r="BA162" s="144">
        <f ca="1">IF(BA$13="",0,CHOOSE(Detalhamento.OpçãoServiços,OFFSET(Import.PLQ,$A162-1,BA$15-1,1,1),IF($E162&lt;&gt;1,IF(ISNUMBER(INDEX(Import.PLE,Detalhamento!$E162,Detalhamento!BA$15)),IF(INDEX(Import.PLE,Detalhamento!$E162,Detalhamento!BA$15)&lt;=mediçao,OFFSET(Import.PLQ,$A162-1,BA$15-1,1,1),0),0),PLE!$AA$28*OFFSET(Import.PLQ,$A162-1,BA$15-1,1,1)),IF($E162&lt;&gt;1,IF(ISNUMBER(INDEX(Import.PLE,Detalhamento!$E162,Detalhamento!BA$15)),IF(INDEX(Import.PLE,Detalhamento!$E162,Detalhamento!BA$15)&lt;=mediçao,0,OFFSET(Import.PLQ,$A162-1,BA$15-1,1,1)),OFFSET(Import.PLQ,$A162-1,BA$15-1,1,1)),(1-PLE!$AA$28)*OFFSET(Import.PLQ,$A162-1,BA$15-1,1,1))))</f>
        <v>0</v>
      </c>
      <c r="BB162" s="144">
        <f ca="1">IF(BB$13="",0,CHOOSE(Detalhamento.OpçãoServiços,OFFSET(Import.PLQ,$A162-1,BB$15-1,1,1),IF($E162&lt;&gt;1,IF(ISNUMBER(INDEX(Import.PLE,Detalhamento!$E162,Detalhamento!BB$15)),IF(INDEX(Import.PLE,Detalhamento!$E162,Detalhamento!BB$15)&lt;=mediçao,OFFSET(Import.PLQ,$A162-1,BB$15-1,1,1),0),0),PLE!$AA$28*OFFSET(Import.PLQ,$A162-1,BB$15-1,1,1)),IF($E162&lt;&gt;1,IF(ISNUMBER(INDEX(Import.PLE,Detalhamento!$E162,Detalhamento!BB$15)),IF(INDEX(Import.PLE,Detalhamento!$E162,Detalhamento!BB$15)&lt;=mediçao,0,OFFSET(Import.PLQ,$A162-1,BB$15-1,1,1)),OFFSET(Import.PLQ,$A162-1,BB$15-1,1,1)),(1-PLE!$AA$28)*OFFSET(Import.PLQ,$A162-1,BB$15-1,1,1))))</f>
        <v>0</v>
      </c>
      <c r="BC162" s="144">
        <f ca="1">IF(BC$13="",0,CHOOSE(Detalhamento.OpçãoServiços,OFFSET(Import.PLQ,$A162-1,BC$15-1,1,1),IF($E162&lt;&gt;1,IF(ISNUMBER(INDEX(Import.PLE,Detalhamento!$E162,Detalhamento!BC$15)),IF(INDEX(Import.PLE,Detalhamento!$E162,Detalhamento!BC$15)&lt;=mediçao,OFFSET(Import.PLQ,$A162-1,BC$15-1,1,1),0),0),PLE!$AA$28*OFFSET(Import.PLQ,$A162-1,BC$15-1,1,1)),IF($E162&lt;&gt;1,IF(ISNUMBER(INDEX(Import.PLE,Detalhamento!$E162,Detalhamento!BC$15)),IF(INDEX(Import.PLE,Detalhamento!$E162,Detalhamento!BC$15)&lt;=mediçao,0,OFFSET(Import.PLQ,$A162-1,BC$15-1,1,1)),OFFSET(Import.PLQ,$A162-1,BC$15-1,1,1)),(1-PLE!$AA$28)*OFFSET(Import.PLQ,$A162-1,BC$15-1,1,1))))</f>
        <v>0</v>
      </c>
      <c r="BD162" s="144">
        <f ca="1">IF(BD$13="",0,CHOOSE(Detalhamento.OpçãoServiços,OFFSET(Import.PLQ,$A162-1,BD$15-1,1,1),IF($E162&lt;&gt;1,IF(ISNUMBER(INDEX(Import.PLE,Detalhamento!$E162,Detalhamento!BD$15)),IF(INDEX(Import.PLE,Detalhamento!$E162,Detalhamento!BD$15)&lt;=mediçao,OFFSET(Import.PLQ,$A162-1,BD$15-1,1,1),0),0),PLE!$AA$28*OFFSET(Import.PLQ,$A162-1,BD$15-1,1,1)),IF($E162&lt;&gt;1,IF(ISNUMBER(INDEX(Import.PLE,Detalhamento!$E162,Detalhamento!BD$15)),IF(INDEX(Import.PLE,Detalhamento!$E162,Detalhamento!BD$15)&lt;=mediçao,0,OFFSET(Import.PLQ,$A162-1,BD$15-1,1,1)),OFFSET(Import.PLQ,$A162-1,BD$15-1,1,1)),(1-PLE!$AA$28)*OFFSET(Import.PLQ,$A162-1,BD$15-1,1,1))))</f>
        <v>0</v>
      </c>
      <c r="BE162" s="144">
        <f ca="1">IF(BE$13="",0,CHOOSE(Detalhamento.OpçãoServiços,OFFSET(Import.PLQ,$A162-1,BE$15-1,1,1),IF($E162&lt;&gt;1,IF(ISNUMBER(INDEX(Import.PLE,Detalhamento!$E162,Detalhamento!BE$15)),IF(INDEX(Import.PLE,Detalhamento!$E162,Detalhamento!BE$15)&lt;=mediçao,OFFSET(Import.PLQ,$A162-1,BE$15-1,1,1),0),0),PLE!$AA$28*OFFSET(Import.PLQ,$A162-1,BE$15-1,1,1)),IF($E162&lt;&gt;1,IF(ISNUMBER(INDEX(Import.PLE,Detalhamento!$E162,Detalhamento!BE$15)),IF(INDEX(Import.PLE,Detalhamento!$E162,Detalhamento!BE$15)&lt;=mediçao,0,OFFSET(Import.PLQ,$A162-1,BE$15-1,1,1)),OFFSET(Import.PLQ,$A162-1,BE$15-1,1,1)),(1-PLE!$AA$28)*OFFSET(Import.PLQ,$A162-1,BE$15-1,1,1))))</f>
        <v>0</v>
      </c>
      <c r="BF162" s="144">
        <f ca="1">IF(BF$13="",0,CHOOSE(Detalhamento.OpçãoServiços,OFFSET(Import.PLQ,$A162-1,BF$15-1,1,1),IF($E162&lt;&gt;1,IF(ISNUMBER(INDEX(Import.PLE,Detalhamento!$E162,Detalhamento!BF$15)),IF(INDEX(Import.PLE,Detalhamento!$E162,Detalhamento!BF$15)&lt;=mediçao,OFFSET(Import.PLQ,$A162-1,BF$15-1,1,1),0),0),PLE!$AA$28*OFFSET(Import.PLQ,$A162-1,BF$15-1,1,1)),IF($E162&lt;&gt;1,IF(ISNUMBER(INDEX(Import.PLE,Detalhamento!$E162,Detalhamento!BF$15)),IF(INDEX(Import.PLE,Detalhamento!$E162,Detalhamento!BF$15)&lt;=mediçao,0,OFFSET(Import.PLQ,$A162-1,BF$15-1,1,1)),OFFSET(Import.PLQ,$A162-1,BF$15-1,1,1)),(1-PLE!$AA$28)*OFFSET(Import.PLQ,$A162-1,BF$15-1,1,1))))</f>
        <v>0</v>
      </c>
      <c r="BG162" s="144">
        <f ca="1">IF(BG$13="",0,CHOOSE(Detalhamento.OpçãoServiços,OFFSET(Import.PLQ,$A162-1,BG$15-1,1,1),IF($E162&lt;&gt;1,IF(ISNUMBER(INDEX(Import.PLE,Detalhamento!$E162,Detalhamento!BG$15)),IF(INDEX(Import.PLE,Detalhamento!$E162,Detalhamento!BG$15)&lt;=mediçao,OFFSET(Import.PLQ,$A162-1,BG$15-1,1,1),0),0),PLE!$AA$28*OFFSET(Import.PLQ,$A162-1,BG$15-1,1,1)),IF($E162&lt;&gt;1,IF(ISNUMBER(INDEX(Import.PLE,Detalhamento!$E162,Detalhamento!BG$15)),IF(INDEX(Import.PLE,Detalhamento!$E162,Detalhamento!BG$15)&lt;=mediçao,0,OFFSET(Import.PLQ,$A162-1,BG$15-1,1,1)),OFFSET(Import.PLQ,$A162-1,BG$15-1,1,1)),(1-PLE!$AA$28)*OFFSET(Import.PLQ,$A162-1,BG$15-1,1,1))))</f>
        <v>0</v>
      </c>
      <c r="BH162" s="144">
        <f ca="1">IF(BH$13="",0,CHOOSE(Detalhamento.OpçãoServiços,OFFSET(Import.PLQ,$A162-1,BH$15-1,1,1),IF($E162&lt;&gt;1,IF(ISNUMBER(INDEX(Import.PLE,Detalhamento!$E162,Detalhamento!BH$15)),IF(INDEX(Import.PLE,Detalhamento!$E162,Detalhamento!BH$15)&lt;=mediçao,OFFSET(Import.PLQ,$A162-1,BH$15-1,1,1),0),0),PLE!$AA$28*OFFSET(Import.PLQ,$A162-1,BH$15-1,1,1)),IF($E162&lt;&gt;1,IF(ISNUMBER(INDEX(Import.PLE,Detalhamento!$E162,Detalhamento!BH$15)),IF(INDEX(Import.PLE,Detalhamento!$E162,Detalhamento!BH$15)&lt;=mediçao,0,OFFSET(Import.PLQ,$A162-1,BH$15-1,1,1)),OFFSET(Import.PLQ,$A162-1,BH$15-1,1,1)),(1-PLE!$AA$28)*OFFSET(Import.PLQ,$A162-1,BH$15-1,1,1))))</f>
        <v>0</v>
      </c>
      <c r="BI162" s="144">
        <f ca="1">IF(BI$13="",0,CHOOSE(Detalhamento.OpçãoServiços,OFFSET(Import.PLQ,$A162-1,BI$15-1,1,1),IF($E162&lt;&gt;1,IF(ISNUMBER(INDEX(Import.PLE,Detalhamento!$E162,Detalhamento!BI$15)),IF(INDEX(Import.PLE,Detalhamento!$E162,Detalhamento!BI$15)&lt;=mediçao,OFFSET(Import.PLQ,$A162-1,BI$15-1,1,1),0),0),PLE!$AA$28*OFFSET(Import.PLQ,$A162-1,BI$15-1,1,1)),IF($E162&lt;&gt;1,IF(ISNUMBER(INDEX(Import.PLE,Detalhamento!$E162,Detalhamento!BI$15)),IF(INDEX(Import.PLE,Detalhamento!$E162,Detalhamento!BI$15)&lt;=mediçao,0,OFFSET(Import.PLQ,$A162-1,BI$15-1,1,1)),OFFSET(Import.PLQ,$A162-1,BI$15-1,1,1)),(1-PLE!$AA$28)*OFFSET(Import.PLQ,$A162-1,BI$15-1,1,1))))</f>
        <v>0</v>
      </c>
    </row>
    <row r="163" spans="1:61" ht="10.5" hidden="1" x14ac:dyDescent="0.25">
      <c r="A163" s="155">
        <v>147</v>
      </c>
      <c r="B163" s="21" t="str">
        <f t="shared" ca="1" si="25"/>
        <v>Nível</v>
      </c>
      <c r="E163" s="153" t="str">
        <f t="shared" ca="1" si="26"/>
        <v/>
      </c>
      <c r="F163" s="154">
        <f t="shared" ca="1" si="27"/>
        <v>0</v>
      </c>
      <c r="G163" s="154" t="str">
        <f t="shared" ca="1" si="30"/>
        <v>2.0</v>
      </c>
      <c r="H163" s="182" t="str">
        <f t="shared" ca="1" si="30"/>
        <v>BANHEIROS E VESTIÁRIOS</v>
      </c>
      <c r="I163" s="37" t="str">
        <f t="shared" ca="1" si="28"/>
        <v/>
      </c>
      <c r="J163" s="144" t="str">
        <f t="shared" ca="1" si="29"/>
        <v/>
      </c>
      <c r="K163" s="67"/>
      <c r="L163" s="144">
        <f ca="1">IF(L$13="",0,CHOOSE(Detalhamento.OpçãoServiços,OFFSET(Import.PLQ,$A163-1,L$15-1,1,1),IF($E163&lt;&gt;1,IF(ISNUMBER(INDEX(Import.PLE,Detalhamento!$E163,Detalhamento!L$15)),IF(INDEX(Import.PLE,Detalhamento!$E163,Detalhamento!L$15)&lt;=mediçao,OFFSET(Import.PLQ,$A163-1,L$15-1,1,1),0),0),PLE!$AA$28*OFFSET(Import.PLQ,$A163-1,L$15-1,1,1)),IF($E163&lt;&gt;1,IF(ISNUMBER(INDEX(Import.PLE,Detalhamento!$E163,Detalhamento!L$15)),IF(INDEX(Import.PLE,Detalhamento!$E163,Detalhamento!L$15)&lt;=mediçao,0,OFFSET(Import.PLQ,$A163-1,L$15-1,1,1)),OFFSET(Import.PLQ,$A163-1,L$15-1,1,1)),(1-PLE!$AA$28)*OFFSET(Import.PLQ,$A163-1,L$15-1,1,1))))</f>
        <v>0</v>
      </c>
      <c r="M163" s="144">
        <f ca="1">IF(M$13="",0,CHOOSE(Detalhamento.OpçãoServiços,OFFSET(Import.PLQ,$A163-1,M$15-1,1,1),IF($E163&lt;&gt;1,IF(ISNUMBER(INDEX(Import.PLE,Detalhamento!$E163,Detalhamento!M$15)),IF(INDEX(Import.PLE,Detalhamento!$E163,Detalhamento!M$15)&lt;=mediçao,OFFSET(Import.PLQ,$A163-1,M$15-1,1,1),0),0),PLE!$AA$28*OFFSET(Import.PLQ,$A163-1,M$15-1,1,1)),IF($E163&lt;&gt;1,IF(ISNUMBER(INDEX(Import.PLE,Detalhamento!$E163,Detalhamento!M$15)),IF(INDEX(Import.PLE,Detalhamento!$E163,Detalhamento!M$15)&lt;=mediçao,0,OFFSET(Import.PLQ,$A163-1,M$15-1,1,1)),OFFSET(Import.PLQ,$A163-1,M$15-1,1,1)),(1-PLE!$AA$28)*OFFSET(Import.PLQ,$A163-1,M$15-1,1,1))))</f>
        <v>0</v>
      </c>
      <c r="N163" s="144">
        <f ca="1">IF(N$13="",0,CHOOSE(Detalhamento.OpçãoServiços,OFFSET(Import.PLQ,$A163-1,N$15-1,1,1),IF($E163&lt;&gt;1,IF(ISNUMBER(INDEX(Import.PLE,Detalhamento!$E163,Detalhamento!N$15)),IF(INDEX(Import.PLE,Detalhamento!$E163,Detalhamento!N$15)&lt;=mediçao,OFFSET(Import.PLQ,$A163-1,N$15-1,1,1),0),0),PLE!$AA$28*OFFSET(Import.PLQ,$A163-1,N$15-1,1,1)),IF($E163&lt;&gt;1,IF(ISNUMBER(INDEX(Import.PLE,Detalhamento!$E163,Detalhamento!N$15)),IF(INDEX(Import.PLE,Detalhamento!$E163,Detalhamento!N$15)&lt;=mediçao,0,OFFSET(Import.PLQ,$A163-1,N$15-1,1,1)),OFFSET(Import.PLQ,$A163-1,N$15-1,1,1)),(1-PLE!$AA$28)*OFFSET(Import.PLQ,$A163-1,N$15-1,1,1))))</f>
        <v>0</v>
      </c>
      <c r="O163" s="144">
        <f ca="1">IF(O$13="",0,CHOOSE(Detalhamento.OpçãoServiços,OFFSET(Import.PLQ,$A163-1,O$15-1,1,1),IF($E163&lt;&gt;1,IF(ISNUMBER(INDEX(Import.PLE,Detalhamento!$E163,Detalhamento!O$15)),IF(INDEX(Import.PLE,Detalhamento!$E163,Detalhamento!O$15)&lt;=mediçao,OFFSET(Import.PLQ,$A163-1,O$15-1,1,1),0),0),PLE!$AA$28*OFFSET(Import.PLQ,$A163-1,O$15-1,1,1)),IF($E163&lt;&gt;1,IF(ISNUMBER(INDEX(Import.PLE,Detalhamento!$E163,Detalhamento!O$15)),IF(INDEX(Import.PLE,Detalhamento!$E163,Detalhamento!O$15)&lt;=mediçao,0,OFFSET(Import.PLQ,$A163-1,O$15-1,1,1)),OFFSET(Import.PLQ,$A163-1,O$15-1,1,1)),(1-PLE!$AA$28)*OFFSET(Import.PLQ,$A163-1,O$15-1,1,1))))</f>
        <v>0</v>
      </c>
      <c r="P163" s="144">
        <f ca="1">IF(P$13="",0,CHOOSE(Detalhamento.OpçãoServiços,OFFSET(Import.PLQ,$A163-1,P$15-1,1,1),IF($E163&lt;&gt;1,IF(ISNUMBER(INDEX(Import.PLE,Detalhamento!$E163,Detalhamento!P$15)),IF(INDEX(Import.PLE,Detalhamento!$E163,Detalhamento!P$15)&lt;=mediçao,OFFSET(Import.PLQ,$A163-1,P$15-1,1,1),0),0),PLE!$AA$28*OFFSET(Import.PLQ,$A163-1,P$15-1,1,1)),IF($E163&lt;&gt;1,IF(ISNUMBER(INDEX(Import.PLE,Detalhamento!$E163,Detalhamento!P$15)),IF(INDEX(Import.PLE,Detalhamento!$E163,Detalhamento!P$15)&lt;=mediçao,0,OFFSET(Import.PLQ,$A163-1,P$15-1,1,1)),OFFSET(Import.PLQ,$A163-1,P$15-1,1,1)),(1-PLE!$AA$28)*OFFSET(Import.PLQ,$A163-1,P$15-1,1,1))))</f>
        <v>0</v>
      </c>
      <c r="Q163" s="144">
        <f ca="1">IF(Q$13="",0,CHOOSE(Detalhamento.OpçãoServiços,OFFSET(Import.PLQ,$A163-1,Q$15-1,1,1),IF($E163&lt;&gt;1,IF(ISNUMBER(INDEX(Import.PLE,Detalhamento!$E163,Detalhamento!Q$15)),IF(INDEX(Import.PLE,Detalhamento!$E163,Detalhamento!Q$15)&lt;=mediçao,OFFSET(Import.PLQ,$A163-1,Q$15-1,1,1),0),0),PLE!$AA$28*OFFSET(Import.PLQ,$A163-1,Q$15-1,1,1)),IF($E163&lt;&gt;1,IF(ISNUMBER(INDEX(Import.PLE,Detalhamento!$E163,Detalhamento!Q$15)),IF(INDEX(Import.PLE,Detalhamento!$E163,Detalhamento!Q$15)&lt;=mediçao,0,OFFSET(Import.PLQ,$A163-1,Q$15-1,1,1)),OFFSET(Import.PLQ,$A163-1,Q$15-1,1,1)),(1-PLE!$AA$28)*OFFSET(Import.PLQ,$A163-1,Q$15-1,1,1))))</f>
        <v>0</v>
      </c>
      <c r="R163" s="144">
        <f ca="1">IF(R$13="",0,CHOOSE(Detalhamento.OpçãoServiços,OFFSET(Import.PLQ,$A163-1,R$15-1,1,1),IF($E163&lt;&gt;1,IF(ISNUMBER(INDEX(Import.PLE,Detalhamento!$E163,Detalhamento!R$15)),IF(INDEX(Import.PLE,Detalhamento!$E163,Detalhamento!R$15)&lt;=mediçao,OFFSET(Import.PLQ,$A163-1,R$15-1,1,1),0),0),PLE!$AA$28*OFFSET(Import.PLQ,$A163-1,R$15-1,1,1)),IF($E163&lt;&gt;1,IF(ISNUMBER(INDEX(Import.PLE,Detalhamento!$E163,Detalhamento!R$15)),IF(INDEX(Import.PLE,Detalhamento!$E163,Detalhamento!R$15)&lt;=mediçao,0,OFFSET(Import.PLQ,$A163-1,R$15-1,1,1)),OFFSET(Import.PLQ,$A163-1,R$15-1,1,1)),(1-PLE!$AA$28)*OFFSET(Import.PLQ,$A163-1,R$15-1,1,1))))</f>
        <v>0</v>
      </c>
      <c r="S163" s="144">
        <f ca="1">IF(S$13="",0,CHOOSE(Detalhamento.OpçãoServiços,OFFSET(Import.PLQ,$A163-1,S$15-1,1,1),IF($E163&lt;&gt;1,IF(ISNUMBER(INDEX(Import.PLE,Detalhamento!$E163,Detalhamento!S$15)),IF(INDEX(Import.PLE,Detalhamento!$E163,Detalhamento!S$15)&lt;=mediçao,OFFSET(Import.PLQ,$A163-1,S$15-1,1,1),0),0),PLE!$AA$28*OFFSET(Import.PLQ,$A163-1,S$15-1,1,1)),IF($E163&lt;&gt;1,IF(ISNUMBER(INDEX(Import.PLE,Detalhamento!$E163,Detalhamento!S$15)),IF(INDEX(Import.PLE,Detalhamento!$E163,Detalhamento!S$15)&lt;=mediçao,0,OFFSET(Import.PLQ,$A163-1,S$15-1,1,1)),OFFSET(Import.PLQ,$A163-1,S$15-1,1,1)),(1-PLE!$AA$28)*OFFSET(Import.PLQ,$A163-1,S$15-1,1,1))))</f>
        <v>0</v>
      </c>
      <c r="T163" s="144">
        <f ca="1">IF(T$13="",0,CHOOSE(Detalhamento.OpçãoServiços,OFFSET(Import.PLQ,$A163-1,T$15-1,1,1),IF($E163&lt;&gt;1,IF(ISNUMBER(INDEX(Import.PLE,Detalhamento!$E163,Detalhamento!T$15)),IF(INDEX(Import.PLE,Detalhamento!$E163,Detalhamento!T$15)&lt;=mediçao,OFFSET(Import.PLQ,$A163-1,T$15-1,1,1),0),0),PLE!$AA$28*OFFSET(Import.PLQ,$A163-1,T$15-1,1,1)),IF($E163&lt;&gt;1,IF(ISNUMBER(INDEX(Import.PLE,Detalhamento!$E163,Detalhamento!T$15)),IF(INDEX(Import.PLE,Detalhamento!$E163,Detalhamento!T$15)&lt;=mediçao,0,OFFSET(Import.PLQ,$A163-1,T$15-1,1,1)),OFFSET(Import.PLQ,$A163-1,T$15-1,1,1)),(1-PLE!$AA$28)*OFFSET(Import.PLQ,$A163-1,T$15-1,1,1))))</f>
        <v>0</v>
      </c>
      <c r="U163" s="144">
        <f ca="1">IF(U$13="",0,CHOOSE(Detalhamento.OpçãoServiços,OFFSET(Import.PLQ,$A163-1,U$15-1,1,1),IF($E163&lt;&gt;1,IF(ISNUMBER(INDEX(Import.PLE,Detalhamento!$E163,Detalhamento!U$15)),IF(INDEX(Import.PLE,Detalhamento!$E163,Detalhamento!U$15)&lt;=mediçao,OFFSET(Import.PLQ,$A163-1,U$15-1,1,1),0),0),PLE!$AA$28*OFFSET(Import.PLQ,$A163-1,U$15-1,1,1)),IF($E163&lt;&gt;1,IF(ISNUMBER(INDEX(Import.PLE,Detalhamento!$E163,Detalhamento!U$15)),IF(INDEX(Import.PLE,Detalhamento!$E163,Detalhamento!U$15)&lt;=mediçao,0,OFFSET(Import.PLQ,$A163-1,U$15-1,1,1)),OFFSET(Import.PLQ,$A163-1,U$15-1,1,1)),(1-PLE!$AA$28)*OFFSET(Import.PLQ,$A163-1,U$15-1,1,1))))</f>
        <v>0</v>
      </c>
      <c r="V163" s="144">
        <f ca="1">IF(V$13="",0,CHOOSE(Detalhamento.OpçãoServiços,OFFSET(Import.PLQ,$A163-1,V$15-1,1,1),IF($E163&lt;&gt;1,IF(ISNUMBER(INDEX(Import.PLE,Detalhamento!$E163,Detalhamento!V$15)),IF(INDEX(Import.PLE,Detalhamento!$E163,Detalhamento!V$15)&lt;=mediçao,OFFSET(Import.PLQ,$A163-1,V$15-1,1,1),0),0),PLE!$AA$28*OFFSET(Import.PLQ,$A163-1,V$15-1,1,1)),IF($E163&lt;&gt;1,IF(ISNUMBER(INDEX(Import.PLE,Detalhamento!$E163,Detalhamento!V$15)),IF(INDEX(Import.PLE,Detalhamento!$E163,Detalhamento!V$15)&lt;=mediçao,0,OFFSET(Import.PLQ,$A163-1,V$15-1,1,1)),OFFSET(Import.PLQ,$A163-1,V$15-1,1,1)),(1-PLE!$AA$28)*OFFSET(Import.PLQ,$A163-1,V$15-1,1,1))))</f>
        <v>0</v>
      </c>
      <c r="W163" s="144">
        <f ca="1">IF(W$13="",0,CHOOSE(Detalhamento.OpçãoServiços,OFFSET(Import.PLQ,$A163-1,W$15-1,1,1),IF($E163&lt;&gt;1,IF(ISNUMBER(INDEX(Import.PLE,Detalhamento!$E163,Detalhamento!W$15)),IF(INDEX(Import.PLE,Detalhamento!$E163,Detalhamento!W$15)&lt;=mediçao,OFFSET(Import.PLQ,$A163-1,W$15-1,1,1),0),0),PLE!$AA$28*OFFSET(Import.PLQ,$A163-1,W$15-1,1,1)),IF($E163&lt;&gt;1,IF(ISNUMBER(INDEX(Import.PLE,Detalhamento!$E163,Detalhamento!W$15)),IF(INDEX(Import.PLE,Detalhamento!$E163,Detalhamento!W$15)&lt;=mediçao,0,OFFSET(Import.PLQ,$A163-1,W$15-1,1,1)),OFFSET(Import.PLQ,$A163-1,W$15-1,1,1)),(1-PLE!$AA$28)*OFFSET(Import.PLQ,$A163-1,W$15-1,1,1))))</f>
        <v>0</v>
      </c>
      <c r="X163" s="144">
        <f ca="1">IF(X$13="",0,CHOOSE(Detalhamento.OpçãoServiços,OFFSET(Import.PLQ,$A163-1,X$15-1,1,1),IF($E163&lt;&gt;1,IF(ISNUMBER(INDEX(Import.PLE,Detalhamento!$E163,Detalhamento!X$15)),IF(INDEX(Import.PLE,Detalhamento!$E163,Detalhamento!X$15)&lt;=mediçao,OFFSET(Import.PLQ,$A163-1,X$15-1,1,1),0),0),PLE!$AA$28*OFFSET(Import.PLQ,$A163-1,X$15-1,1,1)),IF($E163&lt;&gt;1,IF(ISNUMBER(INDEX(Import.PLE,Detalhamento!$E163,Detalhamento!X$15)),IF(INDEX(Import.PLE,Detalhamento!$E163,Detalhamento!X$15)&lt;=mediçao,0,OFFSET(Import.PLQ,$A163-1,X$15-1,1,1)),OFFSET(Import.PLQ,$A163-1,X$15-1,1,1)),(1-PLE!$AA$28)*OFFSET(Import.PLQ,$A163-1,X$15-1,1,1))))</f>
        <v>0</v>
      </c>
      <c r="Y163" s="144">
        <f ca="1">IF(Y$13="",0,CHOOSE(Detalhamento.OpçãoServiços,OFFSET(Import.PLQ,$A163-1,Y$15-1,1,1),IF($E163&lt;&gt;1,IF(ISNUMBER(INDEX(Import.PLE,Detalhamento!$E163,Detalhamento!Y$15)),IF(INDEX(Import.PLE,Detalhamento!$E163,Detalhamento!Y$15)&lt;=mediçao,OFFSET(Import.PLQ,$A163-1,Y$15-1,1,1),0),0),PLE!$AA$28*OFFSET(Import.PLQ,$A163-1,Y$15-1,1,1)),IF($E163&lt;&gt;1,IF(ISNUMBER(INDEX(Import.PLE,Detalhamento!$E163,Detalhamento!Y$15)),IF(INDEX(Import.PLE,Detalhamento!$E163,Detalhamento!Y$15)&lt;=mediçao,0,OFFSET(Import.PLQ,$A163-1,Y$15-1,1,1)),OFFSET(Import.PLQ,$A163-1,Y$15-1,1,1)),(1-PLE!$AA$28)*OFFSET(Import.PLQ,$A163-1,Y$15-1,1,1))))</f>
        <v>0</v>
      </c>
      <c r="Z163" s="144">
        <f ca="1">IF(Z$13="",0,CHOOSE(Detalhamento.OpçãoServiços,OFFSET(Import.PLQ,$A163-1,Z$15-1,1,1),IF($E163&lt;&gt;1,IF(ISNUMBER(INDEX(Import.PLE,Detalhamento!$E163,Detalhamento!Z$15)),IF(INDEX(Import.PLE,Detalhamento!$E163,Detalhamento!Z$15)&lt;=mediçao,OFFSET(Import.PLQ,$A163-1,Z$15-1,1,1),0),0),PLE!$AA$28*OFFSET(Import.PLQ,$A163-1,Z$15-1,1,1)),IF($E163&lt;&gt;1,IF(ISNUMBER(INDEX(Import.PLE,Detalhamento!$E163,Detalhamento!Z$15)),IF(INDEX(Import.PLE,Detalhamento!$E163,Detalhamento!Z$15)&lt;=mediçao,0,OFFSET(Import.PLQ,$A163-1,Z$15-1,1,1)),OFFSET(Import.PLQ,$A163-1,Z$15-1,1,1)),(1-PLE!$AA$28)*OFFSET(Import.PLQ,$A163-1,Z$15-1,1,1))))</f>
        <v>0</v>
      </c>
      <c r="AA163" s="144">
        <f ca="1">IF(AA$13="",0,CHOOSE(Detalhamento.OpçãoServiços,OFFSET(Import.PLQ,$A163-1,AA$15-1,1,1),IF($E163&lt;&gt;1,IF(ISNUMBER(INDEX(Import.PLE,Detalhamento!$E163,Detalhamento!AA$15)),IF(INDEX(Import.PLE,Detalhamento!$E163,Detalhamento!AA$15)&lt;=mediçao,OFFSET(Import.PLQ,$A163-1,AA$15-1,1,1),0),0),PLE!$AA$28*OFFSET(Import.PLQ,$A163-1,AA$15-1,1,1)),IF($E163&lt;&gt;1,IF(ISNUMBER(INDEX(Import.PLE,Detalhamento!$E163,Detalhamento!AA$15)),IF(INDEX(Import.PLE,Detalhamento!$E163,Detalhamento!AA$15)&lt;=mediçao,0,OFFSET(Import.PLQ,$A163-1,AA$15-1,1,1)),OFFSET(Import.PLQ,$A163-1,AA$15-1,1,1)),(1-PLE!$AA$28)*OFFSET(Import.PLQ,$A163-1,AA$15-1,1,1))))</f>
        <v>0</v>
      </c>
      <c r="AB163" s="144">
        <f ca="1">IF(AB$13="",0,CHOOSE(Detalhamento.OpçãoServiços,OFFSET(Import.PLQ,$A163-1,AB$15-1,1,1),IF($E163&lt;&gt;1,IF(ISNUMBER(INDEX(Import.PLE,Detalhamento!$E163,Detalhamento!AB$15)),IF(INDEX(Import.PLE,Detalhamento!$E163,Detalhamento!AB$15)&lt;=mediçao,OFFSET(Import.PLQ,$A163-1,AB$15-1,1,1),0),0),PLE!$AA$28*OFFSET(Import.PLQ,$A163-1,AB$15-1,1,1)),IF($E163&lt;&gt;1,IF(ISNUMBER(INDEX(Import.PLE,Detalhamento!$E163,Detalhamento!AB$15)),IF(INDEX(Import.PLE,Detalhamento!$E163,Detalhamento!AB$15)&lt;=mediçao,0,OFFSET(Import.PLQ,$A163-1,AB$15-1,1,1)),OFFSET(Import.PLQ,$A163-1,AB$15-1,1,1)),(1-PLE!$AA$28)*OFFSET(Import.PLQ,$A163-1,AB$15-1,1,1))))</f>
        <v>0</v>
      </c>
      <c r="AC163" s="144">
        <f ca="1">IF(AC$13="",0,CHOOSE(Detalhamento.OpçãoServiços,OFFSET(Import.PLQ,$A163-1,AC$15-1,1,1),IF($E163&lt;&gt;1,IF(ISNUMBER(INDEX(Import.PLE,Detalhamento!$E163,Detalhamento!AC$15)),IF(INDEX(Import.PLE,Detalhamento!$E163,Detalhamento!AC$15)&lt;=mediçao,OFFSET(Import.PLQ,$A163-1,AC$15-1,1,1),0),0),PLE!$AA$28*OFFSET(Import.PLQ,$A163-1,AC$15-1,1,1)),IF($E163&lt;&gt;1,IF(ISNUMBER(INDEX(Import.PLE,Detalhamento!$E163,Detalhamento!AC$15)),IF(INDEX(Import.PLE,Detalhamento!$E163,Detalhamento!AC$15)&lt;=mediçao,0,OFFSET(Import.PLQ,$A163-1,AC$15-1,1,1)),OFFSET(Import.PLQ,$A163-1,AC$15-1,1,1)),(1-PLE!$AA$28)*OFFSET(Import.PLQ,$A163-1,AC$15-1,1,1))))</f>
        <v>0</v>
      </c>
      <c r="AD163" s="144">
        <f ca="1">IF(AD$13="",0,CHOOSE(Detalhamento.OpçãoServiços,OFFSET(Import.PLQ,$A163-1,AD$15-1,1,1),IF($E163&lt;&gt;1,IF(ISNUMBER(INDEX(Import.PLE,Detalhamento!$E163,Detalhamento!AD$15)),IF(INDEX(Import.PLE,Detalhamento!$E163,Detalhamento!AD$15)&lt;=mediçao,OFFSET(Import.PLQ,$A163-1,AD$15-1,1,1),0),0),PLE!$AA$28*OFFSET(Import.PLQ,$A163-1,AD$15-1,1,1)),IF($E163&lt;&gt;1,IF(ISNUMBER(INDEX(Import.PLE,Detalhamento!$E163,Detalhamento!AD$15)),IF(INDEX(Import.PLE,Detalhamento!$E163,Detalhamento!AD$15)&lt;=mediçao,0,OFFSET(Import.PLQ,$A163-1,AD$15-1,1,1)),OFFSET(Import.PLQ,$A163-1,AD$15-1,1,1)),(1-PLE!$AA$28)*OFFSET(Import.PLQ,$A163-1,AD$15-1,1,1))))</f>
        <v>0</v>
      </c>
      <c r="AE163" s="144">
        <f ca="1">IF(AE$13="",0,CHOOSE(Detalhamento.OpçãoServiços,OFFSET(Import.PLQ,$A163-1,AE$15-1,1,1),IF($E163&lt;&gt;1,IF(ISNUMBER(INDEX(Import.PLE,Detalhamento!$E163,Detalhamento!AE$15)),IF(INDEX(Import.PLE,Detalhamento!$E163,Detalhamento!AE$15)&lt;=mediçao,OFFSET(Import.PLQ,$A163-1,AE$15-1,1,1),0),0),PLE!$AA$28*OFFSET(Import.PLQ,$A163-1,AE$15-1,1,1)),IF($E163&lt;&gt;1,IF(ISNUMBER(INDEX(Import.PLE,Detalhamento!$E163,Detalhamento!AE$15)),IF(INDEX(Import.PLE,Detalhamento!$E163,Detalhamento!AE$15)&lt;=mediçao,0,OFFSET(Import.PLQ,$A163-1,AE$15-1,1,1)),OFFSET(Import.PLQ,$A163-1,AE$15-1,1,1)),(1-PLE!$AA$28)*OFFSET(Import.PLQ,$A163-1,AE$15-1,1,1))))</f>
        <v>0</v>
      </c>
      <c r="AF163" s="144">
        <f ca="1">IF(AF$13="",0,CHOOSE(Detalhamento.OpçãoServiços,OFFSET(Import.PLQ,$A163-1,AF$15-1,1,1),IF($E163&lt;&gt;1,IF(ISNUMBER(INDEX(Import.PLE,Detalhamento!$E163,Detalhamento!AF$15)),IF(INDEX(Import.PLE,Detalhamento!$E163,Detalhamento!AF$15)&lt;=mediçao,OFFSET(Import.PLQ,$A163-1,AF$15-1,1,1),0),0),PLE!$AA$28*OFFSET(Import.PLQ,$A163-1,AF$15-1,1,1)),IF($E163&lt;&gt;1,IF(ISNUMBER(INDEX(Import.PLE,Detalhamento!$E163,Detalhamento!AF$15)),IF(INDEX(Import.PLE,Detalhamento!$E163,Detalhamento!AF$15)&lt;=mediçao,0,OFFSET(Import.PLQ,$A163-1,AF$15-1,1,1)),OFFSET(Import.PLQ,$A163-1,AF$15-1,1,1)),(1-PLE!$AA$28)*OFFSET(Import.PLQ,$A163-1,AF$15-1,1,1))))</f>
        <v>0</v>
      </c>
      <c r="AG163" s="144">
        <f ca="1">IF(AG$13="",0,CHOOSE(Detalhamento.OpçãoServiços,OFFSET(Import.PLQ,$A163-1,AG$15-1,1,1),IF($E163&lt;&gt;1,IF(ISNUMBER(INDEX(Import.PLE,Detalhamento!$E163,Detalhamento!AG$15)),IF(INDEX(Import.PLE,Detalhamento!$E163,Detalhamento!AG$15)&lt;=mediçao,OFFSET(Import.PLQ,$A163-1,AG$15-1,1,1),0),0),PLE!$AA$28*OFFSET(Import.PLQ,$A163-1,AG$15-1,1,1)),IF($E163&lt;&gt;1,IF(ISNUMBER(INDEX(Import.PLE,Detalhamento!$E163,Detalhamento!AG$15)),IF(INDEX(Import.PLE,Detalhamento!$E163,Detalhamento!AG$15)&lt;=mediçao,0,OFFSET(Import.PLQ,$A163-1,AG$15-1,1,1)),OFFSET(Import.PLQ,$A163-1,AG$15-1,1,1)),(1-PLE!$AA$28)*OFFSET(Import.PLQ,$A163-1,AG$15-1,1,1))))</f>
        <v>0</v>
      </c>
      <c r="AH163" s="144">
        <f ca="1">IF(AH$13="",0,CHOOSE(Detalhamento.OpçãoServiços,OFFSET(Import.PLQ,$A163-1,AH$15-1,1,1),IF($E163&lt;&gt;1,IF(ISNUMBER(INDEX(Import.PLE,Detalhamento!$E163,Detalhamento!AH$15)),IF(INDEX(Import.PLE,Detalhamento!$E163,Detalhamento!AH$15)&lt;=mediçao,OFFSET(Import.PLQ,$A163-1,AH$15-1,1,1),0),0),PLE!$AA$28*OFFSET(Import.PLQ,$A163-1,AH$15-1,1,1)),IF($E163&lt;&gt;1,IF(ISNUMBER(INDEX(Import.PLE,Detalhamento!$E163,Detalhamento!AH$15)),IF(INDEX(Import.PLE,Detalhamento!$E163,Detalhamento!AH$15)&lt;=mediçao,0,OFFSET(Import.PLQ,$A163-1,AH$15-1,1,1)),OFFSET(Import.PLQ,$A163-1,AH$15-1,1,1)),(1-PLE!$AA$28)*OFFSET(Import.PLQ,$A163-1,AH$15-1,1,1))))</f>
        <v>0</v>
      </c>
      <c r="AI163" s="144">
        <f ca="1">IF(AI$13="",0,CHOOSE(Detalhamento.OpçãoServiços,OFFSET(Import.PLQ,$A163-1,AI$15-1,1,1),IF($E163&lt;&gt;1,IF(ISNUMBER(INDEX(Import.PLE,Detalhamento!$E163,Detalhamento!AI$15)),IF(INDEX(Import.PLE,Detalhamento!$E163,Detalhamento!AI$15)&lt;=mediçao,OFFSET(Import.PLQ,$A163-1,AI$15-1,1,1),0),0),PLE!$AA$28*OFFSET(Import.PLQ,$A163-1,AI$15-1,1,1)),IF($E163&lt;&gt;1,IF(ISNUMBER(INDEX(Import.PLE,Detalhamento!$E163,Detalhamento!AI$15)),IF(INDEX(Import.PLE,Detalhamento!$E163,Detalhamento!AI$15)&lt;=mediçao,0,OFFSET(Import.PLQ,$A163-1,AI$15-1,1,1)),OFFSET(Import.PLQ,$A163-1,AI$15-1,1,1)),(1-PLE!$AA$28)*OFFSET(Import.PLQ,$A163-1,AI$15-1,1,1))))</f>
        <v>0</v>
      </c>
      <c r="AJ163" s="144">
        <f ca="1">IF(AJ$13="",0,CHOOSE(Detalhamento.OpçãoServiços,OFFSET(Import.PLQ,$A163-1,AJ$15-1,1,1),IF($E163&lt;&gt;1,IF(ISNUMBER(INDEX(Import.PLE,Detalhamento!$E163,Detalhamento!AJ$15)),IF(INDEX(Import.PLE,Detalhamento!$E163,Detalhamento!AJ$15)&lt;=mediçao,OFFSET(Import.PLQ,$A163-1,AJ$15-1,1,1),0),0),PLE!$AA$28*OFFSET(Import.PLQ,$A163-1,AJ$15-1,1,1)),IF($E163&lt;&gt;1,IF(ISNUMBER(INDEX(Import.PLE,Detalhamento!$E163,Detalhamento!AJ$15)),IF(INDEX(Import.PLE,Detalhamento!$E163,Detalhamento!AJ$15)&lt;=mediçao,0,OFFSET(Import.PLQ,$A163-1,AJ$15-1,1,1)),OFFSET(Import.PLQ,$A163-1,AJ$15-1,1,1)),(1-PLE!$AA$28)*OFFSET(Import.PLQ,$A163-1,AJ$15-1,1,1))))</f>
        <v>0</v>
      </c>
      <c r="AK163" s="144">
        <f ca="1">IF(AK$13="",0,CHOOSE(Detalhamento.OpçãoServiços,OFFSET(Import.PLQ,$A163-1,AK$15-1,1,1),IF($E163&lt;&gt;1,IF(ISNUMBER(INDEX(Import.PLE,Detalhamento!$E163,Detalhamento!AK$15)),IF(INDEX(Import.PLE,Detalhamento!$E163,Detalhamento!AK$15)&lt;=mediçao,OFFSET(Import.PLQ,$A163-1,AK$15-1,1,1),0),0),PLE!$AA$28*OFFSET(Import.PLQ,$A163-1,AK$15-1,1,1)),IF($E163&lt;&gt;1,IF(ISNUMBER(INDEX(Import.PLE,Detalhamento!$E163,Detalhamento!AK$15)),IF(INDEX(Import.PLE,Detalhamento!$E163,Detalhamento!AK$15)&lt;=mediçao,0,OFFSET(Import.PLQ,$A163-1,AK$15-1,1,1)),OFFSET(Import.PLQ,$A163-1,AK$15-1,1,1)),(1-PLE!$AA$28)*OFFSET(Import.PLQ,$A163-1,AK$15-1,1,1))))</f>
        <v>0</v>
      </c>
      <c r="AL163" s="144">
        <f ca="1">IF(AL$13="",0,CHOOSE(Detalhamento.OpçãoServiços,OFFSET(Import.PLQ,$A163-1,AL$15-1,1,1),IF($E163&lt;&gt;1,IF(ISNUMBER(INDEX(Import.PLE,Detalhamento!$E163,Detalhamento!AL$15)),IF(INDEX(Import.PLE,Detalhamento!$E163,Detalhamento!AL$15)&lt;=mediçao,OFFSET(Import.PLQ,$A163-1,AL$15-1,1,1),0),0),PLE!$AA$28*OFFSET(Import.PLQ,$A163-1,AL$15-1,1,1)),IF($E163&lt;&gt;1,IF(ISNUMBER(INDEX(Import.PLE,Detalhamento!$E163,Detalhamento!AL$15)),IF(INDEX(Import.PLE,Detalhamento!$E163,Detalhamento!AL$15)&lt;=mediçao,0,OFFSET(Import.PLQ,$A163-1,AL$15-1,1,1)),OFFSET(Import.PLQ,$A163-1,AL$15-1,1,1)),(1-PLE!$AA$28)*OFFSET(Import.PLQ,$A163-1,AL$15-1,1,1))))</f>
        <v>0</v>
      </c>
      <c r="AM163" s="144">
        <f ca="1">IF(AM$13="",0,CHOOSE(Detalhamento.OpçãoServiços,OFFSET(Import.PLQ,$A163-1,AM$15-1,1,1),IF($E163&lt;&gt;1,IF(ISNUMBER(INDEX(Import.PLE,Detalhamento!$E163,Detalhamento!AM$15)),IF(INDEX(Import.PLE,Detalhamento!$E163,Detalhamento!AM$15)&lt;=mediçao,OFFSET(Import.PLQ,$A163-1,AM$15-1,1,1),0),0),PLE!$AA$28*OFFSET(Import.PLQ,$A163-1,AM$15-1,1,1)),IF($E163&lt;&gt;1,IF(ISNUMBER(INDEX(Import.PLE,Detalhamento!$E163,Detalhamento!AM$15)),IF(INDEX(Import.PLE,Detalhamento!$E163,Detalhamento!AM$15)&lt;=mediçao,0,OFFSET(Import.PLQ,$A163-1,AM$15-1,1,1)),OFFSET(Import.PLQ,$A163-1,AM$15-1,1,1)),(1-PLE!$AA$28)*OFFSET(Import.PLQ,$A163-1,AM$15-1,1,1))))</f>
        <v>0</v>
      </c>
      <c r="AN163" s="144">
        <f ca="1">IF(AN$13="",0,CHOOSE(Detalhamento.OpçãoServiços,OFFSET(Import.PLQ,$A163-1,AN$15-1,1,1),IF($E163&lt;&gt;1,IF(ISNUMBER(INDEX(Import.PLE,Detalhamento!$E163,Detalhamento!AN$15)),IF(INDEX(Import.PLE,Detalhamento!$E163,Detalhamento!AN$15)&lt;=mediçao,OFFSET(Import.PLQ,$A163-1,AN$15-1,1,1),0),0),PLE!$AA$28*OFFSET(Import.PLQ,$A163-1,AN$15-1,1,1)),IF($E163&lt;&gt;1,IF(ISNUMBER(INDEX(Import.PLE,Detalhamento!$E163,Detalhamento!AN$15)),IF(INDEX(Import.PLE,Detalhamento!$E163,Detalhamento!AN$15)&lt;=mediçao,0,OFFSET(Import.PLQ,$A163-1,AN$15-1,1,1)),OFFSET(Import.PLQ,$A163-1,AN$15-1,1,1)),(1-PLE!$AA$28)*OFFSET(Import.PLQ,$A163-1,AN$15-1,1,1))))</f>
        <v>0</v>
      </c>
      <c r="AO163" s="144">
        <f ca="1">IF(AO$13="",0,CHOOSE(Detalhamento.OpçãoServiços,OFFSET(Import.PLQ,$A163-1,AO$15-1,1,1),IF($E163&lt;&gt;1,IF(ISNUMBER(INDEX(Import.PLE,Detalhamento!$E163,Detalhamento!AO$15)),IF(INDEX(Import.PLE,Detalhamento!$E163,Detalhamento!AO$15)&lt;=mediçao,OFFSET(Import.PLQ,$A163-1,AO$15-1,1,1),0),0),PLE!$AA$28*OFFSET(Import.PLQ,$A163-1,AO$15-1,1,1)),IF($E163&lt;&gt;1,IF(ISNUMBER(INDEX(Import.PLE,Detalhamento!$E163,Detalhamento!AO$15)),IF(INDEX(Import.PLE,Detalhamento!$E163,Detalhamento!AO$15)&lt;=mediçao,0,OFFSET(Import.PLQ,$A163-1,AO$15-1,1,1)),OFFSET(Import.PLQ,$A163-1,AO$15-1,1,1)),(1-PLE!$AA$28)*OFFSET(Import.PLQ,$A163-1,AO$15-1,1,1))))</f>
        <v>0</v>
      </c>
      <c r="AP163" s="144">
        <f ca="1">IF(AP$13="",0,CHOOSE(Detalhamento.OpçãoServiços,OFFSET(Import.PLQ,$A163-1,AP$15-1,1,1),IF($E163&lt;&gt;1,IF(ISNUMBER(INDEX(Import.PLE,Detalhamento!$E163,Detalhamento!AP$15)),IF(INDEX(Import.PLE,Detalhamento!$E163,Detalhamento!AP$15)&lt;=mediçao,OFFSET(Import.PLQ,$A163-1,AP$15-1,1,1),0),0),PLE!$AA$28*OFFSET(Import.PLQ,$A163-1,AP$15-1,1,1)),IF($E163&lt;&gt;1,IF(ISNUMBER(INDEX(Import.PLE,Detalhamento!$E163,Detalhamento!AP$15)),IF(INDEX(Import.PLE,Detalhamento!$E163,Detalhamento!AP$15)&lt;=mediçao,0,OFFSET(Import.PLQ,$A163-1,AP$15-1,1,1)),OFFSET(Import.PLQ,$A163-1,AP$15-1,1,1)),(1-PLE!$AA$28)*OFFSET(Import.PLQ,$A163-1,AP$15-1,1,1))))</f>
        <v>0</v>
      </c>
      <c r="AQ163" s="144">
        <f ca="1">IF(AQ$13="",0,CHOOSE(Detalhamento.OpçãoServiços,OFFSET(Import.PLQ,$A163-1,AQ$15-1,1,1),IF($E163&lt;&gt;1,IF(ISNUMBER(INDEX(Import.PLE,Detalhamento!$E163,Detalhamento!AQ$15)),IF(INDEX(Import.PLE,Detalhamento!$E163,Detalhamento!AQ$15)&lt;=mediçao,OFFSET(Import.PLQ,$A163-1,AQ$15-1,1,1),0),0),PLE!$AA$28*OFFSET(Import.PLQ,$A163-1,AQ$15-1,1,1)),IF($E163&lt;&gt;1,IF(ISNUMBER(INDEX(Import.PLE,Detalhamento!$E163,Detalhamento!AQ$15)),IF(INDEX(Import.PLE,Detalhamento!$E163,Detalhamento!AQ$15)&lt;=mediçao,0,OFFSET(Import.PLQ,$A163-1,AQ$15-1,1,1)),OFFSET(Import.PLQ,$A163-1,AQ$15-1,1,1)),(1-PLE!$AA$28)*OFFSET(Import.PLQ,$A163-1,AQ$15-1,1,1))))</f>
        <v>0</v>
      </c>
      <c r="AR163" s="144">
        <f ca="1">IF(AR$13="",0,CHOOSE(Detalhamento.OpçãoServiços,OFFSET(Import.PLQ,$A163-1,AR$15-1,1,1),IF($E163&lt;&gt;1,IF(ISNUMBER(INDEX(Import.PLE,Detalhamento!$E163,Detalhamento!AR$15)),IF(INDEX(Import.PLE,Detalhamento!$E163,Detalhamento!AR$15)&lt;=mediçao,OFFSET(Import.PLQ,$A163-1,AR$15-1,1,1),0),0),PLE!$AA$28*OFFSET(Import.PLQ,$A163-1,AR$15-1,1,1)),IF($E163&lt;&gt;1,IF(ISNUMBER(INDEX(Import.PLE,Detalhamento!$E163,Detalhamento!AR$15)),IF(INDEX(Import.PLE,Detalhamento!$E163,Detalhamento!AR$15)&lt;=mediçao,0,OFFSET(Import.PLQ,$A163-1,AR$15-1,1,1)),OFFSET(Import.PLQ,$A163-1,AR$15-1,1,1)),(1-PLE!$AA$28)*OFFSET(Import.PLQ,$A163-1,AR$15-1,1,1))))</f>
        <v>0</v>
      </c>
      <c r="AS163" s="144">
        <f ca="1">IF(AS$13="",0,CHOOSE(Detalhamento.OpçãoServiços,OFFSET(Import.PLQ,$A163-1,AS$15-1,1,1),IF($E163&lt;&gt;1,IF(ISNUMBER(INDEX(Import.PLE,Detalhamento!$E163,Detalhamento!AS$15)),IF(INDEX(Import.PLE,Detalhamento!$E163,Detalhamento!AS$15)&lt;=mediçao,OFFSET(Import.PLQ,$A163-1,AS$15-1,1,1),0),0),PLE!$AA$28*OFFSET(Import.PLQ,$A163-1,AS$15-1,1,1)),IF($E163&lt;&gt;1,IF(ISNUMBER(INDEX(Import.PLE,Detalhamento!$E163,Detalhamento!AS$15)),IF(INDEX(Import.PLE,Detalhamento!$E163,Detalhamento!AS$15)&lt;=mediçao,0,OFFSET(Import.PLQ,$A163-1,AS$15-1,1,1)),OFFSET(Import.PLQ,$A163-1,AS$15-1,1,1)),(1-PLE!$AA$28)*OFFSET(Import.PLQ,$A163-1,AS$15-1,1,1))))</f>
        <v>0</v>
      </c>
      <c r="AT163" s="144">
        <f ca="1">IF(AT$13="",0,CHOOSE(Detalhamento.OpçãoServiços,OFFSET(Import.PLQ,$A163-1,AT$15-1,1,1),IF($E163&lt;&gt;1,IF(ISNUMBER(INDEX(Import.PLE,Detalhamento!$E163,Detalhamento!AT$15)),IF(INDEX(Import.PLE,Detalhamento!$E163,Detalhamento!AT$15)&lt;=mediçao,OFFSET(Import.PLQ,$A163-1,AT$15-1,1,1),0),0),PLE!$AA$28*OFFSET(Import.PLQ,$A163-1,AT$15-1,1,1)),IF($E163&lt;&gt;1,IF(ISNUMBER(INDEX(Import.PLE,Detalhamento!$E163,Detalhamento!AT$15)),IF(INDEX(Import.PLE,Detalhamento!$E163,Detalhamento!AT$15)&lt;=mediçao,0,OFFSET(Import.PLQ,$A163-1,AT$15-1,1,1)),OFFSET(Import.PLQ,$A163-1,AT$15-1,1,1)),(1-PLE!$AA$28)*OFFSET(Import.PLQ,$A163-1,AT$15-1,1,1))))</f>
        <v>0</v>
      </c>
      <c r="AU163" s="144">
        <f ca="1">IF(AU$13="",0,CHOOSE(Detalhamento.OpçãoServiços,OFFSET(Import.PLQ,$A163-1,AU$15-1,1,1),IF($E163&lt;&gt;1,IF(ISNUMBER(INDEX(Import.PLE,Detalhamento!$E163,Detalhamento!AU$15)),IF(INDEX(Import.PLE,Detalhamento!$E163,Detalhamento!AU$15)&lt;=mediçao,OFFSET(Import.PLQ,$A163-1,AU$15-1,1,1),0),0),PLE!$AA$28*OFFSET(Import.PLQ,$A163-1,AU$15-1,1,1)),IF($E163&lt;&gt;1,IF(ISNUMBER(INDEX(Import.PLE,Detalhamento!$E163,Detalhamento!AU$15)),IF(INDEX(Import.PLE,Detalhamento!$E163,Detalhamento!AU$15)&lt;=mediçao,0,OFFSET(Import.PLQ,$A163-1,AU$15-1,1,1)),OFFSET(Import.PLQ,$A163-1,AU$15-1,1,1)),(1-PLE!$AA$28)*OFFSET(Import.PLQ,$A163-1,AU$15-1,1,1))))</f>
        <v>0</v>
      </c>
      <c r="AV163" s="144">
        <f ca="1">IF(AV$13="",0,CHOOSE(Detalhamento.OpçãoServiços,OFFSET(Import.PLQ,$A163-1,AV$15-1,1,1),IF($E163&lt;&gt;1,IF(ISNUMBER(INDEX(Import.PLE,Detalhamento!$E163,Detalhamento!AV$15)),IF(INDEX(Import.PLE,Detalhamento!$E163,Detalhamento!AV$15)&lt;=mediçao,OFFSET(Import.PLQ,$A163-1,AV$15-1,1,1),0),0),PLE!$AA$28*OFFSET(Import.PLQ,$A163-1,AV$15-1,1,1)),IF($E163&lt;&gt;1,IF(ISNUMBER(INDEX(Import.PLE,Detalhamento!$E163,Detalhamento!AV$15)),IF(INDEX(Import.PLE,Detalhamento!$E163,Detalhamento!AV$15)&lt;=mediçao,0,OFFSET(Import.PLQ,$A163-1,AV$15-1,1,1)),OFFSET(Import.PLQ,$A163-1,AV$15-1,1,1)),(1-PLE!$AA$28)*OFFSET(Import.PLQ,$A163-1,AV$15-1,1,1))))</f>
        <v>0</v>
      </c>
      <c r="AW163" s="144">
        <f ca="1">IF(AW$13="",0,CHOOSE(Detalhamento.OpçãoServiços,OFFSET(Import.PLQ,$A163-1,AW$15-1,1,1),IF($E163&lt;&gt;1,IF(ISNUMBER(INDEX(Import.PLE,Detalhamento!$E163,Detalhamento!AW$15)),IF(INDEX(Import.PLE,Detalhamento!$E163,Detalhamento!AW$15)&lt;=mediçao,OFFSET(Import.PLQ,$A163-1,AW$15-1,1,1),0),0),PLE!$AA$28*OFFSET(Import.PLQ,$A163-1,AW$15-1,1,1)),IF($E163&lt;&gt;1,IF(ISNUMBER(INDEX(Import.PLE,Detalhamento!$E163,Detalhamento!AW$15)),IF(INDEX(Import.PLE,Detalhamento!$E163,Detalhamento!AW$15)&lt;=mediçao,0,OFFSET(Import.PLQ,$A163-1,AW$15-1,1,1)),OFFSET(Import.PLQ,$A163-1,AW$15-1,1,1)),(1-PLE!$AA$28)*OFFSET(Import.PLQ,$A163-1,AW$15-1,1,1))))</f>
        <v>0</v>
      </c>
      <c r="AX163" s="144">
        <f ca="1">IF(AX$13="",0,CHOOSE(Detalhamento.OpçãoServiços,OFFSET(Import.PLQ,$A163-1,AX$15-1,1,1),IF($E163&lt;&gt;1,IF(ISNUMBER(INDEX(Import.PLE,Detalhamento!$E163,Detalhamento!AX$15)),IF(INDEX(Import.PLE,Detalhamento!$E163,Detalhamento!AX$15)&lt;=mediçao,OFFSET(Import.PLQ,$A163-1,AX$15-1,1,1),0),0),PLE!$AA$28*OFFSET(Import.PLQ,$A163-1,AX$15-1,1,1)),IF($E163&lt;&gt;1,IF(ISNUMBER(INDEX(Import.PLE,Detalhamento!$E163,Detalhamento!AX$15)),IF(INDEX(Import.PLE,Detalhamento!$E163,Detalhamento!AX$15)&lt;=mediçao,0,OFFSET(Import.PLQ,$A163-1,AX$15-1,1,1)),OFFSET(Import.PLQ,$A163-1,AX$15-1,1,1)),(1-PLE!$AA$28)*OFFSET(Import.PLQ,$A163-1,AX$15-1,1,1))))</f>
        <v>0</v>
      </c>
      <c r="AY163" s="144">
        <f ca="1">IF(AY$13="",0,CHOOSE(Detalhamento.OpçãoServiços,OFFSET(Import.PLQ,$A163-1,AY$15-1,1,1),IF($E163&lt;&gt;1,IF(ISNUMBER(INDEX(Import.PLE,Detalhamento!$E163,Detalhamento!AY$15)),IF(INDEX(Import.PLE,Detalhamento!$E163,Detalhamento!AY$15)&lt;=mediçao,OFFSET(Import.PLQ,$A163-1,AY$15-1,1,1),0),0),PLE!$AA$28*OFFSET(Import.PLQ,$A163-1,AY$15-1,1,1)),IF($E163&lt;&gt;1,IF(ISNUMBER(INDEX(Import.PLE,Detalhamento!$E163,Detalhamento!AY$15)),IF(INDEX(Import.PLE,Detalhamento!$E163,Detalhamento!AY$15)&lt;=mediçao,0,OFFSET(Import.PLQ,$A163-1,AY$15-1,1,1)),OFFSET(Import.PLQ,$A163-1,AY$15-1,1,1)),(1-PLE!$AA$28)*OFFSET(Import.PLQ,$A163-1,AY$15-1,1,1))))</f>
        <v>0</v>
      </c>
      <c r="AZ163" s="144">
        <f ca="1">IF(AZ$13="",0,CHOOSE(Detalhamento.OpçãoServiços,OFFSET(Import.PLQ,$A163-1,AZ$15-1,1,1),IF($E163&lt;&gt;1,IF(ISNUMBER(INDEX(Import.PLE,Detalhamento!$E163,Detalhamento!AZ$15)),IF(INDEX(Import.PLE,Detalhamento!$E163,Detalhamento!AZ$15)&lt;=mediçao,OFFSET(Import.PLQ,$A163-1,AZ$15-1,1,1),0),0),PLE!$AA$28*OFFSET(Import.PLQ,$A163-1,AZ$15-1,1,1)),IF($E163&lt;&gt;1,IF(ISNUMBER(INDEX(Import.PLE,Detalhamento!$E163,Detalhamento!AZ$15)),IF(INDEX(Import.PLE,Detalhamento!$E163,Detalhamento!AZ$15)&lt;=mediçao,0,OFFSET(Import.PLQ,$A163-1,AZ$15-1,1,1)),OFFSET(Import.PLQ,$A163-1,AZ$15-1,1,1)),(1-PLE!$AA$28)*OFFSET(Import.PLQ,$A163-1,AZ$15-1,1,1))))</f>
        <v>0</v>
      </c>
      <c r="BA163" s="144">
        <f ca="1">IF(BA$13="",0,CHOOSE(Detalhamento.OpçãoServiços,OFFSET(Import.PLQ,$A163-1,BA$15-1,1,1),IF($E163&lt;&gt;1,IF(ISNUMBER(INDEX(Import.PLE,Detalhamento!$E163,Detalhamento!BA$15)),IF(INDEX(Import.PLE,Detalhamento!$E163,Detalhamento!BA$15)&lt;=mediçao,OFFSET(Import.PLQ,$A163-1,BA$15-1,1,1),0),0),PLE!$AA$28*OFFSET(Import.PLQ,$A163-1,BA$15-1,1,1)),IF($E163&lt;&gt;1,IF(ISNUMBER(INDEX(Import.PLE,Detalhamento!$E163,Detalhamento!BA$15)),IF(INDEX(Import.PLE,Detalhamento!$E163,Detalhamento!BA$15)&lt;=mediçao,0,OFFSET(Import.PLQ,$A163-1,BA$15-1,1,1)),OFFSET(Import.PLQ,$A163-1,BA$15-1,1,1)),(1-PLE!$AA$28)*OFFSET(Import.PLQ,$A163-1,BA$15-1,1,1))))</f>
        <v>0</v>
      </c>
      <c r="BB163" s="144">
        <f ca="1">IF(BB$13="",0,CHOOSE(Detalhamento.OpçãoServiços,OFFSET(Import.PLQ,$A163-1,BB$15-1,1,1),IF($E163&lt;&gt;1,IF(ISNUMBER(INDEX(Import.PLE,Detalhamento!$E163,Detalhamento!BB$15)),IF(INDEX(Import.PLE,Detalhamento!$E163,Detalhamento!BB$15)&lt;=mediçao,OFFSET(Import.PLQ,$A163-1,BB$15-1,1,1),0),0),PLE!$AA$28*OFFSET(Import.PLQ,$A163-1,BB$15-1,1,1)),IF($E163&lt;&gt;1,IF(ISNUMBER(INDEX(Import.PLE,Detalhamento!$E163,Detalhamento!BB$15)),IF(INDEX(Import.PLE,Detalhamento!$E163,Detalhamento!BB$15)&lt;=mediçao,0,OFFSET(Import.PLQ,$A163-1,BB$15-1,1,1)),OFFSET(Import.PLQ,$A163-1,BB$15-1,1,1)),(1-PLE!$AA$28)*OFFSET(Import.PLQ,$A163-1,BB$15-1,1,1))))</f>
        <v>0</v>
      </c>
      <c r="BC163" s="144">
        <f ca="1">IF(BC$13="",0,CHOOSE(Detalhamento.OpçãoServiços,OFFSET(Import.PLQ,$A163-1,BC$15-1,1,1),IF($E163&lt;&gt;1,IF(ISNUMBER(INDEX(Import.PLE,Detalhamento!$E163,Detalhamento!BC$15)),IF(INDEX(Import.PLE,Detalhamento!$E163,Detalhamento!BC$15)&lt;=mediçao,OFFSET(Import.PLQ,$A163-1,BC$15-1,1,1),0),0),PLE!$AA$28*OFFSET(Import.PLQ,$A163-1,BC$15-1,1,1)),IF($E163&lt;&gt;1,IF(ISNUMBER(INDEX(Import.PLE,Detalhamento!$E163,Detalhamento!BC$15)),IF(INDEX(Import.PLE,Detalhamento!$E163,Detalhamento!BC$15)&lt;=mediçao,0,OFFSET(Import.PLQ,$A163-1,BC$15-1,1,1)),OFFSET(Import.PLQ,$A163-1,BC$15-1,1,1)),(1-PLE!$AA$28)*OFFSET(Import.PLQ,$A163-1,BC$15-1,1,1))))</f>
        <v>0</v>
      </c>
      <c r="BD163" s="144">
        <f ca="1">IF(BD$13="",0,CHOOSE(Detalhamento.OpçãoServiços,OFFSET(Import.PLQ,$A163-1,BD$15-1,1,1),IF($E163&lt;&gt;1,IF(ISNUMBER(INDEX(Import.PLE,Detalhamento!$E163,Detalhamento!BD$15)),IF(INDEX(Import.PLE,Detalhamento!$E163,Detalhamento!BD$15)&lt;=mediçao,OFFSET(Import.PLQ,$A163-1,BD$15-1,1,1),0),0),PLE!$AA$28*OFFSET(Import.PLQ,$A163-1,BD$15-1,1,1)),IF($E163&lt;&gt;1,IF(ISNUMBER(INDEX(Import.PLE,Detalhamento!$E163,Detalhamento!BD$15)),IF(INDEX(Import.PLE,Detalhamento!$E163,Detalhamento!BD$15)&lt;=mediçao,0,OFFSET(Import.PLQ,$A163-1,BD$15-1,1,1)),OFFSET(Import.PLQ,$A163-1,BD$15-1,1,1)),(1-PLE!$AA$28)*OFFSET(Import.PLQ,$A163-1,BD$15-1,1,1))))</f>
        <v>0</v>
      </c>
      <c r="BE163" s="144">
        <f ca="1">IF(BE$13="",0,CHOOSE(Detalhamento.OpçãoServiços,OFFSET(Import.PLQ,$A163-1,BE$15-1,1,1),IF($E163&lt;&gt;1,IF(ISNUMBER(INDEX(Import.PLE,Detalhamento!$E163,Detalhamento!BE$15)),IF(INDEX(Import.PLE,Detalhamento!$E163,Detalhamento!BE$15)&lt;=mediçao,OFFSET(Import.PLQ,$A163-1,BE$15-1,1,1),0),0),PLE!$AA$28*OFFSET(Import.PLQ,$A163-1,BE$15-1,1,1)),IF($E163&lt;&gt;1,IF(ISNUMBER(INDEX(Import.PLE,Detalhamento!$E163,Detalhamento!BE$15)),IF(INDEX(Import.PLE,Detalhamento!$E163,Detalhamento!BE$15)&lt;=mediçao,0,OFFSET(Import.PLQ,$A163-1,BE$15-1,1,1)),OFFSET(Import.PLQ,$A163-1,BE$15-1,1,1)),(1-PLE!$AA$28)*OFFSET(Import.PLQ,$A163-1,BE$15-1,1,1))))</f>
        <v>0</v>
      </c>
      <c r="BF163" s="144">
        <f ca="1">IF(BF$13="",0,CHOOSE(Detalhamento.OpçãoServiços,OFFSET(Import.PLQ,$A163-1,BF$15-1,1,1),IF($E163&lt;&gt;1,IF(ISNUMBER(INDEX(Import.PLE,Detalhamento!$E163,Detalhamento!BF$15)),IF(INDEX(Import.PLE,Detalhamento!$E163,Detalhamento!BF$15)&lt;=mediçao,OFFSET(Import.PLQ,$A163-1,BF$15-1,1,1),0),0),PLE!$AA$28*OFFSET(Import.PLQ,$A163-1,BF$15-1,1,1)),IF($E163&lt;&gt;1,IF(ISNUMBER(INDEX(Import.PLE,Detalhamento!$E163,Detalhamento!BF$15)),IF(INDEX(Import.PLE,Detalhamento!$E163,Detalhamento!BF$15)&lt;=mediçao,0,OFFSET(Import.PLQ,$A163-1,BF$15-1,1,1)),OFFSET(Import.PLQ,$A163-1,BF$15-1,1,1)),(1-PLE!$AA$28)*OFFSET(Import.PLQ,$A163-1,BF$15-1,1,1))))</f>
        <v>0</v>
      </c>
      <c r="BG163" s="144">
        <f ca="1">IF(BG$13="",0,CHOOSE(Detalhamento.OpçãoServiços,OFFSET(Import.PLQ,$A163-1,BG$15-1,1,1),IF($E163&lt;&gt;1,IF(ISNUMBER(INDEX(Import.PLE,Detalhamento!$E163,Detalhamento!BG$15)),IF(INDEX(Import.PLE,Detalhamento!$E163,Detalhamento!BG$15)&lt;=mediçao,OFFSET(Import.PLQ,$A163-1,BG$15-1,1,1),0),0),PLE!$AA$28*OFFSET(Import.PLQ,$A163-1,BG$15-1,1,1)),IF($E163&lt;&gt;1,IF(ISNUMBER(INDEX(Import.PLE,Detalhamento!$E163,Detalhamento!BG$15)),IF(INDEX(Import.PLE,Detalhamento!$E163,Detalhamento!BG$15)&lt;=mediçao,0,OFFSET(Import.PLQ,$A163-1,BG$15-1,1,1)),OFFSET(Import.PLQ,$A163-1,BG$15-1,1,1)),(1-PLE!$AA$28)*OFFSET(Import.PLQ,$A163-1,BG$15-1,1,1))))</f>
        <v>0</v>
      </c>
      <c r="BH163" s="144">
        <f ca="1">IF(BH$13="",0,CHOOSE(Detalhamento.OpçãoServiços,OFFSET(Import.PLQ,$A163-1,BH$15-1,1,1),IF($E163&lt;&gt;1,IF(ISNUMBER(INDEX(Import.PLE,Detalhamento!$E163,Detalhamento!BH$15)),IF(INDEX(Import.PLE,Detalhamento!$E163,Detalhamento!BH$15)&lt;=mediçao,OFFSET(Import.PLQ,$A163-1,BH$15-1,1,1),0),0),PLE!$AA$28*OFFSET(Import.PLQ,$A163-1,BH$15-1,1,1)),IF($E163&lt;&gt;1,IF(ISNUMBER(INDEX(Import.PLE,Detalhamento!$E163,Detalhamento!BH$15)),IF(INDEX(Import.PLE,Detalhamento!$E163,Detalhamento!BH$15)&lt;=mediçao,0,OFFSET(Import.PLQ,$A163-1,BH$15-1,1,1)),OFFSET(Import.PLQ,$A163-1,BH$15-1,1,1)),(1-PLE!$AA$28)*OFFSET(Import.PLQ,$A163-1,BH$15-1,1,1))))</f>
        <v>0</v>
      </c>
      <c r="BI163" s="144">
        <f ca="1">IF(BI$13="",0,CHOOSE(Detalhamento.OpçãoServiços,OFFSET(Import.PLQ,$A163-1,BI$15-1,1,1),IF($E163&lt;&gt;1,IF(ISNUMBER(INDEX(Import.PLE,Detalhamento!$E163,Detalhamento!BI$15)),IF(INDEX(Import.PLE,Detalhamento!$E163,Detalhamento!BI$15)&lt;=mediçao,OFFSET(Import.PLQ,$A163-1,BI$15-1,1,1),0),0),PLE!$AA$28*OFFSET(Import.PLQ,$A163-1,BI$15-1,1,1)),IF($E163&lt;&gt;1,IF(ISNUMBER(INDEX(Import.PLE,Detalhamento!$E163,Detalhamento!BI$15)),IF(INDEX(Import.PLE,Detalhamento!$E163,Detalhamento!BI$15)&lt;=mediçao,0,OFFSET(Import.PLQ,$A163-1,BI$15-1,1,1)),OFFSET(Import.PLQ,$A163-1,BI$15-1,1,1)),(1-PLE!$AA$28)*OFFSET(Import.PLQ,$A163-1,BI$15-1,1,1))))</f>
        <v>0</v>
      </c>
    </row>
    <row r="164" spans="1:61" ht="10.5" hidden="1" x14ac:dyDescent="0.25">
      <c r="A164" s="155">
        <v>148</v>
      </c>
      <c r="B164" s="21" t="str">
        <f t="shared" ca="1" si="25"/>
        <v>Nível</v>
      </c>
      <c r="E164" s="153" t="str">
        <f t="shared" ca="1" si="26"/>
        <v/>
      </c>
      <c r="F164" s="154">
        <f t="shared" ca="1" si="27"/>
        <v>0</v>
      </c>
      <c r="G164" s="154" t="str">
        <f t="shared" ca="1" si="30"/>
        <v>2.1</v>
      </c>
      <c r="H164" s="182" t="str">
        <f t="shared" ca="1" si="30"/>
        <v>MOVIMENTO DE TERRA</v>
      </c>
      <c r="I164" s="37" t="str">
        <f t="shared" ca="1" si="28"/>
        <v/>
      </c>
      <c r="J164" s="144" t="str">
        <f t="shared" ca="1" si="29"/>
        <v/>
      </c>
      <c r="K164" s="67"/>
      <c r="L164" s="144">
        <f ca="1">IF(L$13="",0,CHOOSE(Detalhamento.OpçãoServiços,OFFSET(Import.PLQ,$A164-1,L$15-1,1,1),IF($E164&lt;&gt;1,IF(ISNUMBER(INDEX(Import.PLE,Detalhamento!$E164,Detalhamento!L$15)),IF(INDEX(Import.PLE,Detalhamento!$E164,Detalhamento!L$15)&lt;=mediçao,OFFSET(Import.PLQ,$A164-1,L$15-1,1,1),0),0),PLE!$AA$28*OFFSET(Import.PLQ,$A164-1,L$15-1,1,1)),IF($E164&lt;&gt;1,IF(ISNUMBER(INDEX(Import.PLE,Detalhamento!$E164,Detalhamento!L$15)),IF(INDEX(Import.PLE,Detalhamento!$E164,Detalhamento!L$15)&lt;=mediçao,0,OFFSET(Import.PLQ,$A164-1,L$15-1,1,1)),OFFSET(Import.PLQ,$A164-1,L$15-1,1,1)),(1-PLE!$AA$28)*OFFSET(Import.PLQ,$A164-1,L$15-1,1,1))))</f>
        <v>0</v>
      </c>
      <c r="M164" s="144">
        <f ca="1">IF(M$13="",0,CHOOSE(Detalhamento.OpçãoServiços,OFFSET(Import.PLQ,$A164-1,M$15-1,1,1),IF($E164&lt;&gt;1,IF(ISNUMBER(INDEX(Import.PLE,Detalhamento!$E164,Detalhamento!M$15)),IF(INDEX(Import.PLE,Detalhamento!$E164,Detalhamento!M$15)&lt;=mediçao,OFFSET(Import.PLQ,$A164-1,M$15-1,1,1),0),0),PLE!$AA$28*OFFSET(Import.PLQ,$A164-1,M$15-1,1,1)),IF($E164&lt;&gt;1,IF(ISNUMBER(INDEX(Import.PLE,Detalhamento!$E164,Detalhamento!M$15)),IF(INDEX(Import.PLE,Detalhamento!$E164,Detalhamento!M$15)&lt;=mediçao,0,OFFSET(Import.PLQ,$A164-1,M$15-1,1,1)),OFFSET(Import.PLQ,$A164-1,M$15-1,1,1)),(1-PLE!$AA$28)*OFFSET(Import.PLQ,$A164-1,M$15-1,1,1))))</f>
        <v>0</v>
      </c>
      <c r="N164" s="144">
        <f ca="1">IF(N$13="",0,CHOOSE(Detalhamento.OpçãoServiços,OFFSET(Import.PLQ,$A164-1,N$15-1,1,1),IF($E164&lt;&gt;1,IF(ISNUMBER(INDEX(Import.PLE,Detalhamento!$E164,Detalhamento!N$15)),IF(INDEX(Import.PLE,Detalhamento!$E164,Detalhamento!N$15)&lt;=mediçao,OFFSET(Import.PLQ,$A164-1,N$15-1,1,1),0),0),PLE!$AA$28*OFFSET(Import.PLQ,$A164-1,N$15-1,1,1)),IF($E164&lt;&gt;1,IF(ISNUMBER(INDEX(Import.PLE,Detalhamento!$E164,Detalhamento!N$15)),IF(INDEX(Import.PLE,Detalhamento!$E164,Detalhamento!N$15)&lt;=mediçao,0,OFFSET(Import.PLQ,$A164-1,N$15-1,1,1)),OFFSET(Import.PLQ,$A164-1,N$15-1,1,1)),(1-PLE!$AA$28)*OFFSET(Import.PLQ,$A164-1,N$15-1,1,1))))</f>
        <v>0</v>
      </c>
      <c r="O164" s="144">
        <f ca="1">IF(O$13="",0,CHOOSE(Detalhamento.OpçãoServiços,OFFSET(Import.PLQ,$A164-1,O$15-1,1,1),IF($E164&lt;&gt;1,IF(ISNUMBER(INDEX(Import.PLE,Detalhamento!$E164,Detalhamento!O$15)),IF(INDEX(Import.PLE,Detalhamento!$E164,Detalhamento!O$15)&lt;=mediçao,OFFSET(Import.PLQ,$A164-1,O$15-1,1,1),0),0),PLE!$AA$28*OFFSET(Import.PLQ,$A164-1,O$15-1,1,1)),IF($E164&lt;&gt;1,IF(ISNUMBER(INDEX(Import.PLE,Detalhamento!$E164,Detalhamento!O$15)),IF(INDEX(Import.PLE,Detalhamento!$E164,Detalhamento!O$15)&lt;=mediçao,0,OFFSET(Import.PLQ,$A164-1,O$15-1,1,1)),OFFSET(Import.PLQ,$A164-1,O$15-1,1,1)),(1-PLE!$AA$28)*OFFSET(Import.PLQ,$A164-1,O$15-1,1,1))))</f>
        <v>0</v>
      </c>
      <c r="P164" s="144">
        <f ca="1">IF(P$13="",0,CHOOSE(Detalhamento.OpçãoServiços,OFFSET(Import.PLQ,$A164-1,P$15-1,1,1),IF($E164&lt;&gt;1,IF(ISNUMBER(INDEX(Import.PLE,Detalhamento!$E164,Detalhamento!P$15)),IF(INDEX(Import.PLE,Detalhamento!$E164,Detalhamento!P$15)&lt;=mediçao,OFFSET(Import.PLQ,$A164-1,P$15-1,1,1),0),0),PLE!$AA$28*OFFSET(Import.PLQ,$A164-1,P$15-1,1,1)),IF($E164&lt;&gt;1,IF(ISNUMBER(INDEX(Import.PLE,Detalhamento!$E164,Detalhamento!P$15)),IF(INDEX(Import.PLE,Detalhamento!$E164,Detalhamento!P$15)&lt;=mediçao,0,OFFSET(Import.PLQ,$A164-1,P$15-1,1,1)),OFFSET(Import.PLQ,$A164-1,P$15-1,1,1)),(1-PLE!$AA$28)*OFFSET(Import.PLQ,$A164-1,P$15-1,1,1))))</f>
        <v>0</v>
      </c>
      <c r="Q164" s="144">
        <f ca="1">IF(Q$13="",0,CHOOSE(Detalhamento.OpçãoServiços,OFFSET(Import.PLQ,$A164-1,Q$15-1,1,1),IF($E164&lt;&gt;1,IF(ISNUMBER(INDEX(Import.PLE,Detalhamento!$E164,Detalhamento!Q$15)),IF(INDEX(Import.PLE,Detalhamento!$E164,Detalhamento!Q$15)&lt;=mediçao,OFFSET(Import.PLQ,$A164-1,Q$15-1,1,1),0),0),PLE!$AA$28*OFFSET(Import.PLQ,$A164-1,Q$15-1,1,1)),IF($E164&lt;&gt;1,IF(ISNUMBER(INDEX(Import.PLE,Detalhamento!$E164,Detalhamento!Q$15)),IF(INDEX(Import.PLE,Detalhamento!$E164,Detalhamento!Q$15)&lt;=mediçao,0,OFFSET(Import.PLQ,$A164-1,Q$15-1,1,1)),OFFSET(Import.PLQ,$A164-1,Q$15-1,1,1)),(1-PLE!$AA$28)*OFFSET(Import.PLQ,$A164-1,Q$15-1,1,1))))</f>
        <v>0</v>
      </c>
      <c r="R164" s="144">
        <f ca="1">IF(R$13="",0,CHOOSE(Detalhamento.OpçãoServiços,OFFSET(Import.PLQ,$A164-1,R$15-1,1,1),IF($E164&lt;&gt;1,IF(ISNUMBER(INDEX(Import.PLE,Detalhamento!$E164,Detalhamento!R$15)),IF(INDEX(Import.PLE,Detalhamento!$E164,Detalhamento!R$15)&lt;=mediçao,OFFSET(Import.PLQ,$A164-1,R$15-1,1,1),0),0),PLE!$AA$28*OFFSET(Import.PLQ,$A164-1,R$15-1,1,1)),IF($E164&lt;&gt;1,IF(ISNUMBER(INDEX(Import.PLE,Detalhamento!$E164,Detalhamento!R$15)),IF(INDEX(Import.PLE,Detalhamento!$E164,Detalhamento!R$15)&lt;=mediçao,0,OFFSET(Import.PLQ,$A164-1,R$15-1,1,1)),OFFSET(Import.PLQ,$A164-1,R$15-1,1,1)),(1-PLE!$AA$28)*OFFSET(Import.PLQ,$A164-1,R$15-1,1,1))))</f>
        <v>0</v>
      </c>
      <c r="S164" s="144">
        <f ca="1">IF(S$13="",0,CHOOSE(Detalhamento.OpçãoServiços,OFFSET(Import.PLQ,$A164-1,S$15-1,1,1),IF($E164&lt;&gt;1,IF(ISNUMBER(INDEX(Import.PLE,Detalhamento!$E164,Detalhamento!S$15)),IF(INDEX(Import.PLE,Detalhamento!$E164,Detalhamento!S$15)&lt;=mediçao,OFFSET(Import.PLQ,$A164-1,S$15-1,1,1),0),0),PLE!$AA$28*OFFSET(Import.PLQ,$A164-1,S$15-1,1,1)),IF($E164&lt;&gt;1,IF(ISNUMBER(INDEX(Import.PLE,Detalhamento!$E164,Detalhamento!S$15)),IF(INDEX(Import.PLE,Detalhamento!$E164,Detalhamento!S$15)&lt;=mediçao,0,OFFSET(Import.PLQ,$A164-1,S$15-1,1,1)),OFFSET(Import.PLQ,$A164-1,S$15-1,1,1)),(1-PLE!$AA$28)*OFFSET(Import.PLQ,$A164-1,S$15-1,1,1))))</f>
        <v>0</v>
      </c>
      <c r="T164" s="144">
        <f ca="1">IF(T$13="",0,CHOOSE(Detalhamento.OpçãoServiços,OFFSET(Import.PLQ,$A164-1,T$15-1,1,1),IF($E164&lt;&gt;1,IF(ISNUMBER(INDEX(Import.PLE,Detalhamento!$E164,Detalhamento!T$15)),IF(INDEX(Import.PLE,Detalhamento!$E164,Detalhamento!T$15)&lt;=mediçao,OFFSET(Import.PLQ,$A164-1,T$15-1,1,1),0),0),PLE!$AA$28*OFFSET(Import.PLQ,$A164-1,T$15-1,1,1)),IF($E164&lt;&gt;1,IF(ISNUMBER(INDEX(Import.PLE,Detalhamento!$E164,Detalhamento!T$15)),IF(INDEX(Import.PLE,Detalhamento!$E164,Detalhamento!T$15)&lt;=mediçao,0,OFFSET(Import.PLQ,$A164-1,T$15-1,1,1)),OFFSET(Import.PLQ,$A164-1,T$15-1,1,1)),(1-PLE!$AA$28)*OFFSET(Import.PLQ,$A164-1,T$15-1,1,1))))</f>
        <v>0</v>
      </c>
      <c r="U164" s="144">
        <f ca="1">IF(U$13="",0,CHOOSE(Detalhamento.OpçãoServiços,OFFSET(Import.PLQ,$A164-1,U$15-1,1,1),IF($E164&lt;&gt;1,IF(ISNUMBER(INDEX(Import.PLE,Detalhamento!$E164,Detalhamento!U$15)),IF(INDEX(Import.PLE,Detalhamento!$E164,Detalhamento!U$15)&lt;=mediçao,OFFSET(Import.PLQ,$A164-1,U$15-1,1,1),0),0),PLE!$AA$28*OFFSET(Import.PLQ,$A164-1,U$15-1,1,1)),IF($E164&lt;&gt;1,IF(ISNUMBER(INDEX(Import.PLE,Detalhamento!$E164,Detalhamento!U$15)),IF(INDEX(Import.PLE,Detalhamento!$E164,Detalhamento!U$15)&lt;=mediçao,0,OFFSET(Import.PLQ,$A164-1,U$15-1,1,1)),OFFSET(Import.PLQ,$A164-1,U$15-1,1,1)),(1-PLE!$AA$28)*OFFSET(Import.PLQ,$A164-1,U$15-1,1,1))))</f>
        <v>0</v>
      </c>
      <c r="V164" s="144">
        <f ca="1">IF(V$13="",0,CHOOSE(Detalhamento.OpçãoServiços,OFFSET(Import.PLQ,$A164-1,V$15-1,1,1),IF($E164&lt;&gt;1,IF(ISNUMBER(INDEX(Import.PLE,Detalhamento!$E164,Detalhamento!V$15)),IF(INDEX(Import.PLE,Detalhamento!$E164,Detalhamento!V$15)&lt;=mediçao,OFFSET(Import.PLQ,$A164-1,V$15-1,1,1),0),0),PLE!$AA$28*OFFSET(Import.PLQ,$A164-1,V$15-1,1,1)),IF($E164&lt;&gt;1,IF(ISNUMBER(INDEX(Import.PLE,Detalhamento!$E164,Detalhamento!V$15)),IF(INDEX(Import.PLE,Detalhamento!$E164,Detalhamento!V$15)&lt;=mediçao,0,OFFSET(Import.PLQ,$A164-1,V$15-1,1,1)),OFFSET(Import.PLQ,$A164-1,V$15-1,1,1)),(1-PLE!$AA$28)*OFFSET(Import.PLQ,$A164-1,V$15-1,1,1))))</f>
        <v>0</v>
      </c>
      <c r="W164" s="144">
        <f ca="1">IF(W$13="",0,CHOOSE(Detalhamento.OpçãoServiços,OFFSET(Import.PLQ,$A164-1,W$15-1,1,1),IF($E164&lt;&gt;1,IF(ISNUMBER(INDEX(Import.PLE,Detalhamento!$E164,Detalhamento!W$15)),IF(INDEX(Import.PLE,Detalhamento!$E164,Detalhamento!W$15)&lt;=mediçao,OFFSET(Import.PLQ,$A164-1,W$15-1,1,1),0),0),PLE!$AA$28*OFFSET(Import.PLQ,$A164-1,W$15-1,1,1)),IF($E164&lt;&gt;1,IF(ISNUMBER(INDEX(Import.PLE,Detalhamento!$E164,Detalhamento!W$15)),IF(INDEX(Import.PLE,Detalhamento!$E164,Detalhamento!W$15)&lt;=mediçao,0,OFFSET(Import.PLQ,$A164-1,W$15-1,1,1)),OFFSET(Import.PLQ,$A164-1,W$15-1,1,1)),(1-PLE!$AA$28)*OFFSET(Import.PLQ,$A164-1,W$15-1,1,1))))</f>
        <v>0</v>
      </c>
      <c r="X164" s="144">
        <f ca="1">IF(X$13="",0,CHOOSE(Detalhamento.OpçãoServiços,OFFSET(Import.PLQ,$A164-1,X$15-1,1,1),IF($E164&lt;&gt;1,IF(ISNUMBER(INDEX(Import.PLE,Detalhamento!$E164,Detalhamento!X$15)),IF(INDEX(Import.PLE,Detalhamento!$E164,Detalhamento!X$15)&lt;=mediçao,OFFSET(Import.PLQ,$A164-1,X$15-1,1,1),0),0),PLE!$AA$28*OFFSET(Import.PLQ,$A164-1,X$15-1,1,1)),IF($E164&lt;&gt;1,IF(ISNUMBER(INDEX(Import.PLE,Detalhamento!$E164,Detalhamento!X$15)),IF(INDEX(Import.PLE,Detalhamento!$E164,Detalhamento!X$15)&lt;=mediçao,0,OFFSET(Import.PLQ,$A164-1,X$15-1,1,1)),OFFSET(Import.PLQ,$A164-1,X$15-1,1,1)),(1-PLE!$AA$28)*OFFSET(Import.PLQ,$A164-1,X$15-1,1,1))))</f>
        <v>0</v>
      </c>
      <c r="Y164" s="144">
        <f ca="1">IF(Y$13="",0,CHOOSE(Detalhamento.OpçãoServiços,OFFSET(Import.PLQ,$A164-1,Y$15-1,1,1),IF($E164&lt;&gt;1,IF(ISNUMBER(INDEX(Import.PLE,Detalhamento!$E164,Detalhamento!Y$15)),IF(INDEX(Import.PLE,Detalhamento!$E164,Detalhamento!Y$15)&lt;=mediçao,OFFSET(Import.PLQ,$A164-1,Y$15-1,1,1),0),0),PLE!$AA$28*OFFSET(Import.PLQ,$A164-1,Y$15-1,1,1)),IF($E164&lt;&gt;1,IF(ISNUMBER(INDEX(Import.PLE,Detalhamento!$E164,Detalhamento!Y$15)),IF(INDEX(Import.PLE,Detalhamento!$E164,Detalhamento!Y$15)&lt;=mediçao,0,OFFSET(Import.PLQ,$A164-1,Y$15-1,1,1)),OFFSET(Import.PLQ,$A164-1,Y$15-1,1,1)),(1-PLE!$AA$28)*OFFSET(Import.PLQ,$A164-1,Y$15-1,1,1))))</f>
        <v>0</v>
      </c>
      <c r="Z164" s="144">
        <f ca="1">IF(Z$13="",0,CHOOSE(Detalhamento.OpçãoServiços,OFFSET(Import.PLQ,$A164-1,Z$15-1,1,1),IF($E164&lt;&gt;1,IF(ISNUMBER(INDEX(Import.PLE,Detalhamento!$E164,Detalhamento!Z$15)),IF(INDEX(Import.PLE,Detalhamento!$E164,Detalhamento!Z$15)&lt;=mediçao,OFFSET(Import.PLQ,$A164-1,Z$15-1,1,1),0),0),PLE!$AA$28*OFFSET(Import.PLQ,$A164-1,Z$15-1,1,1)),IF($E164&lt;&gt;1,IF(ISNUMBER(INDEX(Import.PLE,Detalhamento!$E164,Detalhamento!Z$15)),IF(INDEX(Import.PLE,Detalhamento!$E164,Detalhamento!Z$15)&lt;=mediçao,0,OFFSET(Import.PLQ,$A164-1,Z$15-1,1,1)),OFFSET(Import.PLQ,$A164-1,Z$15-1,1,1)),(1-PLE!$AA$28)*OFFSET(Import.PLQ,$A164-1,Z$15-1,1,1))))</f>
        <v>0</v>
      </c>
      <c r="AA164" s="144">
        <f ca="1">IF(AA$13="",0,CHOOSE(Detalhamento.OpçãoServiços,OFFSET(Import.PLQ,$A164-1,AA$15-1,1,1),IF($E164&lt;&gt;1,IF(ISNUMBER(INDEX(Import.PLE,Detalhamento!$E164,Detalhamento!AA$15)),IF(INDEX(Import.PLE,Detalhamento!$E164,Detalhamento!AA$15)&lt;=mediçao,OFFSET(Import.PLQ,$A164-1,AA$15-1,1,1),0),0),PLE!$AA$28*OFFSET(Import.PLQ,$A164-1,AA$15-1,1,1)),IF($E164&lt;&gt;1,IF(ISNUMBER(INDEX(Import.PLE,Detalhamento!$E164,Detalhamento!AA$15)),IF(INDEX(Import.PLE,Detalhamento!$E164,Detalhamento!AA$15)&lt;=mediçao,0,OFFSET(Import.PLQ,$A164-1,AA$15-1,1,1)),OFFSET(Import.PLQ,$A164-1,AA$15-1,1,1)),(1-PLE!$AA$28)*OFFSET(Import.PLQ,$A164-1,AA$15-1,1,1))))</f>
        <v>0</v>
      </c>
      <c r="AB164" s="144">
        <f ca="1">IF(AB$13="",0,CHOOSE(Detalhamento.OpçãoServiços,OFFSET(Import.PLQ,$A164-1,AB$15-1,1,1),IF($E164&lt;&gt;1,IF(ISNUMBER(INDEX(Import.PLE,Detalhamento!$E164,Detalhamento!AB$15)),IF(INDEX(Import.PLE,Detalhamento!$E164,Detalhamento!AB$15)&lt;=mediçao,OFFSET(Import.PLQ,$A164-1,AB$15-1,1,1),0),0),PLE!$AA$28*OFFSET(Import.PLQ,$A164-1,AB$15-1,1,1)),IF($E164&lt;&gt;1,IF(ISNUMBER(INDEX(Import.PLE,Detalhamento!$E164,Detalhamento!AB$15)),IF(INDEX(Import.PLE,Detalhamento!$E164,Detalhamento!AB$15)&lt;=mediçao,0,OFFSET(Import.PLQ,$A164-1,AB$15-1,1,1)),OFFSET(Import.PLQ,$A164-1,AB$15-1,1,1)),(1-PLE!$AA$28)*OFFSET(Import.PLQ,$A164-1,AB$15-1,1,1))))</f>
        <v>0</v>
      </c>
      <c r="AC164" s="144">
        <f ca="1">IF(AC$13="",0,CHOOSE(Detalhamento.OpçãoServiços,OFFSET(Import.PLQ,$A164-1,AC$15-1,1,1),IF($E164&lt;&gt;1,IF(ISNUMBER(INDEX(Import.PLE,Detalhamento!$E164,Detalhamento!AC$15)),IF(INDEX(Import.PLE,Detalhamento!$E164,Detalhamento!AC$15)&lt;=mediçao,OFFSET(Import.PLQ,$A164-1,AC$15-1,1,1),0),0),PLE!$AA$28*OFFSET(Import.PLQ,$A164-1,AC$15-1,1,1)),IF($E164&lt;&gt;1,IF(ISNUMBER(INDEX(Import.PLE,Detalhamento!$E164,Detalhamento!AC$15)),IF(INDEX(Import.PLE,Detalhamento!$E164,Detalhamento!AC$15)&lt;=mediçao,0,OFFSET(Import.PLQ,$A164-1,AC$15-1,1,1)),OFFSET(Import.PLQ,$A164-1,AC$15-1,1,1)),(1-PLE!$AA$28)*OFFSET(Import.PLQ,$A164-1,AC$15-1,1,1))))</f>
        <v>0</v>
      </c>
      <c r="AD164" s="144">
        <f ca="1">IF(AD$13="",0,CHOOSE(Detalhamento.OpçãoServiços,OFFSET(Import.PLQ,$A164-1,AD$15-1,1,1),IF($E164&lt;&gt;1,IF(ISNUMBER(INDEX(Import.PLE,Detalhamento!$E164,Detalhamento!AD$15)),IF(INDEX(Import.PLE,Detalhamento!$E164,Detalhamento!AD$15)&lt;=mediçao,OFFSET(Import.PLQ,$A164-1,AD$15-1,1,1),0),0),PLE!$AA$28*OFFSET(Import.PLQ,$A164-1,AD$15-1,1,1)),IF($E164&lt;&gt;1,IF(ISNUMBER(INDEX(Import.PLE,Detalhamento!$E164,Detalhamento!AD$15)),IF(INDEX(Import.PLE,Detalhamento!$E164,Detalhamento!AD$15)&lt;=mediçao,0,OFFSET(Import.PLQ,$A164-1,AD$15-1,1,1)),OFFSET(Import.PLQ,$A164-1,AD$15-1,1,1)),(1-PLE!$AA$28)*OFFSET(Import.PLQ,$A164-1,AD$15-1,1,1))))</f>
        <v>0</v>
      </c>
      <c r="AE164" s="144">
        <f ca="1">IF(AE$13="",0,CHOOSE(Detalhamento.OpçãoServiços,OFFSET(Import.PLQ,$A164-1,AE$15-1,1,1),IF($E164&lt;&gt;1,IF(ISNUMBER(INDEX(Import.PLE,Detalhamento!$E164,Detalhamento!AE$15)),IF(INDEX(Import.PLE,Detalhamento!$E164,Detalhamento!AE$15)&lt;=mediçao,OFFSET(Import.PLQ,$A164-1,AE$15-1,1,1),0),0),PLE!$AA$28*OFFSET(Import.PLQ,$A164-1,AE$15-1,1,1)),IF($E164&lt;&gt;1,IF(ISNUMBER(INDEX(Import.PLE,Detalhamento!$E164,Detalhamento!AE$15)),IF(INDEX(Import.PLE,Detalhamento!$E164,Detalhamento!AE$15)&lt;=mediçao,0,OFFSET(Import.PLQ,$A164-1,AE$15-1,1,1)),OFFSET(Import.PLQ,$A164-1,AE$15-1,1,1)),(1-PLE!$AA$28)*OFFSET(Import.PLQ,$A164-1,AE$15-1,1,1))))</f>
        <v>0</v>
      </c>
      <c r="AF164" s="144">
        <f ca="1">IF(AF$13="",0,CHOOSE(Detalhamento.OpçãoServiços,OFFSET(Import.PLQ,$A164-1,AF$15-1,1,1),IF($E164&lt;&gt;1,IF(ISNUMBER(INDEX(Import.PLE,Detalhamento!$E164,Detalhamento!AF$15)),IF(INDEX(Import.PLE,Detalhamento!$E164,Detalhamento!AF$15)&lt;=mediçao,OFFSET(Import.PLQ,$A164-1,AF$15-1,1,1),0),0),PLE!$AA$28*OFFSET(Import.PLQ,$A164-1,AF$15-1,1,1)),IF($E164&lt;&gt;1,IF(ISNUMBER(INDEX(Import.PLE,Detalhamento!$E164,Detalhamento!AF$15)),IF(INDEX(Import.PLE,Detalhamento!$E164,Detalhamento!AF$15)&lt;=mediçao,0,OFFSET(Import.PLQ,$A164-1,AF$15-1,1,1)),OFFSET(Import.PLQ,$A164-1,AF$15-1,1,1)),(1-PLE!$AA$28)*OFFSET(Import.PLQ,$A164-1,AF$15-1,1,1))))</f>
        <v>0</v>
      </c>
      <c r="AG164" s="144">
        <f ca="1">IF(AG$13="",0,CHOOSE(Detalhamento.OpçãoServiços,OFFSET(Import.PLQ,$A164-1,AG$15-1,1,1),IF($E164&lt;&gt;1,IF(ISNUMBER(INDEX(Import.PLE,Detalhamento!$E164,Detalhamento!AG$15)),IF(INDEX(Import.PLE,Detalhamento!$E164,Detalhamento!AG$15)&lt;=mediçao,OFFSET(Import.PLQ,$A164-1,AG$15-1,1,1),0),0),PLE!$AA$28*OFFSET(Import.PLQ,$A164-1,AG$15-1,1,1)),IF($E164&lt;&gt;1,IF(ISNUMBER(INDEX(Import.PLE,Detalhamento!$E164,Detalhamento!AG$15)),IF(INDEX(Import.PLE,Detalhamento!$E164,Detalhamento!AG$15)&lt;=mediçao,0,OFFSET(Import.PLQ,$A164-1,AG$15-1,1,1)),OFFSET(Import.PLQ,$A164-1,AG$15-1,1,1)),(1-PLE!$AA$28)*OFFSET(Import.PLQ,$A164-1,AG$15-1,1,1))))</f>
        <v>0</v>
      </c>
      <c r="AH164" s="144">
        <f ca="1">IF(AH$13="",0,CHOOSE(Detalhamento.OpçãoServiços,OFFSET(Import.PLQ,$A164-1,AH$15-1,1,1),IF($E164&lt;&gt;1,IF(ISNUMBER(INDEX(Import.PLE,Detalhamento!$E164,Detalhamento!AH$15)),IF(INDEX(Import.PLE,Detalhamento!$E164,Detalhamento!AH$15)&lt;=mediçao,OFFSET(Import.PLQ,$A164-1,AH$15-1,1,1),0),0),PLE!$AA$28*OFFSET(Import.PLQ,$A164-1,AH$15-1,1,1)),IF($E164&lt;&gt;1,IF(ISNUMBER(INDEX(Import.PLE,Detalhamento!$E164,Detalhamento!AH$15)),IF(INDEX(Import.PLE,Detalhamento!$E164,Detalhamento!AH$15)&lt;=mediçao,0,OFFSET(Import.PLQ,$A164-1,AH$15-1,1,1)),OFFSET(Import.PLQ,$A164-1,AH$15-1,1,1)),(1-PLE!$AA$28)*OFFSET(Import.PLQ,$A164-1,AH$15-1,1,1))))</f>
        <v>0</v>
      </c>
      <c r="AI164" s="144">
        <f ca="1">IF(AI$13="",0,CHOOSE(Detalhamento.OpçãoServiços,OFFSET(Import.PLQ,$A164-1,AI$15-1,1,1),IF($E164&lt;&gt;1,IF(ISNUMBER(INDEX(Import.PLE,Detalhamento!$E164,Detalhamento!AI$15)),IF(INDEX(Import.PLE,Detalhamento!$E164,Detalhamento!AI$15)&lt;=mediçao,OFFSET(Import.PLQ,$A164-1,AI$15-1,1,1),0),0),PLE!$AA$28*OFFSET(Import.PLQ,$A164-1,AI$15-1,1,1)),IF($E164&lt;&gt;1,IF(ISNUMBER(INDEX(Import.PLE,Detalhamento!$E164,Detalhamento!AI$15)),IF(INDEX(Import.PLE,Detalhamento!$E164,Detalhamento!AI$15)&lt;=mediçao,0,OFFSET(Import.PLQ,$A164-1,AI$15-1,1,1)),OFFSET(Import.PLQ,$A164-1,AI$15-1,1,1)),(1-PLE!$AA$28)*OFFSET(Import.PLQ,$A164-1,AI$15-1,1,1))))</f>
        <v>0</v>
      </c>
      <c r="AJ164" s="144">
        <f ca="1">IF(AJ$13="",0,CHOOSE(Detalhamento.OpçãoServiços,OFFSET(Import.PLQ,$A164-1,AJ$15-1,1,1),IF($E164&lt;&gt;1,IF(ISNUMBER(INDEX(Import.PLE,Detalhamento!$E164,Detalhamento!AJ$15)),IF(INDEX(Import.PLE,Detalhamento!$E164,Detalhamento!AJ$15)&lt;=mediçao,OFFSET(Import.PLQ,$A164-1,AJ$15-1,1,1),0),0),PLE!$AA$28*OFFSET(Import.PLQ,$A164-1,AJ$15-1,1,1)),IF($E164&lt;&gt;1,IF(ISNUMBER(INDEX(Import.PLE,Detalhamento!$E164,Detalhamento!AJ$15)),IF(INDEX(Import.PLE,Detalhamento!$E164,Detalhamento!AJ$15)&lt;=mediçao,0,OFFSET(Import.PLQ,$A164-1,AJ$15-1,1,1)),OFFSET(Import.PLQ,$A164-1,AJ$15-1,1,1)),(1-PLE!$AA$28)*OFFSET(Import.PLQ,$A164-1,AJ$15-1,1,1))))</f>
        <v>0</v>
      </c>
      <c r="AK164" s="144">
        <f ca="1">IF(AK$13="",0,CHOOSE(Detalhamento.OpçãoServiços,OFFSET(Import.PLQ,$A164-1,AK$15-1,1,1),IF($E164&lt;&gt;1,IF(ISNUMBER(INDEX(Import.PLE,Detalhamento!$E164,Detalhamento!AK$15)),IF(INDEX(Import.PLE,Detalhamento!$E164,Detalhamento!AK$15)&lt;=mediçao,OFFSET(Import.PLQ,$A164-1,AK$15-1,1,1),0),0),PLE!$AA$28*OFFSET(Import.PLQ,$A164-1,AK$15-1,1,1)),IF($E164&lt;&gt;1,IF(ISNUMBER(INDEX(Import.PLE,Detalhamento!$E164,Detalhamento!AK$15)),IF(INDEX(Import.PLE,Detalhamento!$E164,Detalhamento!AK$15)&lt;=mediçao,0,OFFSET(Import.PLQ,$A164-1,AK$15-1,1,1)),OFFSET(Import.PLQ,$A164-1,AK$15-1,1,1)),(1-PLE!$AA$28)*OFFSET(Import.PLQ,$A164-1,AK$15-1,1,1))))</f>
        <v>0</v>
      </c>
      <c r="AL164" s="144">
        <f ca="1">IF(AL$13="",0,CHOOSE(Detalhamento.OpçãoServiços,OFFSET(Import.PLQ,$A164-1,AL$15-1,1,1),IF($E164&lt;&gt;1,IF(ISNUMBER(INDEX(Import.PLE,Detalhamento!$E164,Detalhamento!AL$15)),IF(INDEX(Import.PLE,Detalhamento!$E164,Detalhamento!AL$15)&lt;=mediçao,OFFSET(Import.PLQ,$A164-1,AL$15-1,1,1),0),0),PLE!$AA$28*OFFSET(Import.PLQ,$A164-1,AL$15-1,1,1)),IF($E164&lt;&gt;1,IF(ISNUMBER(INDEX(Import.PLE,Detalhamento!$E164,Detalhamento!AL$15)),IF(INDEX(Import.PLE,Detalhamento!$E164,Detalhamento!AL$15)&lt;=mediçao,0,OFFSET(Import.PLQ,$A164-1,AL$15-1,1,1)),OFFSET(Import.PLQ,$A164-1,AL$15-1,1,1)),(1-PLE!$AA$28)*OFFSET(Import.PLQ,$A164-1,AL$15-1,1,1))))</f>
        <v>0</v>
      </c>
      <c r="AM164" s="144">
        <f ca="1">IF(AM$13="",0,CHOOSE(Detalhamento.OpçãoServiços,OFFSET(Import.PLQ,$A164-1,AM$15-1,1,1),IF($E164&lt;&gt;1,IF(ISNUMBER(INDEX(Import.PLE,Detalhamento!$E164,Detalhamento!AM$15)),IF(INDEX(Import.PLE,Detalhamento!$E164,Detalhamento!AM$15)&lt;=mediçao,OFFSET(Import.PLQ,$A164-1,AM$15-1,1,1),0),0),PLE!$AA$28*OFFSET(Import.PLQ,$A164-1,AM$15-1,1,1)),IF($E164&lt;&gt;1,IF(ISNUMBER(INDEX(Import.PLE,Detalhamento!$E164,Detalhamento!AM$15)),IF(INDEX(Import.PLE,Detalhamento!$E164,Detalhamento!AM$15)&lt;=mediçao,0,OFFSET(Import.PLQ,$A164-1,AM$15-1,1,1)),OFFSET(Import.PLQ,$A164-1,AM$15-1,1,1)),(1-PLE!$AA$28)*OFFSET(Import.PLQ,$A164-1,AM$15-1,1,1))))</f>
        <v>0</v>
      </c>
      <c r="AN164" s="144">
        <f ca="1">IF(AN$13="",0,CHOOSE(Detalhamento.OpçãoServiços,OFFSET(Import.PLQ,$A164-1,AN$15-1,1,1),IF($E164&lt;&gt;1,IF(ISNUMBER(INDEX(Import.PLE,Detalhamento!$E164,Detalhamento!AN$15)),IF(INDEX(Import.PLE,Detalhamento!$E164,Detalhamento!AN$15)&lt;=mediçao,OFFSET(Import.PLQ,$A164-1,AN$15-1,1,1),0),0),PLE!$AA$28*OFFSET(Import.PLQ,$A164-1,AN$15-1,1,1)),IF($E164&lt;&gt;1,IF(ISNUMBER(INDEX(Import.PLE,Detalhamento!$E164,Detalhamento!AN$15)),IF(INDEX(Import.PLE,Detalhamento!$E164,Detalhamento!AN$15)&lt;=mediçao,0,OFFSET(Import.PLQ,$A164-1,AN$15-1,1,1)),OFFSET(Import.PLQ,$A164-1,AN$15-1,1,1)),(1-PLE!$AA$28)*OFFSET(Import.PLQ,$A164-1,AN$15-1,1,1))))</f>
        <v>0</v>
      </c>
      <c r="AO164" s="144">
        <f ca="1">IF(AO$13="",0,CHOOSE(Detalhamento.OpçãoServiços,OFFSET(Import.PLQ,$A164-1,AO$15-1,1,1),IF($E164&lt;&gt;1,IF(ISNUMBER(INDEX(Import.PLE,Detalhamento!$E164,Detalhamento!AO$15)),IF(INDEX(Import.PLE,Detalhamento!$E164,Detalhamento!AO$15)&lt;=mediçao,OFFSET(Import.PLQ,$A164-1,AO$15-1,1,1),0),0),PLE!$AA$28*OFFSET(Import.PLQ,$A164-1,AO$15-1,1,1)),IF($E164&lt;&gt;1,IF(ISNUMBER(INDEX(Import.PLE,Detalhamento!$E164,Detalhamento!AO$15)),IF(INDEX(Import.PLE,Detalhamento!$E164,Detalhamento!AO$15)&lt;=mediçao,0,OFFSET(Import.PLQ,$A164-1,AO$15-1,1,1)),OFFSET(Import.PLQ,$A164-1,AO$15-1,1,1)),(1-PLE!$AA$28)*OFFSET(Import.PLQ,$A164-1,AO$15-1,1,1))))</f>
        <v>0</v>
      </c>
      <c r="AP164" s="144">
        <f ca="1">IF(AP$13="",0,CHOOSE(Detalhamento.OpçãoServiços,OFFSET(Import.PLQ,$A164-1,AP$15-1,1,1),IF($E164&lt;&gt;1,IF(ISNUMBER(INDEX(Import.PLE,Detalhamento!$E164,Detalhamento!AP$15)),IF(INDEX(Import.PLE,Detalhamento!$E164,Detalhamento!AP$15)&lt;=mediçao,OFFSET(Import.PLQ,$A164-1,AP$15-1,1,1),0),0),PLE!$AA$28*OFFSET(Import.PLQ,$A164-1,AP$15-1,1,1)),IF($E164&lt;&gt;1,IF(ISNUMBER(INDEX(Import.PLE,Detalhamento!$E164,Detalhamento!AP$15)),IF(INDEX(Import.PLE,Detalhamento!$E164,Detalhamento!AP$15)&lt;=mediçao,0,OFFSET(Import.PLQ,$A164-1,AP$15-1,1,1)),OFFSET(Import.PLQ,$A164-1,AP$15-1,1,1)),(1-PLE!$AA$28)*OFFSET(Import.PLQ,$A164-1,AP$15-1,1,1))))</f>
        <v>0</v>
      </c>
      <c r="AQ164" s="144">
        <f ca="1">IF(AQ$13="",0,CHOOSE(Detalhamento.OpçãoServiços,OFFSET(Import.PLQ,$A164-1,AQ$15-1,1,1),IF($E164&lt;&gt;1,IF(ISNUMBER(INDEX(Import.PLE,Detalhamento!$E164,Detalhamento!AQ$15)),IF(INDEX(Import.PLE,Detalhamento!$E164,Detalhamento!AQ$15)&lt;=mediçao,OFFSET(Import.PLQ,$A164-1,AQ$15-1,1,1),0),0),PLE!$AA$28*OFFSET(Import.PLQ,$A164-1,AQ$15-1,1,1)),IF($E164&lt;&gt;1,IF(ISNUMBER(INDEX(Import.PLE,Detalhamento!$E164,Detalhamento!AQ$15)),IF(INDEX(Import.PLE,Detalhamento!$E164,Detalhamento!AQ$15)&lt;=mediçao,0,OFFSET(Import.PLQ,$A164-1,AQ$15-1,1,1)),OFFSET(Import.PLQ,$A164-1,AQ$15-1,1,1)),(1-PLE!$AA$28)*OFFSET(Import.PLQ,$A164-1,AQ$15-1,1,1))))</f>
        <v>0</v>
      </c>
      <c r="AR164" s="144">
        <f ca="1">IF(AR$13="",0,CHOOSE(Detalhamento.OpçãoServiços,OFFSET(Import.PLQ,$A164-1,AR$15-1,1,1),IF($E164&lt;&gt;1,IF(ISNUMBER(INDEX(Import.PLE,Detalhamento!$E164,Detalhamento!AR$15)),IF(INDEX(Import.PLE,Detalhamento!$E164,Detalhamento!AR$15)&lt;=mediçao,OFFSET(Import.PLQ,$A164-1,AR$15-1,1,1),0),0),PLE!$AA$28*OFFSET(Import.PLQ,$A164-1,AR$15-1,1,1)),IF($E164&lt;&gt;1,IF(ISNUMBER(INDEX(Import.PLE,Detalhamento!$E164,Detalhamento!AR$15)),IF(INDEX(Import.PLE,Detalhamento!$E164,Detalhamento!AR$15)&lt;=mediçao,0,OFFSET(Import.PLQ,$A164-1,AR$15-1,1,1)),OFFSET(Import.PLQ,$A164-1,AR$15-1,1,1)),(1-PLE!$AA$28)*OFFSET(Import.PLQ,$A164-1,AR$15-1,1,1))))</f>
        <v>0</v>
      </c>
      <c r="AS164" s="144">
        <f ca="1">IF(AS$13="",0,CHOOSE(Detalhamento.OpçãoServiços,OFFSET(Import.PLQ,$A164-1,AS$15-1,1,1),IF($E164&lt;&gt;1,IF(ISNUMBER(INDEX(Import.PLE,Detalhamento!$E164,Detalhamento!AS$15)),IF(INDEX(Import.PLE,Detalhamento!$E164,Detalhamento!AS$15)&lt;=mediçao,OFFSET(Import.PLQ,$A164-1,AS$15-1,1,1),0),0),PLE!$AA$28*OFFSET(Import.PLQ,$A164-1,AS$15-1,1,1)),IF($E164&lt;&gt;1,IF(ISNUMBER(INDEX(Import.PLE,Detalhamento!$E164,Detalhamento!AS$15)),IF(INDEX(Import.PLE,Detalhamento!$E164,Detalhamento!AS$15)&lt;=mediçao,0,OFFSET(Import.PLQ,$A164-1,AS$15-1,1,1)),OFFSET(Import.PLQ,$A164-1,AS$15-1,1,1)),(1-PLE!$AA$28)*OFFSET(Import.PLQ,$A164-1,AS$15-1,1,1))))</f>
        <v>0</v>
      </c>
      <c r="AT164" s="144">
        <f ca="1">IF(AT$13="",0,CHOOSE(Detalhamento.OpçãoServiços,OFFSET(Import.PLQ,$A164-1,AT$15-1,1,1),IF($E164&lt;&gt;1,IF(ISNUMBER(INDEX(Import.PLE,Detalhamento!$E164,Detalhamento!AT$15)),IF(INDEX(Import.PLE,Detalhamento!$E164,Detalhamento!AT$15)&lt;=mediçao,OFFSET(Import.PLQ,$A164-1,AT$15-1,1,1),0),0),PLE!$AA$28*OFFSET(Import.PLQ,$A164-1,AT$15-1,1,1)),IF($E164&lt;&gt;1,IF(ISNUMBER(INDEX(Import.PLE,Detalhamento!$E164,Detalhamento!AT$15)),IF(INDEX(Import.PLE,Detalhamento!$E164,Detalhamento!AT$15)&lt;=mediçao,0,OFFSET(Import.PLQ,$A164-1,AT$15-1,1,1)),OFFSET(Import.PLQ,$A164-1,AT$15-1,1,1)),(1-PLE!$AA$28)*OFFSET(Import.PLQ,$A164-1,AT$15-1,1,1))))</f>
        <v>0</v>
      </c>
      <c r="AU164" s="144">
        <f ca="1">IF(AU$13="",0,CHOOSE(Detalhamento.OpçãoServiços,OFFSET(Import.PLQ,$A164-1,AU$15-1,1,1),IF($E164&lt;&gt;1,IF(ISNUMBER(INDEX(Import.PLE,Detalhamento!$E164,Detalhamento!AU$15)),IF(INDEX(Import.PLE,Detalhamento!$E164,Detalhamento!AU$15)&lt;=mediçao,OFFSET(Import.PLQ,$A164-1,AU$15-1,1,1),0),0),PLE!$AA$28*OFFSET(Import.PLQ,$A164-1,AU$15-1,1,1)),IF($E164&lt;&gt;1,IF(ISNUMBER(INDEX(Import.PLE,Detalhamento!$E164,Detalhamento!AU$15)),IF(INDEX(Import.PLE,Detalhamento!$E164,Detalhamento!AU$15)&lt;=mediçao,0,OFFSET(Import.PLQ,$A164-1,AU$15-1,1,1)),OFFSET(Import.PLQ,$A164-1,AU$15-1,1,1)),(1-PLE!$AA$28)*OFFSET(Import.PLQ,$A164-1,AU$15-1,1,1))))</f>
        <v>0</v>
      </c>
      <c r="AV164" s="144">
        <f ca="1">IF(AV$13="",0,CHOOSE(Detalhamento.OpçãoServiços,OFFSET(Import.PLQ,$A164-1,AV$15-1,1,1),IF($E164&lt;&gt;1,IF(ISNUMBER(INDEX(Import.PLE,Detalhamento!$E164,Detalhamento!AV$15)),IF(INDEX(Import.PLE,Detalhamento!$E164,Detalhamento!AV$15)&lt;=mediçao,OFFSET(Import.PLQ,$A164-1,AV$15-1,1,1),0),0),PLE!$AA$28*OFFSET(Import.PLQ,$A164-1,AV$15-1,1,1)),IF($E164&lt;&gt;1,IF(ISNUMBER(INDEX(Import.PLE,Detalhamento!$E164,Detalhamento!AV$15)),IF(INDEX(Import.PLE,Detalhamento!$E164,Detalhamento!AV$15)&lt;=mediçao,0,OFFSET(Import.PLQ,$A164-1,AV$15-1,1,1)),OFFSET(Import.PLQ,$A164-1,AV$15-1,1,1)),(1-PLE!$AA$28)*OFFSET(Import.PLQ,$A164-1,AV$15-1,1,1))))</f>
        <v>0</v>
      </c>
      <c r="AW164" s="144">
        <f ca="1">IF(AW$13="",0,CHOOSE(Detalhamento.OpçãoServiços,OFFSET(Import.PLQ,$A164-1,AW$15-1,1,1),IF($E164&lt;&gt;1,IF(ISNUMBER(INDEX(Import.PLE,Detalhamento!$E164,Detalhamento!AW$15)),IF(INDEX(Import.PLE,Detalhamento!$E164,Detalhamento!AW$15)&lt;=mediçao,OFFSET(Import.PLQ,$A164-1,AW$15-1,1,1),0),0),PLE!$AA$28*OFFSET(Import.PLQ,$A164-1,AW$15-1,1,1)),IF($E164&lt;&gt;1,IF(ISNUMBER(INDEX(Import.PLE,Detalhamento!$E164,Detalhamento!AW$15)),IF(INDEX(Import.PLE,Detalhamento!$E164,Detalhamento!AW$15)&lt;=mediçao,0,OFFSET(Import.PLQ,$A164-1,AW$15-1,1,1)),OFFSET(Import.PLQ,$A164-1,AW$15-1,1,1)),(1-PLE!$AA$28)*OFFSET(Import.PLQ,$A164-1,AW$15-1,1,1))))</f>
        <v>0</v>
      </c>
      <c r="AX164" s="144">
        <f ca="1">IF(AX$13="",0,CHOOSE(Detalhamento.OpçãoServiços,OFFSET(Import.PLQ,$A164-1,AX$15-1,1,1),IF($E164&lt;&gt;1,IF(ISNUMBER(INDEX(Import.PLE,Detalhamento!$E164,Detalhamento!AX$15)),IF(INDEX(Import.PLE,Detalhamento!$E164,Detalhamento!AX$15)&lt;=mediçao,OFFSET(Import.PLQ,$A164-1,AX$15-1,1,1),0),0),PLE!$AA$28*OFFSET(Import.PLQ,$A164-1,AX$15-1,1,1)),IF($E164&lt;&gt;1,IF(ISNUMBER(INDEX(Import.PLE,Detalhamento!$E164,Detalhamento!AX$15)),IF(INDEX(Import.PLE,Detalhamento!$E164,Detalhamento!AX$15)&lt;=mediçao,0,OFFSET(Import.PLQ,$A164-1,AX$15-1,1,1)),OFFSET(Import.PLQ,$A164-1,AX$15-1,1,1)),(1-PLE!$AA$28)*OFFSET(Import.PLQ,$A164-1,AX$15-1,1,1))))</f>
        <v>0</v>
      </c>
      <c r="AY164" s="144">
        <f ca="1">IF(AY$13="",0,CHOOSE(Detalhamento.OpçãoServiços,OFFSET(Import.PLQ,$A164-1,AY$15-1,1,1),IF($E164&lt;&gt;1,IF(ISNUMBER(INDEX(Import.PLE,Detalhamento!$E164,Detalhamento!AY$15)),IF(INDEX(Import.PLE,Detalhamento!$E164,Detalhamento!AY$15)&lt;=mediçao,OFFSET(Import.PLQ,$A164-1,AY$15-1,1,1),0),0),PLE!$AA$28*OFFSET(Import.PLQ,$A164-1,AY$15-1,1,1)),IF($E164&lt;&gt;1,IF(ISNUMBER(INDEX(Import.PLE,Detalhamento!$E164,Detalhamento!AY$15)),IF(INDEX(Import.PLE,Detalhamento!$E164,Detalhamento!AY$15)&lt;=mediçao,0,OFFSET(Import.PLQ,$A164-1,AY$15-1,1,1)),OFFSET(Import.PLQ,$A164-1,AY$15-1,1,1)),(1-PLE!$AA$28)*OFFSET(Import.PLQ,$A164-1,AY$15-1,1,1))))</f>
        <v>0</v>
      </c>
      <c r="AZ164" s="144">
        <f ca="1">IF(AZ$13="",0,CHOOSE(Detalhamento.OpçãoServiços,OFFSET(Import.PLQ,$A164-1,AZ$15-1,1,1),IF($E164&lt;&gt;1,IF(ISNUMBER(INDEX(Import.PLE,Detalhamento!$E164,Detalhamento!AZ$15)),IF(INDEX(Import.PLE,Detalhamento!$E164,Detalhamento!AZ$15)&lt;=mediçao,OFFSET(Import.PLQ,$A164-1,AZ$15-1,1,1),0),0),PLE!$AA$28*OFFSET(Import.PLQ,$A164-1,AZ$15-1,1,1)),IF($E164&lt;&gt;1,IF(ISNUMBER(INDEX(Import.PLE,Detalhamento!$E164,Detalhamento!AZ$15)),IF(INDEX(Import.PLE,Detalhamento!$E164,Detalhamento!AZ$15)&lt;=mediçao,0,OFFSET(Import.PLQ,$A164-1,AZ$15-1,1,1)),OFFSET(Import.PLQ,$A164-1,AZ$15-1,1,1)),(1-PLE!$AA$28)*OFFSET(Import.PLQ,$A164-1,AZ$15-1,1,1))))</f>
        <v>0</v>
      </c>
      <c r="BA164" s="144">
        <f ca="1">IF(BA$13="",0,CHOOSE(Detalhamento.OpçãoServiços,OFFSET(Import.PLQ,$A164-1,BA$15-1,1,1),IF($E164&lt;&gt;1,IF(ISNUMBER(INDEX(Import.PLE,Detalhamento!$E164,Detalhamento!BA$15)),IF(INDEX(Import.PLE,Detalhamento!$E164,Detalhamento!BA$15)&lt;=mediçao,OFFSET(Import.PLQ,$A164-1,BA$15-1,1,1),0),0),PLE!$AA$28*OFFSET(Import.PLQ,$A164-1,BA$15-1,1,1)),IF($E164&lt;&gt;1,IF(ISNUMBER(INDEX(Import.PLE,Detalhamento!$E164,Detalhamento!BA$15)),IF(INDEX(Import.PLE,Detalhamento!$E164,Detalhamento!BA$15)&lt;=mediçao,0,OFFSET(Import.PLQ,$A164-1,BA$15-1,1,1)),OFFSET(Import.PLQ,$A164-1,BA$15-1,1,1)),(1-PLE!$AA$28)*OFFSET(Import.PLQ,$A164-1,BA$15-1,1,1))))</f>
        <v>0</v>
      </c>
      <c r="BB164" s="144">
        <f ca="1">IF(BB$13="",0,CHOOSE(Detalhamento.OpçãoServiços,OFFSET(Import.PLQ,$A164-1,BB$15-1,1,1),IF($E164&lt;&gt;1,IF(ISNUMBER(INDEX(Import.PLE,Detalhamento!$E164,Detalhamento!BB$15)),IF(INDEX(Import.PLE,Detalhamento!$E164,Detalhamento!BB$15)&lt;=mediçao,OFFSET(Import.PLQ,$A164-1,BB$15-1,1,1),0),0),PLE!$AA$28*OFFSET(Import.PLQ,$A164-1,BB$15-1,1,1)),IF($E164&lt;&gt;1,IF(ISNUMBER(INDEX(Import.PLE,Detalhamento!$E164,Detalhamento!BB$15)),IF(INDEX(Import.PLE,Detalhamento!$E164,Detalhamento!BB$15)&lt;=mediçao,0,OFFSET(Import.PLQ,$A164-1,BB$15-1,1,1)),OFFSET(Import.PLQ,$A164-1,BB$15-1,1,1)),(1-PLE!$AA$28)*OFFSET(Import.PLQ,$A164-1,BB$15-1,1,1))))</f>
        <v>0</v>
      </c>
      <c r="BC164" s="144">
        <f ca="1">IF(BC$13="",0,CHOOSE(Detalhamento.OpçãoServiços,OFFSET(Import.PLQ,$A164-1,BC$15-1,1,1),IF($E164&lt;&gt;1,IF(ISNUMBER(INDEX(Import.PLE,Detalhamento!$E164,Detalhamento!BC$15)),IF(INDEX(Import.PLE,Detalhamento!$E164,Detalhamento!BC$15)&lt;=mediçao,OFFSET(Import.PLQ,$A164-1,BC$15-1,1,1),0),0),PLE!$AA$28*OFFSET(Import.PLQ,$A164-1,BC$15-1,1,1)),IF($E164&lt;&gt;1,IF(ISNUMBER(INDEX(Import.PLE,Detalhamento!$E164,Detalhamento!BC$15)),IF(INDEX(Import.PLE,Detalhamento!$E164,Detalhamento!BC$15)&lt;=mediçao,0,OFFSET(Import.PLQ,$A164-1,BC$15-1,1,1)),OFFSET(Import.PLQ,$A164-1,BC$15-1,1,1)),(1-PLE!$AA$28)*OFFSET(Import.PLQ,$A164-1,BC$15-1,1,1))))</f>
        <v>0</v>
      </c>
      <c r="BD164" s="144">
        <f ca="1">IF(BD$13="",0,CHOOSE(Detalhamento.OpçãoServiços,OFFSET(Import.PLQ,$A164-1,BD$15-1,1,1),IF($E164&lt;&gt;1,IF(ISNUMBER(INDEX(Import.PLE,Detalhamento!$E164,Detalhamento!BD$15)),IF(INDEX(Import.PLE,Detalhamento!$E164,Detalhamento!BD$15)&lt;=mediçao,OFFSET(Import.PLQ,$A164-1,BD$15-1,1,1),0),0),PLE!$AA$28*OFFSET(Import.PLQ,$A164-1,BD$15-1,1,1)),IF($E164&lt;&gt;1,IF(ISNUMBER(INDEX(Import.PLE,Detalhamento!$E164,Detalhamento!BD$15)),IF(INDEX(Import.PLE,Detalhamento!$E164,Detalhamento!BD$15)&lt;=mediçao,0,OFFSET(Import.PLQ,$A164-1,BD$15-1,1,1)),OFFSET(Import.PLQ,$A164-1,BD$15-1,1,1)),(1-PLE!$AA$28)*OFFSET(Import.PLQ,$A164-1,BD$15-1,1,1))))</f>
        <v>0</v>
      </c>
      <c r="BE164" s="144">
        <f ca="1">IF(BE$13="",0,CHOOSE(Detalhamento.OpçãoServiços,OFFSET(Import.PLQ,$A164-1,BE$15-1,1,1),IF($E164&lt;&gt;1,IF(ISNUMBER(INDEX(Import.PLE,Detalhamento!$E164,Detalhamento!BE$15)),IF(INDEX(Import.PLE,Detalhamento!$E164,Detalhamento!BE$15)&lt;=mediçao,OFFSET(Import.PLQ,$A164-1,BE$15-1,1,1),0),0),PLE!$AA$28*OFFSET(Import.PLQ,$A164-1,BE$15-1,1,1)),IF($E164&lt;&gt;1,IF(ISNUMBER(INDEX(Import.PLE,Detalhamento!$E164,Detalhamento!BE$15)),IF(INDEX(Import.PLE,Detalhamento!$E164,Detalhamento!BE$15)&lt;=mediçao,0,OFFSET(Import.PLQ,$A164-1,BE$15-1,1,1)),OFFSET(Import.PLQ,$A164-1,BE$15-1,1,1)),(1-PLE!$AA$28)*OFFSET(Import.PLQ,$A164-1,BE$15-1,1,1))))</f>
        <v>0</v>
      </c>
      <c r="BF164" s="144">
        <f ca="1">IF(BF$13="",0,CHOOSE(Detalhamento.OpçãoServiços,OFFSET(Import.PLQ,$A164-1,BF$15-1,1,1),IF($E164&lt;&gt;1,IF(ISNUMBER(INDEX(Import.PLE,Detalhamento!$E164,Detalhamento!BF$15)),IF(INDEX(Import.PLE,Detalhamento!$E164,Detalhamento!BF$15)&lt;=mediçao,OFFSET(Import.PLQ,$A164-1,BF$15-1,1,1),0),0),PLE!$AA$28*OFFSET(Import.PLQ,$A164-1,BF$15-1,1,1)),IF($E164&lt;&gt;1,IF(ISNUMBER(INDEX(Import.PLE,Detalhamento!$E164,Detalhamento!BF$15)),IF(INDEX(Import.PLE,Detalhamento!$E164,Detalhamento!BF$15)&lt;=mediçao,0,OFFSET(Import.PLQ,$A164-1,BF$15-1,1,1)),OFFSET(Import.PLQ,$A164-1,BF$15-1,1,1)),(1-PLE!$AA$28)*OFFSET(Import.PLQ,$A164-1,BF$15-1,1,1))))</f>
        <v>0</v>
      </c>
      <c r="BG164" s="144">
        <f ca="1">IF(BG$13="",0,CHOOSE(Detalhamento.OpçãoServiços,OFFSET(Import.PLQ,$A164-1,BG$15-1,1,1),IF($E164&lt;&gt;1,IF(ISNUMBER(INDEX(Import.PLE,Detalhamento!$E164,Detalhamento!BG$15)),IF(INDEX(Import.PLE,Detalhamento!$E164,Detalhamento!BG$15)&lt;=mediçao,OFFSET(Import.PLQ,$A164-1,BG$15-1,1,1),0),0),PLE!$AA$28*OFFSET(Import.PLQ,$A164-1,BG$15-1,1,1)),IF($E164&lt;&gt;1,IF(ISNUMBER(INDEX(Import.PLE,Detalhamento!$E164,Detalhamento!BG$15)),IF(INDEX(Import.PLE,Detalhamento!$E164,Detalhamento!BG$15)&lt;=mediçao,0,OFFSET(Import.PLQ,$A164-1,BG$15-1,1,1)),OFFSET(Import.PLQ,$A164-1,BG$15-1,1,1)),(1-PLE!$AA$28)*OFFSET(Import.PLQ,$A164-1,BG$15-1,1,1))))</f>
        <v>0</v>
      </c>
      <c r="BH164" s="144">
        <f ca="1">IF(BH$13="",0,CHOOSE(Detalhamento.OpçãoServiços,OFFSET(Import.PLQ,$A164-1,BH$15-1,1,1),IF($E164&lt;&gt;1,IF(ISNUMBER(INDEX(Import.PLE,Detalhamento!$E164,Detalhamento!BH$15)),IF(INDEX(Import.PLE,Detalhamento!$E164,Detalhamento!BH$15)&lt;=mediçao,OFFSET(Import.PLQ,$A164-1,BH$15-1,1,1),0),0),PLE!$AA$28*OFFSET(Import.PLQ,$A164-1,BH$15-1,1,1)),IF($E164&lt;&gt;1,IF(ISNUMBER(INDEX(Import.PLE,Detalhamento!$E164,Detalhamento!BH$15)),IF(INDEX(Import.PLE,Detalhamento!$E164,Detalhamento!BH$15)&lt;=mediçao,0,OFFSET(Import.PLQ,$A164-1,BH$15-1,1,1)),OFFSET(Import.PLQ,$A164-1,BH$15-1,1,1)),(1-PLE!$AA$28)*OFFSET(Import.PLQ,$A164-1,BH$15-1,1,1))))</f>
        <v>0</v>
      </c>
      <c r="BI164" s="144">
        <f ca="1">IF(BI$13="",0,CHOOSE(Detalhamento.OpçãoServiços,OFFSET(Import.PLQ,$A164-1,BI$15-1,1,1),IF($E164&lt;&gt;1,IF(ISNUMBER(INDEX(Import.PLE,Detalhamento!$E164,Detalhamento!BI$15)),IF(INDEX(Import.PLE,Detalhamento!$E164,Detalhamento!BI$15)&lt;=mediçao,OFFSET(Import.PLQ,$A164-1,BI$15-1,1,1),0),0),PLE!$AA$28*OFFSET(Import.PLQ,$A164-1,BI$15-1,1,1)),IF($E164&lt;&gt;1,IF(ISNUMBER(INDEX(Import.PLE,Detalhamento!$E164,Detalhamento!BI$15)),IF(INDEX(Import.PLE,Detalhamento!$E164,Detalhamento!BI$15)&lt;=mediçao,0,OFFSET(Import.PLQ,$A164-1,BI$15-1,1,1)),OFFSET(Import.PLQ,$A164-1,BI$15-1,1,1)),(1-PLE!$AA$28)*OFFSET(Import.PLQ,$A164-1,BI$15-1,1,1))))</f>
        <v>0</v>
      </c>
    </row>
    <row r="165" spans="1:61" ht="30" x14ac:dyDescent="0.2">
      <c r="A165" s="155">
        <v>129</v>
      </c>
      <c r="B165" s="21" t="str">
        <f t="shared" ca="1" si="25"/>
        <v>Serviço</v>
      </c>
      <c r="E165" s="153">
        <f t="shared" ca="1" si="26"/>
        <v>15</v>
      </c>
      <c r="F165" s="154">
        <f t="shared" ca="1" si="27"/>
        <v>150129</v>
      </c>
      <c r="G165" s="154" t="str">
        <f t="shared" ca="1" si="30"/>
        <v>1.14.1</v>
      </c>
      <c r="H165" s="182" t="str">
        <f t="shared" ca="1" si="30"/>
        <v>EXTINTOR DE INCÊNDIO PORTÁTIL COM CARGA DE ÁGUA PRESSURIZADA DE 10 L, CLASSE A - FORNECIMENTO E INSTALAÇÃO. AF_10/2020_P</v>
      </c>
      <c r="I165" s="37" t="str">
        <f t="shared" ca="1" si="28"/>
        <v>UN</v>
      </c>
      <c r="J165" s="144">
        <f t="shared" ca="1" si="29"/>
        <v>6</v>
      </c>
      <c r="K165" s="67"/>
      <c r="L165" s="144">
        <f ca="1">IF(L$13="",0,CHOOSE(Detalhamento.OpçãoServiços,OFFSET(Import.PLQ,$A165-1,L$15-1,1,1),IF($E165&lt;&gt;1,IF(ISNUMBER(INDEX(Import.PLE,Detalhamento!$E165,Detalhamento!L$15)),IF(INDEX(Import.PLE,Detalhamento!$E165,Detalhamento!L$15)&lt;=mediçao,OFFSET(Import.PLQ,$A165-1,L$15-1,1,1),0),0),PLE!$AA$28*OFFSET(Import.PLQ,$A165-1,L$15-1,1,1)),IF($E165&lt;&gt;1,IF(ISNUMBER(INDEX(Import.PLE,Detalhamento!$E165,Detalhamento!L$15)),IF(INDEX(Import.PLE,Detalhamento!$E165,Detalhamento!L$15)&lt;=mediçao,0,OFFSET(Import.PLQ,$A165-1,L$15-1,1,1)),OFFSET(Import.PLQ,$A165-1,L$15-1,1,1)),(1-PLE!$AA$28)*OFFSET(Import.PLQ,$A165-1,L$15-1,1,1))))</f>
        <v>6</v>
      </c>
      <c r="M165" s="144">
        <f ca="1">IF(M$13="",0,CHOOSE(Detalhamento.OpçãoServiços,OFFSET(Import.PLQ,$A165-1,M$15-1,1,1),IF($E165&lt;&gt;1,IF(ISNUMBER(INDEX(Import.PLE,Detalhamento!$E165,Detalhamento!M$15)),IF(INDEX(Import.PLE,Detalhamento!$E165,Detalhamento!M$15)&lt;=mediçao,OFFSET(Import.PLQ,$A165-1,M$15-1,1,1),0),0),PLE!$AA$28*OFFSET(Import.PLQ,$A165-1,M$15-1,1,1)),IF($E165&lt;&gt;1,IF(ISNUMBER(INDEX(Import.PLE,Detalhamento!$E165,Detalhamento!M$15)),IF(INDEX(Import.PLE,Detalhamento!$E165,Detalhamento!M$15)&lt;=mediçao,0,OFFSET(Import.PLQ,$A165-1,M$15-1,1,1)),OFFSET(Import.PLQ,$A165-1,M$15-1,1,1)),(1-PLE!$AA$28)*OFFSET(Import.PLQ,$A165-1,M$15-1,1,1))))</f>
        <v>0</v>
      </c>
      <c r="N165" s="144">
        <f ca="1">IF(N$13="",0,CHOOSE(Detalhamento.OpçãoServiços,OFFSET(Import.PLQ,$A165-1,N$15-1,1,1),IF($E165&lt;&gt;1,IF(ISNUMBER(INDEX(Import.PLE,Detalhamento!$E165,Detalhamento!N$15)),IF(INDEX(Import.PLE,Detalhamento!$E165,Detalhamento!N$15)&lt;=mediçao,OFFSET(Import.PLQ,$A165-1,N$15-1,1,1),0),0),PLE!$AA$28*OFFSET(Import.PLQ,$A165-1,N$15-1,1,1)),IF($E165&lt;&gt;1,IF(ISNUMBER(INDEX(Import.PLE,Detalhamento!$E165,Detalhamento!N$15)),IF(INDEX(Import.PLE,Detalhamento!$E165,Detalhamento!N$15)&lt;=mediçao,0,OFFSET(Import.PLQ,$A165-1,N$15-1,1,1)),OFFSET(Import.PLQ,$A165-1,N$15-1,1,1)),(1-PLE!$AA$28)*OFFSET(Import.PLQ,$A165-1,N$15-1,1,1))))</f>
        <v>0</v>
      </c>
      <c r="O165" s="144">
        <f ca="1">IF(O$13="",0,CHOOSE(Detalhamento.OpçãoServiços,OFFSET(Import.PLQ,$A165-1,O$15-1,1,1),IF($E165&lt;&gt;1,IF(ISNUMBER(INDEX(Import.PLE,Detalhamento!$E165,Detalhamento!O$15)),IF(INDEX(Import.PLE,Detalhamento!$E165,Detalhamento!O$15)&lt;=mediçao,OFFSET(Import.PLQ,$A165-1,O$15-1,1,1),0),0),PLE!$AA$28*OFFSET(Import.PLQ,$A165-1,O$15-1,1,1)),IF($E165&lt;&gt;1,IF(ISNUMBER(INDEX(Import.PLE,Detalhamento!$E165,Detalhamento!O$15)),IF(INDEX(Import.PLE,Detalhamento!$E165,Detalhamento!O$15)&lt;=mediçao,0,OFFSET(Import.PLQ,$A165-1,O$15-1,1,1)),OFFSET(Import.PLQ,$A165-1,O$15-1,1,1)),(1-PLE!$AA$28)*OFFSET(Import.PLQ,$A165-1,O$15-1,1,1))))</f>
        <v>0</v>
      </c>
      <c r="P165" s="144">
        <f ca="1">IF(P$13="",0,CHOOSE(Detalhamento.OpçãoServiços,OFFSET(Import.PLQ,$A165-1,P$15-1,1,1),IF($E165&lt;&gt;1,IF(ISNUMBER(INDEX(Import.PLE,Detalhamento!$E165,Detalhamento!P$15)),IF(INDEX(Import.PLE,Detalhamento!$E165,Detalhamento!P$15)&lt;=mediçao,OFFSET(Import.PLQ,$A165-1,P$15-1,1,1),0),0),PLE!$AA$28*OFFSET(Import.PLQ,$A165-1,P$15-1,1,1)),IF($E165&lt;&gt;1,IF(ISNUMBER(INDEX(Import.PLE,Detalhamento!$E165,Detalhamento!P$15)),IF(INDEX(Import.PLE,Detalhamento!$E165,Detalhamento!P$15)&lt;=mediçao,0,OFFSET(Import.PLQ,$A165-1,P$15-1,1,1)),OFFSET(Import.PLQ,$A165-1,P$15-1,1,1)),(1-PLE!$AA$28)*OFFSET(Import.PLQ,$A165-1,P$15-1,1,1))))</f>
        <v>0</v>
      </c>
      <c r="Q165" s="144">
        <f ca="1">IF(Q$13="",0,CHOOSE(Detalhamento.OpçãoServiços,OFFSET(Import.PLQ,$A165-1,Q$15-1,1,1),IF($E165&lt;&gt;1,IF(ISNUMBER(INDEX(Import.PLE,Detalhamento!$E165,Detalhamento!Q$15)),IF(INDEX(Import.PLE,Detalhamento!$E165,Detalhamento!Q$15)&lt;=mediçao,OFFSET(Import.PLQ,$A165-1,Q$15-1,1,1),0),0),PLE!$AA$28*OFFSET(Import.PLQ,$A165-1,Q$15-1,1,1)),IF($E165&lt;&gt;1,IF(ISNUMBER(INDEX(Import.PLE,Detalhamento!$E165,Detalhamento!Q$15)),IF(INDEX(Import.PLE,Detalhamento!$E165,Detalhamento!Q$15)&lt;=mediçao,0,OFFSET(Import.PLQ,$A165-1,Q$15-1,1,1)),OFFSET(Import.PLQ,$A165-1,Q$15-1,1,1)),(1-PLE!$AA$28)*OFFSET(Import.PLQ,$A165-1,Q$15-1,1,1))))</f>
        <v>0</v>
      </c>
      <c r="R165" s="144">
        <f ca="1">IF(R$13="",0,CHOOSE(Detalhamento.OpçãoServiços,OFFSET(Import.PLQ,$A165-1,R$15-1,1,1),IF($E165&lt;&gt;1,IF(ISNUMBER(INDEX(Import.PLE,Detalhamento!$E165,Detalhamento!R$15)),IF(INDEX(Import.PLE,Detalhamento!$E165,Detalhamento!R$15)&lt;=mediçao,OFFSET(Import.PLQ,$A165-1,R$15-1,1,1),0),0),PLE!$AA$28*OFFSET(Import.PLQ,$A165-1,R$15-1,1,1)),IF($E165&lt;&gt;1,IF(ISNUMBER(INDEX(Import.PLE,Detalhamento!$E165,Detalhamento!R$15)),IF(INDEX(Import.PLE,Detalhamento!$E165,Detalhamento!R$15)&lt;=mediçao,0,OFFSET(Import.PLQ,$A165-1,R$15-1,1,1)),OFFSET(Import.PLQ,$A165-1,R$15-1,1,1)),(1-PLE!$AA$28)*OFFSET(Import.PLQ,$A165-1,R$15-1,1,1))))</f>
        <v>0</v>
      </c>
      <c r="S165" s="144">
        <f ca="1">IF(S$13="",0,CHOOSE(Detalhamento.OpçãoServiços,OFFSET(Import.PLQ,$A165-1,S$15-1,1,1),IF($E165&lt;&gt;1,IF(ISNUMBER(INDEX(Import.PLE,Detalhamento!$E165,Detalhamento!S$15)),IF(INDEX(Import.PLE,Detalhamento!$E165,Detalhamento!S$15)&lt;=mediçao,OFFSET(Import.PLQ,$A165-1,S$15-1,1,1),0),0),PLE!$AA$28*OFFSET(Import.PLQ,$A165-1,S$15-1,1,1)),IF($E165&lt;&gt;1,IF(ISNUMBER(INDEX(Import.PLE,Detalhamento!$E165,Detalhamento!S$15)),IF(INDEX(Import.PLE,Detalhamento!$E165,Detalhamento!S$15)&lt;=mediçao,0,OFFSET(Import.PLQ,$A165-1,S$15-1,1,1)),OFFSET(Import.PLQ,$A165-1,S$15-1,1,1)),(1-PLE!$AA$28)*OFFSET(Import.PLQ,$A165-1,S$15-1,1,1))))</f>
        <v>0</v>
      </c>
      <c r="T165" s="144">
        <f ca="1">IF(T$13="",0,CHOOSE(Detalhamento.OpçãoServiços,OFFSET(Import.PLQ,$A165-1,T$15-1,1,1),IF($E165&lt;&gt;1,IF(ISNUMBER(INDEX(Import.PLE,Detalhamento!$E165,Detalhamento!T$15)),IF(INDEX(Import.PLE,Detalhamento!$E165,Detalhamento!T$15)&lt;=mediçao,OFFSET(Import.PLQ,$A165-1,T$15-1,1,1),0),0),PLE!$AA$28*OFFSET(Import.PLQ,$A165-1,T$15-1,1,1)),IF($E165&lt;&gt;1,IF(ISNUMBER(INDEX(Import.PLE,Detalhamento!$E165,Detalhamento!T$15)),IF(INDEX(Import.PLE,Detalhamento!$E165,Detalhamento!T$15)&lt;=mediçao,0,OFFSET(Import.PLQ,$A165-1,T$15-1,1,1)),OFFSET(Import.PLQ,$A165-1,T$15-1,1,1)),(1-PLE!$AA$28)*OFFSET(Import.PLQ,$A165-1,T$15-1,1,1))))</f>
        <v>0</v>
      </c>
      <c r="U165" s="144">
        <f ca="1">IF(U$13="",0,CHOOSE(Detalhamento.OpçãoServiços,OFFSET(Import.PLQ,$A165-1,U$15-1,1,1),IF($E165&lt;&gt;1,IF(ISNUMBER(INDEX(Import.PLE,Detalhamento!$E165,Detalhamento!U$15)),IF(INDEX(Import.PLE,Detalhamento!$E165,Detalhamento!U$15)&lt;=mediçao,OFFSET(Import.PLQ,$A165-1,U$15-1,1,1),0),0),PLE!$AA$28*OFFSET(Import.PLQ,$A165-1,U$15-1,1,1)),IF($E165&lt;&gt;1,IF(ISNUMBER(INDEX(Import.PLE,Detalhamento!$E165,Detalhamento!U$15)),IF(INDEX(Import.PLE,Detalhamento!$E165,Detalhamento!U$15)&lt;=mediçao,0,OFFSET(Import.PLQ,$A165-1,U$15-1,1,1)),OFFSET(Import.PLQ,$A165-1,U$15-1,1,1)),(1-PLE!$AA$28)*OFFSET(Import.PLQ,$A165-1,U$15-1,1,1))))</f>
        <v>0</v>
      </c>
      <c r="V165" s="144">
        <f ca="1">IF(V$13="",0,CHOOSE(Detalhamento.OpçãoServiços,OFFSET(Import.PLQ,$A165-1,V$15-1,1,1),IF($E165&lt;&gt;1,IF(ISNUMBER(INDEX(Import.PLE,Detalhamento!$E165,Detalhamento!V$15)),IF(INDEX(Import.PLE,Detalhamento!$E165,Detalhamento!V$15)&lt;=mediçao,OFFSET(Import.PLQ,$A165-1,V$15-1,1,1),0),0),PLE!$AA$28*OFFSET(Import.PLQ,$A165-1,V$15-1,1,1)),IF($E165&lt;&gt;1,IF(ISNUMBER(INDEX(Import.PLE,Detalhamento!$E165,Detalhamento!V$15)),IF(INDEX(Import.PLE,Detalhamento!$E165,Detalhamento!V$15)&lt;=mediçao,0,OFFSET(Import.PLQ,$A165-1,V$15-1,1,1)),OFFSET(Import.PLQ,$A165-1,V$15-1,1,1)),(1-PLE!$AA$28)*OFFSET(Import.PLQ,$A165-1,V$15-1,1,1))))</f>
        <v>0</v>
      </c>
      <c r="W165" s="144">
        <f ca="1">IF(W$13="",0,CHOOSE(Detalhamento.OpçãoServiços,OFFSET(Import.PLQ,$A165-1,W$15-1,1,1),IF($E165&lt;&gt;1,IF(ISNUMBER(INDEX(Import.PLE,Detalhamento!$E165,Detalhamento!W$15)),IF(INDEX(Import.PLE,Detalhamento!$E165,Detalhamento!W$15)&lt;=mediçao,OFFSET(Import.PLQ,$A165-1,W$15-1,1,1),0),0),PLE!$AA$28*OFFSET(Import.PLQ,$A165-1,W$15-1,1,1)),IF($E165&lt;&gt;1,IF(ISNUMBER(INDEX(Import.PLE,Detalhamento!$E165,Detalhamento!W$15)),IF(INDEX(Import.PLE,Detalhamento!$E165,Detalhamento!W$15)&lt;=mediçao,0,OFFSET(Import.PLQ,$A165-1,W$15-1,1,1)),OFFSET(Import.PLQ,$A165-1,W$15-1,1,1)),(1-PLE!$AA$28)*OFFSET(Import.PLQ,$A165-1,W$15-1,1,1))))</f>
        <v>0</v>
      </c>
      <c r="X165" s="144">
        <f ca="1">IF(X$13="",0,CHOOSE(Detalhamento.OpçãoServiços,OFFSET(Import.PLQ,$A165-1,X$15-1,1,1),IF($E165&lt;&gt;1,IF(ISNUMBER(INDEX(Import.PLE,Detalhamento!$E165,Detalhamento!X$15)),IF(INDEX(Import.PLE,Detalhamento!$E165,Detalhamento!X$15)&lt;=mediçao,OFFSET(Import.PLQ,$A165-1,X$15-1,1,1),0),0),PLE!$AA$28*OFFSET(Import.PLQ,$A165-1,X$15-1,1,1)),IF($E165&lt;&gt;1,IF(ISNUMBER(INDEX(Import.PLE,Detalhamento!$E165,Detalhamento!X$15)),IF(INDEX(Import.PLE,Detalhamento!$E165,Detalhamento!X$15)&lt;=mediçao,0,OFFSET(Import.PLQ,$A165-1,X$15-1,1,1)),OFFSET(Import.PLQ,$A165-1,X$15-1,1,1)),(1-PLE!$AA$28)*OFFSET(Import.PLQ,$A165-1,X$15-1,1,1))))</f>
        <v>0</v>
      </c>
      <c r="Y165" s="144">
        <f ca="1">IF(Y$13="",0,CHOOSE(Detalhamento.OpçãoServiços,OFFSET(Import.PLQ,$A165-1,Y$15-1,1,1),IF($E165&lt;&gt;1,IF(ISNUMBER(INDEX(Import.PLE,Detalhamento!$E165,Detalhamento!Y$15)),IF(INDEX(Import.PLE,Detalhamento!$E165,Detalhamento!Y$15)&lt;=mediçao,OFFSET(Import.PLQ,$A165-1,Y$15-1,1,1),0),0),PLE!$AA$28*OFFSET(Import.PLQ,$A165-1,Y$15-1,1,1)),IF($E165&lt;&gt;1,IF(ISNUMBER(INDEX(Import.PLE,Detalhamento!$E165,Detalhamento!Y$15)),IF(INDEX(Import.PLE,Detalhamento!$E165,Detalhamento!Y$15)&lt;=mediçao,0,OFFSET(Import.PLQ,$A165-1,Y$15-1,1,1)),OFFSET(Import.PLQ,$A165-1,Y$15-1,1,1)),(1-PLE!$AA$28)*OFFSET(Import.PLQ,$A165-1,Y$15-1,1,1))))</f>
        <v>0</v>
      </c>
      <c r="Z165" s="144">
        <f ca="1">IF(Z$13="",0,CHOOSE(Detalhamento.OpçãoServiços,OFFSET(Import.PLQ,$A165-1,Z$15-1,1,1),IF($E165&lt;&gt;1,IF(ISNUMBER(INDEX(Import.PLE,Detalhamento!$E165,Detalhamento!Z$15)),IF(INDEX(Import.PLE,Detalhamento!$E165,Detalhamento!Z$15)&lt;=mediçao,OFFSET(Import.PLQ,$A165-1,Z$15-1,1,1),0),0),PLE!$AA$28*OFFSET(Import.PLQ,$A165-1,Z$15-1,1,1)),IF($E165&lt;&gt;1,IF(ISNUMBER(INDEX(Import.PLE,Detalhamento!$E165,Detalhamento!Z$15)),IF(INDEX(Import.PLE,Detalhamento!$E165,Detalhamento!Z$15)&lt;=mediçao,0,OFFSET(Import.PLQ,$A165-1,Z$15-1,1,1)),OFFSET(Import.PLQ,$A165-1,Z$15-1,1,1)),(1-PLE!$AA$28)*OFFSET(Import.PLQ,$A165-1,Z$15-1,1,1))))</f>
        <v>0</v>
      </c>
      <c r="AA165" s="144">
        <f ca="1">IF(AA$13="",0,CHOOSE(Detalhamento.OpçãoServiços,OFFSET(Import.PLQ,$A165-1,AA$15-1,1,1),IF($E165&lt;&gt;1,IF(ISNUMBER(INDEX(Import.PLE,Detalhamento!$E165,Detalhamento!AA$15)),IF(INDEX(Import.PLE,Detalhamento!$E165,Detalhamento!AA$15)&lt;=mediçao,OFFSET(Import.PLQ,$A165-1,AA$15-1,1,1),0),0),PLE!$AA$28*OFFSET(Import.PLQ,$A165-1,AA$15-1,1,1)),IF($E165&lt;&gt;1,IF(ISNUMBER(INDEX(Import.PLE,Detalhamento!$E165,Detalhamento!AA$15)),IF(INDEX(Import.PLE,Detalhamento!$E165,Detalhamento!AA$15)&lt;=mediçao,0,OFFSET(Import.PLQ,$A165-1,AA$15-1,1,1)),OFFSET(Import.PLQ,$A165-1,AA$15-1,1,1)),(1-PLE!$AA$28)*OFFSET(Import.PLQ,$A165-1,AA$15-1,1,1))))</f>
        <v>0</v>
      </c>
      <c r="AB165" s="144">
        <f ca="1">IF(AB$13="",0,CHOOSE(Detalhamento.OpçãoServiços,OFFSET(Import.PLQ,$A165-1,AB$15-1,1,1),IF($E165&lt;&gt;1,IF(ISNUMBER(INDEX(Import.PLE,Detalhamento!$E165,Detalhamento!AB$15)),IF(INDEX(Import.PLE,Detalhamento!$E165,Detalhamento!AB$15)&lt;=mediçao,OFFSET(Import.PLQ,$A165-1,AB$15-1,1,1),0),0),PLE!$AA$28*OFFSET(Import.PLQ,$A165-1,AB$15-1,1,1)),IF($E165&lt;&gt;1,IF(ISNUMBER(INDEX(Import.PLE,Detalhamento!$E165,Detalhamento!AB$15)),IF(INDEX(Import.PLE,Detalhamento!$E165,Detalhamento!AB$15)&lt;=mediçao,0,OFFSET(Import.PLQ,$A165-1,AB$15-1,1,1)),OFFSET(Import.PLQ,$A165-1,AB$15-1,1,1)),(1-PLE!$AA$28)*OFFSET(Import.PLQ,$A165-1,AB$15-1,1,1))))</f>
        <v>0</v>
      </c>
      <c r="AC165" s="144">
        <f ca="1">IF(AC$13="",0,CHOOSE(Detalhamento.OpçãoServiços,OFFSET(Import.PLQ,$A165-1,AC$15-1,1,1),IF($E165&lt;&gt;1,IF(ISNUMBER(INDEX(Import.PLE,Detalhamento!$E165,Detalhamento!AC$15)),IF(INDEX(Import.PLE,Detalhamento!$E165,Detalhamento!AC$15)&lt;=mediçao,OFFSET(Import.PLQ,$A165-1,AC$15-1,1,1),0),0),PLE!$AA$28*OFFSET(Import.PLQ,$A165-1,AC$15-1,1,1)),IF($E165&lt;&gt;1,IF(ISNUMBER(INDEX(Import.PLE,Detalhamento!$E165,Detalhamento!AC$15)),IF(INDEX(Import.PLE,Detalhamento!$E165,Detalhamento!AC$15)&lt;=mediçao,0,OFFSET(Import.PLQ,$A165-1,AC$15-1,1,1)),OFFSET(Import.PLQ,$A165-1,AC$15-1,1,1)),(1-PLE!$AA$28)*OFFSET(Import.PLQ,$A165-1,AC$15-1,1,1))))</f>
        <v>0</v>
      </c>
      <c r="AD165" s="144">
        <f ca="1">IF(AD$13="",0,CHOOSE(Detalhamento.OpçãoServiços,OFFSET(Import.PLQ,$A165-1,AD$15-1,1,1),IF($E165&lt;&gt;1,IF(ISNUMBER(INDEX(Import.PLE,Detalhamento!$E165,Detalhamento!AD$15)),IF(INDEX(Import.PLE,Detalhamento!$E165,Detalhamento!AD$15)&lt;=mediçao,OFFSET(Import.PLQ,$A165-1,AD$15-1,1,1),0),0),PLE!$AA$28*OFFSET(Import.PLQ,$A165-1,AD$15-1,1,1)),IF($E165&lt;&gt;1,IF(ISNUMBER(INDEX(Import.PLE,Detalhamento!$E165,Detalhamento!AD$15)),IF(INDEX(Import.PLE,Detalhamento!$E165,Detalhamento!AD$15)&lt;=mediçao,0,OFFSET(Import.PLQ,$A165-1,AD$15-1,1,1)),OFFSET(Import.PLQ,$A165-1,AD$15-1,1,1)),(1-PLE!$AA$28)*OFFSET(Import.PLQ,$A165-1,AD$15-1,1,1))))</f>
        <v>0</v>
      </c>
      <c r="AE165" s="144">
        <f ca="1">IF(AE$13="",0,CHOOSE(Detalhamento.OpçãoServiços,OFFSET(Import.PLQ,$A165-1,AE$15-1,1,1),IF($E165&lt;&gt;1,IF(ISNUMBER(INDEX(Import.PLE,Detalhamento!$E165,Detalhamento!AE$15)),IF(INDEX(Import.PLE,Detalhamento!$E165,Detalhamento!AE$15)&lt;=mediçao,OFFSET(Import.PLQ,$A165-1,AE$15-1,1,1),0),0),PLE!$AA$28*OFFSET(Import.PLQ,$A165-1,AE$15-1,1,1)),IF($E165&lt;&gt;1,IF(ISNUMBER(INDEX(Import.PLE,Detalhamento!$E165,Detalhamento!AE$15)),IF(INDEX(Import.PLE,Detalhamento!$E165,Detalhamento!AE$15)&lt;=mediçao,0,OFFSET(Import.PLQ,$A165-1,AE$15-1,1,1)),OFFSET(Import.PLQ,$A165-1,AE$15-1,1,1)),(1-PLE!$AA$28)*OFFSET(Import.PLQ,$A165-1,AE$15-1,1,1))))</f>
        <v>0</v>
      </c>
      <c r="AF165" s="144">
        <f ca="1">IF(AF$13="",0,CHOOSE(Detalhamento.OpçãoServiços,OFFSET(Import.PLQ,$A165-1,AF$15-1,1,1),IF($E165&lt;&gt;1,IF(ISNUMBER(INDEX(Import.PLE,Detalhamento!$E165,Detalhamento!AF$15)),IF(INDEX(Import.PLE,Detalhamento!$E165,Detalhamento!AF$15)&lt;=mediçao,OFFSET(Import.PLQ,$A165-1,AF$15-1,1,1),0),0),PLE!$AA$28*OFFSET(Import.PLQ,$A165-1,AF$15-1,1,1)),IF($E165&lt;&gt;1,IF(ISNUMBER(INDEX(Import.PLE,Detalhamento!$E165,Detalhamento!AF$15)),IF(INDEX(Import.PLE,Detalhamento!$E165,Detalhamento!AF$15)&lt;=mediçao,0,OFFSET(Import.PLQ,$A165-1,AF$15-1,1,1)),OFFSET(Import.PLQ,$A165-1,AF$15-1,1,1)),(1-PLE!$AA$28)*OFFSET(Import.PLQ,$A165-1,AF$15-1,1,1))))</f>
        <v>0</v>
      </c>
      <c r="AG165" s="144">
        <f ca="1">IF(AG$13="",0,CHOOSE(Detalhamento.OpçãoServiços,OFFSET(Import.PLQ,$A165-1,AG$15-1,1,1),IF($E165&lt;&gt;1,IF(ISNUMBER(INDEX(Import.PLE,Detalhamento!$E165,Detalhamento!AG$15)),IF(INDEX(Import.PLE,Detalhamento!$E165,Detalhamento!AG$15)&lt;=mediçao,OFFSET(Import.PLQ,$A165-1,AG$15-1,1,1),0),0),PLE!$AA$28*OFFSET(Import.PLQ,$A165-1,AG$15-1,1,1)),IF($E165&lt;&gt;1,IF(ISNUMBER(INDEX(Import.PLE,Detalhamento!$E165,Detalhamento!AG$15)),IF(INDEX(Import.PLE,Detalhamento!$E165,Detalhamento!AG$15)&lt;=mediçao,0,OFFSET(Import.PLQ,$A165-1,AG$15-1,1,1)),OFFSET(Import.PLQ,$A165-1,AG$15-1,1,1)),(1-PLE!$AA$28)*OFFSET(Import.PLQ,$A165-1,AG$15-1,1,1))))</f>
        <v>0</v>
      </c>
      <c r="AH165" s="144">
        <f ca="1">IF(AH$13="",0,CHOOSE(Detalhamento.OpçãoServiços,OFFSET(Import.PLQ,$A165-1,AH$15-1,1,1),IF($E165&lt;&gt;1,IF(ISNUMBER(INDEX(Import.PLE,Detalhamento!$E165,Detalhamento!AH$15)),IF(INDEX(Import.PLE,Detalhamento!$E165,Detalhamento!AH$15)&lt;=mediçao,OFFSET(Import.PLQ,$A165-1,AH$15-1,1,1),0),0),PLE!$AA$28*OFFSET(Import.PLQ,$A165-1,AH$15-1,1,1)),IF($E165&lt;&gt;1,IF(ISNUMBER(INDEX(Import.PLE,Detalhamento!$E165,Detalhamento!AH$15)),IF(INDEX(Import.PLE,Detalhamento!$E165,Detalhamento!AH$15)&lt;=mediçao,0,OFFSET(Import.PLQ,$A165-1,AH$15-1,1,1)),OFFSET(Import.PLQ,$A165-1,AH$15-1,1,1)),(1-PLE!$AA$28)*OFFSET(Import.PLQ,$A165-1,AH$15-1,1,1))))</f>
        <v>0</v>
      </c>
      <c r="AI165" s="144">
        <f ca="1">IF(AI$13="",0,CHOOSE(Detalhamento.OpçãoServiços,OFFSET(Import.PLQ,$A165-1,AI$15-1,1,1),IF($E165&lt;&gt;1,IF(ISNUMBER(INDEX(Import.PLE,Detalhamento!$E165,Detalhamento!AI$15)),IF(INDEX(Import.PLE,Detalhamento!$E165,Detalhamento!AI$15)&lt;=mediçao,OFFSET(Import.PLQ,$A165-1,AI$15-1,1,1),0),0),PLE!$AA$28*OFFSET(Import.PLQ,$A165-1,AI$15-1,1,1)),IF($E165&lt;&gt;1,IF(ISNUMBER(INDEX(Import.PLE,Detalhamento!$E165,Detalhamento!AI$15)),IF(INDEX(Import.PLE,Detalhamento!$E165,Detalhamento!AI$15)&lt;=mediçao,0,OFFSET(Import.PLQ,$A165-1,AI$15-1,1,1)),OFFSET(Import.PLQ,$A165-1,AI$15-1,1,1)),(1-PLE!$AA$28)*OFFSET(Import.PLQ,$A165-1,AI$15-1,1,1))))</f>
        <v>0</v>
      </c>
      <c r="AJ165" s="144">
        <f ca="1">IF(AJ$13="",0,CHOOSE(Detalhamento.OpçãoServiços,OFFSET(Import.PLQ,$A165-1,AJ$15-1,1,1),IF($E165&lt;&gt;1,IF(ISNUMBER(INDEX(Import.PLE,Detalhamento!$E165,Detalhamento!AJ$15)),IF(INDEX(Import.PLE,Detalhamento!$E165,Detalhamento!AJ$15)&lt;=mediçao,OFFSET(Import.PLQ,$A165-1,AJ$15-1,1,1),0),0),PLE!$AA$28*OFFSET(Import.PLQ,$A165-1,AJ$15-1,1,1)),IF($E165&lt;&gt;1,IF(ISNUMBER(INDEX(Import.PLE,Detalhamento!$E165,Detalhamento!AJ$15)),IF(INDEX(Import.PLE,Detalhamento!$E165,Detalhamento!AJ$15)&lt;=mediçao,0,OFFSET(Import.PLQ,$A165-1,AJ$15-1,1,1)),OFFSET(Import.PLQ,$A165-1,AJ$15-1,1,1)),(1-PLE!$AA$28)*OFFSET(Import.PLQ,$A165-1,AJ$15-1,1,1))))</f>
        <v>0</v>
      </c>
      <c r="AK165" s="144">
        <f ca="1">IF(AK$13="",0,CHOOSE(Detalhamento.OpçãoServiços,OFFSET(Import.PLQ,$A165-1,AK$15-1,1,1),IF($E165&lt;&gt;1,IF(ISNUMBER(INDEX(Import.PLE,Detalhamento!$E165,Detalhamento!AK$15)),IF(INDEX(Import.PLE,Detalhamento!$E165,Detalhamento!AK$15)&lt;=mediçao,OFFSET(Import.PLQ,$A165-1,AK$15-1,1,1),0),0),PLE!$AA$28*OFFSET(Import.PLQ,$A165-1,AK$15-1,1,1)),IF($E165&lt;&gt;1,IF(ISNUMBER(INDEX(Import.PLE,Detalhamento!$E165,Detalhamento!AK$15)),IF(INDEX(Import.PLE,Detalhamento!$E165,Detalhamento!AK$15)&lt;=mediçao,0,OFFSET(Import.PLQ,$A165-1,AK$15-1,1,1)),OFFSET(Import.PLQ,$A165-1,AK$15-1,1,1)),(1-PLE!$AA$28)*OFFSET(Import.PLQ,$A165-1,AK$15-1,1,1))))</f>
        <v>0</v>
      </c>
      <c r="AL165" s="144">
        <f ca="1">IF(AL$13="",0,CHOOSE(Detalhamento.OpçãoServiços,OFFSET(Import.PLQ,$A165-1,AL$15-1,1,1),IF($E165&lt;&gt;1,IF(ISNUMBER(INDEX(Import.PLE,Detalhamento!$E165,Detalhamento!AL$15)),IF(INDEX(Import.PLE,Detalhamento!$E165,Detalhamento!AL$15)&lt;=mediçao,OFFSET(Import.PLQ,$A165-1,AL$15-1,1,1),0),0),PLE!$AA$28*OFFSET(Import.PLQ,$A165-1,AL$15-1,1,1)),IF($E165&lt;&gt;1,IF(ISNUMBER(INDEX(Import.PLE,Detalhamento!$E165,Detalhamento!AL$15)),IF(INDEX(Import.PLE,Detalhamento!$E165,Detalhamento!AL$15)&lt;=mediçao,0,OFFSET(Import.PLQ,$A165-1,AL$15-1,1,1)),OFFSET(Import.PLQ,$A165-1,AL$15-1,1,1)),(1-PLE!$AA$28)*OFFSET(Import.PLQ,$A165-1,AL$15-1,1,1))))</f>
        <v>0</v>
      </c>
      <c r="AM165" s="144">
        <f ca="1">IF(AM$13="",0,CHOOSE(Detalhamento.OpçãoServiços,OFFSET(Import.PLQ,$A165-1,AM$15-1,1,1),IF($E165&lt;&gt;1,IF(ISNUMBER(INDEX(Import.PLE,Detalhamento!$E165,Detalhamento!AM$15)),IF(INDEX(Import.PLE,Detalhamento!$E165,Detalhamento!AM$15)&lt;=mediçao,OFFSET(Import.PLQ,$A165-1,AM$15-1,1,1),0),0),PLE!$AA$28*OFFSET(Import.PLQ,$A165-1,AM$15-1,1,1)),IF($E165&lt;&gt;1,IF(ISNUMBER(INDEX(Import.PLE,Detalhamento!$E165,Detalhamento!AM$15)),IF(INDEX(Import.PLE,Detalhamento!$E165,Detalhamento!AM$15)&lt;=mediçao,0,OFFSET(Import.PLQ,$A165-1,AM$15-1,1,1)),OFFSET(Import.PLQ,$A165-1,AM$15-1,1,1)),(1-PLE!$AA$28)*OFFSET(Import.PLQ,$A165-1,AM$15-1,1,1))))</f>
        <v>0</v>
      </c>
      <c r="AN165" s="144">
        <f ca="1">IF(AN$13="",0,CHOOSE(Detalhamento.OpçãoServiços,OFFSET(Import.PLQ,$A165-1,AN$15-1,1,1),IF($E165&lt;&gt;1,IF(ISNUMBER(INDEX(Import.PLE,Detalhamento!$E165,Detalhamento!AN$15)),IF(INDEX(Import.PLE,Detalhamento!$E165,Detalhamento!AN$15)&lt;=mediçao,OFFSET(Import.PLQ,$A165-1,AN$15-1,1,1),0),0),PLE!$AA$28*OFFSET(Import.PLQ,$A165-1,AN$15-1,1,1)),IF($E165&lt;&gt;1,IF(ISNUMBER(INDEX(Import.PLE,Detalhamento!$E165,Detalhamento!AN$15)),IF(INDEX(Import.PLE,Detalhamento!$E165,Detalhamento!AN$15)&lt;=mediçao,0,OFFSET(Import.PLQ,$A165-1,AN$15-1,1,1)),OFFSET(Import.PLQ,$A165-1,AN$15-1,1,1)),(1-PLE!$AA$28)*OFFSET(Import.PLQ,$A165-1,AN$15-1,1,1))))</f>
        <v>0</v>
      </c>
      <c r="AO165" s="144">
        <f ca="1">IF(AO$13="",0,CHOOSE(Detalhamento.OpçãoServiços,OFFSET(Import.PLQ,$A165-1,AO$15-1,1,1),IF($E165&lt;&gt;1,IF(ISNUMBER(INDEX(Import.PLE,Detalhamento!$E165,Detalhamento!AO$15)),IF(INDEX(Import.PLE,Detalhamento!$E165,Detalhamento!AO$15)&lt;=mediçao,OFFSET(Import.PLQ,$A165-1,AO$15-1,1,1),0),0),PLE!$AA$28*OFFSET(Import.PLQ,$A165-1,AO$15-1,1,1)),IF($E165&lt;&gt;1,IF(ISNUMBER(INDEX(Import.PLE,Detalhamento!$E165,Detalhamento!AO$15)),IF(INDEX(Import.PLE,Detalhamento!$E165,Detalhamento!AO$15)&lt;=mediçao,0,OFFSET(Import.PLQ,$A165-1,AO$15-1,1,1)),OFFSET(Import.PLQ,$A165-1,AO$15-1,1,1)),(1-PLE!$AA$28)*OFFSET(Import.PLQ,$A165-1,AO$15-1,1,1))))</f>
        <v>0</v>
      </c>
      <c r="AP165" s="144">
        <f ca="1">IF(AP$13="",0,CHOOSE(Detalhamento.OpçãoServiços,OFFSET(Import.PLQ,$A165-1,AP$15-1,1,1),IF($E165&lt;&gt;1,IF(ISNUMBER(INDEX(Import.PLE,Detalhamento!$E165,Detalhamento!AP$15)),IF(INDEX(Import.PLE,Detalhamento!$E165,Detalhamento!AP$15)&lt;=mediçao,OFFSET(Import.PLQ,$A165-1,AP$15-1,1,1),0),0),PLE!$AA$28*OFFSET(Import.PLQ,$A165-1,AP$15-1,1,1)),IF($E165&lt;&gt;1,IF(ISNUMBER(INDEX(Import.PLE,Detalhamento!$E165,Detalhamento!AP$15)),IF(INDEX(Import.PLE,Detalhamento!$E165,Detalhamento!AP$15)&lt;=mediçao,0,OFFSET(Import.PLQ,$A165-1,AP$15-1,1,1)),OFFSET(Import.PLQ,$A165-1,AP$15-1,1,1)),(1-PLE!$AA$28)*OFFSET(Import.PLQ,$A165-1,AP$15-1,1,1))))</f>
        <v>0</v>
      </c>
      <c r="AQ165" s="144">
        <f ca="1">IF(AQ$13="",0,CHOOSE(Detalhamento.OpçãoServiços,OFFSET(Import.PLQ,$A165-1,AQ$15-1,1,1),IF($E165&lt;&gt;1,IF(ISNUMBER(INDEX(Import.PLE,Detalhamento!$E165,Detalhamento!AQ$15)),IF(INDEX(Import.PLE,Detalhamento!$E165,Detalhamento!AQ$15)&lt;=mediçao,OFFSET(Import.PLQ,$A165-1,AQ$15-1,1,1),0),0),PLE!$AA$28*OFFSET(Import.PLQ,$A165-1,AQ$15-1,1,1)),IF($E165&lt;&gt;1,IF(ISNUMBER(INDEX(Import.PLE,Detalhamento!$E165,Detalhamento!AQ$15)),IF(INDEX(Import.PLE,Detalhamento!$E165,Detalhamento!AQ$15)&lt;=mediçao,0,OFFSET(Import.PLQ,$A165-1,AQ$15-1,1,1)),OFFSET(Import.PLQ,$A165-1,AQ$15-1,1,1)),(1-PLE!$AA$28)*OFFSET(Import.PLQ,$A165-1,AQ$15-1,1,1))))</f>
        <v>0</v>
      </c>
      <c r="AR165" s="144">
        <f ca="1">IF(AR$13="",0,CHOOSE(Detalhamento.OpçãoServiços,OFFSET(Import.PLQ,$A165-1,AR$15-1,1,1),IF($E165&lt;&gt;1,IF(ISNUMBER(INDEX(Import.PLE,Detalhamento!$E165,Detalhamento!AR$15)),IF(INDEX(Import.PLE,Detalhamento!$E165,Detalhamento!AR$15)&lt;=mediçao,OFFSET(Import.PLQ,$A165-1,AR$15-1,1,1),0),0),PLE!$AA$28*OFFSET(Import.PLQ,$A165-1,AR$15-1,1,1)),IF($E165&lt;&gt;1,IF(ISNUMBER(INDEX(Import.PLE,Detalhamento!$E165,Detalhamento!AR$15)),IF(INDEX(Import.PLE,Detalhamento!$E165,Detalhamento!AR$15)&lt;=mediçao,0,OFFSET(Import.PLQ,$A165-1,AR$15-1,1,1)),OFFSET(Import.PLQ,$A165-1,AR$15-1,1,1)),(1-PLE!$AA$28)*OFFSET(Import.PLQ,$A165-1,AR$15-1,1,1))))</f>
        <v>0</v>
      </c>
      <c r="AS165" s="144">
        <f ca="1">IF(AS$13="",0,CHOOSE(Detalhamento.OpçãoServiços,OFFSET(Import.PLQ,$A165-1,AS$15-1,1,1),IF($E165&lt;&gt;1,IF(ISNUMBER(INDEX(Import.PLE,Detalhamento!$E165,Detalhamento!AS$15)),IF(INDEX(Import.PLE,Detalhamento!$E165,Detalhamento!AS$15)&lt;=mediçao,OFFSET(Import.PLQ,$A165-1,AS$15-1,1,1),0),0),PLE!$AA$28*OFFSET(Import.PLQ,$A165-1,AS$15-1,1,1)),IF($E165&lt;&gt;1,IF(ISNUMBER(INDEX(Import.PLE,Detalhamento!$E165,Detalhamento!AS$15)),IF(INDEX(Import.PLE,Detalhamento!$E165,Detalhamento!AS$15)&lt;=mediçao,0,OFFSET(Import.PLQ,$A165-1,AS$15-1,1,1)),OFFSET(Import.PLQ,$A165-1,AS$15-1,1,1)),(1-PLE!$AA$28)*OFFSET(Import.PLQ,$A165-1,AS$15-1,1,1))))</f>
        <v>0</v>
      </c>
      <c r="AT165" s="144">
        <f ca="1">IF(AT$13="",0,CHOOSE(Detalhamento.OpçãoServiços,OFFSET(Import.PLQ,$A165-1,AT$15-1,1,1),IF($E165&lt;&gt;1,IF(ISNUMBER(INDEX(Import.PLE,Detalhamento!$E165,Detalhamento!AT$15)),IF(INDEX(Import.PLE,Detalhamento!$E165,Detalhamento!AT$15)&lt;=mediçao,OFFSET(Import.PLQ,$A165-1,AT$15-1,1,1),0),0),PLE!$AA$28*OFFSET(Import.PLQ,$A165-1,AT$15-1,1,1)),IF($E165&lt;&gt;1,IF(ISNUMBER(INDEX(Import.PLE,Detalhamento!$E165,Detalhamento!AT$15)),IF(INDEX(Import.PLE,Detalhamento!$E165,Detalhamento!AT$15)&lt;=mediçao,0,OFFSET(Import.PLQ,$A165-1,AT$15-1,1,1)),OFFSET(Import.PLQ,$A165-1,AT$15-1,1,1)),(1-PLE!$AA$28)*OFFSET(Import.PLQ,$A165-1,AT$15-1,1,1))))</f>
        <v>0</v>
      </c>
      <c r="AU165" s="144">
        <f ca="1">IF(AU$13="",0,CHOOSE(Detalhamento.OpçãoServiços,OFFSET(Import.PLQ,$A165-1,AU$15-1,1,1),IF($E165&lt;&gt;1,IF(ISNUMBER(INDEX(Import.PLE,Detalhamento!$E165,Detalhamento!AU$15)),IF(INDEX(Import.PLE,Detalhamento!$E165,Detalhamento!AU$15)&lt;=mediçao,OFFSET(Import.PLQ,$A165-1,AU$15-1,1,1),0),0),PLE!$AA$28*OFFSET(Import.PLQ,$A165-1,AU$15-1,1,1)),IF($E165&lt;&gt;1,IF(ISNUMBER(INDEX(Import.PLE,Detalhamento!$E165,Detalhamento!AU$15)),IF(INDEX(Import.PLE,Detalhamento!$E165,Detalhamento!AU$15)&lt;=mediçao,0,OFFSET(Import.PLQ,$A165-1,AU$15-1,1,1)),OFFSET(Import.PLQ,$A165-1,AU$15-1,1,1)),(1-PLE!$AA$28)*OFFSET(Import.PLQ,$A165-1,AU$15-1,1,1))))</f>
        <v>0</v>
      </c>
      <c r="AV165" s="144">
        <f ca="1">IF(AV$13="",0,CHOOSE(Detalhamento.OpçãoServiços,OFFSET(Import.PLQ,$A165-1,AV$15-1,1,1),IF($E165&lt;&gt;1,IF(ISNUMBER(INDEX(Import.PLE,Detalhamento!$E165,Detalhamento!AV$15)),IF(INDEX(Import.PLE,Detalhamento!$E165,Detalhamento!AV$15)&lt;=mediçao,OFFSET(Import.PLQ,$A165-1,AV$15-1,1,1),0),0),PLE!$AA$28*OFFSET(Import.PLQ,$A165-1,AV$15-1,1,1)),IF($E165&lt;&gt;1,IF(ISNUMBER(INDEX(Import.PLE,Detalhamento!$E165,Detalhamento!AV$15)),IF(INDEX(Import.PLE,Detalhamento!$E165,Detalhamento!AV$15)&lt;=mediçao,0,OFFSET(Import.PLQ,$A165-1,AV$15-1,1,1)),OFFSET(Import.PLQ,$A165-1,AV$15-1,1,1)),(1-PLE!$AA$28)*OFFSET(Import.PLQ,$A165-1,AV$15-1,1,1))))</f>
        <v>0</v>
      </c>
      <c r="AW165" s="144">
        <f ca="1">IF(AW$13="",0,CHOOSE(Detalhamento.OpçãoServiços,OFFSET(Import.PLQ,$A165-1,AW$15-1,1,1),IF($E165&lt;&gt;1,IF(ISNUMBER(INDEX(Import.PLE,Detalhamento!$E165,Detalhamento!AW$15)),IF(INDEX(Import.PLE,Detalhamento!$E165,Detalhamento!AW$15)&lt;=mediçao,OFFSET(Import.PLQ,$A165-1,AW$15-1,1,1),0),0),PLE!$AA$28*OFFSET(Import.PLQ,$A165-1,AW$15-1,1,1)),IF($E165&lt;&gt;1,IF(ISNUMBER(INDEX(Import.PLE,Detalhamento!$E165,Detalhamento!AW$15)),IF(INDEX(Import.PLE,Detalhamento!$E165,Detalhamento!AW$15)&lt;=mediçao,0,OFFSET(Import.PLQ,$A165-1,AW$15-1,1,1)),OFFSET(Import.PLQ,$A165-1,AW$15-1,1,1)),(1-PLE!$AA$28)*OFFSET(Import.PLQ,$A165-1,AW$15-1,1,1))))</f>
        <v>0</v>
      </c>
      <c r="AX165" s="144">
        <f ca="1">IF(AX$13="",0,CHOOSE(Detalhamento.OpçãoServiços,OFFSET(Import.PLQ,$A165-1,AX$15-1,1,1),IF($E165&lt;&gt;1,IF(ISNUMBER(INDEX(Import.PLE,Detalhamento!$E165,Detalhamento!AX$15)),IF(INDEX(Import.PLE,Detalhamento!$E165,Detalhamento!AX$15)&lt;=mediçao,OFFSET(Import.PLQ,$A165-1,AX$15-1,1,1),0),0),PLE!$AA$28*OFFSET(Import.PLQ,$A165-1,AX$15-1,1,1)),IF($E165&lt;&gt;1,IF(ISNUMBER(INDEX(Import.PLE,Detalhamento!$E165,Detalhamento!AX$15)),IF(INDEX(Import.PLE,Detalhamento!$E165,Detalhamento!AX$15)&lt;=mediçao,0,OFFSET(Import.PLQ,$A165-1,AX$15-1,1,1)),OFFSET(Import.PLQ,$A165-1,AX$15-1,1,1)),(1-PLE!$AA$28)*OFFSET(Import.PLQ,$A165-1,AX$15-1,1,1))))</f>
        <v>0</v>
      </c>
      <c r="AY165" s="144">
        <f ca="1">IF(AY$13="",0,CHOOSE(Detalhamento.OpçãoServiços,OFFSET(Import.PLQ,$A165-1,AY$15-1,1,1),IF($E165&lt;&gt;1,IF(ISNUMBER(INDEX(Import.PLE,Detalhamento!$E165,Detalhamento!AY$15)),IF(INDEX(Import.PLE,Detalhamento!$E165,Detalhamento!AY$15)&lt;=mediçao,OFFSET(Import.PLQ,$A165-1,AY$15-1,1,1),0),0),PLE!$AA$28*OFFSET(Import.PLQ,$A165-1,AY$15-1,1,1)),IF($E165&lt;&gt;1,IF(ISNUMBER(INDEX(Import.PLE,Detalhamento!$E165,Detalhamento!AY$15)),IF(INDEX(Import.PLE,Detalhamento!$E165,Detalhamento!AY$15)&lt;=mediçao,0,OFFSET(Import.PLQ,$A165-1,AY$15-1,1,1)),OFFSET(Import.PLQ,$A165-1,AY$15-1,1,1)),(1-PLE!$AA$28)*OFFSET(Import.PLQ,$A165-1,AY$15-1,1,1))))</f>
        <v>0</v>
      </c>
      <c r="AZ165" s="144">
        <f ca="1">IF(AZ$13="",0,CHOOSE(Detalhamento.OpçãoServiços,OFFSET(Import.PLQ,$A165-1,AZ$15-1,1,1),IF($E165&lt;&gt;1,IF(ISNUMBER(INDEX(Import.PLE,Detalhamento!$E165,Detalhamento!AZ$15)),IF(INDEX(Import.PLE,Detalhamento!$E165,Detalhamento!AZ$15)&lt;=mediçao,OFFSET(Import.PLQ,$A165-1,AZ$15-1,1,1),0),0),PLE!$AA$28*OFFSET(Import.PLQ,$A165-1,AZ$15-1,1,1)),IF($E165&lt;&gt;1,IF(ISNUMBER(INDEX(Import.PLE,Detalhamento!$E165,Detalhamento!AZ$15)),IF(INDEX(Import.PLE,Detalhamento!$E165,Detalhamento!AZ$15)&lt;=mediçao,0,OFFSET(Import.PLQ,$A165-1,AZ$15-1,1,1)),OFFSET(Import.PLQ,$A165-1,AZ$15-1,1,1)),(1-PLE!$AA$28)*OFFSET(Import.PLQ,$A165-1,AZ$15-1,1,1))))</f>
        <v>0</v>
      </c>
      <c r="BA165" s="144">
        <f ca="1">IF(BA$13="",0,CHOOSE(Detalhamento.OpçãoServiços,OFFSET(Import.PLQ,$A165-1,BA$15-1,1,1),IF($E165&lt;&gt;1,IF(ISNUMBER(INDEX(Import.PLE,Detalhamento!$E165,Detalhamento!BA$15)),IF(INDEX(Import.PLE,Detalhamento!$E165,Detalhamento!BA$15)&lt;=mediçao,OFFSET(Import.PLQ,$A165-1,BA$15-1,1,1),0),0),PLE!$AA$28*OFFSET(Import.PLQ,$A165-1,BA$15-1,1,1)),IF($E165&lt;&gt;1,IF(ISNUMBER(INDEX(Import.PLE,Detalhamento!$E165,Detalhamento!BA$15)),IF(INDEX(Import.PLE,Detalhamento!$E165,Detalhamento!BA$15)&lt;=mediçao,0,OFFSET(Import.PLQ,$A165-1,BA$15-1,1,1)),OFFSET(Import.PLQ,$A165-1,BA$15-1,1,1)),(1-PLE!$AA$28)*OFFSET(Import.PLQ,$A165-1,BA$15-1,1,1))))</f>
        <v>0</v>
      </c>
      <c r="BB165" s="144">
        <f ca="1">IF(BB$13="",0,CHOOSE(Detalhamento.OpçãoServiços,OFFSET(Import.PLQ,$A165-1,BB$15-1,1,1),IF($E165&lt;&gt;1,IF(ISNUMBER(INDEX(Import.PLE,Detalhamento!$E165,Detalhamento!BB$15)),IF(INDEX(Import.PLE,Detalhamento!$E165,Detalhamento!BB$15)&lt;=mediçao,OFFSET(Import.PLQ,$A165-1,BB$15-1,1,1),0),0),PLE!$AA$28*OFFSET(Import.PLQ,$A165-1,BB$15-1,1,1)),IF($E165&lt;&gt;1,IF(ISNUMBER(INDEX(Import.PLE,Detalhamento!$E165,Detalhamento!BB$15)),IF(INDEX(Import.PLE,Detalhamento!$E165,Detalhamento!BB$15)&lt;=mediçao,0,OFFSET(Import.PLQ,$A165-1,BB$15-1,1,1)),OFFSET(Import.PLQ,$A165-1,BB$15-1,1,1)),(1-PLE!$AA$28)*OFFSET(Import.PLQ,$A165-1,BB$15-1,1,1))))</f>
        <v>0</v>
      </c>
      <c r="BC165" s="144">
        <f ca="1">IF(BC$13="",0,CHOOSE(Detalhamento.OpçãoServiços,OFFSET(Import.PLQ,$A165-1,BC$15-1,1,1),IF($E165&lt;&gt;1,IF(ISNUMBER(INDEX(Import.PLE,Detalhamento!$E165,Detalhamento!BC$15)),IF(INDEX(Import.PLE,Detalhamento!$E165,Detalhamento!BC$15)&lt;=mediçao,OFFSET(Import.PLQ,$A165-1,BC$15-1,1,1),0),0),PLE!$AA$28*OFFSET(Import.PLQ,$A165-1,BC$15-1,1,1)),IF($E165&lt;&gt;1,IF(ISNUMBER(INDEX(Import.PLE,Detalhamento!$E165,Detalhamento!BC$15)),IF(INDEX(Import.PLE,Detalhamento!$E165,Detalhamento!BC$15)&lt;=mediçao,0,OFFSET(Import.PLQ,$A165-1,BC$15-1,1,1)),OFFSET(Import.PLQ,$A165-1,BC$15-1,1,1)),(1-PLE!$AA$28)*OFFSET(Import.PLQ,$A165-1,BC$15-1,1,1))))</f>
        <v>0</v>
      </c>
      <c r="BD165" s="144">
        <f ca="1">IF(BD$13="",0,CHOOSE(Detalhamento.OpçãoServiços,OFFSET(Import.PLQ,$A165-1,BD$15-1,1,1),IF($E165&lt;&gt;1,IF(ISNUMBER(INDEX(Import.PLE,Detalhamento!$E165,Detalhamento!BD$15)),IF(INDEX(Import.PLE,Detalhamento!$E165,Detalhamento!BD$15)&lt;=mediçao,OFFSET(Import.PLQ,$A165-1,BD$15-1,1,1),0),0),PLE!$AA$28*OFFSET(Import.PLQ,$A165-1,BD$15-1,1,1)),IF($E165&lt;&gt;1,IF(ISNUMBER(INDEX(Import.PLE,Detalhamento!$E165,Detalhamento!BD$15)),IF(INDEX(Import.PLE,Detalhamento!$E165,Detalhamento!BD$15)&lt;=mediçao,0,OFFSET(Import.PLQ,$A165-1,BD$15-1,1,1)),OFFSET(Import.PLQ,$A165-1,BD$15-1,1,1)),(1-PLE!$AA$28)*OFFSET(Import.PLQ,$A165-1,BD$15-1,1,1))))</f>
        <v>0</v>
      </c>
      <c r="BE165" s="144">
        <f ca="1">IF(BE$13="",0,CHOOSE(Detalhamento.OpçãoServiços,OFFSET(Import.PLQ,$A165-1,BE$15-1,1,1),IF($E165&lt;&gt;1,IF(ISNUMBER(INDEX(Import.PLE,Detalhamento!$E165,Detalhamento!BE$15)),IF(INDEX(Import.PLE,Detalhamento!$E165,Detalhamento!BE$15)&lt;=mediçao,OFFSET(Import.PLQ,$A165-1,BE$15-1,1,1),0),0),PLE!$AA$28*OFFSET(Import.PLQ,$A165-1,BE$15-1,1,1)),IF($E165&lt;&gt;1,IF(ISNUMBER(INDEX(Import.PLE,Detalhamento!$E165,Detalhamento!BE$15)),IF(INDEX(Import.PLE,Detalhamento!$E165,Detalhamento!BE$15)&lt;=mediçao,0,OFFSET(Import.PLQ,$A165-1,BE$15-1,1,1)),OFFSET(Import.PLQ,$A165-1,BE$15-1,1,1)),(1-PLE!$AA$28)*OFFSET(Import.PLQ,$A165-1,BE$15-1,1,1))))</f>
        <v>0</v>
      </c>
      <c r="BF165" s="144">
        <f ca="1">IF(BF$13="",0,CHOOSE(Detalhamento.OpçãoServiços,OFFSET(Import.PLQ,$A165-1,BF$15-1,1,1),IF($E165&lt;&gt;1,IF(ISNUMBER(INDEX(Import.PLE,Detalhamento!$E165,Detalhamento!BF$15)),IF(INDEX(Import.PLE,Detalhamento!$E165,Detalhamento!BF$15)&lt;=mediçao,OFFSET(Import.PLQ,$A165-1,BF$15-1,1,1),0),0),PLE!$AA$28*OFFSET(Import.PLQ,$A165-1,BF$15-1,1,1)),IF($E165&lt;&gt;1,IF(ISNUMBER(INDEX(Import.PLE,Detalhamento!$E165,Detalhamento!BF$15)),IF(INDEX(Import.PLE,Detalhamento!$E165,Detalhamento!BF$15)&lt;=mediçao,0,OFFSET(Import.PLQ,$A165-1,BF$15-1,1,1)),OFFSET(Import.PLQ,$A165-1,BF$15-1,1,1)),(1-PLE!$AA$28)*OFFSET(Import.PLQ,$A165-1,BF$15-1,1,1))))</f>
        <v>0</v>
      </c>
      <c r="BG165" s="144">
        <f ca="1">IF(BG$13="",0,CHOOSE(Detalhamento.OpçãoServiços,OFFSET(Import.PLQ,$A165-1,BG$15-1,1,1),IF($E165&lt;&gt;1,IF(ISNUMBER(INDEX(Import.PLE,Detalhamento!$E165,Detalhamento!BG$15)),IF(INDEX(Import.PLE,Detalhamento!$E165,Detalhamento!BG$15)&lt;=mediçao,OFFSET(Import.PLQ,$A165-1,BG$15-1,1,1),0),0),PLE!$AA$28*OFFSET(Import.PLQ,$A165-1,BG$15-1,1,1)),IF($E165&lt;&gt;1,IF(ISNUMBER(INDEX(Import.PLE,Detalhamento!$E165,Detalhamento!BG$15)),IF(INDEX(Import.PLE,Detalhamento!$E165,Detalhamento!BG$15)&lt;=mediçao,0,OFFSET(Import.PLQ,$A165-1,BG$15-1,1,1)),OFFSET(Import.PLQ,$A165-1,BG$15-1,1,1)),(1-PLE!$AA$28)*OFFSET(Import.PLQ,$A165-1,BG$15-1,1,1))))</f>
        <v>0</v>
      </c>
      <c r="BH165" s="144">
        <f ca="1">IF(BH$13="",0,CHOOSE(Detalhamento.OpçãoServiços,OFFSET(Import.PLQ,$A165-1,BH$15-1,1,1),IF($E165&lt;&gt;1,IF(ISNUMBER(INDEX(Import.PLE,Detalhamento!$E165,Detalhamento!BH$15)),IF(INDEX(Import.PLE,Detalhamento!$E165,Detalhamento!BH$15)&lt;=mediçao,OFFSET(Import.PLQ,$A165-1,BH$15-1,1,1),0),0),PLE!$AA$28*OFFSET(Import.PLQ,$A165-1,BH$15-1,1,1)),IF($E165&lt;&gt;1,IF(ISNUMBER(INDEX(Import.PLE,Detalhamento!$E165,Detalhamento!BH$15)),IF(INDEX(Import.PLE,Detalhamento!$E165,Detalhamento!BH$15)&lt;=mediçao,0,OFFSET(Import.PLQ,$A165-1,BH$15-1,1,1)),OFFSET(Import.PLQ,$A165-1,BH$15-1,1,1)),(1-PLE!$AA$28)*OFFSET(Import.PLQ,$A165-1,BH$15-1,1,1))))</f>
        <v>0</v>
      </c>
      <c r="BI165" s="144">
        <f ca="1">IF(BI$13="",0,CHOOSE(Detalhamento.OpçãoServiços,OFFSET(Import.PLQ,$A165-1,BI$15-1,1,1),IF($E165&lt;&gt;1,IF(ISNUMBER(INDEX(Import.PLE,Detalhamento!$E165,Detalhamento!BI$15)),IF(INDEX(Import.PLE,Detalhamento!$E165,Detalhamento!BI$15)&lt;=mediçao,OFFSET(Import.PLQ,$A165-1,BI$15-1,1,1),0),0),PLE!$AA$28*OFFSET(Import.PLQ,$A165-1,BI$15-1,1,1)),IF($E165&lt;&gt;1,IF(ISNUMBER(INDEX(Import.PLE,Detalhamento!$E165,Detalhamento!BI$15)),IF(INDEX(Import.PLE,Detalhamento!$E165,Detalhamento!BI$15)&lt;=mediçao,0,OFFSET(Import.PLQ,$A165-1,BI$15-1,1,1)),OFFSET(Import.PLQ,$A165-1,BI$15-1,1,1)),(1-PLE!$AA$28)*OFFSET(Import.PLQ,$A165-1,BI$15-1,1,1))))</f>
        <v>0</v>
      </c>
    </row>
    <row r="166" spans="1:61" ht="10.5" hidden="1" x14ac:dyDescent="0.25">
      <c r="A166" s="155">
        <v>150</v>
      </c>
      <c r="B166" s="21" t="str">
        <f t="shared" ca="1" si="25"/>
        <v>Nível</v>
      </c>
      <c r="E166" s="153" t="str">
        <f t="shared" ca="1" si="26"/>
        <v/>
      </c>
      <c r="F166" s="154">
        <f t="shared" ca="1" si="27"/>
        <v>0</v>
      </c>
      <c r="G166" s="154" t="str">
        <f t="shared" ca="1" si="30"/>
        <v>2.2</v>
      </c>
      <c r="H166" s="182" t="str">
        <f t="shared" ca="1" si="30"/>
        <v>INFRA-ESTRUTURA: FUNDAÇÕES</v>
      </c>
      <c r="I166" s="37" t="str">
        <f t="shared" ca="1" si="28"/>
        <v/>
      </c>
      <c r="J166" s="144" t="str">
        <f t="shared" ca="1" si="29"/>
        <v/>
      </c>
      <c r="K166" s="67"/>
      <c r="L166" s="144">
        <f ca="1">IF(L$13="",0,CHOOSE(Detalhamento.OpçãoServiços,OFFSET(Import.PLQ,$A166-1,L$15-1,1,1),IF($E166&lt;&gt;1,IF(ISNUMBER(INDEX(Import.PLE,Detalhamento!$E166,Detalhamento!L$15)),IF(INDEX(Import.PLE,Detalhamento!$E166,Detalhamento!L$15)&lt;=mediçao,OFFSET(Import.PLQ,$A166-1,L$15-1,1,1),0),0),PLE!$AA$28*OFFSET(Import.PLQ,$A166-1,L$15-1,1,1)),IF($E166&lt;&gt;1,IF(ISNUMBER(INDEX(Import.PLE,Detalhamento!$E166,Detalhamento!L$15)),IF(INDEX(Import.PLE,Detalhamento!$E166,Detalhamento!L$15)&lt;=mediçao,0,OFFSET(Import.PLQ,$A166-1,L$15-1,1,1)),OFFSET(Import.PLQ,$A166-1,L$15-1,1,1)),(1-PLE!$AA$28)*OFFSET(Import.PLQ,$A166-1,L$15-1,1,1))))</f>
        <v>0</v>
      </c>
      <c r="M166" s="144">
        <f ca="1">IF(M$13="",0,CHOOSE(Detalhamento.OpçãoServiços,OFFSET(Import.PLQ,$A166-1,M$15-1,1,1),IF($E166&lt;&gt;1,IF(ISNUMBER(INDEX(Import.PLE,Detalhamento!$E166,Detalhamento!M$15)),IF(INDEX(Import.PLE,Detalhamento!$E166,Detalhamento!M$15)&lt;=mediçao,OFFSET(Import.PLQ,$A166-1,M$15-1,1,1),0),0),PLE!$AA$28*OFFSET(Import.PLQ,$A166-1,M$15-1,1,1)),IF($E166&lt;&gt;1,IF(ISNUMBER(INDEX(Import.PLE,Detalhamento!$E166,Detalhamento!M$15)),IF(INDEX(Import.PLE,Detalhamento!$E166,Detalhamento!M$15)&lt;=mediçao,0,OFFSET(Import.PLQ,$A166-1,M$15-1,1,1)),OFFSET(Import.PLQ,$A166-1,M$15-1,1,1)),(1-PLE!$AA$28)*OFFSET(Import.PLQ,$A166-1,M$15-1,1,1))))</f>
        <v>0</v>
      </c>
      <c r="N166" s="144">
        <f ca="1">IF(N$13="",0,CHOOSE(Detalhamento.OpçãoServiços,OFFSET(Import.PLQ,$A166-1,N$15-1,1,1),IF($E166&lt;&gt;1,IF(ISNUMBER(INDEX(Import.PLE,Detalhamento!$E166,Detalhamento!N$15)),IF(INDEX(Import.PLE,Detalhamento!$E166,Detalhamento!N$15)&lt;=mediçao,OFFSET(Import.PLQ,$A166-1,N$15-1,1,1),0),0),PLE!$AA$28*OFFSET(Import.PLQ,$A166-1,N$15-1,1,1)),IF($E166&lt;&gt;1,IF(ISNUMBER(INDEX(Import.PLE,Detalhamento!$E166,Detalhamento!N$15)),IF(INDEX(Import.PLE,Detalhamento!$E166,Detalhamento!N$15)&lt;=mediçao,0,OFFSET(Import.PLQ,$A166-1,N$15-1,1,1)),OFFSET(Import.PLQ,$A166-1,N$15-1,1,1)),(1-PLE!$AA$28)*OFFSET(Import.PLQ,$A166-1,N$15-1,1,1))))</f>
        <v>0</v>
      </c>
      <c r="O166" s="144">
        <f ca="1">IF(O$13="",0,CHOOSE(Detalhamento.OpçãoServiços,OFFSET(Import.PLQ,$A166-1,O$15-1,1,1),IF($E166&lt;&gt;1,IF(ISNUMBER(INDEX(Import.PLE,Detalhamento!$E166,Detalhamento!O$15)),IF(INDEX(Import.PLE,Detalhamento!$E166,Detalhamento!O$15)&lt;=mediçao,OFFSET(Import.PLQ,$A166-1,O$15-1,1,1),0),0),PLE!$AA$28*OFFSET(Import.PLQ,$A166-1,O$15-1,1,1)),IF($E166&lt;&gt;1,IF(ISNUMBER(INDEX(Import.PLE,Detalhamento!$E166,Detalhamento!O$15)),IF(INDEX(Import.PLE,Detalhamento!$E166,Detalhamento!O$15)&lt;=mediçao,0,OFFSET(Import.PLQ,$A166-1,O$15-1,1,1)),OFFSET(Import.PLQ,$A166-1,O$15-1,1,1)),(1-PLE!$AA$28)*OFFSET(Import.PLQ,$A166-1,O$15-1,1,1))))</f>
        <v>0</v>
      </c>
      <c r="P166" s="144">
        <f ca="1">IF(P$13="",0,CHOOSE(Detalhamento.OpçãoServiços,OFFSET(Import.PLQ,$A166-1,P$15-1,1,1),IF($E166&lt;&gt;1,IF(ISNUMBER(INDEX(Import.PLE,Detalhamento!$E166,Detalhamento!P$15)),IF(INDEX(Import.PLE,Detalhamento!$E166,Detalhamento!P$15)&lt;=mediçao,OFFSET(Import.PLQ,$A166-1,P$15-1,1,1),0),0),PLE!$AA$28*OFFSET(Import.PLQ,$A166-1,P$15-1,1,1)),IF($E166&lt;&gt;1,IF(ISNUMBER(INDEX(Import.PLE,Detalhamento!$E166,Detalhamento!P$15)),IF(INDEX(Import.PLE,Detalhamento!$E166,Detalhamento!P$15)&lt;=mediçao,0,OFFSET(Import.PLQ,$A166-1,P$15-1,1,1)),OFFSET(Import.PLQ,$A166-1,P$15-1,1,1)),(1-PLE!$AA$28)*OFFSET(Import.PLQ,$A166-1,P$15-1,1,1))))</f>
        <v>0</v>
      </c>
      <c r="Q166" s="144">
        <f ca="1">IF(Q$13="",0,CHOOSE(Detalhamento.OpçãoServiços,OFFSET(Import.PLQ,$A166-1,Q$15-1,1,1),IF($E166&lt;&gt;1,IF(ISNUMBER(INDEX(Import.PLE,Detalhamento!$E166,Detalhamento!Q$15)),IF(INDEX(Import.PLE,Detalhamento!$E166,Detalhamento!Q$15)&lt;=mediçao,OFFSET(Import.PLQ,$A166-1,Q$15-1,1,1),0),0),PLE!$AA$28*OFFSET(Import.PLQ,$A166-1,Q$15-1,1,1)),IF($E166&lt;&gt;1,IF(ISNUMBER(INDEX(Import.PLE,Detalhamento!$E166,Detalhamento!Q$15)),IF(INDEX(Import.PLE,Detalhamento!$E166,Detalhamento!Q$15)&lt;=mediçao,0,OFFSET(Import.PLQ,$A166-1,Q$15-1,1,1)),OFFSET(Import.PLQ,$A166-1,Q$15-1,1,1)),(1-PLE!$AA$28)*OFFSET(Import.PLQ,$A166-1,Q$15-1,1,1))))</f>
        <v>0</v>
      </c>
      <c r="R166" s="144">
        <f ca="1">IF(R$13="",0,CHOOSE(Detalhamento.OpçãoServiços,OFFSET(Import.PLQ,$A166-1,R$15-1,1,1),IF($E166&lt;&gt;1,IF(ISNUMBER(INDEX(Import.PLE,Detalhamento!$E166,Detalhamento!R$15)),IF(INDEX(Import.PLE,Detalhamento!$E166,Detalhamento!R$15)&lt;=mediçao,OFFSET(Import.PLQ,$A166-1,R$15-1,1,1),0),0),PLE!$AA$28*OFFSET(Import.PLQ,$A166-1,R$15-1,1,1)),IF($E166&lt;&gt;1,IF(ISNUMBER(INDEX(Import.PLE,Detalhamento!$E166,Detalhamento!R$15)),IF(INDEX(Import.PLE,Detalhamento!$E166,Detalhamento!R$15)&lt;=mediçao,0,OFFSET(Import.PLQ,$A166-1,R$15-1,1,1)),OFFSET(Import.PLQ,$A166-1,R$15-1,1,1)),(1-PLE!$AA$28)*OFFSET(Import.PLQ,$A166-1,R$15-1,1,1))))</f>
        <v>0</v>
      </c>
      <c r="S166" s="144">
        <f ca="1">IF(S$13="",0,CHOOSE(Detalhamento.OpçãoServiços,OFFSET(Import.PLQ,$A166-1,S$15-1,1,1),IF($E166&lt;&gt;1,IF(ISNUMBER(INDEX(Import.PLE,Detalhamento!$E166,Detalhamento!S$15)),IF(INDEX(Import.PLE,Detalhamento!$E166,Detalhamento!S$15)&lt;=mediçao,OFFSET(Import.PLQ,$A166-1,S$15-1,1,1),0),0),PLE!$AA$28*OFFSET(Import.PLQ,$A166-1,S$15-1,1,1)),IF($E166&lt;&gt;1,IF(ISNUMBER(INDEX(Import.PLE,Detalhamento!$E166,Detalhamento!S$15)),IF(INDEX(Import.PLE,Detalhamento!$E166,Detalhamento!S$15)&lt;=mediçao,0,OFFSET(Import.PLQ,$A166-1,S$15-1,1,1)),OFFSET(Import.PLQ,$A166-1,S$15-1,1,1)),(1-PLE!$AA$28)*OFFSET(Import.PLQ,$A166-1,S$15-1,1,1))))</f>
        <v>0</v>
      </c>
      <c r="T166" s="144">
        <f ca="1">IF(T$13="",0,CHOOSE(Detalhamento.OpçãoServiços,OFFSET(Import.PLQ,$A166-1,T$15-1,1,1),IF($E166&lt;&gt;1,IF(ISNUMBER(INDEX(Import.PLE,Detalhamento!$E166,Detalhamento!T$15)),IF(INDEX(Import.PLE,Detalhamento!$E166,Detalhamento!T$15)&lt;=mediçao,OFFSET(Import.PLQ,$A166-1,T$15-1,1,1),0),0),PLE!$AA$28*OFFSET(Import.PLQ,$A166-1,T$15-1,1,1)),IF($E166&lt;&gt;1,IF(ISNUMBER(INDEX(Import.PLE,Detalhamento!$E166,Detalhamento!T$15)),IF(INDEX(Import.PLE,Detalhamento!$E166,Detalhamento!T$15)&lt;=mediçao,0,OFFSET(Import.PLQ,$A166-1,T$15-1,1,1)),OFFSET(Import.PLQ,$A166-1,T$15-1,1,1)),(1-PLE!$AA$28)*OFFSET(Import.PLQ,$A166-1,T$15-1,1,1))))</f>
        <v>0</v>
      </c>
      <c r="U166" s="144">
        <f ca="1">IF(U$13="",0,CHOOSE(Detalhamento.OpçãoServiços,OFFSET(Import.PLQ,$A166-1,U$15-1,1,1),IF($E166&lt;&gt;1,IF(ISNUMBER(INDEX(Import.PLE,Detalhamento!$E166,Detalhamento!U$15)),IF(INDEX(Import.PLE,Detalhamento!$E166,Detalhamento!U$15)&lt;=mediçao,OFFSET(Import.PLQ,$A166-1,U$15-1,1,1),0),0),PLE!$AA$28*OFFSET(Import.PLQ,$A166-1,U$15-1,1,1)),IF($E166&lt;&gt;1,IF(ISNUMBER(INDEX(Import.PLE,Detalhamento!$E166,Detalhamento!U$15)),IF(INDEX(Import.PLE,Detalhamento!$E166,Detalhamento!U$15)&lt;=mediçao,0,OFFSET(Import.PLQ,$A166-1,U$15-1,1,1)),OFFSET(Import.PLQ,$A166-1,U$15-1,1,1)),(1-PLE!$AA$28)*OFFSET(Import.PLQ,$A166-1,U$15-1,1,1))))</f>
        <v>0</v>
      </c>
      <c r="V166" s="144">
        <f ca="1">IF(V$13="",0,CHOOSE(Detalhamento.OpçãoServiços,OFFSET(Import.PLQ,$A166-1,V$15-1,1,1),IF($E166&lt;&gt;1,IF(ISNUMBER(INDEX(Import.PLE,Detalhamento!$E166,Detalhamento!V$15)),IF(INDEX(Import.PLE,Detalhamento!$E166,Detalhamento!V$15)&lt;=mediçao,OFFSET(Import.PLQ,$A166-1,V$15-1,1,1),0),0),PLE!$AA$28*OFFSET(Import.PLQ,$A166-1,V$15-1,1,1)),IF($E166&lt;&gt;1,IF(ISNUMBER(INDEX(Import.PLE,Detalhamento!$E166,Detalhamento!V$15)),IF(INDEX(Import.PLE,Detalhamento!$E166,Detalhamento!V$15)&lt;=mediçao,0,OFFSET(Import.PLQ,$A166-1,V$15-1,1,1)),OFFSET(Import.PLQ,$A166-1,V$15-1,1,1)),(1-PLE!$AA$28)*OFFSET(Import.PLQ,$A166-1,V$15-1,1,1))))</f>
        <v>0</v>
      </c>
      <c r="W166" s="144">
        <f ca="1">IF(W$13="",0,CHOOSE(Detalhamento.OpçãoServiços,OFFSET(Import.PLQ,$A166-1,W$15-1,1,1),IF($E166&lt;&gt;1,IF(ISNUMBER(INDEX(Import.PLE,Detalhamento!$E166,Detalhamento!W$15)),IF(INDEX(Import.PLE,Detalhamento!$E166,Detalhamento!W$15)&lt;=mediçao,OFFSET(Import.PLQ,$A166-1,W$15-1,1,1),0),0),PLE!$AA$28*OFFSET(Import.PLQ,$A166-1,W$15-1,1,1)),IF($E166&lt;&gt;1,IF(ISNUMBER(INDEX(Import.PLE,Detalhamento!$E166,Detalhamento!W$15)),IF(INDEX(Import.PLE,Detalhamento!$E166,Detalhamento!W$15)&lt;=mediçao,0,OFFSET(Import.PLQ,$A166-1,W$15-1,1,1)),OFFSET(Import.PLQ,$A166-1,W$15-1,1,1)),(1-PLE!$AA$28)*OFFSET(Import.PLQ,$A166-1,W$15-1,1,1))))</f>
        <v>0</v>
      </c>
      <c r="X166" s="144">
        <f ca="1">IF(X$13="",0,CHOOSE(Detalhamento.OpçãoServiços,OFFSET(Import.PLQ,$A166-1,X$15-1,1,1),IF($E166&lt;&gt;1,IF(ISNUMBER(INDEX(Import.PLE,Detalhamento!$E166,Detalhamento!X$15)),IF(INDEX(Import.PLE,Detalhamento!$E166,Detalhamento!X$15)&lt;=mediçao,OFFSET(Import.PLQ,$A166-1,X$15-1,1,1),0),0),PLE!$AA$28*OFFSET(Import.PLQ,$A166-1,X$15-1,1,1)),IF($E166&lt;&gt;1,IF(ISNUMBER(INDEX(Import.PLE,Detalhamento!$E166,Detalhamento!X$15)),IF(INDEX(Import.PLE,Detalhamento!$E166,Detalhamento!X$15)&lt;=mediçao,0,OFFSET(Import.PLQ,$A166-1,X$15-1,1,1)),OFFSET(Import.PLQ,$A166-1,X$15-1,1,1)),(1-PLE!$AA$28)*OFFSET(Import.PLQ,$A166-1,X$15-1,1,1))))</f>
        <v>0</v>
      </c>
      <c r="Y166" s="144">
        <f ca="1">IF(Y$13="",0,CHOOSE(Detalhamento.OpçãoServiços,OFFSET(Import.PLQ,$A166-1,Y$15-1,1,1),IF($E166&lt;&gt;1,IF(ISNUMBER(INDEX(Import.PLE,Detalhamento!$E166,Detalhamento!Y$15)),IF(INDEX(Import.PLE,Detalhamento!$E166,Detalhamento!Y$15)&lt;=mediçao,OFFSET(Import.PLQ,$A166-1,Y$15-1,1,1),0),0),PLE!$AA$28*OFFSET(Import.PLQ,$A166-1,Y$15-1,1,1)),IF($E166&lt;&gt;1,IF(ISNUMBER(INDEX(Import.PLE,Detalhamento!$E166,Detalhamento!Y$15)),IF(INDEX(Import.PLE,Detalhamento!$E166,Detalhamento!Y$15)&lt;=mediçao,0,OFFSET(Import.PLQ,$A166-1,Y$15-1,1,1)),OFFSET(Import.PLQ,$A166-1,Y$15-1,1,1)),(1-PLE!$AA$28)*OFFSET(Import.PLQ,$A166-1,Y$15-1,1,1))))</f>
        <v>0</v>
      </c>
      <c r="Z166" s="144">
        <f ca="1">IF(Z$13="",0,CHOOSE(Detalhamento.OpçãoServiços,OFFSET(Import.PLQ,$A166-1,Z$15-1,1,1),IF($E166&lt;&gt;1,IF(ISNUMBER(INDEX(Import.PLE,Detalhamento!$E166,Detalhamento!Z$15)),IF(INDEX(Import.PLE,Detalhamento!$E166,Detalhamento!Z$15)&lt;=mediçao,OFFSET(Import.PLQ,$A166-1,Z$15-1,1,1),0),0),PLE!$AA$28*OFFSET(Import.PLQ,$A166-1,Z$15-1,1,1)),IF($E166&lt;&gt;1,IF(ISNUMBER(INDEX(Import.PLE,Detalhamento!$E166,Detalhamento!Z$15)),IF(INDEX(Import.PLE,Detalhamento!$E166,Detalhamento!Z$15)&lt;=mediçao,0,OFFSET(Import.PLQ,$A166-1,Z$15-1,1,1)),OFFSET(Import.PLQ,$A166-1,Z$15-1,1,1)),(1-PLE!$AA$28)*OFFSET(Import.PLQ,$A166-1,Z$15-1,1,1))))</f>
        <v>0</v>
      </c>
      <c r="AA166" s="144">
        <f ca="1">IF(AA$13="",0,CHOOSE(Detalhamento.OpçãoServiços,OFFSET(Import.PLQ,$A166-1,AA$15-1,1,1),IF($E166&lt;&gt;1,IF(ISNUMBER(INDEX(Import.PLE,Detalhamento!$E166,Detalhamento!AA$15)),IF(INDEX(Import.PLE,Detalhamento!$E166,Detalhamento!AA$15)&lt;=mediçao,OFFSET(Import.PLQ,$A166-1,AA$15-1,1,1),0),0),PLE!$AA$28*OFFSET(Import.PLQ,$A166-1,AA$15-1,1,1)),IF($E166&lt;&gt;1,IF(ISNUMBER(INDEX(Import.PLE,Detalhamento!$E166,Detalhamento!AA$15)),IF(INDEX(Import.PLE,Detalhamento!$E166,Detalhamento!AA$15)&lt;=mediçao,0,OFFSET(Import.PLQ,$A166-1,AA$15-1,1,1)),OFFSET(Import.PLQ,$A166-1,AA$15-1,1,1)),(1-PLE!$AA$28)*OFFSET(Import.PLQ,$A166-1,AA$15-1,1,1))))</f>
        <v>0</v>
      </c>
      <c r="AB166" s="144">
        <f ca="1">IF(AB$13="",0,CHOOSE(Detalhamento.OpçãoServiços,OFFSET(Import.PLQ,$A166-1,AB$15-1,1,1),IF($E166&lt;&gt;1,IF(ISNUMBER(INDEX(Import.PLE,Detalhamento!$E166,Detalhamento!AB$15)),IF(INDEX(Import.PLE,Detalhamento!$E166,Detalhamento!AB$15)&lt;=mediçao,OFFSET(Import.PLQ,$A166-1,AB$15-1,1,1),0),0),PLE!$AA$28*OFFSET(Import.PLQ,$A166-1,AB$15-1,1,1)),IF($E166&lt;&gt;1,IF(ISNUMBER(INDEX(Import.PLE,Detalhamento!$E166,Detalhamento!AB$15)),IF(INDEX(Import.PLE,Detalhamento!$E166,Detalhamento!AB$15)&lt;=mediçao,0,OFFSET(Import.PLQ,$A166-1,AB$15-1,1,1)),OFFSET(Import.PLQ,$A166-1,AB$15-1,1,1)),(1-PLE!$AA$28)*OFFSET(Import.PLQ,$A166-1,AB$15-1,1,1))))</f>
        <v>0</v>
      </c>
      <c r="AC166" s="144">
        <f ca="1">IF(AC$13="",0,CHOOSE(Detalhamento.OpçãoServiços,OFFSET(Import.PLQ,$A166-1,AC$15-1,1,1),IF($E166&lt;&gt;1,IF(ISNUMBER(INDEX(Import.PLE,Detalhamento!$E166,Detalhamento!AC$15)),IF(INDEX(Import.PLE,Detalhamento!$E166,Detalhamento!AC$15)&lt;=mediçao,OFFSET(Import.PLQ,$A166-1,AC$15-1,1,1),0),0),PLE!$AA$28*OFFSET(Import.PLQ,$A166-1,AC$15-1,1,1)),IF($E166&lt;&gt;1,IF(ISNUMBER(INDEX(Import.PLE,Detalhamento!$E166,Detalhamento!AC$15)),IF(INDEX(Import.PLE,Detalhamento!$E166,Detalhamento!AC$15)&lt;=mediçao,0,OFFSET(Import.PLQ,$A166-1,AC$15-1,1,1)),OFFSET(Import.PLQ,$A166-1,AC$15-1,1,1)),(1-PLE!$AA$28)*OFFSET(Import.PLQ,$A166-1,AC$15-1,1,1))))</f>
        <v>0</v>
      </c>
      <c r="AD166" s="144">
        <f ca="1">IF(AD$13="",0,CHOOSE(Detalhamento.OpçãoServiços,OFFSET(Import.PLQ,$A166-1,AD$15-1,1,1),IF($E166&lt;&gt;1,IF(ISNUMBER(INDEX(Import.PLE,Detalhamento!$E166,Detalhamento!AD$15)),IF(INDEX(Import.PLE,Detalhamento!$E166,Detalhamento!AD$15)&lt;=mediçao,OFFSET(Import.PLQ,$A166-1,AD$15-1,1,1),0),0),PLE!$AA$28*OFFSET(Import.PLQ,$A166-1,AD$15-1,1,1)),IF($E166&lt;&gt;1,IF(ISNUMBER(INDEX(Import.PLE,Detalhamento!$E166,Detalhamento!AD$15)),IF(INDEX(Import.PLE,Detalhamento!$E166,Detalhamento!AD$15)&lt;=mediçao,0,OFFSET(Import.PLQ,$A166-1,AD$15-1,1,1)),OFFSET(Import.PLQ,$A166-1,AD$15-1,1,1)),(1-PLE!$AA$28)*OFFSET(Import.PLQ,$A166-1,AD$15-1,1,1))))</f>
        <v>0</v>
      </c>
      <c r="AE166" s="144">
        <f ca="1">IF(AE$13="",0,CHOOSE(Detalhamento.OpçãoServiços,OFFSET(Import.PLQ,$A166-1,AE$15-1,1,1),IF($E166&lt;&gt;1,IF(ISNUMBER(INDEX(Import.PLE,Detalhamento!$E166,Detalhamento!AE$15)),IF(INDEX(Import.PLE,Detalhamento!$E166,Detalhamento!AE$15)&lt;=mediçao,OFFSET(Import.PLQ,$A166-1,AE$15-1,1,1),0),0),PLE!$AA$28*OFFSET(Import.PLQ,$A166-1,AE$15-1,1,1)),IF($E166&lt;&gt;1,IF(ISNUMBER(INDEX(Import.PLE,Detalhamento!$E166,Detalhamento!AE$15)),IF(INDEX(Import.PLE,Detalhamento!$E166,Detalhamento!AE$15)&lt;=mediçao,0,OFFSET(Import.PLQ,$A166-1,AE$15-1,1,1)),OFFSET(Import.PLQ,$A166-1,AE$15-1,1,1)),(1-PLE!$AA$28)*OFFSET(Import.PLQ,$A166-1,AE$15-1,1,1))))</f>
        <v>0</v>
      </c>
      <c r="AF166" s="144">
        <f ca="1">IF(AF$13="",0,CHOOSE(Detalhamento.OpçãoServiços,OFFSET(Import.PLQ,$A166-1,AF$15-1,1,1),IF($E166&lt;&gt;1,IF(ISNUMBER(INDEX(Import.PLE,Detalhamento!$E166,Detalhamento!AF$15)),IF(INDEX(Import.PLE,Detalhamento!$E166,Detalhamento!AF$15)&lt;=mediçao,OFFSET(Import.PLQ,$A166-1,AF$15-1,1,1),0),0),PLE!$AA$28*OFFSET(Import.PLQ,$A166-1,AF$15-1,1,1)),IF($E166&lt;&gt;1,IF(ISNUMBER(INDEX(Import.PLE,Detalhamento!$E166,Detalhamento!AF$15)),IF(INDEX(Import.PLE,Detalhamento!$E166,Detalhamento!AF$15)&lt;=mediçao,0,OFFSET(Import.PLQ,$A166-1,AF$15-1,1,1)),OFFSET(Import.PLQ,$A166-1,AF$15-1,1,1)),(1-PLE!$AA$28)*OFFSET(Import.PLQ,$A166-1,AF$15-1,1,1))))</f>
        <v>0</v>
      </c>
      <c r="AG166" s="144">
        <f ca="1">IF(AG$13="",0,CHOOSE(Detalhamento.OpçãoServiços,OFFSET(Import.PLQ,$A166-1,AG$15-1,1,1),IF($E166&lt;&gt;1,IF(ISNUMBER(INDEX(Import.PLE,Detalhamento!$E166,Detalhamento!AG$15)),IF(INDEX(Import.PLE,Detalhamento!$E166,Detalhamento!AG$15)&lt;=mediçao,OFFSET(Import.PLQ,$A166-1,AG$15-1,1,1),0),0),PLE!$AA$28*OFFSET(Import.PLQ,$A166-1,AG$15-1,1,1)),IF($E166&lt;&gt;1,IF(ISNUMBER(INDEX(Import.PLE,Detalhamento!$E166,Detalhamento!AG$15)),IF(INDEX(Import.PLE,Detalhamento!$E166,Detalhamento!AG$15)&lt;=mediçao,0,OFFSET(Import.PLQ,$A166-1,AG$15-1,1,1)),OFFSET(Import.PLQ,$A166-1,AG$15-1,1,1)),(1-PLE!$AA$28)*OFFSET(Import.PLQ,$A166-1,AG$15-1,1,1))))</f>
        <v>0</v>
      </c>
      <c r="AH166" s="144">
        <f ca="1">IF(AH$13="",0,CHOOSE(Detalhamento.OpçãoServiços,OFFSET(Import.PLQ,$A166-1,AH$15-1,1,1),IF($E166&lt;&gt;1,IF(ISNUMBER(INDEX(Import.PLE,Detalhamento!$E166,Detalhamento!AH$15)),IF(INDEX(Import.PLE,Detalhamento!$E166,Detalhamento!AH$15)&lt;=mediçao,OFFSET(Import.PLQ,$A166-1,AH$15-1,1,1),0),0),PLE!$AA$28*OFFSET(Import.PLQ,$A166-1,AH$15-1,1,1)),IF($E166&lt;&gt;1,IF(ISNUMBER(INDEX(Import.PLE,Detalhamento!$E166,Detalhamento!AH$15)),IF(INDEX(Import.PLE,Detalhamento!$E166,Detalhamento!AH$15)&lt;=mediçao,0,OFFSET(Import.PLQ,$A166-1,AH$15-1,1,1)),OFFSET(Import.PLQ,$A166-1,AH$15-1,1,1)),(1-PLE!$AA$28)*OFFSET(Import.PLQ,$A166-1,AH$15-1,1,1))))</f>
        <v>0</v>
      </c>
      <c r="AI166" s="144">
        <f ca="1">IF(AI$13="",0,CHOOSE(Detalhamento.OpçãoServiços,OFFSET(Import.PLQ,$A166-1,AI$15-1,1,1),IF($E166&lt;&gt;1,IF(ISNUMBER(INDEX(Import.PLE,Detalhamento!$E166,Detalhamento!AI$15)),IF(INDEX(Import.PLE,Detalhamento!$E166,Detalhamento!AI$15)&lt;=mediçao,OFFSET(Import.PLQ,$A166-1,AI$15-1,1,1),0),0),PLE!$AA$28*OFFSET(Import.PLQ,$A166-1,AI$15-1,1,1)),IF($E166&lt;&gt;1,IF(ISNUMBER(INDEX(Import.PLE,Detalhamento!$E166,Detalhamento!AI$15)),IF(INDEX(Import.PLE,Detalhamento!$E166,Detalhamento!AI$15)&lt;=mediçao,0,OFFSET(Import.PLQ,$A166-1,AI$15-1,1,1)),OFFSET(Import.PLQ,$A166-1,AI$15-1,1,1)),(1-PLE!$AA$28)*OFFSET(Import.PLQ,$A166-1,AI$15-1,1,1))))</f>
        <v>0</v>
      </c>
      <c r="AJ166" s="144">
        <f ca="1">IF(AJ$13="",0,CHOOSE(Detalhamento.OpçãoServiços,OFFSET(Import.PLQ,$A166-1,AJ$15-1,1,1),IF($E166&lt;&gt;1,IF(ISNUMBER(INDEX(Import.PLE,Detalhamento!$E166,Detalhamento!AJ$15)),IF(INDEX(Import.PLE,Detalhamento!$E166,Detalhamento!AJ$15)&lt;=mediçao,OFFSET(Import.PLQ,$A166-1,AJ$15-1,1,1),0),0),PLE!$AA$28*OFFSET(Import.PLQ,$A166-1,AJ$15-1,1,1)),IF($E166&lt;&gt;1,IF(ISNUMBER(INDEX(Import.PLE,Detalhamento!$E166,Detalhamento!AJ$15)),IF(INDEX(Import.PLE,Detalhamento!$E166,Detalhamento!AJ$15)&lt;=mediçao,0,OFFSET(Import.PLQ,$A166-1,AJ$15-1,1,1)),OFFSET(Import.PLQ,$A166-1,AJ$15-1,1,1)),(1-PLE!$AA$28)*OFFSET(Import.PLQ,$A166-1,AJ$15-1,1,1))))</f>
        <v>0</v>
      </c>
      <c r="AK166" s="144">
        <f ca="1">IF(AK$13="",0,CHOOSE(Detalhamento.OpçãoServiços,OFFSET(Import.PLQ,$A166-1,AK$15-1,1,1),IF($E166&lt;&gt;1,IF(ISNUMBER(INDEX(Import.PLE,Detalhamento!$E166,Detalhamento!AK$15)),IF(INDEX(Import.PLE,Detalhamento!$E166,Detalhamento!AK$15)&lt;=mediçao,OFFSET(Import.PLQ,$A166-1,AK$15-1,1,1),0),0),PLE!$AA$28*OFFSET(Import.PLQ,$A166-1,AK$15-1,1,1)),IF($E166&lt;&gt;1,IF(ISNUMBER(INDEX(Import.PLE,Detalhamento!$E166,Detalhamento!AK$15)),IF(INDEX(Import.PLE,Detalhamento!$E166,Detalhamento!AK$15)&lt;=mediçao,0,OFFSET(Import.PLQ,$A166-1,AK$15-1,1,1)),OFFSET(Import.PLQ,$A166-1,AK$15-1,1,1)),(1-PLE!$AA$28)*OFFSET(Import.PLQ,$A166-1,AK$15-1,1,1))))</f>
        <v>0</v>
      </c>
      <c r="AL166" s="144">
        <f ca="1">IF(AL$13="",0,CHOOSE(Detalhamento.OpçãoServiços,OFFSET(Import.PLQ,$A166-1,AL$15-1,1,1),IF($E166&lt;&gt;1,IF(ISNUMBER(INDEX(Import.PLE,Detalhamento!$E166,Detalhamento!AL$15)),IF(INDEX(Import.PLE,Detalhamento!$E166,Detalhamento!AL$15)&lt;=mediçao,OFFSET(Import.PLQ,$A166-1,AL$15-1,1,1),0),0),PLE!$AA$28*OFFSET(Import.PLQ,$A166-1,AL$15-1,1,1)),IF($E166&lt;&gt;1,IF(ISNUMBER(INDEX(Import.PLE,Detalhamento!$E166,Detalhamento!AL$15)),IF(INDEX(Import.PLE,Detalhamento!$E166,Detalhamento!AL$15)&lt;=mediçao,0,OFFSET(Import.PLQ,$A166-1,AL$15-1,1,1)),OFFSET(Import.PLQ,$A166-1,AL$15-1,1,1)),(1-PLE!$AA$28)*OFFSET(Import.PLQ,$A166-1,AL$15-1,1,1))))</f>
        <v>0</v>
      </c>
      <c r="AM166" s="144">
        <f ca="1">IF(AM$13="",0,CHOOSE(Detalhamento.OpçãoServiços,OFFSET(Import.PLQ,$A166-1,AM$15-1,1,1),IF($E166&lt;&gt;1,IF(ISNUMBER(INDEX(Import.PLE,Detalhamento!$E166,Detalhamento!AM$15)),IF(INDEX(Import.PLE,Detalhamento!$E166,Detalhamento!AM$15)&lt;=mediçao,OFFSET(Import.PLQ,$A166-1,AM$15-1,1,1),0),0),PLE!$AA$28*OFFSET(Import.PLQ,$A166-1,AM$15-1,1,1)),IF($E166&lt;&gt;1,IF(ISNUMBER(INDEX(Import.PLE,Detalhamento!$E166,Detalhamento!AM$15)),IF(INDEX(Import.PLE,Detalhamento!$E166,Detalhamento!AM$15)&lt;=mediçao,0,OFFSET(Import.PLQ,$A166-1,AM$15-1,1,1)),OFFSET(Import.PLQ,$A166-1,AM$15-1,1,1)),(1-PLE!$AA$28)*OFFSET(Import.PLQ,$A166-1,AM$15-1,1,1))))</f>
        <v>0</v>
      </c>
      <c r="AN166" s="144">
        <f ca="1">IF(AN$13="",0,CHOOSE(Detalhamento.OpçãoServiços,OFFSET(Import.PLQ,$A166-1,AN$15-1,1,1),IF($E166&lt;&gt;1,IF(ISNUMBER(INDEX(Import.PLE,Detalhamento!$E166,Detalhamento!AN$15)),IF(INDEX(Import.PLE,Detalhamento!$E166,Detalhamento!AN$15)&lt;=mediçao,OFFSET(Import.PLQ,$A166-1,AN$15-1,1,1),0),0),PLE!$AA$28*OFFSET(Import.PLQ,$A166-1,AN$15-1,1,1)),IF($E166&lt;&gt;1,IF(ISNUMBER(INDEX(Import.PLE,Detalhamento!$E166,Detalhamento!AN$15)),IF(INDEX(Import.PLE,Detalhamento!$E166,Detalhamento!AN$15)&lt;=mediçao,0,OFFSET(Import.PLQ,$A166-1,AN$15-1,1,1)),OFFSET(Import.PLQ,$A166-1,AN$15-1,1,1)),(1-PLE!$AA$28)*OFFSET(Import.PLQ,$A166-1,AN$15-1,1,1))))</f>
        <v>0</v>
      </c>
      <c r="AO166" s="144">
        <f ca="1">IF(AO$13="",0,CHOOSE(Detalhamento.OpçãoServiços,OFFSET(Import.PLQ,$A166-1,AO$15-1,1,1),IF($E166&lt;&gt;1,IF(ISNUMBER(INDEX(Import.PLE,Detalhamento!$E166,Detalhamento!AO$15)),IF(INDEX(Import.PLE,Detalhamento!$E166,Detalhamento!AO$15)&lt;=mediçao,OFFSET(Import.PLQ,$A166-1,AO$15-1,1,1),0),0),PLE!$AA$28*OFFSET(Import.PLQ,$A166-1,AO$15-1,1,1)),IF($E166&lt;&gt;1,IF(ISNUMBER(INDEX(Import.PLE,Detalhamento!$E166,Detalhamento!AO$15)),IF(INDEX(Import.PLE,Detalhamento!$E166,Detalhamento!AO$15)&lt;=mediçao,0,OFFSET(Import.PLQ,$A166-1,AO$15-1,1,1)),OFFSET(Import.PLQ,$A166-1,AO$15-1,1,1)),(1-PLE!$AA$28)*OFFSET(Import.PLQ,$A166-1,AO$15-1,1,1))))</f>
        <v>0</v>
      </c>
      <c r="AP166" s="144">
        <f ca="1">IF(AP$13="",0,CHOOSE(Detalhamento.OpçãoServiços,OFFSET(Import.PLQ,$A166-1,AP$15-1,1,1),IF($E166&lt;&gt;1,IF(ISNUMBER(INDEX(Import.PLE,Detalhamento!$E166,Detalhamento!AP$15)),IF(INDEX(Import.PLE,Detalhamento!$E166,Detalhamento!AP$15)&lt;=mediçao,OFFSET(Import.PLQ,$A166-1,AP$15-1,1,1),0),0),PLE!$AA$28*OFFSET(Import.PLQ,$A166-1,AP$15-1,1,1)),IF($E166&lt;&gt;1,IF(ISNUMBER(INDEX(Import.PLE,Detalhamento!$E166,Detalhamento!AP$15)),IF(INDEX(Import.PLE,Detalhamento!$E166,Detalhamento!AP$15)&lt;=mediçao,0,OFFSET(Import.PLQ,$A166-1,AP$15-1,1,1)),OFFSET(Import.PLQ,$A166-1,AP$15-1,1,1)),(1-PLE!$AA$28)*OFFSET(Import.PLQ,$A166-1,AP$15-1,1,1))))</f>
        <v>0</v>
      </c>
      <c r="AQ166" s="144">
        <f ca="1">IF(AQ$13="",0,CHOOSE(Detalhamento.OpçãoServiços,OFFSET(Import.PLQ,$A166-1,AQ$15-1,1,1),IF($E166&lt;&gt;1,IF(ISNUMBER(INDEX(Import.PLE,Detalhamento!$E166,Detalhamento!AQ$15)),IF(INDEX(Import.PLE,Detalhamento!$E166,Detalhamento!AQ$15)&lt;=mediçao,OFFSET(Import.PLQ,$A166-1,AQ$15-1,1,1),0),0),PLE!$AA$28*OFFSET(Import.PLQ,$A166-1,AQ$15-1,1,1)),IF($E166&lt;&gt;1,IF(ISNUMBER(INDEX(Import.PLE,Detalhamento!$E166,Detalhamento!AQ$15)),IF(INDEX(Import.PLE,Detalhamento!$E166,Detalhamento!AQ$15)&lt;=mediçao,0,OFFSET(Import.PLQ,$A166-1,AQ$15-1,1,1)),OFFSET(Import.PLQ,$A166-1,AQ$15-1,1,1)),(1-PLE!$AA$28)*OFFSET(Import.PLQ,$A166-1,AQ$15-1,1,1))))</f>
        <v>0</v>
      </c>
      <c r="AR166" s="144">
        <f ca="1">IF(AR$13="",0,CHOOSE(Detalhamento.OpçãoServiços,OFFSET(Import.PLQ,$A166-1,AR$15-1,1,1),IF($E166&lt;&gt;1,IF(ISNUMBER(INDEX(Import.PLE,Detalhamento!$E166,Detalhamento!AR$15)),IF(INDEX(Import.PLE,Detalhamento!$E166,Detalhamento!AR$15)&lt;=mediçao,OFFSET(Import.PLQ,$A166-1,AR$15-1,1,1),0),0),PLE!$AA$28*OFFSET(Import.PLQ,$A166-1,AR$15-1,1,1)),IF($E166&lt;&gt;1,IF(ISNUMBER(INDEX(Import.PLE,Detalhamento!$E166,Detalhamento!AR$15)),IF(INDEX(Import.PLE,Detalhamento!$E166,Detalhamento!AR$15)&lt;=mediçao,0,OFFSET(Import.PLQ,$A166-1,AR$15-1,1,1)),OFFSET(Import.PLQ,$A166-1,AR$15-1,1,1)),(1-PLE!$AA$28)*OFFSET(Import.PLQ,$A166-1,AR$15-1,1,1))))</f>
        <v>0</v>
      </c>
      <c r="AS166" s="144">
        <f ca="1">IF(AS$13="",0,CHOOSE(Detalhamento.OpçãoServiços,OFFSET(Import.PLQ,$A166-1,AS$15-1,1,1),IF($E166&lt;&gt;1,IF(ISNUMBER(INDEX(Import.PLE,Detalhamento!$E166,Detalhamento!AS$15)),IF(INDEX(Import.PLE,Detalhamento!$E166,Detalhamento!AS$15)&lt;=mediçao,OFFSET(Import.PLQ,$A166-1,AS$15-1,1,1),0),0),PLE!$AA$28*OFFSET(Import.PLQ,$A166-1,AS$15-1,1,1)),IF($E166&lt;&gt;1,IF(ISNUMBER(INDEX(Import.PLE,Detalhamento!$E166,Detalhamento!AS$15)),IF(INDEX(Import.PLE,Detalhamento!$E166,Detalhamento!AS$15)&lt;=mediçao,0,OFFSET(Import.PLQ,$A166-1,AS$15-1,1,1)),OFFSET(Import.PLQ,$A166-1,AS$15-1,1,1)),(1-PLE!$AA$28)*OFFSET(Import.PLQ,$A166-1,AS$15-1,1,1))))</f>
        <v>0</v>
      </c>
      <c r="AT166" s="144">
        <f ca="1">IF(AT$13="",0,CHOOSE(Detalhamento.OpçãoServiços,OFFSET(Import.PLQ,$A166-1,AT$15-1,1,1),IF($E166&lt;&gt;1,IF(ISNUMBER(INDEX(Import.PLE,Detalhamento!$E166,Detalhamento!AT$15)),IF(INDEX(Import.PLE,Detalhamento!$E166,Detalhamento!AT$15)&lt;=mediçao,OFFSET(Import.PLQ,$A166-1,AT$15-1,1,1),0),0),PLE!$AA$28*OFFSET(Import.PLQ,$A166-1,AT$15-1,1,1)),IF($E166&lt;&gt;1,IF(ISNUMBER(INDEX(Import.PLE,Detalhamento!$E166,Detalhamento!AT$15)),IF(INDEX(Import.PLE,Detalhamento!$E166,Detalhamento!AT$15)&lt;=mediçao,0,OFFSET(Import.PLQ,$A166-1,AT$15-1,1,1)),OFFSET(Import.PLQ,$A166-1,AT$15-1,1,1)),(1-PLE!$AA$28)*OFFSET(Import.PLQ,$A166-1,AT$15-1,1,1))))</f>
        <v>0</v>
      </c>
      <c r="AU166" s="144">
        <f ca="1">IF(AU$13="",0,CHOOSE(Detalhamento.OpçãoServiços,OFFSET(Import.PLQ,$A166-1,AU$15-1,1,1),IF($E166&lt;&gt;1,IF(ISNUMBER(INDEX(Import.PLE,Detalhamento!$E166,Detalhamento!AU$15)),IF(INDEX(Import.PLE,Detalhamento!$E166,Detalhamento!AU$15)&lt;=mediçao,OFFSET(Import.PLQ,$A166-1,AU$15-1,1,1),0),0),PLE!$AA$28*OFFSET(Import.PLQ,$A166-1,AU$15-1,1,1)),IF($E166&lt;&gt;1,IF(ISNUMBER(INDEX(Import.PLE,Detalhamento!$E166,Detalhamento!AU$15)),IF(INDEX(Import.PLE,Detalhamento!$E166,Detalhamento!AU$15)&lt;=mediçao,0,OFFSET(Import.PLQ,$A166-1,AU$15-1,1,1)),OFFSET(Import.PLQ,$A166-1,AU$15-1,1,1)),(1-PLE!$AA$28)*OFFSET(Import.PLQ,$A166-1,AU$15-1,1,1))))</f>
        <v>0</v>
      </c>
      <c r="AV166" s="144">
        <f ca="1">IF(AV$13="",0,CHOOSE(Detalhamento.OpçãoServiços,OFFSET(Import.PLQ,$A166-1,AV$15-1,1,1),IF($E166&lt;&gt;1,IF(ISNUMBER(INDEX(Import.PLE,Detalhamento!$E166,Detalhamento!AV$15)),IF(INDEX(Import.PLE,Detalhamento!$E166,Detalhamento!AV$15)&lt;=mediçao,OFFSET(Import.PLQ,$A166-1,AV$15-1,1,1),0),0),PLE!$AA$28*OFFSET(Import.PLQ,$A166-1,AV$15-1,1,1)),IF($E166&lt;&gt;1,IF(ISNUMBER(INDEX(Import.PLE,Detalhamento!$E166,Detalhamento!AV$15)),IF(INDEX(Import.PLE,Detalhamento!$E166,Detalhamento!AV$15)&lt;=mediçao,0,OFFSET(Import.PLQ,$A166-1,AV$15-1,1,1)),OFFSET(Import.PLQ,$A166-1,AV$15-1,1,1)),(1-PLE!$AA$28)*OFFSET(Import.PLQ,$A166-1,AV$15-1,1,1))))</f>
        <v>0</v>
      </c>
      <c r="AW166" s="144">
        <f ca="1">IF(AW$13="",0,CHOOSE(Detalhamento.OpçãoServiços,OFFSET(Import.PLQ,$A166-1,AW$15-1,1,1),IF($E166&lt;&gt;1,IF(ISNUMBER(INDEX(Import.PLE,Detalhamento!$E166,Detalhamento!AW$15)),IF(INDEX(Import.PLE,Detalhamento!$E166,Detalhamento!AW$15)&lt;=mediçao,OFFSET(Import.PLQ,$A166-1,AW$15-1,1,1),0),0),PLE!$AA$28*OFFSET(Import.PLQ,$A166-1,AW$15-1,1,1)),IF($E166&lt;&gt;1,IF(ISNUMBER(INDEX(Import.PLE,Detalhamento!$E166,Detalhamento!AW$15)),IF(INDEX(Import.PLE,Detalhamento!$E166,Detalhamento!AW$15)&lt;=mediçao,0,OFFSET(Import.PLQ,$A166-1,AW$15-1,1,1)),OFFSET(Import.PLQ,$A166-1,AW$15-1,1,1)),(1-PLE!$AA$28)*OFFSET(Import.PLQ,$A166-1,AW$15-1,1,1))))</f>
        <v>0</v>
      </c>
      <c r="AX166" s="144">
        <f ca="1">IF(AX$13="",0,CHOOSE(Detalhamento.OpçãoServiços,OFFSET(Import.PLQ,$A166-1,AX$15-1,1,1),IF($E166&lt;&gt;1,IF(ISNUMBER(INDEX(Import.PLE,Detalhamento!$E166,Detalhamento!AX$15)),IF(INDEX(Import.PLE,Detalhamento!$E166,Detalhamento!AX$15)&lt;=mediçao,OFFSET(Import.PLQ,$A166-1,AX$15-1,1,1),0),0),PLE!$AA$28*OFFSET(Import.PLQ,$A166-1,AX$15-1,1,1)),IF($E166&lt;&gt;1,IF(ISNUMBER(INDEX(Import.PLE,Detalhamento!$E166,Detalhamento!AX$15)),IF(INDEX(Import.PLE,Detalhamento!$E166,Detalhamento!AX$15)&lt;=mediçao,0,OFFSET(Import.PLQ,$A166-1,AX$15-1,1,1)),OFFSET(Import.PLQ,$A166-1,AX$15-1,1,1)),(1-PLE!$AA$28)*OFFSET(Import.PLQ,$A166-1,AX$15-1,1,1))))</f>
        <v>0</v>
      </c>
      <c r="AY166" s="144">
        <f ca="1">IF(AY$13="",0,CHOOSE(Detalhamento.OpçãoServiços,OFFSET(Import.PLQ,$A166-1,AY$15-1,1,1),IF($E166&lt;&gt;1,IF(ISNUMBER(INDEX(Import.PLE,Detalhamento!$E166,Detalhamento!AY$15)),IF(INDEX(Import.PLE,Detalhamento!$E166,Detalhamento!AY$15)&lt;=mediçao,OFFSET(Import.PLQ,$A166-1,AY$15-1,1,1),0),0),PLE!$AA$28*OFFSET(Import.PLQ,$A166-1,AY$15-1,1,1)),IF($E166&lt;&gt;1,IF(ISNUMBER(INDEX(Import.PLE,Detalhamento!$E166,Detalhamento!AY$15)),IF(INDEX(Import.PLE,Detalhamento!$E166,Detalhamento!AY$15)&lt;=mediçao,0,OFFSET(Import.PLQ,$A166-1,AY$15-1,1,1)),OFFSET(Import.PLQ,$A166-1,AY$15-1,1,1)),(1-PLE!$AA$28)*OFFSET(Import.PLQ,$A166-1,AY$15-1,1,1))))</f>
        <v>0</v>
      </c>
      <c r="AZ166" s="144">
        <f ca="1">IF(AZ$13="",0,CHOOSE(Detalhamento.OpçãoServiços,OFFSET(Import.PLQ,$A166-1,AZ$15-1,1,1),IF($E166&lt;&gt;1,IF(ISNUMBER(INDEX(Import.PLE,Detalhamento!$E166,Detalhamento!AZ$15)),IF(INDEX(Import.PLE,Detalhamento!$E166,Detalhamento!AZ$15)&lt;=mediçao,OFFSET(Import.PLQ,$A166-1,AZ$15-1,1,1),0),0),PLE!$AA$28*OFFSET(Import.PLQ,$A166-1,AZ$15-1,1,1)),IF($E166&lt;&gt;1,IF(ISNUMBER(INDEX(Import.PLE,Detalhamento!$E166,Detalhamento!AZ$15)),IF(INDEX(Import.PLE,Detalhamento!$E166,Detalhamento!AZ$15)&lt;=mediçao,0,OFFSET(Import.PLQ,$A166-1,AZ$15-1,1,1)),OFFSET(Import.PLQ,$A166-1,AZ$15-1,1,1)),(1-PLE!$AA$28)*OFFSET(Import.PLQ,$A166-1,AZ$15-1,1,1))))</f>
        <v>0</v>
      </c>
      <c r="BA166" s="144">
        <f ca="1">IF(BA$13="",0,CHOOSE(Detalhamento.OpçãoServiços,OFFSET(Import.PLQ,$A166-1,BA$15-1,1,1),IF($E166&lt;&gt;1,IF(ISNUMBER(INDEX(Import.PLE,Detalhamento!$E166,Detalhamento!BA$15)),IF(INDEX(Import.PLE,Detalhamento!$E166,Detalhamento!BA$15)&lt;=mediçao,OFFSET(Import.PLQ,$A166-1,BA$15-1,1,1),0),0),PLE!$AA$28*OFFSET(Import.PLQ,$A166-1,BA$15-1,1,1)),IF($E166&lt;&gt;1,IF(ISNUMBER(INDEX(Import.PLE,Detalhamento!$E166,Detalhamento!BA$15)),IF(INDEX(Import.PLE,Detalhamento!$E166,Detalhamento!BA$15)&lt;=mediçao,0,OFFSET(Import.PLQ,$A166-1,BA$15-1,1,1)),OFFSET(Import.PLQ,$A166-1,BA$15-1,1,1)),(1-PLE!$AA$28)*OFFSET(Import.PLQ,$A166-1,BA$15-1,1,1))))</f>
        <v>0</v>
      </c>
      <c r="BB166" s="144">
        <f ca="1">IF(BB$13="",0,CHOOSE(Detalhamento.OpçãoServiços,OFFSET(Import.PLQ,$A166-1,BB$15-1,1,1),IF($E166&lt;&gt;1,IF(ISNUMBER(INDEX(Import.PLE,Detalhamento!$E166,Detalhamento!BB$15)),IF(INDEX(Import.PLE,Detalhamento!$E166,Detalhamento!BB$15)&lt;=mediçao,OFFSET(Import.PLQ,$A166-1,BB$15-1,1,1),0),0),PLE!$AA$28*OFFSET(Import.PLQ,$A166-1,BB$15-1,1,1)),IF($E166&lt;&gt;1,IF(ISNUMBER(INDEX(Import.PLE,Detalhamento!$E166,Detalhamento!BB$15)),IF(INDEX(Import.PLE,Detalhamento!$E166,Detalhamento!BB$15)&lt;=mediçao,0,OFFSET(Import.PLQ,$A166-1,BB$15-1,1,1)),OFFSET(Import.PLQ,$A166-1,BB$15-1,1,1)),(1-PLE!$AA$28)*OFFSET(Import.PLQ,$A166-1,BB$15-1,1,1))))</f>
        <v>0</v>
      </c>
      <c r="BC166" s="144">
        <f ca="1">IF(BC$13="",0,CHOOSE(Detalhamento.OpçãoServiços,OFFSET(Import.PLQ,$A166-1,BC$15-1,1,1),IF($E166&lt;&gt;1,IF(ISNUMBER(INDEX(Import.PLE,Detalhamento!$E166,Detalhamento!BC$15)),IF(INDEX(Import.PLE,Detalhamento!$E166,Detalhamento!BC$15)&lt;=mediçao,OFFSET(Import.PLQ,$A166-1,BC$15-1,1,1),0),0),PLE!$AA$28*OFFSET(Import.PLQ,$A166-1,BC$15-1,1,1)),IF($E166&lt;&gt;1,IF(ISNUMBER(INDEX(Import.PLE,Detalhamento!$E166,Detalhamento!BC$15)),IF(INDEX(Import.PLE,Detalhamento!$E166,Detalhamento!BC$15)&lt;=mediçao,0,OFFSET(Import.PLQ,$A166-1,BC$15-1,1,1)),OFFSET(Import.PLQ,$A166-1,BC$15-1,1,1)),(1-PLE!$AA$28)*OFFSET(Import.PLQ,$A166-1,BC$15-1,1,1))))</f>
        <v>0</v>
      </c>
      <c r="BD166" s="144">
        <f ca="1">IF(BD$13="",0,CHOOSE(Detalhamento.OpçãoServiços,OFFSET(Import.PLQ,$A166-1,BD$15-1,1,1),IF($E166&lt;&gt;1,IF(ISNUMBER(INDEX(Import.PLE,Detalhamento!$E166,Detalhamento!BD$15)),IF(INDEX(Import.PLE,Detalhamento!$E166,Detalhamento!BD$15)&lt;=mediçao,OFFSET(Import.PLQ,$A166-1,BD$15-1,1,1),0),0),PLE!$AA$28*OFFSET(Import.PLQ,$A166-1,BD$15-1,1,1)),IF($E166&lt;&gt;1,IF(ISNUMBER(INDEX(Import.PLE,Detalhamento!$E166,Detalhamento!BD$15)),IF(INDEX(Import.PLE,Detalhamento!$E166,Detalhamento!BD$15)&lt;=mediçao,0,OFFSET(Import.PLQ,$A166-1,BD$15-1,1,1)),OFFSET(Import.PLQ,$A166-1,BD$15-1,1,1)),(1-PLE!$AA$28)*OFFSET(Import.PLQ,$A166-1,BD$15-1,1,1))))</f>
        <v>0</v>
      </c>
      <c r="BE166" s="144">
        <f ca="1">IF(BE$13="",0,CHOOSE(Detalhamento.OpçãoServiços,OFFSET(Import.PLQ,$A166-1,BE$15-1,1,1),IF($E166&lt;&gt;1,IF(ISNUMBER(INDEX(Import.PLE,Detalhamento!$E166,Detalhamento!BE$15)),IF(INDEX(Import.PLE,Detalhamento!$E166,Detalhamento!BE$15)&lt;=mediçao,OFFSET(Import.PLQ,$A166-1,BE$15-1,1,1),0),0),PLE!$AA$28*OFFSET(Import.PLQ,$A166-1,BE$15-1,1,1)),IF($E166&lt;&gt;1,IF(ISNUMBER(INDEX(Import.PLE,Detalhamento!$E166,Detalhamento!BE$15)),IF(INDEX(Import.PLE,Detalhamento!$E166,Detalhamento!BE$15)&lt;=mediçao,0,OFFSET(Import.PLQ,$A166-1,BE$15-1,1,1)),OFFSET(Import.PLQ,$A166-1,BE$15-1,1,1)),(1-PLE!$AA$28)*OFFSET(Import.PLQ,$A166-1,BE$15-1,1,1))))</f>
        <v>0</v>
      </c>
      <c r="BF166" s="144">
        <f ca="1">IF(BF$13="",0,CHOOSE(Detalhamento.OpçãoServiços,OFFSET(Import.PLQ,$A166-1,BF$15-1,1,1),IF($E166&lt;&gt;1,IF(ISNUMBER(INDEX(Import.PLE,Detalhamento!$E166,Detalhamento!BF$15)),IF(INDEX(Import.PLE,Detalhamento!$E166,Detalhamento!BF$15)&lt;=mediçao,OFFSET(Import.PLQ,$A166-1,BF$15-1,1,1),0),0),PLE!$AA$28*OFFSET(Import.PLQ,$A166-1,BF$15-1,1,1)),IF($E166&lt;&gt;1,IF(ISNUMBER(INDEX(Import.PLE,Detalhamento!$E166,Detalhamento!BF$15)),IF(INDEX(Import.PLE,Detalhamento!$E166,Detalhamento!BF$15)&lt;=mediçao,0,OFFSET(Import.PLQ,$A166-1,BF$15-1,1,1)),OFFSET(Import.PLQ,$A166-1,BF$15-1,1,1)),(1-PLE!$AA$28)*OFFSET(Import.PLQ,$A166-1,BF$15-1,1,1))))</f>
        <v>0</v>
      </c>
      <c r="BG166" s="144">
        <f ca="1">IF(BG$13="",0,CHOOSE(Detalhamento.OpçãoServiços,OFFSET(Import.PLQ,$A166-1,BG$15-1,1,1),IF($E166&lt;&gt;1,IF(ISNUMBER(INDEX(Import.PLE,Detalhamento!$E166,Detalhamento!BG$15)),IF(INDEX(Import.PLE,Detalhamento!$E166,Detalhamento!BG$15)&lt;=mediçao,OFFSET(Import.PLQ,$A166-1,BG$15-1,1,1),0),0),PLE!$AA$28*OFFSET(Import.PLQ,$A166-1,BG$15-1,1,1)),IF($E166&lt;&gt;1,IF(ISNUMBER(INDEX(Import.PLE,Detalhamento!$E166,Detalhamento!BG$15)),IF(INDEX(Import.PLE,Detalhamento!$E166,Detalhamento!BG$15)&lt;=mediçao,0,OFFSET(Import.PLQ,$A166-1,BG$15-1,1,1)),OFFSET(Import.PLQ,$A166-1,BG$15-1,1,1)),(1-PLE!$AA$28)*OFFSET(Import.PLQ,$A166-1,BG$15-1,1,1))))</f>
        <v>0</v>
      </c>
      <c r="BH166" s="144">
        <f ca="1">IF(BH$13="",0,CHOOSE(Detalhamento.OpçãoServiços,OFFSET(Import.PLQ,$A166-1,BH$15-1,1,1),IF($E166&lt;&gt;1,IF(ISNUMBER(INDEX(Import.PLE,Detalhamento!$E166,Detalhamento!BH$15)),IF(INDEX(Import.PLE,Detalhamento!$E166,Detalhamento!BH$15)&lt;=mediçao,OFFSET(Import.PLQ,$A166-1,BH$15-1,1,1),0),0),PLE!$AA$28*OFFSET(Import.PLQ,$A166-1,BH$15-1,1,1)),IF($E166&lt;&gt;1,IF(ISNUMBER(INDEX(Import.PLE,Detalhamento!$E166,Detalhamento!BH$15)),IF(INDEX(Import.PLE,Detalhamento!$E166,Detalhamento!BH$15)&lt;=mediçao,0,OFFSET(Import.PLQ,$A166-1,BH$15-1,1,1)),OFFSET(Import.PLQ,$A166-1,BH$15-1,1,1)),(1-PLE!$AA$28)*OFFSET(Import.PLQ,$A166-1,BH$15-1,1,1))))</f>
        <v>0</v>
      </c>
      <c r="BI166" s="144">
        <f ca="1">IF(BI$13="",0,CHOOSE(Detalhamento.OpçãoServiços,OFFSET(Import.PLQ,$A166-1,BI$15-1,1,1),IF($E166&lt;&gt;1,IF(ISNUMBER(INDEX(Import.PLE,Detalhamento!$E166,Detalhamento!BI$15)),IF(INDEX(Import.PLE,Detalhamento!$E166,Detalhamento!BI$15)&lt;=mediçao,OFFSET(Import.PLQ,$A166-1,BI$15-1,1,1),0),0),PLE!$AA$28*OFFSET(Import.PLQ,$A166-1,BI$15-1,1,1)),IF($E166&lt;&gt;1,IF(ISNUMBER(INDEX(Import.PLE,Detalhamento!$E166,Detalhamento!BI$15)),IF(INDEX(Import.PLE,Detalhamento!$E166,Detalhamento!BI$15)&lt;=mediçao,0,OFFSET(Import.PLQ,$A166-1,BI$15-1,1,1)),OFFSET(Import.PLQ,$A166-1,BI$15-1,1,1)),(1-PLE!$AA$28)*OFFSET(Import.PLQ,$A166-1,BI$15-1,1,1))))</f>
        <v>0</v>
      </c>
    </row>
    <row r="167" spans="1:61" ht="10.5" hidden="1" x14ac:dyDescent="0.25">
      <c r="A167" s="155">
        <v>151</v>
      </c>
      <c r="B167" s="21" t="str">
        <f t="shared" ca="1" si="25"/>
        <v>Nível</v>
      </c>
      <c r="E167" s="153" t="str">
        <f t="shared" ca="1" si="26"/>
        <v/>
      </c>
      <c r="F167" s="154">
        <f t="shared" ca="1" si="27"/>
        <v>0</v>
      </c>
      <c r="G167" s="154" t="str">
        <f t="shared" ca="1" si="30"/>
        <v>2.2.1</v>
      </c>
      <c r="H167" s="182" t="str">
        <f t="shared" ca="1" si="30"/>
        <v>ALVENARIA DE PEDRA ARGAMASSADA</v>
      </c>
      <c r="I167" s="37" t="str">
        <f t="shared" ca="1" si="28"/>
        <v/>
      </c>
      <c r="J167" s="144" t="str">
        <f t="shared" ca="1" si="29"/>
        <v/>
      </c>
      <c r="K167" s="67"/>
      <c r="L167" s="144">
        <f ca="1">IF(L$13="",0,CHOOSE(Detalhamento.OpçãoServiços,OFFSET(Import.PLQ,$A167-1,L$15-1,1,1),IF($E167&lt;&gt;1,IF(ISNUMBER(INDEX(Import.PLE,Detalhamento!$E167,Detalhamento!L$15)),IF(INDEX(Import.PLE,Detalhamento!$E167,Detalhamento!L$15)&lt;=mediçao,OFFSET(Import.PLQ,$A167-1,L$15-1,1,1),0),0),PLE!$AA$28*OFFSET(Import.PLQ,$A167-1,L$15-1,1,1)),IF($E167&lt;&gt;1,IF(ISNUMBER(INDEX(Import.PLE,Detalhamento!$E167,Detalhamento!L$15)),IF(INDEX(Import.PLE,Detalhamento!$E167,Detalhamento!L$15)&lt;=mediçao,0,OFFSET(Import.PLQ,$A167-1,L$15-1,1,1)),OFFSET(Import.PLQ,$A167-1,L$15-1,1,1)),(1-PLE!$AA$28)*OFFSET(Import.PLQ,$A167-1,L$15-1,1,1))))</f>
        <v>0</v>
      </c>
      <c r="M167" s="144">
        <f ca="1">IF(M$13="",0,CHOOSE(Detalhamento.OpçãoServiços,OFFSET(Import.PLQ,$A167-1,M$15-1,1,1),IF($E167&lt;&gt;1,IF(ISNUMBER(INDEX(Import.PLE,Detalhamento!$E167,Detalhamento!M$15)),IF(INDEX(Import.PLE,Detalhamento!$E167,Detalhamento!M$15)&lt;=mediçao,OFFSET(Import.PLQ,$A167-1,M$15-1,1,1),0),0),PLE!$AA$28*OFFSET(Import.PLQ,$A167-1,M$15-1,1,1)),IF($E167&lt;&gt;1,IF(ISNUMBER(INDEX(Import.PLE,Detalhamento!$E167,Detalhamento!M$15)),IF(INDEX(Import.PLE,Detalhamento!$E167,Detalhamento!M$15)&lt;=mediçao,0,OFFSET(Import.PLQ,$A167-1,M$15-1,1,1)),OFFSET(Import.PLQ,$A167-1,M$15-1,1,1)),(1-PLE!$AA$28)*OFFSET(Import.PLQ,$A167-1,M$15-1,1,1))))</f>
        <v>0</v>
      </c>
      <c r="N167" s="144">
        <f ca="1">IF(N$13="",0,CHOOSE(Detalhamento.OpçãoServiços,OFFSET(Import.PLQ,$A167-1,N$15-1,1,1),IF($E167&lt;&gt;1,IF(ISNUMBER(INDEX(Import.PLE,Detalhamento!$E167,Detalhamento!N$15)),IF(INDEX(Import.PLE,Detalhamento!$E167,Detalhamento!N$15)&lt;=mediçao,OFFSET(Import.PLQ,$A167-1,N$15-1,1,1),0),0),PLE!$AA$28*OFFSET(Import.PLQ,$A167-1,N$15-1,1,1)),IF($E167&lt;&gt;1,IF(ISNUMBER(INDEX(Import.PLE,Detalhamento!$E167,Detalhamento!N$15)),IF(INDEX(Import.PLE,Detalhamento!$E167,Detalhamento!N$15)&lt;=mediçao,0,OFFSET(Import.PLQ,$A167-1,N$15-1,1,1)),OFFSET(Import.PLQ,$A167-1,N$15-1,1,1)),(1-PLE!$AA$28)*OFFSET(Import.PLQ,$A167-1,N$15-1,1,1))))</f>
        <v>0</v>
      </c>
      <c r="O167" s="144">
        <f ca="1">IF(O$13="",0,CHOOSE(Detalhamento.OpçãoServiços,OFFSET(Import.PLQ,$A167-1,O$15-1,1,1),IF($E167&lt;&gt;1,IF(ISNUMBER(INDEX(Import.PLE,Detalhamento!$E167,Detalhamento!O$15)),IF(INDEX(Import.PLE,Detalhamento!$E167,Detalhamento!O$15)&lt;=mediçao,OFFSET(Import.PLQ,$A167-1,O$15-1,1,1),0),0),PLE!$AA$28*OFFSET(Import.PLQ,$A167-1,O$15-1,1,1)),IF($E167&lt;&gt;1,IF(ISNUMBER(INDEX(Import.PLE,Detalhamento!$E167,Detalhamento!O$15)),IF(INDEX(Import.PLE,Detalhamento!$E167,Detalhamento!O$15)&lt;=mediçao,0,OFFSET(Import.PLQ,$A167-1,O$15-1,1,1)),OFFSET(Import.PLQ,$A167-1,O$15-1,1,1)),(1-PLE!$AA$28)*OFFSET(Import.PLQ,$A167-1,O$15-1,1,1))))</f>
        <v>0</v>
      </c>
      <c r="P167" s="144">
        <f ca="1">IF(P$13="",0,CHOOSE(Detalhamento.OpçãoServiços,OFFSET(Import.PLQ,$A167-1,P$15-1,1,1),IF($E167&lt;&gt;1,IF(ISNUMBER(INDEX(Import.PLE,Detalhamento!$E167,Detalhamento!P$15)),IF(INDEX(Import.PLE,Detalhamento!$E167,Detalhamento!P$15)&lt;=mediçao,OFFSET(Import.PLQ,$A167-1,P$15-1,1,1),0),0),PLE!$AA$28*OFFSET(Import.PLQ,$A167-1,P$15-1,1,1)),IF($E167&lt;&gt;1,IF(ISNUMBER(INDEX(Import.PLE,Detalhamento!$E167,Detalhamento!P$15)),IF(INDEX(Import.PLE,Detalhamento!$E167,Detalhamento!P$15)&lt;=mediçao,0,OFFSET(Import.PLQ,$A167-1,P$15-1,1,1)),OFFSET(Import.PLQ,$A167-1,P$15-1,1,1)),(1-PLE!$AA$28)*OFFSET(Import.PLQ,$A167-1,P$15-1,1,1))))</f>
        <v>0</v>
      </c>
      <c r="Q167" s="144">
        <f ca="1">IF(Q$13="",0,CHOOSE(Detalhamento.OpçãoServiços,OFFSET(Import.PLQ,$A167-1,Q$15-1,1,1),IF($E167&lt;&gt;1,IF(ISNUMBER(INDEX(Import.PLE,Detalhamento!$E167,Detalhamento!Q$15)),IF(INDEX(Import.PLE,Detalhamento!$E167,Detalhamento!Q$15)&lt;=mediçao,OFFSET(Import.PLQ,$A167-1,Q$15-1,1,1),0),0),PLE!$AA$28*OFFSET(Import.PLQ,$A167-1,Q$15-1,1,1)),IF($E167&lt;&gt;1,IF(ISNUMBER(INDEX(Import.PLE,Detalhamento!$E167,Detalhamento!Q$15)),IF(INDEX(Import.PLE,Detalhamento!$E167,Detalhamento!Q$15)&lt;=mediçao,0,OFFSET(Import.PLQ,$A167-1,Q$15-1,1,1)),OFFSET(Import.PLQ,$A167-1,Q$15-1,1,1)),(1-PLE!$AA$28)*OFFSET(Import.PLQ,$A167-1,Q$15-1,1,1))))</f>
        <v>0</v>
      </c>
      <c r="R167" s="144">
        <f ca="1">IF(R$13="",0,CHOOSE(Detalhamento.OpçãoServiços,OFFSET(Import.PLQ,$A167-1,R$15-1,1,1),IF($E167&lt;&gt;1,IF(ISNUMBER(INDEX(Import.PLE,Detalhamento!$E167,Detalhamento!R$15)),IF(INDEX(Import.PLE,Detalhamento!$E167,Detalhamento!R$15)&lt;=mediçao,OFFSET(Import.PLQ,$A167-1,R$15-1,1,1),0),0),PLE!$AA$28*OFFSET(Import.PLQ,$A167-1,R$15-1,1,1)),IF($E167&lt;&gt;1,IF(ISNUMBER(INDEX(Import.PLE,Detalhamento!$E167,Detalhamento!R$15)),IF(INDEX(Import.PLE,Detalhamento!$E167,Detalhamento!R$15)&lt;=mediçao,0,OFFSET(Import.PLQ,$A167-1,R$15-1,1,1)),OFFSET(Import.PLQ,$A167-1,R$15-1,1,1)),(1-PLE!$AA$28)*OFFSET(Import.PLQ,$A167-1,R$15-1,1,1))))</f>
        <v>0</v>
      </c>
      <c r="S167" s="144">
        <f ca="1">IF(S$13="",0,CHOOSE(Detalhamento.OpçãoServiços,OFFSET(Import.PLQ,$A167-1,S$15-1,1,1),IF($E167&lt;&gt;1,IF(ISNUMBER(INDEX(Import.PLE,Detalhamento!$E167,Detalhamento!S$15)),IF(INDEX(Import.PLE,Detalhamento!$E167,Detalhamento!S$15)&lt;=mediçao,OFFSET(Import.PLQ,$A167-1,S$15-1,1,1),0),0),PLE!$AA$28*OFFSET(Import.PLQ,$A167-1,S$15-1,1,1)),IF($E167&lt;&gt;1,IF(ISNUMBER(INDEX(Import.PLE,Detalhamento!$E167,Detalhamento!S$15)),IF(INDEX(Import.PLE,Detalhamento!$E167,Detalhamento!S$15)&lt;=mediçao,0,OFFSET(Import.PLQ,$A167-1,S$15-1,1,1)),OFFSET(Import.PLQ,$A167-1,S$15-1,1,1)),(1-PLE!$AA$28)*OFFSET(Import.PLQ,$A167-1,S$15-1,1,1))))</f>
        <v>0</v>
      </c>
      <c r="T167" s="144">
        <f ca="1">IF(T$13="",0,CHOOSE(Detalhamento.OpçãoServiços,OFFSET(Import.PLQ,$A167-1,T$15-1,1,1),IF($E167&lt;&gt;1,IF(ISNUMBER(INDEX(Import.PLE,Detalhamento!$E167,Detalhamento!T$15)),IF(INDEX(Import.PLE,Detalhamento!$E167,Detalhamento!T$15)&lt;=mediçao,OFFSET(Import.PLQ,$A167-1,T$15-1,1,1),0),0),PLE!$AA$28*OFFSET(Import.PLQ,$A167-1,T$15-1,1,1)),IF($E167&lt;&gt;1,IF(ISNUMBER(INDEX(Import.PLE,Detalhamento!$E167,Detalhamento!T$15)),IF(INDEX(Import.PLE,Detalhamento!$E167,Detalhamento!T$15)&lt;=mediçao,0,OFFSET(Import.PLQ,$A167-1,T$15-1,1,1)),OFFSET(Import.PLQ,$A167-1,T$15-1,1,1)),(1-PLE!$AA$28)*OFFSET(Import.PLQ,$A167-1,T$15-1,1,1))))</f>
        <v>0</v>
      </c>
      <c r="U167" s="144">
        <f ca="1">IF(U$13="",0,CHOOSE(Detalhamento.OpçãoServiços,OFFSET(Import.PLQ,$A167-1,U$15-1,1,1),IF($E167&lt;&gt;1,IF(ISNUMBER(INDEX(Import.PLE,Detalhamento!$E167,Detalhamento!U$15)),IF(INDEX(Import.PLE,Detalhamento!$E167,Detalhamento!U$15)&lt;=mediçao,OFFSET(Import.PLQ,$A167-1,U$15-1,1,1),0),0),PLE!$AA$28*OFFSET(Import.PLQ,$A167-1,U$15-1,1,1)),IF($E167&lt;&gt;1,IF(ISNUMBER(INDEX(Import.PLE,Detalhamento!$E167,Detalhamento!U$15)),IF(INDEX(Import.PLE,Detalhamento!$E167,Detalhamento!U$15)&lt;=mediçao,0,OFFSET(Import.PLQ,$A167-1,U$15-1,1,1)),OFFSET(Import.PLQ,$A167-1,U$15-1,1,1)),(1-PLE!$AA$28)*OFFSET(Import.PLQ,$A167-1,U$15-1,1,1))))</f>
        <v>0</v>
      </c>
      <c r="V167" s="144">
        <f ca="1">IF(V$13="",0,CHOOSE(Detalhamento.OpçãoServiços,OFFSET(Import.PLQ,$A167-1,V$15-1,1,1),IF($E167&lt;&gt;1,IF(ISNUMBER(INDEX(Import.PLE,Detalhamento!$E167,Detalhamento!V$15)),IF(INDEX(Import.PLE,Detalhamento!$E167,Detalhamento!V$15)&lt;=mediçao,OFFSET(Import.PLQ,$A167-1,V$15-1,1,1),0),0),PLE!$AA$28*OFFSET(Import.PLQ,$A167-1,V$15-1,1,1)),IF($E167&lt;&gt;1,IF(ISNUMBER(INDEX(Import.PLE,Detalhamento!$E167,Detalhamento!V$15)),IF(INDEX(Import.PLE,Detalhamento!$E167,Detalhamento!V$15)&lt;=mediçao,0,OFFSET(Import.PLQ,$A167-1,V$15-1,1,1)),OFFSET(Import.PLQ,$A167-1,V$15-1,1,1)),(1-PLE!$AA$28)*OFFSET(Import.PLQ,$A167-1,V$15-1,1,1))))</f>
        <v>0</v>
      </c>
      <c r="W167" s="144">
        <f ca="1">IF(W$13="",0,CHOOSE(Detalhamento.OpçãoServiços,OFFSET(Import.PLQ,$A167-1,W$15-1,1,1),IF($E167&lt;&gt;1,IF(ISNUMBER(INDEX(Import.PLE,Detalhamento!$E167,Detalhamento!W$15)),IF(INDEX(Import.PLE,Detalhamento!$E167,Detalhamento!W$15)&lt;=mediçao,OFFSET(Import.PLQ,$A167-1,W$15-1,1,1),0),0),PLE!$AA$28*OFFSET(Import.PLQ,$A167-1,W$15-1,1,1)),IF($E167&lt;&gt;1,IF(ISNUMBER(INDEX(Import.PLE,Detalhamento!$E167,Detalhamento!W$15)),IF(INDEX(Import.PLE,Detalhamento!$E167,Detalhamento!W$15)&lt;=mediçao,0,OFFSET(Import.PLQ,$A167-1,W$15-1,1,1)),OFFSET(Import.PLQ,$A167-1,W$15-1,1,1)),(1-PLE!$AA$28)*OFFSET(Import.PLQ,$A167-1,W$15-1,1,1))))</f>
        <v>0</v>
      </c>
      <c r="X167" s="144">
        <f ca="1">IF(X$13="",0,CHOOSE(Detalhamento.OpçãoServiços,OFFSET(Import.PLQ,$A167-1,X$15-1,1,1),IF($E167&lt;&gt;1,IF(ISNUMBER(INDEX(Import.PLE,Detalhamento!$E167,Detalhamento!X$15)),IF(INDEX(Import.PLE,Detalhamento!$E167,Detalhamento!X$15)&lt;=mediçao,OFFSET(Import.PLQ,$A167-1,X$15-1,1,1),0),0),PLE!$AA$28*OFFSET(Import.PLQ,$A167-1,X$15-1,1,1)),IF($E167&lt;&gt;1,IF(ISNUMBER(INDEX(Import.PLE,Detalhamento!$E167,Detalhamento!X$15)),IF(INDEX(Import.PLE,Detalhamento!$E167,Detalhamento!X$15)&lt;=mediçao,0,OFFSET(Import.PLQ,$A167-1,X$15-1,1,1)),OFFSET(Import.PLQ,$A167-1,X$15-1,1,1)),(1-PLE!$AA$28)*OFFSET(Import.PLQ,$A167-1,X$15-1,1,1))))</f>
        <v>0</v>
      </c>
      <c r="Y167" s="144">
        <f ca="1">IF(Y$13="",0,CHOOSE(Detalhamento.OpçãoServiços,OFFSET(Import.PLQ,$A167-1,Y$15-1,1,1),IF($E167&lt;&gt;1,IF(ISNUMBER(INDEX(Import.PLE,Detalhamento!$E167,Detalhamento!Y$15)),IF(INDEX(Import.PLE,Detalhamento!$E167,Detalhamento!Y$15)&lt;=mediçao,OFFSET(Import.PLQ,$A167-1,Y$15-1,1,1),0),0),PLE!$AA$28*OFFSET(Import.PLQ,$A167-1,Y$15-1,1,1)),IF($E167&lt;&gt;1,IF(ISNUMBER(INDEX(Import.PLE,Detalhamento!$E167,Detalhamento!Y$15)),IF(INDEX(Import.PLE,Detalhamento!$E167,Detalhamento!Y$15)&lt;=mediçao,0,OFFSET(Import.PLQ,$A167-1,Y$15-1,1,1)),OFFSET(Import.PLQ,$A167-1,Y$15-1,1,1)),(1-PLE!$AA$28)*OFFSET(Import.PLQ,$A167-1,Y$15-1,1,1))))</f>
        <v>0</v>
      </c>
      <c r="Z167" s="144">
        <f ca="1">IF(Z$13="",0,CHOOSE(Detalhamento.OpçãoServiços,OFFSET(Import.PLQ,$A167-1,Z$15-1,1,1),IF($E167&lt;&gt;1,IF(ISNUMBER(INDEX(Import.PLE,Detalhamento!$E167,Detalhamento!Z$15)),IF(INDEX(Import.PLE,Detalhamento!$E167,Detalhamento!Z$15)&lt;=mediçao,OFFSET(Import.PLQ,$A167-1,Z$15-1,1,1),0),0),PLE!$AA$28*OFFSET(Import.PLQ,$A167-1,Z$15-1,1,1)),IF($E167&lt;&gt;1,IF(ISNUMBER(INDEX(Import.PLE,Detalhamento!$E167,Detalhamento!Z$15)),IF(INDEX(Import.PLE,Detalhamento!$E167,Detalhamento!Z$15)&lt;=mediçao,0,OFFSET(Import.PLQ,$A167-1,Z$15-1,1,1)),OFFSET(Import.PLQ,$A167-1,Z$15-1,1,1)),(1-PLE!$AA$28)*OFFSET(Import.PLQ,$A167-1,Z$15-1,1,1))))</f>
        <v>0</v>
      </c>
      <c r="AA167" s="144">
        <f ca="1">IF(AA$13="",0,CHOOSE(Detalhamento.OpçãoServiços,OFFSET(Import.PLQ,$A167-1,AA$15-1,1,1),IF($E167&lt;&gt;1,IF(ISNUMBER(INDEX(Import.PLE,Detalhamento!$E167,Detalhamento!AA$15)),IF(INDEX(Import.PLE,Detalhamento!$E167,Detalhamento!AA$15)&lt;=mediçao,OFFSET(Import.PLQ,$A167-1,AA$15-1,1,1),0),0),PLE!$AA$28*OFFSET(Import.PLQ,$A167-1,AA$15-1,1,1)),IF($E167&lt;&gt;1,IF(ISNUMBER(INDEX(Import.PLE,Detalhamento!$E167,Detalhamento!AA$15)),IF(INDEX(Import.PLE,Detalhamento!$E167,Detalhamento!AA$15)&lt;=mediçao,0,OFFSET(Import.PLQ,$A167-1,AA$15-1,1,1)),OFFSET(Import.PLQ,$A167-1,AA$15-1,1,1)),(1-PLE!$AA$28)*OFFSET(Import.PLQ,$A167-1,AA$15-1,1,1))))</f>
        <v>0</v>
      </c>
      <c r="AB167" s="144">
        <f ca="1">IF(AB$13="",0,CHOOSE(Detalhamento.OpçãoServiços,OFFSET(Import.PLQ,$A167-1,AB$15-1,1,1),IF($E167&lt;&gt;1,IF(ISNUMBER(INDEX(Import.PLE,Detalhamento!$E167,Detalhamento!AB$15)),IF(INDEX(Import.PLE,Detalhamento!$E167,Detalhamento!AB$15)&lt;=mediçao,OFFSET(Import.PLQ,$A167-1,AB$15-1,1,1),0),0),PLE!$AA$28*OFFSET(Import.PLQ,$A167-1,AB$15-1,1,1)),IF($E167&lt;&gt;1,IF(ISNUMBER(INDEX(Import.PLE,Detalhamento!$E167,Detalhamento!AB$15)),IF(INDEX(Import.PLE,Detalhamento!$E167,Detalhamento!AB$15)&lt;=mediçao,0,OFFSET(Import.PLQ,$A167-1,AB$15-1,1,1)),OFFSET(Import.PLQ,$A167-1,AB$15-1,1,1)),(1-PLE!$AA$28)*OFFSET(Import.PLQ,$A167-1,AB$15-1,1,1))))</f>
        <v>0</v>
      </c>
      <c r="AC167" s="144">
        <f ca="1">IF(AC$13="",0,CHOOSE(Detalhamento.OpçãoServiços,OFFSET(Import.PLQ,$A167-1,AC$15-1,1,1),IF($E167&lt;&gt;1,IF(ISNUMBER(INDEX(Import.PLE,Detalhamento!$E167,Detalhamento!AC$15)),IF(INDEX(Import.PLE,Detalhamento!$E167,Detalhamento!AC$15)&lt;=mediçao,OFFSET(Import.PLQ,$A167-1,AC$15-1,1,1),0),0),PLE!$AA$28*OFFSET(Import.PLQ,$A167-1,AC$15-1,1,1)),IF($E167&lt;&gt;1,IF(ISNUMBER(INDEX(Import.PLE,Detalhamento!$E167,Detalhamento!AC$15)),IF(INDEX(Import.PLE,Detalhamento!$E167,Detalhamento!AC$15)&lt;=mediçao,0,OFFSET(Import.PLQ,$A167-1,AC$15-1,1,1)),OFFSET(Import.PLQ,$A167-1,AC$15-1,1,1)),(1-PLE!$AA$28)*OFFSET(Import.PLQ,$A167-1,AC$15-1,1,1))))</f>
        <v>0</v>
      </c>
      <c r="AD167" s="144">
        <f ca="1">IF(AD$13="",0,CHOOSE(Detalhamento.OpçãoServiços,OFFSET(Import.PLQ,$A167-1,AD$15-1,1,1),IF($E167&lt;&gt;1,IF(ISNUMBER(INDEX(Import.PLE,Detalhamento!$E167,Detalhamento!AD$15)),IF(INDEX(Import.PLE,Detalhamento!$E167,Detalhamento!AD$15)&lt;=mediçao,OFFSET(Import.PLQ,$A167-1,AD$15-1,1,1),0),0),PLE!$AA$28*OFFSET(Import.PLQ,$A167-1,AD$15-1,1,1)),IF($E167&lt;&gt;1,IF(ISNUMBER(INDEX(Import.PLE,Detalhamento!$E167,Detalhamento!AD$15)),IF(INDEX(Import.PLE,Detalhamento!$E167,Detalhamento!AD$15)&lt;=mediçao,0,OFFSET(Import.PLQ,$A167-1,AD$15-1,1,1)),OFFSET(Import.PLQ,$A167-1,AD$15-1,1,1)),(1-PLE!$AA$28)*OFFSET(Import.PLQ,$A167-1,AD$15-1,1,1))))</f>
        <v>0</v>
      </c>
      <c r="AE167" s="144">
        <f ca="1">IF(AE$13="",0,CHOOSE(Detalhamento.OpçãoServiços,OFFSET(Import.PLQ,$A167-1,AE$15-1,1,1),IF($E167&lt;&gt;1,IF(ISNUMBER(INDEX(Import.PLE,Detalhamento!$E167,Detalhamento!AE$15)),IF(INDEX(Import.PLE,Detalhamento!$E167,Detalhamento!AE$15)&lt;=mediçao,OFFSET(Import.PLQ,$A167-1,AE$15-1,1,1),0),0),PLE!$AA$28*OFFSET(Import.PLQ,$A167-1,AE$15-1,1,1)),IF($E167&lt;&gt;1,IF(ISNUMBER(INDEX(Import.PLE,Detalhamento!$E167,Detalhamento!AE$15)),IF(INDEX(Import.PLE,Detalhamento!$E167,Detalhamento!AE$15)&lt;=mediçao,0,OFFSET(Import.PLQ,$A167-1,AE$15-1,1,1)),OFFSET(Import.PLQ,$A167-1,AE$15-1,1,1)),(1-PLE!$AA$28)*OFFSET(Import.PLQ,$A167-1,AE$15-1,1,1))))</f>
        <v>0</v>
      </c>
      <c r="AF167" s="144">
        <f ca="1">IF(AF$13="",0,CHOOSE(Detalhamento.OpçãoServiços,OFFSET(Import.PLQ,$A167-1,AF$15-1,1,1),IF($E167&lt;&gt;1,IF(ISNUMBER(INDEX(Import.PLE,Detalhamento!$E167,Detalhamento!AF$15)),IF(INDEX(Import.PLE,Detalhamento!$E167,Detalhamento!AF$15)&lt;=mediçao,OFFSET(Import.PLQ,$A167-1,AF$15-1,1,1),0),0),PLE!$AA$28*OFFSET(Import.PLQ,$A167-1,AF$15-1,1,1)),IF($E167&lt;&gt;1,IF(ISNUMBER(INDEX(Import.PLE,Detalhamento!$E167,Detalhamento!AF$15)),IF(INDEX(Import.PLE,Detalhamento!$E167,Detalhamento!AF$15)&lt;=mediçao,0,OFFSET(Import.PLQ,$A167-1,AF$15-1,1,1)),OFFSET(Import.PLQ,$A167-1,AF$15-1,1,1)),(1-PLE!$AA$28)*OFFSET(Import.PLQ,$A167-1,AF$15-1,1,1))))</f>
        <v>0</v>
      </c>
      <c r="AG167" s="144">
        <f ca="1">IF(AG$13="",0,CHOOSE(Detalhamento.OpçãoServiços,OFFSET(Import.PLQ,$A167-1,AG$15-1,1,1),IF($E167&lt;&gt;1,IF(ISNUMBER(INDEX(Import.PLE,Detalhamento!$E167,Detalhamento!AG$15)),IF(INDEX(Import.PLE,Detalhamento!$E167,Detalhamento!AG$15)&lt;=mediçao,OFFSET(Import.PLQ,$A167-1,AG$15-1,1,1),0),0),PLE!$AA$28*OFFSET(Import.PLQ,$A167-1,AG$15-1,1,1)),IF($E167&lt;&gt;1,IF(ISNUMBER(INDEX(Import.PLE,Detalhamento!$E167,Detalhamento!AG$15)),IF(INDEX(Import.PLE,Detalhamento!$E167,Detalhamento!AG$15)&lt;=mediçao,0,OFFSET(Import.PLQ,$A167-1,AG$15-1,1,1)),OFFSET(Import.PLQ,$A167-1,AG$15-1,1,1)),(1-PLE!$AA$28)*OFFSET(Import.PLQ,$A167-1,AG$15-1,1,1))))</f>
        <v>0</v>
      </c>
      <c r="AH167" s="144">
        <f ca="1">IF(AH$13="",0,CHOOSE(Detalhamento.OpçãoServiços,OFFSET(Import.PLQ,$A167-1,AH$15-1,1,1),IF($E167&lt;&gt;1,IF(ISNUMBER(INDEX(Import.PLE,Detalhamento!$E167,Detalhamento!AH$15)),IF(INDEX(Import.PLE,Detalhamento!$E167,Detalhamento!AH$15)&lt;=mediçao,OFFSET(Import.PLQ,$A167-1,AH$15-1,1,1),0),0),PLE!$AA$28*OFFSET(Import.PLQ,$A167-1,AH$15-1,1,1)),IF($E167&lt;&gt;1,IF(ISNUMBER(INDEX(Import.PLE,Detalhamento!$E167,Detalhamento!AH$15)),IF(INDEX(Import.PLE,Detalhamento!$E167,Detalhamento!AH$15)&lt;=mediçao,0,OFFSET(Import.PLQ,$A167-1,AH$15-1,1,1)),OFFSET(Import.PLQ,$A167-1,AH$15-1,1,1)),(1-PLE!$AA$28)*OFFSET(Import.PLQ,$A167-1,AH$15-1,1,1))))</f>
        <v>0</v>
      </c>
      <c r="AI167" s="144">
        <f ca="1">IF(AI$13="",0,CHOOSE(Detalhamento.OpçãoServiços,OFFSET(Import.PLQ,$A167-1,AI$15-1,1,1),IF($E167&lt;&gt;1,IF(ISNUMBER(INDEX(Import.PLE,Detalhamento!$E167,Detalhamento!AI$15)),IF(INDEX(Import.PLE,Detalhamento!$E167,Detalhamento!AI$15)&lt;=mediçao,OFFSET(Import.PLQ,$A167-1,AI$15-1,1,1),0),0),PLE!$AA$28*OFFSET(Import.PLQ,$A167-1,AI$15-1,1,1)),IF($E167&lt;&gt;1,IF(ISNUMBER(INDEX(Import.PLE,Detalhamento!$E167,Detalhamento!AI$15)),IF(INDEX(Import.PLE,Detalhamento!$E167,Detalhamento!AI$15)&lt;=mediçao,0,OFFSET(Import.PLQ,$A167-1,AI$15-1,1,1)),OFFSET(Import.PLQ,$A167-1,AI$15-1,1,1)),(1-PLE!$AA$28)*OFFSET(Import.PLQ,$A167-1,AI$15-1,1,1))))</f>
        <v>0</v>
      </c>
      <c r="AJ167" s="144">
        <f ca="1">IF(AJ$13="",0,CHOOSE(Detalhamento.OpçãoServiços,OFFSET(Import.PLQ,$A167-1,AJ$15-1,1,1),IF($E167&lt;&gt;1,IF(ISNUMBER(INDEX(Import.PLE,Detalhamento!$E167,Detalhamento!AJ$15)),IF(INDEX(Import.PLE,Detalhamento!$E167,Detalhamento!AJ$15)&lt;=mediçao,OFFSET(Import.PLQ,$A167-1,AJ$15-1,1,1),0),0),PLE!$AA$28*OFFSET(Import.PLQ,$A167-1,AJ$15-1,1,1)),IF($E167&lt;&gt;1,IF(ISNUMBER(INDEX(Import.PLE,Detalhamento!$E167,Detalhamento!AJ$15)),IF(INDEX(Import.PLE,Detalhamento!$E167,Detalhamento!AJ$15)&lt;=mediçao,0,OFFSET(Import.PLQ,$A167-1,AJ$15-1,1,1)),OFFSET(Import.PLQ,$A167-1,AJ$15-1,1,1)),(1-PLE!$AA$28)*OFFSET(Import.PLQ,$A167-1,AJ$15-1,1,1))))</f>
        <v>0</v>
      </c>
      <c r="AK167" s="144">
        <f ca="1">IF(AK$13="",0,CHOOSE(Detalhamento.OpçãoServiços,OFFSET(Import.PLQ,$A167-1,AK$15-1,1,1),IF($E167&lt;&gt;1,IF(ISNUMBER(INDEX(Import.PLE,Detalhamento!$E167,Detalhamento!AK$15)),IF(INDEX(Import.PLE,Detalhamento!$E167,Detalhamento!AK$15)&lt;=mediçao,OFFSET(Import.PLQ,$A167-1,AK$15-1,1,1),0),0),PLE!$AA$28*OFFSET(Import.PLQ,$A167-1,AK$15-1,1,1)),IF($E167&lt;&gt;1,IF(ISNUMBER(INDEX(Import.PLE,Detalhamento!$E167,Detalhamento!AK$15)),IF(INDEX(Import.PLE,Detalhamento!$E167,Detalhamento!AK$15)&lt;=mediçao,0,OFFSET(Import.PLQ,$A167-1,AK$15-1,1,1)),OFFSET(Import.PLQ,$A167-1,AK$15-1,1,1)),(1-PLE!$AA$28)*OFFSET(Import.PLQ,$A167-1,AK$15-1,1,1))))</f>
        <v>0</v>
      </c>
      <c r="AL167" s="144">
        <f ca="1">IF(AL$13="",0,CHOOSE(Detalhamento.OpçãoServiços,OFFSET(Import.PLQ,$A167-1,AL$15-1,1,1),IF($E167&lt;&gt;1,IF(ISNUMBER(INDEX(Import.PLE,Detalhamento!$E167,Detalhamento!AL$15)),IF(INDEX(Import.PLE,Detalhamento!$E167,Detalhamento!AL$15)&lt;=mediçao,OFFSET(Import.PLQ,$A167-1,AL$15-1,1,1),0),0),PLE!$AA$28*OFFSET(Import.PLQ,$A167-1,AL$15-1,1,1)),IF($E167&lt;&gt;1,IF(ISNUMBER(INDEX(Import.PLE,Detalhamento!$E167,Detalhamento!AL$15)),IF(INDEX(Import.PLE,Detalhamento!$E167,Detalhamento!AL$15)&lt;=mediçao,0,OFFSET(Import.PLQ,$A167-1,AL$15-1,1,1)),OFFSET(Import.PLQ,$A167-1,AL$15-1,1,1)),(1-PLE!$AA$28)*OFFSET(Import.PLQ,$A167-1,AL$15-1,1,1))))</f>
        <v>0</v>
      </c>
      <c r="AM167" s="144">
        <f ca="1">IF(AM$13="",0,CHOOSE(Detalhamento.OpçãoServiços,OFFSET(Import.PLQ,$A167-1,AM$15-1,1,1),IF($E167&lt;&gt;1,IF(ISNUMBER(INDEX(Import.PLE,Detalhamento!$E167,Detalhamento!AM$15)),IF(INDEX(Import.PLE,Detalhamento!$E167,Detalhamento!AM$15)&lt;=mediçao,OFFSET(Import.PLQ,$A167-1,AM$15-1,1,1),0),0),PLE!$AA$28*OFFSET(Import.PLQ,$A167-1,AM$15-1,1,1)),IF($E167&lt;&gt;1,IF(ISNUMBER(INDEX(Import.PLE,Detalhamento!$E167,Detalhamento!AM$15)),IF(INDEX(Import.PLE,Detalhamento!$E167,Detalhamento!AM$15)&lt;=mediçao,0,OFFSET(Import.PLQ,$A167-1,AM$15-1,1,1)),OFFSET(Import.PLQ,$A167-1,AM$15-1,1,1)),(1-PLE!$AA$28)*OFFSET(Import.PLQ,$A167-1,AM$15-1,1,1))))</f>
        <v>0</v>
      </c>
      <c r="AN167" s="144">
        <f ca="1">IF(AN$13="",0,CHOOSE(Detalhamento.OpçãoServiços,OFFSET(Import.PLQ,$A167-1,AN$15-1,1,1),IF($E167&lt;&gt;1,IF(ISNUMBER(INDEX(Import.PLE,Detalhamento!$E167,Detalhamento!AN$15)),IF(INDEX(Import.PLE,Detalhamento!$E167,Detalhamento!AN$15)&lt;=mediçao,OFFSET(Import.PLQ,$A167-1,AN$15-1,1,1),0),0),PLE!$AA$28*OFFSET(Import.PLQ,$A167-1,AN$15-1,1,1)),IF($E167&lt;&gt;1,IF(ISNUMBER(INDEX(Import.PLE,Detalhamento!$E167,Detalhamento!AN$15)),IF(INDEX(Import.PLE,Detalhamento!$E167,Detalhamento!AN$15)&lt;=mediçao,0,OFFSET(Import.PLQ,$A167-1,AN$15-1,1,1)),OFFSET(Import.PLQ,$A167-1,AN$15-1,1,1)),(1-PLE!$AA$28)*OFFSET(Import.PLQ,$A167-1,AN$15-1,1,1))))</f>
        <v>0</v>
      </c>
      <c r="AO167" s="144">
        <f ca="1">IF(AO$13="",0,CHOOSE(Detalhamento.OpçãoServiços,OFFSET(Import.PLQ,$A167-1,AO$15-1,1,1),IF($E167&lt;&gt;1,IF(ISNUMBER(INDEX(Import.PLE,Detalhamento!$E167,Detalhamento!AO$15)),IF(INDEX(Import.PLE,Detalhamento!$E167,Detalhamento!AO$15)&lt;=mediçao,OFFSET(Import.PLQ,$A167-1,AO$15-1,1,1),0),0),PLE!$AA$28*OFFSET(Import.PLQ,$A167-1,AO$15-1,1,1)),IF($E167&lt;&gt;1,IF(ISNUMBER(INDEX(Import.PLE,Detalhamento!$E167,Detalhamento!AO$15)),IF(INDEX(Import.PLE,Detalhamento!$E167,Detalhamento!AO$15)&lt;=mediçao,0,OFFSET(Import.PLQ,$A167-1,AO$15-1,1,1)),OFFSET(Import.PLQ,$A167-1,AO$15-1,1,1)),(1-PLE!$AA$28)*OFFSET(Import.PLQ,$A167-1,AO$15-1,1,1))))</f>
        <v>0</v>
      </c>
      <c r="AP167" s="144">
        <f ca="1">IF(AP$13="",0,CHOOSE(Detalhamento.OpçãoServiços,OFFSET(Import.PLQ,$A167-1,AP$15-1,1,1),IF($E167&lt;&gt;1,IF(ISNUMBER(INDEX(Import.PLE,Detalhamento!$E167,Detalhamento!AP$15)),IF(INDEX(Import.PLE,Detalhamento!$E167,Detalhamento!AP$15)&lt;=mediçao,OFFSET(Import.PLQ,$A167-1,AP$15-1,1,1),0),0),PLE!$AA$28*OFFSET(Import.PLQ,$A167-1,AP$15-1,1,1)),IF($E167&lt;&gt;1,IF(ISNUMBER(INDEX(Import.PLE,Detalhamento!$E167,Detalhamento!AP$15)),IF(INDEX(Import.PLE,Detalhamento!$E167,Detalhamento!AP$15)&lt;=mediçao,0,OFFSET(Import.PLQ,$A167-1,AP$15-1,1,1)),OFFSET(Import.PLQ,$A167-1,AP$15-1,1,1)),(1-PLE!$AA$28)*OFFSET(Import.PLQ,$A167-1,AP$15-1,1,1))))</f>
        <v>0</v>
      </c>
      <c r="AQ167" s="144">
        <f ca="1">IF(AQ$13="",0,CHOOSE(Detalhamento.OpçãoServiços,OFFSET(Import.PLQ,$A167-1,AQ$15-1,1,1),IF($E167&lt;&gt;1,IF(ISNUMBER(INDEX(Import.PLE,Detalhamento!$E167,Detalhamento!AQ$15)),IF(INDEX(Import.PLE,Detalhamento!$E167,Detalhamento!AQ$15)&lt;=mediçao,OFFSET(Import.PLQ,$A167-1,AQ$15-1,1,1),0),0),PLE!$AA$28*OFFSET(Import.PLQ,$A167-1,AQ$15-1,1,1)),IF($E167&lt;&gt;1,IF(ISNUMBER(INDEX(Import.PLE,Detalhamento!$E167,Detalhamento!AQ$15)),IF(INDEX(Import.PLE,Detalhamento!$E167,Detalhamento!AQ$15)&lt;=mediçao,0,OFFSET(Import.PLQ,$A167-1,AQ$15-1,1,1)),OFFSET(Import.PLQ,$A167-1,AQ$15-1,1,1)),(1-PLE!$AA$28)*OFFSET(Import.PLQ,$A167-1,AQ$15-1,1,1))))</f>
        <v>0</v>
      </c>
      <c r="AR167" s="144">
        <f ca="1">IF(AR$13="",0,CHOOSE(Detalhamento.OpçãoServiços,OFFSET(Import.PLQ,$A167-1,AR$15-1,1,1),IF($E167&lt;&gt;1,IF(ISNUMBER(INDEX(Import.PLE,Detalhamento!$E167,Detalhamento!AR$15)),IF(INDEX(Import.PLE,Detalhamento!$E167,Detalhamento!AR$15)&lt;=mediçao,OFFSET(Import.PLQ,$A167-1,AR$15-1,1,1),0),0),PLE!$AA$28*OFFSET(Import.PLQ,$A167-1,AR$15-1,1,1)),IF($E167&lt;&gt;1,IF(ISNUMBER(INDEX(Import.PLE,Detalhamento!$E167,Detalhamento!AR$15)),IF(INDEX(Import.PLE,Detalhamento!$E167,Detalhamento!AR$15)&lt;=mediçao,0,OFFSET(Import.PLQ,$A167-1,AR$15-1,1,1)),OFFSET(Import.PLQ,$A167-1,AR$15-1,1,1)),(1-PLE!$AA$28)*OFFSET(Import.PLQ,$A167-1,AR$15-1,1,1))))</f>
        <v>0</v>
      </c>
      <c r="AS167" s="144">
        <f ca="1">IF(AS$13="",0,CHOOSE(Detalhamento.OpçãoServiços,OFFSET(Import.PLQ,$A167-1,AS$15-1,1,1),IF($E167&lt;&gt;1,IF(ISNUMBER(INDEX(Import.PLE,Detalhamento!$E167,Detalhamento!AS$15)),IF(INDEX(Import.PLE,Detalhamento!$E167,Detalhamento!AS$15)&lt;=mediçao,OFFSET(Import.PLQ,$A167-1,AS$15-1,1,1),0),0),PLE!$AA$28*OFFSET(Import.PLQ,$A167-1,AS$15-1,1,1)),IF($E167&lt;&gt;1,IF(ISNUMBER(INDEX(Import.PLE,Detalhamento!$E167,Detalhamento!AS$15)),IF(INDEX(Import.PLE,Detalhamento!$E167,Detalhamento!AS$15)&lt;=mediçao,0,OFFSET(Import.PLQ,$A167-1,AS$15-1,1,1)),OFFSET(Import.PLQ,$A167-1,AS$15-1,1,1)),(1-PLE!$AA$28)*OFFSET(Import.PLQ,$A167-1,AS$15-1,1,1))))</f>
        <v>0</v>
      </c>
      <c r="AT167" s="144">
        <f ca="1">IF(AT$13="",0,CHOOSE(Detalhamento.OpçãoServiços,OFFSET(Import.PLQ,$A167-1,AT$15-1,1,1),IF($E167&lt;&gt;1,IF(ISNUMBER(INDEX(Import.PLE,Detalhamento!$E167,Detalhamento!AT$15)),IF(INDEX(Import.PLE,Detalhamento!$E167,Detalhamento!AT$15)&lt;=mediçao,OFFSET(Import.PLQ,$A167-1,AT$15-1,1,1),0),0),PLE!$AA$28*OFFSET(Import.PLQ,$A167-1,AT$15-1,1,1)),IF($E167&lt;&gt;1,IF(ISNUMBER(INDEX(Import.PLE,Detalhamento!$E167,Detalhamento!AT$15)),IF(INDEX(Import.PLE,Detalhamento!$E167,Detalhamento!AT$15)&lt;=mediçao,0,OFFSET(Import.PLQ,$A167-1,AT$15-1,1,1)),OFFSET(Import.PLQ,$A167-1,AT$15-1,1,1)),(1-PLE!$AA$28)*OFFSET(Import.PLQ,$A167-1,AT$15-1,1,1))))</f>
        <v>0</v>
      </c>
      <c r="AU167" s="144">
        <f ca="1">IF(AU$13="",0,CHOOSE(Detalhamento.OpçãoServiços,OFFSET(Import.PLQ,$A167-1,AU$15-1,1,1),IF($E167&lt;&gt;1,IF(ISNUMBER(INDEX(Import.PLE,Detalhamento!$E167,Detalhamento!AU$15)),IF(INDEX(Import.PLE,Detalhamento!$E167,Detalhamento!AU$15)&lt;=mediçao,OFFSET(Import.PLQ,$A167-1,AU$15-1,1,1),0),0),PLE!$AA$28*OFFSET(Import.PLQ,$A167-1,AU$15-1,1,1)),IF($E167&lt;&gt;1,IF(ISNUMBER(INDEX(Import.PLE,Detalhamento!$E167,Detalhamento!AU$15)),IF(INDEX(Import.PLE,Detalhamento!$E167,Detalhamento!AU$15)&lt;=mediçao,0,OFFSET(Import.PLQ,$A167-1,AU$15-1,1,1)),OFFSET(Import.PLQ,$A167-1,AU$15-1,1,1)),(1-PLE!$AA$28)*OFFSET(Import.PLQ,$A167-1,AU$15-1,1,1))))</f>
        <v>0</v>
      </c>
      <c r="AV167" s="144">
        <f ca="1">IF(AV$13="",0,CHOOSE(Detalhamento.OpçãoServiços,OFFSET(Import.PLQ,$A167-1,AV$15-1,1,1),IF($E167&lt;&gt;1,IF(ISNUMBER(INDEX(Import.PLE,Detalhamento!$E167,Detalhamento!AV$15)),IF(INDEX(Import.PLE,Detalhamento!$E167,Detalhamento!AV$15)&lt;=mediçao,OFFSET(Import.PLQ,$A167-1,AV$15-1,1,1),0),0),PLE!$AA$28*OFFSET(Import.PLQ,$A167-1,AV$15-1,1,1)),IF($E167&lt;&gt;1,IF(ISNUMBER(INDEX(Import.PLE,Detalhamento!$E167,Detalhamento!AV$15)),IF(INDEX(Import.PLE,Detalhamento!$E167,Detalhamento!AV$15)&lt;=mediçao,0,OFFSET(Import.PLQ,$A167-1,AV$15-1,1,1)),OFFSET(Import.PLQ,$A167-1,AV$15-1,1,1)),(1-PLE!$AA$28)*OFFSET(Import.PLQ,$A167-1,AV$15-1,1,1))))</f>
        <v>0</v>
      </c>
      <c r="AW167" s="144">
        <f ca="1">IF(AW$13="",0,CHOOSE(Detalhamento.OpçãoServiços,OFFSET(Import.PLQ,$A167-1,AW$15-1,1,1),IF($E167&lt;&gt;1,IF(ISNUMBER(INDEX(Import.PLE,Detalhamento!$E167,Detalhamento!AW$15)),IF(INDEX(Import.PLE,Detalhamento!$E167,Detalhamento!AW$15)&lt;=mediçao,OFFSET(Import.PLQ,$A167-1,AW$15-1,1,1),0),0),PLE!$AA$28*OFFSET(Import.PLQ,$A167-1,AW$15-1,1,1)),IF($E167&lt;&gt;1,IF(ISNUMBER(INDEX(Import.PLE,Detalhamento!$E167,Detalhamento!AW$15)),IF(INDEX(Import.PLE,Detalhamento!$E167,Detalhamento!AW$15)&lt;=mediçao,0,OFFSET(Import.PLQ,$A167-1,AW$15-1,1,1)),OFFSET(Import.PLQ,$A167-1,AW$15-1,1,1)),(1-PLE!$AA$28)*OFFSET(Import.PLQ,$A167-1,AW$15-1,1,1))))</f>
        <v>0</v>
      </c>
      <c r="AX167" s="144">
        <f ca="1">IF(AX$13="",0,CHOOSE(Detalhamento.OpçãoServiços,OFFSET(Import.PLQ,$A167-1,AX$15-1,1,1),IF($E167&lt;&gt;1,IF(ISNUMBER(INDEX(Import.PLE,Detalhamento!$E167,Detalhamento!AX$15)),IF(INDEX(Import.PLE,Detalhamento!$E167,Detalhamento!AX$15)&lt;=mediçao,OFFSET(Import.PLQ,$A167-1,AX$15-1,1,1),0),0),PLE!$AA$28*OFFSET(Import.PLQ,$A167-1,AX$15-1,1,1)),IF($E167&lt;&gt;1,IF(ISNUMBER(INDEX(Import.PLE,Detalhamento!$E167,Detalhamento!AX$15)),IF(INDEX(Import.PLE,Detalhamento!$E167,Detalhamento!AX$15)&lt;=mediçao,0,OFFSET(Import.PLQ,$A167-1,AX$15-1,1,1)),OFFSET(Import.PLQ,$A167-1,AX$15-1,1,1)),(1-PLE!$AA$28)*OFFSET(Import.PLQ,$A167-1,AX$15-1,1,1))))</f>
        <v>0</v>
      </c>
      <c r="AY167" s="144">
        <f ca="1">IF(AY$13="",0,CHOOSE(Detalhamento.OpçãoServiços,OFFSET(Import.PLQ,$A167-1,AY$15-1,1,1),IF($E167&lt;&gt;1,IF(ISNUMBER(INDEX(Import.PLE,Detalhamento!$E167,Detalhamento!AY$15)),IF(INDEX(Import.PLE,Detalhamento!$E167,Detalhamento!AY$15)&lt;=mediçao,OFFSET(Import.PLQ,$A167-1,AY$15-1,1,1),0),0),PLE!$AA$28*OFFSET(Import.PLQ,$A167-1,AY$15-1,1,1)),IF($E167&lt;&gt;1,IF(ISNUMBER(INDEX(Import.PLE,Detalhamento!$E167,Detalhamento!AY$15)),IF(INDEX(Import.PLE,Detalhamento!$E167,Detalhamento!AY$15)&lt;=mediçao,0,OFFSET(Import.PLQ,$A167-1,AY$15-1,1,1)),OFFSET(Import.PLQ,$A167-1,AY$15-1,1,1)),(1-PLE!$AA$28)*OFFSET(Import.PLQ,$A167-1,AY$15-1,1,1))))</f>
        <v>0</v>
      </c>
      <c r="AZ167" s="144">
        <f ca="1">IF(AZ$13="",0,CHOOSE(Detalhamento.OpçãoServiços,OFFSET(Import.PLQ,$A167-1,AZ$15-1,1,1),IF($E167&lt;&gt;1,IF(ISNUMBER(INDEX(Import.PLE,Detalhamento!$E167,Detalhamento!AZ$15)),IF(INDEX(Import.PLE,Detalhamento!$E167,Detalhamento!AZ$15)&lt;=mediçao,OFFSET(Import.PLQ,$A167-1,AZ$15-1,1,1),0),0),PLE!$AA$28*OFFSET(Import.PLQ,$A167-1,AZ$15-1,1,1)),IF($E167&lt;&gt;1,IF(ISNUMBER(INDEX(Import.PLE,Detalhamento!$E167,Detalhamento!AZ$15)),IF(INDEX(Import.PLE,Detalhamento!$E167,Detalhamento!AZ$15)&lt;=mediçao,0,OFFSET(Import.PLQ,$A167-1,AZ$15-1,1,1)),OFFSET(Import.PLQ,$A167-1,AZ$15-1,1,1)),(1-PLE!$AA$28)*OFFSET(Import.PLQ,$A167-1,AZ$15-1,1,1))))</f>
        <v>0</v>
      </c>
      <c r="BA167" s="144">
        <f ca="1">IF(BA$13="",0,CHOOSE(Detalhamento.OpçãoServiços,OFFSET(Import.PLQ,$A167-1,BA$15-1,1,1),IF($E167&lt;&gt;1,IF(ISNUMBER(INDEX(Import.PLE,Detalhamento!$E167,Detalhamento!BA$15)),IF(INDEX(Import.PLE,Detalhamento!$E167,Detalhamento!BA$15)&lt;=mediçao,OFFSET(Import.PLQ,$A167-1,BA$15-1,1,1),0),0),PLE!$AA$28*OFFSET(Import.PLQ,$A167-1,BA$15-1,1,1)),IF($E167&lt;&gt;1,IF(ISNUMBER(INDEX(Import.PLE,Detalhamento!$E167,Detalhamento!BA$15)),IF(INDEX(Import.PLE,Detalhamento!$E167,Detalhamento!BA$15)&lt;=mediçao,0,OFFSET(Import.PLQ,$A167-1,BA$15-1,1,1)),OFFSET(Import.PLQ,$A167-1,BA$15-1,1,1)),(1-PLE!$AA$28)*OFFSET(Import.PLQ,$A167-1,BA$15-1,1,1))))</f>
        <v>0</v>
      </c>
      <c r="BB167" s="144">
        <f ca="1">IF(BB$13="",0,CHOOSE(Detalhamento.OpçãoServiços,OFFSET(Import.PLQ,$A167-1,BB$15-1,1,1),IF($E167&lt;&gt;1,IF(ISNUMBER(INDEX(Import.PLE,Detalhamento!$E167,Detalhamento!BB$15)),IF(INDEX(Import.PLE,Detalhamento!$E167,Detalhamento!BB$15)&lt;=mediçao,OFFSET(Import.PLQ,$A167-1,BB$15-1,1,1),0),0),PLE!$AA$28*OFFSET(Import.PLQ,$A167-1,BB$15-1,1,1)),IF($E167&lt;&gt;1,IF(ISNUMBER(INDEX(Import.PLE,Detalhamento!$E167,Detalhamento!BB$15)),IF(INDEX(Import.PLE,Detalhamento!$E167,Detalhamento!BB$15)&lt;=mediçao,0,OFFSET(Import.PLQ,$A167-1,BB$15-1,1,1)),OFFSET(Import.PLQ,$A167-1,BB$15-1,1,1)),(1-PLE!$AA$28)*OFFSET(Import.PLQ,$A167-1,BB$15-1,1,1))))</f>
        <v>0</v>
      </c>
      <c r="BC167" s="144">
        <f ca="1">IF(BC$13="",0,CHOOSE(Detalhamento.OpçãoServiços,OFFSET(Import.PLQ,$A167-1,BC$15-1,1,1),IF($E167&lt;&gt;1,IF(ISNUMBER(INDEX(Import.PLE,Detalhamento!$E167,Detalhamento!BC$15)),IF(INDEX(Import.PLE,Detalhamento!$E167,Detalhamento!BC$15)&lt;=mediçao,OFFSET(Import.PLQ,$A167-1,BC$15-1,1,1),0),0),PLE!$AA$28*OFFSET(Import.PLQ,$A167-1,BC$15-1,1,1)),IF($E167&lt;&gt;1,IF(ISNUMBER(INDEX(Import.PLE,Detalhamento!$E167,Detalhamento!BC$15)),IF(INDEX(Import.PLE,Detalhamento!$E167,Detalhamento!BC$15)&lt;=mediçao,0,OFFSET(Import.PLQ,$A167-1,BC$15-1,1,1)),OFFSET(Import.PLQ,$A167-1,BC$15-1,1,1)),(1-PLE!$AA$28)*OFFSET(Import.PLQ,$A167-1,BC$15-1,1,1))))</f>
        <v>0</v>
      </c>
      <c r="BD167" s="144">
        <f ca="1">IF(BD$13="",0,CHOOSE(Detalhamento.OpçãoServiços,OFFSET(Import.PLQ,$A167-1,BD$15-1,1,1),IF($E167&lt;&gt;1,IF(ISNUMBER(INDEX(Import.PLE,Detalhamento!$E167,Detalhamento!BD$15)),IF(INDEX(Import.PLE,Detalhamento!$E167,Detalhamento!BD$15)&lt;=mediçao,OFFSET(Import.PLQ,$A167-1,BD$15-1,1,1),0),0),PLE!$AA$28*OFFSET(Import.PLQ,$A167-1,BD$15-1,1,1)),IF($E167&lt;&gt;1,IF(ISNUMBER(INDEX(Import.PLE,Detalhamento!$E167,Detalhamento!BD$15)),IF(INDEX(Import.PLE,Detalhamento!$E167,Detalhamento!BD$15)&lt;=mediçao,0,OFFSET(Import.PLQ,$A167-1,BD$15-1,1,1)),OFFSET(Import.PLQ,$A167-1,BD$15-1,1,1)),(1-PLE!$AA$28)*OFFSET(Import.PLQ,$A167-1,BD$15-1,1,1))))</f>
        <v>0</v>
      </c>
      <c r="BE167" s="144">
        <f ca="1">IF(BE$13="",0,CHOOSE(Detalhamento.OpçãoServiços,OFFSET(Import.PLQ,$A167-1,BE$15-1,1,1),IF($E167&lt;&gt;1,IF(ISNUMBER(INDEX(Import.PLE,Detalhamento!$E167,Detalhamento!BE$15)),IF(INDEX(Import.PLE,Detalhamento!$E167,Detalhamento!BE$15)&lt;=mediçao,OFFSET(Import.PLQ,$A167-1,BE$15-1,1,1),0),0),PLE!$AA$28*OFFSET(Import.PLQ,$A167-1,BE$15-1,1,1)),IF($E167&lt;&gt;1,IF(ISNUMBER(INDEX(Import.PLE,Detalhamento!$E167,Detalhamento!BE$15)),IF(INDEX(Import.PLE,Detalhamento!$E167,Detalhamento!BE$15)&lt;=mediçao,0,OFFSET(Import.PLQ,$A167-1,BE$15-1,1,1)),OFFSET(Import.PLQ,$A167-1,BE$15-1,1,1)),(1-PLE!$AA$28)*OFFSET(Import.PLQ,$A167-1,BE$15-1,1,1))))</f>
        <v>0</v>
      </c>
      <c r="BF167" s="144">
        <f ca="1">IF(BF$13="",0,CHOOSE(Detalhamento.OpçãoServiços,OFFSET(Import.PLQ,$A167-1,BF$15-1,1,1),IF($E167&lt;&gt;1,IF(ISNUMBER(INDEX(Import.PLE,Detalhamento!$E167,Detalhamento!BF$15)),IF(INDEX(Import.PLE,Detalhamento!$E167,Detalhamento!BF$15)&lt;=mediçao,OFFSET(Import.PLQ,$A167-1,BF$15-1,1,1),0),0),PLE!$AA$28*OFFSET(Import.PLQ,$A167-1,BF$15-1,1,1)),IF($E167&lt;&gt;1,IF(ISNUMBER(INDEX(Import.PLE,Detalhamento!$E167,Detalhamento!BF$15)),IF(INDEX(Import.PLE,Detalhamento!$E167,Detalhamento!BF$15)&lt;=mediçao,0,OFFSET(Import.PLQ,$A167-1,BF$15-1,1,1)),OFFSET(Import.PLQ,$A167-1,BF$15-1,1,1)),(1-PLE!$AA$28)*OFFSET(Import.PLQ,$A167-1,BF$15-1,1,1))))</f>
        <v>0</v>
      </c>
      <c r="BG167" s="144">
        <f ca="1">IF(BG$13="",0,CHOOSE(Detalhamento.OpçãoServiços,OFFSET(Import.PLQ,$A167-1,BG$15-1,1,1),IF($E167&lt;&gt;1,IF(ISNUMBER(INDEX(Import.PLE,Detalhamento!$E167,Detalhamento!BG$15)),IF(INDEX(Import.PLE,Detalhamento!$E167,Detalhamento!BG$15)&lt;=mediçao,OFFSET(Import.PLQ,$A167-1,BG$15-1,1,1),0),0),PLE!$AA$28*OFFSET(Import.PLQ,$A167-1,BG$15-1,1,1)),IF($E167&lt;&gt;1,IF(ISNUMBER(INDEX(Import.PLE,Detalhamento!$E167,Detalhamento!BG$15)),IF(INDEX(Import.PLE,Detalhamento!$E167,Detalhamento!BG$15)&lt;=mediçao,0,OFFSET(Import.PLQ,$A167-1,BG$15-1,1,1)),OFFSET(Import.PLQ,$A167-1,BG$15-1,1,1)),(1-PLE!$AA$28)*OFFSET(Import.PLQ,$A167-1,BG$15-1,1,1))))</f>
        <v>0</v>
      </c>
      <c r="BH167" s="144">
        <f ca="1">IF(BH$13="",0,CHOOSE(Detalhamento.OpçãoServiços,OFFSET(Import.PLQ,$A167-1,BH$15-1,1,1),IF($E167&lt;&gt;1,IF(ISNUMBER(INDEX(Import.PLE,Detalhamento!$E167,Detalhamento!BH$15)),IF(INDEX(Import.PLE,Detalhamento!$E167,Detalhamento!BH$15)&lt;=mediçao,OFFSET(Import.PLQ,$A167-1,BH$15-1,1,1),0),0),PLE!$AA$28*OFFSET(Import.PLQ,$A167-1,BH$15-1,1,1)),IF($E167&lt;&gt;1,IF(ISNUMBER(INDEX(Import.PLE,Detalhamento!$E167,Detalhamento!BH$15)),IF(INDEX(Import.PLE,Detalhamento!$E167,Detalhamento!BH$15)&lt;=mediçao,0,OFFSET(Import.PLQ,$A167-1,BH$15-1,1,1)),OFFSET(Import.PLQ,$A167-1,BH$15-1,1,1)),(1-PLE!$AA$28)*OFFSET(Import.PLQ,$A167-1,BH$15-1,1,1))))</f>
        <v>0</v>
      </c>
      <c r="BI167" s="144">
        <f ca="1">IF(BI$13="",0,CHOOSE(Detalhamento.OpçãoServiços,OFFSET(Import.PLQ,$A167-1,BI$15-1,1,1),IF($E167&lt;&gt;1,IF(ISNUMBER(INDEX(Import.PLE,Detalhamento!$E167,Detalhamento!BI$15)),IF(INDEX(Import.PLE,Detalhamento!$E167,Detalhamento!BI$15)&lt;=mediçao,OFFSET(Import.PLQ,$A167-1,BI$15-1,1,1),0),0),PLE!$AA$28*OFFSET(Import.PLQ,$A167-1,BI$15-1,1,1)),IF($E167&lt;&gt;1,IF(ISNUMBER(INDEX(Import.PLE,Detalhamento!$E167,Detalhamento!BI$15)),IF(INDEX(Import.PLE,Detalhamento!$E167,Detalhamento!BI$15)&lt;=mediçao,0,OFFSET(Import.PLQ,$A167-1,BI$15-1,1,1)),OFFSET(Import.PLQ,$A167-1,BI$15-1,1,1)),(1-PLE!$AA$28)*OFFSET(Import.PLQ,$A167-1,BI$15-1,1,1))))</f>
        <v>0</v>
      </c>
    </row>
    <row r="168" spans="1:61" ht="20" x14ac:dyDescent="0.2">
      <c r="A168" s="155">
        <v>130</v>
      </c>
      <c r="B168" s="21" t="str">
        <f t="shared" ca="1" si="25"/>
        <v>Serviço</v>
      </c>
      <c r="E168" s="153">
        <f t="shared" ca="1" si="26"/>
        <v>15</v>
      </c>
      <c r="F168" s="154">
        <f t="shared" ca="1" si="27"/>
        <v>150130</v>
      </c>
      <c r="G168" s="154" t="str">
        <f t="shared" ca="1" si="30"/>
        <v>1.14.2</v>
      </c>
      <c r="H168" s="182" t="str">
        <f t="shared" ca="1" si="30"/>
        <v>EXTINTOR DE INCÊNDIO PORTÁTIL COM CARGA DE PQS DE 6 KG, CLASSE BC - FORNECIMENTO E INSTALAÇÃO. AF_10/2020_P</v>
      </c>
      <c r="I168" s="37" t="str">
        <f t="shared" ca="1" si="28"/>
        <v>UN</v>
      </c>
      <c r="J168" s="144">
        <f t="shared" ca="1" si="29"/>
        <v>6</v>
      </c>
      <c r="K168" s="67"/>
      <c r="L168" s="144">
        <f ca="1">IF(L$13="",0,CHOOSE(Detalhamento.OpçãoServiços,OFFSET(Import.PLQ,$A168-1,L$15-1,1,1),IF($E168&lt;&gt;1,IF(ISNUMBER(INDEX(Import.PLE,Detalhamento!$E168,Detalhamento!L$15)),IF(INDEX(Import.PLE,Detalhamento!$E168,Detalhamento!L$15)&lt;=mediçao,OFFSET(Import.PLQ,$A168-1,L$15-1,1,1),0),0),PLE!$AA$28*OFFSET(Import.PLQ,$A168-1,L$15-1,1,1)),IF($E168&lt;&gt;1,IF(ISNUMBER(INDEX(Import.PLE,Detalhamento!$E168,Detalhamento!L$15)),IF(INDEX(Import.PLE,Detalhamento!$E168,Detalhamento!L$15)&lt;=mediçao,0,OFFSET(Import.PLQ,$A168-1,L$15-1,1,1)),OFFSET(Import.PLQ,$A168-1,L$15-1,1,1)),(1-PLE!$AA$28)*OFFSET(Import.PLQ,$A168-1,L$15-1,1,1))))</f>
        <v>6</v>
      </c>
      <c r="M168" s="144">
        <f ca="1">IF(M$13="",0,CHOOSE(Detalhamento.OpçãoServiços,OFFSET(Import.PLQ,$A168-1,M$15-1,1,1),IF($E168&lt;&gt;1,IF(ISNUMBER(INDEX(Import.PLE,Detalhamento!$E168,Detalhamento!M$15)),IF(INDEX(Import.PLE,Detalhamento!$E168,Detalhamento!M$15)&lt;=mediçao,OFFSET(Import.PLQ,$A168-1,M$15-1,1,1),0),0),PLE!$AA$28*OFFSET(Import.PLQ,$A168-1,M$15-1,1,1)),IF($E168&lt;&gt;1,IF(ISNUMBER(INDEX(Import.PLE,Detalhamento!$E168,Detalhamento!M$15)),IF(INDEX(Import.PLE,Detalhamento!$E168,Detalhamento!M$15)&lt;=mediçao,0,OFFSET(Import.PLQ,$A168-1,M$15-1,1,1)),OFFSET(Import.PLQ,$A168-1,M$15-1,1,1)),(1-PLE!$AA$28)*OFFSET(Import.PLQ,$A168-1,M$15-1,1,1))))</f>
        <v>0</v>
      </c>
      <c r="N168" s="144">
        <f ca="1">IF(N$13="",0,CHOOSE(Detalhamento.OpçãoServiços,OFFSET(Import.PLQ,$A168-1,N$15-1,1,1),IF($E168&lt;&gt;1,IF(ISNUMBER(INDEX(Import.PLE,Detalhamento!$E168,Detalhamento!N$15)),IF(INDEX(Import.PLE,Detalhamento!$E168,Detalhamento!N$15)&lt;=mediçao,OFFSET(Import.PLQ,$A168-1,N$15-1,1,1),0),0),PLE!$AA$28*OFFSET(Import.PLQ,$A168-1,N$15-1,1,1)),IF($E168&lt;&gt;1,IF(ISNUMBER(INDEX(Import.PLE,Detalhamento!$E168,Detalhamento!N$15)),IF(INDEX(Import.PLE,Detalhamento!$E168,Detalhamento!N$15)&lt;=mediçao,0,OFFSET(Import.PLQ,$A168-1,N$15-1,1,1)),OFFSET(Import.PLQ,$A168-1,N$15-1,1,1)),(1-PLE!$AA$28)*OFFSET(Import.PLQ,$A168-1,N$15-1,1,1))))</f>
        <v>0</v>
      </c>
      <c r="O168" s="144">
        <f ca="1">IF(O$13="",0,CHOOSE(Detalhamento.OpçãoServiços,OFFSET(Import.PLQ,$A168-1,O$15-1,1,1),IF($E168&lt;&gt;1,IF(ISNUMBER(INDEX(Import.PLE,Detalhamento!$E168,Detalhamento!O$15)),IF(INDEX(Import.PLE,Detalhamento!$E168,Detalhamento!O$15)&lt;=mediçao,OFFSET(Import.PLQ,$A168-1,O$15-1,1,1),0),0),PLE!$AA$28*OFFSET(Import.PLQ,$A168-1,O$15-1,1,1)),IF($E168&lt;&gt;1,IF(ISNUMBER(INDEX(Import.PLE,Detalhamento!$E168,Detalhamento!O$15)),IF(INDEX(Import.PLE,Detalhamento!$E168,Detalhamento!O$15)&lt;=mediçao,0,OFFSET(Import.PLQ,$A168-1,O$15-1,1,1)),OFFSET(Import.PLQ,$A168-1,O$15-1,1,1)),(1-PLE!$AA$28)*OFFSET(Import.PLQ,$A168-1,O$15-1,1,1))))</f>
        <v>0</v>
      </c>
      <c r="P168" s="144">
        <f ca="1">IF(P$13="",0,CHOOSE(Detalhamento.OpçãoServiços,OFFSET(Import.PLQ,$A168-1,P$15-1,1,1),IF($E168&lt;&gt;1,IF(ISNUMBER(INDEX(Import.PLE,Detalhamento!$E168,Detalhamento!P$15)),IF(INDEX(Import.PLE,Detalhamento!$E168,Detalhamento!P$15)&lt;=mediçao,OFFSET(Import.PLQ,$A168-1,P$15-1,1,1),0),0),PLE!$AA$28*OFFSET(Import.PLQ,$A168-1,P$15-1,1,1)),IF($E168&lt;&gt;1,IF(ISNUMBER(INDEX(Import.PLE,Detalhamento!$E168,Detalhamento!P$15)),IF(INDEX(Import.PLE,Detalhamento!$E168,Detalhamento!P$15)&lt;=mediçao,0,OFFSET(Import.PLQ,$A168-1,P$15-1,1,1)),OFFSET(Import.PLQ,$A168-1,P$15-1,1,1)),(1-PLE!$AA$28)*OFFSET(Import.PLQ,$A168-1,P$15-1,1,1))))</f>
        <v>0</v>
      </c>
      <c r="Q168" s="144">
        <f ca="1">IF(Q$13="",0,CHOOSE(Detalhamento.OpçãoServiços,OFFSET(Import.PLQ,$A168-1,Q$15-1,1,1),IF($E168&lt;&gt;1,IF(ISNUMBER(INDEX(Import.PLE,Detalhamento!$E168,Detalhamento!Q$15)),IF(INDEX(Import.PLE,Detalhamento!$E168,Detalhamento!Q$15)&lt;=mediçao,OFFSET(Import.PLQ,$A168-1,Q$15-1,1,1),0),0),PLE!$AA$28*OFFSET(Import.PLQ,$A168-1,Q$15-1,1,1)),IF($E168&lt;&gt;1,IF(ISNUMBER(INDEX(Import.PLE,Detalhamento!$E168,Detalhamento!Q$15)),IF(INDEX(Import.PLE,Detalhamento!$E168,Detalhamento!Q$15)&lt;=mediçao,0,OFFSET(Import.PLQ,$A168-1,Q$15-1,1,1)),OFFSET(Import.PLQ,$A168-1,Q$15-1,1,1)),(1-PLE!$AA$28)*OFFSET(Import.PLQ,$A168-1,Q$15-1,1,1))))</f>
        <v>0</v>
      </c>
      <c r="R168" s="144">
        <f ca="1">IF(R$13="",0,CHOOSE(Detalhamento.OpçãoServiços,OFFSET(Import.PLQ,$A168-1,R$15-1,1,1),IF($E168&lt;&gt;1,IF(ISNUMBER(INDEX(Import.PLE,Detalhamento!$E168,Detalhamento!R$15)),IF(INDEX(Import.PLE,Detalhamento!$E168,Detalhamento!R$15)&lt;=mediçao,OFFSET(Import.PLQ,$A168-1,R$15-1,1,1),0),0),PLE!$AA$28*OFFSET(Import.PLQ,$A168-1,R$15-1,1,1)),IF($E168&lt;&gt;1,IF(ISNUMBER(INDEX(Import.PLE,Detalhamento!$E168,Detalhamento!R$15)),IF(INDEX(Import.PLE,Detalhamento!$E168,Detalhamento!R$15)&lt;=mediçao,0,OFFSET(Import.PLQ,$A168-1,R$15-1,1,1)),OFFSET(Import.PLQ,$A168-1,R$15-1,1,1)),(1-PLE!$AA$28)*OFFSET(Import.PLQ,$A168-1,R$15-1,1,1))))</f>
        <v>0</v>
      </c>
      <c r="S168" s="144">
        <f ca="1">IF(S$13="",0,CHOOSE(Detalhamento.OpçãoServiços,OFFSET(Import.PLQ,$A168-1,S$15-1,1,1),IF($E168&lt;&gt;1,IF(ISNUMBER(INDEX(Import.PLE,Detalhamento!$E168,Detalhamento!S$15)),IF(INDEX(Import.PLE,Detalhamento!$E168,Detalhamento!S$15)&lt;=mediçao,OFFSET(Import.PLQ,$A168-1,S$15-1,1,1),0),0),PLE!$AA$28*OFFSET(Import.PLQ,$A168-1,S$15-1,1,1)),IF($E168&lt;&gt;1,IF(ISNUMBER(INDEX(Import.PLE,Detalhamento!$E168,Detalhamento!S$15)),IF(INDEX(Import.PLE,Detalhamento!$E168,Detalhamento!S$15)&lt;=mediçao,0,OFFSET(Import.PLQ,$A168-1,S$15-1,1,1)),OFFSET(Import.PLQ,$A168-1,S$15-1,1,1)),(1-PLE!$AA$28)*OFFSET(Import.PLQ,$A168-1,S$15-1,1,1))))</f>
        <v>0</v>
      </c>
      <c r="T168" s="144">
        <f ca="1">IF(T$13="",0,CHOOSE(Detalhamento.OpçãoServiços,OFFSET(Import.PLQ,$A168-1,T$15-1,1,1),IF($E168&lt;&gt;1,IF(ISNUMBER(INDEX(Import.PLE,Detalhamento!$E168,Detalhamento!T$15)),IF(INDEX(Import.PLE,Detalhamento!$E168,Detalhamento!T$15)&lt;=mediçao,OFFSET(Import.PLQ,$A168-1,T$15-1,1,1),0),0),PLE!$AA$28*OFFSET(Import.PLQ,$A168-1,T$15-1,1,1)),IF($E168&lt;&gt;1,IF(ISNUMBER(INDEX(Import.PLE,Detalhamento!$E168,Detalhamento!T$15)),IF(INDEX(Import.PLE,Detalhamento!$E168,Detalhamento!T$15)&lt;=mediçao,0,OFFSET(Import.PLQ,$A168-1,T$15-1,1,1)),OFFSET(Import.PLQ,$A168-1,T$15-1,1,1)),(1-PLE!$AA$28)*OFFSET(Import.PLQ,$A168-1,T$15-1,1,1))))</f>
        <v>0</v>
      </c>
      <c r="U168" s="144">
        <f ca="1">IF(U$13="",0,CHOOSE(Detalhamento.OpçãoServiços,OFFSET(Import.PLQ,$A168-1,U$15-1,1,1),IF($E168&lt;&gt;1,IF(ISNUMBER(INDEX(Import.PLE,Detalhamento!$E168,Detalhamento!U$15)),IF(INDEX(Import.PLE,Detalhamento!$E168,Detalhamento!U$15)&lt;=mediçao,OFFSET(Import.PLQ,$A168-1,U$15-1,1,1),0),0),PLE!$AA$28*OFFSET(Import.PLQ,$A168-1,U$15-1,1,1)),IF($E168&lt;&gt;1,IF(ISNUMBER(INDEX(Import.PLE,Detalhamento!$E168,Detalhamento!U$15)),IF(INDEX(Import.PLE,Detalhamento!$E168,Detalhamento!U$15)&lt;=mediçao,0,OFFSET(Import.PLQ,$A168-1,U$15-1,1,1)),OFFSET(Import.PLQ,$A168-1,U$15-1,1,1)),(1-PLE!$AA$28)*OFFSET(Import.PLQ,$A168-1,U$15-1,1,1))))</f>
        <v>0</v>
      </c>
      <c r="V168" s="144">
        <f ca="1">IF(V$13="",0,CHOOSE(Detalhamento.OpçãoServiços,OFFSET(Import.PLQ,$A168-1,V$15-1,1,1),IF($E168&lt;&gt;1,IF(ISNUMBER(INDEX(Import.PLE,Detalhamento!$E168,Detalhamento!V$15)),IF(INDEX(Import.PLE,Detalhamento!$E168,Detalhamento!V$15)&lt;=mediçao,OFFSET(Import.PLQ,$A168-1,V$15-1,1,1),0),0),PLE!$AA$28*OFFSET(Import.PLQ,$A168-1,V$15-1,1,1)),IF($E168&lt;&gt;1,IF(ISNUMBER(INDEX(Import.PLE,Detalhamento!$E168,Detalhamento!V$15)),IF(INDEX(Import.PLE,Detalhamento!$E168,Detalhamento!V$15)&lt;=mediçao,0,OFFSET(Import.PLQ,$A168-1,V$15-1,1,1)),OFFSET(Import.PLQ,$A168-1,V$15-1,1,1)),(1-PLE!$AA$28)*OFFSET(Import.PLQ,$A168-1,V$15-1,1,1))))</f>
        <v>0</v>
      </c>
      <c r="W168" s="144">
        <f ca="1">IF(W$13="",0,CHOOSE(Detalhamento.OpçãoServiços,OFFSET(Import.PLQ,$A168-1,W$15-1,1,1),IF($E168&lt;&gt;1,IF(ISNUMBER(INDEX(Import.PLE,Detalhamento!$E168,Detalhamento!W$15)),IF(INDEX(Import.PLE,Detalhamento!$E168,Detalhamento!W$15)&lt;=mediçao,OFFSET(Import.PLQ,$A168-1,W$15-1,1,1),0),0),PLE!$AA$28*OFFSET(Import.PLQ,$A168-1,W$15-1,1,1)),IF($E168&lt;&gt;1,IF(ISNUMBER(INDEX(Import.PLE,Detalhamento!$E168,Detalhamento!W$15)),IF(INDEX(Import.PLE,Detalhamento!$E168,Detalhamento!W$15)&lt;=mediçao,0,OFFSET(Import.PLQ,$A168-1,W$15-1,1,1)),OFFSET(Import.PLQ,$A168-1,W$15-1,1,1)),(1-PLE!$AA$28)*OFFSET(Import.PLQ,$A168-1,W$15-1,1,1))))</f>
        <v>0</v>
      </c>
      <c r="X168" s="144">
        <f ca="1">IF(X$13="",0,CHOOSE(Detalhamento.OpçãoServiços,OFFSET(Import.PLQ,$A168-1,X$15-1,1,1),IF($E168&lt;&gt;1,IF(ISNUMBER(INDEX(Import.PLE,Detalhamento!$E168,Detalhamento!X$15)),IF(INDEX(Import.PLE,Detalhamento!$E168,Detalhamento!X$15)&lt;=mediçao,OFFSET(Import.PLQ,$A168-1,X$15-1,1,1),0),0),PLE!$AA$28*OFFSET(Import.PLQ,$A168-1,X$15-1,1,1)),IF($E168&lt;&gt;1,IF(ISNUMBER(INDEX(Import.PLE,Detalhamento!$E168,Detalhamento!X$15)),IF(INDEX(Import.PLE,Detalhamento!$E168,Detalhamento!X$15)&lt;=mediçao,0,OFFSET(Import.PLQ,$A168-1,X$15-1,1,1)),OFFSET(Import.PLQ,$A168-1,X$15-1,1,1)),(1-PLE!$AA$28)*OFFSET(Import.PLQ,$A168-1,X$15-1,1,1))))</f>
        <v>0</v>
      </c>
      <c r="Y168" s="144">
        <f ca="1">IF(Y$13="",0,CHOOSE(Detalhamento.OpçãoServiços,OFFSET(Import.PLQ,$A168-1,Y$15-1,1,1),IF($E168&lt;&gt;1,IF(ISNUMBER(INDEX(Import.PLE,Detalhamento!$E168,Detalhamento!Y$15)),IF(INDEX(Import.PLE,Detalhamento!$E168,Detalhamento!Y$15)&lt;=mediçao,OFFSET(Import.PLQ,$A168-1,Y$15-1,1,1),0),0),PLE!$AA$28*OFFSET(Import.PLQ,$A168-1,Y$15-1,1,1)),IF($E168&lt;&gt;1,IF(ISNUMBER(INDEX(Import.PLE,Detalhamento!$E168,Detalhamento!Y$15)),IF(INDEX(Import.PLE,Detalhamento!$E168,Detalhamento!Y$15)&lt;=mediçao,0,OFFSET(Import.PLQ,$A168-1,Y$15-1,1,1)),OFFSET(Import.PLQ,$A168-1,Y$15-1,1,1)),(1-PLE!$AA$28)*OFFSET(Import.PLQ,$A168-1,Y$15-1,1,1))))</f>
        <v>0</v>
      </c>
      <c r="Z168" s="144">
        <f ca="1">IF(Z$13="",0,CHOOSE(Detalhamento.OpçãoServiços,OFFSET(Import.PLQ,$A168-1,Z$15-1,1,1),IF($E168&lt;&gt;1,IF(ISNUMBER(INDEX(Import.PLE,Detalhamento!$E168,Detalhamento!Z$15)),IF(INDEX(Import.PLE,Detalhamento!$E168,Detalhamento!Z$15)&lt;=mediçao,OFFSET(Import.PLQ,$A168-1,Z$15-1,1,1),0),0),PLE!$AA$28*OFFSET(Import.PLQ,$A168-1,Z$15-1,1,1)),IF($E168&lt;&gt;1,IF(ISNUMBER(INDEX(Import.PLE,Detalhamento!$E168,Detalhamento!Z$15)),IF(INDEX(Import.PLE,Detalhamento!$E168,Detalhamento!Z$15)&lt;=mediçao,0,OFFSET(Import.PLQ,$A168-1,Z$15-1,1,1)),OFFSET(Import.PLQ,$A168-1,Z$15-1,1,1)),(1-PLE!$AA$28)*OFFSET(Import.PLQ,$A168-1,Z$15-1,1,1))))</f>
        <v>0</v>
      </c>
      <c r="AA168" s="144">
        <f ca="1">IF(AA$13="",0,CHOOSE(Detalhamento.OpçãoServiços,OFFSET(Import.PLQ,$A168-1,AA$15-1,1,1),IF($E168&lt;&gt;1,IF(ISNUMBER(INDEX(Import.PLE,Detalhamento!$E168,Detalhamento!AA$15)),IF(INDEX(Import.PLE,Detalhamento!$E168,Detalhamento!AA$15)&lt;=mediçao,OFFSET(Import.PLQ,$A168-1,AA$15-1,1,1),0),0),PLE!$AA$28*OFFSET(Import.PLQ,$A168-1,AA$15-1,1,1)),IF($E168&lt;&gt;1,IF(ISNUMBER(INDEX(Import.PLE,Detalhamento!$E168,Detalhamento!AA$15)),IF(INDEX(Import.PLE,Detalhamento!$E168,Detalhamento!AA$15)&lt;=mediçao,0,OFFSET(Import.PLQ,$A168-1,AA$15-1,1,1)),OFFSET(Import.PLQ,$A168-1,AA$15-1,1,1)),(1-PLE!$AA$28)*OFFSET(Import.PLQ,$A168-1,AA$15-1,1,1))))</f>
        <v>0</v>
      </c>
      <c r="AB168" s="144">
        <f ca="1">IF(AB$13="",0,CHOOSE(Detalhamento.OpçãoServiços,OFFSET(Import.PLQ,$A168-1,AB$15-1,1,1),IF($E168&lt;&gt;1,IF(ISNUMBER(INDEX(Import.PLE,Detalhamento!$E168,Detalhamento!AB$15)),IF(INDEX(Import.PLE,Detalhamento!$E168,Detalhamento!AB$15)&lt;=mediçao,OFFSET(Import.PLQ,$A168-1,AB$15-1,1,1),0),0),PLE!$AA$28*OFFSET(Import.PLQ,$A168-1,AB$15-1,1,1)),IF($E168&lt;&gt;1,IF(ISNUMBER(INDEX(Import.PLE,Detalhamento!$E168,Detalhamento!AB$15)),IF(INDEX(Import.PLE,Detalhamento!$E168,Detalhamento!AB$15)&lt;=mediçao,0,OFFSET(Import.PLQ,$A168-1,AB$15-1,1,1)),OFFSET(Import.PLQ,$A168-1,AB$15-1,1,1)),(1-PLE!$AA$28)*OFFSET(Import.PLQ,$A168-1,AB$15-1,1,1))))</f>
        <v>0</v>
      </c>
      <c r="AC168" s="144">
        <f ca="1">IF(AC$13="",0,CHOOSE(Detalhamento.OpçãoServiços,OFFSET(Import.PLQ,$A168-1,AC$15-1,1,1),IF($E168&lt;&gt;1,IF(ISNUMBER(INDEX(Import.PLE,Detalhamento!$E168,Detalhamento!AC$15)),IF(INDEX(Import.PLE,Detalhamento!$E168,Detalhamento!AC$15)&lt;=mediçao,OFFSET(Import.PLQ,$A168-1,AC$15-1,1,1),0),0),PLE!$AA$28*OFFSET(Import.PLQ,$A168-1,AC$15-1,1,1)),IF($E168&lt;&gt;1,IF(ISNUMBER(INDEX(Import.PLE,Detalhamento!$E168,Detalhamento!AC$15)),IF(INDEX(Import.PLE,Detalhamento!$E168,Detalhamento!AC$15)&lt;=mediçao,0,OFFSET(Import.PLQ,$A168-1,AC$15-1,1,1)),OFFSET(Import.PLQ,$A168-1,AC$15-1,1,1)),(1-PLE!$AA$28)*OFFSET(Import.PLQ,$A168-1,AC$15-1,1,1))))</f>
        <v>0</v>
      </c>
      <c r="AD168" s="144">
        <f ca="1">IF(AD$13="",0,CHOOSE(Detalhamento.OpçãoServiços,OFFSET(Import.PLQ,$A168-1,AD$15-1,1,1),IF($E168&lt;&gt;1,IF(ISNUMBER(INDEX(Import.PLE,Detalhamento!$E168,Detalhamento!AD$15)),IF(INDEX(Import.PLE,Detalhamento!$E168,Detalhamento!AD$15)&lt;=mediçao,OFFSET(Import.PLQ,$A168-1,AD$15-1,1,1),0),0),PLE!$AA$28*OFFSET(Import.PLQ,$A168-1,AD$15-1,1,1)),IF($E168&lt;&gt;1,IF(ISNUMBER(INDEX(Import.PLE,Detalhamento!$E168,Detalhamento!AD$15)),IF(INDEX(Import.PLE,Detalhamento!$E168,Detalhamento!AD$15)&lt;=mediçao,0,OFFSET(Import.PLQ,$A168-1,AD$15-1,1,1)),OFFSET(Import.PLQ,$A168-1,AD$15-1,1,1)),(1-PLE!$AA$28)*OFFSET(Import.PLQ,$A168-1,AD$15-1,1,1))))</f>
        <v>0</v>
      </c>
      <c r="AE168" s="144">
        <f ca="1">IF(AE$13="",0,CHOOSE(Detalhamento.OpçãoServiços,OFFSET(Import.PLQ,$A168-1,AE$15-1,1,1),IF($E168&lt;&gt;1,IF(ISNUMBER(INDEX(Import.PLE,Detalhamento!$E168,Detalhamento!AE$15)),IF(INDEX(Import.PLE,Detalhamento!$E168,Detalhamento!AE$15)&lt;=mediçao,OFFSET(Import.PLQ,$A168-1,AE$15-1,1,1),0),0),PLE!$AA$28*OFFSET(Import.PLQ,$A168-1,AE$15-1,1,1)),IF($E168&lt;&gt;1,IF(ISNUMBER(INDEX(Import.PLE,Detalhamento!$E168,Detalhamento!AE$15)),IF(INDEX(Import.PLE,Detalhamento!$E168,Detalhamento!AE$15)&lt;=mediçao,0,OFFSET(Import.PLQ,$A168-1,AE$15-1,1,1)),OFFSET(Import.PLQ,$A168-1,AE$15-1,1,1)),(1-PLE!$AA$28)*OFFSET(Import.PLQ,$A168-1,AE$15-1,1,1))))</f>
        <v>0</v>
      </c>
      <c r="AF168" s="144">
        <f ca="1">IF(AF$13="",0,CHOOSE(Detalhamento.OpçãoServiços,OFFSET(Import.PLQ,$A168-1,AF$15-1,1,1),IF($E168&lt;&gt;1,IF(ISNUMBER(INDEX(Import.PLE,Detalhamento!$E168,Detalhamento!AF$15)),IF(INDEX(Import.PLE,Detalhamento!$E168,Detalhamento!AF$15)&lt;=mediçao,OFFSET(Import.PLQ,$A168-1,AF$15-1,1,1),0),0),PLE!$AA$28*OFFSET(Import.PLQ,$A168-1,AF$15-1,1,1)),IF($E168&lt;&gt;1,IF(ISNUMBER(INDEX(Import.PLE,Detalhamento!$E168,Detalhamento!AF$15)),IF(INDEX(Import.PLE,Detalhamento!$E168,Detalhamento!AF$15)&lt;=mediçao,0,OFFSET(Import.PLQ,$A168-1,AF$15-1,1,1)),OFFSET(Import.PLQ,$A168-1,AF$15-1,1,1)),(1-PLE!$AA$28)*OFFSET(Import.PLQ,$A168-1,AF$15-1,1,1))))</f>
        <v>0</v>
      </c>
      <c r="AG168" s="144">
        <f ca="1">IF(AG$13="",0,CHOOSE(Detalhamento.OpçãoServiços,OFFSET(Import.PLQ,$A168-1,AG$15-1,1,1),IF($E168&lt;&gt;1,IF(ISNUMBER(INDEX(Import.PLE,Detalhamento!$E168,Detalhamento!AG$15)),IF(INDEX(Import.PLE,Detalhamento!$E168,Detalhamento!AG$15)&lt;=mediçao,OFFSET(Import.PLQ,$A168-1,AG$15-1,1,1),0),0),PLE!$AA$28*OFFSET(Import.PLQ,$A168-1,AG$15-1,1,1)),IF($E168&lt;&gt;1,IF(ISNUMBER(INDEX(Import.PLE,Detalhamento!$E168,Detalhamento!AG$15)),IF(INDEX(Import.PLE,Detalhamento!$E168,Detalhamento!AG$15)&lt;=mediçao,0,OFFSET(Import.PLQ,$A168-1,AG$15-1,1,1)),OFFSET(Import.PLQ,$A168-1,AG$15-1,1,1)),(1-PLE!$AA$28)*OFFSET(Import.PLQ,$A168-1,AG$15-1,1,1))))</f>
        <v>0</v>
      </c>
      <c r="AH168" s="144">
        <f ca="1">IF(AH$13="",0,CHOOSE(Detalhamento.OpçãoServiços,OFFSET(Import.PLQ,$A168-1,AH$15-1,1,1),IF($E168&lt;&gt;1,IF(ISNUMBER(INDEX(Import.PLE,Detalhamento!$E168,Detalhamento!AH$15)),IF(INDEX(Import.PLE,Detalhamento!$E168,Detalhamento!AH$15)&lt;=mediçao,OFFSET(Import.PLQ,$A168-1,AH$15-1,1,1),0),0),PLE!$AA$28*OFFSET(Import.PLQ,$A168-1,AH$15-1,1,1)),IF($E168&lt;&gt;1,IF(ISNUMBER(INDEX(Import.PLE,Detalhamento!$E168,Detalhamento!AH$15)),IF(INDEX(Import.PLE,Detalhamento!$E168,Detalhamento!AH$15)&lt;=mediçao,0,OFFSET(Import.PLQ,$A168-1,AH$15-1,1,1)),OFFSET(Import.PLQ,$A168-1,AH$15-1,1,1)),(1-PLE!$AA$28)*OFFSET(Import.PLQ,$A168-1,AH$15-1,1,1))))</f>
        <v>0</v>
      </c>
      <c r="AI168" s="144">
        <f ca="1">IF(AI$13="",0,CHOOSE(Detalhamento.OpçãoServiços,OFFSET(Import.PLQ,$A168-1,AI$15-1,1,1),IF($E168&lt;&gt;1,IF(ISNUMBER(INDEX(Import.PLE,Detalhamento!$E168,Detalhamento!AI$15)),IF(INDEX(Import.PLE,Detalhamento!$E168,Detalhamento!AI$15)&lt;=mediçao,OFFSET(Import.PLQ,$A168-1,AI$15-1,1,1),0),0),PLE!$AA$28*OFFSET(Import.PLQ,$A168-1,AI$15-1,1,1)),IF($E168&lt;&gt;1,IF(ISNUMBER(INDEX(Import.PLE,Detalhamento!$E168,Detalhamento!AI$15)),IF(INDEX(Import.PLE,Detalhamento!$E168,Detalhamento!AI$15)&lt;=mediçao,0,OFFSET(Import.PLQ,$A168-1,AI$15-1,1,1)),OFFSET(Import.PLQ,$A168-1,AI$15-1,1,1)),(1-PLE!$AA$28)*OFFSET(Import.PLQ,$A168-1,AI$15-1,1,1))))</f>
        <v>0</v>
      </c>
      <c r="AJ168" s="144">
        <f ca="1">IF(AJ$13="",0,CHOOSE(Detalhamento.OpçãoServiços,OFFSET(Import.PLQ,$A168-1,AJ$15-1,1,1),IF($E168&lt;&gt;1,IF(ISNUMBER(INDEX(Import.PLE,Detalhamento!$E168,Detalhamento!AJ$15)),IF(INDEX(Import.PLE,Detalhamento!$E168,Detalhamento!AJ$15)&lt;=mediçao,OFFSET(Import.PLQ,$A168-1,AJ$15-1,1,1),0),0),PLE!$AA$28*OFFSET(Import.PLQ,$A168-1,AJ$15-1,1,1)),IF($E168&lt;&gt;1,IF(ISNUMBER(INDEX(Import.PLE,Detalhamento!$E168,Detalhamento!AJ$15)),IF(INDEX(Import.PLE,Detalhamento!$E168,Detalhamento!AJ$15)&lt;=mediçao,0,OFFSET(Import.PLQ,$A168-1,AJ$15-1,1,1)),OFFSET(Import.PLQ,$A168-1,AJ$15-1,1,1)),(1-PLE!$AA$28)*OFFSET(Import.PLQ,$A168-1,AJ$15-1,1,1))))</f>
        <v>0</v>
      </c>
      <c r="AK168" s="144">
        <f ca="1">IF(AK$13="",0,CHOOSE(Detalhamento.OpçãoServiços,OFFSET(Import.PLQ,$A168-1,AK$15-1,1,1),IF($E168&lt;&gt;1,IF(ISNUMBER(INDEX(Import.PLE,Detalhamento!$E168,Detalhamento!AK$15)),IF(INDEX(Import.PLE,Detalhamento!$E168,Detalhamento!AK$15)&lt;=mediçao,OFFSET(Import.PLQ,$A168-1,AK$15-1,1,1),0),0),PLE!$AA$28*OFFSET(Import.PLQ,$A168-1,AK$15-1,1,1)),IF($E168&lt;&gt;1,IF(ISNUMBER(INDEX(Import.PLE,Detalhamento!$E168,Detalhamento!AK$15)),IF(INDEX(Import.PLE,Detalhamento!$E168,Detalhamento!AK$15)&lt;=mediçao,0,OFFSET(Import.PLQ,$A168-1,AK$15-1,1,1)),OFFSET(Import.PLQ,$A168-1,AK$15-1,1,1)),(1-PLE!$AA$28)*OFFSET(Import.PLQ,$A168-1,AK$15-1,1,1))))</f>
        <v>0</v>
      </c>
      <c r="AL168" s="144">
        <f ca="1">IF(AL$13="",0,CHOOSE(Detalhamento.OpçãoServiços,OFFSET(Import.PLQ,$A168-1,AL$15-1,1,1),IF($E168&lt;&gt;1,IF(ISNUMBER(INDEX(Import.PLE,Detalhamento!$E168,Detalhamento!AL$15)),IF(INDEX(Import.PLE,Detalhamento!$E168,Detalhamento!AL$15)&lt;=mediçao,OFFSET(Import.PLQ,$A168-1,AL$15-1,1,1),0),0),PLE!$AA$28*OFFSET(Import.PLQ,$A168-1,AL$15-1,1,1)),IF($E168&lt;&gt;1,IF(ISNUMBER(INDEX(Import.PLE,Detalhamento!$E168,Detalhamento!AL$15)),IF(INDEX(Import.PLE,Detalhamento!$E168,Detalhamento!AL$15)&lt;=mediçao,0,OFFSET(Import.PLQ,$A168-1,AL$15-1,1,1)),OFFSET(Import.PLQ,$A168-1,AL$15-1,1,1)),(1-PLE!$AA$28)*OFFSET(Import.PLQ,$A168-1,AL$15-1,1,1))))</f>
        <v>0</v>
      </c>
      <c r="AM168" s="144">
        <f ca="1">IF(AM$13="",0,CHOOSE(Detalhamento.OpçãoServiços,OFFSET(Import.PLQ,$A168-1,AM$15-1,1,1),IF($E168&lt;&gt;1,IF(ISNUMBER(INDEX(Import.PLE,Detalhamento!$E168,Detalhamento!AM$15)),IF(INDEX(Import.PLE,Detalhamento!$E168,Detalhamento!AM$15)&lt;=mediçao,OFFSET(Import.PLQ,$A168-1,AM$15-1,1,1),0),0),PLE!$AA$28*OFFSET(Import.PLQ,$A168-1,AM$15-1,1,1)),IF($E168&lt;&gt;1,IF(ISNUMBER(INDEX(Import.PLE,Detalhamento!$E168,Detalhamento!AM$15)),IF(INDEX(Import.PLE,Detalhamento!$E168,Detalhamento!AM$15)&lt;=mediçao,0,OFFSET(Import.PLQ,$A168-1,AM$15-1,1,1)),OFFSET(Import.PLQ,$A168-1,AM$15-1,1,1)),(1-PLE!$AA$28)*OFFSET(Import.PLQ,$A168-1,AM$15-1,1,1))))</f>
        <v>0</v>
      </c>
      <c r="AN168" s="144">
        <f ca="1">IF(AN$13="",0,CHOOSE(Detalhamento.OpçãoServiços,OFFSET(Import.PLQ,$A168-1,AN$15-1,1,1),IF($E168&lt;&gt;1,IF(ISNUMBER(INDEX(Import.PLE,Detalhamento!$E168,Detalhamento!AN$15)),IF(INDEX(Import.PLE,Detalhamento!$E168,Detalhamento!AN$15)&lt;=mediçao,OFFSET(Import.PLQ,$A168-1,AN$15-1,1,1),0),0),PLE!$AA$28*OFFSET(Import.PLQ,$A168-1,AN$15-1,1,1)),IF($E168&lt;&gt;1,IF(ISNUMBER(INDEX(Import.PLE,Detalhamento!$E168,Detalhamento!AN$15)),IF(INDEX(Import.PLE,Detalhamento!$E168,Detalhamento!AN$15)&lt;=mediçao,0,OFFSET(Import.PLQ,$A168-1,AN$15-1,1,1)),OFFSET(Import.PLQ,$A168-1,AN$15-1,1,1)),(1-PLE!$AA$28)*OFFSET(Import.PLQ,$A168-1,AN$15-1,1,1))))</f>
        <v>0</v>
      </c>
      <c r="AO168" s="144">
        <f ca="1">IF(AO$13="",0,CHOOSE(Detalhamento.OpçãoServiços,OFFSET(Import.PLQ,$A168-1,AO$15-1,1,1),IF($E168&lt;&gt;1,IF(ISNUMBER(INDEX(Import.PLE,Detalhamento!$E168,Detalhamento!AO$15)),IF(INDEX(Import.PLE,Detalhamento!$E168,Detalhamento!AO$15)&lt;=mediçao,OFFSET(Import.PLQ,$A168-1,AO$15-1,1,1),0),0),PLE!$AA$28*OFFSET(Import.PLQ,$A168-1,AO$15-1,1,1)),IF($E168&lt;&gt;1,IF(ISNUMBER(INDEX(Import.PLE,Detalhamento!$E168,Detalhamento!AO$15)),IF(INDEX(Import.PLE,Detalhamento!$E168,Detalhamento!AO$15)&lt;=mediçao,0,OFFSET(Import.PLQ,$A168-1,AO$15-1,1,1)),OFFSET(Import.PLQ,$A168-1,AO$15-1,1,1)),(1-PLE!$AA$28)*OFFSET(Import.PLQ,$A168-1,AO$15-1,1,1))))</f>
        <v>0</v>
      </c>
      <c r="AP168" s="144">
        <f ca="1">IF(AP$13="",0,CHOOSE(Detalhamento.OpçãoServiços,OFFSET(Import.PLQ,$A168-1,AP$15-1,1,1),IF($E168&lt;&gt;1,IF(ISNUMBER(INDEX(Import.PLE,Detalhamento!$E168,Detalhamento!AP$15)),IF(INDEX(Import.PLE,Detalhamento!$E168,Detalhamento!AP$15)&lt;=mediçao,OFFSET(Import.PLQ,$A168-1,AP$15-1,1,1),0),0),PLE!$AA$28*OFFSET(Import.PLQ,$A168-1,AP$15-1,1,1)),IF($E168&lt;&gt;1,IF(ISNUMBER(INDEX(Import.PLE,Detalhamento!$E168,Detalhamento!AP$15)),IF(INDEX(Import.PLE,Detalhamento!$E168,Detalhamento!AP$15)&lt;=mediçao,0,OFFSET(Import.PLQ,$A168-1,AP$15-1,1,1)),OFFSET(Import.PLQ,$A168-1,AP$15-1,1,1)),(1-PLE!$AA$28)*OFFSET(Import.PLQ,$A168-1,AP$15-1,1,1))))</f>
        <v>0</v>
      </c>
      <c r="AQ168" s="144">
        <f ca="1">IF(AQ$13="",0,CHOOSE(Detalhamento.OpçãoServiços,OFFSET(Import.PLQ,$A168-1,AQ$15-1,1,1),IF($E168&lt;&gt;1,IF(ISNUMBER(INDEX(Import.PLE,Detalhamento!$E168,Detalhamento!AQ$15)),IF(INDEX(Import.PLE,Detalhamento!$E168,Detalhamento!AQ$15)&lt;=mediçao,OFFSET(Import.PLQ,$A168-1,AQ$15-1,1,1),0),0),PLE!$AA$28*OFFSET(Import.PLQ,$A168-1,AQ$15-1,1,1)),IF($E168&lt;&gt;1,IF(ISNUMBER(INDEX(Import.PLE,Detalhamento!$E168,Detalhamento!AQ$15)),IF(INDEX(Import.PLE,Detalhamento!$E168,Detalhamento!AQ$15)&lt;=mediçao,0,OFFSET(Import.PLQ,$A168-1,AQ$15-1,1,1)),OFFSET(Import.PLQ,$A168-1,AQ$15-1,1,1)),(1-PLE!$AA$28)*OFFSET(Import.PLQ,$A168-1,AQ$15-1,1,1))))</f>
        <v>0</v>
      </c>
      <c r="AR168" s="144">
        <f ca="1">IF(AR$13="",0,CHOOSE(Detalhamento.OpçãoServiços,OFFSET(Import.PLQ,$A168-1,AR$15-1,1,1),IF($E168&lt;&gt;1,IF(ISNUMBER(INDEX(Import.PLE,Detalhamento!$E168,Detalhamento!AR$15)),IF(INDEX(Import.PLE,Detalhamento!$E168,Detalhamento!AR$15)&lt;=mediçao,OFFSET(Import.PLQ,$A168-1,AR$15-1,1,1),0),0),PLE!$AA$28*OFFSET(Import.PLQ,$A168-1,AR$15-1,1,1)),IF($E168&lt;&gt;1,IF(ISNUMBER(INDEX(Import.PLE,Detalhamento!$E168,Detalhamento!AR$15)),IF(INDEX(Import.PLE,Detalhamento!$E168,Detalhamento!AR$15)&lt;=mediçao,0,OFFSET(Import.PLQ,$A168-1,AR$15-1,1,1)),OFFSET(Import.PLQ,$A168-1,AR$15-1,1,1)),(1-PLE!$AA$28)*OFFSET(Import.PLQ,$A168-1,AR$15-1,1,1))))</f>
        <v>0</v>
      </c>
      <c r="AS168" s="144">
        <f ca="1">IF(AS$13="",0,CHOOSE(Detalhamento.OpçãoServiços,OFFSET(Import.PLQ,$A168-1,AS$15-1,1,1),IF($E168&lt;&gt;1,IF(ISNUMBER(INDEX(Import.PLE,Detalhamento!$E168,Detalhamento!AS$15)),IF(INDEX(Import.PLE,Detalhamento!$E168,Detalhamento!AS$15)&lt;=mediçao,OFFSET(Import.PLQ,$A168-1,AS$15-1,1,1),0),0),PLE!$AA$28*OFFSET(Import.PLQ,$A168-1,AS$15-1,1,1)),IF($E168&lt;&gt;1,IF(ISNUMBER(INDEX(Import.PLE,Detalhamento!$E168,Detalhamento!AS$15)),IF(INDEX(Import.PLE,Detalhamento!$E168,Detalhamento!AS$15)&lt;=mediçao,0,OFFSET(Import.PLQ,$A168-1,AS$15-1,1,1)),OFFSET(Import.PLQ,$A168-1,AS$15-1,1,1)),(1-PLE!$AA$28)*OFFSET(Import.PLQ,$A168-1,AS$15-1,1,1))))</f>
        <v>0</v>
      </c>
      <c r="AT168" s="144">
        <f ca="1">IF(AT$13="",0,CHOOSE(Detalhamento.OpçãoServiços,OFFSET(Import.PLQ,$A168-1,AT$15-1,1,1),IF($E168&lt;&gt;1,IF(ISNUMBER(INDEX(Import.PLE,Detalhamento!$E168,Detalhamento!AT$15)),IF(INDEX(Import.PLE,Detalhamento!$E168,Detalhamento!AT$15)&lt;=mediçao,OFFSET(Import.PLQ,$A168-1,AT$15-1,1,1),0),0),PLE!$AA$28*OFFSET(Import.PLQ,$A168-1,AT$15-1,1,1)),IF($E168&lt;&gt;1,IF(ISNUMBER(INDEX(Import.PLE,Detalhamento!$E168,Detalhamento!AT$15)),IF(INDEX(Import.PLE,Detalhamento!$E168,Detalhamento!AT$15)&lt;=mediçao,0,OFFSET(Import.PLQ,$A168-1,AT$15-1,1,1)),OFFSET(Import.PLQ,$A168-1,AT$15-1,1,1)),(1-PLE!$AA$28)*OFFSET(Import.PLQ,$A168-1,AT$15-1,1,1))))</f>
        <v>0</v>
      </c>
      <c r="AU168" s="144">
        <f ca="1">IF(AU$13="",0,CHOOSE(Detalhamento.OpçãoServiços,OFFSET(Import.PLQ,$A168-1,AU$15-1,1,1),IF($E168&lt;&gt;1,IF(ISNUMBER(INDEX(Import.PLE,Detalhamento!$E168,Detalhamento!AU$15)),IF(INDEX(Import.PLE,Detalhamento!$E168,Detalhamento!AU$15)&lt;=mediçao,OFFSET(Import.PLQ,$A168-1,AU$15-1,1,1),0),0),PLE!$AA$28*OFFSET(Import.PLQ,$A168-1,AU$15-1,1,1)),IF($E168&lt;&gt;1,IF(ISNUMBER(INDEX(Import.PLE,Detalhamento!$E168,Detalhamento!AU$15)),IF(INDEX(Import.PLE,Detalhamento!$E168,Detalhamento!AU$15)&lt;=mediçao,0,OFFSET(Import.PLQ,$A168-1,AU$15-1,1,1)),OFFSET(Import.PLQ,$A168-1,AU$15-1,1,1)),(1-PLE!$AA$28)*OFFSET(Import.PLQ,$A168-1,AU$15-1,1,1))))</f>
        <v>0</v>
      </c>
      <c r="AV168" s="144">
        <f ca="1">IF(AV$13="",0,CHOOSE(Detalhamento.OpçãoServiços,OFFSET(Import.PLQ,$A168-1,AV$15-1,1,1),IF($E168&lt;&gt;1,IF(ISNUMBER(INDEX(Import.PLE,Detalhamento!$E168,Detalhamento!AV$15)),IF(INDEX(Import.PLE,Detalhamento!$E168,Detalhamento!AV$15)&lt;=mediçao,OFFSET(Import.PLQ,$A168-1,AV$15-1,1,1),0),0),PLE!$AA$28*OFFSET(Import.PLQ,$A168-1,AV$15-1,1,1)),IF($E168&lt;&gt;1,IF(ISNUMBER(INDEX(Import.PLE,Detalhamento!$E168,Detalhamento!AV$15)),IF(INDEX(Import.PLE,Detalhamento!$E168,Detalhamento!AV$15)&lt;=mediçao,0,OFFSET(Import.PLQ,$A168-1,AV$15-1,1,1)),OFFSET(Import.PLQ,$A168-1,AV$15-1,1,1)),(1-PLE!$AA$28)*OFFSET(Import.PLQ,$A168-1,AV$15-1,1,1))))</f>
        <v>0</v>
      </c>
      <c r="AW168" s="144">
        <f ca="1">IF(AW$13="",0,CHOOSE(Detalhamento.OpçãoServiços,OFFSET(Import.PLQ,$A168-1,AW$15-1,1,1),IF($E168&lt;&gt;1,IF(ISNUMBER(INDEX(Import.PLE,Detalhamento!$E168,Detalhamento!AW$15)),IF(INDEX(Import.PLE,Detalhamento!$E168,Detalhamento!AW$15)&lt;=mediçao,OFFSET(Import.PLQ,$A168-1,AW$15-1,1,1),0),0),PLE!$AA$28*OFFSET(Import.PLQ,$A168-1,AW$15-1,1,1)),IF($E168&lt;&gt;1,IF(ISNUMBER(INDEX(Import.PLE,Detalhamento!$E168,Detalhamento!AW$15)),IF(INDEX(Import.PLE,Detalhamento!$E168,Detalhamento!AW$15)&lt;=mediçao,0,OFFSET(Import.PLQ,$A168-1,AW$15-1,1,1)),OFFSET(Import.PLQ,$A168-1,AW$15-1,1,1)),(1-PLE!$AA$28)*OFFSET(Import.PLQ,$A168-1,AW$15-1,1,1))))</f>
        <v>0</v>
      </c>
      <c r="AX168" s="144">
        <f ca="1">IF(AX$13="",0,CHOOSE(Detalhamento.OpçãoServiços,OFFSET(Import.PLQ,$A168-1,AX$15-1,1,1),IF($E168&lt;&gt;1,IF(ISNUMBER(INDEX(Import.PLE,Detalhamento!$E168,Detalhamento!AX$15)),IF(INDEX(Import.PLE,Detalhamento!$E168,Detalhamento!AX$15)&lt;=mediçao,OFFSET(Import.PLQ,$A168-1,AX$15-1,1,1),0),0),PLE!$AA$28*OFFSET(Import.PLQ,$A168-1,AX$15-1,1,1)),IF($E168&lt;&gt;1,IF(ISNUMBER(INDEX(Import.PLE,Detalhamento!$E168,Detalhamento!AX$15)),IF(INDEX(Import.PLE,Detalhamento!$E168,Detalhamento!AX$15)&lt;=mediçao,0,OFFSET(Import.PLQ,$A168-1,AX$15-1,1,1)),OFFSET(Import.PLQ,$A168-1,AX$15-1,1,1)),(1-PLE!$AA$28)*OFFSET(Import.PLQ,$A168-1,AX$15-1,1,1))))</f>
        <v>0</v>
      </c>
      <c r="AY168" s="144">
        <f ca="1">IF(AY$13="",0,CHOOSE(Detalhamento.OpçãoServiços,OFFSET(Import.PLQ,$A168-1,AY$15-1,1,1),IF($E168&lt;&gt;1,IF(ISNUMBER(INDEX(Import.PLE,Detalhamento!$E168,Detalhamento!AY$15)),IF(INDEX(Import.PLE,Detalhamento!$E168,Detalhamento!AY$15)&lt;=mediçao,OFFSET(Import.PLQ,$A168-1,AY$15-1,1,1),0),0),PLE!$AA$28*OFFSET(Import.PLQ,$A168-1,AY$15-1,1,1)),IF($E168&lt;&gt;1,IF(ISNUMBER(INDEX(Import.PLE,Detalhamento!$E168,Detalhamento!AY$15)),IF(INDEX(Import.PLE,Detalhamento!$E168,Detalhamento!AY$15)&lt;=mediçao,0,OFFSET(Import.PLQ,$A168-1,AY$15-1,1,1)),OFFSET(Import.PLQ,$A168-1,AY$15-1,1,1)),(1-PLE!$AA$28)*OFFSET(Import.PLQ,$A168-1,AY$15-1,1,1))))</f>
        <v>0</v>
      </c>
      <c r="AZ168" s="144">
        <f ca="1">IF(AZ$13="",0,CHOOSE(Detalhamento.OpçãoServiços,OFFSET(Import.PLQ,$A168-1,AZ$15-1,1,1),IF($E168&lt;&gt;1,IF(ISNUMBER(INDEX(Import.PLE,Detalhamento!$E168,Detalhamento!AZ$15)),IF(INDEX(Import.PLE,Detalhamento!$E168,Detalhamento!AZ$15)&lt;=mediçao,OFFSET(Import.PLQ,$A168-1,AZ$15-1,1,1),0),0),PLE!$AA$28*OFFSET(Import.PLQ,$A168-1,AZ$15-1,1,1)),IF($E168&lt;&gt;1,IF(ISNUMBER(INDEX(Import.PLE,Detalhamento!$E168,Detalhamento!AZ$15)),IF(INDEX(Import.PLE,Detalhamento!$E168,Detalhamento!AZ$15)&lt;=mediçao,0,OFFSET(Import.PLQ,$A168-1,AZ$15-1,1,1)),OFFSET(Import.PLQ,$A168-1,AZ$15-1,1,1)),(1-PLE!$AA$28)*OFFSET(Import.PLQ,$A168-1,AZ$15-1,1,1))))</f>
        <v>0</v>
      </c>
      <c r="BA168" s="144">
        <f ca="1">IF(BA$13="",0,CHOOSE(Detalhamento.OpçãoServiços,OFFSET(Import.PLQ,$A168-1,BA$15-1,1,1),IF($E168&lt;&gt;1,IF(ISNUMBER(INDEX(Import.PLE,Detalhamento!$E168,Detalhamento!BA$15)),IF(INDEX(Import.PLE,Detalhamento!$E168,Detalhamento!BA$15)&lt;=mediçao,OFFSET(Import.PLQ,$A168-1,BA$15-1,1,1),0),0),PLE!$AA$28*OFFSET(Import.PLQ,$A168-1,BA$15-1,1,1)),IF($E168&lt;&gt;1,IF(ISNUMBER(INDEX(Import.PLE,Detalhamento!$E168,Detalhamento!BA$15)),IF(INDEX(Import.PLE,Detalhamento!$E168,Detalhamento!BA$15)&lt;=mediçao,0,OFFSET(Import.PLQ,$A168-1,BA$15-1,1,1)),OFFSET(Import.PLQ,$A168-1,BA$15-1,1,1)),(1-PLE!$AA$28)*OFFSET(Import.PLQ,$A168-1,BA$15-1,1,1))))</f>
        <v>0</v>
      </c>
      <c r="BB168" s="144">
        <f ca="1">IF(BB$13="",0,CHOOSE(Detalhamento.OpçãoServiços,OFFSET(Import.PLQ,$A168-1,BB$15-1,1,1),IF($E168&lt;&gt;1,IF(ISNUMBER(INDEX(Import.PLE,Detalhamento!$E168,Detalhamento!BB$15)),IF(INDEX(Import.PLE,Detalhamento!$E168,Detalhamento!BB$15)&lt;=mediçao,OFFSET(Import.PLQ,$A168-1,BB$15-1,1,1),0),0),PLE!$AA$28*OFFSET(Import.PLQ,$A168-1,BB$15-1,1,1)),IF($E168&lt;&gt;1,IF(ISNUMBER(INDEX(Import.PLE,Detalhamento!$E168,Detalhamento!BB$15)),IF(INDEX(Import.PLE,Detalhamento!$E168,Detalhamento!BB$15)&lt;=mediçao,0,OFFSET(Import.PLQ,$A168-1,BB$15-1,1,1)),OFFSET(Import.PLQ,$A168-1,BB$15-1,1,1)),(1-PLE!$AA$28)*OFFSET(Import.PLQ,$A168-1,BB$15-1,1,1))))</f>
        <v>0</v>
      </c>
      <c r="BC168" s="144">
        <f ca="1">IF(BC$13="",0,CHOOSE(Detalhamento.OpçãoServiços,OFFSET(Import.PLQ,$A168-1,BC$15-1,1,1),IF($E168&lt;&gt;1,IF(ISNUMBER(INDEX(Import.PLE,Detalhamento!$E168,Detalhamento!BC$15)),IF(INDEX(Import.PLE,Detalhamento!$E168,Detalhamento!BC$15)&lt;=mediçao,OFFSET(Import.PLQ,$A168-1,BC$15-1,1,1),0),0),PLE!$AA$28*OFFSET(Import.PLQ,$A168-1,BC$15-1,1,1)),IF($E168&lt;&gt;1,IF(ISNUMBER(INDEX(Import.PLE,Detalhamento!$E168,Detalhamento!BC$15)),IF(INDEX(Import.PLE,Detalhamento!$E168,Detalhamento!BC$15)&lt;=mediçao,0,OFFSET(Import.PLQ,$A168-1,BC$15-1,1,1)),OFFSET(Import.PLQ,$A168-1,BC$15-1,1,1)),(1-PLE!$AA$28)*OFFSET(Import.PLQ,$A168-1,BC$15-1,1,1))))</f>
        <v>0</v>
      </c>
      <c r="BD168" s="144">
        <f ca="1">IF(BD$13="",0,CHOOSE(Detalhamento.OpçãoServiços,OFFSET(Import.PLQ,$A168-1,BD$15-1,1,1),IF($E168&lt;&gt;1,IF(ISNUMBER(INDEX(Import.PLE,Detalhamento!$E168,Detalhamento!BD$15)),IF(INDEX(Import.PLE,Detalhamento!$E168,Detalhamento!BD$15)&lt;=mediçao,OFFSET(Import.PLQ,$A168-1,BD$15-1,1,1),0),0),PLE!$AA$28*OFFSET(Import.PLQ,$A168-1,BD$15-1,1,1)),IF($E168&lt;&gt;1,IF(ISNUMBER(INDEX(Import.PLE,Detalhamento!$E168,Detalhamento!BD$15)),IF(INDEX(Import.PLE,Detalhamento!$E168,Detalhamento!BD$15)&lt;=mediçao,0,OFFSET(Import.PLQ,$A168-1,BD$15-1,1,1)),OFFSET(Import.PLQ,$A168-1,BD$15-1,1,1)),(1-PLE!$AA$28)*OFFSET(Import.PLQ,$A168-1,BD$15-1,1,1))))</f>
        <v>0</v>
      </c>
      <c r="BE168" s="144">
        <f ca="1">IF(BE$13="",0,CHOOSE(Detalhamento.OpçãoServiços,OFFSET(Import.PLQ,$A168-1,BE$15-1,1,1),IF($E168&lt;&gt;1,IF(ISNUMBER(INDEX(Import.PLE,Detalhamento!$E168,Detalhamento!BE$15)),IF(INDEX(Import.PLE,Detalhamento!$E168,Detalhamento!BE$15)&lt;=mediçao,OFFSET(Import.PLQ,$A168-1,BE$15-1,1,1),0),0),PLE!$AA$28*OFFSET(Import.PLQ,$A168-1,BE$15-1,1,1)),IF($E168&lt;&gt;1,IF(ISNUMBER(INDEX(Import.PLE,Detalhamento!$E168,Detalhamento!BE$15)),IF(INDEX(Import.PLE,Detalhamento!$E168,Detalhamento!BE$15)&lt;=mediçao,0,OFFSET(Import.PLQ,$A168-1,BE$15-1,1,1)),OFFSET(Import.PLQ,$A168-1,BE$15-1,1,1)),(1-PLE!$AA$28)*OFFSET(Import.PLQ,$A168-1,BE$15-1,1,1))))</f>
        <v>0</v>
      </c>
      <c r="BF168" s="144">
        <f ca="1">IF(BF$13="",0,CHOOSE(Detalhamento.OpçãoServiços,OFFSET(Import.PLQ,$A168-1,BF$15-1,1,1),IF($E168&lt;&gt;1,IF(ISNUMBER(INDEX(Import.PLE,Detalhamento!$E168,Detalhamento!BF$15)),IF(INDEX(Import.PLE,Detalhamento!$E168,Detalhamento!BF$15)&lt;=mediçao,OFFSET(Import.PLQ,$A168-1,BF$15-1,1,1),0),0),PLE!$AA$28*OFFSET(Import.PLQ,$A168-1,BF$15-1,1,1)),IF($E168&lt;&gt;1,IF(ISNUMBER(INDEX(Import.PLE,Detalhamento!$E168,Detalhamento!BF$15)),IF(INDEX(Import.PLE,Detalhamento!$E168,Detalhamento!BF$15)&lt;=mediçao,0,OFFSET(Import.PLQ,$A168-1,BF$15-1,1,1)),OFFSET(Import.PLQ,$A168-1,BF$15-1,1,1)),(1-PLE!$AA$28)*OFFSET(Import.PLQ,$A168-1,BF$15-1,1,1))))</f>
        <v>0</v>
      </c>
      <c r="BG168" s="144">
        <f ca="1">IF(BG$13="",0,CHOOSE(Detalhamento.OpçãoServiços,OFFSET(Import.PLQ,$A168-1,BG$15-1,1,1),IF($E168&lt;&gt;1,IF(ISNUMBER(INDEX(Import.PLE,Detalhamento!$E168,Detalhamento!BG$15)),IF(INDEX(Import.PLE,Detalhamento!$E168,Detalhamento!BG$15)&lt;=mediçao,OFFSET(Import.PLQ,$A168-1,BG$15-1,1,1),0),0),PLE!$AA$28*OFFSET(Import.PLQ,$A168-1,BG$15-1,1,1)),IF($E168&lt;&gt;1,IF(ISNUMBER(INDEX(Import.PLE,Detalhamento!$E168,Detalhamento!BG$15)),IF(INDEX(Import.PLE,Detalhamento!$E168,Detalhamento!BG$15)&lt;=mediçao,0,OFFSET(Import.PLQ,$A168-1,BG$15-1,1,1)),OFFSET(Import.PLQ,$A168-1,BG$15-1,1,1)),(1-PLE!$AA$28)*OFFSET(Import.PLQ,$A168-1,BG$15-1,1,1))))</f>
        <v>0</v>
      </c>
      <c r="BH168" s="144">
        <f ca="1">IF(BH$13="",0,CHOOSE(Detalhamento.OpçãoServiços,OFFSET(Import.PLQ,$A168-1,BH$15-1,1,1),IF($E168&lt;&gt;1,IF(ISNUMBER(INDEX(Import.PLE,Detalhamento!$E168,Detalhamento!BH$15)),IF(INDEX(Import.PLE,Detalhamento!$E168,Detalhamento!BH$15)&lt;=mediçao,OFFSET(Import.PLQ,$A168-1,BH$15-1,1,1),0),0),PLE!$AA$28*OFFSET(Import.PLQ,$A168-1,BH$15-1,1,1)),IF($E168&lt;&gt;1,IF(ISNUMBER(INDEX(Import.PLE,Detalhamento!$E168,Detalhamento!BH$15)),IF(INDEX(Import.PLE,Detalhamento!$E168,Detalhamento!BH$15)&lt;=mediçao,0,OFFSET(Import.PLQ,$A168-1,BH$15-1,1,1)),OFFSET(Import.PLQ,$A168-1,BH$15-1,1,1)),(1-PLE!$AA$28)*OFFSET(Import.PLQ,$A168-1,BH$15-1,1,1))))</f>
        <v>0</v>
      </c>
      <c r="BI168" s="144">
        <f ca="1">IF(BI$13="",0,CHOOSE(Detalhamento.OpçãoServiços,OFFSET(Import.PLQ,$A168-1,BI$15-1,1,1),IF($E168&lt;&gt;1,IF(ISNUMBER(INDEX(Import.PLE,Detalhamento!$E168,Detalhamento!BI$15)),IF(INDEX(Import.PLE,Detalhamento!$E168,Detalhamento!BI$15)&lt;=mediçao,OFFSET(Import.PLQ,$A168-1,BI$15-1,1,1),0),0),PLE!$AA$28*OFFSET(Import.PLQ,$A168-1,BI$15-1,1,1)),IF($E168&lt;&gt;1,IF(ISNUMBER(INDEX(Import.PLE,Detalhamento!$E168,Detalhamento!BI$15)),IF(INDEX(Import.PLE,Detalhamento!$E168,Detalhamento!BI$15)&lt;=mediçao,0,OFFSET(Import.PLQ,$A168-1,BI$15-1,1,1)),OFFSET(Import.PLQ,$A168-1,BI$15-1,1,1)),(1-PLE!$AA$28)*OFFSET(Import.PLQ,$A168-1,BI$15-1,1,1))))</f>
        <v>0</v>
      </c>
    </row>
    <row r="169" spans="1:61" ht="20" x14ac:dyDescent="0.2">
      <c r="A169" s="155">
        <v>131</v>
      </c>
      <c r="B169" s="21" t="str">
        <f t="shared" ca="1" si="25"/>
        <v>Serviço</v>
      </c>
      <c r="E169" s="153">
        <f t="shared" ca="1" si="26"/>
        <v>15</v>
      </c>
      <c r="F169" s="154">
        <f t="shared" ca="1" si="27"/>
        <v>150131</v>
      </c>
      <c r="G169" s="154" t="str">
        <f t="shared" ca="1" si="30"/>
        <v>1.14.3</v>
      </c>
      <c r="H169" s="182" t="str">
        <f t="shared" ca="1" si="30"/>
        <v>LUMINÁRIA DE EMERGÊNCIA, COM 30 LÂMPADAS LED DE 2 W, SEM REATOR - FORNECIMENTO E INSTALAÇÃO. AF_02/2020</v>
      </c>
      <c r="I169" s="37" t="str">
        <f t="shared" ca="1" si="28"/>
        <v>UN</v>
      </c>
      <c r="J169" s="144">
        <f t="shared" ca="1" si="29"/>
        <v>15</v>
      </c>
      <c r="K169" s="67"/>
      <c r="L169" s="144">
        <f ca="1">IF(L$13="",0,CHOOSE(Detalhamento.OpçãoServiços,OFFSET(Import.PLQ,$A169-1,L$15-1,1,1),IF($E169&lt;&gt;1,IF(ISNUMBER(INDEX(Import.PLE,Detalhamento!$E169,Detalhamento!L$15)),IF(INDEX(Import.PLE,Detalhamento!$E169,Detalhamento!L$15)&lt;=mediçao,OFFSET(Import.PLQ,$A169-1,L$15-1,1,1),0),0),PLE!$AA$28*OFFSET(Import.PLQ,$A169-1,L$15-1,1,1)),IF($E169&lt;&gt;1,IF(ISNUMBER(INDEX(Import.PLE,Detalhamento!$E169,Detalhamento!L$15)),IF(INDEX(Import.PLE,Detalhamento!$E169,Detalhamento!L$15)&lt;=mediçao,0,OFFSET(Import.PLQ,$A169-1,L$15-1,1,1)),OFFSET(Import.PLQ,$A169-1,L$15-1,1,1)),(1-PLE!$AA$28)*OFFSET(Import.PLQ,$A169-1,L$15-1,1,1))))</f>
        <v>15</v>
      </c>
      <c r="M169" s="144">
        <f ca="1">IF(M$13="",0,CHOOSE(Detalhamento.OpçãoServiços,OFFSET(Import.PLQ,$A169-1,M$15-1,1,1),IF($E169&lt;&gt;1,IF(ISNUMBER(INDEX(Import.PLE,Detalhamento!$E169,Detalhamento!M$15)),IF(INDEX(Import.PLE,Detalhamento!$E169,Detalhamento!M$15)&lt;=mediçao,OFFSET(Import.PLQ,$A169-1,M$15-1,1,1),0),0),PLE!$AA$28*OFFSET(Import.PLQ,$A169-1,M$15-1,1,1)),IF($E169&lt;&gt;1,IF(ISNUMBER(INDEX(Import.PLE,Detalhamento!$E169,Detalhamento!M$15)),IF(INDEX(Import.PLE,Detalhamento!$E169,Detalhamento!M$15)&lt;=mediçao,0,OFFSET(Import.PLQ,$A169-1,M$15-1,1,1)),OFFSET(Import.PLQ,$A169-1,M$15-1,1,1)),(1-PLE!$AA$28)*OFFSET(Import.PLQ,$A169-1,M$15-1,1,1))))</f>
        <v>0</v>
      </c>
      <c r="N169" s="144">
        <f ca="1">IF(N$13="",0,CHOOSE(Detalhamento.OpçãoServiços,OFFSET(Import.PLQ,$A169-1,N$15-1,1,1),IF($E169&lt;&gt;1,IF(ISNUMBER(INDEX(Import.PLE,Detalhamento!$E169,Detalhamento!N$15)),IF(INDEX(Import.PLE,Detalhamento!$E169,Detalhamento!N$15)&lt;=mediçao,OFFSET(Import.PLQ,$A169-1,N$15-1,1,1),0),0),PLE!$AA$28*OFFSET(Import.PLQ,$A169-1,N$15-1,1,1)),IF($E169&lt;&gt;1,IF(ISNUMBER(INDEX(Import.PLE,Detalhamento!$E169,Detalhamento!N$15)),IF(INDEX(Import.PLE,Detalhamento!$E169,Detalhamento!N$15)&lt;=mediçao,0,OFFSET(Import.PLQ,$A169-1,N$15-1,1,1)),OFFSET(Import.PLQ,$A169-1,N$15-1,1,1)),(1-PLE!$AA$28)*OFFSET(Import.PLQ,$A169-1,N$15-1,1,1))))</f>
        <v>0</v>
      </c>
      <c r="O169" s="144">
        <f ca="1">IF(O$13="",0,CHOOSE(Detalhamento.OpçãoServiços,OFFSET(Import.PLQ,$A169-1,O$15-1,1,1),IF($E169&lt;&gt;1,IF(ISNUMBER(INDEX(Import.PLE,Detalhamento!$E169,Detalhamento!O$15)),IF(INDEX(Import.PLE,Detalhamento!$E169,Detalhamento!O$15)&lt;=mediçao,OFFSET(Import.PLQ,$A169-1,O$15-1,1,1),0),0),PLE!$AA$28*OFFSET(Import.PLQ,$A169-1,O$15-1,1,1)),IF($E169&lt;&gt;1,IF(ISNUMBER(INDEX(Import.PLE,Detalhamento!$E169,Detalhamento!O$15)),IF(INDEX(Import.PLE,Detalhamento!$E169,Detalhamento!O$15)&lt;=mediçao,0,OFFSET(Import.PLQ,$A169-1,O$15-1,1,1)),OFFSET(Import.PLQ,$A169-1,O$15-1,1,1)),(1-PLE!$AA$28)*OFFSET(Import.PLQ,$A169-1,O$15-1,1,1))))</f>
        <v>0</v>
      </c>
      <c r="P169" s="144">
        <f ca="1">IF(P$13="",0,CHOOSE(Detalhamento.OpçãoServiços,OFFSET(Import.PLQ,$A169-1,P$15-1,1,1),IF($E169&lt;&gt;1,IF(ISNUMBER(INDEX(Import.PLE,Detalhamento!$E169,Detalhamento!P$15)),IF(INDEX(Import.PLE,Detalhamento!$E169,Detalhamento!P$15)&lt;=mediçao,OFFSET(Import.PLQ,$A169-1,P$15-1,1,1),0),0),PLE!$AA$28*OFFSET(Import.PLQ,$A169-1,P$15-1,1,1)),IF($E169&lt;&gt;1,IF(ISNUMBER(INDEX(Import.PLE,Detalhamento!$E169,Detalhamento!P$15)),IF(INDEX(Import.PLE,Detalhamento!$E169,Detalhamento!P$15)&lt;=mediçao,0,OFFSET(Import.PLQ,$A169-1,P$15-1,1,1)),OFFSET(Import.PLQ,$A169-1,P$15-1,1,1)),(1-PLE!$AA$28)*OFFSET(Import.PLQ,$A169-1,P$15-1,1,1))))</f>
        <v>0</v>
      </c>
      <c r="Q169" s="144">
        <f ca="1">IF(Q$13="",0,CHOOSE(Detalhamento.OpçãoServiços,OFFSET(Import.PLQ,$A169-1,Q$15-1,1,1),IF($E169&lt;&gt;1,IF(ISNUMBER(INDEX(Import.PLE,Detalhamento!$E169,Detalhamento!Q$15)),IF(INDEX(Import.PLE,Detalhamento!$E169,Detalhamento!Q$15)&lt;=mediçao,OFFSET(Import.PLQ,$A169-1,Q$15-1,1,1),0),0),PLE!$AA$28*OFFSET(Import.PLQ,$A169-1,Q$15-1,1,1)),IF($E169&lt;&gt;1,IF(ISNUMBER(INDEX(Import.PLE,Detalhamento!$E169,Detalhamento!Q$15)),IF(INDEX(Import.PLE,Detalhamento!$E169,Detalhamento!Q$15)&lt;=mediçao,0,OFFSET(Import.PLQ,$A169-1,Q$15-1,1,1)),OFFSET(Import.PLQ,$A169-1,Q$15-1,1,1)),(1-PLE!$AA$28)*OFFSET(Import.PLQ,$A169-1,Q$15-1,1,1))))</f>
        <v>0</v>
      </c>
      <c r="R169" s="144">
        <f ca="1">IF(R$13="",0,CHOOSE(Detalhamento.OpçãoServiços,OFFSET(Import.PLQ,$A169-1,R$15-1,1,1),IF($E169&lt;&gt;1,IF(ISNUMBER(INDEX(Import.PLE,Detalhamento!$E169,Detalhamento!R$15)),IF(INDEX(Import.PLE,Detalhamento!$E169,Detalhamento!R$15)&lt;=mediçao,OFFSET(Import.PLQ,$A169-1,R$15-1,1,1),0),0),PLE!$AA$28*OFFSET(Import.PLQ,$A169-1,R$15-1,1,1)),IF($E169&lt;&gt;1,IF(ISNUMBER(INDEX(Import.PLE,Detalhamento!$E169,Detalhamento!R$15)),IF(INDEX(Import.PLE,Detalhamento!$E169,Detalhamento!R$15)&lt;=mediçao,0,OFFSET(Import.PLQ,$A169-1,R$15-1,1,1)),OFFSET(Import.PLQ,$A169-1,R$15-1,1,1)),(1-PLE!$AA$28)*OFFSET(Import.PLQ,$A169-1,R$15-1,1,1))))</f>
        <v>0</v>
      </c>
      <c r="S169" s="144">
        <f ca="1">IF(S$13="",0,CHOOSE(Detalhamento.OpçãoServiços,OFFSET(Import.PLQ,$A169-1,S$15-1,1,1),IF($E169&lt;&gt;1,IF(ISNUMBER(INDEX(Import.PLE,Detalhamento!$E169,Detalhamento!S$15)),IF(INDEX(Import.PLE,Detalhamento!$E169,Detalhamento!S$15)&lt;=mediçao,OFFSET(Import.PLQ,$A169-1,S$15-1,1,1),0),0),PLE!$AA$28*OFFSET(Import.PLQ,$A169-1,S$15-1,1,1)),IF($E169&lt;&gt;1,IF(ISNUMBER(INDEX(Import.PLE,Detalhamento!$E169,Detalhamento!S$15)),IF(INDEX(Import.PLE,Detalhamento!$E169,Detalhamento!S$15)&lt;=mediçao,0,OFFSET(Import.PLQ,$A169-1,S$15-1,1,1)),OFFSET(Import.PLQ,$A169-1,S$15-1,1,1)),(1-PLE!$AA$28)*OFFSET(Import.PLQ,$A169-1,S$15-1,1,1))))</f>
        <v>0</v>
      </c>
      <c r="T169" s="144">
        <f ca="1">IF(T$13="",0,CHOOSE(Detalhamento.OpçãoServiços,OFFSET(Import.PLQ,$A169-1,T$15-1,1,1),IF($E169&lt;&gt;1,IF(ISNUMBER(INDEX(Import.PLE,Detalhamento!$E169,Detalhamento!T$15)),IF(INDEX(Import.PLE,Detalhamento!$E169,Detalhamento!T$15)&lt;=mediçao,OFFSET(Import.PLQ,$A169-1,T$15-1,1,1),0),0),PLE!$AA$28*OFFSET(Import.PLQ,$A169-1,T$15-1,1,1)),IF($E169&lt;&gt;1,IF(ISNUMBER(INDEX(Import.PLE,Detalhamento!$E169,Detalhamento!T$15)),IF(INDEX(Import.PLE,Detalhamento!$E169,Detalhamento!T$15)&lt;=mediçao,0,OFFSET(Import.PLQ,$A169-1,T$15-1,1,1)),OFFSET(Import.PLQ,$A169-1,T$15-1,1,1)),(1-PLE!$AA$28)*OFFSET(Import.PLQ,$A169-1,T$15-1,1,1))))</f>
        <v>0</v>
      </c>
      <c r="U169" s="144">
        <f ca="1">IF(U$13="",0,CHOOSE(Detalhamento.OpçãoServiços,OFFSET(Import.PLQ,$A169-1,U$15-1,1,1),IF($E169&lt;&gt;1,IF(ISNUMBER(INDEX(Import.PLE,Detalhamento!$E169,Detalhamento!U$15)),IF(INDEX(Import.PLE,Detalhamento!$E169,Detalhamento!U$15)&lt;=mediçao,OFFSET(Import.PLQ,$A169-1,U$15-1,1,1),0),0),PLE!$AA$28*OFFSET(Import.PLQ,$A169-1,U$15-1,1,1)),IF($E169&lt;&gt;1,IF(ISNUMBER(INDEX(Import.PLE,Detalhamento!$E169,Detalhamento!U$15)),IF(INDEX(Import.PLE,Detalhamento!$E169,Detalhamento!U$15)&lt;=mediçao,0,OFFSET(Import.PLQ,$A169-1,U$15-1,1,1)),OFFSET(Import.PLQ,$A169-1,U$15-1,1,1)),(1-PLE!$AA$28)*OFFSET(Import.PLQ,$A169-1,U$15-1,1,1))))</f>
        <v>0</v>
      </c>
      <c r="V169" s="144">
        <f ca="1">IF(V$13="",0,CHOOSE(Detalhamento.OpçãoServiços,OFFSET(Import.PLQ,$A169-1,V$15-1,1,1),IF($E169&lt;&gt;1,IF(ISNUMBER(INDEX(Import.PLE,Detalhamento!$E169,Detalhamento!V$15)),IF(INDEX(Import.PLE,Detalhamento!$E169,Detalhamento!V$15)&lt;=mediçao,OFFSET(Import.PLQ,$A169-1,V$15-1,1,1),0),0),PLE!$AA$28*OFFSET(Import.PLQ,$A169-1,V$15-1,1,1)),IF($E169&lt;&gt;1,IF(ISNUMBER(INDEX(Import.PLE,Detalhamento!$E169,Detalhamento!V$15)),IF(INDEX(Import.PLE,Detalhamento!$E169,Detalhamento!V$15)&lt;=mediçao,0,OFFSET(Import.PLQ,$A169-1,V$15-1,1,1)),OFFSET(Import.PLQ,$A169-1,V$15-1,1,1)),(1-PLE!$AA$28)*OFFSET(Import.PLQ,$A169-1,V$15-1,1,1))))</f>
        <v>0</v>
      </c>
      <c r="W169" s="144">
        <f ca="1">IF(W$13="",0,CHOOSE(Detalhamento.OpçãoServiços,OFFSET(Import.PLQ,$A169-1,W$15-1,1,1),IF($E169&lt;&gt;1,IF(ISNUMBER(INDEX(Import.PLE,Detalhamento!$E169,Detalhamento!W$15)),IF(INDEX(Import.PLE,Detalhamento!$E169,Detalhamento!W$15)&lt;=mediçao,OFFSET(Import.PLQ,$A169-1,W$15-1,1,1),0),0),PLE!$AA$28*OFFSET(Import.PLQ,$A169-1,W$15-1,1,1)),IF($E169&lt;&gt;1,IF(ISNUMBER(INDEX(Import.PLE,Detalhamento!$E169,Detalhamento!W$15)),IF(INDEX(Import.PLE,Detalhamento!$E169,Detalhamento!W$15)&lt;=mediçao,0,OFFSET(Import.PLQ,$A169-1,W$15-1,1,1)),OFFSET(Import.PLQ,$A169-1,W$15-1,1,1)),(1-PLE!$AA$28)*OFFSET(Import.PLQ,$A169-1,W$15-1,1,1))))</f>
        <v>0</v>
      </c>
      <c r="X169" s="144">
        <f ca="1">IF(X$13="",0,CHOOSE(Detalhamento.OpçãoServiços,OFFSET(Import.PLQ,$A169-1,X$15-1,1,1),IF($E169&lt;&gt;1,IF(ISNUMBER(INDEX(Import.PLE,Detalhamento!$E169,Detalhamento!X$15)),IF(INDEX(Import.PLE,Detalhamento!$E169,Detalhamento!X$15)&lt;=mediçao,OFFSET(Import.PLQ,$A169-1,X$15-1,1,1),0),0),PLE!$AA$28*OFFSET(Import.PLQ,$A169-1,X$15-1,1,1)),IF($E169&lt;&gt;1,IF(ISNUMBER(INDEX(Import.PLE,Detalhamento!$E169,Detalhamento!X$15)),IF(INDEX(Import.PLE,Detalhamento!$E169,Detalhamento!X$15)&lt;=mediçao,0,OFFSET(Import.PLQ,$A169-1,X$15-1,1,1)),OFFSET(Import.PLQ,$A169-1,X$15-1,1,1)),(1-PLE!$AA$28)*OFFSET(Import.PLQ,$A169-1,X$15-1,1,1))))</f>
        <v>0</v>
      </c>
      <c r="Y169" s="144">
        <f ca="1">IF(Y$13="",0,CHOOSE(Detalhamento.OpçãoServiços,OFFSET(Import.PLQ,$A169-1,Y$15-1,1,1),IF($E169&lt;&gt;1,IF(ISNUMBER(INDEX(Import.PLE,Detalhamento!$E169,Detalhamento!Y$15)),IF(INDEX(Import.PLE,Detalhamento!$E169,Detalhamento!Y$15)&lt;=mediçao,OFFSET(Import.PLQ,$A169-1,Y$15-1,1,1),0),0),PLE!$AA$28*OFFSET(Import.PLQ,$A169-1,Y$15-1,1,1)),IF($E169&lt;&gt;1,IF(ISNUMBER(INDEX(Import.PLE,Detalhamento!$E169,Detalhamento!Y$15)),IF(INDEX(Import.PLE,Detalhamento!$E169,Detalhamento!Y$15)&lt;=mediçao,0,OFFSET(Import.PLQ,$A169-1,Y$15-1,1,1)),OFFSET(Import.PLQ,$A169-1,Y$15-1,1,1)),(1-PLE!$AA$28)*OFFSET(Import.PLQ,$A169-1,Y$15-1,1,1))))</f>
        <v>0</v>
      </c>
      <c r="Z169" s="144">
        <f ca="1">IF(Z$13="",0,CHOOSE(Detalhamento.OpçãoServiços,OFFSET(Import.PLQ,$A169-1,Z$15-1,1,1),IF($E169&lt;&gt;1,IF(ISNUMBER(INDEX(Import.PLE,Detalhamento!$E169,Detalhamento!Z$15)),IF(INDEX(Import.PLE,Detalhamento!$E169,Detalhamento!Z$15)&lt;=mediçao,OFFSET(Import.PLQ,$A169-1,Z$15-1,1,1),0),0),PLE!$AA$28*OFFSET(Import.PLQ,$A169-1,Z$15-1,1,1)),IF($E169&lt;&gt;1,IF(ISNUMBER(INDEX(Import.PLE,Detalhamento!$E169,Detalhamento!Z$15)),IF(INDEX(Import.PLE,Detalhamento!$E169,Detalhamento!Z$15)&lt;=mediçao,0,OFFSET(Import.PLQ,$A169-1,Z$15-1,1,1)),OFFSET(Import.PLQ,$A169-1,Z$15-1,1,1)),(1-PLE!$AA$28)*OFFSET(Import.PLQ,$A169-1,Z$15-1,1,1))))</f>
        <v>0</v>
      </c>
      <c r="AA169" s="144">
        <f ca="1">IF(AA$13="",0,CHOOSE(Detalhamento.OpçãoServiços,OFFSET(Import.PLQ,$A169-1,AA$15-1,1,1),IF($E169&lt;&gt;1,IF(ISNUMBER(INDEX(Import.PLE,Detalhamento!$E169,Detalhamento!AA$15)),IF(INDEX(Import.PLE,Detalhamento!$E169,Detalhamento!AA$15)&lt;=mediçao,OFFSET(Import.PLQ,$A169-1,AA$15-1,1,1),0),0),PLE!$AA$28*OFFSET(Import.PLQ,$A169-1,AA$15-1,1,1)),IF($E169&lt;&gt;1,IF(ISNUMBER(INDEX(Import.PLE,Detalhamento!$E169,Detalhamento!AA$15)),IF(INDEX(Import.PLE,Detalhamento!$E169,Detalhamento!AA$15)&lt;=mediçao,0,OFFSET(Import.PLQ,$A169-1,AA$15-1,1,1)),OFFSET(Import.PLQ,$A169-1,AA$15-1,1,1)),(1-PLE!$AA$28)*OFFSET(Import.PLQ,$A169-1,AA$15-1,1,1))))</f>
        <v>0</v>
      </c>
      <c r="AB169" s="144">
        <f ca="1">IF(AB$13="",0,CHOOSE(Detalhamento.OpçãoServiços,OFFSET(Import.PLQ,$A169-1,AB$15-1,1,1),IF($E169&lt;&gt;1,IF(ISNUMBER(INDEX(Import.PLE,Detalhamento!$E169,Detalhamento!AB$15)),IF(INDEX(Import.PLE,Detalhamento!$E169,Detalhamento!AB$15)&lt;=mediçao,OFFSET(Import.PLQ,$A169-1,AB$15-1,1,1),0),0),PLE!$AA$28*OFFSET(Import.PLQ,$A169-1,AB$15-1,1,1)),IF($E169&lt;&gt;1,IF(ISNUMBER(INDEX(Import.PLE,Detalhamento!$E169,Detalhamento!AB$15)),IF(INDEX(Import.PLE,Detalhamento!$E169,Detalhamento!AB$15)&lt;=mediçao,0,OFFSET(Import.PLQ,$A169-1,AB$15-1,1,1)),OFFSET(Import.PLQ,$A169-1,AB$15-1,1,1)),(1-PLE!$AA$28)*OFFSET(Import.PLQ,$A169-1,AB$15-1,1,1))))</f>
        <v>0</v>
      </c>
      <c r="AC169" s="144">
        <f ca="1">IF(AC$13="",0,CHOOSE(Detalhamento.OpçãoServiços,OFFSET(Import.PLQ,$A169-1,AC$15-1,1,1),IF($E169&lt;&gt;1,IF(ISNUMBER(INDEX(Import.PLE,Detalhamento!$E169,Detalhamento!AC$15)),IF(INDEX(Import.PLE,Detalhamento!$E169,Detalhamento!AC$15)&lt;=mediçao,OFFSET(Import.PLQ,$A169-1,AC$15-1,1,1),0),0),PLE!$AA$28*OFFSET(Import.PLQ,$A169-1,AC$15-1,1,1)),IF($E169&lt;&gt;1,IF(ISNUMBER(INDEX(Import.PLE,Detalhamento!$E169,Detalhamento!AC$15)),IF(INDEX(Import.PLE,Detalhamento!$E169,Detalhamento!AC$15)&lt;=mediçao,0,OFFSET(Import.PLQ,$A169-1,AC$15-1,1,1)),OFFSET(Import.PLQ,$A169-1,AC$15-1,1,1)),(1-PLE!$AA$28)*OFFSET(Import.PLQ,$A169-1,AC$15-1,1,1))))</f>
        <v>0</v>
      </c>
      <c r="AD169" s="144">
        <f ca="1">IF(AD$13="",0,CHOOSE(Detalhamento.OpçãoServiços,OFFSET(Import.PLQ,$A169-1,AD$15-1,1,1),IF($E169&lt;&gt;1,IF(ISNUMBER(INDEX(Import.PLE,Detalhamento!$E169,Detalhamento!AD$15)),IF(INDEX(Import.PLE,Detalhamento!$E169,Detalhamento!AD$15)&lt;=mediçao,OFFSET(Import.PLQ,$A169-1,AD$15-1,1,1),0),0),PLE!$AA$28*OFFSET(Import.PLQ,$A169-1,AD$15-1,1,1)),IF($E169&lt;&gt;1,IF(ISNUMBER(INDEX(Import.PLE,Detalhamento!$E169,Detalhamento!AD$15)),IF(INDEX(Import.PLE,Detalhamento!$E169,Detalhamento!AD$15)&lt;=mediçao,0,OFFSET(Import.PLQ,$A169-1,AD$15-1,1,1)),OFFSET(Import.PLQ,$A169-1,AD$15-1,1,1)),(1-PLE!$AA$28)*OFFSET(Import.PLQ,$A169-1,AD$15-1,1,1))))</f>
        <v>0</v>
      </c>
      <c r="AE169" s="144">
        <f ca="1">IF(AE$13="",0,CHOOSE(Detalhamento.OpçãoServiços,OFFSET(Import.PLQ,$A169-1,AE$15-1,1,1),IF($E169&lt;&gt;1,IF(ISNUMBER(INDEX(Import.PLE,Detalhamento!$E169,Detalhamento!AE$15)),IF(INDEX(Import.PLE,Detalhamento!$E169,Detalhamento!AE$15)&lt;=mediçao,OFFSET(Import.PLQ,$A169-1,AE$15-1,1,1),0),0),PLE!$AA$28*OFFSET(Import.PLQ,$A169-1,AE$15-1,1,1)),IF($E169&lt;&gt;1,IF(ISNUMBER(INDEX(Import.PLE,Detalhamento!$E169,Detalhamento!AE$15)),IF(INDEX(Import.PLE,Detalhamento!$E169,Detalhamento!AE$15)&lt;=mediçao,0,OFFSET(Import.PLQ,$A169-1,AE$15-1,1,1)),OFFSET(Import.PLQ,$A169-1,AE$15-1,1,1)),(1-PLE!$AA$28)*OFFSET(Import.PLQ,$A169-1,AE$15-1,1,1))))</f>
        <v>0</v>
      </c>
      <c r="AF169" s="144">
        <f ca="1">IF(AF$13="",0,CHOOSE(Detalhamento.OpçãoServiços,OFFSET(Import.PLQ,$A169-1,AF$15-1,1,1),IF($E169&lt;&gt;1,IF(ISNUMBER(INDEX(Import.PLE,Detalhamento!$E169,Detalhamento!AF$15)),IF(INDEX(Import.PLE,Detalhamento!$E169,Detalhamento!AF$15)&lt;=mediçao,OFFSET(Import.PLQ,$A169-1,AF$15-1,1,1),0),0),PLE!$AA$28*OFFSET(Import.PLQ,$A169-1,AF$15-1,1,1)),IF($E169&lt;&gt;1,IF(ISNUMBER(INDEX(Import.PLE,Detalhamento!$E169,Detalhamento!AF$15)),IF(INDEX(Import.PLE,Detalhamento!$E169,Detalhamento!AF$15)&lt;=mediçao,0,OFFSET(Import.PLQ,$A169-1,AF$15-1,1,1)),OFFSET(Import.PLQ,$A169-1,AF$15-1,1,1)),(1-PLE!$AA$28)*OFFSET(Import.PLQ,$A169-1,AF$15-1,1,1))))</f>
        <v>0</v>
      </c>
      <c r="AG169" s="144">
        <f ca="1">IF(AG$13="",0,CHOOSE(Detalhamento.OpçãoServiços,OFFSET(Import.PLQ,$A169-1,AG$15-1,1,1),IF($E169&lt;&gt;1,IF(ISNUMBER(INDEX(Import.PLE,Detalhamento!$E169,Detalhamento!AG$15)),IF(INDEX(Import.PLE,Detalhamento!$E169,Detalhamento!AG$15)&lt;=mediçao,OFFSET(Import.PLQ,$A169-1,AG$15-1,1,1),0),0),PLE!$AA$28*OFFSET(Import.PLQ,$A169-1,AG$15-1,1,1)),IF($E169&lt;&gt;1,IF(ISNUMBER(INDEX(Import.PLE,Detalhamento!$E169,Detalhamento!AG$15)),IF(INDEX(Import.PLE,Detalhamento!$E169,Detalhamento!AG$15)&lt;=mediçao,0,OFFSET(Import.PLQ,$A169-1,AG$15-1,1,1)),OFFSET(Import.PLQ,$A169-1,AG$15-1,1,1)),(1-PLE!$AA$28)*OFFSET(Import.PLQ,$A169-1,AG$15-1,1,1))))</f>
        <v>0</v>
      </c>
      <c r="AH169" s="144">
        <f ca="1">IF(AH$13="",0,CHOOSE(Detalhamento.OpçãoServiços,OFFSET(Import.PLQ,$A169-1,AH$15-1,1,1),IF($E169&lt;&gt;1,IF(ISNUMBER(INDEX(Import.PLE,Detalhamento!$E169,Detalhamento!AH$15)),IF(INDEX(Import.PLE,Detalhamento!$E169,Detalhamento!AH$15)&lt;=mediçao,OFFSET(Import.PLQ,$A169-1,AH$15-1,1,1),0),0),PLE!$AA$28*OFFSET(Import.PLQ,$A169-1,AH$15-1,1,1)),IF($E169&lt;&gt;1,IF(ISNUMBER(INDEX(Import.PLE,Detalhamento!$E169,Detalhamento!AH$15)),IF(INDEX(Import.PLE,Detalhamento!$E169,Detalhamento!AH$15)&lt;=mediçao,0,OFFSET(Import.PLQ,$A169-1,AH$15-1,1,1)),OFFSET(Import.PLQ,$A169-1,AH$15-1,1,1)),(1-PLE!$AA$28)*OFFSET(Import.PLQ,$A169-1,AH$15-1,1,1))))</f>
        <v>0</v>
      </c>
      <c r="AI169" s="144">
        <f ca="1">IF(AI$13="",0,CHOOSE(Detalhamento.OpçãoServiços,OFFSET(Import.PLQ,$A169-1,AI$15-1,1,1),IF($E169&lt;&gt;1,IF(ISNUMBER(INDEX(Import.PLE,Detalhamento!$E169,Detalhamento!AI$15)),IF(INDEX(Import.PLE,Detalhamento!$E169,Detalhamento!AI$15)&lt;=mediçao,OFFSET(Import.PLQ,$A169-1,AI$15-1,1,1),0),0),PLE!$AA$28*OFFSET(Import.PLQ,$A169-1,AI$15-1,1,1)),IF($E169&lt;&gt;1,IF(ISNUMBER(INDEX(Import.PLE,Detalhamento!$E169,Detalhamento!AI$15)),IF(INDEX(Import.PLE,Detalhamento!$E169,Detalhamento!AI$15)&lt;=mediçao,0,OFFSET(Import.PLQ,$A169-1,AI$15-1,1,1)),OFFSET(Import.PLQ,$A169-1,AI$15-1,1,1)),(1-PLE!$AA$28)*OFFSET(Import.PLQ,$A169-1,AI$15-1,1,1))))</f>
        <v>0</v>
      </c>
      <c r="AJ169" s="144">
        <f ca="1">IF(AJ$13="",0,CHOOSE(Detalhamento.OpçãoServiços,OFFSET(Import.PLQ,$A169-1,AJ$15-1,1,1),IF($E169&lt;&gt;1,IF(ISNUMBER(INDEX(Import.PLE,Detalhamento!$E169,Detalhamento!AJ$15)),IF(INDEX(Import.PLE,Detalhamento!$E169,Detalhamento!AJ$15)&lt;=mediçao,OFFSET(Import.PLQ,$A169-1,AJ$15-1,1,1),0),0),PLE!$AA$28*OFFSET(Import.PLQ,$A169-1,AJ$15-1,1,1)),IF($E169&lt;&gt;1,IF(ISNUMBER(INDEX(Import.PLE,Detalhamento!$E169,Detalhamento!AJ$15)),IF(INDEX(Import.PLE,Detalhamento!$E169,Detalhamento!AJ$15)&lt;=mediçao,0,OFFSET(Import.PLQ,$A169-1,AJ$15-1,1,1)),OFFSET(Import.PLQ,$A169-1,AJ$15-1,1,1)),(1-PLE!$AA$28)*OFFSET(Import.PLQ,$A169-1,AJ$15-1,1,1))))</f>
        <v>0</v>
      </c>
      <c r="AK169" s="144">
        <f ca="1">IF(AK$13="",0,CHOOSE(Detalhamento.OpçãoServiços,OFFSET(Import.PLQ,$A169-1,AK$15-1,1,1),IF($E169&lt;&gt;1,IF(ISNUMBER(INDEX(Import.PLE,Detalhamento!$E169,Detalhamento!AK$15)),IF(INDEX(Import.PLE,Detalhamento!$E169,Detalhamento!AK$15)&lt;=mediçao,OFFSET(Import.PLQ,$A169-1,AK$15-1,1,1),0),0),PLE!$AA$28*OFFSET(Import.PLQ,$A169-1,AK$15-1,1,1)),IF($E169&lt;&gt;1,IF(ISNUMBER(INDEX(Import.PLE,Detalhamento!$E169,Detalhamento!AK$15)),IF(INDEX(Import.PLE,Detalhamento!$E169,Detalhamento!AK$15)&lt;=mediçao,0,OFFSET(Import.PLQ,$A169-1,AK$15-1,1,1)),OFFSET(Import.PLQ,$A169-1,AK$15-1,1,1)),(1-PLE!$AA$28)*OFFSET(Import.PLQ,$A169-1,AK$15-1,1,1))))</f>
        <v>0</v>
      </c>
      <c r="AL169" s="144">
        <f ca="1">IF(AL$13="",0,CHOOSE(Detalhamento.OpçãoServiços,OFFSET(Import.PLQ,$A169-1,AL$15-1,1,1),IF($E169&lt;&gt;1,IF(ISNUMBER(INDEX(Import.PLE,Detalhamento!$E169,Detalhamento!AL$15)),IF(INDEX(Import.PLE,Detalhamento!$E169,Detalhamento!AL$15)&lt;=mediçao,OFFSET(Import.PLQ,$A169-1,AL$15-1,1,1),0),0),PLE!$AA$28*OFFSET(Import.PLQ,$A169-1,AL$15-1,1,1)),IF($E169&lt;&gt;1,IF(ISNUMBER(INDEX(Import.PLE,Detalhamento!$E169,Detalhamento!AL$15)),IF(INDEX(Import.PLE,Detalhamento!$E169,Detalhamento!AL$15)&lt;=mediçao,0,OFFSET(Import.PLQ,$A169-1,AL$15-1,1,1)),OFFSET(Import.PLQ,$A169-1,AL$15-1,1,1)),(1-PLE!$AA$28)*OFFSET(Import.PLQ,$A169-1,AL$15-1,1,1))))</f>
        <v>0</v>
      </c>
      <c r="AM169" s="144">
        <f ca="1">IF(AM$13="",0,CHOOSE(Detalhamento.OpçãoServiços,OFFSET(Import.PLQ,$A169-1,AM$15-1,1,1),IF($E169&lt;&gt;1,IF(ISNUMBER(INDEX(Import.PLE,Detalhamento!$E169,Detalhamento!AM$15)),IF(INDEX(Import.PLE,Detalhamento!$E169,Detalhamento!AM$15)&lt;=mediçao,OFFSET(Import.PLQ,$A169-1,AM$15-1,1,1),0),0),PLE!$AA$28*OFFSET(Import.PLQ,$A169-1,AM$15-1,1,1)),IF($E169&lt;&gt;1,IF(ISNUMBER(INDEX(Import.PLE,Detalhamento!$E169,Detalhamento!AM$15)),IF(INDEX(Import.PLE,Detalhamento!$E169,Detalhamento!AM$15)&lt;=mediçao,0,OFFSET(Import.PLQ,$A169-1,AM$15-1,1,1)),OFFSET(Import.PLQ,$A169-1,AM$15-1,1,1)),(1-PLE!$AA$28)*OFFSET(Import.PLQ,$A169-1,AM$15-1,1,1))))</f>
        <v>0</v>
      </c>
      <c r="AN169" s="144">
        <f ca="1">IF(AN$13="",0,CHOOSE(Detalhamento.OpçãoServiços,OFFSET(Import.PLQ,$A169-1,AN$15-1,1,1),IF($E169&lt;&gt;1,IF(ISNUMBER(INDEX(Import.PLE,Detalhamento!$E169,Detalhamento!AN$15)),IF(INDEX(Import.PLE,Detalhamento!$E169,Detalhamento!AN$15)&lt;=mediçao,OFFSET(Import.PLQ,$A169-1,AN$15-1,1,1),0),0),PLE!$AA$28*OFFSET(Import.PLQ,$A169-1,AN$15-1,1,1)),IF($E169&lt;&gt;1,IF(ISNUMBER(INDEX(Import.PLE,Detalhamento!$E169,Detalhamento!AN$15)),IF(INDEX(Import.PLE,Detalhamento!$E169,Detalhamento!AN$15)&lt;=mediçao,0,OFFSET(Import.PLQ,$A169-1,AN$15-1,1,1)),OFFSET(Import.PLQ,$A169-1,AN$15-1,1,1)),(1-PLE!$AA$28)*OFFSET(Import.PLQ,$A169-1,AN$15-1,1,1))))</f>
        <v>0</v>
      </c>
      <c r="AO169" s="144">
        <f ca="1">IF(AO$13="",0,CHOOSE(Detalhamento.OpçãoServiços,OFFSET(Import.PLQ,$A169-1,AO$15-1,1,1),IF($E169&lt;&gt;1,IF(ISNUMBER(INDEX(Import.PLE,Detalhamento!$E169,Detalhamento!AO$15)),IF(INDEX(Import.PLE,Detalhamento!$E169,Detalhamento!AO$15)&lt;=mediçao,OFFSET(Import.PLQ,$A169-1,AO$15-1,1,1),0),0),PLE!$AA$28*OFFSET(Import.PLQ,$A169-1,AO$15-1,1,1)),IF($E169&lt;&gt;1,IF(ISNUMBER(INDEX(Import.PLE,Detalhamento!$E169,Detalhamento!AO$15)),IF(INDEX(Import.PLE,Detalhamento!$E169,Detalhamento!AO$15)&lt;=mediçao,0,OFFSET(Import.PLQ,$A169-1,AO$15-1,1,1)),OFFSET(Import.PLQ,$A169-1,AO$15-1,1,1)),(1-PLE!$AA$28)*OFFSET(Import.PLQ,$A169-1,AO$15-1,1,1))))</f>
        <v>0</v>
      </c>
      <c r="AP169" s="144">
        <f ca="1">IF(AP$13="",0,CHOOSE(Detalhamento.OpçãoServiços,OFFSET(Import.PLQ,$A169-1,AP$15-1,1,1),IF($E169&lt;&gt;1,IF(ISNUMBER(INDEX(Import.PLE,Detalhamento!$E169,Detalhamento!AP$15)),IF(INDEX(Import.PLE,Detalhamento!$E169,Detalhamento!AP$15)&lt;=mediçao,OFFSET(Import.PLQ,$A169-1,AP$15-1,1,1),0),0),PLE!$AA$28*OFFSET(Import.PLQ,$A169-1,AP$15-1,1,1)),IF($E169&lt;&gt;1,IF(ISNUMBER(INDEX(Import.PLE,Detalhamento!$E169,Detalhamento!AP$15)),IF(INDEX(Import.PLE,Detalhamento!$E169,Detalhamento!AP$15)&lt;=mediçao,0,OFFSET(Import.PLQ,$A169-1,AP$15-1,1,1)),OFFSET(Import.PLQ,$A169-1,AP$15-1,1,1)),(1-PLE!$AA$28)*OFFSET(Import.PLQ,$A169-1,AP$15-1,1,1))))</f>
        <v>0</v>
      </c>
      <c r="AQ169" s="144">
        <f ca="1">IF(AQ$13="",0,CHOOSE(Detalhamento.OpçãoServiços,OFFSET(Import.PLQ,$A169-1,AQ$15-1,1,1),IF($E169&lt;&gt;1,IF(ISNUMBER(INDEX(Import.PLE,Detalhamento!$E169,Detalhamento!AQ$15)),IF(INDEX(Import.PLE,Detalhamento!$E169,Detalhamento!AQ$15)&lt;=mediçao,OFFSET(Import.PLQ,$A169-1,AQ$15-1,1,1),0),0),PLE!$AA$28*OFFSET(Import.PLQ,$A169-1,AQ$15-1,1,1)),IF($E169&lt;&gt;1,IF(ISNUMBER(INDEX(Import.PLE,Detalhamento!$E169,Detalhamento!AQ$15)),IF(INDEX(Import.PLE,Detalhamento!$E169,Detalhamento!AQ$15)&lt;=mediçao,0,OFFSET(Import.PLQ,$A169-1,AQ$15-1,1,1)),OFFSET(Import.PLQ,$A169-1,AQ$15-1,1,1)),(1-PLE!$AA$28)*OFFSET(Import.PLQ,$A169-1,AQ$15-1,1,1))))</f>
        <v>0</v>
      </c>
      <c r="AR169" s="144">
        <f ca="1">IF(AR$13="",0,CHOOSE(Detalhamento.OpçãoServiços,OFFSET(Import.PLQ,$A169-1,AR$15-1,1,1),IF($E169&lt;&gt;1,IF(ISNUMBER(INDEX(Import.PLE,Detalhamento!$E169,Detalhamento!AR$15)),IF(INDEX(Import.PLE,Detalhamento!$E169,Detalhamento!AR$15)&lt;=mediçao,OFFSET(Import.PLQ,$A169-1,AR$15-1,1,1),0),0),PLE!$AA$28*OFFSET(Import.PLQ,$A169-1,AR$15-1,1,1)),IF($E169&lt;&gt;1,IF(ISNUMBER(INDEX(Import.PLE,Detalhamento!$E169,Detalhamento!AR$15)),IF(INDEX(Import.PLE,Detalhamento!$E169,Detalhamento!AR$15)&lt;=mediçao,0,OFFSET(Import.PLQ,$A169-1,AR$15-1,1,1)),OFFSET(Import.PLQ,$A169-1,AR$15-1,1,1)),(1-PLE!$AA$28)*OFFSET(Import.PLQ,$A169-1,AR$15-1,1,1))))</f>
        <v>0</v>
      </c>
      <c r="AS169" s="144">
        <f ca="1">IF(AS$13="",0,CHOOSE(Detalhamento.OpçãoServiços,OFFSET(Import.PLQ,$A169-1,AS$15-1,1,1),IF($E169&lt;&gt;1,IF(ISNUMBER(INDEX(Import.PLE,Detalhamento!$E169,Detalhamento!AS$15)),IF(INDEX(Import.PLE,Detalhamento!$E169,Detalhamento!AS$15)&lt;=mediçao,OFFSET(Import.PLQ,$A169-1,AS$15-1,1,1),0),0),PLE!$AA$28*OFFSET(Import.PLQ,$A169-1,AS$15-1,1,1)),IF($E169&lt;&gt;1,IF(ISNUMBER(INDEX(Import.PLE,Detalhamento!$E169,Detalhamento!AS$15)),IF(INDEX(Import.PLE,Detalhamento!$E169,Detalhamento!AS$15)&lt;=mediçao,0,OFFSET(Import.PLQ,$A169-1,AS$15-1,1,1)),OFFSET(Import.PLQ,$A169-1,AS$15-1,1,1)),(1-PLE!$AA$28)*OFFSET(Import.PLQ,$A169-1,AS$15-1,1,1))))</f>
        <v>0</v>
      </c>
      <c r="AT169" s="144">
        <f ca="1">IF(AT$13="",0,CHOOSE(Detalhamento.OpçãoServiços,OFFSET(Import.PLQ,$A169-1,AT$15-1,1,1),IF($E169&lt;&gt;1,IF(ISNUMBER(INDEX(Import.PLE,Detalhamento!$E169,Detalhamento!AT$15)),IF(INDEX(Import.PLE,Detalhamento!$E169,Detalhamento!AT$15)&lt;=mediçao,OFFSET(Import.PLQ,$A169-1,AT$15-1,1,1),0),0),PLE!$AA$28*OFFSET(Import.PLQ,$A169-1,AT$15-1,1,1)),IF($E169&lt;&gt;1,IF(ISNUMBER(INDEX(Import.PLE,Detalhamento!$E169,Detalhamento!AT$15)),IF(INDEX(Import.PLE,Detalhamento!$E169,Detalhamento!AT$15)&lt;=mediçao,0,OFFSET(Import.PLQ,$A169-1,AT$15-1,1,1)),OFFSET(Import.PLQ,$A169-1,AT$15-1,1,1)),(1-PLE!$AA$28)*OFFSET(Import.PLQ,$A169-1,AT$15-1,1,1))))</f>
        <v>0</v>
      </c>
      <c r="AU169" s="144">
        <f ca="1">IF(AU$13="",0,CHOOSE(Detalhamento.OpçãoServiços,OFFSET(Import.PLQ,$A169-1,AU$15-1,1,1),IF($E169&lt;&gt;1,IF(ISNUMBER(INDEX(Import.PLE,Detalhamento!$E169,Detalhamento!AU$15)),IF(INDEX(Import.PLE,Detalhamento!$E169,Detalhamento!AU$15)&lt;=mediçao,OFFSET(Import.PLQ,$A169-1,AU$15-1,1,1),0),0),PLE!$AA$28*OFFSET(Import.PLQ,$A169-1,AU$15-1,1,1)),IF($E169&lt;&gt;1,IF(ISNUMBER(INDEX(Import.PLE,Detalhamento!$E169,Detalhamento!AU$15)),IF(INDEX(Import.PLE,Detalhamento!$E169,Detalhamento!AU$15)&lt;=mediçao,0,OFFSET(Import.PLQ,$A169-1,AU$15-1,1,1)),OFFSET(Import.PLQ,$A169-1,AU$15-1,1,1)),(1-PLE!$AA$28)*OFFSET(Import.PLQ,$A169-1,AU$15-1,1,1))))</f>
        <v>0</v>
      </c>
      <c r="AV169" s="144">
        <f ca="1">IF(AV$13="",0,CHOOSE(Detalhamento.OpçãoServiços,OFFSET(Import.PLQ,$A169-1,AV$15-1,1,1),IF($E169&lt;&gt;1,IF(ISNUMBER(INDEX(Import.PLE,Detalhamento!$E169,Detalhamento!AV$15)),IF(INDEX(Import.PLE,Detalhamento!$E169,Detalhamento!AV$15)&lt;=mediçao,OFFSET(Import.PLQ,$A169-1,AV$15-1,1,1),0),0),PLE!$AA$28*OFFSET(Import.PLQ,$A169-1,AV$15-1,1,1)),IF($E169&lt;&gt;1,IF(ISNUMBER(INDEX(Import.PLE,Detalhamento!$E169,Detalhamento!AV$15)),IF(INDEX(Import.PLE,Detalhamento!$E169,Detalhamento!AV$15)&lt;=mediçao,0,OFFSET(Import.PLQ,$A169-1,AV$15-1,1,1)),OFFSET(Import.PLQ,$A169-1,AV$15-1,1,1)),(1-PLE!$AA$28)*OFFSET(Import.PLQ,$A169-1,AV$15-1,1,1))))</f>
        <v>0</v>
      </c>
      <c r="AW169" s="144">
        <f ca="1">IF(AW$13="",0,CHOOSE(Detalhamento.OpçãoServiços,OFFSET(Import.PLQ,$A169-1,AW$15-1,1,1),IF($E169&lt;&gt;1,IF(ISNUMBER(INDEX(Import.PLE,Detalhamento!$E169,Detalhamento!AW$15)),IF(INDEX(Import.PLE,Detalhamento!$E169,Detalhamento!AW$15)&lt;=mediçao,OFFSET(Import.PLQ,$A169-1,AW$15-1,1,1),0),0),PLE!$AA$28*OFFSET(Import.PLQ,$A169-1,AW$15-1,1,1)),IF($E169&lt;&gt;1,IF(ISNUMBER(INDEX(Import.PLE,Detalhamento!$E169,Detalhamento!AW$15)),IF(INDEX(Import.PLE,Detalhamento!$E169,Detalhamento!AW$15)&lt;=mediçao,0,OFFSET(Import.PLQ,$A169-1,AW$15-1,1,1)),OFFSET(Import.PLQ,$A169-1,AW$15-1,1,1)),(1-PLE!$AA$28)*OFFSET(Import.PLQ,$A169-1,AW$15-1,1,1))))</f>
        <v>0</v>
      </c>
      <c r="AX169" s="144">
        <f ca="1">IF(AX$13="",0,CHOOSE(Detalhamento.OpçãoServiços,OFFSET(Import.PLQ,$A169-1,AX$15-1,1,1),IF($E169&lt;&gt;1,IF(ISNUMBER(INDEX(Import.PLE,Detalhamento!$E169,Detalhamento!AX$15)),IF(INDEX(Import.PLE,Detalhamento!$E169,Detalhamento!AX$15)&lt;=mediçao,OFFSET(Import.PLQ,$A169-1,AX$15-1,1,1),0),0),PLE!$AA$28*OFFSET(Import.PLQ,$A169-1,AX$15-1,1,1)),IF($E169&lt;&gt;1,IF(ISNUMBER(INDEX(Import.PLE,Detalhamento!$E169,Detalhamento!AX$15)),IF(INDEX(Import.PLE,Detalhamento!$E169,Detalhamento!AX$15)&lt;=mediçao,0,OFFSET(Import.PLQ,$A169-1,AX$15-1,1,1)),OFFSET(Import.PLQ,$A169-1,AX$15-1,1,1)),(1-PLE!$AA$28)*OFFSET(Import.PLQ,$A169-1,AX$15-1,1,1))))</f>
        <v>0</v>
      </c>
      <c r="AY169" s="144">
        <f ca="1">IF(AY$13="",0,CHOOSE(Detalhamento.OpçãoServiços,OFFSET(Import.PLQ,$A169-1,AY$15-1,1,1),IF($E169&lt;&gt;1,IF(ISNUMBER(INDEX(Import.PLE,Detalhamento!$E169,Detalhamento!AY$15)),IF(INDEX(Import.PLE,Detalhamento!$E169,Detalhamento!AY$15)&lt;=mediçao,OFFSET(Import.PLQ,$A169-1,AY$15-1,1,1),0),0),PLE!$AA$28*OFFSET(Import.PLQ,$A169-1,AY$15-1,1,1)),IF($E169&lt;&gt;1,IF(ISNUMBER(INDEX(Import.PLE,Detalhamento!$E169,Detalhamento!AY$15)),IF(INDEX(Import.PLE,Detalhamento!$E169,Detalhamento!AY$15)&lt;=mediçao,0,OFFSET(Import.PLQ,$A169-1,AY$15-1,1,1)),OFFSET(Import.PLQ,$A169-1,AY$15-1,1,1)),(1-PLE!$AA$28)*OFFSET(Import.PLQ,$A169-1,AY$15-1,1,1))))</f>
        <v>0</v>
      </c>
      <c r="AZ169" s="144">
        <f ca="1">IF(AZ$13="",0,CHOOSE(Detalhamento.OpçãoServiços,OFFSET(Import.PLQ,$A169-1,AZ$15-1,1,1),IF($E169&lt;&gt;1,IF(ISNUMBER(INDEX(Import.PLE,Detalhamento!$E169,Detalhamento!AZ$15)),IF(INDEX(Import.PLE,Detalhamento!$E169,Detalhamento!AZ$15)&lt;=mediçao,OFFSET(Import.PLQ,$A169-1,AZ$15-1,1,1),0),0),PLE!$AA$28*OFFSET(Import.PLQ,$A169-1,AZ$15-1,1,1)),IF($E169&lt;&gt;1,IF(ISNUMBER(INDEX(Import.PLE,Detalhamento!$E169,Detalhamento!AZ$15)),IF(INDEX(Import.PLE,Detalhamento!$E169,Detalhamento!AZ$15)&lt;=mediçao,0,OFFSET(Import.PLQ,$A169-1,AZ$15-1,1,1)),OFFSET(Import.PLQ,$A169-1,AZ$15-1,1,1)),(1-PLE!$AA$28)*OFFSET(Import.PLQ,$A169-1,AZ$15-1,1,1))))</f>
        <v>0</v>
      </c>
      <c r="BA169" s="144">
        <f ca="1">IF(BA$13="",0,CHOOSE(Detalhamento.OpçãoServiços,OFFSET(Import.PLQ,$A169-1,BA$15-1,1,1),IF($E169&lt;&gt;1,IF(ISNUMBER(INDEX(Import.PLE,Detalhamento!$E169,Detalhamento!BA$15)),IF(INDEX(Import.PLE,Detalhamento!$E169,Detalhamento!BA$15)&lt;=mediçao,OFFSET(Import.PLQ,$A169-1,BA$15-1,1,1),0),0),PLE!$AA$28*OFFSET(Import.PLQ,$A169-1,BA$15-1,1,1)),IF($E169&lt;&gt;1,IF(ISNUMBER(INDEX(Import.PLE,Detalhamento!$E169,Detalhamento!BA$15)),IF(INDEX(Import.PLE,Detalhamento!$E169,Detalhamento!BA$15)&lt;=mediçao,0,OFFSET(Import.PLQ,$A169-1,BA$15-1,1,1)),OFFSET(Import.PLQ,$A169-1,BA$15-1,1,1)),(1-PLE!$AA$28)*OFFSET(Import.PLQ,$A169-1,BA$15-1,1,1))))</f>
        <v>0</v>
      </c>
      <c r="BB169" s="144">
        <f ca="1">IF(BB$13="",0,CHOOSE(Detalhamento.OpçãoServiços,OFFSET(Import.PLQ,$A169-1,BB$15-1,1,1),IF($E169&lt;&gt;1,IF(ISNUMBER(INDEX(Import.PLE,Detalhamento!$E169,Detalhamento!BB$15)),IF(INDEX(Import.PLE,Detalhamento!$E169,Detalhamento!BB$15)&lt;=mediçao,OFFSET(Import.PLQ,$A169-1,BB$15-1,1,1),0),0),PLE!$AA$28*OFFSET(Import.PLQ,$A169-1,BB$15-1,1,1)),IF($E169&lt;&gt;1,IF(ISNUMBER(INDEX(Import.PLE,Detalhamento!$E169,Detalhamento!BB$15)),IF(INDEX(Import.PLE,Detalhamento!$E169,Detalhamento!BB$15)&lt;=mediçao,0,OFFSET(Import.PLQ,$A169-1,BB$15-1,1,1)),OFFSET(Import.PLQ,$A169-1,BB$15-1,1,1)),(1-PLE!$AA$28)*OFFSET(Import.PLQ,$A169-1,BB$15-1,1,1))))</f>
        <v>0</v>
      </c>
      <c r="BC169" s="144">
        <f ca="1">IF(BC$13="",0,CHOOSE(Detalhamento.OpçãoServiços,OFFSET(Import.PLQ,$A169-1,BC$15-1,1,1),IF($E169&lt;&gt;1,IF(ISNUMBER(INDEX(Import.PLE,Detalhamento!$E169,Detalhamento!BC$15)),IF(INDEX(Import.PLE,Detalhamento!$E169,Detalhamento!BC$15)&lt;=mediçao,OFFSET(Import.PLQ,$A169-1,BC$15-1,1,1),0),0),PLE!$AA$28*OFFSET(Import.PLQ,$A169-1,BC$15-1,1,1)),IF($E169&lt;&gt;1,IF(ISNUMBER(INDEX(Import.PLE,Detalhamento!$E169,Detalhamento!BC$15)),IF(INDEX(Import.PLE,Detalhamento!$E169,Detalhamento!BC$15)&lt;=mediçao,0,OFFSET(Import.PLQ,$A169-1,BC$15-1,1,1)),OFFSET(Import.PLQ,$A169-1,BC$15-1,1,1)),(1-PLE!$AA$28)*OFFSET(Import.PLQ,$A169-1,BC$15-1,1,1))))</f>
        <v>0</v>
      </c>
      <c r="BD169" s="144">
        <f ca="1">IF(BD$13="",0,CHOOSE(Detalhamento.OpçãoServiços,OFFSET(Import.PLQ,$A169-1,BD$15-1,1,1),IF($E169&lt;&gt;1,IF(ISNUMBER(INDEX(Import.PLE,Detalhamento!$E169,Detalhamento!BD$15)),IF(INDEX(Import.PLE,Detalhamento!$E169,Detalhamento!BD$15)&lt;=mediçao,OFFSET(Import.PLQ,$A169-1,BD$15-1,1,1),0),0),PLE!$AA$28*OFFSET(Import.PLQ,$A169-1,BD$15-1,1,1)),IF($E169&lt;&gt;1,IF(ISNUMBER(INDEX(Import.PLE,Detalhamento!$E169,Detalhamento!BD$15)),IF(INDEX(Import.PLE,Detalhamento!$E169,Detalhamento!BD$15)&lt;=mediçao,0,OFFSET(Import.PLQ,$A169-1,BD$15-1,1,1)),OFFSET(Import.PLQ,$A169-1,BD$15-1,1,1)),(1-PLE!$AA$28)*OFFSET(Import.PLQ,$A169-1,BD$15-1,1,1))))</f>
        <v>0</v>
      </c>
      <c r="BE169" s="144">
        <f ca="1">IF(BE$13="",0,CHOOSE(Detalhamento.OpçãoServiços,OFFSET(Import.PLQ,$A169-1,BE$15-1,1,1),IF($E169&lt;&gt;1,IF(ISNUMBER(INDEX(Import.PLE,Detalhamento!$E169,Detalhamento!BE$15)),IF(INDEX(Import.PLE,Detalhamento!$E169,Detalhamento!BE$15)&lt;=mediçao,OFFSET(Import.PLQ,$A169-1,BE$15-1,1,1),0),0),PLE!$AA$28*OFFSET(Import.PLQ,$A169-1,BE$15-1,1,1)),IF($E169&lt;&gt;1,IF(ISNUMBER(INDEX(Import.PLE,Detalhamento!$E169,Detalhamento!BE$15)),IF(INDEX(Import.PLE,Detalhamento!$E169,Detalhamento!BE$15)&lt;=mediçao,0,OFFSET(Import.PLQ,$A169-1,BE$15-1,1,1)),OFFSET(Import.PLQ,$A169-1,BE$15-1,1,1)),(1-PLE!$AA$28)*OFFSET(Import.PLQ,$A169-1,BE$15-1,1,1))))</f>
        <v>0</v>
      </c>
      <c r="BF169" s="144">
        <f ca="1">IF(BF$13="",0,CHOOSE(Detalhamento.OpçãoServiços,OFFSET(Import.PLQ,$A169-1,BF$15-1,1,1),IF($E169&lt;&gt;1,IF(ISNUMBER(INDEX(Import.PLE,Detalhamento!$E169,Detalhamento!BF$15)),IF(INDEX(Import.PLE,Detalhamento!$E169,Detalhamento!BF$15)&lt;=mediçao,OFFSET(Import.PLQ,$A169-1,BF$15-1,1,1),0),0),PLE!$AA$28*OFFSET(Import.PLQ,$A169-1,BF$15-1,1,1)),IF($E169&lt;&gt;1,IF(ISNUMBER(INDEX(Import.PLE,Detalhamento!$E169,Detalhamento!BF$15)),IF(INDEX(Import.PLE,Detalhamento!$E169,Detalhamento!BF$15)&lt;=mediçao,0,OFFSET(Import.PLQ,$A169-1,BF$15-1,1,1)),OFFSET(Import.PLQ,$A169-1,BF$15-1,1,1)),(1-PLE!$AA$28)*OFFSET(Import.PLQ,$A169-1,BF$15-1,1,1))))</f>
        <v>0</v>
      </c>
      <c r="BG169" s="144">
        <f ca="1">IF(BG$13="",0,CHOOSE(Detalhamento.OpçãoServiços,OFFSET(Import.PLQ,$A169-1,BG$15-1,1,1),IF($E169&lt;&gt;1,IF(ISNUMBER(INDEX(Import.PLE,Detalhamento!$E169,Detalhamento!BG$15)),IF(INDEX(Import.PLE,Detalhamento!$E169,Detalhamento!BG$15)&lt;=mediçao,OFFSET(Import.PLQ,$A169-1,BG$15-1,1,1),0),0),PLE!$AA$28*OFFSET(Import.PLQ,$A169-1,BG$15-1,1,1)),IF($E169&lt;&gt;1,IF(ISNUMBER(INDEX(Import.PLE,Detalhamento!$E169,Detalhamento!BG$15)),IF(INDEX(Import.PLE,Detalhamento!$E169,Detalhamento!BG$15)&lt;=mediçao,0,OFFSET(Import.PLQ,$A169-1,BG$15-1,1,1)),OFFSET(Import.PLQ,$A169-1,BG$15-1,1,1)),(1-PLE!$AA$28)*OFFSET(Import.PLQ,$A169-1,BG$15-1,1,1))))</f>
        <v>0</v>
      </c>
      <c r="BH169" s="144">
        <f ca="1">IF(BH$13="",0,CHOOSE(Detalhamento.OpçãoServiços,OFFSET(Import.PLQ,$A169-1,BH$15-1,1,1),IF($E169&lt;&gt;1,IF(ISNUMBER(INDEX(Import.PLE,Detalhamento!$E169,Detalhamento!BH$15)),IF(INDEX(Import.PLE,Detalhamento!$E169,Detalhamento!BH$15)&lt;=mediçao,OFFSET(Import.PLQ,$A169-1,BH$15-1,1,1),0),0),PLE!$AA$28*OFFSET(Import.PLQ,$A169-1,BH$15-1,1,1)),IF($E169&lt;&gt;1,IF(ISNUMBER(INDEX(Import.PLE,Detalhamento!$E169,Detalhamento!BH$15)),IF(INDEX(Import.PLE,Detalhamento!$E169,Detalhamento!BH$15)&lt;=mediçao,0,OFFSET(Import.PLQ,$A169-1,BH$15-1,1,1)),OFFSET(Import.PLQ,$A169-1,BH$15-1,1,1)),(1-PLE!$AA$28)*OFFSET(Import.PLQ,$A169-1,BH$15-1,1,1))))</f>
        <v>0</v>
      </c>
      <c r="BI169" s="144">
        <f ca="1">IF(BI$13="",0,CHOOSE(Detalhamento.OpçãoServiços,OFFSET(Import.PLQ,$A169-1,BI$15-1,1,1),IF($E169&lt;&gt;1,IF(ISNUMBER(INDEX(Import.PLE,Detalhamento!$E169,Detalhamento!BI$15)),IF(INDEX(Import.PLE,Detalhamento!$E169,Detalhamento!BI$15)&lt;=mediçao,OFFSET(Import.PLQ,$A169-1,BI$15-1,1,1),0),0),PLE!$AA$28*OFFSET(Import.PLQ,$A169-1,BI$15-1,1,1)),IF($E169&lt;&gt;1,IF(ISNUMBER(INDEX(Import.PLE,Detalhamento!$E169,Detalhamento!BI$15)),IF(INDEX(Import.PLE,Detalhamento!$E169,Detalhamento!BI$15)&lt;=mediçao,0,OFFSET(Import.PLQ,$A169-1,BI$15-1,1,1)),OFFSET(Import.PLQ,$A169-1,BI$15-1,1,1)),(1-PLE!$AA$28)*OFFSET(Import.PLQ,$A169-1,BI$15-1,1,1))))</f>
        <v>0</v>
      </c>
    </row>
    <row r="170" spans="1:61" ht="10.5" hidden="1" x14ac:dyDescent="0.25">
      <c r="A170" s="155">
        <v>154</v>
      </c>
      <c r="B170" s="21" t="str">
        <f t="shared" ca="1" si="25"/>
        <v>Nível</v>
      </c>
      <c r="E170" s="153" t="str">
        <f t="shared" ca="1" si="26"/>
        <v/>
      </c>
      <c r="F170" s="154">
        <f t="shared" ca="1" si="27"/>
        <v>0</v>
      </c>
      <c r="G170" s="154" t="str">
        <f t="shared" ca="1" si="30"/>
        <v>2.2.2</v>
      </c>
      <c r="H170" s="182" t="str">
        <f t="shared" ca="1" si="30"/>
        <v>LAJE PRÉ-MOLDADA (EDIFICAÇÃO)</v>
      </c>
      <c r="I170" s="37" t="str">
        <f t="shared" ca="1" si="28"/>
        <v/>
      </c>
      <c r="J170" s="144" t="str">
        <f t="shared" ca="1" si="29"/>
        <v/>
      </c>
      <c r="K170" s="67"/>
      <c r="L170" s="144">
        <f ca="1">IF(L$13="",0,CHOOSE(Detalhamento.OpçãoServiços,OFFSET(Import.PLQ,$A170-1,L$15-1,1,1),IF($E170&lt;&gt;1,IF(ISNUMBER(INDEX(Import.PLE,Detalhamento!$E170,Detalhamento!L$15)),IF(INDEX(Import.PLE,Detalhamento!$E170,Detalhamento!L$15)&lt;=mediçao,OFFSET(Import.PLQ,$A170-1,L$15-1,1,1),0),0),PLE!$AA$28*OFFSET(Import.PLQ,$A170-1,L$15-1,1,1)),IF($E170&lt;&gt;1,IF(ISNUMBER(INDEX(Import.PLE,Detalhamento!$E170,Detalhamento!L$15)),IF(INDEX(Import.PLE,Detalhamento!$E170,Detalhamento!L$15)&lt;=mediçao,0,OFFSET(Import.PLQ,$A170-1,L$15-1,1,1)),OFFSET(Import.PLQ,$A170-1,L$15-1,1,1)),(1-PLE!$AA$28)*OFFSET(Import.PLQ,$A170-1,L$15-1,1,1))))</f>
        <v>0</v>
      </c>
      <c r="M170" s="144">
        <f ca="1">IF(M$13="",0,CHOOSE(Detalhamento.OpçãoServiços,OFFSET(Import.PLQ,$A170-1,M$15-1,1,1),IF($E170&lt;&gt;1,IF(ISNUMBER(INDEX(Import.PLE,Detalhamento!$E170,Detalhamento!M$15)),IF(INDEX(Import.PLE,Detalhamento!$E170,Detalhamento!M$15)&lt;=mediçao,OFFSET(Import.PLQ,$A170-1,M$15-1,1,1),0),0),PLE!$AA$28*OFFSET(Import.PLQ,$A170-1,M$15-1,1,1)),IF($E170&lt;&gt;1,IF(ISNUMBER(INDEX(Import.PLE,Detalhamento!$E170,Detalhamento!M$15)),IF(INDEX(Import.PLE,Detalhamento!$E170,Detalhamento!M$15)&lt;=mediçao,0,OFFSET(Import.PLQ,$A170-1,M$15-1,1,1)),OFFSET(Import.PLQ,$A170-1,M$15-1,1,1)),(1-PLE!$AA$28)*OFFSET(Import.PLQ,$A170-1,M$15-1,1,1))))</f>
        <v>0</v>
      </c>
      <c r="N170" s="144">
        <f ca="1">IF(N$13="",0,CHOOSE(Detalhamento.OpçãoServiços,OFFSET(Import.PLQ,$A170-1,N$15-1,1,1),IF($E170&lt;&gt;1,IF(ISNUMBER(INDEX(Import.PLE,Detalhamento!$E170,Detalhamento!N$15)),IF(INDEX(Import.PLE,Detalhamento!$E170,Detalhamento!N$15)&lt;=mediçao,OFFSET(Import.PLQ,$A170-1,N$15-1,1,1),0),0),PLE!$AA$28*OFFSET(Import.PLQ,$A170-1,N$15-1,1,1)),IF($E170&lt;&gt;1,IF(ISNUMBER(INDEX(Import.PLE,Detalhamento!$E170,Detalhamento!N$15)),IF(INDEX(Import.PLE,Detalhamento!$E170,Detalhamento!N$15)&lt;=mediçao,0,OFFSET(Import.PLQ,$A170-1,N$15-1,1,1)),OFFSET(Import.PLQ,$A170-1,N$15-1,1,1)),(1-PLE!$AA$28)*OFFSET(Import.PLQ,$A170-1,N$15-1,1,1))))</f>
        <v>0</v>
      </c>
      <c r="O170" s="144">
        <f ca="1">IF(O$13="",0,CHOOSE(Detalhamento.OpçãoServiços,OFFSET(Import.PLQ,$A170-1,O$15-1,1,1),IF($E170&lt;&gt;1,IF(ISNUMBER(INDEX(Import.PLE,Detalhamento!$E170,Detalhamento!O$15)),IF(INDEX(Import.PLE,Detalhamento!$E170,Detalhamento!O$15)&lt;=mediçao,OFFSET(Import.PLQ,$A170-1,O$15-1,1,1),0),0),PLE!$AA$28*OFFSET(Import.PLQ,$A170-1,O$15-1,1,1)),IF($E170&lt;&gt;1,IF(ISNUMBER(INDEX(Import.PLE,Detalhamento!$E170,Detalhamento!O$15)),IF(INDEX(Import.PLE,Detalhamento!$E170,Detalhamento!O$15)&lt;=mediçao,0,OFFSET(Import.PLQ,$A170-1,O$15-1,1,1)),OFFSET(Import.PLQ,$A170-1,O$15-1,1,1)),(1-PLE!$AA$28)*OFFSET(Import.PLQ,$A170-1,O$15-1,1,1))))</f>
        <v>0</v>
      </c>
      <c r="P170" s="144">
        <f ca="1">IF(P$13="",0,CHOOSE(Detalhamento.OpçãoServiços,OFFSET(Import.PLQ,$A170-1,P$15-1,1,1),IF($E170&lt;&gt;1,IF(ISNUMBER(INDEX(Import.PLE,Detalhamento!$E170,Detalhamento!P$15)),IF(INDEX(Import.PLE,Detalhamento!$E170,Detalhamento!P$15)&lt;=mediçao,OFFSET(Import.PLQ,$A170-1,P$15-1,1,1),0),0),PLE!$AA$28*OFFSET(Import.PLQ,$A170-1,P$15-1,1,1)),IF($E170&lt;&gt;1,IF(ISNUMBER(INDEX(Import.PLE,Detalhamento!$E170,Detalhamento!P$15)),IF(INDEX(Import.PLE,Detalhamento!$E170,Detalhamento!P$15)&lt;=mediçao,0,OFFSET(Import.PLQ,$A170-1,P$15-1,1,1)),OFFSET(Import.PLQ,$A170-1,P$15-1,1,1)),(1-PLE!$AA$28)*OFFSET(Import.PLQ,$A170-1,P$15-1,1,1))))</f>
        <v>0</v>
      </c>
      <c r="Q170" s="144">
        <f ca="1">IF(Q$13="",0,CHOOSE(Detalhamento.OpçãoServiços,OFFSET(Import.PLQ,$A170-1,Q$15-1,1,1),IF($E170&lt;&gt;1,IF(ISNUMBER(INDEX(Import.PLE,Detalhamento!$E170,Detalhamento!Q$15)),IF(INDEX(Import.PLE,Detalhamento!$E170,Detalhamento!Q$15)&lt;=mediçao,OFFSET(Import.PLQ,$A170-1,Q$15-1,1,1),0),0),PLE!$AA$28*OFFSET(Import.PLQ,$A170-1,Q$15-1,1,1)),IF($E170&lt;&gt;1,IF(ISNUMBER(INDEX(Import.PLE,Detalhamento!$E170,Detalhamento!Q$15)),IF(INDEX(Import.PLE,Detalhamento!$E170,Detalhamento!Q$15)&lt;=mediçao,0,OFFSET(Import.PLQ,$A170-1,Q$15-1,1,1)),OFFSET(Import.PLQ,$A170-1,Q$15-1,1,1)),(1-PLE!$AA$28)*OFFSET(Import.PLQ,$A170-1,Q$15-1,1,1))))</f>
        <v>0</v>
      </c>
      <c r="R170" s="144">
        <f ca="1">IF(R$13="",0,CHOOSE(Detalhamento.OpçãoServiços,OFFSET(Import.PLQ,$A170-1,R$15-1,1,1),IF($E170&lt;&gt;1,IF(ISNUMBER(INDEX(Import.PLE,Detalhamento!$E170,Detalhamento!R$15)),IF(INDEX(Import.PLE,Detalhamento!$E170,Detalhamento!R$15)&lt;=mediçao,OFFSET(Import.PLQ,$A170-1,R$15-1,1,1),0),0),PLE!$AA$28*OFFSET(Import.PLQ,$A170-1,R$15-1,1,1)),IF($E170&lt;&gt;1,IF(ISNUMBER(INDEX(Import.PLE,Detalhamento!$E170,Detalhamento!R$15)),IF(INDEX(Import.PLE,Detalhamento!$E170,Detalhamento!R$15)&lt;=mediçao,0,OFFSET(Import.PLQ,$A170-1,R$15-1,1,1)),OFFSET(Import.PLQ,$A170-1,R$15-1,1,1)),(1-PLE!$AA$28)*OFFSET(Import.PLQ,$A170-1,R$15-1,1,1))))</f>
        <v>0</v>
      </c>
      <c r="S170" s="144">
        <f ca="1">IF(S$13="",0,CHOOSE(Detalhamento.OpçãoServiços,OFFSET(Import.PLQ,$A170-1,S$15-1,1,1),IF($E170&lt;&gt;1,IF(ISNUMBER(INDEX(Import.PLE,Detalhamento!$E170,Detalhamento!S$15)),IF(INDEX(Import.PLE,Detalhamento!$E170,Detalhamento!S$15)&lt;=mediçao,OFFSET(Import.PLQ,$A170-1,S$15-1,1,1),0),0),PLE!$AA$28*OFFSET(Import.PLQ,$A170-1,S$15-1,1,1)),IF($E170&lt;&gt;1,IF(ISNUMBER(INDEX(Import.PLE,Detalhamento!$E170,Detalhamento!S$15)),IF(INDEX(Import.PLE,Detalhamento!$E170,Detalhamento!S$15)&lt;=mediçao,0,OFFSET(Import.PLQ,$A170-1,S$15-1,1,1)),OFFSET(Import.PLQ,$A170-1,S$15-1,1,1)),(1-PLE!$AA$28)*OFFSET(Import.PLQ,$A170-1,S$15-1,1,1))))</f>
        <v>0</v>
      </c>
      <c r="T170" s="144">
        <f ca="1">IF(T$13="",0,CHOOSE(Detalhamento.OpçãoServiços,OFFSET(Import.PLQ,$A170-1,T$15-1,1,1),IF($E170&lt;&gt;1,IF(ISNUMBER(INDEX(Import.PLE,Detalhamento!$E170,Detalhamento!T$15)),IF(INDEX(Import.PLE,Detalhamento!$E170,Detalhamento!T$15)&lt;=mediçao,OFFSET(Import.PLQ,$A170-1,T$15-1,1,1),0),0),PLE!$AA$28*OFFSET(Import.PLQ,$A170-1,T$15-1,1,1)),IF($E170&lt;&gt;1,IF(ISNUMBER(INDEX(Import.PLE,Detalhamento!$E170,Detalhamento!T$15)),IF(INDEX(Import.PLE,Detalhamento!$E170,Detalhamento!T$15)&lt;=mediçao,0,OFFSET(Import.PLQ,$A170-1,T$15-1,1,1)),OFFSET(Import.PLQ,$A170-1,T$15-1,1,1)),(1-PLE!$AA$28)*OFFSET(Import.PLQ,$A170-1,T$15-1,1,1))))</f>
        <v>0</v>
      </c>
      <c r="U170" s="144">
        <f ca="1">IF(U$13="",0,CHOOSE(Detalhamento.OpçãoServiços,OFFSET(Import.PLQ,$A170-1,U$15-1,1,1),IF($E170&lt;&gt;1,IF(ISNUMBER(INDEX(Import.PLE,Detalhamento!$E170,Detalhamento!U$15)),IF(INDEX(Import.PLE,Detalhamento!$E170,Detalhamento!U$15)&lt;=mediçao,OFFSET(Import.PLQ,$A170-1,U$15-1,1,1),0),0),PLE!$AA$28*OFFSET(Import.PLQ,$A170-1,U$15-1,1,1)),IF($E170&lt;&gt;1,IF(ISNUMBER(INDEX(Import.PLE,Detalhamento!$E170,Detalhamento!U$15)),IF(INDEX(Import.PLE,Detalhamento!$E170,Detalhamento!U$15)&lt;=mediçao,0,OFFSET(Import.PLQ,$A170-1,U$15-1,1,1)),OFFSET(Import.PLQ,$A170-1,U$15-1,1,1)),(1-PLE!$AA$28)*OFFSET(Import.PLQ,$A170-1,U$15-1,1,1))))</f>
        <v>0</v>
      </c>
      <c r="V170" s="144">
        <f ca="1">IF(V$13="",0,CHOOSE(Detalhamento.OpçãoServiços,OFFSET(Import.PLQ,$A170-1,V$15-1,1,1),IF($E170&lt;&gt;1,IF(ISNUMBER(INDEX(Import.PLE,Detalhamento!$E170,Detalhamento!V$15)),IF(INDEX(Import.PLE,Detalhamento!$E170,Detalhamento!V$15)&lt;=mediçao,OFFSET(Import.PLQ,$A170-1,V$15-1,1,1),0),0),PLE!$AA$28*OFFSET(Import.PLQ,$A170-1,V$15-1,1,1)),IF($E170&lt;&gt;1,IF(ISNUMBER(INDEX(Import.PLE,Detalhamento!$E170,Detalhamento!V$15)),IF(INDEX(Import.PLE,Detalhamento!$E170,Detalhamento!V$15)&lt;=mediçao,0,OFFSET(Import.PLQ,$A170-1,V$15-1,1,1)),OFFSET(Import.PLQ,$A170-1,V$15-1,1,1)),(1-PLE!$AA$28)*OFFSET(Import.PLQ,$A170-1,V$15-1,1,1))))</f>
        <v>0</v>
      </c>
      <c r="W170" s="144">
        <f ca="1">IF(W$13="",0,CHOOSE(Detalhamento.OpçãoServiços,OFFSET(Import.PLQ,$A170-1,W$15-1,1,1),IF($E170&lt;&gt;1,IF(ISNUMBER(INDEX(Import.PLE,Detalhamento!$E170,Detalhamento!W$15)),IF(INDEX(Import.PLE,Detalhamento!$E170,Detalhamento!W$15)&lt;=mediçao,OFFSET(Import.PLQ,$A170-1,W$15-1,1,1),0),0),PLE!$AA$28*OFFSET(Import.PLQ,$A170-1,W$15-1,1,1)),IF($E170&lt;&gt;1,IF(ISNUMBER(INDEX(Import.PLE,Detalhamento!$E170,Detalhamento!W$15)),IF(INDEX(Import.PLE,Detalhamento!$E170,Detalhamento!W$15)&lt;=mediçao,0,OFFSET(Import.PLQ,$A170-1,W$15-1,1,1)),OFFSET(Import.PLQ,$A170-1,W$15-1,1,1)),(1-PLE!$AA$28)*OFFSET(Import.PLQ,$A170-1,W$15-1,1,1))))</f>
        <v>0</v>
      </c>
      <c r="X170" s="144">
        <f ca="1">IF(X$13="",0,CHOOSE(Detalhamento.OpçãoServiços,OFFSET(Import.PLQ,$A170-1,X$15-1,1,1),IF($E170&lt;&gt;1,IF(ISNUMBER(INDEX(Import.PLE,Detalhamento!$E170,Detalhamento!X$15)),IF(INDEX(Import.PLE,Detalhamento!$E170,Detalhamento!X$15)&lt;=mediçao,OFFSET(Import.PLQ,$A170-1,X$15-1,1,1),0),0),PLE!$AA$28*OFFSET(Import.PLQ,$A170-1,X$15-1,1,1)),IF($E170&lt;&gt;1,IF(ISNUMBER(INDEX(Import.PLE,Detalhamento!$E170,Detalhamento!X$15)),IF(INDEX(Import.PLE,Detalhamento!$E170,Detalhamento!X$15)&lt;=mediçao,0,OFFSET(Import.PLQ,$A170-1,X$15-1,1,1)),OFFSET(Import.PLQ,$A170-1,X$15-1,1,1)),(1-PLE!$AA$28)*OFFSET(Import.PLQ,$A170-1,X$15-1,1,1))))</f>
        <v>0</v>
      </c>
      <c r="Y170" s="144">
        <f ca="1">IF(Y$13="",0,CHOOSE(Detalhamento.OpçãoServiços,OFFSET(Import.PLQ,$A170-1,Y$15-1,1,1),IF($E170&lt;&gt;1,IF(ISNUMBER(INDEX(Import.PLE,Detalhamento!$E170,Detalhamento!Y$15)),IF(INDEX(Import.PLE,Detalhamento!$E170,Detalhamento!Y$15)&lt;=mediçao,OFFSET(Import.PLQ,$A170-1,Y$15-1,1,1),0),0),PLE!$AA$28*OFFSET(Import.PLQ,$A170-1,Y$15-1,1,1)),IF($E170&lt;&gt;1,IF(ISNUMBER(INDEX(Import.PLE,Detalhamento!$E170,Detalhamento!Y$15)),IF(INDEX(Import.PLE,Detalhamento!$E170,Detalhamento!Y$15)&lt;=mediçao,0,OFFSET(Import.PLQ,$A170-1,Y$15-1,1,1)),OFFSET(Import.PLQ,$A170-1,Y$15-1,1,1)),(1-PLE!$AA$28)*OFFSET(Import.PLQ,$A170-1,Y$15-1,1,1))))</f>
        <v>0</v>
      </c>
      <c r="Z170" s="144">
        <f ca="1">IF(Z$13="",0,CHOOSE(Detalhamento.OpçãoServiços,OFFSET(Import.PLQ,$A170-1,Z$15-1,1,1),IF($E170&lt;&gt;1,IF(ISNUMBER(INDEX(Import.PLE,Detalhamento!$E170,Detalhamento!Z$15)),IF(INDEX(Import.PLE,Detalhamento!$E170,Detalhamento!Z$15)&lt;=mediçao,OFFSET(Import.PLQ,$A170-1,Z$15-1,1,1),0),0),PLE!$AA$28*OFFSET(Import.PLQ,$A170-1,Z$15-1,1,1)),IF($E170&lt;&gt;1,IF(ISNUMBER(INDEX(Import.PLE,Detalhamento!$E170,Detalhamento!Z$15)),IF(INDEX(Import.PLE,Detalhamento!$E170,Detalhamento!Z$15)&lt;=mediçao,0,OFFSET(Import.PLQ,$A170-1,Z$15-1,1,1)),OFFSET(Import.PLQ,$A170-1,Z$15-1,1,1)),(1-PLE!$AA$28)*OFFSET(Import.PLQ,$A170-1,Z$15-1,1,1))))</f>
        <v>0</v>
      </c>
      <c r="AA170" s="144">
        <f ca="1">IF(AA$13="",0,CHOOSE(Detalhamento.OpçãoServiços,OFFSET(Import.PLQ,$A170-1,AA$15-1,1,1),IF($E170&lt;&gt;1,IF(ISNUMBER(INDEX(Import.PLE,Detalhamento!$E170,Detalhamento!AA$15)),IF(INDEX(Import.PLE,Detalhamento!$E170,Detalhamento!AA$15)&lt;=mediçao,OFFSET(Import.PLQ,$A170-1,AA$15-1,1,1),0),0),PLE!$AA$28*OFFSET(Import.PLQ,$A170-1,AA$15-1,1,1)),IF($E170&lt;&gt;1,IF(ISNUMBER(INDEX(Import.PLE,Detalhamento!$E170,Detalhamento!AA$15)),IF(INDEX(Import.PLE,Detalhamento!$E170,Detalhamento!AA$15)&lt;=mediçao,0,OFFSET(Import.PLQ,$A170-1,AA$15-1,1,1)),OFFSET(Import.PLQ,$A170-1,AA$15-1,1,1)),(1-PLE!$AA$28)*OFFSET(Import.PLQ,$A170-1,AA$15-1,1,1))))</f>
        <v>0</v>
      </c>
      <c r="AB170" s="144">
        <f ca="1">IF(AB$13="",0,CHOOSE(Detalhamento.OpçãoServiços,OFFSET(Import.PLQ,$A170-1,AB$15-1,1,1),IF($E170&lt;&gt;1,IF(ISNUMBER(INDEX(Import.PLE,Detalhamento!$E170,Detalhamento!AB$15)),IF(INDEX(Import.PLE,Detalhamento!$E170,Detalhamento!AB$15)&lt;=mediçao,OFFSET(Import.PLQ,$A170-1,AB$15-1,1,1),0),0),PLE!$AA$28*OFFSET(Import.PLQ,$A170-1,AB$15-1,1,1)),IF($E170&lt;&gt;1,IF(ISNUMBER(INDEX(Import.PLE,Detalhamento!$E170,Detalhamento!AB$15)),IF(INDEX(Import.PLE,Detalhamento!$E170,Detalhamento!AB$15)&lt;=mediçao,0,OFFSET(Import.PLQ,$A170-1,AB$15-1,1,1)),OFFSET(Import.PLQ,$A170-1,AB$15-1,1,1)),(1-PLE!$AA$28)*OFFSET(Import.PLQ,$A170-1,AB$15-1,1,1))))</f>
        <v>0</v>
      </c>
      <c r="AC170" s="144">
        <f ca="1">IF(AC$13="",0,CHOOSE(Detalhamento.OpçãoServiços,OFFSET(Import.PLQ,$A170-1,AC$15-1,1,1),IF($E170&lt;&gt;1,IF(ISNUMBER(INDEX(Import.PLE,Detalhamento!$E170,Detalhamento!AC$15)),IF(INDEX(Import.PLE,Detalhamento!$E170,Detalhamento!AC$15)&lt;=mediçao,OFFSET(Import.PLQ,$A170-1,AC$15-1,1,1),0),0),PLE!$AA$28*OFFSET(Import.PLQ,$A170-1,AC$15-1,1,1)),IF($E170&lt;&gt;1,IF(ISNUMBER(INDEX(Import.PLE,Detalhamento!$E170,Detalhamento!AC$15)),IF(INDEX(Import.PLE,Detalhamento!$E170,Detalhamento!AC$15)&lt;=mediçao,0,OFFSET(Import.PLQ,$A170-1,AC$15-1,1,1)),OFFSET(Import.PLQ,$A170-1,AC$15-1,1,1)),(1-PLE!$AA$28)*OFFSET(Import.PLQ,$A170-1,AC$15-1,1,1))))</f>
        <v>0</v>
      </c>
      <c r="AD170" s="144">
        <f ca="1">IF(AD$13="",0,CHOOSE(Detalhamento.OpçãoServiços,OFFSET(Import.PLQ,$A170-1,AD$15-1,1,1),IF($E170&lt;&gt;1,IF(ISNUMBER(INDEX(Import.PLE,Detalhamento!$E170,Detalhamento!AD$15)),IF(INDEX(Import.PLE,Detalhamento!$E170,Detalhamento!AD$15)&lt;=mediçao,OFFSET(Import.PLQ,$A170-1,AD$15-1,1,1),0),0),PLE!$AA$28*OFFSET(Import.PLQ,$A170-1,AD$15-1,1,1)),IF($E170&lt;&gt;1,IF(ISNUMBER(INDEX(Import.PLE,Detalhamento!$E170,Detalhamento!AD$15)),IF(INDEX(Import.PLE,Detalhamento!$E170,Detalhamento!AD$15)&lt;=mediçao,0,OFFSET(Import.PLQ,$A170-1,AD$15-1,1,1)),OFFSET(Import.PLQ,$A170-1,AD$15-1,1,1)),(1-PLE!$AA$28)*OFFSET(Import.PLQ,$A170-1,AD$15-1,1,1))))</f>
        <v>0</v>
      </c>
      <c r="AE170" s="144">
        <f ca="1">IF(AE$13="",0,CHOOSE(Detalhamento.OpçãoServiços,OFFSET(Import.PLQ,$A170-1,AE$15-1,1,1),IF($E170&lt;&gt;1,IF(ISNUMBER(INDEX(Import.PLE,Detalhamento!$E170,Detalhamento!AE$15)),IF(INDEX(Import.PLE,Detalhamento!$E170,Detalhamento!AE$15)&lt;=mediçao,OFFSET(Import.PLQ,$A170-1,AE$15-1,1,1),0),0),PLE!$AA$28*OFFSET(Import.PLQ,$A170-1,AE$15-1,1,1)),IF($E170&lt;&gt;1,IF(ISNUMBER(INDEX(Import.PLE,Detalhamento!$E170,Detalhamento!AE$15)),IF(INDEX(Import.PLE,Detalhamento!$E170,Detalhamento!AE$15)&lt;=mediçao,0,OFFSET(Import.PLQ,$A170-1,AE$15-1,1,1)),OFFSET(Import.PLQ,$A170-1,AE$15-1,1,1)),(1-PLE!$AA$28)*OFFSET(Import.PLQ,$A170-1,AE$15-1,1,1))))</f>
        <v>0</v>
      </c>
      <c r="AF170" s="144">
        <f ca="1">IF(AF$13="",0,CHOOSE(Detalhamento.OpçãoServiços,OFFSET(Import.PLQ,$A170-1,AF$15-1,1,1),IF($E170&lt;&gt;1,IF(ISNUMBER(INDEX(Import.PLE,Detalhamento!$E170,Detalhamento!AF$15)),IF(INDEX(Import.PLE,Detalhamento!$E170,Detalhamento!AF$15)&lt;=mediçao,OFFSET(Import.PLQ,$A170-1,AF$15-1,1,1),0),0),PLE!$AA$28*OFFSET(Import.PLQ,$A170-1,AF$15-1,1,1)),IF($E170&lt;&gt;1,IF(ISNUMBER(INDEX(Import.PLE,Detalhamento!$E170,Detalhamento!AF$15)),IF(INDEX(Import.PLE,Detalhamento!$E170,Detalhamento!AF$15)&lt;=mediçao,0,OFFSET(Import.PLQ,$A170-1,AF$15-1,1,1)),OFFSET(Import.PLQ,$A170-1,AF$15-1,1,1)),(1-PLE!$AA$28)*OFFSET(Import.PLQ,$A170-1,AF$15-1,1,1))))</f>
        <v>0</v>
      </c>
      <c r="AG170" s="144">
        <f ca="1">IF(AG$13="",0,CHOOSE(Detalhamento.OpçãoServiços,OFFSET(Import.PLQ,$A170-1,AG$15-1,1,1),IF($E170&lt;&gt;1,IF(ISNUMBER(INDEX(Import.PLE,Detalhamento!$E170,Detalhamento!AG$15)),IF(INDEX(Import.PLE,Detalhamento!$E170,Detalhamento!AG$15)&lt;=mediçao,OFFSET(Import.PLQ,$A170-1,AG$15-1,1,1),0),0),PLE!$AA$28*OFFSET(Import.PLQ,$A170-1,AG$15-1,1,1)),IF($E170&lt;&gt;1,IF(ISNUMBER(INDEX(Import.PLE,Detalhamento!$E170,Detalhamento!AG$15)),IF(INDEX(Import.PLE,Detalhamento!$E170,Detalhamento!AG$15)&lt;=mediçao,0,OFFSET(Import.PLQ,$A170-1,AG$15-1,1,1)),OFFSET(Import.PLQ,$A170-1,AG$15-1,1,1)),(1-PLE!$AA$28)*OFFSET(Import.PLQ,$A170-1,AG$15-1,1,1))))</f>
        <v>0</v>
      </c>
      <c r="AH170" s="144">
        <f ca="1">IF(AH$13="",0,CHOOSE(Detalhamento.OpçãoServiços,OFFSET(Import.PLQ,$A170-1,AH$15-1,1,1),IF($E170&lt;&gt;1,IF(ISNUMBER(INDEX(Import.PLE,Detalhamento!$E170,Detalhamento!AH$15)),IF(INDEX(Import.PLE,Detalhamento!$E170,Detalhamento!AH$15)&lt;=mediçao,OFFSET(Import.PLQ,$A170-1,AH$15-1,1,1),0),0),PLE!$AA$28*OFFSET(Import.PLQ,$A170-1,AH$15-1,1,1)),IF($E170&lt;&gt;1,IF(ISNUMBER(INDEX(Import.PLE,Detalhamento!$E170,Detalhamento!AH$15)),IF(INDEX(Import.PLE,Detalhamento!$E170,Detalhamento!AH$15)&lt;=mediçao,0,OFFSET(Import.PLQ,$A170-1,AH$15-1,1,1)),OFFSET(Import.PLQ,$A170-1,AH$15-1,1,1)),(1-PLE!$AA$28)*OFFSET(Import.PLQ,$A170-1,AH$15-1,1,1))))</f>
        <v>0</v>
      </c>
      <c r="AI170" s="144">
        <f ca="1">IF(AI$13="",0,CHOOSE(Detalhamento.OpçãoServiços,OFFSET(Import.PLQ,$A170-1,AI$15-1,1,1),IF($E170&lt;&gt;1,IF(ISNUMBER(INDEX(Import.PLE,Detalhamento!$E170,Detalhamento!AI$15)),IF(INDEX(Import.PLE,Detalhamento!$E170,Detalhamento!AI$15)&lt;=mediçao,OFFSET(Import.PLQ,$A170-1,AI$15-1,1,1),0),0),PLE!$AA$28*OFFSET(Import.PLQ,$A170-1,AI$15-1,1,1)),IF($E170&lt;&gt;1,IF(ISNUMBER(INDEX(Import.PLE,Detalhamento!$E170,Detalhamento!AI$15)),IF(INDEX(Import.PLE,Detalhamento!$E170,Detalhamento!AI$15)&lt;=mediçao,0,OFFSET(Import.PLQ,$A170-1,AI$15-1,1,1)),OFFSET(Import.PLQ,$A170-1,AI$15-1,1,1)),(1-PLE!$AA$28)*OFFSET(Import.PLQ,$A170-1,AI$15-1,1,1))))</f>
        <v>0</v>
      </c>
      <c r="AJ170" s="144">
        <f ca="1">IF(AJ$13="",0,CHOOSE(Detalhamento.OpçãoServiços,OFFSET(Import.PLQ,$A170-1,AJ$15-1,1,1),IF($E170&lt;&gt;1,IF(ISNUMBER(INDEX(Import.PLE,Detalhamento!$E170,Detalhamento!AJ$15)),IF(INDEX(Import.PLE,Detalhamento!$E170,Detalhamento!AJ$15)&lt;=mediçao,OFFSET(Import.PLQ,$A170-1,AJ$15-1,1,1),0),0),PLE!$AA$28*OFFSET(Import.PLQ,$A170-1,AJ$15-1,1,1)),IF($E170&lt;&gt;1,IF(ISNUMBER(INDEX(Import.PLE,Detalhamento!$E170,Detalhamento!AJ$15)),IF(INDEX(Import.PLE,Detalhamento!$E170,Detalhamento!AJ$15)&lt;=mediçao,0,OFFSET(Import.PLQ,$A170-1,AJ$15-1,1,1)),OFFSET(Import.PLQ,$A170-1,AJ$15-1,1,1)),(1-PLE!$AA$28)*OFFSET(Import.PLQ,$A170-1,AJ$15-1,1,1))))</f>
        <v>0</v>
      </c>
      <c r="AK170" s="144">
        <f ca="1">IF(AK$13="",0,CHOOSE(Detalhamento.OpçãoServiços,OFFSET(Import.PLQ,$A170-1,AK$15-1,1,1),IF($E170&lt;&gt;1,IF(ISNUMBER(INDEX(Import.PLE,Detalhamento!$E170,Detalhamento!AK$15)),IF(INDEX(Import.PLE,Detalhamento!$E170,Detalhamento!AK$15)&lt;=mediçao,OFFSET(Import.PLQ,$A170-1,AK$15-1,1,1),0),0),PLE!$AA$28*OFFSET(Import.PLQ,$A170-1,AK$15-1,1,1)),IF($E170&lt;&gt;1,IF(ISNUMBER(INDEX(Import.PLE,Detalhamento!$E170,Detalhamento!AK$15)),IF(INDEX(Import.PLE,Detalhamento!$E170,Detalhamento!AK$15)&lt;=mediçao,0,OFFSET(Import.PLQ,$A170-1,AK$15-1,1,1)),OFFSET(Import.PLQ,$A170-1,AK$15-1,1,1)),(1-PLE!$AA$28)*OFFSET(Import.PLQ,$A170-1,AK$15-1,1,1))))</f>
        <v>0</v>
      </c>
      <c r="AL170" s="144">
        <f ca="1">IF(AL$13="",0,CHOOSE(Detalhamento.OpçãoServiços,OFFSET(Import.PLQ,$A170-1,AL$15-1,1,1),IF($E170&lt;&gt;1,IF(ISNUMBER(INDEX(Import.PLE,Detalhamento!$E170,Detalhamento!AL$15)),IF(INDEX(Import.PLE,Detalhamento!$E170,Detalhamento!AL$15)&lt;=mediçao,OFFSET(Import.PLQ,$A170-1,AL$15-1,1,1),0),0),PLE!$AA$28*OFFSET(Import.PLQ,$A170-1,AL$15-1,1,1)),IF($E170&lt;&gt;1,IF(ISNUMBER(INDEX(Import.PLE,Detalhamento!$E170,Detalhamento!AL$15)),IF(INDEX(Import.PLE,Detalhamento!$E170,Detalhamento!AL$15)&lt;=mediçao,0,OFFSET(Import.PLQ,$A170-1,AL$15-1,1,1)),OFFSET(Import.PLQ,$A170-1,AL$15-1,1,1)),(1-PLE!$AA$28)*OFFSET(Import.PLQ,$A170-1,AL$15-1,1,1))))</f>
        <v>0</v>
      </c>
      <c r="AM170" s="144">
        <f ca="1">IF(AM$13="",0,CHOOSE(Detalhamento.OpçãoServiços,OFFSET(Import.PLQ,$A170-1,AM$15-1,1,1),IF($E170&lt;&gt;1,IF(ISNUMBER(INDEX(Import.PLE,Detalhamento!$E170,Detalhamento!AM$15)),IF(INDEX(Import.PLE,Detalhamento!$E170,Detalhamento!AM$15)&lt;=mediçao,OFFSET(Import.PLQ,$A170-1,AM$15-1,1,1),0),0),PLE!$AA$28*OFFSET(Import.PLQ,$A170-1,AM$15-1,1,1)),IF($E170&lt;&gt;1,IF(ISNUMBER(INDEX(Import.PLE,Detalhamento!$E170,Detalhamento!AM$15)),IF(INDEX(Import.PLE,Detalhamento!$E170,Detalhamento!AM$15)&lt;=mediçao,0,OFFSET(Import.PLQ,$A170-1,AM$15-1,1,1)),OFFSET(Import.PLQ,$A170-1,AM$15-1,1,1)),(1-PLE!$AA$28)*OFFSET(Import.PLQ,$A170-1,AM$15-1,1,1))))</f>
        <v>0</v>
      </c>
      <c r="AN170" s="144">
        <f ca="1">IF(AN$13="",0,CHOOSE(Detalhamento.OpçãoServiços,OFFSET(Import.PLQ,$A170-1,AN$15-1,1,1),IF($E170&lt;&gt;1,IF(ISNUMBER(INDEX(Import.PLE,Detalhamento!$E170,Detalhamento!AN$15)),IF(INDEX(Import.PLE,Detalhamento!$E170,Detalhamento!AN$15)&lt;=mediçao,OFFSET(Import.PLQ,$A170-1,AN$15-1,1,1),0),0),PLE!$AA$28*OFFSET(Import.PLQ,$A170-1,AN$15-1,1,1)),IF($E170&lt;&gt;1,IF(ISNUMBER(INDEX(Import.PLE,Detalhamento!$E170,Detalhamento!AN$15)),IF(INDEX(Import.PLE,Detalhamento!$E170,Detalhamento!AN$15)&lt;=mediçao,0,OFFSET(Import.PLQ,$A170-1,AN$15-1,1,1)),OFFSET(Import.PLQ,$A170-1,AN$15-1,1,1)),(1-PLE!$AA$28)*OFFSET(Import.PLQ,$A170-1,AN$15-1,1,1))))</f>
        <v>0</v>
      </c>
      <c r="AO170" s="144">
        <f ca="1">IF(AO$13="",0,CHOOSE(Detalhamento.OpçãoServiços,OFFSET(Import.PLQ,$A170-1,AO$15-1,1,1),IF($E170&lt;&gt;1,IF(ISNUMBER(INDEX(Import.PLE,Detalhamento!$E170,Detalhamento!AO$15)),IF(INDEX(Import.PLE,Detalhamento!$E170,Detalhamento!AO$15)&lt;=mediçao,OFFSET(Import.PLQ,$A170-1,AO$15-1,1,1),0),0),PLE!$AA$28*OFFSET(Import.PLQ,$A170-1,AO$15-1,1,1)),IF($E170&lt;&gt;1,IF(ISNUMBER(INDEX(Import.PLE,Detalhamento!$E170,Detalhamento!AO$15)),IF(INDEX(Import.PLE,Detalhamento!$E170,Detalhamento!AO$15)&lt;=mediçao,0,OFFSET(Import.PLQ,$A170-1,AO$15-1,1,1)),OFFSET(Import.PLQ,$A170-1,AO$15-1,1,1)),(1-PLE!$AA$28)*OFFSET(Import.PLQ,$A170-1,AO$15-1,1,1))))</f>
        <v>0</v>
      </c>
      <c r="AP170" s="144">
        <f ca="1">IF(AP$13="",0,CHOOSE(Detalhamento.OpçãoServiços,OFFSET(Import.PLQ,$A170-1,AP$15-1,1,1),IF($E170&lt;&gt;1,IF(ISNUMBER(INDEX(Import.PLE,Detalhamento!$E170,Detalhamento!AP$15)),IF(INDEX(Import.PLE,Detalhamento!$E170,Detalhamento!AP$15)&lt;=mediçao,OFFSET(Import.PLQ,$A170-1,AP$15-1,1,1),0),0),PLE!$AA$28*OFFSET(Import.PLQ,$A170-1,AP$15-1,1,1)),IF($E170&lt;&gt;1,IF(ISNUMBER(INDEX(Import.PLE,Detalhamento!$E170,Detalhamento!AP$15)),IF(INDEX(Import.PLE,Detalhamento!$E170,Detalhamento!AP$15)&lt;=mediçao,0,OFFSET(Import.PLQ,$A170-1,AP$15-1,1,1)),OFFSET(Import.PLQ,$A170-1,AP$15-1,1,1)),(1-PLE!$AA$28)*OFFSET(Import.PLQ,$A170-1,AP$15-1,1,1))))</f>
        <v>0</v>
      </c>
      <c r="AQ170" s="144">
        <f ca="1">IF(AQ$13="",0,CHOOSE(Detalhamento.OpçãoServiços,OFFSET(Import.PLQ,$A170-1,AQ$15-1,1,1),IF($E170&lt;&gt;1,IF(ISNUMBER(INDEX(Import.PLE,Detalhamento!$E170,Detalhamento!AQ$15)),IF(INDEX(Import.PLE,Detalhamento!$E170,Detalhamento!AQ$15)&lt;=mediçao,OFFSET(Import.PLQ,$A170-1,AQ$15-1,1,1),0),0),PLE!$AA$28*OFFSET(Import.PLQ,$A170-1,AQ$15-1,1,1)),IF($E170&lt;&gt;1,IF(ISNUMBER(INDEX(Import.PLE,Detalhamento!$E170,Detalhamento!AQ$15)),IF(INDEX(Import.PLE,Detalhamento!$E170,Detalhamento!AQ$15)&lt;=mediçao,0,OFFSET(Import.PLQ,$A170-1,AQ$15-1,1,1)),OFFSET(Import.PLQ,$A170-1,AQ$15-1,1,1)),(1-PLE!$AA$28)*OFFSET(Import.PLQ,$A170-1,AQ$15-1,1,1))))</f>
        <v>0</v>
      </c>
      <c r="AR170" s="144">
        <f ca="1">IF(AR$13="",0,CHOOSE(Detalhamento.OpçãoServiços,OFFSET(Import.PLQ,$A170-1,AR$15-1,1,1),IF($E170&lt;&gt;1,IF(ISNUMBER(INDEX(Import.PLE,Detalhamento!$E170,Detalhamento!AR$15)),IF(INDEX(Import.PLE,Detalhamento!$E170,Detalhamento!AR$15)&lt;=mediçao,OFFSET(Import.PLQ,$A170-1,AR$15-1,1,1),0),0),PLE!$AA$28*OFFSET(Import.PLQ,$A170-1,AR$15-1,1,1)),IF($E170&lt;&gt;1,IF(ISNUMBER(INDEX(Import.PLE,Detalhamento!$E170,Detalhamento!AR$15)),IF(INDEX(Import.PLE,Detalhamento!$E170,Detalhamento!AR$15)&lt;=mediçao,0,OFFSET(Import.PLQ,$A170-1,AR$15-1,1,1)),OFFSET(Import.PLQ,$A170-1,AR$15-1,1,1)),(1-PLE!$AA$28)*OFFSET(Import.PLQ,$A170-1,AR$15-1,1,1))))</f>
        <v>0</v>
      </c>
      <c r="AS170" s="144">
        <f ca="1">IF(AS$13="",0,CHOOSE(Detalhamento.OpçãoServiços,OFFSET(Import.PLQ,$A170-1,AS$15-1,1,1),IF($E170&lt;&gt;1,IF(ISNUMBER(INDEX(Import.PLE,Detalhamento!$E170,Detalhamento!AS$15)),IF(INDEX(Import.PLE,Detalhamento!$E170,Detalhamento!AS$15)&lt;=mediçao,OFFSET(Import.PLQ,$A170-1,AS$15-1,1,1),0),0),PLE!$AA$28*OFFSET(Import.PLQ,$A170-1,AS$15-1,1,1)),IF($E170&lt;&gt;1,IF(ISNUMBER(INDEX(Import.PLE,Detalhamento!$E170,Detalhamento!AS$15)),IF(INDEX(Import.PLE,Detalhamento!$E170,Detalhamento!AS$15)&lt;=mediçao,0,OFFSET(Import.PLQ,$A170-1,AS$15-1,1,1)),OFFSET(Import.PLQ,$A170-1,AS$15-1,1,1)),(1-PLE!$AA$28)*OFFSET(Import.PLQ,$A170-1,AS$15-1,1,1))))</f>
        <v>0</v>
      </c>
      <c r="AT170" s="144">
        <f ca="1">IF(AT$13="",0,CHOOSE(Detalhamento.OpçãoServiços,OFFSET(Import.PLQ,$A170-1,AT$15-1,1,1),IF($E170&lt;&gt;1,IF(ISNUMBER(INDEX(Import.PLE,Detalhamento!$E170,Detalhamento!AT$15)),IF(INDEX(Import.PLE,Detalhamento!$E170,Detalhamento!AT$15)&lt;=mediçao,OFFSET(Import.PLQ,$A170-1,AT$15-1,1,1),0),0),PLE!$AA$28*OFFSET(Import.PLQ,$A170-1,AT$15-1,1,1)),IF($E170&lt;&gt;1,IF(ISNUMBER(INDEX(Import.PLE,Detalhamento!$E170,Detalhamento!AT$15)),IF(INDEX(Import.PLE,Detalhamento!$E170,Detalhamento!AT$15)&lt;=mediçao,0,OFFSET(Import.PLQ,$A170-1,AT$15-1,1,1)),OFFSET(Import.PLQ,$A170-1,AT$15-1,1,1)),(1-PLE!$AA$28)*OFFSET(Import.PLQ,$A170-1,AT$15-1,1,1))))</f>
        <v>0</v>
      </c>
      <c r="AU170" s="144">
        <f ca="1">IF(AU$13="",0,CHOOSE(Detalhamento.OpçãoServiços,OFFSET(Import.PLQ,$A170-1,AU$15-1,1,1),IF($E170&lt;&gt;1,IF(ISNUMBER(INDEX(Import.PLE,Detalhamento!$E170,Detalhamento!AU$15)),IF(INDEX(Import.PLE,Detalhamento!$E170,Detalhamento!AU$15)&lt;=mediçao,OFFSET(Import.PLQ,$A170-1,AU$15-1,1,1),0),0),PLE!$AA$28*OFFSET(Import.PLQ,$A170-1,AU$15-1,1,1)),IF($E170&lt;&gt;1,IF(ISNUMBER(INDEX(Import.PLE,Detalhamento!$E170,Detalhamento!AU$15)),IF(INDEX(Import.PLE,Detalhamento!$E170,Detalhamento!AU$15)&lt;=mediçao,0,OFFSET(Import.PLQ,$A170-1,AU$15-1,1,1)),OFFSET(Import.PLQ,$A170-1,AU$15-1,1,1)),(1-PLE!$AA$28)*OFFSET(Import.PLQ,$A170-1,AU$15-1,1,1))))</f>
        <v>0</v>
      </c>
      <c r="AV170" s="144">
        <f ca="1">IF(AV$13="",0,CHOOSE(Detalhamento.OpçãoServiços,OFFSET(Import.PLQ,$A170-1,AV$15-1,1,1),IF($E170&lt;&gt;1,IF(ISNUMBER(INDEX(Import.PLE,Detalhamento!$E170,Detalhamento!AV$15)),IF(INDEX(Import.PLE,Detalhamento!$E170,Detalhamento!AV$15)&lt;=mediçao,OFFSET(Import.PLQ,$A170-1,AV$15-1,1,1),0),0),PLE!$AA$28*OFFSET(Import.PLQ,$A170-1,AV$15-1,1,1)),IF($E170&lt;&gt;1,IF(ISNUMBER(INDEX(Import.PLE,Detalhamento!$E170,Detalhamento!AV$15)),IF(INDEX(Import.PLE,Detalhamento!$E170,Detalhamento!AV$15)&lt;=mediçao,0,OFFSET(Import.PLQ,$A170-1,AV$15-1,1,1)),OFFSET(Import.PLQ,$A170-1,AV$15-1,1,1)),(1-PLE!$AA$28)*OFFSET(Import.PLQ,$A170-1,AV$15-1,1,1))))</f>
        <v>0</v>
      </c>
      <c r="AW170" s="144">
        <f ca="1">IF(AW$13="",0,CHOOSE(Detalhamento.OpçãoServiços,OFFSET(Import.PLQ,$A170-1,AW$15-1,1,1),IF($E170&lt;&gt;1,IF(ISNUMBER(INDEX(Import.PLE,Detalhamento!$E170,Detalhamento!AW$15)),IF(INDEX(Import.PLE,Detalhamento!$E170,Detalhamento!AW$15)&lt;=mediçao,OFFSET(Import.PLQ,$A170-1,AW$15-1,1,1),0),0),PLE!$AA$28*OFFSET(Import.PLQ,$A170-1,AW$15-1,1,1)),IF($E170&lt;&gt;1,IF(ISNUMBER(INDEX(Import.PLE,Detalhamento!$E170,Detalhamento!AW$15)),IF(INDEX(Import.PLE,Detalhamento!$E170,Detalhamento!AW$15)&lt;=mediçao,0,OFFSET(Import.PLQ,$A170-1,AW$15-1,1,1)),OFFSET(Import.PLQ,$A170-1,AW$15-1,1,1)),(1-PLE!$AA$28)*OFFSET(Import.PLQ,$A170-1,AW$15-1,1,1))))</f>
        <v>0</v>
      </c>
      <c r="AX170" s="144">
        <f ca="1">IF(AX$13="",0,CHOOSE(Detalhamento.OpçãoServiços,OFFSET(Import.PLQ,$A170-1,AX$15-1,1,1),IF($E170&lt;&gt;1,IF(ISNUMBER(INDEX(Import.PLE,Detalhamento!$E170,Detalhamento!AX$15)),IF(INDEX(Import.PLE,Detalhamento!$E170,Detalhamento!AX$15)&lt;=mediçao,OFFSET(Import.PLQ,$A170-1,AX$15-1,1,1),0),0),PLE!$AA$28*OFFSET(Import.PLQ,$A170-1,AX$15-1,1,1)),IF($E170&lt;&gt;1,IF(ISNUMBER(INDEX(Import.PLE,Detalhamento!$E170,Detalhamento!AX$15)),IF(INDEX(Import.PLE,Detalhamento!$E170,Detalhamento!AX$15)&lt;=mediçao,0,OFFSET(Import.PLQ,$A170-1,AX$15-1,1,1)),OFFSET(Import.PLQ,$A170-1,AX$15-1,1,1)),(1-PLE!$AA$28)*OFFSET(Import.PLQ,$A170-1,AX$15-1,1,1))))</f>
        <v>0</v>
      </c>
      <c r="AY170" s="144">
        <f ca="1">IF(AY$13="",0,CHOOSE(Detalhamento.OpçãoServiços,OFFSET(Import.PLQ,$A170-1,AY$15-1,1,1),IF($E170&lt;&gt;1,IF(ISNUMBER(INDEX(Import.PLE,Detalhamento!$E170,Detalhamento!AY$15)),IF(INDEX(Import.PLE,Detalhamento!$E170,Detalhamento!AY$15)&lt;=mediçao,OFFSET(Import.PLQ,$A170-1,AY$15-1,1,1),0),0),PLE!$AA$28*OFFSET(Import.PLQ,$A170-1,AY$15-1,1,1)),IF($E170&lt;&gt;1,IF(ISNUMBER(INDEX(Import.PLE,Detalhamento!$E170,Detalhamento!AY$15)),IF(INDEX(Import.PLE,Detalhamento!$E170,Detalhamento!AY$15)&lt;=mediçao,0,OFFSET(Import.PLQ,$A170-1,AY$15-1,1,1)),OFFSET(Import.PLQ,$A170-1,AY$15-1,1,1)),(1-PLE!$AA$28)*OFFSET(Import.PLQ,$A170-1,AY$15-1,1,1))))</f>
        <v>0</v>
      </c>
      <c r="AZ170" s="144">
        <f ca="1">IF(AZ$13="",0,CHOOSE(Detalhamento.OpçãoServiços,OFFSET(Import.PLQ,$A170-1,AZ$15-1,1,1),IF($E170&lt;&gt;1,IF(ISNUMBER(INDEX(Import.PLE,Detalhamento!$E170,Detalhamento!AZ$15)),IF(INDEX(Import.PLE,Detalhamento!$E170,Detalhamento!AZ$15)&lt;=mediçao,OFFSET(Import.PLQ,$A170-1,AZ$15-1,1,1),0),0),PLE!$AA$28*OFFSET(Import.PLQ,$A170-1,AZ$15-1,1,1)),IF($E170&lt;&gt;1,IF(ISNUMBER(INDEX(Import.PLE,Detalhamento!$E170,Detalhamento!AZ$15)),IF(INDEX(Import.PLE,Detalhamento!$E170,Detalhamento!AZ$15)&lt;=mediçao,0,OFFSET(Import.PLQ,$A170-1,AZ$15-1,1,1)),OFFSET(Import.PLQ,$A170-1,AZ$15-1,1,1)),(1-PLE!$AA$28)*OFFSET(Import.PLQ,$A170-1,AZ$15-1,1,1))))</f>
        <v>0</v>
      </c>
      <c r="BA170" s="144">
        <f ca="1">IF(BA$13="",0,CHOOSE(Detalhamento.OpçãoServiços,OFFSET(Import.PLQ,$A170-1,BA$15-1,1,1),IF($E170&lt;&gt;1,IF(ISNUMBER(INDEX(Import.PLE,Detalhamento!$E170,Detalhamento!BA$15)),IF(INDEX(Import.PLE,Detalhamento!$E170,Detalhamento!BA$15)&lt;=mediçao,OFFSET(Import.PLQ,$A170-1,BA$15-1,1,1),0),0),PLE!$AA$28*OFFSET(Import.PLQ,$A170-1,BA$15-1,1,1)),IF($E170&lt;&gt;1,IF(ISNUMBER(INDEX(Import.PLE,Detalhamento!$E170,Detalhamento!BA$15)),IF(INDEX(Import.PLE,Detalhamento!$E170,Detalhamento!BA$15)&lt;=mediçao,0,OFFSET(Import.PLQ,$A170-1,BA$15-1,1,1)),OFFSET(Import.PLQ,$A170-1,BA$15-1,1,1)),(1-PLE!$AA$28)*OFFSET(Import.PLQ,$A170-1,BA$15-1,1,1))))</f>
        <v>0</v>
      </c>
      <c r="BB170" s="144">
        <f ca="1">IF(BB$13="",0,CHOOSE(Detalhamento.OpçãoServiços,OFFSET(Import.PLQ,$A170-1,BB$15-1,1,1),IF($E170&lt;&gt;1,IF(ISNUMBER(INDEX(Import.PLE,Detalhamento!$E170,Detalhamento!BB$15)),IF(INDEX(Import.PLE,Detalhamento!$E170,Detalhamento!BB$15)&lt;=mediçao,OFFSET(Import.PLQ,$A170-1,BB$15-1,1,1),0),0),PLE!$AA$28*OFFSET(Import.PLQ,$A170-1,BB$15-1,1,1)),IF($E170&lt;&gt;1,IF(ISNUMBER(INDEX(Import.PLE,Detalhamento!$E170,Detalhamento!BB$15)),IF(INDEX(Import.PLE,Detalhamento!$E170,Detalhamento!BB$15)&lt;=mediçao,0,OFFSET(Import.PLQ,$A170-1,BB$15-1,1,1)),OFFSET(Import.PLQ,$A170-1,BB$15-1,1,1)),(1-PLE!$AA$28)*OFFSET(Import.PLQ,$A170-1,BB$15-1,1,1))))</f>
        <v>0</v>
      </c>
      <c r="BC170" s="144">
        <f ca="1">IF(BC$13="",0,CHOOSE(Detalhamento.OpçãoServiços,OFFSET(Import.PLQ,$A170-1,BC$15-1,1,1),IF($E170&lt;&gt;1,IF(ISNUMBER(INDEX(Import.PLE,Detalhamento!$E170,Detalhamento!BC$15)),IF(INDEX(Import.PLE,Detalhamento!$E170,Detalhamento!BC$15)&lt;=mediçao,OFFSET(Import.PLQ,$A170-1,BC$15-1,1,1),0),0),PLE!$AA$28*OFFSET(Import.PLQ,$A170-1,BC$15-1,1,1)),IF($E170&lt;&gt;1,IF(ISNUMBER(INDEX(Import.PLE,Detalhamento!$E170,Detalhamento!BC$15)),IF(INDEX(Import.PLE,Detalhamento!$E170,Detalhamento!BC$15)&lt;=mediçao,0,OFFSET(Import.PLQ,$A170-1,BC$15-1,1,1)),OFFSET(Import.PLQ,$A170-1,BC$15-1,1,1)),(1-PLE!$AA$28)*OFFSET(Import.PLQ,$A170-1,BC$15-1,1,1))))</f>
        <v>0</v>
      </c>
      <c r="BD170" s="144">
        <f ca="1">IF(BD$13="",0,CHOOSE(Detalhamento.OpçãoServiços,OFFSET(Import.PLQ,$A170-1,BD$15-1,1,1),IF($E170&lt;&gt;1,IF(ISNUMBER(INDEX(Import.PLE,Detalhamento!$E170,Detalhamento!BD$15)),IF(INDEX(Import.PLE,Detalhamento!$E170,Detalhamento!BD$15)&lt;=mediçao,OFFSET(Import.PLQ,$A170-1,BD$15-1,1,1),0),0),PLE!$AA$28*OFFSET(Import.PLQ,$A170-1,BD$15-1,1,1)),IF($E170&lt;&gt;1,IF(ISNUMBER(INDEX(Import.PLE,Detalhamento!$E170,Detalhamento!BD$15)),IF(INDEX(Import.PLE,Detalhamento!$E170,Detalhamento!BD$15)&lt;=mediçao,0,OFFSET(Import.PLQ,$A170-1,BD$15-1,1,1)),OFFSET(Import.PLQ,$A170-1,BD$15-1,1,1)),(1-PLE!$AA$28)*OFFSET(Import.PLQ,$A170-1,BD$15-1,1,1))))</f>
        <v>0</v>
      </c>
      <c r="BE170" s="144">
        <f ca="1">IF(BE$13="",0,CHOOSE(Detalhamento.OpçãoServiços,OFFSET(Import.PLQ,$A170-1,BE$15-1,1,1),IF($E170&lt;&gt;1,IF(ISNUMBER(INDEX(Import.PLE,Detalhamento!$E170,Detalhamento!BE$15)),IF(INDEX(Import.PLE,Detalhamento!$E170,Detalhamento!BE$15)&lt;=mediçao,OFFSET(Import.PLQ,$A170-1,BE$15-1,1,1),0),0),PLE!$AA$28*OFFSET(Import.PLQ,$A170-1,BE$15-1,1,1)),IF($E170&lt;&gt;1,IF(ISNUMBER(INDEX(Import.PLE,Detalhamento!$E170,Detalhamento!BE$15)),IF(INDEX(Import.PLE,Detalhamento!$E170,Detalhamento!BE$15)&lt;=mediçao,0,OFFSET(Import.PLQ,$A170-1,BE$15-1,1,1)),OFFSET(Import.PLQ,$A170-1,BE$15-1,1,1)),(1-PLE!$AA$28)*OFFSET(Import.PLQ,$A170-1,BE$15-1,1,1))))</f>
        <v>0</v>
      </c>
      <c r="BF170" s="144">
        <f ca="1">IF(BF$13="",0,CHOOSE(Detalhamento.OpçãoServiços,OFFSET(Import.PLQ,$A170-1,BF$15-1,1,1),IF($E170&lt;&gt;1,IF(ISNUMBER(INDEX(Import.PLE,Detalhamento!$E170,Detalhamento!BF$15)),IF(INDEX(Import.PLE,Detalhamento!$E170,Detalhamento!BF$15)&lt;=mediçao,OFFSET(Import.PLQ,$A170-1,BF$15-1,1,1),0),0),PLE!$AA$28*OFFSET(Import.PLQ,$A170-1,BF$15-1,1,1)),IF($E170&lt;&gt;1,IF(ISNUMBER(INDEX(Import.PLE,Detalhamento!$E170,Detalhamento!BF$15)),IF(INDEX(Import.PLE,Detalhamento!$E170,Detalhamento!BF$15)&lt;=mediçao,0,OFFSET(Import.PLQ,$A170-1,BF$15-1,1,1)),OFFSET(Import.PLQ,$A170-1,BF$15-1,1,1)),(1-PLE!$AA$28)*OFFSET(Import.PLQ,$A170-1,BF$15-1,1,1))))</f>
        <v>0</v>
      </c>
      <c r="BG170" s="144">
        <f ca="1">IF(BG$13="",0,CHOOSE(Detalhamento.OpçãoServiços,OFFSET(Import.PLQ,$A170-1,BG$15-1,1,1),IF($E170&lt;&gt;1,IF(ISNUMBER(INDEX(Import.PLE,Detalhamento!$E170,Detalhamento!BG$15)),IF(INDEX(Import.PLE,Detalhamento!$E170,Detalhamento!BG$15)&lt;=mediçao,OFFSET(Import.PLQ,$A170-1,BG$15-1,1,1),0),0),PLE!$AA$28*OFFSET(Import.PLQ,$A170-1,BG$15-1,1,1)),IF($E170&lt;&gt;1,IF(ISNUMBER(INDEX(Import.PLE,Detalhamento!$E170,Detalhamento!BG$15)),IF(INDEX(Import.PLE,Detalhamento!$E170,Detalhamento!BG$15)&lt;=mediçao,0,OFFSET(Import.PLQ,$A170-1,BG$15-1,1,1)),OFFSET(Import.PLQ,$A170-1,BG$15-1,1,1)),(1-PLE!$AA$28)*OFFSET(Import.PLQ,$A170-1,BG$15-1,1,1))))</f>
        <v>0</v>
      </c>
      <c r="BH170" s="144">
        <f ca="1">IF(BH$13="",0,CHOOSE(Detalhamento.OpçãoServiços,OFFSET(Import.PLQ,$A170-1,BH$15-1,1,1),IF($E170&lt;&gt;1,IF(ISNUMBER(INDEX(Import.PLE,Detalhamento!$E170,Detalhamento!BH$15)),IF(INDEX(Import.PLE,Detalhamento!$E170,Detalhamento!BH$15)&lt;=mediçao,OFFSET(Import.PLQ,$A170-1,BH$15-1,1,1),0),0),PLE!$AA$28*OFFSET(Import.PLQ,$A170-1,BH$15-1,1,1)),IF($E170&lt;&gt;1,IF(ISNUMBER(INDEX(Import.PLE,Detalhamento!$E170,Detalhamento!BH$15)),IF(INDEX(Import.PLE,Detalhamento!$E170,Detalhamento!BH$15)&lt;=mediçao,0,OFFSET(Import.PLQ,$A170-1,BH$15-1,1,1)),OFFSET(Import.PLQ,$A170-1,BH$15-1,1,1)),(1-PLE!$AA$28)*OFFSET(Import.PLQ,$A170-1,BH$15-1,1,1))))</f>
        <v>0</v>
      </c>
      <c r="BI170" s="144">
        <f ca="1">IF(BI$13="",0,CHOOSE(Detalhamento.OpçãoServiços,OFFSET(Import.PLQ,$A170-1,BI$15-1,1,1),IF($E170&lt;&gt;1,IF(ISNUMBER(INDEX(Import.PLE,Detalhamento!$E170,Detalhamento!BI$15)),IF(INDEX(Import.PLE,Detalhamento!$E170,Detalhamento!BI$15)&lt;=mediçao,OFFSET(Import.PLQ,$A170-1,BI$15-1,1,1),0),0),PLE!$AA$28*OFFSET(Import.PLQ,$A170-1,BI$15-1,1,1)),IF($E170&lt;&gt;1,IF(ISNUMBER(INDEX(Import.PLE,Detalhamento!$E170,Detalhamento!BI$15)),IF(INDEX(Import.PLE,Detalhamento!$E170,Detalhamento!BI$15)&lt;=mediçao,0,OFFSET(Import.PLQ,$A170-1,BI$15-1,1,1)),OFFSET(Import.PLQ,$A170-1,BI$15-1,1,1)),(1-PLE!$AA$28)*OFFSET(Import.PLQ,$A170-1,BI$15-1,1,1))))</f>
        <v>0</v>
      </c>
    </row>
    <row r="171" spans="1:61" ht="40" x14ac:dyDescent="0.2">
      <c r="A171" s="155">
        <v>132</v>
      </c>
      <c r="B171" s="21" t="str">
        <f t="shared" ca="1" si="25"/>
        <v>Serviço</v>
      </c>
      <c r="E171" s="153">
        <f t="shared" ca="1" si="26"/>
        <v>15</v>
      </c>
      <c r="F171" s="154">
        <f t="shared" ca="1" si="27"/>
        <v>150132</v>
      </c>
      <c r="G171" s="154" t="str">
        <f t="shared" ca="1" si="30"/>
        <v>1.14.4</v>
      </c>
      <c r="H171" s="182" t="str">
        <f t="shared" ca="1" si="30"/>
        <v>PLACAS DE SINALIZAÇÃO DE ORIENTAÇÃO E SALVAMENTO (SAIDAS DE EMERGENCIA/ROTAS DE FUGA) - PLACA IDENTIFICAÇÃO ACRÍLICO 20X40CM - FORNECIMENTO E COLOCACAO (ADAPTADO SINAPI 84121)</v>
      </c>
      <c r="I171" s="37" t="str">
        <f t="shared" ca="1" si="28"/>
        <v>UN</v>
      </c>
      <c r="J171" s="144">
        <f t="shared" ca="1" si="29"/>
        <v>15</v>
      </c>
      <c r="K171" s="67"/>
      <c r="L171" s="144">
        <f ca="1">IF(L$13="",0,CHOOSE(Detalhamento.OpçãoServiços,OFFSET(Import.PLQ,$A171-1,L$15-1,1,1),IF($E171&lt;&gt;1,IF(ISNUMBER(INDEX(Import.PLE,Detalhamento!$E171,Detalhamento!L$15)),IF(INDEX(Import.PLE,Detalhamento!$E171,Detalhamento!L$15)&lt;=mediçao,OFFSET(Import.PLQ,$A171-1,L$15-1,1,1),0),0),PLE!$AA$28*OFFSET(Import.PLQ,$A171-1,L$15-1,1,1)),IF($E171&lt;&gt;1,IF(ISNUMBER(INDEX(Import.PLE,Detalhamento!$E171,Detalhamento!L$15)),IF(INDEX(Import.PLE,Detalhamento!$E171,Detalhamento!L$15)&lt;=mediçao,0,OFFSET(Import.PLQ,$A171-1,L$15-1,1,1)),OFFSET(Import.PLQ,$A171-1,L$15-1,1,1)),(1-PLE!$AA$28)*OFFSET(Import.PLQ,$A171-1,L$15-1,1,1))))</f>
        <v>15</v>
      </c>
      <c r="M171" s="144">
        <f ca="1">IF(M$13="",0,CHOOSE(Detalhamento.OpçãoServiços,OFFSET(Import.PLQ,$A171-1,M$15-1,1,1),IF($E171&lt;&gt;1,IF(ISNUMBER(INDEX(Import.PLE,Detalhamento!$E171,Detalhamento!M$15)),IF(INDEX(Import.PLE,Detalhamento!$E171,Detalhamento!M$15)&lt;=mediçao,OFFSET(Import.PLQ,$A171-1,M$15-1,1,1),0),0),PLE!$AA$28*OFFSET(Import.PLQ,$A171-1,M$15-1,1,1)),IF($E171&lt;&gt;1,IF(ISNUMBER(INDEX(Import.PLE,Detalhamento!$E171,Detalhamento!M$15)),IF(INDEX(Import.PLE,Detalhamento!$E171,Detalhamento!M$15)&lt;=mediçao,0,OFFSET(Import.PLQ,$A171-1,M$15-1,1,1)),OFFSET(Import.PLQ,$A171-1,M$15-1,1,1)),(1-PLE!$AA$28)*OFFSET(Import.PLQ,$A171-1,M$15-1,1,1))))</f>
        <v>0</v>
      </c>
      <c r="N171" s="144">
        <f ca="1">IF(N$13="",0,CHOOSE(Detalhamento.OpçãoServiços,OFFSET(Import.PLQ,$A171-1,N$15-1,1,1),IF($E171&lt;&gt;1,IF(ISNUMBER(INDEX(Import.PLE,Detalhamento!$E171,Detalhamento!N$15)),IF(INDEX(Import.PLE,Detalhamento!$E171,Detalhamento!N$15)&lt;=mediçao,OFFSET(Import.PLQ,$A171-1,N$15-1,1,1),0),0),PLE!$AA$28*OFFSET(Import.PLQ,$A171-1,N$15-1,1,1)),IF($E171&lt;&gt;1,IF(ISNUMBER(INDEX(Import.PLE,Detalhamento!$E171,Detalhamento!N$15)),IF(INDEX(Import.PLE,Detalhamento!$E171,Detalhamento!N$15)&lt;=mediçao,0,OFFSET(Import.PLQ,$A171-1,N$15-1,1,1)),OFFSET(Import.PLQ,$A171-1,N$15-1,1,1)),(1-PLE!$AA$28)*OFFSET(Import.PLQ,$A171-1,N$15-1,1,1))))</f>
        <v>0</v>
      </c>
      <c r="O171" s="144">
        <f ca="1">IF(O$13="",0,CHOOSE(Detalhamento.OpçãoServiços,OFFSET(Import.PLQ,$A171-1,O$15-1,1,1),IF($E171&lt;&gt;1,IF(ISNUMBER(INDEX(Import.PLE,Detalhamento!$E171,Detalhamento!O$15)),IF(INDEX(Import.PLE,Detalhamento!$E171,Detalhamento!O$15)&lt;=mediçao,OFFSET(Import.PLQ,$A171-1,O$15-1,1,1),0),0),PLE!$AA$28*OFFSET(Import.PLQ,$A171-1,O$15-1,1,1)),IF($E171&lt;&gt;1,IF(ISNUMBER(INDEX(Import.PLE,Detalhamento!$E171,Detalhamento!O$15)),IF(INDEX(Import.PLE,Detalhamento!$E171,Detalhamento!O$15)&lt;=mediçao,0,OFFSET(Import.PLQ,$A171-1,O$15-1,1,1)),OFFSET(Import.PLQ,$A171-1,O$15-1,1,1)),(1-PLE!$AA$28)*OFFSET(Import.PLQ,$A171-1,O$15-1,1,1))))</f>
        <v>0</v>
      </c>
      <c r="P171" s="144">
        <f ca="1">IF(P$13="",0,CHOOSE(Detalhamento.OpçãoServiços,OFFSET(Import.PLQ,$A171-1,P$15-1,1,1),IF($E171&lt;&gt;1,IF(ISNUMBER(INDEX(Import.PLE,Detalhamento!$E171,Detalhamento!P$15)),IF(INDEX(Import.PLE,Detalhamento!$E171,Detalhamento!P$15)&lt;=mediçao,OFFSET(Import.PLQ,$A171-1,P$15-1,1,1),0),0),PLE!$AA$28*OFFSET(Import.PLQ,$A171-1,P$15-1,1,1)),IF($E171&lt;&gt;1,IF(ISNUMBER(INDEX(Import.PLE,Detalhamento!$E171,Detalhamento!P$15)),IF(INDEX(Import.PLE,Detalhamento!$E171,Detalhamento!P$15)&lt;=mediçao,0,OFFSET(Import.PLQ,$A171-1,P$15-1,1,1)),OFFSET(Import.PLQ,$A171-1,P$15-1,1,1)),(1-PLE!$AA$28)*OFFSET(Import.PLQ,$A171-1,P$15-1,1,1))))</f>
        <v>0</v>
      </c>
      <c r="Q171" s="144">
        <f ca="1">IF(Q$13="",0,CHOOSE(Detalhamento.OpçãoServiços,OFFSET(Import.PLQ,$A171-1,Q$15-1,1,1),IF($E171&lt;&gt;1,IF(ISNUMBER(INDEX(Import.PLE,Detalhamento!$E171,Detalhamento!Q$15)),IF(INDEX(Import.PLE,Detalhamento!$E171,Detalhamento!Q$15)&lt;=mediçao,OFFSET(Import.PLQ,$A171-1,Q$15-1,1,1),0),0),PLE!$AA$28*OFFSET(Import.PLQ,$A171-1,Q$15-1,1,1)),IF($E171&lt;&gt;1,IF(ISNUMBER(INDEX(Import.PLE,Detalhamento!$E171,Detalhamento!Q$15)),IF(INDEX(Import.PLE,Detalhamento!$E171,Detalhamento!Q$15)&lt;=mediçao,0,OFFSET(Import.PLQ,$A171-1,Q$15-1,1,1)),OFFSET(Import.PLQ,$A171-1,Q$15-1,1,1)),(1-PLE!$AA$28)*OFFSET(Import.PLQ,$A171-1,Q$15-1,1,1))))</f>
        <v>0</v>
      </c>
      <c r="R171" s="144">
        <f ca="1">IF(R$13="",0,CHOOSE(Detalhamento.OpçãoServiços,OFFSET(Import.PLQ,$A171-1,R$15-1,1,1),IF($E171&lt;&gt;1,IF(ISNUMBER(INDEX(Import.PLE,Detalhamento!$E171,Detalhamento!R$15)),IF(INDEX(Import.PLE,Detalhamento!$E171,Detalhamento!R$15)&lt;=mediçao,OFFSET(Import.PLQ,$A171-1,R$15-1,1,1),0),0),PLE!$AA$28*OFFSET(Import.PLQ,$A171-1,R$15-1,1,1)),IF($E171&lt;&gt;1,IF(ISNUMBER(INDEX(Import.PLE,Detalhamento!$E171,Detalhamento!R$15)),IF(INDEX(Import.PLE,Detalhamento!$E171,Detalhamento!R$15)&lt;=mediçao,0,OFFSET(Import.PLQ,$A171-1,R$15-1,1,1)),OFFSET(Import.PLQ,$A171-1,R$15-1,1,1)),(1-PLE!$AA$28)*OFFSET(Import.PLQ,$A171-1,R$15-1,1,1))))</f>
        <v>0</v>
      </c>
      <c r="S171" s="144">
        <f ca="1">IF(S$13="",0,CHOOSE(Detalhamento.OpçãoServiços,OFFSET(Import.PLQ,$A171-1,S$15-1,1,1),IF($E171&lt;&gt;1,IF(ISNUMBER(INDEX(Import.PLE,Detalhamento!$E171,Detalhamento!S$15)),IF(INDEX(Import.PLE,Detalhamento!$E171,Detalhamento!S$15)&lt;=mediçao,OFFSET(Import.PLQ,$A171-1,S$15-1,1,1),0),0),PLE!$AA$28*OFFSET(Import.PLQ,$A171-1,S$15-1,1,1)),IF($E171&lt;&gt;1,IF(ISNUMBER(INDEX(Import.PLE,Detalhamento!$E171,Detalhamento!S$15)),IF(INDEX(Import.PLE,Detalhamento!$E171,Detalhamento!S$15)&lt;=mediçao,0,OFFSET(Import.PLQ,$A171-1,S$15-1,1,1)),OFFSET(Import.PLQ,$A171-1,S$15-1,1,1)),(1-PLE!$AA$28)*OFFSET(Import.PLQ,$A171-1,S$15-1,1,1))))</f>
        <v>0</v>
      </c>
      <c r="T171" s="144">
        <f ca="1">IF(T$13="",0,CHOOSE(Detalhamento.OpçãoServiços,OFFSET(Import.PLQ,$A171-1,T$15-1,1,1),IF($E171&lt;&gt;1,IF(ISNUMBER(INDEX(Import.PLE,Detalhamento!$E171,Detalhamento!T$15)),IF(INDEX(Import.PLE,Detalhamento!$E171,Detalhamento!T$15)&lt;=mediçao,OFFSET(Import.PLQ,$A171-1,T$15-1,1,1),0),0),PLE!$AA$28*OFFSET(Import.PLQ,$A171-1,T$15-1,1,1)),IF($E171&lt;&gt;1,IF(ISNUMBER(INDEX(Import.PLE,Detalhamento!$E171,Detalhamento!T$15)),IF(INDEX(Import.PLE,Detalhamento!$E171,Detalhamento!T$15)&lt;=mediçao,0,OFFSET(Import.PLQ,$A171-1,T$15-1,1,1)),OFFSET(Import.PLQ,$A171-1,T$15-1,1,1)),(1-PLE!$AA$28)*OFFSET(Import.PLQ,$A171-1,T$15-1,1,1))))</f>
        <v>0</v>
      </c>
      <c r="U171" s="144">
        <f ca="1">IF(U$13="",0,CHOOSE(Detalhamento.OpçãoServiços,OFFSET(Import.PLQ,$A171-1,U$15-1,1,1),IF($E171&lt;&gt;1,IF(ISNUMBER(INDEX(Import.PLE,Detalhamento!$E171,Detalhamento!U$15)),IF(INDEX(Import.PLE,Detalhamento!$E171,Detalhamento!U$15)&lt;=mediçao,OFFSET(Import.PLQ,$A171-1,U$15-1,1,1),0),0),PLE!$AA$28*OFFSET(Import.PLQ,$A171-1,U$15-1,1,1)),IF($E171&lt;&gt;1,IF(ISNUMBER(INDEX(Import.PLE,Detalhamento!$E171,Detalhamento!U$15)),IF(INDEX(Import.PLE,Detalhamento!$E171,Detalhamento!U$15)&lt;=mediçao,0,OFFSET(Import.PLQ,$A171-1,U$15-1,1,1)),OFFSET(Import.PLQ,$A171-1,U$15-1,1,1)),(1-PLE!$AA$28)*OFFSET(Import.PLQ,$A171-1,U$15-1,1,1))))</f>
        <v>0</v>
      </c>
      <c r="V171" s="144">
        <f ca="1">IF(V$13="",0,CHOOSE(Detalhamento.OpçãoServiços,OFFSET(Import.PLQ,$A171-1,V$15-1,1,1),IF($E171&lt;&gt;1,IF(ISNUMBER(INDEX(Import.PLE,Detalhamento!$E171,Detalhamento!V$15)),IF(INDEX(Import.PLE,Detalhamento!$E171,Detalhamento!V$15)&lt;=mediçao,OFFSET(Import.PLQ,$A171-1,V$15-1,1,1),0),0),PLE!$AA$28*OFFSET(Import.PLQ,$A171-1,V$15-1,1,1)),IF($E171&lt;&gt;1,IF(ISNUMBER(INDEX(Import.PLE,Detalhamento!$E171,Detalhamento!V$15)),IF(INDEX(Import.PLE,Detalhamento!$E171,Detalhamento!V$15)&lt;=mediçao,0,OFFSET(Import.PLQ,$A171-1,V$15-1,1,1)),OFFSET(Import.PLQ,$A171-1,V$15-1,1,1)),(1-PLE!$AA$28)*OFFSET(Import.PLQ,$A171-1,V$15-1,1,1))))</f>
        <v>0</v>
      </c>
      <c r="W171" s="144">
        <f ca="1">IF(W$13="",0,CHOOSE(Detalhamento.OpçãoServiços,OFFSET(Import.PLQ,$A171-1,W$15-1,1,1),IF($E171&lt;&gt;1,IF(ISNUMBER(INDEX(Import.PLE,Detalhamento!$E171,Detalhamento!W$15)),IF(INDEX(Import.PLE,Detalhamento!$E171,Detalhamento!W$15)&lt;=mediçao,OFFSET(Import.PLQ,$A171-1,W$15-1,1,1),0),0),PLE!$AA$28*OFFSET(Import.PLQ,$A171-1,W$15-1,1,1)),IF($E171&lt;&gt;1,IF(ISNUMBER(INDEX(Import.PLE,Detalhamento!$E171,Detalhamento!W$15)),IF(INDEX(Import.PLE,Detalhamento!$E171,Detalhamento!W$15)&lt;=mediçao,0,OFFSET(Import.PLQ,$A171-1,W$15-1,1,1)),OFFSET(Import.PLQ,$A171-1,W$15-1,1,1)),(1-PLE!$AA$28)*OFFSET(Import.PLQ,$A171-1,W$15-1,1,1))))</f>
        <v>0</v>
      </c>
      <c r="X171" s="144">
        <f ca="1">IF(X$13="",0,CHOOSE(Detalhamento.OpçãoServiços,OFFSET(Import.PLQ,$A171-1,X$15-1,1,1),IF($E171&lt;&gt;1,IF(ISNUMBER(INDEX(Import.PLE,Detalhamento!$E171,Detalhamento!X$15)),IF(INDEX(Import.PLE,Detalhamento!$E171,Detalhamento!X$15)&lt;=mediçao,OFFSET(Import.PLQ,$A171-1,X$15-1,1,1),0),0),PLE!$AA$28*OFFSET(Import.PLQ,$A171-1,X$15-1,1,1)),IF($E171&lt;&gt;1,IF(ISNUMBER(INDEX(Import.PLE,Detalhamento!$E171,Detalhamento!X$15)),IF(INDEX(Import.PLE,Detalhamento!$E171,Detalhamento!X$15)&lt;=mediçao,0,OFFSET(Import.PLQ,$A171-1,X$15-1,1,1)),OFFSET(Import.PLQ,$A171-1,X$15-1,1,1)),(1-PLE!$AA$28)*OFFSET(Import.PLQ,$A171-1,X$15-1,1,1))))</f>
        <v>0</v>
      </c>
      <c r="Y171" s="144">
        <f ca="1">IF(Y$13="",0,CHOOSE(Detalhamento.OpçãoServiços,OFFSET(Import.PLQ,$A171-1,Y$15-1,1,1),IF($E171&lt;&gt;1,IF(ISNUMBER(INDEX(Import.PLE,Detalhamento!$E171,Detalhamento!Y$15)),IF(INDEX(Import.PLE,Detalhamento!$E171,Detalhamento!Y$15)&lt;=mediçao,OFFSET(Import.PLQ,$A171-1,Y$15-1,1,1),0),0),PLE!$AA$28*OFFSET(Import.PLQ,$A171-1,Y$15-1,1,1)),IF($E171&lt;&gt;1,IF(ISNUMBER(INDEX(Import.PLE,Detalhamento!$E171,Detalhamento!Y$15)),IF(INDEX(Import.PLE,Detalhamento!$E171,Detalhamento!Y$15)&lt;=mediçao,0,OFFSET(Import.PLQ,$A171-1,Y$15-1,1,1)),OFFSET(Import.PLQ,$A171-1,Y$15-1,1,1)),(1-PLE!$AA$28)*OFFSET(Import.PLQ,$A171-1,Y$15-1,1,1))))</f>
        <v>0</v>
      </c>
      <c r="Z171" s="144">
        <f ca="1">IF(Z$13="",0,CHOOSE(Detalhamento.OpçãoServiços,OFFSET(Import.PLQ,$A171-1,Z$15-1,1,1),IF($E171&lt;&gt;1,IF(ISNUMBER(INDEX(Import.PLE,Detalhamento!$E171,Detalhamento!Z$15)),IF(INDEX(Import.PLE,Detalhamento!$E171,Detalhamento!Z$15)&lt;=mediçao,OFFSET(Import.PLQ,$A171-1,Z$15-1,1,1),0),0),PLE!$AA$28*OFFSET(Import.PLQ,$A171-1,Z$15-1,1,1)),IF($E171&lt;&gt;1,IF(ISNUMBER(INDEX(Import.PLE,Detalhamento!$E171,Detalhamento!Z$15)),IF(INDEX(Import.PLE,Detalhamento!$E171,Detalhamento!Z$15)&lt;=mediçao,0,OFFSET(Import.PLQ,$A171-1,Z$15-1,1,1)),OFFSET(Import.PLQ,$A171-1,Z$15-1,1,1)),(1-PLE!$AA$28)*OFFSET(Import.PLQ,$A171-1,Z$15-1,1,1))))</f>
        <v>0</v>
      </c>
      <c r="AA171" s="144">
        <f ca="1">IF(AA$13="",0,CHOOSE(Detalhamento.OpçãoServiços,OFFSET(Import.PLQ,$A171-1,AA$15-1,1,1),IF($E171&lt;&gt;1,IF(ISNUMBER(INDEX(Import.PLE,Detalhamento!$E171,Detalhamento!AA$15)),IF(INDEX(Import.PLE,Detalhamento!$E171,Detalhamento!AA$15)&lt;=mediçao,OFFSET(Import.PLQ,$A171-1,AA$15-1,1,1),0),0),PLE!$AA$28*OFFSET(Import.PLQ,$A171-1,AA$15-1,1,1)),IF($E171&lt;&gt;1,IF(ISNUMBER(INDEX(Import.PLE,Detalhamento!$E171,Detalhamento!AA$15)),IF(INDEX(Import.PLE,Detalhamento!$E171,Detalhamento!AA$15)&lt;=mediçao,0,OFFSET(Import.PLQ,$A171-1,AA$15-1,1,1)),OFFSET(Import.PLQ,$A171-1,AA$15-1,1,1)),(1-PLE!$AA$28)*OFFSET(Import.PLQ,$A171-1,AA$15-1,1,1))))</f>
        <v>0</v>
      </c>
      <c r="AB171" s="144">
        <f ca="1">IF(AB$13="",0,CHOOSE(Detalhamento.OpçãoServiços,OFFSET(Import.PLQ,$A171-1,AB$15-1,1,1),IF($E171&lt;&gt;1,IF(ISNUMBER(INDEX(Import.PLE,Detalhamento!$E171,Detalhamento!AB$15)),IF(INDEX(Import.PLE,Detalhamento!$E171,Detalhamento!AB$15)&lt;=mediçao,OFFSET(Import.PLQ,$A171-1,AB$15-1,1,1),0),0),PLE!$AA$28*OFFSET(Import.PLQ,$A171-1,AB$15-1,1,1)),IF($E171&lt;&gt;1,IF(ISNUMBER(INDEX(Import.PLE,Detalhamento!$E171,Detalhamento!AB$15)),IF(INDEX(Import.PLE,Detalhamento!$E171,Detalhamento!AB$15)&lt;=mediçao,0,OFFSET(Import.PLQ,$A171-1,AB$15-1,1,1)),OFFSET(Import.PLQ,$A171-1,AB$15-1,1,1)),(1-PLE!$AA$28)*OFFSET(Import.PLQ,$A171-1,AB$15-1,1,1))))</f>
        <v>0</v>
      </c>
      <c r="AC171" s="144">
        <f ca="1">IF(AC$13="",0,CHOOSE(Detalhamento.OpçãoServiços,OFFSET(Import.PLQ,$A171-1,AC$15-1,1,1),IF($E171&lt;&gt;1,IF(ISNUMBER(INDEX(Import.PLE,Detalhamento!$E171,Detalhamento!AC$15)),IF(INDEX(Import.PLE,Detalhamento!$E171,Detalhamento!AC$15)&lt;=mediçao,OFFSET(Import.PLQ,$A171-1,AC$15-1,1,1),0),0),PLE!$AA$28*OFFSET(Import.PLQ,$A171-1,AC$15-1,1,1)),IF($E171&lt;&gt;1,IF(ISNUMBER(INDEX(Import.PLE,Detalhamento!$E171,Detalhamento!AC$15)),IF(INDEX(Import.PLE,Detalhamento!$E171,Detalhamento!AC$15)&lt;=mediçao,0,OFFSET(Import.PLQ,$A171-1,AC$15-1,1,1)),OFFSET(Import.PLQ,$A171-1,AC$15-1,1,1)),(1-PLE!$AA$28)*OFFSET(Import.PLQ,$A171-1,AC$15-1,1,1))))</f>
        <v>0</v>
      </c>
      <c r="AD171" s="144">
        <f ca="1">IF(AD$13="",0,CHOOSE(Detalhamento.OpçãoServiços,OFFSET(Import.PLQ,$A171-1,AD$15-1,1,1),IF($E171&lt;&gt;1,IF(ISNUMBER(INDEX(Import.PLE,Detalhamento!$E171,Detalhamento!AD$15)),IF(INDEX(Import.PLE,Detalhamento!$E171,Detalhamento!AD$15)&lt;=mediçao,OFFSET(Import.PLQ,$A171-1,AD$15-1,1,1),0),0),PLE!$AA$28*OFFSET(Import.PLQ,$A171-1,AD$15-1,1,1)),IF($E171&lt;&gt;1,IF(ISNUMBER(INDEX(Import.PLE,Detalhamento!$E171,Detalhamento!AD$15)),IF(INDEX(Import.PLE,Detalhamento!$E171,Detalhamento!AD$15)&lt;=mediçao,0,OFFSET(Import.PLQ,$A171-1,AD$15-1,1,1)),OFFSET(Import.PLQ,$A171-1,AD$15-1,1,1)),(1-PLE!$AA$28)*OFFSET(Import.PLQ,$A171-1,AD$15-1,1,1))))</f>
        <v>0</v>
      </c>
      <c r="AE171" s="144">
        <f ca="1">IF(AE$13="",0,CHOOSE(Detalhamento.OpçãoServiços,OFFSET(Import.PLQ,$A171-1,AE$15-1,1,1),IF($E171&lt;&gt;1,IF(ISNUMBER(INDEX(Import.PLE,Detalhamento!$E171,Detalhamento!AE$15)),IF(INDEX(Import.PLE,Detalhamento!$E171,Detalhamento!AE$15)&lt;=mediçao,OFFSET(Import.PLQ,$A171-1,AE$15-1,1,1),0),0),PLE!$AA$28*OFFSET(Import.PLQ,$A171-1,AE$15-1,1,1)),IF($E171&lt;&gt;1,IF(ISNUMBER(INDEX(Import.PLE,Detalhamento!$E171,Detalhamento!AE$15)),IF(INDEX(Import.PLE,Detalhamento!$E171,Detalhamento!AE$15)&lt;=mediçao,0,OFFSET(Import.PLQ,$A171-1,AE$15-1,1,1)),OFFSET(Import.PLQ,$A171-1,AE$15-1,1,1)),(1-PLE!$AA$28)*OFFSET(Import.PLQ,$A171-1,AE$15-1,1,1))))</f>
        <v>0</v>
      </c>
      <c r="AF171" s="144">
        <f ca="1">IF(AF$13="",0,CHOOSE(Detalhamento.OpçãoServiços,OFFSET(Import.PLQ,$A171-1,AF$15-1,1,1),IF($E171&lt;&gt;1,IF(ISNUMBER(INDEX(Import.PLE,Detalhamento!$E171,Detalhamento!AF$15)),IF(INDEX(Import.PLE,Detalhamento!$E171,Detalhamento!AF$15)&lt;=mediçao,OFFSET(Import.PLQ,$A171-1,AF$15-1,1,1),0),0),PLE!$AA$28*OFFSET(Import.PLQ,$A171-1,AF$15-1,1,1)),IF($E171&lt;&gt;1,IF(ISNUMBER(INDEX(Import.PLE,Detalhamento!$E171,Detalhamento!AF$15)),IF(INDEX(Import.PLE,Detalhamento!$E171,Detalhamento!AF$15)&lt;=mediçao,0,OFFSET(Import.PLQ,$A171-1,AF$15-1,1,1)),OFFSET(Import.PLQ,$A171-1,AF$15-1,1,1)),(1-PLE!$AA$28)*OFFSET(Import.PLQ,$A171-1,AF$15-1,1,1))))</f>
        <v>0</v>
      </c>
      <c r="AG171" s="144">
        <f ca="1">IF(AG$13="",0,CHOOSE(Detalhamento.OpçãoServiços,OFFSET(Import.PLQ,$A171-1,AG$15-1,1,1),IF($E171&lt;&gt;1,IF(ISNUMBER(INDEX(Import.PLE,Detalhamento!$E171,Detalhamento!AG$15)),IF(INDEX(Import.PLE,Detalhamento!$E171,Detalhamento!AG$15)&lt;=mediçao,OFFSET(Import.PLQ,$A171-1,AG$15-1,1,1),0),0),PLE!$AA$28*OFFSET(Import.PLQ,$A171-1,AG$15-1,1,1)),IF($E171&lt;&gt;1,IF(ISNUMBER(INDEX(Import.PLE,Detalhamento!$E171,Detalhamento!AG$15)),IF(INDEX(Import.PLE,Detalhamento!$E171,Detalhamento!AG$15)&lt;=mediçao,0,OFFSET(Import.PLQ,$A171-1,AG$15-1,1,1)),OFFSET(Import.PLQ,$A171-1,AG$15-1,1,1)),(1-PLE!$AA$28)*OFFSET(Import.PLQ,$A171-1,AG$15-1,1,1))))</f>
        <v>0</v>
      </c>
      <c r="AH171" s="144">
        <f ca="1">IF(AH$13="",0,CHOOSE(Detalhamento.OpçãoServiços,OFFSET(Import.PLQ,$A171-1,AH$15-1,1,1),IF($E171&lt;&gt;1,IF(ISNUMBER(INDEX(Import.PLE,Detalhamento!$E171,Detalhamento!AH$15)),IF(INDEX(Import.PLE,Detalhamento!$E171,Detalhamento!AH$15)&lt;=mediçao,OFFSET(Import.PLQ,$A171-1,AH$15-1,1,1),0),0),PLE!$AA$28*OFFSET(Import.PLQ,$A171-1,AH$15-1,1,1)),IF($E171&lt;&gt;1,IF(ISNUMBER(INDEX(Import.PLE,Detalhamento!$E171,Detalhamento!AH$15)),IF(INDEX(Import.PLE,Detalhamento!$E171,Detalhamento!AH$15)&lt;=mediçao,0,OFFSET(Import.PLQ,$A171-1,AH$15-1,1,1)),OFFSET(Import.PLQ,$A171-1,AH$15-1,1,1)),(1-PLE!$AA$28)*OFFSET(Import.PLQ,$A171-1,AH$15-1,1,1))))</f>
        <v>0</v>
      </c>
      <c r="AI171" s="144">
        <f ca="1">IF(AI$13="",0,CHOOSE(Detalhamento.OpçãoServiços,OFFSET(Import.PLQ,$A171-1,AI$15-1,1,1),IF($E171&lt;&gt;1,IF(ISNUMBER(INDEX(Import.PLE,Detalhamento!$E171,Detalhamento!AI$15)),IF(INDEX(Import.PLE,Detalhamento!$E171,Detalhamento!AI$15)&lt;=mediçao,OFFSET(Import.PLQ,$A171-1,AI$15-1,1,1),0),0),PLE!$AA$28*OFFSET(Import.PLQ,$A171-1,AI$15-1,1,1)),IF($E171&lt;&gt;1,IF(ISNUMBER(INDEX(Import.PLE,Detalhamento!$E171,Detalhamento!AI$15)),IF(INDEX(Import.PLE,Detalhamento!$E171,Detalhamento!AI$15)&lt;=mediçao,0,OFFSET(Import.PLQ,$A171-1,AI$15-1,1,1)),OFFSET(Import.PLQ,$A171-1,AI$15-1,1,1)),(1-PLE!$AA$28)*OFFSET(Import.PLQ,$A171-1,AI$15-1,1,1))))</f>
        <v>0</v>
      </c>
      <c r="AJ171" s="144">
        <f ca="1">IF(AJ$13="",0,CHOOSE(Detalhamento.OpçãoServiços,OFFSET(Import.PLQ,$A171-1,AJ$15-1,1,1),IF($E171&lt;&gt;1,IF(ISNUMBER(INDEX(Import.PLE,Detalhamento!$E171,Detalhamento!AJ$15)),IF(INDEX(Import.PLE,Detalhamento!$E171,Detalhamento!AJ$15)&lt;=mediçao,OFFSET(Import.PLQ,$A171-1,AJ$15-1,1,1),0),0),PLE!$AA$28*OFFSET(Import.PLQ,$A171-1,AJ$15-1,1,1)),IF($E171&lt;&gt;1,IF(ISNUMBER(INDEX(Import.PLE,Detalhamento!$E171,Detalhamento!AJ$15)),IF(INDEX(Import.PLE,Detalhamento!$E171,Detalhamento!AJ$15)&lt;=mediçao,0,OFFSET(Import.PLQ,$A171-1,AJ$15-1,1,1)),OFFSET(Import.PLQ,$A171-1,AJ$15-1,1,1)),(1-PLE!$AA$28)*OFFSET(Import.PLQ,$A171-1,AJ$15-1,1,1))))</f>
        <v>0</v>
      </c>
      <c r="AK171" s="144">
        <f ca="1">IF(AK$13="",0,CHOOSE(Detalhamento.OpçãoServiços,OFFSET(Import.PLQ,$A171-1,AK$15-1,1,1),IF($E171&lt;&gt;1,IF(ISNUMBER(INDEX(Import.PLE,Detalhamento!$E171,Detalhamento!AK$15)),IF(INDEX(Import.PLE,Detalhamento!$E171,Detalhamento!AK$15)&lt;=mediçao,OFFSET(Import.PLQ,$A171-1,AK$15-1,1,1),0),0),PLE!$AA$28*OFFSET(Import.PLQ,$A171-1,AK$15-1,1,1)),IF($E171&lt;&gt;1,IF(ISNUMBER(INDEX(Import.PLE,Detalhamento!$E171,Detalhamento!AK$15)),IF(INDEX(Import.PLE,Detalhamento!$E171,Detalhamento!AK$15)&lt;=mediçao,0,OFFSET(Import.PLQ,$A171-1,AK$15-1,1,1)),OFFSET(Import.PLQ,$A171-1,AK$15-1,1,1)),(1-PLE!$AA$28)*OFFSET(Import.PLQ,$A171-1,AK$15-1,1,1))))</f>
        <v>0</v>
      </c>
      <c r="AL171" s="144">
        <f ca="1">IF(AL$13="",0,CHOOSE(Detalhamento.OpçãoServiços,OFFSET(Import.PLQ,$A171-1,AL$15-1,1,1),IF($E171&lt;&gt;1,IF(ISNUMBER(INDEX(Import.PLE,Detalhamento!$E171,Detalhamento!AL$15)),IF(INDEX(Import.PLE,Detalhamento!$E171,Detalhamento!AL$15)&lt;=mediçao,OFFSET(Import.PLQ,$A171-1,AL$15-1,1,1),0),0),PLE!$AA$28*OFFSET(Import.PLQ,$A171-1,AL$15-1,1,1)),IF($E171&lt;&gt;1,IF(ISNUMBER(INDEX(Import.PLE,Detalhamento!$E171,Detalhamento!AL$15)),IF(INDEX(Import.PLE,Detalhamento!$E171,Detalhamento!AL$15)&lt;=mediçao,0,OFFSET(Import.PLQ,$A171-1,AL$15-1,1,1)),OFFSET(Import.PLQ,$A171-1,AL$15-1,1,1)),(1-PLE!$AA$28)*OFFSET(Import.PLQ,$A171-1,AL$15-1,1,1))))</f>
        <v>0</v>
      </c>
      <c r="AM171" s="144">
        <f ca="1">IF(AM$13="",0,CHOOSE(Detalhamento.OpçãoServiços,OFFSET(Import.PLQ,$A171-1,AM$15-1,1,1),IF($E171&lt;&gt;1,IF(ISNUMBER(INDEX(Import.PLE,Detalhamento!$E171,Detalhamento!AM$15)),IF(INDEX(Import.PLE,Detalhamento!$E171,Detalhamento!AM$15)&lt;=mediçao,OFFSET(Import.PLQ,$A171-1,AM$15-1,1,1),0),0),PLE!$AA$28*OFFSET(Import.PLQ,$A171-1,AM$15-1,1,1)),IF($E171&lt;&gt;1,IF(ISNUMBER(INDEX(Import.PLE,Detalhamento!$E171,Detalhamento!AM$15)),IF(INDEX(Import.PLE,Detalhamento!$E171,Detalhamento!AM$15)&lt;=mediçao,0,OFFSET(Import.PLQ,$A171-1,AM$15-1,1,1)),OFFSET(Import.PLQ,$A171-1,AM$15-1,1,1)),(1-PLE!$AA$28)*OFFSET(Import.PLQ,$A171-1,AM$15-1,1,1))))</f>
        <v>0</v>
      </c>
      <c r="AN171" s="144">
        <f ca="1">IF(AN$13="",0,CHOOSE(Detalhamento.OpçãoServiços,OFFSET(Import.PLQ,$A171-1,AN$15-1,1,1),IF($E171&lt;&gt;1,IF(ISNUMBER(INDEX(Import.PLE,Detalhamento!$E171,Detalhamento!AN$15)),IF(INDEX(Import.PLE,Detalhamento!$E171,Detalhamento!AN$15)&lt;=mediçao,OFFSET(Import.PLQ,$A171-1,AN$15-1,1,1),0),0),PLE!$AA$28*OFFSET(Import.PLQ,$A171-1,AN$15-1,1,1)),IF($E171&lt;&gt;1,IF(ISNUMBER(INDEX(Import.PLE,Detalhamento!$E171,Detalhamento!AN$15)),IF(INDEX(Import.PLE,Detalhamento!$E171,Detalhamento!AN$15)&lt;=mediçao,0,OFFSET(Import.PLQ,$A171-1,AN$15-1,1,1)),OFFSET(Import.PLQ,$A171-1,AN$15-1,1,1)),(1-PLE!$AA$28)*OFFSET(Import.PLQ,$A171-1,AN$15-1,1,1))))</f>
        <v>0</v>
      </c>
      <c r="AO171" s="144">
        <f ca="1">IF(AO$13="",0,CHOOSE(Detalhamento.OpçãoServiços,OFFSET(Import.PLQ,$A171-1,AO$15-1,1,1),IF($E171&lt;&gt;1,IF(ISNUMBER(INDEX(Import.PLE,Detalhamento!$E171,Detalhamento!AO$15)),IF(INDEX(Import.PLE,Detalhamento!$E171,Detalhamento!AO$15)&lt;=mediçao,OFFSET(Import.PLQ,$A171-1,AO$15-1,1,1),0),0),PLE!$AA$28*OFFSET(Import.PLQ,$A171-1,AO$15-1,1,1)),IF($E171&lt;&gt;1,IF(ISNUMBER(INDEX(Import.PLE,Detalhamento!$E171,Detalhamento!AO$15)),IF(INDEX(Import.PLE,Detalhamento!$E171,Detalhamento!AO$15)&lt;=mediçao,0,OFFSET(Import.PLQ,$A171-1,AO$15-1,1,1)),OFFSET(Import.PLQ,$A171-1,AO$15-1,1,1)),(1-PLE!$AA$28)*OFFSET(Import.PLQ,$A171-1,AO$15-1,1,1))))</f>
        <v>0</v>
      </c>
      <c r="AP171" s="144">
        <f ca="1">IF(AP$13="",0,CHOOSE(Detalhamento.OpçãoServiços,OFFSET(Import.PLQ,$A171-1,AP$15-1,1,1),IF($E171&lt;&gt;1,IF(ISNUMBER(INDEX(Import.PLE,Detalhamento!$E171,Detalhamento!AP$15)),IF(INDEX(Import.PLE,Detalhamento!$E171,Detalhamento!AP$15)&lt;=mediçao,OFFSET(Import.PLQ,$A171-1,AP$15-1,1,1),0),0),PLE!$AA$28*OFFSET(Import.PLQ,$A171-1,AP$15-1,1,1)),IF($E171&lt;&gt;1,IF(ISNUMBER(INDEX(Import.PLE,Detalhamento!$E171,Detalhamento!AP$15)),IF(INDEX(Import.PLE,Detalhamento!$E171,Detalhamento!AP$15)&lt;=mediçao,0,OFFSET(Import.PLQ,$A171-1,AP$15-1,1,1)),OFFSET(Import.PLQ,$A171-1,AP$15-1,1,1)),(1-PLE!$AA$28)*OFFSET(Import.PLQ,$A171-1,AP$15-1,1,1))))</f>
        <v>0</v>
      </c>
      <c r="AQ171" s="144">
        <f ca="1">IF(AQ$13="",0,CHOOSE(Detalhamento.OpçãoServiços,OFFSET(Import.PLQ,$A171-1,AQ$15-1,1,1),IF($E171&lt;&gt;1,IF(ISNUMBER(INDEX(Import.PLE,Detalhamento!$E171,Detalhamento!AQ$15)),IF(INDEX(Import.PLE,Detalhamento!$E171,Detalhamento!AQ$15)&lt;=mediçao,OFFSET(Import.PLQ,$A171-1,AQ$15-1,1,1),0),0),PLE!$AA$28*OFFSET(Import.PLQ,$A171-1,AQ$15-1,1,1)),IF($E171&lt;&gt;1,IF(ISNUMBER(INDEX(Import.PLE,Detalhamento!$E171,Detalhamento!AQ$15)),IF(INDEX(Import.PLE,Detalhamento!$E171,Detalhamento!AQ$15)&lt;=mediçao,0,OFFSET(Import.PLQ,$A171-1,AQ$15-1,1,1)),OFFSET(Import.PLQ,$A171-1,AQ$15-1,1,1)),(1-PLE!$AA$28)*OFFSET(Import.PLQ,$A171-1,AQ$15-1,1,1))))</f>
        <v>0</v>
      </c>
      <c r="AR171" s="144">
        <f ca="1">IF(AR$13="",0,CHOOSE(Detalhamento.OpçãoServiços,OFFSET(Import.PLQ,$A171-1,AR$15-1,1,1),IF($E171&lt;&gt;1,IF(ISNUMBER(INDEX(Import.PLE,Detalhamento!$E171,Detalhamento!AR$15)),IF(INDEX(Import.PLE,Detalhamento!$E171,Detalhamento!AR$15)&lt;=mediçao,OFFSET(Import.PLQ,$A171-1,AR$15-1,1,1),0),0),PLE!$AA$28*OFFSET(Import.PLQ,$A171-1,AR$15-1,1,1)),IF($E171&lt;&gt;1,IF(ISNUMBER(INDEX(Import.PLE,Detalhamento!$E171,Detalhamento!AR$15)),IF(INDEX(Import.PLE,Detalhamento!$E171,Detalhamento!AR$15)&lt;=mediçao,0,OFFSET(Import.PLQ,$A171-1,AR$15-1,1,1)),OFFSET(Import.PLQ,$A171-1,AR$15-1,1,1)),(1-PLE!$AA$28)*OFFSET(Import.PLQ,$A171-1,AR$15-1,1,1))))</f>
        <v>0</v>
      </c>
      <c r="AS171" s="144">
        <f ca="1">IF(AS$13="",0,CHOOSE(Detalhamento.OpçãoServiços,OFFSET(Import.PLQ,$A171-1,AS$15-1,1,1),IF($E171&lt;&gt;1,IF(ISNUMBER(INDEX(Import.PLE,Detalhamento!$E171,Detalhamento!AS$15)),IF(INDEX(Import.PLE,Detalhamento!$E171,Detalhamento!AS$15)&lt;=mediçao,OFFSET(Import.PLQ,$A171-1,AS$15-1,1,1),0),0),PLE!$AA$28*OFFSET(Import.PLQ,$A171-1,AS$15-1,1,1)),IF($E171&lt;&gt;1,IF(ISNUMBER(INDEX(Import.PLE,Detalhamento!$E171,Detalhamento!AS$15)),IF(INDEX(Import.PLE,Detalhamento!$E171,Detalhamento!AS$15)&lt;=mediçao,0,OFFSET(Import.PLQ,$A171-1,AS$15-1,1,1)),OFFSET(Import.PLQ,$A171-1,AS$15-1,1,1)),(1-PLE!$AA$28)*OFFSET(Import.PLQ,$A171-1,AS$15-1,1,1))))</f>
        <v>0</v>
      </c>
      <c r="AT171" s="144">
        <f ca="1">IF(AT$13="",0,CHOOSE(Detalhamento.OpçãoServiços,OFFSET(Import.PLQ,$A171-1,AT$15-1,1,1),IF($E171&lt;&gt;1,IF(ISNUMBER(INDEX(Import.PLE,Detalhamento!$E171,Detalhamento!AT$15)),IF(INDEX(Import.PLE,Detalhamento!$E171,Detalhamento!AT$15)&lt;=mediçao,OFFSET(Import.PLQ,$A171-1,AT$15-1,1,1),0),0),PLE!$AA$28*OFFSET(Import.PLQ,$A171-1,AT$15-1,1,1)),IF($E171&lt;&gt;1,IF(ISNUMBER(INDEX(Import.PLE,Detalhamento!$E171,Detalhamento!AT$15)),IF(INDEX(Import.PLE,Detalhamento!$E171,Detalhamento!AT$15)&lt;=mediçao,0,OFFSET(Import.PLQ,$A171-1,AT$15-1,1,1)),OFFSET(Import.PLQ,$A171-1,AT$15-1,1,1)),(1-PLE!$AA$28)*OFFSET(Import.PLQ,$A171-1,AT$15-1,1,1))))</f>
        <v>0</v>
      </c>
      <c r="AU171" s="144">
        <f ca="1">IF(AU$13="",0,CHOOSE(Detalhamento.OpçãoServiços,OFFSET(Import.PLQ,$A171-1,AU$15-1,1,1),IF($E171&lt;&gt;1,IF(ISNUMBER(INDEX(Import.PLE,Detalhamento!$E171,Detalhamento!AU$15)),IF(INDEX(Import.PLE,Detalhamento!$E171,Detalhamento!AU$15)&lt;=mediçao,OFFSET(Import.PLQ,$A171-1,AU$15-1,1,1),0),0),PLE!$AA$28*OFFSET(Import.PLQ,$A171-1,AU$15-1,1,1)),IF($E171&lt;&gt;1,IF(ISNUMBER(INDEX(Import.PLE,Detalhamento!$E171,Detalhamento!AU$15)),IF(INDEX(Import.PLE,Detalhamento!$E171,Detalhamento!AU$15)&lt;=mediçao,0,OFFSET(Import.PLQ,$A171-1,AU$15-1,1,1)),OFFSET(Import.PLQ,$A171-1,AU$15-1,1,1)),(1-PLE!$AA$28)*OFFSET(Import.PLQ,$A171-1,AU$15-1,1,1))))</f>
        <v>0</v>
      </c>
      <c r="AV171" s="144">
        <f ca="1">IF(AV$13="",0,CHOOSE(Detalhamento.OpçãoServiços,OFFSET(Import.PLQ,$A171-1,AV$15-1,1,1),IF($E171&lt;&gt;1,IF(ISNUMBER(INDEX(Import.PLE,Detalhamento!$E171,Detalhamento!AV$15)),IF(INDEX(Import.PLE,Detalhamento!$E171,Detalhamento!AV$15)&lt;=mediçao,OFFSET(Import.PLQ,$A171-1,AV$15-1,1,1),0),0),PLE!$AA$28*OFFSET(Import.PLQ,$A171-1,AV$15-1,1,1)),IF($E171&lt;&gt;1,IF(ISNUMBER(INDEX(Import.PLE,Detalhamento!$E171,Detalhamento!AV$15)),IF(INDEX(Import.PLE,Detalhamento!$E171,Detalhamento!AV$15)&lt;=mediçao,0,OFFSET(Import.PLQ,$A171-1,AV$15-1,1,1)),OFFSET(Import.PLQ,$A171-1,AV$15-1,1,1)),(1-PLE!$AA$28)*OFFSET(Import.PLQ,$A171-1,AV$15-1,1,1))))</f>
        <v>0</v>
      </c>
      <c r="AW171" s="144">
        <f ca="1">IF(AW$13="",0,CHOOSE(Detalhamento.OpçãoServiços,OFFSET(Import.PLQ,$A171-1,AW$15-1,1,1),IF($E171&lt;&gt;1,IF(ISNUMBER(INDEX(Import.PLE,Detalhamento!$E171,Detalhamento!AW$15)),IF(INDEX(Import.PLE,Detalhamento!$E171,Detalhamento!AW$15)&lt;=mediçao,OFFSET(Import.PLQ,$A171-1,AW$15-1,1,1),0),0),PLE!$AA$28*OFFSET(Import.PLQ,$A171-1,AW$15-1,1,1)),IF($E171&lt;&gt;1,IF(ISNUMBER(INDEX(Import.PLE,Detalhamento!$E171,Detalhamento!AW$15)),IF(INDEX(Import.PLE,Detalhamento!$E171,Detalhamento!AW$15)&lt;=mediçao,0,OFFSET(Import.PLQ,$A171-1,AW$15-1,1,1)),OFFSET(Import.PLQ,$A171-1,AW$15-1,1,1)),(1-PLE!$AA$28)*OFFSET(Import.PLQ,$A171-1,AW$15-1,1,1))))</f>
        <v>0</v>
      </c>
      <c r="AX171" s="144">
        <f ca="1">IF(AX$13="",0,CHOOSE(Detalhamento.OpçãoServiços,OFFSET(Import.PLQ,$A171-1,AX$15-1,1,1),IF($E171&lt;&gt;1,IF(ISNUMBER(INDEX(Import.PLE,Detalhamento!$E171,Detalhamento!AX$15)),IF(INDEX(Import.PLE,Detalhamento!$E171,Detalhamento!AX$15)&lt;=mediçao,OFFSET(Import.PLQ,$A171-1,AX$15-1,1,1),0),0),PLE!$AA$28*OFFSET(Import.PLQ,$A171-1,AX$15-1,1,1)),IF($E171&lt;&gt;1,IF(ISNUMBER(INDEX(Import.PLE,Detalhamento!$E171,Detalhamento!AX$15)),IF(INDEX(Import.PLE,Detalhamento!$E171,Detalhamento!AX$15)&lt;=mediçao,0,OFFSET(Import.PLQ,$A171-1,AX$15-1,1,1)),OFFSET(Import.PLQ,$A171-1,AX$15-1,1,1)),(1-PLE!$AA$28)*OFFSET(Import.PLQ,$A171-1,AX$15-1,1,1))))</f>
        <v>0</v>
      </c>
      <c r="AY171" s="144">
        <f ca="1">IF(AY$13="",0,CHOOSE(Detalhamento.OpçãoServiços,OFFSET(Import.PLQ,$A171-1,AY$15-1,1,1),IF($E171&lt;&gt;1,IF(ISNUMBER(INDEX(Import.PLE,Detalhamento!$E171,Detalhamento!AY$15)),IF(INDEX(Import.PLE,Detalhamento!$E171,Detalhamento!AY$15)&lt;=mediçao,OFFSET(Import.PLQ,$A171-1,AY$15-1,1,1),0),0),PLE!$AA$28*OFFSET(Import.PLQ,$A171-1,AY$15-1,1,1)),IF($E171&lt;&gt;1,IF(ISNUMBER(INDEX(Import.PLE,Detalhamento!$E171,Detalhamento!AY$15)),IF(INDEX(Import.PLE,Detalhamento!$E171,Detalhamento!AY$15)&lt;=mediçao,0,OFFSET(Import.PLQ,$A171-1,AY$15-1,1,1)),OFFSET(Import.PLQ,$A171-1,AY$15-1,1,1)),(1-PLE!$AA$28)*OFFSET(Import.PLQ,$A171-1,AY$15-1,1,1))))</f>
        <v>0</v>
      </c>
      <c r="AZ171" s="144">
        <f ca="1">IF(AZ$13="",0,CHOOSE(Detalhamento.OpçãoServiços,OFFSET(Import.PLQ,$A171-1,AZ$15-1,1,1),IF($E171&lt;&gt;1,IF(ISNUMBER(INDEX(Import.PLE,Detalhamento!$E171,Detalhamento!AZ$15)),IF(INDEX(Import.PLE,Detalhamento!$E171,Detalhamento!AZ$15)&lt;=mediçao,OFFSET(Import.PLQ,$A171-1,AZ$15-1,1,1),0),0),PLE!$AA$28*OFFSET(Import.PLQ,$A171-1,AZ$15-1,1,1)),IF($E171&lt;&gt;1,IF(ISNUMBER(INDEX(Import.PLE,Detalhamento!$E171,Detalhamento!AZ$15)),IF(INDEX(Import.PLE,Detalhamento!$E171,Detalhamento!AZ$15)&lt;=mediçao,0,OFFSET(Import.PLQ,$A171-1,AZ$15-1,1,1)),OFFSET(Import.PLQ,$A171-1,AZ$15-1,1,1)),(1-PLE!$AA$28)*OFFSET(Import.PLQ,$A171-1,AZ$15-1,1,1))))</f>
        <v>0</v>
      </c>
      <c r="BA171" s="144">
        <f ca="1">IF(BA$13="",0,CHOOSE(Detalhamento.OpçãoServiços,OFFSET(Import.PLQ,$A171-1,BA$15-1,1,1),IF($E171&lt;&gt;1,IF(ISNUMBER(INDEX(Import.PLE,Detalhamento!$E171,Detalhamento!BA$15)),IF(INDEX(Import.PLE,Detalhamento!$E171,Detalhamento!BA$15)&lt;=mediçao,OFFSET(Import.PLQ,$A171-1,BA$15-1,1,1),0),0),PLE!$AA$28*OFFSET(Import.PLQ,$A171-1,BA$15-1,1,1)),IF($E171&lt;&gt;1,IF(ISNUMBER(INDEX(Import.PLE,Detalhamento!$E171,Detalhamento!BA$15)),IF(INDEX(Import.PLE,Detalhamento!$E171,Detalhamento!BA$15)&lt;=mediçao,0,OFFSET(Import.PLQ,$A171-1,BA$15-1,1,1)),OFFSET(Import.PLQ,$A171-1,BA$15-1,1,1)),(1-PLE!$AA$28)*OFFSET(Import.PLQ,$A171-1,BA$15-1,1,1))))</f>
        <v>0</v>
      </c>
      <c r="BB171" s="144">
        <f ca="1">IF(BB$13="",0,CHOOSE(Detalhamento.OpçãoServiços,OFFSET(Import.PLQ,$A171-1,BB$15-1,1,1),IF($E171&lt;&gt;1,IF(ISNUMBER(INDEX(Import.PLE,Detalhamento!$E171,Detalhamento!BB$15)),IF(INDEX(Import.PLE,Detalhamento!$E171,Detalhamento!BB$15)&lt;=mediçao,OFFSET(Import.PLQ,$A171-1,BB$15-1,1,1),0),0),PLE!$AA$28*OFFSET(Import.PLQ,$A171-1,BB$15-1,1,1)),IF($E171&lt;&gt;1,IF(ISNUMBER(INDEX(Import.PLE,Detalhamento!$E171,Detalhamento!BB$15)),IF(INDEX(Import.PLE,Detalhamento!$E171,Detalhamento!BB$15)&lt;=mediçao,0,OFFSET(Import.PLQ,$A171-1,BB$15-1,1,1)),OFFSET(Import.PLQ,$A171-1,BB$15-1,1,1)),(1-PLE!$AA$28)*OFFSET(Import.PLQ,$A171-1,BB$15-1,1,1))))</f>
        <v>0</v>
      </c>
      <c r="BC171" s="144">
        <f ca="1">IF(BC$13="",0,CHOOSE(Detalhamento.OpçãoServiços,OFFSET(Import.PLQ,$A171-1,BC$15-1,1,1),IF($E171&lt;&gt;1,IF(ISNUMBER(INDEX(Import.PLE,Detalhamento!$E171,Detalhamento!BC$15)),IF(INDEX(Import.PLE,Detalhamento!$E171,Detalhamento!BC$15)&lt;=mediçao,OFFSET(Import.PLQ,$A171-1,BC$15-1,1,1),0),0),PLE!$AA$28*OFFSET(Import.PLQ,$A171-1,BC$15-1,1,1)),IF($E171&lt;&gt;1,IF(ISNUMBER(INDEX(Import.PLE,Detalhamento!$E171,Detalhamento!BC$15)),IF(INDEX(Import.PLE,Detalhamento!$E171,Detalhamento!BC$15)&lt;=mediçao,0,OFFSET(Import.PLQ,$A171-1,BC$15-1,1,1)),OFFSET(Import.PLQ,$A171-1,BC$15-1,1,1)),(1-PLE!$AA$28)*OFFSET(Import.PLQ,$A171-1,BC$15-1,1,1))))</f>
        <v>0</v>
      </c>
      <c r="BD171" s="144">
        <f ca="1">IF(BD$13="",0,CHOOSE(Detalhamento.OpçãoServiços,OFFSET(Import.PLQ,$A171-1,BD$15-1,1,1),IF($E171&lt;&gt;1,IF(ISNUMBER(INDEX(Import.PLE,Detalhamento!$E171,Detalhamento!BD$15)),IF(INDEX(Import.PLE,Detalhamento!$E171,Detalhamento!BD$15)&lt;=mediçao,OFFSET(Import.PLQ,$A171-1,BD$15-1,1,1),0),0),PLE!$AA$28*OFFSET(Import.PLQ,$A171-1,BD$15-1,1,1)),IF($E171&lt;&gt;1,IF(ISNUMBER(INDEX(Import.PLE,Detalhamento!$E171,Detalhamento!BD$15)),IF(INDEX(Import.PLE,Detalhamento!$E171,Detalhamento!BD$15)&lt;=mediçao,0,OFFSET(Import.PLQ,$A171-1,BD$15-1,1,1)),OFFSET(Import.PLQ,$A171-1,BD$15-1,1,1)),(1-PLE!$AA$28)*OFFSET(Import.PLQ,$A171-1,BD$15-1,1,1))))</f>
        <v>0</v>
      </c>
      <c r="BE171" s="144">
        <f ca="1">IF(BE$13="",0,CHOOSE(Detalhamento.OpçãoServiços,OFFSET(Import.PLQ,$A171-1,BE$15-1,1,1),IF($E171&lt;&gt;1,IF(ISNUMBER(INDEX(Import.PLE,Detalhamento!$E171,Detalhamento!BE$15)),IF(INDEX(Import.PLE,Detalhamento!$E171,Detalhamento!BE$15)&lt;=mediçao,OFFSET(Import.PLQ,$A171-1,BE$15-1,1,1),0),0),PLE!$AA$28*OFFSET(Import.PLQ,$A171-1,BE$15-1,1,1)),IF($E171&lt;&gt;1,IF(ISNUMBER(INDEX(Import.PLE,Detalhamento!$E171,Detalhamento!BE$15)),IF(INDEX(Import.PLE,Detalhamento!$E171,Detalhamento!BE$15)&lt;=mediçao,0,OFFSET(Import.PLQ,$A171-1,BE$15-1,1,1)),OFFSET(Import.PLQ,$A171-1,BE$15-1,1,1)),(1-PLE!$AA$28)*OFFSET(Import.PLQ,$A171-1,BE$15-1,1,1))))</f>
        <v>0</v>
      </c>
      <c r="BF171" s="144">
        <f ca="1">IF(BF$13="",0,CHOOSE(Detalhamento.OpçãoServiços,OFFSET(Import.PLQ,$A171-1,BF$15-1,1,1),IF($E171&lt;&gt;1,IF(ISNUMBER(INDEX(Import.PLE,Detalhamento!$E171,Detalhamento!BF$15)),IF(INDEX(Import.PLE,Detalhamento!$E171,Detalhamento!BF$15)&lt;=mediçao,OFFSET(Import.PLQ,$A171-1,BF$15-1,1,1),0),0),PLE!$AA$28*OFFSET(Import.PLQ,$A171-1,BF$15-1,1,1)),IF($E171&lt;&gt;1,IF(ISNUMBER(INDEX(Import.PLE,Detalhamento!$E171,Detalhamento!BF$15)),IF(INDEX(Import.PLE,Detalhamento!$E171,Detalhamento!BF$15)&lt;=mediçao,0,OFFSET(Import.PLQ,$A171-1,BF$15-1,1,1)),OFFSET(Import.PLQ,$A171-1,BF$15-1,1,1)),(1-PLE!$AA$28)*OFFSET(Import.PLQ,$A171-1,BF$15-1,1,1))))</f>
        <v>0</v>
      </c>
      <c r="BG171" s="144">
        <f ca="1">IF(BG$13="",0,CHOOSE(Detalhamento.OpçãoServiços,OFFSET(Import.PLQ,$A171-1,BG$15-1,1,1),IF($E171&lt;&gt;1,IF(ISNUMBER(INDEX(Import.PLE,Detalhamento!$E171,Detalhamento!BG$15)),IF(INDEX(Import.PLE,Detalhamento!$E171,Detalhamento!BG$15)&lt;=mediçao,OFFSET(Import.PLQ,$A171-1,BG$15-1,1,1),0),0),PLE!$AA$28*OFFSET(Import.PLQ,$A171-1,BG$15-1,1,1)),IF($E171&lt;&gt;1,IF(ISNUMBER(INDEX(Import.PLE,Detalhamento!$E171,Detalhamento!BG$15)),IF(INDEX(Import.PLE,Detalhamento!$E171,Detalhamento!BG$15)&lt;=mediçao,0,OFFSET(Import.PLQ,$A171-1,BG$15-1,1,1)),OFFSET(Import.PLQ,$A171-1,BG$15-1,1,1)),(1-PLE!$AA$28)*OFFSET(Import.PLQ,$A171-1,BG$15-1,1,1))))</f>
        <v>0</v>
      </c>
      <c r="BH171" s="144">
        <f ca="1">IF(BH$13="",0,CHOOSE(Detalhamento.OpçãoServiços,OFFSET(Import.PLQ,$A171-1,BH$15-1,1,1),IF($E171&lt;&gt;1,IF(ISNUMBER(INDEX(Import.PLE,Detalhamento!$E171,Detalhamento!BH$15)),IF(INDEX(Import.PLE,Detalhamento!$E171,Detalhamento!BH$15)&lt;=mediçao,OFFSET(Import.PLQ,$A171-1,BH$15-1,1,1),0),0),PLE!$AA$28*OFFSET(Import.PLQ,$A171-1,BH$15-1,1,1)),IF($E171&lt;&gt;1,IF(ISNUMBER(INDEX(Import.PLE,Detalhamento!$E171,Detalhamento!BH$15)),IF(INDEX(Import.PLE,Detalhamento!$E171,Detalhamento!BH$15)&lt;=mediçao,0,OFFSET(Import.PLQ,$A171-1,BH$15-1,1,1)),OFFSET(Import.PLQ,$A171-1,BH$15-1,1,1)),(1-PLE!$AA$28)*OFFSET(Import.PLQ,$A171-1,BH$15-1,1,1))))</f>
        <v>0</v>
      </c>
      <c r="BI171" s="144">
        <f ca="1">IF(BI$13="",0,CHOOSE(Detalhamento.OpçãoServiços,OFFSET(Import.PLQ,$A171-1,BI$15-1,1,1),IF($E171&lt;&gt;1,IF(ISNUMBER(INDEX(Import.PLE,Detalhamento!$E171,Detalhamento!BI$15)),IF(INDEX(Import.PLE,Detalhamento!$E171,Detalhamento!BI$15)&lt;=mediçao,OFFSET(Import.PLQ,$A171-1,BI$15-1,1,1),0),0),PLE!$AA$28*OFFSET(Import.PLQ,$A171-1,BI$15-1,1,1)),IF($E171&lt;&gt;1,IF(ISNUMBER(INDEX(Import.PLE,Detalhamento!$E171,Detalhamento!BI$15)),IF(INDEX(Import.PLE,Detalhamento!$E171,Detalhamento!BI$15)&lt;=mediçao,0,OFFSET(Import.PLQ,$A171-1,BI$15-1,1,1)),OFFSET(Import.PLQ,$A171-1,BI$15-1,1,1)),(1-PLE!$AA$28)*OFFSET(Import.PLQ,$A171-1,BI$15-1,1,1))))</f>
        <v>0</v>
      </c>
    </row>
    <row r="172" spans="1:61" ht="10.5" hidden="1" x14ac:dyDescent="0.25">
      <c r="A172" s="155">
        <v>156</v>
      </c>
      <c r="B172" s="21" t="str">
        <f t="shared" ca="1" si="25"/>
        <v>Nível</v>
      </c>
      <c r="E172" s="153" t="str">
        <f t="shared" ca="1" si="26"/>
        <v/>
      </c>
      <c r="F172" s="154">
        <f t="shared" ca="1" si="27"/>
        <v>0</v>
      </c>
      <c r="G172" s="154" t="str">
        <f t="shared" ca="1" si="30"/>
        <v>2.2.3</v>
      </c>
      <c r="H172" s="182" t="str">
        <f t="shared" ca="1" si="30"/>
        <v>CONCRETO ARMADO PARA VERGAS E CONTRAVERGAS</v>
      </c>
      <c r="I172" s="37" t="str">
        <f t="shared" ca="1" si="28"/>
        <v/>
      </c>
      <c r="J172" s="144" t="str">
        <f t="shared" ca="1" si="29"/>
        <v/>
      </c>
      <c r="K172" s="67"/>
      <c r="L172" s="144">
        <f ca="1">IF(L$13="",0,CHOOSE(Detalhamento.OpçãoServiços,OFFSET(Import.PLQ,$A172-1,L$15-1,1,1),IF($E172&lt;&gt;1,IF(ISNUMBER(INDEX(Import.PLE,Detalhamento!$E172,Detalhamento!L$15)),IF(INDEX(Import.PLE,Detalhamento!$E172,Detalhamento!L$15)&lt;=mediçao,OFFSET(Import.PLQ,$A172-1,L$15-1,1,1),0),0),PLE!$AA$28*OFFSET(Import.PLQ,$A172-1,L$15-1,1,1)),IF($E172&lt;&gt;1,IF(ISNUMBER(INDEX(Import.PLE,Detalhamento!$E172,Detalhamento!L$15)),IF(INDEX(Import.PLE,Detalhamento!$E172,Detalhamento!L$15)&lt;=mediçao,0,OFFSET(Import.PLQ,$A172-1,L$15-1,1,1)),OFFSET(Import.PLQ,$A172-1,L$15-1,1,1)),(1-PLE!$AA$28)*OFFSET(Import.PLQ,$A172-1,L$15-1,1,1))))</f>
        <v>0</v>
      </c>
      <c r="M172" s="144">
        <f ca="1">IF(M$13="",0,CHOOSE(Detalhamento.OpçãoServiços,OFFSET(Import.PLQ,$A172-1,M$15-1,1,1),IF($E172&lt;&gt;1,IF(ISNUMBER(INDEX(Import.PLE,Detalhamento!$E172,Detalhamento!M$15)),IF(INDEX(Import.PLE,Detalhamento!$E172,Detalhamento!M$15)&lt;=mediçao,OFFSET(Import.PLQ,$A172-1,M$15-1,1,1),0),0),PLE!$AA$28*OFFSET(Import.PLQ,$A172-1,M$15-1,1,1)),IF($E172&lt;&gt;1,IF(ISNUMBER(INDEX(Import.PLE,Detalhamento!$E172,Detalhamento!M$15)),IF(INDEX(Import.PLE,Detalhamento!$E172,Detalhamento!M$15)&lt;=mediçao,0,OFFSET(Import.PLQ,$A172-1,M$15-1,1,1)),OFFSET(Import.PLQ,$A172-1,M$15-1,1,1)),(1-PLE!$AA$28)*OFFSET(Import.PLQ,$A172-1,M$15-1,1,1))))</f>
        <v>0</v>
      </c>
      <c r="N172" s="144">
        <f ca="1">IF(N$13="",0,CHOOSE(Detalhamento.OpçãoServiços,OFFSET(Import.PLQ,$A172-1,N$15-1,1,1),IF($E172&lt;&gt;1,IF(ISNUMBER(INDEX(Import.PLE,Detalhamento!$E172,Detalhamento!N$15)),IF(INDEX(Import.PLE,Detalhamento!$E172,Detalhamento!N$15)&lt;=mediçao,OFFSET(Import.PLQ,$A172-1,N$15-1,1,1),0),0),PLE!$AA$28*OFFSET(Import.PLQ,$A172-1,N$15-1,1,1)),IF($E172&lt;&gt;1,IF(ISNUMBER(INDEX(Import.PLE,Detalhamento!$E172,Detalhamento!N$15)),IF(INDEX(Import.PLE,Detalhamento!$E172,Detalhamento!N$15)&lt;=mediçao,0,OFFSET(Import.PLQ,$A172-1,N$15-1,1,1)),OFFSET(Import.PLQ,$A172-1,N$15-1,1,1)),(1-PLE!$AA$28)*OFFSET(Import.PLQ,$A172-1,N$15-1,1,1))))</f>
        <v>0</v>
      </c>
      <c r="O172" s="144">
        <f ca="1">IF(O$13="",0,CHOOSE(Detalhamento.OpçãoServiços,OFFSET(Import.PLQ,$A172-1,O$15-1,1,1),IF($E172&lt;&gt;1,IF(ISNUMBER(INDEX(Import.PLE,Detalhamento!$E172,Detalhamento!O$15)),IF(INDEX(Import.PLE,Detalhamento!$E172,Detalhamento!O$15)&lt;=mediçao,OFFSET(Import.PLQ,$A172-1,O$15-1,1,1),0),0),PLE!$AA$28*OFFSET(Import.PLQ,$A172-1,O$15-1,1,1)),IF($E172&lt;&gt;1,IF(ISNUMBER(INDEX(Import.PLE,Detalhamento!$E172,Detalhamento!O$15)),IF(INDEX(Import.PLE,Detalhamento!$E172,Detalhamento!O$15)&lt;=mediçao,0,OFFSET(Import.PLQ,$A172-1,O$15-1,1,1)),OFFSET(Import.PLQ,$A172-1,O$15-1,1,1)),(1-PLE!$AA$28)*OFFSET(Import.PLQ,$A172-1,O$15-1,1,1))))</f>
        <v>0</v>
      </c>
      <c r="P172" s="144">
        <f ca="1">IF(P$13="",0,CHOOSE(Detalhamento.OpçãoServiços,OFFSET(Import.PLQ,$A172-1,P$15-1,1,1),IF($E172&lt;&gt;1,IF(ISNUMBER(INDEX(Import.PLE,Detalhamento!$E172,Detalhamento!P$15)),IF(INDEX(Import.PLE,Detalhamento!$E172,Detalhamento!P$15)&lt;=mediçao,OFFSET(Import.PLQ,$A172-1,P$15-1,1,1),0),0),PLE!$AA$28*OFFSET(Import.PLQ,$A172-1,P$15-1,1,1)),IF($E172&lt;&gt;1,IF(ISNUMBER(INDEX(Import.PLE,Detalhamento!$E172,Detalhamento!P$15)),IF(INDEX(Import.PLE,Detalhamento!$E172,Detalhamento!P$15)&lt;=mediçao,0,OFFSET(Import.PLQ,$A172-1,P$15-1,1,1)),OFFSET(Import.PLQ,$A172-1,P$15-1,1,1)),(1-PLE!$AA$28)*OFFSET(Import.PLQ,$A172-1,P$15-1,1,1))))</f>
        <v>0</v>
      </c>
      <c r="Q172" s="144">
        <f ca="1">IF(Q$13="",0,CHOOSE(Detalhamento.OpçãoServiços,OFFSET(Import.PLQ,$A172-1,Q$15-1,1,1),IF($E172&lt;&gt;1,IF(ISNUMBER(INDEX(Import.PLE,Detalhamento!$E172,Detalhamento!Q$15)),IF(INDEX(Import.PLE,Detalhamento!$E172,Detalhamento!Q$15)&lt;=mediçao,OFFSET(Import.PLQ,$A172-1,Q$15-1,1,1),0),0),PLE!$AA$28*OFFSET(Import.PLQ,$A172-1,Q$15-1,1,1)),IF($E172&lt;&gt;1,IF(ISNUMBER(INDEX(Import.PLE,Detalhamento!$E172,Detalhamento!Q$15)),IF(INDEX(Import.PLE,Detalhamento!$E172,Detalhamento!Q$15)&lt;=mediçao,0,OFFSET(Import.PLQ,$A172-1,Q$15-1,1,1)),OFFSET(Import.PLQ,$A172-1,Q$15-1,1,1)),(1-PLE!$AA$28)*OFFSET(Import.PLQ,$A172-1,Q$15-1,1,1))))</f>
        <v>0</v>
      </c>
      <c r="R172" s="144">
        <f ca="1">IF(R$13="",0,CHOOSE(Detalhamento.OpçãoServiços,OFFSET(Import.PLQ,$A172-1,R$15-1,1,1),IF($E172&lt;&gt;1,IF(ISNUMBER(INDEX(Import.PLE,Detalhamento!$E172,Detalhamento!R$15)),IF(INDEX(Import.PLE,Detalhamento!$E172,Detalhamento!R$15)&lt;=mediçao,OFFSET(Import.PLQ,$A172-1,R$15-1,1,1),0),0),PLE!$AA$28*OFFSET(Import.PLQ,$A172-1,R$15-1,1,1)),IF($E172&lt;&gt;1,IF(ISNUMBER(INDEX(Import.PLE,Detalhamento!$E172,Detalhamento!R$15)),IF(INDEX(Import.PLE,Detalhamento!$E172,Detalhamento!R$15)&lt;=mediçao,0,OFFSET(Import.PLQ,$A172-1,R$15-1,1,1)),OFFSET(Import.PLQ,$A172-1,R$15-1,1,1)),(1-PLE!$AA$28)*OFFSET(Import.PLQ,$A172-1,R$15-1,1,1))))</f>
        <v>0</v>
      </c>
      <c r="S172" s="144">
        <f ca="1">IF(S$13="",0,CHOOSE(Detalhamento.OpçãoServiços,OFFSET(Import.PLQ,$A172-1,S$15-1,1,1),IF($E172&lt;&gt;1,IF(ISNUMBER(INDEX(Import.PLE,Detalhamento!$E172,Detalhamento!S$15)),IF(INDEX(Import.PLE,Detalhamento!$E172,Detalhamento!S$15)&lt;=mediçao,OFFSET(Import.PLQ,$A172-1,S$15-1,1,1),0),0),PLE!$AA$28*OFFSET(Import.PLQ,$A172-1,S$15-1,1,1)),IF($E172&lt;&gt;1,IF(ISNUMBER(INDEX(Import.PLE,Detalhamento!$E172,Detalhamento!S$15)),IF(INDEX(Import.PLE,Detalhamento!$E172,Detalhamento!S$15)&lt;=mediçao,0,OFFSET(Import.PLQ,$A172-1,S$15-1,1,1)),OFFSET(Import.PLQ,$A172-1,S$15-1,1,1)),(1-PLE!$AA$28)*OFFSET(Import.PLQ,$A172-1,S$15-1,1,1))))</f>
        <v>0</v>
      </c>
      <c r="T172" s="144">
        <f ca="1">IF(T$13="",0,CHOOSE(Detalhamento.OpçãoServiços,OFFSET(Import.PLQ,$A172-1,T$15-1,1,1),IF($E172&lt;&gt;1,IF(ISNUMBER(INDEX(Import.PLE,Detalhamento!$E172,Detalhamento!T$15)),IF(INDEX(Import.PLE,Detalhamento!$E172,Detalhamento!T$15)&lt;=mediçao,OFFSET(Import.PLQ,$A172-1,T$15-1,1,1),0),0),PLE!$AA$28*OFFSET(Import.PLQ,$A172-1,T$15-1,1,1)),IF($E172&lt;&gt;1,IF(ISNUMBER(INDEX(Import.PLE,Detalhamento!$E172,Detalhamento!T$15)),IF(INDEX(Import.PLE,Detalhamento!$E172,Detalhamento!T$15)&lt;=mediçao,0,OFFSET(Import.PLQ,$A172-1,T$15-1,1,1)),OFFSET(Import.PLQ,$A172-1,T$15-1,1,1)),(1-PLE!$AA$28)*OFFSET(Import.PLQ,$A172-1,T$15-1,1,1))))</f>
        <v>0</v>
      </c>
      <c r="U172" s="144">
        <f ca="1">IF(U$13="",0,CHOOSE(Detalhamento.OpçãoServiços,OFFSET(Import.PLQ,$A172-1,U$15-1,1,1),IF($E172&lt;&gt;1,IF(ISNUMBER(INDEX(Import.PLE,Detalhamento!$E172,Detalhamento!U$15)),IF(INDEX(Import.PLE,Detalhamento!$E172,Detalhamento!U$15)&lt;=mediçao,OFFSET(Import.PLQ,$A172-1,U$15-1,1,1),0),0),PLE!$AA$28*OFFSET(Import.PLQ,$A172-1,U$15-1,1,1)),IF($E172&lt;&gt;1,IF(ISNUMBER(INDEX(Import.PLE,Detalhamento!$E172,Detalhamento!U$15)),IF(INDEX(Import.PLE,Detalhamento!$E172,Detalhamento!U$15)&lt;=mediçao,0,OFFSET(Import.PLQ,$A172-1,U$15-1,1,1)),OFFSET(Import.PLQ,$A172-1,U$15-1,1,1)),(1-PLE!$AA$28)*OFFSET(Import.PLQ,$A172-1,U$15-1,1,1))))</f>
        <v>0</v>
      </c>
      <c r="V172" s="144">
        <f ca="1">IF(V$13="",0,CHOOSE(Detalhamento.OpçãoServiços,OFFSET(Import.PLQ,$A172-1,V$15-1,1,1),IF($E172&lt;&gt;1,IF(ISNUMBER(INDEX(Import.PLE,Detalhamento!$E172,Detalhamento!V$15)),IF(INDEX(Import.PLE,Detalhamento!$E172,Detalhamento!V$15)&lt;=mediçao,OFFSET(Import.PLQ,$A172-1,V$15-1,1,1),0),0),PLE!$AA$28*OFFSET(Import.PLQ,$A172-1,V$15-1,1,1)),IF($E172&lt;&gt;1,IF(ISNUMBER(INDEX(Import.PLE,Detalhamento!$E172,Detalhamento!V$15)),IF(INDEX(Import.PLE,Detalhamento!$E172,Detalhamento!V$15)&lt;=mediçao,0,OFFSET(Import.PLQ,$A172-1,V$15-1,1,1)),OFFSET(Import.PLQ,$A172-1,V$15-1,1,1)),(1-PLE!$AA$28)*OFFSET(Import.PLQ,$A172-1,V$15-1,1,1))))</f>
        <v>0</v>
      </c>
      <c r="W172" s="144">
        <f ca="1">IF(W$13="",0,CHOOSE(Detalhamento.OpçãoServiços,OFFSET(Import.PLQ,$A172-1,W$15-1,1,1),IF($E172&lt;&gt;1,IF(ISNUMBER(INDEX(Import.PLE,Detalhamento!$E172,Detalhamento!W$15)),IF(INDEX(Import.PLE,Detalhamento!$E172,Detalhamento!W$15)&lt;=mediçao,OFFSET(Import.PLQ,$A172-1,W$15-1,1,1),0),0),PLE!$AA$28*OFFSET(Import.PLQ,$A172-1,W$15-1,1,1)),IF($E172&lt;&gt;1,IF(ISNUMBER(INDEX(Import.PLE,Detalhamento!$E172,Detalhamento!W$15)),IF(INDEX(Import.PLE,Detalhamento!$E172,Detalhamento!W$15)&lt;=mediçao,0,OFFSET(Import.PLQ,$A172-1,W$15-1,1,1)),OFFSET(Import.PLQ,$A172-1,W$15-1,1,1)),(1-PLE!$AA$28)*OFFSET(Import.PLQ,$A172-1,W$15-1,1,1))))</f>
        <v>0</v>
      </c>
      <c r="X172" s="144">
        <f ca="1">IF(X$13="",0,CHOOSE(Detalhamento.OpçãoServiços,OFFSET(Import.PLQ,$A172-1,X$15-1,1,1),IF($E172&lt;&gt;1,IF(ISNUMBER(INDEX(Import.PLE,Detalhamento!$E172,Detalhamento!X$15)),IF(INDEX(Import.PLE,Detalhamento!$E172,Detalhamento!X$15)&lt;=mediçao,OFFSET(Import.PLQ,$A172-1,X$15-1,1,1),0),0),PLE!$AA$28*OFFSET(Import.PLQ,$A172-1,X$15-1,1,1)),IF($E172&lt;&gt;1,IF(ISNUMBER(INDEX(Import.PLE,Detalhamento!$E172,Detalhamento!X$15)),IF(INDEX(Import.PLE,Detalhamento!$E172,Detalhamento!X$15)&lt;=mediçao,0,OFFSET(Import.PLQ,$A172-1,X$15-1,1,1)),OFFSET(Import.PLQ,$A172-1,X$15-1,1,1)),(1-PLE!$AA$28)*OFFSET(Import.PLQ,$A172-1,X$15-1,1,1))))</f>
        <v>0</v>
      </c>
      <c r="Y172" s="144">
        <f ca="1">IF(Y$13="",0,CHOOSE(Detalhamento.OpçãoServiços,OFFSET(Import.PLQ,$A172-1,Y$15-1,1,1),IF($E172&lt;&gt;1,IF(ISNUMBER(INDEX(Import.PLE,Detalhamento!$E172,Detalhamento!Y$15)),IF(INDEX(Import.PLE,Detalhamento!$E172,Detalhamento!Y$15)&lt;=mediçao,OFFSET(Import.PLQ,$A172-1,Y$15-1,1,1),0),0),PLE!$AA$28*OFFSET(Import.PLQ,$A172-1,Y$15-1,1,1)),IF($E172&lt;&gt;1,IF(ISNUMBER(INDEX(Import.PLE,Detalhamento!$E172,Detalhamento!Y$15)),IF(INDEX(Import.PLE,Detalhamento!$E172,Detalhamento!Y$15)&lt;=mediçao,0,OFFSET(Import.PLQ,$A172-1,Y$15-1,1,1)),OFFSET(Import.PLQ,$A172-1,Y$15-1,1,1)),(1-PLE!$AA$28)*OFFSET(Import.PLQ,$A172-1,Y$15-1,1,1))))</f>
        <v>0</v>
      </c>
      <c r="Z172" s="144">
        <f ca="1">IF(Z$13="",0,CHOOSE(Detalhamento.OpçãoServiços,OFFSET(Import.PLQ,$A172-1,Z$15-1,1,1),IF($E172&lt;&gt;1,IF(ISNUMBER(INDEX(Import.PLE,Detalhamento!$E172,Detalhamento!Z$15)),IF(INDEX(Import.PLE,Detalhamento!$E172,Detalhamento!Z$15)&lt;=mediçao,OFFSET(Import.PLQ,$A172-1,Z$15-1,1,1),0),0),PLE!$AA$28*OFFSET(Import.PLQ,$A172-1,Z$15-1,1,1)),IF($E172&lt;&gt;1,IF(ISNUMBER(INDEX(Import.PLE,Detalhamento!$E172,Detalhamento!Z$15)),IF(INDEX(Import.PLE,Detalhamento!$E172,Detalhamento!Z$15)&lt;=mediçao,0,OFFSET(Import.PLQ,$A172-1,Z$15-1,1,1)),OFFSET(Import.PLQ,$A172-1,Z$15-1,1,1)),(1-PLE!$AA$28)*OFFSET(Import.PLQ,$A172-1,Z$15-1,1,1))))</f>
        <v>0</v>
      </c>
      <c r="AA172" s="144">
        <f ca="1">IF(AA$13="",0,CHOOSE(Detalhamento.OpçãoServiços,OFFSET(Import.PLQ,$A172-1,AA$15-1,1,1),IF($E172&lt;&gt;1,IF(ISNUMBER(INDEX(Import.PLE,Detalhamento!$E172,Detalhamento!AA$15)),IF(INDEX(Import.PLE,Detalhamento!$E172,Detalhamento!AA$15)&lt;=mediçao,OFFSET(Import.PLQ,$A172-1,AA$15-1,1,1),0),0),PLE!$AA$28*OFFSET(Import.PLQ,$A172-1,AA$15-1,1,1)),IF($E172&lt;&gt;1,IF(ISNUMBER(INDEX(Import.PLE,Detalhamento!$E172,Detalhamento!AA$15)),IF(INDEX(Import.PLE,Detalhamento!$E172,Detalhamento!AA$15)&lt;=mediçao,0,OFFSET(Import.PLQ,$A172-1,AA$15-1,1,1)),OFFSET(Import.PLQ,$A172-1,AA$15-1,1,1)),(1-PLE!$AA$28)*OFFSET(Import.PLQ,$A172-1,AA$15-1,1,1))))</f>
        <v>0</v>
      </c>
      <c r="AB172" s="144">
        <f ca="1">IF(AB$13="",0,CHOOSE(Detalhamento.OpçãoServiços,OFFSET(Import.PLQ,$A172-1,AB$15-1,1,1),IF($E172&lt;&gt;1,IF(ISNUMBER(INDEX(Import.PLE,Detalhamento!$E172,Detalhamento!AB$15)),IF(INDEX(Import.PLE,Detalhamento!$E172,Detalhamento!AB$15)&lt;=mediçao,OFFSET(Import.PLQ,$A172-1,AB$15-1,1,1),0),0),PLE!$AA$28*OFFSET(Import.PLQ,$A172-1,AB$15-1,1,1)),IF($E172&lt;&gt;1,IF(ISNUMBER(INDEX(Import.PLE,Detalhamento!$E172,Detalhamento!AB$15)),IF(INDEX(Import.PLE,Detalhamento!$E172,Detalhamento!AB$15)&lt;=mediçao,0,OFFSET(Import.PLQ,$A172-1,AB$15-1,1,1)),OFFSET(Import.PLQ,$A172-1,AB$15-1,1,1)),(1-PLE!$AA$28)*OFFSET(Import.PLQ,$A172-1,AB$15-1,1,1))))</f>
        <v>0</v>
      </c>
      <c r="AC172" s="144">
        <f ca="1">IF(AC$13="",0,CHOOSE(Detalhamento.OpçãoServiços,OFFSET(Import.PLQ,$A172-1,AC$15-1,1,1),IF($E172&lt;&gt;1,IF(ISNUMBER(INDEX(Import.PLE,Detalhamento!$E172,Detalhamento!AC$15)),IF(INDEX(Import.PLE,Detalhamento!$E172,Detalhamento!AC$15)&lt;=mediçao,OFFSET(Import.PLQ,$A172-1,AC$15-1,1,1),0),0),PLE!$AA$28*OFFSET(Import.PLQ,$A172-1,AC$15-1,1,1)),IF($E172&lt;&gt;1,IF(ISNUMBER(INDEX(Import.PLE,Detalhamento!$E172,Detalhamento!AC$15)),IF(INDEX(Import.PLE,Detalhamento!$E172,Detalhamento!AC$15)&lt;=mediçao,0,OFFSET(Import.PLQ,$A172-1,AC$15-1,1,1)),OFFSET(Import.PLQ,$A172-1,AC$15-1,1,1)),(1-PLE!$AA$28)*OFFSET(Import.PLQ,$A172-1,AC$15-1,1,1))))</f>
        <v>0</v>
      </c>
      <c r="AD172" s="144">
        <f ca="1">IF(AD$13="",0,CHOOSE(Detalhamento.OpçãoServiços,OFFSET(Import.PLQ,$A172-1,AD$15-1,1,1),IF($E172&lt;&gt;1,IF(ISNUMBER(INDEX(Import.PLE,Detalhamento!$E172,Detalhamento!AD$15)),IF(INDEX(Import.PLE,Detalhamento!$E172,Detalhamento!AD$15)&lt;=mediçao,OFFSET(Import.PLQ,$A172-1,AD$15-1,1,1),0),0),PLE!$AA$28*OFFSET(Import.PLQ,$A172-1,AD$15-1,1,1)),IF($E172&lt;&gt;1,IF(ISNUMBER(INDEX(Import.PLE,Detalhamento!$E172,Detalhamento!AD$15)),IF(INDEX(Import.PLE,Detalhamento!$E172,Detalhamento!AD$15)&lt;=mediçao,0,OFFSET(Import.PLQ,$A172-1,AD$15-1,1,1)),OFFSET(Import.PLQ,$A172-1,AD$15-1,1,1)),(1-PLE!$AA$28)*OFFSET(Import.PLQ,$A172-1,AD$15-1,1,1))))</f>
        <v>0</v>
      </c>
      <c r="AE172" s="144">
        <f ca="1">IF(AE$13="",0,CHOOSE(Detalhamento.OpçãoServiços,OFFSET(Import.PLQ,$A172-1,AE$15-1,1,1),IF($E172&lt;&gt;1,IF(ISNUMBER(INDEX(Import.PLE,Detalhamento!$E172,Detalhamento!AE$15)),IF(INDEX(Import.PLE,Detalhamento!$E172,Detalhamento!AE$15)&lt;=mediçao,OFFSET(Import.PLQ,$A172-1,AE$15-1,1,1),0),0),PLE!$AA$28*OFFSET(Import.PLQ,$A172-1,AE$15-1,1,1)),IF($E172&lt;&gt;1,IF(ISNUMBER(INDEX(Import.PLE,Detalhamento!$E172,Detalhamento!AE$15)),IF(INDEX(Import.PLE,Detalhamento!$E172,Detalhamento!AE$15)&lt;=mediçao,0,OFFSET(Import.PLQ,$A172-1,AE$15-1,1,1)),OFFSET(Import.PLQ,$A172-1,AE$15-1,1,1)),(1-PLE!$AA$28)*OFFSET(Import.PLQ,$A172-1,AE$15-1,1,1))))</f>
        <v>0</v>
      </c>
      <c r="AF172" s="144">
        <f ca="1">IF(AF$13="",0,CHOOSE(Detalhamento.OpçãoServiços,OFFSET(Import.PLQ,$A172-1,AF$15-1,1,1),IF($E172&lt;&gt;1,IF(ISNUMBER(INDEX(Import.PLE,Detalhamento!$E172,Detalhamento!AF$15)),IF(INDEX(Import.PLE,Detalhamento!$E172,Detalhamento!AF$15)&lt;=mediçao,OFFSET(Import.PLQ,$A172-1,AF$15-1,1,1),0),0),PLE!$AA$28*OFFSET(Import.PLQ,$A172-1,AF$15-1,1,1)),IF($E172&lt;&gt;1,IF(ISNUMBER(INDEX(Import.PLE,Detalhamento!$E172,Detalhamento!AF$15)),IF(INDEX(Import.PLE,Detalhamento!$E172,Detalhamento!AF$15)&lt;=mediçao,0,OFFSET(Import.PLQ,$A172-1,AF$15-1,1,1)),OFFSET(Import.PLQ,$A172-1,AF$15-1,1,1)),(1-PLE!$AA$28)*OFFSET(Import.PLQ,$A172-1,AF$15-1,1,1))))</f>
        <v>0</v>
      </c>
      <c r="AG172" s="144">
        <f ca="1">IF(AG$13="",0,CHOOSE(Detalhamento.OpçãoServiços,OFFSET(Import.PLQ,$A172-1,AG$15-1,1,1),IF($E172&lt;&gt;1,IF(ISNUMBER(INDEX(Import.PLE,Detalhamento!$E172,Detalhamento!AG$15)),IF(INDEX(Import.PLE,Detalhamento!$E172,Detalhamento!AG$15)&lt;=mediçao,OFFSET(Import.PLQ,$A172-1,AG$15-1,1,1),0),0),PLE!$AA$28*OFFSET(Import.PLQ,$A172-1,AG$15-1,1,1)),IF($E172&lt;&gt;1,IF(ISNUMBER(INDEX(Import.PLE,Detalhamento!$E172,Detalhamento!AG$15)),IF(INDEX(Import.PLE,Detalhamento!$E172,Detalhamento!AG$15)&lt;=mediçao,0,OFFSET(Import.PLQ,$A172-1,AG$15-1,1,1)),OFFSET(Import.PLQ,$A172-1,AG$15-1,1,1)),(1-PLE!$AA$28)*OFFSET(Import.PLQ,$A172-1,AG$15-1,1,1))))</f>
        <v>0</v>
      </c>
      <c r="AH172" s="144">
        <f ca="1">IF(AH$13="",0,CHOOSE(Detalhamento.OpçãoServiços,OFFSET(Import.PLQ,$A172-1,AH$15-1,1,1),IF($E172&lt;&gt;1,IF(ISNUMBER(INDEX(Import.PLE,Detalhamento!$E172,Detalhamento!AH$15)),IF(INDEX(Import.PLE,Detalhamento!$E172,Detalhamento!AH$15)&lt;=mediçao,OFFSET(Import.PLQ,$A172-1,AH$15-1,1,1),0),0),PLE!$AA$28*OFFSET(Import.PLQ,$A172-1,AH$15-1,1,1)),IF($E172&lt;&gt;1,IF(ISNUMBER(INDEX(Import.PLE,Detalhamento!$E172,Detalhamento!AH$15)),IF(INDEX(Import.PLE,Detalhamento!$E172,Detalhamento!AH$15)&lt;=mediçao,0,OFFSET(Import.PLQ,$A172-1,AH$15-1,1,1)),OFFSET(Import.PLQ,$A172-1,AH$15-1,1,1)),(1-PLE!$AA$28)*OFFSET(Import.PLQ,$A172-1,AH$15-1,1,1))))</f>
        <v>0</v>
      </c>
      <c r="AI172" s="144">
        <f ca="1">IF(AI$13="",0,CHOOSE(Detalhamento.OpçãoServiços,OFFSET(Import.PLQ,$A172-1,AI$15-1,1,1),IF($E172&lt;&gt;1,IF(ISNUMBER(INDEX(Import.PLE,Detalhamento!$E172,Detalhamento!AI$15)),IF(INDEX(Import.PLE,Detalhamento!$E172,Detalhamento!AI$15)&lt;=mediçao,OFFSET(Import.PLQ,$A172-1,AI$15-1,1,1),0),0),PLE!$AA$28*OFFSET(Import.PLQ,$A172-1,AI$15-1,1,1)),IF($E172&lt;&gt;1,IF(ISNUMBER(INDEX(Import.PLE,Detalhamento!$E172,Detalhamento!AI$15)),IF(INDEX(Import.PLE,Detalhamento!$E172,Detalhamento!AI$15)&lt;=mediçao,0,OFFSET(Import.PLQ,$A172-1,AI$15-1,1,1)),OFFSET(Import.PLQ,$A172-1,AI$15-1,1,1)),(1-PLE!$AA$28)*OFFSET(Import.PLQ,$A172-1,AI$15-1,1,1))))</f>
        <v>0</v>
      </c>
      <c r="AJ172" s="144">
        <f ca="1">IF(AJ$13="",0,CHOOSE(Detalhamento.OpçãoServiços,OFFSET(Import.PLQ,$A172-1,AJ$15-1,1,1),IF($E172&lt;&gt;1,IF(ISNUMBER(INDEX(Import.PLE,Detalhamento!$E172,Detalhamento!AJ$15)),IF(INDEX(Import.PLE,Detalhamento!$E172,Detalhamento!AJ$15)&lt;=mediçao,OFFSET(Import.PLQ,$A172-1,AJ$15-1,1,1),0),0),PLE!$AA$28*OFFSET(Import.PLQ,$A172-1,AJ$15-1,1,1)),IF($E172&lt;&gt;1,IF(ISNUMBER(INDEX(Import.PLE,Detalhamento!$E172,Detalhamento!AJ$15)),IF(INDEX(Import.PLE,Detalhamento!$E172,Detalhamento!AJ$15)&lt;=mediçao,0,OFFSET(Import.PLQ,$A172-1,AJ$15-1,1,1)),OFFSET(Import.PLQ,$A172-1,AJ$15-1,1,1)),(1-PLE!$AA$28)*OFFSET(Import.PLQ,$A172-1,AJ$15-1,1,1))))</f>
        <v>0</v>
      </c>
      <c r="AK172" s="144">
        <f ca="1">IF(AK$13="",0,CHOOSE(Detalhamento.OpçãoServiços,OFFSET(Import.PLQ,$A172-1,AK$15-1,1,1),IF($E172&lt;&gt;1,IF(ISNUMBER(INDEX(Import.PLE,Detalhamento!$E172,Detalhamento!AK$15)),IF(INDEX(Import.PLE,Detalhamento!$E172,Detalhamento!AK$15)&lt;=mediçao,OFFSET(Import.PLQ,$A172-1,AK$15-1,1,1),0),0),PLE!$AA$28*OFFSET(Import.PLQ,$A172-1,AK$15-1,1,1)),IF($E172&lt;&gt;1,IF(ISNUMBER(INDEX(Import.PLE,Detalhamento!$E172,Detalhamento!AK$15)),IF(INDEX(Import.PLE,Detalhamento!$E172,Detalhamento!AK$15)&lt;=mediçao,0,OFFSET(Import.PLQ,$A172-1,AK$15-1,1,1)),OFFSET(Import.PLQ,$A172-1,AK$15-1,1,1)),(1-PLE!$AA$28)*OFFSET(Import.PLQ,$A172-1,AK$15-1,1,1))))</f>
        <v>0</v>
      </c>
      <c r="AL172" s="144">
        <f ca="1">IF(AL$13="",0,CHOOSE(Detalhamento.OpçãoServiços,OFFSET(Import.PLQ,$A172-1,AL$15-1,1,1),IF($E172&lt;&gt;1,IF(ISNUMBER(INDEX(Import.PLE,Detalhamento!$E172,Detalhamento!AL$15)),IF(INDEX(Import.PLE,Detalhamento!$E172,Detalhamento!AL$15)&lt;=mediçao,OFFSET(Import.PLQ,$A172-1,AL$15-1,1,1),0),0),PLE!$AA$28*OFFSET(Import.PLQ,$A172-1,AL$15-1,1,1)),IF($E172&lt;&gt;1,IF(ISNUMBER(INDEX(Import.PLE,Detalhamento!$E172,Detalhamento!AL$15)),IF(INDEX(Import.PLE,Detalhamento!$E172,Detalhamento!AL$15)&lt;=mediçao,0,OFFSET(Import.PLQ,$A172-1,AL$15-1,1,1)),OFFSET(Import.PLQ,$A172-1,AL$15-1,1,1)),(1-PLE!$AA$28)*OFFSET(Import.PLQ,$A172-1,AL$15-1,1,1))))</f>
        <v>0</v>
      </c>
      <c r="AM172" s="144">
        <f ca="1">IF(AM$13="",0,CHOOSE(Detalhamento.OpçãoServiços,OFFSET(Import.PLQ,$A172-1,AM$15-1,1,1),IF($E172&lt;&gt;1,IF(ISNUMBER(INDEX(Import.PLE,Detalhamento!$E172,Detalhamento!AM$15)),IF(INDEX(Import.PLE,Detalhamento!$E172,Detalhamento!AM$15)&lt;=mediçao,OFFSET(Import.PLQ,$A172-1,AM$15-1,1,1),0),0),PLE!$AA$28*OFFSET(Import.PLQ,$A172-1,AM$15-1,1,1)),IF($E172&lt;&gt;1,IF(ISNUMBER(INDEX(Import.PLE,Detalhamento!$E172,Detalhamento!AM$15)),IF(INDEX(Import.PLE,Detalhamento!$E172,Detalhamento!AM$15)&lt;=mediçao,0,OFFSET(Import.PLQ,$A172-1,AM$15-1,1,1)),OFFSET(Import.PLQ,$A172-1,AM$15-1,1,1)),(1-PLE!$AA$28)*OFFSET(Import.PLQ,$A172-1,AM$15-1,1,1))))</f>
        <v>0</v>
      </c>
      <c r="AN172" s="144">
        <f ca="1">IF(AN$13="",0,CHOOSE(Detalhamento.OpçãoServiços,OFFSET(Import.PLQ,$A172-1,AN$15-1,1,1),IF($E172&lt;&gt;1,IF(ISNUMBER(INDEX(Import.PLE,Detalhamento!$E172,Detalhamento!AN$15)),IF(INDEX(Import.PLE,Detalhamento!$E172,Detalhamento!AN$15)&lt;=mediçao,OFFSET(Import.PLQ,$A172-1,AN$15-1,1,1),0),0),PLE!$AA$28*OFFSET(Import.PLQ,$A172-1,AN$15-1,1,1)),IF($E172&lt;&gt;1,IF(ISNUMBER(INDEX(Import.PLE,Detalhamento!$E172,Detalhamento!AN$15)),IF(INDEX(Import.PLE,Detalhamento!$E172,Detalhamento!AN$15)&lt;=mediçao,0,OFFSET(Import.PLQ,$A172-1,AN$15-1,1,1)),OFFSET(Import.PLQ,$A172-1,AN$15-1,1,1)),(1-PLE!$AA$28)*OFFSET(Import.PLQ,$A172-1,AN$15-1,1,1))))</f>
        <v>0</v>
      </c>
      <c r="AO172" s="144">
        <f ca="1">IF(AO$13="",0,CHOOSE(Detalhamento.OpçãoServiços,OFFSET(Import.PLQ,$A172-1,AO$15-1,1,1),IF($E172&lt;&gt;1,IF(ISNUMBER(INDEX(Import.PLE,Detalhamento!$E172,Detalhamento!AO$15)),IF(INDEX(Import.PLE,Detalhamento!$E172,Detalhamento!AO$15)&lt;=mediçao,OFFSET(Import.PLQ,$A172-1,AO$15-1,1,1),0),0),PLE!$AA$28*OFFSET(Import.PLQ,$A172-1,AO$15-1,1,1)),IF($E172&lt;&gt;1,IF(ISNUMBER(INDEX(Import.PLE,Detalhamento!$E172,Detalhamento!AO$15)),IF(INDEX(Import.PLE,Detalhamento!$E172,Detalhamento!AO$15)&lt;=mediçao,0,OFFSET(Import.PLQ,$A172-1,AO$15-1,1,1)),OFFSET(Import.PLQ,$A172-1,AO$15-1,1,1)),(1-PLE!$AA$28)*OFFSET(Import.PLQ,$A172-1,AO$15-1,1,1))))</f>
        <v>0</v>
      </c>
      <c r="AP172" s="144">
        <f ca="1">IF(AP$13="",0,CHOOSE(Detalhamento.OpçãoServiços,OFFSET(Import.PLQ,$A172-1,AP$15-1,1,1),IF($E172&lt;&gt;1,IF(ISNUMBER(INDEX(Import.PLE,Detalhamento!$E172,Detalhamento!AP$15)),IF(INDEX(Import.PLE,Detalhamento!$E172,Detalhamento!AP$15)&lt;=mediçao,OFFSET(Import.PLQ,$A172-1,AP$15-1,1,1),0),0),PLE!$AA$28*OFFSET(Import.PLQ,$A172-1,AP$15-1,1,1)),IF($E172&lt;&gt;1,IF(ISNUMBER(INDEX(Import.PLE,Detalhamento!$E172,Detalhamento!AP$15)),IF(INDEX(Import.PLE,Detalhamento!$E172,Detalhamento!AP$15)&lt;=mediçao,0,OFFSET(Import.PLQ,$A172-1,AP$15-1,1,1)),OFFSET(Import.PLQ,$A172-1,AP$15-1,1,1)),(1-PLE!$AA$28)*OFFSET(Import.PLQ,$A172-1,AP$15-1,1,1))))</f>
        <v>0</v>
      </c>
      <c r="AQ172" s="144">
        <f ca="1">IF(AQ$13="",0,CHOOSE(Detalhamento.OpçãoServiços,OFFSET(Import.PLQ,$A172-1,AQ$15-1,1,1),IF($E172&lt;&gt;1,IF(ISNUMBER(INDEX(Import.PLE,Detalhamento!$E172,Detalhamento!AQ$15)),IF(INDEX(Import.PLE,Detalhamento!$E172,Detalhamento!AQ$15)&lt;=mediçao,OFFSET(Import.PLQ,$A172-1,AQ$15-1,1,1),0),0),PLE!$AA$28*OFFSET(Import.PLQ,$A172-1,AQ$15-1,1,1)),IF($E172&lt;&gt;1,IF(ISNUMBER(INDEX(Import.PLE,Detalhamento!$E172,Detalhamento!AQ$15)),IF(INDEX(Import.PLE,Detalhamento!$E172,Detalhamento!AQ$15)&lt;=mediçao,0,OFFSET(Import.PLQ,$A172-1,AQ$15-1,1,1)),OFFSET(Import.PLQ,$A172-1,AQ$15-1,1,1)),(1-PLE!$AA$28)*OFFSET(Import.PLQ,$A172-1,AQ$15-1,1,1))))</f>
        <v>0</v>
      </c>
      <c r="AR172" s="144">
        <f ca="1">IF(AR$13="",0,CHOOSE(Detalhamento.OpçãoServiços,OFFSET(Import.PLQ,$A172-1,AR$15-1,1,1),IF($E172&lt;&gt;1,IF(ISNUMBER(INDEX(Import.PLE,Detalhamento!$E172,Detalhamento!AR$15)),IF(INDEX(Import.PLE,Detalhamento!$E172,Detalhamento!AR$15)&lt;=mediçao,OFFSET(Import.PLQ,$A172-1,AR$15-1,1,1),0),0),PLE!$AA$28*OFFSET(Import.PLQ,$A172-1,AR$15-1,1,1)),IF($E172&lt;&gt;1,IF(ISNUMBER(INDEX(Import.PLE,Detalhamento!$E172,Detalhamento!AR$15)),IF(INDEX(Import.PLE,Detalhamento!$E172,Detalhamento!AR$15)&lt;=mediçao,0,OFFSET(Import.PLQ,$A172-1,AR$15-1,1,1)),OFFSET(Import.PLQ,$A172-1,AR$15-1,1,1)),(1-PLE!$AA$28)*OFFSET(Import.PLQ,$A172-1,AR$15-1,1,1))))</f>
        <v>0</v>
      </c>
      <c r="AS172" s="144">
        <f ca="1">IF(AS$13="",0,CHOOSE(Detalhamento.OpçãoServiços,OFFSET(Import.PLQ,$A172-1,AS$15-1,1,1),IF($E172&lt;&gt;1,IF(ISNUMBER(INDEX(Import.PLE,Detalhamento!$E172,Detalhamento!AS$15)),IF(INDEX(Import.PLE,Detalhamento!$E172,Detalhamento!AS$15)&lt;=mediçao,OFFSET(Import.PLQ,$A172-1,AS$15-1,1,1),0),0),PLE!$AA$28*OFFSET(Import.PLQ,$A172-1,AS$15-1,1,1)),IF($E172&lt;&gt;1,IF(ISNUMBER(INDEX(Import.PLE,Detalhamento!$E172,Detalhamento!AS$15)),IF(INDEX(Import.PLE,Detalhamento!$E172,Detalhamento!AS$15)&lt;=mediçao,0,OFFSET(Import.PLQ,$A172-1,AS$15-1,1,1)),OFFSET(Import.PLQ,$A172-1,AS$15-1,1,1)),(1-PLE!$AA$28)*OFFSET(Import.PLQ,$A172-1,AS$15-1,1,1))))</f>
        <v>0</v>
      </c>
      <c r="AT172" s="144">
        <f ca="1">IF(AT$13="",0,CHOOSE(Detalhamento.OpçãoServiços,OFFSET(Import.PLQ,$A172-1,AT$15-1,1,1),IF($E172&lt;&gt;1,IF(ISNUMBER(INDEX(Import.PLE,Detalhamento!$E172,Detalhamento!AT$15)),IF(INDEX(Import.PLE,Detalhamento!$E172,Detalhamento!AT$15)&lt;=mediçao,OFFSET(Import.PLQ,$A172-1,AT$15-1,1,1),0),0),PLE!$AA$28*OFFSET(Import.PLQ,$A172-1,AT$15-1,1,1)),IF($E172&lt;&gt;1,IF(ISNUMBER(INDEX(Import.PLE,Detalhamento!$E172,Detalhamento!AT$15)),IF(INDEX(Import.PLE,Detalhamento!$E172,Detalhamento!AT$15)&lt;=mediçao,0,OFFSET(Import.PLQ,$A172-1,AT$15-1,1,1)),OFFSET(Import.PLQ,$A172-1,AT$15-1,1,1)),(1-PLE!$AA$28)*OFFSET(Import.PLQ,$A172-1,AT$15-1,1,1))))</f>
        <v>0</v>
      </c>
      <c r="AU172" s="144">
        <f ca="1">IF(AU$13="",0,CHOOSE(Detalhamento.OpçãoServiços,OFFSET(Import.PLQ,$A172-1,AU$15-1,1,1),IF($E172&lt;&gt;1,IF(ISNUMBER(INDEX(Import.PLE,Detalhamento!$E172,Detalhamento!AU$15)),IF(INDEX(Import.PLE,Detalhamento!$E172,Detalhamento!AU$15)&lt;=mediçao,OFFSET(Import.PLQ,$A172-1,AU$15-1,1,1),0),0),PLE!$AA$28*OFFSET(Import.PLQ,$A172-1,AU$15-1,1,1)),IF($E172&lt;&gt;1,IF(ISNUMBER(INDEX(Import.PLE,Detalhamento!$E172,Detalhamento!AU$15)),IF(INDEX(Import.PLE,Detalhamento!$E172,Detalhamento!AU$15)&lt;=mediçao,0,OFFSET(Import.PLQ,$A172-1,AU$15-1,1,1)),OFFSET(Import.PLQ,$A172-1,AU$15-1,1,1)),(1-PLE!$AA$28)*OFFSET(Import.PLQ,$A172-1,AU$15-1,1,1))))</f>
        <v>0</v>
      </c>
      <c r="AV172" s="144">
        <f ca="1">IF(AV$13="",0,CHOOSE(Detalhamento.OpçãoServiços,OFFSET(Import.PLQ,$A172-1,AV$15-1,1,1),IF($E172&lt;&gt;1,IF(ISNUMBER(INDEX(Import.PLE,Detalhamento!$E172,Detalhamento!AV$15)),IF(INDEX(Import.PLE,Detalhamento!$E172,Detalhamento!AV$15)&lt;=mediçao,OFFSET(Import.PLQ,$A172-1,AV$15-1,1,1),0),0),PLE!$AA$28*OFFSET(Import.PLQ,$A172-1,AV$15-1,1,1)),IF($E172&lt;&gt;1,IF(ISNUMBER(INDEX(Import.PLE,Detalhamento!$E172,Detalhamento!AV$15)),IF(INDEX(Import.PLE,Detalhamento!$E172,Detalhamento!AV$15)&lt;=mediçao,0,OFFSET(Import.PLQ,$A172-1,AV$15-1,1,1)),OFFSET(Import.PLQ,$A172-1,AV$15-1,1,1)),(1-PLE!$AA$28)*OFFSET(Import.PLQ,$A172-1,AV$15-1,1,1))))</f>
        <v>0</v>
      </c>
      <c r="AW172" s="144">
        <f ca="1">IF(AW$13="",0,CHOOSE(Detalhamento.OpçãoServiços,OFFSET(Import.PLQ,$A172-1,AW$15-1,1,1),IF($E172&lt;&gt;1,IF(ISNUMBER(INDEX(Import.PLE,Detalhamento!$E172,Detalhamento!AW$15)),IF(INDEX(Import.PLE,Detalhamento!$E172,Detalhamento!AW$15)&lt;=mediçao,OFFSET(Import.PLQ,$A172-1,AW$15-1,1,1),0),0),PLE!$AA$28*OFFSET(Import.PLQ,$A172-1,AW$15-1,1,1)),IF($E172&lt;&gt;1,IF(ISNUMBER(INDEX(Import.PLE,Detalhamento!$E172,Detalhamento!AW$15)),IF(INDEX(Import.PLE,Detalhamento!$E172,Detalhamento!AW$15)&lt;=mediçao,0,OFFSET(Import.PLQ,$A172-1,AW$15-1,1,1)),OFFSET(Import.PLQ,$A172-1,AW$15-1,1,1)),(1-PLE!$AA$28)*OFFSET(Import.PLQ,$A172-1,AW$15-1,1,1))))</f>
        <v>0</v>
      </c>
      <c r="AX172" s="144">
        <f ca="1">IF(AX$13="",0,CHOOSE(Detalhamento.OpçãoServiços,OFFSET(Import.PLQ,$A172-1,AX$15-1,1,1),IF($E172&lt;&gt;1,IF(ISNUMBER(INDEX(Import.PLE,Detalhamento!$E172,Detalhamento!AX$15)),IF(INDEX(Import.PLE,Detalhamento!$E172,Detalhamento!AX$15)&lt;=mediçao,OFFSET(Import.PLQ,$A172-1,AX$15-1,1,1),0),0),PLE!$AA$28*OFFSET(Import.PLQ,$A172-1,AX$15-1,1,1)),IF($E172&lt;&gt;1,IF(ISNUMBER(INDEX(Import.PLE,Detalhamento!$E172,Detalhamento!AX$15)),IF(INDEX(Import.PLE,Detalhamento!$E172,Detalhamento!AX$15)&lt;=mediçao,0,OFFSET(Import.PLQ,$A172-1,AX$15-1,1,1)),OFFSET(Import.PLQ,$A172-1,AX$15-1,1,1)),(1-PLE!$AA$28)*OFFSET(Import.PLQ,$A172-1,AX$15-1,1,1))))</f>
        <v>0</v>
      </c>
      <c r="AY172" s="144">
        <f ca="1">IF(AY$13="",0,CHOOSE(Detalhamento.OpçãoServiços,OFFSET(Import.PLQ,$A172-1,AY$15-1,1,1),IF($E172&lt;&gt;1,IF(ISNUMBER(INDEX(Import.PLE,Detalhamento!$E172,Detalhamento!AY$15)),IF(INDEX(Import.PLE,Detalhamento!$E172,Detalhamento!AY$15)&lt;=mediçao,OFFSET(Import.PLQ,$A172-1,AY$15-1,1,1),0),0),PLE!$AA$28*OFFSET(Import.PLQ,$A172-1,AY$15-1,1,1)),IF($E172&lt;&gt;1,IF(ISNUMBER(INDEX(Import.PLE,Detalhamento!$E172,Detalhamento!AY$15)),IF(INDEX(Import.PLE,Detalhamento!$E172,Detalhamento!AY$15)&lt;=mediçao,0,OFFSET(Import.PLQ,$A172-1,AY$15-1,1,1)),OFFSET(Import.PLQ,$A172-1,AY$15-1,1,1)),(1-PLE!$AA$28)*OFFSET(Import.PLQ,$A172-1,AY$15-1,1,1))))</f>
        <v>0</v>
      </c>
      <c r="AZ172" s="144">
        <f ca="1">IF(AZ$13="",0,CHOOSE(Detalhamento.OpçãoServiços,OFFSET(Import.PLQ,$A172-1,AZ$15-1,1,1),IF($E172&lt;&gt;1,IF(ISNUMBER(INDEX(Import.PLE,Detalhamento!$E172,Detalhamento!AZ$15)),IF(INDEX(Import.PLE,Detalhamento!$E172,Detalhamento!AZ$15)&lt;=mediçao,OFFSET(Import.PLQ,$A172-1,AZ$15-1,1,1),0),0),PLE!$AA$28*OFFSET(Import.PLQ,$A172-1,AZ$15-1,1,1)),IF($E172&lt;&gt;1,IF(ISNUMBER(INDEX(Import.PLE,Detalhamento!$E172,Detalhamento!AZ$15)),IF(INDEX(Import.PLE,Detalhamento!$E172,Detalhamento!AZ$15)&lt;=mediçao,0,OFFSET(Import.PLQ,$A172-1,AZ$15-1,1,1)),OFFSET(Import.PLQ,$A172-1,AZ$15-1,1,1)),(1-PLE!$AA$28)*OFFSET(Import.PLQ,$A172-1,AZ$15-1,1,1))))</f>
        <v>0</v>
      </c>
      <c r="BA172" s="144">
        <f ca="1">IF(BA$13="",0,CHOOSE(Detalhamento.OpçãoServiços,OFFSET(Import.PLQ,$A172-1,BA$15-1,1,1),IF($E172&lt;&gt;1,IF(ISNUMBER(INDEX(Import.PLE,Detalhamento!$E172,Detalhamento!BA$15)),IF(INDEX(Import.PLE,Detalhamento!$E172,Detalhamento!BA$15)&lt;=mediçao,OFFSET(Import.PLQ,$A172-1,BA$15-1,1,1),0),0),PLE!$AA$28*OFFSET(Import.PLQ,$A172-1,BA$15-1,1,1)),IF($E172&lt;&gt;1,IF(ISNUMBER(INDEX(Import.PLE,Detalhamento!$E172,Detalhamento!BA$15)),IF(INDEX(Import.PLE,Detalhamento!$E172,Detalhamento!BA$15)&lt;=mediçao,0,OFFSET(Import.PLQ,$A172-1,BA$15-1,1,1)),OFFSET(Import.PLQ,$A172-1,BA$15-1,1,1)),(1-PLE!$AA$28)*OFFSET(Import.PLQ,$A172-1,BA$15-1,1,1))))</f>
        <v>0</v>
      </c>
      <c r="BB172" s="144">
        <f ca="1">IF(BB$13="",0,CHOOSE(Detalhamento.OpçãoServiços,OFFSET(Import.PLQ,$A172-1,BB$15-1,1,1),IF($E172&lt;&gt;1,IF(ISNUMBER(INDEX(Import.PLE,Detalhamento!$E172,Detalhamento!BB$15)),IF(INDEX(Import.PLE,Detalhamento!$E172,Detalhamento!BB$15)&lt;=mediçao,OFFSET(Import.PLQ,$A172-1,BB$15-1,1,1),0),0),PLE!$AA$28*OFFSET(Import.PLQ,$A172-1,BB$15-1,1,1)),IF($E172&lt;&gt;1,IF(ISNUMBER(INDEX(Import.PLE,Detalhamento!$E172,Detalhamento!BB$15)),IF(INDEX(Import.PLE,Detalhamento!$E172,Detalhamento!BB$15)&lt;=mediçao,0,OFFSET(Import.PLQ,$A172-1,BB$15-1,1,1)),OFFSET(Import.PLQ,$A172-1,BB$15-1,1,1)),(1-PLE!$AA$28)*OFFSET(Import.PLQ,$A172-1,BB$15-1,1,1))))</f>
        <v>0</v>
      </c>
      <c r="BC172" s="144">
        <f ca="1">IF(BC$13="",0,CHOOSE(Detalhamento.OpçãoServiços,OFFSET(Import.PLQ,$A172-1,BC$15-1,1,1),IF($E172&lt;&gt;1,IF(ISNUMBER(INDEX(Import.PLE,Detalhamento!$E172,Detalhamento!BC$15)),IF(INDEX(Import.PLE,Detalhamento!$E172,Detalhamento!BC$15)&lt;=mediçao,OFFSET(Import.PLQ,$A172-1,BC$15-1,1,1),0),0),PLE!$AA$28*OFFSET(Import.PLQ,$A172-1,BC$15-1,1,1)),IF($E172&lt;&gt;1,IF(ISNUMBER(INDEX(Import.PLE,Detalhamento!$E172,Detalhamento!BC$15)),IF(INDEX(Import.PLE,Detalhamento!$E172,Detalhamento!BC$15)&lt;=mediçao,0,OFFSET(Import.PLQ,$A172-1,BC$15-1,1,1)),OFFSET(Import.PLQ,$A172-1,BC$15-1,1,1)),(1-PLE!$AA$28)*OFFSET(Import.PLQ,$A172-1,BC$15-1,1,1))))</f>
        <v>0</v>
      </c>
      <c r="BD172" s="144">
        <f ca="1">IF(BD$13="",0,CHOOSE(Detalhamento.OpçãoServiços,OFFSET(Import.PLQ,$A172-1,BD$15-1,1,1),IF($E172&lt;&gt;1,IF(ISNUMBER(INDEX(Import.PLE,Detalhamento!$E172,Detalhamento!BD$15)),IF(INDEX(Import.PLE,Detalhamento!$E172,Detalhamento!BD$15)&lt;=mediçao,OFFSET(Import.PLQ,$A172-1,BD$15-1,1,1),0),0),PLE!$AA$28*OFFSET(Import.PLQ,$A172-1,BD$15-1,1,1)),IF($E172&lt;&gt;1,IF(ISNUMBER(INDEX(Import.PLE,Detalhamento!$E172,Detalhamento!BD$15)),IF(INDEX(Import.PLE,Detalhamento!$E172,Detalhamento!BD$15)&lt;=mediçao,0,OFFSET(Import.PLQ,$A172-1,BD$15-1,1,1)),OFFSET(Import.PLQ,$A172-1,BD$15-1,1,1)),(1-PLE!$AA$28)*OFFSET(Import.PLQ,$A172-1,BD$15-1,1,1))))</f>
        <v>0</v>
      </c>
      <c r="BE172" s="144">
        <f ca="1">IF(BE$13="",0,CHOOSE(Detalhamento.OpçãoServiços,OFFSET(Import.PLQ,$A172-1,BE$15-1,1,1),IF($E172&lt;&gt;1,IF(ISNUMBER(INDEX(Import.PLE,Detalhamento!$E172,Detalhamento!BE$15)),IF(INDEX(Import.PLE,Detalhamento!$E172,Detalhamento!BE$15)&lt;=mediçao,OFFSET(Import.PLQ,$A172-1,BE$15-1,1,1),0),0),PLE!$AA$28*OFFSET(Import.PLQ,$A172-1,BE$15-1,1,1)),IF($E172&lt;&gt;1,IF(ISNUMBER(INDEX(Import.PLE,Detalhamento!$E172,Detalhamento!BE$15)),IF(INDEX(Import.PLE,Detalhamento!$E172,Detalhamento!BE$15)&lt;=mediçao,0,OFFSET(Import.PLQ,$A172-1,BE$15-1,1,1)),OFFSET(Import.PLQ,$A172-1,BE$15-1,1,1)),(1-PLE!$AA$28)*OFFSET(Import.PLQ,$A172-1,BE$15-1,1,1))))</f>
        <v>0</v>
      </c>
      <c r="BF172" s="144">
        <f ca="1">IF(BF$13="",0,CHOOSE(Detalhamento.OpçãoServiços,OFFSET(Import.PLQ,$A172-1,BF$15-1,1,1),IF($E172&lt;&gt;1,IF(ISNUMBER(INDEX(Import.PLE,Detalhamento!$E172,Detalhamento!BF$15)),IF(INDEX(Import.PLE,Detalhamento!$E172,Detalhamento!BF$15)&lt;=mediçao,OFFSET(Import.PLQ,$A172-1,BF$15-1,1,1),0),0),PLE!$AA$28*OFFSET(Import.PLQ,$A172-1,BF$15-1,1,1)),IF($E172&lt;&gt;1,IF(ISNUMBER(INDEX(Import.PLE,Detalhamento!$E172,Detalhamento!BF$15)),IF(INDEX(Import.PLE,Detalhamento!$E172,Detalhamento!BF$15)&lt;=mediçao,0,OFFSET(Import.PLQ,$A172-1,BF$15-1,1,1)),OFFSET(Import.PLQ,$A172-1,BF$15-1,1,1)),(1-PLE!$AA$28)*OFFSET(Import.PLQ,$A172-1,BF$15-1,1,1))))</f>
        <v>0</v>
      </c>
      <c r="BG172" s="144">
        <f ca="1">IF(BG$13="",0,CHOOSE(Detalhamento.OpçãoServiços,OFFSET(Import.PLQ,$A172-1,BG$15-1,1,1),IF($E172&lt;&gt;1,IF(ISNUMBER(INDEX(Import.PLE,Detalhamento!$E172,Detalhamento!BG$15)),IF(INDEX(Import.PLE,Detalhamento!$E172,Detalhamento!BG$15)&lt;=mediçao,OFFSET(Import.PLQ,$A172-1,BG$15-1,1,1),0),0),PLE!$AA$28*OFFSET(Import.PLQ,$A172-1,BG$15-1,1,1)),IF($E172&lt;&gt;1,IF(ISNUMBER(INDEX(Import.PLE,Detalhamento!$E172,Detalhamento!BG$15)),IF(INDEX(Import.PLE,Detalhamento!$E172,Detalhamento!BG$15)&lt;=mediçao,0,OFFSET(Import.PLQ,$A172-1,BG$15-1,1,1)),OFFSET(Import.PLQ,$A172-1,BG$15-1,1,1)),(1-PLE!$AA$28)*OFFSET(Import.PLQ,$A172-1,BG$15-1,1,1))))</f>
        <v>0</v>
      </c>
      <c r="BH172" s="144">
        <f ca="1">IF(BH$13="",0,CHOOSE(Detalhamento.OpçãoServiços,OFFSET(Import.PLQ,$A172-1,BH$15-1,1,1),IF($E172&lt;&gt;1,IF(ISNUMBER(INDEX(Import.PLE,Detalhamento!$E172,Detalhamento!BH$15)),IF(INDEX(Import.PLE,Detalhamento!$E172,Detalhamento!BH$15)&lt;=mediçao,OFFSET(Import.PLQ,$A172-1,BH$15-1,1,1),0),0),PLE!$AA$28*OFFSET(Import.PLQ,$A172-1,BH$15-1,1,1)),IF($E172&lt;&gt;1,IF(ISNUMBER(INDEX(Import.PLE,Detalhamento!$E172,Detalhamento!BH$15)),IF(INDEX(Import.PLE,Detalhamento!$E172,Detalhamento!BH$15)&lt;=mediçao,0,OFFSET(Import.PLQ,$A172-1,BH$15-1,1,1)),OFFSET(Import.PLQ,$A172-1,BH$15-1,1,1)),(1-PLE!$AA$28)*OFFSET(Import.PLQ,$A172-1,BH$15-1,1,1))))</f>
        <v>0</v>
      </c>
      <c r="BI172" s="144">
        <f ca="1">IF(BI$13="",0,CHOOSE(Detalhamento.OpçãoServiços,OFFSET(Import.PLQ,$A172-1,BI$15-1,1,1),IF($E172&lt;&gt;1,IF(ISNUMBER(INDEX(Import.PLE,Detalhamento!$E172,Detalhamento!BI$15)),IF(INDEX(Import.PLE,Detalhamento!$E172,Detalhamento!BI$15)&lt;=mediçao,OFFSET(Import.PLQ,$A172-1,BI$15-1,1,1),0),0),PLE!$AA$28*OFFSET(Import.PLQ,$A172-1,BI$15-1,1,1)),IF($E172&lt;&gt;1,IF(ISNUMBER(INDEX(Import.PLE,Detalhamento!$E172,Detalhamento!BI$15)),IF(INDEX(Import.PLE,Detalhamento!$E172,Detalhamento!BI$15)&lt;=mediçao,0,OFFSET(Import.PLQ,$A172-1,BI$15-1,1,1)),OFFSET(Import.PLQ,$A172-1,BI$15-1,1,1)),(1-PLE!$AA$28)*OFFSET(Import.PLQ,$A172-1,BI$15-1,1,1))))</f>
        <v>0</v>
      </c>
    </row>
    <row r="173" spans="1:61" ht="30" x14ac:dyDescent="0.2">
      <c r="A173" s="155">
        <v>133</v>
      </c>
      <c r="B173" s="21" t="str">
        <f t="shared" ca="1" si="25"/>
        <v>Serviço</v>
      </c>
      <c r="E173" s="153">
        <f t="shared" ca="1" si="26"/>
        <v>15</v>
      </c>
      <c r="F173" s="154">
        <f t="shared" ca="1" si="27"/>
        <v>150133</v>
      </c>
      <c r="G173" s="154" t="str">
        <f t="shared" ca="1" si="30"/>
        <v>1.14.5</v>
      </c>
      <c r="H173" s="182" t="str">
        <f t="shared" ca="1" si="30"/>
        <v>PLACA FOTOLUMINESCENTE PARA SINALIZAÇÃO EXTINTOR 30X30CM - FORNECIMENTO E COLOCAÇÃO - FORNECIMENTO E COLOCACAO (ADAPTADO SINAPI 84121)</v>
      </c>
      <c r="I173" s="37" t="str">
        <f t="shared" ca="1" si="28"/>
        <v>UN</v>
      </c>
      <c r="J173" s="144">
        <f t="shared" ca="1" si="29"/>
        <v>6</v>
      </c>
      <c r="K173" s="67"/>
      <c r="L173" s="144">
        <f ca="1">IF(L$13="",0,CHOOSE(Detalhamento.OpçãoServiços,OFFSET(Import.PLQ,$A173-1,L$15-1,1,1),IF($E173&lt;&gt;1,IF(ISNUMBER(INDEX(Import.PLE,Detalhamento!$E173,Detalhamento!L$15)),IF(INDEX(Import.PLE,Detalhamento!$E173,Detalhamento!L$15)&lt;=mediçao,OFFSET(Import.PLQ,$A173-1,L$15-1,1,1),0),0),PLE!$AA$28*OFFSET(Import.PLQ,$A173-1,L$15-1,1,1)),IF($E173&lt;&gt;1,IF(ISNUMBER(INDEX(Import.PLE,Detalhamento!$E173,Detalhamento!L$15)),IF(INDEX(Import.PLE,Detalhamento!$E173,Detalhamento!L$15)&lt;=mediçao,0,OFFSET(Import.PLQ,$A173-1,L$15-1,1,1)),OFFSET(Import.PLQ,$A173-1,L$15-1,1,1)),(1-PLE!$AA$28)*OFFSET(Import.PLQ,$A173-1,L$15-1,1,1))))</f>
        <v>6</v>
      </c>
      <c r="M173" s="144">
        <f ca="1">IF(M$13="",0,CHOOSE(Detalhamento.OpçãoServiços,OFFSET(Import.PLQ,$A173-1,M$15-1,1,1),IF($E173&lt;&gt;1,IF(ISNUMBER(INDEX(Import.PLE,Detalhamento!$E173,Detalhamento!M$15)),IF(INDEX(Import.PLE,Detalhamento!$E173,Detalhamento!M$15)&lt;=mediçao,OFFSET(Import.PLQ,$A173-1,M$15-1,1,1),0),0),PLE!$AA$28*OFFSET(Import.PLQ,$A173-1,M$15-1,1,1)),IF($E173&lt;&gt;1,IF(ISNUMBER(INDEX(Import.PLE,Detalhamento!$E173,Detalhamento!M$15)),IF(INDEX(Import.PLE,Detalhamento!$E173,Detalhamento!M$15)&lt;=mediçao,0,OFFSET(Import.PLQ,$A173-1,M$15-1,1,1)),OFFSET(Import.PLQ,$A173-1,M$15-1,1,1)),(1-PLE!$AA$28)*OFFSET(Import.PLQ,$A173-1,M$15-1,1,1))))</f>
        <v>0</v>
      </c>
      <c r="N173" s="144">
        <f ca="1">IF(N$13="",0,CHOOSE(Detalhamento.OpçãoServiços,OFFSET(Import.PLQ,$A173-1,N$15-1,1,1),IF($E173&lt;&gt;1,IF(ISNUMBER(INDEX(Import.PLE,Detalhamento!$E173,Detalhamento!N$15)),IF(INDEX(Import.PLE,Detalhamento!$E173,Detalhamento!N$15)&lt;=mediçao,OFFSET(Import.PLQ,$A173-1,N$15-1,1,1),0),0),PLE!$AA$28*OFFSET(Import.PLQ,$A173-1,N$15-1,1,1)),IF($E173&lt;&gt;1,IF(ISNUMBER(INDEX(Import.PLE,Detalhamento!$E173,Detalhamento!N$15)),IF(INDEX(Import.PLE,Detalhamento!$E173,Detalhamento!N$15)&lt;=mediçao,0,OFFSET(Import.PLQ,$A173-1,N$15-1,1,1)),OFFSET(Import.PLQ,$A173-1,N$15-1,1,1)),(1-PLE!$AA$28)*OFFSET(Import.PLQ,$A173-1,N$15-1,1,1))))</f>
        <v>0</v>
      </c>
      <c r="O173" s="144">
        <f ca="1">IF(O$13="",0,CHOOSE(Detalhamento.OpçãoServiços,OFFSET(Import.PLQ,$A173-1,O$15-1,1,1),IF($E173&lt;&gt;1,IF(ISNUMBER(INDEX(Import.PLE,Detalhamento!$E173,Detalhamento!O$15)),IF(INDEX(Import.PLE,Detalhamento!$E173,Detalhamento!O$15)&lt;=mediçao,OFFSET(Import.PLQ,$A173-1,O$15-1,1,1),0),0),PLE!$AA$28*OFFSET(Import.PLQ,$A173-1,O$15-1,1,1)),IF($E173&lt;&gt;1,IF(ISNUMBER(INDEX(Import.PLE,Detalhamento!$E173,Detalhamento!O$15)),IF(INDEX(Import.PLE,Detalhamento!$E173,Detalhamento!O$15)&lt;=mediçao,0,OFFSET(Import.PLQ,$A173-1,O$15-1,1,1)),OFFSET(Import.PLQ,$A173-1,O$15-1,1,1)),(1-PLE!$AA$28)*OFFSET(Import.PLQ,$A173-1,O$15-1,1,1))))</f>
        <v>0</v>
      </c>
      <c r="P173" s="144">
        <f ca="1">IF(P$13="",0,CHOOSE(Detalhamento.OpçãoServiços,OFFSET(Import.PLQ,$A173-1,P$15-1,1,1),IF($E173&lt;&gt;1,IF(ISNUMBER(INDEX(Import.PLE,Detalhamento!$E173,Detalhamento!P$15)),IF(INDEX(Import.PLE,Detalhamento!$E173,Detalhamento!P$15)&lt;=mediçao,OFFSET(Import.PLQ,$A173-1,P$15-1,1,1),0),0),PLE!$AA$28*OFFSET(Import.PLQ,$A173-1,P$15-1,1,1)),IF($E173&lt;&gt;1,IF(ISNUMBER(INDEX(Import.PLE,Detalhamento!$E173,Detalhamento!P$15)),IF(INDEX(Import.PLE,Detalhamento!$E173,Detalhamento!P$15)&lt;=mediçao,0,OFFSET(Import.PLQ,$A173-1,P$15-1,1,1)),OFFSET(Import.PLQ,$A173-1,P$15-1,1,1)),(1-PLE!$AA$28)*OFFSET(Import.PLQ,$A173-1,P$15-1,1,1))))</f>
        <v>0</v>
      </c>
      <c r="Q173" s="144">
        <f ca="1">IF(Q$13="",0,CHOOSE(Detalhamento.OpçãoServiços,OFFSET(Import.PLQ,$A173-1,Q$15-1,1,1),IF($E173&lt;&gt;1,IF(ISNUMBER(INDEX(Import.PLE,Detalhamento!$E173,Detalhamento!Q$15)),IF(INDEX(Import.PLE,Detalhamento!$E173,Detalhamento!Q$15)&lt;=mediçao,OFFSET(Import.PLQ,$A173-1,Q$15-1,1,1),0),0),PLE!$AA$28*OFFSET(Import.PLQ,$A173-1,Q$15-1,1,1)),IF($E173&lt;&gt;1,IF(ISNUMBER(INDEX(Import.PLE,Detalhamento!$E173,Detalhamento!Q$15)),IF(INDEX(Import.PLE,Detalhamento!$E173,Detalhamento!Q$15)&lt;=mediçao,0,OFFSET(Import.PLQ,$A173-1,Q$15-1,1,1)),OFFSET(Import.PLQ,$A173-1,Q$15-1,1,1)),(1-PLE!$AA$28)*OFFSET(Import.PLQ,$A173-1,Q$15-1,1,1))))</f>
        <v>0</v>
      </c>
      <c r="R173" s="144">
        <f ca="1">IF(R$13="",0,CHOOSE(Detalhamento.OpçãoServiços,OFFSET(Import.PLQ,$A173-1,R$15-1,1,1),IF($E173&lt;&gt;1,IF(ISNUMBER(INDEX(Import.PLE,Detalhamento!$E173,Detalhamento!R$15)),IF(INDEX(Import.PLE,Detalhamento!$E173,Detalhamento!R$15)&lt;=mediçao,OFFSET(Import.PLQ,$A173-1,R$15-1,1,1),0),0),PLE!$AA$28*OFFSET(Import.PLQ,$A173-1,R$15-1,1,1)),IF($E173&lt;&gt;1,IF(ISNUMBER(INDEX(Import.PLE,Detalhamento!$E173,Detalhamento!R$15)),IF(INDEX(Import.PLE,Detalhamento!$E173,Detalhamento!R$15)&lt;=mediçao,0,OFFSET(Import.PLQ,$A173-1,R$15-1,1,1)),OFFSET(Import.PLQ,$A173-1,R$15-1,1,1)),(1-PLE!$AA$28)*OFFSET(Import.PLQ,$A173-1,R$15-1,1,1))))</f>
        <v>0</v>
      </c>
      <c r="S173" s="144">
        <f ca="1">IF(S$13="",0,CHOOSE(Detalhamento.OpçãoServiços,OFFSET(Import.PLQ,$A173-1,S$15-1,1,1),IF($E173&lt;&gt;1,IF(ISNUMBER(INDEX(Import.PLE,Detalhamento!$E173,Detalhamento!S$15)),IF(INDEX(Import.PLE,Detalhamento!$E173,Detalhamento!S$15)&lt;=mediçao,OFFSET(Import.PLQ,$A173-1,S$15-1,1,1),0),0),PLE!$AA$28*OFFSET(Import.PLQ,$A173-1,S$15-1,1,1)),IF($E173&lt;&gt;1,IF(ISNUMBER(INDEX(Import.PLE,Detalhamento!$E173,Detalhamento!S$15)),IF(INDEX(Import.PLE,Detalhamento!$E173,Detalhamento!S$15)&lt;=mediçao,0,OFFSET(Import.PLQ,$A173-1,S$15-1,1,1)),OFFSET(Import.PLQ,$A173-1,S$15-1,1,1)),(1-PLE!$AA$28)*OFFSET(Import.PLQ,$A173-1,S$15-1,1,1))))</f>
        <v>0</v>
      </c>
      <c r="T173" s="144">
        <f ca="1">IF(T$13="",0,CHOOSE(Detalhamento.OpçãoServiços,OFFSET(Import.PLQ,$A173-1,T$15-1,1,1),IF($E173&lt;&gt;1,IF(ISNUMBER(INDEX(Import.PLE,Detalhamento!$E173,Detalhamento!T$15)),IF(INDEX(Import.PLE,Detalhamento!$E173,Detalhamento!T$15)&lt;=mediçao,OFFSET(Import.PLQ,$A173-1,T$15-1,1,1),0),0),PLE!$AA$28*OFFSET(Import.PLQ,$A173-1,T$15-1,1,1)),IF($E173&lt;&gt;1,IF(ISNUMBER(INDEX(Import.PLE,Detalhamento!$E173,Detalhamento!T$15)),IF(INDEX(Import.PLE,Detalhamento!$E173,Detalhamento!T$15)&lt;=mediçao,0,OFFSET(Import.PLQ,$A173-1,T$15-1,1,1)),OFFSET(Import.PLQ,$A173-1,T$15-1,1,1)),(1-PLE!$AA$28)*OFFSET(Import.PLQ,$A173-1,T$15-1,1,1))))</f>
        <v>0</v>
      </c>
      <c r="U173" s="144">
        <f ca="1">IF(U$13="",0,CHOOSE(Detalhamento.OpçãoServiços,OFFSET(Import.PLQ,$A173-1,U$15-1,1,1),IF($E173&lt;&gt;1,IF(ISNUMBER(INDEX(Import.PLE,Detalhamento!$E173,Detalhamento!U$15)),IF(INDEX(Import.PLE,Detalhamento!$E173,Detalhamento!U$15)&lt;=mediçao,OFFSET(Import.PLQ,$A173-1,U$15-1,1,1),0),0),PLE!$AA$28*OFFSET(Import.PLQ,$A173-1,U$15-1,1,1)),IF($E173&lt;&gt;1,IF(ISNUMBER(INDEX(Import.PLE,Detalhamento!$E173,Detalhamento!U$15)),IF(INDEX(Import.PLE,Detalhamento!$E173,Detalhamento!U$15)&lt;=mediçao,0,OFFSET(Import.PLQ,$A173-1,U$15-1,1,1)),OFFSET(Import.PLQ,$A173-1,U$15-1,1,1)),(1-PLE!$AA$28)*OFFSET(Import.PLQ,$A173-1,U$15-1,1,1))))</f>
        <v>0</v>
      </c>
      <c r="V173" s="144">
        <f ca="1">IF(V$13="",0,CHOOSE(Detalhamento.OpçãoServiços,OFFSET(Import.PLQ,$A173-1,V$15-1,1,1),IF($E173&lt;&gt;1,IF(ISNUMBER(INDEX(Import.PLE,Detalhamento!$E173,Detalhamento!V$15)),IF(INDEX(Import.PLE,Detalhamento!$E173,Detalhamento!V$15)&lt;=mediçao,OFFSET(Import.PLQ,$A173-1,V$15-1,1,1),0),0),PLE!$AA$28*OFFSET(Import.PLQ,$A173-1,V$15-1,1,1)),IF($E173&lt;&gt;1,IF(ISNUMBER(INDEX(Import.PLE,Detalhamento!$E173,Detalhamento!V$15)),IF(INDEX(Import.PLE,Detalhamento!$E173,Detalhamento!V$15)&lt;=mediçao,0,OFFSET(Import.PLQ,$A173-1,V$15-1,1,1)),OFFSET(Import.PLQ,$A173-1,V$15-1,1,1)),(1-PLE!$AA$28)*OFFSET(Import.PLQ,$A173-1,V$15-1,1,1))))</f>
        <v>0</v>
      </c>
      <c r="W173" s="144">
        <f ca="1">IF(W$13="",0,CHOOSE(Detalhamento.OpçãoServiços,OFFSET(Import.PLQ,$A173-1,W$15-1,1,1),IF($E173&lt;&gt;1,IF(ISNUMBER(INDEX(Import.PLE,Detalhamento!$E173,Detalhamento!W$15)),IF(INDEX(Import.PLE,Detalhamento!$E173,Detalhamento!W$15)&lt;=mediçao,OFFSET(Import.PLQ,$A173-1,W$15-1,1,1),0),0),PLE!$AA$28*OFFSET(Import.PLQ,$A173-1,W$15-1,1,1)),IF($E173&lt;&gt;1,IF(ISNUMBER(INDEX(Import.PLE,Detalhamento!$E173,Detalhamento!W$15)),IF(INDEX(Import.PLE,Detalhamento!$E173,Detalhamento!W$15)&lt;=mediçao,0,OFFSET(Import.PLQ,$A173-1,W$15-1,1,1)),OFFSET(Import.PLQ,$A173-1,W$15-1,1,1)),(1-PLE!$AA$28)*OFFSET(Import.PLQ,$A173-1,W$15-1,1,1))))</f>
        <v>0</v>
      </c>
      <c r="X173" s="144">
        <f ca="1">IF(X$13="",0,CHOOSE(Detalhamento.OpçãoServiços,OFFSET(Import.PLQ,$A173-1,X$15-1,1,1),IF($E173&lt;&gt;1,IF(ISNUMBER(INDEX(Import.PLE,Detalhamento!$E173,Detalhamento!X$15)),IF(INDEX(Import.PLE,Detalhamento!$E173,Detalhamento!X$15)&lt;=mediçao,OFFSET(Import.PLQ,$A173-1,X$15-1,1,1),0),0),PLE!$AA$28*OFFSET(Import.PLQ,$A173-1,X$15-1,1,1)),IF($E173&lt;&gt;1,IF(ISNUMBER(INDEX(Import.PLE,Detalhamento!$E173,Detalhamento!X$15)),IF(INDEX(Import.PLE,Detalhamento!$E173,Detalhamento!X$15)&lt;=mediçao,0,OFFSET(Import.PLQ,$A173-1,X$15-1,1,1)),OFFSET(Import.PLQ,$A173-1,X$15-1,1,1)),(1-PLE!$AA$28)*OFFSET(Import.PLQ,$A173-1,X$15-1,1,1))))</f>
        <v>0</v>
      </c>
      <c r="Y173" s="144">
        <f ca="1">IF(Y$13="",0,CHOOSE(Detalhamento.OpçãoServiços,OFFSET(Import.PLQ,$A173-1,Y$15-1,1,1),IF($E173&lt;&gt;1,IF(ISNUMBER(INDEX(Import.PLE,Detalhamento!$E173,Detalhamento!Y$15)),IF(INDEX(Import.PLE,Detalhamento!$E173,Detalhamento!Y$15)&lt;=mediçao,OFFSET(Import.PLQ,$A173-1,Y$15-1,1,1),0),0),PLE!$AA$28*OFFSET(Import.PLQ,$A173-1,Y$15-1,1,1)),IF($E173&lt;&gt;1,IF(ISNUMBER(INDEX(Import.PLE,Detalhamento!$E173,Detalhamento!Y$15)),IF(INDEX(Import.PLE,Detalhamento!$E173,Detalhamento!Y$15)&lt;=mediçao,0,OFFSET(Import.PLQ,$A173-1,Y$15-1,1,1)),OFFSET(Import.PLQ,$A173-1,Y$15-1,1,1)),(1-PLE!$AA$28)*OFFSET(Import.PLQ,$A173-1,Y$15-1,1,1))))</f>
        <v>0</v>
      </c>
      <c r="Z173" s="144">
        <f ca="1">IF(Z$13="",0,CHOOSE(Detalhamento.OpçãoServiços,OFFSET(Import.PLQ,$A173-1,Z$15-1,1,1),IF($E173&lt;&gt;1,IF(ISNUMBER(INDEX(Import.PLE,Detalhamento!$E173,Detalhamento!Z$15)),IF(INDEX(Import.PLE,Detalhamento!$E173,Detalhamento!Z$15)&lt;=mediçao,OFFSET(Import.PLQ,$A173-1,Z$15-1,1,1),0),0),PLE!$AA$28*OFFSET(Import.PLQ,$A173-1,Z$15-1,1,1)),IF($E173&lt;&gt;1,IF(ISNUMBER(INDEX(Import.PLE,Detalhamento!$E173,Detalhamento!Z$15)),IF(INDEX(Import.PLE,Detalhamento!$E173,Detalhamento!Z$15)&lt;=mediçao,0,OFFSET(Import.PLQ,$A173-1,Z$15-1,1,1)),OFFSET(Import.PLQ,$A173-1,Z$15-1,1,1)),(1-PLE!$AA$28)*OFFSET(Import.PLQ,$A173-1,Z$15-1,1,1))))</f>
        <v>0</v>
      </c>
      <c r="AA173" s="144">
        <f ca="1">IF(AA$13="",0,CHOOSE(Detalhamento.OpçãoServiços,OFFSET(Import.PLQ,$A173-1,AA$15-1,1,1),IF($E173&lt;&gt;1,IF(ISNUMBER(INDEX(Import.PLE,Detalhamento!$E173,Detalhamento!AA$15)),IF(INDEX(Import.PLE,Detalhamento!$E173,Detalhamento!AA$15)&lt;=mediçao,OFFSET(Import.PLQ,$A173-1,AA$15-1,1,1),0),0),PLE!$AA$28*OFFSET(Import.PLQ,$A173-1,AA$15-1,1,1)),IF($E173&lt;&gt;1,IF(ISNUMBER(INDEX(Import.PLE,Detalhamento!$E173,Detalhamento!AA$15)),IF(INDEX(Import.PLE,Detalhamento!$E173,Detalhamento!AA$15)&lt;=mediçao,0,OFFSET(Import.PLQ,$A173-1,AA$15-1,1,1)),OFFSET(Import.PLQ,$A173-1,AA$15-1,1,1)),(1-PLE!$AA$28)*OFFSET(Import.PLQ,$A173-1,AA$15-1,1,1))))</f>
        <v>0</v>
      </c>
      <c r="AB173" s="144">
        <f ca="1">IF(AB$13="",0,CHOOSE(Detalhamento.OpçãoServiços,OFFSET(Import.PLQ,$A173-1,AB$15-1,1,1),IF($E173&lt;&gt;1,IF(ISNUMBER(INDEX(Import.PLE,Detalhamento!$E173,Detalhamento!AB$15)),IF(INDEX(Import.PLE,Detalhamento!$E173,Detalhamento!AB$15)&lt;=mediçao,OFFSET(Import.PLQ,$A173-1,AB$15-1,1,1),0),0),PLE!$AA$28*OFFSET(Import.PLQ,$A173-1,AB$15-1,1,1)),IF($E173&lt;&gt;1,IF(ISNUMBER(INDEX(Import.PLE,Detalhamento!$E173,Detalhamento!AB$15)),IF(INDEX(Import.PLE,Detalhamento!$E173,Detalhamento!AB$15)&lt;=mediçao,0,OFFSET(Import.PLQ,$A173-1,AB$15-1,1,1)),OFFSET(Import.PLQ,$A173-1,AB$15-1,1,1)),(1-PLE!$AA$28)*OFFSET(Import.PLQ,$A173-1,AB$15-1,1,1))))</f>
        <v>0</v>
      </c>
      <c r="AC173" s="144">
        <f ca="1">IF(AC$13="",0,CHOOSE(Detalhamento.OpçãoServiços,OFFSET(Import.PLQ,$A173-1,AC$15-1,1,1),IF($E173&lt;&gt;1,IF(ISNUMBER(INDEX(Import.PLE,Detalhamento!$E173,Detalhamento!AC$15)),IF(INDEX(Import.PLE,Detalhamento!$E173,Detalhamento!AC$15)&lt;=mediçao,OFFSET(Import.PLQ,$A173-1,AC$15-1,1,1),0),0),PLE!$AA$28*OFFSET(Import.PLQ,$A173-1,AC$15-1,1,1)),IF($E173&lt;&gt;1,IF(ISNUMBER(INDEX(Import.PLE,Detalhamento!$E173,Detalhamento!AC$15)),IF(INDEX(Import.PLE,Detalhamento!$E173,Detalhamento!AC$15)&lt;=mediçao,0,OFFSET(Import.PLQ,$A173-1,AC$15-1,1,1)),OFFSET(Import.PLQ,$A173-1,AC$15-1,1,1)),(1-PLE!$AA$28)*OFFSET(Import.PLQ,$A173-1,AC$15-1,1,1))))</f>
        <v>0</v>
      </c>
      <c r="AD173" s="144">
        <f ca="1">IF(AD$13="",0,CHOOSE(Detalhamento.OpçãoServiços,OFFSET(Import.PLQ,$A173-1,AD$15-1,1,1),IF($E173&lt;&gt;1,IF(ISNUMBER(INDEX(Import.PLE,Detalhamento!$E173,Detalhamento!AD$15)),IF(INDEX(Import.PLE,Detalhamento!$E173,Detalhamento!AD$15)&lt;=mediçao,OFFSET(Import.PLQ,$A173-1,AD$15-1,1,1),0),0),PLE!$AA$28*OFFSET(Import.PLQ,$A173-1,AD$15-1,1,1)),IF($E173&lt;&gt;1,IF(ISNUMBER(INDEX(Import.PLE,Detalhamento!$E173,Detalhamento!AD$15)),IF(INDEX(Import.PLE,Detalhamento!$E173,Detalhamento!AD$15)&lt;=mediçao,0,OFFSET(Import.PLQ,$A173-1,AD$15-1,1,1)),OFFSET(Import.PLQ,$A173-1,AD$15-1,1,1)),(1-PLE!$AA$28)*OFFSET(Import.PLQ,$A173-1,AD$15-1,1,1))))</f>
        <v>0</v>
      </c>
      <c r="AE173" s="144">
        <f ca="1">IF(AE$13="",0,CHOOSE(Detalhamento.OpçãoServiços,OFFSET(Import.PLQ,$A173-1,AE$15-1,1,1),IF($E173&lt;&gt;1,IF(ISNUMBER(INDEX(Import.PLE,Detalhamento!$E173,Detalhamento!AE$15)),IF(INDEX(Import.PLE,Detalhamento!$E173,Detalhamento!AE$15)&lt;=mediçao,OFFSET(Import.PLQ,$A173-1,AE$15-1,1,1),0),0),PLE!$AA$28*OFFSET(Import.PLQ,$A173-1,AE$15-1,1,1)),IF($E173&lt;&gt;1,IF(ISNUMBER(INDEX(Import.PLE,Detalhamento!$E173,Detalhamento!AE$15)),IF(INDEX(Import.PLE,Detalhamento!$E173,Detalhamento!AE$15)&lt;=mediçao,0,OFFSET(Import.PLQ,$A173-1,AE$15-1,1,1)),OFFSET(Import.PLQ,$A173-1,AE$15-1,1,1)),(1-PLE!$AA$28)*OFFSET(Import.PLQ,$A173-1,AE$15-1,1,1))))</f>
        <v>0</v>
      </c>
      <c r="AF173" s="144">
        <f ca="1">IF(AF$13="",0,CHOOSE(Detalhamento.OpçãoServiços,OFFSET(Import.PLQ,$A173-1,AF$15-1,1,1),IF($E173&lt;&gt;1,IF(ISNUMBER(INDEX(Import.PLE,Detalhamento!$E173,Detalhamento!AF$15)),IF(INDEX(Import.PLE,Detalhamento!$E173,Detalhamento!AF$15)&lt;=mediçao,OFFSET(Import.PLQ,$A173-1,AF$15-1,1,1),0),0),PLE!$AA$28*OFFSET(Import.PLQ,$A173-1,AF$15-1,1,1)),IF($E173&lt;&gt;1,IF(ISNUMBER(INDEX(Import.PLE,Detalhamento!$E173,Detalhamento!AF$15)),IF(INDEX(Import.PLE,Detalhamento!$E173,Detalhamento!AF$15)&lt;=mediçao,0,OFFSET(Import.PLQ,$A173-1,AF$15-1,1,1)),OFFSET(Import.PLQ,$A173-1,AF$15-1,1,1)),(1-PLE!$AA$28)*OFFSET(Import.PLQ,$A173-1,AF$15-1,1,1))))</f>
        <v>0</v>
      </c>
      <c r="AG173" s="144">
        <f ca="1">IF(AG$13="",0,CHOOSE(Detalhamento.OpçãoServiços,OFFSET(Import.PLQ,$A173-1,AG$15-1,1,1),IF($E173&lt;&gt;1,IF(ISNUMBER(INDEX(Import.PLE,Detalhamento!$E173,Detalhamento!AG$15)),IF(INDEX(Import.PLE,Detalhamento!$E173,Detalhamento!AG$15)&lt;=mediçao,OFFSET(Import.PLQ,$A173-1,AG$15-1,1,1),0),0),PLE!$AA$28*OFFSET(Import.PLQ,$A173-1,AG$15-1,1,1)),IF($E173&lt;&gt;1,IF(ISNUMBER(INDEX(Import.PLE,Detalhamento!$E173,Detalhamento!AG$15)),IF(INDEX(Import.PLE,Detalhamento!$E173,Detalhamento!AG$15)&lt;=mediçao,0,OFFSET(Import.PLQ,$A173-1,AG$15-1,1,1)),OFFSET(Import.PLQ,$A173-1,AG$15-1,1,1)),(1-PLE!$AA$28)*OFFSET(Import.PLQ,$A173-1,AG$15-1,1,1))))</f>
        <v>0</v>
      </c>
      <c r="AH173" s="144">
        <f ca="1">IF(AH$13="",0,CHOOSE(Detalhamento.OpçãoServiços,OFFSET(Import.PLQ,$A173-1,AH$15-1,1,1),IF($E173&lt;&gt;1,IF(ISNUMBER(INDEX(Import.PLE,Detalhamento!$E173,Detalhamento!AH$15)),IF(INDEX(Import.PLE,Detalhamento!$E173,Detalhamento!AH$15)&lt;=mediçao,OFFSET(Import.PLQ,$A173-1,AH$15-1,1,1),0),0),PLE!$AA$28*OFFSET(Import.PLQ,$A173-1,AH$15-1,1,1)),IF($E173&lt;&gt;1,IF(ISNUMBER(INDEX(Import.PLE,Detalhamento!$E173,Detalhamento!AH$15)),IF(INDEX(Import.PLE,Detalhamento!$E173,Detalhamento!AH$15)&lt;=mediçao,0,OFFSET(Import.PLQ,$A173-1,AH$15-1,1,1)),OFFSET(Import.PLQ,$A173-1,AH$15-1,1,1)),(1-PLE!$AA$28)*OFFSET(Import.PLQ,$A173-1,AH$15-1,1,1))))</f>
        <v>0</v>
      </c>
      <c r="AI173" s="144">
        <f ca="1">IF(AI$13="",0,CHOOSE(Detalhamento.OpçãoServiços,OFFSET(Import.PLQ,$A173-1,AI$15-1,1,1),IF($E173&lt;&gt;1,IF(ISNUMBER(INDEX(Import.PLE,Detalhamento!$E173,Detalhamento!AI$15)),IF(INDEX(Import.PLE,Detalhamento!$E173,Detalhamento!AI$15)&lt;=mediçao,OFFSET(Import.PLQ,$A173-1,AI$15-1,1,1),0),0),PLE!$AA$28*OFFSET(Import.PLQ,$A173-1,AI$15-1,1,1)),IF($E173&lt;&gt;1,IF(ISNUMBER(INDEX(Import.PLE,Detalhamento!$E173,Detalhamento!AI$15)),IF(INDEX(Import.PLE,Detalhamento!$E173,Detalhamento!AI$15)&lt;=mediçao,0,OFFSET(Import.PLQ,$A173-1,AI$15-1,1,1)),OFFSET(Import.PLQ,$A173-1,AI$15-1,1,1)),(1-PLE!$AA$28)*OFFSET(Import.PLQ,$A173-1,AI$15-1,1,1))))</f>
        <v>0</v>
      </c>
      <c r="AJ173" s="144">
        <f ca="1">IF(AJ$13="",0,CHOOSE(Detalhamento.OpçãoServiços,OFFSET(Import.PLQ,$A173-1,AJ$15-1,1,1),IF($E173&lt;&gt;1,IF(ISNUMBER(INDEX(Import.PLE,Detalhamento!$E173,Detalhamento!AJ$15)),IF(INDEX(Import.PLE,Detalhamento!$E173,Detalhamento!AJ$15)&lt;=mediçao,OFFSET(Import.PLQ,$A173-1,AJ$15-1,1,1),0),0),PLE!$AA$28*OFFSET(Import.PLQ,$A173-1,AJ$15-1,1,1)),IF($E173&lt;&gt;1,IF(ISNUMBER(INDEX(Import.PLE,Detalhamento!$E173,Detalhamento!AJ$15)),IF(INDEX(Import.PLE,Detalhamento!$E173,Detalhamento!AJ$15)&lt;=mediçao,0,OFFSET(Import.PLQ,$A173-1,AJ$15-1,1,1)),OFFSET(Import.PLQ,$A173-1,AJ$15-1,1,1)),(1-PLE!$AA$28)*OFFSET(Import.PLQ,$A173-1,AJ$15-1,1,1))))</f>
        <v>0</v>
      </c>
      <c r="AK173" s="144">
        <f ca="1">IF(AK$13="",0,CHOOSE(Detalhamento.OpçãoServiços,OFFSET(Import.PLQ,$A173-1,AK$15-1,1,1),IF($E173&lt;&gt;1,IF(ISNUMBER(INDEX(Import.PLE,Detalhamento!$E173,Detalhamento!AK$15)),IF(INDEX(Import.PLE,Detalhamento!$E173,Detalhamento!AK$15)&lt;=mediçao,OFFSET(Import.PLQ,$A173-1,AK$15-1,1,1),0),0),PLE!$AA$28*OFFSET(Import.PLQ,$A173-1,AK$15-1,1,1)),IF($E173&lt;&gt;1,IF(ISNUMBER(INDEX(Import.PLE,Detalhamento!$E173,Detalhamento!AK$15)),IF(INDEX(Import.PLE,Detalhamento!$E173,Detalhamento!AK$15)&lt;=mediçao,0,OFFSET(Import.PLQ,$A173-1,AK$15-1,1,1)),OFFSET(Import.PLQ,$A173-1,AK$15-1,1,1)),(1-PLE!$AA$28)*OFFSET(Import.PLQ,$A173-1,AK$15-1,1,1))))</f>
        <v>0</v>
      </c>
      <c r="AL173" s="144">
        <f ca="1">IF(AL$13="",0,CHOOSE(Detalhamento.OpçãoServiços,OFFSET(Import.PLQ,$A173-1,AL$15-1,1,1),IF($E173&lt;&gt;1,IF(ISNUMBER(INDEX(Import.PLE,Detalhamento!$E173,Detalhamento!AL$15)),IF(INDEX(Import.PLE,Detalhamento!$E173,Detalhamento!AL$15)&lt;=mediçao,OFFSET(Import.PLQ,$A173-1,AL$15-1,1,1),0),0),PLE!$AA$28*OFFSET(Import.PLQ,$A173-1,AL$15-1,1,1)),IF($E173&lt;&gt;1,IF(ISNUMBER(INDEX(Import.PLE,Detalhamento!$E173,Detalhamento!AL$15)),IF(INDEX(Import.PLE,Detalhamento!$E173,Detalhamento!AL$15)&lt;=mediçao,0,OFFSET(Import.PLQ,$A173-1,AL$15-1,1,1)),OFFSET(Import.PLQ,$A173-1,AL$15-1,1,1)),(1-PLE!$AA$28)*OFFSET(Import.PLQ,$A173-1,AL$15-1,1,1))))</f>
        <v>0</v>
      </c>
      <c r="AM173" s="144">
        <f ca="1">IF(AM$13="",0,CHOOSE(Detalhamento.OpçãoServiços,OFFSET(Import.PLQ,$A173-1,AM$15-1,1,1),IF($E173&lt;&gt;1,IF(ISNUMBER(INDEX(Import.PLE,Detalhamento!$E173,Detalhamento!AM$15)),IF(INDEX(Import.PLE,Detalhamento!$E173,Detalhamento!AM$15)&lt;=mediçao,OFFSET(Import.PLQ,$A173-1,AM$15-1,1,1),0),0),PLE!$AA$28*OFFSET(Import.PLQ,$A173-1,AM$15-1,1,1)),IF($E173&lt;&gt;1,IF(ISNUMBER(INDEX(Import.PLE,Detalhamento!$E173,Detalhamento!AM$15)),IF(INDEX(Import.PLE,Detalhamento!$E173,Detalhamento!AM$15)&lt;=mediçao,0,OFFSET(Import.PLQ,$A173-1,AM$15-1,1,1)),OFFSET(Import.PLQ,$A173-1,AM$15-1,1,1)),(1-PLE!$AA$28)*OFFSET(Import.PLQ,$A173-1,AM$15-1,1,1))))</f>
        <v>0</v>
      </c>
      <c r="AN173" s="144">
        <f ca="1">IF(AN$13="",0,CHOOSE(Detalhamento.OpçãoServiços,OFFSET(Import.PLQ,$A173-1,AN$15-1,1,1),IF($E173&lt;&gt;1,IF(ISNUMBER(INDEX(Import.PLE,Detalhamento!$E173,Detalhamento!AN$15)),IF(INDEX(Import.PLE,Detalhamento!$E173,Detalhamento!AN$15)&lt;=mediçao,OFFSET(Import.PLQ,$A173-1,AN$15-1,1,1),0),0),PLE!$AA$28*OFFSET(Import.PLQ,$A173-1,AN$15-1,1,1)),IF($E173&lt;&gt;1,IF(ISNUMBER(INDEX(Import.PLE,Detalhamento!$E173,Detalhamento!AN$15)),IF(INDEX(Import.PLE,Detalhamento!$E173,Detalhamento!AN$15)&lt;=mediçao,0,OFFSET(Import.PLQ,$A173-1,AN$15-1,1,1)),OFFSET(Import.PLQ,$A173-1,AN$15-1,1,1)),(1-PLE!$AA$28)*OFFSET(Import.PLQ,$A173-1,AN$15-1,1,1))))</f>
        <v>0</v>
      </c>
      <c r="AO173" s="144">
        <f ca="1">IF(AO$13="",0,CHOOSE(Detalhamento.OpçãoServiços,OFFSET(Import.PLQ,$A173-1,AO$15-1,1,1),IF($E173&lt;&gt;1,IF(ISNUMBER(INDEX(Import.PLE,Detalhamento!$E173,Detalhamento!AO$15)),IF(INDEX(Import.PLE,Detalhamento!$E173,Detalhamento!AO$15)&lt;=mediçao,OFFSET(Import.PLQ,$A173-1,AO$15-1,1,1),0),0),PLE!$AA$28*OFFSET(Import.PLQ,$A173-1,AO$15-1,1,1)),IF($E173&lt;&gt;1,IF(ISNUMBER(INDEX(Import.PLE,Detalhamento!$E173,Detalhamento!AO$15)),IF(INDEX(Import.PLE,Detalhamento!$E173,Detalhamento!AO$15)&lt;=mediçao,0,OFFSET(Import.PLQ,$A173-1,AO$15-1,1,1)),OFFSET(Import.PLQ,$A173-1,AO$15-1,1,1)),(1-PLE!$AA$28)*OFFSET(Import.PLQ,$A173-1,AO$15-1,1,1))))</f>
        <v>0</v>
      </c>
      <c r="AP173" s="144">
        <f ca="1">IF(AP$13="",0,CHOOSE(Detalhamento.OpçãoServiços,OFFSET(Import.PLQ,$A173-1,AP$15-1,1,1),IF($E173&lt;&gt;1,IF(ISNUMBER(INDEX(Import.PLE,Detalhamento!$E173,Detalhamento!AP$15)),IF(INDEX(Import.PLE,Detalhamento!$E173,Detalhamento!AP$15)&lt;=mediçao,OFFSET(Import.PLQ,$A173-1,AP$15-1,1,1),0),0),PLE!$AA$28*OFFSET(Import.PLQ,$A173-1,AP$15-1,1,1)),IF($E173&lt;&gt;1,IF(ISNUMBER(INDEX(Import.PLE,Detalhamento!$E173,Detalhamento!AP$15)),IF(INDEX(Import.PLE,Detalhamento!$E173,Detalhamento!AP$15)&lt;=mediçao,0,OFFSET(Import.PLQ,$A173-1,AP$15-1,1,1)),OFFSET(Import.PLQ,$A173-1,AP$15-1,1,1)),(1-PLE!$AA$28)*OFFSET(Import.PLQ,$A173-1,AP$15-1,1,1))))</f>
        <v>0</v>
      </c>
      <c r="AQ173" s="144">
        <f ca="1">IF(AQ$13="",0,CHOOSE(Detalhamento.OpçãoServiços,OFFSET(Import.PLQ,$A173-1,AQ$15-1,1,1),IF($E173&lt;&gt;1,IF(ISNUMBER(INDEX(Import.PLE,Detalhamento!$E173,Detalhamento!AQ$15)),IF(INDEX(Import.PLE,Detalhamento!$E173,Detalhamento!AQ$15)&lt;=mediçao,OFFSET(Import.PLQ,$A173-1,AQ$15-1,1,1),0),0),PLE!$AA$28*OFFSET(Import.PLQ,$A173-1,AQ$15-1,1,1)),IF($E173&lt;&gt;1,IF(ISNUMBER(INDEX(Import.PLE,Detalhamento!$E173,Detalhamento!AQ$15)),IF(INDEX(Import.PLE,Detalhamento!$E173,Detalhamento!AQ$15)&lt;=mediçao,0,OFFSET(Import.PLQ,$A173-1,AQ$15-1,1,1)),OFFSET(Import.PLQ,$A173-1,AQ$15-1,1,1)),(1-PLE!$AA$28)*OFFSET(Import.PLQ,$A173-1,AQ$15-1,1,1))))</f>
        <v>0</v>
      </c>
      <c r="AR173" s="144">
        <f ca="1">IF(AR$13="",0,CHOOSE(Detalhamento.OpçãoServiços,OFFSET(Import.PLQ,$A173-1,AR$15-1,1,1),IF($E173&lt;&gt;1,IF(ISNUMBER(INDEX(Import.PLE,Detalhamento!$E173,Detalhamento!AR$15)),IF(INDEX(Import.PLE,Detalhamento!$E173,Detalhamento!AR$15)&lt;=mediçao,OFFSET(Import.PLQ,$A173-1,AR$15-1,1,1),0),0),PLE!$AA$28*OFFSET(Import.PLQ,$A173-1,AR$15-1,1,1)),IF($E173&lt;&gt;1,IF(ISNUMBER(INDEX(Import.PLE,Detalhamento!$E173,Detalhamento!AR$15)),IF(INDEX(Import.PLE,Detalhamento!$E173,Detalhamento!AR$15)&lt;=mediçao,0,OFFSET(Import.PLQ,$A173-1,AR$15-1,1,1)),OFFSET(Import.PLQ,$A173-1,AR$15-1,1,1)),(1-PLE!$AA$28)*OFFSET(Import.PLQ,$A173-1,AR$15-1,1,1))))</f>
        <v>0</v>
      </c>
      <c r="AS173" s="144">
        <f ca="1">IF(AS$13="",0,CHOOSE(Detalhamento.OpçãoServiços,OFFSET(Import.PLQ,$A173-1,AS$15-1,1,1),IF($E173&lt;&gt;1,IF(ISNUMBER(INDEX(Import.PLE,Detalhamento!$E173,Detalhamento!AS$15)),IF(INDEX(Import.PLE,Detalhamento!$E173,Detalhamento!AS$15)&lt;=mediçao,OFFSET(Import.PLQ,$A173-1,AS$15-1,1,1),0),0),PLE!$AA$28*OFFSET(Import.PLQ,$A173-1,AS$15-1,1,1)),IF($E173&lt;&gt;1,IF(ISNUMBER(INDEX(Import.PLE,Detalhamento!$E173,Detalhamento!AS$15)),IF(INDEX(Import.PLE,Detalhamento!$E173,Detalhamento!AS$15)&lt;=mediçao,0,OFFSET(Import.PLQ,$A173-1,AS$15-1,1,1)),OFFSET(Import.PLQ,$A173-1,AS$15-1,1,1)),(1-PLE!$AA$28)*OFFSET(Import.PLQ,$A173-1,AS$15-1,1,1))))</f>
        <v>0</v>
      </c>
      <c r="AT173" s="144">
        <f ca="1">IF(AT$13="",0,CHOOSE(Detalhamento.OpçãoServiços,OFFSET(Import.PLQ,$A173-1,AT$15-1,1,1),IF($E173&lt;&gt;1,IF(ISNUMBER(INDEX(Import.PLE,Detalhamento!$E173,Detalhamento!AT$15)),IF(INDEX(Import.PLE,Detalhamento!$E173,Detalhamento!AT$15)&lt;=mediçao,OFFSET(Import.PLQ,$A173-1,AT$15-1,1,1),0),0),PLE!$AA$28*OFFSET(Import.PLQ,$A173-1,AT$15-1,1,1)),IF($E173&lt;&gt;1,IF(ISNUMBER(INDEX(Import.PLE,Detalhamento!$E173,Detalhamento!AT$15)),IF(INDEX(Import.PLE,Detalhamento!$E173,Detalhamento!AT$15)&lt;=mediçao,0,OFFSET(Import.PLQ,$A173-1,AT$15-1,1,1)),OFFSET(Import.PLQ,$A173-1,AT$15-1,1,1)),(1-PLE!$AA$28)*OFFSET(Import.PLQ,$A173-1,AT$15-1,1,1))))</f>
        <v>0</v>
      </c>
      <c r="AU173" s="144">
        <f ca="1">IF(AU$13="",0,CHOOSE(Detalhamento.OpçãoServiços,OFFSET(Import.PLQ,$A173-1,AU$15-1,1,1),IF($E173&lt;&gt;1,IF(ISNUMBER(INDEX(Import.PLE,Detalhamento!$E173,Detalhamento!AU$15)),IF(INDEX(Import.PLE,Detalhamento!$E173,Detalhamento!AU$15)&lt;=mediçao,OFFSET(Import.PLQ,$A173-1,AU$15-1,1,1),0),0),PLE!$AA$28*OFFSET(Import.PLQ,$A173-1,AU$15-1,1,1)),IF($E173&lt;&gt;1,IF(ISNUMBER(INDEX(Import.PLE,Detalhamento!$E173,Detalhamento!AU$15)),IF(INDEX(Import.PLE,Detalhamento!$E173,Detalhamento!AU$15)&lt;=mediçao,0,OFFSET(Import.PLQ,$A173-1,AU$15-1,1,1)),OFFSET(Import.PLQ,$A173-1,AU$15-1,1,1)),(1-PLE!$AA$28)*OFFSET(Import.PLQ,$A173-1,AU$15-1,1,1))))</f>
        <v>0</v>
      </c>
      <c r="AV173" s="144">
        <f ca="1">IF(AV$13="",0,CHOOSE(Detalhamento.OpçãoServiços,OFFSET(Import.PLQ,$A173-1,AV$15-1,1,1),IF($E173&lt;&gt;1,IF(ISNUMBER(INDEX(Import.PLE,Detalhamento!$E173,Detalhamento!AV$15)),IF(INDEX(Import.PLE,Detalhamento!$E173,Detalhamento!AV$15)&lt;=mediçao,OFFSET(Import.PLQ,$A173-1,AV$15-1,1,1),0),0),PLE!$AA$28*OFFSET(Import.PLQ,$A173-1,AV$15-1,1,1)),IF($E173&lt;&gt;1,IF(ISNUMBER(INDEX(Import.PLE,Detalhamento!$E173,Detalhamento!AV$15)),IF(INDEX(Import.PLE,Detalhamento!$E173,Detalhamento!AV$15)&lt;=mediçao,0,OFFSET(Import.PLQ,$A173-1,AV$15-1,1,1)),OFFSET(Import.PLQ,$A173-1,AV$15-1,1,1)),(1-PLE!$AA$28)*OFFSET(Import.PLQ,$A173-1,AV$15-1,1,1))))</f>
        <v>0</v>
      </c>
      <c r="AW173" s="144">
        <f ca="1">IF(AW$13="",0,CHOOSE(Detalhamento.OpçãoServiços,OFFSET(Import.PLQ,$A173-1,AW$15-1,1,1),IF($E173&lt;&gt;1,IF(ISNUMBER(INDEX(Import.PLE,Detalhamento!$E173,Detalhamento!AW$15)),IF(INDEX(Import.PLE,Detalhamento!$E173,Detalhamento!AW$15)&lt;=mediçao,OFFSET(Import.PLQ,$A173-1,AW$15-1,1,1),0),0),PLE!$AA$28*OFFSET(Import.PLQ,$A173-1,AW$15-1,1,1)),IF($E173&lt;&gt;1,IF(ISNUMBER(INDEX(Import.PLE,Detalhamento!$E173,Detalhamento!AW$15)),IF(INDEX(Import.PLE,Detalhamento!$E173,Detalhamento!AW$15)&lt;=mediçao,0,OFFSET(Import.PLQ,$A173-1,AW$15-1,1,1)),OFFSET(Import.PLQ,$A173-1,AW$15-1,1,1)),(1-PLE!$AA$28)*OFFSET(Import.PLQ,$A173-1,AW$15-1,1,1))))</f>
        <v>0</v>
      </c>
      <c r="AX173" s="144">
        <f ca="1">IF(AX$13="",0,CHOOSE(Detalhamento.OpçãoServiços,OFFSET(Import.PLQ,$A173-1,AX$15-1,1,1),IF($E173&lt;&gt;1,IF(ISNUMBER(INDEX(Import.PLE,Detalhamento!$E173,Detalhamento!AX$15)),IF(INDEX(Import.PLE,Detalhamento!$E173,Detalhamento!AX$15)&lt;=mediçao,OFFSET(Import.PLQ,$A173-1,AX$15-1,1,1),0),0),PLE!$AA$28*OFFSET(Import.PLQ,$A173-1,AX$15-1,1,1)),IF($E173&lt;&gt;1,IF(ISNUMBER(INDEX(Import.PLE,Detalhamento!$E173,Detalhamento!AX$15)),IF(INDEX(Import.PLE,Detalhamento!$E173,Detalhamento!AX$15)&lt;=mediçao,0,OFFSET(Import.PLQ,$A173-1,AX$15-1,1,1)),OFFSET(Import.PLQ,$A173-1,AX$15-1,1,1)),(1-PLE!$AA$28)*OFFSET(Import.PLQ,$A173-1,AX$15-1,1,1))))</f>
        <v>0</v>
      </c>
      <c r="AY173" s="144">
        <f ca="1">IF(AY$13="",0,CHOOSE(Detalhamento.OpçãoServiços,OFFSET(Import.PLQ,$A173-1,AY$15-1,1,1),IF($E173&lt;&gt;1,IF(ISNUMBER(INDEX(Import.PLE,Detalhamento!$E173,Detalhamento!AY$15)),IF(INDEX(Import.PLE,Detalhamento!$E173,Detalhamento!AY$15)&lt;=mediçao,OFFSET(Import.PLQ,$A173-1,AY$15-1,1,1),0),0),PLE!$AA$28*OFFSET(Import.PLQ,$A173-1,AY$15-1,1,1)),IF($E173&lt;&gt;1,IF(ISNUMBER(INDEX(Import.PLE,Detalhamento!$E173,Detalhamento!AY$15)),IF(INDEX(Import.PLE,Detalhamento!$E173,Detalhamento!AY$15)&lt;=mediçao,0,OFFSET(Import.PLQ,$A173-1,AY$15-1,1,1)),OFFSET(Import.PLQ,$A173-1,AY$15-1,1,1)),(1-PLE!$AA$28)*OFFSET(Import.PLQ,$A173-1,AY$15-1,1,1))))</f>
        <v>0</v>
      </c>
      <c r="AZ173" s="144">
        <f ca="1">IF(AZ$13="",0,CHOOSE(Detalhamento.OpçãoServiços,OFFSET(Import.PLQ,$A173-1,AZ$15-1,1,1),IF($E173&lt;&gt;1,IF(ISNUMBER(INDEX(Import.PLE,Detalhamento!$E173,Detalhamento!AZ$15)),IF(INDEX(Import.PLE,Detalhamento!$E173,Detalhamento!AZ$15)&lt;=mediçao,OFFSET(Import.PLQ,$A173-1,AZ$15-1,1,1),0),0),PLE!$AA$28*OFFSET(Import.PLQ,$A173-1,AZ$15-1,1,1)),IF($E173&lt;&gt;1,IF(ISNUMBER(INDEX(Import.PLE,Detalhamento!$E173,Detalhamento!AZ$15)),IF(INDEX(Import.PLE,Detalhamento!$E173,Detalhamento!AZ$15)&lt;=mediçao,0,OFFSET(Import.PLQ,$A173-1,AZ$15-1,1,1)),OFFSET(Import.PLQ,$A173-1,AZ$15-1,1,1)),(1-PLE!$AA$28)*OFFSET(Import.PLQ,$A173-1,AZ$15-1,1,1))))</f>
        <v>0</v>
      </c>
      <c r="BA173" s="144">
        <f ca="1">IF(BA$13="",0,CHOOSE(Detalhamento.OpçãoServiços,OFFSET(Import.PLQ,$A173-1,BA$15-1,1,1),IF($E173&lt;&gt;1,IF(ISNUMBER(INDEX(Import.PLE,Detalhamento!$E173,Detalhamento!BA$15)),IF(INDEX(Import.PLE,Detalhamento!$E173,Detalhamento!BA$15)&lt;=mediçao,OFFSET(Import.PLQ,$A173-1,BA$15-1,1,1),0),0),PLE!$AA$28*OFFSET(Import.PLQ,$A173-1,BA$15-1,1,1)),IF($E173&lt;&gt;1,IF(ISNUMBER(INDEX(Import.PLE,Detalhamento!$E173,Detalhamento!BA$15)),IF(INDEX(Import.PLE,Detalhamento!$E173,Detalhamento!BA$15)&lt;=mediçao,0,OFFSET(Import.PLQ,$A173-1,BA$15-1,1,1)),OFFSET(Import.PLQ,$A173-1,BA$15-1,1,1)),(1-PLE!$AA$28)*OFFSET(Import.PLQ,$A173-1,BA$15-1,1,1))))</f>
        <v>0</v>
      </c>
      <c r="BB173" s="144">
        <f ca="1">IF(BB$13="",0,CHOOSE(Detalhamento.OpçãoServiços,OFFSET(Import.PLQ,$A173-1,BB$15-1,1,1),IF($E173&lt;&gt;1,IF(ISNUMBER(INDEX(Import.PLE,Detalhamento!$E173,Detalhamento!BB$15)),IF(INDEX(Import.PLE,Detalhamento!$E173,Detalhamento!BB$15)&lt;=mediçao,OFFSET(Import.PLQ,$A173-1,BB$15-1,1,1),0),0),PLE!$AA$28*OFFSET(Import.PLQ,$A173-1,BB$15-1,1,1)),IF($E173&lt;&gt;1,IF(ISNUMBER(INDEX(Import.PLE,Detalhamento!$E173,Detalhamento!BB$15)),IF(INDEX(Import.PLE,Detalhamento!$E173,Detalhamento!BB$15)&lt;=mediçao,0,OFFSET(Import.PLQ,$A173-1,BB$15-1,1,1)),OFFSET(Import.PLQ,$A173-1,BB$15-1,1,1)),(1-PLE!$AA$28)*OFFSET(Import.PLQ,$A173-1,BB$15-1,1,1))))</f>
        <v>0</v>
      </c>
      <c r="BC173" s="144">
        <f ca="1">IF(BC$13="",0,CHOOSE(Detalhamento.OpçãoServiços,OFFSET(Import.PLQ,$A173-1,BC$15-1,1,1),IF($E173&lt;&gt;1,IF(ISNUMBER(INDEX(Import.PLE,Detalhamento!$E173,Detalhamento!BC$15)),IF(INDEX(Import.PLE,Detalhamento!$E173,Detalhamento!BC$15)&lt;=mediçao,OFFSET(Import.PLQ,$A173-1,BC$15-1,1,1),0),0),PLE!$AA$28*OFFSET(Import.PLQ,$A173-1,BC$15-1,1,1)),IF($E173&lt;&gt;1,IF(ISNUMBER(INDEX(Import.PLE,Detalhamento!$E173,Detalhamento!BC$15)),IF(INDEX(Import.PLE,Detalhamento!$E173,Detalhamento!BC$15)&lt;=mediçao,0,OFFSET(Import.PLQ,$A173-1,BC$15-1,1,1)),OFFSET(Import.PLQ,$A173-1,BC$15-1,1,1)),(1-PLE!$AA$28)*OFFSET(Import.PLQ,$A173-1,BC$15-1,1,1))))</f>
        <v>0</v>
      </c>
      <c r="BD173" s="144">
        <f ca="1">IF(BD$13="",0,CHOOSE(Detalhamento.OpçãoServiços,OFFSET(Import.PLQ,$A173-1,BD$15-1,1,1),IF($E173&lt;&gt;1,IF(ISNUMBER(INDEX(Import.PLE,Detalhamento!$E173,Detalhamento!BD$15)),IF(INDEX(Import.PLE,Detalhamento!$E173,Detalhamento!BD$15)&lt;=mediçao,OFFSET(Import.PLQ,$A173-1,BD$15-1,1,1),0),0),PLE!$AA$28*OFFSET(Import.PLQ,$A173-1,BD$15-1,1,1)),IF($E173&lt;&gt;1,IF(ISNUMBER(INDEX(Import.PLE,Detalhamento!$E173,Detalhamento!BD$15)),IF(INDEX(Import.PLE,Detalhamento!$E173,Detalhamento!BD$15)&lt;=mediçao,0,OFFSET(Import.PLQ,$A173-1,BD$15-1,1,1)),OFFSET(Import.PLQ,$A173-1,BD$15-1,1,1)),(1-PLE!$AA$28)*OFFSET(Import.PLQ,$A173-1,BD$15-1,1,1))))</f>
        <v>0</v>
      </c>
      <c r="BE173" s="144">
        <f ca="1">IF(BE$13="",0,CHOOSE(Detalhamento.OpçãoServiços,OFFSET(Import.PLQ,$A173-1,BE$15-1,1,1),IF($E173&lt;&gt;1,IF(ISNUMBER(INDEX(Import.PLE,Detalhamento!$E173,Detalhamento!BE$15)),IF(INDEX(Import.PLE,Detalhamento!$E173,Detalhamento!BE$15)&lt;=mediçao,OFFSET(Import.PLQ,$A173-1,BE$15-1,1,1),0),0),PLE!$AA$28*OFFSET(Import.PLQ,$A173-1,BE$15-1,1,1)),IF($E173&lt;&gt;1,IF(ISNUMBER(INDEX(Import.PLE,Detalhamento!$E173,Detalhamento!BE$15)),IF(INDEX(Import.PLE,Detalhamento!$E173,Detalhamento!BE$15)&lt;=mediçao,0,OFFSET(Import.PLQ,$A173-1,BE$15-1,1,1)),OFFSET(Import.PLQ,$A173-1,BE$15-1,1,1)),(1-PLE!$AA$28)*OFFSET(Import.PLQ,$A173-1,BE$15-1,1,1))))</f>
        <v>0</v>
      </c>
      <c r="BF173" s="144">
        <f ca="1">IF(BF$13="",0,CHOOSE(Detalhamento.OpçãoServiços,OFFSET(Import.PLQ,$A173-1,BF$15-1,1,1),IF($E173&lt;&gt;1,IF(ISNUMBER(INDEX(Import.PLE,Detalhamento!$E173,Detalhamento!BF$15)),IF(INDEX(Import.PLE,Detalhamento!$E173,Detalhamento!BF$15)&lt;=mediçao,OFFSET(Import.PLQ,$A173-1,BF$15-1,1,1),0),0),PLE!$AA$28*OFFSET(Import.PLQ,$A173-1,BF$15-1,1,1)),IF($E173&lt;&gt;1,IF(ISNUMBER(INDEX(Import.PLE,Detalhamento!$E173,Detalhamento!BF$15)),IF(INDEX(Import.PLE,Detalhamento!$E173,Detalhamento!BF$15)&lt;=mediçao,0,OFFSET(Import.PLQ,$A173-1,BF$15-1,1,1)),OFFSET(Import.PLQ,$A173-1,BF$15-1,1,1)),(1-PLE!$AA$28)*OFFSET(Import.PLQ,$A173-1,BF$15-1,1,1))))</f>
        <v>0</v>
      </c>
      <c r="BG173" s="144">
        <f ca="1">IF(BG$13="",0,CHOOSE(Detalhamento.OpçãoServiços,OFFSET(Import.PLQ,$A173-1,BG$15-1,1,1),IF($E173&lt;&gt;1,IF(ISNUMBER(INDEX(Import.PLE,Detalhamento!$E173,Detalhamento!BG$15)),IF(INDEX(Import.PLE,Detalhamento!$E173,Detalhamento!BG$15)&lt;=mediçao,OFFSET(Import.PLQ,$A173-1,BG$15-1,1,1),0),0),PLE!$AA$28*OFFSET(Import.PLQ,$A173-1,BG$15-1,1,1)),IF($E173&lt;&gt;1,IF(ISNUMBER(INDEX(Import.PLE,Detalhamento!$E173,Detalhamento!BG$15)),IF(INDEX(Import.PLE,Detalhamento!$E173,Detalhamento!BG$15)&lt;=mediçao,0,OFFSET(Import.PLQ,$A173-1,BG$15-1,1,1)),OFFSET(Import.PLQ,$A173-1,BG$15-1,1,1)),(1-PLE!$AA$28)*OFFSET(Import.PLQ,$A173-1,BG$15-1,1,1))))</f>
        <v>0</v>
      </c>
      <c r="BH173" s="144">
        <f ca="1">IF(BH$13="",0,CHOOSE(Detalhamento.OpçãoServiços,OFFSET(Import.PLQ,$A173-1,BH$15-1,1,1),IF($E173&lt;&gt;1,IF(ISNUMBER(INDEX(Import.PLE,Detalhamento!$E173,Detalhamento!BH$15)),IF(INDEX(Import.PLE,Detalhamento!$E173,Detalhamento!BH$15)&lt;=mediçao,OFFSET(Import.PLQ,$A173-1,BH$15-1,1,1),0),0),PLE!$AA$28*OFFSET(Import.PLQ,$A173-1,BH$15-1,1,1)),IF($E173&lt;&gt;1,IF(ISNUMBER(INDEX(Import.PLE,Detalhamento!$E173,Detalhamento!BH$15)),IF(INDEX(Import.PLE,Detalhamento!$E173,Detalhamento!BH$15)&lt;=mediçao,0,OFFSET(Import.PLQ,$A173-1,BH$15-1,1,1)),OFFSET(Import.PLQ,$A173-1,BH$15-1,1,1)),(1-PLE!$AA$28)*OFFSET(Import.PLQ,$A173-1,BH$15-1,1,1))))</f>
        <v>0</v>
      </c>
      <c r="BI173" s="144">
        <f ca="1">IF(BI$13="",0,CHOOSE(Detalhamento.OpçãoServiços,OFFSET(Import.PLQ,$A173-1,BI$15-1,1,1),IF($E173&lt;&gt;1,IF(ISNUMBER(INDEX(Import.PLE,Detalhamento!$E173,Detalhamento!BI$15)),IF(INDEX(Import.PLE,Detalhamento!$E173,Detalhamento!BI$15)&lt;=mediçao,OFFSET(Import.PLQ,$A173-1,BI$15-1,1,1),0),0),PLE!$AA$28*OFFSET(Import.PLQ,$A173-1,BI$15-1,1,1)),IF($E173&lt;&gt;1,IF(ISNUMBER(INDEX(Import.PLE,Detalhamento!$E173,Detalhamento!BI$15)),IF(INDEX(Import.PLE,Detalhamento!$E173,Detalhamento!BI$15)&lt;=mediçao,0,OFFSET(Import.PLQ,$A173-1,BI$15-1,1,1)),OFFSET(Import.PLQ,$A173-1,BI$15-1,1,1)),(1-PLE!$AA$28)*OFFSET(Import.PLQ,$A173-1,BI$15-1,1,1))))</f>
        <v>0</v>
      </c>
    </row>
    <row r="174" spans="1:61" ht="10.5" hidden="1" x14ac:dyDescent="0.25">
      <c r="A174" s="155">
        <v>158</v>
      </c>
      <c r="B174" s="21" t="str">
        <f t="shared" ca="1" si="25"/>
        <v>Nível</v>
      </c>
      <c r="E174" s="153" t="str">
        <f t="shared" ca="1" si="26"/>
        <v/>
      </c>
      <c r="F174" s="154">
        <f t="shared" ca="1" si="27"/>
        <v>0</v>
      </c>
      <c r="G174" s="154" t="str">
        <f t="shared" ca="1" si="30"/>
        <v>2.3</v>
      </c>
      <c r="H174" s="182" t="str">
        <f t="shared" ca="1" si="30"/>
        <v>ELEVAÇÃO</v>
      </c>
      <c r="I174" s="37" t="str">
        <f t="shared" ca="1" si="28"/>
        <v/>
      </c>
      <c r="J174" s="144" t="str">
        <f t="shared" ca="1" si="29"/>
        <v/>
      </c>
      <c r="K174" s="67"/>
      <c r="L174" s="144">
        <f ca="1">IF(L$13="",0,CHOOSE(Detalhamento.OpçãoServiços,OFFSET(Import.PLQ,$A174-1,L$15-1,1,1),IF($E174&lt;&gt;1,IF(ISNUMBER(INDEX(Import.PLE,Detalhamento!$E174,Detalhamento!L$15)),IF(INDEX(Import.PLE,Detalhamento!$E174,Detalhamento!L$15)&lt;=mediçao,OFFSET(Import.PLQ,$A174-1,L$15-1,1,1),0),0),PLE!$AA$28*OFFSET(Import.PLQ,$A174-1,L$15-1,1,1)),IF($E174&lt;&gt;1,IF(ISNUMBER(INDEX(Import.PLE,Detalhamento!$E174,Detalhamento!L$15)),IF(INDEX(Import.PLE,Detalhamento!$E174,Detalhamento!L$15)&lt;=mediçao,0,OFFSET(Import.PLQ,$A174-1,L$15-1,1,1)),OFFSET(Import.PLQ,$A174-1,L$15-1,1,1)),(1-PLE!$AA$28)*OFFSET(Import.PLQ,$A174-1,L$15-1,1,1))))</f>
        <v>0</v>
      </c>
      <c r="M174" s="144">
        <f ca="1">IF(M$13="",0,CHOOSE(Detalhamento.OpçãoServiços,OFFSET(Import.PLQ,$A174-1,M$15-1,1,1),IF($E174&lt;&gt;1,IF(ISNUMBER(INDEX(Import.PLE,Detalhamento!$E174,Detalhamento!M$15)),IF(INDEX(Import.PLE,Detalhamento!$E174,Detalhamento!M$15)&lt;=mediçao,OFFSET(Import.PLQ,$A174-1,M$15-1,1,1),0),0),PLE!$AA$28*OFFSET(Import.PLQ,$A174-1,M$15-1,1,1)),IF($E174&lt;&gt;1,IF(ISNUMBER(INDEX(Import.PLE,Detalhamento!$E174,Detalhamento!M$15)),IF(INDEX(Import.PLE,Detalhamento!$E174,Detalhamento!M$15)&lt;=mediçao,0,OFFSET(Import.PLQ,$A174-1,M$15-1,1,1)),OFFSET(Import.PLQ,$A174-1,M$15-1,1,1)),(1-PLE!$AA$28)*OFFSET(Import.PLQ,$A174-1,M$15-1,1,1))))</f>
        <v>0</v>
      </c>
      <c r="N174" s="144">
        <f ca="1">IF(N$13="",0,CHOOSE(Detalhamento.OpçãoServiços,OFFSET(Import.PLQ,$A174-1,N$15-1,1,1),IF($E174&lt;&gt;1,IF(ISNUMBER(INDEX(Import.PLE,Detalhamento!$E174,Detalhamento!N$15)),IF(INDEX(Import.PLE,Detalhamento!$E174,Detalhamento!N$15)&lt;=mediçao,OFFSET(Import.PLQ,$A174-1,N$15-1,1,1),0),0),PLE!$AA$28*OFFSET(Import.PLQ,$A174-1,N$15-1,1,1)),IF($E174&lt;&gt;1,IF(ISNUMBER(INDEX(Import.PLE,Detalhamento!$E174,Detalhamento!N$15)),IF(INDEX(Import.PLE,Detalhamento!$E174,Detalhamento!N$15)&lt;=mediçao,0,OFFSET(Import.PLQ,$A174-1,N$15-1,1,1)),OFFSET(Import.PLQ,$A174-1,N$15-1,1,1)),(1-PLE!$AA$28)*OFFSET(Import.PLQ,$A174-1,N$15-1,1,1))))</f>
        <v>0</v>
      </c>
      <c r="O174" s="144">
        <f ca="1">IF(O$13="",0,CHOOSE(Detalhamento.OpçãoServiços,OFFSET(Import.PLQ,$A174-1,O$15-1,1,1),IF($E174&lt;&gt;1,IF(ISNUMBER(INDEX(Import.PLE,Detalhamento!$E174,Detalhamento!O$15)),IF(INDEX(Import.PLE,Detalhamento!$E174,Detalhamento!O$15)&lt;=mediçao,OFFSET(Import.PLQ,$A174-1,O$15-1,1,1),0),0),PLE!$AA$28*OFFSET(Import.PLQ,$A174-1,O$15-1,1,1)),IF($E174&lt;&gt;1,IF(ISNUMBER(INDEX(Import.PLE,Detalhamento!$E174,Detalhamento!O$15)),IF(INDEX(Import.PLE,Detalhamento!$E174,Detalhamento!O$15)&lt;=mediçao,0,OFFSET(Import.PLQ,$A174-1,O$15-1,1,1)),OFFSET(Import.PLQ,$A174-1,O$15-1,1,1)),(1-PLE!$AA$28)*OFFSET(Import.PLQ,$A174-1,O$15-1,1,1))))</f>
        <v>0</v>
      </c>
      <c r="P174" s="144">
        <f ca="1">IF(P$13="",0,CHOOSE(Detalhamento.OpçãoServiços,OFFSET(Import.PLQ,$A174-1,P$15-1,1,1),IF($E174&lt;&gt;1,IF(ISNUMBER(INDEX(Import.PLE,Detalhamento!$E174,Detalhamento!P$15)),IF(INDEX(Import.PLE,Detalhamento!$E174,Detalhamento!P$15)&lt;=mediçao,OFFSET(Import.PLQ,$A174-1,P$15-1,1,1),0),0),PLE!$AA$28*OFFSET(Import.PLQ,$A174-1,P$15-1,1,1)),IF($E174&lt;&gt;1,IF(ISNUMBER(INDEX(Import.PLE,Detalhamento!$E174,Detalhamento!P$15)),IF(INDEX(Import.PLE,Detalhamento!$E174,Detalhamento!P$15)&lt;=mediçao,0,OFFSET(Import.PLQ,$A174-1,P$15-1,1,1)),OFFSET(Import.PLQ,$A174-1,P$15-1,1,1)),(1-PLE!$AA$28)*OFFSET(Import.PLQ,$A174-1,P$15-1,1,1))))</f>
        <v>0</v>
      </c>
      <c r="Q174" s="144">
        <f ca="1">IF(Q$13="",0,CHOOSE(Detalhamento.OpçãoServiços,OFFSET(Import.PLQ,$A174-1,Q$15-1,1,1),IF($E174&lt;&gt;1,IF(ISNUMBER(INDEX(Import.PLE,Detalhamento!$E174,Detalhamento!Q$15)),IF(INDEX(Import.PLE,Detalhamento!$E174,Detalhamento!Q$15)&lt;=mediçao,OFFSET(Import.PLQ,$A174-1,Q$15-1,1,1),0),0),PLE!$AA$28*OFFSET(Import.PLQ,$A174-1,Q$15-1,1,1)),IF($E174&lt;&gt;1,IF(ISNUMBER(INDEX(Import.PLE,Detalhamento!$E174,Detalhamento!Q$15)),IF(INDEX(Import.PLE,Detalhamento!$E174,Detalhamento!Q$15)&lt;=mediçao,0,OFFSET(Import.PLQ,$A174-1,Q$15-1,1,1)),OFFSET(Import.PLQ,$A174-1,Q$15-1,1,1)),(1-PLE!$AA$28)*OFFSET(Import.PLQ,$A174-1,Q$15-1,1,1))))</f>
        <v>0</v>
      </c>
      <c r="R174" s="144">
        <f ca="1">IF(R$13="",0,CHOOSE(Detalhamento.OpçãoServiços,OFFSET(Import.PLQ,$A174-1,R$15-1,1,1),IF($E174&lt;&gt;1,IF(ISNUMBER(INDEX(Import.PLE,Detalhamento!$E174,Detalhamento!R$15)),IF(INDEX(Import.PLE,Detalhamento!$E174,Detalhamento!R$15)&lt;=mediçao,OFFSET(Import.PLQ,$A174-1,R$15-1,1,1),0),0),PLE!$AA$28*OFFSET(Import.PLQ,$A174-1,R$15-1,1,1)),IF($E174&lt;&gt;1,IF(ISNUMBER(INDEX(Import.PLE,Detalhamento!$E174,Detalhamento!R$15)),IF(INDEX(Import.PLE,Detalhamento!$E174,Detalhamento!R$15)&lt;=mediçao,0,OFFSET(Import.PLQ,$A174-1,R$15-1,1,1)),OFFSET(Import.PLQ,$A174-1,R$15-1,1,1)),(1-PLE!$AA$28)*OFFSET(Import.PLQ,$A174-1,R$15-1,1,1))))</f>
        <v>0</v>
      </c>
      <c r="S174" s="144">
        <f ca="1">IF(S$13="",0,CHOOSE(Detalhamento.OpçãoServiços,OFFSET(Import.PLQ,$A174-1,S$15-1,1,1),IF($E174&lt;&gt;1,IF(ISNUMBER(INDEX(Import.PLE,Detalhamento!$E174,Detalhamento!S$15)),IF(INDEX(Import.PLE,Detalhamento!$E174,Detalhamento!S$15)&lt;=mediçao,OFFSET(Import.PLQ,$A174-1,S$15-1,1,1),0),0),PLE!$AA$28*OFFSET(Import.PLQ,$A174-1,S$15-1,1,1)),IF($E174&lt;&gt;1,IF(ISNUMBER(INDEX(Import.PLE,Detalhamento!$E174,Detalhamento!S$15)),IF(INDEX(Import.PLE,Detalhamento!$E174,Detalhamento!S$15)&lt;=mediçao,0,OFFSET(Import.PLQ,$A174-1,S$15-1,1,1)),OFFSET(Import.PLQ,$A174-1,S$15-1,1,1)),(1-PLE!$AA$28)*OFFSET(Import.PLQ,$A174-1,S$15-1,1,1))))</f>
        <v>0</v>
      </c>
      <c r="T174" s="144">
        <f ca="1">IF(T$13="",0,CHOOSE(Detalhamento.OpçãoServiços,OFFSET(Import.PLQ,$A174-1,T$15-1,1,1),IF($E174&lt;&gt;1,IF(ISNUMBER(INDEX(Import.PLE,Detalhamento!$E174,Detalhamento!T$15)),IF(INDEX(Import.PLE,Detalhamento!$E174,Detalhamento!T$15)&lt;=mediçao,OFFSET(Import.PLQ,$A174-1,T$15-1,1,1),0),0),PLE!$AA$28*OFFSET(Import.PLQ,$A174-1,T$15-1,1,1)),IF($E174&lt;&gt;1,IF(ISNUMBER(INDEX(Import.PLE,Detalhamento!$E174,Detalhamento!T$15)),IF(INDEX(Import.PLE,Detalhamento!$E174,Detalhamento!T$15)&lt;=mediçao,0,OFFSET(Import.PLQ,$A174-1,T$15-1,1,1)),OFFSET(Import.PLQ,$A174-1,T$15-1,1,1)),(1-PLE!$AA$28)*OFFSET(Import.PLQ,$A174-1,T$15-1,1,1))))</f>
        <v>0</v>
      </c>
      <c r="U174" s="144">
        <f ca="1">IF(U$13="",0,CHOOSE(Detalhamento.OpçãoServiços,OFFSET(Import.PLQ,$A174-1,U$15-1,1,1),IF($E174&lt;&gt;1,IF(ISNUMBER(INDEX(Import.PLE,Detalhamento!$E174,Detalhamento!U$15)),IF(INDEX(Import.PLE,Detalhamento!$E174,Detalhamento!U$15)&lt;=mediçao,OFFSET(Import.PLQ,$A174-1,U$15-1,1,1),0),0),PLE!$AA$28*OFFSET(Import.PLQ,$A174-1,U$15-1,1,1)),IF($E174&lt;&gt;1,IF(ISNUMBER(INDEX(Import.PLE,Detalhamento!$E174,Detalhamento!U$15)),IF(INDEX(Import.PLE,Detalhamento!$E174,Detalhamento!U$15)&lt;=mediçao,0,OFFSET(Import.PLQ,$A174-1,U$15-1,1,1)),OFFSET(Import.PLQ,$A174-1,U$15-1,1,1)),(1-PLE!$AA$28)*OFFSET(Import.PLQ,$A174-1,U$15-1,1,1))))</f>
        <v>0</v>
      </c>
      <c r="V174" s="144">
        <f ca="1">IF(V$13="",0,CHOOSE(Detalhamento.OpçãoServiços,OFFSET(Import.PLQ,$A174-1,V$15-1,1,1),IF($E174&lt;&gt;1,IF(ISNUMBER(INDEX(Import.PLE,Detalhamento!$E174,Detalhamento!V$15)),IF(INDEX(Import.PLE,Detalhamento!$E174,Detalhamento!V$15)&lt;=mediçao,OFFSET(Import.PLQ,$A174-1,V$15-1,1,1),0),0),PLE!$AA$28*OFFSET(Import.PLQ,$A174-1,V$15-1,1,1)),IF($E174&lt;&gt;1,IF(ISNUMBER(INDEX(Import.PLE,Detalhamento!$E174,Detalhamento!V$15)),IF(INDEX(Import.PLE,Detalhamento!$E174,Detalhamento!V$15)&lt;=mediçao,0,OFFSET(Import.PLQ,$A174-1,V$15-1,1,1)),OFFSET(Import.PLQ,$A174-1,V$15-1,1,1)),(1-PLE!$AA$28)*OFFSET(Import.PLQ,$A174-1,V$15-1,1,1))))</f>
        <v>0</v>
      </c>
      <c r="W174" s="144">
        <f ca="1">IF(W$13="",0,CHOOSE(Detalhamento.OpçãoServiços,OFFSET(Import.PLQ,$A174-1,W$15-1,1,1),IF($E174&lt;&gt;1,IF(ISNUMBER(INDEX(Import.PLE,Detalhamento!$E174,Detalhamento!W$15)),IF(INDEX(Import.PLE,Detalhamento!$E174,Detalhamento!W$15)&lt;=mediçao,OFFSET(Import.PLQ,$A174-1,W$15-1,1,1),0),0),PLE!$AA$28*OFFSET(Import.PLQ,$A174-1,W$15-1,1,1)),IF($E174&lt;&gt;1,IF(ISNUMBER(INDEX(Import.PLE,Detalhamento!$E174,Detalhamento!W$15)),IF(INDEX(Import.PLE,Detalhamento!$E174,Detalhamento!W$15)&lt;=mediçao,0,OFFSET(Import.PLQ,$A174-1,W$15-1,1,1)),OFFSET(Import.PLQ,$A174-1,W$15-1,1,1)),(1-PLE!$AA$28)*OFFSET(Import.PLQ,$A174-1,W$15-1,1,1))))</f>
        <v>0</v>
      </c>
      <c r="X174" s="144">
        <f ca="1">IF(X$13="",0,CHOOSE(Detalhamento.OpçãoServiços,OFFSET(Import.PLQ,$A174-1,X$15-1,1,1),IF($E174&lt;&gt;1,IF(ISNUMBER(INDEX(Import.PLE,Detalhamento!$E174,Detalhamento!X$15)),IF(INDEX(Import.PLE,Detalhamento!$E174,Detalhamento!X$15)&lt;=mediçao,OFFSET(Import.PLQ,$A174-1,X$15-1,1,1),0),0),PLE!$AA$28*OFFSET(Import.PLQ,$A174-1,X$15-1,1,1)),IF($E174&lt;&gt;1,IF(ISNUMBER(INDEX(Import.PLE,Detalhamento!$E174,Detalhamento!X$15)),IF(INDEX(Import.PLE,Detalhamento!$E174,Detalhamento!X$15)&lt;=mediçao,0,OFFSET(Import.PLQ,$A174-1,X$15-1,1,1)),OFFSET(Import.PLQ,$A174-1,X$15-1,1,1)),(1-PLE!$AA$28)*OFFSET(Import.PLQ,$A174-1,X$15-1,1,1))))</f>
        <v>0</v>
      </c>
      <c r="Y174" s="144">
        <f ca="1">IF(Y$13="",0,CHOOSE(Detalhamento.OpçãoServiços,OFFSET(Import.PLQ,$A174-1,Y$15-1,1,1),IF($E174&lt;&gt;1,IF(ISNUMBER(INDEX(Import.PLE,Detalhamento!$E174,Detalhamento!Y$15)),IF(INDEX(Import.PLE,Detalhamento!$E174,Detalhamento!Y$15)&lt;=mediçao,OFFSET(Import.PLQ,$A174-1,Y$15-1,1,1),0),0),PLE!$AA$28*OFFSET(Import.PLQ,$A174-1,Y$15-1,1,1)),IF($E174&lt;&gt;1,IF(ISNUMBER(INDEX(Import.PLE,Detalhamento!$E174,Detalhamento!Y$15)),IF(INDEX(Import.PLE,Detalhamento!$E174,Detalhamento!Y$15)&lt;=mediçao,0,OFFSET(Import.PLQ,$A174-1,Y$15-1,1,1)),OFFSET(Import.PLQ,$A174-1,Y$15-1,1,1)),(1-PLE!$AA$28)*OFFSET(Import.PLQ,$A174-1,Y$15-1,1,1))))</f>
        <v>0</v>
      </c>
      <c r="Z174" s="144">
        <f ca="1">IF(Z$13="",0,CHOOSE(Detalhamento.OpçãoServiços,OFFSET(Import.PLQ,$A174-1,Z$15-1,1,1),IF($E174&lt;&gt;1,IF(ISNUMBER(INDEX(Import.PLE,Detalhamento!$E174,Detalhamento!Z$15)),IF(INDEX(Import.PLE,Detalhamento!$E174,Detalhamento!Z$15)&lt;=mediçao,OFFSET(Import.PLQ,$A174-1,Z$15-1,1,1),0),0),PLE!$AA$28*OFFSET(Import.PLQ,$A174-1,Z$15-1,1,1)),IF($E174&lt;&gt;1,IF(ISNUMBER(INDEX(Import.PLE,Detalhamento!$E174,Detalhamento!Z$15)),IF(INDEX(Import.PLE,Detalhamento!$E174,Detalhamento!Z$15)&lt;=mediçao,0,OFFSET(Import.PLQ,$A174-1,Z$15-1,1,1)),OFFSET(Import.PLQ,$A174-1,Z$15-1,1,1)),(1-PLE!$AA$28)*OFFSET(Import.PLQ,$A174-1,Z$15-1,1,1))))</f>
        <v>0</v>
      </c>
      <c r="AA174" s="144">
        <f ca="1">IF(AA$13="",0,CHOOSE(Detalhamento.OpçãoServiços,OFFSET(Import.PLQ,$A174-1,AA$15-1,1,1),IF($E174&lt;&gt;1,IF(ISNUMBER(INDEX(Import.PLE,Detalhamento!$E174,Detalhamento!AA$15)),IF(INDEX(Import.PLE,Detalhamento!$E174,Detalhamento!AA$15)&lt;=mediçao,OFFSET(Import.PLQ,$A174-1,AA$15-1,1,1),0),0),PLE!$AA$28*OFFSET(Import.PLQ,$A174-1,AA$15-1,1,1)),IF($E174&lt;&gt;1,IF(ISNUMBER(INDEX(Import.PLE,Detalhamento!$E174,Detalhamento!AA$15)),IF(INDEX(Import.PLE,Detalhamento!$E174,Detalhamento!AA$15)&lt;=mediçao,0,OFFSET(Import.PLQ,$A174-1,AA$15-1,1,1)),OFFSET(Import.PLQ,$A174-1,AA$15-1,1,1)),(1-PLE!$AA$28)*OFFSET(Import.PLQ,$A174-1,AA$15-1,1,1))))</f>
        <v>0</v>
      </c>
      <c r="AB174" s="144">
        <f ca="1">IF(AB$13="",0,CHOOSE(Detalhamento.OpçãoServiços,OFFSET(Import.PLQ,$A174-1,AB$15-1,1,1),IF($E174&lt;&gt;1,IF(ISNUMBER(INDEX(Import.PLE,Detalhamento!$E174,Detalhamento!AB$15)),IF(INDEX(Import.PLE,Detalhamento!$E174,Detalhamento!AB$15)&lt;=mediçao,OFFSET(Import.PLQ,$A174-1,AB$15-1,1,1),0),0),PLE!$AA$28*OFFSET(Import.PLQ,$A174-1,AB$15-1,1,1)),IF($E174&lt;&gt;1,IF(ISNUMBER(INDEX(Import.PLE,Detalhamento!$E174,Detalhamento!AB$15)),IF(INDEX(Import.PLE,Detalhamento!$E174,Detalhamento!AB$15)&lt;=mediçao,0,OFFSET(Import.PLQ,$A174-1,AB$15-1,1,1)),OFFSET(Import.PLQ,$A174-1,AB$15-1,1,1)),(1-PLE!$AA$28)*OFFSET(Import.PLQ,$A174-1,AB$15-1,1,1))))</f>
        <v>0</v>
      </c>
      <c r="AC174" s="144">
        <f ca="1">IF(AC$13="",0,CHOOSE(Detalhamento.OpçãoServiços,OFFSET(Import.PLQ,$A174-1,AC$15-1,1,1),IF($E174&lt;&gt;1,IF(ISNUMBER(INDEX(Import.PLE,Detalhamento!$E174,Detalhamento!AC$15)),IF(INDEX(Import.PLE,Detalhamento!$E174,Detalhamento!AC$15)&lt;=mediçao,OFFSET(Import.PLQ,$A174-1,AC$15-1,1,1),0),0),PLE!$AA$28*OFFSET(Import.PLQ,$A174-1,AC$15-1,1,1)),IF($E174&lt;&gt;1,IF(ISNUMBER(INDEX(Import.PLE,Detalhamento!$E174,Detalhamento!AC$15)),IF(INDEX(Import.PLE,Detalhamento!$E174,Detalhamento!AC$15)&lt;=mediçao,0,OFFSET(Import.PLQ,$A174-1,AC$15-1,1,1)),OFFSET(Import.PLQ,$A174-1,AC$15-1,1,1)),(1-PLE!$AA$28)*OFFSET(Import.PLQ,$A174-1,AC$15-1,1,1))))</f>
        <v>0</v>
      </c>
      <c r="AD174" s="144">
        <f ca="1">IF(AD$13="",0,CHOOSE(Detalhamento.OpçãoServiços,OFFSET(Import.PLQ,$A174-1,AD$15-1,1,1),IF($E174&lt;&gt;1,IF(ISNUMBER(INDEX(Import.PLE,Detalhamento!$E174,Detalhamento!AD$15)),IF(INDEX(Import.PLE,Detalhamento!$E174,Detalhamento!AD$15)&lt;=mediçao,OFFSET(Import.PLQ,$A174-1,AD$15-1,1,1),0),0),PLE!$AA$28*OFFSET(Import.PLQ,$A174-1,AD$15-1,1,1)),IF($E174&lt;&gt;1,IF(ISNUMBER(INDEX(Import.PLE,Detalhamento!$E174,Detalhamento!AD$15)),IF(INDEX(Import.PLE,Detalhamento!$E174,Detalhamento!AD$15)&lt;=mediçao,0,OFFSET(Import.PLQ,$A174-1,AD$15-1,1,1)),OFFSET(Import.PLQ,$A174-1,AD$15-1,1,1)),(1-PLE!$AA$28)*OFFSET(Import.PLQ,$A174-1,AD$15-1,1,1))))</f>
        <v>0</v>
      </c>
      <c r="AE174" s="144">
        <f ca="1">IF(AE$13="",0,CHOOSE(Detalhamento.OpçãoServiços,OFFSET(Import.PLQ,$A174-1,AE$15-1,1,1),IF($E174&lt;&gt;1,IF(ISNUMBER(INDEX(Import.PLE,Detalhamento!$E174,Detalhamento!AE$15)),IF(INDEX(Import.PLE,Detalhamento!$E174,Detalhamento!AE$15)&lt;=mediçao,OFFSET(Import.PLQ,$A174-1,AE$15-1,1,1),0),0),PLE!$AA$28*OFFSET(Import.PLQ,$A174-1,AE$15-1,1,1)),IF($E174&lt;&gt;1,IF(ISNUMBER(INDEX(Import.PLE,Detalhamento!$E174,Detalhamento!AE$15)),IF(INDEX(Import.PLE,Detalhamento!$E174,Detalhamento!AE$15)&lt;=mediçao,0,OFFSET(Import.PLQ,$A174-1,AE$15-1,1,1)),OFFSET(Import.PLQ,$A174-1,AE$15-1,1,1)),(1-PLE!$AA$28)*OFFSET(Import.PLQ,$A174-1,AE$15-1,1,1))))</f>
        <v>0</v>
      </c>
      <c r="AF174" s="144">
        <f ca="1">IF(AF$13="",0,CHOOSE(Detalhamento.OpçãoServiços,OFFSET(Import.PLQ,$A174-1,AF$15-1,1,1),IF($E174&lt;&gt;1,IF(ISNUMBER(INDEX(Import.PLE,Detalhamento!$E174,Detalhamento!AF$15)),IF(INDEX(Import.PLE,Detalhamento!$E174,Detalhamento!AF$15)&lt;=mediçao,OFFSET(Import.PLQ,$A174-1,AF$15-1,1,1),0),0),PLE!$AA$28*OFFSET(Import.PLQ,$A174-1,AF$15-1,1,1)),IF($E174&lt;&gt;1,IF(ISNUMBER(INDEX(Import.PLE,Detalhamento!$E174,Detalhamento!AF$15)),IF(INDEX(Import.PLE,Detalhamento!$E174,Detalhamento!AF$15)&lt;=mediçao,0,OFFSET(Import.PLQ,$A174-1,AF$15-1,1,1)),OFFSET(Import.PLQ,$A174-1,AF$15-1,1,1)),(1-PLE!$AA$28)*OFFSET(Import.PLQ,$A174-1,AF$15-1,1,1))))</f>
        <v>0</v>
      </c>
      <c r="AG174" s="144">
        <f ca="1">IF(AG$13="",0,CHOOSE(Detalhamento.OpçãoServiços,OFFSET(Import.PLQ,$A174-1,AG$15-1,1,1),IF($E174&lt;&gt;1,IF(ISNUMBER(INDEX(Import.PLE,Detalhamento!$E174,Detalhamento!AG$15)),IF(INDEX(Import.PLE,Detalhamento!$E174,Detalhamento!AG$15)&lt;=mediçao,OFFSET(Import.PLQ,$A174-1,AG$15-1,1,1),0),0),PLE!$AA$28*OFFSET(Import.PLQ,$A174-1,AG$15-1,1,1)),IF($E174&lt;&gt;1,IF(ISNUMBER(INDEX(Import.PLE,Detalhamento!$E174,Detalhamento!AG$15)),IF(INDEX(Import.PLE,Detalhamento!$E174,Detalhamento!AG$15)&lt;=mediçao,0,OFFSET(Import.PLQ,$A174-1,AG$15-1,1,1)),OFFSET(Import.PLQ,$A174-1,AG$15-1,1,1)),(1-PLE!$AA$28)*OFFSET(Import.PLQ,$A174-1,AG$15-1,1,1))))</f>
        <v>0</v>
      </c>
      <c r="AH174" s="144">
        <f ca="1">IF(AH$13="",0,CHOOSE(Detalhamento.OpçãoServiços,OFFSET(Import.PLQ,$A174-1,AH$15-1,1,1),IF($E174&lt;&gt;1,IF(ISNUMBER(INDEX(Import.PLE,Detalhamento!$E174,Detalhamento!AH$15)),IF(INDEX(Import.PLE,Detalhamento!$E174,Detalhamento!AH$15)&lt;=mediçao,OFFSET(Import.PLQ,$A174-1,AH$15-1,1,1),0),0),PLE!$AA$28*OFFSET(Import.PLQ,$A174-1,AH$15-1,1,1)),IF($E174&lt;&gt;1,IF(ISNUMBER(INDEX(Import.PLE,Detalhamento!$E174,Detalhamento!AH$15)),IF(INDEX(Import.PLE,Detalhamento!$E174,Detalhamento!AH$15)&lt;=mediçao,0,OFFSET(Import.PLQ,$A174-1,AH$15-1,1,1)),OFFSET(Import.PLQ,$A174-1,AH$15-1,1,1)),(1-PLE!$AA$28)*OFFSET(Import.PLQ,$A174-1,AH$15-1,1,1))))</f>
        <v>0</v>
      </c>
      <c r="AI174" s="144">
        <f ca="1">IF(AI$13="",0,CHOOSE(Detalhamento.OpçãoServiços,OFFSET(Import.PLQ,$A174-1,AI$15-1,1,1),IF($E174&lt;&gt;1,IF(ISNUMBER(INDEX(Import.PLE,Detalhamento!$E174,Detalhamento!AI$15)),IF(INDEX(Import.PLE,Detalhamento!$E174,Detalhamento!AI$15)&lt;=mediçao,OFFSET(Import.PLQ,$A174-1,AI$15-1,1,1),0),0),PLE!$AA$28*OFFSET(Import.PLQ,$A174-1,AI$15-1,1,1)),IF($E174&lt;&gt;1,IF(ISNUMBER(INDEX(Import.PLE,Detalhamento!$E174,Detalhamento!AI$15)),IF(INDEX(Import.PLE,Detalhamento!$E174,Detalhamento!AI$15)&lt;=mediçao,0,OFFSET(Import.PLQ,$A174-1,AI$15-1,1,1)),OFFSET(Import.PLQ,$A174-1,AI$15-1,1,1)),(1-PLE!$AA$28)*OFFSET(Import.PLQ,$A174-1,AI$15-1,1,1))))</f>
        <v>0</v>
      </c>
      <c r="AJ174" s="144">
        <f ca="1">IF(AJ$13="",0,CHOOSE(Detalhamento.OpçãoServiços,OFFSET(Import.PLQ,$A174-1,AJ$15-1,1,1),IF($E174&lt;&gt;1,IF(ISNUMBER(INDEX(Import.PLE,Detalhamento!$E174,Detalhamento!AJ$15)),IF(INDEX(Import.PLE,Detalhamento!$E174,Detalhamento!AJ$15)&lt;=mediçao,OFFSET(Import.PLQ,$A174-1,AJ$15-1,1,1),0),0),PLE!$AA$28*OFFSET(Import.PLQ,$A174-1,AJ$15-1,1,1)),IF($E174&lt;&gt;1,IF(ISNUMBER(INDEX(Import.PLE,Detalhamento!$E174,Detalhamento!AJ$15)),IF(INDEX(Import.PLE,Detalhamento!$E174,Detalhamento!AJ$15)&lt;=mediçao,0,OFFSET(Import.PLQ,$A174-1,AJ$15-1,1,1)),OFFSET(Import.PLQ,$A174-1,AJ$15-1,1,1)),(1-PLE!$AA$28)*OFFSET(Import.PLQ,$A174-1,AJ$15-1,1,1))))</f>
        <v>0</v>
      </c>
      <c r="AK174" s="144">
        <f ca="1">IF(AK$13="",0,CHOOSE(Detalhamento.OpçãoServiços,OFFSET(Import.PLQ,$A174-1,AK$15-1,1,1),IF($E174&lt;&gt;1,IF(ISNUMBER(INDEX(Import.PLE,Detalhamento!$E174,Detalhamento!AK$15)),IF(INDEX(Import.PLE,Detalhamento!$E174,Detalhamento!AK$15)&lt;=mediçao,OFFSET(Import.PLQ,$A174-1,AK$15-1,1,1),0),0),PLE!$AA$28*OFFSET(Import.PLQ,$A174-1,AK$15-1,1,1)),IF($E174&lt;&gt;1,IF(ISNUMBER(INDEX(Import.PLE,Detalhamento!$E174,Detalhamento!AK$15)),IF(INDEX(Import.PLE,Detalhamento!$E174,Detalhamento!AK$15)&lt;=mediçao,0,OFFSET(Import.PLQ,$A174-1,AK$15-1,1,1)),OFFSET(Import.PLQ,$A174-1,AK$15-1,1,1)),(1-PLE!$AA$28)*OFFSET(Import.PLQ,$A174-1,AK$15-1,1,1))))</f>
        <v>0</v>
      </c>
      <c r="AL174" s="144">
        <f ca="1">IF(AL$13="",0,CHOOSE(Detalhamento.OpçãoServiços,OFFSET(Import.PLQ,$A174-1,AL$15-1,1,1),IF($E174&lt;&gt;1,IF(ISNUMBER(INDEX(Import.PLE,Detalhamento!$E174,Detalhamento!AL$15)),IF(INDEX(Import.PLE,Detalhamento!$E174,Detalhamento!AL$15)&lt;=mediçao,OFFSET(Import.PLQ,$A174-1,AL$15-1,1,1),0),0),PLE!$AA$28*OFFSET(Import.PLQ,$A174-1,AL$15-1,1,1)),IF($E174&lt;&gt;1,IF(ISNUMBER(INDEX(Import.PLE,Detalhamento!$E174,Detalhamento!AL$15)),IF(INDEX(Import.PLE,Detalhamento!$E174,Detalhamento!AL$15)&lt;=mediçao,0,OFFSET(Import.PLQ,$A174-1,AL$15-1,1,1)),OFFSET(Import.PLQ,$A174-1,AL$15-1,1,1)),(1-PLE!$AA$28)*OFFSET(Import.PLQ,$A174-1,AL$15-1,1,1))))</f>
        <v>0</v>
      </c>
      <c r="AM174" s="144">
        <f ca="1">IF(AM$13="",0,CHOOSE(Detalhamento.OpçãoServiços,OFFSET(Import.PLQ,$A174-1,AM$15-1,1,1),IF($E174&lt;&gt;1,IF(ISNUMBER(INDEX(Import.PLE,Detalhamento!$E174,Detalhamento!AM$15)),IF(INDEX(Import.PLE,Detalhamento!$E174,Detalhamento!AM$15)&lt;=mediçao,OFFSET(Import.PLQ,$A174-1,AM$15-1,1,1),0),0),PLE!$AA$28*OFFSET(Import.PLQ,$A174-1,AM$15-1,1,1)),IF($E174&lt;&gt;1,IF(ISNUMBER(INDEX(Import.PLE,Detalhamento!$E174,Detalhamento!AM$15)),IF(INDEX(Import.PLE,Detalhamento!$E174,Detalhamento!AM$15)&lt;=mediçao,0,OFFSET(Import.PLQ,$A174-1,AM$15-1,1,1)),OFFSET(Import.PLQ,$A174-1,AM$15-1,1,1)),(1-PLE!$AA$28)*OFFSET(Import.PLQ,$A174-1,AM$15-1,1,1))))</f>
        <v>0</v>
      </c>
      <c r="AN174" s="144">
        <f ca="1">IF(AN$13="",0,CHOOSE(Detalhamento.OpçãoServiços,OFFSET(Import.PLQ,$A174-1,AN$15-1,1,1),IF($E174&lt;&gt;1,IF(ISNUMBER(INDEX(Import.PLE,Detalhamento!$E174,Detalhamento!AN$15)),IF(INDEX(Import.PLE,Detalhamento!$E174,Detalhamento!AN$15)&lt;=mediçao,OFFSET(Import.PLQ,$A174-1,AN$15-1,1,1),0),0),PLE!$AA$28*OFFSET(Import.PLQ,$A174-1,AN$15-1,1,1)),IF($E174&lt;&gt;1,IF(ISNUMBER(INDEX(Import.PLE,Detalhamento!$E174,Detalhamento!AN$15)),IF(INDEX(Import.PLE,Detalhamento!$E174,Detalhamento!AN$15)&lt;=mediçao,0,OFFSET(Import.PLQ,$A174-1,AN$15-1,1,1)),OFFSET(Import.PLQ,$A174-1,AN$15-1,1,1)),(1-PLE!$AA$28)*OFFSET(Import.PLQ,$A174-1,AN$15-1,1,1))))</f>
        <v>0</v>
      </c>
      <c r="AO174" s="144">
        <f ca="1">IF(AO$13="",0,CHOOSE(Detalhamento.OpçãoServiços,OFFSET(Import.PLQ,$A174-1,AO$15-1,1,1),IF($E174&lt;&gt;1,IF(ISNUMBER(INDEX(Import.PLE,Detalhamento!$E174,Detalhamento!AO$15)),IF(INDEX(Import.PLE,Detalhamento!$E174,Detalhamento!AO$15)&lt;=mediçao,OFFSET(Import.PLQ,$A174-1,AO$15-1,1,1),0),0),PLE!$AA$28*OFFSET(Import.PLQ,$A174-1,AO$15-1,1,1)),IF($E174&lt;&gt;1,IF(ISNUMBER(INDEX(Import.PLE,Detalhamento!$E174,Detalhamento!AO$15)),IF(INDEX(Import.PLE,Detalhamento!$E174,Detalhamento!AO$15)&lt;=mediçao,0,OFFSET(Import.PLQ,$A174-1,AO$15-1,1,1)),OFFSET(Import.PLQ,$A174-1,AO$15-1,1,1)),(1-PLE!$AA$28)*OFFSET(Import.PLQ,$A174-1,AO$15-1,1,1))))</f>
        <v>0</v>
      </c>
      <c r="AP174" s="144">
        <f ca="1">IF(AP$13="",0,CHOOSE(Detalhamento.OpçãoServiços,OFFSET(Import.PLQ,$A174-1,AP$15-1,1,1),IF($E174&lt;&gt;1,IF(ISNUMBER(INDEX(Import.PLE,Detalhamento!$E174,Detalhamento!AP$15)),IF(INDEX(Import.PLE,Detalhamento!$E174,Detalhamento!AP$15)&lt;=mediçao,OFFSET(Import.PLQ,$A174-1,AP$15-1,1,1),0),0),PLE!$AA$28*OFFSET(Import.PLQ,$A174-1,AP$15-1,1,1)),IF($E174&lt;&gt;1,IF(ISNUMBER(INDEX(Import.PLE,Detalhamento!$E174,Detalhamento!AP$15)),IF(INDEX(Import.PLE,Detalhamento!$E174,Detalhamento!AP$15)&lt;=mediçao,0,OFFSET(Import.PLQ,$A174-1,AP$15-1,1,1)),OFFSET(Import.PLQ,$A174-1,AP$15-1,1,1)),(1-PLE!$AA$28)*OFFSET(Import.PLQ,$A174-1,AP$15-1,1,1))))</f>
        <v>0</v>
      </c>
      <c r="AQ174" s="144">
        <f ca="1">IF(AQ$13="",0,CHOOSE(Detalhamento.OpçãoServiços,OFFSET(Import.PLQ,$A174-1,AQ$15-1,1,1),IF($E174&lt;&gt;1,IF(ISNUMBER(INDEX(Import.PLE,Detalhamento!$E174,Detalhamento!AQ$15)),IF(INDEX(Import.PLE,Detalhamento!$E174,Detalhamento!AQ$15)&lt;=mediçao,OFFSET(Import.PLQ,$A174-1,AQ$15-1,1,1),0),0),PLE!$AA$28*OFFSET(Import.PLQ,$A174-1,AQ$15-1,1,1)),IF($E174&lt;&gt;1,IF(ISNUMBER(INDEX(Import.PLE,Detalhamento!$E174,Detalhamento!AQ$15)),IF(INDEX(Import.PLE,Detalhamento!$E174,Detalhamento!AQ$15)&lt;=mediçao,0,OFFSET(Import.PLQ,$A174-1,AQ$15-1,1,1)),OFFSET(Import.PLQ,$A174-1,AQ$15-1,1,1)),(1-PLE!$AA$28)*OFFSET(Import.PLQ,$A174-1,AQ$15-1,1,1))))</f>
        <v>0</v>
      </c>
      <c r="AR174" s="144">
        <f ca="1">IF(AR$13="",0,CHOOSE(Detalhamento.OpçãoServiços,OFFSET(Import.PLQ,$A174-1,AR$15-1,1,1),IF($E174&lt;&gt;1,IF(ISNUMBER(INDEX(Import.PLE,Detalhamento!$E174,Detalhamento!AR$15)),IF(INDEX(Import.PLE,Detalhamento!$E174,Detalhamento!AR$15)&lt;=mediçao,OFFSET(Import.PLQ,$A174-1,AR$15-1,1,1),0),0),PLE!$AA$28*OFFSET(Import.PLQ,$A174-1,AR$15-1,1,1)),IF($E174&lt;&gt;1,IF(ISNUMBER(INDEX(Import.PLE,Detalhamento!$E174,Detalhamento!AR$15)),IF(INDEX(Import.PLE,Detalhamento!$E174,Detalhamento!AR$15)&lt;=mediçao,0,OFFSET(Import.PLQ,$A174-1,AR$15-1,1,1)),OFFSET(Import.PLQ,$A174-1,AR$15-1,1,1)),(1-PLE!$AA$28)*OFFSET(Import.PLQ,$A174-1,AR$15-1,1,1))))</f>
        <v>0</v>
      </c>
      <c r="AS174" s="144">
        <f ca="1">IF(AS$13="",0,CHOOSE(Detalhamento.OpçãoServiços,OFFSET(Import.PLQ,$A174-1,AS$15-1,1,1),IF($E174&lt;&gt;1,IF(ISNUMBER(INDEX(Import.PLE,Detalhamento!$E174,Detalhamento!AS$15)),IF(INDEX(Import.PLE,Detalhamento!$E174,Detalhamento!AS$15)&lt;=mediçao,OFFSET(Import.PLQ,$A174-1,AS$15-1,1,1),0),0),PLE!$AA$28*OFFSET(Import.PLQ,$A174-1,AS$15-1,1,1)),IF($E174&lt;&gt;1,IF(ISNUMBER(INDEX(Import.PLE,Detalhamento!$E174,Detalhamento!AS$15)),IF(INDEX(Import.PLE,Detalhamento!$E174,Detalhamento!AS$15)&lt;=mediçao,0,OFFSET(Import.PLQ,$A174-1,AS$15-1,1,1)),OFFSET(Import.PLQ,$A174-1,AS$15-1,1,1)),(1-PLE!$AA$28)*OFFSET(Import.PLQ,$A174-1,AS$15-1,1,1))))</f>
        <v>0</v>
      </c>
      <c r="AT174" s="144">
        <f ca="1">IF(AT$13="",0,CHOOSE(Detalhamento.OpçãoServiços,OFFSET(Import.PLQ,$A174-1,AT$15-1,1,1),IF($E174&lt;&gt;1,IF(ISNUMBER(INDEX(Import.PLE,Detalhamento!$E174,Detalhamento!AT$15)),IF(INDEX(Import.PLE,Detalhamento!$E174,Detalhamento!AT$15)&lt;=mediçao,OFFSET(Import.PLQ,$A174-1,AT$15-1,1,1),0),0),PLE!$AA$28*OFFSET(Import.PLQ,$A174-1,AT$15-1,1,1)),IF($E174&lt;&gt;1,IF(ISNUMBER(INDEX(Import.PLE,Detalhamento!$E174,Detalhamento!AT$15)),IF(INDEX(Import.PLE,Detalhamento!$E174,Detalhamento!AT$15)&lt;=mediçao,0,OFFSET(Import.PLQ,$A174-1,AT$15-1,1,1)),OFFSET(Import.PLQ,$A174-1,AT$15-1,1,1)),(1-PLE!$AA$28)*OFFSET(Import.PLQ,$A174-1,AT$15-1,1,1))))</f>
        <v>0</v>
      </c>
      <c r="AU174" s="144">
        <f ca="1">IF(AU$13="",0,CHOOSE(Detalhamento.OpçãoServiços,OFFSET(Import.PLQ,$A174-1,AU$15-1,1,1),IF($E174&lt;&gt;1,IF(ISNUMBER(INDEX(Import.PLE,Detalhamento!$E174,Detalhamento!AU$15)),IF(INDEX(Import.PLE,Detalhamento!$E174,Detalhamento!AU$15)&lt;=mediçao,OFFSET(Import.PLQ,$A174-1,AU$15-1,1,1),0),0),PLE!$AA$28*OFFSET(Import.PLQ,$A174-1,AU$15-1,1,1)),IF($E174&lt;&gt;1,IF(ISNUMBER(INDEX(Import.PLE,Detalhamento!$E174,Detalhamento!AU$15)),IF(INDEX(Import.PLE,Detalhamento!$E174,Detalhamento!AU$15)&lt;=mediçao,0,OFFSET(Import.PLQ,$A174-1,AU$15-1,1,1)),OFFSET(Import.PLQ,$A174-1,AU$15-1,1,1)),(1-PLE!$AA$28)*OFFSET(Import.PLQ,$A174-1,AU$15-1,1,1))))</f>
        <v>0</v>
      </c>
      <c r="AV174" s="144">
        <f ca="1">IF(AV$13="",0,CHOOSE(Detalhamento.OpçãoServiços,OFFSET(Import.PLQ,$A174-1,AV$15-1,1,1),IF($E174&lt;&gt;1,IF(ISNUMBER(INDEX(Import.PLE,Detalhamento!$E174,Detalhamento!AV$15)),IF(INDEX(Import.PLE,Detalhamento!$E174,Detalhamento!AV$15)&lt;=mediçao,OFFSET(Import.PLQ,$A174-1,AV$15-1,1,1),0),0),PLE!$AA$28*OFFSET(Import.PLQ,$A174-1,AV$15-1,1,1)),IF($E174&lt;&gt;1,IF(ISNUMBER(INDEX(Import.PLE,Detalhamento!$E174,Detalhamento!AV$15)),IF(INDEX(Import.PLE,Detalhamento!$E174,Detalhamento!AV$15)&lt;=mediçao,0,OFFSET(Import.PLQ,$A174-1,AV$15-1,1,1)),OFFSET(Import.PLQ,$A174-1,AV$15-1,1,1)),(1-PLE!$AA$28)*OFFSET(Import.PLQ,$A174-1,AV$15-1,1,1))))</f>
        <v>0</v>
      </c>
      <c r="AW174" s="144">
        <f ca="1">IF(AW$13="",0,CHOOSE(Detalhamento.OpçãoServiços,OFFSET(Import.PLQ,$A174-1,AW$15-1,1,1),IF($E174&lt;&gt;1,IF(ISNUMBER(INDEX(Import.PLE,Detalhamento!$E174,Detalhamento!AW$15)),IF(INDEX(Import.PLE,Detalhamento!$E174,Detalhamento!AW$15)&lt;=mediçao,OFFSET(Import.PLQ,$A174-1,AW$15-1,1,1),0),0),PLE!$AA$28*OFFSET(Import.PLQ,$A174-1,AW$15-1,1,1)),IF($E174&lt;&gt;1,IF(ISNUMBER(INDEX(Import.PLE,Detalhamento!$E174,Detalhamento!AW$15)),IF(INDEX(Import.PLE,Detalhamento!$E174,Detalhamento!AW$15)&lt;=mediçao,0,OFFSET(Import.PLQ,$A174-1,AW$15-1,1,1)),OFFSET(Import.PLQ,$A174-1,AW$15-1,1,1)),(1-PLE!$AA$28)*OFFSET(Import.PLQ,$A174-1,AW$15-1,1,1))))</f>
        <v>0</v>
      </c>
      <c r="AX174" s="144">
        <f ca="1">IF(AX$13="",0,CHOOSE(Detalhamento.OpçãoServiços,OFFSET(Import.PLQ,$A174-1,AX$15-1,1,1),IF($E174&lt;&gt;1,IF(ISNUMBER(INDEX(Import.PLE,Detalhamento!$E174,Detalhamento!AX$15)),IF(INDEX(Import.PLE,Detalhamento!$E174,Detalhamento!AX$15)&lt;=mediçao,OFFSET(Import.PLQ,$A174-1,AX$15-1,1,1),0),0),PLE!$AA$28*OFFSET(Import.PLQ,$A174-1,AX$15-1,1,1)),IF($E174&lt;&gt;1,IF(ISNUMBER(INDEX(Import.PLE,Detalhamento!$E174,Detalhamento!AX$15)),IF(INDEX(Import.PLE,Detalhamento!$E174,Detalhamento!AX$15)&lt;=mediçao,0,OFFSET(Import.PLQ,$A174-1,AX$15-1,1,1)),OFFSET(Import.PLQ,$A174-1,AX$15-1,1,1)),(1-PLE!$AA$28)*OFFSET(Import.PLQ,$A174-1,AX$15-1,1,1))))</f>
        <v>0</v>
      </c>
      <c r="AY174" s="144">
        <f ca="1">IF(AY$13="",0,CHOOSE(Detalhamento.OpçãoServiços,OFFSET(Import.PLQ,$A174-1,AY$15-1,1,1),IF($E174&lt;&gt;1,IF(ISNUMBER(INDEX(Import.PLE,Detalhamento!$E174,Detalhamento!AY$15)),IF(INDEX(Import.PLE,Detalhamento!$E174,Detalhamento!AY$15)&lt;=mediçao,OFFSET(Import.PLQ,$A174-1,AY$15-1,1,1),0),0),PLE!$AA$28*OFFSET(Import.PLQ,$A174-1,AY$15-1,1,1)),IF($E174&lt;&gt;1,IF(ISNUMBER(INDEX(Import.PLE,Detalhamento!$E174,Detalhamento!AY$15)),IF(INDEX(Import.PLE,Detalhamento!$E174,Detalhamento!AY$15)&lt;=mediçao,0,OFFSET(Import.PLQ,$A174-1,AY$15-1,1,1)),OFFSET(Import.PLQ,$A174-1,AY$15-1,1,1)),(1-PLE!$AA$28)*OFFSET(Import.PLQ,$A174-1,AY$15-1,1,1))))</f>
        <v>0</v>
      </c>
      <c r="AZ174" s="144">
        <f ca="1">IF(AZ$13="",0,CHOOSE(Detalhamento.OpçãoServiços,OFFSET(Import.PLQ,$A174-1,AZ$15-1,1,1),IF($E174&lt;&gt;1,IF(ISNUMBER(INDEX(Import.PLE,Detalhamento!$E174,Detalhamento!AZ$15)),IF(INDEX(Import.PLE,Detalhamento!$E174,Detalhamento!AZ$15)&lt;=mediçao,OFFSET(Import.PLQ,$A174-1,AZ$15-1,1,1),0),0),PLE!$AA$28*OFFSET(Import.PLQ,$A174-1,AZ$15-1,1,1)),IF($E174&lt;&gt;1,IF(ISNUMBER(INDEX(Import.PLE,Detalhamento!$E174,Detalhamento!AZ$15)),IF(INDEX(Import.PLE,Detalhamento!$E174,Detalhamento!AZ$15)&lt;=mediçao,0,OFFSET(Import.PLQ,$A174-1,AZ$15-1,1,1)),OFFSET(Import.PLQ,$A174-1,AZ$15-1,1,1)),(1-PLE!$AA$28)*OFFSET(Import.PLQ,$A174-1,AZ$15-1,1,1))))</f>
        <v>0</v>
      </c>
      <c r="BA174" s="144">
        <f ca="1">IF(BA$13="",0,CHOOSE(Detalhamento.OpçãoServiços,OFFSET(Import.PLQ,$A174-1,BA$15-1,1,1),IF($E174&lt;&gt;1,IF(ISNUMBER(INDEX(Import.PLE,Detalhamento!$E174,Detalhamento!BA$15)),IF(INDEX(Import.PLE,Detalhamento!$E174,Detalhamento!BA$15)&lt;=mediçao,OFFSET(Import.PLQ,$A174-1,BA$15-1,1,1),0),0),PLE!$AA$28*OFFSET(Import.PLQ,$A174-1,BA$15-1,1,1)),IF($E174&lt;&gt;1,IF(ISNUMBER(INDEX(Import.PLE,Detalhamento!$E174,Detalhamento!BA$15)),IF(INDEX(Import.PLE,Detalhamento!$E174,Detalhamento!BA$15)&lt;=mediçao,0,OFFSET(Import.PLQ,$A174-1,BA$15-1,1,1)),OFFSET(Import.PLQ,$A174-1,BA$15-1,1,1)),(1-PLE!$AA$28)*OFFSET(Import.PLQ,$A174-1,BA$15-1,1,1))))</f>
        <v>0</v>
      </c>
      <c r="BB174" s="144">
        <f ca="1">IF(BB$13="",0,CHOOSE(Detalhamento.OpçãoServiços,OFFSET(Import.PLQ,$A174-1,BB$15-1,1,1),IF($E174&lt;&gt;1,IF(ISNUMBER(INDEX(Import.PLE,Detalhamento!$E174,Detalhamento!BB$15)),IF(INDEX(Import.PLE,Detalhamento!$E174,Detalhamento!BB$15)&lt;=mediçao,OFFSET(Import.PLQ,$A174-1,BB$15-1,1,1),0),0),PLE!$AA$28*OFFSET(Import.PLQ,$A174-1,BB$15-1,1,1)),IF($E174&lt;&gt;1,IF(ISNUMBER(INDEX(Import.PLE,Detalhamento!$E174,Detalhamento!BB$15)),IF(INDEX(Import.PLE,Detalhamento!$E174,Detalhamento!BB$15)&lt;=mediçao,0,OFFSET(Import.PLQ,$A174-1,BB$15-1,1,1)),OFFSET(Import.PLQ,$A174-1,BB$15-1,1,1)),(1-PLE!$AA$28)*OFFSET(Import.PLQ,$A174-1,BB$15-1,1,1))))</f>
        <v>0</v>
      </c>
      <c r="BC174" s="144">
        <f ca="1">IF(BC$13="",0,CHOOSE(Detalhamento.OpçãoServiços,OFFSET(Import.PLQ,$A174-1,BC$15-1,1,1),IF($E174&lt;&gt;1,IF(ISNUMBER(INDEX(Import.PLE,Detalhamento!$E174,Detalhamento!BC$15)),IF(INDEX(Import.PLE,Detalhamento!$E174,Detalhamento!BC$15)&lt;=mediçao,OFFSET(Import.PLQ,$A174-1,BC$15-1,1,1),0),0),PLE!$AA$28*OFFSET(Import.PLQ,$A174-1,BC$15-1,1,1)),IF($E174&lt;&gt;1,IF(ISNUMBER(INDEX(Import.PLE,Detalhamento!$E174,Detalhamento!BC$15)),IF(INDEX(Import.PLE,Detalhamento!$E174,Detalhamento!BC$15)&lt;=mediçao,0,OFFSET(Import.PLQ,$A174-1,BC$15-1,1,1)),OFFSET(Import.PLQ,$A174-1,BC$15-1,1,1)),(1-PLE!$AA$28)*OFFSET(Import.PLQ,$A174-1,BC$15-1,1,1))))</f>
        <v>0</v>
      </c>
      <c r="BD174" s="144">
        <f ca="1">IF(BD$13="",0,CHOOSE(Detalhamento.OpçãoServiços,OFFSET(Import.PLQ,$A174-1,BD$15-1,1,1),IF($E174&lt;&gt;1,IF(ISNUMBER(INDEX(Import.PLE,Detalhamento!$E174,Detalhamento!BD$15)),IF(INDEX(Import.PLE,Detalhamento!$E174,Detalhamento!BD$15)&lt;=mediçao,OFFSET(Import.PLQ,$A174-1,BD$15-1,1,1),0),0),PLE!$AA$28*OFFSET(Import.PLQ,$A174-1,BD$15-1,1,1)),IF($E174&lt;&gt;1,IF(ISNUMBER(INDEX(Import.PLE,Detalhamento!$E174,Detalhamento!BD$15)),IF(INDEX(Import.PLE,Detalhamento!$E174,Detalhamento!BD$15)&lt;=mediçao,0,OFFSET(Import.PLQ,$A174-1,BD$15-1,1,1)),OFFSET(Import.PLQ,$A174-1,BD$15-1,1,1)),(1-PLE!$AA$28)*OFFSET(Import.PLQ,$A174-1,BD$15-1,1,1))))</f>
        <v>0</v>
      </c>
      <c r="BE174" s="144">
        <f ca="1">IF(BE$13="",0,CHOOSE(Detalhamento.OpçãoServiços,OFFSET(Import.PLQ,$A174-1,BE$15-1,1,1),IF($E174&lt;&gt;1,IF(ISNUMBER(INDEX(Import.PLE,Detalhamento!$E174,Detalhamento!BE$15)),IF(INDEX(Import.PLE,Detalhamento!$E174,Detalhamento!BE$15)&lt;=mediçao,OFFSET(Import.PLQ,$A174-1,BE$15-1,1,1),0),0),PLE!$AA$28*OFFSET(Import.PLQ,$A174-1,BE$15-1,1,1)),IF($E174&lt;&gt;1,IF(ISNUMBER(INDEX(Import.PLE,Detalhamento!$E174,Detalhamento!BE$15)),IF(INDEX(Import.PLE,Detalhamento!$E174,Detalhamento!BE$15)&lt;=mediçao,0,OFFSET(Import.PLQ,$A174-1,BE$15-1,1,1)),OFFSET(Import.PLQ,$A174-1,BE$15-1,1,1)),(1-PLE!$AA$28)*OFFSET(Import.PLQ,$A174-1,BE$15-1,1,1))))</f>
        <v>0</v>
      </c>
      <c r="BF174" s="144">
        <f ca="1">IF(BF$13="",0,CHOOSE(Detalhamento.OpçãoServiços,OFFSET(Import.PLQ,$A174-1,BF$15-1,1,1),IF($E174&lt;&gt;1,IF(ISNUMBER(INDEX(Import.PLE,Detalhamento!$E174,Detalhamento!BF$15)),IF(INDEX(Import.PLE,Detalhamento!$E174,Detalhamento!BF$15)&lt;=mediçao,OFFSET(Import.PLQ,$A174-1,BF$15-1,1,1),0),0),PLE!$AA$28*OFFSET(Import.PLQ,$A174-1,BF$15-1,1,1)),IF($E174&lt;&gt;1,IF(ISNUMBER(INDEX(Import.PLE,Detalhamento!$E174,Detalhamento!BF$15)),IF(INDEX(Import.PLE,Detalhamento!$E174,Detalhamento!BF$15)&lt;=mediçao,0,OFFSET(Import.PLQ,$A174-1,BF$15-1,1,1)),OFFSET(Import.PLQ,$A174-1,BF$15-1,1,1)),(1-PLE!$AA$28)*OFFSET(Import.PLQ,$A174-1,BF$15-1,1,1))))</f>
        <v>0</v>
      </c>
      <c r="BG174" s="144">
        <f ca="1">IF(BG$13="",0,CHOOSE(Detalhamento.OpçãoServiços,OFFSET(Import.PLQ,$A174-1,BG$15-1,1,1),IF($E174&lt;&gt;1,IF(ISNUMBER(INDEX(Import.PLE,Detalhamento!$E174,Detalhamento!BG$15)),IF(INDEX(Import.PLE,Detalhamento!$E174,Detalhamento!BG$15)&lt;=mediçao,OFFSET(Import.PLQ,$A174-1,BG$15-1,1,1),0),0),PLE!$AA$28*OFFSET(Import.PLQ,$A174-1,BG$15-1,1,1)),IF($E174&lt;&gt;1,IF(ISNUMBER(INDEX(Import.PLE,Detalhamento!$E174,Detalhamento!BG$15)),IF(INDEX(Import.PLE,Detalhamento!$E174,Detalhamento!BG$15)&lt;=mediçao,0,OFFSET(Import.PLQ,$A174-1,BG$15-1,1,1)),OFFSET(Import.PLQ,$A174-1,BG$15-1,1,1)),(1-PLE!$AA$28)*OFFSET(Import.PLQ,$A174-1,BG$15-1,1,1))))</f>
        <v>0</v>
      </c>
      <c r="BH174" s="144">
        <f ca="1">IF(BH$13="",0,CHOOSE(Detalhamento.OpçãoServiços,OFFSET(Import.PLQ,$A174-1,BH$15-1,1,1),IF($E174&lt;&gt;1,IF(ISNUMBER(INDEX(Import.PLE,Detalhamento!$E174,Detalhamento!BH$15)),IF(INDEX(Import.PLE,Detalhamento!$E174,Detalhamento!BH$15)&lt;=mediçao,OFFSET(Import.PLQ,$A174-1,BH$15-1,1,1),0),0),PLE!$AA$28*OFFSET(Import.PLQ,$A174-1,BH$15-1,1,1)),IF($E174&lt;&gt;1,IF(ISNUMBER(INDEX(Import.PLE,Detalhamento!$E174,Detalhamento!BH$15)),IF(INDEX(Import.PLE,Detalhamento!$E174,Detalhamento!BH$15)&lt;=mediçao,0,OFFSET(Import.PLQ,$A174-1,BH$15-1,1,1)),OFFSET(Import.PLQ,$A174-1,BH$15-1,1,1)),(1-PLE!$AA$28)*OFFSET(Import.PLQ,$A174-1,BH$15-1,1,1))))</f>
        <v>0</v>
      </c>
      <c r="BI174" s="144">
        <f ca="1">IF(BI$13="",0,CHOOSE(Detalhamento.OpçãoServiços,OFFSET(Import.PLQ,$A174-1,BI$15-1,1,1),IF($E174&lt;&gt;1,IF(ISNUMBER(INDEX(Import.PLE,Detalhamento!$E174,Detalhamento!BI$15)),IF(INDEX(Import.PLE,Detalhamento!$E174,Detalhamento!BI$15)&lt;=mediçao,OFFSET(Import.PLQ,$A174-1,BI$15-1,1,1),0),0),PLE!$AA$28*OFFSET(Import.PLQ,$A174-1,BI$15-1,1,1)),IF($E174&lt;&gt;1,IF(ISNUMBER(INDEX(Import.PLE,Detalhamento!$E174,Detalhamento!BI$15)),IF(INDEX(Import.PLE,Detalhamento!$E174,Detalhamento!BI$15)&lt;=mediçao,0,OFFSET(Import.PLQ,$A174-1,BI$15-1,1,1)),OFFSET(Import.PLQ,$A174-1,BI$15-1,1,1)),(1-PLE!$AA$28)*OFFSET(Import.PLQ,$A174-1,BI$15-1,1,1))))</f>
        <v>0</v>
      </c>
    </row>
    <row r="175" spans="1:61" ht="10.5" x14ac:dyDescent="0.25">
      <c r="A175" s="155">
        <v>290</v>
      </c>
      <c r="B175" s="21" t="str">
        <f t="shared" ca="1" si="25"/>
        <v>Evento</v>
      </c>
      <c r="E175" s="153">
        <f t="shared" ca="1" si="26"/>
        <v>16</v>
      </c>
      <c r="F175" s="154">
        <f t="shared" ca="1" si="27"/>
        <v>160000</v>
      </c>
      <c r="G175" s="154" t="str">
        <f t="shared" ca="1" si="30"/>
        <v>Evento</v>
      </c>
      <c r="H175" s="182" t="str">
        <f t="shared" ca="1" si="30"/>
        <v>Quad. - Spda - Sistema Proteção Descarga Atmosférica</v>
      </c>
      <c r="I175" s="37" t="str">
        <f t="shared" ca="1" si="28"/>
        <v>R$</v>
      </c>
      <c r="J175" s="144">
        <f t="shared" ca="1" si="29"/>
        <v>12689.35</v>
      </c>
      <c r="K175" s="67"/>
      <c r="L175" s="144">
        <f ca="1">IF(L$13="",0,CHOOSE(Detalhamento.OpçãoServiços,OFFSET(Import.PLQ,$A175-1,L$15-1,1,1),IF($E175&lt;&gt;1,IF(ISNUMBER(INDEX(Import.PLE,Detalhamento!$E175,Detalhamento!L$15)),IF(INDEX(Import.PLE,Detalhamento!$E175,Detalhamento!L$15)&lt;=mediçao,OFFSET(Import.PLQ,$A175-1,L$15-1,1,1),0),0),PLE!$AA$28*OFFSET(Import.PLQ,$A175-1,L$15-1,1,1)),IF($E175&lt;&gt;1,IF(ISNUMBER(INDEX(Import.PLE,Detalhamento!$E175,Detalhamento!L$15)),IF(INDEX(Import.PLE,Detalhamento!$E175,Detalhamento!L$15)&lt;=mediçao,0,OFFSET(Import.PLQ,$A175-1,L$15-1,1,1)),OFFSET(Import.PLQ,$A175-1,L$15-1,1,1)),(1-PLE!$AA$28)*OFFSET(Import.PLQ,$A175-1,L$15-1,1,1))))</f>
        <v>12689.35</v>
      </c>
      <c r="M175" s="144">
        <f ca="1">IF(M$13="",0,CHOOSE(Detalhamento.OpçãoServiços,OFFSET(Import.PLQ,$A175-1,M$15-1,1,1),IF($E175&lt;&gt;1,IF(ISNUMBER(INDEX(Import.PLE,Detalhamento!$E175,Detalhamento!M$15)),IF(INDEX(Import.PLE,Detalhamento!$E175,Detalhamento!M$15)&lt;=mediçao,OFFSET(Import.PLQ,$A175-1,M$15-1,1,1),0),0),PLE!$AA$28*OFFSET(Import.PLQ,$A175-1,M$15-1,1,1)),IF($E175&lt;&gt;1,IF(ISNUMBER(INDEX(Import.PLE,Detalhamento!$E175,Detalhamento!M$15)),IF(INDEX(Import.PLE,Detalhamento!$E175,Detalhamento!M$15)&lt;=mediçao,0,OFFSET(Import.PLQ,$A175-1,M$15-1,1,1)),OFFSET(Import.PLQ,$A175-1,M$15-1,1,1)),(1-PLE!$AA$28)*OFFSET(Import.PLQ,$A175-1,M$15-1,1,1))))</f>
        <v>0</v>
      </c>
      <c r="N175" s="144">
        <f ca="1">IF(N$13="",0,CHOOSE(Detalhamento.OpçãoServiços,OFFSET(Import.PLQ,$A175-1,N$15-1,1,1),IF($E175&lt;&gt;1,IF(ISNUMBER(INDEX(Import.PLE,Detalhamento!$E175,Detalhamento!N$15)),IF(INDEX(Import.PLE,Detalhamento!$E175,Detalhamento!N$15)&lt;=mediçao,OFFSET(Import.PLQ,$A175-1,N$15-1,1,1),0),0),PLE!$AA$28*OFFSET(Import.PLQ,$A175-1,N$15-1,1,1)),IF($E175&lt;&gt;1,IF(ISNUMBER(INDEX(Import.PLE,Detalhamento!$E175,Detalhamento!N$15)),IF(INDEX(Import.PLE,Detalhamento!$E175,Detalhamento!N$15)&lt;=mediçao,0,OFFSET(Import.PLQ,$A175-1,N$15-1,1,1)),OFFSET(Import.PLQ,$A175-1,N$15-1,1,1)),(1-PLE!$AA$28)*OFFSET(Import.PLQ,$A175-1,N$15-1,1,1))))</f>
        <v>0</v>
      </c>
      <c r="O175" s="144">
        <f ca="1">IF(O$13="",0,CHOOSE(Detalhamento.OpçãoServiços,OFFSET(Import.PLQ,$A175-1,O$15-1,1,1),IF($E175&lt;&gt;1,IF(ISNUMBER(INDEX(Import.PLE,Detalhamento!$E175,Detalhamento!O$15)),IF(INDEX(Import.PLE,Detalhamento!$E175,Detalhamento!O$15)&lt;=mediçao,OFFSET(Import.PLQ,$A175-1,O$15-1,1,1),0),0),PLE!$AA$28*OFFSET(Import.PLQ,$A175-1,O$15-1,1,1)),IF($E175&lt;&gt;1,IF(ISNUMBER(INDEX(Import.PLE,Detalhamento!$E175,Detalhamento!O$15)),IF(INDEX(Import.PLE,Detalhamento!$E175,Detalhamento!O$15)&lt;=mediçao,0,OFFSET(Import.PLQ,$A175-1,O$15-1,1,1)),OFFSET(Import.PLQ,$A175-1,O$15-1,1,1)),(1-PLE!$AA$28)*OFFSET(Import.PLQ,$A175-1,O$15-1,1,1))))</f>
        <v>0</v>
      </c>
      <c r="P175" s="144">
        <f ca="1">IF(P$13="",0,CHOOSE(Detalhamento.OpçãoServiços,OFFSET(Import.PLQ,$A175-1,P$15-1,1,1),IF($E175&lt;&gt;1,IF(ISNUMBER(INDEX(Import.PLE,Detalhamento!$E175,Detalhamento!P$15)),IF(INDEX(Import.PLE,Detalhamento!$E175,Detalhamento!P$15)&lt;=mediçao,OFFSET(Import.PLQ,$A175-1,P$15-1,1,1),0),0),PLE!$AA$28*OFFSET(Import.PLQ,$A175-1,P$15-1,1,1)),IF($E175&lt;&gt;1,IF(ISNUMBER(INDEX(Import.PLE,Detalhamento!$E175,Detalhamento!P$15)),IF(INDEX(Import.PLE,Detalhamento!$E175,Detalhamento!P$15)&lt;=mediçao,0,OFFSET(Import.PLQ,$A175-1,P$15-1,1,1)),OFFSET(Import.PLQ,$A175-1,P$15-1,1,1)),(1-PLE!$AA$28)*OFFSET(Import.PLQ,$A175-1,P$15-1,1,1))))</f>
        <v>0</v>
      </c>
      <c r="Q175" s="144">
        <f ca="1">IF(Q$13="",0,CHOOSE(Detalhamento.OpçãoServiços,OFFSET(Import.PLQ,$A175-1,Q$15-1,1,1),IF($E175&lt;&gt;1,IF(ISNUMBER(INDEX(Import.PLE,Detalhamento!$E175,Detalhamento!Q$15)),IF(INDEX(Import.PLE,Detalhamento!$E175,Detalhamento!Q$15)&lt;=mediçao,OFFSET(Import.PLQ,$A175-1,Q$15-1,1,1),0),0),PLE!$AA$28*OFFSET(Import.PLQ,$A175-1,Q$15-1,1,1)),IF($E175&lt;&gt;1,IF(ISNUMBER(INDEX(Import.PLE,Detalhamento!$E175,Detalhamento!Q$15)),IF(INDEX(Import.PLE,Detalhamento!$E175,Detalhamento!Q$15)&lt;=mediçao,0,OFFSET(Import.PLQ,$A175-1,Q$15-1,1,1)),OFFSET(Import.PLQ,$A175-1,Q$15-1,1,1)),(1-PLE!$AA$28)*OFFSET(Import.PLQ,$A175-1,Q$15-1,1,1))))</f>
        <v>0</v>
      </c>
      <c r="R175" s="144">
        <f ca="1">IF(R$13="",0,CHOOSE(Detalhamento.OpçãoServiços,OFFSET(Import.PLQ,$A175-1,R$15-1,1,1),IF($E175&lt;&gt;1,IF(ISNUMBER(INDEX(Import.PLE,Detalhamento!$E175,Detalhamento!R$15)),IF(INDEX(Import.PLE,Detalhamento!$E175,Detalhamento!R$15)&lt;=mediçao,OFFSET(Import.PLQ,$A175-1,R$15-1,1,1),0),0),PLE!$AA$28*OFFSET(Import.PLQ,$A175-1,R$15-1,1,1)),IF($E175&lt;&gt;1,IF(ISNUMBER(INDEX(Import.PLE,Detalhamento!$E175,Detalhamento!R$15)),IF(INDEX(Import.PLE,Detalhamento!$E175,Detalhamento!R$15)&lt;=mediçao,0,OFFSET(Import.PLQ,$A175-1,R$15-1,1,1)),OFFSET(Import.PLQ,$A175-1,R$15-1,1,1)),(1-PLE!$AA$28)*OFFSET(Import.PLQ,$A175-1,R$15-1,1,1))))</f>
        <v>0</v>
      </c>
      <c r="S175" s="144">
        <f ca="1">IF(S$13="",0,CHOOSE(Detalhamento.OpçãoServiços,OFFSET(Import.PLQ,$A175-1,S$15-1,1,1),IF($E175&lt;&gt;1,IF(ISNUMBER(INDEX(Import.PLE,Detalhamento!$E175,Detalhamento!S$15)),IF(INDEX(Import.PLE,Detalhamento!$E175,Detalhamento!S$15)&lt;=mediçao,OFFSET(Import.PLQ,$A175-1,S$15-1,1,1),0),0),PLE!$AA$28*OFFSET(Import.PLQ,$A175-1,S$15-1,1,1)),IF($E175&lt;&gt;1,IF(ISNUMBER(INDEX(Import.PLE,Detalhamento!$E175,Detalhamento!S$15)),IF(INDEX(Import.PLE,Detalhamento!$E175,Detalhamento!S$15)&lt;=mediçao,0,OFFSET(Import.PLQ,$A175-1,S$15-1,1,1)),OFFSET(Import.PLQ,$A175-1,S$15-1,1,1)),(1-PLE!$AA$28)*OFFSET(Import.PLQ,$A175-1,S$15-1,1,1))))</f>
        <v>0</v>
      </c>
      <c r="T175" s="144">
        <f ca="1">IF(T$13="",0,CHOOSE(Detalhamento.OpçãoServiços,OFFSET(Import.PLQ,$A175-1,T$15-1,1,1),IF($E175&lt;&gt;1,IF(ISNUMBER(INDEX(Import.PLE,Detalhamento!$E175,Detalhamento!T$15)),IF(INDEX(Import.PLE,Detalhamento!$E175,Detalhamento!T$15)&lt;=mediçao,OFFSET(Import.PLQ,$A175-1,T$15-1,1,1),0),0),PLE!$AA$28*OFFSET(Import.PLQ,$A175-1,T$15-1,1,1)),IF($E175&lt;&gt;1,IF(ISNUMBER(INDEX(Import.PLE,Detalhamento!$E175,Detalhamento!T$15)),IF(INDEX(Import.PLE,Detalhamento!$E175,Detalhamento!T$15)&lt;=mediçao,0,OFFSET(Import.PLQ,$A175-1,T$15-1,1,1)),OFFSET(Import.PLQ,$A175-1,T$15-1,1,1)),(1-PLE!$AA$28)*OFFSET(Import.PLQ,$A175-1,T$15-1,1,1))))</f>
        <v>0</v>
      </c>
      <c r="U175" s="144">
        <f ca="1">IF(U$13="",0,CHOOSE(Detalhamento.OpçãoServiços,OFFSET(Import.PLQ,$A175-1,U$15-1,1,1),IF($E175&lt;&gt;1,IF(ISNUMBER(INDEX(Import.PLE,Detalhamento!$E175,Detalhamento!U$15)),IF(INDEX(Import.PLE,Detalhamento!$E175,Detalhamento!U$15)&lt;=mediçao,OFFSET(Import.PLQ,$A175-1,U$15-1,1,1),0),0),PLE!$AA$28*OFFSET(Import.PLQ,$A175-1,U$15-1,1,1)),IF($E175&lt;&gt;1,IF(ISNUMBER(INDEX(Import.PLE,Detalhamento!$E175,Detalhamento!U$15)),IF(INDEX(Import.PLE,Detalhamento!$E175,Detalhamento!U$15)&lt;=mediçao,0,OFFSET(Import.PLQ,$A175-1,U$15-1,1,1)),OFFSET(Import.PLQ,$A175-1,U$15-1,1,1)),(1-PLE!$AA$28)*OFFSET(Import.PLQ,$A175-1,U$15-1,1,1))))</f>
        <v>0</v>
      </c>
      <c r="V175" s="144">
        <f ca="1">IF(V$13="",0,CHOOSE(Detalhamento.OpçãoServiços,OFFSET(Import.PLQ,$A175-1,V$15-1,1,1),IF($E175&lt;&gt;1,IF(ISNUMBER(INDEX(Import.PLE,Detalhamento!$E175,Detalhamento!V$15)),IF(INDEX(Import.PLE,Detalhamento!$E175,Detalhamento!V$15)&lt;=mediçao,OFFSET(Import.PLQ,$A175-1,V$15-1,1,1),0),0),PLE!$AA$28*OFFSET(Import.PLQ,$A175-1,V$15-1,1,1)),IF($E175&lt;&gt;1,IF(ISNUMBER(INDEX(Import.PLE,Detalhamento!$E175,Detalhamento!V$15)),IF(INDEX(Import.PLE,Detalhamento!$E175,Detalhamento!V$15)&lt;=mediçao,0,OFFSET(Import.PLQ,$A175-1,V$15-1,1,1)),OFFSET(Import.PLQ,$A175-1,V$15-1,1,1)),(1-PLE!$AA$28)*OFFSET(Import.PLQ,$A175-1,V$15-1,1,1))))</f>
        <v>0</v>
      </c>
      <c r="W175" s="144">
        <f ca="1">IF(W$13="",0,CHOOSE(Detalhamento.OpçãoServiços,OFFSET(Import.PLQ,$A175-1,W$15-1,1,1),IF($E175&lt;&gt;1,IF(ISNUMBER(INDEX(Import.PLE,Detalhamento!$E175,Detalhamento!W$15)),IF(INDEX(Import.PLE,Detalhamento!$E175,Detalhamento!W$15)&lt;=mediçao,OFFSET(Import.PLQ,$A175-1,W$15-1,1,1),0),0),PLE!$AA$28*OFFSET(Import.PLQ,$A175-1,W$15-1,1,1)),IF($E175&lt;&gt;1,IF(ISNUMBER(INDEX(Import.PLE,Detalhamento!$E175,Detalhamento!W$15)),IF(INDEX(Import.PLE,Detalhamento!$E175,Detalhamento!W$15)&lt;=mediçao,0,OFFSET(Import.PLQ,$A175-1,W$15-1,1,1)),OFFSET(Import.PLQ,$A175-1,W$15-1,1,1)),(1-PLE!$AA$28)*OFFSET(Import.PLQ,$A175-1,W$15-1,1,1))))</f>
        <v>0</v>
      </c>
      <c r="X175" s="144">
        <f ca="1">IF(X$13="",0,CHOOSE(Detalhamento.OpçãoServiços,OFFSET(Import.PLQ,$A175-1,X$15-1,1,1),IF($E175&lt;&gt;1,IF(ISNUMBER(INDEX(Import.PLE,Detalhamento!$E175,Detalhamento!X$15)),IF(INDEX(Import.PLE,Detalhamento!$E175,Detalhamento!X$15)&lt;=mediçao,OFFSET(Import.PLQ,$A175-1,X$15-1,1,1),0),0),PLE!$AA$28*OFFSET(Import.PLQ,$A175-1,X$15-1,1,1)),IF($E175&lt;&gt;1,IF(ISNUMBER(INDEX(Import.PLE,Detalhamento!$E175,Detalhamento!X$15)),IF(INDEX(Import.PLE,Detalhamento!$E175,Detalhamento!X$15)&lt;=mediçao,0,OFFSET(Import.PLQ,$A175-1,X$15-1,1,1)),OFFSET(Import.PLQ,$A175-1,X$15-1,1,1)),(1-PLE!$AA$28)*OFFSET(Import.PLQ,$A175-1,X$15-1,1,1))))</f>
        <v>0</v>
      </c>
      <c r="Y175" s="144">
        <f ca="1">IF(Y$13="",0,CHOOSE(Detalhamento.OpçãoServiços,OFFSET(Import.PLQ,$A175-1,Y$15-1,1,1),IF($E175&lt;&gt;1,IF(ISNUMBER(INDEX(Import.PLE,Detalhamento!$E175,Detalhamento!Y$15)),IF(INDEX(Import.PLE,Detalhamento!$E175,Detalhamento!Y$15)&lt;=mediçao,OFFSET(Import.PLQ,$A175-1,Y$15-1,1,1),0),0),PLE!$AA$28*OFFSET(Import.PLQ,$A175-1,Y$15-1,1,1)),IF($E175&lt;&gt;1,IF(ISNUMBER(INDEX(Import.PLE,Detalhamento!$E175,Detalhamento!Y$15)),IF(INDEX(Import.PLE,Detalhamento!$E175,Detalhamento!Y$15)&lt;=mediçao,0,OFFSET(Import.PLQ,$A175-1,Y$15-1,1,1)),OFFSET(Import.PLQ,$A175-1,Y$15-1,1,1)),(1-PLE!$AA$28)*OFFSET(Import.PLQ,$A175-1,Y$15-1,1,1))))</f>
        <v>0</v>
      </c>
      <c r="Z175" s="144">
        <f ca="1">IF(Z$13="",0,CHOOSE(Detalhamento.OpçãoServiços,OFFSET(Import.PLQ,$A175-1,Z$15-1,1,1),IF($E175&lt;&gt;1,IF(ISNUMBER(INDEX(Import.PLE,Detalhamento!$E175,Detalhamento!Z$15)),IF(INDEX(Import.PLE,Detalhamento!$E175,Detalhamento!Z$15)&lt;=mediçao,OFFSET(Import.PLQ,$A175-1,Z$15-1,1,1),0),0),PLE!$AA$28*OFFSET(Import.PLQ,$A175-1,Z$15-1,1,1)),IF($E175&lt;&gt;1,IF(ISNUMBER(INDEX(Import.PLE,Detalhamento!$E175,Detalhamento!Z$15)),IF(INDEX(Import.PLE,Detalhamento!$E175,Detalhamento!Z$15)&lt;=mediçao,0,OFFSET(Import.PLQ,$A175-1,Z$15-1,1,1)),OFFSET(Import.PLQ,$A175-1,Z$15-1,1,1)),(1-PLE!$AA$28)*OFFSET(Import.PLQ,$A175-1,Z$15-1,1,1))))</f>
        <v>0</v>
      </c>
      <c r="AA175" s="144">
        <f ca="1">IF(AA$13="",0,CHOOSE(Detalhamento.OpçãoServiços,OFFSET(Import.PLQ,$A175-1,AA$15-1,1,1),IF($E175&lt;&gt;1,IF(ISNUMBER(INDEX(Import.PLE,Detalhamento!$E175,Detalhamento!AA$15)),IF(INDEX(Import.PLE,Detalhamento!$E175,Detalhamento!AA$15)&lt;=mediçao,OFFSET(Import.PLQ,$A175-1,AA$15-1,1,1),0),0),PLE!$AA$28*OFFSET(Import.PLQ,$A175-1,AA$15-1,1,1)),IF($E175&lt;&gt;1,IF(ISNUMBER(INDEX(Import.PLE,Detalhamento!$E175,Detalhamento!AA$15)),IF(INDEX(Import.PLE,Detalhamento!$E175,Detalhamento!AA$15)&lt;=mediçao,0,OFFSET(Import.PLQ,$A175-1,AA$15-1,1,1)),OFFSET(Import.PLQ,$A175-1,AA$15-1,1,1)),(1-PLE!$AA$28)*OFFSET(Import.PLQ,$A175-1,AA$15-1,1,1))))</f>
        <v>0</v>
      </c>
      <c r="AB175" s="144">
        <f ca="1">IF(AB$13="",0,CHOOSE(Detalhamento.OpçãoServiços,OFFSET(Import.PLQ,$A175-1,AB$15-1,1,1),IF($E175&lt;&gt;1,IF(ISNUMBER(INDEX(Import.PLE,Detalhamento!$E175,Detalhamento!AB$15)),IF(INDEX(Import.PLE,Detalhamento!$E175,Detalhamento!AB$15)&lt;=mediçao,OFFSET(Import.PLQ,$A175-1,AB$15-1,1,1),0),0),PLE!$AA$28*OFFSET(Import.PLQ,$A175-1,AB$15-1,1,1)),IF($E175&lt;&gt;1,IF(ISNUMBER(INDEX(Import.PLE,Detalhamento!$E175,Detalhamento!AB$15)),IF(INDEX(Import.PLE,Detalhamento!$E175,Detalhamento!AB$15)&lt;=mediçao,0,OFFSET(Import.PLQ,$A175-1,AB$15-1,1,1)),OFFSET(Import.PLQ,$A175-1,AB$15-1,1,1)),(1-PLE!$AA$28)*OFFSET(Import.PLQ,$A175-1,AB$15-1,1,1))))</f>
        <v>0</v>
      </c>
      <c r="AC175" s="144">
        <f ca="1">IF(AC$13="",0,CHOOSE(Detalhamento.OpçãoServiços,OFFSET(Import.PLQ,$A175-1,AC$15-1,1,1),IF($E175&lt;&gt;1,IF(ISNUMBER(INDEX(Import.PLE,Detalhamento!$E175,Detalhamento!AC$15)),IF(INDEX(Import.PLE,Detalhamento!$E175,Detalhamento!AC$15)&lt;=mediçao,OFFSET(Import.PLQ,$A175-1,AC$15-1,1,1),0),0),PLE!$AA$28*OFFSET(Import.PLQ,$A175-1,AC$15-1,1,1)),IF($E175&lt;&gt;1,IF(ISNUMBER(INDEX(Import.PLE,Detalhamento!$E175,Detalhamento!AC$15)),IF(INDEX(Import.PLE,Detalhamento!$E175,Detalhamento!AC$15)&lt;=mediçao,0,OFFSET(Import.PLQ,$A175-1,AC$15-1,1,1)),OFFSET(Import.PLQ,$A175-1,AC$15-1,1,1)),(1-PLE!$AA$28)*OFFSET(Import.PLQ,$A175-1,AC$15-1,1,1))))</f>
        <v>0</v>
      </c>
      <c r="AD175" s="144">
        <f ca="1">IF(AD$13="",0,CHOOSE(Detalhamento.OpçãoServiços,OFFSET(Import.PLQ,$A175-1,AD$15-1,1,1),IF($E175&lt;&gt;1,IF(ISNUMBER(INDEX(Import.PLE,Detalhamento!$E175,Detalhamento!AD$15)),IF(INDEX(Import.PLE,Detalhamento!$E175,Detalhamento!AD$15)&lt;=mediçao,OFFSET(Import.PLQ,$A175-1,AD$15-1,1,1),0),0),PLE!$AA$28*OFFSET(Import.PLQ,$A175-1,AD$15-1,1,1)),IF($E175&lt;&gt;1,IF(ISNUMBER(INDEX(Import.PLE,Detalhamento!$E175,Detalhamento!AD$15)),IF(INDEX(Import.PLE,Detalhamento!$E175,Detalhamento!AD$15)&lt;=mediçao,0,OFFSET(Import.PLQ,$A175-1,AD$15-1,1,1)),OFFSET(Import.PLQ,$A175-1,AD$15-1,1,1)),(1-PLE!$AA$28)*OFFSET(Import.PLQ,$A175-1,AD$15-1,1,1))))</f>
        <v>0</v>
      </c>
      <c r="AE175" s="144">
        <f ca="1">IF(AE$13="",0,CHOOSE(Detalhamento.OpçãoServiços,OFFSET(Import.PLQ,$A175-1,AE$15-1,1,1),IF($E175&lt;&gt;1,IF(ISNUMBER(INDEX(Import.PLE,Detalhamento!$E175,Detalhamento!AE$15)),IF(INDEX(Import.PLE,Detalhamento!$E175,Detalhamento!AE$15)&lt;=mediçao,OFFSET(Import.PLQ,$A175-1,AE$15-1,1,1),0),0),PLE!$AA$28*OFFSET(Import.PLQ,$A175-1,AE$15-1,1,1)),IF($E175&lt;&gt;1,IF(ISNUMBER(INDEX(Import.PLE,Detalhamento!$E175,Detalhamento!AE$15)),IF(INDEX(Import.PLE,Detalhamento!$E175,Detalhamento!AE$15)&lt;=mediçao,0,OFFSET(Import.PLQ,$A175-1,AE$15-1,1,1)),OFFSET(Import.PLQ,$A175-1,AE$15-1,1,1)),(1-PLE!$AA$28)*OFFSET(Import.PLQ,$A175-1,AE$15-1,1,1))))</f>
        <v>0</v>
      </c>
      <c r="AF175" s="144">
        <f ca="1">IF(AF$13="",0,CHOOSE(Detalhamento.OpçãoServiços,OFFSET(Import.PLQ,$A175-1,AF$15-1,1,1),IF($E175&lt;&gt;1,IF(ISNUMBER(INDEX(Import.PLE,Detalhamento!$E175,Detalhamento!AF$15)),IF(INDEX(Import.PLE,Detalhamento!$E175,Detalhamento!AF$15)&lt;=mediçao,OFFSET(Import.PLQ,$A175-1,AF$15-1,1,1),0),0),PLE!$AA$28*OFFSET(Import.PLQ,$A175-1,AF$15-1,1,1)),IF($E175&lt;&gt;1,IF(ISNUMBER(INDEX(Import.PLE,Detalhamento!$E175,Detalhamento!AF$15)),IF(INDEX(Import.PLE,Detalhamento!$E175,Detalhamento!AF$15)&lt;=mediçao,0,OFFSET(Import.PLQ,$A175-1,AF$15-1,1,1)),OFFSET(Import.PLQ,$A175-1,AF$15-1,1,1)),(1-PLE!$AA$28)*OFFSET(Import.PLQ,$A175-1,AF$15-1,1,1))))</f>
        <v>0</v>
      </c>
      <c r="AG175" s="144">
        <f ca="1">IF(AG$13="",0,CHOOSE(Detalhamento.OpçãoServiços,OFFSET(Import.PLQ,$A175-1,AG$15-1,1,1),IF($E175&lt;&gt;1,IF(ISNUMBER(INDEX(Import.PLE,Detalhamento!$E175,Detalhamento!AG$15)),IF(INDEX(Import.PLE,Detalhamento!$E175,Detalhamento!AG$15)&lt;=mediçao,OFFSET(Import.PLQ,$A175-1,AG$15-1,1,1),0),0),PLE!$AA$28*OFFSET(Import.PLQ,$A175-1,AG$15-1,1,1)),IF($E175&lt;&gt;1,IF(ISNUMBER(INDEX(Import.PLE,Detalhamento!$E175,Detalhamento!AG$15)),IF(INDEX(Import.PLE,Detalhamento!$E175,Detalhamento!AG$15)&lt;=mediçao,0,OFFSET(Import.PLQ,$A175-1,AG$15-1,1,1)),OFFSET(Import.PLQ,$A175-1,AG$15-1,1,1)),(1-PLE!$AA$28)*OFFSET(Import.PLQ,$A175-1,AG$15-1,1,1))))</f>
        <v>0</v>
      </c>
      <c r="AH175" s="144">
        <f ca="1">IF(AH$13="",0,CHOOSE(Detalhamento.OpçãoServiços,OFFSET(Import.PLQ,$A175-1,AH$15-1,1,1),IF($E175&lt;&gt;1,IF(ISNUMBER(INDEX(Import.PLE,Detalhamento!$E175,Detalhamento!AH$15)),IF(INDEX(Import.PLE,Detalhamento!$E175,Detalhamento!AH$15)&lt;=mediçao,OFFSET(Import.PLQ,$A175-1,AH$15-1,1,1),0),0),PLE!$AA$28*OFFSET(Import.PLQ,$A175-1,AH$15-1,1,1)),IF($E175&lt;&gt;1,IF(ISNUMBER(INDEX(Import.PLE,Detalhamento!$E175,Detalhamento!AH$15)),IF(INDEX(Import.PLE,Detalhamento!$E175,Detalhamento!AH$15)&lt;=mediçao,0,OFFSET(Import.PLQ,$A175-1,AH$15-1,1,1)),OFFSET(Import.PLQ,$A175-1,AH$15-1,1,1)),(1-PLE!$AA$28)*OFFSET(Import.PLQ,$A175-1,AH$15-1,1,1))))</f>
        <v>0</v>
      </c>
      <c r="AI175" s="144">
        <f ca="1">IF(AI$13="",0,CHOOSE(Detalhamento.OpçãoServiços,OFFSET(Import.PLQ,$A175-1,AI$15-1,1,1),IF($E175&lt;&gt;1,IF(ISNUMBER(INDEX(Import.PLE,Detalhamento!$E175,Detalhamento!AI$15)),IF(INDEX(Import.PLE,Detalhamento!$E175,Detalhamento!AI$15)&lt;=mediçao,OFFSET(Import.PLQ,$A175-1,AI$15-1,1,1),0),0),PLE!$AA$28*OFFSET(Import.PLQ,$A175-1,AI$15-1,1,1)),IF($E175&lt;&gt;1,IF(ISNUMBER(INDEX(Import.PLE,Detalhamento!$E175,Detalhamento!AI$15)),IF(INDEX(Import.PLE,Detalhamento!$E175,Detalhamento!AI$15)&lt;=mediçao,0,OFFSET(Import.PLQ,$A175-1,AI$15-1,1,1)),OFFSET(Import.PLQ,$A175-1,AI$15-1,1,1)),(1-PLE!$AA$28)*OFFSET(Import.PLQ,$A175-1,AI$15-1,1,1))))</f>
        <v>0</v>
      </c>
      <c r="AJ175" s="144">
        <f ca="1">IF(AJ$13="",0,CHOOSE(Detalhamento.OpçãoServiços,OFFSET(Import.PLQ,$A175-1,AJ$15-1,1,1),IF($E175&lt;&gt;1,IF(ISNUMBER(INDEX(Import.PLE,Detalhamento!$E175,Detalhamento!AJ$15)),IF(INDEX(Import.PLE,Detalhamento!$E175,Detalhamento!AJ$15)&lt;=mediçao,OFFSET(Import.PLQ,$A175-1,AJ$15-1,1,1),0),0),PLE!$AA$28*OFFSET(Import.PLQ,$A175-1,AJ$15-1,1,1)),IF($E175&lt;&gt;1,IF(ISNUMBER(INDEX(Import.PLE,Detalhamento!$E175,Detalhamento!AJ$15)),IF(INDEX(Import.PLE,Detalhamento!$E175,Detalhamento!AJ$15)&lt;=mediçao,0,OFFSET(Import.PLQ,$A175-1,AJ$15-1,1,1)),OFFSET(Import.PLQ,$A175-1,AJ$15-1,1,1)),(1-PLE!$AA$28)*OFFSET(Import.PLQ,$A175-1,AJ$15-1,1,1))))</f>
        <v>0</v>
      </c>
      <c r="AK175" s="144">
        <f ca="1">IF(AK$13="",0,CHOOSE(Detalhamento.OpçãoServiços,OFFSET(Import.PLQ,$A175-1,AK$15-1,1,1),IF($E175&lt;&gt;1,IF(ISNUMBER(INDEX(Import.PLE,Detalhamento!$E175,Detalhamento!AK$15)),IF(INDEX(Import.PLE,Detalhamento!$E175,Detalhamento!AK$15)&lt;=mediçao,OFFSET(Import.PLQ,$A175-1,AK$15-1,1,1),0),0),PLE!$AA$28*OFFSET(Import.PLQ,$A175-1,AK$15-1,1,1)),IF($E175&lt;&gt;1,IF(ISNUMBER(INDEX(Import.PLE,Detalhamento!$E175,Detalhamento!AK$15)),IF(INDEX(Import.PLE,Detalhamento!$E175,Detalhamento!AK$15)&lt;=mediçao,0,OFFSET(Import.PLQ,$A175-1,AK$15-1,1,1)),OFFSET(Import.PLQ,$A175-1,AK$15-1,1,1)),(1-PLE!$AA$28)*OFFSET(Import.PLQ,$A175-1,AK$15-1,1,1))))</f>
        <v>0</v>
      </c>
      <c r="AL175" s="144">
        <f ca="1">IF(AL$13="",0,CHOOSE(Detalhamento.OpçãoServiços,OFFSET(Import.PLQ,$A175-1,AL$15-1,1,1),IF($E175&lt;&gt;1,IF(ISNUMBER(INDEX(Import.PLE,Detalhamento!$E175,Detalhamento!AL$15)),IF(INDEX(Import.PLE,Detalhamento!$E175,Detalhamento!AL$15)&lt;=mediçao,OFFSET(Import.PLQ,$A175-1,AL$15-1,1,1),0),0),PLE!$AA$28*OFFSET(Import.PLQ,$A175-1,AL$15-1,1,1)),IF($E175&lt;&gt;1,IF(ISNUMBER(INDEX(Import.PLE,Detalhamento!$E175,Detalhamento!AL$15)),IF(INDEX(Import.PLE,Detalhamento!$E175,Detalhamento!AL$15)&lt;=mediçao,0,OFFSET(Import.PLQ,$A175-1,AL$15-1,1,1)),OFFSET(Import.PLQ,$A175-1,AL$15-1,1,1)),(1-PLE!$AA$28)*OFFSET(Import.PLQ,$A175-1,AL$15-1,1,1))))</f>
        <v>0</v>
      </c>
      <c r="AM175" s="144">
        <f ca="1">IF(AM$13="",0,CHOOSE(Detalhamento.OpçãoServiços,OFFSET(Import.PLQ,$A175-1,AM$15-1,1,1),IF($E175&lt;&gt;1,IF(ISNUMBER(INDEX(Import.PLE,Detalhamento!$E175,Detalhamento!AM$15)),IF(INDEX(Import.PLE,Detalhamento!$E175,Detalhamento!AM$15)&lt;=mediçao,OFFSET(Import.PLQ,$A175-1,AM$15-1,1,1),0),0),PLE!$AA$28*OFFSET(Import.PLQ,$A175-1,AM$15-1,1,1)),IF($E175&lt;&gt;1,IF(ISNUMBER(INDEX(Import.PLE,Detalhamento!$E175,Detalhamento!AM$15)),IF(INDEX(Import.PLE,Detalhamento!$E175,Detalhamento!AM$15)&lt;=mediçao,0,OFFSET(Import.PLQ,$A175-1,AM$15-1,1,1)),OFFSET(Import.PLQ,$A175-1,AM$15-1,1,1)),(1-PLE!$AA$28)*OFFSET(Import.PLQ,$A175-1,AM$15-1,1,1))))</f>
        <v>0</v>
      </c>
      <c r="AN175" s="144">
        <f ca="1">IF(AN$13="",0,CHOOSE(Detalhamento.OpçãoServiços,OFFSET(Import.PLQ,$A175-1,AN$15-1,1,1),IF($E175&lt;&gt;1,IF(ISNUMBER(INDEX(Import.PLE,Detalhamento!$E175,Detalhamento!AN$15)),IF(INDEX(Import.PLE,Detalhamento!$E175,Detalhamento!AN$15)&lt;=mediçao,OFFSET(Import.PLQ,$A175-1,AN$15-1,1,1),0),0),PLE!$AA$28*OFFSET(Import.PLQ,$A175-1,AN$15-1,1,1)),IF($E175&lt;&gt;1,IF(ISNUMBER(INDEX(Import.PLE,Detalhamento!$E175,Detalhamento!AN$15)),IF(INDEX(Import.PLE,Detalhamento!$E175,Detalhamento!AN$15)&lt;=mediçao,0,OFFSET(Import.PLQ,$A175-1,AN$15-1,1,1)),OFFSET(Import.PLQ,$A175-1,AN$15-1,1,1)),(1-PLE!$AA$28)*OFFSET(Import.PLQ,$A175-1,AN$15-1,1,1))))</f>
        <v>0</v>
      </c>
      <c r="AO175" s="144">
        <f ca="1">IF(AO$13="",0,CHOOSE(Detalhamento.OpçãoServiços,OFFSET(Import.PLQ,$A175-1,AO$15-1,1,1),IF($E175&lt;&gt;1,IF(ISNUMBER(INDEX(Import.PLE,Detalhamento!$E175,Detalhamento!AO$15)),IF(INDEX(Import.PLE,Detalhamento!$E175,Detalhamento!AO$15)&lt;=mediçao,OFFSET(Import.PLQ,$A175-1,AO$15-1,1,1),0),0),PLE!$AA$28*OFFSET(Import.PLQ,$A175-1,AO$15-1,1,1)),IF($E175&lt;&gt;1,IF(ISNUMBER(INDEX(Import.PLE,Detalhamento!$E175,Detalhamento!AO$15)),IF(INDEX(Import.PLE,Detalhamento!$E175,Detalhamento!AO$15)&lt;=mediçao,0,OFFSET(Import.PLQ,$A175-1,AO$15-1,1,1)),OFFSET(Import.PLQ,$A175-1,AO$15-1,1,1)),(1-PLE!$AA$28)*OFFSET(Import.PLQ,$A175-1,AO$15-1,1,1))))</f>
        <v>0</v>
      </c>
      <c r="AP175" s="144">
        <f ca="1">IF(AP$13="",0,CHOOSE(Detalhamento.OpçãoServiços,OFFSET(Import.PLQ,$A175-1,AP$15-1,1,1),IF($E175&lt;&gt;1,IF(ISNUMBER(INDEX(Import.PLE,Detalhamento!$E175,Detalhamento!AP$15)),IF(INDEX(Import.PLE,Detalhamento!$E175,Detalhamento!AP$15)&lt;=mediçao,OFFSET(Import.PLQ,$A175-1,AP$15-1,1,1),0),0),PLE!$AA$28*OFFSET(Import.PLQ,$A175-1,AP$15-1,1,1)),IF($E175&lt;&gt;1,IF(ISNUMBER(INDEX(Import.PLE,Detalhamento!$E175,Detalhamento!AP$15)),IF(INDEX(Import.PLE,Detalhamento!$E175,Detalhamento!AP$15)&lt;=mediçao,0,OFFSET(Import.PLQ,$A175-1,AP$15-1,1,1)),OFFSET(Import.PLQ,$A175-1,AP$15-1,1,1)),(1-PLE!$AA$28)*OFFSET(Import.PLQ,$A175-1,AP$15-1,1,1))))</f>
        <v>0</v>
      </c>
      <c r="AQ175" s="144">
        <f ca="1">IF(AQ$13="",0,CHOOSE(Detalhamento.OpçãoServiços,OFFSET(Import.PLQ,$A175-1,AQ$15-1,1,1),IF($E175&lt;&gt;1,IF(ISNUMBER(INDEX(Import.PLE,Detalhamento!$E175,Detalhamento!AQ$15)),IF(INDEX(Import.PLE,Detalhamento!$E175,Detalhamento!AQ$15)&lt;=mediçao,OFFSET(Import.PLQ,$A175-1,AQ$15-1,1,1),0),0),PLE!$AA$28*OFFSET(Import.PLQ,$A175-1,AQ$15-1,1,1)),IF($E175&lt;&gt;1,IF(ISNUMBER(INDEX(Import.PLE,Detalhamento!$E175,Detalhamento!AQ$15)),IF(INDEX(Import.PLE,Detalhamento!$E175,Detalhamento!AQ$15)&lt;=mediçao,0,OFFSET(Import.PLQ,$A175-1,AQ$15-1,1,1)),OFFSET(Import.PLQ,$A175-1,AQ$15-1,1,1)),(1-PLE!$AA$28)*OFFSET(Import.PLQ,$A175-1,AQ$15-1,1,1))))</f>
        <v>0</v>
      </c>
      <c r="AR175" s="144">
        <f ca="1">IF(AR$13="",0,CHOOSE(Detalhamento.OpçãoServiços,OFFSET(Import.PLQ,$A175-1,AR$15-1,1,1),IF($E175&lt;&gt;1,IF(ISNUMBER(INDEX(Import.PLE,Detalhamento!$E175,Detalhamento!AR$15)),IF(INDEX(Import.PLE,Detalhamento!$E175,Detalhamento!AR$15)&lt;=mediçao,OFFSET(Import.PLQ,$A175-1,AR$15-1,1,1),0),0),PLE!$AA$28*OFFSET(Import.PLQ,$A175-1,AR$15-1,1,1)),IF($E175&lt;&gt;1,IF(ISNUMBER(INDEX(Import.PLE,Detalhamento!$E175,Detalhamento!AR$15)),IF(INDEX(Import.PLE,Detalhamento!$E175,Detalhamento!AR$15)&lt;=mediçao,0,OFFSET(Import.PLQ,$A175-1,AR$15-1,1,1)),OFFSET(Import.PLQ,$A175-1,AR$15-1,1,1)),(1-PLE!$AA$28)*OFFSET(Import.PLQ,$A175-1,AR$15-1,1,1))))</f>
        <v>0</v>
      </c>
      <c r="AS175" s="144">
        <f ca="1">IF(AS$13="",0,CHOOSE(Detalhamento.OpçãoServiços,OFFSET(Import.PLQ,$A175-1,AS$15-1,1,1),IF($E175&lt;&gt;1,IF(ISNUMBER(INDEX(Import.PLE,Detalhamento!$E175,Detalhamento!AS$15)),IF(INDEX(Import.PLE,Detalhamento!$E175,Detalhamento!AS$15)&lt;=mediçao,OFFSET(Import.PLQ,$A175-1,AS$15-1,1,1),0),0),PLE!$AA$28*OFFSET(Import.PLQ,$A175-1,AS$15-1,1,1)),IF($E175&lt;&gt;1,IF(ISNUMBER(INDEX(Import.PLE,Detalhamento!$E175,Detalhamento!AS$15)),IF(INDEX(Import.PLE,Detalhamento!$E175,Detalhamento!AS$15)&lt;=mediçao,0,OFFSET(Import.PLQ,$A175-1,AS$15-1,1,1)),OFFSET(Import.PLQ,$A175-1,AS$15-1,1,1)),(1-PLE!$AA$28)*OFFSET(Import.PLQ,$A175-1,AS$15-1,1,1))))</f>
        <v>0</v>
      </c>
      <c r="AT175" s="144">
        <f ca="1">IF(AT$13="",0,CHOOSE(Detalhamento.OpçãoServiços,OFFSET(Import.PLQ,$A175-1,AT$15-1,1,1),IF($E175&lt;&gt;1,IF(ISNUMBER(INDEX(Import.PLE,Detalhamento!$E175,Detalhamento!AT$15)),IF(INDEX(Import.PLE,Detalhamento!$E175,Detalhamento!AT$15)&lt;=mediçao,OFFSET(Import.PLQ,$A175-1,AT$15-1,1,1),0),0),PLE!$AA$28*OFFSET(Import.PLQ,$A175-1,AT$15-1,1,1)),IF($E175&lt;&gt;1,IF(ISNUMBER(INDEX(Import.PLE,Detalhamento!$E175,Detalhamento!AT$15)),IF(INDEX(Import.PLE,Detalhamento!$E175,Detalhamento!AT$15)&lt;=mediçao,0,OFFSET(Import.PLQ,$A175-1,AT$15-1,1,1)),OFFSET(Import.PLQ,$A175-1,AT$15-1,1,1)),(1-PLE!$AA$28)*OFFSET(Import.PLQ,$A175-1,AT$15-1,1,1))))</f>
        <v>0</v>
      </c>
      <c r="AU175" s="144">
        <f ca="1">IF(AU$13="",0,CHOOSE(Detalhamento.OpçãoServiços,OFFSET(Import.PLQ,$A175-1,AU$15-1,1,1),IF($E175&lt;&gt;1,IF(ISNUMBER(INDEX(Import.PLE,Detalhamento!$E175,Detalhamento!AU$15)),IF(INDEX(Import.PLE,Detalhamento!$E175,Detalhamento!AU$15)&lt;=mediçao,OFFSET(Import.PLQ,$A175-1,AU$15-1,1,1),0),0),PLE!$AA$28*OFFSET(Import.PLQ,$A175-1,AU$15-1,1,1)),IF($E175&lt;&gt;1,IF(ISNUMBER(INDEX(Import.PLE,Detalhamento!$E175,Detalhamento!AU$15)),IF(INDEX(Import.PLE,Detalhamento!$E175,Detalhamento!AU$15)&lt;=mediçao,0,OFFSET(Import.PLQ,$A175-1,AU$15-1,1,1)),OFFSET(Import.PLQ,$A175-1,AU$15-1,1,1)),(1-PLE!$AA$28)*OFFSET(Import.PLQ,$A175-1,AU$15-1,1,1))))</f>
        <v>0</v>
      </c>
      <c r="AV175" s="144">
        <f ca="1">IF(AV$13="",0,CHOOSE(Detalhamento.OpçãoServiços,OFFSET(Import.PLQ,$A175-1,AV$15-1,1,1),IF($E175&lt;&gt;1,IF(ISNUMBER(INDEX(Import.PLE,Detalhamento!$E175,Detalhamento!AV$15)),IF(INDEX(Import.PLE,Detalhamento!$E175,Detalhamento!AV$15)&lt;=mediçao,OFFSET(Import.PLQ,$A175-1,AV$15-1,1,1),0),0),PLE!$AA$28*OFFSET(Import.PLQ,$A175-1,AV$15-1,1,1)),IF($E175&lt;&gt;1,IF(ISNUMBER(INDEX(Import.PLE,Detalhamento!$E175,Detalhamento!AV$15)),IF(INDEX(Import.PLE,Detalhamento!$E175,Detalhamento!AV$15)&lt;=mediçao,0,OFFSET(Import.PLQ,$A175-1,AV$15-1,1,1)),OFFSET(Import.PLQ,$A175-1,AV$15-1,1,1)),(1-PLE!$AA$28)*OFFSET(Import.PLQ,$A175-1,AV$15-1,1,1))))</f>
        <v>0</v>
      </c>
      <c r="AW175" s="144">
        <f ca="1">IF(AW$13="",0,CHOOSE(Detalhamento.OpçãoServiços,OFFSET(Import.PLQ,$A175-1,AW$15-1,1,1),IF($E175&lt;&gt;1,IF(ISNUMBER(INDEX(Import.PLE,Detalhamento!$E175,Detalhamento!AW$15)),IF(INDEX(Import.PLE,Detalhamento!$E175,Detalhamento!AW$15)&lt;=mediçao,OFFSET(Import.PLQ,$A175-1,AW$15-1,1,1),0),0),PLE!$AA$28*OFFSET(Import.PLQ,$A175-1,AW$15-1,1,1)),IF($E175&lt;&gt;1,IF(ISNUMBER(INDEX(Import.PLE,Detalhamento!$E175,Detalhamento!AW$15)),IF(INDEX(Import.PLE,Detalhamento!$E175,Detalhamento!AW$15)&lt;=mediçao,0,OFFSET(Import.PLQ,$A175-1,AW$15-1,1,1)),OFFSET(Import.PLQ,$A175-1,AW$15-1,1,1)),(1-PLE!$AA$28)*OFFSET(Import.PLQ,$A175-1,AW$15-1,1,1))))</f>
        <v>0</v>
      </c>
      <c r="AX175" s="144">
        <f ca="1">IF(AX$13="",0,CHOOSE(Detalhamento.OpçãoServiços,OFFSET(Import.PLQ,$A175-1,AX$15-1,1,1),IF($E175&lt;&gt;1,IF(ISNUMBER(INDEX(Import.PLE,Detalhamento!$E175,Detalhamento!AX$15)),IF(INDEX(Import.PLE,Detalhamento!$E175,Detalhamento!AX$15)&lt;=mediçao,OFFSET(Import.PLQ,$A175-1,AX$15-1,1,1),0),0),PLE!$AA$28*OFFSET(Import.PLQ,$A175-1,AX$15-1,1,1)),IF($E175&lt;&gt;1,IF(ISNUMBER(INDEX(Import.PLE,Detalhamento!$E175,Detalhamento!AX$15)),IF(INDEX(Import.PLE,Detalhamento!$E175,Detalhamento!AX$15)&lt;=mediçao,0,OFFSET(Import.PLQ,$A175-1,AX$15-1,1,1)),OFFSET(Import.PLQ,$A175-1,AX$15-1,1,1)),(1-PLE!$AA$28)*OFFSET(Import.PLQ,$A175-1,AX$15-1,1,1))))</f>
        <v>0</v>
      </c>
      <c r="AY175" s="144">
        <f ca="1">IF(AY$13="",0,CHOOSE(Detalhamento.OpçãoServiços,OFFSET(Import.PLQ,$A175-1,AY$15-1,1,1),IF($E175&lt;&gt;1,IF(ISNUMBER(INDEX(Import.PLE,Detalhamento!$E175,Detalhamento!AY$15)),IF(INDEX(Import.PLE,Detalhamento!$E175,Detalhamento!AY$15)&lt;=mediçao,OFFSET(Import.PLQ,$A175-1,AY$15-1,1,1),0),0),PLE!$AA$28*OFFSET(Import.PLQ,$A175-1,AY$15-1,1,1)),IF($E175&lt;&gt;1,IF(ISNUMBER(INDEX(Import.PLE,Detalhamento!$E175,Detalhamento!AY$15)),IF(INDEX(Import.PLE,Detalhamento!$E175,Detalhamento!AY$15)&lt;=mediçao,0,OFFSET(Import.PLQ,$A175-1,AY$15-1,1,1)),OFFSET(Import.PLQ,$A175-1,AY$15-1,1,1)),(1-PLE!$AA$28)*OFFSET(Import.PLQ,$A175-1,AY$15-1,1,1))))</f>
        <v>0</v>
      </c>
      <c r="AZ175" s="144">
        <f ca="1">IF(AZ$13="",0,CHOOSE(Detalhamento.OpçãoServiços,OFFSET(Import.PLQ,$A175-1,AZ$15-1,1,1),IF($E175&lt;&gt;1,IF(ISNUMBER(INDEX(Import.PLE,Detalhamento!$E175,Detalhamento!AZ$15)),IF(INDEX(Import.PLE,Detalhamento!$E175,Detalhamento!AZ$15)&lt;=mediçao,OFFSET(Import.PLQ,$A175-1,AZ$15-1,1,1),0),0),PLE!$AA$28*OFFSET(Import.PLQ,$A175-1,AZ$15-1,1,1)),IF($E175&lt;&gt;1,IF(ISNUMBER(INDEX(Import.PLE,Detalhamento!$E175,Detalhamento!AZ$15)),IF(INDEX(Import.PLE,Detalhamento!$E175,Detalhamento!AZ$15)&lt;=mediçao,0,OFFSET(Import.PLQ,$A175-1,AZ$15-1,1,1)),OFFSET(Import.PLQ,$A175-1,AZ$15-1,1,1)),(1-PLE!$AA$28)*OFFSET(Import.PLQ,$A175-1,AZ$15-1,1,1))))</f>
        <v>0</v>
      </c>
      <c r="BA175" s="144">
        <f ca="1">IF(BA$13="",0,CHOOSE(Detalhamento.OpçãoServiços,OFFSET(Import.PLQ,$A175-1,BA$15-1,1,1),IF($E175&lt;&gt;1,IF(ISNUMBER(INDEX(Import.PLE,Detalhamento!$E175,Detalhamento!BA$15)),IF(INDEX(Import.PLE,Detalhamento!$E175,Detalhamento!BA$15)&lt;=mediçao,OFFSET(Import.PLQ,$A175-1,BA$15-1,1,1),0),0),PLE!$AA$28*OFFSET(Import.PLQ,$A175-1,BA$15-1,1,1)),IF($E175&lt;&gt;1,IF(ISNUMBER(INDEX(Import.PLE,Detalhamento!$E175,Detalhamento!BA$15)),IF(INDEX(Import.PLE,Detalhamento!$E175,Detalhamento!BA$15)&lt;=mediçao,0,OFFSET(Import.PLQ,$A175-1,BA$15-1,1,1)),OFFSET(Import.PLQ,$A175-1,BA$15-1,1,1)),(1-PLE!$AA$28)*OFFSET(Import.PLQ,$A175-1,BA$15-1,1,1))))</f>
        <v>0</v>
      </c>
      <c r="BB175" s="144">
        <f ca="1">IF(BB$13="",0,CHOOSE(Detalhamento.OpçãoServiços,OFFSET(Import.PLQ,$A175-1,BB$15-1,1,1),IF($E175&lt;&gt;1,IF(ISNUMBER(INDEX(Import.PLE,Detalhamento!$E175,Detalhamento!BB$15)),IF(INDEX(Import.PLE,Detalhamento!$E175,Detalhamento!BB$15)&lt;=mediçao,OFFSET(Import.PLQ,$A175-1,BB$15-1,1,1),0),0),PLE!$AA$28*OFFSET(Import.PLQ,$A175-1,BB$15-1,1,1)),IF($E175&lt;&gt;1,IF(ISNUMBER(INDEX(Import.PLE,Detalhamento!$E175,Detalhamento!BB$15)),IF(INDEX(Import.PLE,Detalhamento!$E175,Detalhamento!BB$15)&lt;=mediçao,0,OFFSET(Import.PLQ,$A175-1,BB$15-1,1,1)),OFFSET(Import.PLQ,$A175-1,BB$15-1,1,1)),(1-PLE!$AA$28)*OFFSET(Import.PLQ,$A175-1,BB$15-1,1,1))))</f>
        <v>0</v>
      </c>
      <c r="BC175" s="144">
        <f ca="1">IF(BC$13="",0,CHOOSE(Detalhamento.OpçãoServiços,OFFSET(Import.PLQ,$A175-1,BC$15-1,1,1),IF($E175&lt;&gt;1,IF(ISNUMBER(INDEX(Import.PLE,Detalhamento!$E175,Detalhamento!BC$15)),IF(INDEX(Import.PLE,Detalhamento!$E175,Detalhamento!BC$15)&lt;=mediçao,OFFSET(Import.PLQ,$A175-1,BC$15-1,1,1),0),0),PLE!$AA$28*OFFSET(Import.PLQ,$A175-1,BC$15-1,1,1)),IF($E175&lt;&gt;1,IF(ISNUMBER(INDEX(Import.PLE,Detalhamento!$E175,Detalhamento!BC$15)),IF(INDEX(Import.PLE,Detalhamento!$E175,Detalhamento!BC$15)&lt;=mediçao,0,OFFSET(Import.PLQ,$A175-1,BC$15-1,1,1)),OFFSET(Import.PLQ,$A175-1,BC$15-1,1,1)),(1-PLE!$AA$28)*OFFSET(Import.PLQ,$A175-1,BC$15-1,1,1))))</f>
        <v>0</v>
      </c>
      <c r="BD175" s="144">
        <f ca="1">IF(BD$13="",0,CHOOSE(Detalhamento.OpçãoServiços,OFFSET(Import.PLQ,$A175-1,BD$15-1,1,1),IF($E175&lt;&gt;1,IF(ISNUMBER(INDEX(Import.PLE,Detalhamento!$E175,Detalhamento!BD$15)),IF(INDEX(Import.PLE,Detalhamento!$E175,Detalhamento!BD$15)&lt;=mediçao,OFFSET(Import.PLQ,$A175-1,BD$15-1,1,1),0),0),PLE!$AA$28*OFFSET(Import.PLQ,$A175-1,BD$15-1,1,1)),IF($E175&lt;&gt;1,IF(ISNUMBER(INDEX(Import.PLE,Detalhamento!$E175,Detalhamento!BD$15)),IF(INDEX(Import.PLE,Detalhamento!$E175,Detalhamento!BD$15)&lt;=mediçao,0,OFFSET(Import.PLQ,$A175-1,BD$15-1,1,1)),OFFSET(Import.PLQ,$A175-1,BD$15-1,1,1)),(1-PLE!$AA$28)*OFFSET(Import.PLQ,$A175-1,BD$15-1,1,1))))</f>
        <v>0</v>
      </c>
      <c r="BE175" s="144">
        <f ca="1">IF(BE$13="",0,CHOOSE(Detalhamento.OpçãoServiços,OFFSET(Import.PLQ,$A175-1,BE$15-1,1,1),IF($E175&lt;&gt;1,IF(ISNUMBER(INDEX(Import.PLE,Detalhamento!$E175,Detalhamento!BE$15)),IF(INDEX(Import.PLE,Detalhamento!$E175,Detalhamento!BE$15)&lt;=mediçao,OFFSET(Import.PLQ,$A175-1,BE$15-1,1,1),0),0),PLE!$AA$28*OFFSET(Import.PLQ,$A175-1,BE$15-1,1,1)),IF($E175&lt;&gt;1,IF(ISNUMBER(INDEX(Import.PLE,Detalhamento!$E175,Detalhamento!BE$15)),IF(INDEX(Import.PLE,Detalhamento!$E175,Detalhamento!BE$15)&lt;=mediçao,0,OFFSET(Import.PLQ,$A175-1,BE$15-1,1,1)),OFFSET(Import.PLQ,$A175-1,BE$15-1,1,1)),(1-PLE!$AA$28)*OFFSET(Import.PLQ,$A175-1,BE$15-1,1,1))))</f>
        <v>0</v>
      </c>
      <c r="BF175" s="144">
        <f ca="1">IF(BF$13="",0,CHOOSE(Detalhamento.OpçãoServiços,OFFSET(Import.PLQ,$A175-1,BF$15-1,1,1),IF($E175&lt;&gt;1,IF(ISNUMBER(INDEX(Import.PLE,Detalhamento!$E175,Detalhamento!BF$15)),IF(INDEX(Import.PLE,Detalhamento!$E175,Detalhamento!BF$15)&lt;=mediçao,OFFSET(Import.PLQ,$A175-1,BF$15-1,1,1),0),0),PLE!$AA$28*OFFSET(Import.PLQ,$A175-1,BF$15-1,1,1)),IF($E175&lt;&gt;1,IF(ISNUMBER(INDEX(Import.PLE,Detalhamento!$E175,Detalhamento!BF$15)),IF(INDEX(Import.PLE,Detalhamento!$E175,Detalhamento!BF$15)&lt;=mediçao,0,OFFSET(Import.PLQ,$A175-1,BF$15-1,1,1)),OFFSET(Import.PLQ,$A175-1,BF$15-1,1,1)),(1-PLE!$AA$28)*OFFSET(Import.PLQ,$A175-1,BF$15-1,1,1))))</f>
        <v>0</v>
      </c>
      <c r="BG175" s="144">
        <f ca="1">IF(BG$13="",0,CHOOSE(Detalhamento.OpçãoServiços,OFFSET(Import.PLQ,$A175-1,BG$15-1,1,1),IF($E175&lt;&gt;1,IF(ISNUMBER(INDEX(Import.PLE,Detalhamento!$E175,Detalhamento!BG$15)),IF(INDEX(Import.PLE,Detalhamento!$E175,Detalhamento!BG$15)&lt;=mediçao,OFFSET(Import.PLQ,$A175-1,BG$15-1,1,1),0),0),PLE!$AA$28*OFFSET(Import.PLQ,$A175-1,BG$15-1,1,1)),IF($E175&lt;&gt;1,IF(ISNUMBER(INDEX(Import.PLE,Detalhamento!$E175,Detalhamento!BG$15)),IF(INDEX(Import.PLE,Detalhamento!$E175,Detalhamento!BG$15)&lt;=mediçao,0,OFFSET(Import.PLQ,$A175-1,BG$15-1,1,1)),OFFSET(Import.PLQ,$A175-1,BG$15-1,1,1)),(1-PLE!$AA$28)*OFFSET(Import.PLQ,$A175-1,BG$15-1,1,1))))</f>
        <v>0</v>
      </c>
      <c r="BH175" s="144">
        <f ca="1">IF(BH$13="",0,CHOOSE(Detalhamento.OpçãoServiços,OFFSET(Import.PLQ,$A175-1,BH$15-1,1,1),IF($E175&lt;&gt;1,IF(ISNUMBER(INDEX(Import.PLE,Detalhamento!$E175,Detalhamento!BH$15)),IF(INDEX(Import.PLE,Detalhamento!$E175,Detalhamento!BH$15)&lt;=mediçao,OFFSET(Import.PLQ,$A175-1,BH$15-1,1,1),0),0),PLE!$AA$28*OFFSET(Import.PLQ,$A175-1,BH$15-1,1,1)),IF($E175&lt;&gt;1,IF(ISNUMBER(INDEX(Import.PLE,Detalhamento!$E175,Detalhamento!BH$15)),IF(INDEX(Import.PLE,Detalhamento!$E175,Detalhamento!BH$15)&lt;=mediçao,0,OFFSET(Import.PLQ,$A175-1,BH$15-1,1,1)),OFFSET(Import.PLQ,$A175-1,BH$15-1,1,1)),(1-PLE!$AA$28)*OFFSET(Import.PLQ,$A175-1,BH$15-1,1,1))))</f>
        <v>0</v>
      </c>
      <c r="BI175" s="144">
        <f ca="1">IF(BI$13="",0,CHOOSE(Detalhamento.OpçãoServiços,OFFSET(Import.PLQ,$A175-1,BI$15-1,1,1),IF($E175&lt;&gt;1,IF(ISNUMBER(INDEX(Import.PLE,Detalhamento!$E175,Detalhamento!BI$15)),IF(INDEX(Import.PLE,Detalhamento!$E175,Detalhamento!BI$15)&lt;=mediçao,OFFSET(Import.PLQ,$A175-1,BI$15-1,1,1),0),0),PLE!$AA$28*OFFSET(Import.PLQ,$A175-1,BI$15-1,1,1)),IF($E175&lt;&gt;1,IF(ISNUMBER(INDEX(Import.PLE,Detalhamento!$E175,Detalhamento!BI$15)),IF(INDEX(Import.PLE,Detalhamento!$E175,Detalhamento!BI$15)&lt;=mediçao,0,OFFSET(Import.PLQ,$A175-1,BI$15-1,1,1)),OFFSET(Import.PLQ,$A175-1,BI$15-1,1,1)),(1-PLE!$AA$28)*OFFSET(Import.PLQ,$A175-1,BI$15-1,1,1))))</f>
        <v>0</v>
      </c>
    </row>
    <row r="176" spans="1:61" ht="10.5" hidden="1" x14ac:dyDescent="0.25">
      <c r="A176" s="155">
        <v>160</v>
      </c>
      <c r="B176" s="21" t="str">
        <f t="shared" ca="1" si="25"/>
        <v>Nível</v>
      </c>
      <c r="E176" s="153" t="str">
        <f t="shared" ca="1" si="26"/>
        <v/>
      </c>
      <c r="F176" s="154">
        <f t="shared" ca="1" si="27"/>
        <v>0</v>
      </c>
      <c r="G176" s="154" t="str">
        <f t="shared" ca="1" si="30"/>
        <v>2.4</v>
      </c>
      <c r="H176" s="182" t="str">
        <f t="shared" ca="1" si="30"/>
        <v>ESQUADRIAS</v>
      </c>
      <c r="I176" s="37" t="str">
        <f t="shared" ca="1" si="28"/>
        <v/>
      </c>
      <c r="J176" s="144" t="str">
        <f t="shared" ca="1" si="29"/>
        <v/>
      </c>
      <c r="K176" s="67"/>
      <c r="L176" s="144">
        <f ca="1">IF(L$13="",0,CHOOSE(Detalhamento.OpçãoServiços,OFFSET(Import.PLQ,$A176-1,L$15-1,1,1),IF($E176&lt;&gt;1,IF(ISNUMBER(INDEX(Import.PLE,Detalhamento!$E176,Detalhamento!L$15)),IF(INDEX(Import.PLE,Detalhamento!$E176,Detalhamento!L$15)&lt;=mediçao,OFFSET(Import.PLQ,$A176-1,L$15-1,1,1),0),0),PLE!$AA$28*OFFSET(Import.PLQ,$A176-1,L$15-1,1,1)),IF($E176&lt;&gt;1,IF(ISNUMBER(INDEX(Import.PLE,Detalhamento!$E176,Detalhamento!L$15)),IF(INDEX(Import.PLE,Detalhamento!$E176,Detalhamento!L$15)&lt;=mediçao,0,OFFSET(Import.PLQ,$A176-1,L$15-1,1,1)),OFFSET(Import.PLQ,$A176-1,L$15-1,1,1)),(1-PLE!$AA$28)*OFFSET(Import.PLQ,$A176-1,L$15-1,1,1))))</f>
        <v>0</v>
      </c>
      <c r="M176" s="144">
        <f ca="1">IF(M$13="",0,CHOOSE(Detalhamento.OpçãoServiços,OFFSET(Import.PLQ,$A176-1,M$15-1,1,1),IF($E176&lt;&gt;1,IF(ISNUMBER(INDEX(Import.PLE,Detalhamento!$E176,Detalhamento!M$15)),IF(INDEX(Import.PLE,Detalhamento!$E176,Detalhamento!M$15)&lt;=mediçao,OFFSET(Import.PLQ,$A176-1,M$15-1,1,1),0),0),PLE!$AA$28*OFFSET(Import.PLQ,$A176-1,M$15-1,1,1)),IF($E176&lt;&gt;1,IF(ISNUMBER(INDEX(Import.PLE,Detalhamento!$E176,Detalhamento!M$15)),IF(INDEX(Import.PLE,Detalhamento!$E176,Detalhamento!M$15)&lt;=mediçao,0,OFFSET(Import.PLQ,$A176-1,M$15-1,1,1)),OFFSET(Import.PLQ,$A176-1,M$15-1,1,1)),(1-PLE!$AA$28)*OFFSET(Import.PLQ,$A176-1,M$15-1,1,1))))</f>
        <v>0</v>
      </c>
      <c r="N176" s="144">
        <f ca="1">IF(N$13="",0,CHOOSE(Detalhamento.OpçãoServiços,OFFSET(Import.PLQ,$A176-1,N$15-1,1,1),IF($E176&lt;&gt;1,IF(ISNUMBER(INDEX(Import.PLE,Detalhamento!$E176,Detalhamento!N$15)),IF(INDEX(Import.PLE,Detalhamento!$E176,Detalhamento!N$15)&lt;=mediçao,OFFSET(Import.PLQ,$A176-1,N$15-1,1,1),0),0),PLE!$AA$28*OFFSET(Import.PLQ,$A176-1,N$15-1,1,1)),IF($E176&lt;&gt;1,IF(ISNUMBER(INDEX(Import.PLE,Detalhamento!$E176,Detalhamento!N$15)),IF(INDEX(Import.PLE,Detalhamento!$E176,Detalhamento!N$15)&lt;=mediçao,0,OFFSET(Import.PLQ,$A176-1,N$15-1,1,1)),OFFSET(Import.PLQ,$A176-1,N$15-1,1,1)),(1-PLE!$AA$28)*OFFSET(Import.PLQ,$A176-1,N$15-1,1,1))))</f>
        <v>0</v>
      </c>
      <c r="O176" s="144">
        <f ca="1">IF(O$13="",0,CHOOSE(Detalhamento.OpçãoServiços,OFFSET(Import.PLQ,$A176-1,O$15-1,1,1),IF($E176&lt;&gt;1,IF(ISNUMBER(INDEX(Import.PLE,Detalhamento!$E176,Detalhamento!O$15)),IF(INDEX(Import.PLE,Detalhamento!$E176,Detalhamento!O$15)&lt;=mediçao,OFFSET(Import.PLQ,$A176-1,O$15-1,1,1),0),0),PLE!$AA$28*OFFSET(Import.PLQ,$A176-1,O$15-1,1,1)),IF($E176&lt;&gt;1,IF(ISNUMBER(INDEX(Import.PLE,Detalhamento!$E176,Detalhamento!O$15)),IF(INDEX(Import.PLE,Detalhamento!$E176,Detalhamento!O$15)&lt;=mediçao,0,OFFSET(Import.PLQ,$A176-1,O$15-1,1,1)),OFFSET(Import.PLQ,$A176-1,O$15-1,1,1)),(1-PLE!$AA$28)*OFFSET(Import.PLQ,$A176-1,O$15-1,1,1))))</f>
        <v>0</v>
      </c>
      <c r="P176" s="144">
        <f ca="1">IF(P$13="",0,CHOOSE(Detalhamento.OpçãoServiços,OFFSET(Import.PLQ,$A176-1,P$15-1,1,1),IF($E176&lt;&gt;1,IF(ISNUMBER(INDEX(Import.PLE,Detalhamento!$E176,Detalhamento!P$15)),IF(INDEX(Import.PLE,Detalhamento!$E176,Detalhamento!P$15)&lt;=mediçao,OFFSET(Import.PLQ,$A176-1,P$15-1,1,1),0),0),PLE!$AA$28*OFFSET(Import.PLQ,$A176-1,P$15-1,1,1)),IF($E176&lt;&gt;1,IF(ISNUMBER(INDEX(Import.PLE,Detalhamento!$E176,Detalhamento!P$15)),IF(INDEX(Import.PLE,Detalhamento!$E176,Detalhamento!P$15)&lt;=mediçao,0,OFFSET(Import.PLQ,$A176-1,P$15-1,1,1)),OFFSET(Import.PLQ,$A176-1,P$15-1,1,1)),(1-PLE!$AA$28)*OFFSET(Import.PLQ,$A176-1,P$15-1,1,1))))</f>
        <v>0</v>
      </c>
      <c r="Q176" s="144">
        <f ca="1">IF(Q$13="",0,CHOOSE(Detalhamento.OpçãoServiços,OFFSET(Import.PLQ,$A176-1,Q$15-1,1,1),IF($E176&lt;&gt;1,IF(ISNUMBER(INDEX(Import.PLE,Detalhamento!$E176,Detalhamento!Q$15)),IF(INDEX(Import.PLE,Detalhamento!$E176,Detalhamento!Q$15)&lt;=mediçao,OFFSET(Import.PLQ,$A176-1,Q$15-1,1,1),0),0),PLE!$AA$28*OFFSET(Import.PLQ,$A176-1,Q$15-1,1,1)),IF($E176&lt;&gt;1,IF(ISNUMBER(INDEX(Import.PLE,Detalhamento!$E176,Detalhamento!Q$15)),IF(INDEX(Import.PLE,Detalhamento!$E176,Detalhamento!Q$15)&lt;=mediçao,0,OFFSET(Import.PLQ,$A176-1,Q$15-1,1,1)),OFFSET(Import.PLQ,$A176-1,Q$15-1,1,1)),(1-PLE!$AA$28)*OFFSET(Import.PLQ,$A176-1,Q$15-1,1,1))))</f>
        <v>0</v>
      </c>
      <c r="R176" s="144">
        <f ca="1">IF(R$13="",0,CHOOSE(Detalhamento.OpçãoServiços,OFFSET(Import.PLQ,$A176-1,R$15-1,1,1),IF($E176&lt;&gt;1,IF(ISNUMBER(INDEX(Import.PLE,Detalhamento!$E176,Detalhamento!R$15)),IF(INDEX(Import.PLE,Detalhamento!$E176,Detalhamento!R$15)&lt;=mediçao,OFFSET(Import.PLQ,$A176-1,R$15-1,1,1),0),0),PLE!$AA$28*OFFSET(Import.PLQ,$A176-1,R$15-1,1,1)),IF($E176&lt;&gt;1,IF(ISNUMBER(INDEX(Import.PLE,Detalhamento!$E176,Detalhamento!R$15)),IF(INDEX(Import.PLE,Detalhamento!$E176,Detalhamento!R$15)&lt;=mediçao,0,OFFSET(Import.PLQ,$A176-1,R$15-1,1,1)),OFFSET(Import.PLQ,$A176-1,R$15-1,1,1)),(1-PLE!$AA$28)*OFFSET(Import.PLQ,$A176-1,R$15-1,1,1))))</f>
        <v>0</v>
      </c>
      <c r="S176" s="144">
        <f ca="1">IF(S$13="",0,CHOOSE(Detalhamento.OpçãoServiços,OFFSET(Import.PLQ,$A176-1,S$15-1,1,1),IF($E176&lt;&gt;1,IF(ISNUMBER(INDEX(Import.PLE,Detalhamento!$E176,Detalhamento!S$15)),IF(INDEX(Import.PLE,Detalhamento!$E176,Detalhamento!S$15)&lt;=mediçao,OFFSET(Import.PLQ,$A176-1,S$15-1,1,1),0),0),PLE!$AA$28*OFFSET(Import.PLQ,$A176-1,S$15-1,1,1)),IF($E176&lt;&gt;1,IF(ISNUMBER(INDEX(Import.PLE,Detalhamento!$E176,Detalhamento!S$15)),IF(INDEX(Import.PLE,Detalhamento!$E176,Detalhamento!S$15)&lt;=mediçao,0,OFFSET(Import.PLQ,$A176-1,S$15-1,1,1)),OFFSET(Import.PLQ,$A176-1,S$15-1,1,1)),(1-PLE!$AA$28)*OFFSET(Import.PLQ,$A176-1,S$15-1,1,1))))</f>
        <v>0</v>
      </c>
      <c r="T176" s="144">
        <f ca="1">IF(T$13="",0,CHOOSE(Detalhamento.OpçãoServiços,OFFSET(Import.PLQ,$A176-1,T$15-1,1,1),IF($E176&lt;&gt;1,IF(ISNUMBER(INDEX(Import.PLE,Detalhamento!$E176,Detalhamento!T$15)),IF(INDEX(Import.PLE,Detalhamento!$E176,Detalhamento!T$15)&lt;=mediçao,OFFSET(Import.PLQ,$A176-1,T$15-1,1,1),0),0),PLE!$AA$28*OFFSET(Import.PLQ,$A176-1,T$15-1,1,1)),IF($E176&lt;&gt;1,IF(ISNUMBER(INDEX(Import.PLE,Detalhamento!$E176,Detalhamento!T$15)),IF(INDEX(Import.PLE,Detalhamento!$E176,Detalhamento!T$15)&lt;=mediçao,0,OFFSET(Import.PLQ,$A176-1,T$15-1,1,1)),OFFSET(Import.PLQ,$A176-1,T$15-1,1,1)),(1-PLE!$AA$28)*OFFSET(Import.PLQ,$A176-1,T$15-1,1,1))))</f>
        <v>0</v>
      </c>
      <c r="U176" s="144">
        <f ca="1">IF(U$13="",0,CHOOSE(Detalhamento.OpçãoServiços,OFFSET(Import.PLQ,$A176-1,U$15-1,1,1),IF($E176&lt;&gt;1,IF(ISNUMBER(INDEX(Import.PLE,Detalhamento!$E176,Detalhamento!U$15)),IF(INDEX(Import.PLE,Detalhamento!$E176,Detalhamento!U$15)&lt;=mediçao,OFFSET(Import.PLQ,$A176-1,U$15-1,1,1),0),0),PLE!$AA$28*OFFSET(Import.PLQ,$A176-1,U$15-1,1,1)),IF($E176&lt;&gt;1,IF(ISNUMBER(INDEX(Import.PLE,Detalhamento!$E176,Detalhamento!U$15)),IF(INDEX(Import.PLE,Detalhamento!$E176,Detalhamento!U$15)&lt;=mediçao,0,OFFSET(Import.PLQ,$A176-1,U$15-1,1,1)),OFFSET(Import.PLQ,$A176-1,U$15-1,1,1)),(1-PLE!$AA$28)*OFFSET(Import.PLQ,$A176-1,U$15-1,1,1))))</f>
        <v>0</v>
      </c>
      <c r="V176" s="144">
        <f ca="1">IF(V$13="",0,CHOOSE(Detalhamento.OpçãoServiços,OFFSET(Import.PLQ,$A176-1,V$15-1,1,1),IF($E176&lt;&gt;1,IF(ISNUMBER(INDEX(Import.PLE,Detalhamento!$E176,Detalhamento!V$15)),IF(INDEX(Import.PLE,Detalhamento!$E176,Detalhamento!V$15)&lt;=mediçao,OFFSET(Import.PLQ,$A176-1,V$15-1,1,1),0),0),PLE!$AA$28*OFFSET(Import.PLQ,$A176-1,V$15-1,1,1)),IF($E176&lt;&gt;1,IF(ISNUMBER(INDEX(Import.PLE,Detalhamento!$E176,Detalhamento!V$15)),IF(INDEX(Import.PLE,Detalhamento!$E176,Detalhamento!V$15)&lt;=mediçao,0,OFFSET(Import.PLQ,$A176-1,V$15-1,1,1)),OFFSET(Import.PLQ,$A176-1,V$15-1,1,1)),(1-PLE!$AA$28)*OFFSET(Import.PLQ,$A176-1,V$15-1,1,1))))</f>
        <v>0</v>
      </c>
      <c r="W176" s="144">
        <f ca="1">IF(W$13="",0,CHOOSE(Detalhamento.OpçãoServiços,OFFSET(Import.PLQ,$A176-1,W$15-1,1,1),IF($E176&lt;&gt;1,IF(ISNUMBER(INDEX(Import.PLE,Detalhamento!$E176,Detalhamento!W$15)),IF(INDEX(Import.PLE,Detalhamento!$E176,Detalhamento!W$15)&lt;=mediçao,OFFSET(Import.PLQ,$A176-1,W$15-1,1,1),0),0),PLE!$AA$28*OFFSET(Import.PLQ,$A176-1,W$15-1,1,1)),IF($E176&lt;&gt;1,IF(ISNUMBER(INDEX(Import.PLE,Detalhamento!$E176,Detalhamento!W$15)),IF(INDEX(Import.PLE,Detalhamento!$E176,Detalhamento!W$15)&lt;=mediçao,0,OFFSET(Import.PLQ,$A176-1,W$15-1,1,1)),OFFSET(Import.PLQ,$A176-1,W$15-1,1,1)),(1-PLE!$AA$28)*OFFSET(Import.PLQ,$A176-1,W$15-1,1,1))))</f>
        <v>0</v>
      </c>
      <c r="X176" s="144">
        <f ca="1">IF(X$13="",0,CHOOSE(Detalhamento.OpçãoServiços,OFFSET(Import.PLQ,$A176-1,X$15-1,1,1),IF($E176&lt;&gt;1,IF(ISNUMBER(INDEX(Import.PLE,Detalhamento!$E176,Detalhamento!X$15)),IF(INDEX(Import.PLE,Detalhamento!$E176,Detalhamento!X$15)&lt;=mediçao,OFFSET(Import.PLQ,$A176-1,X$15-1,1,1),0),0),PLE!$AA$28*OFFSET(Import.PLQ,$A176-1,X$15-1,1,1)),IF($E176&lt;&gt;1,IF(ISNUMBER(INDEX(Import.PLE,Detalhamento!$E176,Detalhamento!X$15)),IF(INDEX(Import.PLE,Detalhamento!$E176,Detalhamento!X$15)&lt;=mediçao,0,OFFSET(Import.PLQ,$A176-1,X$15-1,1,1)),OFFSET(Import.PLQ,$A176-1,X$15-1,1,1)),(1-PLE!$AA$28)*OFFSET(Import.PLQ,$A176-1,X$15-1,1,1))))</f>
        <v>0</v>
      </c>
      <c r="Y176" s="144">
        <f ca="1">IF(Y$13="",0,CHOOSE(Detalhamento.OpçãoServiços,OFFSET(Import.PLQ,$A176-1,Y$15-1,1,1),IF($E176&lt;&gt;1,IF(ISNUMBER(INDEX(Import.PLE,Detalhamento!$E176,Detalhamento!Y$15)),IF(INDEX(Import.PLE,Detalhamento!$E176,Detalhamento!Y$15)&lt;=mediçao,OFFSET(Import.PLQ,$A176-1,Y$15-1,1,1),0),0),PLE!$AA$28*OFFSET(Import.PLQ,$A176-1,Y$15-1,1,1)),IF($E176&lt;&gt;1,IF(ISNUMBER(INDEX(Import.PLE,Detalhamento!$E176,Detalhamento!Y$15)),IF(INDEX(Import.PLE,Detalhamento!$E176,Detalhamento!Y$15)&lt;=mediçao,0,OFFSET(Import.PLQ,$A176-1,Y$15-1,1,1)),OFFSET(Import.PLQ,$A176-1,Y$15-1,1,1)),(1-PLE!$AA$28)*OFFSET(Import.PLQ,$A176-1,Y$15-1,1,1))))</f>
        <v>0</v>
      </c>
      <c r="Z176" s="144">
        <f ca="1">IF(Z$13="",0,CHOOSE(Detalhamento.OpçãoServiços,OFFSET(Import.PLQ,$A176-1,Z$15-1,1,1),IF($E176&lt;&gt;1,IF(ISNUMBER(INDEX(Import.PLE,Detalhamento!$E176,Detalhamento!Z$15)),IF(INDEX(Import.PLE,Detalhamento!$E176,Detalhamento!Z$15)&lt;=mediçao,OFFSET(Import.PLQ,$A176-1,Z$15-1,1,1),0),0),PLE!$AA$28*OFFSET(Import.PLQ,$A176-1,Z$15-1,1,1)),IF($E176&lt;&gt;1,IF(ISNUMBER(INDEX(Import.PLE,Detalhamento!$E176,Detalhamento!Z$15)),IF(INDEX(Import.PLE,Detalhamento!$E176,Detalhamento!Z$15)&lt;=mediçao,0,OFFSET(Import.PLQ,$A176-1,Z$15-1,1,1)),OFFSET(Import.PLQ,$A176-1,Z$15-1,1,1)),(1-PLE!$AA$28)*OFFSET(Import.PLQ,$A176-1,Z$15-1,1,1))))</f>
        <v>0</v>
      </c>
      <c r="AA176" s="144">
        <f ca="1">IF(AA$13="",0,CHOOSE(Detalhamento.OpçãoServiços,OFFSET(Import.PLQ,$A176-1,AA$15-1,1,1),IF($E176&lt;&gt;1,IF(ISNUMBER(INDEX(Import.PLE,Detalhamento!$E176,Detalhamento!AA$15)),IF(INDEX(Import.PLE,Detalhamento!$E176,Detalhamento!AA$15)&lt;=mediçao,OFFSET(Import.PLQ,$A176-1,AA$15-1,1,1),0),0),PLE!$AA$28*OFFSET(Import.PLQ,$A176-1,AA$15-1,1,1)),IF($E176&lt;&gt;1,IF(ISNUMBER(INDEX(Import.PLE,Detalhamento!$E176,Detalhamento!AA$15)),IF(INDEX(Import.PLE,Detalhamento!$E176,Detalhamento!AA$15)&lt;=mediçao,0,OFFSET(Import.PLQ,$A176-1,AA$15-1,1,1)),OFFSET(Import.PLQ,$A176-1,AA$15-1,1,1)),(1-PLE!$AA$28)*OFFSET(Import.PLQ,$A176-1,AA$15-1,1,1))))</f>
        <v>0</v>
      </c>
      <c r="AB176" s="144">
        <f ca="1">IF(AB$13="",0,CHOOSE(Detalhamento.OpçãoServiços,OFFSET(Import.PLQ,$A176-1,AB$15-1,1,1),IF($E176&lt;&gt;1,IF(ISNUMBER(INDEX(Import.PLE,Detalhamento!$E176,Detalhamento!AB$15)),IF(INDEX(Import.PLE,Detalhamento!$E176,Detalhamento!AB$15)&lt;=mediçao,OFFSET(Import.PLQ,$A176-1,AB$15-1,1,1),0),0),PLE!$AA$28*OFFSET(Import.PLQ,$A176-1,AB$15-1,1,1)),IF($E176&lt;&gt;1,IF(ISNUMBER(INDEX(Import.PLE,Detalhamento!$E176,Detalhamento!AB$15)),IF(INDEX(Import.PLE,Detalhamento!$E176,Detalhamento!AB$15)&lt;=mediçao,0,OFFSET(Import.PLQ,$A176-1,AB$15-1,1,1)),OFFSET(Import.PLQ,$A176-1,AB$15-1,1,1)),(1-PLE!$AA$28)*OFFSET(Import.PLQ,$A176-1,AB$15-1,1,1))))</f>
        <v>0</v>
      </c>
      <c r="AC176" s="144">
        <f ca="1">IF(AC$13="",0,CHOOSE(Detalhamento.OpçãoServiços,OFFSET(Import.PLQ,$A176-1,AC$15-1,1,1),IF($E176&lt;&gt;1,IF(ISNUMBER(INDEX(Import.PLE,Detalhamento!$E176,Detalhamento!AC$15)),IF(INDEX(Import.PLE,Detalhamento!$E176,Detalhamento!AC$15)&lt;=mediçao,OFFSET(Import.PLQ,$A176-1,AC$15-1,1,1),0),0),PLE!$AA$28*OFFSET(Import.PLQ,$A176-1,AC$15-1,1,1)),IF($E176&lt;&gt;1,IF(ISNUMBER(INDEX(Import.PLE,Detalhamento!$E176,Detalhamento!AC$15)),IF(INDEX(Import.PLE,Detalhamento!$E176,Detalhamento!AC$15)&lt;=mediçao,0,OFFSET(Import.PLQ,$A176-1,AC$15-1,1,1)),OFFSET(Import.PLQ,$A176-1,AC$15-1,1,1)),(1-PLE!$AA$28)*OFFSET(Import.PLQ,$A176-1,AC$15-1,1,1))))</f>
        <v>0</v>
      </c>
      <c r="AD176" s="144">
        <f ca="1">IF(AD$13="",0,CHOOSE(Detalhamento.OpçãoServiços,OFFSET(Import.PLQ,$A176-1,AD$15-1,1,1),IF($E176&lt;&gt;1,IF(ISNUMBER(INDEX(Import.PLE,Detalhamento!$E176,Detalhamento!AD$15)),IF(INDEX(Import.PLE,Detalhamento!$E176,Detalhamento!AD$15)&lt;=mediçao,OFFSET(Import.PLQ,$A176-1,AD$15-1,1,1),0),0),PLE!$AA$28*OFFSET(Import.PLQ,$A176-1,AD$15-1,1,1)),IF($E176&lt;&gt;1,IF(ISNUMBER(INDEX(Import.PLE,Detalhamento!$E176,Detalhamento!AD$15)),IF(INDEX(Import.PLE,Detalhamento!$E176,Detalhamento!AD$15)&lt;=mediçao,0,OFFSET(Import.PLQ,$A176-1,AD$15-1,1,1)),OFFSET(Import.PLQ,$A176-1,AD$15-1,1,1)),(1-PLE!$AA$28)*OFFSET(Import.PLQ,$A176-1,AD$15-1,1,1))))</f>
        <v>0</v>
      </c>
      <c r="AE176" s="144">
        <f ca="1">IF(AE$13="",0,CHOOSE(Detalhamento.OpçãoServiços,OFFSET(Import.PLQ,$A176-1,AE$15-1,1,1),IF($E176&lt;&gt;1,IF(ISNUMBER(INDEX(Import.PLE,Detalhamento!$E176,Detalhamento!AE$15)),IF(INDEX(Import.PLE,Detalhamento!$E176,Detalhamento!AE$15)&lt;=mediçao,OFFSET(Import.PLQ,$A176-1,AE$15-1,1,1),0),0),PLE!$AA$28*OFFSET(Import.PLQ,$A176-1,AE$15-1,1,1)),IF($E176&lt;&gt;1,IF(ISNUMBER(INDEX(Import.PLE,Detalhamento!$E176,Detalhamento!AE$15)),IF(INDEX(Import.PLE,Detalhamento!$E176,Detalhamento!AE$15)&lt;=mediçao,0,OFFSET(Import.PLQ,$A176-1,AE$15-1,1,1)),OFFSET(Import.PLQ,$A176-1,AE$15-1,1,1)),(1-PLE!$AA$28)*OFFSET(Import.PLQ,$A176-1,AE$15-1,1,1))))</f>
        <v>0</v>
      </c>
      <c r="AF176" s="144">
        <f ca="1">IF(AF$13="",0,CHOOSE(Detalhamento.OpçãoServiços,OFFSET(Import.PLQ,$A176-1,AF$15-1,1,1),IF($E176&lt;&gt;1,IF(ISNUMBER(INDEX(Import.PLE,Detalhamento!$E176,Detalhamento!AF$15)),IF(INDEX(Import.PLE,Detalhamento!$E176,Detalhamento!AF$15)&lt;=mediçao,OFFSET(Import.PLQ,$A176-1,AF$15-1,1,1),0),0),PLE!$AA$28*OFFSET(Import.PLQ,$A176-1,AF$15-1,1,1)),IF($E176&lt;&gt;1,IF(ISNUMBER(INDEX(Import.PLE,Detalhamento!$E176,Detalhamento!AF$15)),IF(INDEX(Import.PLE,Detalhamento!$E176,Detalhamento!AF$15)&lt;=mediçao,0,OFFSET(Import.PLQ,$A176-1,AF$15-1,1,1)),OFFSET(Import.PLQ,$A176-1,AF$15-1,1,1)),(1-PLE!$AA$28)*OFFSET(Import.PLQ,$A176-1,AF$15-1,1,1))))</f>
        <v>0</v>
      </c>
      <c r="AG176" s="144">
        <f ca="1">IF(AG$13="",0,CHOOSE(Detalhamento.OpçãoServiços,OFFSET(Import.PLQ,$A176-1,AG$15-1,1,1),IF($E176&lt;&gt;1,IF(ISNUMBER(INDEX(Import.PLE,Detalhamento!$E176,Detalhamento!AG$15)),IF(INDEX(Import.PLE,Detalhamento!$E176,Detalhamento!AG$15)&lt;=mediçao,OFFSET(Import.PLQ,$A176-1,AG$15-1,1,1),0),0),PLE!$AA$28*OFFSET(Import.PLQ,$A176-1,AG$15-1,1,1)),IF($E176&lt;&gt;1,IF(ISNUMBER(INDEX(Import.PLE,Detalhamento!$E176,Detalhamento!AG$15)),IF(INDEX(Import.PLE,Detalhamento!$E176,Detalhamento!AG$15)&lt;=mediçao,0,OFFSET(Import.PLQ,$A176-1,AG$15-1,1,1)),OFFSET(Import.PLQ,$A176-1,AG$15-1,1,1)),(1-PLE!$AA$28)*OFFSET(Import.PLQ,$A176-1,AG$15-1,1,1))))</f>
        <v>0</v>
      </c>
      <c r="AH176" s="144">
        <f ca="1">IF(AH$13="",0,CHOOSE(Detalhamento.OpçãoServiços,OFFSET(Import.PLQ,$A176-1,AH$15-1,1,1),IF($E176&lt;&gt;1,IF(ISNUMBER(INDEX(Import.PLE,Detalhamento!$E176,Detalhamento!AH$15)),IF(INDEX(Import.PLE,Detalhamento!$E176,Detalhamento!AH$15)&lt;=mediçao,OFFSET(Import.PLQ,$A176-1,AH$15-1,1,1),0),0),PLE!$AA$28*OFFSET(Import.PLQ,$A176-1,AH$15-1,1,1)),IF($E176&lt;&gt;1,IF(ISNUMBER(INDEX(Import.PLE,Detalhamento!$E176,Detalhamento!AH$15)),IF(INDEX(Import.PLE,Detalhamento!$E176,Detalhamento!AH$15)&lt;=mediçao,0,OFFSET(Import.PLQ,$A176-1,AH$15-1,1,1)),OFFSET(Import.PLQ,$A176-1,AH$15-1,1,1)),(1-PLE!$AA$28)*OFFSET(Import.PLQ,$A176-1,AH$15-1,1,1))))</f>
        <v>0</v>
      </c>
      <c r="AI176" s="144">
        <f ca="1">IF(AI$13="",0,CHOOSE(Detalhamento.OpçãoServiços,OFFSET(Import.PLQ,$A176-1,AI$15-1,1,1),IF($E176&lt;&gt;1,IF(ISNUMBER(INDEX(Import.PLE,Detalhamento!$E176,Detalhamento!AI$15)),IF(INDEX(Import.PLE,Detalhamento!$E176,Detalhamento!AI$15)&lt;=mediçao,OFFSET(Import.PLQ,$A176-1,AI$15-1,1,1),0),0),PLE!$AA$28*OFFSET(Import.PLQ,$A176-1,AI$15-1,1,1)),IF($E176&lt;&gt;1,IF(ISNUMBER(INDEX(Import.PLE,Detalhamento!$E176,Detalhamento!AI$15)),IF(INDEX(Import.PLE,Detalhamento!$E176,Detalhamento!AI$15)&lt;=mediçao,0,OFFSET(Import.PLQ,$A176-1,AI$15-1,1,1)),OFFSET(Import.PLQ,$A176-1,AI$15-1,1,1)),(1-PLE!$AA$28)*OFFSET(Import.PLQ,$A176-1,AI$15-1,1,1))))</f>
        <v>0</v>
      </c>
      <c r="AJ176" s="144">
        <f ca="1">IF(AJ$13="",0,CHOOSE(Detalhamento.OpçãoServiços,OFFSET(Import.PLQ,$A176-1,AJ$15-1,1,1),IF($E176&lt;&gt;1,IF(ISNUMBER(INDEX(Import.PLE,Detalhamento!$E176,Detalhamento!AJ$15)),IF(INDEX(Import.PLE,Detalhamento!$E176,Detalhamento!AJ$15)&lt;=mediçao,OFFSET(Import.PLQ,$A176-1,AJ$15-1,1,1),0),0),PLE!$AA$28*OFFSET(Import.PLQ,$A176-1,AJ$15-1,1,1)),IF($E176&lt;&gt;1,IF(ISNUMBER(INDEX(Import.PLE,Detalhamento!$E176,Detalhamento!AJ$15)),IF(INDEX(Import.PLE,Detalhamento!$E176,Detalhamento!AJ$15)&lt;=mediçao,0,OFFSET(Import.PLQ,$A176-1,AJ$15-1,1,1)),OFFSET(Import.PLQ,$A176-1,AJ$15-1,1,1)),(1-PLE!$AA$28)*OFFSET(Import.PLQ,$A176-1,AJ$15-1,1,1))))</f>
        <v>0</v>
      </c>
      <c r="AK176" s="144">
        <f ca="1">IF(AK$13="",0,CHOOSE(Detalhamento.OpçãoServiços,OFFSET(Import.PLQ,$A176-1,AK$15-1,1,1),IF($E176&lt;&gt;1,IF(ISNUMBER(INDEX(Import.PLE,Detalhamento!$E176,Detalhamento!AK$15)),IF(INDEX(Import.PLE,Detalhamento!$E176,Detalhamento!AK$15)&lt;=mediçao,OFFSET(Import.PLQ,$A176-1,AK$15-1,1,1),0),0),PLE!$AA$28*OFFSET(Import.PLQ,$A176-1,AK$15-1,1,1)),IF($E176&lt;&gt;1,IF(ISNUMBER(INDEX(Import.PLE,Detalhamento!$E176,Detalhamento!AK$15)),IF(INDEX(Import.PLE,Detalhamento!$E176,Detalhamento!AK$15)&lt;=mediçao,0,OFFSET(Import.PLQ,$A176-1,AK$15-1,1,1)),OFFSET(Import.PLQ,$A176-1,AK$15-1,1,1)),(1-PLE!$AA$28)*OFFSET(Import.PLQ,$A176-1,AK$15-1,1,1))))</f>
        <v>0</v>
      </c>
      <c r="AL176" s="144">
        <f ca="1">IF(AL$13="",0,CHOOSE(Detalhamento.OpçãoServiços,OFFSET(Import.PLQ,$A176-1,AL$15-1,1,1),IF($E176&lt;&gt;1,IF(ISNUMBER(INDEX(Import.PLE,Detalhamento!$E176,Detalhamento!AL$15)),IF(INDEX(Import.PLE,Detalhamento!$E176,Detalhamento!AL$15)&lt;=mediçao,OFFSET(Import.PLQ,$A176-1,AL$15-1,1,1),0),0),PLE!$AA$28*OFFSET(Import.PLQ,$A176-1,AL$15-1,1,1)),IF($E176&lt;&gt;1,IF(ISNUMBER(INDEX(Import.PLE,Detalhamento!$E176,Detalhamento!AL$15)),IF(INDEX(Import.PLE,Detalhamento!$E176,Detalhamento!AL$15)&lt;=mediçao,0,OFFSET(Import.PLQ,$A176-1,AL$15-1,1,1)),OFFSET(Import.PLQ,$A176-1,AL$15-1,1,1)),(1-PLE!$AA$28)*OFFSET(Import.PLQ,$A176-1,AL$15-1,1,1))))</f>
        <v>0</v>
      </c>
      <c r="AM176" s="144">
        <f ca="1">IF(AM$13="",0,CHOOSE(Detalhamento.OpçãoServiços,OFFSET(Import.PLQ,$A176-1,AM$15-1,1,1),IF($E176&lt;&gt;1,IF(ISNUMBER(INDEX(Import.PLE,Detalhamento!$E176,Detalhamento!AM$15)),IF(INDEX(Import.PLE,Detalhamento!$E176,Detalhamento!AM$15)&lt;=mediçao,OFFSET(Import.PLQ,$A176-1,AM$15-1,1,1),0),0),PLE!$AA$28*OFFSET(Import.PLQ,$A176-1,AM$15-1,1,1)),IF($E176&lt;&gt;1,IF(ISNUMBER(INDEX(Import.PLE,Detalhamento!$E176,Detalhamento!AM$15)),IF(INDEX(Import.PLE,Detalhamento!$E176,Detalhamento!AM$15)&lt;=mediçao,0,OFFSET(Import.PLQ,$A176-1,AM$15-1,1,1)),OFFSET(Import.PLQ,$A176-1,AM$15-1,1,1)),(1-PLE!$AA$28)*OFFSET(Import.PLQ,$A176-1,AM$15-1,1,1))))</f>
        <v>0</v>
      </c>
      <c r="AN176" s="144">
        <f ca="1">IF(AN$13="",0,CHOOSE(Detalhamento.OpçãoServiços,OFFSET(Import.PLQ,$A176-1,AN$15-1,1,1),IF($E176&lt;&gt;1,IF(ISNUMBER(INDEX(Import.PLE,Detalhamento!$E176,Detalhamento!AN$15)),IF(INDEX(Import.PLE,Detalhamento!$E176,Detalhamento!AN$15)&lt;=mediçao,OFFSET(Import.PLQ,$A176-1,AN$15-1,1,1),0),0),PLE!$AA$28*OFFSET(Import.PLQ,$A176-1,AN$15-1,1,1)),IF($E176&lt;&gt;1,IF(ISNUMBER(INDEX(Import.PLE,Detalhamento!$E176,Detalhamento!AN$15)),IF(INDEX(Import.PLE,Detalhamento!$E176,Detalhamento!AN$15)&lt;=mediçao,0,OFFSET(Import.PLQ,$A176-1,AN$15-1,1,1)),OFFSET(Import.PLQ,$A176-1,AN$15-1,1,1)),(1-PLE!$AA$28)*OFFSET(Import.PLQ,$A176-1,AN$15-1,1,1))))</f>
        <v>0</v>
      </c>
      <c r="AO176" s="144">
        <f ca="1">IF(AO$13="",0,CHOOSE(Detalhamento.OpçãoServiços,OFFSET(Import.PLQ,$A176-1,AO$15-1,1,1),IF($E176&lt;&gt;1,IF(ISNUMBER(INDEX(Import.PLE,Detalhamento!$E176,Detalhamento!AO$15)),IF(INDEX(Import.PLE,Detalhamento!$E176,Detalhamento!AO$15)&lt;=mediçao,OFFSET(Import.PLQ,$A176-1,AO$15-1,1,1),0),0),PLE!$AA$28*OFFSET(Import.PLQ,$A176-1,AO$15-1,1,1)),IF($E176&lt;&gt;1,IF(ISNUMBER(INDEX(Import.PLE,Detalhamento!$E176,Detalhamento!AO$15)),IF(INDEX(Import.PLE,Detalhamento!$E176,Detalhamento!AO$15)&lt;=mediçao,0,OFFSET(Import.PLQ,$A176-1,AO$15-1,1,1)),OFFSET(Import.PLQ,$A176-1,AO$15-1,1,1)),(1-PLE!$AA$28)*OFFSET(Import.PLQ,$A176-1,AO$15-1,1,1))))</f>
        <v>0</v>
      </c>
      <c r="AP176" s="144">
        <f ca="1">IF(AP$13="",0,CHOOSE(Detalhamento.OpçãoServiços,OFFSET(Import.PLQ,$A176-1,AP$15-1,1,1),IF($E176&lt;&gt;1,IF(ISNUMBER(INDEX(Import.PLE,Detalhamento!$E176,Detalhamento!AP$15)),IF(INDEX(Import.PLE,Detalhamento!$E176,Detalhamento!AP$15)&lt;=mediçao,OFFSET(Import.PLQ,$A176-1,AP$15-1,1,1),0),0),PLE!$AA$28*OFFSET(Import.PLQ,$A176-1,AP$15-1,1,1)),IF($E176&lt;&gt;1,IF(ISNUMBER(INDEX(Import.PLE,Detalhamento!$E176,Detalhamento!AP$15)),IF(INDEX(Import.PLE,Detalhamento!$E176,Detalhamento!AP$15)&lt;=mediçao,0,OFFSET(Import.PLQ,$A176-1,AP$15-1,1,1)),OFFSET(Import.PLQ,$A176-1,AP$15-1,1,1)),(1-PLE!$AA$28)*OFFSET(Import.PLQ,$A176-1,AP$15-1,1,1))))</f>
        <v>0</v>
      </c>
      <c r="AQ176" s="144">
        <f ca="1">IF(AQ$13="",0,CHOOSE(Detalhamento.OpçãoServiços,OFFSET(Import.PLQ,$A176-1,AQ$15-1,1,1),IF($E176&lt;&gt;1,IF(ISNUMBER(INDEX(Import.PLE,Detalhamento!$E176,Detalhamento!AQ$15)),IF(INDEX(Import.PLE,Detalhamento!$E176,Detalhamento!AQ$15)&lt;=mediçao,OFFSET(Import.PLQ,$A176-1,AQ$15-1,1,1),0),0),PLE!$AA$28*OFFSET(Import.PLQ,$A176-1,AQ$15-1,1,1)),IF($E176&lt;&gt;1,IF(ISNUMBER(INDEX(Import.PLE,Detalhamento!$E176,Detalhamento!AQ$15)),IF(INDEX(Import.PLE,Detalhamento!$E176,Detalhamento!AQ$15)&lt;=mediçao,0,OFFSET(Import.PLQ,$A176-1,AQ$15-1,1,1)),OFFSET(Import.PLQ,$A176-1,AQ$15-1,1,1)),(1-PLE!$AA$28)*OFFSET(Import.PLQ,$A176-1,AQ$15-1,1,1))))</f>
        <v>0</v>
      </c>
      <c r="AR176" s="144">
        <f ca="1">IF(AR$13="",0,CHOOSE(Detalhamento.OpçãoServiços,OFFSET(Import.PLQ,$A176-1,AR$15-1,1,1),IF($E176&lt;&gt;1,IF(ISNUMBER(INDEX(Import.PLE,Detalhamento!$E176,Detalhamento!AR$15)),IF(INDEX(Import.PLE,Detalhamento!$E176,Detalhamento!AR$15)&lt;=mediçao,OFFSET(Import.PLQ,$A176-1,AR$15-1,1,1),0),0),PLE!$AA$28*OFFSET(Import.PLQ,$A176-1,AR$15-1,1,1)),IF($E176&lt;&gt;1,IF(ISNUMBER(INDEX(Import.PLE,Detalhamento!$E176,Detalhamento!AR$15)),IF(INDEX(Import.PLE,Detalhamento!$E176,Detalhamento!AR$15)&lt;=mediçao,0,OFFSET(Import.PLQ,$A176-1,AR$15-1,1,1)),OFFSET(Import.PLQ,$A176-1,AR$15-1,1,1)),(1-PLE!$AA$28)*OFFSET(Import.PLQ,$A176-1,AR$15-1,1,1))))</f>
        <v>0</v>
      </c>
      <c r="AS176" s="144">
        <f ca="1">IF(AS$13="",0,CHOOSE(Detalhamento.OpçãoServiços,OFFSET(Import.PLQ,$A176-1,AS$15-1,1,1),IF($E176&lt;&gt;1,IF(ISNUMBER(INDEX(Import.PLE,Detalhamento!$E176,Detalhamento!AS$15)),IF(INDEX(Import.PLE,Detalhamento!$E176,Detalhamento!AS$15)&lt;=mediçao,OFFSET(Import.PLQ,$A176-1,AS$15-1,1,1),0),0),PLE!$AA$28*OFFSET(Import.PLQ,$A176-1,AS$15-1,1,1)),IF($E176&lt;&gt;1,IF(ISNUMBER(INDEX(Import.PLE,Detalhamento!$E176,Detalhamento!AS$15)),IF(INDEX(Import.PLE,Detalhamento!$E176,Detalhamento!AS$15)&lt;=mediçao,0,OFFSET(Import.PLQ,$A176-1,AS$15-1,1,1)),OFFSET(Import.PLQ,$A176-1,AS$15-1,1,1)),(1-PLE!$AA$28)*OFFSET(Import.PLQ,$A176-1,AS$15-1,1,1))))</f>
        <v>0</v>
      </c>
      <c r="AT176" s="144">
        <f ca="1">IF(AT$13="",0,CHOOSE(Detalhamento.OpçãoServiços,OFFSET(Import.PLQ,$A176-1,AT$15-1,1,1),IF($E176&lt;&gt;1,IF(ISNUMBER(INDEX(Import.PLE,Detalhamento!$E176,Detalhamento!AT$15)),IF(INDEX(Import.PLE,Detalhamento!$E176,Detalhamento!AT$15)&lt;=mediçao,OFFSET(Import.PLQ,$A176-1,AT$15-1,1,1),0),0),PLE!$AA$28*OFFSET(Import.PLQ,$A176-1,AT$15-1,1,1)),IF($E176&lt;&gt;1,IF(ISNUMBER(INDEX(Import.PLE,Detalhamento!$E176,Detalhamento!AT$15)),IF(INDEX(Import.PLE,Detalhamento!$E176,Detalhamento!AT$15)&lt;=mediçao,0,OFFSET(Import.PLQ,$A176-1,AT$15-1,1,1)),OFFSET(Import.PLQ,$A176-1,AT$15-1,1,1)),(1-PLE!$AA$28)*OFFSET(Import.PLQ,$A176-1,AT$15-1,1,1))))</f>
        <v>0</v>
      </c>
      <c r="AU176" s="144">
        <f ca="1">IF(AU$13="",0,CHOOSE(Detalhamento.OpçãoServiços,OFFSET(Import.PLQ,$A176-1,AU$15-1,1,1),IF($E176&lt;&gt;1,IF(ISNUMBER(INDEX(Import.PLE,Detalhamento!$E176,Detalhamento!AU$15)),IF(INDEX(Import.PLE,Detalhamento!$E176,Detalhamento!AU$15)&lt;=mediçao,OFFSET(Import.PLQ,$A176-1,AU$15-1,1,1),0),0),PLE!$AA$28*OFFSET(Import.PLQ,$A176-1,AU$15-1,1,1)),IF($E176&lt;&gt;1,IF(ISNUMBER(INDEX(Import.PLE,Detalhamento!$E176,Detalhamento!AU$15)),IF(INDEX(Import.PLE,Detalhamento!$E176,Detalhamento!AU$15)&lt;=mediçao,0,OFFSET(Import.PLQ,$A176-1,AU$15-1,1,1)),OFFSET(Import.PLQ,$A176-1,AU$15-1,1,1)),(1-PLE!$AA$28)*OFFSET(Import.PLQ,$A176-1,AU$15-1,1,1))))</f>
        <v>0</v>
      </c>
      <c r="AV176" s="144">
        <f ca="1">IF(AV$13="",0,CHOOSE(Detalhamento.OpçãoServiços,OFFSET(Import.PLQ,$A176-1,AV$15-1,1,1),IF($E176&lt;&gt;1,IF(ISNUMBER(INDEX(Import.PLE,Detalhamento!$E176,Detalhamento!AV$15)),IF(INDEX(Import.PLE,Detalhamento!$E176,Detalhamento!AV$15)&lt;=mediçao,OFFSET(Import.PLQ,$A176-1,AV$15-1,1,1),0),0),PLE!$AA$28*OFFSET(Import.PLQ,$A176-1,AV$15-1,1,1)),IF($E176&lt;&gt;1,IF(ISNUMBER(INDEX(Import.PLE,Detalhamento!$E176,Detalhamento!AV$15)),IF(INDEX(Import.PLE,Detalhamento!$E176,Detalhamento!AV$15)&lt;=mediçao,0,OFFSET(Import.PLQ,$A176-1,AV$15-1,1,1)),OFFSET(Import.PLQ,$A176-1,AV$15-1,1,1)),(1-PLE!$AA$28)*OFFSET(Import.PLQ,$A176-1,AV$15-1,1,1))))</f>
        <v>0</v>
      </c>
      <c r="AW176" s="144">
        <f ca="1">IF(AW$13="",0,CHOOSE(Detalhamento.OpçãoServiços,OFFSET(Import.PLQ,$A176-1,AW$15-1,1,1),IF($E176&lt;&gt;1,IF(ISNUMBER(INDEX(Import.PLE,Detalhamento!$E176,Detalhamento!AW$15)),IF(INDEX(Import.PLE,Detalhamento!$E176,Detalhamento!AW$15)&lt;=mediçao,OFFSET(Import.PLQ,$A176-1,AW$15-1,1,1),0),0),PLE!$AA$28*OFFSET(Import.PLQ,$A176-1,AW$15-1,1,1)),IF($E176&lt;&gt;1,IF(ISNUMBER(INDEX(Import.PLE,Detalhamento!$E176,Detalhamento!AW$15)),IF(INDEX(Import.PLE,Detalhamento!$E176,Detalhamento!AW$15)&lt;=mediçao,0,OFFSET(Import.PLQ,$A176-1,AW$15-1,1,1)),OFFSET(Import.PLQ,$A176-1,AW$15-1,1,1)),(1-PLE!$AA$28)*OFFSET(Import.PLQ,$A176-1,AW$15-1,1,1))))</f>
        <v>0</v>
      </c>
      <c r="AX176" s="144">
        <f ca="1">IF(AX$13="",0,CHOOSE(Detalhamento.OpçãoServiços,OFFSET(Import.PLQ,$A176-1,AX$15-1,1,1),IF($E176&lt;&gt;1,IF(ISNUMBER(INDEX(Import.PLE,Detalhamento!$E176,Detalhamento!AX$15)),IF(INDEX(Import.PLE,Detalhamento!$E176,Detalhamento!AX$15)&lt;=mediçao,OFFSET(Import.PLQ,$A176-1,AX$15-1,1,1),0),0),PLE!$AA$28*OFFSET(Import.PLQ,$A176-1,AX$15-1,1,1)),IF($E176&lt;&gt;1,IF(ISNUMBER(INDEX(Import.PLE,Detalhamento!$E176,Detalhamento!AX$15)),IF(INDEX(Import.PLE,Detalhamento!$E176,Detalhamento!AX$15)&lt;=mediçao,0,OFFSET(Import.PLQ,$A176-1,AX$15-1,1,1)),OFFSET(Import.PLQ,$A176-1,AX$15-1,1,1)),(1-PLE!$AA$28)*OFFSET(Import.PLQ,$A176-1,AX$15-1,1,1))))</f>
        <v>0</v>
      </c>
      <c r="AY176" s="144">
        <f ca="1">IF(AY$13="",0,CHOOSE(Detalhamento.OpçãoServiços,OFFSET(Import.PLQ,$A176-1,AY$15-1,1,1),IF($E176&lt;&gt;1,IF(ISNUMBER(INDEX(Import.PLE,Detalhamento!$E176,Detalhamento!AY$15)),IF(INDEX(Import.PLE,Detalhamento!$E176,Detalhamento!AY$15)&lt;=mediçao,OFFSET(Import.PLQ,$A176-1,AY$15-1,1,1),0),0),PLE!$AA$28*OFFSET(Import.PLQ,$A176-1,AY$15-1,1,1)),IF($E176&lt;&gt;1,IF(ISNUMBER(INDEX(Import.PLE,Detalhamento!$E176,Detalhamento!AY$15)),IF(INDEX(Import.PLE,Detalhamento!$E176,Detalhamento!AY$15)&lt;=mediçao,0,OFFSET(Import.PLQ,$A176-1,AY$15-1,1,1)),OFFSET(Import.PLQ,$A176-1,AY$15-1,1,1)),(1-PLE!$AA$28)*OFFSET(Import.PLQ,$A176-1,AY$15-1,1,1))))</f>
        <v>0</v>
      </c>
      <c r="AZ176" s="144">
        <f ca="1">IF(AZ$13="",0,CHOOSE(Detalhamento.OpçãoServiços,OFFSET(Import.PLQ,$A176-1,AZ$15-1,1,1),IF($E176&lt;&gt;1,IF(ISNUMBER(INDEX(Import.PLE,Detalhamento!$E176,Detalhamento!AZ$15)),IF(INDEX(Import.PLE,Detalhamento!$E176,Detalhamento!AZ$15)&lt;=mediçao,OFFSET(Import.PLQ,$A176-1,AZ$15-1,1,1),0),0),PLE!$AA$28*OFFSET(Import.PLQ,$A176-1,AZ$15-1,1,1)),IF($E176&lt;&gt;1,IF(ISNUMBER(INDEX(Import.PLE,Detalhamento!$E176,Detalhamento!AZ$15)),IF(INDEX(Import.PLE,Detalhamento!$E176,Detalhamento!AZ$15)&lt;=mediçao,0,OFFSET(Import.PLQ,$A176-1,AZ$15-1,1,1)),OFFSET(Import.PLQ,$A176-1,AZ$15-1,1,1)),(1-PLE!$AA$28)*OFFSET(Import.PLQ,$A176-1,AZ$15-1,1,1))))</f>
        <v>0</v>
      </c>
      <c r="BA176" s="144">
        <f ca="1">IF(BA$13="",0,CHOOSE(Detalhamento.OpçãoServiços,OFFSET(Import.PLQ,$A176-1,BA$15-1,1,1),IF($E176&lt;&gt;1,IF(ISNUMBER(INDEX(Import.PLE,Detalhamento!$E176,Detalhamento!BA$15)),IF(INDEX(Import.PLE,Detalhamento!$E176,Detalhamento!BA$15)&lt;=mediçao,OFFSET(Import.PLQ,$A176-1,BA$15-1,1,1),0),0),PLE!$AA$28*OFFSET(Import.PLQ,$A176-1,BA$15-1,1,1)),IF($E176&lt;&gt;1,IF(ISNUMBER(INDEX(Import.PLE,Detalhamento!$E176,Detalhamento!BA$15)),IF(INDEX(Import.PLE,Detalhamento!$E176,Detalhamento!BA$15)&lt;=mediçao,0,OFFSET(Import.PLQ,$A176-1,BA$15-1,1,1)),OFFSET(Import.PLQ,$A176-1,BA$15-1,1,1)),(1-PLE!$AA$28)*OFFSET(Import.PLQ,$A176-1,BA$15-1,1,1))))</f>
        <v>0</v>
      </c>
      <c r="BB176" s="144">
        <f ca="1">IF(BB$13="",0,CHOOSE(Detalhamento.OpçãoServiços,OFFSET(Import.PLQ,$A176-1,BB$15-1,1,1),IF($E176&lt;&gt;1,IF(ISNUMBER(INDEX(Import.PLE,Detalhamento!$E176,Detalhamento!BB$15)),IF(INDEX(Import.PLE,Detalhamento!$E176,Detalhamento!BB$15)&lt;=mediçao,OFFSET(Import.PLQ,$A176-1,BB$15-1,1,1),0),0),PLE!$AA$28*OFFSET(Import.PLQ,$A176-1,BB$15-1,1,1)),IF($E176&lt;&gt;1,IF(ISNUMBER(INDEX(Import.PLE,Detalhamento!$E176,Detalhamento!BB$15)),IF(INDEX(Import.PLE,Detalhamento!$E176,Detalhamento!BB$15)&lt;=mediçao,0,OFFSET(Import.PLQ,$A176-1,BB$15-1,1,1)),OFFSET(Import.PLQ,$A176-1,BB$15-1,1,1)),(1-PLE!$AA$28)*OFFSET(Import.PLQ,$A176-1,BB$15-1,1,1))))</f>
        <v>0</v>
      </c>
      <c r="BC176" s="144">
        <f ca="1">IF(BC$13="",0,CHOOSE(Detalhamento.OpçãoServiços,OFFSET(Import.PLQ,$A176-1,BC$15-1,1,1),IF($E176&lt;&gt;1,IF(ISNUMBER(INDEX(Import.PLE,Detalhamento!$E176,Detalhamento!BC$15)),IF(INDEX(Import.PLE,Detalhamento!$E176,Detalhamento!BC$15)&lt;=mediçao,OFFSET(Import.PLQ,$A176-1,BC$15-1,1,1),0),0),PLE!$AA$28*OFFSET(Import.PLQ,$A176-1,BC$15-1,1,1)),IF($E176&lt;&gt;1,IF(ISNUMBER(INDEX(Import.PLE,Detalhamento!$E176,Detalhamento!BC$15)),IF(INDEX(Import.PLE,Detalhamento!$E176,Detalhamento!BC$15)&lt;=mediçao,0,OFFSET(Import.PLQ,$A176-1,BC$15-1,1,1)),OFFSET(Import.PLQ,$A176-1,BC$15-1,1,1)),(1-PLE!$AA$28)*OFFSET(Import.PLQ,$A176-1,BC$15-1,1,1))))</f>
        <v>0</v>
      </c>
      <c r="BD176" s="144">
        <f ca="1">IF(BD$13="",0,CHOOSE(Detalhamento.OpçãoServiços,OFFSET(Import.PLQ,$A176-1,BD$15-1,1,1),IF($E176&lt;&gt;1,IF(ISNUMBER(INDEX(Import.PLE,Detalhamento!$E176,Detalhamento!BD$15)),IF(INDEX(Import.PLE,Detalhamento!$E176,Detalhamento!BD$15)&lt;=mediçao,OFFSET(Import.PLQ,$A176-1,BD$15-1,1,1),0),0),PLE!$AA$28*OFFSET(Import.PLQ,$A176-1,BD$15-1,1,1)),IF($E176&lt;&gt;1,IF(ISNUMBER(INDEX(Import.PLE,Detalhamento!$E176,Detalhamento!BD$15)),IF(INDEX(Import.PLE,Detalhamento!$E176,Detalhamento!BD$15)&lt;=mediçao,0,OFFSET(Import.PLQ,$A176-1,BD$15-1,1,1)),OFFSET(Import.PLQ,$A176-1,BD$15-1,1,1)),(1-PLE!$AA$28)*OFFSET(Import.PLQ,$A176-1,BD$15-1,1,1))))</f>
        <v>0</v>
      </c>
      <c r="BE176" s="144">
        <f ca="1">IF(BE$13="",0,CHOOSE(Detalhamento.OpçãoServiços,OFFSET(Import.PLQ,$A176-1,BE$15-1,1,1),IF($E176&lt;&gt;1,IF(ISNUMBER(INDEX(Import.PLE,Detalhamento!$E176,Detalhamento!BE$15)),IF(INDEX(Import.PLE,Detalhamento!$E176,Detalhamento!BE$15)&lt;=mediçao,OFFSET(Import.PLQ,$A176-1,BE$15-1,1,1),0),0),PLE!$AA$28*OFFSET(Import.PLQ,$A176-1,BE$15-1,1,1)),IF($E176&lt;&gt;1,IF(ISNUMBER(INDEX(Import.PLE,Detalhamento!$E176,Detalhamento!BE$15)),IF(INDEX(Import.PLE,Detalhamento!$E176,Detalhamento!BE$15)&lt;=mediçao,0,OFFSET(Import.PLQ,$A176-1,BE$15-1,1,1)),OFFSET(Import.PLQ,$A176-1,BE$15-1,1,1)),(1-PLE!$AA$28)*OFFSET(Import.PLQ,$A176-1,BE$15-1,1,1))))</f>
        <v>0</v>
      </c>
      <c r="BF176" s="144">
        <f ca="1">IF(BF$13="",0,CHOOSE(Detalhamento.OpçãoServiços,OFFSET(Import.PLQ,$A176-1,BF$15-1,1,1),IF($E176&lt;&gt;1,IF(ISNUMBER(INDEX(Import.PLE,Detalhamento!$E176,Detalhamento!BF$15)),IF(INDEX(Import.PLE,Detalhamento!$E176,Detalhamento!BF$15)&lt;=mediçao,OFFSET(Import.PLQ,$A176-1,BF$15-1,1,1),0),0),PLE!$AA$28*OFFSET(Import.PLQ,$A176-1,BF$15-1,1,1)),IF($E176&lt;&gt;1,IF(ISNUMBER(INDEX(Import.PLE,Detalhamento!$E176,Detalhamento!BF$15)),IF(INDEX(Import.PLE,Detalhamento!$E176,Detalhamento!BF$15)&lt;=mediçao,0,OFFSET(Import.PLQ,$A176-1,BF$15-1,1,1)),OFFSET(Import.PLQ,$A176-1,BF$15-1,1,1)),(1-PLE!$AA$28)*OFFSET(Import.PLQ,$A176-1,BF$15-1,1,1))))</f>
        <v>0</v>
      </c>
      <c r="BG176" s="144">
        <f ca="1">IF(BG$13="",0,CHOOSE(Detalhamento.OpçãoServiços,OFFSET(Import.PLQ,$A176-1,BG$15-1,1,1),IF($E176&lt;&gt;1,IF(ISNUMBER(INDEX(Import.PLE,Detalhamento!$E176,Detalhamento!BG$15)),IF(INDEX(Import.PLE,Detalhamento!$E176,Detalhamento!BG$15)&lt;=mediçao,OFFSET(Import.PLQ,$A176-1,BG$15-1,1,1),0),0),PLE!$AA$28*OFFSET(Import.PLQ,$A176-1,BG$15-1,1,1)),IF($E176&lt;&gt;1,IF(ISNUMBER(INDEX(Import.PLE,Detalhamento!$E176,Detalhamento!BG$15)),IF(INDEX(Import.PLE,Detalhamento!$E176,Detalhamento!BG$15)&lt;=mediçao,0,OFFSET(Import.PLQ,$A176-1,BG$15-1,1,1)),OFFSET(Import.PLQ,$A176-1,BG$15-1,1,1)),(1-PLE!$AA$28)*OFFSET(Import.PLQ,$A176-1,BG$15-1,1,1))))</f>
        <v>0</v>
      </c>
      <c r="BH176" s="144">
        <f ca="1">IF(BH$13="",0,CHOOSE(Detalhamento.OpçãoServiços,OFFSET(Import.PLQ,$A176-1,BH$15-1,1,1),IF($E176&lt;&gt;1,IF(ISNUMBER(INDEX(Import.PLE,Detalhamento!$E176,Detalhamento!BH$15)),IF(INDEX(Import.PLE,Detalhamento!$E176,Detalhamento!BH$15)&lt;=mediçao,OFFSET(Import.PLQ,$A176-1,BH$15-1,1,1),0),0),PLE!$AA$28*OFFSET(Import.PLQ,$A176-1,BH$15-1,1,1)),IF($E176&lt;&gt;1,IF(ISNUMBER(INDEX(Import.PLE,Detalhamento!$E176,Detalhamento!BH$15)),IF(INDEX(Import.PLE,Detalhamento!$E176,Detalhamento!BH$15)&lt;=mediçao,0,OFFSET(Import.PLQ,$A176-1,BH$15-1,1,1)),OFFSET(Import.PLQ,$A176-1,BH$15-1,1,1)),(1-PLE!$AA$28)*OFFSET(Import.PLQ,$A176-1,BH$15-1,1,1))))</f>
        <v>0</v>
      </c>
      <c r="BI176" s="144">
        <f ca="1">IF(BI$13="",0,CHOOSE(Detalhamento.OpçãoServiços,OFFSET(Import.PLQ,$A176-1,BI$15-1,1,1),IF($E176&lt;&gt;1,IF(ISNUMBER(INDEX(Import.PLE,Detalhamento!$E176,Detalhamento!BI$15)),IF(INDEX(Import.PLE,Detalhamento!$E176,Detalhamento!BI$15)&lt;=mediçao,OFFSET(Import.PLQ,$A176-1,BI$15-1,1,1),0),0),PLE!$AA$28*OFFSET(Import.PLQ,$A176-1,BI$15-1,1,1)),IF($E176&lt;&gt;1,IF(ISNUMBER(INDEX(Import.PLE,Detalhamento!$E176,Detalhamento!BI$15)),IF(INDEX(Import.PLE,Detalhamento!$E176,Detalhamento!BI$15)&lt;=mediçao,0,OFFSET(Import.PLQ,$A176-1,BI$15-1,1,1)),OFFSET(Import.PLQ,$A176-1,BI$15-1,1,1)),(1-PLE!$AA$28)*OFFSET(Import.PLQ,$A176-1,BI$15-1,1,1))))</f>
        <v>0</v>
      </c>
    </row>
    <row r="177" spans="1:61" ht="10.5" hidden="1" x14ac:dyDescent="0.25">
      <c r="A177" s="155">
        <v>161</v>
      </c>
      <c r="B177" s="21" t="str">
        <f t="shared" ca="1" si="25"/>
        <v>Nível</v>
      </c>
      <c r="E177" s="153" t="str">
        <f t="shared" ca="1" si="26"/>
        <v/>
      </c>
      <c r="F177" s="154">
        <f t="shared" ca="1" si="27"/>
        <v>0</v>
      </c>
      <c r="G177" s="154" t="str">
        <f t="shared" ca="1" si="30"/>
        <v>2.4.1</v>
      </c>
      <c r="H177" s="182" t="str">
        <f t="shared" ca="1" si="30"/>
        <v>PORTAS DE ALUMÍNIO</v>
      </c>
      <c r="I177" s="37" t="str">
        <f t="shared" ca="1" si="28"/>
        <v/>
      </c>
      <c r="J177" s="144" t="str">
        <f t="shared" ca="1" si="29"/>
        <v/>
      </c>
      <c r="K177" s="67"/>
      <c r="L177" s="144">
        <f ca="1">IF(L$13="",0,CHOOSE(Detalhamento.OpçãoServiços,OFFSET(Import.PLQ,$A177-1,L$15-1,1,1),IF($E177&lt;&gt;1,IF(ISNUMBER(INDEX(Import.PLE,Detalhamento!$E177,Detalhamento!L$15)),IF(INDEX(Import.PLE,Detalhamento!$E177,Detalhamento!L$15)&lt;=mediçao,OFFSET(Import.PLQ,$A177-1,L$15-1,1,1),0),0),PLE!$AA$28*OFFSET(Import.PLQ,$A177-1,L$15-1,1,1)),IF($E177&lt;&gt;1,IF(ISNUMBER(INDEX(Import.PLE,Detalhamento!$E177,Detalhamento!L$15)),IF(INDEX(Import.PLE,Detalhamento!$E177,Detalhamento!L$15)&lt;=mediçao,0,OFFSET(Import.PLQ,$A177-1,L$15-1,1,1)),OFFSET(Import.PLQ,$A177-1,L$15-1,1,1)),(1-PLE!$AA$28)*OFFSET(Import.PLQ,$A177-1,L$15-1,1,1))))</f>
        <v>0</v>
      </c>
      <c r="M177" s="144">
        <f ca="1">IF(M$13="",0,CHOOSE(Detalhamento.OpçãoServiços,OFFSET(Import.PLQ,$A177-1,M$15-1,1,1),IF($E177&lt;&gt;1,IF(ISNUMBER(INDEX(Import.PLE,Detalhamento!$E177,Detalhamento!M$15)),IF(INDEX(Import.PLE,Detalhamento!$E177,Detalhamento!M$15)&lt;=mediçao,OFFSET(Import.PLQ,$A177-1,M$15-1,1,1),0),0),PLE!$AA$28*OFFSET(Import.PLQ,$A177-1,M$15-1,1,1)),IF($E177&lt;&gt;1,IF(ISNUMBER(INDEX(Import.PLE,Detalhamento!$E177,Detalhamento!M$15)),IF(INDEX(Import.PLE,Detalhamento!$E177,Detalhamento!M$15)&lt;=mediçao,0,OFFSET(Import.PLQ,$A177-1,M$15-1,1,1)),OFFSET(Import.PLQ,$A177-1,M$15-1,1,1)),(1-PLE!$AA$28)*OFFSET(Import.PLQ,$A177-1,M$15-1,1,1))))</f>
        <v>0</v>
      </c>
      <c r="N177" s="144">
        <f ca="1">IF(N$13="",0,CHOOSE(Detalhamento.OpçãoServiços,OFFSET(Import.PLQ,$A177-1,N$15-1,1,1),IF($E177&lt;&gt;1,IF(ISNUMBER(INDEX(Import.PLE,Detalhamento!$E177,Detalhamento!N$15)),IF(INDEX(Import.PLE,Detalhamento!$E177,Detalhamento!N$15)&lt;=mediçao,OFFSET(Import.PLQ,$A177-1,N$15-1,1,1),0),0),PLE!$AA$28*OFFSET(Import.PLQ,$A177-1,N$15-1,1,1)),IF($E177&lt;&gt;1,IF(ISNUMBER(INDEX(Import.PLE,Detalhamento!$E177,Detalhamento!N$15)),IF(INDEX(Import.PLE,Detalhamento!$E177,Detalhamento!N$15)&lt;=mediçao,0,OFFSET(Import.PLQ,$A177-1,N$15-1,1,1)),OFFSET(Import.PLQ,$A177-1,N$15-1,1,1)),(1-PLE!$AA$28)*OFFSET(Import.PLQ,$A177-1,N$15-1,1,1))))</f>
        <v>0</v>
      </c>
      <c r="O177" s="144">
        <f ca="1">IF(O$13="",0,CHOOSE(Detalhamento.OpçãoServiços,OFFSET(Import.PLQ,$A177-1,O$15-1,1,1),IF($E177&lt;&gt;1,IF(ISNUMBER(INDEX(Import.PLE,Detalhamento!$E177,Detalhamento!O$15)),IF(INDEX(Import.PLE,Detalhamento!$E177,Detalhamento!O$15)&lt;=mediçao,OFFSET(Import.PLQ,$A177-1,O$15-1,1,1),0),0),PLE!$AA$28*OFFSET(Import.PLQ,$A177-1,O$15-1,1,1)),IF($E177&lt;&gt;1,IF(ISNUMBER(INDEX(Import.PLE,Detalhamento!$E177,Detalhamento!O$15)),IF(INDEX(Import.PLE,Detalhamento!$E177,Detalhamento!O$15)&lt;=mediçao,0,OFFSET(Import.PLQ,$A177-1,O$15-1,1,1)),OFFSET(Import.PLQ,$A177-1,O$15-1,1,1)),(1-PLE!$AA$28)*OFFSET(Import.PLQ,$A177-1,O$15-1,1,1))))</f>
        <v>0</v>
      </c>
      <c r="P177" s="144">
        <f ca="1">IF(P$13="",0,CHOOSE(Detalhamento.OpçãoServiços,OFFSET(Import.PLQ,$A177-1,P$15-1,1,1),IF($E177&lt;&gt;1,IF(ISNUMBER(INDEX(Import.PLE,Detalhamento!$E177,Detalhamento!P$15)),IF(INDEX(Import.PLE,Detalhamento!$E177,Detalhamento!P$15)&lt;=mediçao,OFFSET(Import.PLQ,$A177-1,P$15-1,1,1),0),0),PLE!$AA$28*OFFSET(Import.PLQ,$A177-1,P$15-1,1,1)),IF($E177&lt;&gt;1,IF(ISNUMBER(INDEX(Import.PLE,Detalhamento!$E177,Detalhamento!P$15)),IF(INDEX(Import.PLE,Detalhamento!$E177,Detalhamento!P$15)&lt;=mediçao,0,OFFSET(Import.PLQ,$A177-1,P$15-1,1,1)),OFFSET(Import.PLQ,$A177-1,P$15-1,1,1)),(1-PLE!$AA$28)*OFFSET(Import.PLQ,$A177-1,P$15-1,1,1))))</f>
        <v>0</v>
      </c>
      <c r="Q177" s="144">
        <f ca="1">IF(Q$13="",0,CHOOSE(Detalhamento.OpçãoServiços,OFFSET(Import.PLQ,$A177-1,Q$15-1,1,1),IF($E177&lt;&gt;1,IF(ISNUMBER(INDEX(Import.PLE,Detalhamento!$E177,Detalhamento!Q$15)),IF(INDEX(Import.PLE,Detalhamento!$E177,Detalhamento!Q$15)&lt;=mediçao,OFFSET(Import.PLQ,$A177-1,Q$15-1,1,1),0),0),PLE!$AA$28*OFFSET(Import.PLQ,$A177-1,Q$15-1,1,1)),IF($E177&lt;&gt;1,IF(ISNUMBER(INDEX(Import.PLE,Detalhamento!$E177,Detalhamento!Q$15)),IF(INDEX(Import.PLE,Detalhamento!$E177,Detalhamento!Q$15)&lt;=mediçao,0,OFFSET(Import.PLQ,$A177-1,Q$15-1,1,1)),OFFSET(Import.PLQ,$A177-1,Q$15-1,1,1)),(1-PLE!$AA$28)*OFFSET(Import.PLQ,$A177-1,Q$15-1,1,1))))</f>
        <v>0</v>
      </c>
      <c r="R177" s="144">
        <f ca="1">IF(R$13="",0,CHOOSE(Detalhamento.OpçãoServiços,OFFSET(Import.PLQ,$A177-1,R$15-1,1,1),IF($E177&lt;&gt;1,IF(ISNUMBER(INDEX(Import.PLE,Detalhamento!$E177,Detalhamento!R$15)),IF(INDEX(Import.PLE,Detalhamento!$E177,Detalhamento!R$15)&lt;=mediçao,OFFSET(Import.PLQ,$A177-1,R$15-1,1,1),0),0),PLE!$AA$28*OFFSET(Import.PLQ,$A177-1,R$15-1,1,1)),IF($E177&lt;&gt;1,IF(ISNUMBER(INDEX(Import.PLE,Detalhamento!$E177,Detalhamento!R$15)),IF(INDEX(Import.PLE,Detalhamento!$E177,Detalhamento!R$15)&lt;=mediçao,0,OFFSET(Import.PLQ,$A177-1,R$15-1,1,1)),OFFSET(Import.PLQ,$A177-1,R$15-1,1,1)),(1-PLE!$AA$28)*OFFSET(Import.PLQ,$A177-1,R$15-1,1,1))))</f>
        <v>0</v>
      </c>
      <c r="S177" s="144">
        <f ca="1">IF(S$13="",0,CHOOSE(Detalhamento.OpçãoServiços,OFFSET(Import.PLQ,$A177-1,S$15-1,1,1),IF($E177&lt;&gt;1,IF(ISNUMBER(INDEX(Import.PLE,Detalhamento!$E177,Detalhamento!S$15)),IF(INDEX(Import.PLE,Detalhamento!$E177,Detalhamento!S$15)&lt;=mediçao,OFFSET(Import.PLQ,$A177-1,S$15-1,1,1),0),0),PLE!$AA$28*OFFSET(Import.PLQ,$A177-1,S$15-1,1,1)),IF($E177&lt;&gt;1,IF(ISNUMBER(INDEX(Import.PLE,Detalhamento!$E177,Detalhamento!S$15)),IF(INDEX(Import.PLE,Detalhamento!$E177,Detalhamento!S$15)&lt;=mediçao,0,OFFSET(Import.PLQ,$A177-1,S$15-1,1,1)),OFFSET(Import.PLQ,$A177-1,S$15-1,1,1)),(1-PLE!$AA$28)*OFFSET(Import.PLQ,$A177-1,S$15-1,1,1))))</f>
        <v>0</v>
      </c>
      <c r="T177" s="144">
        <f ca="1">IF(T$13="",0,CHOOSE(Detalhamento.OpçãoServiços,OFFSET(Import.PLQ,$A177-1,T$15-1,1,1),IF($E177&lt;&gt;1,IF(ISNUMBER(INDEX(Import.PLE,Detalhamento!$E177,Detalhamento!T$15)),IF(INDEX(Import.PLE,Detalhamento!$E177,Detalhamento!T$15)&lt;=mediçao,OFFSET(Import.PLQ,$A177-1,T$15-1,1,1),0),0),PLE!$AA$28*OFFSET(Import.PLQ,$A177-1,T$15-1,1,1)),IF($E177&lt;&gt;1,IF(ISNUMBER(INDEX(Import.PLE,Detalhamento!$E177,Detalhamento!T$15)),IF(INDEX(Import.PLE,Detalhamento!$E177,Detalhamento!T$15)&lt;=mediçao,0,OFFSET(Import.PLQ,$A177-1,T$15-1,1,1)),OFFSET(Import.PLQ,$A177-1,T$15-1,1,1)),(1-PLE!$AA$28)*OFFSET(Import.PLQ,$A177-1,T$15-1,1,1))))</f>
        <v>0</v>
      </c>
      <c r="U177" s="144">
        <f ca="1">IF(U$13="",0,CHOOSE(Detalhamento.OpçãoServiços,OFFSET(Import.PLQ,$A177-1,U$15-1,1,1),IF($E177&lt;&gt;1,IF(ISNUMBER(INDEX(Import.PLE,Detalhamento!$E177,Detalhamento!U$15)),IF(INDEX(Import.PLE,Detalhamento!$E177,Detalhamento!U$15)&lt;=mediçao,OFFSET(Import.PLQ,$A177-1,U$15-1,1,1),0),0),PLE!$AA$28*OFFSET(Import.PLQ,$A177-1,U$15-1,1,1)),IF($E177&lt;&gt;1,IF(ISNUMBER(INDEX(Import.PLE,Detalhamento!$E177,Detalhamento!U$15)),IF(INDEX(Import.PLE,Detalhamento!$E177,Detalhamento!U$15)&lt;=mediçao,0,OFFSET(Import.PLQ,$A177-1,U$15-1,1,1)),OFFSET(Import.PLQ,$A177-1,U$15-1,1,1)),(1-PLE!$AA$28)*OFFSET(Import.PLQ,$A177-1,U$15-1,1,1))))</f>
        <v>0</v>
      </c>
      <c r="V177" s="144">
        <f ca="1">IF(V$13="",0,CHOOSE(Detalhamento.OpçãoServiços,OFFSET(Import.PLQ,$A177-1,V$15-1,1,1),IF($E177&lt;&gt;1,IF(ISNUMBER(INDEX(Import.PLE,Detalhamento!$E177,Detalhamento!V$15)),IF(INDEX(Import.PLE,Detalhamento!$E177,Detalhamento!V$15)&lt;=mediçao,OFFSET(Import.PLQ,$A177-1,V$15-1,1,1),0),0),PLE!$AA$28*OFFSET(Import.PLQ,$A177-1,V$15-1,1,1)),IF($E177&lt;&gt;1,IF(ISNUMBER(INDEX(Import.PLE,Detalhamento!$E177,Detalhamento!V$15)),IF(INDEX(Import.PLE,Detalhamento!$E177,Detalhamento!V$15)&lt;=mediçao,0,OFFSET(Import.PLQ,$A177-1,V$15-1,1,1)),OFFSET(Import.PLQ,$A177-1,V$15-1,1,1)),(1-PLE!$AA$28)*OFFSET(Import.PLQ,$A177-1,V$15-1,1,1))))</f>
        <v>0</v>
      </c>
      <c r="W177" s="144">
        <f ca="1">IF(W$13="",0,CHOOSE(Detalhamento.OpçãoServiços,OFFSET(Import.PLQ,$A177-1,W$15-1,1,1),IF($E177&lt;&gt;1,IF(ISNUMBER(INDEX(Import.PLE,Detalhamento!$E177,Detalhamento!W$15)),IF(INDEX(Import.PLE,Detalhamento!$E177,Detalhamento!W$15)&lt;=mediçao,OFFSET(Import.PLQ,$A177-1,W$15-1,1,1),0),0),PLE!$AA$28*OFFSET(Import.PLQ,$A177-1,W$15-1,1,1)),IF($E177&lt;&gt;1,IF(ISNUMBER(INDEX(Import.PLE,Detalhamento!$E177,Detalhamento!W$15)),IF(INDEX(Import.PLE,Detalhamento!$E177,Detalhamento!W$15)&lt;=mediçao,0,OFFSET(Import.PLQ,$A177-1,W$15-1,1,1)),OFFSET(Import.PLQ,$A177-1,W$15-1,1,1)),(1-PLE!$AA$28)*OFFSET(Import.PLQ,$A177-1,W$15-1,1,1))))</f>
        <v>0</v>
      </c>
      <c r="X177" s="144">
        <f ca="1">IF(X$13="",0,CHOOSE(Detalhamento.OpçãoServiços,OFFSET(Import.PLQ,$A177-1,X$15-1,1,1),IF($E177&lt;&gt;1,IF(ISNUMBER(INDEX(Import.PLE,Detalhamento!$E177,Detalhamento!X$15)),IF(INDEX(Import.PLE,Detalhamento!$E177,Detalhamento!X$15)&lt;=mediçao,OFFSET(Import.PLQ,$A177-1,X$15-1,1,1),0),0),PLE!$AA$28*OFFSET(Import.PLQ,$A177-1,X$15-1,1,1)),IF($E177&lt;&gt;1,IF(ISNUMBER(INDEX(Import.PLE,Detalhamento!$E177,Detalhamento!X$15)),IF(INDEX(Import.PLE,Detalhamento!$E177,Detalhamento!X$15)&lt;=mediçao,0,OFFSET(Import.PLQ,$A177-1,X$15-1,1,1)),OFFSET(Import.PLQ,$A177-1,X$15-1,1,1)),(1-PLE!$AA$28)*OFFSET(Import.PLQ,$A177-1,X$15-1,1,1))))</f>
        <v>0</v>
      </c>
      <c r="Y177" s="144">
        <f ca="1">IF(Y$13="",0,CHOOSE(Detalhamento.OpçãoServiços,OFFSET(Import.PLQ,$A177-1,Y$15-1,1,1),IF($E177&lt;&gt;1,IF(ISNUMBER(INDEX(Import.PLE,Detalhamento!$E177,Detalhamento!Y$15)),IF(INDEX(Import.PLE,Detalhamento!$E177,Detalhamento!Y$15)&lt;=mediçao,OFFSET(Import.PLQ,$A177-1,Y$15-1,1,1),0),0),PLE!$AA$28*OFFSET(Import.PLQ,$A177-1,Y$15-1,1,1)),IF($E177&lt;&gt;1,IF(ISNUMBER(INDEX(Import.PLE,Detalhamento!$E177,Detalhamento!Y$15)),IF(INDEX(Import.PLE,Detalhamento!$E177,Detalhamento!Y$15)&lt;=mediçao,0,OFFSET(Import.PLQ,$A177-1,Y$15-1,1,1)),OFFSET(Import.PLQ,$A177-1,Y$15-1,1,1)),(1-PLE!$AA$28)*OFFSET(Import.PLQ,$A177-1,Y$15-1,1,1))))</f>
        <v>0</v>
      </c>
      <c r="Z177" s="144">
        <f ca="1">IF(Z$13="",0,CHOOSE(Detalhamento.OpçãoServiços,OFFSET(Import.PLQ,$A177-1,Z$15-1,1,1),IF($E177&lt;&gt;1,IF(ISNUMBER(INDEX(Import.PLE,Detalhamento!$E177,Detalhamento!Z$15)),IF(INDEX(Import.PLE,Detalhamento!$E177,Detalhamento!Z$15)&lt;=mediçao,OFFSET(Import.PLQ,$A177-1,Z$15-1,1,1),0),0),PLE!$AA$28*OFFSET(Import.PLQ,$A177-1,Z$15-1,1,1)),IF($E177&lt;&gt;1,IF(ISNUMBER(INDEX(Import.PLE,Detalhamento!$E177,Detalhamento!Z$15)),IF(INDEX(Import.PLE,Detalhamento!$E177,Detalhamento!Z$15)&lt;=mediçao,0,OFFSET(Import.PLQ,$A177-1,Z$15-1,1,1)),OFFSET(Import.PLQ,$A177-1,Z$15-1,1,1)),(1-PLE!$AA$28)*OFFSET(Import.PLQ,$A177-1,Z$15-1,1,1))))</f>
        <v>0</v>
      </c>
      <c r="AA177" s="144">
        <f ca="1">IF(AA$13="",0,CHOOSE(Detalhamento.OpçãoServiços,OFFSET(Import.PLQ,$A177-1,AA$15-1,1,1),IF($E177&lt;&gt;1,IF(ISNUMBER(INDEX(Import.PLE,Detalhamento!$E177,Detalhamento!AA$15)),IF(INDEX(Import.PLE,Detalhamento!$E177,Detalhamento!AA$15)&lt;=mediçao,OFFSET(Import.PLQ,$A177-1,AA$15-1,1,1),0),0),PLE!$AA$28*OFFSET(Import.PLQ,$A177-1,AA$15-1,1,1)),IF($E177&lt;&gt;1,IF(ISNUMBER(INDEX(Import.PLE,Detalhamento!$E177,Detalhamento!AA$15)),IF(INDEX(Import.PLE,Detalhamento!$E177,Detalhamento!AA$15)&lt;=mediçao,0,OFFSET(Import.PLQ,$A177-1,AA$15-1,1,1)),OFFSET(Import.PLQ,$A177-1,AA$15-1,1,1)),(1-PLE!$AA$28)*OFFSET(Import.PLQ,$A177-1,AA$15-1,1,1))))</f>
        <v>0</v>
      </c>
      <c r="AB177" s="144">
        <f ca="1">IF(AB$13="",0,CHOOSE(Detalhamento.OpçãoServiços,OFFSET(Import.PLQ,$A177-1,AB$15-1,1,1),IF($E177&lt;&gt;1,IF(ISNUMBER(INDEX(Import.PLE,Detalhamento!$E177,Detalhamento!AB$15)),IF(INDEX(Import.PLE,Detalhamento!$E177,Detalhamento!AB$15)&lt;=mediçao,OFFSET(Import.PLQ,$A177-1,AB$15-1,1,1),0),0),PLE!$AA$28*OFFSET(Import.PLQ,$A177-1,AB$15-1,1,1)),IF($E177&lt;&gt;1,IF(ISNUMBER(INDEX(Import.PLE,Detalhamento!$E177,Detalhamento!AB$15)),IF(INDEX(Import.PLE,Detalhamento!$E177,Detalhamento!AB$15)&lt;=mediçao,0,OFFSET(Import.PLQ,$A177-1,AB$15-1,1,1)),OFFSET(Import.PLQ,$A177-1,AB$15-1,1,1)),(1-PLE!$AA$28)*OFFSET(Import.PLQ,$A177-1,AB$15-1,1,1))))</f>
        <v>0</v>
      </c>
      <c r="AC177" s="144">
        <f ca="1">IF(AC$13="",0,CHOOSE(Detalhamento.OpçãoServiços,OFFSET(Import.PLQ,$A177-1,AC$15-1,1,1),IF($E177&lt;&gt;1,IF(ISNUMBER(INDEX(Import.PLE,Detalhamento!$E177,Detalhamento!AC$15)),IF(INDEX(Import.PLE,Detalhamento!$E177,Detalhamento!AC$15)&lt;=mediçao,OFFSET(Import.PLQ,$A177-1,AC$15-1,1,1),0),0),PLE!$AA$28*OFFSET(Import.PLQ,$A177-1,AC$15-1,1,1)),IF($E177&lt;&gt;1,IF(ISNUMBER(INDEX(Import.PLE,Detalhamento!$E177,Detalhamento!AC$15)),IF(INDEX(Import.PLE,Detalhamento!$E177,Detalhamento!AC$15)&lt;=mediçao,0,OFFSET(Import.PLQ,$A177-1,AC$15-1,1,1)),OFFSET(Import.PLQ,$A177-1,AC$15-1,1,1)),(1-PLE!$AA$28)*OFFSET(Import.PLQ,$A177-1,AC$15-1,1,1))))</f>
        <v>0</v>
      </c>
      <c r="AD177" s="144">
        <f ca="1">IF(AD$13="",0,CHOOSE(Detalhamento.OpçãoServiços,OFFSET(Import.PLQ,$A177-1,AD$15-1,1,1),IF($E177&lt;&gt;1,IF(ISNUMBER(INDEX(Import.PLE,Detalhamento!$E177,Detalhamento!AD$15)),IF(INDEX(Import.PLE,Detalhamento!$E177,Detalhamento!AD$15)&lt;=mediçao,OFFSET(Import.PLQ,$A177-1,AD$15-1,1,1),0),0),PLE!$AA$28*OFFSET(Import.PLQ,$A177-1,AD$15-1,1,1)),IF($E177&lt;&gt;1,IF(ISNUMBER(INDEX(Import.PLE,Detalhamento!$E177,Detalhamento!AD$15)),IF(INDEX(Import.PLE,Detalhamento!$E177,Detalhamento!AD$15)&lt;=mediçao,0,OFFSET(Import.PLQ,$A177-1,AD$15-1,1,1)),OFFSET(Import.PLQ,$A177-1,AD$15-1,1,1)),(1-PLE!$AA$28)*OFFSET(Import.PLQ,$A177-1,AD$15-1,1,1))))</f>
        <v>0</v>
      </c>
      <c r="AE177" s="144">
        <f ca="1">IF(AE$13="",0,CHOOSE(Detalhamento.OpçãoServiços,OFFSET(Import.PLQ,$A177-1,AE$15-1,1,1),IF($E177&lt;&gt;1,IF(ISNUMBER(INDEX(Import.PLE,Detalhamento!$E177,Detalhamento!AE$15)),IF(INDEX(Import.PLE,Detalhamento!$E177,Detalhamento!AE$15)&lt;=mediçao,OFFSET(Import.PLQ,$A177-1,AE$15-1,1,1),0),0),PLE!$AA$28*OFFSET(Import.PLQ,$A177-1,AE$15-1,1,1)),IF($E177&lt;&gt;1,IF(ISNUMBER(INDEX(Import.PLE,Detalhamento!$E177,Detalhamento!AE$15)),IF(INDEX(Import.PLE,Detalhamento!$E177,Detalhamento!AE$15)&lt;=mediçao,0,OFFSET(Import.PLQ,$A177-1,AE$15-1,1,1)),OFFSET(Import.PLQ,$A177-1,AE$15-1,1,1)),(1-PLE!$AA$28)*OFFSET(Import.PLQ,$A177-1,AE$15-1,1,1))))</f>
        <v>0</v>
      </c>
      <c r="AF177" s="144">
        <f ca="1">IF(AF$13="",0,CHOOSE(Detalhamento.OpçãoServiços,OFFSET(Import.PLQ,$A177-1,AF$15-1,1,1),IF($E177&lt;&gt;1,IF(ISNUMBER(INDEX(Import.PLE,Detalhamento!$E177,Detalhamento!AF$15)),IF(INDEX(Import.PLE,Detalhamento!$E177,Detalhamento!AF$15)&lt;=mediçao,OFFSET(Import.PLQ,$A177-1,AF$15-1,1,1),0),0),PLE!$AA$28*OFFSET(Import.PLQ,$A177-1,AF$15-1,1,1)),IF($E177&lt;&gt;1,IF(ISNUMBER(INDEX(Import.PLE,Detalhamento!$E177,Detalhamento!AF$15)),IF(INDEX(Import.PLE,Detalhamento!$E177,Detalhamento!AF$15)&lt;=mediçao,0,OFFSET(Import.PLQ,$A177-1,AF$15-1,1,1)),OFFSET(Import.PLQ,$A177-1,AF$15-1,1,1)),(1-PLE!$AA$28)*OFFSET(Import.PLQ,$A177-1,AF$15-1,1,1))))</f>
        <v>0</v>
      </c>
      <c r="AG177" s="144">
        <f ca="1">IF(AG$13="",0,CHOOSE(Detalhamento.OpçãoServiços,OFFSET(Import.PLQ,$A177-1,AG$15-1,1,1),IF($E177&lt;&gt;1,IF(ISNUMBER(INDEX(Import.PLE,Detalhamento!$E177,Detalhamento!AG$15)),IF(INDEX(Import.PLE,Detalhamento!$E177,Detalhamento!AG$15)&lt;=mediçao,OFFSET(Import.PLQ,$A177-1,AG$15-1,1,1),0),0),PLE!$AA$28*OFFSET(Import.PLQ,$A177-1,AG$15-1,1,1)),IF($E177&lt;&gt;1,IF(ISNUMBER(INDEX(Import.PLE,Detalhamento!$E177,Detalhamento!AG$15)),IF(INDEX(Import.PLE,Detalhamento!$E177,Detalhamento!AG$15)&lt;=mediçao,0,OFFSET(Import.PLQ,$A177-1,AG$15-1,1,1)),OFFSET(Import.PLQ,$A177-1,AG$15-1,1,1)),(1-PLE!$AA$28)*OFFSET(Import.PLQ,$A177-1,AG$15-1,1,1))))</f>
        <v>0</v>
      </c>
      <c r="AH177" s="144">
        <f ca="1">IF(AH$13="",0,CHOOSE(Detalhamento.OpçãoServiços,OFFSET(Import.PLQ,$A177-1,AH$15-1,1,1),IF($E177&lt;&gt;1,IF(ISNUMBER(INDEX(Import.PLE,Detalhamento!$E177,Detalhamento!AH$15)),IF(INDEX(Import.PLE,Detalhamento!$E177,Detalhamento!AH$15)&lt;=mediçao,OFFSET(Import.PLQ,$A177-1,AH$15-1,1,1),0),0),PLE!$AA$28*OFFSET(Import.PLQ,$A177-1,AH$15-1,1,1)),IF($E177&lt;&gt;1,IF(ISNUMBER(INDEX(Import.PLE,Detalhamento!$E177,Detalhamento!AH$15)),IF(INDEX(Import.PLE,Detalhamento!$E177,Detalhamento!AH$15)&lt;=mediçao,0,OFFSET(Import.PLQ,$A177-1,AH$15-1,1,1)),OFFSET(Import.PLQ,$A177-1,AH$15-1,1,1)),(1-PLE!$AA$28)*OFFSET(Import.PLQ,$A177-1,AH$15-1,1,1))))</f>
        <v>0</v>
      </c>
      <c r="AI177" s="144">
        <f ca="1">IF(AI$13="",0,CHOOSE(Detalhamento.OpçãoServiços,OFFSET(Import.PLQ,$A177-1,AI$15-1,1,1),IF($E177&lt;&gt;1,IF(ISNUMBER(INDEX(Import.PLE,Detalhamento!$E177,Detalhamento!AI$15)),IF(INDEX(Import.PLE,Detalhamento!$E177,Detalhamento!AI$15)&lt;=mediçao,OFFSET(Import.PLQ,$A177-1,AI$15-1,1,1),0),0),PLE!$AA$28*OFFSET(Import.PLQ,$A177-1,AI$15-1,1,1)),IF($E177&lt;&gt;1,IF(ISNUMBER(INDEX(Import.PLE,Detalhamento!$E177,Detalhamento!AI$15)),IF(INDEX(Import.PLE,Detalhamento!$E177,Detalhamento!AI$15)&lt;=mediçao,0,OFFSET(Import.PLQ,$A177-1,AI$15-1,1,1)),OFFSET(Import.PLQ,$A177-1,AI$15-1,1,1)),(1-PLE!$AA$28)*OFFSET(Import.PLQ,$A177-1,AI$15-1,1,1))))</f>
        <v>0</v>
      </c>
      <c r="AJ177" s="144">
        <f ca="1">IF(AJ$13="",0,CHOOSE(Detalhamento.OpçãoServiços,OFFSET(Import.PLQ,$A177-1,AJ$15-1,1,1),IF($E177&lt;&gt;1,IF(ISNUMBER(INDEX(Import.PLE,Detalhamento!$E177,Detalhamento!AJ$15)),IF(INDEX(Import.PLE,Detalhamento!$E177,Detalhamento!AJ$15)&lt;=mediçao,OFFSET(Import.PLQ,$A177-1,AJ$15-1,1,1),0),0),PLE!$AA$28*OFFSET(Import.PLQ,$A177-1,AJ$15-1,1,1)),IF($E177&lt;&gt;1,IF(ISNUMBER(INDEX(Import.PLE,Detalhamento!$E177,Detalhamento!AJ$15)),IF(INDEX(Import.PLE,Detalhamento!$E177,Detalhamento!AJ$15)&lt;=mediçao,0,OFFSET(Import.PLQ,$A177-1,AJ$15-1,1,1)),OFFSET(Import.PLQ,$A177-1,AJ$15-1,1,1)),(1-PLE!$AA$28)*OFFSET(Import.PLQ,$A177-1,AJ$15-1,1,1))))</f>
        <v>0</v>
      </c>
      <c r="AK177" s="144">
        <f ca="1">IF(AK$13="",0,CHOOSE(Detalhamento.OpçãoServiços,OFFSET(Import.PLQ,$A177-1,AK$15-1,1,1),IF($E177&lt;&gt;1,IF(ISNUMBER(INDEX(Import.PLE,Detalhamento!$E177,Detalhamento!AK$15)),IF(INDEX(Import.PLE,Detalhamento!$E177,Detalhamento!AK$15)&lt;=mediçao,OFFSET(Import.PLQ,$A177-1,AK$15-1,1,1),0),0),PLE!$AA$28*OFFSET(Import.PLQ,$A177-1,AK$15-1,1,1)),IF($E177&lt;&gt;1,IF(ISNUMBER(INDEX(Import.PLE,Detalhamento!$E177,Detalhamento!AK$15)),IF(INDEX(Import.PLE,Detalhamento!$E177,Detalhamento!AK$15)&lt;=mediçao,0,OFFSET(Import.PLQ,$A177-1,AK$15-1,1,1)),OFFSET(Import.PLQ,$A177-1,AK$15-1,1,1)),(1-PLE!$AA$28)*OFFSET(Import.PLQ,$A177-1,AK$15-1,1,1))))</f>
        <v>0</v>
      </c>
      <c r="AL177" s="144">
        <f ca="1">IF(AL$13="",0,CHOOSE(Detalhamento.OpçãoServiços,OFFSET(Import.PLQ,$A177-1,AL$15-1,1,1),IF($E177&lt;&gt;1,IF(ISNUMBER(INDEX(Import.PLE,Detalhamento!$E177,Detalhamento!AL$15)),IF(INDEX(Import.PLE,Detalhamento!$E177,Detalhamento!AL$15)&lt;=mediçao,OFFSET(Import.PLQ,$A177-1,AL$15-1,1,1),0),0),PLE!$AA$28*OFFSET(Import.PLQ,$A177-1,AL$15-1,1,1)),IF($E177&lt;&gt;1,IF(ISNUMBER(INDEX(Import.PLE,Detalhamento!$E177,Detalhamento!AL$15)),IF(INDEX(Import.PLE,Detalhamento!$E177,Detalhamento!AL$15)&lt;=mediçao,0,OFFSET(Import.PLQ,$A177-1,AL$15-1,1,1)),OFFSET(Import.PLQ,$A177-1,AL$15-1,1,1)),(1-PLE!$AA$28)*OFFSET(Import.PLQ,$A177-1,AL$15-1,1,1))))</f>
        <v>0</v>
      </c>
      <c r="AM177" s="144">
        <f ca="1">IF(AM$13="",0,CHOOSE(Detalhamento.OpçãoServiços,OFFSET(Import.PLQ,$A177-1,AM$15-1,1,1),IF($E177&lt;&gt;1,IF(ISNUMBER(INDEX(Import.PLE,Detalhamento!$E177,Detalhamento!AM$15)),IF(INDEX(Import.PLE,Detalhamento!$E177,Detalhamento!AM$15)&lt;=mediçao,OFFSET(Import.PLQ,$A177-1,AM$15-1,1,1),0),0),PLE!$AA$28*OFFSET(Import.PLQ,$A177-1,AM$15-1,1,1)),IF($E177&lt;&gt;1,IF(ISNUMBER(INDEX(Import.PLE,Detalhamento!$E177,Detalhamento!AM$15)),IF(INDEX(Import.PLE,Detalhamento!$E177,Detalhamento!AM$15)&lt;=mediçao,0,OFFSET(Import.PLQ,$A177-1,AM$15-1,1,1)),OFFSET(Import.PLQ,$A177-1,AM$15-1,1,1)),(1-PLE!$AA$28)*OFFSET(Import.PLQ,$A177-1,AM$15-1,1,1))))</f>
        <v>0</v>
      </c>
      <c r="AN177" s="144">
        <f ca="1">IF(AN$13="",0,CHOOSE(Detalhamento.OpçãoServiços,OFFSET(Import.PLQ,$A177-1,AN$15-1,1,1),IF($E177&lt;&gt;1,IF(ISNUMBER(INDEX(Import.PLE,Detalhamento!$E177,Detalhamento!AN$15)),IF(INDEX(Import.PLE,Detalhamento!$E177,Detalhamento!AN$15)&lt;=mediçao,OFFSET(Import.PLQ,$A177-1,AN$15-1,1,1),0),0),PLE!$AA$28*OFFSET(Import.PLQ,$A177-1,AN$15-1,1,1)),IF($E177&lt;&gt;1,IF(ISNUMBER(INDEX(Import.PLE,Detalhamento!$E177,Detalhamento!AN$15)),IF(INDEX(Import.PLE,Detalhamento!$E177,Detalhamento!AN$15)&lt;=mediçao,0,OFFSET(Import.PLQ,$A177-1,AN$15-1,1,1)),OFFSET(Import.PLQ,$A177-1,AN$15-1,1,1)),(1-PLE!$AA$28)*OFFSET(Import.PLQ,$A177-1,AN$15-1,1,1))))</f>
        <v>0</v>
      </c>
      <c r="AO177" s="144">
        <f ca="1">IF(AO$13="",0,CHOOSE(Detalhamento.OpçãoServiços,OFFSET(Import.PLQ,$A177-1,AO$15-1,1,1),IF($E177&lt;&gt;1,IF(ISNUMBER(INDEX(Import.PLE,Detalhamento!$E177,Detalhamento!AO$15)),IF(INDEX(Import.PLE,Detalhamento!$E177,Detalhamento!AO$15)&lt;=mediçao,OFFSET(Import.PLQ,$A177-1,AO$15-1,1,1),0),0),PLE!$AA$28*OFFSET(Import.PLQ,$A177-1,AO$15-1,1,1)),IF($E177&lt;&gt;1,IF(ISNUMBER(INDEX(Import.PLE,Detalhamento!$E177,Detalhamento!AO$15)),IF(INDEX(Import.PLE,Detalhamento!$E177,Detalhamento!AO$15)&lt;=mediçao,0,OFFSET(Import.PLQ,$A177-1,AO$15-1,1,1)),OFFSET(Import.PLQ,$A177-1,AO$15-1,1,1)),(1-PLE!$AA$28)*OFFSET(Import.PLQ,$A177-1,AO$15-1,1,1))))</f>
        <v>0</v>
      </c>
      <c r="AP177" s="144">
        <f ca="1">IF(AP$13="",0,CHOOSE(Detalhamento.OpçãoServiços,OFFSET(Import.PLQ,$A177-1,AP$15-1,1,1),IF($E177&lt;&gt;1,IF(ISNUMBER(INDEX(Import.PLE,Detalhamento!$E177,Detalhamento!AP$15)),IF(INDEX(Import.PLE,Detalhamento!$E177,Detalhamento!AP$15)&lt;=mediçao,OFFSET(Import.PLQ,$A177-1,AP$15-1,1,1),0),0),PLE!$AA$28*OFFSET(Import.PLQ,$A177-1,AP$15-1,1,1)),IF($E177&lt;&gt;1,IF(ISNUMBER(INDEX(Import.PLE,Detalhamento!$E177,Detalhamento!AP$15)),IF(INDEX(Import.PLE,Detalhamento!$E177,Detalhamento!AP$15)&lt;=mediçao,0,OFFSET(Import.PLQ,$A177-1,AP$15-1,1,1)),OFFSET(Import.PLQ,$A177-1,AP$15-1,1,1)),(1-PLE!$AA$28)*OFFSET(Import.PLQ,$A177-1,AP$15-1,1,1))))</f>
        <v>0</v>
      </c>
      <c r="AQ177" s="144">
        <f ca="1">IF(AQ$13="",0,CHOOSE(Detalhamento.OpçãoServiços,OFFSET(Import.PLQ,$A177-1,AQ$15-1,1,1),IF($E177&lt;&gt;1,IF(ISNUMBER(INDEX(Import.PLE,Detalhamento!$E177,Detalhamento!AQ$15)),IF(INDEX(Import.PLE,Detalhamento!$E177,Detalhamento!AQ$15)&lt;=mediçao,OFFSET(Import.PLQ,$A177-1,AQ$15-1,1,1),0),0),PLE!$AA$28*OFFSET(Import.PLQ,$A177-1,AQ$15-1,1,1)),IF($E177&lt;&gt;1,IF(ISNUMBER(INDEX(Import.PLE,Detalhamento!$E177,Detalhamento!AQ$15)),IF(INDEX(Import.PLE,Detalhamento!$E177,Detalhamento!AQ$15)&lt;=mediçao,0,OFFSET(Import.PLQ,$A177-1,AQ$15-1,1,1)),OFFSET(Import.PLQ,$A177-1,AQ$15-1,1,1)),(1-PLE!$AA$28)*OFFSET(Import.PLQ,$A177-1,AQ$15-1,1,1))))</f>
        <v>0</v>
      </c>
      <c r="AR177" s="144">
        <f ca="1">IF(AR$13="",0,CHOOSE(Detalhamento.OpçãoServiços,OFFSET(Import.PLQ,$A177-1,AR$15-1,1,1),IF($E177&lt;&gt;1,IF(ISNUMBER(INDEX(Import.PLE,Detalhamento!$E177,Detalhamento!AR$15)),IF(INDEX(Import.PLE,Detalhamento!$E177,Detalhamento!AR$15)&lt;=mediçao,OFFSET(Import.PLQ,$A177-1,AR$15-1,1,1),0),0),PLE!$AA$28*OFFSET(Import.PLQ,$A177-1,AR$15-1,1,1)),IF($E177&lt;&gt;1,IF(ISNUMBER(INDEX(Import.PLE,Detalhamento!$E177,Detalhamento!AR$15)),IF(INDEX(Import.PLE,Detalhamento!$E177,Detalhamento!AR$15)&lt;=mediçao,0,OFFSET(Import.PLQ,$A177-1,AR$15-1,1,1)),OFFSET(Import.PLQ,$A177-1,AR$15-1,1,1)),(1-PLE!$AA$28)*OFFSET(Import.PLQ,$A177-1,AR$15-1,1,1))))</f>
        <v>0</v>
      </c>
      <c r="AS177" s="144">
        <f ca="1">IF(AS$13="",0,CHOOSE(Detalhamento.OpçãoServiços,OFFSET(Import.PLQ,$A177-1,AS$15-1,1,1),IF($E177&lt;&gt;1,IF(ISNUMBER(INDEX(Import.PLE,Detalhamento!$E177,Detalhamento!AS$15)),IF(INDEX(Import.PLE,Detalhamento!$E177,Detalhamento!AS$15)&lt;=mediçao,OFFSET(Import.PLQ,$A177-1,AS$15-1,1,1),0),0),PLE!$AA$28*OFFSET(Import.PLQ,$A177-1,AS$15-1,1,1)),IF($E177&lt;&gt;1,IF(ISNUMBER(INDEX(Import.PLE,Detalhamento!$E177,Detalhamento!AS$15)),IF(INDEX(Import.PLE,Detalhamento!$E177,Detalhamento!AS$15)&lt;=mediçao,0,OFFSET(Import.PLQ,$A177-1,AS$15-1,1,1)),OFFSET(Import.PLQ,$A177-1,AS$15-1,1,1)),(1-PLE!$AA$28)*OFFSET(Import.PLQ,$A177-1,AS$15-1,1,1))))</f>
        <v>0</v>
      </c>
      <c r="AT177" s="144">
        <f ca="1">IF(AT$13="",0,CHOOSE(Detalhamento.OpçãoServiços,OFFSET(Import.PLQ,$A177-1,AT$15-1,1,1),IF($E177&lt;&gt;1,IF(ISNUMBER(INDEX(Import.PLE,Detalhamento!$E177,Detalhamento!AT$15)),IF(INDEX(Import.PLE,Detalhamento!$E177,Detalhamento!AT$15)&lt;=mediçao,OFFSET(Import.PLQ,$A177-1,AT$15-1,1,1),0),0),PLE!$AA$28*OFFSET(Import.PLQ,$A177-1,AT$15-1,1,1)),IF($E177&lt;&gt;1,IF(ISNUMBER(INDEX(Import.PLE,Detalhamento!$E177,Detalhamento!AT$15)),IF(INDEX(Import.PLE,Detalhamento!$E177,Detalhamento!AT$15)&lt;=mediçao,0,OFFSET(Import.PLQ,$A177-1,AT$15-1,1,1)),OFFSET(Import.PLQ,$A177-1,AT$15-1,1,1)),(1-PLE!$AA$28)*OFFSET(Import.PLQ,$A177-1,AT$15-1,1,1))))</f>
        <v>0</v>
      </c>
      <c r="AU177" s="144">
        <f ca="1">IF(AU$13="",0,CHOOSE(Detalhamento.OpçãoServiços,OFFSET(Import.PLQ,$A177-1,AU$15-1,1,1),IF($E177&lt;&gt;1,IF(ISNUMBER(INDEX(Import.PLE,Detalhamento!$E177,Detalhamento!AU$15)),IF(INDEX(Import.PLE,Detalhamento!$E177,Detalhamento!AU$15)&lt;=mediçao,OFFSET(Import.PLQ,$A177-1,AU$15-1,1,1),0),0),PLE!$AA$28*OFFSET(Import.PLQ,$A177-1,AU$15-1,1,1)),IF($E177&lt;&gt;1,IF(ISNUMBER(INDEX(Import.PLE,Detalhamento!$E177,Detalhamento!AU$15)),IF(INDEX(Import.PLE,Detalhamento!$E177,Detalhamento!AU$15)&lt;=mediçao,0,OFFSET(Import.PLQ,$A177-1,AU$15-1,1,1)),OFFSET(Import.PLQ,$A177-1,AU$15-1,1,1)),(1-PLE!$AA$28)*OFFSET(Import.PLQ,$A177-1,AU$15-1,1,1))))</f>
        <v>0</v>
      </c>
      <c r="AV177" s="144">
        <f ca="1">IF(AV$13="",0,CHOOSE(Detalhamento.OpçãoServiços,OFFSET(Import.PLQ,$A177-1,AV$15-1,1,1),IF($E177&lt;&gt;1,IF(ISNUMBER(INDEX(Import.PLE,Detalhamento!$E177,Detalhamento!AV$15)),IF(INDEX(Import.PLE,Detalhamento!$E177,Detalhamento!AV$15)&lt;=mediçao,OFFSET(Import.PLQ,$A177-1,AV$15-1,1,1),0),0),PLE!$AA$28*OFFSET(Import.PLQ,$A177-1,AV$15-1,1,1)),IF($E177&lt;&gt;1,IF(ISNUMBER(INDEX(Import.PLE,Detalhamento!$E177,Detalhamento!AV$15)),IF(INDEX(Import.PLE,Detalhamento!$E177,Detalhamento!AV$15)&lt;=mediçao,0,OFFSET(Import.PLQ,$A177-1,AV$15-1,1,1)),OFFSET(Import.PLQ,$A177-1,AV$15-1,1,1)),(1-PLE!$AA$28)*OFFSET(Import.PLQ,$A177-1,AV$15-1,1,1))))</f>
        <v>0</v>
      </c>
      <c r="AW177" s="144">
        <f ca="1">IF(AW$13="",0,CHOOSE(Detalhamento.OpçãoServiços,OFFSET(Import.PLQ,$A177-1,AW$15-1,1,1),IF($E177&lt;&gt;1,IF(ISNUMBER(INDEX(Import.PLE,Detalhamento!$E177,Detalhamento!AW$15)),IF(INDEX(Import.PLE,Detalhamento!$E177,Detalhamento!AW$15)&lt;=mediçao,OFFSET(Import.PLQ,$A177-1,AW$15-1,1,1),0),0),PLE!$AA$28*OFFSET(Import.PLQ,$A177-1,AW$15-1,1,1)),IF($E177&lt;&gt;1,IF(ISNUMBER(INDEX(Import.PLE,Detalhamento!$E177,Detalhamento!AW$15)),IF(INDEX(Import.PLE,Detalhamento!$E177,Detalhamento!AW$15)&lt;=mediçao,0,OFFSET(Import.PLQ,$A177-1,AW$15-1,1,1)),OFFSET(Import.PLQ,$A177-1,AW$15-1,1,1)),(1-PLE!$AA$28)*OFFSET(Import.PLQ,$A177-1,AW$15-1,1,1))))</f>
        <v>0</v>
      </c>
      <c r="AX177" s="144">
        <f ca="1">IF(AX$13="",0,CHOOSE(Detalhamento.OpçãoServiços,OFFSET(Import.PLQ,$A177-1,AX$15-1,1,1),IF($E177&lt;&gt;1,IF(ISNUMBER(INDEX(Import.PLE,Detalhamento!$E177,Detalhamento!AX$15)),IF(INDEX(Import.PLE,Detalhamento!$E177,Detalhamento!AX$15)&lt;=mediçao,OFFSET(Import.PLQ,$A177-1,AX$15-1,1,1),0),0),PLE!$AA$28*OFFSET(Import.PLQ,$A177-1,AX$15-1,1,1)),IF($E177&lt;&gt;1,IF(ISNUMBER(INDEX(Import.PLE,Detalhamento!$E177,Detalhamento!AX$15)),IF(INDEX(Import.PLE,Detalhamento!$E177,Detalhamento!AX$15)&lt;=mediçao,0,OFFSET(Import.PLQ,$A177-1,AX$15-1,1,1)),OFFSET(Import.PLQ,$A177-1,AX$15-1,1,1)),(1-PLE!$AA$28)*OFFSET(Import.PLQ,$A177-1,AX$15-1,1,1))))</f>
        <v>0</v>
      </c>
      <c r="AY177" s="144">
        <f ca="1">IF(AY$13="",0,CHOOSE(Detalhamento.OpçãoServiços,OFFSET(Import.PLQ,$A177-1,AY$15-1,1,1),IF($E177&lt;&gt;1,IF(ISNUMBER(INDEX(Import.PLE,Detalhamento!$E177,Detalhamento!AY$15)),IF(INDEX(Import.PLE,Detalhamento!$E177,Detalhamento!AY$15)&lt;=mediçao,OFFSET(Import.PLQ,$A177-1,AY$15-1,1,1),0),0),PLE!$AA$28*OFFSET(Import.PLQ,$A177-1,AY$15-1,1,1)),IF($E177&lt;&gt;1,IF(ISNUMBER(INDEX(Import.PLE,Detalhamento!$E177,Detalhamento!AY$15)),IF(INDEX(Import.PLE,Detalhamento!$E177,Detalhamento!AY$15)&lt;=mediçao,0,OFFSET(Import.PLQ,$A177-1,AY$15-1,1,1)),OFFSET(Import.PLQ,$A177-1,AY$15-1,1,1)),(1-PLE!$AA$28)*OFFSET(Import.PLQ,$A177-1,AY$15-1,1,1))))</f>
        <v>0</v>
      </c>
      <c r="AZ177" s="144">
        <f ca="1">IF(AZ$13="",0,CHOOSE(Detalhamento.OpçãoServiços,OFFSET(Import.PLQ,$A177-1,AZ$15-1,1,1),IF($E177&lt;&gt;1,IF(ISNUMBER(INDEX(Import.PLE,Detalhamento!$E177,Detalhamento!AZ$15)),IF(INDEX(Import.PLE,Detalhamento!$E177,Detalhamento!AZ$15)&lt;=mediçao,OFFSET(Import.PLQ,$A177-1,AZ$15-1,1,1),0),0),PLE!$AA$28*OFFSET(Import.PLQ,$A177-1,AZ$15-1,1,1)),IF($E177&lt;&gt;1,IF(ISNUMBER(INDEX(Import.PLE,Detalhamento!$E177,Detalhamento!AZ$15)),IF(INDEX(Import.PLE,Detalhamento!$E177,Detalhamento!AZ$15)&lt;=mediçao,0,OFFSET(Import.PLQ,$A177-1,AZ$15-1,1,1)),OFFSET(Import.PLQ,$A177-1,AZ$15-1,1,1)),(1-PLE!$AA$28)*OFFSET(Import.PLQ,$A177-1,AZ$15-1,1,1))))</f>
        <v>0</v>
      </c>
      <c r="BA177" s="144">
        <f ca="1">IF(BA$13="",0,CHOOSE(Detalhamento.OpçãoServiços,OFFSET(Import.PLQ,$A177-1,BA$15-1,1,1),IF($E177&lt;&gt;1,IF(ISNUMBER(INDEX(Import.PLE,Detalhamento!$E177,Detalhamento!BA$15)),IF(INDEX(Import.PLE,Detalhamento!$E177,Detalhamento!BA$15)&lt;=mediçao,OFFSET(Import.PLQ,$A177-1,BA$15-1,1,1),0),0),PLE!$AA$28*OFFSET(Import.PLQ,$A177-1,BA$15-1,1,1)),IF($E177&lt;&gt;1,IF(ISNUMBER(INDEX(Import.PLE,Detalhamento!$E177,Detalhamento!BA$15)),IF(INDEX(Import.PLE,Detalhamento!$E177,Detalhamento!BA$15)&lt;=mediçao,0,OFFSET(Import.PLQ,$A177-1,BA$15-1,1,1)),OFFSET(Import.PLQ,$A177-1,BA$15-1,1,1)),(1-PLE!$AA$28)*OFFSET(Import.PLQ,$A177-1,BA$15-1,1,1))))</f>
        <v>0</v>
      </c>
      <c r="BB177" s="144">
        <f ca="1">IF(BB$13="",0,CHOOSE(Detalhamento.OpçãoServiços,OFFSET(Import.PLQ,$A177-1,BB$15-1,1,1),IF($E177&lt;&gt;1,IF(ISNUMBER(INDEX(Import.PLE,Detalhamento!$E177,Detalhamento!BB$15)),IF(INDEX(Import.PLE,Detalhamento!$E177,Detalhamento!BB$15)&lt;=mediçao,OFFSET(Import.PLQ,$A177-1,BB$15-1,1,1),0),0),PLE!$AA$28*OFFSET(Import.PLQ,$A177-1,BB$15-1,1,1)),IF($E177&lt;&gt;1,IF(ISNUMBER(INDEX(Import.PLE,Detalhamento!$E177,Detalhamento!BB$15)),IF(INDEX(Import.PLE,Detalhamento!$E177,Detalhamento!BB$15)&lt;=mediçao,0,OFFSET(Import.PLQ,$A177-1,BB$15-1,1,1)),OFFSET(Import.PLQ,$A177-1,BB$15-1,1,1)),(1-PLE!$AA$28)*OFFSET(Import.PLQ,$A177-1,BB$15-1,1,1))))</f>
        <v>0</v>
      </c>
      <c r="BC177" s="144">
        <f ca="1">IF(BC$13="",0,CHOOSE(Detalhamento.OpçãoServiços,OFFSET(Import.PLQ,$A177-1,BC$15-1,1,1),IF($E177&lt;&gt;1,IF(ISNUMBER(INDEX(Import.PLE,Detalhamento!$E177,Detalhamento!BC$15)),IF(INDEX(Import.PLE,Detalhamento!$E177,Detalhamento!BC$15)&lt;=mediçao,OFFSET(Import.PLQ,$A177-1,BC$15-1,1,1),0),0),PLE!$AA$28*OFFSET(Import.PLQ,$A177-1,BC$15-1,1,1)),IF($E177&lt;&gt;1,IF(ISNUMBER(INDEX(Import.PLE,Detalhamento!$E177,Detalhamento!BC$15)),IF(INDEX(Import.PLE,Detalhamento!$E177,Detalhamento!BC$15)&lt;=mediçao,0,OFFSET(Import.PLQ,$A177-1,BC$15-1,1,1)),OFFSET(Import.PLQ,$A177-1,BC$15-1,1,1)),(1-PLE!$AA$28)*OFFSET(Import.PLQ,$A177-1,BC$15-1,1,1))))</f>
        <v>0</v>
      </c>
      <c r="BD177" s="144">
        <f ca="1">IF(BD$13="",0,CHOOSE(Detalhamento.OpçãoServiços,OFFSET(Import.PLQ,$A177-1,BD$15-1,1,1),IF($E177&lt;&gt;1,IF(ISNUMBER(INDEX(Import.PLE,Detalhamento!$E177,Detalhamento!BD$15)),IF(INDEX(Import.PLE,Detalhamento!$E177,Detalhamento!BD$15)&lt;=mediçao,OFFSET(Import.PLQ,$A177-1,BD$15-1,1,1),0),0),PLE!$AA$28*OFFSET(Import.PLQ,$A177-1,BD$15-1,1,1)),IF($E177&lt;&gt;1,IF(ISNUMBER(INDEX(Import.PLE,Detalhamento!$E177,Detalhamento!BD$15)),IF(INDEX(Import.PLE,Detalhamento!$E177,Detalhamento!BD$15)&lt;=mediçao,0,OFFSET(Import.PLQ,$A177-1,BD$15-1,1,1)),OFFSET(Import.PLQ,$A177-1,BD$15-1,1,1)),(1-PLE!$AA$28)*OFFSET(Import.PLQ,$A177-1,BD$15-1,1,1))))</f>
        <v>0</v>
      </c>
      <c r="BE177" s="144">
        <f ca="1">IF(BE$13="",0,CHOOSE(Detalhamento.OpçãoServiços,OFFSET(Import.PLQ,$A177-1,BE$15-1,1,1),IF($E177&lt;&gt;1,IF(ISNUMBER(INDEX(Import.PLE,Detalhamento!$E177,Detalhamento!BE$15)),IF(INDEX(Import.PLE,Detalhamento!$E177,Detalhamento!BE$15)&lt;=mediçao,OFFSET(Import.PLQ,$A177-1,BE$15-1,1,1),0),0),PLE!$AA$28*OFFSET(Import.PLQ,$A177-1,BE$15-1,1,1)),IF($E177&lt;&gt;1,IF(ISNUMBER(INDEX(Import.PLE,Detalhamento!$E177,Detalhamento!BE$15)),IF(INDEX(Import.PLE,Detalhamento!$E177,Detalhamento!BE$15)&lt;=mediçao,0,OFFSET(Import.PLQ,$A177-1,BE$15-1,1,1)),OFFSET(Import.PLQ,$A177-1,BE$15-1,1,1)),(1-PLE!$AA$28)*OFFSET(Import.PLQ,$A177-1,BE$15-1,1,1))))</f>
        <v>0</v>
      </c>
      <c r="BF177" s="144">
        <f ca="1">IF(BF$13="",0,CHOOSE(Detalhamento.OpçãoServiços,OFFSET(Import.PLQ,$A177-1,BF$15-1,1,1),IF($E177&lt;&gt;1,IF(ISNUMBER(INDEX(Import.PLE,Detalhamento!$E177,Detalhamento!BF$15)),IF(INDEX(Import.PLE,Detalhamento!$E177,Detalhamento!BF$15)&lt;=mediçao,OFFSET(Import.PLQ,$A177-1,BF$15-1,1,1),0),0),PLE!$AA$28*OFFSET(Import.PLQ,$A177-1,BF$15-1,1,1)),IF($E177&lt;&gt;1,IF(ISNUMBER(INDEX(Import.PLE,Detalhamento!$E177,Detalhamento!BF$15)),IF(INDEX(Import.PLE,Detalhamento!$E177,Detalhamento!BF$15)&lt;=mediçao,0,OFFSET(Import.PLQ,$A177-1,BF$15-1,1,1)),OFFSET(Import.PLQ,$A177-1,BF$15-1,1,1)),(1-PLE!$AA$28)*OFFSET(Import.PLQ,$A177-1,BF$15-1,1,1))))</f>
        <v>0</v>
      </c>
      <c r="BG177" s="144">
        <f ca="1">IF(BG$13="",0,CHOOSE(Detalhamento.OpçãoServiços,OFFSET(Import.PLQ,$A177-1,BG$15-1,1,1),IF($E177&lt;&gt;1,IF(ISNUMBER(INDEX(Import.PLE,Detalhamento!$E177,Detalhamento!BG$15)),IF(INDEX(Import.PLE,Detalhamento!$E177,Detalhamento!BG$15)&lt;=mediçao,OFFSET(Import.PLQ,$A177-1,BG$15-1,1,1),0),0),PLE!$AA$28*OFFSET(Import.PLQ,$A177-1,BG$15-1,1,1)),IF($E177&lt;&gt;1,IF(ISNUMBER(INDEX(Import.PLE,Detalhamento!$E177,Detalhamento!BG$15)),IF(INDEX(Import.PLE,Detalhamento!$E177,Detalhamento!BG$15)&lt;=mediçao,0,OFFSET(Import.PLQ,$A177-1,BG$15-1,1,1)),OFFSET(Import.PLQ,$A177-1,BG$15-1,1,1)),(1-PLE!$AA$28)*OFFSET(Import.PLQ,$A177-1,BG$15-1,1,1))))</f>
        <v>0</v>
      </c>
      <c r="BH177" s="144">
        <f ca="1">IF(BH$13="",0,CHOOSE(Detalhamento.OpçãoServiços,OFFSET(Import.PLQ,$A177-1,BH$15-1,1,1),IF($E177&lt;&gt;1,IF(ISNUMBER(INDEX(Import.PLE,Detalhamento!$E177,Detalhamento!BH$15)),IF(INDEX(Import.PLE,Detalhamento!$E177,Detalhamento!BH$15)&lt;=mediçao,OFFSET(Import.PLQ,$A177-1,BH$15-1,1,1),0),0),PLE!$AA$28*OFFSET(Import.PLQ,$A177-1,BH$15-1,1,1)),IF($E177&lt;&gt;1,IF(ISNUMBER(INDEX(Import.PLE,Detalhamento!$E177,Detalhamento!BH$15)),IF(INDEX(Import.PLE,Detalhamento!$E177,Detalhamento!BH$15)&lt;=mediçao,0,OFFSET(Import.PLQ,$A177-1,BH$15-1,1,1)),OFFSET(Import.PLQ,$A177-1,BH$15-1,1,1)),(1-PLE!$AA$28)*OFFSET(Import.PLQ,$A177-1,BH$15-1,1,1))))</f>
        <v>0</v>
      </c>
      <c r="BI177" s="144">
        <f ca="1">IF(BI$13="",0,CHOOSE(Detalhamento.OpçãoServiços,OFFSET(Import.PLQ,$A177-1,BI$15-1,1,1),IF($E177&lt;&gt;1,IF(ISNUMBER(INDEX(Import.PLE,Detalhamento!$E177,Detalhamento!BI$15)),IF(INDEX(Import.PLE,Detalhamento!$E177,Detalhamento!BI$15)&lt;=mediçao,OFFSET(Import.PLQ,$A177-1,BI$15-1,1,1),0),0),PLE!$AA$28*OFFSET(Import.PLQ,$A177-1,BI$15-1,1,1)),IF($E177&lt;&gt;1,IF(ISNUMBER(INDEX(Import.PLE,Detalhamento!$E177,Detalhamento!BI$15)),IF(INDEX(Import.PLE,Detalhamento!$E177,Detalhamento!BI$15)&lt;=mediçao,0,OFFSET(Import.PLQ,$A177-1,BI$15-1,1,1)),OFFSET(Import.PLQ,$A177-1,BI$15-1,1,1)),(1-PLE!$AA$28)*OFFSET(Import.PLQ,$A177-1,BI$15-1,1,1))))</f>
        <v>0</v>
      </c>
    </row>
    <row r="178" spans="1:61" ht="30" x14ac:dyDescent="0.2">
      <c r="A178" s="155">
        <v>135</v>
      </c>
      <c r="B178" s="21" t="str">
        <f t="shared" ca="1" si="25"/>
        <v>Serviço</v>
      </c>
      <c r="E178" s="153">
        <f t="shared" ca="1" si="26"/>
        <v>16</v>
      </c>
      <c r="F178" s="154">
        <f t="shared" ca="1" si="27"/>
        <v>160135</v>
      </c>
      <c r="G178" s="154" t="str">
        <f t="shared" ca="1" si="30"/>
        <v>1.15.1</v>
      </c>
      <c r="H178" s="182" t="str">
        <f t="shared" ca="1" si="30"/>
        <v>!EM PROCESSO DE DESATIVACAO! HASTE DE ATERRAMENTO EM ACO COM 3,00 M DE COMPRIMENTO E DN = 5/8", REVESTIDA COM BAIXA CAMADA DE COBRE, COM CONECTOR TIPO GRAMPO</v>
      </c>
      <c r="I178" s="37" t="str">
        <f t="shared" ca="1" si="28"/>
        <v xml:space="preserve">UN    </v>
      </c>
      <c r="J178" s="144">
        <f t="shared" ca="1" si="29"/>
        <v>8</v>
      </c>
      <c r="K178" s="67"/>
      <c r="L178" s="144">
        <f ca="1">IF(L$13="",0,CHOOSE(Detalhamento.OpçãoServiços,OFFSET(Import.PLQ,$A178-1,L$15-1,1,1),IF($E178&lt;&gt;1,IF(ISNUMBER(INDEX(Import.PLE,Detalhamento!$E178,Detalhamento!L$15)),IF(INDEX(Import.PLE,Detalhamento!$E178,Detalhamento!L$15)&lt;=mediçao,OFFSET(Import.PLQ,$A178-1,L$15-1,1,1),0),0),PLE!$AA$28*OFFSET(Import.PLQ,$A178-1,L$15-1,1,1)),IF($E178&lt;&gt;1,IF(ISNUMBER(INDEX(Import.PLE,Detalhamento!$E178,Detalhamento!L$15)),IF(INDEX(Import.PLE,Detalhamento!$E178,Detalhamento!L$15)&lt;=mediçao,0,OFFSET(Import.PLQ,$A178-1,L$15-1,1,1)),OFFSET(Import.PLQ,$A178-1,L$15-1,1,1)),(1-PLE!$AA$28)*OFFSET(Import.PLQ,$A178-1,L$15-1,1,1))))</f>
        <v>8</v>
      </c>
      <c r="M178" s="144">
        <f ca="1">IF(M$13="",0,CHOOSE(Detalhamento.OpçãoServiços,OFFSET(Import.PLQ,$A178-1,M$15-1,1,1),IF($E178&lt;&gt;1,IF(ISNUMBER(INDEX(Import.PLE,Detalhamento!$E178,Detalhamento!M$15)),IF(INDEX(Import.PLE,Detalhamento!$E178,Detalhamento!M$15)&lt;=mediçao,OFFSET(Import.PLQ,$A178-1,M$15-1,1,1),0),0),PLE!$AA$28*OFFSET(Import.PLQ,$A178-1,M$15-1,1,1)),IF($E178&lt;&gt;1,IF(ISNUMBER(INDEX(Import.PLE,Detalhamento!$E178,Detalhamento!M$15)),IF(INDEX(Import.PLE,Detalhamento!$E178,Detalhamento!M$15)&lt;=mediçao,0,OFFSET(Import.PLQ,$A178-1,M$15-1,1,1)),OFFSET(Import.PLQ,$A178-1,M$15-1,1,1)),(1-PLE!$AA$28)*OFFSET(Import.PLQ,$A178-1,M$15-1,1,1))))</f>
        <v>0</v>
      </c>
      <c r="N178" s="144">
        <f ca="1">IF(N$13="",0,CHOOSE(Detalhamento.OpçãoServiços,OFFSET(Import.PLQ,$A178-1,N$15-1,1,1),IF($E178&lt;&gt;1,IF(ISNUMBER(INDEX(Import.PLE,Detalhamento!$E178,Detalhamento!N$15)),IF(INDEX(Import.PLE,Detalhamento!$E178,Detalhamento!N$15)&lt;=mediçao,OFFSET(Import.PLQ,$A178-1,N$15-1,1,1),0),0),PLE!$AA$28*OFFSET(Import.PLQ,$A178-1,N$15-1,1,1)),IF($E178&lt;&gt;1,IF(ISNUMBER(INDEX(Import.PLE,Detalhamento!$E178,Detalhamento!N$15)),IF(INDEX(Import.PLE,Detalhamento!$E178,Detalhamento!N$15)&lt;=mediçao,0,OFFSET(Import.PLQ,$A178-1,N$15-1,1,1)),OFFSET(Import.PLQ,$A178-1,N$15-1,1,1)),(1-PLE!$AA$28)*OFFSET(Import.PLQ,$A178-1,N$15-1,1,1))))</f>
        <v>0</v>
      </c>
      <c r="O178" s="144">
        <f ca="1">IF(O$13="",0,CHOOSE(Detalhamento.OpçãoServiços,OFFSET(Import.PLQ,$A178-1,O$15-1,1,1),IF($E178&lt;&gt;1,IF(ISNUMBER(INDEX(Import.PLE,Detalhamento!$E178,Detalhamento!O$15)),IF(INDEX(Import.PLE,Detalhamento!$E178,Detalhamento!O$15)&lt;=mediçao,OFFSET(Import.PLQ,$A178-1,O$15-1,1,1),0),0),PLE!$AA$28*OFFSET(Import.PLQ,$A178-1,O$15-1,1,1)),IF($E178&lt;&gt;1,IF(ISNUMBER(INDEX(Import.PLE,Detalhamento!$E178,Detalhamento!O$15)),IF(INDEX(Import.PLE,Detalhamento!$E178,Detalhamento!O$15)&lt;=mediçao,0,OFFSET(Import.PLQ,$A178-1,O$15-1,1,1)),OFFSET(Import.PLQ,$A178-1,O$15-1,1,1)),(1-PLE!$AA$28)*OFFSET(Import.PLQ,$A178-1,O$15-1,1,1))))</f>
        <v>0</v>
      </c>
      <c r="P178" s="144">
        <f ca="1">IF(P$13="",0,CHOOSE(Detalhamento.OpçãoServiços,OFFSET(Import.PLQ,$A178-1,P$15-1,1,1),IF($E178&lt;&gt;1,IF(ISNUMBER(INDEX(Import.PLE,Detalhamento!$E178,Detalhamento!P$15)),IF(INDEX(Import.PLE,Detalhamento!$E178,Detalhamento!P$15)&lt;=mediçao,OFFSET(Import.PLQ,$A178-1,P$15-1,1,1),0),0),PLE!$AA$28*OFFSET(Import.PLQ,$A178-1,P$15-1,1,1)),IF($E178&lt;&gt;1,IF(ISNUMBER(INDEX(Import.PLE,Detalhamento!$E178,Detalhamento!P$15)),IF(INDEX(Import.PLE,Detalhamento!$E178,Detalhamento!P$15)&lt;=mediçao,0,OFFSET(Import.PLQ,$A178-1,P$15-1,1,1)),OFFSET(Import.PLQ,$A178-1,P$15-1,1,1)),(1-PLE!$AA$28)*OFFSET(Import.PLQ,$A178-1,P$15-1,1,1))))</f>
        <v>0</v>
      </c>
      <c r="Q178" s="144">
        <f ca="1">IF(Q$13="",0,CHOOSE(Detalhamento.OpçãoServiços,OFFSET(Import.PLQ,$A178-1,Q$15-1,1,1),IF($E178&lt;&gt;1,IF(ISNUMBER(INDEX(Import.PLE,Detalhamento!$E178,Detalhamento!Q$15)),IF(INDEX(Import.PLE,Detalhamento!$E178,Detalhamento!Q$15)&lt;=mediçao,OFFSET(Import.PLQ,$A178-1,Q$15-1,1,1),0),0),PLE!$AA$28*OFFSET(Import.PLQ,$A178-1,Q$15-1,1,1)),IF($E178&lt;&gt;1,IF(ISNUMBER(INDEX(Import.PLE,Detalhamento!$E178,Detalhamento!Q$15)),IF(INDEX(Import.PLE,Detalhamento!$E178,Detalhamento!Q$15)&lt;=mediçao,0,OFFSET(Import.PLQ,$A178-1,Q$15-1,1,1)),OFFSET(Import.PLQ,$A178-1,Q$15-1,1,1)),(1-PLE!$AA$28)*OFFSET(Import.PLQ,$A178-1,Q$15-1,1,1))))</f>
        <v>0</v>
      </c>
      <c r="R178" s="144">
        <f ca="1">IF(R$13="",0,CHOOSE(Detalhamento.OpçãoServiços,OFFSET(Import.PLQ,$A178-1,R$15-1,1,1),IF($E178&lt;&gt;1,IF(ISNUMBER(INDEX(Import.PLE,Detalhamento!$E178,Detalhamento!R$15)),IF(INDEX(Import.PLE,Detalhamento!$E178,Detalhamento!R$15)&lt;=mediçao,OFFSET(Import.PLQ,$A178-1,R$15-1,1,1),0),0),PLE!$AA$28*OFFSET(Import.PLQ,$A178-1,R$15-1,1,1)),IF($E178&lt;&gt;1,IF(ISNUMBER(INDEX(Import.PLE,Detalhamento!$E178,Detalhamento!R$15)),IF(INDEX(Import.PLE,Detalhamento!$E178,Detalhamento!R$15)&lt;=mediçao,0,OFFSET(Import.PLQ,$A178-1,R$15-1,1,1)),OFFSET(Import.PLQ,$A178-1,R$15-1,1,1)),(1-PLE!$AA$28)*OFFSET(Import.PLQ,$A178-1,R$15-1,1,1))))</f>
        <v>0</v>
      </c>
      <c r="S178" s="144">
        <f ca="1">IF(S$13="",0,CHOOSE(Detalhamento.OpçãoServiços,OFFSET(Import.PLQ,$A178-1,S$15-1,1,1),IF($E178&lt;&gt;1,IF(ISNUMBER(INDEX(Import.PLE,Detalhamento!$E178,Detalhamento!S$15)),IF(INDEX(Import.PLE,Detalhamento!$E178,Detalhamento!S$15)&lt;=mediçao,OFFSET(Import.PLQ,$A178-1,S$15-1,1,1),0),0),PLE!$AA$28*OFFSET(Import.PLQ,$A178-1,S$15-1,1,1)),IF($E178&lt;&gt;1,IF(ISNUMBER(INDEX(Import.PLE,Detalhamento!$E178,Detalhamento!S$15)),IF(INDEX(Import.PLE,Detalhamento!$E178,Detalhamento!S$15)&lt;=mediçao,0,OFFSET(Import.PLQ,$A178-1,S$15-1,1,1)),OFFSET(Import.PLQ,$A178-1,S$15-1,1,1)),(1-PLE!$AA$28)*OFFSET(Import.PLQ,$A178-1,S$15-1,1,1))))</f>
        <v>0</v>
      </c>
      <c r="T178" s="144">
        <f ca="1">IF(T$13="",0,CHOOSE(Detalhamento.OpçãoServiços,OFFSET(Import.PLQ,$A178-1,T$15-1,1,1),IF($E178&lt;&gt;1,IF(ISNUMBER(INDEX(Import.PLE,Detalhamento!$E178,Detalhamento!T$15)),IF(INDEX(Import.PLE,Detalhamento!$E178,Detalhamento!T$15)&lt;=mediçao,OFFSET(Import.PLQ,$A178-1,T$15-1,1,1),0),0),PLE!$AA$28*OFFSET(Import.PLQ,$A178-1,T$15-1,1,1)),IF($E178&lt;&gt;1,IF(ISNUMBER(INDEX(Import.PLE,Detalhamento!$E178,Detalhamento!T$15)),IF(INDEX(Import.PLE,Detalhamento!$E178,Detalhamento!T$15)&lt;=mediçao,0,OFFSET(Import.PLQ,$A178-1,T$15-1,1,1)),OFFSET(Import.PLQ,$A178-1,T$15-1,1,1)),(1-PLE!$AA$28)*OFFSET(Import.PLQ,$A178-1,T$15-1,1,1))))</f>
        <v>0</v>
      </c>
      <c r="U178" s="144">
        <f ca="1">IF(U$13="",0,CHOOSE(Detalhamento.OpçãoServiços,OFFSET(Import.PLQ,$A178-1,U$15-1,1,1),IF($E178&lt;&gt;1,IF(ISNUMBER(INDEX(Import.PLE,Detalhamento!$E178,Detalhamento!U$15)),IF(INDEX(Import.PLE,Detalhamento!$E178,Detalhamento!U$15)&lt;=mediçao,OFFSET(Import.PLQ,$A178-1,U$15-1,1,1),0),0),PLE!$AA$28*OFFSET(Import.PLQ,$A178-1,U$15-1,1,1)),IF($E178&lt;&gt;1,IF(ISNUMBER(INDEX(Import.PLE,Detalhamento!$E178,Detalhamento!U$15)),IF(INDEX(Import.PLE,Detalhamento!$E178,Detalhamento!U$15)&lt;=mediçao,0,OFFSET(Import.PLQ,$A178-1,U$15-1,1,1)),OFFSET(Import.PLQ,$A178-1,U$15-1,1,1)),(1-PLE!$AA$28)*OFFSET(Import.PLQ,$A178-1,U$15-1,1,1))))</f>
        <v>0</v>
      </c>
      <c r="V178" s="144">
        <f ca="1">IF(V$13="",0,CHOOSE(Detalhamento.OpçãoServiços,OFFSET(Import.PLQ,$A178-1,V$15-1,1,1),IF($E178&lt;&gt;1,IF(ISNUMBER(INDEX(Import.PLE,Detalhamento!$E178,Detalhamento!V$15)),IF(INDEX(Import.PLE,Detalhamento!$E178,Detalhamento!V$15)&lt;=mediçao,OFFSET(Import.PLQ,$A178-1,V$15-1,1,1),0),0),PLE!$AA$28*OFFSET(Import.PLQ,$A178-1,V$15-1,1,1)),IF($E178&lt;&gt;1,IF(ISNUMBER(INDEX(Import.PLE,Detalhamento!$E178,Detalhamento!V$15)),IF(INDEX(Import.PLE,Detalhamento!$E178,Detalhamento!V$15)&lt;=mediçao,0,OFFSET(Import.PLQ,$A178-1,V$15-1,1,1)),OFFSET(Import.PLQ,$A178-1,V$15-1,1,1)),(1-PLE!$AA$28)*OFFSET(Import.PLQ,$A178-1,V$15-1,1,1))))</f>
        <v>0</v>
      </c>
      <c r="W178" s="144">
        <f ca="1">IF(W$13="",0,CHOOSE(Detalhamento.OpçãoServiços,OFFSET(Import.PLQ,$A178-1,W$15-1,1,1),IF($E178&lt;&gt;1,IF(ISNUMBER(INDEX(Import.PLE,Detalhamento!$E178,Detalhamento!W$15)),IF(INDEX(Import.PLE,Detalhamento!$E178,Detalhamento!W$15)&lt;=mediçao,OFFSET(Import.PLQ,$A178-1,W$15-1,1,1),0),0),PLE!$AA$28*OFFSET(Import.PLQ,$A178-1,W$15-1,1,1)),IF($E178&lt;&gt;1,IF(ISNUMBER(INDEX(Import.PLE,Detalhamento!$E178,Detalhamento!W$15)),IF(INDEX(Import.PLE,Detalhamento!$E178,Detalhamento!W$15)&lt;=mediçao,0,OFFSET(Import.PLQ,$A178-1,W$15-1,1,1)),OFFSET(Import.PLQ,$A178-1,W$15-1,1,1)),(1-PLE!$AA$28)*OFFSET(Import.PLQ,$A178-1,W$15-1,1,1))))</f>
        <v>0</v>
      </c>
      <c r="X178" s="144">
        <f ca="1">IF(X$13="",0,CHOOSE(Detalhamento.OpçãoServiços,OFFSET(Import.PLQ,$A178-1,X$15-1,1,1),IF($E178&lt;&gt;1,IF(ISNUMBER(INDEX(Import.PLE,Detalhamento!$E178,Detalhamento!X$15)),IF(INDEX(Import.PLE,Detalhamento!$E178,Detalhamento!X$15)&lt;=mediçao,OFFSET(Import.PLQ,$A178-1,X$15-1,1,1),0),0),PLE!$AA$28*OFFSET(Import.PLQ,$A178-1,X$15-1,1,1)),IF($E178&lt;&gt;1,IF(ISNUMBER(INDEX(Import.PLE,Detalhamento!$E178,Detalhamento!X$15)),IF(INDEX(Import.PLE,Detalhamento!$E178,Detalhamento!X$15)&lt;=mediçao,0,OFFSET(Import.PLQ,$A178-1,X$15-1,1,1)),OFFSET(Import.PLQ,$A178-1,X$15-1,1,1)),(1-PLE!$AA$28)*OFFSET(Import.PLQ,$A178-1,X$15-1,1,1))))</f>
        <v>0</v>
      </c>
      <c r="Y178" s="144">
        <f ca="1">IF(Y$13="",0,CHOOSE(Detalhamento.OpçãoServiços,OFFSET(Import.PLQ,$A178-1,Y$15-1,1,1),IF($E178&lt;&gt;1,IF(ISNUMBER(INDEX(Import.PLE,Detalhamento!$E178,Detalhamento!Y$15)),IF(INDEX(Import.PLE,Detalhamento!$E178,Detalhamento!Y$15)&lt;=mediçao,OFFSET(Import.PLQ,$A178-1,Y$15-1,1,1),0),0),PLE!$AA$28*OFFSET(Import.PLQ,$A178-1,Y$15-1,1,1)),IF($E178&lt;&gt;1,IF(ISNUMBER(INDEX(Import.PLE,Detalhamento!$E178,Detalhamento!Y$15)),IF(INDEX(Import.PLE,Detalhamento!$E178,Detalhamento!Y$15)&lt;=mediçao,0,OFFSET(Import.PLQ,$A178-1,Y$15-1,1,1)),OFFSET(Import.PLQ,$A178-1,Y$15-1,1,1)),(1-PLE!$AA$28)*OFFSET(Import.PLQ,$A178-1,Y$15-1,1,1))))</f>
        <v>0</v>
      </c>
      <c r="Z178" s="144">
        <f ca="1">IF(Z$13="",0,CHOOSE(Detalhamento.OpçãoServiços,OFFSET(Import.PLQ,$A178-1,Z$15-1,1,1),IF($E178&lt;&gt;1,IF(ISNUMBER(INDEX(Import.PLE,Detalhamento!$E178,Detalhamento!Z$15)),IF(INDEX(Import.PLE,Detalhamento!$E178,Detalhamento!Z$15)&lt;=mediçao,OFFSET(Import.PLQ,$A178-1,Z$15-1,1,1),0),0),PLE!$AA$28*OFFSET(Import.PLQ,$A178-1,Z$15-1,1,1)),IF($E178&lt;&gt;1,IF(ISNUMBER(INDEX(Import.PLE,Detalhamento!$E178,Detalhamento!Z$15)),IF(INDEX(Import.PLE,Detalhamento!$E178,Detalhamento!Z$15)&lt;=mediçao,0,OFFSET(Import.PLQ,$A178-1,Z$15-1,1,1)),OFFSET(Import.PLQ,$A178-1,Z$15-1,1,1)),(1-PLE!$AA$28)*OFFSET(Import.PLQ,$A178-1,Z$15-1,1,1))))</f>
        <v>0</v>
      </c>
      <c r="AA178" s="144">
        <f ca="1">IF(AA$13="",0,CHOOSE(Detalhamento.OpçãoServiços,OFFSET(Import.PLQ,$A178-1,AA$15-1,1,1),IF($E178&lt;&gt;1,IF(ISNUMBER(INDEX(Import.PLE,Detalhamento!$E178,Detalhamento!AA$15)),IF(INDEX(Import.PLE,Detalhamento!$E178,Detalhamento!AA$15)&lt;=mediçao,OFFSET(Import.PLQ,$A178-1,AA$15-1,1,1),0),0),PLE!$AA$28*OFFSET(Import.PLQ,$A178-1,AA$15-1,1,1)),IF($E178&lt;&gt;1,IF(ISNUMBER(INDEX(Import.PLE,Detalhamento!$E178,Detalhamento!AA$15)),IF(INDEX(Import.PLE,Detalhamento!$E178,Detalhamento!AA$15)&lt;=mediçao,0,OFFSET(Import.PLQ,$A178-1,AA$15-1,1,1)),OFFSET(Import.PLQ,$A178-1,AA$15-1,1,1)),(1-PLE!$AA$28)*OFFSET(Import.PLQ,$A178-1,AA$15-1,1,1))))</f>
        <v>0</v>
      </c>
      <c r="AB178" s="144">
        <f ca="1">IF(AB$13="",0,CHOOSE(Detalhamento.OpçãoServiços,OFFSET(Import.PLQ,$A178-1,AB$15-1,1,1),IF($E178&lt;&gt;1,IF(ISNUMBER(INDEX(Import.PLE,Detalhamento!$E178,Detalhamento!AB$15)),IF(INDEX(Import.PLE,Detalhamento!$E178,Detalhamento!AB$15)&lt;=mediçao,OFFSET(Import.PLQ,$A178-1,AB$15-1,1,1),0),0),PLE!$AA$28*OFFSET(Import.PLQ,$A178-1,AB$15-1,1,1)),IF($E178&lt;&gt;1,IF(ISNUMBER(INDEX(Import.PLE,Detalhamento!$E178,Detalhamento!AB$15)),IF(INDEX(Import.PLE,Detalhamento!$E178,Detalhamento!AB$15)&lt;=mediçao,0,OFFSET(Import.PLQ,$A178-1,AB$15-1,1,1)),OFFSET(Import.PLQ,$A178-1,AB$15-1,1,1)),(1-PLE!$AA$28)*OFFSET(Import.PLQ,$A178-1,AB$15-1,1,1))))</f>
        <v>0</v>
      </c>
      <c r="AC178" s="144">
        <f ca="1">IF(AC$13="",0,CHOOSE(Detalhamento.OpçãoServiços,OFFSET(Import.PLQ,$A178-1,AC$15-1,1,1),IF($E178&lt;&gt;1,IF(ISNUMBER(INDEX(Import.PLE,Detalhamento!$E178,Detalhamento!AC$15)),IF(INDEX(Import.PLE,Detalhamento!$E178,Detalhamento!AC$15)&lt;=mediçao,OFFSET(Import.PLQ,$A178-1,AC$15-1,1,1),0),0),PLE!$AA$28*OFFSET(Import.PLQ,$A178-1,AC$15-1,1,1)),IF($E178&lt;&gt;1,IF(ISNUMBER(INDEX(Import.PLE,Detalhamento!$E178,Detalhamento!AC$15)),IF(INDEX(Import.PLE,Detalhamento!$E178,Detalhamento!AC$15)&lt;=mediçao,0,OFFSET(Import.PLQ,$A178-1,AC$15-1,1,1)),OFFSET(Import.PLQ,$A178-1,AC$15-1,1,1)),(1-PLE!$AA$28)*OFFSET(Import.PLQ,$A178-1,AC$15-1,1,1))))</f>
        <v>0</v>
      </c>
      <c r="AD178" s="144">
        <f ca="1">IF(AD$13="",0,CHOOSE(Detalhamento.OpçãoServiços,OFFSET(Import.PLQ,$A178-1,AD$15-1,1,1),IF($E178&lt;&gt;1,IF(ISNUMBER(INDEX(Import.PLE,Detalhamento!$E178,Detalhamento!AD$15)),IF(INDEX(Import.PLE,Detalhamento!$E178,Detalhamento!AD$15)&lt;=mediçao,OFFSET(Import.PLQ,$A178-1,AD$15-1,1,1),0),0),PLE!$AA$28*OFFSET(Import.PLQ,$A178-1,AD$15-1,1,1)),IF($E178&lt;&gt;1,IF(ISNUMBER(INDEX(Import.PLE,Detalhamento!$E178,Detalhamento!AD$15)),IF(INDEX(Import.PLE,Detalhamento!$E178,Detalhamento!AD$15)&lt;=mediçao,0,OFFSET(Import.PLQ,$A178-1,AD$15-1,1,1)),OFFSET(Import.PLQ,$A178-1,AD$15-1,1,1)),(1-PLE!$AA$28)*OFFSET(Import.PLQ,$A178-1,AD$15-1,1,1))))</f>
        <v>0</v>
      </c>
      <c r="AE178" s="144">
        <f ca="1">IF(AE$13="",0,CHOOSE(Detalhamento.OpçãoServiços,OFFSET(Import.PLQ,$A178-1,AE$15-1,1,1),IF($E178&lt;&gt;1,IF(ISNUMBER(INDEX(Import.PLE,Detalhamento!$E178,Detalhamento!AE$15)),IF(INDEX(Import.PLE,Detalhamento!$E178,Detalhamento!AE$15)&lt;=mediçao,OFFSET(Import.PLQ,$A178-1,AE$15-1,1,1),0),0),PLE!$AA$28*OFFSET(Import.PLQ,$A178-1,AE$15-1,1,1)),IF($E178&lt;&gt;1,IF(ISNUMBER(INDEX(Import.PLE,Detalhamento!$E178,Detalhamento!AE$15)),IF(INDEX(Import.PLE,Detalhamento!$E178,Detalhamento!AE$15)&lt;=mediçao,0,OFFSET(Import.PLQ,$A178-1,AE$15-1,1,1)),OFFSET(Import.PLQ,$A178-1,AE$15-1,1,1)),(1-PLE!$AA$28)*OFFSET(Import.PLQ,$A178-1,AE$15-1,1,1))))</f>
        <v>0</v>
      </c>
      <c r="AF178" s="144">
        <f ca="1">IF(AF$13="",0,CHOOSE(Detalhamento.OpçãoServiços,OFFSET(Import.PLQ,$A178-1,AF$15-1,1,1),IF($E178&lt;&gt;1,IF(ISNUMBER(INDEX(Import.PLE,Detalhamento!$E178,Detalhamento!AF$15)),IF(INDEX(Import.PLE,Detalhamento!$E178,Detalhamento!AF$15)&lt;=mediçao,OFFSET(Import.PLQ,$A178-1,AF$15-1,1,1),0),0),PLE!$AA$28*OFFSET(Import.PLQ,$A178-1,AF$15-1,1,1)),IF($E178&lt;&gt;1,IF(ISNUMBER(INDEX(Import.PLE,Detalhamento!$E178,Detalhamento!AF$15)),IF(INDEX(Import.PLE,Detalhamento!$E178,Detalhamento!AF$15)&lt;=mediçao,0,OFFSET(Import.PLQ,$A178-1,AF$15-1,1,1)),OFFSET(Import.PLQ,$A178-1,AF$15-1,1,1)),(1-PLE!$AA$28)*OFFSET(Import.PLQ,$A178-1,AF$15-1,1,1))))</f>
        <v>0</v>
      </c>
      <c r="AG178" s="144">
        <f ca="1">IF(AG$13="",0,CHOOSE(Detalhamento.OpçãoServiços,OFFSET(Import.PLQ,$A178-1,AG$15-1,1,1),IF($E178&lt;&gt;1,IF(ISNUMBER(INDEX(Import.PLE,Detalhamento!$E178,Detalhamento!AG$15)),IF(INDEX(Import.PLE,Detalhamento!$E178,Detalhamento!AG$15)&lt;=mediçao,OFFSET(Import.PLQ,$A178-1,AG$15-1,1,1),0),0),PLE!$AA$28*OFFSET(Import.PLQ,$A178-1,AG$15-1,1,1)),IF($E178&lt;&gt;1,IF(ISNUMBER(INDEX(Import.PLE,Detalhamento!$E178,Detalhamento!AG$15)),IF(INDEX(Import.PLE,Detalhamento!$E178,Detalhamento!AG$15)&lt;=mediçao,0,OFFSET(Import.PLQ,$A178-1,AG$15-1,1,1)),OFFSET(Import.PLQ,$A178-1,AG$15-1,1,1)),(1-PLE!$AA$28)*OFFSET(Import.PLQ,$A178-1,AG$15-1,1,1))))</f>
        <v>0</v>
      </c>
      <c r="AH178" s="144">
        <f ca="1">IF(AH$13="",0,CHOOSE(Detalhamento.OpçãoServiços,OFFSET(Import.PLQ,$A178-1,AH$15-1,1,1),IF($E178&lt;&gt;1,IF(ISNUMBER(INDEX(Import.PLE,Detalhamento!$E178,Detalhamento!AH$15)),IF(INDEX(Import.PLE,Detalhamento!$E178,Detalhamento!AH$15)&lt;=mediçao,OFFSET(Import.PLQ,$A178-1,AH$15-1,1,1),0),0),PLE!$AA$28*OFFSET(Import.PLQ,$A178-1,AH$15-1,1,1)),IF($E178&lt;&gt;1,IF(ISNUMBER(INDEX(Import.PLE,Detalhamento!$E178,Detalhamento!AH$15)),IF(INDEX(Import.PLE,Detalhamento!$E178,Detalhamento!AH$15)&lt;=mediçao,0,OFFSET(Import.PLQ,$A178-1,AH$15-1,1,1)),OFFSET(Import.PLQ,$A178-1,AH$15-1,1,1)),(1-PLE!$AA$28)*OFFSET(Import.PLQ,$A178-1,AH$15-1,1,1))))</f>
        <v>0</v>
      </c>
      <c r="AI178" s="144">
        <f ca="1">IF(AI$13="",0,CHOOSE(Detalhamento.OpçãoServiços,OFFSET(Import.PLQ,$A178-1,AI$15-1,1,1),IF($E178&lt;&gt;1,IF(ISNUMBER(INDEX(Import.PLE,Detalhamento!$E178,Detalhamento!AI$15)),IF(INDEX(Import.PLE,Detalhamento!$E178,Detalhamento!AI$15)&lt;=mediçao,OFFSET(Import.PLQ,$A178-1,AI$15-1,1,1),0),0),PLE!$AA$28*OFFSET(Import.PLQ,$A178-1,AI$15-1,1,1)),IF($E178&lt;&gt;1,IF(ISNUMBER(INDEX(Import.PLE,Detalhamento!$E178,Detalhamento!AI$15)),IF(INDEX(Import.PLE,Detalhamento!$E178,Detalhamento!AI$15)&lt;=mediçao,0,OFFSET(Import.PLQ,$A178-1,AI$15-1,1,1)),OFFSET(Import.PLQ,$A178-1,AI$15-1,1,1)),(1-PLE!$AA$28)*OFFSET(Import.PLQ,$A178-1,AI$15-1,1,1))))</f>
        <v>0</v>
      </c>
      <c r="AJ178" s="144">
        <f ca="1">IF(AJ$13="",0,CHOOSE(Detalhamento.OpçãoServiços,OFFSET(Import.PLQ,$A178-1,AJ$15-1,1,1),IF($E178&lt;&gt;1,IF(ISNUMBER(INDEX(Import.PLE,Detalhamento!$E178,Detalhamento!AJ$15)),IF(INDEX(Import.PLE,Detalhamento!$E178,Detalhamento!AJ$15)&lt;=mediçao,OFFSET(Import.PLQ,$A178-1,AJ$15-1,1,1),0),0),PLE!$AA$28*OFFSET(Import.PLQ,$A178-1,AJ$15-1,1,1)),IF($E178&lt;&gt;1,IF(ISNUMBER(INDEX(Import.PLE,Detalhamento!$E178,Detalhamento!AJ$15)),IF(INDEX(Import.PLE,Detalhamento!$E178,Detalhamento!AJ$15)&lt;=mediçao,0,OFFSET(Import.PLQ,$A178-1,AJ$15-1,1,1)),OFFSET(Import.PLQ,$A178-1,AJ$15-1,1,1)),(1-PLE!$AA$28)*OFFSET(Import.PLQ,$A178-1,AJ$15-1,1,1))))</f>
        <v>0</v>
      </c>
      <c r="AK178" s="144">
        <f ca="1">IF(AK$13="",0,CHOOSE(Detalhamento.OpçãoServiços,OFFSET(Import.PLQ,$A178-1,AK$15-1,1,1),IF($E178&lt;&gt;1,IF(ISNUMBER(INDEX(Import.PLE,Detalhamento!$E178,Detalhamento!AK$15)),IF(INDEX(Import.PLE,Detalhamento!$E178,Detalhamento!AK$15)&lt;=mediçao,OFFSET(Import.PLQ,$A178-1,AK$15-1,1,1),0),0),PLE!$AA$28*OFFSET(Import.PLQ,$A178-1,AK$15-1,1,1)),IF($E178&lt;&gt;1,IF(ISNUMBER(INDEX(Import.PLE,Detalhamento!$E178,Detalhamento!AK$15)),IF(INDEX(Import.PLE,Detalhamento!$E178,Detalhamento!AK$15)&lt;=mediçao,0,OFFSET(Import.PLQ,$A178-1,AK$15-1,1,1)),OFFSET(Import.PLQ,$A178-1,AK$15-1,1,1)),(1-PLE!$AA$28)*OFFSET(Import.PLQ,$A178-1,AK$15-1,1,1))))</f>
        <v>0</v>
      </c>
      <c r="AL178" s="144">
        <f ca="1">IF(AL$13="",0,CHOOSE(Detalhamento.OpçãoServiços,OFFSET(Import.PLQ,$A178-1,AL$15-1,1,1),IF($E178&lt;&gt;1,IF(ISNUMBER(INDEX(Import.PLE,Detalhamento!$E178,Detalhamento!AL$15)),IF(INDEX(Import.PLE,Detalhamento!$E178,Detalhamento!AL$15)&lt;=mediçao,OFFSET(Import.PLQ,$A178-1,AL$15-1,1,1),0),0),PLE!$AA$28*OFFSET(Import.PLQ,$A178-1,AL$15-1,1,1)),IF($E178&lt;&gt;1,IF(ISNUMBER(INDEX(Import.PLE,Detalhamento!$E178,Detalhamento!AL$15)),IF(INDEX(Import.PLE,Detalhamento!$E178,Detalhamento!AL$15)&lt;=mediçao,0,OFFSET(Import.PLQ,$A178-1,AL$15-1,1,1)),OFFSET(Import.PLQ,$A178-1,AL$15-1,1,1)),(1-PLE!$AA$28)*OFFSET(Import.PLQ,$A178-1,AL$15-1,1,1))))</f>
        <v>0</v>
      </c>
      <c r="AM178" s="144">
        <f ca="1">IF(AM$13="",0,CHOOSE(Detalhamento.OpçãoServiços,OFFSET(Import.PLQ,$A178-1,AM$15-1,1,1),IF($E178&lt;&gt;1,IF(ISNUMBER(INDEX(Import.PLE,Detalhamento!$E178,Detalhamento!AM$15)),IF(INDEX(Import.PLE,Detalhamento!$E178,Detalhamento!AM$15)&lt;=mediçao,OFFSET(Import.PLQ,$A178-1,AM$15-1,1,1),0),0),PLE!$AA$28*OFFSET(Import.PLQ,$A178-1,AM$15-1,1,1)),IF($E178&lt;&gt;1,IF(ISNUMBER(INDEX(Import.PLE,Detalhamento!$E178,Detalhamento!AM$15)),IF(INDEX(Import.PLE,Detalhamento!$E178,Detalhamento!AM$15)&lt;=mediçao,0,OFFSET(Import.PLQ,$A178-1,AM$15-1,1,1)),OFFSET(Import.PLQ,$A178-1,AM$15-1,1,1)),(1-PLE!$AA$28)*OFFSET(Import.PLQ,$A178-1,AM$15-1,1,1))))</f>
        <v>0</v>
      </c>
      <c r="AN178" s="144">
        <f ca="1">IF(AN$13="",0,CHOOSE(Detalhamento.OpçãoServiços,OFFSET(Import.PLQ,$A178-1,AN$15-1,1,1),IF($E178&lt;&gt;1,IF(ISNUMBER(INDEX(Import.PLE,Detalhamento!$E178,Detalhamento!AN$15)),IF(INDEX(Import.PLE,Detalhamento!$E178,Detalhamento!AN$15)&lt;=mediçao,OFFSET(Import.PLQ,$A178-1,AN$15-1,1,1),0),0),PLE!$AA$28*OFFSET(Import.PLQ,$A178-1,AN$15-1,1,1)),IF($E178&lt;&gt;1,IF(ISNUMBER(INDEX(Import.PLE,Detalhamento!$E178,Detalhamento!AN$15)),IF(INDEX(Import.PLE,Detalhamento!$E178,Detalhamento!AN$15)&lt;=mediçao,0,OFFSET(Import.PLQ,$A178-1,AN$15-1,1,1)),OFFSET(Import.PLQ,$A178-1,AN$15-1,1,1)),(1-PLE!$AA$28)*OFFSET(Import.PLQ,$A178-1,AN$15-1,1,1))))</f>
        <v>0</v>
      </c>
      <c r="AO178" s="144">
        <f ca="1">IF(AO$13="",0,CHOOSE(Detalhamento.OpçãoServiços,OFFSET(Import.PLQ,$A178-1,AO$15-1,1,1),IF($E178&lt;&gt;1,IF(ISNUMBER(INDEX(Import.PLE,Detalhamento!$E178,Detalhamento!AO$15)),IF(INDEX(Import.PLE,Detalhamento!$E178,Detalhamento!AO$15)&lt;=mediçao,OFFSET(Import.PLQ,$A178-1,AO$15-1,1,1),0),0),PLE!$AA$28*OFFSET(Import.PLQ,$A178-1,AO$15-1,1,1)),IF($E178&lt;&gt;1,IF(ISNUMBER(INDEX(Import.PLE,Detalhamento!$E178,Detalhamento!AO$15)),IF(INDEX(Import.PLE,Detalhamento!$E178,Detalhamento!AO$15)&lt;=mediçao,0,OFFSET(Import.PLQ,$A178-1,AO$15-1,1,1)),OFFSET(Import.PLQ,$A178-1,AO$15-1,1,1)),(1-PLE!$AA$28)*OFFSET(Import.PLQ,$A178-1,AO$15-1,1,1))))</f>
        <v>0</v>
      </c>
      <c r="AP178" s="144">
        <f ca="1">IF(AP$13="",0,CHOOSE(Detalhamento.OpçãoServiços,OFFSET(Import.PLQ,$A178-1,AP$15-1,1,1),IF($E178&lt;&gt;1,IF(ISNUMBER(INDEX(Import.PLE,Detalhamento!$E178,Detalhamento!AP$15)),IF(INDEX(Import.PLE,Detalhamento!$E178,Detalhamento!AP$15)&lt;=mediçao,OFFSET(Import.PLQ,$A178-1,AP$15-1,1,1),0),0),PLE!$AA$28*OFFSET(Import.PLQ,$A178-1,AP$15-1,1,1)),IF($E178&lt;&gt;1,IF(ISNUMBER(INDEX(Import.PLE,Detalhamento!$E178,Detalhamento!AP$15)),IF(INDEX(Import.PLE,Detalhamento!$E178,Detalhamento!AP$15)&lt;=mediçao,0,OFFSET(Import.PLQ,$A178-1,AP$15-1,1,1)),OFFSET(Import.PLQ,$A178-1,AP$15-1,1,1)),(1-PLE!$AA$28)*OFFSET(Import.PLQ,$A178-1,AP$15-1,1,1))))</f>
        <v>0</v>
      </c>
      <c r="AQ178" s="144">
        <f ca="1">IF(AQ$13="",0,CHOOSE(Detalhamento.OpçãoServiços,OFFSET(Import.PLQ,$A178-1,AQ$15-1,1,1),IF($E178&lt;&gt;1,IF(ISNUMBER(INDEX(Import.PLE,Detalhamento!$E178,Detalhamento!AQ$15)),IF(INDEX(Import.PLE,Detalhamento!$E178,Detalhamento!AQ$15)&lt;=mediçao,OFFSET(Import.PLQ,$A178-1,AQ$15-1,1,1),0),0),PLE!$AA$28*OFFSET(Import.PLQ,$A178-1,AQ$15-1,1,1)),IF($E178&lt;&gt;1,IF(ISNUMBER(INDEX(Import.PLE,Detalhamento!$E178,Detalhamento!AQ$15)),IF(INDEX(Import.PLE,Detalhamento!$E178,Detalhamento!AQ$15)&lt;=mediçao,0,OFFSET(Import.PLQ,$A178-1,AQ$15-1,1,1)),OFFSET(Import.PLQ,$A178-1,AQ$15-1,1,1)),(1-PLE!$AA$28)*OFFSET(Import.PLQ,$A178-1,AQ$15-1,1,1))))</f>
        <v>0</v>
      </c>
      <c r="AR178" s="144">
        <f ca="1">IF(AR$13="",0,CHOOSE(Detalhamento.OpçãoServiços,OFFSET(Import.PLQ,$A178-1,AR$15-1,1,1),IF($E178&lt;&gt;1,IF(ISNUMBER(INDEX(Import.PLE,Detalhamento!$E178,Detalhamento!AR$15)),IF(INDEX(Import.PLE,Detalhamento!$E178,Detalhamento!AR$15)&lt;=mediçao,OFFSET(Import.PLQ,$A178-1,AR$15-1,1,1),0),0),PLE!$AA$28*OFFSET(Import.PLQ,$A178-1,AR$15-1,1,1)),IF($E178&lt;&gt;1,IF(ISNUMBER(INDEX(Import.PLE,Detalhamento!$E178,Detalhamento!AR$15)),IF(INDEX(Import.PLE,Detalhamento!$E178,Detalhamento!AR$15)&lt;=mediçao,0,OFFSET(Import.PLQ,$A178-1,AR$15-1,1,1)),OFFSET(Import.PLQ,$A178-1,AR$15-1,1,1)),(1-PLE!$AA$28)*OFFSET(Import.PLQ,$A178-1,AR$15-1,1,1))))</f>
        <v>0</v>
      </c>
      <c r="AS178" s="144">
        <f ca="1">IF(AS$13="",0,CHOOSE(Detalhamento.OpçãoServiços,OFFSET(Import.PLQ,$A178-1,AS$15-1,1,1),IF($E178&lt;&gt;1,IF(ISNUMBER(INDEX(Import.PLE,Detalhamento!$E178,Detalhamento!AS$15)),IF(INDEX(Import.PLE,Detalhamento!$E178,Detalhamento!AS$15)&lt;=mediçao,OFFSET(Import.PLQ,$A178-1,AS$15-1,1,1),0),0),PLE!$AA$28*OFFSET(Import.PLQ,$A178-1,AS$15-1,1,1)),IF($E178&lt;&gt;1,IF(ISNUMBER(INDEX(Import.PLE,Detalhamento!$E178,Detalhamento!AS$15)),IF(INDEX(Import.PLE,Detalhamento!$E178,Detalhamento!AS$15)&lt;=mediçao,0,OFFSET(Import.PLQ,$A178-1,AS$15-1,1,1)),OFFSET(Import.PLQ,$A178-1,AS$15-1,1,1)),(1-PLE!$AA$28)*OFFSET(Import.PLQ,$A178-1,AS$15-1,1,1))))</f>
        <v>0</v>
      </c>
      <c r="AT178" s="144">
        <f ca="1">IF(AT$13="",0,CHOOSE(Detalhamento.OpçãoServiços,OFFSET(Import.PLQ,$A178-1,AT$15-1,1,1),IF($E178&lt;&gt;1,IF(ISNUMBER(INDEX(Import.PLE,Detalhamento!$E178,Detalhamento!AT$15)),IF(INDEX(Import.PLE,Detalhamento!$E178,Detalhamento!AT$15)&lt;=mediçao,OFFSET(Import.PLQ,$A178-1,AT$15-1,1,1),0),0),PLE!$AA$28*OFFSET(Import.PLQ,$A178-1,AT$15-1,1,1)),IF($E178&lt;&gt;1,IF(ISNUMBER(INDEX(Import.PLE,Detalhamento!$E178,Detalhamento!AT$15)),IF(INDEX(Import.PLE,Detalhamento!$E178,Detalhamento!AT$15)&lt;=mediçao,0,OFFSET(Import.PLQ,$A178-1,AT$15-1,1,1)),OFFSET(Import.PLQ,$A178-1,AT$15-1,1,1)),(1-PLE!$AA$28)*OFFSET(Import.PLQ,$A178-1,AT$15-1,1,1))))</f>
        <v>0</v>
      </c>
      <c r="AU178" s="144">
        <f ca="1">IF(AU$13="",0,CHOOSE(Detalhamento.OpçãoServiços,OFFSET(Import.PLQ,$A178-1,AU$15-1,1,1),IF($E178&lt;&gt;1,IF(ISNUMBER(INDEX(Import.PLE,Detalhamento!$E178,Detalhamento!AU$15)),IF(INDEX(Import.PLE,Detalhamento!$E178,Detalhamento!AU$15)&lt;=mediçao,OFFSET(Import.PLQ,$A178-1,AU$15-1,1,1),0),0),PLE!$AA$28*OFFSET(Import.PLQ,$A178-1,AU$15-1,1,1)),IF($E178&lt;&gt;1,IF(ISNUMBER(INDEX(Import.PLE,Detalhamento!$E178,Detalhamento!AU$15)),IF(INDEX(Import.PLE,Detalhamento!$E178,Detalhamento!AU$15)&lt;=mediçao,0,OFFSET(Import.PLQ,$A178-1,AU$15-1,1,1)),OFFSET(Import.PLQ,$A178-1,AU$15-1,1,1)),(1-PLE!$AA$28)*OFFSET(Import.PLQ,$A178-1,AU$15-1,1,1))))</f>
        <v>0</v>
      </c>
      <c r="AV178" s="144">
        <f ca="1">IF(AV$13="",0,CHOOSE(Detalhamento.OpçãoServiços,OFFSET(Import.PLQ,$A178-1,AV$15-1,1,1),IF($E178&lt;&gt;1,IF(ISNUMBER(INDEX(Import.PLE,Detalhamento!$E178,Detalhamento!AV$15)),IF(INDEX(Import.PLE,Detalhamento!$E178,Detalhamento!AV$15)&lt;=mediçao,OFFSET(Import.PLQ,$A178-1,AV$15-1,1,1),0),0),PLE!$AA$28*OFFSET(Import.PLQ,$A178-1,AV$15-1,1,1)),IF($E178&lt;&gt;1,IF(ISNUMBER(INDEX(Import.PLE,Detalhamento!$E178,Detalhamento!AV$15)),IF(INDEX(Import.PLE,Detalhamento!$E178,Detalhamento!AV$15)&lt;=mediçao,0,OFFSET(Import.PLQ,$A178-1,AV$15-1,1,1)),OFFSET(Import.PLQ,$A178-1,AV$15-1,1,1)),(1-PLE!$AA$28)*OFFSET(Import.PLQ,$A178-1,AV$15-1,1,1))))</f>
        <v>0</v>
      </c>
      <c r="AW178" s="144">
        <f ca="1">IF(AW$13="",0,CHOOSE(Detalhamento.OpçãoServiços,OFFSET(Import.PLQ,$A178-1,AW$15-1,1,1),IF($E178&lt;&gt;1,IF(ISNUMBER(INDEX(Import.PLE,Detalhamento!$E178,Detalhamento!AW$15)),IF(INDEX(Import.PLE,Detalhamento!$E178,Detalhamento!AW$15)&lt;=mediçao,OFFSET(Import.PLQ,$A178-1,AW$15-1,1,1),0),0),PLE!$AA$28*OFFSET(Import.PLQ,$A178-1,AW$15-1,1,1)),IF($E178&lt;&gt;1,IF(ISNUMBER(INDEX(Import.PLE,Detalhamento!$E178,Detalhamento!AW$15)),IF(INDEX(Import.PLE,Detalhamento!$E178,Detalhamento!AW$15)&lt;=mediçao,0,OFFSET(Import.PLQ,$A178-1,AW$15-1,1,1)),OFFSET(Import.PLQ,$A178-1,AW$15-1,1,1)),(1-PLE!$AA$28)*OFFSET(Import.PLQ,$A178-1,AW$15-1,1,1))))</f>
        <v>0</v>
      </c>
      <c r="AX178" s="144">
        <f ca="1">IF(AX$13="",0,CHOOSE(Detalhamento.OpçãoServiços,OFFSET(Import.PLQ,$A178-1,AX$15-1,1,1),IF($E178&lt;&gt;1,IF(ISNUMBER(INDEX(Import.PLE,Detalhamento!$E178,Detalhamento!AX$15)),IF(INDEX(Import.PLE,Detalhamento!$E178,Detalhamento!AX$15)&lt;=mediçao,OFFSET(Import.PLQ,$A178-1,AX$15-1,1,1),0),0),PLE!$AA$28*OFFSET(Import.PLQ,$A178-1,AX$15-1,1,1)),IF($E178&lt;&gt;1,IF(ISNUMBER(INDEX(Import.PLE,Detalhamento!$E178,Detalhamento!AX$15)),IF(INDEX(Import.PLE,Detalhamento!$E178,Detalhamento!AX$15)&lt;=mediçao,0,OFFSET(Import.PLQ,$A178-1,AX$15-1,1,1)),OFFSET(Import.PLQ,$A178-1,AX$15-1,1,1)),(1-PLE!$AA$28)*OFFSET(Import.PLQ,$A178-1,AX$15-1,1,1))))</f>
        <v>0</v>
      </c>
      <c r="AY178" s="144">
        <f ca="1">IF(AY$13="",0,CHOOSE(Detalhamento.OpçãoServiços,OFFSET(Import.PLQ,$A178-1,AY$15-1,1,1),IF($E178&lt;&gt;1,IF(ISNUMBER(INDEX(Import.PLE,Detalhamento!$E178,Detalhamento!AY$15)),IF(INDEX(Import.PLE,Detalhamento!$E178,Detalhamento!AY$15)&lt;=mediçao,OFFSET(Import.PLQ,$A178-1,AY$15-1,1,1),0),0),PLE!$AA$28*OFFSET(Import.PLQ,$A178-1,AY$15-1,1,1)),IF($E178&lt;&gt;1,IF(ISNUMBER(INDEX(Import.PLE,Detalhamento!$E178,Detalhamento!AY$15)),IF(INDEX(Import.PLE,Detalhamento!$E178,Detalhamento!AY$15)&lt;=mediçao,0,OFFSET(Import.PLQ,$A178-1,AY$15-1,1,1)),OFFSET(Import.PLQ,$A178-1,AY$15-1,1,1)),(1-PLE!$AA$28)*OFFSET(Import.PLQ,$A178-1,AY$15-1,1,1))))</f>
        <v>0</v>
      </c>
      <c r="AZ178" s="144">
        <f ca="1">IF(AZ$13="",0,CHOOSE(Detalhamento.OpçãoServiços,OFFSET(Import.PLQ,$A178-1,AZ$15-1,1,1),IF($E178&lt;&gt;1,IF(ISNUMBER(INDEX(Import.PLE,Detalhamento!$E178,Detalhamento!AZ$15)),IF(INDEX(Import.PLE,Detalhamento!$E178,Detalhamento!AZ$15)&lt;=mediçao,OFFSET(Import.PLQ,$A178-1,AZ$15-1,1,1),0),0),PLE!$AA$28*OFFSET(Import.PLQ,$A178-1,AZ$15-1,1,1)),IF($E178&lt;&gt;1,IF(ISNUMBER(INDEX(Import.PLE,Detalhamento!$E178,Detalhamento!AZ$15)),IF(INDEX(Import.PLE,Detalhamento!$E178,Detalhamento!AZ$15)&lt;=mediçao,0,OFFSET(Import.PLQ,$A178-1,AZ$15-1,1,1)),OFFSET(Import.PLQ,$A178-1,AZ$15-1,1,1)),(1-PLE!$AA$28)*OFFSET(Import.PLQ,$A178-1,AZ$15-1,1,1))))</f>
        <v>0</v>
      </c>
      <c r="BA178" s="144">
        <f ca="1">IF(BA$13="",0,CHOOSE(Detalhamento.OpçãoServiços,OFFSET(Import.PLQ,$A178-1,BA$15-1,1,1),IF($E178&lt;&gt;1,IF(ISNUMBER(INDEX(Import.PLE,Detalhamento!$E178,Detalhamento!BA$15)),IF(INDEX(Import.PLE,Detalhamento!$E178,Detalhamento!BA$15)&lt;=mediçao,OFFSET(Import.PLQ,$A178-1,BA$15-1,1,1),0),0),PLE!$AA$28*OFFSET(Import.PLQ,$A178-1,BA$15-1,1,1)),IF($E178&lt;&gt;1,IF(ISNUMBER(INDEX(Import.PLE,Detalhamento!$E178,Detalhamento!BA$15)),IF(INDEX(Import.PLE,Detalhamento!$E178,Detalhamento!BA$15)&lt;=mediçao,0,OFFSET(Import.PLQ,$A178-1,BA$15-1,1,1)),OFFSET(Import.PLQ,$A178-1,BA$15-1,1,1)),(1-PLE!$AA$28)*OFFSET(Import.PLQ,$A178-1,BA$15-1,1,1))))</f>
        <v>0</v>
      </c>
      <c r="BB178" s="144">
        <f ca="1">IF(BB$13="",0,CHOOSE(Detalhamento.OpçãoServiços,OFFSET(Import.PLQ,$A178-1,BB$15-1,1,1),IF($E178&lt;&gt;1,IF(ISNUMBER(INDEX(Import.PLE,Detalhamento!$E178,Detalhamento!BB$15)),IF(INDEX(Import.PLE,Detalhamento!$E178,Detalhamento!BB$15)&lt;=mediçao,OFFSET(Import.PLQ,$A178-1,BB$15-1,1,1),0),0),PLE!$AA$28*OFFSET(Import.PLQ,$A178-1,BB$15-1,1,1)),IF($E178&lt;&gt;1,IF(ISNUMBER(INDEX(Import.PLE,Detalhamento!$E178,Detalhamento!BB$15)),IF(INDEX(Import.PLE,Detalhamento!$E178,Detalhamento!BB$15)&lt;=mediçao,0,OFFSET(Import.PLQ,$A178-1,BB$15-1,1,1)),OFFSET(Import.PLQ,$A178-1,BB$15-1,1,1)),(1-PLE!$AA$28)*OFFSET(Import.PLQ,$A178-1,BB$15-1,1,1))))</f>
        <v>0</v>
      </c>
      <c r="BC178" s="144">
        <f ca="1">IF(BC$13="",0,CHOOSE(Detalhamento.OpçãoServiços,OFFSET(Import.PLQ,$A178-1,BC$15-1,1,1),IF($E178&lt;&gt;1,IF(ISNUMBER(INDEX(Import.PLE,Detalhamento!$E178,Detalhamento!BC$15)),IF(INDEX(Import.PLE,Detalhamento!$E178,Detalhamento!BC$15)&lt;=mediçao,OFFSET(Import.PLQ,$A178-1,BC$15-1,1,1),0),0),PLE!$AA$28*OFFSET(Import.PLQ,$A178-1,BC$15-1,1,1)),IF($E178&lt;&gt;1,IF(ISNUMBER(INDEX(Import.PLE,Detalhamento!$E178,Detalhamento!BC$15)),IF(INDEX(Import.PLE,Detalhamento!$E178,Detalhamento!BC$15)&lt;=mediçao,0,OFFSET(Import.PLQ,$A178-1,BC$15-1,1,1)),OFFSET(Import.PLQ,$A178-1,BC$15-1,1,1)),(1-PLE!$AA$28)*OFFSET(Import.PLQ,$A178-1,BC$15-1,1,1))))</f>
        <v>0</v>
      </c>
      <c r="BD178" s="144">
        <f ca="1">IF(BD$13="",0,CHOOSE(Detalhamento.OpçãoServiços,OFFSET(Import.PLQ,$A178-1,BD$15-1,1,1),IF($E178&lt;&gt;1,IF(ISNUMBER(INDEX(Import.PLE,Detalhamento!$E178,Detalhamento!BD$15)),IF(INDEX(Import.PLE,Detalhamento!$E178,Detalhamento!BD$15)&lt;=mediçao,OFFSET(Import.PLQ,$A178-1,BD$15-1,1,1),0),0),PLE!$AA$28*OFFSET(Import.PLQ,$A178-1,BD$15-1,1,1)),IF($E178&lt;&gt;1,IF(ISNUMBER(INDEX(Import.PLE,Detalhamento!$E178,Detalhamento!BD$15)),IF(INDEX(Import.PLE,Detalhamento!$E178,Detalhamento!BD$15)&lt;=mediçao,0,OFFSET(Import.PLQ,$A178-1,BD$15-1,1,1)),OFFSET(Import.PLQ,$A178-1,BD$15-1,1,1)),(1-PLE!$AA$28)*OFFSET(Import.PLQ,$A178-1,BD$15-1,1,1))))</f>
        <v>0</v>
      </c>
      <c r="BE178" s="144">
        <f ca="1">IF(BE$13="",0,CHOOSE(Detalhamento.OpçãoServiços,OFFSET(Import.PLQ,$A178-1,BE$15-1,1,1),IF($E178&lt;&gt;1,IF(ISNUMBER(INDEX(Import.PLE,Detalhamento!$E178,Detalhamento!BE$15)),IF(INDEX(Import.PLE,Detalhamento!$E178,Detalhamento!BE$15)&lt;=mediçao,OFFSET(Import.PLQ,$A178-1,BE$15-1,1,1),0),0),PLE!$AA$28*OFFSET(Import.PLQ,$A178-1,BE$15-1,1,1)),IF($E178&lt;&gt;1,IF(ISNUMBER(INDEX(Import.PLE,Detalhamento!$E178,Detalhamento!BE$15)),IF(INDEX(Import.PLE,Detalhamento!$E178,Detalhamento!BE$15)&lt;=mediçao,0,OFFSET(Import.PLQ,$A178-1,BE$15-1,1,1)),OFFSET(Import.PLQ,$A178-1,BE$15-1,1,1)),(1-PLE!$AA$28)*OFFSET(Import.PLQ,$A178-1,BE$15-1,1,1))))</f>
        <v>0</v>
      </c>
      <c r="BF178" s="144">
        <f ca="1">IF(BF$13="",0,CHOOSE(Detalhamento.OpçãoServiços,OFFSET(Import.PLQ,$A178-1,BF$15-1,1,1),IF($E178&lt;&gt;1,IF(ISNUMBER(INDEX(Import.PLE,Detalhamento!$E178,Detalhamento!BF$15)),IF(INDEX(Import.PLE,Detalhamento!$E178,Detalhamento!BF$15)&lt;=mediçao,OFFSET(Import.PLQ,$A178-1,BF$15-1,1,1),0),0),PLE!$AA$28*OFFSET(Import.PLQ,$A178-1,BF$15-1,1,1)),IF($E178&lt;&gt;1,IF(ISNUMBER(INDEX(Import.PLE,Detalhamento!$E178,Detalhamento!BF$15)),IF(INDEX(Import.PLE,Detalhamento!$E178,Detalhamento!BF$15)&lt;=mediçao,0,OFFSET(Import.PLQ,$A178-1,BF$15-1,1,1)),OFFSET(Import.PLQ,$A178-1,BF$15-1,1,1)),(1-PLE!$AA$28)*OFFSET(Import.PLQ,$A178-1,BF$15-1,1,1))))</f>
        <v>0</v>
      </c>
      <c r="BG178" s="144">
        <f ca="1">IF(BG$13="",0,CHOOSE(Detalhamento.OpçãoServiços,OFFSET(Import.PLQ,$A178-1,BG$15-1,1,1),IF($E178&lt;&gt;1,IF(ISNUMBER(INDEX(Import.PLE,Detalhamento!$E178,Detalhamento!BG$15)),IF(INDEX(Import.PLE,Detalhamento!$E178,Detalhamento!BG$15)&lt;=mediçao,OFFSET(Import.PLQ,$A178-1,BG$15-1,1,1),0),0),PLE!$AA$28*OFFSET(Import.PLQ,$A178-1,BG$15-1,1,1)),IF($E178&lt;&gt;1,IF(ISNUMBER(INDEX(Import.PLE,Detalhamento!$E178,Detalhamento!BG$15)),IF(INDEX(Import.PLE,Detalhamento!$E178,Detalhamento!BG$15)&lt;=mediçao,0,OFFSET(Import.PLQ,$A178-1,BG$15-1,1,1)),OFFSET(Import.PLQ,$A178-1,BG$15-1,1,1)),(1-PLE!$AA$28)*OFFSET(Import.PLQ,$A178-1,BG$15-1,1,1))))</f>
        <v>0</v>
      </c>
      <c r="BH178" s="144">
        <f ca="1">IF(BH$13="",0,CHOOSE(Detalhamento.OpçãoServiços,OFFSET(Import.PLQ,$A178-1,BH$15-1,1,1),IF($E178&lt;&gt;1,IF(ISNUMBER(INDEX(Import.PLE,Detalhamento!$E178,Detalhamento!BH$15)),IF(INDEX(Import.PLE,Detalhamento!$E178,Detalhamento!BH$15)&lt;=mediçao,OFFSET(Import.PLQ,$A178-1,BH$15-1,1,1),0),0),PLE!$AA$28*OFFSET(Import.PLQ,$A178-1,BH$15-1,1,1)),IF($E178&lt;&gt;1,IF(ISNUMBER(INDEX(Import.PLE,Detalhamento!$E178,Detalhamento!BH$15)),IF(INDEX(Import.PLE,Detalhamento!$E178,Detalhamento!BH$15)&lt;=mediçao,0,OFFSET(Import.PLQ,$A178-1,BH$15-1,1,1)),OFFSET(Import.PLQ,$A178-1,BH$15-1,1,1)),(1-PLE!$AA$28)*OFFSET(Import.PLQ,$A178-1,BH$15-1,1,1))))</f>
        <v>0</v>
      </c>
      <c r="BI178" s="144">
        <f ca="1">IF(BI$13="",0,CHOOSE(Detalhamento.OpçãoServiços,OFFSET(Import.PLQ,$A178-1,BI$15-1,1,1),IF($E178&lt;&gt;1,IF(ISNUMBER(INDEX(Import.PLE,Detalhamento!$E178,Detalhamento!BI$15)),IF(INDEX(Import.PLE,Detalhamento!$E178,Detalhamento!BI$15)&lt;=mediçao,OFFSET(Import.PLQ,$A178-1,BI$15-1,1,1),0),0),PLE!$AA$28*OFFSET(Import.PLQ,$A178-1,BI$15-1,1,1)),IF($E178&lt;&gt;1,IF(ISNUMBER(INDEX(Import.PLE,Detalhamento!$E178,Detalhamento!BI$15)),IF(INDEX(Import.PLE,Detalhamento!$E178,Detalhamento!BI$15)&lt;=mediçao,0,OFFSET(Import.PLQ,$A178-1,BI$15-1,1,1)),OFFSET(Import.PLQ,$A178-1,BI$15-1,1,1)),(1-PLE!$AA$28)*OFFSET(Import.PLQ,$A178-1,BI$15-1,1,1))))</f>
        <v>0</v>
      </c>
    </row>
    <row r="179" spans="1:61" ht="10.5" hidden="1" x14ac:dyDescent="0.25">
      <c r="A179" s="155">
        <v>163</v>
      </c>
      <c r="B179" s="21" t="str">
        <f t="shared" ca="1" si="25"/>
        <v>Nível</v>
      </c>
      <c r="E179" s="153" t="str">
        <f t="shared" ca="1" si="26"/>
        <v/>
      </c>
      <c r="F179" s="154">
        <f t="shared" ca="1" si="27"/>
        <v>0</v>
      </c>
      <c r="G179" s="154" t="str">
        <f t="shared" ca="1" si="30"/>
        <v>2.4.2</v>
      </c>
      <c r="H179" s="182" t="str">
        <f t="shared" ca="1" si="30"/>
        <v>ELEMENTO VAZADO</v>
      </c>
      <c r="I179" s="37" t="str">
        <f t="shared" ca="1" si="28"/>
        <v/>
      </c>
      <c r="J179" s="144" t="str">
        <f t="shared" ca="1" si="29"/>
        <v/>
      </c>
      <c r="K179" s="67"/>
      <c r="L179" s="144">
        <f ca="1">IF(L$13="",0,CHOOSE(Detalhamento.OpçãoServiços,OFFSET(Import.PLQ,$A179-1,L$15-1,1,1),IF($E179&lt;&gt;1,IF(ISNUMBER(INDEX(Import.PLE,Detalhamento!$E179,Detalhamento!L$15)),IF(INDEX(Import.PLE,Detalhamento!$E179,Detalhamento!L$15)&lt;=mediçao,OFFSET(Import.PLQ,$A179-1,L$15-1,1,1),0),0),PLE!$AA$28*OFFSET(Import.PLQ,$A179-1,L$15-1,1,1)),IF($E179&lt;&gt;1,IF(ISNUMBER(INDEX(Import.PLE,Detalhamento!$E179,Detalhamento!L$15)),IF(INDEX(Import.PLE,Detalhamento!$E179,Detalhamento!L$15)&lt;=mediçao,0,OFFSET(Import.PLQ,$A179-1,L$15-1,1,1)),OFFSET(Import.PLQ,$A179-1,L$15-1,1,1)),(1-PLE!$AA$28)*OFFSET(Import.PLQ,$A179-1,L$15-1,1,1))))</f>
        <v>0</v>
      </c>
      <c r="M179" s="144">
        <f ca="1">IF(M$13="",0,CHOOSE(Detalhamento.OpçãoServiços,OFFSET(Import.PLQ,$A179-1,M$15-1,1,1),IF($E179&lt;&gt;1,IF(ISNUMBER(INDEX(Import.PLE,Detalhamento!$E179,Detalhamento!M$15)),IF(INDEX(Import.PLE,Detalhamento!$E179,Detalhamento!M$15)&lt;=mediçao,OFFSET(Import.PLQ,$A179-1,M$15-1,1,1),0),0),PLE!$AA$28*OFFSET(Import.PLQ,$A179-1,M$15-1,1,1)),IF($E179&lt;&gt;1,IF(ISNUMBER(INDEX(Import.PLE,Detalhamento!$E179,Detalhamento!M$15)),IF(INDEX(Import.PLE,Detalhamento!$E179,Detalhamento!M$15)&lt;=mediçao,0,OFFSET(Import.PLQ,$A179-1,M$15-1,1,1)),OFFSET(Import.PLQ,$A179-1,M$15-1,1,1)),(1-PLE!$AA$28)*OFFSET(Import.PLQ,$A179-1,M$15-1,1,1))))</f>
        <v>0</v>
      </c>
      <c r="N179" s="144">
        <f ca="1">IF(N$13="",0,CHOOSE(Detalhamento.OpçãoServiços,OFFSET(Import.PLQ,$A179-1,N$15-1,1,1),IF($E179&lt;&gt;1,IF(ISNUMBER(INDEX(Import.PLE,Detalhamento!$E179,Detalhamento!N$15)),IF(INDEX(Import.PLE,Detalhamento!$E179,Detalhamento!N$15)&lt;=mediçao,OFFSET(Import.PLQ,$A179-1,N$15-1,1,1),0),0),PLE!$AA$28*OFFSET(Import.PLQ,$A179-1,N$15-1,1,1)),IF($E179&lt;&gt;1,IF(ISNUMBER(INDEX(Import.PLE,Detalhamento!$E179,Detalhamento!N$15)),IF(INDEX(Import.PLE,Detalhamento!$E179,Detalhamento!N$15)&lt;=mediçao,0,OFFSET(Import.PLQ,$A179-1,N$15-1,1,1)),OFFSET(Import.PLQ,$A179-1,N$15-1,1,1)),(1-PLE!$AA$28)*OFFSET(Import.PLQ,$A179-1,N$15-1,1,1))))</f>
        <v>0</v>
      </c>
      <c r="O179" s="144">
        <f ca="1">IF(O$13="",0,CHOOSE(Detalhamento.OpçãoServiços,OFFSET(Import.PLQ,$A179-1,O$15-1,1,1),IF($E179&lt;&gt;1,IF(ISNUMBER(INDEX(Import.PLE,Detalhamento!$E179,Detalhamento!O$15)),IF(INDEX(Import.PLE,Detalhamento!$E179,Detalhamento!O$15)&lt;=mediçao,OFFSET(Import.PLQ,$A179-1,O$15-1,1,1),0),0),PLE!$AA$28*OFFSET(Import.PLQ,$A179-1,O$15-1,1,1)),IF($E179&lt;&gt;1,IF(ISNUMBER(INDEX(Import.PLE,Detalhamento!$E179,Detalhamento!O$15)),IF(INDEX(Import.PLE,Detalhamento!$E179,Detalhamento!O$15)&lt;=mediçao,0,OFFSET(Import.PLQ,$A179-1,O$15-1,1,1)),OFFSET(Import.PLQ,$A179-1,O$15-1,1,1)),(1-PLE!$AA$28)*OFFSET(Import.PLQ,$A179-1,O$15-1,1,1))))</f>
        <v>0</v>
      </c>
      <c r="P179" s="144">
        <f ca="1">IF(P$13="",0,CHOOSE(Detalhamento.OpçãoServiços,OFFSET(Import.PLQ,$A179-1,P$15-1,1,1),IF($E179&lt;&gt;1,IF(ISNUMBER(INDEX(Import.PLE,Detalhamento!$E179,Detalhamento!P$15)),IF(INDEX(Import.PLE,Detalhamento!$E179,Detalhamento!P$15)&lt;=mediçao,OFFSET(Import.PLQ,$A179-1,P$15-1,1,1),0),0),PLE!$AA$28*OFFSET(Import.PLQ,$A179-1,P$15-1,1,1)),IF($E179&lt;&gt;1,IF(ISNUMBER(INDEX(Import.PLE,Detalhamento!$E179,Detalhamento!P$15)),IF(INDEX(Import.PLE,Detalhamento!$E179,Detalhamento!P$15)&lt;=mediçao,0,OFFSET(Import.PLQ,$A179-1,P$15-1,1,1)),OFFSET(Import.PLQ,$A179-1,P$15-1,1,1)),(1-PLE!$AA$28)*OFFSET(Import.PLQ,$A179-1,P$15-1,1,1))))</f>
        <v>0</v>
      </c>
      <c r="Q179" s="144">
        <f ca="1">IF(Q$13="",0,CHOOSE(Detalhamento.OpçãoServiços,OFFSET(Import.PLQ,$A179-1,Q$15-1,1,1),IF($E179&lt;&gt;1,IF(ISNUMBER(INDEX(Import.PLE,Detalhamento!$E179,Detalhamento!Q$15)),IF(INDEX(Import.PLE,Detalhamento!$E179,Detalhamento!Q$15)&lt;=mediçao,OFFSET(Import.PLQ,$A179-1,Q$15-1,1,1),0),0),PLE!$AA$28*OFFSET(Import.PLQ,$A179-1,Q$15-1,1,1)),IF($E179&lt;&gt;1,IF(ISNUMBER(INDEX(Import.PLE,Detalhamento!$E179,Detalhamento!Q$15)),IF(INDEX(Import.PLE,Detalhamento!$E179,Detalhamento!Q$15)&lt;=mediçao,0,OFFSET(Import.PLQ,$A179-1,Q$15-1,1,1)),OFFSET(Import.PLQ,$A179-1,Q$15-1,1,1)),(1-PLE!$AA$28)*OFFSET(Import.PLQ,$A179-1,Q$15-1,1,1))))</f>
        <v>0</v>
      </c>
      <c r="R179" s="144">
        <f ca="1">IF(R$13="",0,CHOOSE(Detalhamento.OpçãoServiços,OFFSET(Import.PLQ,$A179-1,R$15-1,1,1),IF($E179&lt;&gt;1,IF(ISNUMBER(INDEX(Import.PLE,Detalhamento!$E179,Detalhamento!R$15)),IF(INDEX(Import.PLE,Detalhamento!$E179,Detalhamento!R$15)&lt;=mediçao,OFFSET(Import.PLQ,$A179-1,R$15-1,1,1),0),0),PLE!$AA$28*OFFSET(Import.PLQ,$A179-1,R$15-1,1,1)),IF($E179&lt;&gt;1,IF(ISNUMBER(INDEX(Import.PLE,Detalhamento!$E179,Detalhamento!R$15)),IF(INDEX(Import.PLE,Detalhamento!$E179,Detalhamento!R$15)&lt;=mediçao,0,OFFSET(Import.PLQ,$A179-1,R$15-1,1,1)),OFFSET(Import.PLQ,$A179-1,R$15-1,1,1)),(1-PLE!$AA$28)*OFFSET(Import.PLQ,$A179-1,R$15-1,1,1))))</f>
        <v>0</v>
      </c>
      <c r="S179" s="144">
        <f ca="1">IF(S$13="",0,CHOOSE(Detalhamento.OpçãoServiços,OFFSET(Import.PLQ,$A179-1,S$15-1,1,1),IF($E179&lt;&gt;1,IF(ISNUMBER(INDEX(Import.PLE,Detalhamento!$E179,Detalhamento!S$15)),IF(INDEX(Import.PLE,Detalhamento!$E179,Detalhamento!S$15)&lt;=mediçao,OFFSET(Import.PLQ,$A179-1,S$15-1,1,1),0),0),PLE!$AA$28*OFFSET(Import.PLQ,$A179-1,S$15-1,1,1)),IF($E179&lt;&gt;1,IF(ISNUMBER(INDEX(Import.PLE,Detalhamento!$E179,Detalhamento!S$15)),IF(INDEX(Import.PLE,Detalhamento!$E179,Detalhamento!S$15)&lt;=mediçao,0,OFFSET(Import.PLQ,$A179-1,S$15-1,1,1)),OFFSET(Import.PLQ,$A179-1,S$15-1,1,1)),(1-PLE!$AA$28)*OFFSET(Import.PLQ,$A179-1,S$15-1,1,1))))</f>
        <v>0</v>
      </c>
      <c r="T179" s="144">
        <f ca="1">IF(T$13="",0,CHOOSE(Detalhamento.OpçãoServiços,OFFSET(Import.PLQ,$A179-1,T$15-1,1,1),IF($E179&lt;&gt;1,IF(ISNUMBER(INDEX(Import.PLE,Detalhamento!$E179,Detalhamento!T$15)),IF(INDEX(Import.PLE,Detalhamento!$E179,Detalhamento!T$15)&lt;=mediçao,OFFSET(Import.PLQ,$A179-1,T$15-1,1,1),0),0),PLE!$AA$28*OFFSET(Import.PLQ,$A179-1,T$15-1,1,1)),IF($E179&lt;&gt;1,IF(ISNUMBER(INDEX(Import.PLE,Detalhamento!$E179,Detalhamento!T$15)),IF(INDEX(Import.PLE,Detalhamento!$E179,Detalhamento!T$15)&lt;=mediçao,0,OFFSET(Import.PLQ,$A179-1,T$15-1,1,1)),OFFSET(Import.PLQ,$A179-1,T$15-1,1,1)),(1-PLE!$AA$28)*OFFSET(Import.PLQ,$A179-1,T$15-1,1,1))))</f>
        <v>0</v>
      </c>
      <c r="U179" s="144">
        <f ca="1">IF(U$13="",0,CHOOSE(Detalhamento.OpçãoServiços,OFFSET(Import.PLQ,$A179-1,U$15-1,1,1),IF($E179&lt;&gt;1,IF(ISNUMBER(INDEX(Import.PLE,Detalhamento!$E179,Detalhamento!U$15)),IF(INDEX(Import.PLE,Detalhamento!$E179,Detalhamento!U$15)&lt;=mediçao,OFFSET(Import.PLQ,$A179-1,U$15-1,1,1),0),0),PLE!$AA$28*OFFSET(Import.PLQ,$A179-1,U$15-1,1,1)),IF($E179&lt;&gt;1,IF(ISNUMBER(INDEX(Import.PLE,Detalhamento!$E179,Detalhamento!U$15)),IF(INDEX(Import.PLE,Detalhamento!$E179,Detalhamento!U$15)&lt;=mediçao,0,OFFSET(Import.PLQ,$A179-1,U$15-1,1,1)),OFFSET(Import.PLQ,$A179-1,U$15-1,1,1)),(1-PLE!$AA$28)*OFFSET(Import.PLQ,$A179-1,U$15-1,1,1))))</f>
        <v>0</v>
      </c>
      <c r="V179" s="144">
        <f ca="1">IF(V$13="",0,CHOOSE(Detalhamento.OpçãoServiços,OFFSET(Import.PLQ,$A179-1,V$15-1,1,1),IF($E179&lt;&gt;1,IF(ISNUMBER(INDEX(Import.PLE,Detalhamento!$E179,Detalhamento!V$15)),IF(INDEX(Import.PLE,Detalhamento!$E179,Detalhamento!V$15)&lt;=mediçao,OFFSET(Import.PLQ,$A179-1,V$15-1,1,1),0),0),PLE!$AA$28*OFFSET(Import.PLQ,$A179-1,V$15-1,1,1)),IF($E179&lt;&gt;1,IF(ISNUMBER(INDEX(Import.PLE,Detalhamento!$E179,Detalhamento!V$15)),IF(INDEX(Import.PLE,Detalhamento!$E179,Detalhamento!V$15)&lt;=mediçao,0,OFFSET(Import.PLQ,$A179-1,V$15-1,1,1)),OFFSET(Import.PLQ,$A179-1,V$15-1,1,1)),(1-PLE!$AA$28)*OFFSET(Import.PLQ,$A179-1,V$15-1,1,1))))</f>
        <v>0</v>
      </c>
      <c r="W179" s="144">
        <f ca="1">IF(W$13="",0,CHOOSE(Detalhamento.OpçãoServiços,OFFSET(Import.PLQ,$A179-1,W$15-1,1,1),IF($E179&lt;&gt;1,IF(ISNUMBER(INDEX(Import.PLE,Detalhamento!$E179,Detalhamento!W$15)),IF(INDEX(Import.PLE,Detalhamento!$E179,Detalhamento!W$15)&lt;=mediçao,OFFSET(Import.PLQ,$A179-1,W$15-1,1,1),0),0),PLE!$AA$28*OFFSET(Import.PLQ,$A179-1,W$15-1,1,1)),IF($E179&lt;&gt;1,IF(ISNUMBER(INDEX(Import.PLE,Detalhamento!$E179,Detalhamento!W$15)),IF(INDEX(Import.PLE,Detalhamento!$E179,Detalhamento!W$15)&lt;=mediçao,0,OFFSET(Import.PLQ,$A179-1,W$15-1,1,1)),OFFSET(Import.PLQ,$A179-1,W$15-1,1,1)),(1-PLE!$AA$28)*OFFSET(Import.PLQ,$A179-1,W$15-1,1,1))))</f>
        <v>0</v>
      </c>
      <c r="X179" s="144">
        <f ca="1">IF(X$13="",0,CHOOSE(Detalhamento.OpçãoServiços,OFFSET(Import.PLQ,$A179-1,X$15-1,1,1),IF($E179&lt;&gt;1,IF(ISNUMBER(INDEX(Import.PLE,Detalhamento!$E179,Detalhamento!X$15)),IF(INDEX(Import.PLE,Detalhamento!$E179,Detalhamento!X$15)&lt;=mediçao,OFFSET(Import.PLQ,$A179-1,X$15-1,1,1),0),0),PLE!$AA$28*OFFSET(Import.PLQ,$A179-1,X$15-1,1,1)),IF($E179&lt;&gt;1,IF(ISNUMBER(INDEX(Import.PLE,Detalhamento!$E179,Detalhamento!X$15)),IF(INDEX(Import.PLE,Detalhamento!$E179,Detalhamento!X$15)&lt;=mediçao,0,OFFSET(Import.PLQ,$A179-1,X$15-1,1,1)),OFFSET(Import.PLQ,$A179-1,X$15-1,1,1)),(1-PLE!$AA$28)*OFFSET(Import.PLQ,$A179-1,X$15-1,1,1))))</f>
        <v>0</v>
      </c>
      <c r="Y179" s="144">
        <f ca="1">IF(Y$13="",0,CHOOSE(Detalhamento.OpçãoServiços,OFFSET(Import.PLQ,$A179-1,Y$15-1,1,1),IF($E179&lt;&gt;1,IF(ISNUMBER(INDEX(Import.PLE,Detalhamento!$E179,Detalhamento!Y$15)),IF(INDEX(Import.PLE,Detalhamento!$E179,Detalhamento!Y$15)&lt;=mediçao,OFFSET(Import.PLQ,$A179-1,Y$15-1,1,1),0),0),PLE!$AA$28*OFFSET(Import.PLQ,$A179-1,Y$15-1,1,1)),IF($E179&lt;&gt;1,IF(ISNUMBER(INDEX(Import.PLE,Detalhamento!$E179,Detalhamento!Y$15)),IF(INDEX(Import.PLE,Detalhamento!$E179,Detalhamento!Y$15)&lt;=mediçao,0,OFFSET(Import.PLQ,$A179-1,Y$15-1,1,1)),OFFSET(Import.PLQ,$A179-1,Y$15-1,1,1)),(1-PLE!$AA$28)*OFFSET(Import.PLQ,$A179-1,Y$15-1,1,1))))</f>
        <v>0</v>
      </c>
      <c r="Z179" s="144">
        <f ca="1">IF(Z$13="",0,CHOOSE(Detalhamento.OpçãoServiços,OFFSET(Import.PLQ,$A179-1,Z$15-1,1,1),IF($E179&lt;&gt;1,IF(ISNUMBER(INDEX(Import.PLE,Detalhamento!$E179,Detalhamento!Z$15)),IF(INDEX(Import.PLE,Detalhamento!$E179,Detalhamento!Z$15)&lt;=mediçao,OFFSET(Import.PLQ,$A179-1,Z$15-1,1,1),0),0),PLE!$AA$28*OFFSET(Import.PLQ,$A179-1,Z$15-1,1,1)),IF($E179&lt;&gt;1,IF(ISNUMBER(INDEX(Import.PLE,Detalhamento!$E179,Detalhamento!Z$15)),IF(INDEX(Import.PLE,Detalhamento!$E179,Detalhamento!Z$15)&lt;=mediçao,0,OFFSET(Import.PLQ,$A179-1,Z$15-1,1,1)),OFFSET(Import.PLQ,$A179-1,Z$15-1,1,1)),(1-PLE!$AA$28)*OFFSET(Import.PLQ,$A179-1,Z$15-1,1,1))))</f>
        <v>0</v>
      </c>
      <c r="AA179" s="144">
        <f ca="1">IF(AA$13="",0,CHOOSE(Detalhamento.OpçãoServiços,OFFSET(Import.PLQ,$A179-1,AA$15-1,1,1),IF($E179&lt;&gt;1,IF(ISNUMBER(INDEX(Import.PLE,Detalhamento!$E179,Detalhamento!AA$15)),IF(INDEX(Import.PLE,Detalhamento!$E179,Detalhamento!AA$15)&lt;=mediçao,OFFSET(Import.PLQ,$A179-1,AA$15-1,1,1),0),0),PLE!$AA$28*OFFSET(Import.PLQ,$A179-1,AA$15-1,1,1)),IF($E179&lt;&gt;1,IF(ISNUMBER(INDEX(Import.PLE,Detalhamento!$E179,Detalhamento!AA$15)),IF(INDEX(Import.PLE,Detalhamento!$E179,Detalhamento!AA$15)&lt;=mediçao,0,OFFSET(Import.PLQ,$A179-1,AA$15-1,1,1)),OFFSET(Import.PLQ,$A179-1,AA$15-1,1,1)),(1-PLE!$AA$28)*OFFSET(Import.PLQ,$A179-1,AA$15-1,1,1))))</f>
        <v>0</v>
      </c>
      <c r="AB179" s="144">
        <f ca="1">IF(AB$13="",0,CHOOSE(Detalhamento.OpçãoServiços,OFFSET(Import.PLQ,$A179-1,AB$15-1,1,1),IF($E179&lt;&gt;1,IF(ISNUMBER(INDEX(Import.PLE,Detalhamento!$E179,Detalhamento!AB$15)),IF(INDEX(Import.PLE,Detalhamento!$E179,Detalhamento!AB$15)&lt;=mediçao,OFFSET(Import.PLQ,$A179-1,AB$15-1,1,1),0),0),PLE!$AA$28*OFFSET(Import.PLQ,$A179-1,AB$15-1,1,1)),IF($E179&lt;&gt;1,IF(ISNUMBER(INDEX(Import.PLE,Detalhamento!$E179,Detalhamento!AB$15)),IF(INDEX(Import.PLE,Detalhamento!$E179,Detalhamento!AB$15)&lt;=mediçao,0,OFFSET(Import.PLQ,$A179-1,AB$15-1,1,1)),OFFSET(Import.PLQ,$A179-1,AB$15-1,1,1)),(1-PLE!$AA$28)*OFFSET(Import.PLQ,$A179-1,AB$15-1,1,1))))</f>
        <v>0</v>
      </c>
      <c r="AC179" s="144">
        <f ca="1">IF(AC$13="",0,CHOOSE(Detalhamento.OpçãoServiços,OFFSET(Import.PLQ,$A179-1,AC$15-1,1,1),IF($E179&lt;&gt;1,IF(ISNUMBER(INDEX(Import.PLE,Detalhamento!$E179,Detalhamento!AC$15)),IF(INDEX(Import.PLE,Detalhamento!$E179,Detalhamento!AC$15)&lt;=mediçao,OFFSET(Import.PLQ,$A179-1,AC$15-1,1,1),0),0),PLE!$AA$28*OFFSET(Import.PLQ,$A179-1,AC$15-1,1,1)),IF($E179&lt;&gt;1,IF(ISNUMBER(INDEX(Import.PLE,Detalhamento!$E179,Detalhamento!AC$15)),IF(INDEX(Import.PLE,Detalhamento!$E179,Detalhamento!AC$15)&lt;=mediçao,0,OFFSET(Import.PLQ,$A179-1,AC$15-1,1,1)),OFFSET(Import.PLQ,$A179-1,AC$15-1,1,1)),(1-PLE!$AA$28)*OFFSET(Import.PLQ,$A179-1,AC$15-1,1,1))))</f>
        <v>0</v>
      </c>
      <c r="AD179" s="144">
        <f ca="1">IF(AD$13="",0,CHOOSE(Detalhamento.OpçãoServiços,OFFSET(Import.PLQ,$A179-1,AD$15-1,1,1),IF($E179&lt;&gt;1,IF(ISNUMBER(INDEX(Import.PLE,Detalhamento!$E179,Detalhamento!AD$15)),IF(INDEX(Import.PLE,Detalhamento!$E179,Detalhamento!AD$15)&lt;=mediçao,OFFSET(Import.PLQ,$A179-1,AD$15-1,1,1),0),0),PLE!$AA$28*OFFSET(Import.PLQ,$A179-1,AD$15-1,1,1)),IF($E179&lt;&gt;1,IF(ISNUMBER(INDEX(Import.PLE,Detalhamento!$E179,Detalhamento!AD$15)),IF(INDEX(Import.PLE,Detalhamento!$E179,Detalhamento!AD$15)&lt;=mediçao,0,OFFSET(Import.PLQ,$A179-1,AD$15-1,1,1)),OFFSET(Import.PLQ,$A179-1,AD$15-1,1,1)),(1-PLE!$AA$28)*OFFSET(Import.PLQ,$A179-1,AD$15-1,1,1))))</f>
        <v>0</v>
      </c>
      <c r="AE179" s="144">
        <f ca="1">IF(AE$13="",0,CHOOSE(Detalhamento.OpçãoServiços,OFFSET(Import.PLQ,$A179-1,AE$15-1,1,1),IF($E179&lt;&gt;1,IF(ISNUMBER(INDEX(Import.PLE,Detalhamento!$E179,Detalhamento!AE$15)),IF(INDEX(Import.PLE,Detalhamento!$E179,Detalhamento!AE$15)&lt;=mediçao,OFFSET(Import.PLQ,$A179-1,AE$15-1,1,1),0),0),PLE!$AA$28*OFFSET(Import.PLQ,$A179-1,AE$15-1,1,1)),IF($E179&lt;&gt;1,IF(ISNUMBER(INDEX(Import.PLE,Detalhamento!$E179,Detalhamento!AE$15)),IF(INDEX(Import.PLE,Detalhamento!$E179,Detalhamento!AE$15)&lt;=mediçao,0,OFFSET(Import.PLQ,$A179-1,AE$15-1,1,1)),OFFSET(Import.PLQ,$A179-1,AE$15-1,1,1)),(1-PLE!$AA$28)*OFFSET(Import.PLQ,$A179-1,AE$15-1,1,1))))</f>
        <v>0</v>
      </c>
      <c r="AF179" s="144">
        <f ca="1">IF(AF$13="",0,CHOOSE(Detalhamento.OpçãoServiços,OFFSET(Import.PLQ,$A179-1,AF$15-1,1,1),IF($E179&lt;&gt;1,IF(ISNUMBER(INDEX(Import.PLE,Detalhamento!$E179,Detalhamento!AF$15)),IF(INDEX(Import.PLE,Detalhamento!$E179,Detalhamento!AF$15)&lt;=mediçao,OFFSET(Import.PLQ,$A179-1,AF$15-1,1,1),0),0),PLE!$AA$28*OFFSET(Import.PLQ,$A179-1,AF$15-1,1,1)),IF($E179&lt;&gt;1,IF(ISNUMBER(INDEX(Import.PLE,Detalhamento!$E179,Detalhamento!AF$15)),IF(INDEX(Import.PLE,Detalhamento!$E179,Detalhamento!AF$15)&lt;=mediçao,0,OFFSET(Import.PLQ,$A179-1,AF$15-1,1,1)),OFFSET(Import.PLQ,$A179-1,AF$15-1,1,1)),(1-PLE!$AA$28)*OFFSET(Import.PLQ,$A179-1,AF$15-1,1,1))))</f>
        <v>0</v>
      </c>
      <c r="AG179" s="144">
        <f ca="1">IF(AG$13="",0,CHOOSE(Detalhamento.OpçãoServiços,OFFSET(Import.PLQ,$A179-1,AG$15-1,1,1),IF($E179&lt;&gt;1,IF(ISNUMBER(INDEX(Import.PLE,Detalhamento!$E179,Detalhamento!AG$15)),IF(INDEX(Import.PLE,Detalhamento!$E179,Detalhamento!AG$15)&lt;=mediçao,OFFSET(Import.PLQ,$A179-1,AG$15-1,1,1),0),0),PLE!$AA$28*OFFSET(Import.PLQ,$A179-1,AG$15-1,1,1)),IF($E179&lt;&gt;1,IF(ISNUMBER(INDEX(Import.PLE,Detalhamento!$E179,Detalhamento!AG$15)),IF(INDEX(Import.PLE,Detalhamento!$E179,Detalhamento!AG$15)&lt;=mediçao,0,OFFSET(Import.PLQ,$A179-1,AG$15-1,1,1)),OFFSET(Import.PLQ,$A179-1,AG$15-1,1,1)),(1-PLE!$AA$28)*OFFSET(Import.PLQ,$A179-1,AG$15-1,1,1))))</f>
        <v>0</v>
      </c>
      <c r="AH179" s="144">
        <f ca="1">IF(AH$13="",0,CHOOSE(Detalhamento.OpçãoServiços,OFFSET(Import.PLQ,$A179-1,AH$15-1,1,1),IF($E179&lt;&gt;1,IF(ISNUMBER(INDEX(Import.PLE,Detalhamento!$E179,Detalhamento!AH$15)),IF(INDEX(Import.PLE,Detalhamento!$E179,Detalhamento!AH$15)&lt;=mediçao,OFFSET(Import.PLQ,$A179-1,AH$15-1,1,1),0),0),PLE!$AA$28*OFFSET(Import.PLQ,$A179-1,AH$15-1,1,1)),IF($E179&lt;&gt;1,IF(ISNUMBER(INDEX(Import.PLE,Detalhamento!$E179,Detalhamento!AH$15)),IF(INDEX(Import.PLE,Detalhamento!$E179,Detalhamento!AH$15)&lt;=mediçao,0,OFFSET(Import.PLQ,$A179-1,AH$15-1,1,1)),OFFSET(Import.PLQ,$A179-1,AH$15-1,1,1)),(1-PLE!$AA$28)*OFFSET(Import.PLQ,$A179-1,AH$15-1,1,1))))</f>
        <v>0</v>
      </c>
      <c r="AI179" s="144">
        <f ca="1">IF(AI$13="",0,CHOOSE(Detalhamento.OpçãoServiços,OFFSET(Import.PLQ,$A179-1,AI$15-1,1,1),IF($E179&lt;&gt;1,IF(ISNUMBER(INDEX(Import.PLE,Detalhamento!$E179,Detalhamento!AI$15)),IF(INDEX(Import.PLE,Detalhamento!$E179,Detalhamento!AI$15)&lt;=mediçao,OFFSET(Import.PLQ,$A179-1,AI$15-1,1,1),0),0),PLE!$AA$28*OFFSET(Import.PLQ,$A179-1,AI$15-1,1,1)),IF($E179&lt;&gt;1,IF(ISNUMBER(INDEX(Import.PLE,Detalhamento!$E179,Detalhamento!AI$15)),IF(INDEX(Import.PLE,Detalhamento!$E179,Detalhamento!AI$15)&lt;=mediçao,0,OFFSET(Import.PLQ,$A179-1,AI$15-1,1,1)),OFFSET(Import.PLQ,$A179-1,AI$15-1,1,1)),(1-PLE!$AA$28)*OFFSET(Import.PLQ,$A179-1,AI$15-1,1,1))))</f>
        <v>0</v>
      </c>
      <c r="AJ179" s="144">
        <f ca="1">IF(AJ$13="",0,CHOOSE(Detalhamento.OpçãoServiços,OFFSET(Import.PLQ,$A179-1,AJ$15-1,1,1),IF($E179&lt;&gt;1,IF(ISNUMBER(INDEX(Import.PLE,Detalhamento!$E179,Detalhamento!AJ$15)),IF(INDEX(Import.PLE,Detalhamento!$E179,Detalhamento!AJ$15)&lt;=mediçao,OFFSET(Import.PLQ,$A179-1,AJ$15-1,1,1),0),0),PLE!$AA$28*OFFSET(Import.PLQ,$A179-1,AJ$15-1,1,1)),IF($E179&lt;&gt;1,IF(ISNUMBER(INDEX(Import.PLE,Detalhamento!$E179,Detalhamento!AJ$15)),IF(INDEX(Import.PLE,Detalhamento!$E179,Detalhamento!AJ$15)&lt;=mediçao,0,OFFSET(Import.PLQ,$A179-1,AJ$15-1,1,1)),OFFSET(Import.PLQ,$A179-1,AJ$15-1,1,1)),(1-PLE!$AA$28)*OFFSET(Import.PLQ,$A179-1,AJ$15-1,1,1))))</f>
        <v>0</v>
      </c>
      <c r="AK179" s="144">
        <f ca="1">IF(AK$13="",0,CHOOSE(Detalhamento.OpçãoServiços,OFFSET(Import.PLQ,$A179-1,AK$15-1,1,1),IF($E179&lt;&gt;1,IF(ISNUMBER(INDEX(Import.PLE,Detalhamento!$E179,Detalhamento!AK$15)),IF(INDEX(Import.PLE,Detalhamento!$E179,Detalhamento!AK$15)&lt;=mediçao,OFFSET(Import.PLQ,$A179-1,AK$15-1,1,1),0),0),PLE!$AA$28*OFFSET(Import.PLQ,$A179-1,AK$15-1,1,1)),IF($E179&lt;&gt;1,IF(ISNUMBER(INDEX(Import.PLE,Detalhamento!$E179,Detalhamento!AK$15)),IF(INDEX(Import.PLE,Detalhamento!$E179,Detalhamento!AK$15)&lt;=mediçao,0,OFFSET(Import.PLQ,$A179-1,AK$15-1,1,1)),OFFSET(Import.PLQ,$A179-1,AK$15-1,1,1)),(1-PLE!$AA$28)*OFFSET(Import.PLQ,$A179-1,AK$15-1,1,1))))</f>
        <v>0</v>
      </c>
      <c r="AL179" s="144">
        <f ca="1">IF(AL$13="",0,CHOOSE(Detalhamento.OpçãoServiços,OFFSET(Import.PLQ,$A179-1,AL$15-1,1,1),IF($E179&lt;&gt;1,IF(ISNUMBER(INDEX(Import.PLE,Detalhamento!$E179,Detalhamento!AL$15)),IF(INDEX(Import.PLE,Detalhamento!$E179,Detalhamento!AL$15)&lt;=mediçao,OFFSET(Import.PLQ,$A179-1,AL$15-1,1,1),0),0),PLE!$AA$28*OFFSET(Import.PLQ,$A179-1,AL$15-1,1,1)),IF($E179&lt;&gt;1,IF(ISNUMBER(INDEX(Import.PLE,Detalhamento!$E179,Detalhamento!AL$15)),IF(INDEX(Import.PLE,Detalhamento!$E179,Detalhamento!AL$15)&lt;=mediçao,0,OFFSET(Import.PLQ,$A179-1,AL$15-1,1,1)),OFFSET(Import.PLQ,$A179-1,AL$15-1,1,1)),(1-PLE!$AA$28)*OFFSET(Import.PLQ,$A179-1,AL$15-1,1,1))))</f>
        <v>0</v>
      </c>
      <c r="AM179" s="144">
        <f ca="1">IF(AM$13="",0,CHOOSE(Detalhamento.OpçãoServiços,OFFSET(Import.PLQ,$A179-1,AM$15-1,1,1),IF($E179&lt;&gt;1,IF(ISNUMBER(INDEX(Import.PLE,Detalhamento!$E179,Detalhamento!AM$15)),IF(INDEX(Import.PLE,Detalhamento!$E179,Detalhamento!AM$15)&lt;=mediçao,OFFSET(Import.PLQ,$A179-1,AM$15-1,1,1),0),0),PLE!$AA$28*OFFSET(Import.PLQ,$A179-1,AM$15-1,1,1)),IF($E179&lt;&gt;1,IF(ISNUMBER(INDEX(Import.PLE,Detalhamento!$E179,Detalhamento!AM$15)),IF(INDEX(Import.PLE,Detalhamento!$E179,Detalhamento!AM$15)&lt;=mediçao,0,OFFSET(Import.PLQ,$A179-1,AM$15-1,1,1)),OFFSET(Import.PLQ,$A179-1,AM$15-1,1,1)),(1-PLE!$AA$28)*OFFSET(Import.PLQ,$A179-1,AM$15-1,1,1))))</f>
        <v>0</v>
      </c>
      <c r="AN179" s="144">
        <f ca="1">IF(AN$13="",0,CHOOSE(Detalhamento.OpçãoServiços,OFFSET(Import.PLQ,$A179-1,AN$15-1,1,1),IF($E179&lt;&gt;1,IF(ISNUMBER(INDEX(Import.PLE,Detalhamento!$E179,Detalhamento!AN$15)),IF(INDEX(Import.PLE,Detalhamento!$E179,Detalhamento!AN$15)&lt;=mediçao,OFFSET(Import.PLQ,$A179-1,AN$15-1,1,1),0),0),PLE!$AA$28*OFFSET(Import.PLQ,$A179-1,AN$15-1,1,1)),IF($E179&lt;&gt;1,IF(ISNUMBER(INDEX(Import.PLE,Detalhamento!$E179,Detalhamento!AN$15)),IF(INDEX(Import.PLE,Detalhamento!$E179,Detalhamento!AN$15)&lt;=mediçao,0,OFFSET(Import.PLQ,$A179-1,AN$15-1,1,1)),OFFSET(Import.PLQ,$A179-1,AN$15-1,1,1)),(1-PLE!$AA$28)*OFFSET(Import.PLQ,$A179-1,AN$15-1,1,1))))</f>
        <v>0</v>
      </c>
      <c r="AO179" s="144">
        <f ca="1">IF(AO$13="",0,CHOOSE(Detalhamento.OpçãoServiços,OFFSET(Import.PLQ,$A179-1,AO$15-1,1,1),IF($E179&lt;&gt;1,IF(ISNUMBER(INDEX(Import.PLE,Detalhamento!$E179,Detalhamento!AO$15)),IF(INDEX(Import.PLE,Detalhamento!$E179,Detalhamento!AO$15)&lt;=mediçao,OFFSET(Import.PLQ,$A179-1,AO$15-1,1,1),0),0),PLE!$AA$28*OFFSET(Import.PLQ,$A179-1,AO$15-1,1,1)),IF($E179&lt;&gt;1,IF(ISNUMBER(INDEX(Import.PLE,Detalhamento!$E179,Detalhamento!AO$15)),IF(INDEX(Import.PLE,Detalhamento!$E179,Detalhamento!AO$15)&lt;=mediçao,0,OFFSET(Import.PLQ,$A179-1,AO$15-1,1,1)),OFFSET(Import.PLQ,$A179-1,AO$15-1,1,1)),(1-PLE!$AA$28)*OFFSET(Import.PLQ,$A179-1,AO$15-1,1,1))))</f>
        <v>0</v>
      </c>
      <c r="AP179" s="144">
        <f ca="1">IF(AP$13="",0,CHOOSE(Detalhamento.OpçãoServiços,OFFSET(Import.PLQ,$A179-1,AP$15-1,1,1),IF($E179&lt;&gt;1,IF(ISNUMBER(INDEX(Import.PLE,Detalhamento!$E179,Detalhamento!AP$15)),IF(INDEX(Import.PLE,Detalhamento!$E179,Detalhamento!AP$15)&lt;=mediçao,OFFSET(Import.PLQ,$A179-1,AP$15-1,1,1),0),0),PLE!$AA$28*OFFSET(Import.PLQ,$A179-1,AP$15-1,1,1)),IF($E179&lt;&gt;1,IF(ISNUMBER(INDEX(Import.PLE,Detalhamento!$E179,Detalhamento!AP$15)),IF(INDEX(Import.PLE,Detalhamento!$E179,Detalhamento!AP$15)&lt;=mediçao,0,OFFSET(Import.PLQ,$A179-1,AP$15-1,1,1)),OFFSET(Import.PLQ,$A179-1,AP$15-1,1,1)),(1-PLE!$AA$28)*OFFSET(Import.PLQ,$A179-1,AP$15-1,1,1))))</f>
        <v>0</v>
      </c>
      <c r="AQ179" s="144">
        <f ca="1">IF(AQ$13="",0,CHOOSE(Detalhamento.OpçãoServiços,OFFSET(Import.PLQ,$A179-1,AQ$15-1,1,1),IF($E179&lt;&gt;1,IF(ISNUMBER(INDEX(Import.PLE,Detalhamento!$E179,Detalhamento!AQ$15)),IF(INDEX(Import.PLE,Detalhamento!$E179,Detalhamento!AQ$15)&lt;=mediçao,OFFSET(Import.PLQ,$A179-1,AQ$15-1,1,1),0),0),PLE!$AA$28*OFFSET(Import.PLQ,$A179-1,AQ$15-1,1,1)),IF($E179&lt;&gt;1,IF(ISNUMBER(INDEX(Import.PLE,Detalhamento!$E179,Detalhamento!AQ$15)),IF(INDEX(Import.PLE,Detalhamento!$E179,Detalhamento!AQ$15)&lt;=mediçao,0,OFFSET(Import.PLQ,$A179-1,AQ$15-1,1,1)),OFFSET(Import.PLQ,$A179-1,AQ$15-1,1,1)),(1-PLE!$AA$28)*OFFSET(Import.PLQ,$A179-1,AQ$15-1,1,1))))</f>
        <v>0</v>
      </c>
      <c r="AR179" s="144">
        <f ca="1">IF(AR$13="",0,CHOOSE(Detalhamento.OpçãoServiços,OFFSET(Import.PLQ,$A179-1,AR$15-1,1,1),IF($E179&lt;&gt;1,IF(ISNUMBER(INDEX(Import.PLE,Detalhamento!$E179,Detalhamento!AR$15)),IF(INDEX(Import.PLE,Detalhamento!$E179,Detalhamento!AR$15)&lt;=mediçao,OFFSET(Import.PLQ,$A179-1,AR$15-1,1,1),0),0),PLE!$AA$28*OFFSET(Import.PLQ,$A179-1,AR$15-1,1,1)),IF($E179&lt;&gt;1,IF(ISNUMBER(INDEX(Import.PLE,Detalhamento!$E179,Detalhamento!AR$15)),IF(INDEX(Import.PLE,Detalhamento!$E179,Detalhamento!AR$15)&lt;=mediçao,0,OFFSET(Import.PLQ,$A179-1,AR$15-1,1,1)),OFFSET(Import.PLQ,$A179-1,AR$15-1,1,1)),(1-PLE!$AA$28)*OFFSET(Import.PLQ,$A179-1,AR$15-1,1,1))))</f>
        <v>0</v>
      </c>
      <c r="AS179" s="144">
        <f ca="1">IF(AS$13="",0,CHOOSE(Detalhamento.OpçãoServiços,OFFSET(Import.PLQ,$A179-1,AS$15-1,1,1),IF($E179&lt;&gt;1,IF(ISNUMBER(INDEX(Import.PLE,Detalhamento!$E179,Detalhamento!AS$15)),IF(INDEX(Import.PLE,Detalhamento!$E179,Detalhamento!AS$15)&lt;=mediçao,OFFSET(Import.PLQ,$A179-1,AS$15-1,1,1),0),0),PLE!$AA$28*OFFSET(Import.PLQ,$A179-1,AS$15-1,1,1)),IF($E179&lt;&gt;1,IF(ISNUMBER(INDEX(Import.PLE,Detalhamento!$E179,Detalhamento!AS$15)),IF(INDEX(Import.PLE,Detalhamento!$E179,Detalhamento!AS$15)&lt;=mediçao,0,OFFSET(Import.PLQ,$A179-1,AS$15-1,1,1)),OFFSET(Import.PLQ,$A179-1,AS$15-1,1,1)),(1-PLE!$AA$28)*OFFSET(Import.PLQ,$A179-1,AS$15-1,1,1))))</f>
        <v>0</v>
      </c>
      <c r="AT179" s="144">
        <f ca="1">IF(AT$13="",0,CHOOSE(Detalhamento.OpçãoServiços,OFFSET(Import.PLQ,$A179-1,AT$15-1,1,1),IF($E179&lt;&gt;1,IF(ISNUMBER(INDEX(Import.PLE,Detalhamento!$E179,Detalhamento!AT$15)),IF(INDEX(Import.PLE,Detalhamento!$E179,Detalhamento!AT$15)&lt;=mediçao,OFFSET(Import.PLQ,$A179-1,AT$15-1,1,1),0),0),PLE!$AA$28*OFFSET(Import.PLQ,$A179-1,AT$15-1,1,1)),IF($E179&lt;&gt;1,IF(ISNUMBER(INDEX(Import.PLE,Detalhamento!$E179,Detalhamento!AT$15)),IF(INDEX(Import.PLE,Detalhamento!$E179,Detalhamento!AT$15)&lt;=mediçao,0,OFFSET(Import.PLQ,$A179-1,AT$15-1,1,1)),OFFSET(Import.PLQ,$A179-1,AT$15-1,1,1)),(1-PLE!$AA$28)*OFFSET(Import.PLQ,$A179-1,AT$15-1,1,1))))</f>
        <v>0</v>
      </c>
      <c r="AU179" s="144">
        <f ca="1">IF(AU$13="",0,CHOOSE(Detalhamento.OpçãoServiços,OFFSET(Import.PLQ,$A179-1,AU$15-1,1,1),IF($E179&lt;&gt;1,IF(ISNUMBER(INDEX(Import.PLE,Detalhamento!$E179,Detalhamento!AU$15)),IF(INDEX(Import.PLE,Detalhamento!$E179,Detalhamento!AU$15)&lt;=mediçao,OFFSET(Import.PLQ,$A179-1,AU$15-1,1,1),0),0),PLE!$AA$28*OFFSET(Import.PLQ,$A179-1,AU$15-1,1,1)),IF($E179&lt;&gt;1,IF(ISNUMBER(INDEX(Import.PLE,Detalhamento!$E179,Detalhamento!AU$15)),IF(INDEX(Import.PLE,Detalhamento!$E179,Detalhamento!AU$15)&lt;=mediçao,0,OFFSET(Import.PLQ,$A179-1,AU$15-1,1,1)),OFFSET(Import.PLQ,$A179-1,AU$15-1,1,1)),(1-PLE!$AA$28)*OFFSET(Import.PLQ,$A179-1,AU$15-1,1,1))))</f>
        <v>0</v>
      </c>
      <c r="AV179" s="144">
        <f ca="1">IF(AV$13="",0,CHOOSE(Detalhamento.OpçãoServiços,OFFSET(Import.PLQ,$A179-1,AV$15-1,1,1),IF($E179&lt;&gt;1,IF(ISNUMBER(INDEX(Import.PLE,Detalhamento!$E179,Detalhamento!AV$15)),IF(INDEX(Import.PLE,Detalhamento!$E179,Detalhamento!AV$15)&lt;=mediçao,OFFSET(Import.PLQ,$A179-1,AV$15-1,1,1),0),0),PLE!$AA$28*OFFSET(Import.PLQ,$A179-1,AV$15-1,1,1)),IF($E179&lt;&gt;1,IF(ISNUMBER(INDEX(Import.PLE,Detalhamento!$E179,Detalhamento!AV$15)),IF(INDEX(Import.PLE,Detalhamento!$E179,Detalhamento!AV$15)&lt;=mediçao,0,OFFSET(Import.PLQ,$A179-1,AV$15-1,1,1)),OFFSET(Import.PLQ,$A179-1,AV$15-1,1,1)),(1-PLE!$AA$28)*OFFSET(Import.PLQ,$A179-1,AV$15-1,1,1))))</f>
        <v>0</v>
      </c>
      <c r="AW179" s="144">
        <f ca="1">IF(AW$13="",0,CHOOSE(Detalhamento.OpçãoServiços,OFFSET(Import.PLQ,$A179-1,AW$15-1,1,1),IF($E179&lt;&gt;1,IF(ISNUMBER(INDEX(Import.PLE,Detalhamento!$E179,Detalhamento!AW$15)),IF(INDEX(Import.PLE,Detalhamento!$E179,Detalhamento!AW$15)&lt;=mediçao,OFFSET(Import.PLQ,$A179-1,AW$15-1,1,1),0),0),PLE!$AA$28*OFFSET(Import.PLQ,$A179-1,AW$15-1,1,1)),IF($E179&lt;&gt;1,IF(ISNUMBER(INDEX(Import.PLE,Detalhamento!$E179,Detalhamento!AW$15)),IF(INDEX(Import.PLE,Detalhamento!$E179,Detalhamento!AW$15)&lt;=mediçao,0,OFFSET(Import.PLQ,$A179-1,AW$15-1,1,1)),OFFSET(Import.PLQ,$A179-1,AW$15-1,1,1)),(1-PLE!$AA$28)*OFFSET(Import.PLQ,$A179-1,AW$15-1,1,1))))</f>
        <v>0</v>
      </c>
      <c r="AX179" s="144">
        <f ca="1">IF(AX$13="",0,CHOOSE(Detalhamento.OpçãoServiços,OFFSET(Import.PLQ,$A179-1,AX$15-1,1,1),IF($E179&lt;&gt;1,IF(ISNUMBER(INDEX(Import.PLE,Detalhamento!$E179,Detalhamento!AX$15)),IF(INDEX(Import.PLE,Detalhamento!$E179,Detalhamento!AX$15)&lt;=mediçao,OFFSET(Import.PLQ,$A179-1,AX$15-1,1,1),0),0),PLE!$AA$28*OFFSET(Import.PLQ,$A179-1,AX$15-1,1,1)),IF($E179&lt;&gt;1,IF(ISNUMBER(INDEX(Import.PLE,Detalhamento!$E179,Detalhamento!AX$15)),IF(INDEX(Import.PLE,Detalhamento!$E179,Detalhamento!AX$15)&lt;=mediçao,0,OFFSET(Import.PLQ,$A179-1,AX$15-1,1,1)),OFFSET(Import.PLQ,$A179-1,AX$15-1,1,1)),(1-PLE!$AA$28)*OFFSET(Import.PLQ,$A179-1,AX$15-1,1,1))))</f>
        <v>0</v>
      </c>
      <c r="AY179" s="144">
        <f ca="1">IF(AY$13="",0,CHOOSE(Detalhamento.OpçãoServiços,OFFSET(Import.PLQ,$A179-1,AY$15-1,1,1),IF($E179&lt;&gt;1,IF(ISNUMBER(INDEX(Import.PLE,Detalhamento!$E179,Detalhamento!AY$15)),IF(INDEX(Import.PLE,Detalhamento!$E179,Detalhamento!AY$15)&lt;=mediçao,OFFSET(Import.PLQ,$A179-1,AY$15-1,1,1),0),0),PLE!$AA$28*OFFSET(Import.PLQ,$A179-1,AY$15-1,1,1)),IF($E179&lt;&gt;1,IF(ISNUMBER(INDEX(Import.PLE,Detalhamento!$E179,Detalhamento!AY$15)),IF(INDEX(Import.PLE,Detalhamento!$E179,Detalhamento!AY$15)&lt;=mediçao,0,OFFSET(Import.PLQ,$A179-1,AY$15-1,1,1)),OFFSET(Import.PLQ,$A179-1,AY$15-1,1,1)),(1-PLE!$AA$28)*OFFSET(Import.PLQ,$A179-1,AY$15-1,1,1))))</f>
        <v>0</v>
      </c>
      <c r="AZ179" s="144">
        <f ca="1">IF(AZ$13="",0,CHOOSE(Detalhamento.OpçãoServiços,OFFSET(Import.PLQ,$A179-1,AZ$15-1,1,1),IF($E179&lt;&gt;1,IF(ISNUMBER(INDEX(Import.PLE,Detalhamento!$E179,Detalhamento!AZ$15)),IF(INDEX(Import.PLE,Detalhamento!$E179,Detalhamento!AZ$15)&lt;=mediçao,OFFSET(Import.PLQ,$A179-1,AZ$15-1,1,1),0),0),PLE!$AA$28*OFFSET(Import.PLQ,$A179-1,AZ$15-1,1,1)),IF($E179&lt;&gt;1,IF(ISNUMBER(INDEX(Import.PLE,Detalhamento!$E179,Detalhamento!AZ$15)),IF(INDEX(Import.PLE,Detalhamento!$E179,Detalhamento!AZ$15)&lt;=mediçao,0,OFFSET(Import.PLQ,$A179-1,AZ$15-1,1,1)),OFFSET(Import.PLQ,$A179-1,AZ$15-1,1,1)),(1-PLE!$AA$28)*OFFSET(Import.PLQ,$A179-1,AZ$15-1,1,1))))</f>
        <v>0</v>
      </c>
      <c r="BA179" s="144">
        <f ca="1">IF(BA$13="",0,CHOOSE(Detalhamento.OpçãoServiços,OFFSET(Import.PLQ,$A179-1,BA$15-1,1,1),IF($E179&lt;&gt;1,IF(ISNUMBER(INDEX(Import.PLE,Detalhamento!$E179,Detalhamento!BA$15)),IF(INDEX(Import.PLE,Detalhamento!$E179,Detalhamento!BA$15)&lt;=mediçao,OFFSET(Import.PLQ,$A179-1,BA$15-1,1,1),0),0),PLE!$AA$28*OFFSET(Import.PLQ,$A179-1,BA$15-1,1,1)),IF($E179&lt;&gt;1,IF(ISNUMBER(INDEX(Import.PLE,Detalhamento!$E179,Detalhamento!BA$15)),IF(INDEX(Import.PLE,Detalhamento!$E179,Detalhamento!BA$15)&lt;=mediçao,0,OFFSET(Import.PLQ,$A179-1,BA$15-1,1,1)),OFFSET(Import.PLQ,$A179-1,BA$15-1,1,1)),(1-PLE!$AA$28)*OFFSET(Import.PLQ,$A179-1,BA$15-1,1,1))))</f>
        <v>0</v>
      </c>
      <c r="BB179" s="144">
        <f ca="1">IF(BB$13="",0,CHOOSE(Detalhamento.OpçãoServiços,OFFSET(Import.PLQ,$A179-1,BB$15-1,1,1),IF($E179&lt;&gt;1,IF(ISNUMBER(INDEX(Import.PLE,Detalhamento!$E179,Detalhamento!BB$15)),IF(INDEX(Import.PLE,Detalhamento!$E179,Detalhamento!BB$15)&lt;=mediçao,OFFSET(Import.PLQ,$A179-1,BB$15-1,1,1),0),0),PLE!$AA$28*OFFSET(Import.PLQ,$A179-1,BB$15-1,1,1)),IF($E179&lt;&gt;1,IF(ISNUMBER(INDEX(Import.PLE,Detalhamento!$E179,Detalhamento!BB$15)),IF(INDEX(Import.PLE,Detalhamento!$E179,Detalhamento!BB$15)&lt;=mediçao,0,OFFSET(Import.PLQ,$A179-1,BB$15-1,1,1)),OFFSET(Import.PLQ,$A179-1,BB$15-1,1,1)),(1-PLE!$AA$28)*OFFSET(Import.PLQ,$A179-1,BB$15-1,1,1))))</f>
        <v>0</v>
      </c>
      <c r="BC179" s="144">
        <f ca="1">IF(BC$13="",0,CHOOSE(Detalhamento.OpçãoServiços,OFFSET(Import.PLQ,$A179-1,BC$15-1,1,1),IF($E179&lt;&gt;1,IF(ISNUMBER(INDEX(Import.PLE,Detalhamento!$E179,Detalhamento!BC$15)),IF(INDEX(Import.PLE,Detalhamento!$E179,Detalhamento!BC$15)&lt;=mediçao,OFFSET(Import.PLQ,$A179-1,BC$15-1,1,1),0),0),PLE!$AA$28*OFFSET(Import.PLQ,$A179-1,BC$15-1,1,1)),IF($E179&lt;&gt;1,IF(ISNUMBER(INDEX(Import.PLE,Detalhamento!$E179,Detalhamento!BC$15)),IF(INDEX(Import.PLE,Detalhamento!$E179,Detalhamento!BC$15)&lt;=mediçao,0,OFFSET(Import.PLQ,$A179-1,BC$15-1,1,1)),OFFSET(Import.PLQ,$A179-1,BC$15-1,1,1)),(1-PLE!$AA$28)*OFFSET(Import.PLQ,$A179-1,BC$15-1,1,1))))</f>
        <v>0</v>
      </c>
      <c r="BD179" s="144">
        <f ca="1">IF(BD$13="",0,CHOOSE(Detalhamento.OpçãoServiços,OFFSET(Import.PLQ,$A179-1,BD$15-1,1,1),IF($E179&lt;&gt;1,IF(ISNUMBER(INDEX(Import.PLE,Detalhamento!$E179,Detalhamento!BD$15)),IF(INDEX(Import.PLE,Detalhamento!$E179,Detalhamento!BD$15)&lt;=mediçao,OFFSET(Import.PLQ,$A179-1,BD$15-1,1,1),0),0),PLE!$AA$28*OFFSET(Import.PLQ,$A179-1,BD$15-1,1,1)),IF($E179&lt;&gt;1,IF(ISNUMBER(INDEX(Import.PLE,Detalhamento!$E179,Detalhamento!BD$15)),IF(INDEX(Import.PLE,Detalhamento!$E179,Detalhamento!BD$15)&lt;=mediçao,0,OFFSET(Import.PLQ,$A179-1,BD$15-1,1,1)),OFFSET(Import.PLQ,$A179-1,BD$15-1,1,1)),(1-PLE!$AA$28)*OFFSET(Import.PLQ,$A179-1,BD$15-1,1,1))))</f>
        <v>0</v>
      </c>
      <c r="BE179" s="144">
        <f ca="1">IF(BE$13="",0,CHOOSE(Detalhamento.OpçãoServiços,OFFSET(Import.PLQ,$A179-1,BE$15-1,1,1),IF($E179&lt;&gt;1,IF(ISNUMBER(INDEX(Import.PLE,Detalhamento!$E179,Detalhamento!BE$15)),IF(INDEX(Import.PLE,Detalhamento!$E179,Detalhamento!BE$15)&lt;=mediçao,OFFSET(Import.PLQ,$A179-1,BE$15-1,1,1),0),0),PLE!$AA$28*OFFSET(Import.PLQ,$A179-1,BE$15-1,1,1)),IF($E179&lt;&gt;1,IF(ISNUMBER(INDEX(Import.PLE,Detalhamento!$E179,Detalhamento!BE$15)),IF(INDEX(Import.PLE,Detalhamento!$E179,Detalhamento!BE$15)&lt;=mediçao,0,OFFSET(Import.PLQ,$A179-1,BE$15-1,1,1)),OFFSET(Import.PLQ,$A179-1,BE$15-1,1,1)),(1-PLE!$AA$28)*OFFSET(Import.PLQ,$A179-1,BE$15-1,1,1))))</f>
        <v>0</v>
      </c>
      <c r="BF179" s="144">
        <f ca="1">IF(BF$13="",0,CHOOSE(Detalhamento.OpçãoServiços,OFFSET(Import.PLQ,$A179-1,BF$15-1,1,1),IF($E179&lt;&gt;1,IF(ISNUMBER(INDEX(Import.PLE,Detalhamento!$E179,Detalhamento!BF$15)),IF(INDEX(Import.PLE,Detalhamento!$E179,Detalhamento!BF$15)&lt;=mediçao,OFFSET(Import.PLQ,$A179-1,BF$15-1,1,1),0),0),PLE!$AA$28*OFFSET(Import.PLQ,$A179-1,BF$15-1,1,1)),IF($E179&lt;&gt;1,IF(ISNUMBER(INDEX(Import.PLE,Detalhamento!$E179,Detalhamento!BF$15)),IF(INDEX(Import.PLE,Detalhamento!$E179,Detalhamento!BF$15)&lt;=mediçao,0,OFFSET(Import.PLQ,$A179-1,BF$15-1,1,1)),OFFSET(Import.PLQ,$A179-1,BF$15-1,1,1)),(1-PLE!$AA$28)*OFFSET(Import.PLQ,$A179-1,BF$15-1,1,1))))</f>
        <v>0</v>
      </c>
      <c r="BG179" s="144">
        <f ca="1">IF(BG$13="",0,CHOOSE(Detalhamento.OpçãoServiços,OFFSET(Import.PLQ,$A179-1,BG$15-1,1,1),IF($E179&lt;&gt;1,IF(ISNUMBER(INDEX(Import.PLE,Detalhamento!$E179,Detalhamento!BG$15)),IF(INDEX(Import.PLE,Detalhamento!$E179,Detalhamento!BG$15)&lt;=mediçao,OFFSET(Import.PLQ,$A179-1,BG$15-1,1,1),0),0),PLE!$AA$28*OFFSET(Import.PLQ,$A179-1,BG$15-1,1,1)),IF($E179&lt;&gt;1,IF(ISNUMBER(INDEX(Import.PLE,Detalhamento!$E179,Detalhamento!BG$15)),IF(INDEX(Import.PLE,Detalhamento!$E179,Detalhamento!BG$15)&lt;=mediçao,0,OFFSET(Import.PLQ,$A179-1,BG$15-1,1,1)),OFFSET(Import.PLQ,$A179-1,BG$15-1,1,1)),(1-PLE!$AA$28)*OFFSET(Import.PLQ,$A179-1,BG$15-1,1,1))))</f>
        <v>0</v>
      </c>
      <c r="BH179" s="144">
        <f ca="1">IF(BH$13="",0,CHOOSE(Detalhamento.OpçãoServiços,OFFSET(Import.PLQ,$A179-1,BH$15-1,1,1),IF($E179&lt;&gt;1,IF(ISNUMBER(INDEX(Import.PLE,Detalhamento!$E179,Detalhamento!BH$15)),IF(INDEX(Import.PLE,Detalhamento!$E179,Detalhamento!BH$15)&lt;=mediçao,OFFSET(Import.PLQ,$A179-1,BH$15-1,1,1),0),0),PLE!$AA$28*OFFSET(Import.PLQ,$A179-1,BH$15-1,1,1)),IF($E179&lt;&gt;1,IF(ISNUMBER(INDEX(Import.PLE,Detalhamento!$E179,Detalhamento!BH$15)),IF(INDEX(Import.PLE,Detalhamento!$E179,Detalhamento!BH$15)&lt;=mediçao,0,OFFSET(Import.PLQ,$A179-1,BH$15-1,1,1)),OFFSET(Import.PLQ,$A179-1,BH$15-1,1,1)),(1-PLE!$AA$28)*OFFSET(Import.PLQ,$A179-1,BH$15-1,1,1))))</f>
        <v>0</v>
      </c>
      <c r="BI179" s="144">
        <f ca="1">IF(BI$13="",0,CHOOSE(Detalhamento.OpçãoServiços,OFFSET(Import.PLQ,$A179-1,BI$15-1,1,1),IF($E179&lt;&gt;1,IF(ISNUMBER(INDEX(Import.PLE,Detalhamento!$E179,Detalhamento!BI$15)),IF(INDEX(Import.PLE,Detalhamento!$E179,Detalhamento!BI$15)&lt;=mediçao,OFFSET(Import.PLQ,$A179-1,BI$15-1,1,1),0),0),PLE!$AA$28*OFFSET(Import.PLQ,$A179-1,BI$15-1,1,1)),IF($E179&lt;&gt;1,IF(ISNUMBER(INDEX(Import.PLE,Detalhamento!$E179,Detalhamento!BI$15)),IF(INDEX(Import.PLE,Detalhamento!$E179,Detalhamento!BI$15)&lt;=mediçao,0,OFFSET(Import.PLQ,$A179-1,BI$15-1,1,1)),OFFSET(Import.PLQ,$A179-1,BI$15-1,1,1)),(1-PLE!$AA$28)*OFFSET(Import.PLQ,$A179-1,BI$15-1,1,1))))</f>
        <v>0</v>
      </c>
    </row>
    <row r="180" spans="1:61" ht="30" x14ac:dyDescent="0.2">
      <c r="A180" s="155">
        <v>136</v>
      </c>
      <c r="B180" s="21" t="str">
        <f t="shared" ca="1" si="25"/>
        <v>Serviço</v>
      </c>
      <c r="E180" s="153">
        <f t="shared" ca="1" si="26"/>
        <v>16</v>
      </c>
      <c r="F180" s="154">
        <f t="shared" ca="1" si="27"/>
        <v>160136</v>
      </c>
      <c r="G180" s="154" t="str">
        <f t="shared" ref="G180:H199" ca="1" si="31">OFFSET(LIorçamento,$A180-1,G$16,1,1)</f>
        <v>1.15.2</v>
      </c>
      <c r="H180" s="182" t="str">
        <f t="shared" ca="1" si="31"/>
        <v>CAIXA ENTERRADA ELÉTRICA RETANGULAR, EM CONCRETO PRÉ-MOLDADO, FUNDO COM BRITA, DIMENSÕES INTERNAS: 0,4X0,4X0,4 M. AF_12/2020</v>
      </c>
      <c r="I180" s="37" t="str">
        <f t="shared" ca="1" si="28"/>
        <v>UN</v>
      </c>
      <c r="J180" s="144">
        <f t="shared" ca="1" si="29"/>
        <v>8</v>
      </c>
      <c r="K180" s="67"/>
      <c r="L180" s="144">
        <f ca="1">IF(L$13="",0,CHOOSE(Detalhamento.OpçãoServiços,OFFSET(Import.PLQ,$A180-1,L$15-1,1,1),IF($E180&lt;&gt;1,IF(ISNUMBER(INDEX(Import.PLE,Detalhamento!$E180,Detalhamento!L$15)),IF(INDEX(Import.PLE,Detalhamento!$E180,Detalhamento!L$15)&lt;=mediçao,OFFSET(Import.PLQ,$A180-1,L$15-1,1,1),0),0),PLE!$AA$28*OFFSET(Import.PLQ,$A180-1,L$15-1,1,1)),IF($E180&lt;&gt;1,IF(ISNUMBER(INDEX(Import.PLE,Detalhamento!$E180,Detalhamento!L$15)),IF(INDEX(Import.PLE,Detalhamento!$E180,Detalhamento!L$15)&lt;=mediçao,0,OFFSET(Import.PLQ,$A180-1,L$15-1,1,1)),OFFSET(Import.PLQ,$A180-1,L$15-1,1,1)),(1-PLE!$AA$28)*OFFSET(Import.PLQ,$A180-1,L$15-1,1,1))))</f>
        <v>8</v>
      </c>
      <c r="M180" s="144">
        <f ca="1">IF(M$13="",0,CHOOSE(Detalhamento.OpçãoServiços,OFFSET(Import.PLQ,$A180-1,M$15-1,1,1),IF($E180&lt;&gt;1,IF(ISNUMBER(INDEX(Import.PLE,Detalhamento!$E180,Detalhamento!M$15)),IF(INDEX(Import.PLE,Detalhamento!$E180,Detalhamento!M$15)&lt;=mediçao,OFFSET(Import.PLQ,$A180-1,M$15-1,1,1),0),0),PLE!$AA$28*OFFSET(Import.PLQ,$A180-1,M$15-1,1,1)),IF($E180&lt;&gt;1,IF(ISNUMBER(INDEX(Import.PLE,Detalhamento!$E180,Detalhamento!M$15)),IF(INDEX(Import.PLE,Detalhamento!$E180,Detalhamento!M$15)&lt;=mediçao,0,OFFSET(Import.PLQ,$A180-1,M$15-1,1,1)),OFFSET(Import.PLQ,$A180-1,M$15-1,1,1)),(1-PLE!$AA$28)*OFFSET(Import.PLQ,$A180-1,M$15-1,1,1))))</f>
        <v>0</v>
      </c>
      <c r="N180" s="144">
        <f ca="1">IF(N$13="",0,CHOOSE(Detalhamento.OpçãoServiços,OFFSET(Import.PLQ,$A180-1,N$15-1,1,1),IF($E180&lt;&gt;1,IF(ISNUMBER(INDEX(Import.PLE,Detalhamento!$E180,Detalhamento!N$15)),IF(INDEX(Import.PLE,Detalhamento!$E180,Detalhamento!N$15)&lt;=mediçao,OFFSET(Import.PLQ,$A180-1,N$15-1,1,1),0),0),PLE!$AA$28*OFFSET(Import.PLQ,$A180-1,N$15-1,1,1)),IF($E180&lt;&gt;1,IF(ISNUMBER(INDEX(Import.PLE,Detalhamento!$E180,Detalhamento!N$15)),IF(INDEX(Import.PLE,Detalhamento!$E180,Detalhamento!N$15)&lt;=mediçao,0,OFFSET(Import.PLQ,$A180-1,N$15-1,1,1)),OFFSET(Import.PLQ,$A180-1,N$15-1,1,1)),(1-PLE!$AA$28)*OFFSET(Import.PLQ,$A180-1,N$15-1,1,1))))</f>
        <v>0</v>
      </c>
      <c r="O180" s="144">
        <f ca="1">IF(O$13="",0,CHOOSE(Detalhamento.OpçãoServiços,OFFSET(Import.PLQ,$A180-1,O$15-1,1,1),IF($E180&lt;&gt;1,IF(ISNUMBER(INDEX(Import.PLE,Detalhamento!$E180,Detalhamento!O$15)),IF(INDEX(Import.PLE,Detalhamento!$E180,Detalhamento!O$15)&lt;=mediçao,OFFSET(Import.PLQ,$A180-1,O$15-1,1,1),0),0),PLE!$AA$28*OFFSET(Import.PLQ,$A180-1,O$15-1,1,1)),IF($E180&lt;&gt;1,IF(ISNUMBER(INDEX(Import.PLE,Detalhamento!$E180,Detalhamento!O$15)),IF(INDEX(Import.PLE,Detalhamento!$E180,Detalhamento!O$15)&lt;=mediçao,0,OFFSET(Import.PLQ,$A180-1,O$15-1,1,1)),OFFSET(Import.PLQ,$A180-1,O$15-1,1,1)),(1-PLE!$AA$28)*OFFSET(Import.PLQ,$A180-1,O$15-1,1,1))))</f>
        <v>0</v>
      </c>
      <c r="P180" s="144">
        <f ca="1">IF(P$13="",0,CHOOSE(Detalhamento.OpçãoServiços,OFFSET(Import.PLQ,$A180-1,P$15-1,1,1),IF($E180&lt;&gt;1,IF(ISNUMBER(INDEX(Import.PLE,Detalhamento!$E180,Detalhamento!P$15)),IF(INDEX(Import.PLE,Detalhamento!$E180,Detalhamento!P$15)&lt;=mediçao,OFFSET(Import.PLQ,$A180-1,P$15-1,1,1),0),0),PLE!$AA$28*OFFSET(Import.PLQ,$A180-1,P$15-1,1,1)),IF($E180&lt;&gt;1,IF(ISNUMBER(INDEX(Import.PLE,Detalhamento!$E180,Detalhamento!P$15)),IF(INDEX(Import.PLE,Detalhamento!$E180,Detalhamento!P$15)&lt;=mediçao,0,OFFSET(Import.PLQ,$A180-1,P$15-1,1,1)),OFFSET(Import.PLQ,$A180-1,P$15-1,1,1)),(1-PLE!$AA$28)*OFFSET(Import.PLQ,$A180-1,P$15-1,1,1))))</f>
        <v>0</v>
      </c>
      <c r="Q180" s="144">
        <f ca="1">IF(Q$13="",0,CHOOSE(Detalhamento.OpçãoServiços,OFFSET(Import.PLQ,$A180-1,Q$15-1,1,1),IF($E180&lt;&gt;1,IF(ISNUMBER(INDEX(Import.PLE,Detalhamento!$E180,Detalhamento!Q$15)),IF(INDEX(Import.PLE,Detalhamento!$E180,Detalhamento!Q$15)&lt;=mediçao,OFFSET(Import.PLQ,$A180-1,Q$15-1,1,1),0),0),PLE!$AA$28*OFFSET(Import.PLQ,$A180-1,Q$15-1,1,1)),IF($E180&lt;&gt;1,IF(ISNUMBER(INDEX(Import.PLE,Detalhamento!$E180,Detalhamento!Q$15)),IF(INDEX(Import.PLE,Detalhamento!$E180,Detalhamento!Q$15)&lt;=mediçao,0,OFFSET(Import.PLQ,$A180-1,Q$15-1,1,1)),OFFSET(Import.PLQ,$A180-1,Q$15-1,1,1)),(1-PLE!$AA$28)*OFFSET(Import.PLQ,$A180-1,Q$15-1,1,1))))</f>
        <v>0</v>
      </c>
      <c r="R180" s="144">
        <f ca="1">IF(R$13="",0,CHOOSE(Detalhamento.OpçãoServiços,OFFSET(Import.PLQ,$A180-1,R$15-1,1,1),IF($E180&lt;&gt;1,IF(ISNUMBER(INDEX(Import.PLE,Detalhamento!$E180,Detalhamento!R$15)),IF(INDEX(Import.PLE,Detalhamento!$E180,Detalhamento!R$15)&lt;=mediçao,OFFSET(Import.PLQ,$A180-1,R$15-1,1,1),0),0),PLE!$AA$28*OFFSET(Import.PLQ,$A180-1,R$15-1,1,1)),IF($E180&lt;&gt;1,IF(ISNUMBER(INDEX(Import.PLE,Detalhamento!$E180,Detalhamento!R$15)),IF(INDEX(Import.PLE,Detalhamento!$E180,Detalhamento!R$15)&lt;=mediçao,0,OFFSET(Import.PLQ,$A180-1,R$15-1,1,1)),OFFSET(Import.PLQ,$A180-1,R$15-1,1,1)),(1-PLE!$AA$28)*OFFSET(Import.PLQ,$A180-1,R$15-1,1,1))))</f>
        <v>0</v>
      </c>
      <c r="S180" s="144">
        <f ca="1">IF(S$13="",0,CHOOSE(Detalhamento.OpçãoServiços,OFFSET(Import.PLQ,$A180-1,S$15-1,1,1),IF($E180&lt;&gt;1,IF(ISNUMBER(INDEX(Import.PLE,Detalhamento!$E180,Detalhamento!S$15)),IF(INDEX(Import.PLE,Detalhamento!$E180,Detalhamento!S$15)&lt;=mediçao,OFFSET(Import.PLQ,$A180-1,S$15-1,1,1),0),0),PLE!$AA$28*OFFSET(Import.PLQ,$A180-1,S$15-1,1,1)),IF($E180&lt;&gt;1,IF(ISNUMBER(INDEX(Import.PLE,Detalhamento!$E180,Detalhamento!S$15)),IF(INDEX(Import.PLE,Detalhamento!$E180,Detalhamento!S$15)&lt;=mediçao,0,OFFSET(Import.PLQ,$A180-1,S$15-1,1,1)),OFFSET(Import.PLQ,$A180-1,S$15-1,1,1)),(1-PLE!$AA$28)*OFFSET(Import.PLQ,$A180-1,S$15-1,1,1))))</f>
        <v>0</v>
      </c>
      <c r="T180" s="144">
        <f ca="1">IF(T$13="",0,CHOOSE(Detalhamento.OpçãoServiços,OFFSET(Import.PLQ,$A180-1,T$15-1,1,1),IF($E180&lt;&gt;1,IF(ISNUMBER(INDEX(Import.PLE,Detalhamento!$E180,Detalhamento!T$15)),IF(INDEX(Import.PLE,Detalhamento!$E180,Detalhamento!T$15)&lt;=mediçao,OFFSET(Import.PLQ,$A180-1,T$15-1,1,1),0),0),PLE!$AA$28*OFFSET(Import.PLQ,$A180-1,T$15-1,1,1)),IF($E180&lt;&gt;1,IF(ISNUMBER(INDEX(Import.PLE,Detalhamento!$E180,Detalhamento!T$15)),IF(INDEX(Import.PLE,Detalhamento!$E180,Detalhamento!T$15)&lt;=mediçao,0,OFFSET(Import.PLQ,$A180-1,T$15-1,1,1)),OFFSET(Import.PLQ,$A180-1,T$15-1,1,1)),(1-PLE!$AA$28)*OFFSET(Import.PLQ,$A180-1,T$15-1,1,1))))</f>
        <v>0</v>
      </c>
      <c r="U180" s="144">
        <f ca="1">IF(U$13="",0,CHOOSE(Detalhamento.OpçãoServiços,OFFSET(Import.PLQ,$A180-1,U$15-1,1,1),IF($E180&lt;&gt;1,IF(ISNUMBER(INDEX(Import.PLE,Detalhamento!$E180,Detalhamento!U$15)),IF(INDEX(Import.PLE,Detalhamento!$E180,Detalhamento!U$15)&lt;=mediçao,OFFSET(Import.PLQ,$A180-1,U$15-1,1,1),0),0),PLE!$AA$28*OFFSET(Import.PLQ,$A180-1,U$15-1,1,1)),IF($E180&lt;&gt;1,IF(ISNUMBER(INDEX(Import.PLE,Detalhamento!$E180,Detalhamento!U$15)),IF(INDEX(Import.PLE,Detalhamento!$E180,Detalhamento!U$15)&lt;=mediçao,0,OFFSET(Import.PLQ,$A180-1,U$15-1,1,1)),OFFSET(Import.PLQ,$A180-1,U$15-1,1,1)),(1-PLE!$AA$28)*OFFSET(Import.PLQ,$A180-1,U$15-1,1,1))))</f>
        <v>0</v>
      </c>
      <c r="V180" s="144">
        <f ca="1">IF(V$13="",0,CHOOSE(Detalhamento.OpçãoServiços,OFFSET(Import.PLQ,$A180-1,V$15-1,1,1),IF($E180&lt;&gt;1,IF(ISNUMBER(INDEX(Import.PLE,Detalhamento!$E180,Detalhamento!V$15)),IF(INDEX(Import.PLE,Detalhamento!$E180,Detalhamento!V$15)&lt;=mediçao,OFFSET(Import.PLQ,$A180-1,V$15-1,1,1),0),0),PLE!$AA$28*OFFSET(Import.PLQ,$A180-1,V$15-1,1,1)),IF($E180&lt;&gt;1,IF(ISNUMBER(INDEX(Import.PLE,Detalhamento!$E180,Detalhamento!V$15)),IF(INDEX(Import.PLE,Detalhamento!$E180,Detalhamento!V$15)&lt;=mediçao,0,OFFSET(Import.PLQ,$A180-1,V$15-1,1,1)),OFFSET(Import.PLQ,$A180-1,V$15-1,1,1)),(1-PLE!$AA$28)*OFFSET(Import.PLQ,$A180-1,V$15-1,1,1))))</f>
        <v>0</v>
      </c>
      <c r="W180" s="144">
        <f ca="1">IF(W$13="",0,CHOOSE(Detalhamento.OpçãoServiços,OFFSET(Import.PLQ,$A180-1,W$15-1,1,1),IF($E180&lt;&gt;1,IF(ISNUMBER(INDEX(Import.PLE,Detalhamento!$E180,Detalhamento!W$15)),IF(INDEX(Import.PLE,Detalhamento!$E180,Detalhamento!W$15)&lt;=mediçao,OFFSET(Import.PLQ,$A180-1,W$15-1,1,1),0),0),PLE!$AA$28*OFFSET(Import.PLQ,$A180-1,W$15-1,1,1)),IF($E180&lt;&gt;1,IF(ISNUMBER(INDEX(Import.PLE,Detalhamento!$E180,Detalhamento!W$15)),IF(INDEX(Import.PLE,Detalhamento!$E180,Detalhamento!W$15)&lt;=mediçao,0,OFFSET(Import.PLQ,$A180-1,W$15-1,1,1)),OFFSET(Import.PLQ,$A180-1,W$15-1,1,1)),(1-PLE!$AA$28)*OFFSET(Import.PLQ,$A180-1,W$15-1,1,1))))</f>
        <v>0</v>
      </c>
      <c r="X180" s="144">
        <f ca="1">IF(X$13="",0,CHOOSE(Detalhamento.OpçãoServiços,OFFSET(Import.PLQ,$A180-1,X$15-1,1,1),IF($E180&lt;&gt;1,IF(ISNUMBER(INDEX(Import.PLE,Detalhamento!$E180,Detalhamento!X$15)),IF(INDEX(Import.PLE,Detalhamento!$E180,Detalhamento!X$15)&lt;=mediçao,OFFSET(Import.PLQ,$A180-1,X$15-1,1,1),0),0),PLE!$AA$28*OFFSET(Import.PLQ,$A180-1,X$15-1,1,1)),IF($E180&lt;&gt;1,IF(ISNUMBER(INDEX(Import.PLE,Detalhamento!$E180,Detalhamento!X$15)),IF(INDEX(Import.PLE,Detalhamento!$E180,Detalhamento!X$15)&lt;=mediçao,0,OFFSET(Import.PLQ,$A180-1,X$15-1,1,1)),OFFSET(Import.PLQ,$A180-1,X$15-1,1,1)),(1-PLE!$AA$28)*OFFSET(Import.PLQ,$A180-1,X$15-1,1,1))))</f>
        <v>0</v>
      </c>
      <c r="Y180" s="144">
        <f ca="1">IF(Y$13="",0,CHOOSE(Detalhamento.OpçãoServiços,OFFSET(Import.PLQ,$A180-1,Y$15-1,1,1),IF($E180&lt;&gt;1,IF(ISNUMBER(INDEX(Import.PLE,Detalhamento!$E180,Detalhamento!Y$15)),IF(INDEX(Import.PLE,Detalhamento!$E180,Detalhamento!Y$15)&lt;=mediçao,OFFSET(Import.PLQ,$A180-1,Y$15-1,1,1),0),0),PLE!$AA$28*OFFSET(Import.PLQ,$A180-1,Y$15-1,1,1)),IF($E180&lt;&gt;1,IF(ISNUMBER(INDEX(Import.PLE,Detalhamento!$E180,Detalhamento!Y$15)),IF(INDEX(Import.PLE,Detalhamento!$E180,Detalhamento!Y$15)&lt;=mediçao,0,OFFSET(Import.PLQ,$A180-1,Y$15-1,1,1)),OFFSET(Import.PLQ,$A180-1,Y$15-1,1,1)),(1-PLE!$AA$28)*OFFSET(Import.PLQ,$A180-1,Y$15-1,1,1))))</f>
        <v>0</v>
      </c>
      <c r="Z180" s="144">
        <f ca="1">IF(Z$13="",0,CHOOSE(Detalhamento.OpçãoServiços,OFFSET(Import.PLQ,$A180-1,Z$15-1,1,1),IF($E180&lt;&gt;1,IF(ISNUMBER(INDEX(Import.PLE,Detalhamento!$E180,Detalhamento!Z$15)),IF(INDEX(Import.PLE,Detalhamento!$E180,Detalhamento!Z$15)&lt;=mediçao,OFFSET(Import.PLQ,$A180-1,Z$15-1,1,1),0),0),PLE!$AA$28*OFFSET(Import.PLQ,$A180-1,Z$15-1,1,1)),IF($E180&lt;&gt;1,IF(ISNUMBER(INDEX(Import.PLE,Detalhamento!$E180,Detalhamento!Z$15)),IF(INDEX(Import.PLE,Detalhamento!$E180,Detalhamento!Z$15)&lt;=mediçao,0,OFFSET(Import.PLQ,$A180-1,Z$15-1,1,1)),OFFSET(Import.PLQ,$A180-1,Z$15-1,1,1)),(1-PLE!$AA$28)*OFFSET(Import.PLQ,$A180-1,Z$15-1,1,1))))</f>
        <v>0</v>
      </c>
      <c r="AA180" s="144">
        <f ca="1">IF(AA$13="",0,CHOOSE(Detalhamento.OpçãoServiços,OFFSET(Import.PLQ,$A180-1,AA$15-1,1,1),IF($E180&lt;&gt;1,IF(ISNUMBER(INDEX(Import.PLE,Detalhamento!$E180,Detalhamento!AA$15)),IF(INDEX(Import.PLE,Detalhamento!$E180,Detalhamento!AA$15)&lt;=mediçao,OFFSET(Import.PLQ,$A180-1,AA$15-1,1,1),0),0),PLE!$AA$28*OFFSET(Import.PLQ,$A180-1,AA$15-1,1,1)),IF($E180&lt;&gt;1,IF(ISNUMBER(INDEX(Import.PLE,Detalhamento!$E180,Detalhamento!AA$15)),IF(INDEX(Import.PLE,Detalhamento!$E180,Detalhamento!AA$15)&lt;=mediçao,0,OFFSET(Import.PLQ,$A180-1,AA$15-1,1,1)),OFFSET(Import.PLQ,$A180-1,AA$15-1,1,1)),(1-PLE!$AA$28)*OFFSET(Import.PLQ,$A180-1,AA$15-1,1,1))))</f>
        <v>0</v>
      </c>
      <c r="AB180" s="144">
        <f ca="1">IF(AB$13="",0,CHOOSE(Detalhamento.OpçãoServiços,OFFSET(Import.PLQ,$A180-1,AB$15-1,1,1),IF($E180&lt;&gt;1,IF(ISNUMBER(INDEX(Import.PLE,Detalhamento!$E180,Detalhamento!AB$15)),IF(INDEX(Import.PLE,Detalhamento!$E180,Detalhamento!AB$15)&lt;=mediçao,OFFSET(Import.PLQ,$A180-1,AB$15-1,1,1),0),0),PLE!$AA$28*OFFSET(Import.PLQ,$A180-1,AB$15-1,1,1)),IF($E180&lt;&gt;1,IF(ISNUMBER(INDEX(Import.PLE,Detalhamento!$E180,Detalhamento!AB$15)),IF(INDEX(Import.PLE,Detalhamento!$E180,Detalhamento!AB$15)&lt;=mediçao,0,OFFSET(Import.PLQ,$A180-1,AB$15-1,1,1)),OFFSET(Import.PLQ,$A180-1,AB$15-1,1,1)),(1-PLE!$AA$28)*OFFSET(Import.PLQ,$A180-1,AB$15-1,1,1))))</f>
        <v>0</v>
      </c>
      <c r="AC180" s="144">
        <f ca="1">IF(AC$13="",0,CHOOSE(Detalhamento.OpçãoServiços,OFFSET(Import.PLQ,$A180-1,AC$15-1,1,1),IF($E180&lt;&gt;1,IF(ISNUMBER(INDEX(Import.PLE,Detalhamento!$E180,Detalhamento!AC$15)),IF(INDEX(Import.PLE,Detalhamento!$E180,Detalhamento!AC$15)&lt;=mediçao,OFFSET(Import.PLQ,$A180-1,AC$15-1,1,1),0),0),PLE!$AA$28*OFFSET(Import.PLQ,$A180-1,AC$15-1,1,1)),IF($E180&lt;&gt;1,IF(ISNUMBER(INDEX(Import.PLE,Detalhamento!$E180,Detalhamento!AC$15)),IF(INDEX(Import.PLE,Detalhamento!$E180,Detalhamento!AC$15)&lt;=mediçao,0,OFFSET(Import.PLQ,$A180-1,AC$15-1,1,1)),OFFSET(Import.PLQ,$A180-1,AC$15-1,1,1)),(1-PLE!$AA$28)*OFFSET(Import.PLQ,$A180-1,AC$15-1,1,1))))</f>
        <v>0</v>
      </c>
      <c r="AD180" s="144">
        <f ca="1">IF(AD$13="",0,CHOOSE(Detalhamento.OpçãoServiços,OFFSET(Import.PLQ,$A180-1,AD$15-1,1,1),IF($E180&lt;&gt;1,IF(ISNUMBER(INDEX(Import.PLE,Detalhamento!$E180,Detalhamento!AD$15)),IF(INDEX(Import.PLE,Detalhamento!$E180,Detalhamento!AD$15)&lt;=mediçao,OFFSET(Import.PLQ,$A180-1,AD$15-1,1,1),0),0),PLE!$AA$28*OFFSET(Import.PLQ,$A180-1,AD$15-1,1,1)),IF($E180&lt;&gt;1,IF(ISNUMBER(INDEX(Import.PLE,Detalhamento!$E180,Detalhamento!AD$15)),IF(INDEX(Import.PLE,Detalhamento!$E180,Detalhamento!AD$15)&lt;=mediçao,0,OFFSET(Import.PLQ,$A180-1,AD$15-1,1,1)),OFFSET(Import.PLQ,$A180-1,AD$15-1,1,1)),(1-PLE!$AA$28)*OFFSET(Import.PLQ,$A180-1,AD$15-1,1,1))))</f>
        <v>0</v>
      </c>
      <c r="AE180" s="144">
        <f ca="1">IF(AE$13="",0,CHOOSE(Detalhamento.OpçãoServiços,OFFSET(Import.PLQ,$A180-1,AE$15-1,1,1),IF($E180&lt;&gt;1,IF(ISNUMBER(INDEX(Import.PLE,Detalhamento!$E180,Detalhamento!AE$15)),IF(INDEX(Import.PLE,Detalhamento!$E180,Detalhamento!AE$15)&lt;=mediçao,OFFSET(Import.PLQ,$A180-1,AE$15-1,1,1),0),0),PLE!$AA$28*OFFSET(Import.PLQ,$A180-1,AE$15-1,1,1)),IF($E180&lt;&gt;1,IF(ISNUMBER(INDEX(Import.PLE,Detalhamento!$E180,Detalhamento!AE$15)),IF(INDEX(Import.PLE,Detalhamento!$E180,Detalhamento!AE$15)&lt;=mediçao,0,OFFSET(Import.PLQ,$A180-1,AE$15-1,1,1)),OFFSET(Import.PLQ,$A180-1,AE$15-1,1,1)),(1-PLE!$AA$28)*OFFSET(Import.PLQ,$A180-1,AE$15-1,1,1))))</f>
        <v>0</v>
      </c>
      <c r="AF180" s="144">
        <f ca="1">IF(AF$13="",0,CHOOSE(Detalhamento.OpçãoServiços,OFFSET(Import.PLQ,$A180-1,AF$15-1,1,1),IF($E180&lt;&gt;1,IF(ISNUMBER(INDEX(Import.PLE,Detalhamento!$E180,Detalhamento!AF$15)),IF(INDEX(Import.PLE,Detalhamento!$E180,Detalhamento!AF$15)&lt;=mediçao,OFFSET(Import.PLQ,$A180-1,AF$15-1,1,1),0),0),PLE!$AA$28*OFFSET(Import.PLQ,$A180-1,AF$15-1,1,1)),IF($E180&lt;&gt;1,IF(ISNUMBER(INDEX(Import.PLE,Detalhamento!$E180,Detalhamento!AF$15)),IF(INDEX(Import.PLE,Detalhamento!$E180,Detalhamento!AF$15)&lt;=mediçao,0,OFFSET(Import.PLQ,$A180-1,AF$15-1,1,1)),OFFSET(Import.PLQ,$A180-1,AF$15-1,1,1)),(1-PLE!$AA$28)*OFFSET(Import.PLQ,$A180-1,AF$15-1,1,1))))</f>
        <v>0</v>
      </c>
      <c r="AG180" s="144">
        <f ca="1">IF(AG$13="",0,CHOOSE(Detalhamento.OpçãoServiços,OFFSET(Import.PLQ,$A180-1,AG$15-1,1,1),IF($E180&lt;&gt;1,IF(ISNUMBER(INDEX(Import.PLE,Detalhamento!$E180,Detalhamento!AG$15)),IF(INDEX(Import.PLE,Detalhamento!$E180,Detalhamento!AG$15)&lt;=mediçao,OFFSET(Import.PLQ,$A180-1,AG$15-1,1,1),0),0),PLE!$AA$28*OFFSET(Import.PLQ,$A180-1,AG$15-1,1,1)),IF($E180&lt;&gt;1,IF(ISNUMBER(INDEX(Import.PLE,Detalhamento!$E180,Detalhamento!AG$15)),IF(INDEX(Import.PLE,Detalhamento!$E180,Detalhamento!AG$15)&lt;=mediçao,0,OFFSET(Import.PLQ,$A180-1,AG$15-1,1,1)),OFFSET(Import.PLQ,$A180-1,AG$15-1,1,1)),(1-PLE!$AA$28)*OFFSET(Import.PLQ,$A180-1,AG$15-1,1,1))))</f>
        <v>0</v>
      </c>
      <c r="AH180" s="144">
        <f ca="1">IF(AH$13="",0,CHOOSE(Detalhamento.OpçãoServiços,OFFSET(Import.PLQ,$A180-1,AH$15-1,1,1),IF($E180&lt;&gt;1,IF(ISNUMBER(INDEX(Import.PLE,Detalhamento!$E180,Detalhamento!AH$15)),IF(INDEX(Import.PLE,Detalhamento!$E180,Detalhamento!AH$15)&lt;=mediçao,OFFSET(Import.PLQ,$A180-1,AH$15-1,1,1),0),0),PLE!$AA$28*OFFSET(Import.PLQ,$A180-1,AH$15-1,1,1)),IF($E180&lt;&gt;1,IF(ISNUMBER(INDEX(Import.PLE,Detalhamento!$E180,Detalhamento!AH$15)),IF(INDEX(Import.PLE,Detalhamento!$E180,Detalhamento!AH$15)&lt;=mediçao,0,OFFSET(Import.PLQ,$A180-1,AH$15-1,1,1)),OFFSET(Import.PLQ,$A180-1,AH$15-1,1,1)),(1-PLE!$AA$28)*OFFSET(Import.PLQ,$A180-1,AH$15-1,1,1))))</f>
        <v>0</v>
      </c>
      <c r="AI180" s="144">
        <f ca="1">IF(AI$13="",0,CHOOSE(Detalhamento.OpçãoServiços,OFFSET(Import.PLQ,$A180-1,AI$15-1,1,1),IF($E180&lt;&gt;1,IF(ISNUMBER(INDEX(Import.PLE,Detalhamento!$E180,Detalhamento!AI$15)),IF(INDEX(Import.PLE,Detalhamento!$E180,Detalhamento!AI$15)&lt;=mediçao,OFFSET(Import.PLQ,$A180-1,AI$15-1,1,1),0),0),PLE!$AA$28*OFFSET(Import.PLQ,$A180-1,AI$15-1,1,1)),IF($E180&lt;&gt;1,IF(ISNUMBER(INDEX(Import.PLE,Detalhamento!$E180,Detalhamento!AI$15)),IF(INDEX(Import.PLE,Detalhamento!$E180,Detalhamento!AI$15)&lt;=mediçao,0,OFFSET(Import.PLQ,$A180-1,AI$15-1,1,1)),OFFSET(Import.PLQ,$A180-1,AI$15-1,1,1)),(1-PLE!$AA$28)*OFFSET(Import.PLQ,$A180-1,AI$15-1,1,1))))</f>
        <v>0</v>
      </c>
      <c r="AJ180" s="144">
        <f ca="1">IF(AJ$13="",0,CHOOSE(Detalhamento.OpçãoServiços,OFFSET(Import.PLQ,$A180-1,AJ$15-1,1,1),IF($E180&lt;&gt;1,IF(ISNUMBER(INDEX(Import.PLE,Detalhamento!$E180,Detalhamento!AJ$15)),IF(INDEX(Import.PLE,Detalhamento!$E180,Detalhamento!AJ$15)&lt;=mediçao,OFFSET(Import.PLQ,$A180-1,AJ$15-1,1,1),0),0),PLE!$AA$28*OFFSET(Import.PLQ,$A180-1,AJ$15-1,1,1)),IF($E180&lt;&gt;1,IF(ISNUMBER(INDEX(Import.PLE,Detalhamento!$E180,Detalhamento!AJ$15)),IF(INDEX(Import.PLE,Detalhamento!$E180,Detalhamento!AJ$15)&lt;=mediçao,0,OFFSET(Import.PLQ,$A180-1,AJ$15-1,1,1)),OFFSET(Import.PLQ,$A180-1,AJ$15-1,1,1)),(1-PLE!$AA$28)*OFFSET(Import.PLQ,$A180-1,AJ$15-1,1,1))))</f>
        <v>0</v>
      </c>
      <c r="AK180" s="144">
        <f ca="1">IF(AK$13="",0,CHOOSE(Detalhamento.OpçãoServiços,OFFSET(Import.PLQ,$A180-1,AK$15-1,1,1),IF($E180&lt;&gt;1,IF(ISNUMBER(INDEX(Import.PLE,Detalhamento!$E180,Detalhamento!AK$15)),IF(INDEX(Import.PLE,Detalhamento!$E180,Detalhamento!AK$15)&lt;=mediçao,OFFSET(Import.PLQ,$A180-1,AK$15-1,1,1),0),0),PLE!$AA$28*OFFSET(Import.PLQ,$A180-1,AK$15-1,1,1)),IF($E180&lt;&gt;1,IF(ISNUMBER(INDEX(Import.PLE,Detalhamento!$E180,Detalhamento!AK$15)),IF(INDEX(Import.PLE,Detalhamento!$E180,Detalhamento!AK$15)&lt;=mediçao,0,OFFSET(Import.PLQ,$A180-1,AK$15-1,1,1)),OFFSET(Import.PLQ,$A180-1,AK$15-1,1,1)),(1-PLE!$AA$28)*OFFSET(Import.PLQ,$A180-1,AK$15-1,1,1))))</f>
        <v>0</v>
      </c>
      <c r="AL180" s="144">
        <f ca="1">IF(AL$13="",0,CHOOSE(Detalhamento.OpçãoServiços,OFFSET(Import.PLQ,$A180-1,AL$15-1,1,1),IF($E180&lt;&gt;1,IF(ISNUMBER(INDEX(Import.PLE,Detalhamento!$E180,Detalhamento!AL$15)),IF(INDEX(Import.PLE,Detalhamento!$E180,Detalhamento!AL$15)&lt;=mediçao,OFFSET(Import.PLQ,$A180-1,AL$15-1,1,1),0),0),PLE!$AA$28*OFFSET(Import.PLQ,$A180-1,AL$15-1,1,1)),IF($E180&lt;&gt;1,IF(ISNUMBER(INDEX(Import.PLE,Detalhamento!$E180,Detalhamento!AL$15)),IF(INDEX(Import.PLE,Detalhamento!$E180,Detalhamento!AL$15)&lt;=mediçao,0,OFFSET(Import.PLQ,$A180-1,AL$15-1,1,1)),OFFSET(Import.PLQ,$A180-1,AL$15-1,1,1)),(1-PLE!$AA$28)*OFFSET(Import.PLQ,$A180-1,AL$15-1,1,1))))</f>
        <v>0</v>
      </c>
      <c r="AM180" s="144">
        <f ca="1">IF(AM$13="",0,CHOOSE(Detalhamento.OpçãoServiços,OFFSET(Import.PLQ,$A180-1,AM$15-1,1,1),IF($E180&lt;&gt;1,IF(ISNUMBER(INDEX(Import.PLE,Detalhamento!$E180,Detalhamento!AM$15)),IF(INDEX(Import.PLE,Detalhamento!$E180,Detalhamento!AM$15)&lt;=mediçao,OFFSET(Import.PLQ,$A180-1,AM$15-1,1,1),0),0),PLE!$AA$28*OFFSET(Import.PLQ,$A180-1,AM$15-1,1,1)),IF($E180&lt;&gt;1,IF(ISNUMBER(INDEX(Import.PLE,Detalhamento!$E180,Detalhamento!AM$15)),IF(INDEX(Import.PLE,Detalhamento!$E180,Detalhamento!AM$15)&lt;=mediçao,0,OFFSET(Import.PLQ,$A180-1,AM$15-1,1,1)),OFFSET(Import.PLQ,$A180-1,AM$15-1,1,1)),(1-PLE!$AA$28)*OFFSET(Import.PLQ,$A180-1,AM$15-1,1,1))))</f>
        <v>0</v>
      </c>
      <c r="AN180" s="144">
        <f ca="1">IF(AN$13="",0,CHOOSE(Detalhamento.OpçãoServiços,OFFSET(Import.PLQ,$A180-1,AN$15-1,1,1),IF($E180&lt;&gt;1,IF(ISNUMBER(INDEX(Import.PLE,Detalhamento!$E180,Detalhamento!AN$15)),IF(INDEX(Import.PLE,Detalhamento!$E180,Detalhamento!AN$15)&lt;=mediçao,OFFSET(Import.PLQ,$A180-1,AN$15-1,1,1),0),0),PLE!$AA$28*OFFSET(Import.PLQ,$A180-1,AN$15-1,1,1)),IF($E180&lt;&gt;1,IF(ISNUMBER(INDEX(Import.PLE,Detalhamento!$E180,Detalhamento!AN$15)),IF(INDEX(Import.PLE,Detalhamento!$E180,Detalhamento!AN$15)&lt;=mediçao,0,OFFSET(Import.PLQ,$A180-1,AN$15-1,1,1)),OFFSET(Import.PLQ,$A180-1,AN$15-1,1,1)),(1-PLE!$AA$28)*OFFSET(Import.PLQ,$A180-1,AN$15-1,1,1))))</f>
        <v>0</v>
      </c>
      <c r="AO180" s="144">
        <f ca="1">IF(AO$13="",0,CHOOSE(Detalhamento.OpçãoServiços,OFFSET(Import.PLQ,$A180-1,AO$15-1,1,1),IF($E180&lt;&gt;1,IF(ISNUMBER(INDEX(Import.PLE,Detalhamento!$E180,Detalhamento!AO$15)),IF(INDEX(Import.PLE,Detalhamento!$E180,Detalhamento!AO$15)&lt;=mediçao,OFFSET(Import.PLQ,$A180-1,AO$15-1,1,1),0),0),PLE!$AA$28*OFFSET(Import.PLQ,$A180-1,AO$15-1,1,1)),IF($E180&lt;&gt;1,IF(ISNUMBER(INDEX(Import.PLE,Detalhamento!$E180,Detalhamento!AO$15)),IF(INDEX(Import.PLE,Detalhamento!$E180,Detalhamento!AO$15)&lt;=mediçao,0,OFFSET(Import.PLQ,$A180-1,AO$15-1,1,1)),OFFSET(Import.PLQ,$A180-1,AO$15-1,1,1)),(1-PLE!$AA$28)*OFFSET(Import.PLQ,$A180-1,AO$15-1,1,1))))</f>
        <v>0</v>
      </c>
      <c r="AP180" s="144">
        <f ca="1">IF(AP$13="",0,CHOOSE(Detalhamento.OpçãoServiços,OFFSET(Import.PLQ,$A180-1,AP$15-1,1,1),IF($E180&lt;&gt;1,IF(ISNUMBER(INDEX(Import.PLE,Detalhamento!$E180,Detalhamento!AP$15)),IF(INDEX(Import.PLE,Detalhamento!$E180,Detalhamento!AP$15)&lt;=mediçao,OFFSET(Import.PLQ,$A180-1,AP$15-1,1,1),0),0),PLE!$AA$28*OFFSET(Import.PLQ,$A180-1,AP$15-1,1,1)),IF($E180&lt;&gt;1,IF(ISNUMBER(INDEX(Import.PLE,Detalhamento!$E180,Detalhamento!AP$15)),IF(INDEX(Import.PLE,Detalhamento!$E180,Detalhamento!AP$15)&lt;=mediçao,0,OFFSET(Import.PLQ,$A180-1,AP$15-1,1,1)),OFFSET(Import.PLQ,$A180-1,AP$15-1,1,1)),(1-PLE!$AA$28)*OFFSET(Import.PLQ,$A180-1,AP$15-1,1,1))))</f>
        <v>0</v>
      </c>
      <c r="AQ180" s="144">
        <f ca="1">IF(AQ$13="",0,CHOOSE(Detalhamento.OpçãoServiços,OFFSET(Import.PLQ,$A180-1,AQ$15-1,1,1),IF($E180&lt;&gt;1,IF(ISNUMBER(INDEX(Import.PLE,Detalhamento!$E180,Detalhamento!AQ$15)),IF(INDEX(Import.PLE,Detalhamento!$E180,Detalhamento!AQ$15)&lt;=mediçao,OFFSET(Import.PLQ,$A180-1,AQ$15-1,1,1),0),0),PLE!$AA$28*OFFSET(Import.PLQ,$A180-1,AQ$15-1,1,1)),IF($E180&lt;&gt;1,IF(ISNUMBER(INDEX(Import.PLE,Detalhamento!$E180,Detalhamento!AQ$15)),IF(INDEX(Import.PLE,Detalhamento!$E180,Detalhamento!AQ$15)&lt;=mediçao,0,OFFSET(Import.PLQ,$A180-1,AQ$15-1,1,1)),OFFSET(Import.PLQ,$A180-1,AQ$15-1,1,1)),(1-PLE!$AA$28)*OFFSET(Import.PLQ,$A180-1,AQ$15-1,1,1))))</f>
        <v>0</v>
      </c>
      <c r="AR180" s="144">
        <f ca="1">IF(AR$13="",0,CHOOSE(Detalhamento.OpçãoServiços,OFFSET(Import.PLQ,$A180-1,AR$15-1,1,1),IF($E180&lt;&gt;1,IF(ISNUMBER(INDEX(Import.PLE,Detalhamento!$E180,Detalhamento!AR$15)),IF(INDEX(Import.PLE,Detalhamento!$E180,Detalhamento!AR$15)&lt;=mediçao,OFFSET(Import.PLQ,$A180-1,AR$15-1,1,1),0),0),PLE!$AA$28*OFFSET(Import.PLQ,$A180-1,AR$15-1,1,1)),IF($E180&lt;&gt;1,IF(ISNUMBER(INDEX(Import.PLE,Detalhamento!$E180,Detalhamento!AR$15)),IF(INDEX(Import.PLE,Detalhamento!$E180,Detalhamento!AR$15)&lt;=mediçao,0,OFFSET(Import.PLQ,$A180-1,AR$15-1,1,1)),OFFSET(Import.PLQ,$A180-1,AR$15-1,1,1)),(1-PLE!$AA$28)*OFFSET(Import.PLQ,$A180-1,AR$15-1,1,1))))</f>
        <v>0</v>
      </c>
      <c r="AS180" s="144">
        <f ca="1">IF(AS$13="",0,CHOOSE(Detalhamento.OpçãoServiços,OFFSET(Import.PLQ,$A180-1,AS$15-1,1,1),IF($E180&lt;&gt;1,IF(ISNUMBER(INDEX(Import.PLE,Detalhamento!$E180,Detalhamento!AS$15)),IF(INDEX(Import.PLE,Detalhamento!$E180,Detalhamento!AS$15)&lt;=mediçao,OFFSET(Import.PLQ,$A180-1,AS$15-1,1,1),0),0),PLE!$AA$28*OFFSET(Import.PLQ,$A180-1,AS$15-1,1,1)),IF($E180&lt;&gt;1,IF(ISNUMBER(INDEX(Import.PLE,Detalhamento!$E180,Detalhamento!AS$15)),IF(INDEX(Import.PLE,Detalhamento!$E180,Detalhamento!AS$15)&lt;=mediçao,0,OFFSET(Import.PLQ,$A180-1,AS$15-1,1,1)),OFFSET(Import.PLQ,$A180-1,AS$15-1,1,1)),(1-PLE!$AA$28)*OFFSET(Import.PLQ,$A180-1,AS$15-1,1,1))))</f>
        <v>0</v>
      </c>
      <c r="AT180" s="144">
        <f ca="1">IF(AT$13="",0,CHOOSE(Detalhamento.OpçãoServiços,OFFSET(Import.PLQ,$A180-1,AT$15-1,1,1),IF($E180&lt;&gt;1,IF(ISNUMBER(INDEX(Import.PLE,Detalhamento!$E180,Detalhamento!AT$15)),IF(INDEX(Import.PLE,Detalhamento!$E180,Detalhamento!AT$15)&lt;=mediçao,OFFSET(Import.PLQ,$A180-1,AT$15-1,1,1),0),0),PLE!$AA$28*OFFSET(Import.PLQ,$A180-1,AT$15-1,1,1)),IF($E180&lt;&gt;1,IF(ISNUMBER(INDEX(Import.PLE,Detalhamento!$E180,Detalhamento!AT$15)),IF(INDEX(Import.PLE,Detalhamento!$E180,Detalhamento!AT$15)&lt;=mediçao,0,OFFSET(Import.PLQ,$A180-1,AT$15-1,1,1)),OFFSET(Import.PLQ,$A180-1,AT$15-1,1,1)),(1-PLE!$AA$28)*OFFSET(Import.PLQ,$A180-1,AT$15-1,1,1))))</f>
        <v>0</v>
      </c>
      <c r="AU180" s="144">
        <f ca="1">IF(AU$13="",0,CHOOSE(Detalhamento.OpçãoServiços,OFFSET(Import.PLQ,$A180-1,AU$15-1,1,1),IF($E180&lt;&gt;1,IF(ISNUMBER(INDEX(Import.PLE,Detalhamento!$E180,Detalhamento!AU$15)),IF(INDEX(Import.PLE,Detalhamento!$E180,Detalhamento!AU$15)&lt;=mediçao,OFFSET(Import.PLQ,$A180-1,AU$15-1,1,1),0),0),PLE!$AA$28*OFFSET(Import.PLQ,$A180-1,AU$15-1,1,1)),IF($E180&lt;&gt;1,IF(ISNUMBER(INDEX(Import.PLE,Detalhamento!$E180,Detalhamento!AU$15)),IF(INDEX(Import.PLE,Detalhamento!$E180,Detalhamento!AU$15)&lt;=mediçao,0,OFFSET(Import.PLQ,$A180-1,AU$15-1,1,1)),OFFSET(Import.PLQ,$A180-1,AU$15-1,1,1)),(1-PLE!$AA$28)*OFFSET(Import.PLQ,$A180-1,AU$15-1,1,1))))</f>
        <v>0</v>
      </c>
      <c r="AV180" s="144">
        <f ca="1">IF(AV$13="",0,CHOOSE(Detalhamento.OpçãoServiços,OFFSET(Import.PLQ,$A180-1,AV$15-1,1,1),IF($E180&lt;&gt;1,IF(ISNUMBER(INDEX(Import.PLE,Detalhamento!$E180,Detalhamento!AV$15)),IF(INDEX(Import.PLE,Detalhamento!$E180,Detalhamento!AV$15)&lt;=mediçao,OFFSET(Import.PLQ,$A180-1,AV$15-1,1,1),0),0),PLE!$AA$28*OFFSET(Import.PLQ,$A180-1,AV$15-1,1,1)),IF($E180&lt;&gt;1,IF(ISNUMBER(INDEX(Import.PLE,Detalhamento!$E180,Detalhamento!AV$15)),IF(INDEX(Import.PLE,Detalhamento!$E180,Detalhamento!AV$15)&lt;=mediçao,0,OFFSET(Import.PLQ,$A180-1,AV$15-1,1,1)),OFFSET(Import.PLQ,$A180-1,AV$15-1,1,1)),(1-PLE!$AA$28)*OFFSET(Import.PLQ,$A180-1,AV$15-1,1,1))))</f>
        <v>0</v>
      </c>
      <c r="AW180" s="144">
        <f ca="1">IF(AW$13="",0,CHOOSE(Detalhamento.OpçãoServiços,OFFSET(Import.PLQ,$A180-1,AW$15-1,1,1),IF($E180&lt;&gt;1,IF(ISNUMBER(INDEX(Import.PLE,Detalhamento!$E180,Detalhamento!AW$15)),IF(INDEX(Import.PLE,Detalhamento!$E180,Detalhamento!AW$15)&lt;=mediçao,OFFSET(Import.PLQ,$A180-1,AW$15-1,1,1),0),0),PLE!$AA$28*OFFSET(Import.PLQ,$A180-1,AW$15-1,1,1)),IF($E180&lt;&gt;1,IF(ISNUMBER(INDEX(Import.PLE,Detalhamento!$E180,Detalhamento!AW$15)),IF(INDEX(Import.PLE,Detalhamento!$E180,Detalhamento!AW$15)&lt;=mediçao,0,OFFSET(Import.PLQ,$A180-1,AW$15-1,1,1)),OFFSET(Import.PLQ,$A180-1,AW$15-1,1,1)),(1-PLE!$AA$28)*OFFSET(Import.PLQ,$A180-1,AW$15-1,1,1))))</f>
        <v>0</v>
      </c>
      <c r="AX180" s="144">
        <f ca="1">IF(AX$13="",0,CHOOSE(Detalhamento.OpçãoServiços,OFFSET(Import.PLQ,$A180-1,AX$15-1,1,1),IF($E180&lt;&gt;1,IF(ISNUMBER(INDEX(Import.PLE,Detalhamento!$E180,Detalhamento!AX$15)),IF(INDEX(Import.PLE,Detalhamento!$E180,Detalhamento!AX$15)&lt;=mediçao,OFFSET(Import.PLQ,$A180-1,AX$15-1,1,1),0),0),PLE!$AA$28*OFFSET(Import.PLQ,$A180-1,AX$15-1,1,1)),IF($E180&lt;&gt;1,IF(ISNUMBER(INDEX(Import.PLE,Detalhamento!$E180,Detalhamento!AX$15)),IF(INDEX(Import.PLE,Detalhamento!$E180,Detalhamento!AX$15)&lt;=mediçao,0,OFFSET(Import.PLQ,$A180-1,AX$15-1,1,1)),OFFSET(Import.PLQ,$A180-1,AX$15-1,1,1)),(1-PLE!$AA$28)*OFFSET(Import.PLQ,$A180-1,AX$15-1,1,1))))</f>
        <v>0</v>
      </c>
      <c r="AY180" s="144">
        <f ca="1">IF(AY$13="",0,CHOOSE(Detalhamento.OpçãoServiços,OFFSET(Import.PLQ,$A180-1,AY$15-1,1,1),IF($E180&lt;&gt;1,IF(ISNUMBER(INDEX(Import.PLE,Detalhamento!$E180,Detalhamento!AY$15)),IF(INDEX(Import.PLE,Detalhamento!$E180,Detalhamento!AY$15)&lt;=mediçao,OFFSET(Import.PLQ,$A180-1,AY$15-1,1,1),0),0),PLE!$AA$28*OFFSET(Import.PLQ,$A180-1,AY$15-1,1,1)),IF($E180&lt;&gt;1,IF(ISNUMBER(INDEX(Import.PLE,Detalhamento!$E180,Detalhamento!AY$15)),IF(INDEX(Import.PLE,Detalhamento!$E180,Detalhamento!AY$15)&lt;=mediçao,0,OFFSET(Import.PLQ,$A180-1,AY$15-1,1,1)),OFFSET(Import.PLQ,$A180-1,AY$15-1,1,1)),(1-PLE!$AA$28)*OFFSET(Import.PLQ,$A180-1,AY$15-1,1,1))))</f>
        <v>0</v>
      </c>
      <c r="AZ180" s="144">
        <f ca="1">IF(AZ$13="",0,CHOOSE(Detalhamento.OpçãoServiços,OFFSET(Import.PLQ,$A180-1,AZ$15-1,1,1),IF($E180&lt;&gt;1,IF(ISNUMBER(INDEX(Import.PLE,Detalhamento!$E180,Detalhamento!AZ$15)),IF(INDEX(Import.PLE,Detalhamento!$E180,Detalhamento!AZ$15)&lt;=mediçao,OFFSET(Import.PLQ,$A180-1,AZ$15-1,1,1),0),0),PLE!$AA$28*OFFSET(Import.PLQ,$A180-1,AZ$15-1,1,1)),IF($E180&lt;&gt;1,IF(ISNUMBER(INDEX(Import.PLE,Detalhamento!$E180,Detalhamento!AZ$15)),IF(INDEX(Import.PLE,Detalhamento!$E180,Detalhamento!AZ$15)&lt;=mediçao,0,OFFSET(Import.PLQ,$A180-1,AZ$15-1,1,1)),OFFSET(Import.PLQ,$A180-1,AZ$15-1,1,1)),(1-PLE!$AA$28)*OFFSET(Import.PLQ,$A180-1,AZ$15-1,1,1))))</f>
        <v>0</v>
      </c>
      <c r="BA180" s="144">
        <f ca="1">IF(BA$13="",0,CHOOSE(Detalhamento.OpçãoServiços,OFFSET(Import.PLQ,$A180-1,BA$15-1,1,1),IF($E180&lt;&gt;1,IF(ISNUMBER(INDEX(Import.PLE,Detalhamento!$E180,Detalhamento!BA$15)),IF(INDEX(Import.PLE,Detalhamento!$E180,Detalhamento!BA$15)&lt;=mediçao,OFFSET(Import.PLQ,$A180-1,BA$15-1,1,1),0),0),PLE!$AA$28*OFFSET(Import.PLQ,$A180-1,BA$15-1,1,1)),IF($E180&lt;&gt;1,IF(ISNUMBER(INDEX(Import.PLE,Detalhamento!$E180,Detalhamento!BA$15)),IF(INDEX(Import.PLE,Detalhamento!$E180,Detalhamento!BA$15)&lt;=mediçao,0,OFFSET(Import.PLQ,$A180-1,BA$15-1,1,1)),OFFSET(Import.PLQ,$A180-1,BA$15-1,1,1)),(1-PLE!$AA$28)*OFFSET(Import.PLQ,$A180-1,BA$15-1,1,1))))</f>
        <v>0</v>
      </c>
      <c r="BB180" s="144">
        <f ca="1">IF(BB$13="",0,CHOOSE(Detalhamento.OpçãoServiços,OFFSET(Import.PLQ,$A180-1,BB$15-1,1,1),IF($E180&lt;&gt;1,IF(ISNUMBER(INDEX(Import.PLE,Detalhamento!$E180,Detalhamento!BB$15)),IF(INDEX(Import.PLE,Detalhamento!$E180,Detalhamento!BB$15)&lt;=mediçao,OFFSET(Import.PLQ,$A180-1,BB$15-1,1,1),0),0),PLE!$AA$28*OFFSET(Import.PLQ,$A180-1,BB$15-1,1,1)),IF($E180&lt;&gt;1,IF(ISNUMBER(INDEX(Import.PLE,Detalhamento!$E180,Detalhamento!BB$15)),IF(INDEX(Import.PLE,Detalhamento!$E180,Detalhamento!BB$15)&lt;=mediçao,0,OFFSET(Import.PLQ,$A180-1,BB$15-1,1,1)),OFFSET(Import.PLQ,$A180-1,BB$15-1,1,1)),(1-PLE!$AA$28)*OFFSET(Import.PLQ,$A180-1,BB$15-1,1,1))))</f>
        <v>0</v>
      </c>
      <c r="BC180" s="144">
        <f ca="1">IF(BC$13="",0,CHOOSE(Detalhamento.OpçãoServiços,OFFSET(Import.PLQ,$A180-1,BC$15-1,1,1),IF($E180&lt;&gt;1,IF(ISNUMBER(INDEX(Import.PLE,Detalhamento!$E180,Detalhamento!BC$15)),IF(INDEX(Import.PLE,Detalhamento!$E180,Detalhamento!BC$15)&lt;=mediçao,OFFSET(Import.PLQ,$A180-1,BC$15-1,1,1),0),0),PLE!$AA$28*OFFSET(Import.PLQ,$A180-1,BC$15-1,1,1)),IF($E180&lt;&gt;1,IF(ISNUMBER(INDEX(Import.PLE,Detalhamento!$E180,Detalhamento!BC$15)),IF(INDEX(Import.PLE,Detalhamento!$E180,Detalhamento!BC$15)&lt;=mediçao,0,OFFSET(Import.PLQ,$A180-1,BC$15-1,1,1)),OFFSET(Import.PLQ,$A180-1,BC$15-1,1,1)),(1-PLE!$AA$28)*OFFSET(Import.PLQ,$A180-1,BC$15-1,1,1))))</f>
        <v>0</v>
      </c>
      <c r="BD180" s="144">
        <f ca="1">IF(BD$13="",0,CHOOSE(Detalhamento.OpçãoServiços,OFFSET(Import.PLQ,$A180-1,BD$15-1,1,1),IF($E180&lt;&gt;1,IF(ISNUMBER(INDEX(Import.PLE,Detalhamento!$E180,Detalhamento!BD$15)),IF(INDEX(Import.PLE,Detalhamento!$E180,Detalhamento!BD$15)&lt;=mediçao,OFFSET(Import.PLQ,$A180-1,BD$15-1,1,1),0),0),PLE!$AA$28*OFFSET(Import.PLQ,$A180-1,BD$15-1,1,1)),IF($E180&lt;&gt;1,IF(ISNUMBER(INDEX(Import.PLE,Detalhamento!$E180,Detalhamento!BD$15)),IF(INDEX(Import.PLE,Detalhamento!$E180,Detalhamento!BD$15)&lt;=mediçao,0,OFFSET(Import.PLQ,$A180-1,BD$15-1,1,1)),OFFSET(Import.PLQ,$A180-1,BD$15-1,1,1)),(1-PLE!$AA$28)*OFFSET(Import.PLQ,$A180-1,BD$15-1,1,1))))</f>
        <v>0</v>
      </c>
      <c r="BE180" s="144">
        <f ca="1">IF(BE$13="",0,CHOOSE(Detalhamento.OpçãoServiços,OFFSET(Import.PLQ,$A180-1,BE$15-1,1,1),IF($E180&lt;&gt;1,IF(ISNUMBER(INDEX(Import.PLE,Detalhamento!$E180,Detalhamento!BE$15)),IF(INDEX(Import.PLE,Detalhamento!$E180,Detalhamento!BE$15)&lt;=mediçao,OFFSET(Import.PLQ,$A180-1,BE$15-1,1,1),0),0),PLE!$AA$28*OFFSET(Import.PLQ,$A180-1,BE$15-1,1,1)),IF($E180&lt;&gt;1,IF(ISNUMBER(INDEX(Import.PLE,Detalhamento!$E180,Detalhamento!BE$15)),IF(INDEX(Import.PLE,Detalhamento!$E180,Detalhamento!BE$15)&lt;=mediçao,0,OFFSET(Import.PLQ,$A180-1,BE$15-1,1,1)),OFFSET(Import.PLQ,$A180-1,BE$15-1,1,1)),(1-PLE!$AA$28)*OFFSET(Import.PLQ,$A180-1,BE$15-1,1,1))))</f>
        <v>0</v>
      </c>
      <c r="BF180" s="144">
        <f ca="1">IF(BF$13="",0,CHOOSE(Detalhamento.OpçãoServiços,OFFSET(Import.PLQ,$A180-1,BF$15-1,1,1),IF($E180&lt;&gt;1,IF(ISNUMBER(INDEX(Import.PLE,Detalhamento!$E180,Detalhamento!BF$15)),IF(INDEX(Import.PLE,Detalhamento!$E180,Detalhamento!BF$15)&lt;=mediçao,OFFSET(Import.PLQ,$A180-1,BF$15-1,1,1),0),0),PLE!$AA$28*OFFSET(Import.PLQ,$A180-1,BF$15-1,1,1)),IF($E180&lt;&gt;1,IF(ISNUMBER(INDEX(Import.PLE,Detalhamento!$E180,Detalhamento!BF$15)),IF(INDEX(Import.PLE,Detalhamento!$E180,Detalhamento!BF$15)&lt;=mediçao,0,OFFSET(Import.PLQ,$A180-1,BF$15-1,1,1)),OFFSET(Import.PLQ,$A180-1,BF$15-1,1,1)),(1-PLE!$AA$28)*OFFSET(Import.PLQ,$A180-1,BF$15-1,1,1))))</f>
        <v>0</v>
      </c>
      <c r="BG180" s="144">
        <f ca="1">IF(BG$13="",0,CHOOSE(Detalhamento.OpçãoServiços,OFFSET(Import.PLQ,$A180-1,BG$15-1,1,1),IF($E180&lt;&gt;1,IF(ISNUMBER(INDEX(Import.PLE,Detalhamento!$E180,Detalhamento!BG$15)),IF(INDEX(Import.PLE,Detalhamento!$E180,Detalhamento!BG$15)&lt;=mediçao,OFFSET(Import.PLQ,$A180-1,BG$15-1,1,1),0),0),PLE!$AA$28*OFFSET(Import.PLQ,$A180-1,BG$15-1,1,1)),IF($E180&lt;&gt;1,IF(ISNUMBER(INDEX(Import.PLE,Detalhamento!$E180,Detalhamento!BG$15)),IF(INDEX(Import.PLE,Detalhamento!$E180,Detalhamento!BG$15)&lt;=mediçao,0,OFFSET(Import.PLQ,$A180-1,BG$15-1,1,1)),OFFSET(Import.PLQ,$A180-1,BG$15-1,1,1)),(1-PLE!$AA$28)*OFFSET(Import.PLQ,$A180-1,BG$15-1,1,1))))</f>
        <v>0</v>
      </c>
      <c r="BH180" s="144">
        <f ca="1">IF(BH$13="",0,CHOOSE(Detalhamento.OpçãoServiços,OFFSET(Import.PLQ,$A180-1,BH$15-1,1,1),IF($E180&lt;&gt;1,IF(ISNUMBER(INDEX(Import.PLE,Detalhamento!$E180,Detalhamento!BH$15)),IF(INDEX(Import.PLE,Detalhamento!$E180,Detalhamento!BH$15)&lt;=mediçao,OFFSET(Import.PLQ,$A180-1,BH$15-1,1,1),0),0),PLE!$AA$28*OFFSET(Import.PLQ,$A180-1,BH$15-1,1,1)),IF($E180&lt;&gt;1,IF(ISNUMBER(INDEX(Import.PLE,Detalhamento!$E180,Detalhamento!BH$15)),IF(INDEX(Import.PLE,Detalhamento!$E180,Detalhamento!BH$15)&lt;=mediçao,0,OFFSET(Import.PLQ,$A180-1,BH$15-1,1,1)),OFFSET(Import.PLQ,$A180-1,BH$15-1,1,1)),(1-PLE!$AA$28)*OFFSET(Import.PLQ,$A180-1,BH$15-1,1,1))))</f>
        <v>0</v>
      </c>
      <c r="BI180" s="144">
        <f ca="1">IF(BI$13="",0,CHOOSE(Detalhamento.OpçãoServiços,OFFSET(Import.PLQ,$A180-1,BI$15-1,1,1),IF($E180&lt;&gt;1,IF(ISNUMBER(INDEX(Import.PLE,Detalhamento!$E180,Detalhamento!BI$15)),IF(INDEX(Import.PLE,Detalhamento!$E180,Detalhamento!BI$15)&lt;=mediçao,OFFSET(Import.PLQ,$A180-1,BI$15-1,1,1),0),0),PLE!$AA$28*OFFSET(Import.PLQ,$A180-1,BI$15-1,1,1)),IF($E180&lt;&gt;1,IF(ISNUMBER(INDEX(Import.PLE,Detalhamento!$E180,Detalhamento!BI$15)),IF(INDEX(Import.PLE,Detalhamento!$E180,Detalhamento!BI$15)&lt;=mediçao,0,OFFSET(Import.PLQ,$A180-1,BI$15-1,1,1)),OFFSET(Import.PLQ,$A180-1,BI$15-1,1,1)),(1-PLE!$AA$28)*OFFSET(Import.PLQ,$A180-1,BI$15-1,1,1))))</f>
        <v>0</v>
      </c>
    </row>
    <row r="181" spans="1:61" ht="20" x14ac:dyDescent="0.2">
      <c r="A181" s="155">
        <v>137</v>
      </c>
      <c r="B181" s="21" t="str">
        <f t="shared" ca="1" si="25"/>
        <v>Serviço</v>
      </c>
      <c r="E181" s="153">
        <f t="shared" ca="1" si="26"/>
        <v>16</v>
      </c>
      <c r="F181" s="154">
        <f t="shared" ca="1" si="27"/>
        <v>160137</v>
      </c>
      <c r="G181" s="154" t="str">
        <f t="shared" ca="1" si="31"/>
        <v>1.15.3</v>
      </c>
      <c r="H181" s="182" t="str">
        <f t="shared" ca="1" si="31"/>
        <v>CORDOALHA DE COBRE NU 35 MM², NÃO ENTERRADA, COM ISOLADOR - FORNECIMENTO E INSTALAÇÃO. AF_12/2017</v>
      </c>
      <c r="I181" s="37" t="str">
        <f t="shared" ca="1" si="28"/>
        <v>M</v>
      </c>
      <c r="J181" s="144">
        <f t="shared" ca="1" si="29"/>
        <v>116</v>
      </c>
      <c r="K181" s="67"/>
      <c r="L181" s="144">
        <f ca="1">IF(L$13="",0,CHOOSE(Detalhamento.OpçãoServiços,OFFSET(Import.PLQ,$A181-1,L$15-1,1,1),IF($E181&lt;&gt;1,IF(ISNUMBER(INDEX(Import.PLE,Detalhamento!$E181,Detalhamento!L$15)),IF(INDEX(Import.PLE,Detalhamento!$E181,Detalhamento!L$15)&lt;=mediçao,OFFSET(Import.PLQ,$A181-1,L$15-1,1,1),0),0),PLE!$AA$28*OFFSET(Import.PLQ,$A181-1,L$15-1,1,1)),IF($E181&lt;&gt;1,IF(ISNUMBER(INDEX(Import.PLE,Detalhamento!$E181,Detalhamento!L$15)),IF(INDEX(Import.PLE,Detalhamento!$E181,Detalhamento!L$15)&lt;=mediçao,0,OFFSET(Import.PLQ,$A181-1,L$15-1,1,1)),OFFSET(Import.PLQ,$A181-1,L$15-1,1,1)),(1-PLE!$AA$28)*OFFSET(Import.PLQ,$A181-1,L$15-1,1,1))))</f>
        <v>116</v>
      </c>
      <c r="M181" s="144">
        <f ca="1">IF(M$13="",0,CHOOSE(Detalhamento.OpçãoServiços,OFFSET(Import.PLQ,$A181-1,M$15-1,1,1),IF($E181&lt;&gt;1,IF(ISNUMBER(INDEX(Import.PLE,Detalhamento!$E181,Detalhamento!M$15)),IF(INDEX(Import.PLE,Detalhamento!$E181,Detalhamento!M$15)&lt;=mediçao,OFFSET(Import.PLQ,$A181-1,M$15-1,1,1),0),0),PLE!$AA$28*OFFSET(Import.PLQ,$A181-1,M$15-1,1,1)),IF($E181&lt;&gt;1,IF(ISNUMBER(INDEX(Import.PLE,Detalhamento!$E181,Detalhamento!M$15)),IF(INDEX(Import.PLE,Detalhamento!$E181,Detalhamento!M$15)&lt;=mediçao,0,OFFSET(Import.PLQ,$A181-1,M$15-1,1,1)),OFFSET(Import.PLQ,$A181-1,M$15-1,1,1)),(1-PLE!$AA$28)*OFFSET(Import.PLQ,$A181-1,M$15-1,1,1))))</f>
        <v>0</v>
      </c>
      <c r="N181" s="144">
        <f ca="1">IF(N$13="",0,CHOOSE(Detalhamento.OpçãoServiços,OFFSET(Import.PLQ,$A181-1,N$15-1,1,1),IF($E181&lt;&gt;1,IF(ISNUMBER(INDEX(Import.PLE,Detalhamento!$E181,Detalhamento!N$15)),IF(INDEX(Import.PLE,Detalhamento!$E181,Detalhamento!N$15)&lt;=mediçao,OFFSET(Import.PLQ,$A181-1,N$15-1,1,1),0),0),PLE!$AA$28*OFFSET(Import.PLQ,$A181-1,N$15-1,1,1)),IF($E181&lt;&gt;1,IF(ISNUMBER(INDEX(Import.PLE,Detalhamento!$E181,Detalhamento!N$15)),IF(INDEX(Import.PLE,Detalhamento!$E181,Detalhamento!N$15)&lt;=mediçao,0,OFFSET(Import.PLQ,$A181-1,N$15-1,1,1)),OFFSET(Import.PLQ,$A181-1,N$15-1,1,1)),(1-PLE!$AA$28)*OFFSET(Import.PLQ,$A181-1,N$15-1,1,1))))</f>
        <v>0</v>
      </c>
      <c r="O181" s="144">
        <f ca="1">IF(O$13="",0,CHOOSE(Detalhamento.OpçãoServiços,OFFSET(Import.PLQ,$A181-1,O$15-1,1,1),IF($E181&lt;&gt;1,IF(ISNUMBER(INDEX(Import.PLE,Detalhamento!$E181,Detalhamento!O$15)),IF(INDEX(Import.PLE,Detalhamento!$E181,Detalhamento!O$15)&lt;=mediçao,OFFSET(Import.PLQ,$A181-1,O$15-1,1,1),0),0),PLE!$AA$28*OFFSET(Import.PLQ,$A181-1,O$15-1,1,1)),IF($E181&lt;&gt;1,IF(ISNUMBER(INDEX(Import.PLE,Detalhamento!$E181,Detalhamento!O$15)),IF(INDEX(Import.PLE,Detalhamento!$E181,Detalhamento!O$15)&lt;=mediçao,0,OFFSET(Import.PLQ,$A181-1,O$15-1,1,1)),OFFSET(Import.PLQ,$A181-1,O$15-1,1,1)),(1-PLE!$AA$28)*OFFSET(Import.PLQ,$A181-1,O$15-1,1,1))))</f>
        <v>0</v>
      </c>
      <c r="P181" s="144">
        <f ca="1">IF(P$13="",0,CHOOSE(Detalhamento.OpçãoServiços,OFFSET(Import.PLQ,$A181-1,P$15-1,1,1),IF($E181&lt;&gt;1,IF(ISNUMBER(INDEX(Import.PLE,Detalhamento!$E181,Detalhamento!P$15)),IF(INDEX(Import.PLE,Detalhamento!$E181,Detalhamento!P$15)&lt;=mediçao,OFFSET(Import.PLQ,$A181-1,P$15-1,1,1),0),0),PLE!$AA$28*OFFSET(Import.PLQ,$A181-1,P$15-1,1,1)),IF($E181&lt;&gt;1,IF(ISNUMBER(INDEX(Import.PLE,Detalhamento!$E181,Detalhamento!P$15)),IF(INDEX(Import.PLE,Detalhamento!$E181,Detalhamento!P$15)&lt;=mediçao,0,OFFSET(Import.PLQ,$A181-1,P$15-1,1,1)),OFFSET(Import.PLQ,$A181-1,P$15-1,1,1)),(1-PLE!$AA$28)*OFFSET(Import.PLQ,$A181-1,P$15-1,1,1))))</f>
        <v>0</v>
      </c>
      <c r="Q181" s="144">
        <f ca="1">IF(Q$13="",0,CHOOSE(Detalhamento.OpçãoServiços,OFFSET(Import.PLQ,$A181-1,Q$15-1,1,1),IF($E181&lt;&gt;1,IF(ISNUMBER(INDEX(Import.PLE,Detalhamento!$E181,Detalhamento!Q$15)),IF(INDEX(Import.PLE,Detalhamento!$E181,Detalhamento!Q$15)&lt;=mediçao,OFFSET(Import.PLQ,$A181-1,Q$15-1,1,1),0),0),PLE!$AA$28*OFFSET(Import.PLQ,$A181-1,Q$15-1,1,1)),IF($E181&lt;&gt;1,IF(ISNUMBER(INDEX(Import.PLE,Detalhamento!$E181,Detalhamento!Q$15)),IF(INDEX(Import.PLE,Detalhamento!$E181,Detalhamento!Q$15)&lt;=mediçao,0,OFFSET(Import.PLQ,$A181-1,Q$15-1,1,1)),OFFSET(Import.PLQ,$A181-1,Q$15-1,1,1)),(1-PLE!$AA$28)*OFFSET(Import.PLQ,$A181-1,Q$15-1,1,1))))</f>
        <v>0</v>
      </c>
      <c r="R181" s="144">
        <f ca="1">IF(R$13="",0,CHOOSE(Detalhamento.OpçãoServiços,OFFSET(Import.PLQ,$A181-1,R$15-1,1,1),IF($E181&lt;&gt;1,IF(ISNUMBER(INDEX(Import.PLE,Detalhamento!$E181,Detalhamento!R$15)),IF(INDEX(Import.PLE,Detalhamento!$E181,Detalhamento!R$15)&lt;=mediçao,OFFSET(Import.PLQ,$A181-1,R$15-1,1,1),0),0),PLE!$AA$28*OFFSET(Import.PLQ,$A181-1,R$15-1,1,1)),IF($E181&lt;&gt;1,IF(ISNUMBER(INDEX(Import.PLE,Detalhamento!$E181,Detalhamento!R$15)),IF(INDEX(Import.PLE,Detalhamento!$E181,Detalhamento!R$15)&lt;=mediçao,0,OFFSET(Import.PLQ,$A181-1,R$15-1,1,1)),OFFSET(Import.PLQ,$A181-1,R$15-1,1,1)),(1-PLE!$AA$28)*OFFSET(Import.PLQ,$A181-1,R$15-1,1,1))))</f>
        <v>0</v>
      </c>
      <c r="S181" s="144">
        <f ca="1">IF(S$13="",0,CHOOSE(Detalhamento.OpçãoServiços,OFFSET(Import.PLQ,$A181-1,S$15-1,1,1),IF($E181&lt;&gt;1,IF(ISNUMBER(INDEX(Import.PLE,Detalhamento!$E181,Detalhamento!S$15)),IF(INDEX(Import.PLE,Detalhamento!$E181,Detalhamento!S$15)&lt;=mediçao,OFFSET(Import.PLQ,$A181-1,S$15-1,1,1),0),0),PLE!$AA$28*OFFSET(Import.PLQ,$A181-1,S$15-1,1,1)),IF($E181&lt;&gt;1,IF(ISNUMBER(INDEX(Import.PLE,Detalhamento!$E181,Detalhamento!S$15)),IF(INDEX(Import.PLE,Detalhamento!$E181,Detalhamento!S$15)&lt;=mediçao,0,OFFSET(Import.PLQ,$A181-1,S$15-1,1,1)),OFFSET(Import.PLQ,$A181-1,S$15-1,1,1)),(1-PLE!$AA$28)*OFFSET(Import.PLQ,$A181-1,S$15-1,1,1))))</f>
        <v>0</v>
      </c>
      <c r="T181" s="144">
        <f ca="1">IF(T$13="",0,CHOOSE(Detalhamento.OpçãoServiços,OFFSET(Import.PLQ,$A181-1,T$15-1,1,1),IF($E181&lt;&gt;1,IF(ISNUMBER(INDEX(Import.PLE,Detalhamento!$E181,Detalhamento!T$15)),IF(INDEX(Import.PLE,Detalhamento!$E181,Detalhamento!T$15)&lt;=mediçao,OFFSET(Import.PLQ,$A181-1,T$15-1,1,1),0),0),PLE!$AA$28*OFFSET(Import.PLQ,$A181-1,T$15-1,1,1)),IF($E181&lt;&gt;1,IF(ISNUMBER(INDEX(Import.PLE,Detalhamento!$E181,Detalhamento!T$15)),IF(INDEX(Import.PLE,Detalhamento!$E181,Detalhamento!T$15)&lt;=mediçao,0,OFFSET(Import.PLQ,$A181-1,T$15-1,1,1)),OFFSET(Import.PLQ,$A181-1,T$15-1,1,1)),(1-PLE!$AA$28)*OFFSET(Import.PLQ,$A181-1,T$15-1,1,1))))</f>
        <v>0</v>
      </c>
      <c r="U181" s="144">
        <f ca="1">IF(U$13="",0,CHOOSE(Detalhamento.OpçãoServiços,OFFSET(Import.PLQ,$A181-1,U$15-1,1,1),IF($E181&lt;&gt;1,IF(ISNUMBER(INDEX(Import.PLE,Detalhamento!$E181,Detalhamento!U$15)),IF(INDEX(Import.PLE,Detalhamento!$E181,Detalhamento!U$15)&lt;=mediçao,OFFSET(Import.PLQ,$A181-1,U$15-1,1,1),0),0),PLE!$AA$28*OFFSET(Import.PLQ,$A181-1,U$15-1,1,1)),IF($E181&lt;&gt;1,IF(ISNUMBER(INDEX(Import.PLE,Detalhamento!$E181,Detalhamento!U$15)),IF(INDEX(Import.PLE,Detalhamento!$E181,Detalhamento!U$15)&lt;=mediçao,0,OFFSET(Import.PLQ,$A181-1,U$15-1,1,1)),OFFSET(Import.PLQ,$A181-1,U$15-1,1,1)),(1-PLE!$AA$28)*OFFSET(Import.PLQ,$A181-1,U$15-1,1,1))))</f>
        <v>0</v>
      </c>
      <c r="V181" s="144">
        <f ca="1">IF(V$13="",0,CHOOSE(Detalhamento.OpçãoServiços,OFFSET(Import.PLQ,$A181-1,V$15-1,1,1),IF($E181&lt;&gt;1,IF(ISNUMBER(INDEX(Import.PLE,Detalhamento!$E181,Detalhamento!V$15)),IF(INDEX(Import.PLE,Detalhamento!$E181,Detalhamento!V$15)&lt;=mediçao,OFFSET(Import.PLQ,$A181-1,V$15-1,1,1),0),0),PLE!$AA$28*OFFSET(Import.PLQ,$A181-1,V$15-1,1,1)),IF($E181&lt;&gt;1,IF(ISNUMBER(INDEX(Import.PLE,Detalhamento!$E181,Detalhamento!V$15)),IF(INDEX(Import.PLE,Detalhamento!$E181,Detalhamento!V$15)&lt;=mediçao,0,OFFSET(Import.PLQ,$A181-1,V$15-1,1,1)),OFFSET(Import.PLQ,$A181-1,V$15-1,1,1)),(1-PLE!$AA$28)*OFFSET(Import.PLQ,$A181-1,V$15-1,1,1))))</f>
        <v>0</v>
      </c>
      <c r="W181" s="144">
        <f ca="1">IF(W$13="",0,CHOOSE(Detalhamento.OpçãoServiços,OFFSET(Import.PLQ,$A181-1,W$15-1,1,1),IF($E181&lt;&gt;1,IF(ISNUMBER(INDEX(Import.PLE,Detalhamento!$E181,Detalhamento!W$15)),IF(INDEX(Import.PLE,Detalhamento!$E181,Detalhamento!W$15)&lt;=mediçao,OFFSET(Import.PLQ,$A181-1,W$15-1,1,1),0),0),PLE!$AA$28*OFFSET(Import.PLQ,$A181-1,W$15-1,1,1)),IF($E181&lt;&gt;1,IF(ISNUMBER(INDEX(Import.PLE,Detalhamento!$E181,Detalhamento!W$15)),IF(INDEX(Import.PLE,Detalhamento!$E181,Detalhamento!W$15)&lt;=mediçao,0,OFFSET(Import.PLQ,$A181-1,W$15-1,1,1)),OFFSET(Import.PLQ,$A181-1,W$15-1,1,1)),(1-PLE!$AA$28)*OFFSET(Import.PLQ,$A181-1,W$15-1,1,1))))</f>
        <v>0</v>
      </c>
      <c r="X181" s="144">
        <f ca="1">IF(X$13="",0,CHOOSE(Detalhamento.OpçãoServiços,OFFSET(Import.PLQ,$A181-1,X$15-1,1,1),IF($E181&lt;&gt;1,IF(ISNUMBER(INDEX(Import.PLE,Detalhamento!$E181,Detalhamento!X$15)),IF(INDEX(Import.PLE,Detalhamento!$E181,Detalhamento!X$15)&lt;=mediçao,OFFSET(Import.PLQ,$A181-1,X$15-1,1,1),0),0),PLE!$AA$28*OFFSET(Import.PLQ,$A181-1,X$15-1,1,1)),IF($E181&lt;&gt;1,IF(ISNUMBER(INDEX(Import.PLE,Detalhamento!$E181,Detalhamento!X$15)),IF(INDEX(Import.PLE,Detalhamento!$E181,Detalhamento!X$15)&lt;=mediçao,0,OFFSET(Import.PLQ,$A181-1,X$15-1,1,1)),OFFSET(Import.PLQ,$A181-1,X$15-1,1,1)),(1-PLE!$AA$28)*OFFSET(Import.PLQ,$A181-1,X$15-1,1,1))))</f>
        <v>0</v>
      </c>
      <c r="Y181" s="144">
        <f ca="1">IF(Y$13="",0,CHOOSE(Detalhamento.OpçãoServiços,OFFSET(Import.PLQ,$A181-1,Y$15-1,1,1),IF($E181&lt;&gt;1,IF(ISNUMBER(INDEX(Import.PLE,Detalhamento!$E181,Detalhamento!Y$15)),IF(INDEX(Import.PLE,Detalhamento!$E181,Detalhamento!Y$15)&lt;=mediçao,OFFSET(Import.PLQ,$A181-1,Y$15-1,1,1),0),0),PLE!$AA$28*OFFSET(Import.PLQ,$A181-1,Y$15-1,1,1)),IF($E181&lt;&gt;1,IF(ISNUMBER(INDEX(Import.PLE,Detalhamento!$E181,Detalhamento!Y$15)),IF(INDEX(Import.PLE,Detalhamento!$E181,Detalhamento!Y$15)&lt;=mediçao,0,OFFSET(Import.PLQ,$A181-1,Y$15-1,1,1)),OFFSET(Import.PLQ,$A181-1,Y$15-1,1,1)),(1-PLE!$AA$28)*OFFSET(Import.PLQ,$A181-1,Y$15-1,1,1))))</f>
        <v>0</v>
      </c>
      <c r="Z181" s="144">
        <f ca="1">IF(Z$13="",0,CHOOSE(Detalhamento.OpçãoServiços,OFFSET(Import.PLQ,$A181-1,Z$15-1,1,1),IF($E181&lt;&gt;1,IF(ISNUMBER(INDEX(Import.PLE,Detalhamento!$E181,Detalhamento!Z$15)),IF(INDEX(Import.PLE,Detalhamento!$E181,Detalhamento!Z$15)&lt;=mediçao,OFFSET(Import.PLQ,$A181-1,Z$15-1,1,1),0),0),PLE!$AA$28*OFFSET(Import.PLQ,$A181-1,Z$15-1,1,1)),IF($E181&lt;&gt;1,IF(ISNUMBER(INDEX(Import.PLE,Detalhamento!$E181,Detalhamento!Z$15)),IF(INDEX(Import.PLE,Detalhamento!$E181,Detalhamento!Z$15)&lt;=mediçao,0,OFFSET(Import.PLQ,$A181-1,Z$15-1,1,1)),OFFSET(Import.PLQ,$A181-1,Z$15-1,1,1)),(1-PLE!$AA$28)*OFFSET(Import.PLQ,$A181-1,Z$15-1,1,1))))</f>
        <v>0</v>
      </c>
      <c r="AA181" s="144">
        <f ca="1">IF(AA$13="",0,CHOOSE(Detalhamento.OpçãoServiços,OFFSET(Import.PLQ,$A181-1,AA$15-1,1,1),IF($E181&lt;&gt;1,IF(ISNUMBER(INDEX(Import.PLE,Detalhamento!$E181,Detalhamento!AA$15)),IF(INDEX(Import.PLE,Detalhamento!$E181,Detalhamento!AA$15)&lt;=mediçao,OFFSET(Import.PLQ,$A181-1,AA$15-1,1,1),0),0),PLE!$AA$28*OFFSET(Import.PLQ,$A181-1,AA$15-1,1,1)),IF($E181&lt;&gt;1,IF(ISNUMBER(INDEX(Import.PLE,Detalhamento!$E181,Detalhamento!AA$15)),IF(INDEX(Import.PLE,Detalhamento!$E181,Detalhamento!AA$15)&lt;=mediçao,0,OFFSET(Import.PLQ,$A181-1,AA$15-1,1,1)),OFFSET(Import.PLQ,$A181-1,AA$15-1,1,1)),(1-PLE!$AA$28)*OFFSET(Import.PLQ,$A181-1,AA$15-1,1,1))))</f>
        <v>0</v>
      </c>
      <c r="AB181" s="144">
        <f ca="1">IF(AB$13="",0,CHOOSE(Detalhamento.OpçãoServiços,OFFSET(Import.PLQ,$A181-1,AB$15-1,1,1),IF($E181&lt;&gt;1,IF(ISNUMBER(INDEX(Import.PLE,Detalhamento!$E181,Detalhamento!AB$15)),IF(INDEX(Import.PLE,Detalhamento!$E181,Detalhamento!AB$15)&lt;=mediçao,OFFSET(Import.PLQ,$A181-1,AB$15-1,1,1),0),0),PLE!$AA$28*OFFSET(Import.PLQ,$A181-1,AB$15-1,1,1)),IF($E181&lt;&gt;1,IF(ISNUMBER(INDEX(Import.PLE,Detalhamento!$E181,Detalhamento!AB$15)),IF(INDEX(Import.PLE,Detalhamento!$E181,Detalhamento!AB$15)&lt;=mediçao,0,OFFSET(Import.PLQ,$A181-1,AB$15-1,1,1)),OFFSET(Import.PLQ,$A181-1,AB$15-1,1,1)),(1-PLE!$AA$28)*OFFSET(Import.PLQ,$A181-1,AB$15-1,1,1))))</f>
        <v>0</v>
      </c>
      <c r="AC181" s="144">
        <f ca="1">IF(AC$13="",0,CHOOSE(Detalhamento.OpçãoServiços,OFFSET(Import.PLQ,$A181-1,AC$15-1,1,1),IF($E181&lt;&gt;1,IF(ISNUMBER(INDEX(Import.PLE,Detalhamento!$E181,Detalhamento!AC$15)),IF(INDEX(Import.PLE,Detalhamento!$E181,Detalhamento!AC$15)&lt;=mediçao,OFFSET(Import.PLQ,$A181-1,AC$15-1,1,1),0),0),PLE!$AA$28*OFFSET(Import.PLQ,$A181-1,AC$15-1,1,1)),IF($E181&lt;&gt;1,IF(ISNUMBER(INDEX(Import.PLE,Detalhamento!$E181,Detalhamento!AC$15)),IF(INDEX(Import.PLE,Detalhamento!$E181,Detalhamento!AC$15)&lt;=mediçao,0,OFFSET(Import.PLQ,$A181-1,AC$15-1,1,1)),OFFSET(Import.PLQ,$A181-1,AC$15-1,1,1)),(1-PLE!$AA$28)*OFFSET(Import.PLQ,$A181-1,AC$15-1,1,1))))</f>
        <v>0</v>
      </c>
      <c r="AD181" s="144">
        <f ca="1">IF(AD$13="",0,CHOOSE(Detalhamento.OpçãoServiços,OFFSET(Import.PLQ,$A181-1,AD$15-1,1,1),IF($E181&lt;&gt;1,IF(ISNUMBER(INDEX(Import.PLE,Detalhamento!$E181,Detalhamento!AD$15)),IF(INDEX(Import.PLE,Detalhamento!$E181,Detalhamento!AD$15)&lt;=mediçao,OFFSET(Import.PLQ,$A181-1,AD$15-1,1,1),0),0),PLE!$AA$28*OFFSET(Import.PLQ,$A181-1,AD$15-1,1,1)),IF($E181&lt;&gt;1,IF(ISNUMBER(INDEX(Import.PLE,Detalhamento!$E181,Detalhamento!AD$15)),IF(INDEX(Import.PLE,Detalhamento!$E181,Detalhamento!AD$15)&lt;=mediçao,0,OFFSET(Import.PLQ,$A181-1,AD$15-1,1,1)),OFFSET(Import.PLQ,$A181-1,AD$15-1,1,1)),(1-PLE!$AA$28)*OFFSET(Import.PLQ,$A181-1,AD$15-1,1,1))))</f>
        <v>0</v>
      </c>
      <c r="AE181" s="144">
        <f ca="1">IF(AE$13="",0,CHOOSE(Detalhamento.OpçãoServiços,OFFSET(Import.PLQ,$A181-1,AE$15-1,1,1),IF($E181&lt;&gt;1,IF(ISNUMBER(INDEX(Import.PLE,Detalhamento!$E181,Detalhamento!AE$15)),IF(INDEX(Import.PLE,Detalhamento!$E181,Detalhamento!AE$15)&lt;=mediçao,OFFSET(Import.PLQ,$A181-1,AE$15-1,1,1),0),0),PLE!$AA$28*OFFSET(Import.PLQ,$A181-1,AE$15-1,1,1)),IF($E181&lt;&gt;1,IF(ISNUMBER(INDEX(Import.PLE,Detalhamento!$E181,Detalhamento!AE$15)),IF(INDEX(Import.PLE,Detalhamento!$E181,Detalhamento!AE$15)&lt;=mediçao,0,OFFSET(Import.PLQ,$A181-1,AE$15-1,1,1)),OFFSET(Import.PLQ,$A181-1,AE$15-1,1,1)),(1-PLE!$AA$28)*OFFSET(Import.PLQ,$A181-1,AE$15-1,1,1))))</f>
        <v>0</v>
      </c>
      <c r="AF181" s="144">
        <f ca="1">IF(AF$13="",0,CHOOSE(Detalhamento.OpçãoServiços,OFFSET(Import.PLQ,$A181-1,AF$15-1,1,1),IF($E181&lt;&gt;1,IF(ISNUMBER(INDEX(Import.PLE,Detalhamento!$E181,Detalhamento!AF$15)),IF(INDEX(Import.PLE,Detalhamento!$E181,Detalhamento!AF$15)&lt;=mediçao,OFFSET(Import.PLQ,$A181-1,AF$15-1,1,1),0),0),PLE!$AA$28*OFFSET(Import.PLQ,$A181-1,AF$15-1,1,1)),IF($E181&lt;&gt;1,IF(ISNUMBER(INDEX(Import.PLE,Detalhamento!$E181,Detalhamento!AF$15)),IF(INDEX(Import.PLE,Detalhamento!$E181,Detalhamento!AF$15)&lt;=mediçao,0,OFFSET(Import.PLQ,$A181-1,AF$15-1,1,1)),OFFSET(Import.PLQ,$A181-1,AF$15-1,1,1)),(1-PLE!$AA$28)*OFFSET(Import.PLQ,$A181-1,AF$15-1,1,1))))</f>
        <v>0</v>
      </c>
      <c r="AG181" s="144">
        <f ca="1">IF(AG$13="",0,CHOOSE(Detalhamento.OpçãoServiços,OFFSET(Import.PLQ,$A181-1,AG$15-1,1,1),IF($E181&lt;&gt;1,IF(ISNUMBER(INDEX(Import.PLE,Detalhamento!$E181,Detalhamento!AG$15)),IF(INDEX(Import.PLE,Detalhamento!$E181,Detalhamento!AG$15)&lt;=mediçao,OFFSET(Import.PLQ,$A181-1,AG$15-1,1,1),0),0),PLE!$AA$28*OFFSET(Import.PLQ,$A181-1,AG$15-1,1,1)),IF($E181&lt;&gt;1,IF(ISNUMBER(INDEX(Import.PLE,Detalhamento!$E181,Detalhamento!AG$15)),IF(INDEX(Import.PLE,Detalhamento!$E181,Detalhamento!AG$15)&lt;=mediçao,0,OFFSET(Import.PLQ,$A181-1,AG$15-1,1,1)),OFFSET(Import.PLQ,$A181-1,AG$15-1,1,1)),(1-PLE!$AA$28)*OFFSET(Import.PLQ,$A181-1,AG$15-1,1,1))))</f>
        <v>0</v>
      </c>
      <c r="AH181" s="144">
        <f ca="1">IF(AH$13="",0,CHOOSE(Detalhamento.OpçãoServiços,OFFSET(Import.PLQ,$A181-1,AH$15-1,1,1),IF($E181&lt;&gt;1,IF(ISNUMBER(INDEX(Import.PLE,Detalhamento!$E181,Detalhamento!AH$15)),IF(INDEX(Import.PLE,Detalhamento!$E181,Detalhamento!AH$15)&lt;=mediçao,OFFSET(Import.PLQ,$A181-1,AH$15-1,1,1),0),0),PLE!$AA$28*OFFSET(Import.PLQ,$A181-1,AH$15-1,1,1)),IF($E181&lt;&gt;1,IF(ISNUMBER(INDEX(Import.PLE,Detalhamento!$E181,Detalhamento!AH$15)),IF(INDEX(Import.PLE,Detalhamento!$E181,Detalhamento!AH$15)&lt;=mediçao,0,OFFSET(Import.PLQ,$A181-1,AH$15-1,1,1)),OFFSET(Import.PLQ,$A181-1,AH$15-1,1,1)),(1-PLE!$AA$28)*OFFSET(Import.PLQ,$A181-1,AH$15-1,1,1))))</f>
        <v>0</v>
      </c>
      <c r="AI181" s="144">
        <f ca="1">IF(AI$13="",0,CHOOSE(Detalhamento.OpçãoServiços,OFFSET(Import.PLQ,$A181-1,AI$15-1,1,1),IF($E181&lt;&gt;1,IF(ISNUMBER(INDEX(Import.PLE,Detalhamento!$E181,Detalhamento!AI$15)),IF(INDEX(Import.PLE,Detalhamento!$E181,Detalhamento!AI$15)&lt;=mediçao,OFFSET(Import.PLQ,$A181-1,AI$15-1,1,1),0),0),PLE!$AA$28*OFFSET(Import.PLQ,$A181-1,AI$15-1,1,1)),IF($E181&lt;&gt;1,IF(ISNUMBER(INDEX(Import.PLE,Detalhamento!$E181,Detalhamento!AI$15)),IF(INDEX(Import.PLE,Detalhamento!$E181,Detalhamento!AI$15)&lt;=mediçao,0,OFFSET(Import.PLQ,$A181-1,AI$15-1,1,1)),OFFSET(Import.PLQ,$A181-1,AI$15-1,1,1)),(1-PLE!$AA$28)*OFFSET(Import.PLQ,$A181-1,AI$15-1,1,1))))</f>
        <v>0</v>
      </c>
      <c r="AJ181" s="144">
        <f ca="1">IF(AJ$13="",0,CHOOSE(Detalhamento.OpçãoServiços,OFFSET(Import.PLQ,$A181-1,AJ$15-1,1,1),IF($E181&lt;&gt;1,IF(ISNUMBER(INDEX(Import.PLE,Detalhamento!$E181,Detalhamento!AJ$15)),IF(INDEX(Import.PLE,Detalhamento!$E181,Detalhamento!AJ$15)&lt;=mediçao,OFFSET(Import.PLQ,$A181-1,AJ$15-1,1,1),0),0),PLE!$AA$28*OFFSET(Import.PLQ,$A181-1,AJ$15-1,1,1)),IF($E181&lt;&gt;1,IF(ISNUMBER(INDEX(Import.PLE,Detalhamento!$E181,Detalhamento!AJ$15)),IF(INDEX(Import.PLE,Detalhamento!$E181,Detalhamento!AJ$15)&lt;=mediçao,0,OFFSET(Import.PLQ,$A181-1,AJ$15-1,1,1)),OFFSET(Import.PLQ,$A181-1,AJ$15-1,1,1)),(1-PLE!$AA$28)*OFFSET(Import.PLQ,$A181-1,AJ$15-1,1,1))))</f>
        <v>0</v>
      </c>
      <c r="AK181" s="144">
        <f ca="1">IF(AK$13="",0,CHOOSE(Detalhamento.OpçãoServiços,OFFSET(Import.PLQ,$A181-1,AK$15-1,1,1),IF($E181&lt;&gt;1,IF(ISNUMBER(INDEX(Import.PLE,Detalhamento!$E181,Detalhamento!AK$15)),IF(INDEX(Import.PLE,Detalhamento!$E181,Detalhamento!AK$15)&lt;=mediçao,OFFSET(Import.PLQ,$A181-1,AK$15-1,1,1),0),0),PLE!$AA$28*OFFSET(Import.PLQ,$A181-1,AK$15-1,1,1)),IF($E181&lt;&gt;1,IF(ISNUMBER(INDEX(Import.PLE,Detalhamento!$E181,Detalhamento!AK$15)),IF(INDEX(Import.PLE,Detalhamento!$E181,Detalhamento!AK$15)&lt;=mediçao,0,OFFSET(Import.PLQ,$A181-1,AK$15-1,1,1)),OFFSET(Import.PLQ,$A181-1,AK$15-1,1,1)),(1-PLE!$AA$28)*OFFSET(Import.PLQ,$A181-1,AK$15-1,1,1))))</f>
        <v>0</v>
      </c>
      <c r="AL181" s="144">
        <f ca="1">IF(AL$13="",0,CHOOSE(Detalhamento.OpçãoServiços,OFFSET(Import.PLQ,$A181-1,AL$15-1,1,1),IF($E181&lt;&gt;1,IF(ISNUMBER(INDEX(Import.PLE,Detalhamento!$E181,Detalhamento!AL$15)),IF(INDEX(Import.PLE,Detalhamento!$E181,Detalhamento!AL$15)&lt;=mediçao,OFFSET(Import.PLQ,$A181-1,AL$15-1,1,1),0),0),PLE!$AA$28*OFFSET(Import.PLQ,$A181-1,AL$15-1,1,1)),IF($E181&lt;&gt;1,IF(ISNUMBER(INDEX(Import.PLE,Detalhamento!$E181,Detalhamento!AL$15)),IF(INDEX(Import.PLE,Detalhamento!$E181,Detalhamento!AL$15)&lt;=mediçao,0,OFFSET(Import.PLQ,$A181-1,AL$15-1,1,1)),OFFSET(Import.PLQ,$A181-1,AL$15-1,1,1)),(1-PLE!$AA$28)*OFFSET(Import.PLQ,$A181-1,AL$15-1,1,1))))</f>
        <v>0</v>
      </c>
      <c r="AM181" s="144">
        <f ca="1">IF(AM$13="",0,CHOOSE(Detalhamento.OpçãoServiços,OFFSET(Import.PLQ,$A181-1,AM$15-1,1,1),IF($E181&lt;&gt;1,IF(ISNUMBER(INDEX(Import.PLE,Detalhamento!$E181,Detalhamento!AM$15)),IF(INDEX(Import.PLE,Detalhamento!$E181,Detalhamento!AM$15)&lt;=mediçao,OFFSET(Import.PLQ,$A181-1,AM$15-1,1,1),0),0),PLE!$AA$28*OFFSET(Import.PLQ,$A181-1,AM$15-1,1,1)),IF($E181&lt;&gt;1,IF(ISNUMBER(INDEX(Import.PLE,Detalhamento!$E181,Detalhamento!AM$15)),IF(INDEX(Import.PLE,Detalhamento!$E181,Detalhamento!AM$15)&lt;=mediçao,0,OFFSET(Import.PLQ,$A181-1,AM$15-1,1,1)),OFFSET(Import.PLQ,$A181-1,AM$15-1,1,1)),(1-PLE!$AA$28)*OFFSET(Import.PLQ,$A181-1,AM$15-1,1,1))))</f>
        <v>0</v>
      </c>
      <c r="AN181" s="144">
        <f ca="1">IF(AN$13="",0,CHOOSE(Detalhamento.OpçãoServiços,OFFSET(Import.PLQ,$A181-1,AN$15-1,1,1),IF($E181&lt;&gt;1,IF(ISNUMBER(INDEX(Import.PLE,Detalhamento!$E181,Detalhamento!AN$15)),IF(INDEX(Import.PLE,Detalhamento!$E181,Detalhamento!AN$15)&lt;=mediçao,OFFSET(Import.PLQ,$A181-1,AN$15-1,1,1),0),0),PLE!$AA$28*OFFSET(Import.PLQ,$A181-1,AN$15-1,1,1)),IF($E181&lt;&gt;1,IF(ISNUMBER(INDEX(Import.PLE,Detalhamento!$E181,Detalhamento!AN$15)),IF(INDEX(Import.PLE,Detalhamento!$E181,Detalhamento!AN$15)&lt;=mediçao,0,OFFSET(Import.PLQ,$A181-1,AN$15-1,1,1)),OFFSET(Import.PLQ,$A181-1,AN$15-1,1,1)),(1-PLE!$AA$28)*OFFSET(Import.PLQ,$A181-1,AN$15-1,1,1))))</f>
        <v>0</v>
      </c>
      <c r="AO181" s="144">
        <f ca="1">IF(AO$13="",0,CHOOSE(Detalhamento.OpçãoServiços,OFFSET(Import.PLQ,$A181-1,AO$15-1,1,1),IF($E181&lt;&gt;1,IF(ISNUMBER(INDEX(Import.PLE,Detalhamento!$E181,Detalhamento!AO$15)),IF(INDEX(Import.PLE,Detalhamento!$E181,Detalhamento!AO$15)&lt;=mediçao,OFFSET(Import.PLQ,$A181-1,AO$15-1,1,1),0),0),PLE!$AA$28*OFFSET(Import.PLQ,$A181-1,AO$15-1,1,1)),IF($E181&lt;&gt;1,IF(ISNUMBER(INDEX(Import.PLE,Detalhamento!$E181,Detalhamento!AO$15)),IF(INDEX(Import.PLE,Detalhamento!$E181,Detalhamento!AO$15)&lt;=mediçao,0,OFFSET(Import.PLQ,$A181-1,AO$15-1,1,1)),OFFSET(Import.PLQ,$A181-1,AO$15-1,1,1)),(1-PLE!$AA$28)*OFFSET(Import.PLQ,$A181-1,AO$15-1,1,1))))</f>
        <v>0</v>
      </c>
      <c r="AP181" s="144">
        <f ca="1">IF(AP$13="",0,CHOOSE(Detalhamento.OpçãoServiços,OFFSET(Import.PLQ,$A181-1,AP$15-1,1,1),IF($E181&lt;&gt;1,IF(ISNUMBER(INDEX(Import.PLE,Detalhamento!$E181,Detalhamento!AP$15)),IF(INDEX(Import.PLE,Detalhamento!$E181,Detalhamento!AP$15)&lt;=mediçao,OFFSET(Import.PLQ,$A181-1,AP$15-1,1,1),0),0),PLE!$AA$28*OFFSET(Import.PLQ,$A181-1,AP$15-1,1,1)),IF($E181&lt;&gt;1,IF(ISNUMBER(INDEX(Import.PLE,Detalhamento!$E181,Detalhamento!AP$15)),IF(INDEX(Import.PLE,Detalhamento!$E181,Detalhamento!AP$15)&lt;=mediçao,0,OFFSET(Import.PLQ,$A181-1,AP$15-1,1,1)),OFFSET(Import.PLQ,$A181-1,AP$15-1,1,1)),(1-PLE!$AA$28)*OFFSET(Import.PLQ,$A181-1,AP$15-1,1,1))))</f>
        <v>0</v>
      </c>
      <c r="AQ181" s="144">
        <f ca="1">IF(AQ$13="",0,CHOOSE(Detalhamento.OpçãoServiços,OFFSET(Import.PLQ,$A181-1,AQ$15-1,1,1),IF($E181&lt;&gt;1,IF(ISNUMBER(INDEX(Import.PLE,Detalhamento!$E181,Detalhamento!AQ$15)),IF(INDEX(Import.PLE,Detalhamento!$E181,Detalhamento!AQ$15)&lt;=mediçao,OFFSET(Import.PLQ,$A181-1,AQ$15-1,1,1),0),0),PLE!$AA$28*OFFSET(Import.PLQ,$A181-1,AQ$15-1,1,1)),IF($E181&lt;&gt;1,IF(ISNUMBER(INDEX(Import.PLE,Detalhamento!$E181,Detalhamento!AQ$15)),IF(INDEX(Import.PLE,Detalhamento!$E181,Detalhamento!AQ$15)&lt;=mediçao,0,OFFSET(Import.PLQ,$A181-1,AQ$15-1,1,1)),OFFSET(Import.PLQ,$A181-1,AQ$15-1,1,1)),(1-PLE!$AA$28)*OFFSET(Import.PLQ,$A181-1,AQ$15-1,1,1))))</f>
        <v>0</v>
      </c>
      <c r="AR181" s="144">
        <f ca="1">IF(AR$13="",0,CHOOSE(Detalhamento.OpçãoServiços,OFFSET(Import.PLQ,$A181-1,AR$15-1,1,1),IF($E181&lt;&gt;1,IF(ISNUMBER(INDEX(Import.PLE,Detalhamento!$E181,Detalhamento!AR$15)),IF(INDEX(Import.PLE,Detalhamento!$E181,Detalhamento!AR$15)&lt;=mediçao,OFFSET(Import.PLQ,$A181-1,AR$15-1,1,1),0),0),PLE!$AA$28*OFFSET(Import.PLQ,$A181-1,AR$15-1,1,1)),IF($E181&lt;&gt;1,IF(ISNUMBER(INDEX(Import.PLE,Detalhamento!$E181,Detalhamento!AR$15)),IF(INDEX(Import.PLE,Detalhamento!$E181,Detalhamento!AR$15)&lt;=mediçao,0,OFFSET(Import.PLQ,$A181-1,AR$15-1,1,1)),OFFSET(Import.PLQ,$A181-1,AR$15-1,1,1)),(1-PLE!$AA$28)*OFFSET(Import.PLQ,$A181-1,AR$15-1,1,1))))</f>
        <v>0</v>
      </c>
      <c r="AS181" s="144">
        <f ca="1">IF(AS$13="",0,CHOOSE(Detalhamento.OpçãoServiços,OFFSET(Import.PLQ,$A181-1,AS$15-1,1,1),IF($E181&lt;&gt;1,IF(ISNUMBER(INDEX(Import.PLE,Detalhamento!$E181,Detalhamento!AS$15)),IF(INDEX(Import.PLE,Detalhamento!$E181,Detalhamento!AS$15)&lt;=mediçao,OFFSET(Import.PLQ,$A181-1,AS$15-1,1,1),0),0),PLE!$AA$28*OFFSET(Import.PLQ,$A181-1,AS$15-1,1,1)),IF($E181&lt;&gt;1,IF(ISNUMBER(INDEX(Import.PLE,Detalhamento!$E181,Detalhamento!AS$15)),IF(INDEX(Import.PLE,Detalhamento!$E181,Detalhamento!AS$15)&lt;=mediçao,0,OFFSET(Import.PLQ,$A181-1,AS$15-1,1,1)),OFFSET(Import.PLQ,$A181-1,AS$15-1,1,1)),(1-PLE!$AA$28)*OFFSET(Import.PLQ,$A181-1,AS$15-1,1,1))))</f>
        <v>0</v>
      </c>
      <c r="AT181" s="144">
        <f ca="1">IF(AT$13="",0,CHOOSE(Detalhamento.OpçãoServiços,OFFSET(Import.PLQ,$A181-1,AT$15-1,1,1),IF($E181&lt;&gt;1,IF(ISNUMBER(INDEX(Import.PLE,Detalhamento!$E181,Detalhamento!AT$15)),IF(INDEX(Import.PLE,Detalhamento!$E181,Detalhamento!AT$15)&lt;=mediçao,OFFSET(Import.PLQ,$A181-1,AT$15-1,1,1),0),0),PLE!$AA$28*OFFSET(Import.PLQ,$A181-1,AT$15-1,1,1)),IF($E181&lt;&gt;1,IF(ISNUMBER(INDEX(Import.PLE,Detalhamento!$E181,Detalhamento!AT$15)),IF(INDEX(Import.PLE,Detalhamento!$E181,Detalhamento!AT$15)&lt;=mediçao,0,OFFSET(Import.PLQ,$A181-1,AT$15-1,1,1)),OFFSET(Import.PLQ,$A181-1,AT$15-1,1,1)),(1-PLE!$AA$28)*OFFSET(Import.PLQ,$A181-1,AT$15-1,1,1))))</f>
        <v>0</v>
      </c>
      <c r="AU181" s="144">
        <f ca="1">IF(AU$13="",0,CHOOSE(Detalhamento.OpçãoServiços,OFFSET(Import.PLQ,$A181-1,AU$15-1,1,1),IF($E181&lt;&gt;1,IF(ISNUMBER(INDEX(Import.PLE,Detalhamento!$E181,Detalhamento!AU$15)),IF(INDEX(Import.PLE,Detalhamento!$E181,Detalhamento!AU$15)&lt;=mediçao,OFFSET(Import.PLQ,$A181-1,AU$15-1,1,1),0),0),PLE!$AA$28*OFFSET(Import.PLQ,$A181-1,AU$15-1,1,1)),IF($E181&lt;&gt;1,IF(ISNUMBER(INDEX(Import.PLE,Detalhamento!$E181,Detalhamento!AU$15)),IF(INDEX(Import.PLE,Detalhamento!$E181,Detalhamento!AU$15)&lt;=mediçao,0,OFFSET(Import.PLQ,$A181-1,AU$15-1,1,1)),OFFSET(Import.PLQ,$A181-1,AU$15-1,1,1)),(1-PLE!$AA$28)*OFFSET(Import.PLQ,$A181-1,AU$15-1,1,1))))</f>
        <v>0</v>
      </c>
      <c r="AV181" s="144">
        <f ca="1">IF(AV$13="",0,CHOOSE(Detalhamento.OpçãoServiços,OFFSET(Import.PLQ,$A181-1,AV$15-1,1,1),IF($E181&lt;&gt;1,IF(ISNUMBER(INDEX(Import.PLE,Detalhamento!$E181,Detalhamento!AV$15)),IF(INDEX(Import.PLE,Detalhamento!$E181,Detalhamento!AV$15)&lt;=mediçao,OFFSET(Import.PLQ,$A181-1,AV$15-1,1,1),0),0),PLE!$AA$28*OFFSET(Import.PLQ,$A181-1,AV$15-1,1,1)),IF($E181&lt;&gt;1,IF(ISNUMBER(INDEX(Import.PLE,Detalhamento!$E181,Detalhamento!AV$15)),IF(INDEX(Import.PLE,Detalhamento!$E181,Detalhamento!AV$15)&lt;=mediçao,0,OFFSET(Import.PLQ,$A181-1,AV$15-1,1,1)),OFFSET(Import.PLQ,$A181-1,AV$15-1,1,1)),(1-PLE!$AA$28)*OFFSET(Import.PLQ,$A181-1,AV$15-1,1,1))))</f>
        <v>0</v>
      </c>
      <c r="AW181" s="144">
        <f ca="1">IF(AW$13="",0,CHOOSE(Detalhamento.OpçãoServiços,OFFSET(Import.PLQ,$A181-1,AW$15-1,1,1),IF($E181&lt;&gt;1,IF(ISNUMBER(INDEX(Import.PLE,Detalhamento!$E181,Detalhamento!AW$15)),IF(INDEX(Import.PLE,Detalhamento!$E181,Detalhamento!AW$15)&lt;=mediçao,OFFSET(Import.PLQ,$A181-1,AW$15-1,1,1),0),0),PLE!$AA$28*OFFSET(Import.PLQ,$A181-1,AW$15-1,1,1)),IF($E181&lt;&gt;1,IF(ISNUMBER(INDEX(Import.PLE,Detalhamento!$E181,Detalhamento!AW$15)),IF(INDEX(Import.PLE,Detalhamento!$E181,Detalhamento!AW$15)&lt;=mediçao,0,OFFSET(Import.PLQ,$A181-1,AW$15-1,1,1)),OFFSET(Import.PLQ,$A181-1,AW$15-1,1,1)),(1-PLE!$AA$28)*OFFSET(Import.PLQ,$A181-1,AW$15-1,1,1))))</f>
        <v>0</v>
      </c>
      <c r="AX181" s="144">
        <f ca="1">IF(AX$13="",0,CHOOSE(Detalhamento.OpçãoServiços,OFFSET(Import.PLQ,$A181-1,AX$15-1,1,1),IF($E181&lt;&gt;1,IF(ISNUMBER(INDEX(Import.PLE,Detalhamento!$E181,Detalhamento!AX$15)),IF(INDEX(Import.PLE,Detalhamento!$E181,Detalhamento!AX$15)&lt;=mediçao,OFFSET(Import.PLQ,$A181-1,AX$15-1,1,1),0),0),PLE!$AA$28*OFFSET(Import.PLQ,$A181-1,AX$15-1,1,1)),IF($E181&lt;&gt;1,IF(ISNUMBER(INDEX(Import.PLE,Detalhamento!$E181,Detalhamento!AX$15)),IF(INDEX(Import.PLE,Detalhamento!$E181,Detalhamento!AX$15)&lt;=mediçao,0,OFFSET(Import.PLQ,$A181-1,AX$15-1,1,1)),OFFSET(Import.PLQ,$A181-1,AX$15-1,1,1)),(1-PLE!$AA$28)*OFFSET(Import.PLQ,$A181-1,AX$15-1,1,1))))</f>
        <v>0</v>
      </c>
      <c r="AY181" s="144">
        <f ca="1">IF(AY$13="",0,CHOOSE(Detalhamento.OpçãoServiços,OFFSET(Import.PLQ,$A181-1,AY$15-1,1,1),IF($E181&lt;&gt;1,IF(ISNUMBER(INDEX(Import.PLE,Detalhamento!$E181,Detalhamento!AY$15)),IF(INDEX(Import.PLE,Detalhamento!$E181,Detalhamento!AY$15)&lt;=mediçao,OFFSET(Import.PLQ,$A181-1,AY$15-1,1,1),0),0),PLE!$AA$28*OFFSET(Import.PLQ,$A181-1,AY$15-1,1,1)),IF($E181&lt;&gt;1,IF(ISNUMBER(INDEX(Import.PLE,Detalhamento!$E181,Detalhamento!AY$15)),IF(INDEX(Import.PLE,Detalhamento!$E181,Detalhamento!AY$15)&lt;=mediçao,0,OFFSET(Import.PLQ,$A181-1,AY$15-1,1,1)),OFFSET(Import.PLQ,$A181-1,AY$15-1,1,1)),(1-PLE!$AA$28)*OFFSET(Import.PLQ,$A181-1,AY$15-1,1,1))))</f>
        <v>0</v>
      </c>
      <c r="AZ181" s="144">
        <f ca="1">IF(AZ$13="",0,CHOOSE(Detalhamento.OpçãoServiços,OFFSET(Import.PLQ,$A181-1,AZ$15-1,1,1),IF($E181&lt;&gt;1,IF(ISNUMBER(INDEX(Import.PLE,Detalhamento!$E181,Detalhamento!AZ$15)),IF(INDEX(Import.PLE,Detalhamento!$E181,Detalhamento!AZ$15)&lt;=mediçao,OFFSET(Import.PLQ,$A181-1,AZ$15-1,1,1),0),0),PLE!$AA$28*OFFSET(Import.PLQ,$A181-1,AZ$15-1,1,1)),IF($E181&lt;&gt;1,IF(ISNUMBER(INDEX(Import.PLE,Detalhamento!$E181,Detalhamento!AZ$15)),IF(INDEX(Import.PLE,Detalhamento!$E181,Detalhamento!AZ$15)&lt;=mediçao,0,OFFSET(Import.PLQ,$A181-1,AZ$15-1,1,1)),OFFSET(Import.PLQ,$A181-1,AZ$15-1,1,1)),(1-PLE!$AA$28)*OFFSET(Import.PLQ,$A181-1,AZ$15-1,1,1))))</f>
        <v>0</v>
      </c>
      <c r="BA181" s="144">
        <f ca="1">IF(BA$13="",0,CHOOSE(Detalhamento.OpçãoServiços,OFFSET(Import.PLQ,$A181-1,BA$15-1,1,1),IF($E181&lt;&gt;1,IF(ISNUMBER(INDEX(Import.PLE,Detalhamento!$E181,Detalhamento!BA$15)),IF(INDEX(Import.PLE,Detalhamento!$E181,Detalhamento!BA$15)&lt;=mediçao,OFFSET(Import.PLQ,$A181-1,BA$15-1,1,1),0),0),PLE!$AA$28*OFFSET(Import.PLQ,$A181-1,BA$15-1,1,1)),IF($E181&lt;&gt;1,IF(ISNUMBER(INDEX(Import.PLE,Detalhamento!$E181,Detalhamento!BA$15)),IF(INDEX(Import.PLE,Detalhamento!$E181,Detalhamento!BA$15)&lt;=mediçao,0,OFFSET(Import.PLQ,$A181-1,BA$15-1,1,1)),OFFSET(Import.PLQ,$A181-1,BA$15-1,1,1)),(1-PLE!$AA$28)*OFFSET(Import.PLQ,$A181-1,BA$15-1,1,1))))</f>
        <v>0</v>
      </c>
      <c r="BB181" s="144">
        <f ca="1">IF(BB$13="",0,CHOOSE(Detalhamento.OpçãoServiços,OFFSET(Import.PLQ,$A181-1,BB$15-1,1,1),IF($E181&lt;&gt;1,IF(ISNUMBER(INDEX(Import.PLE,Detalhamento!$E181,Detalhamento!BB$15)),IF(INDEX(Import.PLE,Detalhamento!$E181,Detalhamento!BB$15)&lt;=mediçao,OFFSET(Import.PLQ,$A181-1,BB$15-1,1,1),0),0),PLE!$AA$28*OFFSET(Import.PLQ,$A181-1,BB$15-1,1,1)),IF($E181&lt;&gt;1,IF(ISNUMBER(INDEX(Import.PLE,Detalhamento!$E181,Detalhamento!BB$15)),IF(INDEX(Import.PLE,Detalhamento!$E181,Detalhamento!BB$15)&lt;=mediçao,0,OFFSET(Import.PLQ,$A181-1,BB$15-1,1,1)),OFFSET(Import.PLQ,$A181-1,BB$15-1,1,1)),(1-PLE!$AA$28)*OFFSET(Import.PLQ,$A181-1,BB$15-1,1,1))))</f>
        <v>0</v>
      </c>
      <c r="BC181" s="144">
        <f ca="1">IF(BC$13="",0,CHOOSE(Detalhamento.OpçãoServiços,OFFSET(Import.PLQ,$A181-1,BC$15-1,1,1),IF($E181&lt;&gt;1,IF(ISNUMBER(INDEX(Import.PLE,Detalhamento!$E181,Detalhamento!BC$15)),IF(INDEX(Import.PLE,Detalhamento!$E181,Detalhamento!BC$15)&lt;=mediçao,OFFSET(Import.PLQ,$A181-1,BC$15-1,1,1),0),0),PLE!$AA$28*OFFSET(Import.PLQ,$A181-1,BC$15-1,1,1)),IF($E181&lt;&gt;1,IF(ISNUMBER(INDEX(Import.PLE,Detalhamento!$E181,Detalhamento!BC$15)),IF(INDEX(Import.PLE,Detalhamento!$E181,Detalhamento!BC$15)&lt;=mediçao,0,OFFSET(Import.PLQ,$A181-1,BC$15-1,1,1)),OFFSET(Import.PLQ,$A181-1,BC$15-1,1,1)),(1-PLE!$AA$28)*OFFSET(Import.PLQ,$A181-1,BC$15-1,1,1))))</f>
        <v>0</v>
      </c>
      <c r="BD181" s="144">
        <f ca="1">IF(BD$13="",0,CHOOSE(Detalhamento.OpçãoServiços,OFFSET(Import.PLQ,$A181-1,BD$15-1,1,1),IF($E181&lt;&gt;1,IF(ISNUMBER(INDEX(Import.PLE,Detalhamento!$E181,Detalhamento!BD$15)),IF(INDEX(Import.PLE,Detalhamento!$E181,Detalhamento!BD$15)&lt;=mediçao,OFFSET(Import.PLQ,$A181-1,BD$15-1,1,1),0),0),PLE!$AA$28*OFFSET(Import.PLQ,$A181-1,BD$15-1,1,1)),IF($E181&lt;&gt;1,IF(ISNUMBER(INDEX(Import.PLE,Detalhamento!$E181,Detalhamento!BD$15)),IF(INDEX(Import.PLE,Detalhamento!$E181,Detalhamento!BD$15)&lt;=mediçao,0,OFFSET(Import.PLQ,$A181-1,BD$15-1,1,1)),OFFSET(Import.PLQ,$A181-1,BD$15-1,1,1)),(1-PLE!$AA$28)*OFFSET(Import.PLQ,$A181-1,BD$15-1,1,1))))</f>
        <v>0</v>
      </c>
      <c r="BE181" s="144">
        <f ca="1">IF(BE$13="",0,CHOOSE(Detalhamento.OpçãoServiços,OFFSET(Import.PLQ,$A181-1,BE$15-1,1,1),IF($E181&lt;&gt;1,IF(ISNUMBER(INDEX(Import.PLE,Detalhamento!$E181,Detalhamento!BE$15)),IF(INDEX(Import.PLE,Detalhamento!$E181,Detalhamento!BE$15)&lt;=mediçao,OFFSET(Import.PLQ,$A181-1,BE$15-1,1,1),0),0),PLE!$AA$28*OFFSET(Import.PLQ,$A181-1,BE$15-1,1,1)),IF($E181&lt;&gt;1,IF(ISNUMBER(INDEX(Import.PLE,Detalhamento!$E181,Detalhamento!BE$15)),IF(INDEX(Import.PLE,Detalhamento!$E181,Detalhamento!BE$15)&lt;=mediçao,0,OFFSET(Import.PLQ,$A181-1,BE$15-1,1,1)),OFFSET(Import.PLQ,$A181-1,BE$15-1,1,1)),(1-PLE!$AA$28)*OFFSET(Import.PLQ,$A181-1,BE$15-1,1,1))))</f>
        <v>0</v>
      </c>
      <c r="BF181" s="144">
        <f ca="1">IF(BF$13="",0,CHOOSE(Detalhamento.OpçãoServiços,OFFSET(Import.PLQ,$A181-1,BF$15-1,1,1),IF($E181&lt;&gt;1,IF(ISNUMBER(INDEX(Import.PLE,Detalhamento!$E181,Detalhamento!BF$15)),IF(INDEX(Import.PLE,Detalhamento!$E181,Detalhamento!BF$15)&lt;=mediçao,OFFSET(Import.PLQ,$A181-1,BF$15-1,1,1),0),0),PLE!$AA$28*OFFSET(Import.PLQ,$A181-1,BF$15-1,1,1)),IF($E181&lt;&gt;1,IF(ISNUMBER(INDEX(Import.PLE,Detalhamento!$E181,Detalhamento!BF$15)),IF(INDEX(Import.PLE,Detalhamento!$E181,Detalhamento!BF$15)&lt;=mediçao,0,OFFSET(Import.PLQ,$A181-1,BF$15-1,1,1)),OFFSET(Import.PLQ,$A181-1,BF$15-1,1,1)),(1-PLE!$AA$28)*OFFSET(Import.PLQ,$A181-1,BF$15-1,1,1))))</f>
        <v>0</v>
      </c>
      <c r="BG181" s="144">
        <f ca="1">IF(BG$13="",0,CHOOSE(Detalhamento.OpçãoServiços,OFFSET(Import.PLQ,$A181-1,BG$15-1,1,1),IF($E181&lt;&gt;1,IF(ISNUMBER(INDEX(Import.PLE,Detalhamento!$E181,Detalhamento!BG$15)),IF(INDEX(Import.PLE,Detalhamento!$E181,Detalhamento!BG$15)&lt;=mediçao,OFFSET(Import.PLQ,$A181-1,BG$15-1,1,1),0),0),PLE!$AA$28*OFFSET(Import.PLQ,$A181-1,BG$15-1,1,1)),IF($E181&lt;&gt;1,IF(ISNUMBER(INDEX(Import.PLE,Detalhamento!$E181,Detalhamento!BG$15)),IF(INDEX(Import.PLE,Detalhamento!$E181,Detalhamento!BG$15)&lt;=mediçao,0,OFFSET(Import.PLQ,$A181-1,BG$15-1,1,1)),OFFSET(Import.PLQ,$A181-1,BG$15-1,1,1)),(1-PLE!$AA$28)*OFFSET(Import.PLQ,$A181-1,BG$15-1,1,1))))</f>
        <v>0</v>
      </c>
      <c r="BH181" s="144">
        <f ca="1">IF(BH$13="",0,CHOOSE(Detalhamento.OpçãoServiços,OFFSET(Import.PLQ,$A181-1,BH$15-1,1,1),IF($E181&lt;&gt;1,IF(ISNUMBER(INDEX(Import.PLE,Detalhamento!$E181,Detalhamento!BH$15)),IF(INDEX(Import.PLE,Detalhamento!$E181,Detalhamento!BH$15)&lt;=mediçao,OFFSET(Import.PLQ,$A181-1,BH$15-1,1,1),0),0),PLE!$AA$28*OFFSET(Import.PLQ,$A181-1,BH$15-1,1,1)),IF($E181&lt;&gt;1,IF(ISNUMBER(INDEX(Import.PLE,Detalhamento!$E181,Detalhamento!BH$15)),IF(INDEX(Import.PLE,Detalhamento!$E181,Detalhamento!BH$15)&lt;=mediçao,0,OFFSET(Import.PLQ,$A181-1,BH$15-1,1,1)),OFFSET(Import.PLQ,$A181-1,BH$15-1,1,1)),(1-PLE!$AA$28)*OFFSET(Import.PLQ,$A181-1,BH$15-1,1,1))))</f>
        <v>0</v>
      </c>
      <c r="BI181" s="144">
        <f ca="1">IF(BI$13="",0,CHOOSE(Detalhamento.OpçãoServiços,OFFSET(Import.PLQ,$A181-1,BI$15-1,1,1),IF($E181&lt;&gt;1,IF(ISNUMBER(INDEX(Import.PLE,Detalhamento!$E181,Detalhamento!BI$15)),IF(INDEX(Import.PLE,Detalhamento!$E181,Detalhamento!BI$15)&lt;=mediçao,OFFSET(Import.PLQ,$A181-1,BI$15-1,1,1),0),0),PLE!$AA$28*OFFSET(Import.PLQ,$A181-1,BI$15-1,1,1)),IF($E181&lt;&gt;1,IF(ISNUMBER(INDEX(Import.PLE,Detalhamento!$E181,Detalhamento!BI$15)),IF(INDEX(Import.PLE,Detalhamento!$E181,Detalhamento!BI$15)&lt;=mediçao,0,OFFSET(Import.PLQ,$A181-1,BI$15-1,1,1)),OFFSET(Import.PLQ,$A181-1,BI$15-1,1,1)),(1-PLE!$AA$28)*OFFSET(Import.PLQ,$A181-1,BI$15-1,1,1))))</f>
        <v>0</v>
      </c>
    </row>
    <row r="182" spans="1:61" ht="10.5" hidden="1" x14ac:dyDescent="0.25">
      <c r="A182" s="155">
        <v>166</v>
      </c>
      <c r="B182" s="21" t="str">
        <f t="shared" ca="1" si="25"/>
        <v>Nível</v>
      </c>
      <c r="E182" s="153" t="str">
        <f t="shared" ca="1" si="26"/>
        <v/>
      </c>
      <c r="F182" s="154">
        <f t="shared" ca="1" si="27"/>
        <v>0</v>
      </c>
      <c r="G182" s="154" t="str">
        <f t="shared" ca="1" si="31"/>
        <v>2.5</v>
      </c>
      <c r="H182" s="182" t="str">
        <f t="shared" ca="1" si="31"/>
        <v>COBERTURA</v>
      </c>
      <c r="I182" s="37" t="str">
        <f t="shared" ca="1" si="28"/>
        <v/>
      </c>
      <c r="J182" s="144" t="str">
        <f t="shared" ca="1" si="29"/>
        <v/>
      </c>
      <c r="K182" s="67"/>
      <c r="L182" s="144">
        <f ca="1">IF(L$13="",0,CHOOSE(Detalhamento.OpçãoServiços,OFFSET(Import.PLQ,$A182-1,L$15-1,1,1),IF($E182&lt;&gt;1,IF(ISNUMBER(INDEX(Import.PLE,Detalhamento!$E182,Detalhamento!L$15)),IF(INDEX(Import.PLE,Detalhamento!$E182,Detalhamento!L$15)&lt;=mediçao,OFFSET(Import.PLQ,$A182-1,L$15-1,1,1),0),0),PLE!$AA$28*OFFSET(Import.PLQ,$A182-1,L$15-1,1,1)),IF($E182&lt;&gt;1,IF(ISNUMBER(INDEX(Import.PLE,Detalhamento!$E182,Detalhamento!L$15)),IF(INDEX(Import.PLE,Detalhamento!$E182,Detalhamento!L$15)&lt;=mediçao,0,OFFSET(Import.PLQ,$A182-1,L$15-1,1,1)),OFFSET(Import.PLQ,$A182-1,L$15-1,1,1)),(1-PLE!$AA$28)*OFFSET(Import.PLQ,$A182-1,L$15-1,1,1))))</f>
        <v>0</v>
      </c>
      <c r="M182" s="144">
        <f ca="1">IF(M$13="",0,CHOOSE(Detalhamento.OpçãoServiços,OFFSET(Import.PLQ,$A182-1,M$15-1,1,1),IF($E182&lt;&gt;1,IF(ISNUMBER(INDEX(Import.PLE,Detalhamento!$E182,Detalhamento!M$15)),IF(INDEX(Import.PLE,Detalhamento!$E182,Detalhamento!M$15)&lt;=mediçao,OFFSET(Import.PLQ,$A182-1,M$15-1,1,1),0),0),PLE!$AA$28*OFFSET(Import.PLQ,$A182-1,M$15-1,1,1)),IF($E182&lt;&gt;1,IF(ISNUMBER(INDEX(Import.PLE,Detalhamento!$E182,Detalhamento!M$15)),IF(INDEX(Import.PLE,Detalhamento!$E182,Detalhamento!M$15)&lt;=mediçao,0,OFFSET(Import.PLQ,$A182-1,M$15-1,1,1)),OFFSET(Import.PLQ,$A182-1,M$15-1,1,1)),(1-PLE!$AA$28)*OFFSET(Import.PLQ,$A182-1,M$15-1,1,1))))</f>
        <v>0</v>
      </c>
      <c r="N182" s="144">
        <f ca="1">IF(N$13="",0,CHOOSE(Detalhamento.OpçãoServiços,OFFSET(Import.PLQ,$A182-1,N$15-1,1,1),IF($E182&lt;&gt;1,IF(ISNUMBER(INDEX(Import.PLE,Detalhamento!$E182,Detalhamento!N$15)),IF(INDEX(Import.PLE,Detalhamento!$E182,Detalhamento!N$15)&lt;=mediçao,OFFSET(Import.PLQ,$A182-1,N$15-1,1,1),0),0),PLE!$AA$28*OFFSET(Import.PLQ,$A182-1,N$15-1,1,1)),IF($E182&lt;&gt;1,IF(ISNUMBER(INDEX(Import.PLE,Detalhamento!$E182,Detalhamento!N$15)),IF(INDEX(Import.PLE,Detalhamento!$E182,Detalhamento!N$15)&lt;=mediçao,0,OFFSET(Import.PLQ,$A182-1,N$15-1,1,1)),OFFSET(Import.PLQ,$A182-1,N$15-1,1,1)),(1-PLE!$AA$28)*OFFSET(Import.PLQ,$A182-1,N$15-1,1,1))))</f>
        <v>0</v>
      </c>
      <c r="O182" s="144">
        <f ca="1">IF(O$13="",0,CHOOSE(Detalhamento.OpçãoServiços,OFFSET(Import.PLQ,$A182-1,O$15-1,1,1),IF($E182&lt;&gt;1,IF(ISNUMBER(INDEX(Import.PLE,Detalhamento!$E182,Detalhamento!O$15)),IF(INDEX(Import.PLE,Detalhamento!$E182,Detalhamento!O$15)&lt;=mediçao,OFFSET(Import.PLQ,$A182-1,O$15-1,1,1),0),0),PLE!$AA$28*OFFSET(Import.PLQ,$A182-1,O$15-1,1,1)),IF($E182&lt;&gt;1,IF(ISNUMBER(INDEX(Import.PLE,Detalhamento!$E182,Detalhamento!O$15)),IF(INDEX(Import.PLE,Detalhamento!$E182,Detalhamento!O$15)&lt;=mediçao,0,OFFSET(Import.PLQ,$A182-1,O$15-1,1,1)),OFFSET(Import.PLQ,$A182-1,O$15-1,1,1)),(1-PLE!$AA$28)*OFFSET(Import.PLQ,$A182-1,O$15-1,1,1))))</f>
        <v>0</v>
      </c>
      <c r="P182" s="144">
        <f ca="1">IF(P$13="",0,CHOOSE(Detalhamento.OpçãoServiços,OFFSET(Import.PLQ,$A182-1,P$15-1,1,1),IF($E182&lt;&gt;1,IF(ISNUMBER(INDEX(Import.PLE,Detalhamento!$E182,Detalhamento!P$15)),IF(INDEX(Import.PLE,Detalhamento!$E182,Detalhamento!P$15)&lt;=mediçao,OFFSET(Import.PLQ,$A182-1,P$15-1,1,1),0),0),PLE!$AA$28*OFFSET(Import.PLQ,$A182-1,P$15-1,1,1)),IF($E182&lt;&gt;1,IF(ISNUMBER(INDEX(Import.PLE,Detalhamento!$E182,Detalhamento!P$15)),IF(INDEX(Import.PLE,Detalhamento!$E182,Detalhamento!P$15)&lt;=mediçao,0,OFFSET(Import.PLQ,$A182-1,P$15-1,1,1)),OFFSET(Import.PLQ,$A182-1,P$15-1,1,1)),(1-PLE!$AA$28)*OFFSET(Import.PLQ,$A182-1,P$15-1,1,1))))</f>
        <v>0</v>
      </c>
      <c r="Q182" s="144">
        <f ca="1">IF(Q$13="",0,CHOOSE(Detalhamento.OpçãoServiços,OFFSET(Import.PLQ,$A182-1,Q$15-1,1,1),IF($E182&lt;&gt;1,IF(ISNUMBER(INDEX(Import.PLE,Detalhamento!$E182,Detalhamento!Q$15)),IF(INDEX(Import.PLE,Detalhamento!$E182,Detalhamento!Q$15)&lt;=mediçao,OFFSET(Import.PLQ,$A182-1,Q$15-1,1,1),0),0),PLE!$AA$28*OFFSET(Import.PLQ,$A182-1,Q$15-1,1,1)),IF($E182&lt;&gt;1,IF(ISNUMBER(INDEX(Import.PLE,Detalhamento!$E182,Detalhamento!Q$15)),IF(INDEX(Import.PLE,Detalhamento!$E182,Detalhamento!Q$15)&lt;=mediçao,0,OFFSET(Import.PLQ,$A182-1,Q$15-1,1,1)),OFFSET(Import.PLQ,$A182-1,Q$15-1,1,1)),(1-PLE!$AA$28)*OFFSET(Import.PLQ,$A182-1,Q$15-1,1,1))))</f>
        <v>0</v>
      </c>
      <c r="R182" s="144">
        <f ca="1">IF(R$13="",0,CHOOSE(Detalhamento.OpçãoServiços,OFFSET(Import.PLQ,$A182-1,R$15-1,1,1),IF($E182&lt;&gt;1,IF(ISNUMBER(INDEX(Import.PLE,Detalhamento!$E182,Detalhamento!R$15)),IF(INDEX(Import.PLE,Detalhamento!$E182,Detalhamento!R$15)&lt;=mediçao,OFFSET(Import.PLQ,$A182-1,R$15-1,1,1),0),0),PLE!$AA$28*OFFSET(Import.PLQ,$A182-1,R$15-1,1,1)),IF($E182&lt;&gt;1,IF(ISNUMBER(INDEX(Import.PLE,Detalhamento!$E182,Detalhamento!R$15)),IF(INDEX(Import.PLE,Detalhamento!$E182,Detalhamento!R$15)&lt;=mediçao,0,OFFSET(Import.PLQ,$A182-1,R$15-1,1,1)),OFFSET(Import.PLQ,$A182-1,R$15-1,1,1)),(1-PLE!$AA$28)*OFFSET(Import.PLQ,$A182-1,R$15-1,1,1))))</f>
        <v>0</v>
      </c>
      <c r="S182" s="144">
        <f ca="1">IF(S$13="",0,CHOOSE(Detalhamento.OpçãoServiços,OFFSET(Import.PLQ,$A182-1,S$15-1,1,1),IF($E182&lt;&gt;1,IF(ISNUMBER(INDEX(Import.PLE,Detalhamento!$E182,Detalhamento!S$15)),IF(INDEX(Import.PLE,Detalhamento!$E182,Detalhamento!S$15)&lt;=mediçao,OFFSET(Import.PLQ,$A182-1,S$15-1,1,1),0),0),PLE!$AA$28*OFFSET(Import.PLQ,$A182-1,S$15-1,1,1)),IF($E182&lt;&gt;1,IF(ISNUMBER(INDEX(Import.PLE,Detalhamento!$E182,Detalhamento!S$15)),IF(INDEX(Import.PLE,Detalhamento!$E182,Detalhamento!S$15)&lt;=mediçao,0,OFFSET(Import.PLQ,$A182-1,S$15-1,1,1)),OFFSET(Import.PLQ,$A182-1,S$15-1,1,1)),(1-PLE!$AA$28)*OFFSET(Import.PLQ,$A182-1,S$15-1,1,1))))</f>
        <v>0</v>
      </c>
      <c r="T182" s="144">
        <f ca="1">IF(T$13="",0,CHOOSE(Detalhamento.OpçãoServiços,OFFSET(Import.PLQ,$A182-1,T$15-1,1,1),IF($E182&lt;&gt;1,IF(ISNUMBER(INDEX(Import.PLE,Detalhamento!$E182,Detalhamento!T$15)),IF(INDEX(Import.PLE,Detalhamento!$E182,Detalhamento!T$15)&lt;=mediçao,OFFSET(Import.PLQ,$A182-1,T$15-1,1,1),0),0),PLE!$AA$28*OFFSET(Import.PLQ,$A182-1,T$15-1,1,1)),IF($E182&lt;&gt;1,IF(ISNUMBER(INDEX(Import.PLE,Detalhamento!$E182,Detalhamento!T$15)),IF(INDEX(Import.PLE,Detalhamento!$E182,Detalhamento!T$15)&lt;=mediçao,0,OFFSET(Import.PLQ,$A182-1,T$15-1,1,1)),OFFSET(Import.PLQ,$A182-1,T$15-1,1,1)),(1-PLE!$AA$28)*OFFSET(Import.PLQ,$A182-1,T$15-1,1,1))))</f>
        <v>0</v>
      </c>
      <c r="U182" s="144">
        <f ca="1">IF(U$13="",0,CHOOSE(Detalhamento.OpçãoServiços,OFFSET(Import.PLQ,$A182-1,U$15-1,1,1),IF($E182&lt;&gt;1,IF(ISNUMBER(INDEX(Import.PLE,Detalhamento!$E182,Detalhamento!U$15)),IF(INDEX(Import.PLE,Detalhamento!$E182,Detalhamento!U$15)&lt;=mediçao,OFFSET(Import.PLQ,$A182-1,U$15-1,1,1),0),0),PLE!$AA$28*OFFSET(Import.PLQ,$A182-1,U$15-1,1,1)),IF($E182&lt;&gt;1,IF(ISNUMBER(INDEX(Import.PLE,Detalhamento!$E182,Detalhamento!U$15)),IF(INDEX(Import.PLE,Detalhamento!$E182,Detalhamento!U$15)&lt;=mediçao,0,OFFSET(Import.PLQ,$A182-1,U$15-1,1,1)),OFFSET(Import.PLQ,$A182-1,U$15-1,1,1)),(1-PLE!$AA$28)*OFFSET(Import.PLQ,$A182-1,U$15-1,1,1))))</f>
        <v>0</v>
      </c>
      <c r="V182" s="144">
        <f ca="1">IF(V$13="",0,CHOOSE(Detalhamento.OpçãoServiços,OFFSET(Import.PLQ,$A182-1,V$15-1,1,1),IF($E182&lt;&gt;1,IF(ISNUMBER(INDEX(Import.PLE,Detalhamento!$E182,Detalhamento!V$15)),IF(INDEX(Import.PLE,Detalhamento!$E182,Detalhamento!V$15)&lt;=mediçao,OFFSET(Import.PLQ,$A182-1,V$15-1,1,1),0),0),PLE!$AA$28*OFFSET(Import.PLQ,$A182-1,V$15-1,1,1)),IF($E182&lt;&gt;1,IF(ISNUMBER(INDEX(Import.PLE,Detalhamento!$E182,Detalhamento!V$15)),IF(INDEX(Import.PLE,Detalhamento!$E182,Detalhamento!V$15)&lt;=mediçao,0,OFFSET(Import.PLQ,$A182-1,V$15-1,1,1)),OFFSET(Import.PLQ,$A182-1,V$15-1,1,1)),(1-PLE!$AA$28)*OFFSET(Import.PLQ,$A182-1,V$15-1,1,1))))</f>
        <v>0</v>
      </c>
      <c r="W182" s="144">
        <f ca="1">IF(W$13="",0,CHOOSE(Detalhamento.OpçãoServiços,OFFSET(Import.PLQ,$A182-1,W$15-1,1,1),IF($E182&lt;&gt;1,IF(ISNUMBER(INDEX(Import.PLE,Detalhamento!$E182,Detalhamento!W$15)),IF(INDEX(Import.PLE,Detalhamento!$E182,Detalhamento!W$15)&lt;=mediçao,OFFSET(Import.PLQ,$A182-1,W$15-1,1,1),0),0),PLE!$AA$28*OFFSET(Import.PLQ,$A182-1,W$15-1,1,1)),IF($E182&lt;&gt;1,IF(ISNUMBER(INDEX(Import.PLE,Detalhamento!$E182,Detalhamento!W$15)),IF(INDEX(Import.PLE,Detalhamento!$E182,Detalhamento!W$15)&lt;=mediçao,0,OFFSET(Import.PLQ,$A182-1,W$15-1,1,1)),OFFSET(Import.PLQ,$A182-1,W$15-1,1,1)),(1-PLE!$AA$28)*OFFSET(Import.PLQ,$A182-1,W$15-1,1,1))))</f>
        <v>0</v>
      </c>
      <c r="X182" s="144">
        <f ca="1">IF(X$13="",0,CHOOSE(Detalhamento.OpçãoServiços,OFFSET(Import.PLQ,$A182-1,X$15-1,1,1),IF($E182&lt;&gt;1,IF(ISNUMBER(INDEX(Import.PLE,Detalhamento!$E182,Detalhamento!X$15)),IF(INDEX(Import.PLE,Detalhamento!$E182,Detalhamento!X$15)&lt;=mediçao,OFFSET(Import.PLQ,$A182-1,X$15-1,1,1),0),0),PLE!$AA$28*OFFSET(Import.PLQ,$A182-1,X$15-1,1,1)),IF($E182&lt;&gt;1,IF(ISNUMBER(INDEX(Import.PLE,Detalhamento!$E182,Detalhamento!X$15)),IF(INDEX(Import.PLE,Detalhamento!$E182,Detalhamento!X$15)&lt;=mediçao,0,OFFSET(Import.PLQ,$A182-1,X$15-1,1,1)),OFFSET(Import.PLQ,$A182-1,X$15-1,1,1)),(1-PLE!$AA$28)*OFFSET(Import.PLQ,$A182-1,X$15-1,1,1))))</f>
        <v>0</v>
      </c>
      <c r="Y182" s="144">
        <f ca="1">IF(Y$13="",0,CHOOSE(Detalhamento.OpçãoServiços,OFFSET(Import.PLQ,$A182-1,Y$15-1,1,1),IF($E182&lt;&gt;1,IF(ISNUMBER(INDEX(Import.PLE,Detalhamento!$E182,Detalhamento!Y$15)),IF(INDEX(Import.PLE,Detalhamento!$E182,Detalhamento!Y$15)&lt;=mediçao,OFFSET(Import.PLQ,$A182-1,Y$15-1,1,1),0),0),PLE!$AA$28*OFFSET(Import.PLQ,$A182-1,Y$15-1,1,1)),IF($E182&lt;&gt;1,IF(ISNUMBER(INDEX(Import.PLE,Detalhamento!$E182,Detalhamento!Y$15)),IF(INDEX(Import.PLE,Detalhamento!$E182,Detalhamento!Y$15)&lt;=mediçao,0,OFFSET(Import.PLQ,$A182-1,Y$15-1,1,1)),OFFSET(Import.PLQ,$A182-1,Y$15-1,1,1)),(1-PLE!$AA$28)*OFFSET(Import.PLQ,$A182-1,Y$15-1,1,1))))</f>
        <v>0</v>
      </c>
      <c r="Z182" s="144">
        <f ca="1">IF(Z$13="",0,CHOOSE(Detalhamento.OpçãoServiços,OFFSET(Import.PLQ,$A182-1,Z$15-1,1,1),IF($E182&lt;&gt;1,IF(ISNUMBER(INDEX(Import.PLE,Detalhamento!$E182,Detalhamento!Z$15)),IF(INDEX(Import.PLE,Detalhamento!$E182,Detalhamento!Z$15)&lt;=mediçao,OFFSET(Import.PLQ,$A182-1,Z$15-1,1,1),0),0),PLE!$AA$28*OFFSET(Import.PLQ,$A182-1,Z$15-1,1,1)),IF($E182&lt;&gt;1,IF(ISNUMBER(INDEX(Import.PLE,Detalhamento!$E182,Detalhamento!Z$15)),IF(INDEX(Import.PLE,Detalhamento!$E182,Detalhamento!Z$15)&lt;=mediçao,0,OFFSET(Import.PLQ,$A182-1,Z$15-1,1,1)),OFFSET(Import.PLQ,$A182-1,Z$15-1,1,1)),(1-PLE!$AA$28)*OFFSET(Import.PLQ,$A182-1,Z$15-1,1,1))))</f>
        <v>0</v>
      </c>
      <c r="AA182" s="144">
        <f ca="1">IF(AA$13="",0,CHOOSE(Detalhamento.OpçãoServiços,OFFSET(Import.PLQ,$A182-1,AA$15-1,1,1),IF($E182&lt;&gt;1,IF(ISNUMBER(INDEX(Import.PLE,Detalhamento!$E182,Detalhamento!AA$15)),IF(INDEX(Import.PLE,Detalhamento!$E182,Detalhamento!AA$15)&lt;=mediçao,OFFSET(Import.PLQ,$A182-1,AA$15-1,1,1),0),0),PLE!$AA$28*OFFSET(Import.PLQ,$A182-1,AA$15-1,1,1)),IF($E182&lt;&gt;1,IF(ISNUMBER(INDEX(Import.PLE,Detalhamento!$E182,Detalhamento!AA$15)),IF(INDEX(Import.PLE,Detalhamento!$E182,Detalhamento!AA$15)&lt;=mediçao,0,OFFSET(Import.PLQ,$A182-1,AA$15-1,1,1)),OFFSET(Import.PLQ,$A182-1,AA$15-1,1,1)),(1-PLE!$AA$28)*OFFSET(Import.PLQ,$A182-1,AA$15-1,1,1))))</f>
        <v>0</v>
      </c>
      <c r="AB182" s="144">
        <f ca="1">IF(AB$13="",0,CHOOSE(Detalhamento.OpçãoServiços,OFFSET(Import.PLQ,$A182-1,AB$15-1,1,1),IF($E182&lt;&gt;1,IF(ISNUMBER(INDEX(Import.PLE,Detalhamento!$E182,Detalhamento!AB$15)),IF(INDEX(Import.PLE,Detalhamento!$E182,Detalhamento!AB$15)&lt;=mediçao,OFFSET(Import.PLQ,$A182-1,AB$15-1,1,1),0),0),PLE!$AA$28*OFFSET(Import.PLQ,$A182-1,AB$15-1,1,1)),IF($E182&lt;&gt;1,IF(ISNUMBER(INDEX(Import.PLE,Detalhamento!$E182,Detalhamento!AB$15)),IF(INDEX(Import.PLE,Detalhamento!$E182,Detalhamento!AB$15)&lt;=mediçao,0,OFFSET(Import.PLQ,$A182-1,AB$15-1,1,1)),OFFSET(Import.PLQ,$A182-1,AB$15-1,1,1)),(1-PLE!$AA$28)*OFFSET(Import.PLQ,$A182-1,AB$15-1,1,1))))</f>
        <v>0</v>
      </c>
      <c r="AC182" s="144">
        <f ca="1">IF(AC$13="",0,CHOOSE(Detalhamento.OpçãoServiços,OFFSET(Import.PLQ,$A182-1,AC$15-1,1,1),IF($E182&lt;&gt;1,IF(ISNUMBER(INDEX(Import.PLE,Detalhamento!$E182,Detalhamento!AC$15)),IF(INDEX(Import.PLE,Detalhamento!$E182,Detalhamento!AC$15)&lt;=mediçao,OFFSET(Import.PLQ,$A182-1,AC$15-1,1,1),0),0),PLE!$AA$28*OFFSET(Import.PLQ,$A182-1,AC$15-1,1,1)),IF($E182&lt;&gt;1,IF(ISNUMBER(INDEX(Import.PLE,Detalhamento!$E182,Detalhamento!AC$15)),IF(INDEX(Import.PLE,Detalhamento!$E182,Detalhamento!AC$15)&lt;=mediçao,0,OFFSET(Import.PLQ,$A182-1,AC$15-1,1,1)),OFFSET(Import.PLQ,$A182-1,AC$15-1,1,1)),(1-PLE!$AA$28)*OFFSET(Import.PLQ,$A182-1,AC$15-1,1,1))))</f>
        <v>0</v>
      </c>
      <c r="AD182" s="144">
        <f ca="1">IF(AD$13="",0,CHOOSE(Detalhamento.OpçãoServiços,OFFSET(Import.PLQ,$A182-1,AD$15-1,1,1),IF($E182&lt;&gt;1,IF(ISNUMBER(INDEX(Import.PLE,Detalhamento!$E182,Detalhamento!AD$15)),IF(INDEX(Import.PLE,Detalhamento!$E182,Detalhamento!AD$15)&lt;=mediçao,OFFSET(Import.PLQ,$A182-1,AD$15-1,1,1),0),0),PLE!$AA$28*OFFSET(Import.PLQ,$A182-1,AD$15-1,1,1)),IF($E182&lt;&gt;1,IF(ISNUMBER(INDEX(Import.PLE,Detalhamento!$E182,Detalhamento!AD$15)),IF(INDEX(Import.PLE,Detalhamento!$E182,Detalhamento!AD$15)&lt;=mediçao,0,OFFSET(Import.PLQ,$A182-1,AD$15-1,1,1)),OFFSET(Import.PLQ,$A182-1,AD$15-1,1,1)),(1-PLE!$AA$28)*OFFSET(Import.PLQ,$A182-1,AD$15-1,1,1))))</f>
        <v>0</v>
      </c>
      <c r="AE182" s="144">
        <f ca="1">IF(AE$13="",0,CHOOSE(Detalhamento.OpçãoServiços,OFFSET(Import.PLQ,$A182-1,AE$15-1,1,1),IF($E182&lt;&gt;1,IF(ISNUMBER(INDEX(Import.PLE,Detalhamento!$E182,Detalhamento!AE$15)),IF(INDEX(Import.PLE,Detalhamento!$E182,Detalhamento!AE$15)&lt;=mediçao,OFFSET(Import.PLQ,$A182-1,AE$15-1,1,1),0),0),PLE!$AA$28*OFFSET(Import.PLQ,$A182-1,AE$15-1,1,1)),IF($E182&lt;&gt;1,IF(ISNUMBER(INDEX(Import.PLE,Detalhamento!$E182,Detalhamento!AE$15)),IF(INDEX(Import.PLE,Detalhamento!$E182,Detalhamento!AE$15)&lt;=mediçao,0,OFFSET(Import.PLQ,$A182-1,AE$15-1,1,1)),OFFSET(Import.PLQ,$A182-1,AE$15-1,1,1)),(1-PLE!$AA$28)*OFFSET(Import.PLQ,$A182-1,AE$15-1,1,1))))</f>
        <v>0</v>
      </c>
      <c r="AF182" s="144">
        <f ca="1">IF(AF$13="",0,CHOOSE(Detalhamento.OpçãoServiços,OFFSET(Import.PLQ,$A182-1,AF$15-1,1,1),IF($E182&lt;&gt;1,IF(ISNUMBER(INDEX(Import.PLE,Detalhamento!$E182,Detalhamento!AF$15)),IF(INDEX(Import.PLE,Detalhamento!$E182,Detalhamento!AF$15)&lt;=mediçao,OFFSET(Import.PLQ,$A182-1,AF$15-1,1,1),0),0),PLE!$AA$28*OFFSET(Import.PLQ,$A182-1,AF$15-1,1,1)),IF($E182&lt;&gt;1,IF(ISNUMBER(INDEX(Import.PLE,Detalhamento!$E182,Detalhamento!AF$15)),IF(INDEX(Import.PLE,Detalhamento!$E182,Detalhamento!AF$15)&lt;=mediçao,0,OFFSET(Import.PLQ,$A182-1,AF$15-1,1,1)),OFFSET(Import.PLQ,$A182-1,AF$15-1,1,1)),(1-PLE!$AA$28)*OFFSET(Import.PLQ,$A182-1,AF$15-1,1,1))))</f>
        <v>0</v>
      </c>
      <c r="AG182" s="144">
        <f ca="1">IF(AG$13="",0,CHOOSE(Detalhamento.OpçãoServiços,OFFSET(Import.PLQ,$A182-1,AG$15-1,1,1),IF($E182&lt;&gt;1,IF(ISNUMBER(INDEX(Import.PLE,Detalhamento!$E182,Detalhamento!AG$15)),IF(INDEX(Import.PLE,Detalhamento!$E182,Detalhamento!AG$15)&lt;=mediçao,OFFSET(Import.PLQ,$A182-1,AG$15-1,1,1),0),0),PLE!$AA$28*OFFSET(Import.PLQ,$A182-1,AG$15-1,1,1)),IF($E182&lt;&gt;1,IF(ISNUMBER(INDEX(Import.PLE,Detalhamento!$E182,Detalhamento!AG$15)),IF(INDEX(Import.PLE,Detalhamento!$E182,Detalhamento!AG$15)&lt;=mediçao,0,OFFSET(Import.PLQ,$A182-1,AG$15-1,1,1)),OFFSET(Import.PLQ,$A182-1,AG$15-1,1,1)),(1-PLE!$AA$28)*OFFSET(Import.PLQ,$A182-1,AG$15-1,1,1))))</f>
        <v>0</v>
      </c>
      <c r="AH182" s="144">
        <f ca="1">IF(AH$13="",0,CHOOSE(Detalhamento.OpçãoServiços,OFFSET(Import.PLQ,$A182-1,AH$15-1,1,1),IF($E182&lt;&gt;1,IF(ISNUMBER(INDEX(Import.PLE,Detalhamento!$E182,Detalhamento!AH$15)),IF(INDEX(Import.PLE,Detalhamento!$E182,Detalhamento!AH$15)&lt;=mediçao,OFFSET(Import.PLQ,$A182-1,AH$15-1,1,1),0),0),PLE!$AA$28*OFFSET(Import.PLQ,$A182-1,AH$15-1,1,1)),IF($E182&lt;&gt;1,IF(ISNUMBER(INDEX(Import.PLE,Detalhamento!$E182,Detalhamento!AH$15)),IF(INDEX(Import.PLE,Detalhamento!$E182,Detalhamento!AH$15)&lt;=mediçao,0,OFFSET(Import.PLQ,$A182-1,AH$15-1,1,1)),OFFSET(Import.PLQ,$A182-1,AH$15-1,1,1)),(1-PLE!$AA$28)*OFFSET(Import.PLQ,$A182-1,AH$15-1,1,1))))</f>
        <v>0</v>
      </c>
      <c r="AI182" s="144">
        <f ca="1">IF(AI$13="",0,CHOOSE(Detalhamento.OpçãoServiços,OFFSET(Import.PLQ,$A182-1,AI$15-1,1,1),IF($E182&lt;&gt;1,IF(ISNUMBER(INDEX(Import.PLE,Detalhamento!$E182,Detalhamento!AI$15)),IF(INDEX(Import.PLE,Detalhamento!$E182,Detalhamento!AI$15)&lt;=mediçao,OFFSET(Import.PLQ,$A182-1,AI$15-1,1,1),0),0),PLE!$AA$28*OFFSET(Import.PLQ,$A182-1,AI$15-1,1,1)),IF($E182&lt;&gt;1,IF(ISNUMBER(INDEX(Import.PLE,Detalhamento!$E182,Detalhamento!AI$15)),IF(INDEX(Import.PLE,Detalhamento!$E182,Detalhamento!AI$15)&lt;=mediçao,0,OFFSET(Import.PLQ,$A182-1,AI$15-1,1,1)),OFFSET(Import.PLQ,$A182-1,AI$15-1,1,1)),(1-PLE!$AA$28)*OFFSET(Import.PLQ,$A182-1,AI$15-1,1,1))))</f>
        <v>0</v>
      </c>
      <c r="AJ182" s="144">
        <f ca="1">IF(AJ$13="",0,CHOOSE(Detalhamento.OpçãoServiços,OFFSET(Import.PLQ,$A182-1,AJ$15-1,1,1),IF($E182&lt;&gt;1,IF(ISNUMBER(INDEX(Import.PLE,Detalhamento!$E182,Detalhamento!AJ$15)),IF(INDEX(Import.PLE,Detalhamento!$E182,Detalhamento!AJ$15)&lt;=mediçao,OFFSET(Import.PLQ,$A182-1,AJ$15-1,1,1),0),0),PLE!$AA$28*OFFSET(Import.PLQ,$A182-1,AJ$15-1,1,1)),IF($E182&lt;&gt;1,IF(ISNUMBER(INDEX(Import.PLE,Detalhamento!$E182,Detalhamento!AJ$15)),IF(INDEX(Import.PLE,Detalhamento!$E182,Detalhamento!AJ$15)&lt;=mediçao,0,OFFSET(Import.PLQ,$A182-1,AJ$15-1,1,1)),OFFSET(Import.PLQ,$A182-1,AJ$15-1,1,1)),(1-PLE!$AA$28)*OFFSET(Import.PLQ,$A182-1,AJ$15-1,1,1))))</f>
        <v>0</v>
      </c>
      <c r="AK182" s="144">
        <f ca="1">IF(AK$13="",0,CHOOSE(Detalhamento.OpçãoServiços,OFFSET(Import.PLQ,$A182-1,AK$15-1,1,1),IF($E182&lt;&gt;1,IF(ISNUMBER(INDEX(Import.PLE,Detalhamento!$E182,Detalhamento!AK$15)),IF(INDEX(Import.PLE,Detalhamento!$E182,Detalhamento!AK$15)&lt;=mediçao,OFFSET(Import.PLQ,$A182-1,AK$15-1,1,1),0),0),PLE!$AA$28*OFFSET(Import.PLQ,$A182-1,AK$15-1,1,1)),IF($E182&lt;&gt;1,IF(ISNUMBER(INDEX(Import.PLE,Detalhamento!$E182,Detalhamento!AK$15)),IF(INDEX(Import.PLE,Detalhamento!$E182,Detalhamento!AK$15)&lt;=mediçao,0,OFFSET(Import.PLQ,$A182-1,AK$15-1,1,1)),OFFSET(Import.PLQ,$A182-1,AK$15-1,1,1)),(1-PLE!$AA$28)*OFFSET(Import.PLQ,$A182-1,AK$15-1,1,1))))</f>
        <v>0</v>
      </c>
      <c r="AL182" s="144">
        <f ca="1">IF(AL$13="",0,CHOOSE(Detalhamento.OpçãoServiços,OFFSET(Import.PLQ,$A182-1,AL$15-1,1,1),IF($E182&lt;&gt;1,IF(ISNUMBER(INDEX(Import.PLE,Detalhamento!$E182,Detalhamento!AL$15)),IF(INDEX(Import.PLE,Detalhamento!$E182,Detalhamento!AL$15)&lt;=mediçao,OFFSET(Import.PLQ,$A182-1,AL$15-1,1,1),0),0),PLE!$AA$28*OFFSET(Import.PLQ,$A182-1,AL$15-1,1,1)),IF($E182&lt;&gt;1,IF(ISNUMBER(INDEX(Import.PLE,Detalhamento!$E182,Detalhamento!AL$15)),IF(INDEX(Import.PLE,Detalhamento!$E182,Detalhamento!AL$15)&lt;=mediçao,0,OFFSET(Import.PLQ,$A182-1,AL$15-1,1,1)),OFFSET(Import.PLQ,$A182-1,AL$15-1,1,1)),(1-PLE!$AA$28)*OFFSET(Import.PLQ,$A182-1,AL$15-1,1,1))))</f>
        <v>0</v>
      </c>
      <c r="AM182" s="144">
        <f ca="1">IF(AM$13="",0,CHOOSE(Detalhamento.OpçãoServiços,OFFSET(Import.PLQ,$A182-1,AM$15-1,1,1),IF($E182&lt;&gt;1,IF(ISNUMBER(INDEX(Import.PLE,Detalhamento!$E182,Detalhamento!AM$15)),IF(INDEX(Import.PLE,Detalhamento!$E182,Detalhamento!AM$15)&lt;=mediçao,OFFSET(Import.PLQ,$A182-1,AM$15-1,1,1),0),0),PLE!$AA$28*OFFSET(Import.PLQ,$A182-1,AM$15-1,1,1)),IF($E182&lt;&gt;1,IF(ISNUMBER(INDEX(Import.PLE,Detalhamento!$E182,Detalhamento!AM$15)),IF(INDEX(Import.PLE,Detalhamento!$E182,Detalhamento!AM$15)&lt;=mediçao,0,OFFSET(Import.PLQ,$A182-1,AM$15-1,1,1)),OFFSET(Import.PLQ,$A182-1,AM$15-1,1,1)),(1-PLE!$AA$28)*OFFSET(Import.PLQ,$A182-1,AM$15-1,1,1))))</f>
        <v>0</v>
      </c>
      <c r="AN182" s="144">
        <f ca="1">IF(AN$13="",0,CHOOSE(Detalhamento.OpçãoServiços,OFFSET(Import.PLQ,$A182-1,AN$15-1,1,1),IF($E182&lt;&gt;1,IF(ISNUMBER(INDEX(Import.PLE,Detalhamento!$E182,Detalhamento!AN$15)),IF(INDEX(Import.PLE,Detalhamento!$E182,Detalhamento!AN$15)&lt;=mediçao,OFFSET(Import.PLQ,$A182-1,AN$15-1,1,1),0),0),PLE!$AA$28*OFFSET(Import.PLQ,$A182-1,AN$15-1,1,1)),IF($E182&lt;&gt;1,IF(ISNUMBER(INDEX(Import.PLE,Detalhamento!$E182,Detalhamento!AN$15)),IF(INDEX(Import.PLE,Detalhamento!$E182,Detalhamento!AN$15)&lt;=mediçao,0,OFFSET(Import.PLQ,$A182-1,AN$15-1,1,1)),OFFSET(Import.PLQ,$A182-1,AN$15-1,1,1)),(1-PLE!$AA$28)*OFFSET(Import.PLQ,$A182-1,AN$15-1,1,1))))</f>
        <v>0</v>
      </c>
      <c r="AO182" s="144">
        <f ca="1">IF(AO$13="",0,CHOOSE(Detalhamento.OpçãoServiços,OFFSET(Import.PLQ,$A182-1,AO$15-1,1,1),IF($E182&lt;&gt;1,IF(ISNUMBER(INDEX(Import.PLE,Detalhamento!$E182,Detalhamento!AO$15)),IF(INDEX(Import.PLE,Detalhamento!$E182,Detalhamento!AO$15)&lt;=mediçao,OFFSET(Import.PLQ,$A182-1,AO$15-1,1,1),0),0),PLE!$AA$28*OFFSET(Import.PLQ,$A182-1,AO$15-1,1,1)),IF($E182&lt;&gt;1,IF(ISNUMBER(INDEX(Import.PLE,Detalhamento!$E182,Detalhamento!AO$15)),IF(INDEX(Import.PLE,Detalhamento!$E182,Detalhamento!AO$15)&lt;=mediçao,0,OFFSET(Import.PLQ,$A182-1,AO$15-1,1,1)),OFFSET(Import.PLQ,$A182-1,AO$15-1,1,1)),(1-PLE!$AA$28)*OFFSET(Import.PLQ,$A182-1,AO$15-1,1,1))))</f>
        <v>0</v>
      </c>
      <c r="AP182" s="144">
        <f ca="1">IF(AP$13="",0,CHOOSE(Detalhamento.OpçãoServiços,OFFSET(Import.PLQ,$A182-1,AP$15-1,1,1),IF($E182&lt;&gt;1,IF(ISNUMBER(INDEX(Import.PLE,Detalhamento!$E182,Detalhamento!AP$15)),IF(INDEX(Import.PLE,Detalhamento!$E182,Detalhamento!AP$15)&lt;=mediçao,OFFSET(Import.PLQ,$A182-1,AP$15-1,1,1),0),0),PLE!$AA$28*OFFSET(Import.PLQ,$A182-1,AP$15-1,1,1)),IF($E182&lt;&gt;1,IF(ISNUMBER(INDEX(Import.PLE,Detalhamento!$E182,Detalhamento!AP$15)),IF(INDEX(Import.PLE,Detalhamento!$E182,Detalhamento!AP$15)&lt;=mediçao,0,OFFSET(Import.PLQ,$A182-1,AP$15-1,1,1)),OFFSET(Import.PLQ,$A182-1,AP$15-1,1,1)),(1-PLE!$AA$28)*OFFSET(Import.PLQ,$A182-1,AP$15-1,1,1))))</f>
        <v>0</v>
      </c>
      <c r="AQ182" s="144">
        <f ca="1">IF(AQ$13="",0,CHOOSE(Detalhamento.OpçãoServiços,OFFSET(Import.PLQ,$A182-1,AQ$15-1,1,1),IF($E182&lt;&gt;1,IF(ISNUMBER(INDEX(Import.PLE,Detalhamento!$E182,Detalhamento!AQ$15)),IF(INDEX(Import.PLE,Detalhamento!$E182,Detalhamento!AQ$15)&lt;=mediçao,OFFSET(Import.PLQ,$A182-1,AQ$15-1,1,1),0),0),PLE!$AA$28*OFFSET(Import.PLQ,$A182-1,AQ$15-1,1,1)),IF($E182&lt;&gt;1,IF(ISNUMBER(INDEX(Import.PLE,Detalhamento!$E182,Detalhamento!AQ$15)),IF(INDEX(Import.PLE,Detalhamento!$E182,Detalhamento!AQ$15)&lt;=mediçao,0,OFFSET(Import.PLQ,$A182-1,AQ$15-1,1,1)),OFFSET(Import.PLQ,$A182-1,AQ$15-1,1,1)),(1-PLE!$AA$28)*OFFSET(Import.PLQ,$A182-1,AQ$15-1,1,1))))</f>
        <v>0</v>
      </c>
      <c r="AR182" s="144">
        <f ca="1">IF(AR$13="",0,CHOOSE(Detalhamento.OpçãoServiços,OFFSET(Import.PLQ,$A182-1,AR$15-1,1,1),IF($E182&lt;&gt;1,IF(ISNUMBER(INDEX(Import.PLE,Detalhamento!$E182,Detalhamento!AR$15)),IF(INDEX(Import.PLE,Detalhamento!$E182,Detalhamento!AR$15)&lt;=mediçao,OFFSET(Import.PLQ,$A182-1,AR$15-1,1,1),0),0),PLE!$AA$28*OFFSET(Import.PLQ,$A182-1,AR$15-1,1,1)),IF($E182&lt;&gt;1,IF(ISNUMBER(INDEX(Import.PLE,Detalhamento!$E182,Detalhamento!AR$15)),IF(INDEX(Import.PLE,Detalhamento!$E182,Detalhamento!AR$15)&lt;=mediçao,0,OFFSET(Import.PLQ,$A182-1,AR$15-1,1,1)),OFFSET(Import.PLQ,$A182-1,AR$15-1,1,1)),(1-PLE!$AA$28)*OFFSET(Import.PLQ,$A182-1,AR$15-1,1,1))))</f>
        <v>0</v>
      </c>
      <c r="AS182" s="144">
        <f ca="1">IF(AS$13="",0,CHOOSE(Detalhamento.OpçãoServiços,OFFSET(Import.PLQ,$A182-1,AS$15-1,1,1),IF($E182&lt;&gt;1,IF(ISNUMBER(INDEX(Import.PLE,Detalhamento!$E182,Detalhamento!AS$15)),IF(INDEX(Import.PLE,Detalhamento!$E182,Detalhamento!AS$15)&lt;=mediçao,OFFSET(Import.PLQ,$A182-1,AS$15-1,1,1),0),0),PLE!$AA$28*OFFSET(Import.PLQ,$A182-1,AS$15-1,1,1)),IF($E182&lt;&gt;1,IF(ISNUMBER(INDEX(Import.PLE,Detalhamento!$E182,Detalhamento!AS$15)),IF(INDEX(Import.PLE,Detalhamento!$E182,Detalhamento!AS$15)&lt;=mediçao,0,OFFSET(Import.PLQ,$A182-1,AS$15-1,1,1)),OFFSET(Import.PLQ,$A182-1,AS$15-1,1,1)),(1-PLE!$AA$28)*OFFSET(Import.PLQ,$A182-1,AS$15-1,1,1))))</f>
        <v>0</v>
      </c>
      <c r="AT182" s="144">
        <f ca="1">IF(AT$13="",0,CHOOSE(Detalhamento.OpçãoServiços,OFFSET(Import.PLQ,$A182-1,AT$15-1,1,1),IF($E182&lt;&gt;1,IF(ISNUMBER(INDEX(Import.PLE,Detalhamento!$E182,Detalhamento!AT$15)),IF(INDEX(Import.PLE,Detalhamento!$E182,Detalhamento!AT$15)&lt;=mediçao,OFFSET(Import.PLQ,$A182-1,AT$15-1,1,1),0),0),PLE!$AA$28*OFFSET(Import.PLQ,$A182-1,AT$15-1,1,1)),IF($E182&lt;&gt;1,IF(ISNUMBER(INDEX(Import.PLE,Detalhamento!$E182,Detalhamento!AT$15)),IF(INDEX(Import.PLE,Detalhamento!$E182,Detalhamento!AT$15)&lt;=mediçao,0,OFFSET(Import.PLQ,$A182-1,AT$15-1,1,1)),OFFSET(Import.PLQ,$A182-1,AT$15-1,1,1)),(1-PLE!$AA$28)*OFFSET(Import.PLQ,$A182-1,AT$15-1,1,1))))</f>
        <v>0</v>
      </c>
      <c r="AU182" s="144">
        <f ca="1">IF(AU$13="",0,CHOOSE(Detalhamento.OpçãoServiços,OFFSET(Import.PLQ,$A182-1,AU$15-1,1,1),IF($E182&lt;&gt;1,IF(ISNUMBER(INDEX(Import.PLE,Detalhamento!$E182,Detalhamento!AU$15)),IF(INDEX(Import.PLE,Detalhamento!$E182,Detalhamento!AU$15)&lt;=mediçao,OFFSET(Import.PLQ,$A182-1,AU$15-1,1,1),0),0),PLE!$AA$28*OFFSET(Import.PLQ,$A182-1,AU$15-1,1,1)),IF($E182&lt;&gt;1,IF(ISNUMBER(INDEX(Import.PLE,Detalhamento!$E182,Detalhamento!AU$15)),IF(INDEX(Import.PLE,Detalhamento!$E182,Detalhamento!AU$15)&lt;=mediçao,0,OFFSET(Import.PLQ,$A182-1,AU$15-1,1,1)),OFFSET(Import.PLQ,$A182-1,AU$15-1,1,1)),(1-PLE!$AA$28)*OFFSET(Import.PLQ,$A182-1,AU$15-1,1,1))))</f>
        <v>0</v>
      </c>
      <c r="AV182" s="144">
        <f ca="1">IF(AV$13="",0,CHOOSE(Detalhamento.OpçãoServiços,OFFSET(Import.PLQ,$A182-1,AV$15-1,1,1),IF($E182&lt;&gt;1,IF(ISNUMBER(INDEX(Import.PLE,Detalhamento!$E182,Detalhamento!AV$15)),IF(INDEX(Import.PLE,Detalhamento!$E182,Detalhamento!AV$15)&lt;=mediçao,OFFSET(Import.PLQ,$A182-1,AV$15-1,1,1),0),0),PLE!$AA$28*OFFSET(Import.PLQ,$A182-1,AV$15-1,1,1)),IF($E182&lt;&gt;1,IF(ISNUMBER(INDEX(Import.PLE,Detalhamento!$E182,Detalhamento!AV$15)),IF(INDEX(Import.PLE,Detalhamento!$E182,Detalhamento!AV$15)&lt;=mediçao,0,OFFSET(Import.PLQ,$A182-1,AV$15-1,1,1)),OFFSET(Import.PLQ,$A182-1,AV$15-1,1,1)),(1-PLE!$AA$28)*OFFSET(Import.PLQ,$A182-1,AV$15-1,1,1))))</f>
        <v>0</v>
      </c>
      <c r="AW182" s="144">
        <f ca="1">IF(AW$13="",0,CHOOSE(Detalhamento.OpçãoServiços,OFFSET(Import.PLQ,$A182-1,AW$15-1,1,1),IF($E182&lt;&gt;1,IF(ISNUMBER(INDEX(Import.PLE,Detalhamento!$E182,Detalhamento!AW$15)),IF(INDEX(Import.PLE,Detalhamento!$E182,Detalhamento!AW$15)&lt;=mediçao,OFFSET(Import.PLQ,$A182-1,AW$15-1,1,1),0),0),PLE!$AA$28*OFFSET(Import.PLQ,$A182-1,AW$15-1,1,1)),IF($E182&lt;&gt;1,IF(ISNUMBER(INDEX(Import.PLE,Detalhamento!$E182,Detalhamento!AW$15)),IF(INDEX(Import.PLE,Detalhamento!$E182,Detalhamento!AW$15)&lt;=mediçao,0,OFFSET(Import.PLQ,$A182-1,AW$15-1,1,1)),OFFSET(Import.PLQ,$A182-1,AW$15-1,1,1)),(1-PLE!$AA$28)*OFFSET(Import.PLQ,$A182-1,AW$15-1,1,1))))</f>
        <v>0</v>
      </c>
      <c r="AX182" s="144">
        <f ca="1">IF(AX$13="",0,CHOOSE(Detalhamento.OpçãoServiços,OFFSET(Import.PLQ,$A182-1,AX$15-1,1,1),IF($E182&lt;&gt;1,IF(ISNUMBER(INDEX(Import.PLE,Detalhamento!$E182,Detalhamento!AX$15)),IF(INDEX(Import.PLE,Detalhamento!$E182,Detalhamento!AX$15)&lt;=mediçao,OFFSET(Import.PLQ,$A182-1,AX$15-1,1,1),0),0),PLE!$AA$28*OFFSET(Import.PLQ,$A182-1,AX$15-1,1,1)),IF($E182&lt;&gt;1,IF(ISNUMBER(INDEX(Import.PLE,Detalhamento!$E182,Detalhamento!AX$15)),IF(INDEX(Import.PLE,Detalhamento!$E182,Detalhamento!AX$15)&lt;=mediçao,0,OFFSET(Import.PLQ,$A182-1,AX$15-1,1,1)),OFFSET(Import.PLQ,$A182-1,AX$15-1,1,1)),(1-PLE!$AA$28)*OFFSET(Import.PLQ,$A182-1,AX$15-1,1,1))))</f>
        <v>0</v>
      </c>
      <c r="AY182" s="144">
        <f ca="1">IF(AY$13="",0,CHOOSE(Detalhamento.OpçãoServiços,OFFSET(Import.PLQ,$A182-1,AY$15-1,1,1),IF($E182&lt;&gt;1,IF(ISNUMBER(INDEX(Import.PLE,Detalhamento!$E182,Detalhamento!AY$15)),IF(INDEX(Import.PLE,Detalhamento!$E182,Detalhamento!AY$15)&lt;=mediçao,OFFSET(Import.PLQ,$A182-1,AY$15-1,1,1),0),0),PLE!$AA$28*OFFSET(Import.PLQ,$A182-1,AY$15-1,1,1)),IF($E182&lt;&gt;1,IF(ISNUMBER(INDEX(Import.PLE,Detalhamento!$E182,Detalhamento!AY$15)),IF(INDEX(Import.PLE,Detalhamento!$E182,Detalhamento!AY$15)&lt;=mediçao,0,OFFSET(Import.PLQ,$A182-1,AY$15-1,1,1)),OFFSET(Import.PLQ,$A182-1,AY$15-1,1,1)),(1-PLE!$AA$28)*OFFSET(Import.PLQ,$A182-1,AY$15-1,1,1))))</f>
        <v>0</v>
      </c>
      <c r="AZ182" s="144">
        <f ca="1">IF(AZ$13="",0,CHOOSE(Detalhamento.OpçãoServiços,OFFSET(Import.PLQ,$A182-1,AZ$15-1,1,1),IF($E182&lt;&gt;1,IF(ISNUMBER(INDEX(Import.PLE,Detalhamento!$E182,Detalhamento!AZ$15)),IF(INDEX(Import.PLE,Detalhamento!$E182,Detalhamento!AZ$15)&lt;=mediçao,OFFSET(Import.PLQ,$A182-1,AZ$15-1,1,1),0),0),PLE!$AA$28*OFFSET(Import.PLQ,$A182-1,AZ$15-1,1,1)),IF($E182&lt;&gt;1,IF(ISNUMBER(INDEX(Import.PLE,Detalhamento!$E182,Detalhamento!AZ$15)),IF(INDEX(Import.PLE,Detalhamento!$E182,Detalhamento!AZ$15)&lt;=mediçao,0,OFFSET(Import.PLQ,$A182-1,AZ$15-1,1,1)),OFFSET(Import.PLQ,$A182-1,AZ$15-1,1,1)),(1-PLE!$AA$28)*OFFSET(Import.PLQ,$A182-1,AZ$15-1,1,1))))</f>
        <v>0</v>
      </c>
      <c r="BA182" s="144">
        <f ca="1">IF(BA$13="",0,CHOOSE(Detalhamento.OpçãoServiços,OFFSET(Import.PLQ,$A182-1,BA$15-1,1,1),IF($E182&lt;&gt;1,IF(ISNUMBER(INDEX(Import.PLE,Detalhamento!$E182,Detalhamento!BA$15)),IF(INDEX(Import.PLE,Detalhamento!$E182,Detalhamento!BA$15)&lt;=mediçao,OFFSET(Import.PLQ,$A182-1,BA$15-1,1,1),0),0),PLE!$AA$28*OFFSET(Import.PLQ,$A182-1,BA$15-1,1,1)),IF($E182&lt;&gt;1,IF(ISNUMBER(INDEX(Import.PLE,Detalhamento!$E182,Detalhamento!BA$15)),IF(INDEX(Import.PLE,Detalhamento!$E182,Detalhamento!BA$15)&lt;=mediçao,0,OFFSET(Import.PLQ,$A182-1,BA$15-1,1,1)),OFFSET(Import.PLQ,$A182-1,BA$15-1,1,1)),(1-PLE!$AA$28)*OFFSET(Import.PLQ,$A182-1,BA$15-1,1,1))))</f>
        <v>0</v>
      </c>
      <c r="BB182" s="144">
        <f ca="1">IF(BB$13="",0,CHOOSE(Detalhamento.OpçãoServiços,OFFSET(Import.PLQ,$A182-1,BB$15-1,1,1),IF($E182&lt;&gt;1,IF(ISNUMBER(INDEX(Import.PLE,Detalhamento!$E182,Detalhamento!BB$15)),IF(INDEX(Import.PLE,Detalhamento!$E182,Detalhamento!BB$15)&lt;=mediçao,OFFSET(Import.PLQ,$A182-1,BB$15-1,1,1),0),0),PLE!$AA$28*OFFSET(Import.PLQ,$A182-1,BB$15-1,1,1)),IF($E182&lt;&gt;1,IF(ISNUMBER(INDEX(Import.PLE,Detalhamento!$E182,Detalhamento!BB$15)),IF(INDEX(Import.PLE,Detalhamento!$E182,Detalhamento!BB$15)&lt;=mediçao,0,OFFSET(Import.PLQ,$A182-1,BB$15-1,1,1)),OFFSET(Import.PLQ,$A182-1,BB$15-1,1,1)),(1-PLE!$AA$28)*OFFSET(Import.PLQ,$A182-1,BB$15-1,1,1))))</f>
        <v>0</v>
      </c>
      <c r="BC182" s="144">
        <f ca="1">IF(BC$13="",0,CHOOSE(Detalhamento.OpçãoServiços,OFFSET(Import.PLQ,$A182-1,BC$15-1,1,1),IF($E182&lt;&gt;1,IF(ISNUMBER(INDEX(Import.PLE,Detalhamento!$E182,Detalhamento!BC$15)),IF(INDEX(Import.PLE,Detalhamento!$E182,Detalhamento!BC$15)&lt;=mediçao,OFFSET(Import.PLQ,$A182-1,BC$15-1,1,1),0),0),PLE!$AA$28*OFFSET(Import.PLQ,$A182-1,BC$15-1,1,1)),IF($E182&lt;&gt;1,IF(ISNUMBER(INDEX(Import.PLE,Detalhamento!$E182,Detalhamento!BC$15)),IF(INDEX(Import.PLE,Detalhamento!$E182,Detalhamento!BC$15)&lt;=mediçao,0,OFFSET(Import.PLQ,$A182-1,BC$15-1,1,1)),OFFSET(Import.PLQ,$A182-1,BC$15-1,1,1)),(1-PLE!$AA$28)*OFFSET(Import.PLQ,$A182-1,BC$15-1,1,1))))</f>
        <v>0</v>
      </c>
      <c r="BD182" s="144">
        <f ca="1">IF(BD$13="",0,CHOOSE(Detalhamento.OpçãoServiços,OFFSET(Import.PLQ,$A182-1,BD$15-1,1,1),IF($E182&lt;&gt;1,IF(ISNUMBER(INDEX(Import.PLE,Detalhamento!$E182,Detalhamento!BD$15)),IF(INDEX(Import.PLE,Detalhamento!$E182,Detalhamento!BD$15)&lt;=mediçao,OFFSET(Import.PLQ,$A182-1,BD$15-1,1,1),0),0),PLE!$AA$28*OFFSET(Import.PLQ,$A182-1,BD$15-1,1,1)),IF($E182&lt;&gt;1,IF(ISNUMBER(INDEX(Import.PLE,Detalhamento!$E182,Detalhamento!BD$15)),IF(INDEX(Import.PLE,Detalhamento!$E182,Detalhamento!BD$15)&lt;=mediçao,0,OFFSET(Import.PLQ,$A182-1,BD$15-1,1,1)),OFFSET(Import.PLQ,$A182-1,BD$15-1,1,1)),(1-PLE!$AA$28)*OFFSET(Import.PLQ,$A182-1,BD$15-1,1,1))))</f>
        <v>0</v>
      </c>
      <c r="BE182" s="144">
        <f ca="1">IF(BE$13="",0,CHOOSE(Detalhamento.OpçãoServiços,OFFSET(Import.PLQ,$A182-1,BE$15-1,1,1),IF($E182&lt;&gt;1,IF(ISNUMBER(INDEX(Import.PLE,Detalhamento!$E182,Detalhamento!BE$15)),IF(INDEX(Import.PLE,Detalhamento!$E182,Detalhamento!BE$15)&lt;=mediçao,OFFSET(Import.PLQ,$A182-1,BE$15-1,1,1),0),0),PLE!$AA$28*OFFSET(Import.PLQ,$A182-1,BE$15-1,1,1)),IF($E182&lt;&gt;1,IF(ISNUMBER(INDEX(Import.PLE,Detalhamento!$E182,Detalhamento!BE$15)),IF(INDEX(Import.PLE,Detalhamento!$E182,Detalhamento!BE$15)&lt;=mediçao,0,OFFSET(Import.PLQ,$A182-1,BE$15-1,1,1)),OFFSET(Import.PLQ,$A182-1,BE$15-1,1,1)),(1-PLE!$AA$28)*OFFSET(Import.PLQ,$A182-1,BE$15-1,1,1))))</f>
        <v>0</v>
      </c>
      <c r="BF182" s="144">
        <f ca="1">IF(BF$13="",0,CHOOSE(Detalhamento.OpçãoServiços,OFFSET(Import.PLQ,$A182-1,BF$15-1,1,1),IF($E182&lt;&gt;1,IF(ISNUMBER(INDEX(Import.PLE,Detalhamento!$E182,Detalhamento!BF$15)),IF(INDEX(Import.PLE,Detalhamento!$E182,Detalhamento!BF$15)&lt;=mediçao,OFFSET(Import.PLQ,$A182-1,BF$15-1,1,1),0),0),PLE!$AA$28*OFFSET(Import.PLQ,$A182-1,BF$15-1,1,1)),IF($E182&lt;&gt;1,IF(ISNUMBER(INDEX(Import.PLE,Detalhamento!$E182,Detalhamento!BF$15)),IF(INDEX(Import.PLE,Detalhamento!$E182,Detalhamento!BF$15)&lt;=mediçao,0,OFFSET(Import.PLQ,$A182-1,BF$15-1,1,1)),OFFSET(Import.PLQ,$A182-1,BF$15-1,1,1)),(1-PLE!$AA$28)*OFFSET(Import.PLQ,$A182-1,BF$15-1,1,1))))</f>
        <v>0</v>
      </c>
      <c r="BG182" s="144">
        <f ca="1">IF(BG$13="",0,CHOOSE(Detalhamento.OpçãoServiços,OFFSET(Import.PLQ,$A182-1,BG$15-1,1,1),IF($E182&lt;&gt;1,IF(ISNUMBER(INDEX(Import.PLE,Detalhamento!$E182,Detalhamento!BG$15)),IF(INDEX(Import.PLE,Detalhamento!$E182,Detalhamento!BG$15)&lt;=mediçao,OFFSET(Import.PLQ,$A182-1,BG$15-1,1,1),0),0),PLE!$AA$28*OFFSET(Import.PLQ,$A182-1,BG$15-1,1,1)),IF($E182&lt;&gt;1,IF(ISNUMBER(INDEX(Import.PLE,Detalhamento!$E182,Detalhamento!BG$15)),IF(INDEX(Import.PLE,Detalhamento!$E182,Detalhamento!BG$15)&lt;=mediçao,0,OFFSET(Import.PLQ,$A182-1,BG$15-1,1,1)),OFFSET(Import.PLQ,$A182-1,BG$15-1,1,1)),(1-PLE!$AA$28)*OFFSET(Import.PLQ,$A182-1,BG$15-1,1,1))))</f>
        <v>0</v>
      </c>
      <c r="BH182" s="144">
        <f ca="1">IF(BH$13="",0,CHOOSE(Detalhamento.OpçãoServiços,OFFSET(Import.PLQ,$A182-1,BH$15-1,1,1),IF($E182&lt;&gt;1,IF(ISNUMBER(INDEX(Import.PLE,Detalhamento!$E182,Detalhamento!BH$15)),IF(INDEX(Import.PLE,Detalhamento!$E182,Detalhamento!BH$15)&lt;=mediçao,OFFSET(Import.PLQ,$A182-1,BH$15-1,1,1),0),0),PLE!$AA$28*OFFSET(Import.PLQ,$A182-1,BH$15-1,1,1)),IF($E182&lt;&gt;1,IF(ISNUMBER(INDEX(Import.PLE,Detalhamento!$E182,Detalhamento!BH$15)),IF(INDEX(Import.PLE,Detalhamento!$E182,Detalhamento!BH$15)&lt;=mediçao,0,OFFSET(Import.PLQ,$A182-1,BH$15-1,1,1)),OFFSET(Import.PLQ,$A182-1,BH$15-1,1,1)),(1-PLE!$AA$28)*OFFSET(Import.PLQ,$A182-1,BH$15-1,1,1))))</f>
        <v>0</v>
      </c>
      <c r="BI182" s="144">
        <f ca="1">IF(BI$13="",0,CHOOSE(Detalhamento.OpçãoServiços,OFFSET(Import.PLQ,$A182-1,BI$15-1,1,1),IF($E182&lt;&gt;1,IF(ISNUMBER(INDEX(Import.PLE,Detalhamento!$E182,Detalhamento!BI$15)),IF(INDEX(Import.PLE,Detalhamento!$E182,Detalhamento!BI$15)&lt;=mediçao,OFFSET(Import.PLQ,$A182-1,BI$15-1,1,1),0),0),PLE!$AA$28*OFFSET(Import.PLQ,$A182-1,BI$15-1,1,1)),IF($E182&lt;&gt;1,IF(ISNUMBER(INDEX(Import.PLE,Detalhamento!$E182,Detalhamento!BI$15)),IF(INDEX(Import.PLE,Detalhamento!$E182,Detalhamento!BI$15)&lt;=mediçao,0,OFFSET(Import.PLQ,$A182-1,BI$15-1,1,1)),OFFSET(Import.PLQ,$A182-1,BI$15-1,1,1)),(1-PLE!$AA$28)*OFFSET(Import.PLQ,$A182-1,BI$15-1,1,1))))</f>
        <v>0</v>
      </c>
    </row>
    <row r="183" spans="1:61" ht="20" x14ac:dyDescent="0.2">
      <c r="A183" s="155">
        <v>138</v>
      </c>
      <c r="B183" s="21" t="str">
        <f t="shared" ca="1" si="25"/>
        <v>Serviço</v>
      </c>
      <c r="E183" s="153">
        <f t="shared" ca="1" si="26"/>
        <v>16</v>
      </c>
      <c r="F183" s="154">
        <f t="shared" ca="1" si="27"/>
        <v>160138</v>
      </c>
      <c r="G183" s="154" t="str">
        <f t="shared" ca="1" si="31"/>
        <v>1.15.4</v>
      </c>
      <c r="H183" s="182" t="str">
        <f t="shared" ca="1" si="31"/>
        <v>CORDOALHA DE COBRE NU 50 MM², NÃO ENTERRADA, COM ISOLADOR - FORNECIMENTO E INSTALAÇÃO. AF_12/2017</v>
      </c>
      <c r="I183" s="37" t="str">
        <f t="shared" ca="1" si="28"/>
        <v>M</v>
      </c>
      <c r="J183" s="144">
        <f t="shared" ca="1" si="29"/>
        <v>43.2</v>
      </c>
      <c r="K183" s="67"/>
      <c r="L183" s="144">
        <f ca="1">IF(L$13="",0,CHOOSE(Detalhamento.OpçãoServiços,OFFSET(Import.PLQ,$A183-1,L$15-1,1,1),IF($E183&lt;&gt;1,IF(ISNUMBER(INDEX(Import.PLE,Detalhamento!$E183,Detalhamento!L$15)),IF(INDEX(Import.PLE,Detalhamento!$E183,Detalhamento!L$15)&lt;=mediçao,OFFSET(Import.PLQ,$A183-1,L$15-1,1,1),0),0),PLE!$AA$28*OFFSET(Import.PLQ,$A183-1,L$15-1,1,1)),IF($E183&lt;&gt;1,IF(ISNUMBER(INDEX(Import.PLE,Detalhamento!$E183,Detalhamento!L$15)),IF(INDEX(Import.PLE,Detalhamento!$E183,Detalhamento!L$15)&lt;=mediçao,0,OFFSET(Import.PLQ,$A183-1,L$15-1,1,1)),OFFSET(Import.PLQ,$A183-1,L$15-1,1,1)),(1-PLE!$AA$28)*OFFSET(Import.PLQ,$A183-1,L$15-1,1,1))))</f>
        <v>43.2</v>
      </c>
      <c r="M183" s="144">
        <f ca="1">IF(M$13="",0,CHOOSE(Detalhamento.OpçãoServiços,OFFSET(Import.PLQ,$A183-1,M$15-1,1,1),IF($E183&lt;&gt;1,IF(ISNUMBER(INDEX(Import.PLE,Detalhamento!$E183,Detalhamento!M$15)),IF(INDEX(Import.PLE,Detalhamento!$E183,Detalhamento!M$15)&lt;=mediçao,OFFSET(Import.PLQ,$A183-1,M$15-1,1,1),0),0),PLE!$AA$28*OFFSET(Import.PLQ,$A183-1,M$15-1,1,1)),IF($E183&lt;&gt;1,IF(ISNUMBER(INDEX(Import.PLE,Detalhamento!$E183,Detalhamento!M$15)),IF(INDEX(Import.PLE,Detalhamento!$E183,Detalhamento!M$15)&lt;=mediçao,0,OFFSET(Import.PLQ,$A183-1,M$15-1,1,1)),OFFSET(Import.PLQ,$A183-1,M$15-1,1,1)),(1-PLE!$AA$28)*OFFSET(Import.PLQ,$A183-1,M$15-1,1,1))))</f>
        <v>0</v>
      </c>
      <c r="N183" s="144">
        <f ca="1">IF(N$13="",0,CHOOSE(Detalhamento.OpçãoServiços,OFFSET(Import.PLQ,$A183-1,N$15-1,1,1),IF($E183&lt;&gt;1,IF(ISNUMBER(INDEX(Import.PLE,Detalhamento!$E183,Detalhamento!N$15)),IF(INDEX(Import.PLE,Detalhamento!$E183,Detalhamento!N$15)&lt;=mediçao,OFFSET(Import.PLQ,$A183-1,N$15-1,1,1),0),0),PLE!$AA$28*OFFSET(Import.PLQ,$A183-1,N$15-1,1,1)),IF($E183&lt;&gt;1,IF(ISNUMBER(INDEX(Import.PLE,Detalhamento!$E183,Detalhamento!N$15)),IF(INDEX(Import.PLE,Detalhamento!$E183,Detalhamento!N$15)&lt;=mediçao,0,OFFSET(Import.PLQ,$A183-1,N$15-1,1,1)),OFFSET(Import.PLQ,$A183-1,N$15-1,1,1)),(1-PLE!$AA$28)*OFFSET(Import.PLQ,$A183-1,N$15-1,1,1))))</f>
        <v>0</v>
      </c>
      <c r="O183" s="144">
        <f ca="1">IF(O$13="",0,CHOOSE(Detalhamento.OpçãoServiços,OFFSET(Import.PLQ,$A183-1,O$15-1,1,1),IF($E183&lt;&gt;1,IF(ISNUMBER(INDEX(Import.PLE,Detalhamento!$E183,Detalhamento!O$15)),IF(INDEX(Import.PLE,Detalhamento!$E183,Detalhamento!O$15)&lt;=mediçao,OFFSET(Import.PLQ,$A183-1,O$15-1,1,1),0),0),PLE!$AA$28*OFFSET(Import.PLQ,$A183-1,O$15-1,1,1)),IF($E183&lt;&gt;1,IF(ISNUMBER(INDEX(Import.PLE,Detalhamento!$E183,Detalhamento!O$15)),IF(INDEX(Import.PLE,Detalhamento!$E183,Detalhamento!O$15)&lt;=mediçao,0,OFFSET(Import.PLQ,$A183-1,O$15-1,1,1)),OFFSET(Import.PLQ,$A183-1,O$15-1,1,1)),(1-PLE!$AA$28)*OFFSET(Import.PLQ,$A183-1,O$15-1,1,1))))</f>
        <v>0</v>
      </c>
      <c r="P183" s="144">
        <f ca="1">IF(P$13="",0,CHOOSE(Detalhamento.OpçãoServiços,OFFSET(Import.PLQ,$A183-1,P$15-1,1,1),IF($E183&lt;&gt;1,IF(ISNUMBER(INDEX(Import.PLE,Detalhamento!$E183,Detalhamento!P$15)),IF(INDEX(Import.PLE,Detalhamento!$E183,Detalhamento!P$15)&lt;=mediçao,OFFSET(Import.PLQ,$A183-1,P$15-1,1,1),0),0),PLE!$AA$28*OFFSET(Import.PLQ,$A183-1,P$15-1,1,1)),IF($E183&lt;&gt;1,IF(ISNUMBER(INDEX(Import.PLE,Detalhamento!$E183,Detalhamento!P$15)),IF(INDEX(Import.PLE,Detalhamento!$E183,Detalhamento!P$15)&lt;=mediçao,0,OFFSET(Import.PLQ,$A183-1,P$15-1,1,1)),OFFSET(Import.PLQ,$A183-1,P$15-1,1,1)),(1-PLE!$AA$28)*OFFSET(Import.PLQ,$A183-1,P$15-1,1,1))))</f>
        <v>0</v>
      </c>
      <c r="Q183" s="144">
        <f ca="1">IF(Q$13="",0,CHOOSE(Detalhamento.OpçãoServiços,OFFSET(Import.PLQ,$A183-1,Q$15-1,1,1),IF($E183&lt;&gt;1,IF(ISNUMBER(INDEX(Import.PLE,Detalhamento!$E183,Detalhamento!Q$15)),IF(INDEX(Import.PLE,Detalhamento!$E183,Detalhamento!Q$15)&lt;=mediçao,OFFSET(Import.PLQ,$A183-1,Q$15-1,1,1),0),0),PLE!$AA$28*OFFSET(Import.PLQ,$A183-1,Q$15-1,1,1)),IF($E183&lt;&gt;1,IF(ISNUMBER(INDEX(Import.PLE,Detalhamento!$E183,Detalhamento!Q$15)),IF(INDEX(Import.PLE,Detalhamento!$E183,Detalhamento!Q$15)&lt;=mediçao,0,OFFSET(Import.PLQ,$A183-1,Q$15-1,1,1)),OFFSET(Import.PLQ,$A183-1,Q$15-1,1,1)),(1-PLE!$AA$28)*OFFSET(Import.PLQ,$A183-1,Q$15-1,1,1))))</f>
        <v>0</v>
      </c>
      <c r="R183" s="144">
        <f ca="1">IF(R$13="",0,CHOOSE(Detalhamento.OpçãoServiços,OFFSET(Import.PLQ,$A183-1,R$15-1,1,1),IF($E183&lt;&gt;1,IF(ISNUMBER(INDEX(Import.PLE,Detalhamento!$E183,Detalhamento!R$15)),IF(INDEX(Import.PLE,Detalhamento!$E183,Detalhamento!R$15)&lt;=mediçao,OFFSET(Import.PLQ,$A183-1,R$15-1,1,1),0),0),PLE!$AA$28*OFFSET(Import.PLQ,$A183-1,R$15-1,1,1)),IF($E183&lt;&gt;1,IF(ISNUMBER(INDEX(Import.PLE,Detalhamento!$E183,Detalhamento!R$15)),IF(INDEX(Import.PLE,Detalhamento!$E183,Detalhamento!R$15)&lt;=mediçao,0,OFFSET(Import.PLQ,$A183-1,R$15-1,1,1)),OFFSET(Import.PLQ,$A183-1,R$15-1,1,1)),(1-PLE!$AA$28)*OFFSET(Import.PLQ,$A183-1,R$15-1,1,1))))</f>
        <v>0</v>
      </c>
      <c r="S183" s="144">
        <f ca="1">IF(S$13="",0,CHOOSE(Detalhamento.OpçãoServiços,OFFSET(Import.PLQ,$A183-1,S$15-1,1,1),IF($E183&lt;&gt;1,IF(ISNUMBER(INDEX(Import.PLE,Detalhamento!$E183,Detalhamento!S$15)),IF(INDEX(Import.PLE,Detalhamento!$E183,Detalhamento!S$15)&lt;=mediçao,OFFSET(Import.PLQ,$A183-1,S$15-1,1,1),0),0),PLE!$AA$28*OFFSET(Import.PLQ,$A183-1,S$15-1,1,1)),IF($E183&lt;&gt;1,IF(ISNUMBER(INDEX(Import.PLE,Detalhamento!$E183,Detalhamento!S$15)),IF(INDEX(Import.PLE,Detalhamento!$E183,Detalhamento!S$15)&lt;=mediçao,0,OFFSET(Import.PLQ,$A183-1,S$15-1,1,1)),OFFSET(Import.PLQ,$A183-1,S$15-1,1,1)),(1-PLE!$AA$28)*OFFSET(Import.PLQ,$A183-1,S$15-1,1,1))))</f>
        <v>0</v>
      </c>
      <c r="T183" s="144">
        <f ca="1">IF(T$13="",0,CHOOSE(Detalhamento.OpçãoServiços,OFFSET(Import.PLQ,$A183-1,T$15-1,1,1),IF($E183&lt;&gt;1,IF(ISNUMBER(INDEX(Import.PLE,Detalhamento!$E183,Detalhamento!T$15)),IF(INDEX(Import.PLE,Detalhamento!$E183,Detalhamento!T$15)&lt;=mediçao,OFFSET(Import.PLQ,$A183-1,T$15-1,1,1),0),0),PLE!$AA$28*OFFSET(Import.PLQ,$A183-1,T$15-1,1,1)),IF($E183&lt;&gt;1,IF(ISNUMBER(INDEX(Import.PLE,Detalhamento!$E183,Detalhamento!T$15)),IF(INDEX(Import.PLE,Detalhamento!$E183,Detalhamento!T$15)&lt;=mediçao,0,OFFSET(Import.PLQ,$A183-1,T$15-1,1,1)),OFFSET(Import.PLQ,$A183-1,T$15-1,1,1)),(1-PLE!$AA$28)*OFFSET(Import.PLQ,$A183-1,T$15-1,1,1))))</f>
        <v>0</v>
      </c>
      <c r="U183" s="144">
        <f ca="1">IF(U$13="",0,CHOOSE(Detalhamento.OpçãoServiços,OFFSET(Import.PLQ,$A183-1,U$15-1,1,1),IF($E183&lt;&gt;1,IF(ISNUMBER(INDEX(Import.PLE,Detalhamento!$E183,Detalhamento!U$15)),IF(INDEX(Import.PLE,Detalhamento!$E183,Detalhamento!U$15)&lt;=mediçao,OFFSET(Import.PLQ,$A183-1,U$15-1,1,1),0),0),PLE!$AA$28*OFFSET(Import.PLQ,$A183-1,U$15-1,1,1)),IF($E183&lt;&gt;1,IF(ISNUMBER(INDEX(Import.PLE,Detalhamento!$E183,Detalhamento!U$15)),IF(INDEX(Import.PLE,Detalhamento!$E183,Detalhamento!U$15)&lt;=mediçao,0,OFFSET(Import.PLQ,$A183-1,U$15-1,1,1)),OFFSET(Import.PLQ,$A183-1,U$15-1,1,1)),(1-PLE!$AA$28)*OFFSET(Import.PLQ,$A183-1,U$15-1,1,1))))</f>
        <v>0</v>
      </c>
      <c r="V183" s="144">
        <f ca="1">IF(V$13="",0,CHOOSE(Detalhamento.OpçãoServiços,OFFSET(Import.PLQ,$A183-1,V$15-1,1,1),IF($E183&lt;&gt;1,IF(ISNUMBER(INDEX(Import.PLE,Detalhamento!$E183,Detalhamento!V$15)),IF(INDEX(Import.PLE,Detalhamento!$E183,Detalhamento!V$15)&lt;=mediçao,OFFSET(Import.PLQ,$A183-1,V$15-1,1,1),0),0),PLE!$AA$28*OFFSET(Import.PLQ,$A183-1,V$15-1,1,1)),IF($E183&lt;&gt;1,IF(ISNUMBER(INDEX(Import.PLE,Detalhamento!$E183,Detalhamento!V$15)),IF(INDEX(Import.PLE,Detalhamento!$E183,Detalhamento!V$15)&lt;=mediçao,0,OFFSET(Import.PLQ,$A183-1,V$15-1,1,1)),OFFSET(Import.PLQ,$A183-1,V$15-1,1,1)),(1-PLE!$AA$28)*OFFSET(Import.PLQ,$A183-1,V$15-1,1,1))))</f>
        <v>0</v>
      </c>
      <c r="W183" s="144">
        <f ca="1">IF(W$13="",0,CHOOSE(Detalhamento.OpçãoServiços,OFFSET(Import.PLQ,$A183-1,W$15-1,1,1),IF($E183&lt;&gt;1,IF(ISNUMBER(INDEX(Import.PLE,Detalhamento!$E183,Detalhamento!W$15)),IF(INDEX(Import.PLE,Detalhamento!$E183,Detalhamento!W$15)&lt;=mediçao,OFFSET(Import.PLQ,$A183-1,W$15-1,1,1),0),0),PLE!$AA$28*OFFSET(Import.PLQ,$A183-1,W$15-1,1,1)),IF($E183&lt;&gt;1,IF(ISNUMBER(INDEX(Import.PLE,Detalhamento!$E183,Detalhamento!W$15)),IF(INDEX(Import.PLE,Detalhamento!$E183,Detalhamento!W$15)&lt;=mediçao,0,OFFSET(Import.PLQ,$A183-1,W$15-1,1,1)),OFFSET(Import.PLQ,$A183-1,W$15-1,1,1)),(1-PLE!$AA$28)*OFFSET(Import.PLQ,$A183-1,W$15-1,1,1))))</f>
        <v>0</v>
      </c>
      <c r="X183" s="144">
        <f ca="1">IF(X$13="",0,CHOOSE(Detalhamento.OpçãoServiços,OFFSET(Import.PLQ,$A183-1,X$15-1,1,1),IF($E183&lt;&gt;1,IF(ISNUMBER(INDEX(Import.PLE,Detalhamento!$E183,Detalhamento!X$15)),IF(INDEX(Import.PLE,Detalhamento!$E183,Detalhamento!X$15)&lt;=mediçao,OFFSET(Import.PLQ,$A183-1,X$15-1,1,1),0),0),PLE!$AA$28*OFFSET(Import.PLQ,$A183-1,X$15-1,1,1)),IF($E183&lt;&gt;1,IF(ISNUMBER(INDEX(Import.PLE,Detalhamento!$E183,Detalhamento!X$15)),IF(INDEX(Import.PLE,Detalhamento!$E183,Detalhamento!X$15)&lt;=mediçao,0,OFFSET(Import.PLQ,$A183-1,X$15-1,1,1)),OFFSET(Import.PLQ,$A183-1,X$15-1,1,1)),(1-PLE!$AA$28)*OFFSET(Import.PLQ,$A183-1,X$15-1,1,1))))</f>
        <v>0</v>
      </c>
      <c r="Y183" s="144">
        <f ca="1">IF(Y$13="",0,CHOOSE(Detalhamento.OpçãoServiços,OFFSET(Import.PLQ,$A183-1,Y$15-1,1,1),IF($E183&lt;&gt;1,IF(ISNUMBER(INDEX(Import.PLE,Detalhamento!$E183,Detalhamento!Y$15)),IF(INDEX(Import.PLE,Detalhamento!$E183,Detalhamento!Y$15)&lt;=mediçao,OFFSET(Import.PLQ,$A183-1,Y$15-1,1,1),0),0),PLE!$AA$28*OFFSET(Import.PLQ,$A183-1,Y$15-1,1,1)),IF($E183&lt;&gt;1,IF(ISNUMBER(INDEX(Import.PLE,Detalhamento!$E183,Detalhamento!Y$15)),IF(INDEX(Import.PLE,Detalhamento!$E183,Detalhamento!Y$15)&lt;=mediçao,0,OFFSET(Import.PLQ,$A183-1,Y$15-1,1,1)),OFFSET(Import.PLQ,$A183-1,Y$15-1,1,1)),(1-PLE!$AA$28)*OFFSET(Import.PLQ,$A183-1,Y$15-1,1,1))))</f>
        <v>0</v>
      </c>
      <c r="Z183" s="144">
        <f ca="1">IF(Z$13="",0,CHOOSE(Detalhamento.OpçãoServiços,OFFSET(Import.PLQ,$A183-1,Z$15-1,1,1),IF($E183&lt;&gt;1,IF(ISNUMBER(INDEX(Import.PLE,Detalhamento!$E183,Detalhamento!Z$15)),IF(INDEX(Import.PLE,Detalhamento!$E183,Detalhamento!Z$15)&lt;=mediçao,OFFSET(Import.PLQ,$A183-1,Z$15-1,1,1),0),0),PLE!$AA$28*OFFSET(Import.PLQ,$A183-1,Z$15-1,1,1)),IF($E183&lt;&gt;1,IF(ISNUMBER(INDEX(Import.PLE,Detalhamento!$E183,Detalhamento!Z$15)),IF(INDEX(Import.PLE,Detalhamento!$E183,Detalhamento!Z$15)&lt;=mediçao,0,OFFSET(Import.PLQ,$A183-1,Z$15-1,1,1)),OFFSET(Import.PLQ,$A183-1,Z$15-1,1,1)),(1-PLE!$AA$28)*OFFSET(Import.PLQ,$A183-1,Z$15-1,1,1))))</f>
        <v>0</v>
      </c>
      <c r="AA183" s="144">
        <f ca="1">IF(AA$13="",0,CHOOSE(Detalhamento.OpçãoServiços,OFFSET(Import.PLQ,$A183-1,AA$15-1,1,1),IF($E183&lt;&gt;1,IF(ISNUMBER(INDEX(Import.PLE,Detalhamento!$E183,Detalhamento!AA$15)),IF(INDEX(Import.PLE,Detalhamento!$E183,Detalhamento!AA$15)&lt;=mediçao,OFFSET(Import.PLQ,$A183-1,AA$15-1,1,1),0),0),PLE!$AA$28*OFFSET(Import.PLQ,$A183-1,AA$15-1,1,1)),IF($E183&lt;&gt;1,IF(ISNUMBER(INDEX(Import.PLE,Detalhamento!$E183,Detalhamento!AA$15)),IF(INDEX(Import.PLE,Detalhamento!$E183,Detalhamento!AA$15)&lt;=mediçao,0,OFFSET(Import.PLQ,$A183-1,AA$15-1,1,1)),OFFSET(Import.PLQ,$A183-1,AA$15-1,1,1)),(1-PLE!$AA$28)*OFFSET(Import.PLQ,$A183-1,AA$15-1,1,1))))</f>
        <v>0</v>
      </c>
      <c r="AB183" s="144">
        <f ca="1">IF(AB$13="",0,CHOOSE(Detalhamento.OpçãoServiços,OFFSET(Import.PLQ,$A183-1,AB$15-1,1,1),IF($E183&lt;&gt;1,IF(ISNUMBER(INDEX(Import.PLE,Detalhamento!$E183,Detalhamento!AB$15)),IF(INDEX(Import.PLE,Detalhamento!$E183,Detalhamento!AB$15)&lt;=mediçao,OFFSET(Import.PLQ,$A183-1,AB$15-1,1,1),0),0),PLE!$AA$28*OFFSET(Import.PLQ,$A183-1,AB$15-1,1,1)),IF($E183&lt;&gt;1,IF(ISNUMBER(INDEX(Import.PLE,Detalhamento!$E183,Detalhamento!AB$15)),IF(INDEX(Import.PLE,Detalhamento!$E183,Detalhamento!AB$15)&lt;=mediçao,0,OFFSET(Import.PLQ,$A183-1,AB$15-1,1,1)),OFFSET(Import.PLQ,$A183-1,AB$15-1,1,1)),(1-PLE!$AA$28)*OFFSET(Import.PLQ,$A183-1,AB$15-1,1,1))))</f>
        <v>0</v>
      </c>
      <c r="AC183" s="144">
        <f ca="1">IF(AC$13="",0,CHOOSE(Detalhamento.OpçãoServiços,OFFSET(Import.PLQ,$A183-1,AC$15-1,1,1),IF($E183&lt;&gt;1,IF(ISNUMBER(INDEX(Import.PLE,Detalhamento!$E183,Detalhamento!AC$15)),IF(INDEX(Import.PLE,Detalhamento!$E183,Detalhamento!AC$15)&lt;=mediçao,OFFSET(Import.PLQ,$A183-1,AC$15-1,1,1),0),0),PLE!$AA$28*OFFSET(Import.PLQ,$A183-1,AC$15-1,1,1)),IF($E183&lt;&gt;1,IF(ISNUMBER(INDEX(Import.PLE,Detalhamento!$E183,Detalhamento!AC$15)),IF(INDEX(Import.PLE,Detalhamento!$E183,Detalhamento!AC$15)&lt;=mediçao,0,OFFSET(Import.PLQ,$A183-1,AC$15-1,1,1)),OFFSET(Import.PLQ,$A183-1,AC$15-1,1,1)),(1-PLE!$AA$28)*OFFSET(Import.PLQ,$A183-1,AC$15-1,1,1))))</f>
        <v>0</v>
      </c>
      <c r="AD183" s="144">
        <f ca="1">IF(AD$13="",0,CHOOSE(Detalhamento.OpçãoServiços,OFFSET(Import.PLQ,$A183-1,AD$15-1,1,1),IF($E183&lt;&gt;1,IF(ISNUMBER(INDEX(Import.PLE,Detalhamento!$E183,Detalhamento!AD$15)),IF(INDEX(Import.PLE,Detalhamento!$E183,Detalhamento!AD$15)&lt;=mediçao,OFFSET(Import.PLQ,$A183-1,AD$15-1,1,1),0),0),PLE!$AA$28*OFFSET(Import.PLQ,$A183-1,AD$15-1,1,1)),IF($E183&lt;&gt;1,IF(ISNUMBER(INDEX(Import.PLE,Detalhamento!$E183,Detalhamento!AD$15)),IF(INDEX(Import.PLE,Detalhamento!$E183,Detalhamento!AD$15)&lt;=mediçao,0,OFFSET(Import.PLQ,$A183-1,AD$15-1,1,1)),OFFSET(Import.PLQ,$A183-1,AD$15-1,1,1)),(1-PLE!$AA$28)*OFFSET(Import.PLQ,$A183-1,AD$15-1,1,1))))</f>
        <v>0</v>
      </c>
      <c r="AE183" s="144">
        <f ca="1">IF(AE$13="",0,CHOOSE(Detalhamento.OpçãoServiços,OFFSET(Import.PLQ,$A183-1,AE$15-1,1,1),IF($E183&lt;&gt;1,IF(ISNUMBER(INDEX(Import.PLE,Detalhamento!$E183,Detalhamento!AE$15)),IF(INDEX(Import.PLE,Detalhamento!$E183,Detalhamento!AE$15)&lt;=mediçao,OFFSET(Import.PLQ,$A183-1,AE$15-1,1,1),0),0),PLE!$AA$28*OFFSET(Import.PLQ,$A183-1,AE$15-1,1,1)),IF($E183&lt;&gt;1,IF(ISNUMBER(INDEX(Import.PLE,Detalhamento!$E183,Detalhamento!AE$15)),IF(INDEX(Import.PLE,Detalhamento!$E183,Detalhamento!AE$15)&lt;=mediçao,0,OFFSET(Import.PLQ,$A183-1,AE$15-1,1,1)),OFFSET(Import.PLQ,$A183-1,AE$15-1,1,1)),(1-PLE!$AA$28)*OFFSET(Import.PLQ,$A183-1,AE$15-1,1,1))))</f>
        <v>0</v>
      </c>
      <c r="AF183" s="144">
        <f ca="1">IF(AF$13="",0,CHOOSE(Detalhamento.OpçãoServiços,OFFSET(Import.PLQ,$A183-1,AF$15-1,1,1),IF($E183&lt;&gt;1,IF(ISNUMBER(INDEX(Import.PLE,Detalhamento!$E183,Detalhamento!AF$15)),IF(INDEX(Import.PLE,Detalhamento!$E183,Detalhamento!AF$15)&lt;=mediçao,OFFSET(Import.PLQ,$A183-1,AF$15-1,1,1),0),0),PLE!$AA$28*OFFSET(Import.PLQ,$A183-1,AF$15-1,1,1)),IF($E183&lt;&gt;1,IF(ISNUMBER(INDEX(Import.PLE,Detalhamento!$E183,Detalhamento!AF$15)),IF(INDEX(Import.PLE,Detalhamento!$E183,Detalhamento!AF$15)&lt;=mediçao,0,OFFSET(Import.PLQ,$A183-1,AF$15-1,1,1)),OFFSET(Import.PLQ,$A183-1,AF$15-1,1,1)),(1-PLE!$AA$28)*OFFSET(Import.PLQ,$A183-1,AF$15-1,1,1))))</f>
        <v>0</v>
      </c>
      <c r="AG183" s="144">
        <f ca="1">IF(AG$13="",0,CHOOSE(Detalhamento.OpçãoServiços,OFFSET(Import.PLQ,$A183-1,AG$15-1,1,1),IF($E183&lt;&gt;1,IF(ISNUMBER(INDEX(Import.PLE,Detalhamento!$E183,Detalhamento!AG$15)),IF(INDEX(Import.PLE,Detalhamento!$E183,Detalhamento!AG$15)&lt;=mediçao,OFFSET(Import.PLQ,$A183-1,AG$15-1,1,1),0),0),PLE!$AA$28*OFFSET(Import.PLQ,$A183-1,AG$15-1,1,1)),IF($E183&lt;&gt;1,IF(ISNUMBER(INDEX(Import.PLE,Detalhamento!$E183,Detalhamento!AG$15)),IF(INDEX(Import.PLE,Detalhamento!$E183,Detalhamento!AG$15)&lt;=mediçao,0,OFFSET(Import.PLQ,$A183-1,AG$15-1,1,1)),OFFSET(Import.PLQ,$A183-1,AG$15-1,1,1)),(1-PLE!$AA$28)*OFFSET(Import.PLQ,$A183-1,AG$15-1,1,1))))</f>
        <v>0</v>
      </c>
      <c r="AH183" s="144">
        <f ca="1">IF(AH$13="",0,CHOOSE(Detalhamento.OpçãoServiços,OFFSET(Import.PLQ,$A183-1,AH$15-1,1,1),IF($E183&lt;&gt;1,IF(ISNUMBER(INDEX(Import.PLE,Detalhamento!$E183,Detalhamento!AH$15)),IF(INDEX(Import.PLE,Detalhamento!$E183,Detalhamento!AH$15)&lt;=mediçao,OFFSET(Import.PLQ,$A183-1,AH$15-1,1,1),0),0),PLE!$AA$28*OFFSET(Import.PLQ,$A183-1,AH$15-1,1,1)),IF($E183&lt;&gt;1,IF(ISNUMBER(INDEX(Import.PLE,Detalhamento!$E183,Detalhamento!AH$15)),IF(INDEX(Import.PLE,Detalhamento!$E183,Detalhamento!AH$15)&lt;=mediçao,0,OFFSET(Import.PLQ,$A183-1,AH$15-1,1,1)),OFFSET(Import.PLQ,$A183-1,AH$15-1,1,1)),(1-PLE!$AA$28)*OFFSET(Import.PLQ,$A183-1,AH$15-1,1,1))))</f>
        <v>0</v>
      </c>
      <c r="AI183" s="144">
        <f ca="1">IF(AI$13="",0,CHOOSE(Detalhamento.OpçãoServiços,OFFSET(Import.PLQ,$A183-1,AI$15-1,1,1),IF($E183&lt;&gt;1,IF(ISNUMBER(INDEX(Import.PLE,Detalhamento!$E183,Detalhamento!AI$15)),IF(INDEX(Import.PLE,Detalhamento!$E183,Detalhamento!AI$15)&lt;=mediçao,OFFSET(Import.PLQ,$A183-1,AI$15-1,1,1),0),0),PLE!$AA$28*OFFSET(Import.PLQ,$A183-1,AI$15-1,1,1)),IF($E183&lt;&gt;1,IF(ISNUMBER(INDEX(Import.PLE,Detalhamento!$E183,Detalhamento!AI$15)),IF(INDEX(Import.PLE,Detalhamento!$E183,Detalhamento!AI$15)&lt;=mediçao,0,OFFSET(Import.PLQ,$A183-1,AI$15-1,1,1)),OFFSET(Import.PLQ,$A183-1,AI$15-1,1,1)),(1-PLE!$AA$28)*OFFSET(Import.PLQ,$A183-1,AI$15-1,1,1))))</f>
        <v>0</v>
      </c>
      <c r="AJ183" s="144">
        <f ca="1">IF(AJ$13="",0,CHOOSE(Detalhamento.OpçãoServiços,OFFSET(Import.PLQ,$A183-1,AJ$15-1,1,1),IF($E183&lt;&gt;1,IF(ISNUMBER(INDEX(Import.PLE,Detalhamento!$E183,Detalhamento!AJ$15)),IF(INDEX(Import.PLE,Detalhamento!$E183,Detalhamento!AJ$15)&lt;=mediçao,OFFSET(Import.PLQ,$A183-1,AJ$15-1,1,1),0),0),PLE!$AA$28*OFFSET(Import.PLQ,$A183-1,AJ$15-1,1,1)),IF($E183&lt;&gt;1,IF(ISNUMBER(INDEX(Import.PLE,Detalhamento!$E183,Detalhamento!AJ$15)),IF(INDEX(Import.PLE,Detalhamento!$E183,Detalhamento!AJ$15)&lt;=mediçao,0,OFFSET(Import.PLQ,$A183-1,AJ$15-1,1,1)),OFFSET(Import.PLQ,$A183-1,AJ$15-1,1,1)),(1-PLE!$AA$28)*OFFSET(Import.PLQ,$A183-1,AJ$15-1,1,1))))</f>
        <v>0</v>
      </c>
      <c r="AK183" s="144">
        <f ca="1">IF(AK$13="",0,CHOOSE(Detalhamento.OpçãoServiços,OFFSET(Import.PLQ,$A183-1,AK$15-1,1,1),IF($E183&lt;&gt;1,IF(ISNUMBER(INDEX(Import.PLE,Detalhamento!$E183,Detalhamento!AK$15)),IF(INDEX(Import.PLE,Detalhamento!$E183,Detalhamento!AK$15)&lt;=mediçao,OFFSET(Import.PLQ,$A183-1,AK$15-1,1,1),0),0),PLE!$AA$28*OFFSET(Import.PLQ,$A183-1,AK$15-1,1,1)),IF($E183&lt;&gt;1,IF(ISNUMBER(INDEX(Import.PLE,Detalhamento!$E183,Detalhamento!AK$15)),IF(INDEX(Import.PLE,Detalhamento!$E183,Detalhamento!AK$15)&lt;=mediçao,0,OFFSET(Import.PLQ,$A183-1,AK$15-1,1,1)),OFFSET(Import.PLQ,$A183-1,AK$15-1,1,1)),(1-PLE!$AA$28)*OFFSET(Import.PLQ,$A183-1,AK$15-1,1,1))))</f>
        <v>0</v>
      </c>
      <c r="AL183" s="144">
        <f ca="1">IF(AL$13="",0,CHOOSE(Detalhamento.OpçãoServiços,OFFSET(Import.PLQ,$A183-1,AL$15-1,1,1),IF($E183&lt;&gt;1,IF(ISNUMBER(INDEX(Import.PLE,Detalhamento!$E183,Detalhamento!AL$15)),IF(INDEX(Import.PLE,Detalhamento!$E183,Detalhamento!AL$15)&lt;=mediçao,OFFSET(Import.PLQ,$A183-1,AL$15-1,1,1),0),0),PLE!$AA$28*OFFSET(Import.PLQ,$A183-1,AL$15-1,1,1)),IF($E183&lt;&gt;1,IF(ISNUMBER(INDEX(Import.PLE,Detalhamento!$E183,Detalhamento!AL$15)),IF(INDEX(Import.PLE,Detalhamento!$E183,Detalhamento!AL$15)&lt;=mediçao,0,OFFSET(Import.PLQ,$A183-1,AL$15-1,1,1)),OFFSET(Import.PLQ,$A183-1,AL$15-1,1,1)),(1-PLE!$AA$28)*OFFSET(Import.PLQ,$A183-1,AL$15-1,1,1))))</f>
        <v>0</v>
      </c>
      <c r="AM183" s="144">
        <f ca="1">IF(AM$13="",0,CHOOSE(Detalhamento.OpçãoServiços,OFFSET(Import.PLQ,$A183-1,AM$15-1,1,1),IF($E183&lt;&gt;1,IF(ISNUMBER(INDEX(Import.PLE,Detalhamento!$E183,Detalhamento!AM$15)),IF(INDEX(Import.PLE,Detalhamento!$E183,Detalhamento!AM$15)&lt;=mediçao,OFFSET(Import.PLQ,$A183-1,AM$15-1,1,1),0),0),PLE!$AA$28*OFFSET(Import.PLQ,$A183-1,AM$15-1,1,1)),IF($E183&lt;&gt;1,IF(ISNUMBER(INDEX(Import.PLE,Detalhamento!$E183,Detalhamento!AM$15)),IF(INDEX(Import.PLE,Detalhamento!$E183,Detalhamento!AM$15)&lt;=mediçao,0,OFFSET(Import.PLQ,$A183-1,AM$15-1,1,1)),OFFSET(Import.PLQ,$A183-1,AM$15-1,1,1)),(1-PLE!$AA$28)*OFFSET(Import.PLQ,$A183-1,AM$15-1,1,1))))</f>
        <v>0</v>
      </c>
      <c r="AN183" s="144">
        <f ca="1">IF(AN$13="",0,CHOOSE(Detalhamento.OpçãoServiços,OFFSET(Import.PLQ,$A183-1,AN$15-1,1,1),IF($E183&lt;&gt;1,IF(ISNUMBER(INDEX(Import.PLE,Detalhamento!$E183,Detalhamento!AN$15)),IF(INDEX(Import.PLE,Detalhamento!$E183,Detalhamento!AN$15)&lt;=mediçao,OFFSET(Import.PLQ,$A183-1,AN$15-1,1,1),0),0),PLE!$AA$28*OFFSET(Import.PLQ,$A183-1,AN$15-1,1,1)),IF($E183&lt;&gt;1,IF(ISNUMBER(INDEX(Import.PLE,Detalhamento!$E183,Detalhamento!AN$15)),IF(INDEX(Import.PLE,Detalhamento!$E183,Detalhamento!AN$15)&lt;=mediçao,0,OFFSET(Import.PLQ,$A183-1,AN$15-1,1,1)),OFFSET(Import.PLQ,$A183-1,AN$15-1,1,1)),(1-PLE!$AA$28)*OFFSET(Import.PLQ,$A183-1,AN$15-1,1,1))))</f>
        <v>0</v>
      </c>
      <c r="AO183" s="144">
        <f ca="1">IF(AO$13="",0,CHOOSE(Detalhamento.OpçãoServiços,OFFSET(Import.PLQ,$A183-1,AO$15-1,1,1),IF($E183&lt;&gt;1,IF(ISNUMBER(INDEX(Import.PLE,Detalhamento!$E183,Detalhamento!AO$15)),IF(INDEX(Import.PLE,Detalhamento!$E183,Detalhamento!AO$15)&lt;=mediçao,OFFSET(Import.PLQ,$A183-1,AO$15-1,1,1),0),0),PLE!$AA$28*OFFSET(Import.PLQ,$A183-1,AO$15-1,1,1)),IF($E183&lt;&gt;1,IF(ISNUMBER(INDEX(Import.PLE,Detalhamento!$E183,Detalhamento!AO$15)),IF(INDEX(Import.PLE,Detalhamento!$E183,Detalhamento!AO$15)&lt;=mediçao,0,OFFSET(Import.PLQ,$A183-1,AO$15-1,1,1)),OFFSET(Import.PLQ,$A183-1,AO$15-1,1,1)),(1-PLE!$AA$28)*OFFSET(Import.PLQ,$A183-1,AO$15-1,1,1))))</f>
        <v>0</v>
      </c>
      <c r="AP183" s="144">
        <f ca="1">IF(AP$13="",0,CHOOSE(Detalhamento.OpçãoServiços,OFFSET(Import.PLQ,$A183-1,AP$15-1,1,1),IF($E183&lt;&gt;1,IF(ISNUMBER(INDEX(Import.PLE,Detalhamento!$E183,Detalhamento!AP$15)),IF(INDEX(Import.PLE,Detalhamento!$E183,Detalhamento!AP$15)&lt;=mediçao,OFFSET(Import.PLQ,$A183-1,AP$15-1,1,1),0),0),PLE!$AA$28*OFFSET(Import.PLQ,$A183-1,AP$15-1,1,1)),IF($E183&lt;&gt;1,IF(ISNUMBER(INDEX(Import.PLE,Detalhamento!$E183,Detalhamento!AP$15)),IF(INDEX(Import.PLE,Detalhamento!$E183,Detalhamento!AP$15)&lt;=mediçao,0,OFFSET(Import.PLQ,$A183-1,AP$15-1,1,1)),OFFSET(Import.PLQ,$A183-1,AP$15-1,1,1)),(1-PLE!$AA$28)*OFFSET(Import.PLQ,$A183-1,AP$15-1,1,1))))</f>
        <v>0</v>
      </c>
      <c r="AQ183" s="144">
        <f ca="1">IF(AQ$13="",0,CHOOSE(Detalhamento.OpçãoServiços,OFFSET(Import.PLQ,$A183-1,AQ$15-1,1,1),IF($E183&lt;&gt;1,IF(ISNUMBER(INDEX(Import.PLE,Detalhamento!$E183,Detalhamento!AQ$15)),IF(INDEX(Import.PLE,Detalhamento!$E183,Detalhamento!AQ$15)&lt;=mediçao,OFFSET(Import.PLQ,$A183-1,AQ$15-1,1,1),0),0),PLE!$AA$28*OFFSET(Import.PLQ,$A183-1,AQ$15-1,1,1)),IF($E183&lt;&gt;1,IF(ISNUMBER(INDEX(Import.PLE,Detalhamento!$E183,Detalhamento!AQ$15)),IF(INDEX(Import.PLE,Detalhamento!$E183,Detalhamento!AQ$15)&lt;=mediçao,0,OFFSET(Import.PLQ,$A183-1,AQ$15-1,1,1)),OFFSET(Import.PLQ,$A183-1,AQ$15-1,1,1)),(1-PLE!$AA$28)*OFFSET(Import.PLQ,$A183-1,AQ$15-1,1,1))))</f>
        <v>0</v>
      </c>
      <c r="AR183" s="144">
        <f ca="1">IF(AR$13="",0,CHOOSE(Detalhamento.OpçãoServiços,OFFSET(Import.PLQ,$A183-1,AR$15-1,1,1),IF($E183&lt;&gt;1,IF(ISNUMBER(INDEX(Import.PLE,Detalhamento!$E183,Detalhamento!AR$15)),IF(INDEX(Import.PLE,Detalhamento!$E183,Detalhamento!AR$15)&lt;=mediçao,OFFSET(Import.PLQ,$A183-1,AR$15-1,1,1),0),0),PLE!$AA$28*OFFSET(Import.PLQ,$A183-1,AR$15-1,1,1)),IF($E183&lt;&gt;1,IF(ISNUMBER(INDEX(Import.PLE,Detalhamento!$E183,Detalhamento!AR$15)),IF(INDEX(Import.PLE,Detalhamento!$E183,Detalhamento!AR$15)&lt;=mediçao,0,OFFSET(Import.PLQ,$A183-1,AR$15-1,1,1)),OFFSET(Import.PLQ,$A183-1,AR$15-1,1,1)),(1-PLE!$AA$28)*OFFSET(Import.PLQ,$A183-1,AR$15-1,1,1))))</f>
        <v>0</v>
      </c>
      <c r="AS183" s="144">
        <f ca="1">IF(AS$13="",0,CHOOSE(Detalhamento.OpçãoServiços,OFFSET(Import.PLQ,$A183-1,AS$15-1,1,1),IF($E183&lt;&gt;1,IF(ISNUMBER(INDEX(Import.PLE,Detalhamento!$E183,Detalhamento!AS$15)),IF(INDEX(Import.PLE,Detalhamento!$E183,Detalhamento!AS$15)&lt;=mediçao,OFFSET(Import.PLQ,$A183-1,AS$15-1,1,1),0),0),PLE!$AA$28*OFFSET(Import.PLQ,$A183-1,AS$15-1,1,1)),IF($E183&lt;&gt;1,IF(ISNUMBER(INDEX(Import.PLE,Detalhamento!$E183,Detalhamento!AS$15)),IF(INDEX(Import.PLE,Detalhamento!$E183,Detalhamento!AS$15)&lt;=mediçao,0,OFFSET(Import.PLQ,$A183-1,AS$15-1,1,1)),OFFSET(Import.PLQ,$A183-1,AS$15-1,1,1)),(1-PLE!$AA$28)*OFFSET(Import.PLQ,$A183-1,AS$15-1,1,1))))</f>
        <v>0</v>
      </c>
      <c r="AT183" s="144">
        <f ca="1">IF(AT$13="",0,CHOOSE(Detalhamento.OpçãoServiços,OFFSET(Import.PLQ,$A183-1,AT$15-1,1,1),IF($E183&lt;&gt;1,IF(ISNUMBER(INDEX(Import.PLE,Detalhamento!$E183,Detalhamento!AT$15)),IF(INDEX(Import.PLE,Detalhamento!$E183,Detalhamento!AT$15)&lt;=mediçao,OFFSET(Import.PLQ,$A183-1,AT$15-1,1,1),0),0),PLE!$AA$28*OFFSET(Import.PLQ,$A183-1,AT$15-1,1,1)),IF($E183&lt;&gt;1,IF(ISNUMBER(INDEX(Import.PLE,Detalhamento!$E183,Detalhamento!AT$15)),IF(INDEX(Import.PLE,Detalhamento!$E183,Detalhamento!AT$15)&lt;=mediçao,0,OFFSET(Import.PLQ,$A183-1,AT$15-1,1,1)),OFFSET(Import.PLQ,$A183-1,AT$15-1,1,1)),(1-PLE!$AA$28)*OFFSET(Import.PLQ,$A183-1,AT$15-1,1,1))))</f>
        <v>0</v>
      </c>
      <c r="AU183" s="144">
        <f ca="1">IF(AU$13="",0,CHOOSE(Detalhamento.OpçãoServiços,OFFSET(Import.PLQ,$A183-1,AU$15-1,1,1),IF($E183&lt;&gt;1,IF(ISNUMBER(INDEX(Import.PLE,Detalhamento!$E183,Detalhamento!AU$15)),IF(INDEX(Import.PLE,Detalhamento!$E183,Detalhamento!AU$15)&lt;=mediçao,OFFSET(Import.PLQ,$A183-1,AU$15-1,1,1),0),0),PLE!$AA$28*OFFSET(Import.PLQ,$A183-1,AU$15-1,1,1)),IF($E183&lt;&gt;1,IF(ISNUMBER(INDEX(Import.PLE,Detalhamento!$E183,Detalhamento!AU$15)),IF(INDEX(Import.PLE,Detalhamento!$E183,Detalhamento!AU$15)&lt;=mediçao,0,OFFSET(Import.PLQ,$A183-1,AU$15-1,1,1)),OFFSET(Import.PLQ,$A183-1,AU$15-1,1,1)),(1-PLE!$AA$28)*OFFSET(Import.PLQ,$A183-1,AU$15-1,1,1))))</f>
        <v>0</v>
      </c>
      <c r="AV183" s="144">
        <f ca="1">IF(AV$13="",0,CHOOSE(Detalhamento.OpçãoServiços,OFFSET(Import.PLQ,$A183-1,AV$15-1,1,1),IF($E183&lt;&gt;1,IF(ISNUMBER(INDEX(Import.PLE,Detalhamento!$E183,Detalhamento!AV$15)),IF(INDEX(Import.PLE,Detalhamento!$E183,Detalhamento!AV$15)&lt;=mediçao,OFFSET(Import.PLQ,$A183-1,AV$15-1,1,1),0),0),PLE!$AA$28*OFFSET(Import.PLQ,$A183-1,AV$15-1,1,1)),IF($E183&lt;&gt;1,IF(ISNUMBER(INDEX(Import.PLE,Detalhamento!$E183,Detalhamento!AV$15)),IF(INDEX(Import.PLE,Detalhamento!$E183,Detalhamento!AV$15)&lt;=mediçao,0,OFFSET(Import.PLQ,$A183-1,AV$15-1,1,1)),OFFSET(Import.PLQ,$A183-1,AV$15-1,1,1)),(1-PLE!$AA$28)*OFFSET(Import.PLQ,$A183-1,AV$15-1,1,1))))</f>
        <v>0</v>
      </c>
      <c r="AW183" s="144">
        <f ca="1">IF(AW$13="",0,CHOOSE(Detalhamento.OpçãoServiços,OFFSET(Import.PLQ,$A183-1,AW$15-1,1,1),IF($E183&lt;&gt;1,IF(ISNUMBER(INDEX(Import.PLE,Detalhamento!$E183,Detalhamento!AW$15)),IF(INDEX(Import.PLE,Detalhamento!$E183,Detalhamento!AW$15)&lt;=mediçao,OFFSET(Import.PLQ,$A183-1,AW$15-1,1,1),0),0),PLE!$AA$28*OFFSET(Import.PLQ,$A183-1,AW$15-1,1,1)),IF($E183&lt;&gt;1,IF(ISNUMBER(INDEX(Import.PLE,Detalhamento!$E183,Detalhamento!AW$15)),IF(INDEX(Import.PLE,Detalhamento!$E183,Detalhamento!AW$15)&lt;=mediçao,0,OFFSET(Import.PLQ,$A183-1,AW$15-1,1,1)),OFFSET(Import.PLQ,$A183-1,AW$15-1,1,1)),(1-PLE!$AA$28)*OFFSET(Import.PLQ,$A183-1,AW$15-1,1,1))))</f>
        <v>0</v>
      </c>
      <c r="AX183" s="144">
        <f ca="1">IF(AX$13="",0,CHOOSE(Detalhamento.OpçãoServiços,OFFSET(Import.PLQ,$A183-1,AX$15-1,1,1),IF($E183&lt;&gt;1,IF(ISNUMBER(INDEX(Import.PLE,Detalhamento!$E183,Detalhamento!AX$15)),IF(INDEX(Import.PLE,Detalhamento!$E183,Detalhamento!AX$15)&lt;=mediçao,OFFSET(Import.PLQ,$A183-1,AX$15-1,1,1),0),0),PLE!$AA$28*OFFSET(Import.PLQ,$A183-1,AX$15-1,1,1)),IF($E183&lt;&gt;1,IF(ISNUMBER(INDEX(Import.PLE,Detalhamento!$E183,Detalhamento!AX$15)),IF(INDEX(Import.PLE,Detalhamento!$E183,Detalhamento!AX$15)&lt;=mediçao,0,OFFSET(Import.PLQ,$A183-1,AX$15-1,1,1)),OFFSET(Import.PLQ,$A183-1,AX$15-1,1,1)),(1-PLE!$AA$28)*OFFSET(Import.PLQ,$A183-1,AX$15-1,1,1))))</f>
        <v>0</v>
      </c>
      <c r="AY183" s="144">
        <f ca="1">IF(AY$13="",0,CHOOSE(Detalhamento.OpçãoServiços,OFFSET(Import.PLQ,$A183-1,AY$15-1,1,1),IF($E183&lt;&gt;1,IF(ISNUMBER(INDEX(Import.PLE,Detalhamento!$E183,Detalhamento!AY$15)),IF(INDEX(Import.PLE,Detalhamento!$E183,Detalhamento!AY$15)&lt;=mediçao,OFFSET(Import.PLQ,$A183-1,AY$15-1,1,1),0),0),PLE!$AA$28*OFFSET(Import.PLQ,$A183-1,AY$15-1,1,1)),IF($E183&lt;&gt;1,IF(ISNUMBER(INDEX(Import.PLE,Detalhamento!$E183,Detalhamento!AY$15)),IF(INDEX(Import.PLE,Detalhamento!$E183,Detalhamento!AY$15)&lt;=mediçao,0,OFFSET(Import.PLQ,$A183-1,AY$15-1,1,1)),OFFSET(Import.PLQ,$A183-1,AY$15-1,1,1)),(1-PLE!$AA$28)*OFFSET(Import.PLQ,$A183-1,AY$15-1,1,1))))</f>
        <v>0</v>
      </c>
      <c r="AZ183" s="144">
        <f ca="1">IF(AZ$13="",0,CHOOSE(Detalhamento.OpçãoServiços,OFFSET(Import.PLQ,$A183-1,AZ$15-1,1,1),IF($E183&lt;&gt;1,IF(ISNUMBER(INDEX(Import.PLE,Detalhamento!$E183,Detalhamento!AZ$15)),IF(INDEX(Import.PLE,Detalhamento!$E183,Detalhamento!AZ$15)&lt;=mediçao,OFFSET(Import.PLQ,$A183-1,AZ$15-1,1,1),0),0),PLE!$AA$28*OFFSET(Import.PLQ,$A183-1,AZ$15-1,1,1)),IF($E183&lt;&gt;1,IF(ISNUMBER(INDEX(Import.PLE,Detalhamento!$E183,Detalhamento!AZ$15)),IF(INDEX(Import.PLE,Detalhamento!$E183,Detalhamento!AZ$15)&lt;=mediçao,0,OFFSET(Import.PLQ,$A183-1,AZ$15-1,1,1)),OFFSET(Import.PLQ,$A183-1,AZ$15-1,1,1)),(1-PLE!$AA$28)*OFFSET(Import.PLQ,$A183-1,AZ$15-1,1,1))))</f>
        <v>0</v>
      </c>
      <c r="BA183" s="144">
        <f ca="1">IF(BA$13="",0,CHOOSE(Detalhamento.OpçãoServiços,OFFSET(Import.PLQ,$A183-1,BA$15-1,1,1),IF($E183&lt;&gt;1,IF(ISNUMBER(INDEX(Import.PLE,Detalhamento!$E183,Detalhamento!BA$15)),IF(INDEX(Import.PLE,Detalhamento!$E183,Detalhamento!BA$15)&lt;=mediçao,OFFSET(Import.PLQ,$A183-1,BA$15-1,1,1),0),0),PLE!$AA$28*OFFSET(Import.PLQ,$A183-1,BA$15-1,1,1)),IF($E183&lt;&gt;1,IF(ISNUMBER(INDEX(Import.PLE,Detalhamento!$E183,Detalhamento!BA$15)),IF(INDEX(Import.PLE,Detalhamento!$E183,Detalhamento!BA$15)&lt;=mediçao,0,OFFSET(Import.PLQ,$A183-1,BA$15-1,1,1)),OFFSET(Import.PLQ,$A183-1,BA$15-1,1,1)),(1-PLE!$AA$28)*OFFSET(Import.PLQ,$A183-1,BA$15-1,1,1))))</f>
        <v>0</v>
      </c>
      <c r="BB183" s="144">
        <f ca="1">IF(BB$13="",0,CHOOSE(Detalhamento.OpçãoServiços,OFFSET(Import.PLQ,$A183-1,BB$15-1,1,1),IF($E183&lt;&gt;1,IF(ISNUMBER(INDEX(Import.PLE,Detalhamento!$E183,Detalhamento!BB$15)),IF(INDEX(Import.PLE,Detalhamento!$E183,Detalhamento!BB$15)&lt;=mediçao,OFFSET(Import.PLQ,$A183-1,BB$15-1,1,1),0),0),PLE!$AA$28*OFFSET(Import.PLQ,$A183-1,BB$15-1,1,1)),IF($E183&lt;&gt;1,IF(ISNUMBER(INDEX(Import.PLE,Detalhamento!$E183,Detalhamento!BB$15)),IF(INDEX(Import.PLE,Detalhamento!$E183,Detalhamento!BB$15)&lt;=mediçao,0,OFFSET(Import.PLQ,$A183-1,BB$15-1,1,1)),OFFSET(Import.PLQ,$A183-1,BB$15-1,1,1)),(1-PLE!$AA$28)*OFFSET(Import.PLQ,$A183-1,BB$15-1,1,1))))</f>
        <v>0</v>
      </c>
      <c r="BC183" s="144">
        <f ca="1">IF(BC$13="",0,CHOOSE(Detalhamento.OpçãoServiços,OFFSET(Import.PLQ,$A183-1,BC$15-1,1,1),IF($E183&lt;&gt;1,IF(ISNUMBER(INDEX(Import.PLE,Detalhamento!$E183,Detalhamento!BC$15)),IF(INDEX(Import.PLE,Detalhamento!$E183,Detalhamento!BC$15)&lt;=mediçao,OFFSET(Import.PLQ,$A183-1,BC$15-1,1,1),0),0),PLE!$AA$28*OFFSET(Import.PLQ,$A183-1,BC$15-1,1,1)),IF($E183&lt;&gt;1,IF(ISNUMBER(INDEX(Import.PLE,Detalhamento!$E183,Detalhamento!BC$15)),IF(INDEX(Import.PLE,Detalhamento!$E183,Detalhamento!BC$15)&lt;=mediçao,0,OFFSET(Import.PLQ,$A183-1,BC$15-1,1,1)),OFFSET(Import.PLQ,$A183-1,BC$15-1,1,1)),(1-PLE!$AA$28)*OFFSET(Import.PLQ,$A183-1,BC$15-1,1,1))))</f>
        <v>0</v>
      </c>
      <c r="BD183" s="144">
        <f ca="1">IF(BD$13="",0,CHOOSE(Detalhamento.OpçãoServiços,OFFSET(Import.PLQ,$A183-1,BD$15-1,1,1),IF($E183&lt;&gt;1,IF(ISNUMBER(INDEX(Import.PLE,Detalhamento!$E183,Detalhamento!BD$15)),IF(INDEX(Import.PLE,Detalhamento!$E183,Detalhamento!BD$15)&lt;=mediçao,OFFSET(Import.PLQ,$A183-1,BD$15-1,1,1),0),0),PLE!$AA$28*OFFSET(Import.PLQ,$A183-1,BD$15-1,1,1)),IF($E183&lt;&gt;1,IF(ISNUMBER(INDEX(Import.PLE,Detalhamento!$E183,Detalhamento!BD$15)),IF(INDEX(Import.PLE,Detalhamento!$E183,Detalhamento!BD$15)&lt;=mediçao,0,OFFSET(Import.PLQ,$A183-1,BD$15-1,1,1)),OFFSET(Import.PLQ,$A183-1,BD$15-1,1,1)),(1-PLE!$AA$28)*OFFSET(Import.PLQ,$A183-1,BD$15-1,1,1))))</f>
        <v>0</v>
      </c>
      <c r="BE183" s="144">
        <f ca="1">IF(BE$13="",0,CHOOSE(Detalhamento.OpçãoServiços,OFFSET(Import.PLQ,$A183-1,BE$15-1,1,1),IF($E183&lt;&gt;1,IF(ISNUMBER(INDEX(Import.PLE,Detalhamento!$E183,Detalhamento!BE$15)),IF(INDEX(Import.PLE,Detalhamento!$E183,Detalhamento!BE$15)&lt;=mediçao,OFFSET(Import.PLQ,$A183-1,BE$15-1,1,1),0),0),PLE!$AA$28*OFFSET(Import.PLQ,$A183-1,BE$15-1,1,1)),IF($E183&lt;&gt;1,IF(ISNUMBER(INDEX(Import.PLE,Detalhamento!$E183,Detalhamento!BE$15)),IF(INDEX(Import.PLE,Detalhamento!$E183,Detalhamento!BE$15)&lt;=mediçao,0,OFFSET(Import.PLQ,$A183-1,BE$15-1,1,1)),OFFSET(Import.PLQ,$A183-1,BE$15-1,1,1)),(1-PLE!$AA$28)*OFFSET(Import.PLQ,$A183-1,BE$15-1,1,1))))</f>
        <v>0</v>
      </c>
      <c r="BF183" s="144">
        <f ca="1">IF(BF$13="",0,CHOOSE(Detalhamento.OpçãoServiços,OFFSET(Import.PLQ,$A183-1,BF$15-1,1,1),IF($E183&lt;&gt;1,IF(ISNUMBER(INDEX(Import.PLE,Detalhamento!$E183,Detalhamento!BF$15)),IF(INDEX(Import.PLE,Detalhamento!$E183,Detalhamento!BF$15)&lt;=mediçao,OFFSET(Import.PLQ,$A183-1,BF$15-1,1,1),0),0),PLE!$AA$28*OFFSET(Import.PLQ,$A183-1,BF$15-1,1,1)),IF($E183&lt;&gt;1,IF(ISNUMBER(INDEX(Import.PLE,Detalhamento!$E183,Detalhamento!BF$15)),IF(INDEX(Import.PLE,Detalhamento!$E183,Detalhamento!BF$15)&lt;=mediçao,0,OFFSET(Import.PLQ,$A183-1,BF$15-1,1,1)),OFFSET(Import.PLQ,$A183-1,BF$15-1,1,1)),(1-PLE!$AA$28)*OFFSET(Import.PLQ,$A183-1,BF$15-1,1,1))))</f>
        <v>0</v>
      </c>
      <c r="BG183" s="144">
        <f ca="1">IF(BG$13="",0,CHOOSE(Detalhamento.OpçãoServiços,OFFSET(Import.PLQ,$A183-1,BG$15-1,1,1),IF($E183&lt;&gt;1,IF(ISNUMBER(INDEX(Import.PLE,Detalhamento!$E183,Detalhamento!BG$15)),IF(INDEX(Import.PLE,Detalhamento!$E183,Detalhamento!BG$15)&lt;=mediçao,OFFSET(Import.PLQ,$A183-1,BG$15-1,1,1),0),0),PLE!$AA$28*OFFSET(Import.PLQ,$A183-1,BG$15-1,1,1)),IF($E183&lt;&gt;1,IF(ISNUMBER(INDEX(Import.PLE,Detalhamento!$E183,Detalhamento!BG$15)),IF(INDEX(Import.PLE,Detalhamento!$E183,Detalhamento!BG$15)&lt;=mediçao,0,OFFSET(Import.PLQ,$A183-1,BG$15-1,1,1)),OFFSET(Import.PLQ,$A183-1,BG$15-1,1,1)),(1-PLE!$AA$28)*OFFSET(Import.PLQ,$A183-1,BG$15-1,1,1))))</f>
        <v>0</v>
      </c>
      <c r="BH183" s="144">
        <f ca="1">IF(BH$13="",0,CHOOSE(Detalhamento.OpçãoServiços,OFFSET(Import.PLQ,$A183-1,BH$15-1,1,1),IF($E183&lt;&gt;1,IF(ISNUMBER(INDEX(Import.PLE,Detalhamento!$E183,Detalhamento!BH$15)),IF(INDEX(Import.PLE,Detalhamento!$E183,Detalhamento!BH$15)&lt;=mediçao,OFFSET(Import.PLQ,$A183-1,BH$15-1,1,1),0),0),PLE!$AA$28*OFFSET(Import.PLQ,$A183-1,BH$15-1,1,1)),IF($E183&lt;&gt;1,IF(ISNUMBER(INDEX(Import.PLE,Detalhamento!$E183,Detalhamento!BH$15)),IF(INDEX(Import.PLE,Detalhamento!$E183,Detalhamento!BH$15)&lt;=mediçao,0,OFFSET(Import.PLQ,$A183-1,BH$15-1,1,1)),OFFSET(Import.PLQ,$A183-1,BH$15-1,1,1)),(1-PLE!$AA$28)*OFFSET(Import.PLQ,$A183-1,BH$15-1,1,1))))</f>
        <v>0</v>
      </c>
      <c r="BI183" s="144">
        <f ca="1">IF(BI$13="",0,CHOOSE(Detalhamento.OpçãoServiços,OFFSET(Import.PLQ,$A183-1,BI$15-1,1,1),IF($E183&lt;&gt;1,IF(ISNUMBER(INDEX(Import.PLE,Detalhamento!$E183,Detalhamento!BI$15)),IF(INDEX(Import.PLE,Detalhamento!$E183,Detalhamento!BI$15)&lt;=mediçao,OFFSET(Import.PLQ,$A183-1,BI$15-1,1,1),0),0),PLE!$AA$28*OFFSET(Import.PLQ,$A183-1,BI$15-1,1,1)),IF($E183&lt;&gt;1,IF(ISNUMBER(INDEX(Import.PLE,Detalhamento!$E183,Detalhamento!BI$15)),IF(INDEX(Import.PLE,Detalhamento!$E183,Detalhamento!BI$15)&lt;=mediçao,0,OFFSET(Import.PLQ,$A183-1,BI$15-1,1,1)),OFFSET(Import.PLQ,$A183-1,BI$15-1,1,1)),(1-PLE!$AA$28)*OFFSET(Import.PLQ,$A183-1,BI$15-1,1,1))))</f>
        <v>0</v>
      </c>
    </row>
    <row r="184" spans="1:61" ht="20" x14ac:dyDescent="0.2">
      <c r="A184" s="155">
        <v>139</v>
      </c>
      <c r="B184" s="21" t="str">
        <f t="shared" ca="1" si="25"/>
        <v>Serviço</v>
      </c>
      <c r="E184" s="153">
        <f t="shared" ca="1" si="26"/>
        <v>16</v>
      </c>
      <c r="F184" s="154">
        <f t="shared" ca="1" si="27"/>
        <v>160139</v>
      </c>
      <c r="G184" s="154" t="str">
        <f t="shared" ca="1" si="31"/>
        <v>1.15.5</v>
      </c>
      <c r="H184" s="182" t="str">
        <f t="shared" ca="1" si="31"/>
        <v>ELETRODUTO PVC 40MM (1 ¼ ) PARA SPDA - FORNECIMENTO E INSTALAÇÃO. AF_12/2017</v>
      </c>
      <c r="I184" s="37" t="str">
        <f t="shared" ca="1" si="28"/>
        <v>UN</v>
      </c>
      <c r="J184" s="144">
        <f t="shared" ca="1" si="29"/>
        <v>43.2</v>
      </c>
      <c r="K184" s="67"/>
      <c r="L184" s="144">
        <f ca="1">IF(L$13="",0,CHOOSE(Detalhamento.OpçãoServiços,OFFSET(Import.PLQ,$A184-1,L$15-1,1,1),IF($E184&lt;&gt;1,IF(ISNUMBER(INDEX(Import.PLE,Detalhamento!$E184,Detalhamento!L$15)),IF(INDEX(Import.PLE,Detalhamento!$E184,Detalhamento!L$15)&lt;=mediçao,OFFSET(Import.PLQ,$A184-1,L$15-1,1,1),0),0),PLE!$AA$28*OFFSET(Import.PLQ,$A184-1,L$15-1,1,1)),IF($E184&lt;&gt;1,IF(ISNUMBER(INDEX(Import.PLE,Detalhamento!$E184,Detalhamento!L$15)),IF(INDEX(Import.PLE,Detalhamento!$E184,Detalhamento!L$15)&lt;=mediçao,0,OFFSET(Import.PLQ,$A184-1,L$15-1,1,1)),OFFSET(Import.PLQ,$A184-1,L$15-1,1,1)),(1-PLE!$AA$28)*OFFSET(Import.PLQ,$A184-1,L$15-1,1,1))))</f>
        <v>43.2</v>
      </c>
      <c r="M184" s="144">
        <f ca="1">IF(M$13="",0,CHOOSE(Detalhamento.OpçãoServiços,OFFSET(Import.PLQ,$A184-1,M$15-1,1,1),IF($E184&lt;&gt;1,IF(ISNUMBER(INDEX(Import.PLE,Detalhamento!$E184,Detalhamento!M$15)),IF(INDEX(Import.PLE,Detalhamento!$E184,Detalhamento!M$15)&lt;=mediçao,OFFSET(Import.PLQ,$A184-1,M$15-1,1,1),0),0),PLE!$AA$28*OFFSET(Import.PLQ,$A184-1,M$15-1,1,1)),IF($E184&lt;&gt;1,IF(ISNUMBER(INDEX(Import.PLE,Detalhamento!$E184,Detalhamento!M$15)),IF(INDEX(Import.PLE,Detalhamento!$E184,Detalhamento!M$15)&lt;=mediçao,0,OFFSET(Import.PLQ,$A184-1,M$15-1,1,1)),OFFSET(Import.PLQ,$A184-1,M$15-1,1,1)),(1-PLE!$AA$28)*OFFSET(Import.PLQ,$A184-1,M$15-1,1,1))))</f>
        <v>0</v>
      </c>
      <c r="N184" s="144">
        <f ca="1">IF(N$13="",0,CHOOSE(Detalhamento.OpçãoServiços,OFFSET(Import.PLQ,$A184-1,N$15-1,1,1),IF($E184&lt;&gt;1,IF(ISNUMBER(INDEX(Import.PLE,Detalhamento!$E184,Detalhamento!N$15)),IF(INDEX(Import.PLE,Detalhamento!$E184,Detalhamento!N$15)&lt;=mediçao,OFFSET(Import.PLQ,$A184-1,N$15-1,1,1),0),0),PLE!$AA$28*OFFSET(Import.PLQ,$A184-1,N$15-1,1,1)),IF($E184&lt;&gt;1,IF(ISNUMBER(INDEX(Import.PLE,Detalhamento!$E184,Detalhamento!N$15)),IF(INDEX(Import.PLE,Detalhamento!$E184,Detalhamento!N$15)&lt;=mediçao,0,OFFSET(Import.PLQ,$A184-1,N$15-1,1,1)),OFFSET(Import.PLQ,$A184-1,N$15-1,1,1)),(1-PLE!$AA$28)*OFFSET(Import.PLQ,$A184-1,N$15-1,1,1))))</f>
        <v>0</v>
      </c>
      <c r="O184" s="144">
        <f ca="1">IF(O$13="",0,CHOOSE(Detalhamento.OpçãoServiços,OFFSET(Import.PLQ,$A184-1,O$15-1,1,1),IF($E184&lt;&gt;1,IF(ISNUMBER(INDEX(Import.PLE,Detalhamento!$E184,Detalhamento!O$15)),IF(INDEX(Import.PLE,Detalhamento!$E184,Detalhamento!O$15)&lt;=mediçao,OFFSET(Import.PLQ,$A184-1,O$15-1,1,1),0),0),PLE!$AA$28*OFFSET(Import.PLQ,$A184-1,O$15-1,1,1)),IF($E184&lt;&gt;1,IF(ISNUMBER(INDEX(Import.PLE,Detalhamento!$E184,Detalhamento!O$15)),IF(INDEX(Import.PLE,Detalhamento!$E184,Detalhamento!O$15)&lt;=mediçao,0,OFFSET(Import.PLQ,$A184-1,O$15-1,1,1)),OFFSET(Import.PLQ,$A184-1,O$15-1,1,1)),(1-PLE!$AA$28)*OFFSET(Import.PLQ,$A184-1,O$15-1,1,1))))</f>
        <v>0</v>
      </c>
      <c r="P184" s="144">
        <f ca="1">IF(P$13="",0,CHOOSE(Detalhamento.OpçãoServiços,OFFSET(Import.PLQ,$A184-1,P$15-1,1,1),IF($E184&lt;&gt;1,IF(ISNUMBER(INDEX(Import.PLE,Detalhamento!$E184,Detalhamento!P$15)),IF(INDEX(Import.PLE,Detalhamento!$E184,Detalhamento!P$15)&lt;=mediçao,OFFSET(Import.PLQ,$A184-1,P$15-1,1,1),0),0),PLE!$AA$28*OFFSET(Import.PLQ,$A184-1,P$15-1,1,1)),IF($E184&lt;&gt;1,IF(ISNUMBER(INDEX(Import.PLE,Detalhamento!$E184,Detalhamento!P$15)),IF(INDEX(Import.PLE,Detalhamento!$E184,Detalhamento!P$15)&lt;=mediçao,0,OFFSET(Import.PLQ,$A184-1,P$15-1,1,1)),OFFSET(Import.PLQ,$A184-1,P$15-1,1,1)),(1-PLE!$AA$28)*OFFSET(Import.PLQ,$A184-1,P$15-1,1,1))))</f>
        <v>0</v>
      </c>
      <c r="Q184" s="144">
        <f ca="1">IF(Q$13="",0,CHOOSE(Detalhamento.OpçãoServiços,OFFSET(Import.PLQ,$A184-1,Q$15-1,1,1),IF($E184&lt;&gt;1,IF(ISNUMBER(INDEX(Import.PLE,Detalhamento!$E184,Detalhamento!Q$15)),IF(INDEX(Import.PLE,Detalhamento!$E184,Detalhamento!Q$15)&lt;=mediçao,OFFSET(Import.PLQ,$A184-1,Q$15-1,1,1),0),0),PLE!$AA$28*OFFSET(Import.PLQ,$A184-1,Q$15-1,1,1)),IF($E184&lt;&gt;1,IF(ISNUMBER(INDEX(Import.PLE,Detalhamento!$E184,Detalhamento!Q$15)),IF(INDEX(Import.PLE,Detalhamento!$E184,Detalhamento!Q$15)&lt;=mediçao,0,OFFSET(Import.PLQ,$A184-1,Q$15-1,1,1)),OFFSET(Import.PLQ,$A184-1,Q$15-1,1,1)),(1-PLE!$AA$28)*OFFSET(Import.PLQ,$A184-1,Q$15-1,1,1))))</f>
        <v>0</v>
      </c>
      <c r="R184" s="144">
        <f ca="1">IF(R$13="",0,CHOOSE(Detalhamento.OpçãoServiços,OFFSET(Import.PLQ,$A184-1,R$15-1,1,1),IF($E184&lt;&gt;1,IF(ISNUMBER(INDEX(Import.PLE,Detalhamento!$E184,Detalhamento!R$15)),IF(INDEX(Import.PLE,Detalhamento!$E184,Detalhamento!R$15)&lt;=mediçao,OFFSET(Import.PLQ,$A184-1,R$15-1,1,1),0),0),PLE!$AA$28*OFFSET(Import.PLQ,$A184-1,R$15-1,1,1)),IF($E184&lt;&gt;1,IF(ISNUMBER(INDEX(Import.PLE,Detalhamento!$E184,Detalhamento!R$15)),IF(INDEX(Import.PLE,Detalhamento!$E184,Detalhamento!R$15)&lt;=mediçao,0,OFFSET(Import.PLQ,$A184-1,R$15-1,1,1)),OFFSET(Import.PLQ,$A184-1,R$15-1,1,1)),(1-PLE!$AA$28)*OFFSET(Import.PLQ,$A184-1,R$15-1,1,1))))</f>
        <v>0</v>
      </c>
      <c r="S184" s="144">
        <f ca="1">IF(S$13="",0,CHOOSE(Detalhamento.OpçãoServiços,OFFSET(Import.PLQ,$A184-1,S$15-1,1,1),IF($E184&lt;&gt;1,IF(ISNUMBER(INDEX(Import.PLE,Detalhamento!$E184,Detalhamento!S$15)),IF(INDEX(Import.PLE,Detalhamento!$E184,Detalhamento!S$15)&lt;=mediçao,OFFSET(Import.PLQ,$A184-1,S$15-1,1,1),0),0),PLE!$AA$28*OFFSET(Import.PLQ,$A184-1,S$15-1,1,1)),IF($E184&lt;&gt;1,IF(ISNUMBER(INDEX(Import.PLE,Detalhamento!$E184,Detalhamento!S$15)),IF(INDEX(Import.PLE,Detalhamento!$E184,Detalhamento!S$15)&lt;=mediçao,0,OFFSET(Import.PLQ,$A184-1,S$15-1,1,1)),OFFSET(Import.PLQ,$A184-1,S$15-1,1,1)),(1-PLE!$AA$28)*OFFSET(Import.PLQ,$A184-1,S$15-1,1,1))))</f>
        <v>0</v>
      </c>
      <c r="T184" s="144">
        <f ca="1">IF(T$13="",0,CHOOSE(Detalhamento.OpçãoServiços,OFFSET(Import.PLQ,$A184-1,T$15-1,1,1),IF($E184&lt;&gt;1,IF(ISNUMBER(INDEX(Import.PLE,Detalhamento!$E184,Detalhamento!T$15)),IF(INDEX(Import.PLE,Detalhamento!$E184,Detalhamento!T$15)&lt;=mediçao,OFFSET(Import.PLQ,$A184-1,T$15-1,1,1),0),0),PLE!$AA$28*OFFSET(Import.PLQ,$A184-1,T$15-1,1,1)),IF($E184&lt;&gt;1,IF(ISNUMBER(INDEX(Import.PLE,Detalhamento!$E184,Detalhamento!T$15)),IF(INDEX(Import.PLE,Detalhamento!$E184,Detalhamento!T$15)&lt;=mediçao,0,OFFSET(Import.PLQ,$A184-1,T$15-1,1,1)),OFFSET(Import.PLQ,$A184-1,T$15-1,1,1)),(1-PLE!$AA$28)*OFFSET(Import.PLQ,$A184-1,T$15-1,1,1))))</f>
        <v>0</v>
      </c>
      <c r="U184" s="144">
        <f ca="1">IF(U$13="",0,CHOOSE(Detalhamento.OpçãoServiços,OFFSET(Import.PLQ,$A184-1,U$15-1,1,1),IF($E184&lt;&gt;1,IF(ISNUMBER(INDEX(Import.PLE,Detalhamento!$E184,Detalhamento!U$15)),IF(INDEX(Import.PLE,Detalhamento!$E184,Detalhamento!U$15)&lt;=mediçao,OFFSET(Import.PLQ,$A184-1,U$15-1,1,1),0),0),PLE!$AA$28*OFFSET(Import.PLQ,$A184-1,U$15-1,1,1)),IF($E184&lt;&gt;1,IF(ISNUMBER(INDEX(Import.PLE,Detalhamento!$E184,Detalhamento!U$15)),IF(INDEX(Import.PLE,Detalhamento!$E184,Detalhamento!U$15)&lt;=mediçao,0,OFFSET(Import.PLQ,$A184-1,U$15-1,1,1)),OFFSET(Import.PLQ,$A184-1,U$15-1,1,1)),(1-PLE!$AA$28)*OFFSET(Import.PLQ,$A184-1,U$15-1,1,1))))</f>
        <v>0</v>
      </c>
      <c r="V184" s="144">
        <f ca="1">IF(V$13="",0,CHOOSE(Detalhamento.OpçãoServiços,OFFSET(Import.PLQ,$A184-1,V$15-1,1,1),IF($E184&lt;&gt;1,IF(ISNUMBER(INDEX(Import.PLE,Detalhamento!$E184,Detalhamento!V$15)),IF(INDEX(Import.PLE,Detalhamento!$E184,Detalhamento!V$15)&lt;=mediçao,OFFSET(Import.PLQ,$A184-1,V$15-1,1,1),0),0),PLE!$AA$28*OFFSET(Import.PLQ,$A184-1,V$15-1,1,1)),IF($E184&lt;&gt;1,IF(ISNUMBER(INDEX(Import.PLE,Detalhamento!$E184,Detalhamento!V$15)),IF(INDEX(Import.PLE,Detalhamento!$E184,Detalhamento!V$15)&lt;=mediçao,0,OFFSET(Import.PLQ,$A184-1,V$15-1,1,1)),OFFSET(Import.PLQ,$A184-1,V$15-1,1,1)),(1-PLE!$AA$28)*OFFSET(Import.PLQ,$A184-1,V$15-1,1,1))))</f>
        <v>0</v>
      </c>
      <c r="W184" s="144">
        <f ca="1">IF(W$13="",0,CHOOSE(Detalhamento.OpçãoServiços,OFFSET(Import.PLQ,$A184-1,W$15-1,1,1),IF($E184&lt;&gt;1,IF(ISNUMBER(INDEX(Import.PLE,Detalhamento!$E184,Detalhamento!W$15)),IF(INDEX(Import.PLE,Detalhamento!$E184,Detalhamento!W$15)&lt;=mediçao,OFFSET(Import.PLQ,$A184-1,W$15-1,1,1),0),0),PLE!$AA$28*OFFSET(Import.PLQ,$A184-1,W$15-1,1,1)),IF($E184&lt;&gt;1,IF(ISNUMBER(INDEX(Import.PLE,Detalhamento!$E184,Detalhamento!W$15)),IF(INDEX(Import.PLE,Detalhamento!$E184,Detalhamento!W$15)&lt;=mediçao,0,OFFSET(Import.PLQ,$A184-1,W$15-1,1,1)),OFFSET(Import.PLQ,$A184-1,W$15-1,1,1)),(1-PLE!$AA$28)*OFFSET(Import.PLQ,$A184-1,W$15-1,1,1))))</f>
        <v>0</v>
      </c>
      <c r="X184" s="144">
        <f ca="1">IF(X$13="",0,CHOOSE(Detalhamento.OpçãoServiços,OFFSET(Import.PLQ,$A184-1,X$15-1,1,1),IF($E184&lt;&gt;1,IF(ISNUMBER(INDEX(Import.PLE,Detalhamento!$E184,Detalhamento!X$15)),IF(INDEX(Import.PLE,Detalhamento!$E184,Detalhamento!X$15)&lt;=mediçao,OFFSET(Import.PLQ,$A184-1,X$15-1,1,1),0),0),PLE!$AA$28*OFFSET(Import.PLQ,$A184-1,X$15-1,1,1)),IF($E184&lt;&gt;1,IF(ISNUMBER(INDEX(Import.PLE,Detalhamento!$E184,Detalhamento!X$15)),IF(INDEX(Import.PLE,Detalhamento!$E184,Detalhamento!X$15)&lt;=mediçao,0,OFFSET(Import.PLQ,$A184-1,X$15-1,1,1)),OFFSET(Import.PLQ,$A184-1,X$15-1,1,1)),(1-PLE!$AA$28)*OFFSET(Import.PLQ,$A184-1,X$15-1,1,1))))</f>
        <v>0</v>
      </c>
      <c r="Y184" s="144">
        <f ca="1">IF(Y$13="",0,CHOOSE(Detalhamento.OpçãoServiços,OFFSET(Import.PLQ,$A184-1,Y$15-1,1,1),IF($E184&lt;&gt;1,IF(ISNUMBER(INDEX(Import.PLE,Detalhamento!$E184,Detalhamento!Y$15)),IF(INDEX(Import.PLE,Detalhamento!$E184,Detalhamento!Y$15)&lt;=mediçao,OFFSET(Import.PLQ,$A184-1,Y$15-1,1,1),0),0),PLE!$AA$28*OFFSET(Import.PLQ,$A184-1,Y$15-1,1,1)),IF($E184&lt;&gt;1,IF(ISNUMBER(INDEX(Import.PLE,Detalhamento!$E184,Detalhamento!Y$15)),IF(INDEX(Import.PLE,Detalhamento!$E184,Detalhamento!Y$15)&lt;=mediçao,0,OFFSET(Import.PLQ,$A184-1,Y$15-1,1,1)),OFFSET(Import.PLQ,$A184-1,Y$15-1,1,1)),(1-PLE!$AA$28)*OFFSET(Import.PLQ,$A184-1,Y$15-1,1,1))))</f>
        <v>0</v>
      </c>
      <c r="Z184" s="144">
        <f ca="1">IF(Z$13="",0,CHOOSE(Detalhamento.OpçãoServiços,OFFSET(Import.PLQ,$A184-1,Z$15-1,1,1),IF($E184&lt;&gt;1,IF(ISNUMBER(INDEX(Import.PLE,Detalhamento!$E184,Detalhamento!Z$15)),IF(INDEX(Import.PLE,Detalhamento!$E184,Detalhamento!Z$15)&lt;=mediçao,OFFSET(Import.PLQ,$A184-1,Z$15-1,1,1),0),0),PLE!$AA$28*OFFSET(Import.PLQ,$A184-1,Z$15-1,1,1)),IF($E184&lt;&gt;1,IF(ISNUMBER(INDEX(Import.PLE,Detalhamento!$E184,Detalhamento!Z$15)),IF(INDEX(Import.PLE,Detalhamento!$E184,Detalhamento!Z$15)&lt;=mediçao,0,OFFSET(Import.PLQ,$A184-1,Z$15-1,1,1)),OFFSET(Import.PLQ,$A184-1,Z$15-1,1,1)),(1-PLE!$AA$28)*OFFSET(Import.PLQ,$A184-1,Z$15-1,1,1))))</f>
        <v>0</v>
      </c>
      <c r="AA184" s="144">
        <f ca="1">IF(AA$13="",0,CHOOSE(Detalhamento.OpçãoServiços,OFFSET(Import.PLQ,$A184-1,AA$15-1,1,1),IF($E184&lt;&gt;1,IF(ISNUMBER(INDEX(Import.PLE,Detalhamento!$E184,Detalhamento!AA$15)),IF(INDEX(Import.PLE,Detalhamento!$E184,Detalhamento!AA$15)&lt;=mediçao,OFFSET(Import.PLQ,$A184-1,AA$15-1,1,1),0),0),PLE!$AA$28*OFFSET(Import.PLQ,$A184-1,AA$15-1,1,1)),IF($E184&lt;&gt;1,IF(ISNUMBER(INDEX(Import.PLE,Detalhamento!$E184,Detalhamento!AA$15)),IF(INDEX(Import.PLE,Detalhamento!$E184,Detalhamento!AA$15)&lt;=mediçao,0,OFFSET(Import.PLQ,$A184-1,AA$15-1,1,1)),OFFSET(Import.PLQ,$A184-1,AA$15-1,1,1)),(1-PLE!$AA$28)*OFFSET(Import.PLQ,$A184-1,AA$15-1,1,1))))</f>
        <v>0</v>
      </c>
      <c r="AB184" s="144">
        <f ca="1">IF(AB$13="",0,CHOOSE(Detalhamento.OpçãoServiços,OFFSET(Import.PLQ,$A184-1,AB$15-1,1,1),IF($E184&lt;&gt;1,IF(ISNUMBER(INDEX(Import.PLE,Detalhamento!$E184,Detalhamento!AB$15)),IF(INDEX(Import.PLE,Detalhamento!$E184,Detalhamento!AB$15)&lt;=mediçao,OFFSET(Import.PLQ,$A184-1,AB$15-1,1,1),0),0),PLE!$AA$28*OFFSET(Import.PLQ,$A184-1,AB$15-1,1,1)),IF($E184&lt;&gt;1,IF(ISNUMBER(INDEX(Import.PLE,Detalhamento!$E184,Detalhamento!AB$15)),IF(INDEX(Import.PLE,Detalhamento!$E184,Detalhamento!AB$15)&lt;=mediçao,0,OFFSET(Import.PLQ,$A184-1,AB$15-1,1,1)),OFFSET(Import.PLQ,$A184-1,AB$15-1,1,1)),(1-PLE!$AA$28)*OFFSET(Import.PLQ,$A184-1,AB$15-1,1,1))))</f>
        <v>0</v>
      </c>
      <c r="AC184" s="144">
        <f ca="1">IF(AC$13="",0,CHOOSE(Detalhamento.OpçãoServiços,OFFSET(Import.PLQ,$A184-1,AC$15-1,1,1),IF($E184&lt;&gt;1,IF(ISNUMBER(INDEX(Import.PLE,Detalhamento!$E184,Detalhamento!AC$15)),IF(INDEX(Import.PLE,Detalhamento!$E184,Detalhamento!AC$15)&lt;=mediçao,OFFSET(Import.PLQ,$A184-1,AC$15-1,1,1),0),0),PLE!$AA$28*OFFSET(Import.PLQ,$A184-1,AC$15-1,1,1)),IF($E184&lt;&gt;1,IF(ISNUMBER(INDEX(Import.PLE,Detalhamento!$E184,Detalhamento!AC$15)),IF(INDEX(Import.PLE,Detalhamento!$E184,Detalhamento!AC$15)&lt;=mediçao,0,OFFSET(Import.PLQ,$A184-1,AC$15-1,1,1)),OFFSET(Import.PLQ,$A184-1,AC$15-1,1,1)),(1-PLE!$AA$28)*OFFSET(Import.PLQ,$A184-1,AC$15-1,1,1))))</f>
        <v>0</v>
      </c>
      <c r="AD184" s="144">
        <f ca="1">IF(AD$13="",0,CHOOSE(Detalhamento.OpçãoServiços,OFFSET(Import.PLQ,$A184-1,AD$15-1,1,1),IF($E184&lt;&gt;1,IF(ISNUMBER(INDEX(Import.PLE,Detalhamento!$E184,Detalhamento!AD$15)),IF(INDEX(Import.PLE,Detalhamento!$E184,Detalhamento!AD$15)&lt;=mediçao,OFFSET(Import.PLQ,$A184-1,AD$15-1,1,1),0),0),PLE!$AA$28*OFFSET(Import.PLQ,$A184-1,AD$15-1,1,1)),IF($E184&lt;&gt;1,IF(ISNUMBER(INDEX(Import.PLE,Detalhamento!$E184,Detalhamento!AD$15)),IF(INDEX(Import.PLE,Detalhamento!$E184,Detalhamento!AD$15)&lt;=mediçao,0,OFFSET(Import.PLQ,$A184-1,AD$15-1,1,1)),OFFSET(Import.PLQ,$A184-1,AD$15-1,1,1)),(1-PLE!$AA$28)*OFFSET(Import.PLQ,$A184-1,AD$15-1,1,1))))</f>
        <v>0</v>
      </c>
      <c r="AE184" s="144">
        <f ca="1">IF(AE$13="",0,CHOOSE(Detalhamento.OpçãoServiços,OFFSET(Import.PLQ,$A184-1,AE$15-1,1,1),IF($E184&lt;&gt;1,IF(ISNUMBER(INDEX(Import.PLE,Detalhamento!$E184,Detalhamento!AE$15)),IF(INDEX(Import.PLE,Detalhamento!$E184,Detalhamento!AE$15)&lt;=mediçao,OFFSET(Import.PLQ,$A184-1,AE$15-1,1,1),0),0),PLE!$AA$28*OFFSET(Import.PLQ,$A184-1,AE$15-1,1,1)),IF($E184&lt;&gt;1,IF(ISNUMBER(INDEX(Import.PLE,Detalhamento!$E184,Detalhamento!AE$15)),IF(INDEX(Import.PLE,Detalhamento!$E184,Detalhamento!AE$15)&lt;=mediçao,0,OFFSET(Import.PLQ,$A184-1,AE$15-1,1,1)),OFFSET(Import.PLQ,$A184-1,AE$15-1,1,1)),(1-PLE!$AA$28)*OFFSET(Import.PLQ,$A184-1,AE$15-1,1,1))))</f>
        <v>0</v>
      </c>
      <c r="AF184" s="144">
        <f ca="1">IF(AF$13="",0,CHOOSE(Detalhamento.OpçãoServiços,OFFSET(Import.PLQ,$A184-1,AF$15-1,1,1),IF($E184&lt;&gt;1,IF(ISNUMBER(INDEX(Import.PLE,Detalhamento!$E184,Detalhamento!AF$15)),IF(INDEX(Import.PLE,Detalhamento!$E184,Detalhamento!AF$15)&lt;=mediçao,OFFSET(Import.PLQ,$A184-1,AF$15-1,1,1),0),0),PLE!$AA$28*OFFSET(Import.PLQ,$A184-1,AF$15-1,1,1)),IF($E184&lt;&gt;1,IF(ISNUMBER(INDEX(Import.PLE,Detalhamento!$E184,Detalhamento!AF$15)),IF(INDEX(Import.PLE,Detalhamento!$E184,Detalhamento!AF$15)&lt;=mediçao,0,OFFSET(Import.PLQ,$A184-1,AF$15-1,1,1)),OFFSET(Import.PLQ,$A184-1,AF$15-1,1,1)),(1-PLE!$AA$28)*OFFSET(Import.PLQ,$A184-1,AF$15-1,1,1))))</f>
        <v>0</v>
      </c>
      <c r="AG184" s="144">
        <f ca="1">IF(AG$13="",0,CHOOSE(Detalhamento.OpçãoServiços,OFFSET(Import.PLQ,$A184-1,AG$15-1,1,1),IF($E184&lt;&gt;1,IF(ISNUMBER(INDEX(Import.PLE,Detalhamento!$E184,Detalhamento!AG$15)),IF(INDEX(Import.PLE,Detalhamento!$E184,Detalhamento!AG$15)&lt;=mediçao,OFFSET(Import.PLQ,$A184-1,AG$15-1,1,1),0),0),PLE!$AA$28*OFFSET(Import.PLQ,$A184-1,AG$15-1,1,1)),IF($E184&lt;&gt;1,IF(ISNUMBER(INDEX(Import.PLE,Detalhamento!$E184,Detalhamento!AG$15)),IF(INDEX(Import.PLE,Detalhamento!$E184,Detalhamento!AG$15)&lt;=mediçao,0,OFFSET(Import.PLQ,$A184-1,AG$15-1,1,1)),OFFSET(Import.PLQ,$A184-1,AG$15-1,1,1)),(1-PLE!$AA$28)*OFFSET(Import.PLQ,$A184-1,AG$15-1,1,1))))</f>
        <v>0</v>
      </c>
      <c r="AH184" s="144">
        <f ca="1">IF(AH$13="",0,CHOOSE(Detalhamento.OpçãoServiços,OFFSET(Import.PLQ,$A184-1,AH$15-1,1,1),IF($E184&lt;&gt;1,IF(ISNUMBER(INDEX(Import.PLE,Detalhamento!$E184,Detalhamento!AH$15)),IF(INDEX(Import.PLE,Detalhamento!$E184,Detalhamento!AH$15)&lt;=mediçao,OFFSET(Import.PLQ,$A184-1,AH$15-1,1,1),0),0),PLE!$AA$28*OFFSET(Import.PLQ,$A184-1,AH$15-1,1,1)),IF($E184&lt;&gt;1,IF(ISNUMBER(INDEX(Import.PLE,Detalhamento!$E184,Detalhamento!AH$15)),IF(INDEX(Import.PLE,Detalhamento!$E184,Detalhamento!AH$15)&lt;=mediçao,0,OFFSET(Import.PLQ,$A184-1,AH$15-1,1,1)),OFFSET(Import.PLQ,$A184-1,AH$15-1,1,1)),(1-PLE!$AA$28)*OFFSET(Import.PLQ,$A184-1,AH$15-1,1,1))))</f>
        <v>0</v>
      </c>
      <c r="AI184" s="144">
        <f ca="1">IF(AI$13="",0,CHOOSE(Detalhamento.OpçãoServiços,OFFSET(Import.PLQ,$A184-1,AI$15-1,1,1),IF($E184&lt;&gt;1,IF(ISNUMBER(INDEX(Import.PLE,Detalhamento!$E184,Detalhamento!AI$15)),IF(INDEX(Import.PLE,Detalhamento!$E184,Detalhamento!AI$15)&lt;=mediçao,OFFSET(Import.PLQ,$A184-1,AI$15-1,1,1),0),0),PLE!$AA$28*OFFSET(Import.PLQ,$A184-1,AI$15-1,1,1)),IF($E184&lt;&gt;1,IF(ISNUMBER(INDEX(Import.PLE,Detalhamento!$E184,Detalhamento!AI$15)),IF(INDEX(Import.PLE,Detalhamento!$E184,Detalhamento!AI$15)&lt;=mediçao,0,OFFSET(Import.PLQ,$A184-1,AI$15-1,1,1)),OFFSET(Import.PLQ,$A184-1,AI$15-1,1,1)),(1-PLE!$AA$28)*OFFSET(Import.PLQ,$A184-1,AI$15-1,1,1))))</f>
        <v>0</v>
      </c>
      <c r="AJ184" s="144">
        <f ca="1">IF(AJ$13="",0,CHOOSE(Detalhamento.OpçãoServiços,OFFSET(Import.PLQ,$A184-1,AJ$15-1,1,1),IF($E184&lt;&gt;1,IF(ISNUMBER(INDEX(Import.PLE,Detalhamento!$E184,Detalhamento!AJ$15)),IF(INDEX(Import.PLE,Detalhamento!$E184,Detalhamento!AJ$15)&lt;=mediçao,OFFSET(Import.PLQ,$A184-1,AJ$15-1,1,1),0),0),PLE!$AA$28*OFFSET(Import.PLQ,$A184-1,AJ$15-1,1,1)),IF($E184&lt;&gt;1,IF(ISNUMBER(INDEX(Import.PLE,Detalhamento!$E184,Detalhamento!AJ$15)),IF(INDEX(Import.PLE,Detalhamento!$E184,Detalhamento!AJ$15)&lt;=mediçao,0,OFFSET(Import.PLQ,$A184-1,AJ$15-1,1,1)),OFFSET(Import.PLQ,$A184-1,AJ$15-1,1,1)),(1-PLE!$AA$28)*OFFSET(Import.PLQ,$A184-1,AJ$15-1,1,1))))</f>
        <v>0</v>
      </c>
      <c r="AK184" s="144">
        <f ca="1">IF(AK$13="",0,CHOOSE(Detalhamento.OpçãoServiços,OFFSET(Import.PLQ,$A184-1,AK$15-1,1,1),IF($E184&lt;&gt;1,IF(ISNUMBER(INDEX(Import.PLE,Detalhamento!$E184,Detalhamento!AK$15)),IF(INDEX(Import.PLE,Detalhamento!$E184,Detalhamento!AK$15)&lt;=mediçao,OFFSET(Import.PLQ,$A184-1,AK$15-1,1,1),0),0),PLE!$AA$28*OFFSET(Import.PLQ,$A184-1,AK$15-1,1,1)),IF($E184&lt;&gt;1,IF(ISNUMBER(INDEX(Import.PLE,Detalhamento!$E184,Detalhamento!AK$15)),IF(INDEX(Import.PLE,Detalhamento!$E184,Detalhamento!AK$15)&lt;=mediçao,0,OFFSET(Import.PLQ,$A184-1,AK$15-1,1,1)),OFFSET(Import.PLQ,$A184-1,AK$15-1,1,1)),(1-PLE!$AA$28)*OFFSET(Import.PLQ,$A184-1,AK$15-1,1,1))))</f>
        <v>0</v>
      </c>
      <c r="AL184" s="144">
        <f ca="1">IF(AL$13="",0,CHOOSE(Detalhamento.OpçãoServiços,OFFSET(Import.PLQ,$A184-1,AL$15-1,1,1),IF($E184&lt;&gt;1,IF(ISNUMBER(INDEX(Import.PLE,Detalhamento!$E184,Detalhamento!AL$15)),IF(INDEX(Import.PLE,Detalhamento!$E184,Detalhamento!AL$15)&lt;=mediçao,OFFSET(Import.PLQ,$A184-1,AL$15-1,1,1),0),0),PLE!$AA$28*OFFSET(Import.PLQ,$A184-1,AL$15-1,1,1)),IF($E184&lt;&gt;1,IF(ISNUMBER(INDEX(Import.PLE,Detalhamento!$E184,Detalhamento!AL$15)),IF(INDEX(Import.PLE,Detalhamento!$E184,Detalhamento!AL$15)&lt;=mediçao,0,OFFSET(Import.PLQ,$A184-1,AL$15-1,1,1)),OFFSET(Import.PLQ,$A184-1,AL$15-1,1,1)),(1-PLE!$AA$28)*OFFSET(Import.PLQ,$A184-1,AL$15-1,1,1))))</f>
        <v>0</v>
      </c>
      <c r="AM184" s="144">
        <f ca="1">IF(AM$13="",0,CHOOSE(Detalhamento.OpçãoServiços,OFFSET(Import.PLQ,$A184-1,AM$15-1,1,1),IF($E184&lt;&gt;1,IF(ISNUMBER(INDEX(Import.PLE,Detalhamento!$E184,Detalhamento!AM$15)),IF(INDEX(Import.PLE,Detalhamento!$E184,Detalhamento!AM$15)&lt;=mediçao,OFFSET(Import.PLQ,$A184-1,AM$15-1,1,1),0),0),PLE!$AA$28*OFFSET(Import.PLQ,$A184-1,AM$15-1,1,1)),IF($E184&lt;&gt;1,IF(ISNUMBER(INDEX(Import.PLE,Detalhamento!$E184,Detalhamento!AM$15)),IF(INDEX(Import.PLE,Detalhamento!$E184,Detalhamento!AM$15)&lt;=mediçao,0,OFFSET(Import.PLQ,$A184-1,AM$15-1,1,1)),OFFSET(Import.PLQ,$A184-1,AM$15-1,1,1)),(1-PLE!$AA$28)*OFFSET(Import.PLQ,$A184-1,AM$15-1,1,1))))</f>
        <v>0</v>
      </c>
      <c r="AN184" s="144">
        <f ca="1">IF(AN$13="",0,CHOOSE(Detalhamento.OpçãoServiços,OFFSET(Import.PLQ,$A184-1,AN$15-1,1,1),IF($E184&lt;&gt;1,IF(ISNUMBER(INDEX(Import.PLE,Detalhamento!$E184,Detalhamento!AN$15)),IF(INDEX(Import.PLE,Detalhamento!$E184,Detalhamento!AN$15)&lt;=mediçao,OFFSET(Import.PLQ,$A184-1,AN$15-1,1,1),0),0),PLE!$AA$28*OFFSET(Import.PLQ,$A184-1,AN$15-1,1,1)),IF($E184&lt;&gt;1,IF(ISNUMBER(INDEX(Import.PLE,Detalhamento!$E184,Detalhamento!AN$15)),IF(INDEX(Import.PLE,Detalhamento!$E184,Detalhamento!AN$15)&lt;=mediçao,0,OFFSET(Import.PLQ,$A184-1,AN$15-1,1,1)),OFFSET(Import.PLQ,$A184-1,AN$15-1,1,1)),(1-PLE!$AA$28)*OFFSET(Import.PLQ,$A184-1,AN$15-1,1,1))))</f>
        <v>0</v>
      </c>
      <c r="AO184" s="144">
        <f ca="1">IF(AO$13="",0,CHOOSE(Detalhamento.OpçãoServiços,OFFSET(Import.PLQ,$A184-1,AO$15-1,1,1),IF($E184&lt;&gt;1,IF(ISNUMBER(INDEX(Import.PLE,Detalhamento!$E184,Detalhamento!AO$15)),IF(INDEX(Import.PLE,Detalhamento!$E184,Detalhamento!AO$15)&lt;=mediçao,OFFSET(Import.PLQ,$A184-1,AO$15-1,1,1),0),0),PLE!$AA$28*OFFSET(Import.PLQ,$A184-1,AO$15-1,1,1)),IF($E184&lt;&gt;1,IF(ISNUMBER(INDEX(Import.PLE,Detalhamento!$E184,Detalhamento!AO$15)),IF(INDEX(Import.PLE,Detalhamento!$E184,Detalhamento!AO$15)&lt;=mediçao,0,OFFSET(Import.PLQ,$A184-1,AO$15-1,1,1)),OFFSET(Import.PLQ,$A184-1,AO$15-1,1,1)),(1-PLE!$AA$28)*OFFSET(Import.PLQ,$A184-1,AO$15-1,1,1))))</f>
        <v>0</v>
      </c>
      <c r="AP184" s="144">
        <f ca="1">IF(AP$13="",0,CHOOSE(Detalhamento.OpçãoServiços,OFFSET(Import.PLQ,$A184-1,AP$15-1,1,1),IF($E184&lt;&gt;1,IF(ISNUMBER(INDEX(Import.PLE,Detalhamento!$E184,Detalhamento!AP$15)),IF(INDEX(Import.PLE,Detalhamento!$E184,Detalhamento!AP$15)&lt;=mediçao,OFFSET(Import.PLQ,$A184-1,AP$15-1,1,1),0),0),PLE!$AA$28*OFFSET(Import.PLQ,$A184-1,AP$15-1,1,1)),IF($E184&lt;&gt;1,IF(ISNUMBER(INDEX(Import.PLE,Detalhamento!$E184,Detalhamento!AP$15)),IF(INDEX(Import.PLE,Detalhamento!$E184,Detalhamento!AP$15)&lt;=mediçao,0,OFFSET(Import.PLQ,$A184-1,AP$15-1,1,1)),OFFSET(Import.PLQ,$A184-1,AP$15-1,1,1)),(1-PLE!$AA$28)*OFFSET(Import.PLQ,$A184-1,AP$15-1,1,1))))</f>
        <v>0</v>
      </c>
      <c r="AQ184" s="144">
        <f ca="1">IF(AQ$13="",0,CHOOSE(Detalhamento.OpçãoServiços,OFFSET(Import.PLQ,$A184-1,AQ$15-1,1,1),IF($E184&lt;&gt;1,IF(ISNUMBER(INDEX(Import.PLE,Detalhamento!$E184,Detalhamento!AQ$15)),IF(INDEX(Import.PLE,Detalhamento!$E184,Detalhamento!AQ$15)&lt;=mediçao,OFFSET(Import.PLQ,$A184-1,AQ$15-1,1,1),0),0),PLE!$AA$28*OFFSET(Import.PLQ,$A184-1,AQ$15-1,1,1)),IF($E184&lt;&gt;1,IF(ISNUMBER(INDEX(Import.PLE,Detalhamento!$E184,Detalhamento!AQ$15)),IF(INDEX(Import.PLE,Detalhamento!$E184,Detalhamento!AQ$15)&lt;=mediçao,0,OFFSET(Import.PLQ,$A184-1,AQ$15-1,1,1)),OFFSET(Import.PLQ,$A184-1,AQ$15-1,1,1)),(1-PLE!$AA$28)*OFFSET(Import.PLQ,$A184-1,AQ$15-1,1,1))))</f>
        <v>0</v>
      </c>
      <c r="AR184" s="144">
        <f ca="1">IF(AR$13="",0,CHOOSE(Detalhamento.OpçãoServiços,OFFSET(Import.PLQ,$A184-1,AR$15-1,1,1),IF($E184&lt;&gt;1,IF(ISNUMBER(INDEX(Import.PLE,Detalhamento!$E184,Detalhamento!AR$15)),IF(INDEX(Import.PLE,Detalhamento!$E184,Detalhamento!AR$15)&lt;=mediçao,OFFSET(Import.PLQ,$A184-1,AR$15-1,1,1),0),0),PLE!$AA$28*OFFSET(Import.PLQ,$A184-1,AR$15-1,1,1)),IF($E184&lt;&gt;1,IF(ISNUMBER(INDEX(Import.PLE,Detalhamento!$E184,Detalhamento!AR$15)),IF(INDEX(Import.PLE,Detalhamento!$E184,Detalhamento!AR$15)&lt;=mediçao,0,OFFSET(Import.PLQ,$A184-1,AR$15-1,1,1)),OFFSET(Import.PLQ,$A184-1,AR$15-1,1,1)),(1-PLE!$AA$28)*OFFSET(Import.PLQ,$A184-1,AR$15-1,1,1))))</f>
        <v>0</v>
      </c>
      <c r="AS184" s="144">
        <f ca="1">IF(AS$13="",0,CHOOSE(Detalhamento.OpçãoServiços,OFFSET(Import.PLQ,$A184-1,AS$15-1,1,1),IF($E184&lt;&gt;1,IF(ISNUMBER(INDEX(Import.PLE,Detalhamento!$E184,Detalhamento!AS$15)),IF(INDEX(Import.PLE,Detalhamento!$E184,Detalhamento!AS$15)&lt;=mediçao,OFFSET(Import.PLQ,$A184-1,AS$15-1,1,1),0),0),PLE!$AA$28*OFFSET(Import.PLQ,$A184-1,AS$15-1,1,1)),IF($E184&lt;&gt;1,IF(ISNUMBER(INDEX(Import.PLE,Detalhamento!$E184,Detalhamento!AS$15)),IF(INDEX(Import.PLE,Detalhamento!$E184,Detalhamento!AS$15)&lt;=mediçao,0,OFFSET(Import.PLQ,$A184-1,AS$15-1,1,1)),OFFSET(Import.PLQ,$A184-1,AS$15-1,1,1)),(1-PLE!$AA$28)*OFFSET(Import.PLQ,$A184-1,AS$15-1,1,1))))</f>
        <v>0</v>
      </c>
      <c r="AT184" s="144">
        <f ca="1">IF(AT$13="",0,CHOOSE(Detalhamento.OpçãoServiços,OFFSET(Import.PLQ,$A184-1,AT$15-1,1,1),IF($E184&lt;&gt;1,IF(ISNUMBER(INDEX(Import.PLE,Detalhamento!$E184,Detalhamento!AT$15)),IF(INDEX(Import.PLE,Detalhamento!$E184,Detalhamento!AT$15)&lt;=mediçao,OFFSET(Import.PLQ,$A184-1,AT$15-1,1,1),0),0),PLE!$AA$28*OFFSET(Import.PLQ,$A184-1,AT$15-1,1,1)),IF($E184&lt;&gt;1,IF(ISNUMBER(INDEX(Import.PLE,Detalhamento!$E184,Detalhamento!AT$15)),IF(INDEX(Import.PLE,Detalhamento!$E184,Detalhamento!AT$15)&lt;=mediçao,0,OFFSET(Import.PLQ,$A184-1,AT$15-1,1,1)),OFFSET(Import.PLQ,$A184-1,AT$15-1,1,1)),(1-PLE!$AA$28)*OFFSET(Import.PLQ,$A184-1,AT$15-1,1,1))))</f>
        <v>0</v>
      </c>
      <c r="AU184" s="144">
        <f ca="1">IF(AU$13="",0,CHOOSE(Detalhamento.OpçãoServiços,OFFSET(Import.PLQ,$A184-1,AU$15-1,1,1),IF($E184&lt;&gt;1,IF(ISNUMBER(INDEX(Import.PLE,Detalhamento!$E184,Detalhamento!AU$15)),IF(INDEX(Import.PLE,Detalhamento!$E184,Detalhamento!AU$15)&lt;=mediçao,OFFSET(Import.PLQ,$A184-1,AU$15-1,1,1),0),0),PLE!$AA$28*OFFSET(Import.PLQ,$A184-1,AU$15-1,1,1)),IF($E184&lt;&gt;1,IF(ISNUMBER(INDEX(Import.PLE,Detalhamento!$E184,Detalhamento!AU$15)),IF(INDEX(Import.PLE,Detalhamento!$E184,Detalhamento!AU$15)&lt;=mediçao,0,OFFSET(Import.PLQ,$A184-1,AU$15-1,1,1)),OFFSET(Import.PLQ,$A184-1,AU$15-1,1,1)),(1-PLE!$AA$28)*OFFSET(Import.PLQ,$A184-1,AU$15-1,1,1))))</f>
        <v>0</v>
      </c>
      <c r="AV184" s="144">
        <f ca="1">IF(AV$13="",0,CHOOSE(Detalhamento.OpçãoServiços,OFFSET(Import.PLQ,$A184-1,AV$15-1,1,1),IF($E184&lt;&gt;1,IF(ISNUMBER(INDEX(Import.PLE,Detalhamento!$E184,Detalhamento!AV$15)),IF(INDEX(Import.PLE,Detalhamento!$E184,Detalhamento!AV$15)&lt;=mediçao,OFFSET(Import.PLQ,$A184-1,AV$15-1,1,1),0),0),PLE!$AA$28*OFFSET(Import.PLQ,$A184-1,AV$15-1,1,1)),IF($E184&lt;&gt;1,IF(ISNUMBER(INDEX(Import.PLE,Detalhamento!$E184,Detalhamento!AV$15)),IF(INDEX(Import.PLE,Detalhamento!$E184,Detalhamento!AV$15)&lt;=mediçao,0,OFFSET(Import.PLQ,$A184-1,AV$15-1,1,1)),OFFSET(Import.PLQ,$A184-1,AV$15-1,1,1)),(1-PLE!$AA$28)*OFFSET(Import.PLQ,$A184-1,AV$15-1,1,1))))</f>
        <v>0</v>
      </c>
      <c r="AW184" s="144">
        <f ca="1">IF(AW$13="",0,CHOOSE(Detalhamento.OpçãoServiços,OFFSET(Import.PLQ,$A184-1,AW$15-1,1,1),IF($E184&lt;&gt;1,IF(ISNUMBER(INDEX(Import.PLE,Detalhamento!$E184,Detalhamento!AW$15)),IF(INDEX(Import.PLE,Detalhamento!$E184,Detalhamento!AW$15)&lt;=mediçao,OFFSET(Import.PLQ,$A184-1,AW$15-1,1,1),0),0),PLE!$AA$28*OFFSET(Import.PLQ,$A184-1,AW$15-1,1,1)),IF($E184&lt;&gt;1,IF(ISNUMBER(INDEX(Import.PLE,Detalhamento!$E184,Detalhamento!AW$15)),IF(INDEX(Import.PLE,Detalhamento!$E184,Detalhamento!AW$15)&lt;=mediçao,0,OFFSET(Import.PLQ,$A184-1,AW$15-1,1,1)),OFFSET(Import.PLQ,$A184-1,AW$15-1,1,1)),(1-PLE!$AA$28)*OFFSET(Import.PLQ,$A184-1,AW$15-1,1,1))))</f>
        <v>0</v>
      </c>
      <c r="AX184" s="144">
        <f ca="1">IF(AX$13="",0,CHOOSE(Detalhamento.OpçãoServiços,OFFSET(Import.PLQ,$A184-1,AX$15-1,1,1),IF($E184&lt;&gt;1,IF(ISNUMBER(INDEX(Import.PLE,Detalhamento!$E184,Detalhamento!AX$15)),IF(INDEX(Import.PLE,Detalhamento!$E184,Detalhamento!AX$15)&lt;=mediçao,OFFSET(Import.PLQ,$A184-1,AX$15-1,1,1),0),0),PLE!$AA$28*OFFSET(Import.PLQ,$A184-1,AX$15-1,1,1)),IF($E184&lt;&gt;1,IF(ISNUMBER(INDEX(Import.PLE,Detalhamento!$E184,Detalhamento!AX$15)),IF(INDEX(Import.PLE,Detalhamento!$E184,Detalhamento!AX$15)&lt;=mediçao,0,OFFSET(Import.PLQ,$A184-1,AX$15-1,1,1)),OFFSET(Import.PLQ,$A184-1,AX$15-1,1,1)),(1-PLE!$AA$28)*OFFSET(Import.PLQ,$A184-1,AX$15-1,1,1))))</f>
        <v>0</v>
      </c>
      <c r="AY184" s="144">
        <f ca="1">IF(AY$13="",0,CHOOSE(Detalhamento.OpçãoServiços,OFFSET(Import.PLQ,$A184-1,AY$15-1,1,1),IF($E184&lt;&gt;1,IF(ISNUMBER(INDEX(Import.PLE,Detalhamento!$E184,Detalhamento!AY$15)),IF(INDEX(Import.PLE,Detalhamento!$E184,Detalhamento!AY$15)&lt;=mediçao,OFFSET(Import.PLQ,$A184-1,AY$15-1,1,1),0),0),PLE!$AA$28*OFFSET(Import.PLQ,$A184-1,AY$15-1,1,1)),IF($E184&lt;&gt;1,IF(ISNUMBER(INDEX(Import.PLE,Detalhamento!$E184,Detalhamento!AY$15)),IF(INDEX(Import.PLE,Detalhamento!$E184,Detalhamento!AY$15)&lt;=mediçao,0,OFFSET(Import.PLQ,$A184-1,AY$15-1,1,1)),OFFSET(Import.PLQ,$A184-1,AY$15-1,1,1)),(1-PLE!$AA$28)*OFFSET(Import.PLQ,$A184-1,AY$15-1,1,1))))</f>
        <v>0</v>
      </c>
      <c r="AZ184" s="144">
        <f ca="1">IF(AZ$13="",0,CHOOSE(Detalhamento.OpçãoServiços,OFFSET(Import.PLQ,$A184-1,AZ$15-1,1,1),IF($E184&lt;&gt;1,IF(ISNUMBER(INDEX(Import.PLE,Detalhamento!$E184,Detalhamento!AZ$15)),IF(INDEX(Import.PLE,Detalhamento!$E184,Detalhamento!AZ$15)&lt;=mediçao,OFFSET(Import.PLQ,$A184-1,AZ$15-1,1,1),0),0),PLE!$AA$28*OFFSET(Import.PLQ,$A184-1,AZ$15-1,1,1)),IF($E184&lt;&gt;1,IF(ISNUMBER(INDEX(Import.PLE,Detalhamento!$E184,Detalhamento!AZ$15)),IF(INDEX(Import.PLE,Detalhamento!$E184,Detalhamento!AZ$15)&lt;=mediçao,0,OFFSET(Import.PLQ,$A184-1,AZ$15-1,1,1)),OFFSET(Import.PLQ,$A184-1,AZ$15-1,1,1)),(1-PLE!$AA$28)*OFFSET(Import.PLQ,$A184-1,AZ$15-1,1,1))))</f>
        <v>0</v>
      </c>
      <c r="BA184" s="144">
        <f ca="1">IF(BA$13="",0,CHOOSE(Detalhamento.OpçãoServiços,OFFSET(Import.PLQ,$A184-1,BA$15-1,1,1),IF($E184&lt;&gt;1,IF(ISNUMBER(INDEX(Import.PLE,Detalhamento!$E184,Detalhamento!BA$15)),IF(INDEX(Import.PLE,Detalhamento!$E184,Detalhamento!BA$15)&lt;=mediçao,OFFSET(Import.PLQ,$A184-1,BA$15-1,1,1),0),0),PLE!$AA$28*OFFSET(Import.PLQ,$A184-1,BA$15-1,1,1)),IF($E184&lt;&gt;1,IF(ISNUMBER(INDEX(Import.PLE,Detalhamento!$E184,Detalhamento!BA$15)),IF(INDEX(Import.PLE,Detalhamento!$E184,Detalhamento!BA$15)&lt;=mediçao,0,OFFSET(Import.PLQ,$A184-1,BA$15-1,1,1)),OFFSET(Import.PLQ,$A184-1,BA$15-1,1,1)),(1-PLE!$AA$28)*OFFSET(Import.PLQ,$A184-1,BA$15-1,1,1))))</f>
        <v>0</v>
      </c>
      <c r="BB184" s="144">
        <f ca="1">IF(BB$13="",0,CHOOSE(Detalhamento.OpçãoServiços,OFFSET(Import.PLQ,$A184-1,BB$15-1,1,1),IF($E184&lt;&gt;1,IF(ISNUMBER(INDEX(Import.PLE,Detalhamento!$E184,Detalhamento!BB$15)),IF(INDEX(Import.PLE,Detalhamento!$E184,Detalhamento!BB$15)&lt;=mediçao,OFFSET(Import.PLQ,$A184-1,BB$15-1,1,1),0),0),PLE!$AA$28*OFFSET(Import.PLQ,$A184-1,BB$15-1,1,1)),IF($E184&lt;&gt;1,IF(ISNUMBER(INDEX(Import.PLE,Detalhamento!$E184,Detalhamento!BB$15)),IF(INDEX(Import.PLE,Detalhamento!$E184,Detalhamento!BB$15)&lt;=mediçao,0,OFFSET(Import.PLQ,$A184-1,BB$15-1,1,1)),OFFSET(Import.PLQ,$A184-1,BB$15-1,1,1)),(1-PLE!$AA$28)*OFFSET(Import.PLQ,$A184-1,BB$15-1,1,1))))</f>
        <v>0</v>
      </c>
      <c r="BC184" s="144">
        <f ca="1">IF(BC$13="",0,CHOOSE(Detalhamento.OpçãoServiços,OFFSET(Import.PLQ,$A184-1,BC$15-1,1,1),IF($E184&lt;&gt;1,IF(ISNUMBER(INDEX(Import.PLE,Detalhamento!$E184,Detalhamento!BC$15)),IF(INDEX(Import.PLE,Detalhamento!$E184,Detalhamento!BC$15)&lt;=mediçao,OFFSET(Import.PLQ,$A184-1,BC$15-1,1,1),0),0),PLE!$AA$28*OFFSET(Import.PLQ,$A184-1,BC$15-1,1,1)),IF($E184&lt;&gt;1,IF(ISNUMBER(INDEX(Import.PLE,Detalhamento!$E184,Detalhamento!BC$15)),IF(INDEX(Import.PLE,Detalhamento!$E184,Detalhamento!BC$15)&lt;=mediçao,0,OFFSET(Import.PLQ,$A184-1,BC$15-1,1,1)),OFFSET(Import.PLQ,$A184-1,BC$15-1,1,1)),(1-PLE!$AA$28)*OFFSET(Import.PLQ,$A184-1,BC$15-1,1,1))))</f>
        <v>0</v>
      </c>
      <c r="BD184" s="144">
        <f ca="1">IF(BD$13="",0,CHOOSE(Detalhamento.OpçãoServiços,OFFSET(Import.PLQ,$A184-1,BD$15-1,1,1),IF($E184&lt;&gt;1,IF(ISNUMBER(INDEX(Import.PLE,Detalhamento!$E184,Detalhamento!BD$15)),IF(INDEX(Import.PLE,Detalhamento!$E184,Detalhamento!BD$15)&lt;=mediçao,OFFSET(Import.PLQ,$A184-1,BD$15-1,1,1),0),0),PLE!$AA$28*OFFSET(Import.PLQ,$A184-1,BD$15-1,1,1)),IF($E184&lt;&gt;1,IF(ISNUMBER(INDEX(Import.PLE,Detalhamento!$E184,Detalhamento!BD$15)),IF(INDEX(Import.PLE,Detalhamento!$E184,Detalhamento!BD$15)&lt;=mediçao,0,OFFSET(Import.PLQ,$A184-1,BD$15-1,1,1)),OFFSET(Import.PLQ,$A184-1,BD$15-1,1,1)),(1-PLE!$AA$28)*OFFSET(Import.PLQ,$A184-1,BD$15-1,1,1))))</f>
        <v>0</v>
      </c>
      <c r="BE184" s="144">
        <f ca="1">IF(BE$13="",0,CHOOSE(Detalhamento.OpçãoServiços,OFFSET(Import.PLQ,$A184-1,BE$15-1,1,1),IF($E184&lt;&gt;1,IF(ISNUMBER(INDEX(Import.PLE,Detalhamento!$E184,Detalhamento!BE$15)),IF(INDEX(Import.PLE,Detalhamento!$E184,Detalhamento!BE$15)&lt;=mediçao,OFFSET(Import.PLQ,$A184-1,BE$15-1,1,1),0),0),PLE!$AA$28*OFFSET(Import.PLQ,$A184-1,BE$15-1,1,1)),IF($E184&lt;&gt;1,IF(ISNUMBER(INDEX(Import.PLE,Detalhamento!$E184,Detalhamento!BE$15)),IF(INDEX(Import.PLE,Detalhamento!$E184,Detalhamento!BE$15)&lt;=mediçao,0,OFFSET(Import.PLQ,$A184-1,BE$15-1,1,1)),OFFSET(Import.PLQ,$A184-1,BE$15-1,1,1)),(1-PLE!$AA$28)*OFFSET(Import.PLQ,$A184-1,BE$15-1,1,1))))</f>
        <v>0</v>
      </c>
      <c r="BF184" s="144">
        <f ca="1">IF(BF$13="",0,CHOOSE(Detalhamento.OpçãoServiços,OFFSET(Import.PLQ,$A184-1,BF$15-1,1,1),IF($E184&lt;&gt;1,IF(ISNUMBER(INDEX(Import.PLE,Detalhamento!$E184,Detalhamento!BF$15)),IF(INDEX(Import.PLE,Detalhamento!$E184,Detalhamento!BF$15)&lt;=mediçao,OFFSET(Import.PLQ,$A184-1,BF$15-1,1,1),0),0),PLE!$AA$28*OFFSET(Import.PLQ,$A184-1,BF$15-1,1,1)),IF($E184&lt;&gt;1,IF(ISNUMBER(INDEX(Import.PLE,Detalhamento!$E184,Detalhamento!BF$15)),IF(INDEX(Import.PLE,Detalhamento!$E184,Detalhamento!BF$15)&lt;=mediçao,0,OFFSET(Import.PLQ,$A184-1,BF$15-1,1,1)),OFFSET(Import.PLQ,$A184-1,BF$15-1,1,1)),(1-PLE!$AA$28)*OFFSET(Import.PLQ,$A184-1,BF$15-1,1,1))))</f>
        <v>0</v>
      </c>
      <c r="BG184" s="144">
        <f ca="1">IF(BG$13="",0,CHOOSE(Detalhamento.OpçãoServiços,OFFSET(Import.PLQ,$A184-1,BG$15-1,1,1),IF($E184&lt;&gt;1,IF(ISNUMBER(INDEX(Import.PLE,Detalhamento!$E184,Detalhamento!BG$15)),IF(INDEX(Import.PLE,Detalhamento!$E184,Detalhamento!BG$15)&lt;=mediçao,OFFSET(Import.PLQ,$A184-1,BG$15-1,1,1),0),0),PLE!$AA$28*OFFSET(Import.PLQ,$A184-1,BG$15-1,1,1)),IF($E184&lt;&gt;1,IF(ISNUMBER(INDEX(Import.PLE,Detalhamento!$E184,Detalhamento!BG$15)),IF(INDEX(Import.PLE,Detalhamento!$E184,Detalhamento!BG$15)&lt;=mediçao,0,OFFSET(Import.PLQ,$A184-1,BG$15-1,1,1)),OFFSET(Import.PLQ,$A184-1,BG$15-1,1,1)),(1-PLE!$AA$28)*OFFSET(Import.PLQ,$A184-1,BG$15-1,1,1))))</f>
        <v>0</v>
      </c>
      <c r="BH184" s="144">
        <f ca="1">IF(BH$13="",0,CHOOSE(Detalhamento.OpçãoServiços,OFFSET(Import.PLQ,$A184-1,BH$15-1,1,1),IF($E184&lt;&gt;1,IF(ISNUMBER(INDEX(Import.PLE,Detalhamento!$E184,Detalhamento!BH$15)),IF(INDEX(Import.PLE,Detalhamento!$E184,Detalhamento!BH$15)&lt;=mediçao,OFFSET(Import.PLQ,$A184-1,BH$15-1,1,1),0),0),PLE!$AA$28*OFFSET(Import.PLQ,$A184-1,BH$15-1,1,1)),IF($E184&lt;&gt;1,IF(ISNUMBER(INDEX(Import.PLE,Detalhamento!$E184,Detalhamento!BH$15)),IF(INDEX(Import.PLE,Detalhamento!$E184,Detalhamento!BH$15)&lt;=mediçao,0,OFFSET(Import.PLQ,$A184-1,BH$15-1,1,1)),OFFSET(Import.PLQ,$A184-1,BH$15-1,1,1)),(1-PLE!$AA$28)*OFFSET(Import.PLQ,$A184-1,BH$15-1,1,1))))</f>
        <v>0</v>
      </c>
      <c r="BI184" s="144">
        <f ca="1">IF(BI$13="",0,CHOOSE(Detalhamento.OpçãoServiços,OFFSET(Import.PLQ,$A184-1,BI$15-1,1,1),IF($E184&lt;&gt;1,IF(ISNUMBER(INDEX(Import.PLE,Detalhamento!$E184,Detalhamento!BI$15)),IF(INDEX(Import.PLE,Detalhamento!$E184,Detalhamento!BI$15)&lt;=mediçao,OFFSET(Import.PLQ,$A184-1,BI$15-1,1,1),0),0),PLE!$AA$28*OFFSET(Import.PLQ,$A184-1,BI$15-1,1,1)),IF($E184&lt;&gt;1,IF(ISNUMBER(INDEX(Import.PLE,Detalhamento!$E184,Detalhamento!BI$15)),IF(INDEX(Import.PLE,Detalhamento!$E184,Detalhamento!BI$15)&lt;=mediçao,0,OFFSET(Import.PLQ,$A184-1,BI$15-1,1,1)),OFFSET(Import.PLQ,$A184-1,BI$15-1,1,1)),(1-PLE!$AA$28)*OFFSET(Import.PLQ,$A184-1,BI$15-1,1,1))))</f>
        <v>0</v>
      </c>
    </row>
    <row r="185" spans="1:61" ht="10.5" hidden="1" x14ac:dyDescent="0.25">
      <c r="A185" s="155">
        <v>169</v>
      </c>
      <c r="B185" s="21" t="str">
        <f t="shared" ca="1" si="25"/>
        <v>Nível</v>
      </c>
      <c r="E185" s="153" t="str">
        <f t="shared" ca="1" si="26"/>
        <v/>
      </c>
      <c r="F185" s="154">
        <f t="shared" ca="1" si="27"/>
        <v>0</v>
      </c>
      <c r="G185" s="154" t="str">
        <f t="shared" ca="1" si="31"/>
        <v>2.6</v>
      </c>
      <c r="H185" s="182" t="str">
        <f t="shared" ca="1" si="31"/>
        <v>REVESTIMENTO DE PAREDES/TETOS</v>
      </c>
      <c r="I185" s="37" t="str">
        <f t="shared" ca="1" si="28"/>
        <v/>
      </c>
      <c r="J185" s="144" t="str">
        <f t="shared" ca="1" si="29"/>
        <v/>
      </c>
      <c r="K185" s="67"/>
      <c r="L185" s="144">
        <f ca="1">IF(L$13="",0,CHOOSE(Detalhamento.OpçãoServiços,OFFSET(Import.PLQ,$A185-1,L$15-1,1,1),IF($E185&lt;&gt;1,IF(ISNUMBER(INDEX(Import.PLE,Detalhamento!$E185,Detalhamento!L$15)),IF(INDEX(Import.PLE,Detalhamento!$E185,Detalhamento!L$15)&lt;=mediçao,OFFSET(Import.PLQ,$A185-1,L$15-1,1,1),0),0),PLE!$AA$28*OFFSET(Import.PLQ,$A185-1,L$15-1,1,1)),IF($E185&lt;&gt;1,IF(ISNUMBER(INDEX(Import.PLE,Detalhamento!$E185,Detalhamento!L$15)),IF(INDEX(Import.PLE,Detalhamento!$E185,Detalhamento!L$15)&lt;=mediçao,0,OFFSET(Import.PLQ,$A185-1,L$15-1,1,1)),OFFSET(Import.PLQ,$A185-1,L$15-1,1,1)),(1-PLE!$AA$28)*OFFSET(Import.PLQ,$A185-1,L$15-1,1,1))))</f>
        <v>0</v>
      </c>
      <c r="M185" s="144">
        <f ca="1">IF(M$13="",0,CHOOSE(Detalhamento.OpçãoServiços,OFFSET(Import.PLQ,$A185-1,M$15-1,1,1),IF($E185&lt;&gt;1,IF(ISNUMBER(INDEX(Import.PLE,Detalhamento!$E185,Detalhamento!M$15)),IF(INDEX(Import.PLE,Detalhamento!$E185,Detalhamento!M$15)&lt;=mediçao,OFFSET(Import.PLQ,$A185-1,M$15-1,1,1),0),0),PLE!$AA$28*OFFSET(Import.PLQ,$A185-1,M$15-1,1,1)),IF($E185&lt;&gt;1,IF(ISNUMBER(INDEX(Import.PLE,Detalhamento!$E185,Detalhamento!M$15)),IF(INDEX(Import.PLE,Detalhamento!$E185,Detalhamento!M$15)&lt;=mediçao,0,OFFSET(Import.PLQ,$A185-1,M$15-1,1,1)),OFFSET(Import.PLQ,$A185-1,M$15-1,1,1)),(1-PLE!$AA$28)*OFFSET(Import.PLQ,$A185-1,M$15-1,1,1))))</f>
        <v>0</v>
      </c>
      <c r="N185" s="144">
        <f ca="1">IF(N$13="",0,CHOOSE(Detalhamento.OpçãoServiços,OFFSET(Import.PLQ,$A185-1,N$15-1,1,1),IF($E185&lt;&gt;1,IF(ISNUMBER(INDEX(Import.PLE,Detalhamento!$E185,Detalhamento!N$15)),IF(INDEX(Import.PLE,Detalhamento!$E185,Detalhamento!N$15)&lt;=mediçao,OFFSET(Import.PLQ,$A185-1,N$15-1,1,1),0),0),PLE!$AA$28*OFFSET(Import.PLQ,$A185-1,N$15-1,1,1)),IF($E185&lt;&gt;1,IF(ISNUMBER(INDEX(Import.PLE,Detalhamento!$E185,Detalhamento!N$15)),IF(INDEX(Import.PLE,Detalhamento!$E185,Detalhamento!N$15)&lt;=mediçao,0,OFFSET(Import.PLQ,$A185-1,N$15-1,1,1)),OFFSET(Import.PLQ,$A185-1,N$15-1,1,1)),(1-PLE!$AA$28)*OFFSET(Import.PLQ,$A185-1,N$15-1,1,1))))</f>
        <v>0</v>
      </c>
      <c r="O185" s="144">
        <f ca="1">IF(O$13="",0,CHOOSE(Detalhamento.OpçãoServiços,OFFSET(Import.PLQ,$A185-1,O$15-1,1,1),IF($E185&lt;&gt;1,IF(ISNUMBER(INDEX(Import.PLE,Detalhamento!$E185,Detalhamento!O$15)),IF(INDEX(Import.PLE,Detalhamento!$E185,Detalhamento!O$15)&lt;=mediçao,OFFSET(Import.PLQ,$A185-1,O$15-1,1,1),0),0),PLE!$AA$28*OFFSET(Import.PLQ,$A185-1,O$15-1,1,1)),IF($E185&lt;&gt;1,IF(ISNUMBER(INDEX(Import.PLE,Detalhamento!$E185,Detalhamento!O$15)),IF(INDEX(Import.PLE,Detalhamento!$E185,Detalhamento!O$15)&lt;=mediçao,0,OFFSET(Import.PLQ,$A185-1,O$15-1,1,1)),OFFSET(Import.PLQ,$A185-1,O$15-1,1,1)),(1-PLE!$AA$28)*OFFSET(Import.PLQ,$A185-1,O$15-1,1,1))))</f>
        <v>0</v>
      </c>
      <c r="P185" s="144">
        <f ca="1">IF(P$13="",0,CHOOSE(Detalhamento.OpçãoServiços,OFFSET(Import.PLQ,$A185-1,P$15-1,1,1),IF($E185&lt;&gt;1,IF(ISNUMBER(INDEX(Import.PLE,Detalhamento!$E185,Detalhamento!P$15)),IF(INDEX(Import.PLE,Detalhamento!$E185,Detalhamento!P$15)&lt;=mediçao,OFFSET(Import.PLQ,$A185-1,P$15-1,1,1),0),0),PLE!$AA$28*OFFSET(Import.PLQ,$A185-1,P$15-1,1,1)),IF($E185&lt;&gt;1,IF(ISNUMBER(INDEX(Import.PLE,Detalhamento!$E185,Detalhamento!P$15)),IF(INDEX(Import.PLE,Detalhamento!$E185,Detalhamento!P$15)&lt;=mediçao,0,OFFSET(Import.PLQ,$A185-1,P$15-1,1,1)),OFFSET(Import.PLQ,$A185-1,P$15-1,1,1)),(1-PLE!$AA$28)*OFFSET(Import.PLQ,$A185-1,P$15-1,1,1))))</f>
        <v>0</v>
      </c>
      <c r="Q185" s="144">
        <f ca="1">IF(Q$13="",0,CHOOSE(Detalhamento.OpçãoServiços,OFFSET(Import.PLQ,$A185-1,Q$15-1,1,1),IF($E185&lt;&gt;1,IF(ISNUMBER(INDEX(Import.PLE,Detalhamento!$E185,Detalhamento!Q$15)),IF(INDEX(Import.PLE,Detalhamento!$E185,Detalhamento!Q$15)&lt;=mediçao,OFFSET(Import.PLQ,$A185-1,Q$15-1,1,1),0),0),PLE!$AA$28*OFFSET(Import.PLQ,$A185-1,Q$15-1,1,1)),IF($E185&lt;&gt;1,IF(ISNUMBER(INDEX(Import.PLE,Detalhamento!$E185,Detalhamento!Q$15)),IF(INDEX(Import.PLE,Detalhamento!$E185,Detalhamento!Q$15)&lt;=mediçao,0,OFFSET(Import.PLQ,$A185-1,Q$15-1,1,1)),OFFSET(Import.PLQ,$A185-1,Q$15-1,1,1)),(1-PLE!$AA$28)*OFFSET(Import.PLQ,$A185-1,Q$15-1,1,1))))</f>
        <v>0</v>
      </c>
      <c r="R185" s="144">
        <f ca="1">IF(R$13="",0,CHOOSE(Detalhamento.OpçãoServiços,OFFSET(Import.PLQ,$A185-1,R$15-1,1,1),IF($E185&lt;&gt;1,IF(ISNUMBER(INDEX(Import.PLE,Detalhamento!$E185,Detalhamento!R$15)),IF(INDEX(Import.PLE,Detalhamento!$E185,Detalhamento!R$15)&lt;=mediçao,OFFSET(Import.PLQ,$A185-1,R$15-1,1,1),0),0),PLE!$AA$28*OFFSET(Import.PLQ,$A185-1,R$15-1,1,1)),IF($E185&lt;&gt;1,IF(ISNUMBER(INDEX(Import.PLE,Detalhamento!$E185,Detalhamento!R$15)),IF(INDEX(Import.PLE,Detalhamento!$E185,Detalhamento!R$15)&lt;=mediçao,0,OFFSET(Import.PLQ,$A185-1,R$15-1,1,1)),OFFSET(Import.PLQ,$A185-1,R$15-1,1,1)),(1-PLE!$AA$28)*OFFSET(Import.PLQ,$A185-1,R$15-1,1,1))))</f>
        <v>0</v>
      </c>
      <c r="S185" s="144">
        <f ca="1">IF(S$13="",0,CHOOSE(Detalhamento.OpçãoServiços,OFFSET(Import.PLQ,$A185-1,S$15-1,1,1),IF($E185&lt;&gt;1,IF(ISNUMBER(INDEX(Import.PLE,Detalhamento!$E185,Detalhamento!S$15)),IF(INDEX(Import.PLE,Detalhamento!$E185,Detalhamento!S$15)&lt;=mediçao,OFFSET(Import.PLQ,$A185-1,S$15-1,1,1),0),0),PLE!$AA$28*OFFSET(Import.PLQ,$A185-1,S$15-1,1,1)),IF($E185&lt;&gt;1,IF(ISNUMBER(INDEX(Import.PLE,Detalhamento!$E185,Detalhamento!S$15)),IF(INDEX(Import.PLE,Detalhamento!$E185,Detalhamento!S$15)&lt;=mediçao,0,OFFSET(Import.PLQ,$A185-1,S$15-1,1,1)),OFFSET(Import.PLQ,$A185-1,S$15-1,1,1)),(1-PLE!$AA$28)*OFFSET(Import.PLQ,$A185-1,S$15-1,1,1))))</f>
        <v>0</v>
      </c>
      <c r="T185" s="144">
        <f ca="1">IF(T$13="",0,CHOOSE(Detalhamento.OpçãoServiços,OFFSET(Import.PLQ,$A185-1,T$15-1,1,1),IF($E185&lt;&gt;1,IF(ISNUMBER(INDEX(Import.PLE,Detalhamento!$E185,Detalhamento!T$15)),IF(INDEX(Import.PLE,Detalhamento!$E185,Detalhamento!T$15)&lt;=mediçao,OFFSET(Import.PLQ,$A185-1,T$15-1,1,1),0),0),PLE!$AA$28*OFFSET(Import.PLQ,$A185-1,T$15-1,1,1)),IF($E185&lt;&gt;1,IF(ISNUMBER(INDEX(Import.PLE,Detalhamento!$E185,Detalhamento!T$15)),IF(INDEX(Import.PLE,Detalhamento!$E185,Detalhamento!T$15)&lt;=mediçao,0,OFFSET(Import.PLQ,$A185-1,T$15-1,1,1)),OFFSET(Import.PLQ,$A185-1,T$15-1,1,1)),(1-PLE!$AA$28)*OFFSET(Import.PLQ,$A185-1,T$15-1,1,1))))</f>
        <v>0</v>
      </c>
      <c r="U185" s="144">
        <f ca="1">IF(U$13="",0,CHOOSE(Detalhamento.OpçãoServiços,OFFSET(Import.PLQ,$A185-1,U$15-1,1,1),IF($E185&lt;&gt;1,IF(ISNUMBER(INDEX(Import.PLE,Detalhamento!$E185,Detalhamento!U$15)),IF(INDEX(Import.PLE,Detalhamento!$E185,Detalhamento!U$15)&lt;=mediçao,OFFSET(Import.PLQ,$A185-1,U$15-1,1,1),0),0),PLE!$AA$28*OFFSET(Import.PLQ,$A185-1,U$15-1,1,1)),IF($E185&lt;&gt;1,IF(ISNUMBER(INDEX(Import.PLE,Detalhamento!$E185,Detalhamento!U$15)),IF(INDEX(Import.PLE,Detalhamento!$E185,Detalhamento!U$15)&lt;=mediçao,0,OFFSET(Import.PLQ,$A185-1,U$15-1,1,1)),OFFSET(Import.PLQ,$A185-1,U$15-1,1,1)),(1-PLE!$AA$28)*OFFSET(Import.PLQ,$A185-1,U$15-1,1,1))))</f>
        <v>0</v>
      </c>
      <c r="V185" s="144">
        <f ca="1">IF(V$13="",0,CHOOSE(Detalhamento.OpçãoServiços,OFFSET(Import.PLQ,$A185-1,V$15-1,1,1),IF($E185&lt;&gt;1,IF(ISNUMBER(INDEX(Import.PLE,Detalhamento!$E185,Detalhamento!V$15)),IF(INDEX(Import.PLE,Detalhamento!$E185,Detalhamento!V$15)&lt;=mediçao,OFFSET(Import.PLQ,$A185-1,V$15-1,1,1),0),0),PLE!$AA$28*OFFSET(Import.PLQ,$A185-1,V$15-1,1,1)),IF($E185&lt;&gt;1,IF(ISNUMBER(INDEX(Import.PLE,Detalhamento!$E185,Detalhamento!V$15)),IF(INDEX(Import.PLE,Detalhamento!$E185,Detalhamento!V$15)&lt;=mediçao,0,OFFSET(Import.PLQ,$A185-1,V$15-1,1,1)),OFFSET(Import.PLQ,$A185-1,V$15-1,1,1)),(1-PLE!$AA$28)*OFFSET(Import.PLQ,$A185-1,V$15-1,1,1))))</f>
        <v>0</v>
      </c>
      <c r="W185" s="144">
        <f ca="1">IF(W$13="",0,CHOOSE(Detalhamento.OpçãoServiços,OFFSET(Import.PLQ,$A185-1,W$15-1,1,1),IF($E185&lt;&gt;1,IF(ISNUMBER(INDEX(Import.PLE,Detalhamento!$E185,Detalhamento!W$15)),IF(INDEX(Import.PLE,Detalhamento!$E185,Detalhamento!W$15)&lt;=mediçao,OFFSET(Import.PLQ,$A185-1,W$15-1,1,1),0),0),PLE!$AA$28*OFFSET(Import.PLQ,$A185-1,W$15-1,1,1)),IF($E185&lt;&gt;1,IF(ISNUMBER(INDEX(Import.PLE,Detalhamento!$E185,Detalhamento!W$15)),IF(INDEX(Import.PLE,Detalhamento!$E185,Detalhamento!W$15)&lt;=mediçao,0,OFFSET(Import.PLQ,$A185-1,W$15-1,1,1)),OFFSET(Import.PLQ,$A185-1,W$15-1,1,1)),(1-PLE!$AA$28)*OFFSET(Import.PLQ,$A185-1,W$15-1,1,1))))</f>
        <v>0</v>
      </c>
      <c r="X185" s="144">
        <f ca="1">IF(X$13="",0,CHOOSE(Detalhamento.OpçãoServiços,OFFSET(Import.PLQ,$A185-1,X$15-1,1,1),IF($E185&lt;&gt;1,IF(ISNUMBER(INDEX(Import.PLE,Detalhamento!$E185,Detalhamento!X$15)),IF(INDEX(Import.PLE,Detalhamento!$E185,Detalhamento!X$15)&lt;=mediçao,OFFSET(Import.PLQ,$A185-1,X$15-1,1,1),0),0),PLE!$AA$28*OFFSET(Import.PLQ,$A185-1,X$15-1,1,1)),IF($E185&lt;&gt;1,IF(ISNUMBER(INDEX(Import.PLE,Detalhamento!$E185,Detalhamento!X$15)),IF(INDEX(Import.PLE,Detalhamento!$E185,Detalhamento!X$15)&lt;=mediçao,0,OFFSET(Import.PLQ,$A185-1,X$15-1,1,1)),OFFSET(Import.PLQ,$A185-1,X$15-1,1,1)),(1-PLE!$AA$28)*OFFSET(Import.PLQ,$A185-1,X$15-1,1,1))))</f>
        <v>0</v>
      </c>
      <c r="Y185" s="144">
        <f ca="1">IF(Y$13="",0,CHOOSE(Detalhamento.OpçãoServiços,OFFSET(Import.PLQ,$A185-1,Y$15-1,1,1),IF($E185&lt;&gt;1,IF(ISNUMBER(INDEX(Import.PLE,Detalhamento!$E185,Detalhamento!Y$15)),IF(INDEX(Import.PLE,Detalhamento!$E185,Detalhamento!Y$15)&lt;=mediçao,OFFSET(Import.PLQ,$A185-1,Y$15-1,1,1),0),0),PLE!$AA$28*OFFSET(Import.PLQ,$A185-1,Y$15-1,1,1)),IF($E185&lt;&gt;1,IF(ISNUMBER(INDEX(Import.PLE,Detalhamento!$E185,Detalhamento!Y$15)),IF(INDEX(Import.PLE,Detalhamento!$E185,Detalhamento!Y$15)&lt;=mediçao,0,OFFSET(Import.PLQ,$A185-1,Y$15-1,1,1)),OFFSET(Import.PLQ,$A185-1,Y$15-1,1,1)),(1-PLE!$AA$28)*OFFSET(Import.PLQ,$A185-1,Y$15-1,1,1))))</f>
        <v>0</v>
      </c>
      <c r="Z185" s="144">
        <f ca="1">IF(Z$13="",0,CHOOSE(Detalhamento.OpçãoServiços,OFFSET(Import.PLQ,$A185-1,Z$15-1,1,1),IF($E185&lt;&gt;1,IF(ISNUMBER(INDEX(Import.PLE,Detalhamento!$E185,Detalhamento!Z$15)),IF(INDEX(Import.PLE,Detalhamento!$E185,Detalhamento!Z$15)&lt;=mediçao,OFFSET(Import.PLQ,$A185-1,Z$15-1,1,1),0),0),PLE!$AA$28*OFFSET(Import.PLQ,$A185-1,Z$15-1,1,1)),IF($E185&lt;&gt;1,IF(ISNUMBER(INDEX(Import.PLE,Detalhamento!$E185,Detalhamento!Z$15)),IF(INDEX(Import.PLE,Detalhamento!$E185,Detalhamento!Z$15)&lt;=mediçao,0,OFFSET(Import.PLQ,$A185-1,Z$15-1,1,1)),OFFSET(Import.PLQ,$A185-1,Z$15-1,1,1)),(1-PLE!$AA$28)*OFFSET(Import.PLQ,$A185-1,Z$15-1,1,1))))</f>
        <v>0</v>
      </c>
      <c r="AA185" s="144">
        <f ca="1">IF(AA$13="",0,CHOOSE(Detalhamento.OpçãoServiços,OFFSET(Import.PLQ,$A185-1,AA$15-1,1,1),IF($E185&lt;&gt;1,IF(ISNUMBER(INDEX(Import.PLE,Detalhamento!$E185,Detalhamento!AA$15)),IF(INDEX(Import.PLE,Detalhamento!$E185,Detalhamento!AA$15)&lt;=mediçao,OFFSET(Import.PLQ,$A185-1,AA$15-1,1,1),0),0),PLE!$AA$28*OFFSET(Import.PLQ,$A185-1,AA$15-1,1,1)),IF($E185&lt;&gt;1,IF(ISNUMBER(INDEX(Import.PLE,Detalhamento!$E185,Detalhamento!AA$15)),IF(INDEX(Import.PLE,Detalhamento!$E185,Detalhamento!AA$15)&lt;=mediçao,0,OFFSET(Import.PLQ,$A185-1,AA$15-1,1,1)),OFFSET(Import.PLQ,$A185-1,AA$15-1,1,1)),(1-PLE!$AA$28)*OFFSET(Import.PLQ,$A185-1,AA$15-1,1,1))))</f>
        <v>0</v>
      </c>
      <c r="AB185" s="144">
        <f ca="1">IF(AB$13="",0,CHOOSE(Detalhamento.OpçãoServiços,OFFSET(Import.PLQ,$A185-1,AB$15-1,1,1),IF($E185&lt;&gt;1,IF(ISNUMBER(INDEX(Import.PLE,Detalhamento!$E185,Detalhamento!AB$15)),IF(INDEX(Import.PLE,Detalhamento!$E185,Detalhamento!AB$15)&lt;=mediçao,OFFSET(Import.PLQ,$A185-1,AB$15-1,1,1),0),0),PLE!$AA$28*OFFSET(Import.PLQ,$A185-1,AB$15-1,1,1)),IF($E185&lt;&gt;1,IF(ISNUMBER(INDEX(Import.PLE,Detalhamento!$E185,Detalhamento!AB$15)),IF(INDEX(Import.PLE,Detalhamento!$E185,Detalhamento!AB$15)&lt;=mediçao,0,OFFSET(Import.PLQ,$A185-1,AB$15-1,1,1)),OFFSET(Import.PLQ,$A185-1,AB$15-1,1,1)),(1-PLE!$AA$28)*OFFSET(Import.PLQ,$A185-1,AB$15-1,1,1))))</f>
        <v>0</v>
      </c>
      <c r="AC185" s="144">
        <f ca="1">IF(AC$13="",0,CHOOSE(Detalhamento.OpçãoServiços,OFFSET(Import.PLQ,$A185-1,AC$15-1,1,1),IF($E185&lt;&gt;1,IF(ISNUMBER(INDEX(Import.PLE,Detalhamento!$E185,Detalhamento!AC$15)),IF(INDEX(Import.PLE,Detalhamento!$E185,Detalhamento!AC$15)&lt;=mediçao,OFFSET(Import.PLQ,$A185-1,AC$15-1,1,1),0),0),PLE!$AA$28*OFFSET(Import.PLQ,$A185-1,AC$15-1,1,1)),IF($E185&lt;&gt;1,IF(ISNUMBER(INDEX(Import.PLE,Detalhamento!$E185,Detalhamento!AC$15)),IF(INDEX(Import.PLE,Detalhamento!$E185,Detalhamento!AC$15)&lt;=mediçao,0,OFFSET(Import.PLQ,$A185-1,AC$15-1,1,1)),OFFSET(Import.PLQ,$A185-1,AC$15-1,1,1)),(1-PLE!$AA$28)*OFFSET(Import.PLQ,$A185-1,AC$15-1,1,1))))</f>
        <v>0</v>
      </c>
      <c r="AD185" s="144">
        <f ca="1">IF(AD$13="",0,CHOOSE(Detalhamento.OpçãoServiços,OFFSET(Import.PLQ,$A185-1,AD$15-1,1,1),IF($E185&lt;&gt;1,IF(ISNUMBER(INDEX(Import.PLE,Detalhamento!$E185,Detalhamento!AD$15)),IF(INDEX(Import.PLE,Detalhamento!$E185,Detalhamento!AD$15)&lt;=mediçao,OFFSET(Import.PLQ,$A185-1,AD$15-1,1,1),0),0),PLE!$AA$28*OFFSET(Import.PLQ,$A185-1,AD$15-1,1,1)),IF($E185&lt;&gt;1,IF(ISNUMBER(INDEX(Import.PLE,Detalhamento!$E185,Detalhamento!AD$15)),IF(INDEX(Import.PLE,Detalhamento!$E185,Detalhamento!AD$15)&lt;=mediçao,0,OFFSET(Import.PLQ,$A185-1,AD$15-1,1,1)),OFFSET(Import.PLQ,$A185-1,AD$15-1,1,1)),(1-PLE!$AA$28)*OFFSET(Import.PLQ,$A185-1,AD$15-1,1,1))))</f>
        <v>0</v>
      </c>
      <c r="AE185" s="144">
        <f ca="1">IF(AE$13="",0,CHOOSE(Detalhamento.OpçãoServiços,OFFSET(Import.PLQ,$A185-1,AE$15-1,1,1),IF($E185&lt;&gt;1,IF(ISNUMBER(INDEX(Import.PLE,Detalhamento!$E185,Detalhamento!AE$15)),IF(INDEX(Import.PLE,Detalhamento!$E185,Detalhamento!AE$15)&lt;=mediçao,OFFSET(Import.PLQ,$A185-1,AE$15-1,1,1),0),0),PLE!$AA$28*OFFSET(Import.PLQ,$A185-1,AE$15-1,1,1)),IF($E185&lt;&gt;1,IF(ISNUMBER(INDEX(Import.PLE,Detalhamento!$E185,Detalhamento!AE$15)),IF(INDEX(Import.PLE,Detalhamento!$E185,Detalhamento!AE$15)&lt;=mediçao,0,OFFSET(Import.PLQ,$A185-1,AE$15-1,1,1)),OFFSET(Import.PLQ,$A185-1,AE$15-1,1,1)),(1-PLE!$AA$28)*OFFSET(Import.PLQ,$A185-1,AE$15-1,1,1))))</f>
        <v>0</v>
      </c>
      <c r="AF185" s="144">
        <f ca="1">IF(AF$13="",0,CHOOSE(Detalhamento.OpçãoServiços,OFFSET(Import.PLQ,$A185-1,AF$15-1,1,1),IF($E185&lt;&gt;1,IF(ISNUMBER(INDEX(Import.PLE,Detalhamento!$E185,Detalhamento!AF$15)),IF(INDEX(Import.PLE,Detalhamento!$E185,Detalhamento!AF$15)&lt;=mediçao,OFFSET(Import.PLQ,$A185-1,AF$15-1,1,1),0),0),PLE!$AA$28*OFFSET(Import.PLQ,$A185-1,AF$15-1,1,1)),IF($E185&lt;&gt;1,IF(ISNUMBER(INDEX(Import.PLE,Detalhamento!$E185,Detalhamento!AF$15)),IF(INDEX(Import.PLE,Detalhamento!$E185,Detalhamento!AF$15)&lt;=mediçao,0,OFFSET(Import.PLQ,$A185-1,AF$15-1,1,1)),OFFSET(Import.PLQ,$A185-1,AF$15-1,1,1)),(1-PLE!$AA$28)*OFFSET(Import.PLQ,$A185-1,AF$15-1,1,1))))</f>
        <v>0</v>
      </c>
      <c r="AG185" s="144">
        <f ca="1">IF(AG$13="",0,CHOOSE(Detalhamento.OpçãoServiços,OFFSET(Import.PLQ,$A185-1,AG$15-1,1,1),IF($E185&lt;&gt;1,IF(ISNUMBER(INDEX(Import.PLE,Detalhamento!$E185,Detalhamento!AG$15)),IF(INDEX(Import.PLE,Detalhamento!$E185,Detalhamento!AG$15)&lt;=mediçao,OFFSET(Import.PLQ,$A185-1,AG$15-1,1,1),0),0),PLE!$AA$28*OFFSET(Import.PLQ,$A185-1,AG$15-1,1,1)),IF($E185&lt;&gt;1,IF(ISNUMBER(INDEX(Import.PLE,Detalhamento!$E185,Detalhamento!AG$15)),IF(INDEX(Import.PLE,Detalhamento!$E185,Detalhamento!AG$15)&lt;=mediçao,0,OFFSET(Import.PLQ,$A185-1,AG$15-1,1,1)),OFFSET(Import.PLQ,$A185-1,AG$15-1,1,1)),(1-PLE!$AA$28)*OFFSET(Import.PLQ,$A185-1,AG$15-1,1,1))))</f>
        <v>0</v>
      </c>
      <c r="AH185" s="144">
        <f ca="1">IF(AH$13="",0,CHOOSE(Detalhamento.OpçãoServiços,OFFSET(Import.PLQ,$A185-1,AH$15-1,1,1),IF($E185&lt;&gt;1,IF(ISNUMBER(INDEX(Import.PLE,Detalhamento!$E185,Detalhamento!AH$15)),IF(INDEX(Import.PLE,Detalhamento!$E185,Detalhamento!AH$15)&lt;=mediçao,OFFSET(Import.PLQ,$A185-1,AH$15-1,1,1),0),0),PLE!$AA$28*OFFSET(Import.PLQ,$A185-1,AH$15-1,1,1)),IF($E185&lt;&gt;1,IF(ISNUMBER(INDEX(Import.PLE,Detalhamento!$E185,Detalhamento!AH$15)),IF(INDEX(Import.PLE,Detalhamento!$E185,Detalhamento!AH$15)&lt;=mediçao,0,OFFSET(Import.PLQ,$A185-1,AH$15-1,1,1)),OFFSET(Import.PLQ,$A185-1,AH$15-1,1,1)),(1-PLE!$AA$28)*OFFSET(Import.PLQ,$A185-1,AH$15-1,1,1))))</f>
        <v>0</v>
      </c>
      <c r="AI185" s="144">
        <f ca="1">IF(AI$13="",0,CHOOSE(Detalhamento.OpçãoServiços,OFFSET(Import.PLQ,$A185-1,AI$15-1,1,1),IF($E185&lt;&gt;1,IF(ISNUMBER(INDEX(Import.PLE,Detalhamento!$E185,Detalhamento!AI$15)),IF(INDEX(Import.PLE,Detalhamento!$E185,Detalhamento!AI$15)&lt;=mediçao,OFFSET(Import.PLQ,$A185-1,AI$15-1,1,1),0),0),PLE!$AA$28*OFFSET(Import.PLQ,$A185-1,AI$15-1,1,1)),IF($E185&lt;&gt;1,IF(ISNUMBER(INDEX(Import.PLE,Detalhamento!$E185,Detalhamento!AI$15)),IF(INDEX(Import.PLE,Detalhamento!$E185,Detalhamento!AI$15)&lt;=mediçao,0,OFFSET(Import.PLQ,$A185-1,AI$15-1,1,1)),OFFSET(Import.PLQ,$A185-1,AI$15-1,1,1)),(1-PLE!$AA$28)*OFFSET(Import.PLQ,$A185-1,AI$15-1,1,1))))</f>
        <v>0</v>
      </c>
      <c r="AJ185" s="144">
        <f ca="1">IF(AJ$13="",0,CHOOSE(Detalhamento.OpçãoServiços,OFFSET(Import.PLQ,$A185-1,AJ$15-1,1,1),IF($E185&lt;&gt;1,IF(ISNUMBER(INDEX(Import.PLE,Detalhamento!$E185,Detalhamento!AJ$15)),IF(INDEX(Import.PLE,Detalhamento!$E185,Detalhamento!AJ$15)&lt;=mediçao,OFFSET(Import.PLQ,$A185-1,AJ$15-1,1,1),0),0),PLE!$AA$28*OFFSET(Import.PLQ,$A185-1,AJ$15-1,1,1)),IF($E185&lt;&gt;1,IF(ISNUMBER(INDEX(Import.PLE,Detalhamento!$E185,Detalhamento!AJ$15)),IF(INDEX(Import.PLE,Detalhamento!$E185,Detalhamento!AJ$15)&lt;=mediçao,0,OFFSET(Import.PLQ,$A185-1,AJ$15-1,1,1)),OFFSET(Import.PLQ,$A185-1,AJ$15-1,1,1)),(1-PLE!$AA$28)*OFFSET(Import.PLQ,$A185-1,AJ$15-1,1,1))))</f>
        <v>0</v>
      </c>
      <c r="AK185" s="144">
        <f ca="1">IF(AK$13="",0,CHOOSE(Detalhamento.OpçãoServiços,OFFSET(Import.PLQ,$A185-1,AK$15-1,1,1),IF($E185&lt;&gt;1,IF(ISNUMBER(INDEX(Import.PLE,Detalhamento!$E185,Detalhamento!AK$15)),IF(INDEX(Import.PLE,Detalhamento!$E185,Detalhamento!AK$15)&lt;=mediçao,OFFSET(Import.PLQ,$A185-1,AK$15-1,1,1),0),0),PLE!$AA$28*OFFSET(Import.PLQ,$A185-1,AK$15-1,1,1)),IF($E185&lt;&gt;1,IF(ISNUMBER(INDEX(Import.PLE,Detalhamento!$E185,Detalhamento!AK$15)),IF(INDEX(Import.PLE,Detalhamento!$E185,Detalhamento!AK$15)&lt;=mediçao,0,OFFSET(Import.PLQ,$A185-1,AK$15-1,1,1)),OFFSET(Import.PLQ,$A185-1,AK$15-1,1,1)),(1-PLE!$AA$28)*OFFSET(Import.PLQ,$A185-1,AK$15-1,1,1))))</f>
        <v>0</v>
      </c>
      <c r="AL185" s="144">
        <f ca="1">IF(AL$13="",0,CHOOSE(Detalhamento.OpçãoServiços,OFFSET(Import.PLQ,$A185-1,AL$15-1,1,1),IF($E185&lt;&gt;1,IF(ISNUMBER(INDEX(Import.PLE,Detalhamento!$E185,Detalhamento!AL$15)),IF(INDEX(Import.PLE,Detalhamento!$E185,Detalhamento!AL$15)&lt;=mediçao,OFFSET(Import.PLQ,$A185-1,AL$15-1,1,1),0),0),PLE!$AA$28*OFFSET(Import.PLQ,$A185-1,AL$15-1,1,1)),IF($E185&lt;&gt;1,IF(ISNUMBER(INDEX(Import.PLE,Detalhamento!$E185,Detalhamento!AL$15)),IF(INDEX(Import.PLE,Detalhamento!$E185,Detalhamento!AL$15)&lt;=mediçao,0,OFFSET(Import.PLQ,$A185-1,AL$15-1,1,1)),OFFSET(Import.PLQ,$A185-1,AL$15-1,1,1)),(1-PLE!$AA$28)*OFFSET(Import.PLQ,$A185-1,AL$15-1,1,1))))</f>
        <v>0</v>
      </c>
      <c r="AM185" s="144">
        <f ca="1">IF(AM$13="",0,CHOOSE(Detalhamento.OpçãoServiços,OFFSET(Import.PLQ,$A185-1,AM$15-1,1,1),IF($E185&lt;&gt;1,IF(ISNUMBER(INDEX(Import.PLE,Detalhamento!$E185,Detalhamento!AM$15)),IF(INDEX(Import.PLE,Detalhamento!$E185,Detalhamento!AM$15)&lt;=mediçao,OFFSET(Import.PLQ,$A185-1,AM$15-1,1,1),0),0),PLE!$AA$28*OFFSET(Import.PLQ,$A185-1,AM$15-1,1,1)),IF($E185&lt;&gt;1,IF(ISNUMBER(INDEX(Import.PLE,Detalhamento!$E185,Detalhamento!AM$15)),IF(INDEX(Import.PLE,Detalhamento!$E185,Detalhamento!AM$15)&lt;=mediçao,0,OFFSET(Import.PLQ,$A185-1,AM$15-1,1,1)),OFFSET(Import.PLQ,$A185-1,AM$15-1,1,1)),(1-PLE!$AA$28)*OFFSET(Import.PLQ,$A185-1,AM$15-1,1,1))))</f>
        <v>0</v>
      </c>
      <c r="AN185" s="144">
        <f ca="1">IF(AN$13="",0,CHOOSE(Detalhamento.OpçãoServiços,OFFSET(Import.PLQ,$A185-1,AN$15-1,1,1),IF($E185&lt;&gt;1,IF(ISNUMBER(INDEX(Import.PLE,Detalhamento!$E185,Detalhamento!AN$15)),IF(INDEX(Import.PLE,Detalhamento!$E185,Detalhamento!AN$15)&lt;=mediçao,OFFSET(Import.PLQ,$A185-1,AN$15-1,1,1),0),0),PLE!$AA$28*OFFSET(Import.PLQ,$A185-1,AN$15-1,1,1)),IF($E185&lt;&gt;1,IF(ISNUMBER(INDEX(Import.PLE,Detalhamento!$E185,Detalhamento!AN$15)),IF(INDEX(Import.PLE,Detalhamento!$E185,Detalhamento!AN$15)&lt;=mediçao,0,OFFSET(Import.PLQ,$A185-1,AN$15-1,1,1)),OFFSET(Import.PLQ,$A185-1,AN$15-1,1,1)),(1-PLE!$AA$28)*OFFSET(Import.PLQ,$A185-1,AN$15-1,1,1))))</f>
        <v>0</v>
      </c>
      <c r="AO185" s="144">
        <f ca="1">IF(AO$13="",0,CHOOSE(Detalhamento.OpçãoServiços,OFFSET(Import.PLQ,$A185-1,AO$15-1,1,1),IF($E185&lt;&gt;1,IF(ISNUMBER(INDEX(Import.PLE,Detalhamento!$E185,Detalhamento!AO$15)),IF(INDEX(Import.PLE,Detalhamento!$E185,Detalhamento!AO$15)&lt;=mediçao,OFFSET(Import.PLQ,$A185-1,AO$15-1,1,1),0),0),PLE!$AA$28*OFFSET(Import.PLQ,$A185-1,AO$15-1,1,1)),IF($E185&lt;&gt;1,IF(ISNUMBER(INDEX(Import.PLE,Detalhamento!$E185,Detalhamento!AO$15)),IF(INDEX(Import.PLE,Detalhamento!$E185,Detalhamento!AO$15)&lt;=mediçao,0,OFFSET(Import.PLQ,$A185-1,AO$15-1,1,1)),OFFSET(Import.PLQ,$A185-1,AO$15-1,1,1)),(1-PLE!$AA$28)*OFFSET(Import.PLQ,$A185-1,AO$15-1,1,1))))</f>
        <v>0</v>
      </c>
      <c r="AP185" s="144">
        <f ca="1">IF(AP$13="",0,CHOOSE(Detalhamento.OpçãoServiços,OFFSET(Import.PLQ,$A185-1,AP$15-1,1,1),IF($E185&lt;&gt;1,IF(ISNUMBER(INDEX(Import.PLE,Detalhamento!$E185,Detalhamento!AP$15)),IF(INDEX(Import.PLE,Detalhamento!$E185,Detalhamento!AP$15)&lt;=mediçao,OFFSET(Import.PLQ,$A185-1,AP$15-1,1,1),0),0),PLE!$AA$28*OFFSET(Import.PLQ,$A185-1,AP$15-1,1,1)),IF($E185&lt;&gt;1,IF(ISNUMBER(INDEX(Import.PLE,Detalhamento!$E185,Detalhamento!AP$15)),IF(INDEX(Import.PLE,Detalhamento!$E185,Detalhamento!AP$15)&lt;=mediçao,0,OFFSET(Import.PLQ,$A185-1,AP$15-1,1,1)),OFFSET(Import.PLQ,$A185-1,AP$15-1,1,1)),(1-PLE!$AA$28)*OFFSET(Import.PLQ,$A185-1,AP$15-1,1,1))))</f>
        <v>0</v>
      </c>
      <c r="AQ185" s="144">
        <f ca="1">IF(AQ$13="",0,CHOOSE(Detalhamento.OpçãoServiços,OFFSET(Import.PLQ,$A185-1,AQ$15-1,1,1),IF($E185&lt;&gt;1,IF(ISNUMBER(INDEX(Import.PLE,Detalhamento!$E185,Detalhamento!AQ$15)),IF(INDEX(Import.PLE,Detalhamento!$E185,Detalhamento!AQ$15)&lt;=mediçao,OFFSET(Import.PLQ,$A185-1,AQ$15-1,1,1),0),0),PLE!$AA$28*OFFSET(Import.PLQ,$A185-1,AQ$15-1,1,1)),IF($E185&lt;&gt;1,IF(ISNUMBER(INDEX(Import.PLE,Detalhamento!$E185,Detalhamento!AQ$15)),IF(INDEX(Import.PLE,Detalhamento!$E185,Detalhamento!AQ$15)&lt;=mediçao,0,OFFSET(Import.PLQ,$A185-1,AQ$15-1,1,1)),OFFSET(Import.PLQ,$A185-1,AQ$15-1,1,1)),(1-PLE!$AA$28)*OFFSET(Import.PLQ,$A185-1,AQ$15-1,1,1))))</f>
        <v>0</v>
      </c>
      <c r="AR185" s="144">
        <f ca="1">IF(AR$13="",0,CHOOSE(Detalhamento.OpçãoServiços,OFFSET(Import.PLQ,$A185-1,AR$15-1,1,1),IF($E185&lt;&gt;1,IF(ISNUMBER(INDEX(Import.PLE,Detalhamento!$E185,Detalhamento!AR$15)),IF(INDEX(Import.PLE,Detalhamento!$E185,Detalhamento!AR$15)&lt;=mediçao,OFFSET(Import.PLQ,$A185-1,AR$15-1,1,1),0),0),PLE!$AA$28*OFFSET(Import.PLQ,$A185-1,AR$15-1,1,1)),IF($E185&lt;&gt;1,IF(ISNUMBER(INDEX(Import.PLE,Detalhamento!$E185,Detalhamento!AR$15)),IF(INDEX(Import.PLE,Detalhamento!$E185,Detalhamento!AR$15)&lt;=mediçao,0,OFFSET(Import.PLQ,$A185-1,AR$15-1,1,1)),OFFSET(Import.PLQ,$A185-1,AR$15-1,1,1)),(1-PLE!$AA$28)*OFFSET(Import.PLQ,$A185-1,AR$15-1,1,1))))</f>
        <v>0</v>
      </c>
      <c r="AS185" s="144">
        <f ca="1">IF(AS$13="",0,CHOOSE(Detalhamento.OpçãoServiços,OFFSET(Import.PLQ,$A185-1,AS$15-1,1,1),IF($E185&lt;&gt;1,IF(ISNUMBER(INDEX(Import.PLE,Detalhamento!$E185,Detalhamento!AS$15)),IF(INDEX(Import.PLE,Detalhamento!$E185,Detalhamento!AS$15)&lt;=mediçao,OFFSET(Import.PLQ,$A185-1,AS$15-1,1,1),0),0),PLE!$AA$28*OFFSET(Import.PLQ,$A185-1,AS$15-1,1,1)),IF($E185&lt;&gt;1,IF(ISNUMBER(INDEX(Import.PLE,Detalhamento!$E185,Detalhamento!AS$15)),IF(INDEX(Import.PLE,Detalhamento!$E185,Detalhamento!AS$15)&lt;=mediçao,0,OFFSET(Import.PLQ,$A185-1,AS$15-1,1,1)),OFFSET(Import.PLQ,$A185-1,AS$15-1,1,1)),(1-PLE!$AA$28)*OFFSET(Import.PLQ,$A185-1,AS$15-1,1,1))))</f>
        <v>0</v>
      </c>
      <c r="AT185" s="144">
        <f ca="1">IF(AT$13="",0,CHOOSE(Detalhamento.OpçãoServiços,OFFSET(Import.PLQ,$A185-1,AT$15-1,1,1),IF($E185&lt;&gt;1,IF(ISNUMBER(INDEX(Import.PLE,Detalhamento!$E185,Detalhamento!AT$15)),IF(INDEX(Import.PLE,Detalhamento!$E185,Detalhamento!AT$15)&lt;=mediçao,OFFSET(Import.PLQ,$A185-1,AT$15-1,1,1),0),0),PLE!$AA$28*OFFSET(Import.PLQ,$A185-1,AT$15-1,1,1)),IF($E185&lt;&gt;1,IF(ISNUMBER(INDEX(Import.PLE,Detalhamento!$E185,Detalhamento!AT$15)),IF(INDEX(Import.PLE,Detalhamento!$E185,Detalhamento!AT$15)&lt;=mediçao,0,OFFSET(Import.PLQ,$A185-1,AT$15-1,1,1)),OFFSET(Import.PLQ,$A185-1,AT$15-1,1,1)),(1-PLE!$AA$28)*OFFSET(Import.PLQ,$A185-1,AT$15-1,1,1))))</f>
        <v>0</v>
      </c>
      <c r="AU185" s="144">
        <f ca="1">IF(AU$13="",0,CHOOSE(Detalhamento.OpçãoServiços,OFFSET(Import.PLQ,$A185-1,AU$15-1,1,1),IF($E185&lt;&gt;1,IF(ISNUMBER(INDEX(Import.PLE,Detalhamento!$E185,Detalhamento!AU$15)),IF(INDEX(Import.PLE,Detalhamento!$E185,Detalhamento!AU$15)&lt;=mediçao,OFFSET(Import.PLQ,$A185-1,AU$15-1,1,1),0),0),PLE!$AA$28*OFFSET(Import.PLQ,$A185-1,AU$15-1,1,1)),IF($E185&lt;&gt;1,IF(ISNUMBER(INDEX(Import.PLE,Detalhamento!$E185,Detalhamento!AU$15)),IF(INDEX(Import.PLE,Detalhamento!$E185,Detalhamento!AU$15)&lt;=mediçao,0,OFFSET(Import.PLQ,$A185-1,AU$15-1,1,1)),OFFSET(Import.PLQ,$A185-1,AU$15-1,1,1)),(1-PLE!$AA$28)*OFFSET(Import.PLQ,$A185-1,AU$15-1,1,1))))</f>
        <v>0</v>
      </c>
      <c r="AV185" s="144">
        <f ca="1">IF(AV$13="",0,CHOOSE(Detalhamento.OpçãoServiços,OFFSET(Import.PLQ,$A185-1,AV$15-1,1,1),IF($E185&lt;&gt;1,IF(ISNUMBER(INDEX(Import.PLE,Detalhamento!$E185,Detalhamento!AV$15)),IF(INDEX(Import.PLE,Detalhamento!$E185,Detalhamento!AV$15)&lt;=mediçao,OFFSET(Import.PLQ,$A185-1,AV$15-1,1,1),0),0),PLE!$AA$28*OFFSET(Import.PLQ,$A185-1,AV$15-1,1,1)),IF($E185&lt;&gt;1,IF(ISNUMBER(INDEX(Import.PLE,Detalhamento!$E185,Detalhamento!AV$15)),IF(INDEX(Import.PLE,Detalhamento!$E185,Detalhamento!AV$15)&lt;=mediçao,0,OFFSET(Import.PLQ,$A185-1,AV$15-1,1,1)),OFFSET(Import.PLQ,$A185-1,AV$15-1,1,1)),(1-PLE!$AA$28)*OFFSET(Import.PLQ,$A185-1,AV$15-1,1,1))))</f>
        <v>0</v>
      </c>
      <c r="AW185" s="144">
        <f ca="1">IF(AW$13="",0,CHOOSE(Detalhamento.OpçãoServiços,OFFSET(Import.PLQ,$A185-1,AW$15-1,1,1),IF($E185&lt;&gt;1,IF(ISNUMBER(INDEX(Import.PLE,Detalhamento!$E185,Detalhamento!AW$15)),IF(INDEX(Import.PLE,Detalhamento!$E185,Detalhamento!AW$15)&lt;=mediçao,OFFSET(Import.PLQ,$A185-1,AW$15-1,1,1),0),0),PLE!$AA$28*OFFSET(Import.PLQ,$A185-1,AW$15-1,1,1)),IF($E185&lt;&gt;1,IF(ISNUMBER(INDEX(Import.PLE,Detalhamento!$E185,Detalhamento!AW$15)),IF(INDEX(Import.PLE,Detalhamento!$E185,Detalhamento!AW$15)&lt;=mediçao,0,OFFSET(Import.PLQ,$A185-1,AW$15-1,1,1)),OFFSET(Import.PLQ,$A185-1,AW$15-1,1,1)),(1-PLE!$AA$28)*OFFSET(Import.PLQ,$A185-1,AW$15-1,1,1))))</f>
        <v>0</v>
      </c>
      <c r="AX185" s="144">
        <f ca="1">IF(AX$13="",0,CHOOSE(Detalhamento.OpçãoServiços,OFFSET(Import.PLQ,$A185-1,AX$15-1,1,1),IF($E185&lt;&gt;1,IF(ISNUMBER(INDEX(Import.PLE,Detalhamento!$E185,Detalhamento!AX$15)),IF(INDEX(Import.PLE,Detalhamento!$E185,Detalhamento!AX$15)&lt;=mediçao,OFFSET(Import.PLQ,$A185-1,AX$15-1,1,1),0),0),PLE!$AA$28*OFFSET(Import.PLQ,$A185-1,AX$15-1,1,1)),IF($E185&lt;&gt;1,IF(ISNUMBER(INDEX(Import.PLE,Detalhamento!$E185,Detalhamento!AX$15)),IF(INDEX(Import.PLE,Detalhamento!$E185,Detalhamento!AX$15)&lt;=mediçao,0,OFFSET(Import.PLQ,$A185-1,AX$15-1,1,1)),OFFSET(Import.PLQ,$A185-1,AX$15-1,1,1)),(1-PLE!$AA$28)*OFFSET(Import.PLQ,$A185-1,AX$15-1,1,1))))</f>
        <v>0</v>
      </c>
      <c r="AY185" s="144">
        <f ca="1">IF(AY$13="",0,CHOOSE(Detalhamento.OpçãoServiços,OFFSET(Import.PLQ,$A185-1,AY$15-1,1,1),IF($E185&lt;&gt;1,IF(ISNUMBER(INDEX(Import.PLE,Detalhamento!$E185,Detalhamento!AY$15)),IF(INDEX(Import.PLE,Detalhamento!$E185,Detalhamento!AY$15)&lt;=mediçao,OFFSET(Import.PLQ,$A185-1,AY$15-1,1,1),0),0),PLE!$AA$28*OFFSET(Import.PLQ,$A185-1,AY$15-1,1,1)),IF($E185&lt;&gt;1,IF(ISNUMBER(INDEX(Import.PLE,Detalhamento!$E185,Detalhamento!AY$15)),IF(INDEX(Import.PLE,Detalhamento!$E185,Detalhamento!AY$15)&lt;=mediçao,0,OFFSET(Import.PLQ,$A185-1,AY$15-1,1,1)),OFFSET(Import.PLQ,$A185-1,AY$15-1,1,1)),(1-PLE!$AA$28)*OFFSET(Import.PLQ,$A185-1,AY$15-1,1,1))))</f>
        <v>0</v>
      </c>
      <c r="AZ185" s="144">
        <f ca="1">IF(AZ$13="",0,CHOOSE(Detalhamento.OpçãoServiços,OFFSET(Import.PLQ,$A185-1,AZ$15-1,1,1),IF($E185&lt;&gt;1,IF(ISNUMBER(INDEX(Import.PLE,Detalhamento!$E185,Detalhamento!AZ$15)),IF(INDEX(Import.PLE,Detalhamento!$E185,Detalhamento!AZ$15)&lt;=mediçao,OFFSET(Import.PLQ,$A185-1,AZ$15-1,1,1),0),0),PLE!$AA$28*OFFSET(Import.PLQ,$A185-1,AZ$15-1,1,1)),IF($E185&lt;&gt;1,IF(ISNUMBER(INDEX(Import.PLE,Detalhamento!$E185,Detalhamento!AZ$15)),IF(INDEX(Import.PLE,Detalhamento!$E185,Detalhamento!AZ$15)&lt;=mediçao,0,OFFSET(Import.PLQ,$A185-1,AZ$15-1,1,1)),OFFSET(Import.PLQ,$A185-1,AZ$15-1,1,1)),(1-PLE!$AA$28)*OFFSET(Import.PLQ,$A185-1,AZ$15-1,1,1))))</f>
        <v>0</v>
      </c>
      <c r="BA185" s="144">
        <f ca="1">IF(BA$13="",0,CHOOSE(Detalhamento.OpçãoServiços,OFFSET(Import.PLQ,$A185-1,BA$15-1,1,1),IF($E185&lt;&gt;1,IF(ISNUMBER(INDEX(Import.PLE,Detalhamento!$E185,Detalhamento!BA$15)),IF(INDEX(Import.PLE,Detalhamento!$E185,Detalhamento!BA$15)&lt;=mediçao,OFFSET(Import.PLQ,$A185-1,BA$15-1,1,1),0),0),PLE!$AA$28*OFFSET(Import.PLQ,$A185-1,BA$15-1,1,1)),IF($E185&lt;&gt;1,IF(ISNUMBER(INDEX(Import.PLE,Detalhamento!$E185,Detalhamento!BA$15)),IF(INDEX(Import.PLE,Detalhamento!$E185,Detalhamento!BA$15)&lt;=mediçao,0,OFFSET(Import.PLQ,$A185-1,BA$15-1,1,1)),OFFSET(Import.PLQ,$A185-1,BA$15-1,1,1)),(1-PLE!$AA$28)*OFFSET(Import.PLQ,$A185-1,BA$15-1,1,1))))</f>
        <v>0</v>
      </c>
      <c r="BB185" s="144">
        <f ca="1">IF(BB$13="",0,CHOOSE(Detalhamento.OpçãoServiços,OFFSET(Import.PLQ,$A185-1,BB$15-1,1,1),IF($E185&lt;&gt;1,IF(ISNUMBER(INDEX(Import.PLE,Detalhamento!$E185,Detalhamento!BB$15)),IF(INDEX(Import.PLE,Detalhamento!$E185,Detalhamento!BB$15)&lt;=mediçao,OFFSET(Import.PLQ,$A185-1,BB$15-1,1,1),0),0),PLE!$AA$28*OFFSET(Import.PLQ,$A185-1,BB$15-1,1,1)),IF($E185&lt;&gt;1,IF(ISNUMBER(INDEX(Import.PLE,Detalhamento!$E185,Detalhamento!BB$15)),IF(INDEX(Import.PLE,Detalhamento!$E185,Detalhamento!BB$15)&lt;=mediçao,0,OFFSET(Import.PLQ,$A185-1,BB$15-1,1,1)),OFFSET(Import.PLQ,$A185-1,BB$15-1,1,1)),(1-PLE!$AA$28)*OFFSET(Import.PLQ,$A185-1,BB$15-1,1,1))))</f>
        <v>0</v>
      </c>
      <c r="BC185" s="144">
        <f ca="1">IF(BC$13="",0,CHOOSE(Detalhamento.OpçãoServiços,OFFSET(Import.PLQ,$A185-1,BC$15-1,1,1),IF($E185&lt;&gt;1,IF(ISNUMBER(INDEX(Import.PLE,Detalhamento!$E185,Detalhamento!BC$15)),IF(INDEX(Import.PLE,Detalhamento!$E185,Detalhamento!BC$15)&lt;=mediçao,OFFSET(Import.PLQ,$A185-1,BC$15-1,1,1),0),0),PLE!$AA$28*OFFSET(Import.PLQ,$A185-1,BC$15-1,1,1)),IF($E185&lt;&gt;1,IF(ISNUMBER(INDEX(Import.PLE,Detalhamento!$E185,Detalhamento!BC$15)),IF(INDEX(Import.PLE,Detalhamento!$E185,Detalhamento!BC$15)&lt;=mediçao,0,OFFSET(Import.PLQ,$A185-1,BC$15-1,1,1)),OFFSET(Import.PLQ,$A185-1,BC$15-1,1,1)),(1-PLE!$AA$28)*OFFSET(Import.PLQ,$A185-1,BC$15-1,1,1))))</f>
        <v>0</v>
      </c>
      <c r="BD185" s="144">
        <f ca="1">IF(BD$13="",0,CHOOSE(Detalhamento.OpçãoServiços,OFFSET(Import.PLQ,$A185-1,BD$15-1,1,1),IF($E185&lt;&gt;1,IF(ISNUMBER(INDEX(Import.PLE,Detalhamento!$E185,Detalhamento!BD$15)),IF(INDEX(Import.PLE,Detalhamento!$E185,Detalhamento!BD$15)&lt;=mediçao,OFFSET(Import.PLQ,$A185-1,BD$15-1,1,1),0),0),PLE!$AA$28*OFFSET(Import.PLQ,$A185-1,BD$15-1,1,1)),IF($E185&lt;&gt;1,IF(ISNUMBER(INDEX(Import.PLE,Detalhamento!$E185,Detalhamento!BD$15)),IF(INDEX(Import.PLE,Detalhamento!$E185,Detalhamento!BD$15)&lt;=mediçao,0,OFFSET(Import.PLQ,$A185-1,BD$15-1,1,1)),OFFSET(Import.PLQ,$A185-1,BD$15-1,1,1)),(1-PLE!$AA$28)*OFFSET(Import.PLQ,$A185-1,BD$15-1,1,1))))</f>
        <v>0</v>
      </c>
      <c r="BE185" s="144">
        <f ca="1">IF(BE$13="",0,CHOOSE(Detalhamento.OpçãoServiços,OFFSET(Import.PLQ,$A185-1,BE$15-1,1,1),IF($E185&lt;&gt;1,IF(ISNUMBER(INDEX(Import.PLE,Detalhamento!$E185,Detalhamento!BE$15)),IF(INDEX(Import.PLE,Detalhamento!$E185,Detalhamento!BE$15)&lt;=mediçao,OFFSET(Import.PLQ,$A185-1,BE$15-1,1,1),0),0),PLE!$AA$28*OFFSET(Import.PLQ,$A185-1,BE$15-1,1,1)),IF($E185&lt;&gt;1,IF(ISNUMBER(INDEX(Import.PLE,Detalhamento!$E185,Detalhamento!BE$15)),IF(INDEX(Import.PLE,Detalhamento!$E185,Detalhamento!BE$15)&lt;=mediçao,0,OFFSET(Import.PLQ,$A185-1,BE$15-1,1,1)),OFFSET(Import.PLQ,$A185-1,BE$15-1,1,1)),(1-PLE!$AA$28)*OFFSET(Import.PLQ,$A185-1,BE$15-1,1,1))))</f>
        <v>0</v>
      </c>
      <c r="BF185" s="144">
        <f ca="1">IF(BF$13="",0,CHOOSE(Detalhamento.OpçãoServiços,OFFSET(Import.PLQ,$A185-1,BF$15-1,1,1),IF($E185&lt;&gt;1,IF(ISNUMBER(INDEX(Import.PLE,Detalhamento!$E185,Detalhamento!BF$15)),IF(INDEX(Import.PLE,Detalhamento!$E185,Detalhamento!BF$15)&lt;=mediçao,OFFSET(Import.PLQ,$A185-1,BF$15-1,1,1),0),0),PLE!$AA$28*OFFSET(Import.PLQ,$A185-1,BF$15-1,1,1)),IF($E185&lt;&gt;1,IF(ISNUMBER(INDEX(Import.PLE,Detalhamento!$E185,Detalhamento!BF$15)),IF(INDEX(Import.PLE,Detalhamento!$E185,Detalhamento!BF$15)&lt;=mediçao,0,OFFSET(Import.PLQ,$A185-1,BF$15-1,1,1)),OFFSET(Import.PLQ,$A185-1,BF$15-1,1,1)),(1-PLE!$AA$28)*OFFSET(Import.PLQ,$A185-1,BF$15-1,1,1))))</f>
        <v>0</v>
      </c>
      <c r="BG185" s="144">
        <f ca="1">IF(BG$13="",0,CHOOSE(Detalhamento.OpçãoServiços,OFFSET(Import.PLQ,$A185-1,BG$15-1,1,1),IF($E185&lt;&gt;1,IF(ISNUMBER(INDEX(Import.PLE,Detalhamento!$E185,Detalhamento!BG$15)),IF(INDEX(Import.PLE,Detalhamento!$E185,Detalhamento!BG$15)&lt;=mediçao,OFFSET(Import.PLQ,$A185-1,BG$15-1,1,1),0),0),PLE!$AA$28*OFFSET(Import.PLQ,$A185-1,BG$15-1,1,1)),IF($E185&lt;&gt;1,IF(ISNUMBER(INDEX(Import.PLE,Detalhamento!$E185,Detalhamento!BG$15)),IF(INDEX(Import.PLE,Detalhamento!$E185,Detalhamento!BG$15)&lt;=mediçao,0,OFFSET(Import.PLQ,$A185-1,BG$15-1,1,1)),OFFSET(Import.PLQ,$A185-1,BG$15-1,1,1)),(1-PLE!$AA$28)*OFFSET(Import.PLQ,$A185-1,BG$15-1,1,1))))</f>
        <v>0</v>
      </c>
      <c r="BH185" s="144">
        <f ca="1">IF(BH$13="",0,CHOOSE(Detalhamento.OpçãoServiços,OFFSET(Import.PLQ,$A185-1,BH$15-1,1,1),IF($E185&lt;&gt;1,IF(ISNUMBER(INDEX(Import.PLE,Detalhamento!$E185,Detalhamento!BH$15)),IF(INDEX(Import.PLE,Detalhamento!$E185,Detalhamento!BH$15)&lt;=mediçao,OFFSET(Import.PLQ,$A185-1,BH$15-1,1,1),0),0),PLE!$AA$28*OFFSET(Import.PLQ,$A185-1,BH$15-1,1,1)),IF($E185&lt;&gt;1,IF(ISNUMBER(INDEX(Import.PLE,Detalhamento!$E185,Detalhamento!BH$15)),IF(INDEX(Import.PLE,Detalhamento!$E185,Detalhamento!BH$15)&lt;=mediçao,0,OFFSET(Import.PLQ,$A185-1,BH$15-1,1,1)),OFFSET(Import.PLQ,$A185-1,BH$15-1,1,1)),(1-PLE!$AA$28)*OFFSET(Import.PLQ,$A185-1,BH$15-1,1,1))))</f>
        <v>0</v>
      </c>
      <c r="BI185" s="144">
        <f ca="1">IF(BI$13="",0,CHOOSE(Detalhamento.OpçãoServiços,OFFSET(Import.PLQ,$A185-1,BI$15-1,1,1),IF($E185&lt;&gt;1,IF(ISNUMBER(INDEX(Import.PLE,Detalhamento!$E185,Detalhamento!BI$15)),IF(INDEX(Import.PLE,Detalhamento!$E185,Detalhamento!BI$15)&lt;=mediçao,OFFSET(Import.PLQ,$A185-1,BI$15-1,1,1),0),0),PLE!$AA$28*OFFSET(Import.PLQ,$A185-1,BI$15-1,1,1)),IF($E185&lt;&gt;1,IF(ISNUMBER(INDEX(Import.PLE,Detalhamento!$E185,Detalhamento!BI$15)),IF(INDEX(Import.PLE,Detalhamento!$E185,Detalhamento!BI$15)&lt;=mediçao,0,OFFSET(Import.PLQ,$A185-1,BI$15-1,1,1)),OFFSET(Import.PLQ,$A185-1,BI$15-1,1,1)),(1-PLE!$AA$28)*OFFSET(Import.PLQ,$A185-1,BI$15-1,1,1))))</f>
        <v>0</v>
      </c>
    </row>
    <row r="186" spans="1:61" ht="30" x14ac:dyDescent="0.2">
      <c r="A186" s="155">
        <v>140</v>
      </c>
      <c r="B186" s="21" t="str">
        <f t="shared" ca="1" si="25"/>
        <v>Serviço</v>
      </c>
      <c r="E186" s="153">
        <f t="shared" ca="1" si="26"/>
        <v>16</v>
      </c>
      <c r="F186" s="154">
        <f t="shared" ca="1" si="27"/>
        <v>160140</v>
      </c>
      <c r="G186" s="154" t="str">
        <f t="shared" ca="1" si="31"/>
        <v>1.15.6</v>
      </c>
      <c r="H186" s="182" t="str">
        <f t="shared" ca="1" si="31"/>
        <v>TERMINAL A COMPRESSAO EM COBRE ESTANHADO PARA CABO 50 MM2, 1 FURO E 1 COMPRESSAO, PARA PARAFUSO DE FIXACAO M8</v>
      </c>
      <c r="I186" s="37" t="str">
        <f t="shared" ca="1" si="28"/>
        <v xml:space="preserve">UN    </v>
      </c>
      <c r="J186" s="144">
        <f t="shared" ca="1" si="29"/>
        <v>8</v>
      </c>
      <c r="K186" s="67"/>
      <c r="L186" s="144">
        <f ca="1">IF(L$13="",0,CHOOSE(Detalhamento.OpçãoServiços,OFFSET(Import.PLQ,$A186-1,L$15-1,1,1),IF($E186&lt;&gt;1,IF(ISNUMBER(INDEX(Import.PLE,Detalhamento!$E186,Detalhamento!L$15)),IF(INDEX(Import.PLE,Detalhamento!$E186,Detalhamento!L$15)&lt;=mediçao,OFFSET(Import.PLQ,$A186-1,L$15-1,1,1),0),0),PLE!$AA$28*OFFSET(Import.PLQ,$A186-1,L$15-1,1,1)),IF($E186&lt;&gt;1,IF(ISNUMBER(INDEX(Import.PLE,Detalhamento!$E186,Detalhamento!L$15)),IF(INDEX(Import.PLE,Detalhamento!$E186,Detalhamento!L$15)&lt;=mediçao,0,OFFSET(Import.PLQ,$A186-1,L$15-1,1,1)),OFFSET(Import.PLQ,$A186-1,L$15-1,1,1)),(1-PLE!$AA$28)*OFFSET(Import.PLQ,$A186-1,L$15-1,1,1))))</f>
        <v>8</v>
      </c>
      <c r="M186" s="144">
        <f ca="1">IF(M$13="",0,CHOOSE(Detalhamento.OpçãoServiços,OFFSET(Import.PLQ,$A186-1,M$15-1,1,1),IF($E186&lt;&gt;1,IF(ISNUMBER(INDEX(Import.PLE,Detalhamento!$E186,Detalhamento!M$15)),IF(INDEX(Import.PLE,Detalhamento!$E186,Detalhamento!M$15)&lt;=mediçao,OFFSET(Import.PLQ,$A186-1,M$15-1,1,1),0),0),PLE!$AA$28*OFFSET(Import.PLQ,$A186-1,M$15-1,1,1)),IF($E186&lt;&gt;1,IF(ISNUMBER(INDEX(Import.PLE,Detalhamento!$E186,Detalhamento!M$15)),IF(INDEX(Import.PLE,Detalhamento!$E186,Detalhamento!M$15)&lt;=mediçao,0,OFFSET(Import.PLQ,$A186-1,M$15-1,1,1)),OFFSET(Import.PLQ,$A186-1,M$15-1,1,1)),(1-PLE!$AA$28)*OFFSET(Import.PLQ,$A186-1,M$15-1,1,1))))</f>
        <v>0</v>
      </c>
      <c r="N186" s="144">
        <f ca="1">IF(N$13="",0,CHOOSE(Detalhamento.OpçãoServiços,OFFSET(Import.PLQ,$A186-1,N$15-1,1,1),IF($E186&lt;&gt;1,IF(ISNUMBER(INDEX(Import.PLE,Detalhamento!$E186,Detalhamento!N$15)),IF(INDEX(Import.PLE,Detalhamento!$E186,Detalhamento!N$15)&lt;=mediçao,OFFSET(Import.PLQ,$A186-1,N$15-1,1,1),0),0),PLE!$AA$28*OFFSET(Import.PLQ,$A186-1,N$15-1,1,1)),IF($E186&lt;&gt;1,IF(ISNUMBER(INDEX(Import.PLE,Detalhamento!$E186,Detalhamento!N$15)),IF(INDEX(Import.PLE,Detalhamento!$E186,Detalhamento!N$15)&lt;=mediçao,0,OFFSET(Import.PLQ,$A186-1,N$15-1,1,1)),OFFSET(Import.PLQ,$A186-1,N$15-1,1,1)),(1-PLE!$AA$28)*OFFSET(Import.PLQ,$A186-1,N$15-1,1,1))))</f>
        <v>0</v>
      </c>
      <c r="O186" s="144">
        <f ca="1">IF(O$13="",0,CHOOSE(Detalhamento.OpçãoServiços,OFFSET(Import.PLQ,$A186-1,O$15-1,1,1),IF($E186&lt;&gt;1,IF(ISNUMBER(INDEX(Import.PLE,Detalhamento!$E186,Detalhamento!O$15)),IF(INDEX(Import.PLE,Detalhamento!$E186,Detalhamento!O$15)&lt;=mediçao,OFFSET(Import.PLQ,$A186-1,O$15-1,1,1),0),0),PLE!$AA$28*OFFSET(Import.PLQ,$A186-1,O$15-1,1,1)),IF($E186&lt;&gt;1,IF(ISNUMBER(INDEX(Import.PLE,Detalhamento!$E186,Detalhamento!O$15)),IF(INDEX(Import.PLE,Detalhamento!$E186,Detalhamento!O$15)&lt;=mediçao,0,OFFSET(Import.PLQ,$A186-1,O$15-1,1,1)),OFFSET(Import.PLQ,$A186-1,O$15-1,1,1)),(1-PLE!$AA$28)*OFFSET(Import.PLQ,$A186-1,O$15-1,1,1))))</f>
        <v>0</v>
      </c>
      <c r="P186" s="144">
        <f ca="1">IF(P$13="",0,CHOOSE(Detalhamento.OpçãoServiços,OFFSET(Import.PLQ,$A186-1,P$15-1,1,1),IF($E186&lt;&gt;1,IF(ISNUMBER(INDEX(Import.PLE,Detalhamento!$E186,Detalhamento!P$15)),IF(INDEX(Import.PLE,Detalhamento!$E186,Detalhamento!P$15)&lt;=mediçao,OFFSET(Import.PLQ,$A186-1,P$15-1,1,1),0),0),PLE!$AA$28*OFFSET(Import.PLQ,$A186-1,P$15-1,1,1)),IF($E186&lt;&gt;1,IF(ISNUMBER(INDEX(Import.PLE,Detalhamento!$E186,Detalhamento!P$15)),IF(INDEX(Import.PLE,Detalhamento!$E186,Detalhamento!P$15)&lt;=mediçao,0,OFFSET(Import.PLQ,$A186-1,P$15-1,1,1)),OFFSET(Import.PLQ,$A186-1,P$15-1,1,1)),(1-PLE!$AA$28)*OFFSET(Import.PLQ,$A186-1,P$15-1,1,1))))</f>
        <v>0</v>
      </c>
      <c r="Q186" s="144">
        <f ca="1">IF(Q$13="",0,CHOOSE(Detalhamento.OpçãoServiços,OFFSET(Import.PLQ,$A186-1,Q$15-1,1,1),IF($E186&lt;&gt;1,IF(ISNUMBER(INDEX(Import.PLE,Detalhamento!$E186,Detalhamento!Q$15)),IF(INDEX(Import.PLE,Detalhamento!$E186,Detalhamento!Q$15)&lt;=mediçao,OFFSET(Import.PLQ,$A186-1,Q$15-1,1,1),0),0),PLE!$AA$28*OFFSET(Import.PLQ,$A186-1,Q$15-1,1,1)),IF($E186&lt;&gt;1,IF(ISNUMBER(INDEX(Import.PLE,Detalhamento!$E186,Detalhamento!Q$15)),IF(INDEX(Import.PLE,Detalhamento!$E186,Detalhamento!Q$15)&lt;=mediçao,0,OFFSET(Import.PLQ,$A186-1,Q$15-1,1,1)),OFFSET(Import.PLQ,$A186-1,Q$15-1,1,1)),(1-PLE!$AA$28)*OFFSET(Import.PLQ,$A186-1,Q$15-1,1,1))))</f>
        <v>0</v>
      </c>
      <c r="R186" s="144">
        <f ca="1">IF(R$13="",0,CHOOSE(Detalhamento.OpçãoServiços,OFFSET(Import.PLQ,$A186-1,R$15-1,1,1),IF($E186&lt;&gt;1,IF(ISNUMBER(INDEX(Import.PLE,Detalhamento!$E186,Detalhamento!R$15)),IF(INDEX(Import.PLE,Detalhamento!$E186,Detalhamento!R$15)&lt;=mediçao,OFFSET(Import.PLQ,$A186-1,R$15-1,1,1),0),0),PLE!$AA$28*OFFSET(Import.PLQ,$A186-1,R$15-1,1,1)),IF($E186&lt;&gt;1,IF(ISNUMBER(INDEX(Import.PLE,Detalhamento!$E186,Detalhamento!R$15)),IF(INDEX(Import.PLE,Detalhamento!$E186,Detalhamento!R$15)&lt;=mediçao,0,OFFSET(Import.PLQ,$A186-1,R$15-1,1,1)),OFFSET(Import.PLQ,$A186-1,R$15-1,1,1)),(1-PLE!$AA$28)*OFFSET(Import.PLQ,$A186-1,R$15-1,1,1))))</f>
        <v>0</v>
      </c>
      <c r="S186" s="144">
        <f ca="1">IF(S$13="",0,CHOOSE(Detalhamento.OpçãoServiços,OFFSET(Import.PLQ,$A186-1,S$15-1,1,1),IF($E186&lt;&gt;1,IF(ISNUMBER(INDEX(Import.PLE,Detalhamento!$E186,Detalhamento!S$15)),IF(INDEX(Import.PLE,Detalhamento!$E186,Detalhamento!S$15)&lt;=mediçao,OFFSET(Import.PLQ,$A186-1,S$15-1,1,1),0),0),PLE!$AA$28*OFFSET(Import.PLQ,$A186-1,S$15-1,1,1)),IF($E186&lt;&gt;1,IF(ISNUMBER(INDEX(Import.PLE,Detalhamento!$E186,Detalhamento!S$15)),IF(INDEX(Import.PLE,Detalhamento!$E186,Detalhamento!S$15)&lt;=mediçao,0,OFFSET(Import.PLQ,$A186-1,S$15-1,1,1)),OFFSET(Import.PLQ,$A186-1,S$15-1,1,1)),(1-PLE!$AA$28)*OFFSET(Import.PLQ,$A186-1,S$15-1,1,1))))</f>
        <v>0</v>
      </c>
      <c r="T186" s="144">
        <f ca="1">IF(T$13="",0,CHOOSE(Detalhamento.OpçãoServiços,OFFSET(Import.PLQ,$A186-1,T$15-1,1,1),IF($E186&lt;&gt;1,IF(ISNUMBER(INDEX(Import.PLE,Detalhamento!$E186,Detalhamento!T$15)),IF(INDEX(Import.PLE,Detalhamento!$E186,Detalhamento!T$15)&lt;=mediçao,OFFSET(Import.PLQ,$A186-1,T$15-1,1,1),0),0),PLE!$AA$28*OFFSET(Import.PLQ,$A186-1,T$15-1,1,1)),IF($E186&lt;&gt;1,IF(ISNUMBER(INDEX(Import.PLE,Detalhamento!$E186,Detalhamento!T$15)),IF(INDEX(Import.PLE,Detalhamento!$E186,Detalhamento!T$15)&lt;=mediçao,0,OFFSET(Import.PLQ,$A186-1,T$15-1,1,1)),OFFSET(Import.PLQ,$A186-1,T$15-1,1,1)),(1-PLE!$AA$28)*OFFSET(Import.PLQ,$A186-1,T$15-1,1,1))))</f>
        <v>0</v>
      </c>
      <c r="U186" s="144">
        <f ca="1">IF(U$13="",0,CHOOSE(Detalhamento.OpçãoServiços,OFFSET(Import.PLQ,$A186-1,U$15-1,1,1),IF($E186&lt;&gt;1,IF(ISNUMBER(INDEX(Import.PLE,Detalhamento!$E186,Detalhamento!U$15)),IF(INDEX(Import.PLE,Detalhamento!$E186,Detalhamento!U$15)&lt;=mediçao,OFFSET(Import.PLQ,$A186-1,U$15-1,1,1),0),0),PLE!$AA$28*OFFSET(Import.PLQ,$A186-1,U$15-1,1,1)),IF($E186&lt;&gt;1,IF(ISNUMBER(INDEX(Import.PLE,Detalhamento!$E186,Detalhamento!U$15)),IF(INDEX(Import.PLE,Detalhamento!$E186,Detalhamento!U$15)&lt;=mediçao,0,OFFSET(Import.PLQ,$A186-1,U$15-1,1,1)),OFFSET(Import.PLQ,$A186-1,U$15-1,1,1)),(1-PLE!$AA$28)*OFFSET(Import.PLQ,$A186-1,U$15-1,1,1))))</f>
        <v>0</v>
      </c>
      <c r="V186" s="144">
        <f ca="1">IF(V$13="",0,CHOOSE(Detalhamento.OpçãoServiços,OFFSET(Import.PLQ,$A186-1,V$15-1,1,1),IF($E186&lt;&gt;1,IF(ISNUMBER(INDEX(Import.PLE,Detalhamento!$E186,Detalhamento!V$15)),IF(INDEX(Import.PLE,Detalhamento!$E186,Detalhamento!V$15)&lt;=mediçao,OFFSET(Import.PLQ,$A186-1,V$15-1,1,1),0),0),PLE!$AA$28*OFFSET(Import.PLQ,$A186-1,V$15-1,1,1)),IF($E186&lt;&gt;1,IF(ISNUMBER(INDEX(Import.PLE,Detalhamento!$E186,Detalhamento!V$15)),IF(INDEX(Import.PLE,Detalhamento!$E186,Detalhamento!V$15)&lt;=mediçao,0,OFFSET(Import.PLQ,$A186-1,V$15-1,1,1)),OFFSET(Import.PLQ,$A186-1,V$15-1,1,1)),(1-PLE!$AA$28)*OFFSET(Import.PLQ,$A186-1,V$15-1,1,1))))</f>
        <v>0</v>
      </c>
      <c r="W186" s="144">
        <f ca="1">IF(W$13="",0,CHOOSE(Detalhamento.OpçãoServiços,OFFSET(Import.PLQ,$A186-1,W$15-1,1,1),IF($E186&lt;&gt;1,IF(ISNUMBER(INDEX(Import.PLE,Detalhamento!$E186,Detalhamento!W$15)),IF(INDEX(Import.PLE,Detalhamento!$E186,Detalhamento!W$15)&lt;=mediçao,OFFSET(Import.PLQ,$A186-1,W$15-1,1,1),0),0),PLE!$AA$28*OFFSET(Import.PLQ,$A186-1,W$15-1,1,1)),IF($E186&lt;&gt;1,IF(ISNUMBER(INDEX(Import.PLE,Detalhamento!$E186,Detalhamento!W$15)),IF(INDEX(Import.PLE,Detalhamento!$E186,Detalhamento!W$15)&lt;=mediçao,0,OFFSET(Import.PLQ,$A186-1,W$15-1,1,1)),OFFSET(Import.PLQ,$A186-1,W$15-1,1,1)),(1-PLE!$AA$28)*OFFSET(Import.PLQ,$A186-1,W$15-1,1,1))))</f>
        <v>0</v>
      </c>
      <c r="X186" s="144">
        <f ca="1">IF(X$13="",0,CHOOSE(Detalhamento.OpçãoServiços,OFFSET(Import.PLQ,$A186-1,X$15-1,1,1),IF($E186&lt;&gt;1,IF(ISNUMBER(INDEX(Import.PLE,Detalhamento!$E186,Detalhamento!X$15)),IF(INDEX(Import.PLE,Detalhamento!$E186,Detalhamento!X$15)&lt;=mediçao,OFFSET(Import.PLQ,$A186-1,X$15-1,1,1),0),0),PLE!$AA$28*OFFSET(Import.PLQ,$A186-1,X$15-1,1,1)),IF($E186&lt;&gt;1,IF(ISNUMBER(INDEX(Import.PLE,Detalhamento!$E186,Detalhamento!X$15)),IF(INDEX(Import.PLE,Detalhamento!$E186,Detalhamento!X$15)&lt;=mediçao,0,OFFSET(Import.PLQ,$A186-1,X$15-1,1,1)),OFFSET(Import.PLQ,$A186-1,X$15-1,1,1)),(1-PLE!$AA$28)*OFFSET(Import.PLQ,$A186-1,X$15-1,1,1))))</f>
        <v>0</v>
      </c>
      <c r="Y186" s="144">
        <f ca="1">IF(Y$13="",0,CHOOSE(Detalhamento.OpçãoServiços,OFFSET(Import.PLQ,$A186-1,Y$15-1,1,1),IF($E186&lt;&gt;1,IF(ISNUMBER(INDEX(Import.PLE,Detalhamento!$E186,Detalhamento!Y$15)),IF(INDEX(Import.PLE,Detalhamento!$E186,Detalhamento!Y$15)&lt;=mediçao,OFFSET(Import.PLQ,$A186-1,Y$15-1,1,1),0),0),PLE!$AA$28*OFFSET(Import.PLQ,$A186-1,Y$15-1,1,1)),IF($E186&lt;&gt;1,IF(ISNUMBER(INDEX(Import.PLE,Detalhamento!$E186,Detalhamento!Y$15)),IF(INDEX(Import.PLE,Detalhamento!$E186,Detalhamento!Y$15)&lt;=mediçao,0,OFFSET(Import.PLQ,$A186-1,Y$15-1,1,1)),OFFSET(Import.PLQ,$A186-1,Y$15-1,1,1)),(1-PLE!$AA$28)*OFFSET(Import.PLQ,$A186-1,Y$15-1,1,1))))</f>
        <v>0</v>
      </c>
      <c r="Z186" s="144">
        <f ca="1">IF(Z$13="",0,CHOOSE(Detalhamento.OpçãoServiços,OFFSET(Import.PLQ,$A186-1,Z$15-1,1,1),IF($E186&lt;&gt;1,IF(ISNUMBER(INDEX(Import.PLE,Detalhamento!$E186,Detalhamento!Z$15)),IF(INDEX(Import.PLE,Detalhamento!$E186,Detalhamento!Z$15)&lt;=mediçao,OFFSET(Import.PLQ,$A186-1,Z$15-1,1,1),0),0),PLE!$AA$28*OFFSET(Import.PLQ,$A186-1,Z$15-1,1,1)),IF($E186&lt;&gt;1,IF(ISNUMBER(INDEX(Import.PLE,Detalhamento!$E186,Detalhamento!Z$15)),IF(INDEX(Import.PLE,Detalhamento!$E186,Detalhamento!Z$15)&lt;=mediçao,0,OFFSET(Import.PLQ,$A186-1,Z$15-1,1,1)),OFFSET(Import.PLQ,$A186-1,Z$15-1,1,1)),(1-PLE!$AA$28)*OFFSET(Import.PLQ,$A186-1,Z$15-1,1,1))))</f>
        <v>0</v>
      </c>
      <c r="AA186" s="144">
        <f ca="1">IF(AA$13="",0,CHOOSE(Detalhamento.OpçãoServiços,OFFSET(Import.PLQ,$A186-1,AA$15-1,1,1),IF($E186&lt;&gt;1,IF(ISNUMBER(INDEX(Import.PLE,Detalhamento!$E186,Detalhamento!AA$15)),IF(INDEX(Import.PLE,Detalhamento!$E186,Detalhamento!AA$15)&lt;=mediçao,OFFSET(Import.PLQ,$A186-1,AA$15-1,1,1),0),0),PLE!$AA$28*OFFSET(Import.PLQ,$A186-1,AA$15-1,1,1)),IF($E186&lt;&gt;1,IF(ISNUMBER(INDEX(Import.PLE,Detalhamento!$E186,Detalhamento!AA$15)),IF(INDEX(Import.PLE,Detalhamento!$E186,Detalhamento!AA$15)&lt;=mediçao,0,OFFSET(Import.PLQ,$A186-1,AA$15-1,1,1)),OFFSET(Import.PLQ,$A186-1,AA$15-1,1,1)),(1-PLE!$AA$28)*OFFSET(Import.PLQ,$A186-1,AA$15-1,1,1))))</f>
        <v>0</v>
      </c>
      <c r="AB186" s="144">
        <f ca="1">IF(AB$13="",0,CHOOSE(Detalhamento.OpçãoServiços,OFFSET(Import.PLQ,$A186-1,AB$15-1,1,1),IF($E186&lt;&gt;1,IF(ISNUMBER(INDEX(Import.PLE,Detalhamento!$E186,Detalhamento!AB$15)),IF(INDEX(Import.PLE,Detalhamento!$E186,Detalhamento!AB$15)&lt;=mediçao,OFFSET(Import.PLQ,$A186-1,AB$15-1,1,1),0),0),PLE!$AA$28*OFFSET(Import.PLQ,$A186-1,AB$15-1,1,1)),IF($E186&lt;&gt;1,IF(ISNUMBER(INDEX(Import.PLE,Detalhamento!$E186,Detalhamento!AB$15)),IF(INDEX(Import.PLE,Detalhamento!$E186,Detalhamento!AB$15)&lt;=mediçao,0,OFFSET(Import.PLQ,$A186-1,AB$15-1,1,1)),OFFSET(Import.PLQ,$A186-1,AB$15-1,1,1)),(1-PLE!$AA$28)*OFFSET(Import.PLQ,$A186-1,AB$15-1,1,1))))</f>
        <v>0</v>
      </c>
      <c r="AC186" s="144">
        <f ca="1">IF(AC$13="",0,CHOOSE(Detalhamento.OpçãoServiços,OFFSET(Import.PLQ,$A186-1,AC$15-1,1,1),IF($E186&lt;&gt;1,IF(ISNUMBER(INDEX(Import.PLE,Detalhamento!$E186,Detalhamento!AC$15)),IF(INDEX(Import.PLE,Detalhamento!$E186,Detalhamento!AC$15)&lt;=mediçao,OFFSET(Import.PLQ,$A186-1,AC$15-1,1,1),0),0),PLE!$AA$28*OFFSET(Import.PLQ,$A186-1,AC$15-1,1,1)),IF($E186&lt;&gt;1,IF(ISNUMBER(INDEX(Import.PLE,Detalhamento!$E186,Detalhamento!AC$15)),IF(INDEX(Import.PLE,Detalhamento!$E186,Detalhamento!AC$15)&lt;=mediçao,0,OFFSET(Import.PLQ,$A186-1,AC$15-1,1,1)),OFFSET(Import.PLQ,$A186-1,AC$15-1,1,1)),(1-PLE!$AA$28)*OFFSET(Import.PLQ,$A186-1,AC$15-1,1,1))))</f>
        <v>0</v>
      </c>
      <c r="AD186" s="144">
        <f ca="1">IF(AD$13="",0,CHOOSE(Detalhamento.OpçãoServiços,OFFSET(Import.PLQ,$A186-1,AD$15-1,1,1),IF($E186&lt;&gt;1,IF(ISNUMBER(INDEX(Import.PLE,Detalhamento!$E186,Detalhamento!AD$15)),IF(INDEX(Import.PLE,Detalhamento!$E186,Detalhamento!AD$15)&lt;=mediçao,OFFSET(Import.PLQ,$A186-1,AD$15-1,1,1),0),0),PLE!$AA$28*OFFSET(Import.PLQ,$A186-1,AD$15-1,1,1)),IF($E186&lt;&gt;1,IF(ISNUMBER(INDEX(Import.PLE,Detalhamento!$E186,Detalhamento!AD$15)),IF(INDEX(Import.PLE,Detalhamento!$E186,Detalhamento!AD$15)&lt;=mediçao,0,OFFSET(Import.PLQ,$A186-1,AD$15-1,1,1)),OFFSET(Import.PLQ,$A186-1,AD$15-1,1,1)),(1-PLE!$AA$28)*OFFSET(Import.PLQ,$A186-1,AD$15-1,1,1))))</f>
        <v>0</v>
      </c>
      <c r="AE186" s="144">
        <f ca="1">IF(AE$13="",0,CHOOSE(Detalhamento.OpçãoServiços,OFFSET(Import.PLQ,$A186-1,AE$15-1,1,1),IF($E186&lt;&gt;1,IF(ISNUMBER(INDEX(Import.PLE,Detalhamento!$E186,Detalhamento!AE$15)),IF(INDEX(Import.PLE,Detalhamento!$E186,Detalhamento!AE$15)&lt;=mediçao,OFFSET(Import.PLQ,$A186-1,AE$15-1,1,1),0),0),PLE!$AA$28*OFFSET(Import.PLQ,$A186-1,AE$15-1,1,1)),IF($E186&lt;&gt;1,IF(ISNUMBER(INDEX(Import.PLE,Detalhamento!$E186,Detalhamento!AE$15)),IF(INDEX(Import.PLE,Detalhamento!$E186,Detalhamento!AE$15)&lt;=mediçao,0,OFFSET(Import.PLQ,$A186-1,AE$15-1,1,1)),OFFSET(Import.PLQ,$A186-1,AE$15-1,1,1)),(1-PLE!$AA$28)*OFFSET(Import.PLQ,$A186-1,AE$15-1,1,1))))</f>
        <v>0</v>
      </c>
      <c r="AF186" s="144">
        <f ca="1">IF(AF$13="",0,CHOOSE(Detalhamento.OpçãoServiços,OFFSET(Import.PLQ,$A186-1,AF$15-1,1,1),IF($E186&lt;&gt;1,IF(ISNUMBER(INDEX(Import.PLE,Detalhamento!$E186,Detalhamento!AF$15)),IF(INDEX(Import.PLE,Detalhamento!$E186,Detalhamento!AF$15)&lt;=mediçao,OFFSET(Import.PLQ,$A186-1,AF$15-1,1,1),0),0),PLE!$AA$28*OFFSET(Import.PLQ,$A186-1,AF$15-1,1,1)),IF($E186&lt;&gt;1,IF(ISNUMBER(INDEX(Import.PLE,Detalhamento!$E186,Detalhamento!AF$15)),IF(INDEX(Import.PLE,Detalhamento!$E186,Detalhamento!AF$15)&lt;=mediçao,0,OFFSET(Import.PLQ,$A186-1,AF$15-1,1,1)),OFFSET(Import.PLQ,$A186-1,AF$15-1,1,1)),(1-PLE!$AA$28)*OFFSET(Import.PLQ,$A186-1,AF$15-1,1,1))))</f>
        <v>0</v>
      </c>
      <c r="AG186" s="144">
        <f ca="1">IF(AG$13="",0,CHOOSE(Detalhamento.OpçãoServiços,OFFSET(Import.PLQ,$A186-1,AG$15-1,1,1),IF($E186&lt;&gt;1,IF(ISNUMBER(INDEX(Import.PLE,Detalhamento!$E186,Detalhamento!AG$15)),IF(INDEX(Import.PLE,Detalhamento!$E186,Detalhamento!AG$15)&lt;=mediçao,OFFSET(Import.PLQ,$A186-1,AG$15-1,1,1),0),0),PLE!$AA$28*OFFSET(Import.PLQ,$A186-1,AG$15-1,1,1)),IF($E186&lt;&gt;1,IF(ISNUMBER(INDEX(Import.PLE,Detalhamento!$E186,Detalhamento!AG$15)),IF(INDEX(Import.PLE,Detalhamento!$E186,Detalhamento!AG$15)&lt;=mediçao,0,OFFSET(Import.PLQ,$A186-1,AG$15-1,1,1)),OFFSET(Import.PLQ,$A186-1,AG$15-1,1,1)),(1-PLE!$AA$28)*OFFSET(Import.PLQ,$A186-1,AG$15-1,1,1))))</f>
        <v>0</v>
      </c>
      <c r="AH186" s="144">
        <f ca="1">IF(AH$13="",0,CHOOSE(Detalhamento.OpçãoServiços,OFFSET(Import.PLQ,$A186-1,AH$15-1,1,1),IF($E186&lt;&gt;1,IF(ISNUMBER(INDEX(Import.PLE,Detalhamento!$E186,Detalhamento!AH$15)),IF(INDEX(Import.PLE,Detalhamento!$E186,Detalhamento!AH$15)&lt;=mediçao,OFFSET(Import.PLQ,$A186-1,AH$15-1,1,1),0),0),PLE!$AA$28*OFFSET(Import.PLQ,$A186-1,AH$15-1,1,1)),IF($E186&lt;&gt;1,IF(ISNUMBER(INDEX(Import.PLE,Detalhamento!$E186,Detalhamento!AH$15)),IF(INDEX(Import.PLE,Detalhamento!$E186,Detalhamento!AH$15)&lt;=mediçao,0,OFFSET(Import.PLQ,$A186-1,AH$15-1,1,1)),OFFSET(Import.PLQ,$A186-1,AH$15-1,1,1)),(1-PLE!$AA$28)*OFFSET(Import.PLQ,$A186-1,AH$15-1,1,1))))</f>
        <v>0</v>
      </c>
      <c r="AI186" s="144">
        <f ca="1">IF(AI$13="",0,CHOOSE(Detalhamento.OpçãoServiços,OFFSET(Import.PLQ,$A186-1,AI$15-1,1,1),IF($E186&lt;&gt;1,IF(ISNUMBER(INDEX(Import.PLE,Detalhamento!$E186,Detalhamento!AI$15)),IF(INDEX(Import.PLE,Detalhamento!$E186,Detalhamento!AI$15)&lt;=mediçao,OFFSET(Import.PLQ,$A186-1,AI$15-1,1,1),0),0),PLE!$AA$28*OFFSET(Import.PLQ,$A186-1,AI$15-1,1,1)),IF($E186&lt;&gt;1,IF(ISNUMBER(INDEX(Import.PLE,Detalhamento!$E186,Detalhamento!AI$15)),IF(INDEX(Import.PLE,Detalhamento!$E186,Detalhamento!AI$15)&lt;=mediçao,0,OFFSET(Import.PLQ,$A186-1,AI$15-1,1,1)),OFFSET(Import.PLQ,$A186-1,AI$15-1,1,1)),(1-PLE!$AA$28)*OFFSET(Import.PLQ,$A186-1,AI$15-1,1,1))))</f>
        <v>0</v>
      </c>
      <c r="AJ186" s="144">
        <f ca="1">IF(AJ$13="",0,CHOOSE(Detalhamento.OpçãoServiços,OFFSET(Import.PLQ,$A186-1,AJ$15-1,1,1),IF($E186&lt;&gt;1,IF(ISNUMBER(INDEX(Import.PLE,Detalhamento!$E186,Detalhamento!AJ$15)),IF(INDEX(Import.PLE,Detalhamento!$E186,Detalhamento!AJ$15)&lt;=mediçao,OFFSET(Import.PLQ,$A186-1,AJ$15-1,1,1),0),0),PLE!$AA$28*OFFSET(Import.PLQ,$A186-1,AJ$15-1,1,1)),IF($E186&lt;&gt;1,IF(ISNUMBER(INDEX(Import.PLE,Detalhamento!$E186,Detalhamento!AJ$15)),IF(INDEX(Import.PLE,Detalhamento!$E186,Detalhamento!AJ$15)&lt;=mediçao,0,OFFSET(Import.PLQ,$A186-1,AJ$15-1,1,1)),OFFSET(Import.PLQ,$A186-1,AJ$15-1,1,1)),(1-PLE!$AA$28)*OFFSET(Import.PLQ,$A186-1,AJ$15-1,1,1))))</f>
        <v>0</v>
      </c>
      <c r="AK186" s="144">
        <f ca="1">IF(AK$13="",0,CHOOSE(Detalhamento.OpçãoServiços,OFFSET(Import.PLQ,$A186-1,AK$15-1,1,1),IF($E186&lt;&gt;1,IF(ISNUMBER(INDEX(Import.PLE,Detalhamento!$E186,Detalhamento!AK$15)),IF(INDEX(Import.PLE,Detalhamento!$E186,Detalhamento!AK$15)&lt;=mediçao,OFFSET(Import.PLQ,$A186-1,AK$15-1,1,1),0),0),PLE!$AA$28*OFFSET(Import.PLQ,$A186-1,AK$15-1,1,1)),IF($E186&lt;&gt;1,IF(ISNUMBER(INDEX(Import.PLE,Detalhamento!$E186,Detalhamento!AK$15)),IF(INDEX(Import.PLE,Detalhamento!$E186,Detalhamento!AK$15)&lt;=mediçao,0,OFFSET(Import.PLQ,$A186-1,AK$15-1,1,1)),OFFSET(Import.PLQ,$A186-1,AK$15-1,1,1)),(1-PLE!$AA$28)*OFFSET(Import.PLQ,$A186-1,AK$15-1,1,1))))</f>
        <v>0</v>
      </c>
      <c r="AL186" s="144">
        <f ca="1">IF(AL$13="",0,CHOOSE(Detalhamento.OpçãoServiços,OFFSET(Import.PLQ,$A186-1,AL$15-1,1,1),IF($E186&lt;&gt;1,IF(ISNUMBER(INDEX(Import.PLE,Detalhamento!$E186,Detalhamento!AL$15)),IF(INDEX(Import.PLE,Detalhamento!$E186,Detalhamento!AL$15)&lt;=mediçao,OFFSET(Import.PLQ,$A186-1,AL$15-1,1,1),0),0),PLE!$AA$28*OFFSET(Import.PLQ,$A186-1,AL$15-1,1,1)),IF($E186&lt;&gt;1,IF(ISNUMBER(INDEX(Import.PLE,Detalhamento!$E186,Detalhamento!AL$15)),IF(INDEX(Import.PLE,Detalhamento!$E186,Detalhamento!AL$15)&lt;=mediçao,0,OFFSET(Import.PLQ,$A186-1,AL$15-1,1,1)),OFFSET(Import.PLQ,$A186-1,AL$15-1,1,1)),(1-PLE!$AA$28)*OFFSET(Import.PLQ,$A186-1,AL$15-1,1,1))))</f>
        <v>0</v>
      </c>
      <c r="AM186" s="144">
        <f ca="1">IF(AM$13="",0,CHOOSE(Detalhamento.OpçãoServiços,OFFSET(Import.PLQ,$A186-1,AM$15-1,1,1),IF($E186&lt;&gt;1,IF(ISNUMBER(INDEX(Import.PLE,Detalhamento!$E186,Detalhamento!AM$15)),IF(INDEX(Import.PLE,Detalhamento!$E186,Detalhamento!AM$15)&lt;=mediçao,OFFSET(Import.PLQ,$A186-1,AM$15-1,1,1),0),0),PLE!$AA$28*OFFSET(Import.PLQ,$A186-1,AM$15-1,1,1)),IF($E186&lt;&gt;1,IF(ISNUMBER(INDEX(Import.PLE,Detalhamento!$E186,Detalhamento!AM$15)),IF(INDEX(Import.PLE,Detalhamento!$E186,Detalhamento!AM$15)&lt;=mediçao,0,OFFSET(Import.PLQ,$A186-1,AM$15-1,1,1)),OFFSET(Import.PLQ,$A186-1,AM$15-1,1,1)),(1-PLE!$AA$28)*OFFSET(Import.PLQ,$A186-1,AM$15-1,1,1))))</f>
        <v>0</v>
      </c>
      <c r="AN186" s="144">
        <f ca="1">IF(AN$13="",0,CHOOSE(Detalhamento.OpçãoServiços,OFFSET(Import.PLQ,$A186-1,AN$15-1,1,1),IF($E186&lt;&gt;1,IF(ISNUMBER(INDEX(Import.PLE,Detalhamento!$E186,Detalhamento!AN$15)),IF(INDEX(Import.PLE,Detalhamento!$E186,Detalhamento!AN$15)&lt;=mediçao,OFFSET(Import.PLQ,$A186-1,AN$15-1,1,1),0),0),PLE!$AA$28*OFFSET(Import.PLQ,$A186-1,AN$15-1,1,1)),IF($E186&lt;&gt;1,IF(ISNUMBER(INDEX(Import.PLE,Detalhamento!$E186,Detalhamento!AN$15)),IF(INDEX(Import.PLE,Detalhamento!$E186,Detalhamento!AN$15)&lt;=mediçao,0,OFFSET(Import.PLQ,$A186-1,AN$15-1,1,1)),OFFSET(Import.PLQ,$A186-1,AN$15-1,1,1)),(1-PLE!$AA$28)*OFFSET(Import.PLQ,$A186-1,AN$15-1,1,1))))</f>
        <v>0</v>
      </c>
      <c r="AO186" s="144">
        <f ca="1">IF(AO$13="",0,CHOOSE(Detalhamento.OpçãoServiços,OFFSET(Import.PLQ,$A186-1,AO$15-1,1,1),IF($E186&lt;&gt;1,IF(ISNUMBER(INDEX(Import.PLE,Detalhamento!$E186,Detalhamento!AO$15)),IF(INDEX(Import.PLE,Detalhamento!$E186,Detalhamento!AO$15)&lt;=mediçao,OFFSET(Import.PLQ,$A186-1,AO$15-1,1,1),0),0),PLE!$AA$28*OFFSET(Import.PLQ,$A186-1,AO$15-1,1,1)),IF($E186&lt;&gt;1,IF(ISNUMBER(INDEX(Import.PLE,Detalhamento!$E186,Detalhamento!AO$15)),IF(INDEX(Import.PLE,Detalhamento!$E186,Detalhamento!AO$15)&lt;=mediçao,0,OFFSET(Import.PLQ,$A186-1,AO$15-1,1,1)),OFFSET(Import.PLQ,$A186-1,AO$15-1,1,1)),(1-PLE!$AA$28)*OFFSET(Import.PLQ,$A186-1,AO$15-1,1,1))))</f>
        <v>0</v>
      </c>
      <c r="AP186" s="144">
        <f ca="1">IF(AP$13="",0,CHOOSE(Detalhamento.OpçãoServiços,OFFSET(Import.PLQ,$A186-1,AP$15-1,1,1),IF($E186&lt;&gt;1,IF(ISNUMBER(INDEX(Import.PLE,Detalhamento!$E186,Detalhamento!AP$15)),IF(INDEX(Import.PLE,Detalhamento!$E186,Detalhamento!AP$15)&lt;=mediçao,OFFSET(Import.PLQ,$A186-1,AP$15-1,1,1),0),0),PLE!$AA$28*OFFSET(Import.PLQ,$A186-1,AP$15-1,1,1)),IF($E186&lt;&gt;1,IF(ISNUMBER(INDEX(Import.PLE,Detalhamento!$E186,Detalhamento!AP$15)),IF(INDEX(Import.PLE,Detalhamento!$E186,Detalhamento!AP$15)&lt;=mediçao,0,OFFSET(Import.PLQ,$A186-1,AP$15-1,1,1)),OFFSET(Import.PLQ,$A186-1,AP$15-1,1,1)),(1-PLE!$AA$28)*OFFSET(Import.PLQ,$A186-1,AP$15-1,1,1))))</f>
        <v>0</v>
      </c>
      <c r="AQ186" s="144">
        <f ca="1">IF(AQ$13="",0,CHOOSE(Detalhamento.OpçãoServiços,OFFSET(Import.PLQ,$A186-1,AQ$15-1,1,1),IF($E186&lt;&gt;1,IF(ISNUMBER(INDEX(Import.PLE,Detalhamento!$E186,Detalhamento!AQ$15)),IF(INDEX(Import.PLE,Detalhamento!$E186,Detalhamento!AQ$15)&lt;=mediçao,OFFSET(Import.PLQ,$A186-1,AQ$15-1,1,1),0),0),PLE!$AA$28*OFFSET(Import.PLQ,$A186-1,AQ$15-1,1,1)),IF($E186&lt;&gt;1,IF(ISNUMBER(INDEX(Import.PLE,Detalhamento!$E186,Detalhamento!AQ$15)),IF(INDEX(Import.PLE,Detalhamento!$E186,Detalhamento!AQ$15)&lt;=mediçao,0,OFFSET(Import.PLQ,$A186-1,AQ$15-1,1,1)),OFFSET(Import.PLQ,$A186-1,AQ$15-1,1,1)),(1-PLE!$AA$28)*OFFSET(Import.PLQ,$A186-1,AQ$15-1,1,1))))</f>
        <v>0</v>
      </c>
      <c r="AR186" s="144">
        <f ca="1">IF(AR$13="",0,CHOOSE(Detalhamento.OpçãoServiços,OFFSET(Import.PLQ,$A186-1,AR$15-1,1,1),IF($E186&lt;&gt;1,IF(ISNUMBER(INDEX(Import.PLE,Detalhamento!$E186,Detalhamento!AR$15)),IF(INDEX(Import.PLE,Detalhamento!$E186,Detalhamento!AR$15)&lt;=mediçao,OFFSET(Import.PLQ,$A186-1,AR$15-1,1,1),0),0),PLE!$AA$28*OFFSET(Import.PLQ,$A186-1,AR$15-1,1,1)),IF($E186&lt;&gt;1,IF(ISNUMBER(INDEX(Import.PLE,Detalhamento!$E186,Detalhamento!AR$15)),IF(INDEX(Import.PLE,Detalhamento!$E186,Detalhamento!AR$15)&lt;=mediçao,0,OFFSET(Import.PLQ,$A186-1,AR$15-1,1,1)),OFFSET(Import.PLQ,$A186-1,AR$15-1,1,1)),(1-PLE!$AA$28)*OFFSET(Import.PLQ,$A186-1,AR$15-1,1,1))))</f>
        <v>0</v>
      </c>
      <c r="AS186" s="144">
        <f ca="1">IF(AS$13="",0,CHOOSE(Detalhamento.OpçãoServiços,OFFSET(Import.PLQ,$A186-1,AS$15-1,1,1),IF($E186&lt;&gt;1,IF(ISNUMBER(INDEX(Import.PLE,Detalhamento!$E186,Detalhamento!AS$15)),IF(INDEX(Import.PLE,Detalhamento!$E186,Detalhamento!AS$15)&lt;=mediçao,OFFSET(Import.PLQ,$A186-1,AS$15-1,1,1),0),0),PLE!$AA$28*OFFSET(Import.PLQ,$A186-1,AS$15-1,1,1)),IF($E186&lt;&gt;1,IF(ISNUMBER(INDEX(Import.PLE,Detalhamento!$E186,Detalhamento!AS$15)),IF(INDEX(Import.PLE,Detalhamento!$E186,Detalhamento!AS$15)&lt;=mediçao,0,OFFSET(Import.PLQ,$A186-1,AS$15-1,1,1)),OFFSET(Import.PLQ,$A186-1,AS$15-1,1,1)),(1-PLE!$AA$28)*OFFSET(Import.PLQ,$A186-1,AS$15-1,1,1))))</f>
        <v>0</v>
      </c>
      <c r="AT186" s="144">
        <f ca="1">IF(AT$13="",0,CHOOSE(Detalhamento.OpçãoServiços,OFFSET(Import.PLQ,$A186-1,AT$15-1,1,1),IF($E186&lt;&gt;1,IF(ISNUMBER(INDEX(Import.PLE,Detalhamento!$E186,Detalhamento!AT$15)),IF(INDEX(Import.PLE,Detalhamento!$E186,Detalhamento!AT$15)&lt;=mediçao,OFFSET(Import.PLQ,$A186-1,AT$15-1,1,1),0),0),PLE!$AA$28*OFFSET(Import.PLQ,$A186-1,AT$15-1,1,1)),IF($E186&lt;&gt;1,IF(ISNUMBER(INDEX(Import.PLE,Detalhamento!$E186,Detalhamento!AT$15)),IF(INDEX(Import.PLE,Detalhamento!$E186,Detalhamento!AT$15)&lt;=mediçao,0,OFFSET(Import.PLQ,$A186-1,AT$15-1,1,1)),OFFSET(Import.PLQ,$A186-1,AT$15-1,1,1)),(1-PLE!$AA$28)*OFFSET(Import.PLQ,$A186-1,AT$15-1,1,1))))</f>
        <v>0</v>
      </c>
      <c r="AU186" s="144">
        <f ca="1">IF(AU$13="",0,CHOOSE(Detalhamento.OpçãoServiços,OFFSET(Import.PLQ,$A186-1,AU$15-1,1,1),IF($E186&lt;&gt;1,IF(ISNUMBER(INDEX(Import.PLE,Detalhamento!$E186,Detalhamento!AU$15)),IF(INDEX(Import.PLE,Detalhamento!$E186,Detalhamento!AU$15)&lt;=mediçao,OFFSET(Import.PLQ,$A186-1,AU$15-1,1,1),0),0),PLE!$AA$28*OFFSET(Import.PLQ,$A186-1,AU$15-1,1,1)),IF($E186&lt;&gt;1,IF(ISNUMBER(INDEX(Import.PLE,Detalhamento!$E186,Detalhamento!AU$15)),IF(INDEX(Import.PLE,Detalhamento!$E186,Detalhamento!AU$15)&lt;=mediçao,0,OFFSET(Import.PLQ,$A186-1,AU$15-1,1,1)),OFFSET(Import.PLQ,$A186-1,AU$15-1,1,1)),(1-PLE!$AA$28)*OFFSET(Import.PLQ,$A186-1,AU$15-1,1,1))))</f>
        <v>0</v>
      </c>
      <c r="AV186" s="144">
        <f ca="1">IF(AV$13="",0,CHOOSE(Detalhamento.OpçãoServiços,OFFSET(Import.PLQ,$A186-1,AV$15-1,1,1),IF($E186&lt;&gt;1,IF(ISNUMBER(INDEX(Import.PLE,Detalhamento!$E186,Detalhamento!AV$15)),IF(INDEX(Import.PLE,Detalhamento!$E186,Detalhamento!AV$15)&lt;=mediçao,OFFSET(Import.PLQ,$A186-1,AV$15-1,1,1),0),0),PLE!$AA$28*OFFSET(Import.PLQ,$A186-1,AV$15-1,1,1)),IF($E186&lt;&gt;1,IF(ISNUMBER(INDEX(Import.PLE,Detalhamento!$E186,Detalhamento!AV$15)),IF(INDEX(Import.PLE,Detalhamento!$E186,Detalhamento!AV$15)&lt;=mediçao,0,OFFSET(Import.PLQ,$A186-1,AV$15-1,1,1)),OFFSET(Import.PLQ,$A186-1,AV$15-1,1,1)),(1-PLE!$AA$28)*OFFSET(Import.PLQ,$A186-1,AV$15-1,1,1))))</f>
        <v>0</v>
      </c>
      <c r="AW186" s="144">
        <f ca="1">IF(AW$13="",0,CHOOSE(Detalhamento.OpçãoServiços,OFFSET(Import.PLQ,$A186-1,AW$15-1,1,1),IF($E186&lt;&gt;1,IF(ISNUMBER(INDEX(Import.PLE,Detalhamento!$E186,Detalhamento!AW$15)),IF(INDEX(Import.PLE,Detalhamento!$E186,Detalhamento!AW$15)&lt;=mediçao,OFFSET(Import.PLQ,$A186-1,AW$15-1,1,1),0),0),PLE!$AA$28*OFFSET(Import.PLQ,$A186-1,AW$15-1,1,1)),IF($E186&lt;&gt;1,IF(ISNUMBER(INDEX(Import.PLE,Detalhamento!$E186,Detalhamento!AW$15)),IF(INDEX(Import.PLE,Detalhamento!$E186,Detalhamento!AW$15)&lt;=mediçao,0,OFFSET(Import.PLQ,$A186-1,AW$15-1,1,1)),OFFSET(Import.PLQ,$A186-1,AW$15-1,1,1)),(1-PLE!$AA$28)*OFFSET(Import.PLQ,$A186-1,AW$15-1,1,1))))</f>
        <v>0</v>
      </c>
      <c r="AX186" s="144">
        <f ca="1">IF(AX$13="",0,CHOOSE(Detalhamento.OpçãoServiços,OFFSET(Import.PLQ,$A186-1,AX$15-1,1,1),IF($E186&lt;&gt;1,IF(ISNUMBER(INDEX(Import.PLE,Detalhamento!$E186,Detalhamento!AX$15)),IF(INDEX(Import.PLE,Detalhamento!$E186,Detalhamento!AX$15)&lt;=mediçao,OFFSET(Import.PLQ,$A186-1,AX$15-1,1,1),0),0),PLE!$AA$28*OFFSET(Import.PLQ,$A186-1,AX$15-1,1,1)),IF($E186&lt;&gt;1,IF(ISNUMBER(INDEX(Import.PLE,Detalhamento!$E186,Detalhamento!AX$15)),IF(INDEX(Import.PLE,Detalhamento!$E186,Detalhamento!AX$15)&lt;=mediçao,0,OFFSET(Import.PLQ,$A186-1,AX$15-1,1,1)),OFFSET(Import.PLQ,$A186-1,AX$15-1,1,1)),(1-PLE!$AA$28)*OFFSET(Import.PLQ,$A186-1,AX$15-1,1,1))))</f>
        <v>0</v>
      </c>
      <c r="AY186" s="144">
        <f ca="1">IF(AY$13="",0,CHOOSE(Detalhamento.OpçãoServiços,OFFSET(Import.PLQ,$A186-1,AY$15-1,1,1),IF($E186&lt;&gt;1,IF(ISNUMBER(INDEX(Import.PLE,Detalhamento!$E186,Detalhamento!AY$15)),IF(INDEX(Import.PLE,Detalhamento!$E186,Detalhamento!AY$15)&lt;=mediçao,OFFSET(Import.PLQ,$A186-1,AY$15-1,1,1),0),0),PLE!$AA$28*OFFSET(Import.PLQ,$A186-1,AY$15-1,1,1)),IF($E186&lt;&gt;1,IF(ISNUMBER(INDEX(Import.PLE,Detalhamento!$E186,Detalhamento!AY$15)),IF(INDEX(Import.PLE,Detalhamento!$E186,Detalhamento!AY$15)&lt;=mediçao,0,OFFSET(Import.PLQ,$A186-1,AY$15-1,1,1)),OFFSET(Import.PLQ,$A186-1,AY$15-1,1,1)),(1-PLE!$AA$28)*OFFSET(Import.PLQ,$A186-1,AY$15-1,1,1))))</f>
        <v>0</v>
      </c>
      <c r="AZ186" s="144">
        <f ca="1">IF(AZ$13="",0,CHOOSE(Detalhamento.OpçãoServiços,OFFSET(Import.PLQ,$A186-1,AZ$15-1,1,1),IF($E186&lt;&gt;1,IF(ISNUMBER(INDEX(Import.PLE,Detalhamento!$E186,Detalhamento!AZ$15)),IF(INDEX(Import.PLE,Detalhamento!$E186,Detalhamento!AZ$15)&lt;=mediçao,OFFSET(Import.PLQ,$A186-1,AZ$15-1,1,1),0),0),PLE!$AA$28*OFFSET(Import.PLQ,$A186-1,AZ$15-1,1,1)),IF($E186&lt;&gt;1,IF(ISNUMBER(INDEX(Import.PLE,Detalhamento!$E186,Detalhamento!AZ$15)),IF(INDEX(Import.PLE,Detalhamento!$E186,Detalhamento!AZ$15)&lt;=mediçao,0,OFFSET(Import.PLQ,$A186-1,AZ$15-1,1,1)),OFFSET(Import.PLQ,$A186-1,AZ$15-1,1,1)),(1-PLE!$AA$28)*OFFSET(Import.PLQ,$A186-1,AZ$15-1,1,1))))</f>
        <v>0</v>
      </c>
      <c r="BA186" s="144">
        <f ca="1">IF(BA$13="",0,CHOOSE(Detalhamento.OpçãoServiços,OFFSET(Import.PLQ,$A186-1,BA$15-1,1,1),IF($E186&lt;&gt;1,IF(ISNUMBER(INDEX(Import.PLE,Detalhamento!$E186,Detalhamento!BA$15)),IF(INDEX(Import.PLE,Detalhamento!$E186,Detalhamento!BA$15)&lt;=mediçao,OFFSET(Import.PLQ,$A186-1,BA$15-1,1,1),0),0),PLE!$AA$28*OFFSET(Import.PLQ,$A186-1,BA$15-1,1,1)),IF($E186&lt;&gt;1,IF(ISNUMBER(INDEX(Import.PLE,Detalhamento!$E186,Detalhamento!BA$15)),IF(INDEX(Import.PLE,Detalhamento!$E186,Detalhamento!BA$15)&lt;=mediçao,0,OFFSET(Import.PLQ,$A186-1,BA$15-1,1,1)),OFFSET(Import.PLQ,$A186-1,BA$15-1,1,1)),(1-PLE!$AA$28)*OFFSET(Import.PLQ,$A186-1,BA$15-1,1,1))))</f>
        <v>0</v>
      </c>
      <c r="BB186" s="144">
        <f ca="1">IF(BB$13="",0,CHOOSE(Detalhamento.OpçãoServiços,OFFSET(Import.PLQ,$A186-1,BB$15-1,1,1),IF($E186&lt;&gt;1,IF(ISNUMBER(INDEX(Import.PLE,Detalhamento!$E186,Detalhamento!BB$15)),IF(INDEX(Import.PLE,Detalhamento!$E186,Detalhamento!BB$15)&lt;=mediçao,OFFSET(Import.PLQ,$A186-1,BB$15-1,1,1),0),0),PLE!$AA$28*OFFSET(Import.PLQ,$A186-1,BB$15-1,1,1)),IF($E186&lt;&gt;1,IF(ISNUMBER(INDEX(Import.PLE,Detalhamento!$E186,Detalhamento!BB$15)),IF(INDEX(Import.PLE,Detalhamento!$E186,Detalhamento!BB$15)&lt;=mediçao,0,OFFSET(Import.PLQ,$A186-1,BB$15-1,1,1)),OFFSET(Import.PLQ,$A186-1,BB$15-1,1,1)),(1-PLE!$AA$28)*OFFSET(Import.PLQ,$A186-1,BB$15-1,1,1))))</f>
        <v>0</v>
      </c>
      <c r="BC186" s="144">
        <f ca="1">IF(BC$13="",0,CHOOSE(Detalhamento.OpçãoServiços,OFFSET(Import.PLQ,$A186-1,BC$15-1,1,1),IF($E186&lt;&gt;1,IF(ISNUMBER(INDEX(Import.PLE,Detalhamento!$E186,Detalhamento!BC$15)),IF(INDEX(Import.PLE,Detalhamento!$E186,Detalhamento!BC$15)&lt;=mediçao,OFFSET(Import.PLQ,$A186-1,BC$15-1,1,1),0),0),PLE!$AA$28*OFFSET(Import.PLQ,$A186-1,BC$15-1,1,1)),IF($E186&lt;&gt;1,IF(ISNUMBER(INDEX(Import.PLE,Detalhamento!$E186,Detalhamento!BC$15)),IF(INDEX(Import.PLE,Detalhamento!$E186,Detalhamento!BC$15)&lt;=mediçao,0,OFFSET(Import.PLQ,$A186-1,BC$15-1,1,1)),OFFSET(Import.PLQ,$A186-1,BC$15-1,1,1)),(1-PLE!$AA$28)*OFFSET(Import.PLQ,$A186-1,BC$15-1,1,1))))</f>
        <v>0</v>
      </c>
      <c r="BD186" s="144">
        <f ca="1">IF(BD$13="",0,CHOOSE(Detalhamento.OpçãoServiços,OFFSET(Import.PLQ,$A186-1,BD$15-1,1,1),IF($E186&lt;&gt;1,IF(ISNUMBER(INDEX(Import.PLE,Detalhamento!$E186,Detalhamento!BD$15)),IF(INDEX(Import.PLE,Detalhamento!$E186,Detalhamento!BD$15)&lt;=mediçao,OFFSET(Import.PLQ,$A186-1,BD$15-1,1,1),0),0),PLE!$AA$28*OFFSET(Import.PLQ,$A186-1,BD$15-1,1,1)),IF($E186&lt;&gt;1,IF(ISNUMBER(INDEX(Import.PLE,Detalhamento!$E186,Detalhamento!BD$15)),IF(INDEX(Import.PLE,Detalhamento!$E186,Detalhamento!BD$15)&lt;=mediçao,0,OFFSET(Import.PLQ,$A186-1,BD$15-1,1,1)),OFFSET(Import.PLQ,$A186-1,BD$15-1,1,1)),(1-PLE!$AA$28)*OFFSET(Import.PLQ,$A186-1,BD$15-1,1,1))))</f>
        <v>0</v>
      </c>
      <c r="BE186" s="144">
        <f ca="1">IF(BE$13="",0,CHOOSE(Detalhamento.OpçãoServiços,OFFSET(Import.PLQ,$A186-1,BE$15-1,1,1),IF($E186&lt;&gt;1,IF(ISNUMBER(INDEX(Import.PLE,Detalhamento!$E186,Detalhamento!BE$15)),IF(INDEX(Import.PLE,Detalhamento!$E186,Detalhamento!BE$15)&lt;=mediçao,OFFSET(Import.PLQ,$A186-1,BE$15-1,1,1),0),0),PLE!$AA$28*OFFSET(Import.PLQ,$A186-1,BE$15-1,1,1)),IF($E186&lt;&gt;1,IF(ISNUMBER(INDEX(Import.PLE,Detalhamento!$E186,Detalhamento!BE$15)),IF(INDEX(Import.PLE,Detalhamento!$E186,Detalhamento!BE$15)&lt;=mediçao,0,OFFSET(Import.PLQ,$A186-1,BE$15-1,1,1)),OFFSET(Import.PLQ,$A186-1,BE$15-1,1,1)),(1-PLE!$AA$28)*OFFSET(Import.PLQ,$A186-1,BE$15-1,1,1))))</f>
        <v>0</v>
      </c>
      <c r="BF186" s="144">
        <f ca="1">IF(BF$13="",0,CHOOSE(Detalhamento.OpçãoServiços,OFFSET(Import.PLQ,$A186-1,BF$15-1,1,1),IF($E186&lt;&gt;1,IF(ISNUMBER(INDEX(Import.PLE,Detalhamento!$E186,Detalhamento!BF$15)),IF(INDEX(Import.PLE,Detalhamento!$E186,Detalhamento!BF$15)&lt;=mediçao,OFFSET(Import.PLQ,$A186-1,BF$15-1,1,1),0),0),PLE!$AA$28*OFFSET(Import.PLQ,$A186-1,BF$15-1,1,1)),IF($E186&lt;&gt;1,IF(ISNUMBER(INDEX(Import.PLE,Detalhamento!$E186,Detalhamento!BF$15)),IF(INDEX(Import.PLE,Detalhamento!$E186,Detalhamento!BF$15)&lt;=mediçao,0,OFFSET(Import.PLQ,$A186-1,BF$15-1,1,1)),OFFSET(Import.PLQ,$A186-1,BF$15-1,1,1)),(1-PLE!$AA$28)*OFFSET(Import.PLQ,$A186-1,BF$15-1,1,1))))</f>
        <v>0</v>
      </c>
      <c r="BG186" s="144">
        <f ca="1">IF(BG$13="",0,CHOOSE(Detalhamento.OpçãoServiços,OFFSET(Import.PLQ,$A186-1,BG$15-1,1,1),IF($E186&lt;&gt;1,IF(ISNUMBER(INDEX(Import.PLE,Detalhamento!$E186,Detalhamento!BG$15)),IF(INDEX(Import.PLE,Detalhamento!$E186,Detalhamento!BG$15)&lt;=mediçao,OFFSET(Import.PLQ,$A186-1,BG$15-1,1,1),0),0),PLE!$AA$28*OFFSET(Import.PLQ,$A186-1,BG$15-1,1,1)),IF($E186&lt;&gt;1,IF(ISNUMBER(INDEX(Import.PLE,Detalhamento!$E186,Detalhamento!BG$15)),IF(INDEX(Import.PLE,Detalhamento!$E186,Detalhamento!BG$15)&lt;=mediçao,0,OFFSET(Import.PLQ,$A186-1,BG$15-1,1,1)),OFFSET(Import.PLQ,$A186-1,BG$15-1,1,1)),(1-PLE!$AA$28)*OFFSET(Import.PLQ,$A186-1,BG$15-1,1,1))))</f>
        <v>0</v>
      </c>
      <c r="BH186" s="144">
        <f ca="1">IF(BH$13="",0,CHOOSE(Detalhamento.OpçãoServiços,OFFSET(Import.PLQ,$A186-1,BH$15-1,1,1),IF($E186&lt;&gt;1,IF(ISNUMBER(INDEX(Import.PLE,Detalhamento!$E186,Detalhamento!BH$15)),IF(INDEX(Import.PLE,Detalhamento!$E186,Detalhamento!BH$15)&lt;=mediçao,OFFSET(Import.PLQ,$A186-1,BH$15-1,1,1),0),0),PLE!$AA$28*OFFSET(Import.PLQ,$A186-1,BH$15-1,1,1)),IF($E186&lt;&gt;1,IF(ISNUMBER(INDEX(Import.PLE,Detalhamento!$E186,Detalhamento!BH$15)),IF(INDEX(Import.PLE,Detalhamento!$E186,Detalhamento!BH$15)&lt;=mediçao,0,OFFSET(Import.PLQ,$A186-1,BH$15-1,1,1)),OFFSET(Import.PLQ,$A186-1,BH$15-1,1,1)),(1-PLE!$AA$28)*OFFSET(Import.PLQ,$A186-1,BH$15-1,1,1))))</f>
        <v>0</v>
      </c>
      <c r="BI186" s="144">
        <f ca="1">IF(BI$13="",0,CHOOSE(Detalhamento.OpçãoServiços,OFFSET(Import.PLQ,$A186-1,BI$15-1,1,1),IF($E186&lt;&gt;1,IF(ISNUMBER(INDEX(Import.PLE,Detalhamento!$E186,Detalhamento!BI$15)),IF(INDEX(Import.PLE,Detalhamento!$E186,Detalhamento!BI$15)&lt;=mediçao,OFFSET(Import.PLQ,$A186-1,BI$15-1,1,1),0),0),PLE!$AA$28*OFFSET(Import.PLQ,$A186-1,BI$15-1,1,1)),IF($E186&lt;&gt;1,IF(ISNUMBER(INDEX(Import.PLE,Detalhamento!$E186,Detalhamento!BI$15)),IF(INDEX(Import.PLE,Detalhamento!$E186,Detalhamento!BI$15)&lt;=mediçao,0,OFFSET(Import.PLQ,$A186-1,BI$15-1,1,1)),OFFSET(Import.PLQ,$A186-1,BI$15-1,1,1)),(1-PLE!$AA$28)*OFFSET(Import.PLQ,$A186-1,BI$15-1,1,1))))</f>
        <v>0</v>
      </c>
    </row>
    <row r="187" spans="1:61" ht="10.5" x14ac:dyDescent="0.25">
      <c r="A187" s="155">
        <v>291</v>
      </c>
      <c r="B187" s="21" t="str">
        <f t="shared" ca="1" si="25"/>
        <v>Evento</v>
      </c>
      <c r="E187" s="153">
        <f t="shared" ca="1" si="26"/>
        <v>17</v>
      </c>
      <c r="F187" s="154">
        <f t="shared" ca="1" si="27"/>
        <v>170000</v>
      </c>
      <c r="G187" s="154" t="str">
        <f t="shared" ca="1" si="31"/>
        <v>Evento</v>
      </c>
      <c r="H187" s="182" t="str">
        <f t="shared" ca="1" si="31"/>
        <v>Quad. - Equipamentos</v>
      </c>
      <c r="I187" s="37" t="str">
        <f t="shared" ca="1" si="28"/>
        <v>R$</v>
      </c>
      <c r="J187" s="144">
        <f t="shared" ca="1" si="29"/>
        <v>13283.83</v>
      </c>
      <c r="K187" s="67"/>
      <c r="L187" s="144">
        <f ca="1">IF(L$13="",0,CHOOSE(Detalhamento.OpçãoServiços,OFFSET(Import.PLQ,$A187-1,L$15-1,1,1),IF($E187&lt;&gt;1,IF(ISNUMBER(INDEX(Import.PLE,Detalhamento!$E187,Detalhamento!L$15)),IF(INDEX(Import.PLE,Detalhamento!$E187,Detalhamento!L$15)&lt;=mediçao,OFFSET(Import.PLQ,$A187-1,L$15-1,1,1),0),0),PLE!$AA$28*OFFSET(Import.PLQ,$A187-1,L$15-1,1,1)),IF($E187&lt;&gt;1,IF(ISNUMBER(INDEX(Import.PLE,Detalhamento!$E187,Detalhamento!L$15)),IF(INDEX(Import.PLE,Detalhamento!$E187,Detalhamento!L$15)&lt;=mediçao,0,OFFSET(Import.PLQ,$A187-1,L$15-1,1,1)),OFFSET(Import.PLQ,$A187-1,L$15-1,1,1)),(1-PLE!$AA$28)*OFFSET(Import.PLQ,$A187-1,L$15-1,1,1))))</f>
        <v>13283.83</v>
      </c>
      <c r="M187" s="144">
        <f ca="1">IF(M$13="",0,CHOOSE(Detalhamento.OpçãoServiços,OFFSET(Import.PLQ,$A187-1,M$15-1,1,1),IF($E187&lt;&gt;1,IF(ISNUMBER(INDEX(Import.PLE,Detalhamento!$E187,Detalhamento!M$15)),IF(INDEX(Import.PLE,Detalhamento!$E187,Detalhamento!M$15)&lt;=mediçao,OFFSET(Import.PLQ,$A187-1,M$15-1,1,1),0),0),PLE!$AA$28*OFFSET(Import.PLQ,$A187-1,M$15-1,1,1)),IF($E187&lt;&gt;1,IF(ISNUMBER(INDEX(Import.PLE,Detalhamento!$E187,Detalhamento!M$15)),IF(INDEX(Import.PLE,Detalhamento!$E187,Detalhamento!M$15)&lt;=mediçao,0,OFFSET(Import.PLQ,$A187-1,M$15-1,1,1)),OFFSET(Import.PLQ,$A187-1,M$15-1,1,1)),(1-PLE!$AA$28)*OFFSET(Import.PLQ,$A187-1,M$15-1,1,1))))</f>
        <v>0</v>
      </c>
      <c r="N187" s="144">
        <f ca="1">IF(N$13="",0,CHOOSE(Detalhamento.OpçãoServiços,OFFSET(Import.PLQ,$A187-1,N$15-1,1,1),IF($E187&lt;&gt;1,IF(ISNUMBER(INDEX(Import.PLE,Detalhamento!$E187,Detalhamento!N$15)),IF(INDEX(Import.PLE,Detalhamento!$E187,Detalhamento!N$15)&lt;=mediçao,OFFSET(Import.PLQ,$A187-1,N$15-1,1,1),0),0),PLE!$AA$28*OFFSET(Import.PLQ,$A187-1,N$15-1,1,1)),IF($E187&lt;&gt;1,IF(ISNUMBER(INDEX(Import.PLE,Detalhamento!$E187,Detalhamento!N$15)),IF(INDEX(Import.PLE,Detalhamento!$E187,Detalhamento!N$15)&lt;=mediçao,0,OFFSET(Import.PLQ,$A187-1,N$15-1,1,1)),OFFSET(Import.PLQ,$A187-1,N$15-1,1,1)),(1-PLE!$AA$28)*OFFSET(Import.PLQ,$A187-1,N$15-1,1,1))))</f>
        <v>0</v>
      </c>
      <c r="O187" s="144">
        <f ca="1">IF(O$13="",0,CHOOSE(Detalhamento.OpçãoServiços,OFFSET(Import.PLQ,$A187-1,O$15-1,1,1),IF($E187&lt;&gt;1,IF(ISNUMBER(INDEX(Import.PLE,Detalhamento!$E187,Detalhamento!O$15)),IF(INDEX(Import.PLE,Detalhamento!$E187,Detalhamento!O$15)&lt;=mediçao,OFFSET(Import.PLQ,$A187-1,O$15-1,1,1),0),0),PLE!$AA$28*OFFSET(Import.PLQ,$A187-1,O$15-1,1,1)),IF($E187&lt;&gt;1,IF(ISNUMBER(INDEX(Import.PLE,Detalhamento!$E187,Detalhamento!O$15)),IF(INDEX(Import.PLE,Detalhamento!$E187,Detalhamento!O$15)&lt;=mediçao,0,OFFSET(Import.PLQ,$A187-1,O$15-1,1,1)),OFFSET(Import.PLQ,$A187-1,O$15-1,1,1)),(1-PLE!$AA$28)*OFFSET(Import.PLQ,$A187-1,O$15-1,1,1))))</f>
        <v>0</v>
      </c>
      <c r="P187" s="144">
        <f ca="1">IF(P$13="",0,CHOOSE(Detalhamento.OpçãoServiços,OFFSET(Import.PLQ,$A187-1,P$15-1,1,1),IF($E187&lt;&gt;1,IF(ISNUMBER(INDEX(Import.PLE,Detalhamento!$E187,Detalhamento!P$15)),IF(INDEX(Import.PLE,Detalhamento!$E187,Detalhamento!P$15)&lt;=mediçao,OFFSET(Import.PLQ,$A187-1,P$15-1,1,1),0),0),PLE!$AA$28*OFFSET(Import.PLQ,$A187-1,P$15-1,1,1)),IF($E187&lt;&gt;1,IF(ISNUMBER(INDEX(Import.PLE,Detalhamento!$E187,Detalhamento!P$15)),IF(INDEX(Import.PLE,Detalhamento!$E187,Detalhamento!P$15)&lt;=mediçao,0,OFFSET(Import.PLQ,$A187-1,P$15-1,1,1)),OFFSET(Import.PLQ,$A187-1,P$15-1,1,1)),(1-PLE!$AA$28)*OFFSET(Import.PLQ,$A187-1,P$15-1,1,1))))</f>
        <v>0</v>
      </c>
      <c r="Q187" s="144">
        <f ca="1">IF(Q$13="",0,CHOOSE(Detalhamento.OpçãoServiços,OFFSET(Import.PLQ,$A187-1,Q$15-1,1,1),IF($E187&lt;&gt;1,IF(ISNUMBER(INDEX(Import.PLE,Detalhamento!$E187,Detalhamento!Q$15)),IF(INDEX(Import.PLE,Detalhamento!$E187,Detalhamento!Q$15)&lt;=mediçao,OFFSET(Import.PLQ,$A187-1,Q$15-1,1,1),0),0),PLE!$AA$28*OFFSET(Import.PLQ,$A187-1,Q$15-1,1,1)),IF($E187&lt;&gt;1,IF(ISNUMBER(INDEX(Import.PLE,Detalhamento!$E187,Detalhamento!Q$15)),IF(INDEX(Import.PLE,Detalhamento!$E187,Detalhamento!Q$15)&lt;=mediçao,0,OFFSET(Import.PLQ,$A187-1,Q$15-1,1,1)),OFFSET(Import.PLQ,$A187-1,Q$15-1,1,1)),(1-PLE!$AA$28)*OFFSET(Import.PLQ,$A187-1,Q$15-1,1,1))))</f>
        <v>0</v>
      </c>
      <c r="R187" s="144">
        <f ca="1">IF(R$13="",0,CHOOSE(Detalhamento.OpçãoServiços,OFFSET(Import.PLQ,$A187-1,R$15-1,1,1),IF($E187&lt;&gt;1,IF(ISNUMBER(INDEX(Import.PLE,Detalhamento!$E187,Detalhamento!R$15)),IF(INDEX(Import.PLE,Detalhamento!$E187,Detalhamento!R$15)&lt;=mediçao,OFFSET(Import.PLQ,$A187-1,R$15-1,1,1),0),0),PLE!$AA$28*OFFSET(Import.PLQ,$A187-1,R$15-1,1,1)),IF($E187&lt;&gt;1,IF(ISNUMBER(INDEX(Import.PLE,Detalhamento!$E187,Detalhamento!R$15)),IF(INDEX(Import.PLE,Detalhamento!$E187,Detalhamento!R$15)&lt;=mediçao,0,OFFSET(Import.PLQ,$A187-1,R$15-1,1,1)),OFFSET(Import.PLQ,$A187-1,R$15-1,1,1)),(1-PLE!$AA$28)*OFFSET(Import.PLQ,$A187-1,R$15-1,1,1))))</f>
        <v>0</v>
      </c>
      <c r="S187" s="144">
        <f ca="1">IF(S$13="",0,CHOOSE(Detalhamento.OpçãoServiços,OFFSET(Import.PLQ,$A187-1,S$15-1,1,1),IF($E187&lt;&gt;1,IF(ISNUMBER(INDEX(Import.PLE,Detalhamento!$E187,Detalhamento!S$15)),IF(INDEX(Import.PLE,Detalhamento!$E187,Detalhamento!S$15)&lt;=mediçao,OFFSET(Import.PLQ,$A187-1,S$15-1,1,1),0),0),PLE!$AA$28*OFFSET(Import.PLQ,$A187-1,S$15-1,1,1)),IF($E187&lt;&gt;1,IF(ISNUMBER(INDEX(Import.PLE,Detalhamento!$E187,Detalhamento!S$15)),IF(INDEX(Import.PLE,Detalhamento!$E187,Detalhamento!S$15)&lt;=mediçao,0,OFFSET(Import.PLQ,$A187-1,S$15-1,1,1)),OFFSET(Import.PLQ,$A187-1,S$15-1,1,1)),(1-PLE!$AA$28)*OFFSET(Import.PLQ,$A187-1,S$15-1,1,1))))</f>
        <v>0</v>
      </c>
      <c r="T187" s="144">
        <f ca="1">IF(T$13="",0,CHOOSE(Detalhamento.OpçãoServiços,OFFSET(Import.PLQ,$A187-1,T$15-1,1,1),IF($E187&lt;&gt;1,IF(ISNUMBER(INDEX(Import.PLE,Detalhamento!$E187,Detalhamento!T$15)),IF(INDEX(Import.PLE,Detalhamento!$E187,Detalhamento!T$15)&lt;=mediçao,OFFSET(Import.PLQ,$A187-1,T$15-1,1,1),0),0),PLE!$AA$28*OFFSET(Import.PLQ,$A187-1,T$15-1,1,1)),IF($E187&lt;&gt;1,IF(ISNUMBER(INDEX(Import.PLE,Detalhamento!$E187,Detalhamento!T$15)),IF(INDEX(Import.PLE,Detalhamento!$E187,Detalhamento!T$15)&lt;=mediçao,0,OFFSET(Import.PLQ,$A187-1,T$15-1,1,1)),OFFSET(Import.PLQ,$A187-1,T$15-1,1,1)),(1-PLE!$AA$28)*OFFSET(Import.PLQ,$A187-1,T$15-1,1,1))))</f>
        <v>0</v>
      </c>
      <c r="U187" s="144">
        <f ca="1">IF(U$13="",0,CHOOSE(Detalhamento.OpçãoServiços,OFFSET(Import.PLQ,$A187-1,U$15-1,1,1),IF($E187&lt;&gt;1,IF(ISNUMBER(INDEX(Import.PLE,Detalhamento!$E187,Detalhamento!U$15)),IF(INDEX(Import.PLE,Detalhamento!$E187,Detalhamento!U$15)&lt;=mediçao,OFFSET(Import.PLQ,$A187-1,U$15-1,1,1),0),0),PLE!$AA$28*OFFSET(Import.PLQ,$A187-1,U$15-1,1,1)),IF($E187&lt;&gt;1,IF(ISNUMBER(INDEX(Import.PLE,Detalhamento!$E187,Detalhamento!U$15)),IF(INDEX(Import.PLE,Detalhamento!$E187,Detalhamento!U$15)&lt;=mediçao,0,OFFSET(Import.PLQ,$A187-1,U$15-1,1,1)),OFFSET(Import.PLQ,$A187-1,U$15-1,1,1)),(1-PLE!$AA$28)*OFFSET(Import.PLQ,$A187-1,U$15-1,1,1))))</f>
        <v>0</v>
      </c>
      <c r="V187" s="144">
        <f ca="1">IF(V$13="",0,CHOOSE(Detalhamento.OpçãoServiços,OFFSET(Import.PLQ,$A187-1,V$15-1,1,1),IF($E187&lt;&gt;1,IF(ISNUMBER(INDEX(Import.PLE,Detalhamento!$E187,Detalhamento!V$15)),IF(INDEX(Import.PLE,Detalhamento!$E187,Detalhamento!V$15)&lt;=mediçao,OFFSET(Import.PLQ,$A187-1,V$15-1,1,1),0),0),PLE!$AA$28*OFFSET(Import.PLQ,$A187-1,V$15-1,1,1)),IF($E187&lt;&gt;1,IF(ISNUMBER(INDEX(Import.PLE,Detalhamento!$E187,Detalhamento!V$15)),IF(INDEX(Import.PLE,Detalhamento!$E187,Detalhamento!V$15)&lt;=mediçao,0,OFFSET(Import.PLQ,$A187-1,V$15-1,1,1)),OFFSET(Import.PLQ,$A187-1,V$15-1,1,1)),(1-PLE!$AA$28)*OFFSET(Import.PLQ,$A187-1,V$15-1,1,1))))</f>
        <v>0</v>
      </c>
      <c r="W187" s="144">
        <f ca="1">IF(W$13="",0,CHOOSE(Detalhamento.OpçãoServiços,OFFSET(Import.PLQ,$A187-1,W$15-1,1,1),IF($E187&lt;&gt;1,IF(ISNUMBER(INDEX(Import.PLE,Detalhamento!$E187,Detalhamento!W$15)),IF(INDEX(Import.PLE,Detalhamento!$E187,Detalhamento!W$15)&lt;=mediçao,OFFSET(Import.PLQ,$A187-1,W$15-1,1,1),0),0),PLE!$AA$28*OFFSET(Import.PLQ,$A187-1,W$15-1,1,1)),IF($E187&lt;&gt;1,IF(ISNUMBER(INDEX(Import.PLE,Detalhamento!$E187,Detalhamento!W$15)),IF(INDEX(Import.PLE,Detalhamento!$E187,Detalhamento!W$15)&lt;=mediçao,0,OFFSET(Import.PLQ,$A187-1,W$15-1,1,1)),OFFSET(Import.PLQ,$A187-1,W$15-1,1,1)),(1-PLE!$AA$28)*OFFSET(Import.PLQ,$A187-1,W$15-1,1,1))))</f>
        <v>0</v>
      </c>
      <c r="X187" s="144">
        <f ca="1">IF(X$13="",0,CHOOSE(Detalhamento.OpçãoServiços,OFFSET(Import.PLQ,$A187-1,X$15-1,1,1),IF($E187&lt;&gt;1,IF(ISNUMBER(INDEX(Import.PLE,Detalhamento!$E187,Detalhamento!X$15)),IF(INDEX(Import.PLE,Detalhamento!$E187,Detalhamento!X$15)&lt;=mediçao,OFFSET(Import.PLQ,$A187-1,X$15-1,1,1),0),0),PLE!$AA$28*OFFSET(Import.PLQ,$A187-1,X$15-1,1,1)),IF($E187&lt;&gt;1,IF(ISNUMBER(INDEX(Import.PLE,Detalhamento!$E187,Detalhamento!X$15)),IF(INDEX(Import.PLE,Detalhamento!$E187,Detalhamento!X$15)&lt;=mediçao,0,OFFSET(Import.PLQ,$A187-1,X$15-1,1,1)),OFFSET(Import.PLQ,$A187-1,X$15-1,1,1)),(1-PLE!$AA$28)*OFFSET(Import.PLQ,$A187-1,X$15-1,1,1))))</f>
        <v>0</v>
      </c>
      <c r="Y187" s="144">
        <f ca="1">IF(Y$13="",0,CHOOSE(Detalhamento.OpçãoServiços,OFFSET(Import.PLQ,$A187-1,Y$15-1,1,1),IF($E187&lt;&gt;1,IF(ISNUMBER(INDEX(Import.PLE,Detalhamento!$E187,Detalhamento!Y$15)),IF(INDEX(Import.PLE,Detalhamento!$E187,Detalhamento!Y$15)&lt;=mediçao,OFFSET(Import.PLQ,$A187-1,Y$15-1,1,1),0),0),PLE!$AA$28*OFFSET(Import.PLQ,$A187-1,Y$15-1,1,1)),IF($E187&lt;&gt;1,IF(ISNUMBER(INDEX(Import.PLE,Detalhamento!$E187,Detalhamento!Y$15)),IF(INDEX(Import.PLE,Detalhamento!$E187,Detalhamento!Y$15)&lt;=mediçao,0,OFFSET(Import.PLQ,$A187-1,Y$15-1,1,1)),OFFSET(Import.PLQ,$A187-1,Y$15-1,1,1)),(1-PLE!$AA$28)*OFFSET(Import.PLQ,$A187-1,Y$15-1,1,1))))</f>
        <v>0</v>
      </c>
      <c r="Z187" s="144">
        <f ca="1">IF(Z$13="",0,CHOOSE(Detalhamento.OpçãoServiços,OFFSET(Import.PLQ,$A187-1,Z$15-1,1,1),IF($E187&lt;&gt;1,IF(ISNUMBER(INDEX(Import.PLE,Detalhamento!$E187,Detalhamento!Z$15)),IF(INDEX(Import.PLE,Detalhamento!$E187,Detalhamento!Z$15)&lt;=mediçao,OFFSET(Import.PLQ,$A187-1,Z$15-1,1,1),0),0),PLE!$AA$28*OFFSET(Import.PLQ,$A187-1,Z$15-1,1,1)),IF($E187&lt;&gt;1,IF(ISNUMBER(INDEX(Import.PLE,Detalhamento!$E187,Detalhamento!Z$15)),IF(INDEX(Import.PLE,Detalhamento!$E187,Detalhamento!Z$15)&lt;=mediçao,0,OFFSET(Import.PLQ,$A187-1,Z$15-1,1,1)),OFFSET(Import.PLQ,$A187-1,Z$15-1,1,1)),(1-PLE!$AA$28)*OFFSET(Import.PLQ,$A187-1,Z$15-1,1,1))))</f>
        <v>0</v>
      </c>
      <c r="AA187" s="144">
        <f ca="1">IF(AA$13="",0,CHOOSE(Detalhamento.OpçãoServiços,OFFSET(Import.PLQ,$A187-1,AA$15-1,1,1),IF($E187&lt;&gt;1,IF(ISNUMBER(INDEX(Import.PLE,Detalhamento!$E187,Detalhamento!AA$15)),IF(INDEX(Import.PLE,Detalhamento!$E187,Detalhamento!AA$15)&lt;=mediçao,OFFSET(Import.PLQ,$A187-1,AA$15-1,1,1),0),0),PLE!$AA$28*OFFSET(Import.PLQ,$A187-1,AA$15-1,1,1)),IF($E187&lt;&gt;1,IF(ISNUMBER(INDEX(Import.PLE,Detalhamento!$E187,Detalhamento!AA$15)),IF(INDEX(Import.PLE,Detalhamento!$E187,Detalhamento!AA$15)&lt;=mediçao,0,OFFSET(Import.PLQ,$A187-1,AA$15-1,1,1)),OFFSET(Import.PLQ,$A187-1,AA$15-1,1,1)),(1-PLE!$AA$28)*OFFSET(Import.PLQ,$A187-1,AA$15-1,1,1))))</f>
        <v>0</v>
      </c>
      <c r="AB187" s="144">
        <f ca="1">IF(AB$13="",0,CHOOSE(Detalhamento.OpçãoServiços,OFFSET(Import.PLQ,$A187-1,AB$15-1,1,1),IF($E187&lt;&gt;1,IF(ISNUMBER(INDEX(Import.PLE,Detalhamento!$E187,Detalhamento!AB$15)),IF(INDEX(Import.PLE,Detalhamento!$E187,Detalhamento!AB$15)&lt;=mediçao,OFFSET(Import.PLQ,$A187-1,AB$15-1,1,1),0),0),PLE!$AA$28*OFFSET(Import.PLQ,$A187-1,AB$15-1,1,1)),IF($E187&lt;&gt;1,IF(ISNUMBER(INDEX(Import.PLE,Detalhamento!$E187,Detalhamento!AB$15)),IF(INDEX(Import.PLE,Detalhamento!$E187,Detalhamento!AB$15)&lt;=mediçao,0,OFFSET(Import.PLQ,$A187-1,AB$15-1,1,1)),OFFSET(Import.PLQ,$A187-1,AB$15-1,1,1)),(1-PLE!$AA$28)*OFFSET(Import.PLQ,$A187-1,AB$15-1,1,1))))</f>
        <v>0</v>
      </c>
      <c r="AC187" s="144">
        <f ca="1">IF(AC$13="",0,CHOOSE(Detalhamento.OpçãoServiços,OFFSET(Import.PLQ,$A187-1,AC$15-1,1,1),IF($E187&lt;&gt;1,IF(ISNUMBER(INDEX(Import.PLE,Detalhamento!$E187,Detalhamento!AC$15)),IF(INDEX(Import.PLE,Detalhamento!$E187,Detalhamento!AC$15)&lt;=mediçao,OFFSET(Import.PLQ,$A187-1,AC$15-1,1,1),0),0),PLE!$AA$28*OFFSET(Import.PLQ,$A187-1,AC$15-1,1,1)),IF($E187&lt;&gt;1,IF(ISNUMBER(INDEX(Import.PLE,Detalhamento!$E187,Detalhamento!AC$15)),IF(INDEX(Import.PLE,Detalhamento!$E187,Detalhamento!AC$15)&lt;=mediçao,0,OFFSET(Import.PLQ,$A187-1,AC$15-1,1,1)),OFFSET(Import.PLQ,$A187-1,AC$15-1,1,1)),(1-PLE!$AA$28)*OFFSET(Import.PLQ,$A187-1,AC$15-1,1,1))))</f>
        <v>0</v>
      </c>
      <c r="AD187" s="144">
        <f ca="1">IF(AD$13="",0,CHOOSE(Detalhamento.OpçãoServiços,OFFSET(Import.PLQ,$A187-1,AD$15-1,1,1),IF($E187&lt;&gt;1,IF(ISNUMBER(INDEX(Import.PLE,Detalhamento!$E187,Detalhamento!AD$15)),IF(INDEX(Import.PLE,Detalhamento!$E187,Detalhamento!AD$15)&lt;=mediçao,OFFSET(Import.PLQ,$A187-1,AD$15-1,1,1),0),0),PLE!$AA$28*OFFSET(Import.PLQ,$A187-1,AD$15-1,1,1)),IF($E187&lt;&gt;1,IF(ISNUMBER(INDEX(Import.PLE,Detalhamento!$E187,Detalhamento!AD$15)),IF(INDEX(Import.PLE,Detalhamento!$E187,Detalhamento!AD$15)&lt;=mediçao,0,OFFSET(Import.PLQ,$A187-1,AD$15-1,1,1)),OFFSET(Import.PLQ,$A187-1,AD$15-1,1,1)),(1-PLE!$AA$28)*OFFSET(Import.PLQ,$A187-1,AD$15-1,1,1))))</f>
        <v>0</v>
      </c>
      <c r="AE187" s="144">
        <f ca="1">IF(AE$13="",0,CHOOSE(Detalhamento.OpçãoServiços,OFFSET(Import.PLQ,$A187-1,AE$15-1,1,1),IF($E187&lt;&gt;1,IF(ISNUMBER(INDEX(Import.PLE,Detalhamento!$E187,Detalhamento!AE$15)),IF(INDEX(Import.PLE,Detalhamento!$E187,Detalhamento!AE$15)&lt;=mediçao,OFFSET(Import.PLQ,$A187-1,AE$15-1,1,1),0),0),PLE!$AA$28*OFFSET(Import.PLQ,$A187-1,AE$15-1,1,1)),IF($E187&lt;&gt;1,IF(ISNUMBER(INDEX(Import.PLE,Detalhamento!$E187,Detalhamento!AE$15)),IF(INDEX(Import.PLE,Detalhamento!$E187,Detalhamento!AE$15)&lt;=mediçao,0,OFFSET(Import.PLQ,$A187-1,AE$15-1,1,1)),OFFSET(Import.PLQ,$A187-1,AE$15-1,1,1)),(1-PLE!$AA$28)*OFFSET(Import.PLQ,$A187-1,AE$15-1,1,1))))</f>
        <v>0</v>
      </c>
      <c r="AF187" s="144">
        <f ca="1">IF(AF$13="",0,CHOOSE(Detalhamento.OpçãoServiços,OFFSET(Import.PLQ,$A187-1,AF$15-1,1,1),IF($E187&lt;&gt;1,IF(ISNUMBER(INDEX(Import.PLE,Detalhamento!$E187,Detalhamento!AF$15)),IF(INDEX(Import.PLE,Detalhamento!$E187,Detalhamento!AF$15)&lt;=mediçao,OFFSET(Import.PLQ,$A187-1,AF$15-1,1,1),0),0),PLE!$AA$28*OFFSET(Import.PLQ,$A187-1,AF$15-1,1,1)),IF($E187&lt;&gt;1,IF(ISNUMBER(INDEX(Import.PLE,Detalhamento!$E187,Detalhamento!AF$15)),IF(INDEX(Import.PLE,Detalhamento!$E187,Detalhamento!AF$15)&lt;=mediçao,0,OFFSET(Import.PLQ,$A187-1,AF$15-1,1,1)),OFFSET(Import.PLQ,$A187-1,AF$15-1,1,1)),(1-PLE!$AA$28)*OFFSET(Import.PLQ,$A187-1,AF$15-1,1,1))))</f>
        <v>0</v>
      </c>
      <c r="AG187" s="144">
        <f ca="1">IF(AG$13="",0,CHOOSE(Detalhamento.OpçãoServiços,OFFSET(Import.PLQ,$A187-1,AG$15-1,1,1),IF($E187&lt;&gt;1,IF(ISNUMBER(INDEX(Import.PLE,Detalhamento!$E187,Detalhamento!AG$15)),IF(INDEX(Import.PLE,Detalhamento!$E187,Detalhamento!AG$15)&lt;=mediçao,OFFSET(Import.PLQ,$A187-1,AG$15-1,1,1),0),0),PLE!$AA$28*OFFSET(Import.PLQ,$A187-1,AG$15-1,1,1)),IF($E187&lt;&gt;1,IF(ISNUMBER(INDEX(Import.PLE,Detalhamento!$E187,Detalhamento!AG$15)),IF(INDEX(Import.PLE,Detalhamento!$E187,Detalhamento!AG$15)&lt;=mediçao,0,OFFSET(Import.PLQ,$A187-1,AG$15-1,1,1)),OFFSET(Import.PLQ,$A187-1,AG$15-1,1,1)),(1-PLE!$AA$28)*OFFSET(Import.PLQ,$A187-1,AG$15-1,1,1))))</f>
        <v>0</v>
      </c>
      <c r="AH187" s="144">
        <f ca="1">IF(AH$13="",0,CHOOSE(Detalhamento.OpçãoServiços,OFFSET(Import.PLQ,$A187-1,AH$15-1,1,1),IF($E187&lt;&gt;1,IF(ISNUMBER(INDEX(Import.PLE,Detalhamento!$E187,Detalhamento!AH$15)),IF(INDEX(Import.PLE,Detalhamento!$E187,Detalhamento!AH$15)&lt;=mediçao,OFFSET(Import.PLQ,$A187-1,AH$15-1,1,1),0),0),PLE!$AA$28*OFFSET(Import.PLQ,$A187-1,AH$15-1,1,1)),IF($E187&lt;&gt;1,IF(ISNUMBER(INDEX(Import.PLE,Detalhamento!$E187,Detalhamento!AH$15)),IF(INDEX(Import.PLE,Detalhamento!$E187,Detalhamento!AH$15)&lt;=mediçao,0,OFFSET(Import.PLQ,$A187-1,AH$15-1,1,1)),OFFSET(Import.PLQ,$A187-1,AH$15-1,1,1)),(1-PLE!$AA$28)*OFFSET(Import.PLQ,$A187-1,AH$15-1,1,1))))</f>
        <v>0</v>
      </c>
      <c r="AI187" s="144">
        <f ca="1">IF(AI$13="",0,CHOOSE(Detalhamento.OpçãoServiços,OFFSET(Import.PLQ,$A187-1,AI$15-1,1,1),IF($E187&lt;&gt;1,IF(ISNUMBER(INDEX(Import.PLE,Detalhamento!$E187,Detalhamento!AI$15)),IF(INDEX(Import.PLE,Detalhamento!$E187,Detalhamento!AI$15)&lt;=mediçao,OFFSET(Import.PLQ,$A187-1,AI$15-1,1,1),0),0),PLE!$AA$28*OFFSET(Import.PLQ,$A187-1,AI$15-1,1,1)),IF($E187&lt;&gt;1,IF(ISNUMBER(INDEX(Import.PLE,Detalhamento!$E187,Detalhamento!AI$15)),IF(INDEX(Import.PLE,Detalhamento!$E187,Detalhamento!AI$15)&lt;=mediçao,0,OFFSET(Import.PLQ,$A187-1,AI$15-1,1,1)),OFFSET(Import.PLQ,$A187-1,AI$15-1,1,1)),(1-PLE!$AA$28)*OFFSET(Import.PLQ,$A187-1,AI$15-1,1,1))))</f>
        <v>0</v>
      </c>
      <c r="AJ187" s="144">
        <f ca="1">IF(AJ$13="",0,CHOOSE(Detalhamento.OpçãoServiços,OFFSET(Import.PLQ,$A187-1,AJ$15-1,1,1),IF($E187&lt;&gt;1,IF(ISNUMBER(INDEX(Import.PLE,Detalhamento!$E187,Detalhamento!AJ$15)),IF(INDEX(Import.PLE,Detalhamento!$E187,Detalhamento!AJ$15)&lt;=mediçao,OFFSET(Import.PLQ,$A187-1,AJ$15-1,1,1),0),0),PLE!$AA$28*OFFSET(Import.PLQ,$A187-1,AJ$15-1,1,1)),IF($E187&lt;&gt;1,IF(ISNUMBER(INDEX(Import.PLE,Detalhamento!$E187,Detalhamento!AJ$15)),IF(INDEX(Import.PLE,Detalhamento!$E187,Detalhamento!AJ$15)&lt;=mediçao,0,OFFSET(Import.PLQ,$A187-1,AJ$15-1,1,1)),OFFSET(Import.PLQ,$A187-1,AJ$15-1,1,1)),(1-PLE!$AA$28)*OFFSET(Import.PLQ,$A187-1,AJ$15-1,1,1))))</f>
        <v>0</v>
      </c>
      <c r="AK187" s="144">
        <f ca="1">IF(AK$13="",0,CHOOSE(Detalhamento.OpçãoServiços,OFFSET(Import.PLQ,$A187-1,AK$15-1,1,1),IF($E187&lt;&gt;1,IF(ISNUMBER(INDEX(Import.PLE,Detalhamento!$E187,Detalhamento!AK$15)),IF(INDEX(Import.PLE,Detalhamento!$E187,Detalhamento!AK$15)&lt;=mediçao,OFFSET(Import.PLQ,$A187-1,AK$15-1,1,1),0),0),PLE!$AA$28*OFFSET(Import.PLQ,$A187-1,AK$15-1,1,1)),IF($E187&lt;&gt;1,IF(ISNUMBER(INDEX(Import.PLE,Detalhamento!$E187,Detalhamento!AK$15)),IF(INDEX(Import.PLE,Detalhamento!$E187,Detalhamento!AK$15)&lt;=mediçao,0,OFFSET(Import.PLQ,$A187-1,AK$15-1,1,1)),OFFSET(Import.PLQ,$A187-1,AK$15-1,1,1)),(1-PLE!$AA$28)*OFFSET(Import.PLQ,$A187-1,AK$15-1,1,1))))</f>
        <v>0</v>
      </c>
      <c r="AL187" s="144">
        <f ca="1">IF(AL$13="",0,CHOOSE(Detalhamento.OpçãoServiços,OFFSET(Import.PLQ,$A187-1,AL$15-1,1,1),IF($E187&lt;&gt;1,IF(ISNUMBER(INDEX(Import.PLE,Detalhamento!$E187,Detalhamento!AL$15)),IF(INDEX(Import.PLE,Detalhamento!$E187,Detalhamento!AL$15)&lt;=mediçao,OFFSET(Import.PLQ,$A187-1,AL$15-1,1,1),0),0),PLE!$AA$28*OFFSET(Import.PLQ,$A187-1,AL$15-1,1,1)),IF($E187&lt;&gt;1,IF(ISNUMBER(INDEX(Import.PLE,Detalhamento!$E187,Detalhamento!AL$15)),IF(INDEX(Import.PLE,Detalhamento!$E187,Detalhamento!AL$15)&lt;=mediçao,0,OFFSET(Import.PLQ,$A187-1,AL$15-1,1,1)),OFFSET(Import.PLQ,$A187-1,AL$15-1,1,1)),(1-PLE!$AA$28)*OFFSET(Import.PLQ,$A187-1,AL$15-1,1,1))))</f>
        <v>0</v>
      </c>
      <c r="AM187" s="144">
        <f ca="1">IF(AM$13="",0,CHOOSE(Detalhamento.OpçãoServiços,OFFSET(Import.PLQ,$A187-1,AM$15-1,1,1),IF($E187&lt;&gt;1,IF(ISNUMBER(INDEX(Import.PLE,Detalhamento!$E187,Detalhamento!AM$15)),IF(INDEX(Import.PLE,Detalhamento!$E187,Detalhamento!AM$15)&lt;=mediçao,OFFSET(Import.PLQ,$A187-1,AM$15-1,1,1),0),0),PLE!$AA$28*OFFSET(Import.PLQ,$A187-1,AM$15-1,1,1)),IF($E187&lt;&gt;1,IF(ISNUMBER(INDEX(Import.PLE,Detalhamento!$E187,Detalhamento!AM$15)),IF(INDEX(Import.PLE,Detalhamento!$E187,Detalhamento!AM$15)&lt;=mediçao,0,OFFSET(Import.PLQ,$A187-1,AM$15-1,1,1)),OFFSET(Import.PLQ,$A187-1,AM$15-1,1,1)),(1-PLE!$AA$28)*OFFSET(Import.PLQ,$A187-1,AM$15-1,1,1))))</f>
        <v>0</v>
      </c>
      <c r="AN187" s="144">
        <f ca="1">IF(AN$13="",0,CHOOSE(Detalhamento.OpçãoServiços,OFFSET(Import.PLQ,$A187-1,AN$15-1,1,1),IF($E187&lt;&gt;1,IF(ISNUMBER(INDEX(Import.PLE,Detalhamento!$E187,Detalhamento!AN$15)),IF(INDEX(Import.PLE,Detalhamento!$E187,Detalhamento!AN$15)&lt;=mediçao,OFFSET(Import.PLQ,$A187-1,AN$15-1,1,1),0),0),PLE!$AA$28*OFFSET(Import.PLQ,$A187-1,AN$15-1,1,1)),IF($E187&lt;&gt;1,IF(ISNUMBER(INDEX(Import.PLE,Detalhamento!$E187,Detalhamento!AN$15)),IF(INDEX(Import.PLE,Detalhamento!$E187,Detalhamento!AN$15)&lt;=mediçao,0,OFFSET(Import.PLQ,$A187-1,AN$15-1,1,1)),OFFSET(Import.PLQ,$A187-1,AN$15-1,1,1)),(1-PLE!$AA$28)*OFFSET(Import.PLQ,$A187-1,AN$15-1,1,1))))</f>
        <v>0</v>
      </c>
      <c r="AO187" s="144">
        <f ca="1">IF(AO$13="",0,CHOOSE(Detalhamento.OpçãoServiços,OFFSET(Import.PLQ,$A187-1,AO$15-1,1,1),IF($E187&lt;&gt;1,IF(ISNUMBER(INDEX(Import.PLE,Detalhamento!$E187,Detalhamento!AO$15)),IF(INDEX(Import.PLE,Detalhamento!$E187,Detalhamento!AO$15)&lt;=mediçao,OFFSET(Import.PLQ,$A187-1,AO$15-1,1,1),0),0),PLE!$AA$28*OFFSET(Import.PLQ,$A187-1,AO$15-1,1,1)),IF($E187&lt;&gt;1,IF(ISNUMBER(INDEX(Import.PLE,Detalhamento!$E187,Detalhamento!AO$15)),IF(INDEX(Import.PLE,Detalhamento!$E187,Detalhamento!AO$15)&lt;=mediçao,0,OFFSET(Import.PLQ,$A187-1,AO$15-1,1,1)),OFFSET(Import.PLQ,$A187-1,AO$15-1,1,1)),(1-PLE!$AA$28)*OFFSET(Import.PLQ,$A187-1,AO$15-1,1,1))))</f>
        <v>0</v>
      </c>
      <c r="AP187" s="144">
        <f ca="1">IF(AP$13="",0,CHOOSE(Detalhamento.OpçãoServiços,OFFSET(Import.PLQ,$A187-1,AP$15-1,1,1),IF($E187&lt;&gt;1,IF(ISNUMBER(INDEX(Import.PLE,Detalhamento!$E187,Detalhamento!AP$15)),IF(INDEX(Import.PLE,Detalhamento!$E187,Detalhamento!AP$15)&lt;=mediçao,OFFSET(Import.PLQ,$A187-1,AP$15-1,1,1),0),0),PLE!$AA$28*OFFSET(Import.PLQ,$A187-1,AP$15-1,1,1)),IF($E187&lt;&gt;1,IF(ISNUMBER(INDEX(Import.PLE,Detalhamento!$E187,Detalhamento!AP$15)),IF(INDEX(Import.PLE,Detalhamento!$E187,Detalhamento!AP$15)&lt;=mediçao,0,OFFSET(Import.PLQ,$A187-1,AP$15-1,1,1)),OFFSET(Import.PLQ,$A187-1,AP$15-1,1,1)),(1-PLE!$AA$28)*OFFSET(Import.PLQ,$A187-1,AP$15-1,1,1))))</f>
        <v>0</v>
      </c>
      <c r="AQ187" s="144">
        <f ca="1">IF(AQ$13="",0,CHOOSE(Detalhamento.OpçãoServiços,OFFSET(Import.PLQ,$A187-1,AQ$15-1,1,1),IF($E187&lt;&gt;1,IF(ISNUMBER(INDEX(Import.PLE,Detalhamento!$E187,Detalhamento!AQ$15)),IF(INDEX(Import.PLE,Detalhamento!$E187,Detalhamento!AQ$15)&lt;=mediçao,OFFSET(Import.PLQ,$A187-1,AQ$15-1,1,1),0),0),PLE!$AA$28*OFFSET(Import.PLQ,$A187-1,AQ$15-1,1,1)),IF($E187&lt;&gt;1,IF(ISNUMBER(INDEX(Import.PLE,Detalhamento!$E187,Detalhamento!AQ$15)),IF(INDEX(Import.PLE,Detalhamento!$E187,Detalhamento!AQ$15)&lt;=mediçao,0,OFFSET(Import.PLQ,$A187-1,AQ$15-1,1,1)),OFFSET(Import.PLQ,$A187-1,AQ$15-1,1,1)),(1-PLE!$AA$28)*OFFSET(Import.PLQ,$A187-1,AQ$15-1,1,1))))</f>
        <v>0</v>
      </c>
      <c r="AR187" s="144">
        <f ca="1">IF(AR$13="",0,CHOOSE(Detalhamento.OpçãoServiços,OFFSET(Import.PLQ,$A187-1,AR$15-1,1,1),IF($E187&lt;&gt;1,IF(ISNUMBER(INDEX(Import.PLE,Detalhamento!$E187,Detalhamento!AR$15)),IF(INDEX(Import.PLE,Detalhamento!$E187,Detalhamento!AR$15)&lt;=mediçao,OFFSET(Import.PLQ,$A187-1,AR$15-1,1,1),0),0),PLE!$AA$28*OFFSET(Import.PLQ,$A187-1,AR$15-1,1,1)),IF($E187&lt;&gt;1,IF(ISNUMBER(INDEX(Import.PLE,Detalhamento!$E187,Detalhamento!AR$15)),IF(INDEX(Import.PLE,Detalhamento!$E187,Detalhamento!AR$15)&lt;=mediçao,0,OFFSET(Import.PLQ,$A187-1,AR$15-1,1,1)),OFFSET(Import.PLQ,$A187-1,AR$15-1,1,1)),(1-PLE!$AA$28)*OFFSET(Import.PLQ,$A187-1,AR$15-1,1,1))))</f>
        <v>0</v>
      </c>
      <c r="AS187" s="144">
        <f ca="1">IF(AS$13="",0,CHOOSE(Detalhamento.OpçãoServiços,OFFSET(Import.PLQ,$A187-1,AS$15-1,1,1),IF($E187&lt;&gt;1,IF(ISNUMBER(INDEX(Import.PLE,Detalhamento!$E187,Detalhamento!AS$15)),IF(INDEX(Import.PLE,Detalhamento!$E187,Detalhamento!AS$15)&lt;=mediçao,OFFSET(Import.PLQ,$A187-1,AS$15-1,1,1),0),0),PLE!$AA$28*OFFSET(Import.PLQ,$A187-1,AS$15-1,1,1)),IF($E187&lt;&gt;1,IF(ISNUMBER(INDEX(Import.PLE,Detalhamento!$E187,Detalhamento!AS$15)),IF(INDEX(Import.PLE,Detalhamento!$E187,Detalhamento!AS$15)&lt;=mediçao,0,OFFSET(Import.PLQ,$A187-1,AS$15-1,1,1)),OFFSET(Import.PLQ,$A187-1,AS$15-1,1,1)),(1-PLE!$AA$28)*OFFSET(Import.PLQ,$A187-1,AS$15-1,1,1))))</f>
        <v>0</v>
      </c>
      <c r="AT187" s="144">
        <f ca="1">IF(AT$13="",0,CHOOSE(Detalhamento.OpçãoServiços,OFFSET(Import.PLQ,$A187-1,AT$15-1,1,1),IF($E187&lt;&gt;1,IF(ISNUMBER(INDEX(Import.PLE,Detalhamento!$E187,Detalhamento!AT$15)),IF(INDEX(Import.PLE,Detalhamento!$E187,Detalhamento!AT$15)&lt;=mediçao,OFFSET(Import.PLQ,$A187-1,AT$15-1,1,1),0),0),PLE!$AA$28*OFFSET(Import.PLQ,$A187-1,AT$15-1,1,1)),IF($E187&lt;&gt;1,IF(ISNUMBER(INDEX(Import.PLE,Detalhamento!$E187,Detalhamento!AT$15)),IF(INDEX(Import.PLE,Detalhamento!$E187,Detalhamento!AT$15)&lt;=mediçao,0,OFFSET(Import.PLQ,$A187-1,AT$15-1,1,1)),OFFSET(Import.PLQ,$A187-1,AT$15-1,1,1)),(1-PLE!$AA$28)*OFFSET(Import.PLQ,$A187-1,AT$15-1,1,1))))</f>
        <v>0</v>
      </c>
      <c r="AU187" s="144">
        <f ca="1">IF(AU$13="",0,CHOOSE(Detalhamento.OpçãoServiços,OFFSET(Import.PLQ,$A187-1,AU$15-1,1,1),IF($E187&lt;&gt;1,IF(ISNUMBER(INDEX(Import.PLE,Detalhamento!$E187,Detalhamento!AU$15)),IF(INDEX(Import.PLE,Detalhamento!$E187,Detalhamento!AU$15)&lt;=mediçao,OFFSET(Import.PLQ,$A187-1,AU$15-1,1,1),0),0),PLE!$AA$28*OFFSET(Import.PLQ,$A187-1,AU$15-1,1,1)),IF($E187&lt;&gt;1,IF(ISNUMBER(INDEX(Import.PLE,Detalhamento!$E187,Detalhamento!AU$15)),IF(INDEX(Import.PLE,Detalhamento!$E187,Detalhamento!AU$15)&lt;=mediçao,0,OFFSET(Import.PLQ,$A187-1,AU$15-1,1,1)),OFFSET(Import.PLQ,$A187-1,AU$15-1,1,1)),(1-PLE!$AA$28)*OFFSET(Import.PLQ,$A187-1,AU$15-1,1,1))))</f>
        <v>0</v>
      </c>
      <c r="AV187" s="144">
        <f ca="1">IF(AV$13="",0,CHOOSE(Detalhamento.OpçãoServiços,OFFSET(Import.PLQ,$A187-1,AV$15-1,1,1),IF($E187&lt;&gt;1,IF(ISNUMBER(INDEX(Import.PLE,Detalhamento!$E187,Detalhamento!AV$15)),IF(INDEX(Import.PLE,Detalhamento!$E187,Detalhamento!AV$15)&lt;=mediçao,OFFSET(Import.PLQ,$A187-1,AV$15-1,1,1),0),0),PLE!$AA$28*OFFSET(Import.PLQ,$A187-1,AV$15-1,1,1)),IF($E187&lt;&gt;1,IF(ISNUMBER(INDEX(Import.PLE,Detalhamento!$E187,Detalhamento!AV$15)),IF(INDEX(Import.PLE,Detalhamento!$E187,Detalhamento!AV$15)&lt;=mediçao,0,OFFSET(Import.PLQ,$A187-1,AV$15-1,1,1)),OFFSET(Import.PLQ,$A187-1,AV$15-1,1,1)),(1-PLE!$AA$28)*OFFSET(Import.PLQ,$A187-1,AV$15-1,1,1))))</f>
        <v>0</v>
      </c>
      <c r="AW187" s="144">
        <f ca="1">IF(AW$13="",0,CHOOSE(Detalhamento.OpçãoServiços,OFFSET(Import.PLQ,$A187-1,AW$15-1,1,1),IF($E187&lt;&gt;1,IF(ISNUMBER(INDEX(Import.PLE,Detalhamento!$E187,Detalhamento!AW$15)),IF(INDEX(Import.PLE,Detalhamento!$E187,Detalhamento!AW$15)&lt;=mediçao,OFFSET(Import.PLQ,$A187-1,AW$15-1,1,1),0),0),PLE!$AA$28*OFFSET(Import.PLQ,$A187-1,AW$15-1,1,1)),IF($E187&lt;&gt;1,IF(ISNUMBER(INDEX(Import.PLE,Detalhamento!$E187,Detalhamento!AW$15)),IF(INDEX(Import.PLE,Detalhamento!$E187,Detalhamento!AW$15)&lt;=mediçao,0,OFFSET(Import.PLQ,$A187-1,AW$15-1,1,1)),OFFSET(Import.PLQ,$A187-1,AW$15-1,1,1)),(1-PLE!$AA$28)*OFFSET(Import.PLQ,$A187-1,AW$15-1,1,1))))</f>
        <v>0</v>
      </c>
      <c r="AX187" s="144">
        <f ca="1">IF(AX$13="",0,CHOOSE(Detalhamento.OpçãoServiços,OFFSET(Import.PLQ,$A187-1,AX$15-1,1,1),IF($E187&lt;&gt;1,IF(ISNUMBER(INDEX(Import.PLE,Detalhamento!$E187,Detalhamento!AX$15)),IF(INDEX(Import.PLE,Detalhamento!$E187,Detalhamento!AX$15)&lt;=mediçao,OFFSET(Import.PLQ,$A187-1,AX$15-1,1,1),0),0),PLE!$AA$28*OFFSET(Import.PLQ,$A187-1,AX$15-1,1,1)),IF($E187&lt;&gt;1,IF(ISNUMBER(INDEX(Import.PLE,Detalhamento!$E187,Detalhamento!AX$15)),IF(INDEX(Import.PLE,Detalhamento!$E187,Detalhamento!AX$15)&lt;=mediçao,0,OFFSET(Import.PLQ,$A187-1,AX$15-1,1,1)),OFFSET(Import.PLQ,$A187-1,AX$15-1,1,1)),(1-PLE!$AA$28)*OFFSET(Import.PLQ,$A187-1,AX$15-1,1,1))))</f>
        <v>0</v>
      </c>
      <c r="AY187" s="144">
        <f ca="1">IF(AY$13="",0,CHOOSE(Detalhamento.OpçãoServiços,OFFSET(Import.PLQ,$A187-1,AY$15-1,1,1),IF($E187&lt;&gt;1,IF(ISNUMBER(INDEX(Import.PLE,Detalhamento!$E187,Detalhamento!AY$15)),IF(INDEX(Import.PLE,Detalhamento!$E187,Detalhamento!AY$15)&lt;=mediçao,OFFSET(Import.PLQ,$A187-1,AY$15-1,1,1),0),0),PLE!$AA$28*OFFSET(Import.PLQ,$A187-1,AY$15-1,1,1)),IF($E187&lt;&gt;1,IF(ISNUMBER(INDEX(Import.PLE,Detalhamento!$E187,Detalhamento!AY$15)),IF(INDEX(Import.PLE,Detalhamento!$E187,Detalhamento!AY$15)&lt;=mediçao,0,OFFSET(Import.PLQ,$A187-1,AY$15-1,1,1)),OFFSET(Import.PLQ,$A187-1,AY$15-1,1,1)),(1-PLE!$AA$28)*OFFSET(Import.PLQ,$A187-1,AY$15-1,1,1))))</f>
        <v>0</v>
      </c>
      <c r="AZ187" s="144">
        <f ca="1">IF(AZ$13="",0,CHOOSE(Detalhamento.OpçãoServiços,OFFSET(Import.PLQ,$A187-1,AZ$15-1,1,1),IF($E187&lt;&gt;1,IF(ISNUMBER(INDEX(Import.PLE,Detalhamento!$E187,Detalhamento!AZ$15)),IF(INDEX(Import.PLE,Detalhamento!$E187,Detalhamento!AZ$15)&lt;=mediçao,OFFSET(Import.PLQ,$A187-1,AZ$15-1,1,1),0),0),PLE!$AA$28*OFFSET(Import.PLQ,$A187-1,AZ$15-1,1,1)),IF($E187&lt;&gt;1,IF(ISNUMBER(INDEX(Import.PLE,Detalhamento!$E187,Detalhamento!AZ$15)),IF(INDEX(Import.PLE,Detalhamento!$E187,Detalhamento!AZ$15)&lt;=mediçao,0,OFFSET(Import.PLQ,$A187-1,AZ$15-1,1,1)),OFFSET(Import.PLQ,$A187-1,AZ$15-1,1,1)),(1-PLE!$AA$28)*OFFSET(Import.PLQ,$A187-1,AZ$15-1,1,1))))</f>
        <v>0</v>
      </c>
      <c r="BA187" s="144">
        <f ca="1">IF(BA$13="",0,CHOOSE(Detalhamento.OpçãoServiços,OFFSET(Import.PLQ,$A187-1,BA$15-1,1,1),IF($E187&lt;&gt;1,IF(ISNUMBER(INDEX(Import.PLE,Detalhamento!$E187,Detalhamento!BA$15)),IF(INDEX(Import.PLE,Detalhamento!$E187,Detalhamento!BA$15)&lt;=mediçao,OFFSET(Import.PLQ,$A187-1,BA$15-1,1,1),0),0),PLE!$AA$28*OFFSET(Import.PLQ,$A187-1,BA$15-1,1,1)),IF($E187&lt;&gt;1,IF(ISNUMBER(INDEX(Import.PLE,Detalhamento!$E187,Detalhamento!BA$15)),IF(INDEX(Import.PLE,Detalhamento!$E187,Detalhamento!BA$15)&lt;=mediçao,0,OFFSET(Import.PLQ,$A187-1,BA$15-1,1,1)),OFFSET(Import.PLQ,$A187-1,BA$15-1,1,1)),(1-PLE!$AA$28)*OFFSET(Import.PLQ,$A187-1,BA$15-1,1,1))))</f>
        <v>0</v>
      </c>
      <c r="BB187" s="144">
        <f ca="1">IF(BB$13="",0,CHOOSE(Detalhamento.OpçãoServiços,OFFSET(Import.PLQ,$A187-1,BB$15-1,1,1),IF($E187&lt;&gt;1,IF(ISNUMBER(INDEX(Import.PLE,Detalhamento!$E187,Detalhamento!BB$15)),IF(INDEX(Import.PLE,Detalhamento!$E187,Detalhamento!BB$15)&lt;=mediçao,OFFSET(Import.PLQ,$A187-1,BB$15-1,1,1),0),0),PLE!$AA$28*OFFSET(Import.PLQ,$A187-1,BB$15-1,1,1)),IF($E187&lt;&gt;1,IF(ISNUMBER(INDEX(Import.PLE,Detalhamento!$E187,Detalhamento!BB$15)),IF(INDEX(Import.PLE,Detalhamento!$E187,Detalhamento!BB$15)&lt;=mediçao,0,OFFSET(Import.PLQ,$A187-1,BB$15-1,1,1)),OFFSET(Import.PLQ,$A187-1,BB$15-1,1,1)),(1-PLE!$AA$28)*OFFSET(Import.PLQ,$A187-1,BB$15-1,1,1))))</f>
        <v>0</v>
      </c>
      <c r="BC187" s="144">
        <f ca="1">IF(BC$13="",0,CHOOSE(Detalhamento.OpçãoServiços,OFFSET(Import.PLQ,$A187-1,BC$15-1,1,1),IF($E187&lt;&gt;1,IF(ISNUMBER(INDEX(Import.PLE,Detalhamento!$E187,Detalhamento!BC$15)),IF(INDEX(Import.PLE,Detalhamento!$E187,Detalhamento!BC$15)&lt;=mediçao,OFFSET(Import.PLQ,$A187-1,BC$15-1,1,1),0),0),PLE!$AA$28*OFFSET(Import.PLQ,$A187-1,BC$15-1,1,1)),IF($E187&lt;&gt;1,IF(ISNUMBER(INDEX(Import.PLE,Detalhamento!$E187,Detalhamento!BC$15)),IF(INDEX(Import.PLE,Detalhamento!$E187,Detalhamento!BC$15)&lt;=mediçao,0,OFFSET(Import.PLQ,$A187-1,BC$15-1,1,1)),OFFSET(Import.PLQ,$A187-1,BC$15-1,1,1)),(1-PLE!$AA$28)*OFFSET(Import.PLQ,$A187-1,BC$15-1,1,1))))</f>
        <v>0</v>
      </c>
      <c r="BD187" s="144">
        <f ca="1">IF(BD$13="",0,CHOOSE(Detalhamento.OpçãoServiços,OFFSET(Import.PLQ,$A187-1,BD$15-1,1,1),IF($E187&lt;&gt;1,IF(ISNUMBER(INDEX(Import.PLE,Detalhamento!$E187,Detalhamento!BD$15)),IF(INDEX(Import.PLE,Detalhamento!$E187,Detalhamento!BD$15)&lt;=mediçao,OFFSET(Import.PLQ,$A187-1,BD$15-1,1,1),0),0),PLE!$AA$28*OFFSET(Import.PLQ,$A187-1,BD$15-1,1,1)),IF($E187&lt;&gt;1,IF(ISNUMBER(INDEX(Import.PLE,Detalhamento!$E187,Detalhamento!BD$15)),IF(INDEX(Import.PLE,Detalhamento!$E187,Detalhamento!BD$15)&lt;=mediçao,0,OFFSET(Import.PLQ,$A187-1,BD$15-1,1,1)),OFFSET(Import.PLQ,$A187-1,BD$15-1,1,1)),(1-PLE!$AA$28)*OFFSET(Import.PLQ,$A187-1,BD$15-1,1,1))))</f>
        <v>0</v>
      </c>
      <c r="BE187" s="144">
        <f ca="1">IF(BE$13="",0,CHOOSE(Detalhamento.OpçãoServiços,OFFSET(Import.PLQ,$A187-1,BE$15-1,1,1),IF($E187&lt;&gt;1,IF(ISNUMBER(INDEX(Import.PLE,Detalhamento!$E187,Detalhamento!BE$15)),IF(INDEX(Import.PLE,Detalhamento!$E187,Detalhamento!BE$15)&lt;=mediçao,OFFSET(Import.PLQ,$A187-1,BE$15-1,1,1),0),0),PLE!$AA$28*OFFSET(Import.PLQ,$A187-1,BE$15-1,1,1)),IF($E187&lt;&gt;1,IF(ISNUMBER(INDEX(Import.PLE,Detalhamento!$E187,Detalhamento!BE$15)),IF(INDEX(Import.PLE,Detalhamento!$E187,Detalhamento!BE$15)&lt;=mediçao,0,OFFSET(Import.PLQ,$A187-1,BE$15-1,1,1)),OFFSET(Import.PLQ,$A187-1,BE$15-1,1,1)),(1-PLE!$AA$28)*OFFSET(Import.PLQ,$A187-1,BE$15-1,1,1))))</f>
        <v>0</v>
      </c>
      <c r="BF187" s="144">
        <f ca="1">IF(BF$13="",0,CHOOSE(Detalhamento.OpçãoServiços,OFFSET(Import.PLQ,$A187-1,BF$15-1,1,1),IF($E187&lt;&gt;1,IF(ISNUMBER(INDEX(Import.PLE,Detalhamento!$E187,Detalhamento!BF$15)),IF(INDEX(Import.PLE,Detalhamento!$E187,Detalhamento!BF$15)&lt;=mediçao,OFFSET(Import.PLQ,$A187-1,BF$15-1,1,1),0),0),PLE!$AA$28*OFFSET(Import.PLQ,$A187-1,BF$15-1,1,1)),IF($E187&lt;&gt;1,IF(ISNUMBER(INDEX(Import.PLE,Detalhamento!$E187,Detalhamento!BF$15)),IF(INDEX(Import.PLE,Detalhamento!$E187,Detalhamento!BF$15)&lt;=mediçao,0,OFFSET(Import.PLQ,$A187-1,BF$15-1,1,1)),OFFSET(Import.PLQ,$A187-1,BF$15-1,1,1)),(1-PLE!$AA$28)*OFFSET(Import.PLQ,$A187-1,BF$15-1,1,1))))</f>
        <v>0</v>
      </c>
      <c r="BG187" s="144">
        <f ca="1">IF(BG$13="",0,CHOOSE(Detalhamento.OpçãoServiços,OFFSET(Import.PLQ,$A187-1,BG$15-1,1,1),IF($E187&lt;&gt;1,IF(ISNUMBER(INDEX(Import.PLE,Detalhamento!$E187,Detalhamento!BG$15)),IF(INDEX(Import.PLE,Detalhamento!$E187,Detalhamento!BG$15)&lt;=mediçao,OFFSET(Import.PLQ,$A187-1,BG$15-1,1,1),0),0),PLE!$AA$28*OFFSET(Import.PLQ,$A187-1,BG$15-1,1,1)),IF($E187&lt;&gt;1,IF(ISNUMBER(INDEX(Import.PLE,Detalhamento!$E187,Detalhamento!BG$15)),IF(INDEX(Import.PLE,Detalhamento!$E187,Detalhamento!BG$15)&lt;=mediçao,0,OFFSET(Import.PLQ,$A187-1,BG$15-1,1,1)),OFFSET(Import.PLQ,$A187-1,BG$15-1,1,1)),(1-PLE!$AA$28)*OFFSET(Import.PLQ,$A187-1,BG$15-1,1,1))))</f>
        <v>0</v>
      </c>
      <c r="BH187" s="144">
        <f ca="1">IF(BH$13="",0,CHOOSE(Detalhamento.OpçãoServiços,OFFSET(Import.PLQ,$A187-1,BH$15-1,1,1),IF($E187&lt;&gt;1,IF(ISNUMBER(INDEX(Import.PLE,Detalhamento!$E187,Detalhamento!BH$15)),IF(INDEX(Import.PLE,Detalhamento!$E187,Detalhamento!BH$15)&lt;=mediçao,OFFSET(Import.PLQ,$A187-1,BH$15-1,1,1),0),0),PLE!$AA$28*OFFSET(Import.PLQ,$A187-1,BH$15-1,1,1)),IF($E187&lt;&gt;1,IF(ISNUMBER(INDEX(Import.PLE,Detalhamento!$E187,Detalhamento!BH$15)),IF(INDEX(Import.PLE,Detalhamento!$E187,Detalhamento!BH$15)&lt;=mediçao,0,OFFSET(Import.PLQ,$A187-1,BH$15-1,1,1)),OFFSET(Import.PLQ,$A187-1,BH$15-1,1,1)),(1-PLE!$AA$28)*OFFSET(Import.PLQ,$A187-1,BH$15-1,1,1))))</f>
        <v>0</v>
      </c>
      <c r="BI187" s="144">
        <f ca="1">IF(BI$13="",0,CHOOSE(Detalhamento.OpçãoServiços,OFFSET(Import.PLQ,$A187-1,BI$15-1,1,1),IF($E187&lt;&gt;1,IF(ISNUMBER(INDEX(Import.PLE,Detalhamento!$E187,Detalhamento!BI$15)),IF(INDEX(Import.PLE,Detalhamento!$E187,Detalhamento!BI$15)&lt;=mediçao,OFFSET(Import.PLQ,$A187-1,BI$15-1,1,1),0),0),PLE!$AA$28*OFFSET(Import.PLQ,$A187-1,BI$15-1,1,1)),IF($E187&lt;&gt;1,IF(ISNUMBER(INDEX(Import.PLE,Detalhamento!$E187,Detalhamento!BI$15)),IF(INDEX(Import.PLE,Detalhamento!$E187,Detalhamento!BI$15)&lt;=mediçao,0,OFFSET(Import.PLQ,$A187-1,BI$15-1,1,1)),OFFSET(Import.PLQ,$A187-1,BI$15-1,1,1)),(1-PLE!$AA$28)*OFFSET(Import.PLQ,$A187-1,BI$15-1,1,1))))</f>
        <v>0</v>
      </c>
    </row>
    <row r="188" spans="1:61" ht="40" x14ac:dyDescent="0.2">
      <c r="A188" s="155">
        <v>142</v>
      </c>
      <c r="B188" s="21" t="str">
        <f t="shared" ca="1" si="25"/>
        <v>Serviço</v>
      </c>
      <c r="E188" s="153">
        <f t="shared" ca="1" si="26"/>
        <v>17</v>
      </c>
      <c r="F188" s="154">
        <f t="shared" ca="1" si="27"/>
        <v>170142</v>
      </c>
      <c r="G188" s="154" t="str">
        <f t="shared" ca="1" si="31"/>
        <v>1.16.1</v>
      </c>
      <c r="H188" s="182" t="str">
        <f t="shared" ca="1" si="31"/>
        <v>CONJUNTO PARA FUTSAL COM TRAVES OFICIAIS DE 3,00 X 2,00 M EM TUBO DE ACO GALVANIZADO 3" COM REQUADRO EM TUBO DE 1", PINTURA EM PRIMER COM TINTA ESMALTE SINTETICO E REDES DE POLIETILENO FIO 4 MM [Aplicado BDI diferenciado de fornecimento]</v>
      </c>
      <c r="I188" s="37" t="str">
        <f t="shared" ca="1" si="28"/>
        <v xml:space="preserve">UN    </v>
      </c>
      <c r="J188" s="144">
        <f t="shared" ca="1" si="29"/>
        <v>1</v>
      </c>
      <c r="K188" s="67"/>
      <c r="L188" s="144">
        <f ca="1">IF(L$13="",0,CHOOSE(Detalhamento.OpçãoServiços,OFFSET(Import.PLQ,$A188-1,L$15-1,1,1),IF($E188&lt;&gt;1,IF(ISNUMBER(INDEX(Import.PLE,Detalhamento!$E188,Detalhamento!L$15)),IF(INDEX(Import.PLE,Detalhamento!$E188,Detalhamento!L$15)&lt;=mediçao,OFFSET(Import.PLQ,$A188-1,L$15-1,1,1),0),0),PLE!$AA$28*OFFSET(Import.PLQ,$A188-1,L$15-1,1,1)),IF($E188&lt;&gt;1,IF(ISNUMBER(INDEX(Import.PLE,Detalhamento!$E188,Detalhamento!L$15)),IF(INDEX(Import.PLE,Detalhamento!$E188,Detalhamento!L$15)&lt;=mediçao,0,OFFSET(Import.PLQ,$A188-1,L$15-1,1,1)),OFFSET(Import.PLQ,$A188-1,L$15-1,1,1)),(1-PLE!$AA$28)*OFFSET(Import.PLQ,$A188-1,L$15-1,1,1))))</f>
        <v>1</v>
      </c>
      <c r="M188" s="144">
        <f ca="1">IF(M$13="",0,CHOOSE(Detalhamento.OpçãoServiços,OFFSET(Import.PLQ,$A188-1,M$15-1,1,1),IF($E188&lt;&gt;1,IF(ISNUMBER(INDEX(Import.PLE,Detalhamento!$E188,Detalhamento!M$15)),IF(INDEX(Import.PLE,Detalhamento!$E188,Detalhamento!M$15)&lt;=mediçao,OFFSET(Import.PLQ,$A188-1,M$15-1,1,1),0),0),PLE!$AA$28*OFFSET(Import.PLQ,$A188-1,M$15-1,1,1)),IF($E188&lt;&gt;1,IF(ISNUMBER(INDEX(Import.PLE,Detalhamento!$E188,Detalhamento!M$15)),IF(INDEX(Import.PLE,Detalhamento!$E188,Detalhamento!M$15)&lt;=mediçao,0,OFFSET(Import.PLQ,$A188-1,M$15-1,1,1)),OFFSET(Import.PLQ,$A188-1,M$15-1,1,1)),(1-PLE!$AA$28)*OFFSET(Import.PLQ,$A188-1,M$15-1,1,1))))</f>
        <v>0</v>
      </c>
      <c r="N188" s="144">
        <f ca="1">IF(N$13="",0,CHOOSE(Detalhamento.OpçãoServiços,OFFSET(Import.PLQ,$A188-1,N$15-1,1,1),IF($E188&lt;&gt;1,IF(ISNUMBER(INDEX(Import.PLE,Detalhamento!$E188,Detalhamento!N$15)),IF(INDEX(Import.PLE,Detalhamento!$E188,Detalhamento!N$15)&lt;=mediçao,OFFSET(Import.PLQ,$A188-1,N$15-1,1,1),0),0),PLE!$AA$28*OFFSET(Import.PLQ,$A188-1,N$15-1,1,1)),IF($E188&lt;&gt;1,IF(ISNUMBER(INDEX(Import.PLE,Detalhamento!$E188,Detalhamento!N$15)),IF(INDEX(Import.PLE,Detalhamento!$E188,Detalhamento!N$15)&lt;=mediçao,0,OFFSET(Import.PLQ,$A188-1,N$15-1,1,1)),OFFSET(Import.PLQ,$A188-1,N$15-1,1,1)),(1-PLE!$AA$28)*OFFSET(Import.PLQ,$A188-1,N$15-1,1,1))))</f>
        <v>0</v>
      </c>
      <c r="O188" s="144">
        <f ca="1">IF(O$13="",0,CHOOSE(Detalhamento.OpçãoServiços,OFFSET(Import.PLQ,$A188-1,O$15-1,1,1),IF($E188&lt;&gt;1,IF(ISNUMBER(INDEX(Import.PLE,Detalhamento!$E188,Detalhamento!O$15)),IF(INDEX(Import.PLE,Detalhamento!$E188,Detalhamento!O$15)&lt;=mediçao,OFFSET(Import.PLQ,$A188-1,O$15-1,1,1),0),0),PLE!$AA$28*OFFSET(Import.PLQ,$A188-1,O$15-1,1,1)),IF($E188&lt;&gt;1,IF(ISNUMBER(INDEX(Import.PLE,Detalhamento!$E188,Detalhamento!O$15)),IF(INDEX(Import.PLE,Detalhamento!$E188,Detalhamento!O$15)&lt;=mediçao,0,OFFSET(Import.PLQ,$A188-1,O$15-1,1,1)),OFFSET(Import.PLQ,$A188-1,O$15-1,1,1)),(1-PLE!$AA$28)*OFFSET(Import.PLQ,$A188-1,O$15-1,1,1))))</f>
        <v>0</v>
      </c>
      <c r="P188" s="144">
        <f ca="1">IF(P$13="",0,CHOOSE(Detalhamento.OpçãoServiços,OFFSET(Import.PLQ,$A188-1,P$15-1,1,1),IF($E188&lt;&gt;1,IF(ISNUMBER(INDEX(Import.PLE,Detalhamento!$E188,Detalhamento!P$15)),IF(INDEX(Import.PLE,Detalhamento!$E188,Detalhamento!P$15)&lt;=mediçao,OFFSET(Import.PLQ,$A188-1,P$15-1,1,1),0),0),PLE!$AA$28*OFFSET(Import.PLQ,$A188-1,P$15-1,1,1)),IF($E188&lt;&gt;1,IF(ISNUMBER(INDEX(Import.PLE,Detalhamento!$E188,Detalhamento!P$15)),IF(INDEX(Import.PLE,Detalhamento!$E188,Detalhamento!P$15)&lt;=mediçao,0,OFFSET(Import.PLQ,$A188-1,P$15-1,1,1)),OFFSET(Import.PLQ,$A188-1,P$15-1,1,1)),(1-PLE!$AA$28)*OFFSET(Import.PLQ,$A188-1,P$15-1,1,1))))</f>
        <v>0</v>
      </c>
      <c r="Q188" s="144">
        <f ca="1">IF(Q$13="",0,CHOOSE(Detalhamento.OpçãoServiços,OFFSET(Import.PLQ,$A188-1,Q$15-1,1,1),IF($E188&lt;&gt;1,IF(ISNUMBER(INDEX(Import.PLE,Detalhamento!$E188,Detalhamento!Q$15)),IF(INDEX(Import.PLE,Detalhamento!$E188,Detalhamento!Q$15)&lt;=mediçao,OFFSET(Import.PLQ,$A188-1,Q$15-1,1,1),0),0),PLE!$AA$28*OFFSET(Import.PLQ,$A188-1,Q$15-1,1,1)),IF($E188&lt;&gt;1,IF(ISNUMBER(INDEX(Import.PLE,Detalhamento!$E188,Detalhamento!Q$15)),IF(INDEX(Import.PLE,Detalhamento!$E188,Detalhamento!Q$15)&lt;=mediçao,0,OFFSET(Import.PLQ,$A188-1,Q$15-1,1,1)),OFFSET(Import.PLQ,$A188-1,Q$15-1,1,1)),(1-PLE!$AA$28)*OFFSET(Import.PLQ,$A188-1,Q$15-1,1,1))))</f>
        <v>0</v>
      </c>
      <c r="R188" s="144">
        <f ca="1">IF(R$13="",0,CHOOSE(Detalhamento.OpçãoServiços,OFFSET(Import.PLQ,$A188-1,R$15-1,1,1),IF($E188&lt;&gt;1,IF(ISNUMBER(INDEX(Import.PLE,Detalhamento!$E188,Detalhamento!R$15)),IF(INDEX(Import.PLE,Detalhamento!$E188,Detalhamento!R$15)&lt;=mediçao,OFFSET(Import.PLQ,$A188-1,R$15-1,1,1),0),0),PLE!$AA$28*OFFSET(Import.PLQ,$A188-1,R$15-1,1,1)),IF($E188&lt;&gt;1,IF(ISNUMBER(INDEX(Import.PLE,Detalhamento!$E188,Detalhamento!R$15)),IF(INDEX(Import.PLE,Detalhamento!$E188,Detalhamento!R$15)&lt;=mediçao,0,OFFSET(Import.PLQ,$A188-1,R$15-1,1,1)),OFFSET(Import.PLQ,$A188-1,R$15-1,1,1)),(1-PLE!$AA$28)*OFFSET(Import.PLQ,$A188-1,R$15-1,1,1))))</f>
        <v>0</v>
      </c>
      <c r="S188" s="144">
        <f ca="1">IF(S$13="",0,CHOOSE(Detalhamento.OpçãoServiços,OFFSET(Import.PLQ,$A188-1,S$15-1,1,1),IF($E188&lt;&gt;1,IF(ISNUMBER(INDEX(Import.PLE,Detalhamento!$E188,Detalhamento!S$15)),IF(INDEX(Import.PLE,Detalhamento!$E188,Detalhamento!S$15)&lt;=mediçao,OFFSET(Import.PLQ,$A188-1,S$15-1,1,1),0),0),PLE!$AA$28*OFFSET(Import.PLQ,$A188-1,S$15-1,1,1)),IF($E188&lt;&gt;1,IF(ISNUMBER(INDEX(Import.PLE,Detalhamento!$E188,Detalhamento!S$15)),IF(INDEX(Import.PLE,Detalhamento!$E188,Detalhamento!S$15)&lt;=mediçao,0,OFFSET(Import.PLQ,$A188-1,S$15-1,1,1)),OFFSET(Import.PLQ,$A188-1,S$15-1,1,1)),(1-PLE!$AA$28)*OFFSET(Import.PLQ,$A188-1,S$15-1,1,1))))</f>
        <v>0</v>
      </c>
      <c r="T188" s="144">
        <f ca="1">IF(T$13="",0,CHOOSE(Detalhamento.OpçãoServiços,OFFSET(Import.PLQ,$A188-1,T$15-1,1,1),IF($E188&lt;&gt;1,IF(ISNUMBER(INDEX(Import.PLE,Detalhamento!$E188,Detalhamento!T$15)),IF(INDEX(Import.PLE,Detalhamento!$E188,Detalhamento!T$15)&lt;=mediçao,OFFSET(Import.PLQ,$A188-1,T$15-1,1,1),0),0),PLE!$AA$28*OFFSET(Import.PLQ,$A188-1,T$15-1,1,1)),IF($E188&lt;&gt;1,IF(ISNUMBER(INDEX(Import.PLE,Detalhamento!$E188,Detalhamento!T$15)),IF(INDEX(Import.PLE,Detalhamento!$E188,Detalhamento!T$15)&lt;=mediçao,0,OFFSET(Import.PLQ,$A188-1,T$15-1,1,1)),OFFSET(Import.PLQ,$A188-1,T$15-1,1,1)),(1-PLE!$AA$28)*OFFSET(Import.PLQ,$A188-1,T$15-1,1,1))))</f>
        <v>0</v>
      </c>
      <c r="U188" s="144">
        <f ca="1">IF(U$13="",0,CHOOSE(Detalhamento.OpçãoServiços,OFFSET(Import.PLQ,$A188-1,U$15-1,1,1),IF($E188&lt;&gt;1,IF(ISNUMBER(INDEX(Import.PLE,Detalhamento!$E188,Detalhamento!U$15)),IF(INDEX(Import.PLE,Detalhamento!$E188,Detalhamento!U$15)&lt;=mediçao,OFFSET(Import.PLQ,$A188-1,U$15-1,1,1),0),0),PLE!$AA$28*OFFSET(Import.PLQ,$A188-1,U$15-1,1,1)),IF($E188&lt;&gt;1,IF(ISNUMBER(INDEX(Import.PLE,Detalhamento!$E188,Detalhamento!U$15)),IF(INDEX(Import.PLE,Detalhamento!$E188,Detalhamento!U$15)&lt;=mediçao,0,OFFSET(Import.PLQ,$A188-1,U$15-1,1,1)),OFFSET(Import.PLQ,$A188-1,U$15-1,1,1)),(1-PLE!$AA$28)*OFFSET(Import.PLQ,$A188-1,U$15-1,1,1))))</f>
        <v>0</v>
      </c>
      <c r="V188" s="144">
        <f ca="1">IF(V$13="",0,CHOOSE(Detalhamento.OpçãoServiços,OFFSET(Import.PLQ,$A188-1,V$15-1,1,1),IF($E188&lt;&gt;1,IF(ISNUMBER(INDEX(Import.PLE,Detalhamento!$E188,Detalhamento!V$15)),IF(INDEX(Import.PLE,Detalhamento!$E188,Detalhamento!V$15)&lt;=mediçao,OFFSET(Import.PLQ,$A188-1,V$15-1,1,1),0),0),PLE!$AA$28*OFFSET(Import.PLQ,$A188-1,V$15-1,1,1)),IF($E188&lt;&gt;1,IF(ISNUMBER(INDEX(Import.PLE,Detalhamento!$E188,Detalhamento!V$15)),IF(INDEX(Import.PLE,Detalhamento!$E188,Detalhamento!V$15)&lt;=mediçao,0,OFFSET(Import.PLQ,$A188-1,V$15-1,1,1)),OFFSET(Import.PLQ,$A188-1,V$15-1,1,1)),(1-PLE!$AA$28)*OFFSET(Import.PLQ,$A188-1,V$15-1,1,1))))</f>
        <v>0</v>
      </c>
      <c r="W188" s="144">
        <f ca="1">IF(W$13="",0,CHOOSE(Detalhamento.OpçãoServiços,OFFSET(Import.PLQ,$A188-1,W$15-1,1,1),IF($E188&lt;&gt;1,IF(ISNUMBER(INDEX(Import.PLE,Detalhamento!$E188,Detalhamento!W$15)),IF(INDEX(Import.PLE,Detalhamento!$E188,Detalhamento!W$15)&lt;=mediçao,OFFSET(Import.PLQ,$A188-1,W$15-1,1,1),0),0),PLE!$AA$28*OFFSET(Import.PLQ,$A188-1,W$15-1,1,1)),IF($E188&lt;&gt;1,IF(ISNUMBER(INDEX(Import.PLE,Detalhamento!$E188,Detalhamento!W$15)),IF(INDEX(Import.PLE,Detalhamento!$E188,Detalhamento!W$15)&lt;=mediçao,0,OFFSET(Import.PLQ,$A188-1,W$15-1,1,1)),OFFSET(Import.PLQ,$A188-1,W$15-1,1,1)),(1-PLE!$AA$28)*OFFSET(Import.PLQ,$A188-1,W$15-1,1,1))))</f>
        <v>0</v>
      </c>
      <c r="X188" s="144">
        <f ca="1">IF(X$13="",0,CHOOSE(Detalhamento.OpçãoServiços,OFFSET(Import.PLQ,$A188-1,X$15-1,1,1),IF($E188&lt;&gt;1,IF(ISNUMBER(INDEX(Import.PLE,Detalhamento!$E188,Detalhamento!X$15)),IF(INDEX(Import.PLE,Detalhamento!$E188,Detalhamento!X$15)&lt;=mediçao,OFFSET(Import.PLQ,$A188-1,X$15-1,1,1),0),0),PLE!$AA$28*OFFSET(Import.PLQ,$A188-1,X$15-1,1,1)),IF($E188&lt;&gt;1,IF(ISNUMBER(INDEX(Import.PLE,Detalhamento!$E188,Detalhamento!X$15)),IF(INDEX(Import.PLE,Detalhamento!$E188,Detalhamento!X$15)&lt;=mediçao,0,OFFSET(Import.PLQ,$A188-1,X$15-1,1,1)),OFFSET(Import.PLQ,$A188-1,X$15-1,1,1)),(1-PLE!$AA$28)*OFFSET(Import.PLQ,$A188-1,X$15-1,1,1))))</f>
        <v>0</v>
      </c>
      <c r="Y188" s="144">
        <f ca="1">IF(Y$13="",0,CHOOSE(Detalhamento.OpçãoServiços,OFFSET(Import.PLQ,$A188-1,Y$15-1,1,1),IF($E188&lt;&gt;1,IF(ISNUMBER(INDEX(Import.PLE,Detalhamento!$E188,Detalhamento!Y$15)),IF(INDEX(Import.PLE,Detalhamento!$E188,Detalhamento!Y$15)&lt;=mediçao,OFFSET(Import.PLQ,$A188-1,Y$15-1,1,1),0),0),PLE!$AA$28*OFFSET(Import.PLQ,$A188-1,Y$15-1,1,1)),IF($E188&lt;&gt;1,IF(ISNUMBER(INDEX(Import.PLE,Detalhamento!$E188,Detalhamento!Y$15)),IF(INDEX(Import.PLE,Detalhamento!$E188,Detalhamento!Y$15)&lt;=mediçao,0,OFFSET(Import.PLQ,$A188-1,Y$15-1,1,1)),OFFSET(Import.PLQ,$A188-1,Y$15-1,1,1)),(1-PLE!$AA$28)*OFFSET(Import.PLQ,$A188-1,Y$15-1,1,1))))</f>
        <v>0</v>
      </c>
      <c r="Z188" s="144">
        <f ca="1">IF(Z$13="",0,CHOOSE(Detalhamento.OpçãoServiços,OFFSET(Import.PLQ,$A188-1,Z$15-1,1,1),IF($E188&lt;&gt;1,IF(ISNUMBER(INDEX(Import.PLE,Detalhamento!$E188,Detalhamento!Z$15)),IF(INDEX(Import.PLE,Detalhamento!$E188,Detalhamento!Z$15)&lt;=mediçao,OFFSET(Import.PLQ,$A188-1,Z$15-1,1,1),0),0),PLE!$AA$28*OFFSET(Import.PLQ,$A188-1,Z$15-1,1,1)),IF($E188&lt;&gt;1,IF(ISNUMBER(INDEX(Import.PLE,Detalhamento!$E188,Detalhamento!Z$15)),IF(INDEX(Import.PLE,Detalhamento!$E188,Detalhamento!Z$15)&lt;=mediçao,0,OFFSET(Import.PLQ,$A188-1,Z$15-1,1,1)),OFFSET(Import.PLQ,$A188-1,Z$15-1,1,1)),(1-PLE!$AA$28)*OFFSET(Import.PLQ,$A188-1,Z$15-1,1,1))))</f>
        <v>0</v>
      </c>
      <c r="AA188" s="144">
        <f ca="1">IF(AA$13="",0,CHOOSE(Detalhamento.OpçãoServiços,OFFSET(Import.PLQ,$A188-1,AA$15-1,1,1),IF($E188&lt;&gt;1,IF(ISNUMBER(INDEX(Import.PLE,Detalhamento!$E188,Detalhamento!AA$15)),IF(INDEX(Import.PLE,Detalhamento!$E188,Detalhamento!AA$15)&lt;=mediçao,OFFSET(Import.PLQ,$A188-1,AA$15-1,1,1),0),0),PLE!$AA$28*OFFSET(Import.PLQ,$A188-1,AA$15-1,1,1)),IF($E188&lt;&gt;1,IF(ISNUMBER(INDEX(Import.PLE,Detalhamento!$E188,Detalhamento!AA$15)),IF(INDEX(Import.PLE,Detalhamento!$E188,Detalhamento!AA$15)&lt;=mediçao,0,OFFSET(Import.PLQ,$A188-1,AA$15-1,1,1)),OFFSET(Import.PLQ,$A188-1,AA$15-1,1,1)),(1-PLE!$AA$28)*OFFSET(Import.PLQ,$A188-1,AA$15-1,1,1))))</f>
        <v>0</v>
      </c>
      <c r="AB188" s="144">
        <f ca="1">IF(AB$13="",0,CHOOSE(Detalhamento.OpçãoServiços,OFFSET(Import.PLQ,$A188-1,AB$15-1,1,1),IF($E188&lt;&gt;1,IF(ISNUMBER(INDEX(Import.PLE,Detalhamento!$E188,Detalhamento!AB$15)),IF(INDEX(Import.PLE,Detalhamento!$E188,Detalhamento!AB$15)&lt;=mediçao,OFFSET(Import.PLQ,$A188-1,AB$15-1,1,1),0),0),PLE!$AA$28*OFFSET(Import.PLQ,$A188-1,AB$15-1,1,1)),IF($E188&lt;&gt;1,IF(ISNUMBER(INDEX(Import.PLE,Detalhamento!$E188,Detalhamento!AB$15)),IF(INDEX(Import.PLE,Detalhamento!$E188,Detalhamento!AB$15)&lt;=mediçao,0,OFFSET(Import.PLQ,$A188-1,AB$15-1,1,1)),OFFSET(Import.PLQ,$A188-1,AB$15-1,1,1)),(1-PLE!$AA$28)*OFFSET(Import.PLQ,$A188-1,AB$15-1,1,1))))</f>
        <v>0</v>
      </c>
      <c r="AC188" s="144">
        <f ca="1">IF(AC$13="",0,CHOOSE(Detalhamento.OpçãoServiços,OFFSET(Import.PLQ,$A188-1,AC$15-1,1,1),IF($E188&lt;&gt;1,IF(ISNUMBER(INDEX(Import.PLE,Detalhamento!$E188,Detalhamento!AC$15)),IF(INDEX(Import.PLE,Detalhamento!$E188,Detalhamento!AC$15)&lt;=mediçao,OFFSET(Import.PLQ,$A188-1,AC$15-1,1,1),0),0),PLE!$AA$28*OFFSET(Import.PLQ,$A188-1,AC$15-1,1,1)),IF($E188&lt;&gt;1,IF(ISNUMBER(INDEX(Import.PLE,Detalhamento!$E188,Detalhamento!AC$15)),IF(INDEX(Import.PLE,Detalhamento!$E188,Detalhamento!AC$15)&lt;=mediçao,0,OFFSET(Import.PLQ,$A188-1,AC$15-1,1,1)),OFFSET(Import.PLQ,$A188-1,AC$15-1,1,1)),(1-PLE!$AA$28)*OFFSET(Import.PLQ,$A188-1,AC$15-1,1,1))))</f>
        <v>0</v>
      </c>
      <c r="AD188" s="144">
        <f ca="1">IF(AD$13="",0,CHOOSE(Detalhamento.OpçãoServiços,OFFSET(Import.PLQ,$A188-1,AD$15-1,1,1),IF($E188&lt;&gt;1,IF(ISNUMBER(INDEX(Import.PLE,Detalhamento!$E188,Detalhamento!AD$15)),IF(INDEX(Import.PLE,Detalhamento!$E188,Detalhamento!AD$15)&lt;=mediçao,OFFSET(Import.PLQ,$A188-1,AD$15-1,1,1),0),0),PLE!$AA$28*OFFSET(Import.PLQ,$A188-1,AD$15-1,1,1)),IF($E188&lt;&gt;1,IF(ISNUMBER(INDEX(Import.PLE,Detalhamento!$E188,Detalhamento!AD$15)),IF(INDEX(Import.PLE,Detalhamento!$E188,Detalhamento!AD$15)&lt;=mediçao,0,OFFSET(Import.PLQ,$A188-1,AD$15-1,1,1)),OFFSET(Import.PLQ,$A188-1,AD$15-1,1,1)),(1-PLE!$AA$28)*OFFSET(Import.PLQ,$A188-1,AD$15-1,1,1))))</f>
        <v>0</v>
      </c>
      <c r="AE188" s="144">
        <f ca="1">IF(AE$13="",0,CHOOSE(Detalhamento.OpçãoServiços,OFFSET(Import.PLQ,$A188-1,AE$15-1,1,1),IF($E188&lt;&gt;1,IF(ISNUMBER(INDEX(Import.PLE,Detalhamento!$E188,Detalhamento!AE$15)),IF(INDEX(Import.PLE,Detalhamento!$E188,Detalhamento!AE$15)&lt;=mediçao,OFFSET(Import.PLQ,$A188-1,AE$15-1,1,1),0),0),PLE!$AA$28*OFFSET(Import.PLQ,$A188-1,AE$15-1,1,1)),IF($E188&lt;&gt;1,IF(ISNUMBER(INDEX(Import.PLE,Detalhamento!$E188,Detalhamento!AE$15)),IF(INDEX(Import.PLE,Detalhamento!$E188,Detalhamento!AE$15)&lt;=mediçao,0,OFFSET(Import.PLQ,$A188-1,AE$15-1,1,1)),OFFSET(Import.PLQ,$A188-1,AE$15-1,1,1)),(1-PLE!$AA$28)*OFFSET(Import.PLQ,$A188-1,AE$15-1,1,1))))</f>
        <v>0</v>
      </c>
      <c r="AF188" s="144">
        <f ca="1">IF(AF$13="",0,CHOOSE(Detalhamento.OpçãoServiços,OFFSET(Import.PLQ,$A188-1,AF$15-1,1,1),IF($E188&lt;&gt;1,IF(ISNUMBER(INDEX(Import.PLE,Detalhamento!$E188,Detalhamento!AF$15)),IF(INDEX(Import.PLE,Detalhamento!$E188,Detalhamento!AF$15)&lt;=mediçao,OFFSET(Import.PLQ,$A188-1,AF$15-1,1,1),0),0),PLE!$AA$28*OFFSET(Import.PLQ,$A188-1,AF$15-1,1,1)),IF($E188&lt;&gt;1,IF(ISNUMBER(INDEX(Import.PLE,Detalhamento!$E188,Detalhamento!AF$15)),IF(INDEX(Import.PLE,Detalhamento!$E188,Detalhamento!AF$15)&lt;=mediçao,0,OFFSET(Import.PLQ,$A188-1,AF$15-1,1,1)),OFFSET(Import.PLQ,$A188-1,AF$15-1,1,1)),(1-PLE!$AA$28)*OFFSET(Import.PLQ,$A188-1,AF$15-1,1,1))))</f>
        <v>0</v>
      </c>
      <c r="AG188" s="144">
        <f ca="1">IF(AG$13="",0,CHOOSE(Detalhamento.OpçãoServiços,OFFSET(Import.PLQ,$A188-1,AG$15-1,1,1),IF($E188&lt;&gt;1,IF(ISNUMBER(INDEX(Import.PLE,Detalhamento!$E188,Detalhamento!AG$15)),IF(INDEX(Import.PLE,Detalhamento!$E188,Detalhamento!AG$15)&lt;=mediçao,OFFSET(Import.PLQ,$A188-1,AG$15-1,1,1),0),0),PLE!$AA$28*OFFSET(Import.PLQ,$A188-1,AG$15-1,1,1)),IF($E188&lt;&gt;1,IF(ISNUMBER(INDEX(Import.PLE,Detalhamento!$E188,Detalhamento!AG$15)),IF(INDEX(Import.PLE,Detalhamento!$E188,Detalhamento!AG$15)&lt;=mediçao,0,OFFSET(Import.PLQ,$A188-1,AG$15-1,1,1)),OFFSET(Import.PLQ,$A188-1,AG$15-1,1,1)),(1-PLE!$AA$28)*OFFSET(Import.PLQ,$A188-1,AG$15-1,1,1))))</f>
        <v>0</v>
      </c>
      <c r="AH188" s="144">
        <f ca="1">IF(AH$13="",0,CHOOSE(Detalhamento.OpçãoServiços,OFFSET(Import.PLQ,$A188-1,AH$15-1,1,1),IF($E188&lt;&gt;1,IF(ISNUMBER(INDEX(Import.PLE,Detalhamento!$E188,Detalhamento!AH$15)),IF(INDEX(Import.PLE,Detalhamento!$E188,Detalhamento!AH$15)&lt;=mediçao,OFFSET(Import.PLQ,$A188-1,AH$15-1,1,1),0),0),PLE!$AA$28*OFFSET(Import.PLQ,$A188-1,AH$15-1,1,1)),IF($E188&lt;&gt;1,IF(ISNUMBER(INDEX(Import.PLE,Detalhamento!$E188,Detalhamento!AH$15)),IF(INDEX(Import.PLE,Detalhamento!$E188,Detalhamento!AH$15)&lt;=mediçao,0,OFFSET(Import.PLQ,$A188-1,AH$15-1,1,1)),OFFSET(Import.PLQ,$A188-1,AH$15-1,1,1)),(1-PLE!$AA$28)*OFFSET(Import.PLQ,$A188-1,AH$15-1,1,1))))</f>
        <v>0</v>
      </c>
      <c r="AI188" s="144">
        <f ca="1">IF(AI$13="",0,CHOOSE(Detalhamento.OpçãoServiços,OFFSET(Import.PLQ,$A188-1,AI$15-1,1,1),IF($E188&lt;&gt;1,IF(ISNUMBER(INDEX(Import.PLE,Detalhamento!$E188,Detalhamento!AI$15)),IF(INDEX(Import.PLE,Detalhamento!$E188,Detalhamento!AI$15)&lt;=mediçao,OFFSET(Import.PLQ,$A188-1,AI$15-1,1,1),0),0),PLE!$AA$28*OFFSET(Import.PLQ,$A188-1,AI$15-1,1,1)),IF($E188&lt;&gt;1,IF(ISNUMBER(INDEX(Import.PLE,Detalhamento!$E188,Detalhamento!AI$15)),IF(INDEX(Import.PLE,Detalhamento!$E188,Detalhamento!AI$15)&lt;=mediçao,0,OFFSET(Import.PLQ,$A188-1,AI$15-1,1,1)),OFFSET(Import.PLQ,$A188-1,AI$15-1,1,1)),(1-PLE!$AA$28)*OFFSET(Import.PLQ,$A188-1,AI$15-1,1,1))))</f>
        <v>0</v>
      </c>
      <c r="AJ188" s="144">
        <f ca="1">IF(AJ$13="",0,CHOOSE(Detalhamento.OpçãoServiços,OFFSET(Import.PLQ,$A188-1,AJ$15-1,1,1),IF($E188&lt;&gt;1,IF(ISNUMBER(INDEX(Import.PLE,Detalhamento!$E188,Detalhamento!AJ$15)),IF(INDEX(Import.PLE,Detalhamento!$E188,Detalhamento!AJ$15)&lt;=mediçao,OFFSET(Import.PLQ,$A188-1,AJ$15-1,1,1),0),0),PLE!$AA$28*OFFSET(Import.PLQ,$A188-1,AJ$15-1,1,1)),IF($E188&lt;&gt;1,IF(ISNUMBER(INDEX(Import.PLE,Detalhamento!$E188,Detalhamento!AJ$15)),IF(INDEX(Import.PLE,Detalhamento!$E188,Detalhamento!AJ$15)&lt;=mediçao,0,OFFSET(Import.PLQ,$A188-1,AJ$15-1,1,1)),OFFSET(Import.PLQ,$A188-1,AJ$15-1,1,1)),(1-PLE!$AA$28)*OFFSET(Import.PLQ,$A188-1,AJ$15-1,1,1))))</f>
        <v>0</v>
      </c>
      <c r="AK188" s="144">
        <f ca="1">IF(AK$13="",0,CHOOSE(Detalhamento.OpçãoServiços,OFFSET(Import.PLQ,$A188-1,AK$15-1,1,1),IF($E188&lt;&gt;1,IF(ISNUMBER(INDEX(Import.PLE,Detalhamento!$E188,Detalhamento!AK$15)),IF(INDEX(Import.PLE,Detalhamento!$E188,Detalhamento!AK$15)&lt;=mediçao,OFFSET(Import.PLQ,$A188-1,AK$15-1,1,1),0),0),PLE!$AA$28*OFFSET(Import.PLQ,$A188-1,AK$15-1,1,1)),IF($E188&lt;&gt;1,IF(ISNUMBER(INDEX(Import.PLE,Detalhamento!$E188,Detalhamento!AK$15)),IF(INDEX(Import.PLE,Detalhamento!$E188,Detalhamento!AK$15)&lt;=mediçao,0,OFFSET(Import.PLQ,$A188-1,AK$15-1,1,1)),OFFSET(Import.PLQ,$A188-1,AK$15-1,1,1)),(1-PLE!$AA$28)*OFFSET(Import.PLQ,$A188-1,AK$15-1,1,1))))</f>
        <v>0</v>
      </c>
      <c r="AL188" s="144">
        <f ca="1">IF(AL$13="",0,CHOOSE(Detalhamento.OpçãoServiços,OFFSET(Import.PLQ,$A188-1,AL$15-1,1,1),IF($E188&lt;&gt;1,IF(ISNUMBER(INDEX(Import.PLE,Detalhamento!$E188,Detalhamento!AL$15)),IF(INDEX(Import.PLE,Detalhamento!$E188,Detalhamento!AL$15)&lt;=mediçao,OFFSET(Import.PLQ,$A188-1,AL$15-1,1,1),0),0),PLE!$AA$28*OFFSET(Import.PLQ,$A188-1,AL$15-1,1,1)),IF($E188&lt;&gt;1,IF(ISNUMBER(INDEX(Import.PLE,Detalhamento!$E188,Detalhamento!AL$15)),IF(INDEX(Import.PLE,Detalhamento!$E188,Detalhamento!AL$15)&lt;=mediçao,0,OFFSET(Import.PLQ,$A188-1,AL$15-1,1,1)),OFFSET(Import.PLQ,$A188-1,AL$15-1,1,1)),(1-PLE!$AA$28)*OFFSET(Import.PLQ,$A188-1,AL$15-1,1,1))))</f>
        <v>0</v>
      </c>
      <c r="AM188" s="144">
        <f ca="1">IF(AM$13="",0,CHOOSE(Detalhamento.OpçãoServiços,OFFSET(Import.PLQ,$A188-1,AM$15-1,1,1),IF($E188&lt;&gt;1,IF(ISNUMBER(INDEX(Import.PLE,Detalhamento!$E188,Detalhamento!AM$15)),IF(INDEX(Import.PLE,Detalhamento!$E188,Detalhamento!AM$15)&lt;=mediçao,OFFSET(Import.PLQ,$A188-1,AM$15-1,1,1),0),0),PLE!$AA$28*OFFSET(Import.PLQ,$A188-1,AM$15-1,1,1)),IF($E188&lt;&gt;1,IF(ISNUMBER(INDEX(Import.PLE,Detalhamento!$E188,Detalhamento!AM$15)),IF(INDEX(Import.PLE,Detalhamento!$E188,Detalhamento!AM$15)&lt;=mediçao,0,OFFSET(Import.PLQ,$A188-1,AM$15-1,1,1)),OFFSET(Import.PLQ,$A188-1,AM$15-1,1,1)),(1-PLE!$AA$28)*OFFSET(Import.PLQ,$A188-1,AM$15-1,1,1))))</f>
        <v>0</v>
      </c>
      <c r="AN188" s="144">
        <f ca="1">IF(AN$13="",0,CHOOSE(Detalhamento.OpçãoServiços,OFFSET(Import.PLQ,$A188-1,AN$15-1,1,1),IF($E188&lt;&gt;1,IF(ISNUMBER(INDEX(Import.PLE,Detalhamento!$E188,Detalhamento!AN$15)),IF(INDEX(Import.PLE,Detalhamento!$E188,Detalhamento!AN$15)&lt;=mediçao,OFFSET(Import.PLQ,$A188-1,AN$15-1,1,1),0),0),PLE!$AA$28*OFFSET(Import.PLQ,$A188-1,AN$15-1,1,1)),IF($E188&lt;&gt;1,IF(ISNUMBER(INDEX(Import.PLE,Detalhamento!$E188,Detalhamento!AN$15)),IF(INDEX(Import.PLE,Detalhamento!$E188,Detalhamento!AN$15)&lt;=mediçao,0,OFFSET(Import.PLQ,$A188-1,AN$15-1,1,1)),OFFSET(Import.PLQ,$A188-1,AN$15-1,1,1)),(1-PLE!$AA$28)*OFFSET(Import.PLQ,$A188-1,AN$15-1,1,1))))</f>
        <v>0</v>
      </c>
      <c r="AO188" s="144">
        <f ca="1">IF(AO$13="",0,CHOOSE(Detalhamento.OpçãoServiços,OFFSET(Import.PLQ,$A188-1,AO$15-1,1,1),IF($E188&lt;&gt;1,IF(ISNUMBER(INDEX(Import.PLE,Detalhamento!$E188,Detalhamento!AO$15)),IF(INDEX(Import.PLE,Detalhamento!$E188,Detalhamento!AO$15)&lt;=mediçao,OFFSET(Import.PLQ,$A188-1,AO$15-1,1,1),0),0),PLE!$AA$28*OFFSET(Import.PLQ,$A188-1,AO$15-1,1,1)),IF($E188&lt;&gt;1,IF(ISNUMBER(INDEX(Import.PLE,Detalhamento!$E188,Detalhamento!AO$15)),IF(INDEX(Import.PLE,Detalhamento!$E188,Detalhamento!AO$15)&lt;=mediçao,0,OFFSET(Import.PLQ,$A188-1,AO$15-1,1,1)),OFFSET(Import.PLQ,$A188-1,AO$15-1,1,1)),(1-PLE!$AA$28)*OFFSET(Import.PLQ,$A188-1,AO$15-1,1,1))))</f>
        <v>0</v>
      </c>
      <c r="AP188" s="144">
        <f ca="1">IF(AP$13="",0,CHOOSE(Detalhamento.OpçãoServiços,OFFSET(Import.PLQ,$A188-1,AP$15-1,1,1),IF($E188&lt;&gt;1,IF(ISNUMBER(INDEX(Import.PLE,Detalhamento!$E188,Detalhamento!AP$15)),IF(INDEX(Import.PLE,Detalhamento!$E188,Detalhamento!AP$15)&lt;=mediçao,OFFSET(Import.PLQ,$A188-1,AP$15-1,1,1),0),0),PLE!$AA$28*OFFSET(Import.PLQ,$A188-1,AP$15-1,1,1)),IF($E188&lt;&gt;1,IF(ISNUMBER(INDEX(Import.PLE,Detalhamento!$E188,Detalhamento!AP$15)),IF(INDEX(Import.PLE,Detalhamento!$E188,Detalhamento!AP$15)&lt;=mediçao,0,OFFSET(Import.PLQ,$A188-1,AP$15-1,1,1)),OFFSET(Import.PLQ,$A188-1,AP$15-1,1,1)),(1-PLE!$AA$28)*OFFSET(Import.PLQ,$A188-1,AP$15-1,1,1))))</f>
        <v>0</v>
      </c>
      <c r="AQ188" s="144">
        <f ca="1">IF(AQ$13="",0,CHOOSE(Detalhamento.OpçãoServiços,OFFSET(Import.PLQ,$A188-1,AQ$15-1,1,1),IF($E188&lt;&gt;1,IF(ISNUMBER(INDEX(Import.PLE,Detalhamento!$E188,Detalhamento!AQ$15)),IF(INDEX(Import.PLE,Detalhamento!$E188,Detalhamento!AQ$15)&lt;=mediçao,OFFSET(Import.PLQ,$A188-1,AQ$15-1,1,1),0),0),PLE!$AA$28*OFFSET(Import.PLQ,$A188-1,AQ$15-1,1,1)),IF($E188&lt;&gt;1,IF(ISNUMBER(INDEX(Import.PLE,Detalhamento!$E188,Detalhamento!AQ$15)),IF(INDEX(Import.PLE,Detalhamento!$E188,Detalhamento!AQ$15)&lt;=mediçao,0,OFFSET(Import.PLQ,$A188-1,AQ$15-1,1,1)),OFFSET(Import.PLQ,$A188-1,AQ$15-1,1,1)),(1-PLE!$AA$28)*OFFSET(Import.PLQ,$A188-1,AQ$15-1,1,1))))</f>
        <v>0</v>
      </c>
      <c r="AR188" s="144">
        <f ca="1">IF(AR$13="",0,CHOOSE(Detalhamento.OpçãoServiços,OFFSET(Import.PLQ,$A188-1,AR$15-1,1,1),IF($E188&lt;&gt;1,IF(ISNUMBER(INDEX(Import.PLE,Detalhamento!$E188,Detalhamento!AR$15)),IF(INDEX(Import.PLE,Detalhamento!$E188,Detalhamento!AR$15)&lt;=mediçao,OFFSET(Import.PLQ,$A188-1,AR$15-1,1,1),0),0),PLE!$AA$28*OFFSET(Import.PLQ,$A188-1,AR$15-1,1,1)),IF($E188&lt;&gt;1,IF(ISNUMBER(INDEX(Import.PLE,Detalhamento!$E188,Detalhamento!AR$15)),IF(INDEX(Import.PLE,Detalhamento!$E188,Detalhamento!AR$15)&lt;=mediçao,0,OFFSET(Import.PLQ,$A188-1,AR$15-1,1,1)),OFFSET(Import.PLQ,$A188-1,AR$15-1,1,1)),(1-PLE!$AA$28)*OFFSET(Import.PLQ,$A188-1,AR$15-1,1,1))))</f>
        <v>0</v>
      </c>
      <c r="AS188" s="144">
        <f ca="1">IF(AS$13="",0,CHOOSE(Detalhamento.OpçãoServiços,OFFSET(Import.PLQ,$A188-1,AS$15-1,1,1),IF($E188&lt;&gt;1,IF(ISNUMBER(INDEX(Import.PLE,Detalhamento!$E188,Detalhamento!AS$15)),IF(INDEX(Import.PLE,Detalhamento!$E188,Detalhamento!AS$15)&lt;=mediçao,OFFSET(Import.PLQ,$A188-1,AS$15-1,1,1),0),0),PLE!$AA$28*OFFSET(Import.PLQ,$A188-1,AS$15-1,1,1)),IF($E188&lt;&gt;1,IF(ISNUMBER(INDEX(Import.PLE,Detalhamento!$E188,Detalhamento!AS$15)),IF(INDEX(Import.PLE,Detalhamento!$E188,Detalhamento!AS$15)&lt;=mediçao,0,OFFSET(Import.PLQ,$A188-1,AS$15-1,1,1)),OFFSET(Import.PLQ,$A188-1,AS$15-1,1,1)),(1-PLE!$AA$28)*OFFSET(Import.PLQ,$A188-1,AS$15-1,1,1))))</f>
        <v>0</v>
      </c>
      <c r="AT188" s="144">
        <f ca="1">IF(AT$13="",0,CHOOSE(Detalhamento.OpçãoServiços,OFFSET(Import.PLQ,$A188-1,AT$15-1,1,1),IF($E188&lt;&gt;1,IF(ISNUMBER(INDEX(Import.PLE,Detalhamento!$E188,Detalhamento!AT$15)),IF(INDEX(Import.PLE,Detalhamento!$E188,Detalhamento!AT$15)&lt;=mediçao,OFFSET(Import.PLQ,$A188-1,AT$15-1,1,1),0),0),PLE!$AA$28*OFFSET(Import.PLQ,$A188-1,AT$15-1,1,1)),IF($E188&lt;&gt;1,IF(ISNUMBER(INDEX(Import.PLE,Detalhamento!$E188,Detalhamento!AT$15)),IF(INDEX(Import.PLE,Detalhamento!$E188,Detalhamento!AT$15)&lt;=mediçao,0,OFFSET(Import.PLQ,$A188-1,AT$15-1,1,1)),OFFSET(Import.PLQ,$A188-1,AT$15-1,1,1)),(1-PLE!$AA$28)*OFFSET(Import.PLQ,$A188-1,AT$15-1,1,1))))</f>
        <v>0</v>
      </c>
      <c r="AU188" s="144">
        <f ca="1">IF(AU$13="",0,CHOOSE(Detalhamento.OpçãoServiços,OFFSET(Import.PLQ,$A188-1,AU$15-1,1,1),IF($E188&lt;&gt;1,IF(ISNUMBER(INDEX(Import.PLE,Detalhamento!$E188,Detalhamento!AU$15)),IF(INDEX(Import.PLE,Detalhamento!$E188,Detalhamento!AU$15)&lt;=mediçao,OFFSET(Import.PLQ,$A188-1,AU$15-1,1,1),0),0),PLE!$AA$28*OFFSET(Import.PLQ,$A188-1,AU$15-1,1,1)),IF($E188&lt;&gt;1,IF(ISNUMBER(INDEX(Import.PLE,Detalhamento!$E188,Detalhamento!AU$15)),IF(INDEX(Import.PLE,Detalhamento!$E188,Detalhamento!AU$15)&lt;=mediçao,0,OFFSET(Import.PLQ,$A188-1,AU$15-1,1,1)),OFFSET(Import.PLQ,$A188-1,AU$15-1,1,1)),(1-PLE!$AA$28)*OFFSET(Import.PLQ,$A188-1,AU$15-1,1,1))))</f>
        <v>0</v>
      </c>
      <c r="AV188" s="144">
        <f ca="1">IF(AV$13="",0,CHOOSE(Detalhamento.OpçãoServiços,OFFSET(Import.PLQ,$A188-1,AV$15-1,1,1),IF($E188&lt;&gt;1,IF(ISNUMBER(INDEX(Import.PLE,Detalhamento!$E188,Detalhamento!AV$15)),IF(INDEX(Import.PLE,Detalhamento!$E188,Detalhamento!AV$15)&lt;=mediçao,OFFSET(Import.PLQ,$A188-1,AV$15-1,1,1),0),0),PLE!$AA$28*OFFSET(Import.PLQ,$A188-1,AV$15-1,1,1)),IF($E188&lt;&gt;1,IF(ISNUMBER(INDEX(Import.PLE,Detalhamento!$E188,Detalhamento!AV$15)),IF(INDEX(Import.PLE,Detalhamento!$E188,Detalhamento!AV$15)&lt;=mediçao,0,OFFSET(Import.PLQ,$A188-1,AV$15-1,1,1)),OFFSET(Import.PLQ,$A188-1,AV$15-1,1,1)),(1-PLE!$AA$28)*OFFSET(Import.PLQ,$A188-1,AV$15-1,1,1))))</f>
        <v>0</v>
      </c>
      <c r="AW188" s="144">
        <f ca="1">IF(AW$13="",0,CHOOSE(Detalhamento.OpçãoServiços,OFFSET(Import.PLQ,$A188-1,AW$15-1,1,1),IF($E188&lt;&gt;1,IF(ISNUMBER(INDEX(Import.PLE,Detalhamento!$E188,Detalhamento!AW$15)),IF(INDEX(Import.PLE,Detalhamento!$E188,Detalhamento!AW$15)&lt;=mediçao,OFFSET(Import.PLQ,$A188-1,AW$15-1,1,1),0),0),PLE!$AA$28*OFFSET(Import.PLQ,$A188-1,AW$15-1,1,1)),IF($E188&lt;&gt;1,IF(ISNUMBER(INDEX(Import.PLE,Detalhamento!$E188,Detalhamento!AW$15)),IF(INDEX(Import.PLE,Detalhamento!$E188,Detalhamento!AW$15)&lt;=mediçao,0,OFFSET(Import.PLQ,$A188-1,AW$15-1,1,1)),OFFSET(Import.PLQ,$A188-1,AW$15-1,1,1)),(1-PLE!$AA$28)*OFFSET(Import.PLQ,$A188-1,AW$15-1,1,1))))</f>
        <v>0</v>
      </c>
      <c r="AX188" s="144">
        <f ca="1">IF(AX$13="",0,CHOOSE(Detalhamento.OpçãoServiços,OFFSET(Import.PLQ,$A188-1,AX$15-1,1,1),IF($E188&lt;&gt;1,IF(ISNUMBER(INDEX(Import.PLE,Detalhamento!$E188,Detalhamento!AX$15)),IF(INDEX(Import.PLE,Detalhamento!$E188,Detalhamento!AX$15)&lt;=mediçao,OFFSET(Import.PLQ,$A188-1,AX$15-1,1,1),0),0),PLE!$AA$28*OFFSET(Import.PLQ,$A188-1,AX$15-1,1,1)),IF($E188&lt;&gt;1,IF(ISNUMBER(INDEX(Import.PLE,Detalhamento!$E188,Detalhamento!AX$15)),IF(INDEX(Import.PLE,Detalhamento!$E188,Detalhamento!AX$15)&lt;=mediçao,0,OFFSET(Import.PLQ,$A188-1,AX$15-1,1,1)),OFFSET(Import.PLQ,$A188-1,AX$15-1,1,1)),(1-PLE!$AA$28)*OFFSET(Import.PLQ,$A188-1,AX$15-1,1,1))))</f>
        <v>0</v>
      </c>
      <c r="AY188" s="144">
        <f ca="1">IF(AY$13="",0,CHOOSE(Detalhamento.OpçãoServiços,OFFSET(Import.PLQ,$A188-1,AY$15-1,1,1),IF($E188&lt;&gt;1,IF(ISNUMBER(INDEX(Import.PLE,Detalhamento!$E188,Detalhamento!AY$15)),IF(INDEX(Import.PLE,Detalhamento!$E188,Detalhamento!AY$15)&lt;=mediçao,OFFSET(Import.PLQ,$A188-1,AY$15-1,1,1),0),0),PLE!$AA$28*OFFSET(Import.PLQ,$A188-1,AY$15-1,1,1)),IF($E188&lt;&gt;1,IF(ISNUMBER(INDEX(Import.PLE,Detalhamento!$E188,Detalhamento!AY$15)),IF(INDEX(Import.PLE,Detalhamento!$E188,Detalhamento!AY$15)&lt;=mediçao,0,OFFSET(Import.PLQ,$A188-1,AY$15-1,1,1)),OFFSET(Import.PLQ,$A188-1,AY$15-1,1,1)),(1-PLE!$AA$28)*OFFSET(Import.PLQ,$A188-1,AY$15-1,1,1))))</f>
        <v>0</v>
      </c>
      <c r="AZ188" s="144">
        <f ca="1">IF(AZ$13="",0,CHOOSE(Detalhamento.OpçãoServiços,OFFSET(Import.PLQ,$A188-1,AZ$15-1,1,1),IF($E188&lt;&gt;1,IF(ISNUMBER(INDEX(Import.PLE,Detalhamento!$E188,Detalhamento!AZ$15)),IF(INDEX(Import.PLE,Detalhamento!$E188,Detalhamento!AZ$15)&lt;=mediçao,OFFSET(Import.PLQ,$A188-1,AZ$15-1,1,1),0),0),PLE!$AA$28*OFFSET(Import.PLQ,$A188-1,AZ$15-1,1,1)),IF($E188&lt;&gt;1,IF(ISNUMBER(INDEX(Import.PLE,Detalhamento!$E188,Detalhamento!AZ$15)),IF(INDEX(Import.PLE,Detalhamento!$E188,Detalhamento!AZ$15)&lt;=mediçao,0,OFFSET(Import.PLQ,$A188-1,AZ$15-1,1,1)),OFFSET(Import.PLQ,$A188-1,AZ$15-1,1,1)),(1-PLE!$AA$28)*OFFSET(Import.PLQ,$A188-1,AZ$15-1,1,1))))</f>
        <v>0</v>
      </c>
      <c r="BA188" s="144">
        <f ca="1">IF(BA$13="",0,CHOOSE(Detalhamento.OpçãoServiços,OFFSET(Import.PLQ,$A188-1,BA$15-1,1,1),IF($E188&lt;&gt;1,IF(ISNUMBER(INDEX(Import.PLE,Detalhamento!$E188,Detalhamento!BA$15)),IF(INDEX(Import.PLE,Detalhamento!$E188,Detalhamento!BA$15)&lt;=mediçao,OFFSET(Import.PLQ,$A188-1,BA$15-1,1,1),0),0),PLE!$AA$28*OFFSET(Import.PLQ,$A188-1,BA$15-1,1,1)),IF($E188&lt;&gt;1,IF(ISNUMBER(INDEX(Import.PLE,Detalhamento!$E188,Detalhamento!BA$15)),IF(INDEX(Import.PLE,Detalhamento!$E188,Detalhamento!BA$15)&lt;=mediçao,0,OFFSET(Import.PLQ,$A188-1,BA$15-1,1,1)),OFFSET(Import.PLQ,$A188-1,BA$15-1,1,1)),(1-PLE!$AA$28)*OFFSET(Import.PLQ,$A188-1,BA$15-1,1,1))))</f>
        <v>0</v>
      </c>
      <c r="BB188" s="144">
        <f ca="1">IF(BB$13="",0,CHOOSE(Detalhamento.OpçãoServiços,OFFSET(Import.PLQ,$A188-1,BB$15-1,1,1),IF($E188&lt;&gt;1,IF(ISNUMBER(INDEX(Import.PLE,Detalhamento!$E188,Detalhamento!BB$15)),IF(INDEX(Import.PLE,Detalhamento!$E188,Detalhamento!BB$15)&lt;=mediçao,OFFSET(Import.PLQ,$A188-1,BB$15-1,1,1),0),0),PLE!$AA$28*OFFSET(Import.PLQ,$A188-1,BB$15-1,1,1)),IF($E188&lt;&gt;1,IF(ISNUMBER(INDEX(Import.PLE,Detalhamento!$E188,Detalhamento!BB$15)),IF(INDEX(Import.PLE,Detalhamento!$E188,Detalhamento!BB$15)&lt;=mediçao,0,OFFSET(Import.PLQ,$A188-1,BB$15-1,1,1)),OFFSET(Import.PLQ,$A188-1,BB$15-1,1,1)),(1-PLE!$AA$28)*OFFSET(Import.PLQ,$A188-1,BB$15-1,1,1))))</f>
        <v>0</v>
      </c>
      <c r="BC188" s="144">
        <f ca="1">IF(BC$13="",0,CHOOSE(Detalhamento.OpçãoServiços,OFFSET(Import.PLQ,$A188-1,BC$15-1,1,1),IF($E188&lt;&gt;1,IF(ISNUMBER(INDEX(Import.PLE,Detalhamento!$E188,Detalhamento!BC$15)),IF(INDEX(Import.PLE,Detalhamento!$E188,Detalhamento!BC$15)&lt;=mediçao,OFFSET(Import.PLQ,$A188-1,BC$15-1,1,1),0),0),PLE!$AA$28*OFFSET(Import.PLQ,$A188-1,BC$15-1,1,1)),IF($E188&lt;&gt;1,IF(ISNUMBER(INDEX(Import.PLE,Detalhamento!$E188,Detalhamento!BC$15)),IF(INDEX(Import.PLE,Detalhamento!$E188,Detalhamento!BC$15)&lt;=mediçao,0,OFFSET(Import.PLQ,$A188-1,BC$15-1,1,1)),OFFSET(Import.PLQ,$A188-1,BC$15-1,1,1)),(1-PLE!$AA$28)*OFFSET(Import.PLQ,$A188-1,BC$15-1,1,1))))</f>
        <v>0</v>
      </c>
      <c r="BD188" s="144">
        <f ca="1">IF(BD$13="",0,CHOOSE(Detalhamento.OpçãoServiços,OFFSET(Import.PLQ,$A188-1,BD$15-1,1,1),IF($E188&lt;&gt;1,IF(ISNUMBER(INDEX(Import.PLE,Detalhamento!$E188,Detalhamento!BD$15)),IF(INDEX(Import.PLE,Detalhamento!$E188,Detalhamento!BD$15)&lt;=mediçao,OFFSET(Import.PLQ,$A188-1,BD$15-1,1,1),0),0),PLE!$AA$28*OFFSET(Import.PLQ,$A188-1,BD$15-1,1,1)),IF($E188&lt;&gt;1,IF(ISNUMBER(INDEX(Import.PLE,Detalhamento!$E188,Detalhamento!BD$15)),IF(INDEX(Import.PLE,Detalhamento!$E188,Detalhamento!BD$15)&lt;=mediçao,0,OFFSET(Import.PLQ,$A188-1,BD$15-1,1,1)),OFFSET(Import.PLQ,$A188-1,BD$15-1,1,1)),(1-PLE!$AA$28)*OFFSET(Import.PLQ,$A188-1,BD$15-1,1,1))))</f>
        <v>0</v>
      </c>
      <c r="BE188" s="144">
        <f ca="1">IF(BE$13="",0,CHOOSE(Detalhamento.OpçãoServiços,OFFSET(Import.PLQ,$A188-1,BE$15-1,1,1),IF($E188&lt;&gt;1,IF(ISNUMBER(INDEX(Import.PLE,Detalhamento!$E188,Detalhamento!BE$15)),IF(INDEX(Import.PLE,Detalhamento!$E188,Detalhamento!BE$15)&lt;=mediçao,OFFSET(Import.PLQ,$A188-1,BE$15-1,1,1),0),0),PLE!$AA$28*OFFSET(Import.PLQ,$A188-1,BE$15-1,1,1)),IF($E188&lt;&gt;1,IF(ISNUMBER(INDEX(Import.PLE,Detalhamento!$E188,Detalhamento!BE$15)),IF(INDEX(Import.PLE,Detalhamento!$E188,Detalhamento!BE$15)&lt;=mediçao,0,OFFSET(Import.PLQ,$A188-1,BE$15-1,1,1)),OFFSET(Import.PLQ,$A188-1,BE$15-1,1,1)),(1-PLE!$AA$28)*OFFSET(Import.PLQ,$A188-1,BE$15-1,1,1))))</f>
        <v>0</v>
      </c>
      <c r="BF188" s="144">
        <f ca="1">IF(BF$13="",0,CHOOSE(Detalhamento.OpçãoServiços,OFFSET(Import.PLQ,$A188-1,BF$15-1,1,1),IF($E188&lt;&gt;1,IF(ISNUMBER(INDEX(Import.PLE,Detalhamento!$E188,Detalhamento!BF$15)),IF(INDEX(Import.PLE,Detalhamento!$E188,Detalhamento!BF$15)&lt;=mediçao,OFFSET(Import.PLQ,$A188-1,BF$15-1,1,1),0),0),PLE!$AA$28*OFFSET(Import.PLQ,$A188-1,BF$15-1,1,1)),IF($E188&lt;&gt;1,IF(ISNUMBER(INDEX(Import.PLE,Detalhamento!$E188,Detalhamento!BF$15)),IF(INDEX(Import.PLE,Detalhamento!$E188,Detalhamento!BF$15)&lt;=mediçao,0,OFFSET(Import.PLQ,$A188-1,BF$15-1,1,1)),OFFSET(Import.PLQ,$A188-1,BF$15-1,1,1)),(1-PLE!$AA$28)*OFFSET(Import.PLQ,$A188-1,BF$15-1,1,1))))</f>
        <v>0</v>
      </c>
      <c r="BG188" s="144">
        <f ca="1">IF(BG$13="",0,CHOOSE(Detalhamento.OpçãoServiços,OFFSET(Import.PLQ,$A188-1,BG$15-1,1,1),IF($E188&lt;&gt;1,IF(ISNUMBER(INDEX(Import.PLE,Detalhamento!$E188,Detalhamento!BG$15)),IF(INDEX(Import.PLE,Detalhamento!$E188,Detalhamento!BG$15)&lt;=mediçao,OFFSET(Import.PLQ,$A188-1,BG$15-1,1,1),0),0),PLE!$AA$28*OFFSET(Import.PLQ,$A188-1,BG$15-1,1,1)),IF($E188&lt;&gt;1,IF(ISNUMBER(INDEX(Import.PLE,Detalhamento!$E188,Detalhamento!BG$15)),IF(INDEX(Import.PLE,Detalhamento!$E188,Detalhamento!BG$15)&lt;=mediçao,0,OFFSET(Import.PLQ,$A188-1,BG$15-1,1,1)),OFFSET(Import.PLQ,$A188-1,BG$15-1,1,1)),(1-PLE!$AA$28)*OFFSET(Import.PLQ,$A188-1,BG$15-1,1,1))))</f>
        <v>0</v>
      </c>
      <c r="BH188" s="144">
        <f ca="1">IF(BH$13="",0,CHOOSE(Detalhamento.OpçãoServiços,OFFSET(Import.PLQ,$A188-1,BH$15-1,1,1),IF($E188&lt;&gt;1,IF(ISNUMBER(INDEX(Import.PLE,Detalhamento!$E188,Detalhamento!BH$15)),IF(INDEX(Import.PLE,Detalhamento!$E188,Detalhamento!BH$15)&lt;=mediçao,OFFSET(Import.PLQ,$A188-1,BH$15-1,1,1),0),0),PLE!$AA$28*OFFSET(Import.PLQ,$A188-1,BH$15-1,1,1)),IF($E188&lt;&gt;1,IF(ISNUMBER(INDEX(Import.PLE,Detalhamento!$E188,Detalhamento!BH$15)),IF(INDEX(Import.PLE,Detalhamento!$E188,Detalhamento!BH$15)&lt;=mediçao,0,OFFSET(Import.PLQ,$A188-1,BH$15-1,1,1)),OFFSET(Import.PLQ,$A188-1,BH$15-1,1,1)),(1-PLE!$AA$28)*OFFSET(Import.PLQ,$A188-1,BH$15-1,1,1))))</f>
        <v>0</v>
      </c>
      <c r="BI188" s="144">
        <f ca="1">IF(BI$13="",0,CHOOSE(Detalhamento.OpçãoServiços,OFFSET(Import.PLQ,$A188-1,BI$15-1,1,1),IF($E188&lt;&gt;1,IF(ISNUMBER(INDEX(Import.PLE,Detalhamento!$E188,Detalhamento!BI$15)),IF(INDEX(Import.PLE,Detalhamento!$E188,Detalhamento!BI$15)&lt;=mediçao,OFFSET(Import.PLQ,$A188-1,BI$15-1,1,1),0),0),PLE!$AA$28*OFFSET(Import.PLQ,$A188-1,BI$15-1,1,1)),IF($E188&lt;&gt;1,IF(ISNUMBER(INDEX(Import.PLE,Detalhamento!$E188,Detalhamento!BI$15)),IF(INDEX(Import.PLE,Detalhamento!$E188,Detalhamento!BI$15)&lt;=mediçao,0,OFFSET(Import.PLQ,$A188-1,BI$15-1,1,1)),OFFSET(Import.PLQ,$A188-1,BI$15-1,1,1)),(1-PLE!$AA$28)*OFFSET(Import.PLQ,$A188-1,BI$15-1,1,1))))</f>
        <v>0</v>
      </c>
    </row>
    <row r="189" spans="1:61" ht="40" x14ac:dyDescent="0.2">
      <c r="A189" s="155">
        <v>143</v>
      </c>
      <c r="B189" s="21" t="str">
        <f t="shared" ca="1" si="25"/>
        <v>Serviço</v>
      </c>
      <c r="E189" s="153">
        <f t="shared" ca="1" si="26"/>
        <v>17</v>
      </c>
      <c r="F189" s="154">
        <f t="shared" ca="1" si="27"/>
        <v>170143</v>
      </c>
      <c r="G189" s="154" t="str">
        <f t="shared" ca="1" si="31"/>
        <v>1.16.2</v>
      </c>
      <c r="H189" s="182" t="str">
        <f t="shared" ca="1" si="31"/>
        <v>ESTRUTURA METÁLICA MÓVEL PARA TABELA EM AÇO COM ARO PARA BASQUETE, PADRÃO OFICIAL, EM TUBO GALVANIZADO D=5" - INSTALADA (ADAPTADO DE ORSE 2419)") [Aplicado BDI diferenciado de fornecimento]</v>
      </c>
      <c r="I189" s="37" t="str">
        <f t="shared" ca="1" si="28"/>
        <v xml:space="preserve">UN    </v>
      </c>
      <c r="J189" s="144">
        <f t="shared" ca="1" si="29"/>
        <v>1</v>
      </c>
      <c r="K189" s="67"/>
      <c r="L189" s="144">
        <f ca="1">IF(L$13="",0,CHOOSE(Detalhamento.OpçãoServiços,OFFSET(Import.PLQ,$A189-1,L$15-1,1,1),IF($E189&lt;&gt;1,IF(ISNUMBER(INDEX(Import.PLE,Detalhamento!$E189,Detalhamento!L$15)),IF(INDEX(Import.PLE,Detalhamento!$E189,Detalhamento!L$15)&lt;=mediçao,OFFSET(Import.PLQ,$A189-1,L$15-1,1,1),0),0),PLE!$AA$28*OFFSET(Import.PLQ,$A189-1,L$15-1,1,1)),IF($E189&lt;&gt;1,IF(ISNUMBER(INDEX(Import.PLE,Detalhamento!$E189,Detalhamento!L$15)),IF(INDEX(Import.PLE,Detalhamento!$E189,Detalhamento!L$15)&lt;=mediçao,0,OFFSET(Import.PLQ,$A189-1,L$15-1,1,1)),OFFSET(Import.PLQ,$A189-1,L$15-1,1,1)),(1-PLE!$AA$28)*OFFSET(Import.PLQ,$A189-1,L$15-1,1,1))))</f>
        <v>1</v>
      </c>
      <c r="M189" s="144">
        <f ca="1">IF(M$13="",0,CHOOSE(Detalhamento.OpçãoServiços,OFFSET(Import.PLQ,$A189-1,M$15-1,1,1),IF($E189&lt;&gt;1,IF(ISNUMBER(INDEX(Import.PLE,Detalhamento!$E189,Detalhamento!M$15)),IF(INDEX(Import.PLE,Detalhamento!$E189,Detalhamento!M$15)&lt;=mediçao,OFFSET(Import.PLQ,$A189-1,M$15-1,1,1),0),0),PLE!$AA$28*OFFSET(Import.PLQ,$A189-1,M$15-1,1,1)),IF($E189&lt;&gt;1,IF(ISNUMBER(INDEX(Import.PLE,Detalhamento!$E189,Detalhamento!M$15)),IF(INDEX(Import.PLE,Detalhamento!$E189,Detalhamento!M$15)&lt;=mediçao,0,OFFSET(Import.PLQ,$A189-1,M$15-1,1,1)),OFFSET(Import.PLQ,$A189-1,M$15-1,1,1)),(1-PLE!$AA$28)*OFFSET(Import.PLQ,$A189-1,M$15-1,1,1))))</f>
        <v>0</v>
      </c>
      <c r="N189" s="144">
        <f ca="1">IF(N$13="",0,CHOOSE(Detalhamento.OpçãoServiços,OFFSET(Import.PLQ,$A189-1,N$15-1,1,1),IF($E189&lt;&gt;1,IF(ISNUMBER(INDEX(Import.PLE,Detalhamento!$E189,Detalhamento!N$15)),IF(INDEX(Import.PLE,Detalhamento!$E189,Detalhamento!N$15)&lt;=mediçao,OFFSET(Import.PLQ,$A189-1,N$15-1,1,1),0),0),PLE!$AA$28*OFFSET(Import.PLQ,$A189-1,N$15-1,1,1)),IF($E189&lt;&gt;1,IF(ISNUMBER(INDEX(Import.PLE,Detalhamento!$E189,Detalhamento!N$15)),IF(INDEX(Import.PLE,Detalhamento!$E189,Detalhamento!N$15)&lt;=mediçao,0,OFFSET(Import.PLQ,$A189-1,N$15-1,1,1)),OFFSET(Import.PLQ,$A189-1,N$15-1,1,1)),(1-PLE!$AA$28)*OFFSET(Import.PLQ,$A189-1,N$15-1,1,1))))</f>
        <v>0</v>
      </c>
      <c r="O189" s="144">
        <f ca="1">IF(O$13="",0,CHOOSE(Detalhamento.OpçãoServiços,OFFSET(Import.PLQ,$A189-1,O$15-1,1,1),IF($E189&lt;&gt;1,IF(ISNUMBER(INDEX(Import.PLE,Detalhamento!$E189,Detalhamento!O$15)),IF(INDEX(Import.PLE,Detalhamento!$E189,Detalhamento!O$15)&lt;=mediçao,OFFSET(Import.PLQ,$A189-1,O$15-1,1,1),0),0),PLE!$AA$28*OFFSET(Import.PLQ,$A189-1,O$15-1,1,1)),IF($E189&lt;&gt;1,IF(ISNUMBER(INDEX(Import.PLE,Detalhamento!$E189,Detalhamento!O$15)),IF(INDEX(Import.PLE,Detalhamento!$E189,Detalhamento!O$15)&lt;=mediçao,0,OFFSET(Import.PLQ,$A189-1,O$15-1,1,1)),OFFSET(Import.PLQ,$A189-1,O$15-1,1,1)),(1-PLE!$AA$28)*OFFSET(Import.PLQ,$A189-1,O$15-1,1,1))))</f>
        <v>0</v>
      </c>
      <c r="P189" s="144">
        <f ca="1">IF(P$13="",0,CHOOSE(Detalhamento.OpçãoServiços,OFFSET(Import.PLQ,$A189-1,P$15-1,1,1),IF($E189&lt;&gt;1,IF(ISNUMBER(INDEX(Import.PLE,Detalhamento!$E189,Detalhamento!P$15)),IF(INDEX(Import.PLE,Detalhamento!$E189,Detalhamento!P$15)&lt;=mediçao,OFFSET(Import.PLQ,$A189-1,P$15-1,1,1),0),0),PLE!$AA$28*OFFSET(Import.PLQ,$A189-1,P$15-1,1,1)),IF($E189&lt;&gt;1,IF(ISNUMBER(INDEX(Import.PLE,Detalhamento!$E189,Detalhamento!P$15)),IF(INDEX(Import.PLE,Detalhamento!$E189,Detalhamento!P$15)&lt;=mediçao,0,OFFSET(Import.PLQ,$A189-1,P$15-1,1,1)),OFFSET(Import.PLQ,$A189-1,P$15-1,1,1)),(1-PLE!$AA$28)*OFFSET(Import.PLQ,$A189-1,P$15-1,1,1))))</f>
        <v>0</v>
      </c>
      <c r="Q189" s="144">
        <f ca="1">IF(Q$13="",0,CHOOSE(Detalhamento.OpçãoServiços,OFFSET(Import.PLQ,$A189-1,Q$15-1,1,1),IF($E189&lt;&gt;1,IF(ISNUMBER(INDEX(Import.PLE,Detalhamento!$E189,Detalhamento!Q$15)),IF(INDEX(Import.PLE,Detalhamento!$E189,Detalhamento!Q$15)&lt;=mediçao,OFFSET(Import.PLQ,$A189-1,Q$15-1,1,1),0),0),PLE!$AA$28*OFFSET(Import.PLQ,$A189-1,Q$15-1,1,1)),IF($E189&lt;&gt;1,IF(ISNUMBER(INDEX(Import.PLE,Detalhamento!$E189,Detalhamento!Q$15)),IF(INDEX(Import.PLE,Detalhamento!$E189,Detalhamento!Q$15)&lt;=mediçao,0,OFFSET(Import.PLQ,$A189-1,Q$15-1,1,1)),OFFSET(Import.PLQ,$A189-1,Q$15-1,1,1)),(1-PLE!$AA$28)*OFFSET(Import.PLQ,$A189-1,Q$15-1,1,1))))</f>
        <v>0</v>
      </c>
      <c r="R189" s="144">
        <f ca="1">IF(R$13="",0,CHOOSE(Detalhamento.OpçãoServiços,OFFSET(Import.PLQ,$A189-1,R$15-1,1,1),IF($E189&lt;&gt;1,IF(ISNUMBER(INDEX(Import.PLE,Detalhamento!$E189,Detalhamento!R$15)),IF(INDEX(Import.PLE,Detalhamento!$E189,Detalhamento!R$15)&lt;=mediçao,OFFSET(Import.PLQ,$A189-1,R$15-1,1,1),0),0),PLE!$AA$28*OFFSET(Import.PLQ,$A189-1,R$15-1,1,1)),IF($E189&lt;&gt;1,IF(ISNUMBER(INDEX(Import.PLE,Detalhamento!$E189,Detalhamento!R$15)),IF(INDEX(Import.PLE,Detalhamento!$E189,Detalhamento!R$15)&lt;=mediçao,0,OFFSET(Import.PLQ,$A189-1,R$15-1,1,1)),OFFSET(Import.PLQ,$A189-1,R$15-1,1,1)),(1-PLE!$AA$28)*OFFSET(Import.PLQ,$A189-1,R$15-1,1,1))))</f>
        <v>0</v>
      </c>
      <c r="S189" s="144">
        <f ca="1">IF(S$13="",0,CHOOSE(Detalhamento.OpçãoServiços,OFFSET(Import.PLQ,$A189-1,S$15-1,1,1),IF($E189&lt;&gt;1,IF(ISNUMBER(INDEX(Import.PLE,Detalhamento!$E189,Detalhamento!S$15)),IF(INDEX(Import.PLE,Detalhamento!$E189,Detalhamento!S$15)&lt;=mediçao,OFFSET(Import.PLQ,$A189-1,S$15-1,1,1),0),0),PLE!$AA$28*OFFSET(Import.PLQ,$A189-1,S$15-1,1,1)),IF($E189&lt;&gt;1,IF(ISNUMBER(INDEX(Import.PLE,Detalhamento!$E189,Detalhamento!S$15)),IF(INDEX(Import.PLE,Detalhamento!$E189,Detalhamento!S$15)&lt;=mediçao,0,OFFSET(Import.PLQ,$A189-1,S$15-1,1,1)),OFFSET(Import.PLQ,$A189-1,S$15-1,1,1)),(1-PLE!$AA$28)*OFFSET(Import.PLQ,$A189-1,S$15-1,1,1))))</f>
        <v>0</v>
      </c>
      <c r="T189" s="144">
        <f ca="1">IF(T$13="",0,CHOOSE(Detalhamento.OpçãoServiços,OFFSET(Import.PLQ,$A189-1,T$15-1,1,1),IF($E189&lt;&gt;1,IF(ISNUMBER(INDEX(Import.PLE,Detalhamento!$E189,Detalhamento!T$15)),IF(INDEX(Import.PLE,Detalhamento!$E189,Detalhamento!T$15)&lt;=mediçao,OFFSET(Import.PLQ,$A189-1,T$15-1,1,1),0),0),PLE!$AA$28*OFFSET(Import.PLQ,$A189-1,T$15-1,1,1)),IF($E189&lt;&gt;1,IF(ISNUMBER(INDEX(Import.PLE,Detalhamento!$E189,Detalhamento!T$15)),IF(INDEX(Import.PLE,Detalhamento!$E189,Detalhamento!T$15)&lt;=mediçao,0,OFFSET(Import.PLQ,$A189-1,T$15-1,1,1)),OFFSET(Import.PLQ,$A189-1,T$15-1,1,1)),(1-PLE!$AA$28)*OFFSET(Import.PLQ,$A189-1,T$15-1,1,1))))</f>
        <v>0</v>
      </c>
      <c r="U189" s="144">
        <f ca="1">IF(U$13="",0,CHOOSE(Detalhamento.OpçãoServiços,OFFSET(Import.PLQ,$A189-1,U$15-1,1,1),IF($E189&lt;&gt;1,IF(ISNUMBER(INDEX(Import.PLE,Detalhamento!$E189,Detalhamento!U$15)),IF(INDEX(Import.PLE,Detalhamento!$E189,Detalhamento!U$15)&lt;=mediçao,OFFSET(Import.PLQ,$A189-1,U$15-1,1,1),0),0),PLE!$AA$28*OFFSET(Import.PLQ,$A189-1,U$15-1,1,1)),IF($E189&lt;&gt;1,IF(ISNUMBER(INDEX(Import.PLE,Detalhamento!$E189,Detalhamento!U$15)),IF(INDEX(Import.PLE,Detalhamento!$E189,Detalhamento!U$15)&lt;=mediçao,0,OFFSET(Import.PLQ,$A189-1,U$15-1,1,1)),OFFSET(Import.PLQ,$A189-1,U$15-1,1,1)),(1-PLE!$AA$28)*OFFSET(Import.PLQ,$A189-1,U$15-1,1,1))))</f>
        <v>0</v>
      </c>
      <c r="V189" s="144">
        <f ca="1">IF(V$13="",0,CHOOSE(Detalhamento.OpçãoServiços,OFFSET(Import.PLQ,$A189-1,V$15-1,1,1),IF($E189&lt;&gt;1,IF(ISNUMBER(INDEX(Import.PLE,Detalhamento!$E189,Detalhamento!V$15)),IF(INDEX(Import.PLE,Detalhamento!$E189,Detalhamento!V$15)&lt;=mediçao,OFFSET(Import.PLQ,$A189-1,V$15-1,1,1),0),0),PLE!$AA$28*OFFSET(Import.PLQ,$A189-1,V$15-1,1,1)),IF($E189&lt;&gt;1,IF(ISNUMBER(INDEX(Import.PLE,Detalhamento!$E189,Detalhamento!V$15)),IF(INDEX(Import.PLE,Detalhamento!$E189,Detalhamento!V$15)&lt;=mediçao,0,OFFSET(Import.PLQ,$A189-1,V$15-1,1,1)),OFFSET(Import.PLQ,$A189-1,V$15-1,1,1)),(1-PLE!$AA$28)*OFFSET(Import.PLQ,$A189-1,V$15-1,1,1))))</f>
        <v>0</v>
      </c>
      <c r="W189" s="144">
        <f ca="1">IF(W$13="",0,CHOOSE(Detalhamento.OpçãoServiços,OFFSET(Import.PLQ,$A189-1,W$15-1,1,1),IF($E189&lt;&gt;1,IF(ISNUMBER(INDEX(Import.PLE,Detalhamento!$E189,Detalhamento!W$15)),IF(INDEX(Import.PLE,Detalhamento!$E189,Detalhamento!W$15)&lt;=mediçao,OFFSET(Import.PLQ,$A189-1,W$15-1,1,1),0),0),PLE!$AA$28*OFFSET(Import.PLQ,$A189-1,W$15-1,1,1)),IF($E189&lt;&gt;1,IF(ISNUMBER(INDEX(Import.PLE,Detalhamento!$E189,Detalhamento!W$15)),IF(INDEX(Import.PLE,Detalhamento!$E189,Detalhamento!W$15)&lt;=mediçao,0,OFFSET(Import.PLQ,$A189-1,W$15-1,1,1)),OFFSET(Import.PLQ,$A189-1,W$15-1,1,1)),(1-PLE!$AA$28)*OFFSET(Import.PLQ,$A189-1,W$15-1,1,1))))</f>
        <v>0</v>
      </c>
      <c r="X189" s="144">
        <f ca="1">IF(X$13="",0,CHOOSE(Detalhamento.OpçãoServiços,OFFSET(Import.PLQ,$A189-1,X$15-1,1,1),IF($E189&lt;&gt;1,IF(ISNUMBER(INDEX(Import.PLE,Detalhamento!$E189,Detalhamento!X$15)),IF(INDEX(Import.PLE,Detalhamento!$E189,Detalhamento!X$15)&lt;=mediçao,OFFSET(Import.PLQ,$A189-1,X$15-1,1,1),0),0),PLE!$AA$28*OFFSET(Import.PLQ,$A189-1,X$15-1,1,1)),IF($E189&lt;&gt;1,IF(ISNUMBER(INDEX(Import.PLE,Detalhamento!$E189,Detalhamento!X$15)),IF(INDEX(Import.PLE,Detalhamento!$E189,Detalhamento!X$15)&lt;=mediçao,0,OFFSET(Import.PLQ,$A189-1,X$15-1,1,1)),OFFSET(Import.PLQ,$A189-1,X$15-1,1,1)),(1-PLE!$AA$28)*OFFSET(Import.PLQ,$A189-1,X$15-1,1,1))))</f>
        <v>0</v>
      </c>
      <c r="Y189" s="144">
        <f ca="1">IF(Y$13="",0,CHOOSE(Detalhamento.OpçãoServiços,OFFSET(Import.PLQ,$A189-1,Y$15-1,1,1),IF($E189&lt;&gt;1,IF(ISNUMBER(INDEX(Import.PLE,Detalhamento!$E189,Detalhamento!Y$15)),IF(INDEX(Import.PLE,Detalhamento!$E189,Detalhamento!Y$15)&lt;=mediçao,OFFSET(Import.PLQ,$A189-1,Y$15-1,1,1),0),0),PLE!$AA$28*OFFSET(Import.PLQ,$A189-1,Y$15-1,1,1)),IF($E189&lt;&gt;1,IF(ISNUMBER(INDEX(Import.PLE,Detalhamento!$E189,Detalhamento!Y$15)),IF(INDEX(Import.PLE,Detalhamento!$E189,Detalhamento!Y$15)&lt;=mediçao,0,OFFSET(Import.PLQ,$A189-1,Y$15-1,1,1)),OFFSET(Import.PLQ,$A189-1,Y$15-1,1,1)),(1-PLE!$AA$28)*OFFSET(Import.PLQ,$A189-1,Y$15-1,1,1))))</f>
        <v>0</v>
      </c>
      <c r="Z189" s="144">
        <f ca="1">IF(Z$13="",0,CHOOSE(Detalhamento.OpçãoServiços,OFFSET(Import.PLQ,$A189-1,Z$15-1,1,1),IF($E189&lt;&gt;1,IF(ISNUMBER(INDEX(Import.PLE,Detalhamento!$E189,Detalhamento!Z$15)),IF(INDEX(Import.PLE,Detalhamento!$E189,Detalhamento!Z$15)&lt;=mediçao,OFFSET(Import.PLQ,$A189-1,Z$15-1,1,1),0),0),PLE!$AA$28*OFFSET(Import.PLQ,$A189-1,Z$15-1,1,1)),IF($E189&lt;&gt;1,IF(ISNUMBER(INDEX(Import.PLE,Detalhamento!$E189,Detalhamento!Z$15)),IF(INDEX(Import.PLE,Detalhamento!$E189,Detalhamento!Z$15)&lt;=mediçao,0,OFFSET(Import.PLQ,$A189-1,Z$15-1,1,1)),OFFSET(Import.PLQ,$A189-1,Z$15-1,1,1)),(1-PLE!$AA$28)*OFFSET(Import.PLQ,$A189-1,Z$15-1,1,1))))</f>
        <v>0</v>
      </c>
      <c r="AA189" s="144">
        <f ca="1">IF(AA$13="",0,CHOOSE(Detalhamento.OpçãoServiços,OFFSET(Import.PLQ,$A189-1,AA$15-1,1,1),IF($E189&lt;&gt;1,IF(ISNUMBER(INDEX(Import.PLE,Detalhamento!$E189,Detalhamento!AA$15)),IF(INDEX(Import.PLE,Detalhamento!$E189,Detalhamento!AA$15)&lt;=mediçao,OFFSET(Import.PLQ,$A189-1,AA$15-1,1,1),0),0),PLE!$AA$28*OFFSET(Import.PLQ,$A189-1,AA$15-1,1,1)),IF($E189&lt;&gt;1,IF(ISNUMBER(INDEX(Import.PLE,Detalhamento!$E189,Detalhamento!AA$15)),IF(INDEX(Import.PLE,Detalhamento!$E189,Detalhamento!AA$15)&lt;=mediçao,0,OFFSET(Import.PLQ,$A189-1,AA$15-1,1,1)),OFFSET(Import.PLQ,$A189-1,AA$15-1,1,1)),(1-PLE!$AA$28)*OFFSET(Import.PLQ,$A189-1,AA$15-1,1,1))))</f>
        <v>0</v>
      </c>
      <c r="AB189" s="144">
        <f ca="1">IF(AB$13="",0,CHOOSE(Detalhamento.OpçãoServiços,OFFSET(Import.PLQ,$A189-1,AB$15-1,1,1),IF($E189&lt;&gt;1,IF(ISNUMBER(INDEX(Import.PLE,Detalhamento!$E189,Detalhamento!AB$15)),IF(INDEX(Import.PLE,Detalhamento!$E189,Detalhamento!AB$15)&lt;=mediçao,OFFSET(Import.PLQ,$A189-1,AB$15-1,1,1),0),0),PLE!$AA$28*OFFSET(Import.PLQ,$A189-1,AB$15-1,1,1)),IF($E189&lt;&gt;1,IF(ISNUMBER(INDEX(Import.PLE,Detalhamento!$E189,Detalhamento!AB$15)),IF(INDEX(Import.PLE,Detalhamento!$E189,Detalhamento!AB$15)&lt;=mediçao,0,OFFSET(Import.PLQ,$A189-1,AB$15-1,1,1)),OFFSET(Import.PLQ,$A189-1,AB$15-1,1,1)),(1-PLE!$AA$28)*OFFSET(Import.PLQ,$A189-1,AB$15-1,1,1))))</f>
        <v>0</v>
      </c>
      <c r="AC189" s="144">
        <f ca="1">IF(AC$13="",0,CHOOSE(Detalhamento.OpçãoServiços,OFFSET(Import.PLQ,$A189-1,AC$15-1,1,1),IF($E189&lt;&gt;1,IF(ISNUMBER(INDEX(Import.PLE,Detalhamento!$E189,Detalhamento!AC$15)),IF(INDEX(Import.PLE,Detalhamento!$E189,Detalhamento!AC$15)&lt;=mediçao,OFFSET(Import.PLQ,$A189-1,AC$15-1,1,1),0),0),PLE!$AA$28*OFFSET(Import.PLQ,$A189-1,AC$15-1,1,1)),IF($E189&lt;&gt;1,IF(ISNUMBER(INDEX(Import.PLE,Detalhamento!$E189,Detalhamento!AC$15)),IF(INDEX(Import.PLE,Detalhamento!$E189,Detalhamento!AC$15)&lt;=mediçao,0,OFFSET(Import.PLQ,$A189-1,AC$15-1,1,1)),OFFSET(Import.PLQ,$A189-1,AC$15-1,1,1)),(1-PLE!$AA$28)*OFFSET(Import.PLQ,$A189-1,AC$15-1,1,1))))</f>
        <v>0</v>
      </c>
      <c r="AD189" s="144">
        <f ca="1">IF(AD$13="",0,CHOOSE(Detalhamento.OpçãoServiços,OFFSET(Import.PLQ,$A189-1,AD$15-1,1,1),IF($E189&lt;&gt;1,IF(ISNUMBER(INDEX(Import.PLE,Detalhamento!$E189,Detalhamento!AD$15)),IF(INDEX(Import.PLE,Detalhamento!$E189,Detalhamento!AD$15)&lt;=mediçao,OFFSET(Import.PLQ,$A189-1,AD$15-1,1,1),0),0),PLE!$AA$28*OFFSET(Import.PLQ,$A189-1,AD$15-1,1,1)),IF($E189&lt;&gt;1,IF(ISNUMBER(INDEX(Import.PLE,Detalhamento!$E189,Detalhamento!AD$15)),IF(INDEX(Import.PLE,Detalhamento!$E189,Detalhamento!AD$15)&lt;=mediçao,0,OFFSET(Import.PLQ,$A189-1,AD$15-1,1,1)),OFFSET(Import.PLQ,$A189-1,AD$15-1,1,1)),(1-PLE!$AA$28)*OFFSET(Import.PLQ,$A189-1,AD$15-1,1,1))))</f>
        <v>0</v>
      </c>
      <c r="AE189" s="144">
        <f ca="1">IF(AE$13="",0,CHOOSE(Detalhamento.OpçãoServiços,OFFSET(Import.PLQ,$A189-1,AE$15-1,1,1),IF($E189&lt;&gt;1,IF(ISNUMBER(INDEX(Import.PLE,Detalhamento!$E189,Detalhamento!AE$15)),IF(INDEX(Import.PLE,Detalhamento!$E189,Detalhamento!AE$15)&lt;=mediçao,OFFSET(Import.PLQ,$A189-1,AE$15-1,1,1),0),0),PLE!$AA$28*OFFSET(Import.PLQ,$A189-1,AE$15-1,1,1)),IF($E189&lt;&gt;1,IF(ISNUMBER(INDEX(Import.PLE,Detalhamento!$E189,Detalhamento!AE$15)),IF(INDEX(Import.PLE,Detalhamento!$E189,Detalhamento!AE$15)&lt;=mediçao,0,OFFSET(Import.PLQ,$A189-1,AE$15-1,1,1)),OFFSET(Import.PLQ,$A189-1,AE$15-1,1,1)),(1-PLE!$AA$28)*OFFSET(Import.PLQ,$A189-1,AE$15-1,1,1))))</f>
        <v>0</v>
      </c>
      <c r="AF189" s="144">
        <f ca="1">IF(AF$13="",0,CHOOSE(Detalhamento.OpçãoServiços,OFFSET(Import.PLQ,$A189-1,AF$15-1,1,1),IF($E189&lt;&gt;1,IF(ISNUMBER(INDEX(Import.PLE,Detalhamento!$E189,Detalhamento!AF$15)),IF(INDEX(Import.PLE,Detalhamento!$E189,Detalhamento!AF$15)&lt;=mediçao,OFFSET(Import.PLQ,$A189-1,AF$15-1,1,1),0),0),PLE!$AA$28*OFFSET(Import.PLQ,$A189-1,AF$15-1,1,1)),IF($E189&lt;&gt;1,IF(ISNUMBER(INDEX(Import.PLE,Detalhamento!$E189,Detalhamento!AF$15)),IF(INDEX(Import.PLE,Detalhamento!$E189,Detalhamento!AF$15)&lt;=mediçao,0,OFFSET(Import.PLQ,$A189-1,AF$15-1,1,1)),OFFSET(Import.PLQ,$A189-1,AF$15-1,1,1)),(1-PLE!$AA$28)*OFFSET(Import.PLQ,$A189-1,AF$15-1,1,1))))</f>
        <v>0</v>
      </c>
      <c r="AG189" s="144">
        <f ca="1">IF(AG$13="",0,CHOOSE(Detalhamento.OpçãoServiços,OFFSET(Import.PLQ,$A189-1,AG$15-1,1,1),IF($E189&lt;&gt;1,IF(ISNUMBER(INDEX(Import.PLE,Detalhamento!$E189,Detalhamento!AG$15)),IF(INDEX(Import.PLE,Detalhamento!$E189,Detalhamento!AG$15)&lt;=mediçao,OFFSET(Import.PLQ,$A189-1,AG$15-1,1,1),0),0),PLE!$AA$28*OFFSET(Import.PLQ,$A189-1,AG$15-1,1,1)),IF($E189&lt;&gt;1,IF(ISNUMBER(INDEX(Import.PLE,Detalhamento!$E189,Detalhamento!AG$15)),IF(INDEX(Import.PLE,Detalhamento!$E189,Detalhamento!AG$15)&lt;=mediçao,0,OFFSET(Import.PLQ,$A189-1,AG$15-1,1,1)),OFFSET(Import.PLQ,$A189-1,AG$15-1,1,1)),(1-PLE!$AA$28)*OFFSET(Import.PLQ,$A189-1,AG$15-1,1,1))))</f>
        <v>0</v>
      </c>
      <c r="AH189" s="144">
        <f ca="1">IF(AH$13="",0,CHOOSE(Detalhamento.OpçãoServiços,OFFSET(Import.PLQ,$A189-1,AH$15-1,1,1),IF($E189&lt;&gt;1,IF(ISNUMBER(INDEX(Import.PLE,Detalhamento!$E189,Detalhamento!AH$15)),IF(INDEX(Import.PLE,Detalhamento!$E189,Detalhamento!AH$15)&lt;=mediçao,OFFSET(Import.PLQ,$A189-1,AH$15-1,1,1),0),0),PLE!$AA$28*OFFSET(Import.PLQ,$A189-1,AH$15-1,1,1)),IF($E189&lt;&gt;1,IF(ISNUMBER(INDEX(Import.PLE,Detalhamento!$E189,Detalhamento!AH$15)),IF(INDEX(Import.PLE,Detalhamento!$E189,Detalhamento!AH$15)&lt;=mediçao,0,OFFSET(Import.PLQ,$A189-1,AH$15-1,1,1)),OFFSET(Import.PLQ,$A189-1,AH$15-1,1,1)),(1-PLE!$AA$28)*OFFSET(Import.PLQ,$A189-1,AH$15-1,1,1))))</f>
        <v>0</v>
      </c>
      <c r="AI189" s="144">
        <f ca="1">IF(AI$13="",0,CHOOSE(Detalhamento.OpçãoServiços,OFFSET(Import.PLQ,$A189-1,AI$15-1,1,1),IF($E189&lt;&gt;1,IF(ISNUMBER(INDEX(Import.PLE,Detalhamento!$E189,Detalhamento!AI$15)),IF(INDEX(Import.PLE,Detalhamento!$E189,Detalhamento!AI$15)&lt;=mediçao,OFFSET(Import.PLQ,$A189-1,AI$15-1,1,1),0),0),PLE!$AA$28*OFFSET(Import.PLQ,$A189-1,AI$15-1,1,1)),IF($E189&lt;&gt;1,IF(ISNUMBER(INDEX(Import.PLE,Detalhamento!$E189,Detalhamento!AI$15)),IF(INDEX(Import.PLE,Detalhamento!$E189,Detalhamento!AI$15)&lt;=mediçao,0,OFFSET(Import.PLQ,$A189-1,AI$15-1,1,1)),OFFSET(Import.PLQ,$A189-1,AI$15-1,1,1)),(1-PLE!$AA$28)*OFFSET(Import.PLQ,$A189-1,AI$15-1,1,1))))</f>
        <v>0</v>
      </c>
      <c r="AJ189" s="144">
        <f ca="1">IF(AJ$13="",0,CHOOSE(Detalhamento.OpçãoServiços,OFFSET(Import.PLQ,$A189-1,AJ$15-1,1,1),IF($E189&lt;&gt;1,IF(ISNUMBER(INDEX(Import.PLE,Detalhamento!$E189,Detalhamento!AJ$15)),IF(INDEX(Import.PLE,Detalhamento!$E189,Detalhamento!AJ$15)&lt;=mediçao,OFFSET(Import.PLQ,$A189-1,AJ$15-1,1,1),0),0),PLE!$AA$28*OFFSET(Import.PLQ,$A189-1,AJ$15-1,1,1)),IF($E189&lt;&gt;1,IF(ISNUMBER(INDEX(Import.PLE,Detalhamento!$E189,Detalhamento!AJ$15)),IF(INDEX(Import.PLE,Detalhamento!$E189,Detalhamento!AJ$15)&lt;=mediçao,0,OFFSET(Import.PLQ,$A189-1,AJ$15-1,1,1)),OFFSET(Import.PLQ,$A189-1,AJ$15-1,1,1)),(1-PLE!$AA$28)*OFFSET(Import.PLQ,$A189-1,AJ$15-1,1,1))))</f>
        <v>0</v>
      </c>
      <c r="AK189" s="144">
        <f ca="1">IF(AK$13="",0,CHOOSE(Detalhamento.OpçãoServiços,OFFSET(Import.PLQ,$A189-1,AK$15-1,1,1),IF($E189&lt;&gt;1,IF(ISNUMBER(INDEX(Import.PLE,Detalhamento!$E189,Detalhamento!AK$15)),IF(INDEX(Import.PLE,Detalhamento!$E189,Detalhamento!AK$15)&lt;=mediçao,OFFSET(Import.PLQ,$A189-1,AK$15-1,1,1),0),0),PLE!$AA$28*OFFSET(Import.PLQ,$A189-1,AK$15-1,1,1)),IF($E189&lt;&gt;1,IF(ISNUMBER(INDEX(Import.PLE,Detalhamento!$E189,Detalhamento!AK$15)),IF(INDEX(Import.PLE,Detalhamento!$E189,Detalhamento!AK$15)&lt;=mediçao,0,OFFSET(Import.PLQ,$A189-1,AK$15-1,1,1)),OFFSET(Import.PLQ,$A189-1,AK$15-1,1,1)),(1-PLE!$AA$28)*OFFSET(Import.PLQ,$A189-1,AK$15-1,1,1))))</f>
        <v>0</v>
      </c>
      <c r="AL189" s="144">
        <f ca="1">IF(AL$13="",0,CHOOSE(Detalhamento.OpçãoServiços,OFFSET(Import.PLQ,$A189-1,AL$15-1,1,1),IF($E189&lt;&gt;1,IF(ISNUMBER(INDEX(Import.PLE,Detalhamento!$E189,Detalhamento!AL$15)),IF(INDEX(Import.PLE,Detalhamento!$E189,Detalhamento!AL$15)&lt;=mediçao,OFFSET(Import.PLQ,$A189-1,AL$15-1,1,1),0),0),PLE!$AA$28*OFFSET(Import.PLQ,$A189-1,AL$15-1,1,1)),IF($E189&lt;&gt;1,IF(ISNUMBER(INDEX(Import.PLE,Detalhamento!$E189,Detalhamento!AL$15)),IF(INDEX(Import.PLE,Detalhamento!$E189,Detalhamento!AL$15)&lt;=mediçao,0,OFFSET(Import.PLQ,$A189-1,AL$15-1,1,1)),OFFSET(Import.PLQ,$A189-1,AL$15-1,1,1)),(1-PLE!$AA$28)*OFFSET(Import.PLQ,$A189-1,AL$15-1,1,1))))</f>
        <v>0</v>
      </c>
      <c r="AM189" s="144">
        <f ca="1">IF(AM$13="",0,CHOOSE(Detalhamento.OpçãoServiços,OFFSET(Import.PLQ,$A189-1,AM$15-1,1,1),IF($E189&lt;&gt;1,IF(ISNUMBER(INDEX(Import.PLE,Detalhamento!$E189,Detalhamento!AM$15)),IF(INDEX(Import.PLE,Detalhamento!$E189,Detalhamento!AM$15)&lt;=mediçao,OFFSET(Import.PLQ,$A189-1,AM$15-1,1,1),0),0),PLE!$AA$28*OFFSET(Import.PLQ,$A189-1,AM$15-1,1,1)),IF($E189&lt;&gt;1,IF(ISNUMBER(INDEX(Import.PLE,Detalhamento!$E189,Detalhamento!AM$15)),IF(INDEX(Import.PLE,Detalhamento!$E189,Detalhamento!AM$15)&lt;=mediçao,0,OFFSET(Import.PLQ,$A189-1,AM$15-1,1,1)),OFFSET(Import.PLQ,$A189-1,AM$15-1,1,1)),(1-PLE!$AA$28)*OFFSET(Import.PLQ,$A189-1,AM$15-1,1,1))))</f>
        <v>0</v>
      </c>
      <c r="AN189" s="144">
        <f ca="1">IF(AN$13="",0,CHOOSE(Detalhamento.OpçãoServiços,OFFSET(Import.PLQ,$A189-1,AN$15-1,1,1),IF($E189&lt;&gt;1,IF(ISNUMBER(INDEX(Import.PLE,Detalhamento!$E189,Detalhamento!AN$15)),IF(INDEX(Import.PLE,Detalhamento!$E189,Detalhamento!AN$15)&lt;=mediçao,OFFSET(Import.PLQ,$A189-1,AN$15-1,1,1),0),0),PLE!$AA$28*OFFSET(Import.PLQ,$A189-1,AN$15-1,1,1)),IF($E189&lt;&gt;1,IF(ISNUMBER(INDEX(Import.PLE,Detalhamento!$E189,Detalhamento!AN$15)),IF(INDEX(Import.PLE,Detalhamento!$E189,Detalhamento!AN$15)&lt;=mediçao,0,OFFSET(Import.PLQ,$A189-1,AN$15-1,1,1)),OFFSET(Import.PLQ,$A189-1,AN$15-1,1,1)),(1-PLE!$AA$28)*OFFSET(Import.PLQ,$A189-1,AN$15-1,1,1))))</f>
        <v>0</v>
      </c>
      <c r="AO189" s="144">
        <f ca="1">IF(AO$13="",0,CHOOSE(Detalhamento.OpçãoServiços,OFFSET(Import.PLQ,$A189-1,AO$15-1,1,1),IF($E189&lt;&gt;1,IF(ISNUMBER(INDEX(Import.PLE,Detalhamento!$E189,Detalhamento!AO$15)),IF(INDEX(Import.PLE,Detalhamento!$E189,Detalhamento!AO$15)&lt;=mediçao,OFFSET(Import.PLQ,$A189-1,AO$15-1,1,1),0),0),PLE!$AA$28*OFFSET(Import.PLQ,$A189-1,AO$15-1,1,1)),IF($E189&lt;&gt;1,IF(ISNUMBER(INDEX(Import.PLE,Detalhamento!$E189,Detalhamento!AO$15)),IF(INDEX(Import.PLE,Detalhamento!$E189,Detalhamento!AO$15)&lt;=mediçao,0,OFFSET(Import.PLQ,$A189-1,AO$15-1,1,1)),OFFSET(Import.PLQ,$A189-1,AO$15-1,1,1)),(1-PLE!$AA$28)*OFFSET(Import.PLQ,$A189-1,AO$15-1,1,1))))</f>
        <v>0</v>
      </c>
      <c r="AP189" s="144">
        <f ca="1">IF(AP$13="",0,CHOOSE(Detalhamento.OpçãoServiços,OFFSET(Import.PLQ,$A189-1,AP$15-1,1,1),IF($E189&lt;&gt;1,IF(ISNUMBER(INDEX(Import.PLE,Detalhamento!$E189,Detalhamento!AP$15)),IF(INDEX(Import.PLE,Detalhamento!$E189,Detalhamento!AP$15)&lt;=mediçao,OFFSET(Import.PLQ,$A189-1,AP$15-1,1,1),0),0),PLE!$AA$28*OFFSET(Import.PLQ,$A189-1,AP$15-1,1,1)),IF($E189&lt;&gt;1,IF(ISNUMBER(INDEX(Import.PLE,Detalhamento!$E189,Detalhamento!AP$15)),IF(INDEX(Import.PLE,Detalhamento!$E189,Detalhamento!AP$15)&lt;=mediçao,0,OFFSET(Import.PLQ,$A189-1,AP$15-1,1,1)),OFFSET(Import.PLQ,$A189-1,AP$15-1,1,1)),(1-PLE!$AA$28)*OFFSET(Import.PLQ,$A189-1,AP$15-1,1,1))))</f>
        <v>0</v>
      </c>
      <c r="AQ189" s="144">
        <f ca="1">IF(AQ$13="",0,CHOOSE(Detalhamento.OpçãoServiços,OFFSET(Import.PLQ,$A189-1,AQ$15-1,1,1),IF($E189&lt;&gt;1,IF(ISNUMBER(INDEX(Import.PLE,Detalhamento!$E189,Detalhamento!AQ$15)),IF(INDEX(Import.PLE,Detalhamento!$E189,Detalhamento!AQ$15)&lt;=mediçao,OFFSET(Import.PLQ,$A189-1,AQ$15-1,1,1),0),0),PLE!$AA$28*OFFSET(Import.PLQ,$A189-1,AQ$15-1,1,1)),IF($E189&lt;&gt;1,IF(ISNUMBER(INDEX(Import.PLE,Detalhamento!$E189,Detalhamento!AQ$15)),IF(INDEX(Import.PLE,Detalhamento!$E189,Detalhamento!AQ$15)&lt;=mediçao,0,OFFSET(Import.PLQ,$A189-1,AQ$15-1,1,1)),OFFSET(Import.PLQ,$A189-1,AQ$15-1,1,1)),(1-PLE!$AA$28)*OFFSET(Import.PLQ,$A189-1,AQ$15-1,1,1))))</f>
        <v>0</v>
      </c>
      <c r="AR189" s="144">
        <f ca="1">IF(AR$13="",0,CHOOSE(Detalhamento.OpçãoServiços,OFFSET(Import.PLQ,$A189-1,AR$15-1,1,1),IF($E189&lt;&gt;1,IF(ISNUMBER(INDEX(Import.PLE,Detalhamento!$E189,Detalhamento!AR$15)),IF(INDEX(Import.PLE,Detalhamento!$E189,Detalhamento!AR$15)&lt;=mediçao,OFFSET(Import.PLQ,$A189-1,AR$15-1,1,1),0),0),PLE!$AA$28*OFFSET(Import.PLQ,$A189-1,AR$15-1,1,1)),IF($E189&lt;&gt;1,IF(ISNUMBER(INDEX(Import.PLE,Detalhamento!$E189,Detalhamento!AR$15)),IF(INDEX(Import.PLE,Detalhamento!$E189,Detalhamento!AR$15)&lt;=mediçao,0,OFFSET(Import.PLQ,$A189-1,AR$15-1,1,1)),OFFSET(Import.PLQ,$A189-1,AR$15-1,1,1)),(1-PLE!$AA$28)*OFFSET(Import.PLQ,$A189-1,AR$15-1,1,1))))</f>
        <v>0</v>
      </c>
      <c r="AS189" s="144">
        <f ca="1">IF(AS$13="",0,CHOOSE(Detalhamento.OpçãoServiços,OFFSET(Import.PLQ,$A189-1,AS$15-1,1,1),IF($E189&lt;&gt;1,IF(ISNUMBER(INDEX(Import.PLE,Detalhamento!$E189,Detalhamento!AS$15)),IF(INDEX(Import.PLE,Detalhamento!$E189,Detalhamento!AS$15)&lt;=mediçao,OFFSET(Import.PLQ,$A189-1,AS$15-1,1,1),0),0),PLE!$AA$28*OFFSET(Import.PLQ,$A189-1,AS$15-1,1,1)),IF($E189&lt;&gt;1,IF(ISNUMBER(INDEX(Import.PLE,Detalhamento!$E189,Detalhamento!AS$15)),IF(INDEX(Import.PLE,Detalhamento!$E189,Detalhamento!AS$15)&lt;=mediçao,0,OFFSET(Import.PLQ,$A189-1,AS$15-1,1,1)),OFFSET(Import.PLQ,$A189-1,AS$15-1,1,1)),(1-PLE!$AA$28)*OFFSET(Import.PLQ,$A189-1,AS$15-1,1,1))))</f>
        <v>0</v>
      </c>
      <c r="AT189" s="144">
        <f ca="1">IF(AT$13="",0,CHOOSE(Detalhamento.OpçãoServiços,OFFSET(Import.PLQ,$A189-1,AT$15-1,1,1),IF($E189&lt;&gt;1,IF(ISNUMBER(INDEX(Import.PLE,Detalhamento!$E189,Detalhamento!AT$15)),IF(INDEX(Import.PLE,Detalhamento!$E189,Detalhamento!AT$15)&lt;=mediçao,OFFSET(Import.PLQ,$A189-1,AT$15-1,1,1),0),0),PLE!$AA$28*OFFSET(Import.PLQ,$A189-1,AT$15-1,1,1)),IF($E189&lt;&gt;1,IF(ISNUMBER(INDEX(Import.PLE,Detalhamento!$E189,Detalhamento!AT$15)),IF(INDEX(Import.PLE,Detalhamento!$E189,Detalhamento!AT$15)&lt;=mediçao,0,OFFSET(Import.PLQ,$A189-1,AT$15-1,1,1)),OFFSET(Import.PLQ,$A189-1,AT$15-1,1,1)),(1-PLE!$AA$28)*OFFSET(Import.PLQ,$A189-1,AT$15-1,1,1))))</f>
        <v>0</v>
      </c>
      <c r="AU189" s="144">
        <f ca="1">IF(AU$13="",0,CHOOSE(Detalhamento.OpçãoServiços,OFFSET(Import.PLQ,$A189-1,AU$15-1,1,1),IF($E189&lt;&gt;1,IF(ISNUMBER(INDEX(Import.PLE,Detalhamento!$E189,Detalhamento!AU$15)),IF(INDEX(Import.PLE,Detalhamento!$E189,Detalhamento!AU$15)&lt;=mediçao,OFFSET(Import.PLQ,$A189-1,AU$15-1,1,1),0),0),PLE!$AA$28*OFFSET(Import.PLQ,$A189-1,AU$15-1,1,1)),IF($E189&lt;&gt;1,IF(ISNUMBER(INDEX(Import.PLE,Detalhamento!$E189,Detalhamento!AU$15)),IF(INDEX(Import.PLE,Detalhamento!$E189,Detalhamento!AU$15)&lt;=mediçao,0,OFFSET(Import.PLQ,$A189-1,AU$15-1,1,1)),OFFSET(Import.PLQ,$A189-1,AU$15-1,1,1)),(1-PLE!$AA$28)*OFFSET(Import.PLQ,$A189-1,AU$15-1,1,1))))</f>
        <v>0</v>
      </c>
      <c r="AV189" s="144">
        <f ca="1">IF(AV$13="",0,CHOOSE(Detalhamento.OpçãoServiços,OFFSET(Import.PLQ,$A189-1,AV$15-1,1,1),IF($E189&lt;&gt;1,IF(ISNUMBER(INDEX(Import.PLE,Detalhamento!$E189,Detalhamento!AV$15)),IF(INDEX(Import.PLE,Detalhamento!$E189,Detalhamento!AV$15)&lt;=mediçao,OFFSET(Import.PLQ,$A189-1,AV$15-1,1,1),0),0),PLE!$AA$28*OFFSET(Import.PLQ,$A189-1,AV$15-1,1,1)),IF($E189&lt;&gt;1,IF(ISNUMBER(INDEX(Import.PLE,Detalhamento!$E189,Detalhamento!AV$15)),IF(INDEX(Import.PLE,Detalhamento!$E189,Detalhamento!AV$15)&lt;=mediçao,0,OFFSET(Import.PLQ,$A189-1,AV$15-1,1,1)),OFFSET(Import.PLQ,$A189-1,AV$15-1,1,1)),(1-PLE!$AA$28)*OFFSET(Import.PLQ,$A189-1,AV$15-1,1,1))))</f>
        <v>0</v>
      </c>
      <c r="AW189" s="144">
        <f ca="1">IF(AW$13="",0,CHOOSE(Detalhamento.OpçãoServiços,OFFSET(Import.PLQ,$A189-1,AW$15-1,1,1),IF($E189&lt;&gt;1,IF(ISNUMBER(INDEX(Import.PLE,Detalhamento!$E189,Detalhamento!AW$15)),IF(INDEX(Import.PLE,Detalhamento!$E189,Detalhamento!AW$15)&lt;=mediçao,OFFSET(Import.PLQ,$A189-1,AW$15-1,1,1),0),0),PLE!$AA$28*OFFSET(Import.PLQ,$A189-1,AW$15-1,1,1)),IF($E189&lt;&gt;1,IF(ISNUMBER(INDEX(Import.PLE,Detalhamento!$E189,Detalhamento!AW$15)),IF(INDEX(Import.PLE,Detalhamento!$E189,Detalhamento!AW$15)&lt;=mediçao,0,OFFSET(Import.PLQ,$A189-1,AW$15-1,1,1)),OFFSET(Import.PLQ,$A189-1,AW$15-1,1,1)),(1-PLE!$AA$28)*OFFSET(Import.PLQ,$A189-1,AW$15-1,1,1))))</f>
        <v>0</v>
      </c>
      <c r="AX189" s="144">
        <f ca="1">IF(AX$13="",0,CHOOSE(Detalhamento.OpçãoServiços,OFFSET(Import.PLQ,$A189-1,AX$15-1,1,1),IF($E189&lt;&gt;1,IF(ISNUMBER(INDEX(Import.PLE,Detalhamento!$E189,Detalhamento!AX$15)),IF(INDEX(Import.PLE,Detalhamento!$E189,Detalhamento!AX$15)&lt;=mediçao,OFFSET(Import.PLQ,$A189-1,AX$15-1,1,1),0),0),PLE!$AA$28*OFFSET(Import.PLQ,$A189-1,AX$15-1,1,1)),IF($E189&lt;&gt;1,IF(ISNUMBER(INDEX(Import.PLE,Detalhamento!$E189,Detalhamento!AX$15)),IF(INDEX(Import.PLE,Detalhamento!$E189,Detalhamento!AX$15)&lt;=mediçao,0,OFFSET(Import.PLQ,$A189-1,AX$15-1,1,1)),OFFSET(Import.PLQ,$A189-1,AX$15-1,1,1)),(1-PLE!$AA$28)*OFFSET(Import.PLQ,$A189-1,AX$15-1,1,1))))</f>
        <v>0</v>
      </c>
      <c r="AY189" s="144">
        <f ca="1">IF(AY$13="",0,CHOOSE(Detalhamento.OpçãoServiços,OFFSET(Import.PLQ,$A189-1,AY$15-1,1,1),IF($E189&lt;&gt;1,IF(ISNUMBER(INDEX(Import.PLE,Detalhamento!$E189,Detalhamento!AY$15)),IF(INDEX(Import.PLE,Detalhamento!$E189,Detalhamento!AY$15)&lt;=mediçao,OFFSET(Import.PLQ,$A189-1,AY$15-1,1,1),0),0),PLE!$AA$28*OFFSET(Import.PLQ,$A189-1,AY$15-1,1,1)),IF($E189&lt;&gt;1,IF(ISNUMBER(INDEX(Import.PLE,Detalhamento!$E189,Detalhamento!AY$15)),IF(INDEX(Import.PLE,Detalhamento!$E189,Detalhamento!AY$15)&lt;=mediçao,0,OFFSET(Import.PLQ,$A189-1,AY$15-1,1,1)),OFFSET(Import.PLQ,$A189-1,AY$15-1,1,1)),(1-PLE!$AA$28)*OFFSET(Import.PLQ,$A189-1,AY$15-1,1,1))))</f>
        <v>0</v>
      </c>
      <c r="AZ189" s="144">
        <f ca="1">IF(AZ$13="",0,CHOOSE(Detalhamento.OpçãoServiços,OFFSET(Import.PLQ,$A189-1,AZ$15-1,1,1),IF($E189&lt;&gt;1,IF(ISNUMBER(INDEX(Import.PLE,Detalhamento!$E189,Detalhamento!AZ$15)),IF(INDEX(Import.PLE,Detalhamento!$E189,Detalhamento!AZ$15)&lt;=mediçao,OFFSET(Import.PLQ,$A189-1,AZ$15-1,1,1),0),0),PLE!$AA$28*OFFSET(Import.PLQ,$A189-1,AZ$15-1,1,1)),IF($E189&lt;&gt;1,IF(ISNUMBER(INDEX(Import.PLE,Detalhamento!$E189,Detalhamento!AZ$15)),IF(INDEX(Import.PLE,Detalhamento!$E189,Detalhamento!AZ$15)&lt;=mediçao,0,OFFSET(Import.PLQ,$A189-1,AZ$15-1,1,1)),OFFSET(Import.PLQ,$A189-1,AZ$15-1,1,1)),(1-PLE!$AA$28)*OFFSET(Import.PLQ,$A189-1,AZ$15-1,1,1))))</f>
        <v>0</v>
      </c>
      <c r="BA189" s="144">
        <f ca="1">IF(BA$13="",0,CHOOSE(Detalhamento.OpçãoServiços,OFFSET(Import.PLQ,$A189-1,BA$15-1,1,1),IF($E189&lt;&gt;1,IF(ISNUMBER(INDEX(Import.PLE,Detalhamento!$E189,Detalhamento!BA$15)),IF(INDEX(Import.PLE,Detalhamento!$E189,Detalhamento!BA$15)&lt;=mediçao,OFFSET(Import.PLQ,$A189-1,BA$15-1,1,1),0),0),PLE!$AA$28*OFFSET(Import.PLQ,$A189-1,BA$15-1,1,1)),IF($E189&lt;&gt;1,IF(ISNUMBER(INDEX(Import.PLE,Detalhamento!$E189,Detalhamento!BA$15)),IF(INDEX(Import.PLE,Detalhamento!$E189,Detalhamento!BA$15)&lt;=mediçao,0,OFFSET(Import.PLQ,$A189-1,BA$15-1,1,1)),OFFSET(Import.PLQ,$A189-1,BA$15-1,1,1)),(1-PLE!$AA$28)*OFFSET(Import.PLQ,$A189-1,BA$15-1,1,1))))</f>
        <v>0</v>
      </c>
      <c r="BB189" s="144">
        <f ca="1">IF(BB$13="",0,CHOOSE(Detalhamento.OpçãoServiços,OFFSET(Import.PLQ,$A189-1,BB$15-1,1,1),IF($E189&lt;&gt;1,IF(ISNUMBER(INDEX(Import.PLE,Detalhamento!$E189,Detalhamento!BB$15)),IF(INDEX(Import.PLE,Detalhamento!$E189,Detalhamento!BB$15)&lt;=mediçao,OFFSET(Import.PLQ,$A189-1,BB$15-1,1,1),0),0),PLE!$AA$28*OFFSET(Import.PLQ,$A189-1,BB$15-1,1,1)),IF($E189&lt;&gt;1,IF(ISNUMBER(INDEX(Import.PLE,Detalhamento!$E189,Detalhamento!BB$15)),IF(INDEX(Import.PLE,Detalhamento!$E189,Detalhamento!BB$15)&lt;=mediçao,0,OFFSET(Import.PLQ,$A189-1,BB$15-1,1,1)),OFFSET(Import.PLQ,$A189-1,BB$15-1,1,1)),(1-PLE!$AA$28)*OFFSET(Import.PLQ,$A189-1,BB$15-1,1,1))))</f>
        <v>0</v>
      </c>
      <c r="BC189" s="144">
        <f ca="1">IF(BC$13="",0,CHOOSE(Detalhamento.OpçãoServiços,OFFSET(Import.PLQ,$A189-1,BC$15-1,1,1),IF($E189&lt;&gt;1,IF(ISNUMBER(INDEX(Import.PLE,Detalhamento!$E189,Detalhamento!BC$15)),IF(INDEX(Import.PLE,Detalhamento!$E189,Detalhamento!BC$15)&lt;=mediçao,OFFSET(Import.PLQ,$A189-1,BC$15-1,1,1),0),0),PLE!$AA$28*OFFSET(Import.PLQ,$A189-1,BC$15-1,1,1)),IF($E189&lt;&gt;1,IF(ISNUMBER(INDEX(Import.PLE,Detalhamento!$E189,Detalhamento!BC$15)),IF(INDEX(Import.PLE,Detalhamento!$E189,Detalhamento!BC$15)&lt;=mediçao,0,OFFSET(Import.PLQ,$A189-1,BC$15-1,1,1)),OFFSET(Import.PLQ,$A189-1,BC$15-1,1,1)),(1-PLE!$AA$28)*OFFSET(Import.PLQ,$A189-1,BC$15-1,1,1))))</f>
        <v>0</v>
      </c>
      <c r="BD189" s="144">
        <f ca="1">IF(BD$13="",0,CHOOSE(Detalhamento.OpçãoServiços,OFFSET(Import.PLQ,$A189-1,BD$15-1,1,1),IF($E189&lt;&gt;1,IF(ISNUMBER(INDEX(Import.PLE,Detalhamento!$E189,Detalhamento!BD$15)),IF(INDEX(Import.PLE,Detalhamento!$E189,Detalhamento!BD$15)&lt;=mediçao,OFFSET(Import.PLQ,$A189-1,BD$15-1,1,1),0),0),PLE!$AA$28*OFFSET(Import.PLQ,$A189-1,BD$15-1,1,1)),IF($E189&lt;&gt;1,IF(ISNUMBER(INDEX(Import.PLE,Detalhamento!$E189,Detalhamento!BD$15)),IF(INDEX(Import.PLE,Detalhamento!$E189,Detalhamento!BD$15)&lt;=mediçao,0,OFFSET(Import.PLQ,$A189-1,BD$15-1,1,1)),OFFSET(Import.PLQ,$A189-1,BD$15-1,1,1)),(1-PLE!$AA$28)*OFFSET(Import.PLQ,$A189-1,BD$15-1,1,1))))</f>
        <v>0</v>
      </c>
      <c r="BE189" s="144">
        <f ca="1">IF(BE$13="",0,CHOOSE(Detalhamento.OpçãoServiços,OFFSET(Import.PLQ,$A189-1,BE$15-1,1,1),IF($E189&lt;&gt;1,IF(ISNUMBER(INDEX(Import.PLE,Detalhamento!$E189,Detalhamento!BE$15)),IF(INDEX(Import.PLE,Detalhamento!$E189,Detalhamento!BE$15)&lt;=mediçao,OFFSET(Import.PLQ,$A189-1,BE$15-1,1,1),0),0),PLE!$AA$28*OFFSET(Import.PLQ,$A189-1,BE$15-1,1,1)),IF($E189&lt;&gt;1,IF(ISNUMBER(INDEX(Import.PLE,Detalhamento!$E189,Detalhamento!BE$15)),IF(INDEX(Import.PLE,Detalhamento!$E189,Detalhamento!BE$15)&lt;=mediçao,0,OFFSET(Import.PLQ,$A189-1,BE$15-1,1,1)),OFFSET(Import.PLQ,$A189-1,BE$15-1,1,1)),(1-PLE!$AA$28)*OFFSET(Import.PLQ,$A189-1,BE$15-1,1,1))))</f>
        <v>0</v>
      </c>
      <c r="BF189" s="144">
        <f ca="1">IF(BF$13="",0,CHOOSE(Detalhamento.OpçãoServiços,OFFSET(Import.PLQ,$A189-1,BF$15-1,1,1),IF($E189&lt;&gt;1,IF(ISNUMBER(INDEX(Import.PLE,Detalhamento!$E189,Detalhamento!BF$15)),IF(INDEX(Import.PLE,Detalhamento!$E189,Detalhamento!BF$15)&lt;=mediçao,OFFSET(Import.PLQ,$A189-1,BF$15-1,1,1),0),0),PLE!$AA$28*OFFSET(Import.PLQ,$A189-1,BF$15-1,1,1)),IF($E189&lt;&gt;1,IF(ISNUMBER(INDEX(Import.PLE,Detalhamento!$E189,Detalhamento!BF$15)),IF(INDEX(Import.PLE,Detalhamento!$E189,Detalhamento!BF$15)&lt;=mediçao,0,OFFSET(Import.PLQ,$A189-1,BF$15-1,1,1)),OFFSET(Import.PLQ,$A189-1,BF$15-1,1,1)),(1-PLE!$AA$28)*OFFSET(Import.PLQ,$A189-1,BF$15-1,1,1))))</f>
        <v>0</v>
      </c>
      <c r="BG189" s="144">
        <f ca="1">IF(BG$13="",0,CHOOSE(Detalhamento.OpçãoServiços,OFFSET(Import.PLQ,$A189-1,BG$15-1,1,1),IF($E189&lt;&gt;1,IF(ISNUMBER(INDEX(Import.PLE,Detalhamento!$E189,Detalhamento!BG$15)),IF(INDEX(Import.PLE,Detalhamento!$E189,Detalhamento!BG$15)&lt;=mediçao,OFFSET(Import.PLQ,$A189-1,BG$15-1,1,1),0),0),PLE!$AA$28*OFFSET(Import.PLQ,$A189-1,BG$15-1,1,1)),IF($E189&lt;&gt;1,IF(ISNUMBER(INDEX(Import.PLE,Detalhamento!$E189,Detalhamento!BG$15)),IF(INDEX(Import.PLE,Detalhamento!$E189,Detalhamento!BG$15)&lt;=mediçao,0,OFFSET(Import.PLQ,$A189-1,BG$15-1,1,1)),OFFSET(Import.PLQ,$A189-1,BG$15-1,1,1)),(1-PLE!$AA$28)*OFFSET(Import.PLQ,$A189-1,BG$15-1,1,1))))</f>
        <v>0</v>
      </c>
      <c r="BH189" s="144">
        <f ca="1">IF(BH$13="",0,CHOOSE(Detalhamento.OpçãoServiços,OFFSET(Import.PLQ,$A189-1,BH$15-1,1,1),IF($E189&lt;&gt;1,IF(ISNUMBER(INDEX(Import.PLE,Detalhamento!$E189,Detalhamento!BH$15)),IF(INDEX(Import.PLE,Detalhamento!$E189,Detalhamento!BH$15)&lt;=mediçao,OFFSET(Import.PLQ,$A189-1,BH$15-1,1,1),0),0),PLE!$AA$28*OFFSET(Import.PLQ,$A189-1,BH$15-1,1,1)),IF($E189&lt;&gt;1,IF(ISNUMBER(INDEX(Import.PLE,Detalhamento!$E189,Detalhamento!BH$15)),IF(INDEX(Import.PLE,Detalhamento!$E189,Detalhamento!BH$15)&lt;=mediçao,0,OFFSET(Import.PLQ,$A189-1,BH$15-1,1,1)),OFFSET(Import.PLQ,$A189-1,BH$15-1,1,1)),(1-PLE!$AA$28)*OFFSET(Import.PLQ,$A189-1,BH$15-1,1,1))))</f>
        <v>0</v>
      </c>
      <c r="BI189" s="144">
        <f ca="1">IF(BI$13="",0,CHOOSE(Detalhamento.OpçãoServiços,OFFSET(Import.PLQ,$A189-1,BI$15-1,1,1),IF($E189&lt;&gt;1,IF(ISNUMBER(INDEX(Import.PLE,Detalhamento!$E189,Detalhamento!BI$15)),IF(INDEX(Import.PLE,Detalhamento!$E189,Detalhamento!BI$15)&lt;=mediçao,OFFSET(Import.PLQ,$A189-1,BI$15-1,1,1),0),0),PLE!$AA$28*OFFSET(Import.PLQ,$A189-1,BI$15-1,1,1)),IF($E189&lt;&gt;1,IF(ISNUMBER(INDEX(Import.PLE,Detalhamento!$E189,Detalhamento!BI$15)),IF(INDEX(Import.PLE,Detalhamento!$E189,Detalhamento!BI$15)&lt;=mediçao,0,OFFSET(Import.PLQ,$A189-1,BI$15-1,1,1)),OFFSET(Import.PLQ,$A189-1,BI$15-1,1,1)),(1-PLE!$AA$28)*OFFSET(Import.PLQ,$A189-1,BI$15-1,1,1))))</f>
        <v>0</v>
      </c>
    </row>
    <row r="190" spans="1:61" ht="50" x14ac:dyDescent="0.2">
      <c r="A190" s="155">
        <v>144</v>
      </c>
      <c r="B190" s="21" t="str">
        <f t="shared" ca="1" si="25"/>
        <v>Serviço</v>
      </c>
      <c r="E190" s="153">
        <f t="shared" ca="1" si="26"/>
        <v>17</v>
      </c>
      <c r="F190" s="154">
        <f t="shared" ca="1" si="27"/>
        <v>170144</v>
      </c>
      <c r="G190" s="154" t="str">
        <f t="shared" ca="1" si="31"/>
        <v>1.16.3</v>
      </c>
      <c r="H190" s="182" t="str">
        <f t="shared" ca="1" si="31"/>
        <v>CONJUNTO PARA QUADRA DE  VOLEI COM POSTES EM TUBO DE ACO GALVANIZADO 3", H = *255* CM, PINTURA EM TINTA ESMALTE SINTETICO, REDE DE NYLON COM 2 MM, MALHA 10 X 10 CM E ANTENAS OFICIAIS EM FIBRA DE VIDRO [Aplicado BDI diferenciado de fornecimento]</v>
      </c>
      <c r="I190" s="37" t="str">
        <f t="shared" ca="1" si="28"/>
        <v xml:space="preserve">UN    </v>
      </c>
      <c r="J190" s="144">
        <f t="shared" ca="1" si="29"/>
        <v>1</v>
      </c>
      <c r="K190" s="67"/>
      <c r="L190" s="144">
        <f ca="1">IF(L$13="",0,CHOOSE(Detalhamento.OpçãoServiços,OFFSET(Import.PLQ,$A190-1,L$15-1,1,1),IF($E190&lt;&gt;1,IF(ISNUMBER(INDEX(Import.PLE,Detalhamento!$E190,Detalhamento!L$15)),IF(INDEX(Import.PLE,Detalhamento!$E190,Detalhamento!L$15)&lt;=mediçao,OFFSET(Import.PLQ,$A190-1,L$15-1,1,1),0),0),PLE!$AA$28*OFFSET(Import.PLQ,$A190-1,L$15-1,1,1)),IF($E190&lt;&gt;1,IF(ISNUMBER(INDEX(Import.PLE,Detalhamento!$E190,Detalhamento!L$15)),IF(INDEX(Import.PLE,Detalhamento!$E190,Detalhamento!L$15)&lt;=mediçao,0,OFFSET(Import.PLQ,$A190-1,L$15-1,1,1)),OFFSET(Import.PLQ,$A190-1,L$15-1,1,1)),(1-PLE!$AA$28)*OFFSET(Import.PLQ,$A190-1,L$15-1,1,1))))</f>
        <v>1</v>
      </c>
      <c r="M190" s="144">
        <f ca="1">IF(M$13="",0,CHOOSE(Detalhamento.OpçãoServiços,OFFSET(Import.PLQ,$A190-1,M$15-1,1,1),IF($E190&lt;&gt;1,IF(ISNUMBER(INDEX(Import.PLE,Detalhamento!$E190,Detalhamento!M$15)),IF(INDEX(Import.PLE,Detalhamento!$E190,Detalhamento!M$15)&lt;=mediçao,OFFSET(Import.PLQ,$A190-1,M$15-1,1,1),0),0),PLE!$AA$28*OFFSET(Import.PLQ,$A190-1,M$15-1,1,1)),IF($E190&lt;&gt;1,IF(ISNUMBER(INDEX(Import.PLE,Detalhamento!$E190,Detalhamento!M$15)),IF(INDEX(Import.PLE,Detalhamento!$E190,Detalhamento!M$15)&lt;=mediçao,0,OFFSET(Import.PLQ,$A190-1,M$15-1,1,1)),OFFSET(Import.PLQ,$A190-1,M$15-1,1,1)),(1-PLE!$AA$28)*OFFSET(Import.PLQ,$A190-1,M$15-1,1,1))))</f>
        <v>0</v>
      </c>
      <c r="N190" s="144">
        <f ca="1">IF(N$13="",0,CHOOSE(Detalhamento.OpçãoServiços,OFFSET(Import.PLQ,$A190-1,N$15-1,1,1),IF($E190&lt;&gt;1,IF(ISNUMBER(INDEX(Import.PLE,Detalhamento!$E190,Detalhamento!N$15)),IF(INDEX(Import.PLE,Detalhamento!$E190,Detalhamento!N$15)&lt;=mediçao,OFFSET(Import.PLQ,$A190-1,N$15-1,1,1),0),0),PLE!$AA$28*OFFSET(Import.PLQ,$A190-1,N$15-1,1,1)),IF($E190&lt;&gt;1,IF(ISNUMBER(INDEX(Import.PLE,Detalhamento!$E190,Detalhamento!N$15)),IF(INDEX(Import.PLE,Detalhamento!$E190,Detalhamento!N$15)&lt;=mediçao,0,OFFSET(Import.PLQ,$A190-1,N$15-1,1,1)),OFFSET(Import.PLQ,$A190-1,N$15-1,1,1)),(1-PLE!$AA$28)*OFFSET(Import.PLQ,$A190-1,N$15-1,1,1))))</f>
        <v>0</v>
      </c>
      <c r="O190" s="144">
        <f ca="1">IF(O$13="",0,CHOOSE(Detalhamento.OpçãoServiços,OFFSET(Import.PLQ,$A190-1,O$15-1,1,1),IF($E190&lt;&gt;1,IF(ISNUMBER(INDEX(Import.PLE,Detalhamento!$E190,Detalhamento!O$15)),IF(INDEX(Import.PLE,Detalhamento!$E190,Detalhamento!O$15)&lt;=mediçao,OFFSET(Import.PLQ,$A190-1,O$15-1,1,1),0),0),PLE!$AA$28*OFFSET(Import.PLQ,$A190-1,O$15-1,1,1)),IF($E190&lt;&gt;1,IF(ISNUMBER(INDEX(Import.PLE,Detalhamento!$E190,Detalhamento!O$15)),IF(INDEX(Import.PLE,Detalhamento!$E190,Detalhamento!O$15)&lt;=mediçao,0,OFFSET(Import.PLQ,$A190-1,O$15-1,1,1)),OFFSET(Import.PLQ,$A190-1,O$15-1,1,1)),(1-PLE!$AA$28)*OFFSET(Import.PLQ,$A190-1,O$15-1,1,1))))</f>
        <v>0</v>
      </c>
      <c r="P190" s="144">
        <f ca="1">IF(P$13="",0,CHOOSE(Detalhamento.OpçãoServiços,OFFSET(Import.PLQ,$A190-1,P$15-1,1,1),IF($E190&lt;&gt;1,IF(ISNUMBER(INDEX(Import.PLE,Detalhamento!$E190,Detalhamento!P$15)),IF(INDEX(Import.PLE,Detalhamento!$E190,Detalhamento!P$15)&lt;=mediçao,OFFSET(Import.PLQ,$A190-1,P$15-1,1,1),0),0),PLE!$AA$28*OFFSET(Import.PLQ,$A190-1,P$15-1,1,1)),IF($E190&lt;&gt;1,IF(ISNUMBER(INDEX(Import.PLE,Detalhamento!$E190,Detalhamento!P$15)),IF(INDEX(Import.PLE,Detalhamento!$E190,Detalhamento!P$15)&lt;=mediçao,0,OFFSET(Import.PLQ,$A190-1,P$15-1,1,1)),OFFSET(Import.PLQ,$A190-1,P$15-1,1,1)),(1-PLE!$AA$28)*OFFSET(Import.PLQ,$A190-1,P$15-1,1,1))))</f>
        <v>0</v>
      </c>
      <c r="Q190" s="144">
        <f ca="1">IF(Q$13="",0,CHOOSE(Detalhamento.OpçãoServiços,OFFSET(Import.PLQ,$A190-1,Q$15-1,1,1),IF($E190&lt;&gt;1,IF(ISNUMBER(INDEX(Import.PLE,Detalhamento!$E190,Detalhamento!Q$15)),IF(INDEX(Import.PLE,Detalhamento!$E190,Detalhamento!Q$15)&lt;=mediçao,OFFSET(Import.PLQ,$A190-1,Q$15-1,1,1),0),0),PLE!$AA$28*OFFSET(Import.PLQ,$A190-1,Q$15-1,1,1)),IF($E190&lt;&gt;1,IF(ISNUMBER(INDEX(Import.PLE,Detalhamento!$E190,Detalhamento!Q$15)),IF(INDEX(Import.PLE,Detalhamento!$E190,Detalhamento!Q$15)&lt;=mediçao,0,OFFSET(Import.PLQ,$A190-1,Q$15-1,1,1)),OFFSET(Import.PLQ,$A190-1,Q$15-1,1,1)),(1-PLE!$AA$28)*OFFSET(Import.PLQ,$A190-1,Q$15-1,1,1))))</f>
        <v>0</v>
      </c>
      <c r="R190" s="144">
        <f ca="1">IF(R$13="",0,CHOOSE(Detalhamento.OpçãoServiços,OFFSET(Import.PLQ,$A190-1,R$15-1,1,1),IF($E190&lt;&gt;1,IF(ISNUMBER(INDEX(Import.PLE,Detalhamento!$E190,Detalhamento!R$15)),IF(INDEX(Import.PLE,Detalhamento!$E190,Detalhamento!R$15)&lt;=mediçao,OFFSET(Import.PLQ,$A190-1,R$15-1,1,1),0),0),PLE!$AA$28*OFFSET(Import.PLQ,$A190-1,R$15-1,1,1)),IF($E190&lt;&gt;1,IF(ISNUMBER(INDEX(Import.PLE,Detalhamento!$E190,Detalhamento!R$15)),IF(INDEX(Import.PLE,Detalhamento!$E190,Detalhamento!R$15)&lt;=mediçao,0,OFFSET(Import.PLQ,$A190-1,R$15-1,1,1)),OFFSET(Import.PLQ,$A190-1,R$15-1,1,1)),(1-PLE!$AA$28)*OFFSET(Import.PLQ,$A190-1,R$15-1,1,1))))</f>
        <v>0</v>
      </c>
      <c r="S190" s="144">
        <f ca="1">IF(S$13="",0,CHOOSE(Detalhamento.OpçãoServiços,OFFSET(Import.PLQ,$A190-1,S$15-1,1,1),IF($E190&lt;&gt;1,IF(ISNUMBER(INDEX(Import.PLE,Detalhamento!$E190,Detalhamento!S$15)),IF(INDEX(Import.PLE,Detalhamento!$E190,Detalhamento!S$15)&lt;=mediçao,OFFSET(Import.PLQ,$A190-1,S$15-1,1,1),0),0),PLE!$AA$28*OFFSET(Import.PLQ,$A190-1,S$15-1,1,1)),IF($E190&lt;&gt;1,IF(ISNUMBER(INDEX(Import.PLE,Detalhamento!$E190,Detalhamento!S$15)),IF(INDEX(Import.PLE,Detalhamento!$E190,Detalhamento!S$15)&lt;=mediçao,0,OFFSET(Import.PLQ,$A190-1,S$15-1,1,1)),OFFSET(Import.PLQ,$A190-1,S$15-1,1,1)),(1-PLE!$AA$28)*OFFSET(Import.PLQ,$A190-1,S$15-1,1,1))))</f>
        <v>0</v>
      </c>
      <c r="T190" s="144">
        <f ca="1">IF(T$13="",0,CHOOSE(Detalhamento.OpçãoServiços,OFFSET(Import.PLQ,$A190-1,T$15-1,1,1),IF($E190&lt;&gt;1,IF(ISNUMBER(INDEX(Import.PLE,Detalhamento!$E190,Detalhamento!T$15)),IF(INDEX(Import.PLE,Detalhamento!$E190,Detalhamento!T$15)&lt;=mediçao,OFFSET(Import.PLQ,$A190-1,T$15-1,1,1),0),0),PLE!$AA$28*OFFSET(Import.PLQ,$A190-1,T$15-1,1,1)),IF($E190&lt;&gt;1,IF(ISNUMBER(INDEX(Import.PLE,Detalhamento!$E190,Detalhamento!T$15)),IF(INDEX(Import.PLE,Detalhamento!$E190,Detalhamento!T$15)&lt;=mediçao,0,OFFSET(Import.PLQ,$A190-1,T$15-1,1,1)),OFFSET(Import.PLQ,$A190-1,T$15-1,1,1)),(1-PLE!$AA$28)*OFFSET(Import.PLQ,$A190-1,T$15-1,1,1))))</f>
        <v>0</v>
      </c>
      <c r="U190" s="144">
        <f ca="1">IF(U$13="",0,CHOOSE(Detalhamento.OpçãoServiços,OFFSET(Import.PLQ,$A190-1,U$15-1,1,1),IF($E190&lt;&gt;1,IF(ISNUMBER(INDEX(Import.PLE,Detalhamento!$E190,Detalhamento!U$15)),IF(INDEX(Import.PLE,Detalhamento!$E190,Detalhamento!U$15)&lt;=mediçao,OFFSET(Import.PLQ,$A190-1,U$15-1,1,1),0),0),PLE!$AA$28*OFFSET(Import.PLQ,$A190-1,U$15-1,1,1)),IF($E190&lt;&gt;1,IF(ISNUMBER(INDEX(Import.PLE,Detalhamento!$E190,Detalhamento!U$15)),IF(INDEX(Import.PLE,Detalhamento!$E190,Detalhamento!U$15)&lt;=mediçao,0,OFFSET(Import.PLQ,$A190-1,U$15-1,1,1)),OFFSET(Import.PLQ,$A190-1,U$15-1,1,1)),(1-PLE!$AA$28)*OFFSET(Import.PLQ,$A190-1,U$15-1,1,1))))</f>
        <v>0</v>
      </c>
      <c r="V190" s="144">
        <f ca="1">IF(V$13="",0,CHOOSE(Detalhamento.OpçãoServiços,OFFSET(Import.PLQ,$A190-1,V$15-1,1,1),IF($E190&lt;&gt;1,IF(ISNUMBER(INDEX(Import.PLE,Detalhamento!$E190,Detalhamento!V$15)),IF(INDEX(Import.PLE,Detalhamento!$E190,Detalhamento!V$15)&lt;=mediçao,OFFSET(Import.PLQ,$A190-1,V$15-1,1,1),0),0),PLE!$AA$28*OFFSET(Import.PLQ,$A190-1,V$15-1,1,1)),IF($E190&lt;&gt;1,IF(ISNUMBER(INDEX(Import.PLE,Detalhamento!$E190,Detalhamento!V$15)),IF(INDEX(Import.PLE,Detalhamento!$E190,Detalhamento!V$15)&lt;=mediçao,0,OFFSET(Import.PLQ,$A190-1,V$15-1,1,1)),OFFSET(Import.PLQ,$A190-1,V$15-1,1,1)),(1-PLE!$AA$28)*OFFSET(Import.PLQ,$A190-1,V$15-1,1,1))))</f>
        <v>0</v>
      </c>
      <c r="W190" s="144">
        <f ca="1">IF(W$13="",0,CHOOSE(Detalhamento.OpçãoServiços,OFFSET(Import.PLQ,$A190-1,W$15-1,1,1),IF($E190&lt;&gt;1,IF(ISNUMBER(INDEX(Import.PLE,Detalhamento!$E190,Detalhamento!W$15)),IF(INDEX(Import.PLE,Detalhamento!$E190,Detalhamento!W$15)&lt;=mediçao,OFFSET(Import.PLQ,$A190-1,W$15-1,1,1),0),0),PLE!$AA$28*OFFSET(Import.PLQ,$A190-1,W$15-1,1,1)),IF($E190&lt;&gt;1,IF(ISNUMBER(INDEX(Import.PLE,Detalhamento!$E190,Detalhamento!W$15)),IF(INDEX(Import.PLE,Detalhamento!$E190,Detalhamento!W$15)&lt;=mediçao,0,OFFSET(Import.PLQ,$A190-1,W$15-1,1,1)),OFFSET(Import.PLQ,$A190-1,W$15-1,1,1)),(1-PLE!$AA$28)*OFFSET(Import.PLQ,$A190-1,W$15-1,1,1))))</f>
        <v>0</v>
      </c>
      <c r="X190" s="144">
        <f ca="1">IF(X$13="",0,CHOOSE(Detalhamento.OpçãoServiços,OFFSET(Import.PLQ,$A190-1,X$15-1,1,1),IF($E190&lt;&gt;1,IF(ISNUMBER(INDEX(Import.PLE,Detalhamento!$E190,Detalhamento!X$15)),IF(INDEX(Import.PLE,Detalhamento!$E190,Detalhamento!X$15)&lt;=mediçao,OFFSET(Import.PLQ,$A190-1,X$15-1,1,1),0),0),PLE!$AA$28*OFFSET(Import.PLQ,$A190-1,X$15-1,1,1)),IF($E190&lt;&gt;1,IF(ISNUMBER(INDEX(Import.PLE,Detalhamento!$E190,Detalhamento!X$15)),IF(INDEX(Import.PLE,Detalhamento!$E190,Detalhamento!X$15)&lt;=mediçao,0,OFFSET(Import.PLQ,$A190-1,X$15-1,1,1)),OFFSET(Import.PLQ,$A190-1,X$15-1,1,1)),(1-PLE!$AA$28)*OFFSET(Import.PLQ,$A190-1,X$15-1,1,1))))</f>
        <v>0</v>
      </c>
      <c r="Y190" s="144">
        <f ca="1">IF(Y$13="",0,CHOOSE(Detalhamento.OpçãoServiços,OFFSET(Import.PLQ,$A190-1,Y$15-1,1,1),IF($E190&lt;&gt;1,IF(ISNUMBER(INDEX(Import.PLE,Detalhamento!$E190,Detalhamento!Y$15)),IF(INDEX(Import.PLE,Detalhamento!$E190,Detalhamento!Y$15)&lt;=mediçao,OFFSET(Import.PLQ,$A190-1,Y$15-1,1,1),0),0),PLE!$AA$28*OFFSET(Import.PLQ,$A190-1,Y$15-1,1,1)),IF($E190&lt;&gt;1,IF(ISNUMBER(INDEX(Import.PLE,Detalhamento!$E190,Detalhamento!Y$15)),IF(INDEX(Import.PLE,Detalhamento!$E190,Detalhamento!Y$15)&lt;=mediçao,0,OFFSET(Import.PLQ,$A190-1,Y$15-1,1,1)),OFFSET(Import.PLQ,$A190-1,Y$15-1,1,1)),(1-PLE!$AA$28)*OFFSET(Import.PLQ,$A190-1,Y$15-1,1,1))))</f>
        <v>0</v>
      </c>
      <c r="Z190" s="144">
        <f ca="1">IF(Z$13="",0,CHOOSE(Detalhamento.OpçãoServiços,OFFSET(Import.PLQ,$A190-1,Z$15-1,1,1),IF($E190&lt;&gt;1,IF(ISNUMBER(INDEX(Import.PLE,Detalhamento!$E190,Detalhamento!Z$15)),IF(INDEX(Import.PLE,Detalhamento!$E190,Detalhamento!Z$15)&lt;=mediçao,OFFSET(Import.PLQ,$A190-1,Z$15-1,1,1),0),0),PLE!$AA$28*OFFSET(Import.PLQ,$A190-1,Z$15-1,1,1)),IF($E190&lt;&gt;1,IF(ISNUMBER(INDEX(Import.PLE,Detalhamento!$E190,Detalhamento!Z$15)),IF(INDEX(Import.PLE,Detalhamento!$E190,Detalhamento!Z$15)&lt;=mediçao,0,OFFSET(Import.PLQ,$A190-1,Z$15-1,1,1)),OFFSET(Import.PLQ,$A190-1,Z$15-1,1,1)),(1-PLE!$AA$28)*OFFSET(Import.PLQ,$A190-1,Z$15-1,1,1))))</f>
        <v>0</v>
      </c>
      <c r="AA190" s="144">
        <f ca="1">IF(AA$13="",0,CHOOSE(Detalhamento.OpçãoServiços,OFFSET(Import.PLQ,$A190-1,AA$15-1,1,1),IF($E190&lt;&gt;1,IF(ISNUMBER(INDEX(Import.PLE,Detalhamento!$E190,Detalhamento!AA$15)),IF(INDEX(Import.PLE,Detalhamento!$E190,Detalhamento!AA$15)&lt;=mediçao,OFFSET(Import.PLQ,$A190-1,AA$15-1,1,1),0),0),PLE!$AA$28*OFFSET(Import.PLQ,$A190-1,AA$15-1,1,1)),IF($E190&lt;&gt;1,IF(ISNUMBER(INDEX(Import.PLE,Detalhamento!$E190,Detalhamento!AA$15)),IF(INDEX(Import.PLE,Detalhamento!$E190,Detalhamento!AA$15)&lt;=mediçao,0,OFFSET(Import.PLQ,$A190-1,AA$15-1,1,1)),OFFSET(Import.PLQ,$A190-1,AA$15-1,1,1)),(1-PLE!$AA$28)*OFFSET(Import.PLQ,$A190-1,AA$15-1,1,1))))</f>
        <v>0</v>
      </c>
      <c r="AB190" s="144">
        <f ca="1">IF(AB$13="",0,CHOOSE(Detalhamento.OpçãoServiços,OFFSET(Import.PLQ,$A190-1,AB$15-1,1,1),IF($E190&lt;&gt;1,IF(ISNUMBER(INDEX(Import.PLE,Detalhamento!$E190,Detalhamento!AB$15)),IF(INDEX(Import.PLE,Detalhamento!$E190,Detalhamento!AB$15)&lt;=mediçao,OFFSET(Import.PLQ,$A190-1,AB$15-1,1,1),0),0),PLE!$AA$28*OFFSET(Import.PLQ,$A190-1,AB$15-1,1,1)),IF($E190&lt;&gt;1,IF(ISNUMBER(INDEX(Import.PLE,Detalhamento!$E190,Detalhamento!AB$15)),IF(INDEX(Import.PLE,Detalhamento!$E190,Detalhamento!AB$15)&lt;=mediçao,0,OFFSET(Import.PLQ,$A190-1,AB$15-1,1,1)),OFFSET(Import.PLQ,$A190-1,AB$15-1,1,1)),(1-PLE!$AA$28)*OFFSET(Import.PLQ,$A190-1,AB$15-1,1,1))))</f>
        <v>0</v>
      </c>
      <c r="AC190" s="144">
        <f ca="1">IF(AC$13="",0,CHOOSE(Detalhamento.OpçãoServiços,OFFSET(Import.PLQ,$A190-1,AC$15-1,1,1),IF($E190&lt;&gt;1,IF(ISNUMBER(INDEX(Import.PLE,Detalhamento!$E190,Detalhamento!AC$15)),IF(INDEX(Import.PLE,Detalhamento!$E190,Detalhamento!AC$15)&lt;=mediçao,OFFSET(Import.PLQ,$A190-1,AC$15-1,1,1),0),0),PLE!$AA$28*OFFSET(Import.PLQ,$A190-1,AC$15-1,1,1)),IF($E190&lt;&gt;1,IF(ISNUMBER(INDEX(Import.PLE,Detalhamento!$E190,Detalhamento!AC$15)),IF(INDEX(Import.PLE,Detalhamento!$E190,Detalhamento!AC$15)&lt;=mediçao,0,OFFSET(Import.PLQ,$A190-1,AC$15-1,1,1)),OFFSET(Import.PLQ,$A190-1,AC$15-1,1,1)),(1-PLE!$AA$28)*OFFSET(Import.PLQ,$A190-1,AC$15-1,1,1))))</f>
        <v>0</v>
      </c>
      <c r="AD190" s="144">
        <f ca="1">IF(AD$13="",0,CHOOSE(Detalhamento.OpçãoServiços,OFFSET(Import.PLQ,$A190-1,AD$15-1,1,1),IF($E190&lt;&gt;1,IF(ISNUMBER(INDEX(Import.PLE,Detalhamento!$E190,Detalhamento!AD$15)),IF(INDEX(Import.PLE,Detalhamento!$E190,Detalhamento!AD$15)&lt;=mediçao,OFFSET(Import.PLQ,$A190-1,AD$15-1,1,1),0),0),PLE!$AA$28*OFFSET(Import.PLQ,$A190-1,AD$15-1,1,1)),IF($E190&lt;&gt;1,IF(ISNUMBER(INDEX(Import.PLE,Detalhamento!$E190,Detalhamento!AD$15)),IF(INDEX(Import.PLE,Detalhamento!$E190,Detalhamento!AD$15)&lt;=mediçao,0,OFFSET(Import.PLQ,$A190-1,AD$15-1,1,1)),OFFSET(Import.PLQ,$A190-1,AD$15-1,1,1)),(1-PLE!$AA$28)*OFFSET(Import.PLQ,$A190-1,AD$15-1,1,1))))</f>
        <v>0</v>
      </c>
      <c r="AE190" s="144">
        <f ca="1">IF(AE$13="",0,CHOOSE(Detalhamento.OpçãoServiços,OFFSET(Import.PLQ,$A190-1,AE$15-1,1,1),IF($E190&lt;&gt;1,IF(ISNUMBER(INDEX(Import.PLE,Detalhamento!$E190,Detalhamento!AE$15)),IF(INDEX(Import.PLE,Detalhamento!$E190,Detalhamento!AE$15)&lt;=mediçao,OFFSET(Import.PLQ,$A190-1,AE$15-1,1,1),0),0),PLE!$AA$28*OFFSET(Import.PLQ,$A190-1,AE$15-1,1,1)),IF($E190&lt;&gt;1,IF(ISNUMBER(INDEX(Import.PLE,Detalhamento!$E190,Detalhamento!AE$15)),IF(INDEX(Import.PLE,Detalhamento!$E190,Detalhamento!AE$15)&lt;=mediçao,0,OFFSET(Import.PLQ,$A190-1,AE$15-1,1,1)),OFFSET(Import.PLQ,$A190-1,AE$15-1,1,1)),(1-PLE!$AA$28)*OFFSET(Import.PLQ,$A190-1,AE$15-1,1,1))))</f>
        <v>0</v>
      </c>
      <c r="AF190" s="144">
        <f ca="1">IF(AF$13="",0,CHOOSE(Detalhamento.OpçãoServiços,OFFSET(Import.PLQ,$A190-1,AF$15-1,1,1),IF($E190&lt;&gt;1,IF(ISNUMBER(INDEX(Import.PLE,Detalhamento!$E190,Detalhamento!AF$15)),IF(INDEX(Import.PLE,Detalhamento!$E190,Detalhamento!AF$15)&lt;=mediçao,OFFSET(Import.PLQ,$A190-1,AF$15-1,1,1),0),0),PLE!$AA$28*OFFSET(Import.PLQ,$A190-1,AF$15-1,1,1)),IF($E190&lt;&gt;1,IF(ISNUMBER(INDEX(Import.PLE,Detalhamento!$E190,Detalhamento!AF$15)),IF(INDEX(Import.PLE,Detalhamento!$E190,Detalhamento!AF$15)&lt;=mediçao,0,OFFSET(Import.PLQ,$A190-1,AF$15-1,1,1)),OFFSET(Import.PLQ,$A190-1,AF$15-1,1,1)),(1-PLE!$AA$28)*OFFSET(Import.PLQ,$A190-1,AF$15-1,1,1))))</f>
        <v>0</v>
      </c>
      <c r="AG190" s="144">
        <f ca="1">IF(AG$13="",0,CHOOSE(Detalhamento.OpçãoServiços,OFFSET(Import.PLQ,$A190-1,AG$15-1,1,1),IF($E190&lt;&gt;1,IF(ISNUMBER(INDEX(Import.PLE,Detalhamento!$E190,Detalhamento!AG$15)),IF(INDEX(Import.PLE,Detalhamento!$E190,Detalhamento!AG$15)&lt;=mediçao,OFFSET(Import.PLQ,$A190-1,AG$15-1,1,1),0),0),PLE!$AA$28*OFFSET(Import.PLQ,$A190-1,AG$15-1,1,1)),IF($E190&lt;&gt;1,IF(ISNUMBER(INDEX(Import.PLE,Detalhamento!$E190,Detalhamento!AG$15)),IF(INDEX(Import.PLE,Detalhamento!$E190,Detalhamento!AG$15)&lt;=mediçao,0,OFFSET(Import.PLQ,$A190-1,AG$15-1,1,1)),OFFSET(Import.PLQ,$A190-1,AG$15-1,1,1)),(1-PLE!$AA$28)*OFFSET(Import.PLQ,$A190-1,AG$15-1,1,1))))</f>
        <v>0</v>
      </c>
      <c r="AH190" s="144">
        <f ca="1">IF(AH$13="",0,CHOOSE(Detalhamento.OpçãoServiços,OFFSET(Import.PLQ,$A190-1,AH$15-1,1,1),IF($E190&lt;&gt;1,IF(ISNUMBER(INDEX(Import.PLE,Detalhamento!$E190,Detalhamento!AH$15)),IF(INDEX(Import.PLE,Detalhamento!$E190,Detalhamento!AH$15)&lt;=mediçao,OFFSET(Import.PLQ,$A190-1,AH$15-1,1,1),0),0),PLE!$AA$28*OFFSET(Import.PLQ,$A190-1,AH$15-1,1,1)),IF($E190&lt;&gt;1,IF(ISNUMBER(INDEX(Import.PLE,Detalhamento!$E190,Detalhamento!AH$15)),IF(INDEX(Import.PLE,Detalhamento!$E190,Detalhamento!AH$15)&lt;=mediçao,0,OFFSET(Import.PLQ,$A190-1,AH$15-1,1,1)),OFFSET(Import.PLQ,$A190-1,AH$15-1,1,1)),(1-PLE!$AA$28)*OFFSET(Import.PLQ,$A190-1,AH$15-1,1,1))))</f>
        <v>0</v>
      </c>
      <c r="AI190" s="144">
        <f ca="1">IF(AI$13="",0,CHOOSE(Detalhamento.OpçãoServiços,OFFSET(Import.PLQ,$A190-1,AI$15-1,1,1),IF($E190&lt;&gt;1,IF(ISNUMBER(INDEX(Import.PLE,Detalhamento!$E190,Detalhamento!AI$15)),IF(INDEX(Import.PLE,Detalhamento!$E190,Detalhamento!AI$15)&lt;=mediçao,OFFSET(Import.PLQ,$A190-1,AI$15-1,1,1),0),0),PLE!$AA$28*OFFSET(Import.PLQ,$A190-1,AI$15-1,1,1)),IF($E190&lt;&gt;1,IF(ISNUMBER(INDEX(Import.PLE,Detalhamento!$E190,Detalhamento!AI$15)),IF(INDEX(Import.PLE,Detalhamento!$E190,Detalhamento!AI$15)&lt;=mediçao,0,OFFSET(Import.PLQ,$A190-1,AI$15-1,1,1)),OFFSET(Import.PLQ,$A190-1,AI$15-1,1,1)),(1-PLE!$AA$28)*OFFSET(Import.PLQ,$A190-1,AI$15-1,1,1))))</f>
        <v>0</v>
      </c>
      <c r="AJ190" s="144">
        <f ca="1">IF(AJ$13="",0,CHOOSE(Detalhamento.OpçãoServiços,OFFSET(Import.PLQ,$A190-1,AJ$15-1,1,1),IF($E190&lt;&gt;1,IF(ISNUMBER(INDEX(Import.PLE,Detalhamento!$E190,Detalhamento!AJ$15)),IF(INDEX(Import.PLE,Detalhamento!$E190,Detalhamento!AJ$15)&lt;=mediçao,OFFSET(Import.PLQ,$A190-1,AJ$15-1,1,1),0),0),PLE!$AA$28*OFFSET(Import.PLQ,$A190-1,AJ$15-1,1,1)),IF($E190&lt;&gt;1,IF(ISNUMBER(INDEX(Import.PLE,Detalhamento!$E190,Detalhamento!AJ$15)),IF(INDEX(Import.PLE,Detalhamento!$E190,Detalhamento!AJ$15)&lt;=mediçao,0,OFFSET(Import.PLQ,$A190-1,AJ$15-1,1,1)),OFFSET(Import.PLQ,$A190-1,AJ$15-1,1,1)),(1-PLE!$AA$28)*OFFSET(Import.PLQ,$A190-1,AJ$15-1,1,1))))</f>
        <v>0</v>
      </c>
      <c r="AK190" s="144">
        <f ca="1">IF(AK$13="",0,CHOOSE(Detalhamento.OpçãoServiços,OFFSET(Import.PLQ,$A190-1,AK$15-1,1,1),IF($E190&lt;&gt;1,IF(ISNUMBER(INDEX(Import.PLE,Detalhamento!$E190,Detalhamento!AK$15)),IF(INDEX(Import.PLE,Detalhamento!$E190,Detalhamento!AK$15)&lt;=mediçao,OFFSET(Import.PLQ,$A190-1,AK$15-1,1,1),0),0),PLE!$AA$28*OFFSET(Import.PLQ,$A190-1,AK$15-1,1,1)),IF($E190&lt;&gt;1,IF(ISNUMBER(INDEX(Import.PLE,Detalhamento!$E190,Detalhamento!AK$15)),IF(INDEX(Import.PLE,Detalhamento!$E190,Detalhamento!AK$15)&lt;=mediçao,0,OFFSET(Import.PLQ,$A190-1,AK$15-1,1,1)),OFFSET(Import.PLQ,$A190-1,AK$15-1,1,1)),(1-PLE!$AA$28)*OFFSET(Import.PLQ,$A190-1,AK$15-1,1,1))))</f>
        <v>0</v>
      </c>
      <c r="AL190" s="144">
        <f ca="1">IF(AL$13="",0,CHOOSE(Detalhamento.OpçãoServiços,OFFSET(Import.PLQ,$A190-1,AL$15-1,1,1),IF($E190&lt;&gt;1,IF(ISNUMBER(INDEX(Import.PLE,Detalhamento!$E190,Detalhamento!AL$15)),IF(INDEX(Import.PLE,Detalhamento!$E190,Detalhamento!AL$15)&lt;=mediçao,OFFSET(Import.PLQ,$A190-1,AL$15-1,1,1),0),0),PLE!$AA$28*OFFSET(Import.PLQ,$A190-1,AL$15-1,1,1)),IF($E190&lt;&gt;1,IF(ISNUMBER(INDEX(Import.PLE,Detalhamento!$E190,Detalhamento!AL$15)),IF(INDEX(Import.PLE,Detalhamento!$E190,Detalhamento!AL$15)&lt;=mediçao,0,OFFSET(Import.PLQ,$A190-1,AL$15-1,1,1)),OFFSET(Import.PLQ,$A190-1,AL$15-1,1,1)),(1-PLE!$AA$28)*OFFSET(Import.PLQ,$A190-1,AL$15-1,1,1))))</f>
        <v>0</v>
      </c>
      <c r="AM190" s="144">
        <f ca="1">IF(AM$13="",0,CHOOSE(Detalhamento.OpçãoServiços,OFFSET(Import.PLQ,$A190-1,AM$15-1,1,1),IF($E190&lt;&gt;1,IF(ISNUMBER(INDEX(Import.PLE,Detalhamento!$E190,Detalhamento!AM$15)),IF(INDEX(Import.PLE,Detalhamento!$E190,Detalhamento!AM$15)&lt;=mediçao,OFFSET(Import.PLQ,$A190-1,AM$15-1,1,1),0),0),PLE!$AA$28*OFFSET(Import.PLQ,$A190-1,AM$15-1,1,1)),IF($E190&lt;&gt;1,IF(ISNUMBER(INDEX(Import.PLE,Detalhamento!$E190,Detalhamento!AM$15)),IF(INDEX(Import.PLE,Detalhamento!$E190,Detalhamento!AM$15)&lt;=mediçao,0,OFFSET(Import.PLQ,$A190-1,AM$15-1,1,1)),OFFSET(Import.PLQ,$A190-1,AM$15-1,1,1)),(1-PLE!$AA$28)*OFFSET(Import.PLQ,$A190-1,AM$15-1,1,1))))</f>
        <v>0</v>
      </c>
      <c r="AN190" s="144">
        <f ca="1">IF(AN$13="",0,CHOOSE(Detalhamento.OpçãoServiços,OFFSET(Import.PLQ,$A190-1,AN$15-1,1,1),IF($E190&lt;&gt;1,IF(ISNUMBER(INDEX(Import.PLE,Detalhamento!$E190,Detalhamento!AN$15)),IF(INDEX(Import.PLE,Detalhamento!$E190,Detalhamento!AN$15)&lt;=mediçao,OFFSET(Import.PLQ,$A190-1,AN$15-1,1,1),0),0),PLE!$AA$28*OFFSET(Import.PLQ,$A190-1,AN$15-1,1,1)),IF($E190&lt;&gt;1,IF(ISNUMBER(INDEX(Import.PLE,Detalhamento!$E190,Detalhamento!AN$15)),IF(INDEX(Import.PLE,Detalhamento!$E190,Detalhamento!AN$15)&lt;=mediçao,0,OFFSET(Import.PLQ,$A190-1,AN$15-1,1,1)),OFFSET(Import.PLQ,$A190-1,AN$15-1,1,1)),(1-PLE!$AA$28)*OFFSET(Import.PLQ,$A190-1,AN$15-1,1,1))))</f>
        <v>0</v>
      </c>
      <c r="AO190" s="144">
        <f ca="1">IF(AO$13="",0,CHOOSE(Detalhamento.OpçãoServiços,OFFSET(Import.PLQ,$A190-1,AO$15-1,1,1),IF($E190&lt;&gt;1,IF(ISNUMBER(INDEX(Import.PLE,Detalhamento!$E190,Detalhamento!AO$15)),IF(INDEX(Import.PLE,Detalhamento!$E190,Detalhamento!AO$15)&lt;=mediçao,OFFSET(Import.PLQ,$A190-1,AO$15-1,1,1),0),0),PLE!$AA$28*OFFSET(Import.PLQ,$A190-1,AO$15-1,1,1)),IF($E190&lt;&gt;1,IF(ISNUMBER(INDEX(Import.PLE,Detalhamento!$E190,Detalhamento!AO$15)),IF(INDEX(Import.PLE,Detalhamento!$E190,Detalhamento!AO$15)&lt;=mediçao,0,OFFSET(Import.PLQ,$A190-1,AO$15-1,1,1)),OFFSET(Import.PLQ,$A190-1,AO$15-1,1,1)),(1-PLE!$AA$28)*OFFSET(Import.PLQ,$A190-1,AO$15-1,1,1))))</f>
        <v>0</v>
      </c>
      <c r="AP190" s="144">
        <f ca="1">IF(AP$13="",0,CHOOSE(Detalhamento.OpçãoServiços,OFFSET(Import.PLQ,$A190-1,AP$15-1,1,1),IF($E190&lt;&gt;1,IF(ISNUMBER(INDEX(Import.PLE,Detalhamento!$E190,Detalhamento!AP$15)),IF(INDEX(Import.PLE,Detalhamento!$E190,Detalhamento!AP$15)&lt;=mediçao,OFFSET(Import.PLQ,$A190-1,AP$15-1,1,1),0),0),PLE!$AA$28*OFFSET(Import.PLQ,$A190-1,AP$15-1,1,1)),IF($E190&lt;&gt;1,IF(ISNUMBER(INDEX(Import.PLE,Detalhamento!$E190,Detalhamento!AP$15)),IF(INDEX(Import.PLE,Detalhamento!$E190,Detalhamento!AP$15)&lt;=mediçao,0,OFFSET(Import.PLQ,$A190-1,AP$15-1,1,1)),OFFSET(Import.PLQ,$A190-1,AP$15-1,1,1)),(1-PLE!$AA$28)*OFFSET(Import.PLQ,$A190-1,AP$15-1,1,1))))</f>
        <v>0</v>
      </c>
      <c r="AQ190" s="144">
        <f ca="1">IF(AQ$13="",0,CHOOSE(Detalhamento.OpçãoServiços,OFFSET(Import.PLQ,$A190-1,AQ$15-1,1,1),IF($E190&lt;&gt;1,IF(ISNUMBER(INDEX(Import.PLE,Detalhamento!$E190,Detalhamento!AQ$15)),IF(INDEX(Import.PLE,Detalhamento!$E190,Detalhamento!AQ$15)&lt;=mediçao,OFFSET(Import.PLQ,$A190-1,AQ$15-1,1,1),0),0),PLE!$AA$28*OFFSET(Import.PLQ,$A190-1,AQ$15-1,1,1)),IF($E190&lt;&gt;1,IF(ISNUMBER(INDEX(Import.PLE,Detalhamento!$E190,Detalhamento!AQ$15)),IF(INDEX(Import.PLE,Detalhamento!$E190,Detalhamento!AQ$15)&lt;=mediçao,0,OFFSET(Import.PLQ,$A190-1,AQ$15-1,1,1)),OFFSET(Import.PLQ,$A190-1,AQ$15-1,1,1)),(1-PLE!$AA$28)*OFFSET(Import.PLQ,$A190-1,AQ$15-1,1,1))))</f>
        <v>0</v>
      </c>
      <c r="AR190" s="144">
        <f ca="1">IF(AR$13="",0,CHOOSE(Detalhamento.OpçãoServiços,OFFSET(Import.PLQ,$A190-1,AR$15-1,1,1),IF($E190&lt;&gt;1,IF(ISNUMBER(INDEX(Import.PLE,Detalhamento!$E190,Detalhamento!AR$15)),IF(INDEX(Import.PLE,Detalhamento!$E190,Detalhamento!AR$15)&lt;=mediçao,OFFSET(Import.PLQ,$A190-1,AR$15-1,1,1),0),0),PLE!$AA$28*OFFSET(Import.PLQ,$A190-1,AR$15-1,1,1)),IF($E190&lt;&gt;1,IF(ISNUMBER(INDEX(Import.PLE,Detalhamento!$E190,Detalhamento!AR$15)),IF(INDEX(Import.PLE,Detalhamento!$E190,Detalhamento!AR$15)&lt;=mediçao,0,OFFSET(Import.PLQ,$A190-1,AR$15-1,1,1)),OFFSET(Import.PLQ,$A190-1,AR$15-1,1,1)),(1-PLE!$AA$28)*OFFSET(Import.PLQ,$A190-1,AR$15-1,1,1))))</f>
        <v>0</v>
      </c>
      <c r="AS190" s="144">
        <f ca="1">IF(AS$13="",0,CHOOSE(Detalhamento.OpçãoServiços,OFFSET(Import.PLQ,$A190-1,AS$15-1,1,1),IF($E190&lt;&gt;1,IF(ISNUMBER(INDEX(Import.PLE,Detalhamento!$E190,Detalhamento!AS$15)),IF(INDEX(Import.PLE,Detalhamento!$E190,Detalhamento!AS$15)&lt;=mediçao,OFFSET(Import.PLQ,$A190-1,AS$15-1,1,1),0),0),PLE!$AA$28*OFFSET(Import.PLQ,$A190-1,AS$15-1,1,1)),IF($E190&lt;&gt;1,IF(ISNUMBER(INDEX(Import.PLE,Detalhamento!$E190,Detalhamento!AS$15)),IF(INDEX(Import.PLE,Detalhamento!$E190,Detalhamento!AS$15)&lt;=mediçao,0,OFFSET(Import.PLQ,$A190-1,AS$15-1,1,1)),OFFSET(Import.PLQ,$A190-1,AS$15-1,1,1)),(1-PLE!$AA$28)*OFFSET(Import.PLQ,$A190-1,AS$15-1,1,1))))</f>
        <v>0</v>
      </c>
      <c r="AT190" s="144">
        <f ca="1">IF(AT$13="",0,CHOOSE(Detalhamento.OpçãoServiços,OFFSET(Import.PLQ,$A190-1,AT$15-1,1,1),IF($E190&lt;&gt;1,IF(ISNUMBER(INDEX(Import.PLE,Detalhamento!$E190,Detalhamento!AT$15)),IF(INDEX(Import.PLE,Detalhamento!$E190,Detalhamento!AT$15)&lt;=mediçao,OFFSET(Import.PLQ,$A190-1,AT$15-1,1,1),0),0),PLE!$AA$28*OFFSET(Import.PLQ,$A190-1,AT$15-1,1,1)),IF($E190&lt;&gt;1,IF(ISNUMBER(INDEX(Import.PLE,Detalhamento!$E190,Detalhamento!AT$15)),IF(INDEX(Import.PLE,Detalhamento!$E190,Detalhamento!AT$15)&lt;=mediçao,0,OFFSET(Import.PLQ,$A190-1,AT$15-1,1,1)),OFFSET(Import.PLQ,$A190-1,AT$15-1,1,1)),(1-PLE!$AA$28)*OFFSET(Import.PLQ,$A190-1,AT$15-1,1,1))))</f>
        <v>0</v>
      </c>
      <c r="AU190" s="144">
        <f ca="1">IF(AU$13="",0,CHOOSE(Detalhamento.OpçãoServiços,OFFSET(Import.PLQ,$A190-1,AU$15-1,1,1),IF($E190&lt;&gt;1,IF(ISNUMBER(INDEX(Import.PLE,Detalhamento!$E190,Detalhamento!AU$15)),IF(INDEX(Import.PLE,Detalhamento!$E190,Detalhamento!AU$15)&lt;=mediçao,OFFSET(Import.PLQ,$A190-1,AU$15-1,1,1),0),0),PLE!$AA$28*OFFSET(Import.PLQ,$A190-1,AU$15-1,1,1)),IF($E190&lt;&gt;1,IF(ISNUMBER(INDEX(Import.PLE,Detalhamento!$E190,Detalhamento!AU$15)),IF(INDEX(Import.PLE,Detalhamento!$E190,Detalhamento!AU$15)&lt;=mediçao,0,OFFSET(Import.PLQ,$A190-1,AU$15-1,1,1)),OFFSET(Import.PLQ,$A190-1,AU$15-1,1,1)),(1-PLE!$AA$28)*OFFSET(Import.PLQ,$A190-1,AU$15-1,1,1))))</f>
        <v>0</v>
      </c>
      <c r="AV190" s="144">
        <f ca="1">IF(AV$13="",0,CHOOSE(Detalhamento.OpçãoServiços,OFFSET(Import.PLQ,$A190-1,AV$15-1,1,1),IF($E190&lt;&gt;1,IF(ISNUMBER(INDEX(Import.PLE,Detalhamento!$E190,Detalhamento!AV$15)),IF(INDEX(Import.PLE,Detalhamento!$E190,Detalhamento!AV$15)&lt;=mediçao,OFFSET(Import.PLQ,$A190-1,AV$15-1,1,1),0),0),PLE!$AA$28*OFFSET(Import.PLQ,$A190-1,AV$15-1,1,1)),IF($E190&lt;&gt;1,IF(ISNUMBER(INDEX(Import.PLE,Detalhamento!$E190,Detalhamento!AV$15)),IF(INDEX(Import.PLE,Detalhamento!$E190,Detalhamento!AV$15)&lt;=mediçao,0,OFFSET(Import.PLQ,$A190-1,AV$15-1,1,1)),OFFSET(Import.PLQ,$A190-1,AV$15-1,1,1)),(1-PLE!$AA$28)*OFFSET(Import.PLQ,$A190-1,AV$15-1,1,1))))</f>
        <v>0</v>
      </c>
      <c r="AW190" s="144">
        <f ca="1">IF(AW$13="",0,CHOOSE(Detalhamento.OpçãoServiços,OFFSET(Import.PLQ,$A190-1,AW$15-1,1,1),IF($E190&lt;&gt;1,IF(ISNUMBER(INDEX(Import.PLE,Detalhamento!$E190,Detalhamento!AW$15)),IF(INDEX(Import.PLE,Detalhamento!$E190,Detalhamento!AW$15)&lt;=mediçao,OFFSET(Import.PLQ,$A190-1,AW$15-1,1,1),0),0),PLE!$AA$28*OFFSET(Import.PLQ,$A190-1,AW$15-1,1,1)),IF($E190&lt;&gt;1,IF(ISNUMBER(INDEX(Import.PLE,Detalhamento!$E190,Detalhamento!AW$15)),IF(INDEX(Import.PLE,Detalhamento!$E190,Detalhamento!AW$15)&lt;=mediçao,0,OFFSET(Import.PLQ,$A190-1,AW$15-1,1,1)),OFFSET(Import.PLQ,$A190-1,AW$15-1,1,1)),(1-PLE!$AA$28)*OFFSET(Import.PLQ,$A190-1,AW$15-1,1,1))))</f>
        <v>0</v>
      </c>
      <c r="AX190" s="144">
        <f ca="1">IF(AX$13="",0,CHOOSE(Detalhamento.OpçãoServiços,OFFSET(Import.PLQ,$A190-1,AX$15-1,1,1),IF($E190&lt;&gt;1,IF(ISNUMBER(INDEX(Import.PLE,Detalhamento!$E190,Detalhamento!AX$15)),IF(INDEX(Import.PLE,Detalhamento!$E190,Detalhamento!AX$15)&lt;=mediçao,OFFSET(Import.PLQ,$A190-1,AX$15-1,1,1),0),0),PLE!$AA$28*OFFSET(Import.PLQ,$A190-1,AX$15-1,1,1)),IF($E190&lt;&gt;1,IF(ISNUMBER(INDEX(Import.PLE,Detalhamento!$E190,Detalhamento!AX$15)),IF(INDEX(Import.PLE,Detalhamento!$E190,Detalhamento!AX$15)&lt;=mediçao,0,OFFSET(Import.PLQ,$A190-1,AX$15-1,1,1)),OFFSET(Import.PLQ,$A190-1,AX$15-1,1,1)),(1-PLE!$AA$28)*OFFSET(Import.PLQ,$A190-1,AX$15-1,1,1))))</f>
        <v>0</v>
      </c>
      <c r="AY190" s="144">
        <f ca="1">IF(AY$13="",0,CHOOSE(Detalhamento.OpçãoServiços,OFFSET(Import.PLQ,$A190-1,AY$15-1,1,1),IF($E190&lt;&gt;1,IF(ISNUMBER(INDEX(Import.PLE,Detalhamento!$E190,Detalhamento!AY$15)),IF(INDEX(Import.PLE,Detalhamento!$E190,Detalhamento!AY$15)&lt;=mediçao,OFFSET(Import.PLQ,$A190-1,AY$15-1,1,1),0),0),PLE!$AA$28*OFFSET(Import.PLQ,$A190-1,AY$15-1,1,1)),IF($E190&lt;&gt;1,IF(ISNUMBER(INDEX(Import.PLE,Detalhamento!$E190,Detalhamento!AY$15)),IF(INDEX(Import.PLE,Detalhamento!$E190,Detalhamento!AY$15)&lt;=mediçao,0,OFFSET(Import.PLQ,$A190-1,AY$15-1,1,1)),OFFSET(Import.PLQ,$A190-1,AY$15-1,1,1)),(1-PLE!$AA$28)*OFFSET(Import.PLQ,$A190-1,AY$15-1,1,1))))</f>
        <v>0</v>
      </c>
      <c r="AZ190" s="144">
        <f ca="1">IF(AZ$13="",0,CHOOSE(Detalhamento.OpçãoServiços,OFFSET(Import.PLQ,$A190-1,AZ$15-1,1,1),IF($E190&lt;&gt;1,IF(ISNUMBER(INDEX(Import.PLE,Detalhamento!$E190,Detalhamento!AZ$15)),IF(INDEX(Import.PLE,Detalhamento!$E190,Detalhamento!AZ$15)&lt;=mediçao,OFFSET(Import.PLQ,$A190-1,AZ$15-1,1,1),0),0),PLE!$AA$28*OFFSET(Import.PLQ,$A190-1,AZ$15-1,1,1)),IF($E190&lt;&gt;1,IF(ISNUMBER(INDEX(Import.PLE,Detalhamento!$E190,Detalhamento!AZ$15)),IF(INDEX(Import.PLE,Detalhamento!$E190,Detalhamento!AZ$15)&lt;=mediçao,0,OFFSET(Import.PLQ,$A190-1,AZ$15-1,1,1)),OFFSET(Import.PLQ,$A190-1,AZ$15-1,1,1)),(1-PLE!$AA$28)*OFFSET(Import.PLQ,$A190-1,AZ$15-1,1,1))))</f>
        <v>0</v>
      </c>
      <c r="BA190" s="144">
        <f ca="1">IF(BA$13="",0,CHOOSE(Detalhamento.OpçãoServiços,OFFSET(Import.PLQ,$A190-1,BA$15-1,1,1),IF($E190&lt;&gt;1,IF(ISNUMBER(INDEX(Import.PLE,Detalhamento!$E190,Detalhamento!BA$15)),IF(INDEX(Import.PLE,Detalhamento!$E190,Detalhamento!BA$15)&lt;=mediçao,OFFSET(Import.PLQ,$A190-1,BA$15-1,1,1),0),0),PLE!$AA$28*OFFSET(Import.PLQ,$A190-1,BA$15-1,1,1)),IF($E190&lt;&gt;1,IF(ISNUMBER(INDEX(Import.PLE,Detalhamento!$E190,Detalhamento!BA$15)),IF(INDEX(Import.PLE,Detalhamento!$E190,Detalhamento!BA$15)&lt;=mediçao,0,OFFSET(Import.PLQ,$A190-1,BA$15-1,1,1)),OFFSET(Import.PLQ,$A190-1,BA$15-1,1,1)),(1-PLE!$AA$28)*OFFSET(Import.PLQ,$A190-1,BA$15-1,1,1))))</f>
        <v>0</v>
      </c>
      <c r="BB190" s="144">
        <f ca="1">IF(BB$13="",0,CHOOSE(Detalhamento.OpçãoServiços,OFFSET(Import.PLQ,$A190-1,BB$15-1,1,1),IF($E190&lt;&gt;1,IF(ISNUMBER(INDEX(Import.PLE,Detalhamento!$E190,Detalhamento!BB$15)),IF(INDEX(Import.PLE,Detalhamento!$E190,Detalhamento!BB$15)&lt;=mediçao,OFFSET(Import.PLQ,$A190-1,BB$15-1,1,1),0),0),PLE!$AA$28*OFFSET(Import.PLQ,$A190-1,BB$15-1,1,1)),IF($E190&lt;&gt;1,IF(ISNUMBER(INDEX(Import.PLE,Detalhamento!$E190,Detalhamento!BB$15)),IF(INDEX(Import.PLE,Detalhamento!$E190,Detalhamento!BB$15)&lt;=mediçao,0,OFFSET(Import.PLQ,$A190-1,BB$15-1,1,1)),OFFSET(Import.PLQ,$A190-1,BB$15-1,1,1)),(1-PLE!$AA$28)*OFFSET(Import.PLQ,$A190-1,BB$15-1,1,1))))</f>
        <v>0</v>
      </c>
      <c r="BC190" s="144">
        <f ca="1">IF(BC$13="",0,CHOOSE(Detalhamento.OpçãoServiços,OFFSET(Import.PLQ,$A190-1,BC$15-1,1,1),IF($E190&lt;&gt;1,IF(ISNUMBER(INDEX(Import.PLE,Detalhamento!$E190,Detalhamento!BC$15)),IF(INDEX(Import.PLE,Detalhamento!$E190,Detalhamento!BC$15)&lt;=mediçao,OFFSET(Import.PLQ,$A190-1,BC$15-1,1,1),0),0),PLE!$AA$28*OFFSET(Import.PLQ,$A190-1,BC$15-1,1,1)),IF($E190&lt;&gt;1,IF(ISNUMBER(INDEX(Import.PLE,Detalhamento!$E190,Detalhamento!BC$15)),IF(INDEX(Import.PLE,Detalhamento!$E190,Detalhamento!BC$15)&lt;=mediçao,0,OFFSET(Import.PLQ,$A190-1,BC$15-1,1,1)),OFFSET(Import.PLQ,$A190-1,BC$15-1,1,1)),(1-PLE!$AA$28)*OFFSET(Import.PLQ,$A190-1,BC$15-1,1,1))))</f>
        <v>0</v>
      </c>
      <c r="BD190" s="144">
        <f ca="1">IF(BD$13="",0,CHOOSE(Detalhamento.OpçãoServiços,OFFSET(Import.PLQ,$A190-1,BD$15-1,1,1),IF($E190&lt;&gt;1,IF(ISNUMBER(INDEX(Import.PLE,Detalhamento!$E190,Detalhamento!BD$15)),IF(INDEX(Import.PLE,Detalhamento!$E190,Detalhamento!BD$15)&lt;=mediçao,OFFSET(Import.PLQ,$A190-1,BD$15-1,1,1),0),0),PLE!$AA$28*OFFSET(Import.PLQ,$A190-1,BD$15-1,1,1)),IF($E190&lt;&gt;1,IF(ISNUMBER(INDEX(Import.PLE,Detalhamento!$E190,Detalhamento!BD$15)),IF(INDEX(Import.PLE,Detalhamento!$E190,Detalhamento!BD$15)&lt;=mediçao,0,OFFSET(Import.PLQ,$A190-1,BD$15-1,1,1)),OFFSET(Import.PLQ,$A190-1,BD$15-1,1,1)),(1-PLE!$AA$28)*OFFSET(Import.PLQ,$A190-1,BD$15-1,1,1))))</f>
        <v>0</v>
      </c>
      <c r="BE190" s="144">
        <f ca="1">IF(BE$13="",0,CHOOSE(Detalhamento.OpçãoServiços,OFFSET(Import.PLQ,$A190-1,BE$15-1,1,1),IF($E190&lt;&gt;1,IF(ISNUMBER(INDEX(Import.PLE,Detalhamento!$E190,Detalhamento!BE$15)),IF(INDEX(Import.PLE,Detalhamento!$E190,Detalhamento!BE$15)&lt;=mediçao,OFFSET(Import.PLQ,$A190-1,BE$15-1,1,1),0),0),PLE!$AA$28*OFFSET(Import.PLQ,$A190-1,BE$15-1,1,1)),IF($E190&lt;&gt;1,IF(ISNUMBER(INDEX(Import.PLE,Detalhamento!$E190,Detalhamento!BE$15)),IF(INDEX(Import.PLE,Detalhamento!$E190,Detalhamento!BE$15)&lt;=mediçao,0,OFFSET(Import.PLQ,$A190-1,BE$15-1,1,1)),OFFSET(Import.PLQ,$A190-1,BE$15-1,1,1)),(1-PLE!$AA$28)*OFFSET(Import.PLQ,$A190-1,BE$15-1,1,1))))</f>
        <v>0</v>
      </c>
      <c r="BF190" s="144">
        <f ca="1">IF(BF$13="",0,CHOOSE(Detalhamento.OpçãoServiços,OFFSET(Import.PLQ,$A190-1,BF$15-1,1,1),IF($E190&lt;&gt;1,IF(ISNUMBER(INDEX(Import.PLE,Detalhamento!$E190,Detalhamento!BF$15)),IF(INDEX(Import.PLE,Detalhamento!$E190,Detalhamento!BF$15)&lt;=mediçao,OFFSET(Import.PLQ,$A190-1,BF$15-1,1,1),0),0),PLE!$AA$28*OFFSET(Import.PLQ,$A190-1,BF$15-1,1,1)),IF($E190&lt;&gt;1,IF(ISNUMBER(INDEX(Import.PLE,Detalhamento!$E190,Detalhamento!BF$15)),IF(INDEX(Import.PLE,Detalhamento!$E190,Detalhamento!BF$15)&lt;=mediçao,0,OFFSET(Import.PLQ,$A190-1,BF$15-1,1,1)),OFFSET(Import.PLQ,$A190-1,BF$15-1,1,1)),(1-PLE!$AA$28)*OFFSET(Import.PLQ,$A190-1,BF$15-1,1,1))))</f>
        <v>0</v>
      </c>
      <c r="BG190" s="144">
        <f ca="1">IF(BG$13="",0,CHOOSE(Detalhamento.OpçãoServiços,OFFSET(Import.PLQ,$A190-1,BG$15-1,1,1),IF($E190&lt;&gt;1,IF(ISNUMBER(INDEX(Import.PLE,Detalhamento!$E190,Detalhamento!BG$15)),IF(INDEX(Import.PLE,Detalhamento!$E190,Detalhamento!BG$15)&lt;=mediçao,OFFSET(Import.PLQ,$A190-1,BG$15-1,1,1),0),0),PLE!$AA$28*OFFSET(Import.PLQ,$A190-1,BG$15-1,1,1)),IF($E190&lt;&gt;1,IF(ISNUMBER(INDEX(Import.PLE,Detalhamento!$E190,Detalhamento!BG$15)),IF(INDEX(Import.PLE,Detalhamento!$E190,Detalhamento!BG$15)&lt;=mediçao,0,OFFSET(Import.PLQ,$A190-1,BG$15-1,1,1)),OFFSET(Import.PLQ,$A190-1,BG$15-1,1,1)),(1-PLE!$AA$28)*OFFSET(Import.PLQ,$A190-1,BG$15-1,1,1))))</f>
        <v>0</v>
      </c>
      <c r="BH190" s="144">
        <f ca="1">IF(BH$13="",0,CHOOSE(Detalhamento.OpçãoServiços,OFFSET(Import.PLQ,$A190-1,BH$15-1,1,1),IF($E190&lt;&gt;1,IF(ISNUMBER(INDEX(Import.PLE,Detalhamento!$E190,Detalhamento!BH$15)),IF(INDEX(Import.PLE,Detalhamento!$E190,Detalhamento!BH$15)&lt;=mediçao,OFFSET(Import.PLQ,$A190-1,BH$15-1,1,1),0),0),PLE!$AA$28*OFFSET(Import.PLQ,$A190-1,BH$15-1,1,1)),IF($E190&lt;&gt;1,IF(ISNUMBER(INDEX(Import.PLE,Detalhamento!$E190,Detalhamento!BH$15)),IF(INDEX(Import.PLE,Detalhamento!$E190,Detalhamento!BH$15)&lt;=mediçao,0,OFFSET(Import.PLQ,$A190-1,BH$15-1,1,1)),OFFSET(Import.PLQ,$A190-1,BH$15-1,1,1)),(1-PLE!$AA$28)*OFFSET(Import.PLQ,$A190-1,BH$15-1,1,1))))</f>
        <v>0</v>
      </c>
      <c r="BI190" s="144">
        <f ca="1">IF(BI$13="",0,CHOOSE(Detalhamento.OpçãoServiços,OFFSET(Import.PLQ,$A190-1,BI$15-1,1,1),IF($E190&lt;&gt;1,IF(ISNUMBER(INDEX(Import.PLE,Detalhamento!$E190,Detalhamento!BI$15)),IF(INDEX(Import.PLE,Detalhamento!$E190,Detalhamento!BI$15)&lt;=mediçao,OFFSET(Import.PLQ,$A190-1,BI$15-1,1,1),0),0),PLE!$AA$28*OFFSET(Import.PLQ,$A190-1,BI$15-1,1,1)),IF($E190&lt;&gt;1,IF(ISNUMBER(INDEX(Import.PLE,Detalhamento!$E190,Detalhamento!BI$15)),IF(INDEX(Import.PLE,Detalhamento!$E190,Detalhamento!BI$15)&lt;=mediçao,0,OFFSET(Import.PLQ,$A190-1,BI$15-1,1,1)),OFFSET(Import.PLQ,$A190-1,BI$15-1,1,1)),(1-PLE!$AA$28)*OFFSET(Import.PLQ,$A190-1,BI$15-1,1,1))))</f>
        <v>0</v>
      </c>
    </row>
    <row r="191" spans="1:61" ht="10.5" hidden="1" x14ac:dyDescent="0.25">
      <c r="A191" s="155">
        <v>175</v>
      </c>
      <c r="B191" s="21" t="str">
        <f t="shared" ca="1" si="25"/>
        <v>Nível</v>
      </c>
      <c r="E191" s="153" t="str">
        <f t="shared" ca="1" si="26"/>
        <v/>
      </c>
      <c r="F191" s="154">
        <f t="shared" ca="1" si="27"/>
        <v>0</v>
      </c>
      <c r="G191" s="154" t="str">
        <f t="shared" ca="1" si="31"/>
        <v>2.7</v>
      </c>
      <c r="H191" s="182" t="str">
        <f t="shared" ca="1" si="31"/>
        <v>PAVIMENTAÇÃO</v>
      </c>
      <c r="I191" s="37" t="str">
        <f t="shared" ca="1" si="28"/>
        <v/>
      </c>
      <c r="J191" s="144" t="str">
        <f t="shared" ca="1" si="29"/>
        <v/>
      </c>
      <c r="K191" s="67"/>
      <c r="L191" s="144">
        <f ca="1">IF(L$13="",0,CHOOSE(Detalhamento.OpçãoServiços,OFFSET(Import.PLQ,$A191-1,L$15-1,1,1),IF($E191&lt;&gt;1,IF(ISNUMBER(INDEX(Import.PLE,Detalhamento!$E191,Detalhamento!L$15)),IF(INDEX(Import.PLE,Detalhamento!$E191,Detalhamento!L$15)&lt;=mediçao,OFFSET(Import.PLQ,$A191-1,L$15-1,1,1),0),0),PLE!$AA$28*OFFSET(Import.PLQ,$A191-1,L$15-1,1,1)),IF($E191&lt;&gt;1,IF(ISNUMBER(INDEX(Import.PLE,Detalhamento!$E191,Detalhamento!L$15)),IF(INDEX(Import.PLE,Detalhamento!$E191,Detalhamento!L$15)&lt;=mediçao,0,OFFSET(Import.PLQ,$A191-1,L$15-1,1,1)),OFFSET(Import.PLQ,$A191-1,L$15-1,1,1)),(1-PLE!$AA$28)*OFFSET(Import.PLQ,$A191-1,L$15-1,1,1))))</f>
        <v>0</v>
      </c>
      <c r="M191" s="144">
        <f ca="1">IF(M$13="",0,CHOOSE(Detalhamento.OpçãoServiços,OFFSET(Import.PLQ,$A191-1,M$15-1,1,1),IF($E191&lt;&gt;1,IF(ISNUMBER(INDEX(Import.PLE,Detalhamento!$E191,Detalhamento!M$15)),IF(INDEX(Import.PLE,Detalhamento!$E191,Detalhamento!M$15)&lt;=mediçao,OFFSET(Import.PLQ,$A191-1,M$15-1,1,1),0),0),PLE!$AA$28*OFFSET(Import.PLQ,$A191-1,M$15-1,1,1)),IF($E191&lt;&gt;1,IF(ISNUMBER(INDEX(Import.PLE,Detalhamento!$E191,Detalhamento!M$15)),IF(INDEX(Import.PLE,Detalhamento!$E191,Detalhamento!M$15)&lt;=mediçao,0,OFFSET(Import.PLQ,$A191-1,M$15-1,1,1)),OFFSET(Import.PLQ,$A191-1,M$15-1,1,1)),(1-PLE!$AA$28)*OFFSET(Import.PLQ,$A191-1,M$15-1,1,1))))</f>
        <v>0</v>
      </c>
      <c r="N191" s="144">
        <f ca="1">IF(N$13="",0,CHOOSE(Detalhamento.OpçãoServiços,OFFSET(Import.PLQ,$A191-1,N$15-1,1,1),IF($E191&lt;&gt;1,IF(ISNUMBER(INDEX(Import.PLE,Detalhamento!$E191,Detalhamento!N$15)),IF(INDEX(Import.PLE,Detalhamento!$E191,Detalhamento!N$15)&lt;=mediçao,OFFSET(Import.PLQ,$A191-1,N$15-1,1,1),0),0),PLE!$AA$28*OFFSET(Import.PLQ,$A191-1,N$15-1,1,1)),IF($E191&lt;&gt;1,IF(ISNUMBER(INDEX(Import.PLE,Detalhamento!$E191,Detalhamento!N$15)),IF(INDEX(Import.PLE,Detalhamento!$E191,Detalhamento!N$15)&lt;=mediçao,0,OFFSET(Import.PLQ,$A191-1,N$15-1,1,1)),OFFSET(Import.PLQ,$A191-1,N$15-1,1,1)),(1-PLE!$AA$28)*OFFSET(Import.PLQ,$A191-1,N$15-1,1,1))))</f>
        <v>0</v>
      </c>
      <c r="O191" s="144">
        <f ca="1">IF(O$13="",0,CHOOSE(Detalhamento.OpçãoServiços,OFFSET(Import.PLQ,$A191-1,O$15-1,1,1),IF($E191&lt;&gt;1,IF(ISNUMBER(INDEX(Import.PLE,Detalhamento!$E191,Detalhamento!O$15)),IF(INDEX(Import.PLE,Detalhamento!$E191,Detalhamento!O$15)&lt;=mediçao,OFFSET(Import.PLQ,$A191-1,O$15-1,1,1),0),0),PLE!$AA$28*OFFSET(Import.PLQ,$A191-1,O$15-1,1,1)),IF($E191&lt;&gt;1,IF(ISNUMBER(INDEX(Import.PLE,Detalhamento!$E191,Detalhamento!O$15)),IF(INDEX(Import.PLE,Detalhamento!$E191,Detalhamento!O$15)&lt;=mediçao,0,OFFSET(Import.PLQ,$A191-1,O$15-1,1,1)),OFFSET(Import.PLQ,$A191-1,O$15-1,1,1)),(1-PLE!$AA$28)*OFFSET(Import.PLQ,$A191-1,O$15-1,1,1))))</f>
        <v>0</v>
      </c>
      <c r="P191" s="144">
        <f ca="1">IF(P$13="",0,CHOOSE(Detalhamento.OpçãoServiços,OFFSET(Import.PLQ,$A191-1,P$15-1,1,1),IF($E191&lt;&gt;1,IF(ISNUMBER(INDEX(Import.PLE,Detalhamento!$E191,Detalhamento!P$15)),IF(INDEX(Import.PLE,Detalhamento!$E191,Detalhamento!P$15)&lt;=mediçao,OFFSET(Import.PLQ,$A191-1,P$15-1,1,1),0),0),PLE!$AA$28*OFFSET(Import.PLQ,$A191-1,P$15-1,1,1)),IF($E191&lt;&gt;1,IF(ISNUMBER(INDEX(Import.PLE,Detalhamento!$E191,Detalhamento!P$15)),IF(INDEX(Import.PLE,Detalhamento!$E191,Detalhamento!P$15)&lt;=mediçao,0,OFFSET(Import.PLQ,$A191-1,P$15-1,1,1)),OFFSET(Import.PLQ,$A191-1,P$15-1,1,1)),(1-PLE!$AA$28)*OFFSET(Import.PLQ,$A191-1,P$15-1,1,1))))</f>
        <v>0</v>
      </c>
      <c r="Q191" s="144">
        <f ca="1">IF(Q$13="",0,CHOOSE(Detalhamento.OpçãoServiços,OFFSET(Import.PLQ,$A191-1,Q$15-1,1,1),IF($E191&lt;&gt;1,IF(ISNUMBER(INDEX(Import.PLE,Detalhamento!$E191,Detalhamento!Q$15)),IF(INDEX(Import.PLE,Detalhamento!$E191,Detalhamento!Q$15)&lt;=mediçao,OFFSET(Import.PLQ,$A191-1,Q$15-1,1,1),0),0),PLE!$AA$28*OFFSET(Import.PLQ,$A191-1,Q$15-1,1,1)),IF($E191&lt;&gt;1,IF(ISNUMBER(INDEX(Import.PLE,Detalhamento!$E191,Detalhamento!Q$15)),IF(INDEX(Import.PLE,Detalhamento!$E191,Detalhamento!Q$15)&lt;=mediçao,0,OFFSET(Import.PLQ,$A191-1,Q$15-1,1,1)),OFFSET(Import.PLQ,$A191-1,Q$15-1,1,1)),(1-PLE!$AA$28)*OFFSET(Import.PLQ,$A191-1,Q$15-1,1,1))))</f>
        <v>0</v>
      </c>
      <c r="R191" s="144">
        <f ca="1">IF(R$13="",0,CHOOSE(Detalhamento.OpçãoServiços,OFFSET(Import.PLQ,$A191-1,R$15-1,1,1),IF($E191&lt;&gt;1,IF(ISNUMBER(INDEX(Import.PLE,Detalhamento!$E191,Detalhamento!R$15)),IF(INDEX(Import.PLE,Detalhamento!$E191,Detalhamento!R$15)&lt;=mediçao,OFFSET(Import.PLQ,$A191-1,R$15-1,1,1),0),0),PLE!$AA$28*OFFSET(Import.PLQ,$A191-1,R$15-1,1,1)),IF($E191&lt;&gt;1,IF(ISNUMBER(INDEX(Import.PLE,Detalhamento!$E191,Detalhamento!R$15)),IF(INDEX(Import.PLE,Detalhamento!$E191,Detalhamento!R$15)&lt;=mediçao,0,OFFSET(Import.PLQ,$A191-1,R$15-1,1,1)),OFFSET(Import.PLQ,$A191-1,R$15-1,1,1)),(1-PLE!$AA$28)*OFFSET(Import.PLQ,$A191-1,R$15-1,1,1))))</f>
        <v>0</v>
      </c>
      <c r="S191" s="144">
        <f ca="1">IF(S$13="",0,CHOOSE(Detalhamento.OpçãoServiços,OFFSET(Import.PLQ,$A191-1,S$15-1,1,1),IF($E191&lt;&gt;1,IF(ISNUMBER(INDEX(Import.PLE,Detalhamento!$E191,Detalhamento!S$15)),IF(INDEX(Import.PLE,Detalhamento!$E191,Detalhamento!S$15)&lt;=mediçao,OFFSET(Import.PLQ,$A191-1,S$15-1,1,1),0),0),PLE!$AA$28*OFFSET(Import.PLQ,$A191-1,S$15-1,1,1)),IF($E191&lt;&gt;1,IF(ISNUMBER(INDEX(Import.PLE,Detalhamento!$E191,Detalhamento!S$15)),IF(INDEX(Import.PLE,Detalhamento!$E191,Detalhamento!S$15)&lt;=mediçao,0,OFFSET(Import.PLQ,$A191-1,S$15-1,1,1)),OFFSET(Import.PLQ,$A191-1,S$15-1,1,1)),(1-PLE!$AA$28)*OFFSET(Import.PLQ,$A191-1,S$15-1,1,1))))</f>
        <v>0</v>
      </c>
      <c r="T191" s="144">
        <f ca="1">IF(T$13="",0,CHOOSE(Detalhamento.OpçãoServiços,OFFSET(Import.PLQ,$A191-1,T$15-1,1,1),IF($E191&lt;&gt;1,IF(ISNUMBER(INDEX(Import.PLE,Detalhamento!$E191,Detalhamento!T$15)),IF(INDEX(Import.PLE,Detalhamento!$E191,Detalhamento!T$15)&lt;=mediçao,OFFSET(Import.PLQ,$A191-1,T$15-1,1,1),0),0),PLE!$AA$28*OFFSET(Import.PLQ,$A191-1,T$15-1,1,1)),IF($E191&lt;&gt;1,IF(ISNUMBER(INDEX(Import.PLE,Detalhamento!$E191,Detalhamento!T$15)),IF(INDEX(Import.PLE,Detalhamento!$E191,Detalhamento!T$15)&lt;=mediçao,0,OFFSET(Import.PLQ,$A191-1,T$15-1,1,1)),OFFSET(Import.PLQ,$A191-1,T$15-1,1,1)),(1-PLE!$AA$28)*OFFSET(Import.PLQ,$A191-1,T$15-1,1,1))))</f>
        <v>0</v>
      </c>
      <c r="U191" s="144">
        <f ca="1">IF(U$13="",0,CHOOSE(Detalhamento.OpçãoServiços,OFFSET(Import.PLQ,$A191-1,U$15-1,1,1),IF($E191&lt;&gt;1,IF(ISNUMBER(INDEX(Import.PLE,Detalhamento!$E191,Detalhamento!U$15)),IF(INDEX(Import.PLE,Detalhamento!$E191,Detalhamento!U$15)&lt;=mediçao,OFFSET(Import.PLQ,$A191-1,U$15-1,1,1),0),0),PLE!$AA$28*OFFSET(Import.PLQ,$A191-1,U$15-1,1,1)),IF($E191&lt;&gt;1,IF(ISNUMBER(INDEX(Import.PLE,Detalhamento!$E191,Detalhamento!U$15)),IF(INDEX(Import.PLE,Detalhamento!$E191,Detalhamento!U$15)&lt;=mediçao,0,OFFSET(Import.PLQ,$A191-1,U$15-1,1,1)),OFFSET(Import.PLQ,$A191-1,U$15-1,1,1)),(1-PLE!$AA$28)*OFFSET(Import.PLQ,$A191-1,U$15-1,1,1))))</f>
        <v>0</v>
      </c>
      <c r="V191" s="144">
        <f ca="1">IF(V$13="",0,CHOOSE(Detalhamento.OpçãoServiços,OFFSET(Import.PLQ,$A191-1,V$15-1,1,1),IF($E191&lt;&gt;1,IF(ISNUMBER(INDEX(Import.PLE,Detalhamento!$E191,Detalhamento!V$15)),IF(INDEX(Import.PLE,Detalhamento!$E191,Detalhamento!V$15)&lt;=mediçao,OFFSET(Import.PLQ,$A191-1,V$15-1,1,1),0),0),PLE!$AA$28*OFFSET(Import.PLQ,$A191-1,V$15-1,1,1)),IF($E191&lt;&gt;1,IF(ISNUMBER(INDEX(Import.PLE,Detalhamento!$E191,Detalhamento!V$15)),IF(INDEX(Import.PLE,Detalhamento!$E191,Detalhamento!V$15)&lt;=mediçao,0,OFFSET(Import.PLQ,$A191-1,V$15-1,1,1)),OFFSET(Import.PLQ,$A191-1,V$15-1,1,1)),(1-PLE!$AA$28)*OFFSET(Import.PLQ,$A191-1,V$15-1,1,1))))</f>
        <v>0</v>
      </c>
      <c r="W191" s="144">
        <f ca="1">IF(W$13="",0,CHOOSE(Detalhamento.OpçãoServiços,OFFSET(Import.PLQ,$A191-1,W$15-1,1,1),IF($E191&lt;&gt;1,IF(ISNUMBER(INDEX(Import.PLE,Detalhamento!$E191,Detalhamento!W$15)),IF(INDEX(Import.PLE,Detalhamento!$E191,Detalhamento!W$15)&lt;=mediçao,OFFSET(Import.PLQ,$A191-1,W$15-1,1,1),0),0),PLE!$AA$28*OFFSET(Import.PLQ,$A191-1,W$15-1,1,1)),IF($E191&lt;&gt;1,IF(ISNUMBER(INDEX(Import.PLE,Detalhamento!$E191,Detalhamento!W$15)),IF(INDEX(Import.PLE,Detalhamento!$E191,Detalhamento!W$15)&lt;=mediçao,0,OFFSET(Import.PLQ,$A191-1,W$15-1,1,1)),OFFSET(Import.PLQ,$A191-1,W$15-1,1,1)),(1-PLE!$AA$28)*OFFSET(Import.PLQ,$A191-1,W$15-1,1,1))))</f>
        <v>0</v>
      </c>
      <c r="X191" s="144">
        <f ca="1">IF(X$13="",0,CHOOSE(Detalhamento.OpçãoServiços,OFFSET(Import.PLQ,$A191-1,X$15-1,1,1),IF($E191&lt;&gt;1,IF(ISNUMBER(INDEX(Import.PLE,Detalhamento!$E191,Detalhamento!X$15)),IF(INDEX(Import.PLE,Detalhamento!$E191,Detalhamento!X$15)&lt;=mediçao,OFFSET(Import.PLQ,$A191-1,X$15-1,1,1),0),0),PLE!$AA$28*OFFSET(Import.PLQ,$A191-1,X$15-1,1,1)),IF($E191&lt;&gt;1,IF(ISNUMBER(INDEX(Import.PLE,Detalhamento!$E191,Detalhamento!X$15)),IF(INDEX(Import.PLE,Detalhamento!$E191,Detalhamento!X$15)&lt;=mediçao,0,OFFSET(Import.PLQ,$A191-1,X$15-1,1,1)),OFFSET(Import.PLQ,$A191-1,X$15-1,1,1)),(1-PLE!$AA$28)*OFFSET(Import.PLQ,$A191-1,X$15-1,1,1))))</f>
        <v>0</v>
      </c>
      <c r="Y191" s="144">
        <f ca="1">IF(Y$13="",0,CHOOSE(Detalhamento.OpçãoServiços,OFFSET(Import.PLQ,$A191-1,Y$15-1,1,1),IF($E191&lt;&gt;1,IF(ISNUMBER(INDEX(Import.PLE,Detalhamento!$E191,Detalhamento!Y$15)),IF(INDEX(Import.PLE,Detalhamento!$E191,Detalhamento!Y$15)&lt;=mediçao,OFFSET(Import.PLQ,$A191-1,Y$15-1,1,1),0),0),PLE!$AA$28*OFFSET(Import.PLQ,$A191-1,Y$15-1,1,1)),IF($E191&lt;&gt;1,IF(ISNUMBER(INDEX(Import.PLE,Detalhamento!$E191,Detalhamento!Y$15)),IF(INDEX(Import.PLE,Detalhamento!$E191,Detalhamento!Y$15)&lt;=mediçao,0,OFFSET(Import.PLQ,$A191-1,Y$15-1,1,1)),OFFSET(Import.PLQ,$A191-1,Y$15-1,1,1)),(1-PLE!$AA$28)*OFFSET(Import.PLQ,$A191-1,Y$15-1,1,1))))</f>
        <v>0</v>
      </c>
      <c r="Z191" s="144">
        <f ca="1">IF(Z$13="",0,CHOOSE(Detalhamento.OpçãoServiços,OFFSET(Import.PLQ,$A191-1,Z$15-1,1,1),IF($E191&lt;&gt;1,IF(ISNUMBER(INDEX(Import.PLE,Detalhamento!$E191,Detalhamento!Z$15)),IF(INDEX(Import.PLE,Detalhamento!$E191,Detalhamento!Z$15)&lt;=mediçao,OFFSET(Import.PLQ,$A191-1,Z$15-1,1,1),0),0),PLE!$AA$28*OFFSET(Import.PLQ,$A191-1,Z$15-1,1,1)),IF($E191&lt;&gt;1,IF(ISNUMBER(INDEX(Import.PLE,Detalhamento!$E191,Detalhamento!Z$15)),IF(INDEX(Import.PLE,Detalhamento!$E191,Detalhamento!Z$15)&lt;=mediçao,0,OFFSET(Import.PLQ,$A191-1,Z$15-1,1,1)),OFFSET(Import.PLQ,$A191-1,Z$15-1,1,1)),(1-PLE!$AA$28)*OFFSET(Import.PLQ,$A191-1,Z$15-1,1,1))))</f>
        <v>0</v>
      </c>
      <c r="AA191" s="144">
        <f ca="1">IF(AA$13="",0,CHOOSE(Detalhamento.OpçãoServiços,OFFSET(Import.PLQ,$A191-1,AA$15-1,1,1),IF($E191&lt;&gt;1,IF(ISNUMBER(INDEX(Import.PLE,Detalhamento!$E191,Detalhamento!AA$15)),IF(INDEX(Import.PLE,Detalhamento!$E191,Detalhamento!AA$15)&lt;=mediçao,OFFSET(Import.PLQ,$A191-1,AA$15-1,1,1),0),0),PLE!$AA$28*OFFSET(Import.PLQ,$A191-1,AA$15-1,1,1)),IF($E191&lt;&gt;1,IF(ISNUMBER(INDEX(Import.PLE,Detalhamento!$E191,Detalhamento!AA$15)),IF(INDEX(Import.PLE,Detalhamento!$E191,Detalhamento!AA$15)&lt;=mediçao,0,OFFSET(Import.PLQ,$A191-1,AA$15-1,1,1)),OFFSET(Import.PLQ,$A191-1,AA$15-1,1,1)),(1-PLE!$AA$28)*OFFSET(Import.PLQ,$A191-1,AA$15-1,1,1))))</f>
        <v>0</v>
      </c>
      <c r="AB191" s="144">
        <f ca="1">IF(AB$13="",0,CHOOSE(Detalhamento.OpçãoServiços,OFFSET(Import.PLQ,$A191-1,AB$15-1,1,1),IF($E191&lt;&gt;1,IF(ISNUMBER(INDEX(Import.PLE,Detalhamento!$E191,Detalhamento!AB$15)),IF(INDEX(Import.PLE,Detalhamento!$E191,Detalhamento!AB$15)&lt;=mediçao,OFFSET(Import.PLQ,$A191-1,AB$15-1,1,1),0),0),PLE!$AA$28*OFFSET(Import.PLQ,$A191-1,AB$15-1,1,1)),IF($E191&lt;&gt;1,IF(ISNUMBER(INDEX(Import.PLE,Detalhamento!$E191,Detalhamento!AB$15)),IF(INDEX(Import.PLE,Detalhamento!$E191,Detalhamento!AB$15)&lt;=mediçao,0,OFFSET(Import.PLQ,$A191-1,AB$15-1,1,1)),OFFSET(Import.PLQ,$A191-1,AB$15-1,1,1)),(1-PLE!$AA$28)*OFFSET(Import.PLQ,$A191-1,AB$15-1,1,1))))</f>
        <v>0</v>
      </c>
      <c r="AC191" s="144">
        <f ca="1">IF(AC$13="",0,CHOOSE(Detalhamento.OpçãoServiços,OFFSET(Import.PLQ,$A191-1,AC$15-1,1,1),IF($E191&lt;&gt;1,IF(ISNUMBER(INDEX(Import.PLE,Detalhamento!$E191,Detalhamento!AC$15)),IF(INDEX(Import.PLE,Detalhamento!$E191,Detalhamento!AC$15)&lt;=mediçao,OFFSET(Import.PLQ,$A191-1,AC$15-1,1,1),0),0),PLE!$AA$28*OFFSET(Import.PLQ,$A191-1,AC$15-1,1,1)),IF($E191&lt;&gt;1,IF(ISNUMBER(INDEX(Import.PLE,Detalhamento!$E191,Detalhamento!AC$15)),IF(INDEX(Import.PLE,Detalhamento!$E191,Detalhamento!AC$15)&lt;=mediçao,0,OFFSET(Import.PLQ,$A191-1,AC$15-1,1,1)),OFFSET(Import.PLQ,$A191-1,AC$15-1,1,1)),(1-PLE!$AA$28)*OFFSET(Import.PLQ,$A191-1,AC$15-1,1,1))))</f>
        <v>0</v>
      </c>
      <c r="AD191" s="144">
        <f ca="1">IF(AD$13="",0,CHOOSE(Detalhamento.OpçãoServiços,OFFSET(Import.PLQ,$A191-1,AD$15-1,1,1),IF($E191&lt;&gt;1,IF(ISNUMBER(INDEX(Import.PLE,Detalhamento!$E191,Detalhamento!AD$15)),IF(INDEX(Import.PLE,Detalhamento!$E191,Detalhamento!AD$15)&lt;=mediçao,OFFSET(Import.PLQ,$A191-1,AD$15-1,1,1),0),0),PLE!$AA$28*OFFSET(Import.PLQ,$A191-1,AD$15-1,1,1)),IF($E191&lt;&gt;1,IF(ISNUMBER(INDEX(Import.PLE,Detalhamento!$E191,Detalhamento!AD$15)),IF(INDEX(Import.PLE,Detalhamento!$E191,Detalhamento!AD$15)&lt;=mediçao,0,OFFSET(Import.PLQ,$A191-1,AD$15-1,1,1)),OFFSET(Import.PLQ,$A191-1,AD$15-1,1,1)),(1-PLE!$AA$28)*OFFSET(Import.PLQ,$A191-1,AD$15-1,1,1))))</f>
        <v>0</v>
      </c>
      <c r="AE191" s="144">
        <f ca="1">IF(AE$13="",0,CHOOSE(Detalhamento.OpçãoServiços,OFFSET(Import.PLQ,$A191-1,AE$15-1,1,1),IF($E191&lt;&gt;1,IF(ISNUMBER(INDEX(Import.PLE,Detalhamento!$E191,Detalhamento!AE$15)),IF(INDEX(Import.PLE,Detalhamento!$E191,Detalhamento!AE$15)&lt;=mediçao,OFFSET(Import.PLQ,$A191-1,AE$15-1,1,1),0),0),PLE!$AA$28*OFFSET(Import.PLQ,$A191-1,AE$15-1,1,1)),IF($E191&lt;&gt;1,IF(ISNUMBER(INDEX(Import.PLE,Detalhamento!$E191,Detalhamento!AE$15)),IF(INDEX(Import.PLE,Detalhamento!$E191,Detalhamento!AE$15)&lt;=mediçao,0,OFFSET(Import.PLQ,$A191-1,AE$15-1,1,1)),OFFSET(Import.PLQ,$A191-1,AE$15-1,1,1)),(1-PLE!$AA$28)*OFFSET(Import.PLQ,$A191-1,AE$15-1,1,1))))</f>
        <v>0</v>
      </c>
      <c r="AF191" s="144">
        <f ca="1">IF(AF$13="",0,CHOOSE(Detalhamento.OpçãoServiços,OFFSET(Import.PLQ,$A191-1,AF$15-1,1,1),IF($E191&lt;&gt;1,IF(ISNUMBER(INDEX(Import.PLE,Detalhamento!$E191,Detalhamento!AF$15)),IF(INDEX(Import.PLE,Detalhamento!$E191,Detalhamento!AF$15)&lt;=mediçao,OFFSET(Import.PLQ,$A191-1,AF$15-1,1,1),0),0),PLE!$AA$28*OFFSET(Import.PLQ,$A191-1,AF$15-1,1,1)),IF($E191&lt;&gt;1,IF(ISNUMBER(INDEX(Import.PLE,Detalhamento!$E191,Detalhamento!AF$15)),IF(INDEX(Import.PLE,Detalhamento!$E191,Detalhamento!AF$15)&lt;=mediçao,0,OFFSET(Import.PLQ,$A191-1,AF$15-1,1,1)),OFFSET(Import.PLQ,$A191-1,AF$15-1,1,1)),(1-PLE!$AA$28)*OFFSET(Import.PLQ,$A191-1,AF$15-1,1,1))))</f>
        <v>0</v>
      </c>
      <c r="AG191" s="144">
        <f ca="1">IF(AG$13="",0,CHOOSE(Detalhamento.OpçãoServiços,OFFSET(Import.PLQ,$A191-1,AG$15-1,1,1),IF($E191&lt;&gt;1,IF(ISNUMBER(INDEX(Import.PLE,Detalhamento!$E191,Detalhamento!AG$15)),IF(INDEX(Import.PLE,Detalhamento!$E191,Detalhamento!AG$15)&lt;=mediçao,OFFSET(Import.PLQ,$A191-1,AG$15-1,1,1),0),0),PLE!$AA$28*OFFSET(Import.PLQ,$A191-1,AG$15-1,1,1)),IF($E191&lt;&gt;1,IF(ISNUMBER(INDEX(Import.PLE,Detalhamento!$E191,Detalhamento!AG$15)),IF(INDEX(Import.PLE,Detalhamento!$E191,Detalhamento!AG$15)&lt;=mediçao,0,OFFSET(Import.PLQ,$A191-1,AG$15-1,1,1)),OFFSET(Import.PLQ,$A191-1,AG$15-1,1,1)),(1-PLE!$AA$28)*OFFSET(Import.PLQ,$A191-1,AG$15-1,1,1))))</f>
        <v>0</v>
      </c>
      <c r="AH191" s="144">
        <f ca="1">IF(AH$13="",0,CHOOSE(Detalhamento.OpçãoServiços,OFFSET(Import.PLQ,$A191-1,AH$15-1,1,1),IF($E191&lt;&gt;1,IF(ISNUMBER(INDEX(Import.PLE,Detalhamento!$E191,Detalhamento!AH$15)),IF(INDEX(Import.PLE,Detalhamento!$E191,Detalhamento!AH$15)&lt;=mediçao,OFFSET(Import.PLQ,$A191-1,AH$15-1,1,1),0),0),PLE!$AA$28*OFFSET(Import.PLQ,$A191-1,AH$15-1,1,1)),IF($E191&lt;&gt;1,IF(ISNUMBER(INDEX(Import.PLE,Detalhamento!$E191,Detalhamento!AH$15)),IF(INDEX(Import.PLE,Detalhamento!$E191,Detalhamento!AH$15)&lt;=mediçao,0,OFFSET(Import.PLQ,$A191-1,AH$15-1,1,1)),OFFSET(Import.PLQ,$A191-1,AH$15-1,1,1)),(1-PLE!$AA$28)*OFFSET(Import.PLQ,$A191-1,AH$15-1,1,1))))</f>
        <v>0</v>
      </c>
      <c r="AI191" s="144">
        <f ca="1">IF(AI$13="",0,CHOOSE(Detalhamento.OpçãoServiços,OFFSET(Import.PLQ,$A191-1,AI$15-1,1,1),IF($E191&lt;&gt;1,IF(ISNUMBER(INDEX(Import.PLE,Detalhamento!$E191,Detalhamento!AI$15)),IF(INDEX(Import.PLE,Detalhamento!$E191,Detalhamento!AI$15)&lt;=mediçao,OFFSET(Import.PLQ,$A191-1,AI$15-1,1,1),0),0),PLE!$AA$28*OFFSET(Import.PLQ,$A191-1,AI$15-1,1,1)),IF($E191&lt;&gt;1,IF(ISNUMBER(INDEX(Import.PLE,Detalhamento!$E191,Detalhamento!AI$15)),IF(INDEX(Import.PLE,Detalhamento!$E191,Detalhamento!AI$15)&lt;=mediçao,0,OFFSET(Import.PLQ,$A191-1,AI$15-1,1,1)),OFFSET(Import.PLQ,$A191-1,AI$15-1,1,1)),(1-PLE!$AA$28)*OFFSET(Import.PLQ,$A191-1,AI$15-1,1,1))))</f>
        <v>0</v>
      </c>
      <c r="AJ191" s="144">
        <f ca="1">IF(AJ$13="",0,CHOOSE(Detalhamento.OpçãoServiços,OFFSET(Import.PLQ,$A191-1,AJ$15-1,1,1),IF($E191&lt;&gt;1,IF(ISNUMBER(INDEX(Import.PLE,Detalhamento!$E191,Detalhamento!AJ$15)),IF(INDEX(Import.PLE,Detalhamento!$E191,Detalhamento!AJ$15)&lt;=mediçao,OFFSET(Import.PLQ,$A191-1,AJ$15-1,1,1),0),0),PLE!$AA$28*OFFSET(Import.PLQ,$A191-1,AJ$15-1,1,1)),IF($E191&lt;&gt;1,IF(ISNUMBER(INDEX(Import.PLE,Detalhamento!$E191,Detalhamento!AJ$15)),IF(INDEX(Import.PLE,Detalhamento!$E191,Detalhamento!AJ$15)&lt;=mediçao,0,OFFSET(Import.PLQ,$A191-1,AJ$15-1,1,1)),OFFSET(Import.PLQ,$A191-1,AJ$15-1,1,1)),(1-PLE!$AA$28)*OFFSET(Import.PLQ,$A191-1,AJ$15-1,1,1))))</f>
        <v>0</v>
      </c>
      <c r="AK191" s="144">
        <f ca="1">IF(AK$13="",0,CHOOSE(Detalhamento.OpçãoServiços,OFFSET(Import.PLQ,$A191-1,AK$15-1,1,1),IF($E191&lt;&gt;1,IF(ISNUMBER(INDEX(Import.PLE,Detalhamento!$E191,Detalhamento!AK$15)),IF(INDEX(Import.PLE,Detalhamento!$E191,Detalhamento!AK$15)&lt;=mediçao,OFFSET(Import.PLQ,$A191-1,AK$15-1,1,1),0),0),PLE!$AA$28*OFFSET(Import.PLQ,$A191-1,AK$15-1,1,1)),IF($E191&lt;&gt;1,IF(ISNUMBER(INDEX(Import.PLE,Detalhamento!$E191,Detalhamento!AK$15)),IF(INDEX(Import.PLE,Detalhamento!$E191,Detalhamento!AK$15)&lt;=mediçao,0,OFFSET(Import.PLQ,$A191-1,AK$15-1,1,1)),OFFSET(Import.PLQ,$A191-1,AK$15-1,1,1)),(1-PLE!$AA$28)*OFFSET(Import.PLQ,$A191-1,AK$15-1,1,1))))</f>
        <v>0</v>
      </c>
      <c r="AL191" s="144">
        <f ca="1">IF(AL$13="",0,CHOOSE(Detalhamento.OpçãoServiços,OFFSET(Import.PLQ,$A191-1,AL$15-1,1,1),IF($E191&lt;&gt;1,IF(ISNUMBER(INDEX(Import.PLE,Detalhamento!$E191,Detalhamento!AL$15)),IF(INDEX(Import.PLE,Detalhamento!$E191,Detalhamento!AL$15)&lt;=mediçao,OFFSET(Import.PLQ,$A191-1,AL$15-1,1,1),0),0),PLE!$AA$28*OFFSET(Import.PLQ,$A191-1,AL$15-1,1,1)),IF($E191&lt;&gt;1,IF(ISNUMBER(INDEX(Import.PLE,Detalhamento!$E191,Detalhamento!AL$15)),IF(INDEX(Import.PLE,Detalhamento!$E191,Detalhamento!AL$15)&lt;=mediçao,0,OFFSET(Import.PLQ,$A191-1,AL$15-1,1,1)),OFFSET(Import.PLQ,$A191-1,AL$15-1,1,1)),(1-PLE!$AA$28)*OFFSET(Import.PLQ,$A191-1,AL$15-1,1,1))))</f>
        <v>0</v>
      </c>
      <c r="AM191" s="144">
        <f ca="1">IF(AM$13="",0,CHOOSE(Detalhamento.OpçãoServiços,OFFSET(Import.PLQ,$A191-1,AM$15-1,1,1),IF($E191&lt;&gt;1,IF(ISNUMBER(INDEX(Import.PLE,Detalhamento!$E191,Detalhamento!AM$15)),IF(INDEX(Import.PLE,Detalhamento!$E191,Detalhamento!AM$15)&lt;=mediçao,OFFSET(Import.PLQ,$A191-1,AM$15-1,1,1),0),0),PLE!$AA$28*OFFSET(Import.PLQ,$A191-1,AM$15-1,1,1)),IF($E191&lt;&gt;1,IF(ISNUMBER(INDEX(Import.PLE,Detalhamento!$E191,Detalhamento!AM$15)),IF(INDEX(Import.PLE,Detalhamento!$E191,Detalhamento!AM$15)&lt;=mediçao,0,OFFSET(Import.PLQ,$A191-1,AM$15-1,1,1)),OFFSET(Import.PLQ,$A191-1,AM$15-1,1,1)),(1-PLE!$AA$28)*OFFSET(Import.PLQ,$A191-1,AM$15-1,1,1))))</f>
        <v>0</v>
      </c>
      <c r="AN191" s="144">
        <f ca="1">IF(AN$13="",0,CHOOSE(Detalhamento.OpçãoServiços,OFFSET(Import.PLQ,$A191-1,AN$15-1,1,1),IF($E191&lt;&gt;1,IF(ISNUMBER(INDEX(Import.PLE,Detalhamento!$E191,Detalhamento!AN$15)),IF(INDEX(Import.PLE,Detalhamento!$E191,Detalhamento!AN$15)&lt;=mediçao,OFFSET(Import.PLQ,$A191-1,AN$15-1,1,1),0),0),PLE!$AA$28*OFFSET(Import.PLQ,$A191-1,AN$15-1,1,1)),IF($E191&lt;&gt;1,IF(ISNUMBER(INDEX(Import.PLE,Detalhamento!$E191,Detalhamento!AN$15)),IF(INDEX(Import.PLE,Detalhamento!$E191,Detalhamento!AN$15)&lt;=mediçao,0,OFFSET(Import.PLQ,$A191-1,AN$15-1,1,1)),OFFSET(Import.PLQ,$A191-1,AN$15-1,1,1)),(1-PLE!$AA$28)*OFFSET(Import.PLQ,$A191-1,AN$15-1,1,1))))</f>
        <v>0</v>
      </c>
      <c r="AO191" s="144">
        <f ca="1">IF(AO$13="",0,CHOOSE(Detalhamento.OpçãoServiços,OFFSET(Import.PLQ,$A191-1,AO$15-1,1,1),IF($E191&lt;&gt;1,IF(ISNUMBER(INDEX(Import.PLE,Detalhamento!$E191,Detalhamento!AO$15)),IF(INDEX(Import.PLE,Detalhamento!$E191,Detalhamento!AO$15)&lt;=mediçao,OFFSET(Import.PLQ,$A191-1,AO$15-1,1,1),0),0),PLE!$AA$28*OFFSET(Import.PLQ,$A191-1,AO$15-1,1,1)),IF($E191&lt;&gt;1,IF(ISNUMBER(INDEX(Import.PLE,Detalhamento!$E191,Detalhamento!AO$15)),IF(INDEX(Import.PLE,Detalhamento!$E191,Detalhamento!AO$15)&lt;=mediçao,0,OFFSET(Import.PLQ,$A191-1,AO$15-1,1,1)),OFFSET(Import.PLQ,$A191-1,AO$15-1,1,1)),(1-PLE!$AA$28)*OFFSET(Import.PLQ,$A191-1,AO$15-1,1,1))))</f>
        <v>0</v>
      </c>
      <c r="AP191" s="144">
        <f ca="1">IF(AP$13="",0,CHOOSE(Detalhamento.OpçãoServiços,OFFSET(Import.PLQ,$A191-1,AP$15-1,1,1),IF($E191&lt;&gt;1,IF(ISNUMBER(INDEX(Import.PLE,Detalhamento!$E191,Detalhamento!AP$15)),IF(INDEX(Import.PLE,Detalhamento!$E191,Detalhamento!AP$15)&lt;=mediçao,OFFSET(Import.PLQ,$A191-1,AP$15-1,1,1),0),0),PLE!$AA$28*OFFSET(Import.PLQ,$A191-1,AP$15-1,1,1)),IF($E191&lt;&gt;1,IF(ISNUMBER(INDEX(Import.PLE,Detalhamento!$E191,Detalhamento!AP$15)),IF(INDEX(Import.PLE,Detalhamento!$E191,Detalhamento!AP$15)&lt;=mediçao,0,OFFSET(Import.PLQ,$A191-1,AP$15-1,1,1)),OFFSET(Import.PLQ,$A191-1,AP$15-1,1,1)),(1-PLE!$AA$28)*OFFSET(Import.PLQ,$A191-1,AP$15-1,1,1))))</f>
        <v>0</v>
      </c>
      <c r="AQ191" s="144">
        <f ca="1">IF(AQ$13="",0,CHOOSE(Detalhamento.OpçãoServiços,OFFSET(Import.PLQ,$A191-1,AQ$15-1,1,1),IF($E191&lt;&gt;1,IF(ISNUMBER(INDEX(Import.PLE,Detalhamento!$E191,Detalhamento!AQ$15)),IF(INDEX(Import.PLE,Detalhamento!$E191,Detalhamento!AQ$15)&lt;=mediçao,OFFSET(Import.PLQ,$A191-1,AQ$15-1,1,1),0),0),PLE!$AA$28*OFFSET(Import.PLQ,$A191-1,AQ$15-1,1,1)),IF($E191&lt;&gt;1,IF(ISNUMBER(INDEX(Import.PLE,Detalhamento!$E191,Detalhamento!AQ$15)),IF(INDEX(Import.PLE,Detalhamento!$E191,Detalhamento!AQ$15)&lt;=mediçao,0,OFFSET(Import.PLQ,$A191-1,AQ$15-1,1,1)),OFFSET(Import.PLQ,$A191-1,AQ$15-1,1,1)),(1-PLE!$AA$28)*OFFSET(Import.PLQ,$A191-1,AQ$15-1,1,1))))</f>
        <v>0</v>
      </c>
      <c r="AR191" s="144">
        <f ca="1">IF(AR$13="",0,CHOOSE(Detalhamento.OpçãoServiços,OFFSET(Import.PLQ,$A191-1,AR$15-1,1,1),IF($E191&lt;&gt;1,IF(ISNUMBER(INDEX(Import.PLE,Detalhamento!$E191,Detalhamento!AR$15)),IF(INDEX(Import.PLE,Detalhamento!$E191,Detalhamento!AR$15)&lt;=mediçao,OFFSET(Import.PLQ,$A191-1,AR$15-1,1,1),0),0),PLE!$AA$28*OFFSET(Import.PLQ,$A191-1,AR$15-1,1,1)),IF($E191&lt;&gt;1,IF(ISNUMBER(INDEX(Import.PLE,Detalhamento!$E191,Detalhamento!AR$15)),IF(INDEX(Import.PLE,Detalhamento!$E191,Detalhamento!AR$15)&lt;=mediçao,0,OFFSET(Import.PLQ,$A191-1,AR$15-1,1,1)),OFFSET(Import.PLQ,$A191-1,AR$15-1,1,1)),(1-PLE!$AA$28)*OFFSET(Import.PLQ,$A191-1,AR$15-1,1,1))))</f>
        <v>0</v>
      </c>
      <c r="AS191" s="144">
        <f ca="1">IF(AS$13="",0,CHOOSE(Detalhamento.OpçãoServiços,OFFSET(Import.PLQ,$A191-1,AS$15-1,1,1),IF($E191&lt;&gt;1,IF(ISNUMBER(INDEX(Import.PLE,Detalhamento!$E191,Detalhamento!AS$15)),IF(INDEX(Import.PLE,Detalhamento!$E191,Detalhamento!AS$15)&lt;=mediçao,OFFSET(Import.PLQ,$A191-1,AS$15-1,1,1),0),0),PLE!$AA$28*OFFSET(Import.PLQ,$A191-1,AS$15-1,1,1)),IF($E191&lt;&gt;1,IF(ISNUMBER(INDEX(Import.PLE,Detalhamento!$E191,Detalhamento!AS$15)),IF(INDEX(Import.PLE,Detalhamento!$E191,Detalhamento!AS$15)&lt;=mediçao,0,OFFSET(Import.PLQ,$A191-1,AS$15-1,1,1)),OFFSET(Import.PLQ,$A191-1,AS$15-1,1,1)),(1-PLE!$AA$28)*OFFSET(Import.PLQ,$A191-1,AS$15-1,1,1))))</f>
        <v>0</v>
      </c>
      <c r="AT191" s="144">
        <f ca="1">IF(AT$13="",0,CHOOSE(Detalhamento.OpçãoServiços,OFFSET(Import.PLQ,$A191-1,AT$15-1,1,1),IF($E191&lt;&gt;1,IF(ISNUMBER(INDEX(Import.PLE,Detalhamento!$E191,Detalhamento!AT$15)),IF(INDEX(Import.PLE,Detalhamento!$E191,Detalhamento!AT$15)&lt;=mediçao,OFFSET(Import.PLQ,$A191-1,AT$15-1,1,1),0),0),PLE!$AA$28*OFFSET(Import.PLQ,$A191-1,AT$15-1,1,1)),IF($E191&lt;&gt;1,IF(ISNUMBER(INDEX(Import.PLE,Detalhamento!$E191,Detalhamento!AT$15)),IF(INDEX(Import.PLE,Detalhamento!$E191,Detalhamento!AT$15)&lt;=mediçao,0,OFFSET(Import.PLQ,$A191-1,AT$15-1,1,1)),OFFSET(Import.PLQ,$A191-1,AT$15-1,1,1)),(1-PLE!$AA$28)*OFFSET(Import.PLQ,$A191-1,AT$15-1,1,1))))</f>
        <v>0</v>
      </c>
      <c r="AU191" s="144">
        <f ca="1">IF(AU$13="",0,CHOOSE(Detalhamento.OpçãoServiços,OFFSET(Import.PLQ,$A191-1,AU$15-1,1,1),IF($E191&lt;&gt;1,IF(ISNUMBER(INDEX(Import.PLE,Detalhamento!$E191,Detalhamento!AU$15)),IF(INDEX(Import.PLE,Detalhamento!$E191,Detalhamento!AU$15)&lt;=mediçao,OFFSET(Import.PLQ,$A191-1,AU$15-1,1,1),0),0),PLE!$AA$28*OFFSET(Import.PLQ,$A191-1,AU$15-1,1,1)),IF($E191&lt;&gt;1,IF(ISNUMBER(INDEX(Import.PLE,Detalhamento!$E191,Detalhamento!AU$15)),IF(INDEX(Import.PLE,Detalhamento!$E191,Detalhamento!AU$15)&lt;=mediçao,0,OFFSET(Import.PLQ,$A191-1,AU$15-1,1,1)),OFFSET(Import.PLQ,$A191-1,AU$15-1,1,1)),(1-PLE!$AA$28)*OFFSET(Import.PLQ,$A191-1,AU$15-1,1,1))))</f>
        <v>0</v>
      </c>
      <c r="AV191" s="144">
        <f ca="1">IF(AV$13="",0,CHOOSE(Detalhamento.OpçãoServiços,OFFSET(Import.PLQ,$A191-1,AV$15-1,1,1),IF($E191&lt;&gt;1,IF(ISNUMBER(INDEX(Import.PLE,Detalhamento!$E191,Detalhamento!AV$15)),IF(INDEX(Import.PLE,Detalhamento!$E191,Detalhamento!AV$15)&lt;=mediçao,OFFSET(Import.PLQ,$A191-1,AV$15-1,1,1),0),0),PLE!$AA$28*OFFSET(Import.PLQ,$A191-1,AV$15-1,1,1)),IF($E191&lt;&gt;1,IF(ISNUMBER(INDEX(Import.PLE,Detalhamento!$E191,Detalhamento!AV$15)),IF(INDEX(Import.PLE,Detalhamento!$E191,Detalhamento!AV$15)&lt;=mediçao,0,OFFSET(Import.PLQ,$A191-1,AV$15-1,1,1)),OFFSET(Import.PLQ,$A191-1,AV$15-1,1,1)),(1-PLE!$AA$28)*OFFSET(Import.PLQ,$A191-1,AV$15-1,1,1))))</f>
        <v>0</v>
      </c>
      <c r="AW191" s="144">
        <f ca="1">IF(AW$13="",0,CHOOSE(Detalhamento.OpçãoServiços,OFFSET(Import.PLQ,$A191-1,AW$15-1,1,1),IF($E191&lt;&gt;1,IF(ISNUMBER(INDEX(Import.PLE,Detalhamento!$E191,Detalhamento!AW$15)),IF(INDEX(Import.PLE,Detalhamento!$E191,Detalhamento!AW$15)&lt;=mediçao,OFFSET(Import.PLQ,$A191-1,AW$15-1,1,1),0),0),PLE!$AA$28*OFFSET(Import.PLQ,$A191-1,AW$15-1,1,1)),IF($E191&lt;&gt;1,IF(ISNUMBER(INDEX(Import.PLE,Detalhamento!$E191,Detalhamento!AW$15)),IF(INDEX(Import.PLE,Detalhamento!$E191,Detalhamento!AW$15)&lt;=mediçao,0,OFFSET(Import.PLQ,$A191-1,AW$15-1,1,1)),OFFSET(Import.PLQ,$A191-1,AW$15-1,1,1)),(1-PLE!$AA$28)*OFFSET(Import.PLQ,$A191-1,AW$15-1,1,1))))</f>
        <v>0</v>
      </c>
      <c r="AX191" s="144">
        <f ca="1">IF(AX$13="",0,CHOOSE(Detalhamento.OpçãoServiços,OFFSET(Import.PLQ,$A191-1,AX$15-1,1,1),IF($E191&lt;&gt;1,IF(ISNUMBER(INDEX(Import.PLE,Detalhamento!$E191,Detalhamento!AX$15)),IF(INDEX(Import.PLE,Detalhamento!$E191,Detalhamento!AX$15)&lt;=mediçao,OFFSET(Import.PLQ,$A191-1,AX$15-1,1,1),0),0),PLE!$AA$28*OFFSET(Import.PLQ,$A191-1,AX$15-1,1,1)),IF($E191&lt;&gt;1,IF(ISNUMBER(INDEX(Import.PLE,Detalhamento!$E191,Detalhamento!AX$15)),IF(INDEX(Import.PLE,Detalhamento!$E191,Detalhamento!AX$15)&lt;=mediçao,0,OFFSET(Import.PLQ,$A191-1,AX$15-1,1,1)),OFFSET(Import.PLQ,$A191-1,AX$15-1,1,1)),(1-PLE!$AA$28)*OFFSET(Import.PLQ,$A191-1,AX$15-1,1,1))))</f>
        <v>0</v>
      </c>
      <c r="AY191" s="144">
        <f ca="1">IF(AY$13="",0,CHOOSE(Detalhamento.OpçãoServiços,OFFSET(Import.PLQ,$A191-1,AY$15-1,1,1),IF($E191&lt;&gt;1,IF(ISNUMBER(INDEX(Import.PLE,Detalhamento!$E191,Detalhamento!AY$15)),IF(INDEX(Import.PLE,Detalhamento!$E191,Detalhamento!AY$15)&lt;=mediçao,OFFSET(Import.PLQ,$A191-1,AY$15-1,1,1),0),0),PLE!$AA$28*OFFSET(Import.PLQ,$A191-1,AY$15-1,1,1)),IF($E191&lt;&gt;1,IF(ISNUMBER(INDEX(Import.PLE,Detalhamento!$E191,Detalhamento!AY$15)),IF(INDEX(Import.PLE,Detalhamento!$E191,Detalhamento!AY$15)&lt;=mediçao,0,OFFSET(Import.PLQ,$A191-1,AY$15-1,1,1)),OFFSET(Import.PLQ,$A191-1,AY$15-1,1,1)),(1-PLE!$AA$28)*OFFSET(Import.PLQ,$A191-1,AY$15-1,1,1))))</f>
        <v>0</v>
      </c>
      <c r="AZ191" s="144">
        <f ca="1">IF(AZ$13="",0,CHOOSE(Detalhamento.OpçãoServiços,OFFSET(Import.PLQ,$A191-1,AZ$15-1,1,1),IF($E191&lt;&gt;1,IF(ISNUMBER(INDEX(Import.PLE,Detalhamento!$E191,Detalhamento!AZ$15)),IF(INDEX(Import.PLE,Detalhamento!$E191,Detalhamento!AZ$15)&lt;=mediçao,OFFSET(Import.PLQ,$A191-1,AZ$15-1,1,1),0),0),PLE!$AA$28*OFFSET(Import.PLQ,$A191-1,AZ$15-1,1,1)),IF($E191&lt;&gt;1,IF(ISNUMBER(INDEX(Import.PLE,Detalhamento!$E191,Detalhamento!AZ$15)),IF(INDEX(Import.PLE,Detalhamento!$E191,Detalhamento!AZ$15)&lt;=mediçao,0,OFFSET(Import.PLQ,$A191-1,AZ$15-1,1,1)),OFFSET(Import.PLQ,$A191-1,AZ$15-1,1,1)),(1-PLE!$AA$28)*OFFSET(Import.PLQ,$A191-1,AZ$15-1,1,1))))</f>
        <v>0</v>
      </c>
      <c r="BA191" s="144">
        <f ca="1">IF(BA$13="",0,CHOOSE(Detalhamento.OpçãoServiços,OFFSET(Import.PLQ,$A191-1,BA$15-1,1,1),IF($E191&lt;&gt;1,IF(ISNUMBER(INDEX(Import.PLE,Detalhamento!$E191,Detalhamento!BA$15)),IF(INDEX(Import.PLE,Detalhamento!$E191,Detalhamento!BA$15)&lt;=mediçao,OFFSET(Import.PLQ,$A191-1,BA$15-1,1,1),0),0),PLE!$AA$28*OFFSET(Import.PLQ,$A191-1,BA$15-1,1,1)),IF($E191&lt;&gt;1,IF(ISNUMBER(INDEX(Import.PLE,Detalhamento!$E191,Detalhamento!BA$15)),IF(INDEX(Import.PLE,Detalhamento!$E191,Detalhamento!BA$15)&lt;=mediçao,0,OFFSET(Import.PLQ,$A191-1,BA$15-1,1,1)),OFFSET(Import.PLQ,$A191-1,BA$15-1,1,1)),(1-PLE!$AA$28)*OFFSET(Import.PLQ,$A191-1,BA$15-1,1,1))))</f>
        <v>0</v>
      </c>
      <c r="BB191" s="144">
        <f ca="1">IF(BB$13="",0,CHOOSE(Detalhamento.OpçãoServiços,OFFSET(Import.PLQ,$A191-1,BB$15-1,1,1),IF($E191&lt;&gt;1,IF(ISNUMBER(INDEX(Import.PLE,Detalhamento!$E191,Detalhamento!BB$15)),IF(INDEX(Import.PLE,Detalhamento!$E191,Detalhamento!BB$15)&lt;=mediçao,OFFSET(Import.PLQ,$A191-1,BB$15-1,1,1),0),0),PLE!$AA$28*OFFSET(Import.PLQ,$A191-1,BB$15-1,1,1)),IF($E191&lt;&gt;1,IF(ISNUMBER(INDEX(Import.PLE,Detalhamento!$E191,Detalhamento!BB$15)),IF(INDEX(Import.PLE,Detalhamento!$E191,Detalhamento!BB$15)&lt;=mediçao,0,OFFSET(Import.PLQ,$A191-1,BB$15-1,1,1)),OFFSET(Import.PLQ,$A191-1,BB$15-1,1,1)),(1-PLE!$AA$28)*OFFSET(Import.PLQ,$A191-1,BB$15-1,1,1))))</f>
        <v>0</v>
      </c>
      <c r="BC191" s="144">
        <f ca="1">IF(BC$13="",0,CHOOSE(Detalhamento.OpçãoServiços,OFFSET(Import.PLQ,$A191-1,BC$15-1,1,1),IF($E191&lt;&gt;1,IF(ISNUMBER(INDEX(Import.PLE,Detalhamento!$E191,Detalhamento!BC$15)),IF(INDEX(Import.PLE,Detalhamento!$E191,Detalhamento!BC$15)&lt;=mediçao,OFFSET(Import.PLQ,$A191-1,BC$15-1,1,1),0),0),PLE!$AA$28*OFFSET(Import.PLQ,$A191-1,BC$15-1,1,1)),IF($E191&lt;&gt;1,IF(ISNUMBER(INDEX(Import.PLE,Detalhamento!$E191,Detalhamento!BC$15)),IF(INDEX(Import.PLE,Detalhamento!$E191,Detalhamento!BC$15)&lt;=mediçao,0,OFFSET(Import.PLQ,$A191-1,BC$15-1,1,1)),OFFSET(Import.PLQ,$A191-1,BC$15-1,1,1)),(1-PLE!$AA$28)*OFFSET(Import.PLQ,$A191-1,BC$15-1,1,1))))</f>
        <v>0</v>
      </c>
      <c r="BD191" s="144">
        <f ca="1">IF(BD$13="",0,CHOOSE(Detalhamento.OpçãoServiços,OFFSET(Import.PLQ,$A191-1,BD$15-1,1,1),IF($E191&lt;&gt;1,IF(ISNUMBER(INDEX(Import.PLE,Detalhamento!$E191,Detalhamento!BD$15)),IF(INDEX(Import.PLE,Detalhamento!$E191,Detalhamento!BD$15)&lt;=mediçao,OFFSET(Import.PLQ,$A191-1,BD$15-1,1,1),0),0),PLE!$AA$28*OFFSET(Import.PLQ,$A191-1,BD$15-1,1,1)),IF($E191&lt;&gt;1,IF(ISNUMBER(INDEX(Import.PLE,Detalhamento!$E191,Detalhamento!BD$15)),IF(INDEX(Import.PLE,Detalhamento!$E191,Detalhamento!BD$15)&lt;=mediçao,0,OFFSET(Import.PLQ,$A191-1,BD$15-1,1,1)),OFFSET(Import.PLQ,$A191-1,BD$15-1,1,1)),(1-PLE!$AA$28)*OFFSET(Import.PLQ,$A191-1,BD$15-1,1,1))))</f>
        <v>0</v>
      </c>
      <c r="BE191" s="144">
        <f ca="1">IF(BE$13="",0,CHOOSE(Detalhamento.OpçãoServiços,OFFSET(Import.PLQ,$A191-1,BE$15-1,1,1),IF($E191&lt;&gt;1,IF(ISNUMBER(INDEX(Import.PLE,Detalhamento!$E191,Detalhamento!BE$15)),IF(INDEX(Import.PLE,Detalhamento!$E191,Detalhamento!BE$15)&lt;=mediçao,OFFSET(Import.PLQ,$A191-1,BE$15-1,1,1),0),0),PLE!$AA$28*OFFSET(Import.PLQ,$A191-1,BE$15-1,1,1)),IF($E191&lt;&gt;1,IF(ISNUMBER(INDEX(Import.PLE,Detalhamento!$E191,Detalhamento!BE$15)),IF(INDEX(Import.PLE,Detalhamento!$E191,Detalhamento!BE$15)&lt;=mediçao,0,OFFSET(Import.PLQ,$A191-1,BE$15-1,1,1)),OFFSET(Import.PLQ,$A191-1,BE$15-1,1,1)),(1-PLE!$AA$28)*OFFSET(Import.PLQ,$A191-1,BE$15-1,1,1))))</f>
        <v>0</v>
      </c>
      <c r="BF191" s="144">
        <f ca="1">IF(BF$13="",0,CHOOSE(Detalhamento.OpçãoServiços,OFFSET(Import.PLQ,$A191-1,BF$15-1,1,1),IF($E191&lt;&gt;1,IF(ISNUMBER(INDEX(Import.PLE,Detalhamento!$E191,Detalhamento!BF$15)),IF(INDEX(Import.PLE,Detalhamento!$E191,Detalhamento!BF$15)&lt;=mediçao,OFFSET(Import.PLQ,$A191-1,BF$15-1,1,1),0),0),PLE!$AA$28*OFFSET(Import.PLQ,$A191-1,BF$15-1,1,1)),IF($E191&lt;&gt;1,IF(ISNUMBER(INDEX(Import.PLE,Detalhamento!$E191,Detalhamento!BF$15)),IF(INDEX(Import.PLE,Detalhamento!$E191,Detalhamento!BF$15)&lt;=mediçao,0,OFFSET(Import.PLQ,$A191-1,BF$15-1,1,1)),OFFSET(Import.PLQ,$A191-1,BF$15-1,1,1)),(1-PLE!$AA$28)*OFFSET(Import.PLQ,$A191-1,BF$15-1,1,1))))</f>
        <v>0</v>
      </c>
      <c r="BG191" s="144">
        <f ca="1">IF(BG$13="",0,CHOOSE(Detalhamento.OpçãoServiços,OFFSET(Import.PLQ,$A191-1,BG$15-1,1,1),IF($E191&lt;&gt;1,IF(ISNUMBER(INDEX(Import.PLE,Detalhamento!$E191,Detalhamento!BG$15)),IF(INDEX(Import.PLE,Detalhamento!$E191,Detalhamento!BG$15)&lt;=mediçao,OFFSET(Import.PLQ,$A191-1,BG$15-1,1,1),0),0),PLE!$AA$28*OFFSET(Import.PLQ,$A191-1,BG$15-1,1,1)),IF($E191&lt;&gt;1,IF(ISNUMBER(INDEX(Import.PLE,Detalhamento!$E191,Detalhamento!BG$15)),IF(INDEX(Import.PLE,Detalhamento!$E191,Detalhamento!BG$15)&lt;=mediçao,0,OFFSET(Import.PLQ,$A191-1,BG$15-1,1,1)),OFFSET(Import.PLQ,$A191-1,BG$15-1,1,1)),(1-PLE!$AA$28)*OFFSET(Import.PLQ,$A191-1,BG$15-1,1,1))))</f>
        <v>0</v>
      </c>
      <c r="BH191" s="144">
        <f ca="1">IF(BH$13="",0,CHOOSE(Detalhamento.OpçãoServiços,OFFSET(Import.PLQ,$A191-1,BH$15-1,1,1),IF($E191&lt;&gt;1,IF(ISNUMBER(INDEX(Import.PLE,Detalhamento!$E191,Detalhamento!BH$15)),IF(INDEX(Import.PLE,Detalhamento!$E191,Detalhamento!BH$15)&lt;=mediçao,OFFSET(Import.PLQ,$A191-1,BH$15-1,1,1),0),0),PLE!$AA$28*OFFSET(Import.PLQ,$A191-1,BH$15-1,1,1)),IF($E191&lt;&gt;1,IF(ISNUMBER(INDEX(Import.PLE,Detalhamento!$E191,Detalhamento!BH$15)),IF(INDEX(Import.PLE,Detalhamento!$E191,Detalhamento!BH$15)&lt;=mediçao,0,OFFSET(Import.PLQ,$A191-1,BH$15-1,1,1)),OFFSET(Import.PLQ,$A191-1,BH$15-1,1,1)),(1-PLE!$AA$28)*OFFSET(Import.PLQ,$A191-1,BH$15-1,1,1))))</f>
        <v>0</v>
      </c>
      <c r="BI191" s="144">
        <f ca="1">IF(BI$13="",0,CHOOSE(Detalhamento.OpçãoServiços,OFFSET(Import.PLQ,$A191-1,BI$15-1,1,1),IF($E191&lt;&gt;1,IF(ISNUMBER(INDEX(Import.PLE,Detalhamento!$E191,Detalhamento!BI$15)),IF(INDEX(Import.PLE,Detalhamento!$E191,Detalhamento!BI$15)&lt;=mediçao,OFFSET(Import.PLQ,$A191-1,BI$15-1,1,1),0),0),PLE!$AA$28*OFFSET(Import.PLQ,$A191-1,BI$15-1,1,1)),IF($E191&lt;&gt;1,IF(ISNUMBER(INDEX(Import.PLE,Detalhamento!$E191,Detalhamento!BI$15)),IF(INDEX(Import.PLE,Detalhamento!$E191,Detalhamento!BI$15)&lt;=mediçao,0,OFFSET(Import.PLQ,$A191-1,BI$15-1,1,1)),OFFSET(Import.PLQ,$A191-1,BI$15-1,1,1)),(1-PLE!$AA$28)*OFFSET(Import.PLQ,$A191-1,BI$15-1,1,1))))</f>
        <v>0</v>
      </c>
    </row>
    <row r="192" spans="1:61" ht="10.5" x14ac:dyDescent="0.25">
      <c r="A192" s="155">
        <v>292</v>
      </c>
      <c r="B192" s="21" t="str">
        <f t="shared" ca="1" si="25"/>
        <v>Evento</v>
      </c>
      <c r="E192" s="153">
        <f t="shared" ca="1" si="26"/>
        <v>18</v>
      </c>
      <c r="F192" s="154">
        <f t="shared" ca="1" si="27"/>
        <v>180000</v>
      </c>
      <c r="G192" s="154" t="str">
        <f t="shared" ca="1" si="31"/>
        <v>Evento</v>
      </c>
      <c r="H192" s="182" t="str">
        <f t="shared" ca="1" si="31"/>
        <v>Quad. - Serviços Finais</v>
      </c>
      <c r="I192" s="37" t="str">
        <f t="shared" ca="1" si="28"/>
        <v>R$</v>
      </c>
      <c r="J192" s="144">
        <f t="shared" ca="1" si="29"/>
        <v>1370.19</v>
      </c>
      <c r="K192" s="67"/>
      <c r="L192" s="144">
        <f ca="1">IF(L$13="",0,CHOOSE(Detalhamento.OpçãoServiços,OFFSET(Import.PLQ,$A192-1,L$15-1,1,1),IF($E192&lt;&gt;1,IF(ISNUMBER(INDEX(Import.PLE,Detalhamento!$E192,Detalhamento!L$15)),IF(INDEX(Import.PLE,Detalhamento!$E192,Detalhamento!L$15)&lt;=mediçao,OFFSET(Import.PLQ,$A192-1,L$15-1,1,1),0),0),PLE!$AA$28*OFFSET(Import.PLQ,$A192-1,L$15-1,1,1)),IF($E192&lt;&gt;1,IF(ISNUMBER(INDEX(Import.PLE,Detalhamento!$E192,Detalhamento!L$15)),IF(INDEX(Import.PLE,Detalhamento!$E192,Detalhamento!L$15)&lt;=mediçao,0,OFFSET(Import.PLQ,$A192-1,L$15-1,1,1)),OFFSET(Import.PLQ,$A192-1,L$15-1,1,1)),(1-PLE!$AA$28)*OFFSET(Import.PLQ,$A192-1,L$15-1,1,1))))</f>
        <v>1370.19</v>
      </c>
      <c r="M192" s="144">
        <f ca="1">IF(M$13="",0,CHOOSE(Detalhamento.OpçãoServiços,OFFSET(Import.PLQ,$A192-1,M$15-1,1,1),IF($E192&lt;&gt;1,IF(ISNUMBER(INDEX(Import.PLE,Detalhamento!$E192,Detalhamento!M$15)),IF(INDEX(Import.PLE,Detalhamento!$E192,Detalhamento!M$15)&lt;=mediçao,OFFSET(Import.PLQ,$A192-1,M$15-1,1,1),0),0),PLE!$AA$28*OFFSET(Import.PLQ,$A192-1,M$15-1,1,1)),IF($E192&lt;&gt;1,IF(ISNUMBER(INDEX(Import.PLE,Detalhamento!$E192,Detalhamento!M$15)),IF(INDEX(Import.PLE,Detalhamento!$E192,Detalhamento!M$15)&lt;=mediçao,0,OFFSET(Import.PLQ,$A192-1,M$15-1,1,1)),OFFSET(Import.PLQ,$A192-1,M$15-1,1,1)),(1-PLE!$AA$28)*OFFSET(Import.PLQ,$A192-1,M$15-1,1,1))))</f>
        <v>0</v>
      </c>
      <c r="N192" s="144">
        <f ca="1">IF(N$13="",0,CHOOSE(Detalhamento.OpçãoServiços,OFFSET(Import.PLQ,$A192-1,N$15-1,1,1),IF($E192&lt;&gt;1,IF(ISNUMBER(INDEX(Import.PLE,Detalhamento!$E192,Detalhamento!N$15)),IF(INDEX(Import.PLE,Detalhamento!$E192,Detalhamento!N$15)&lt;=mediçao,OFFSET(Import.PLQ,$A192-1,N$15-1,1,1),0),0),PLE!$AA$28*OFFSET(Import.PLQ,$A192-1,N$15-1,1,1)),IF($E192&lt;&gt;1,IF(ISNUMBER(INDEX(Import.PLE,Detalhamento!$E192,Detalhamento!N$15)),IF(INDEX(Import.PLE,Detalhamento!$E192,Detalhamento!N$15)&lt;=mediçao,0,OFFSET(Import.PLQ,$A192-1,N$15-1,1,1)),OFFSET(Import.PLQ,$A192-1,N$15-1,1,1)),(1-PLE!$AA$28)*OFFSET(Import.PLQ,$A192-1,N$15-1,1,1))))</f>
        <v>0</v>
      </c>
      <c r="O192" s="144">
        <f ca="1">IF(O$13="",0,CHOOSE(Detalhamento.OpçãoServiços,OFFSET(Import.PLQ,$A192-1,O$15-1,1,1),IF($E192&lt;&gt;1,IF(ISNUMBER(INDEX(Import.PLE,Detalhamento!$E192,Detalhamento!O$15)),IF(INDEX(Import.PLE,Detalhamento!$E192,Detalhamento!O$15)&lt;=mediçao,OFFSET(Import.PLQ,$A192-1,O$15-1,1,1),0),0),PLE!$AA$28*OFFSET(Import.PLQ,$A192-1,O$15-1,1,1)),IF($E192&lt;&gt;1,IF(ISNUMBER(INDEX(Import.PLE,Detalhamento!$E192,Detalhamento!O$15)),IF(INDEX(Import.PLE,Detalhamento!$E192,Detalhamento!O$15)&lt;=mediçao,0,OFFSET(Import.PLQ,$A192-1,O$15-1,1,1)),OFFSET(Import.PLQ,$A192-1,O$15-1,1,1)),(1-PLE!$AA$28)*OFFSET(Import.PLQ,$A192-1,O$15-1,1,1))))</f>
        <v>0</v>
      </c>
      <c r="P192" s="144">
        <f ca="1">IF(P$13="",0,CHOOSE(Detalhamento.OpçãoServiços,OFFSET(Import.PLQ,$A192-1,P$15-1,1,1),IF($E192&lt;&gt;1,IF(ISNUMBER(INDEX(Import.PLE,Detalhamento!$E192,Detalhamento!P$15)),IF(INDEX(Import.PLE,Detalhamento!$E192,Detalhamento!P$15)&lt;=mediçao,OFFSET(Import.PLQ,$A192-1,P$15-1,1,1),0),0),PLE!$AA$28*OFFSET(Import.PLQ,$A192-1,P$15-1,1,1)),IF($E192&lt;&gt;1,IF(ISNUMBER(INDEX(Import.PLE,Detalhamento!$E192,Detalhamento!P$15)),IF(INDEX(Import.PLE,Detalhamento!$E192,Detalhamento!P$15)&lt;=mediçao,0,OFFSET(Import.PLQ,$A192-1,P$15-1,1,1)),OFFSET(Import.PLQ,$A192-1,P$15-1,1,1)),(1-PLE!$AA$28)*OFFSET(Import.PLQ,$A192-1,P$15-1,1,1))))</f>
        <v>0</v>
      </c>
      <c r="Q192" s="144">
        <f ca="1">IF(Q$13="",0,CHOOSE(Detalhamento.OpçãoServiços,OFFSET(Import.PLQ,$A192-1,Q$15-1,1,1),IF($E192&lt;&gt;1,IF(ISNUMBER(INDEX(Import.PLE,Detalhamento!$E192,Detalhamento!Q$15)),IF(INDEX(Import.PLE,Detalhamento!$E192,Detalhamento!Q$15)&lt;=mediçao,OFFSET(Import.PLQ,$A192-1,Q$15-1,1,1),0),0),PLE!$AA$28*OFFSET(Import.PLQ,$A192-1,Q$15-1,1,1)),IF($E192&lt;&gt;1,IF(ISNUMBER(INDEX(Import.PLE,Detalhamento!$E192,Detalhamento!Q$15)),IF(INDEX(Import.PLE,Detalhamento!$E192,Detalhamento!Q$15)&lt;=mediçao,0,OFFSET(Import.PLQ,$A192-1,Q$15-1,1,1)),OFFSET(Import.PLQ,$A192-1,Q$15-1,1,1)),(1-PLE!$AA$28)*OFFSET(Import.PLQ,$A192-1,Q$15-1,1,1))))</f>
        <v>0</v>
      </c>
      <c r="R192" s="144">
        <f ca="1">IF(R$13="",0,CHOOSE(Detalhamento.OpçãoServiços,OFFSET(Import.PLQ,$A192-1,R$15-1,1,1),IF($E192&lt;&gt;1,IF(ISNUMBER(INDEX(Import.PLE,Detalhamento!$E192,Detalhamento!R$15)),IF(INDEX(Import.PLE,Detalhamento!$E192,Detalhamento!R$15)&lt;=mediçao,OFFSET(Import.PLQ,$A192-1,R$15-1,1,1),0),0),PLE!$AA$28*OFFSET(Import.PLQ,$A192-1,R$15-1,1,1)),IF($E192&lt;&gt;1,IF(ISNUMBER(INDEX(Import.PLE,Detalhamento!$E192,Detalhamento!R$15)),IF(INDEX(Import.PLE,Detalhamento!$E192,Detalhamento!R$15)&lt;=mediçao,0,OFFSET(Import.PLQ,$A192-1,R$15-1,1,1)),OFFSET(Import.PLQ,$A192-1,R$15-1,1,1)),(1-PLE!$AA$28)*OFFSET(Import.PLQ,$A192-1,R$15-1,1,1))))</f>
        <v>0</v>
      </c>
      <c r="S192" s="144">
        <f ca="1">IF(S$13="",0,CHOOSE(Detalhamento.OpçãoServiços,OFFSET(Import.PLQ,$A192-1,S$15-1,1,1),IF($E192&lt;&gt;1,IF(ISNUMBER(INDEX(Import.PLE,Detalhamento!$E192,Detalhamento!S$15)),IF(INDEX(Import.PLE,Detalhamento!$E192,Detalhamento!S$15)&lt;=mediçao,OFFSET(Import.PLQ,$A192-1,S$15-1,1,1),0),0),PLE!$AA$28*OFFSET(Import.PLQ,$A192-1,S$15-1,1,1)),IF($E192&lt;&gt;1,IF(ISNUMBER(INDEX(Import.PLE,Detalhamento!$E192,Detalhamento!S$15)),IF(INDEX(Import.PLE,Detalhamento!$E192,Detalhamento!S$15)&lt;=mediçao,0,OFFSET(Import.PLQ,$A192-1,S$15-1,1,1)),OFFSET(Import.PLQ,$A192-1,S$15-1,1,1)),(1-PLE!$AA$28)*OFFSET(Import.PLQ,$A192-1,S$15-1,1,1))))</f>
        <v>0</v>
      </c>
      <c r="T192" s="144">
        <f ca="1">IF(T$13="",0,CHOOSE(Detalhamento.OpçãoServiços,OFFSET(Import.PLQ,$A192-1,T$15-1,1,1),IF($E192&lt;&gt;1,IF(ISNUMBER(INDEX(Import.PLE,Detalhamento!$E192,Detalhamento!T$15)),IF(INDEX(Import.PLE,Detalhamento!$E192,Detalhamento!T$15)&lt;=mediçao,OFFSET(Import.PLQ,$A192-1,T$15-1,1,1),0),0),PLE!$AA$28*OFFSET(Import.PLQ,$A192-1,T$15-1,1,1)),IF($E192&lt;&gt;1,IF(ISNUMBER(INDEX(Import.PLE,Detalhamento!$E192,Detalhamento!T$15)),IF(INDEX(Import.PLE,Detalhamento!$E192,Detalhamento!T$15)&lt;=mediçao,0,OFFSET(Import.PLQ,$A192-1,T$15-1,1,1)),OFFSET(Import.PLQ,$A192-1,T$15-1,1,1)),(1-PLE!$AA$28)*OFFSET(Import.PLQ,$A192-1,T$15-1,1,1))))</f>
        <v>0</v>
      </c>
      <c r="U192" s="144">
        <f ca="1">IF(U$13="",0,CHOOSE(Detalhamento.OpçãoServiços,OFFSET(Import.PLQ,$A192-1,U$15-1,1,1),IF($E192&lt;&gt;1,IF(ISNUMBER(INDEX(Import.PLE,Detalhamento!$E192,Detalhamento!U$15)),IF(INDEX(Import.PLE,Detalhamento!$E192,Detalhamento!U$15)&lt;=mediçao,OFFSET(Import.PLQ,$A192-1,U$15-1,1,1),0),0),PLE!$AA$28*OFFSET(Import.PLQ,$A192-1,U$15-1,1,1)),IF($E192&lt;&gt;1,IF(ISNUMBER(INDEX(Import.PLE,Detalhamento!$E192,Detalhamento!U$15)),IF(INDEX(Import.PLE,Detalhamento!$E192,Detalhamento!U$15)&lt;=mediçao,0,OFFSET(Import.PLQ,$A192-1,U$15-1,1,1)),OFFSET(Import.PLQ,$A192-1,U$15-1,1,1)),(1-PLE!$AA$28)*OFFSET(Import.PLQ,$A192-1,U$15-1,1,1))))</f>
        <v>0</v>
      </c>
      <c r="V192" s="144">
        <f ca="1">IF(V$13="",0,CHOOSE(Detalhamento.OpçãoServiços,OFFSET(Import.PLQ,$A192-1,V$15-1,1,1),IF($E192&lt;&gt;1,IF(ISNUMBER(INDEX(Import.PLE,Detalhamento!$E192,Detalhamento!V$15)),IF(INDEX(Import.PLE,Detalhamento!$E192,Detalhamento!V$15)&lt;=mediçao,OFFSET(Import.PLQ,$A192-1,V$15-1,1,1),0),0),PLE!$AA$28*OFFSET(Import.PLQ,$A192-1,V$15-1,1,1)),IF($E192&lt;&gt;1,IF(ISNUMBER(INDEX(Import.PLE,Detalhamento!$E192,Detalhamento!V$15)),IF(INDEX(Import.PLE,Detalhamento!$E192,Detalhamento!V$15)&lt;=mediçao,0,OFFSET(Import.PLQ,$A192-1,V$15-1,1,1)),OFFSET(Import.PLQ,$A192-1,V$15-1,1,1)),(1-PLE!$AA$28)*OFFSET(Import.PLQ,$A192-1,V$15-1,1,1))))</f>
        <v>0</v>
      </c>
      <c r="W192" s="144">
        <f ca="1">IF(W$13="",0,CHOOSE(Detalhamento.OpçãoServiços,OFFSET(Import.PLQ,$A192-1,W$15-1,1,1),IF($E192&lt;&gt;1,IF(ISNUMBER(INDEX(Import.PLE,Detalhamento!$E192,Detalhamento!W$15)),IF(INDEX(Import.PLE,Detalhamento!$E192,Detalhamento!W$15)&lt;=mediçao,OFFSET(Import.PLQ,$A192-1,W$15-1,1,1),0),0),PLE!$AA$28*OFFSET(Import.PLQ,$A192-1,W$15-1,1,1)),IF($E192&lt;&gt;1,IF(ISNUMBER(INDEX(Import.PLE,Detalhamento!$E192,Detalhamento!W$15)),IF(INDEX(Import.PLE,Detalhamento!$E192,Detalhamento!W$15)&lt;=mediçao,0,OFFSET(Import.PLQ,$A192-1,W$15-1,1,1)),OFFSET(Import.PLQ,$A192-1,W$15-1,1,1)),(1-PLE!$AA$28)*OFFSET(Import.PLQ,$A192-1,W$15-1,1,1))))</f>
        <v>0</v>
      </c>
      <c r="X192" s="144">
        <f ca="1">IF(X$13="",0,CHOOSE(Detalhamento.OpçãoServiços,OFFSET(Import.PLQ,$A192-1,X$15-1,1,1),IF($E192&lt;&gt;1,IF(ISNUMBER(INDEX(Import.PLE,Detalhamento!$E192,Detalhamento!X$15)),IF(INDEX(Import.PLE,Detalhamento!$E192,Detalhamento!X$15)&lt;=mediçao,OFFSET(Import.PLQ,$A192-1,X$15-1,1,1),0),0),PLE!$AA$28*OFFSET(Import.PLQ,$A192-1,X$15-1,1,1)),IF($E192&lt;&gt;1,IF(ISNUMBER(INDEX(Import.PLE,Detalhamento!$E192,Detalhamento!X$15)),IF(INDEX(Import.PLE,Detalhamento!$E192,Detalhamento!X$15)&lt;=mediçao,0,OFFSET(Import.PLQ,$A192-1,X$15-1,1,1)),OFFSET(Import.PLQ,$A192-1,X$15-1,1,1)),(1-PLE!$AA$28)*OFFSET(Import.PLQ,$A192-1,X$15-1,1,1))))</f>
        <v>0</v>
      </c>
      <c r="Y192" s="144">
        <f ca="1">IF(Y$13="",0,CHOOSE(Detalhamento.OpçãoServiços,OFFSET(Import.PLQ,$A192-1,Y$15-1,1,1),IF($E192&lt;&gt;1,IF(ISNUMBER(INDEX(Import.PLE,Detalhamento!$E192,Detalhamento!Y$15)),IF(INDEX(Import.PLE,Detalhamento!$E192,Detalhamento!Y$15)&lt;=mediçao,OFFSET(Import.PLQ,$A192-1,Y$15-1,1,1),0),0),PLE!$AA$28*OFFSET(Import.PLQ,$A192-1,Y$15-1,1,1)),IF($E192&lt;&gt;1,IF(ISNUMBER(INDEX(Import.PLE,Detalhamento!$E192,Detalhamento!Y$15)),IF(INDEX(Import.PLE,Detalhamento!$E192,Detalhamento!Y$15)&lt;=mediçao,0,OFFSET(Import.PLQ,$A192-1,Y$15-1,1,1)),OFFSET(Import.PLQ,$A192-1,Y$15-1,1,1)),(1-PLE!$AA$28)*OFFSET(Import.PLQ,$A192-1,Y$15-1,1,1))))</f>
        <v>0</v>
      </c>
      <c r="Z192" s="144">
        <f ca="1">IF(Z$13="",0,CHOOSE(Detalhamento.OpçãoServiços,OFFSET(Import.PLQ,$A192-1,Z$15-1,1,1),IF($E192&lt;&gt;1,IF(ISNUMBER(INDEX(Import.PLE,Detalhamento!$E192,Detalhamento!Z$15)),IF(INDEX(Import.PLE,Detalhamento!$E192,Detalhamento!Z$15)&lt;=mediçao,OFFSET(Import.PLQ,$A192-1,Z$15-1,1,1),0),0),PLE!$AA$28*OFFSET(Import.PLQ,$A192-1,Z$15-1,1,1)),IF($E192&lt;&gt;1,IF(ISNUMBER(INDEX(Import.PLE,Detalhamento!$E192,Detalhamento!Z$15)),IF(INDEX(Import.PLE,Detalhamento!$E192,Detalhamento!Z$15)&lt;=mediçao,0,OFFSET(Import.PLQ,$A192-1,Z$15-1,1,1)),OFFSET(Import.PLQ,$A192-1,Z$15-1,1,1)),(1-PLE!$AA$28)*OFFSET(Import.PLQ,$A192-1,Z$15-1,1,1))))</f>
        <v>0</v>
      </c>
      <c r="AA192" s="144">
        <f ca="1">IF(AA$13="",0,CHOOSE(Detalhamento.OpçãoServiços,OFFSET(Import.PLQ,$A192-1,AA$15-1,1,1),IF($E192&lt;&gt;1,IF(ISNUMBER(INDEX(Import.PLE,Detalhamento!$E192,Detalhamento!AA$15)),IF(INDEX(Import.PLE,Detalhamento!$E192,Detalhamento!AA$15)&lt;=mediçao,OFFSET(Import.PLQ,$A192-1,AA$15-1,1,1),0),0),PLE!$AA$28*OFFSET(Import.PLQ,$A192-1,AA$15-1,1,1)),IF($E192&lt;&gt;1,IF(ISNUMBER(INDEX(Import.PLE,Detalhamento!$E192,Detalhamento!AA$15)),IF(INDEX(Import.PLE,Detalhamento!$E192,Detalhamento!AA$15)&lt;=mediçao,0,OFFSET(Import.PLQ,$A192-1,AA$15-1,1,1)),OFFSET(Import.PLQ,$A192-1,AA$15-1,1,1)),(1-PLE!$AA$28)*OFFSET(Import.PLQ,$A192-1,AA$15-1,1,1))))</f>
        <v>0</v>
      </c>
      <c r="AB192" s="144">
        <f ca="1">IF(AB$13="",0,CHOOSE(Detalhamento.OpçãoServiços,OFFSET(Import.PLQ,$A192-1,AB$15-1,1,1),IF($E192&lt;&gt;1,IF(ISNUMBER(INDEX(Import.PLE,Detalhamento!$E192,Detalhamento!AB$15)),IF(INDEX(Import.PLE,Detalhamento!$E192,Detalhamento!AB$15)&lt;=mediçao,OFFSET(Import.PLQ,$A192-1,AB$15-1,1,1),0),0),PLE!$AA$28*OFFSET(Import.PLQ,$A192-1,AB$15-1,1,1)),IF($E192&lt;&gt;1,IF(ISNUMBER(INDEX(Import.PLE,Detalhamento!$E192,Detalhamento!AB$15)),IF(INDEX(Import.PLE,Detalhamento!$E192,Detalhamento!AB$15)&lt;=mediçao,0,OFFSET(Import.PLQ,$A192-1,AB$15-1,1,1)),OFFSET(Import.PLQ,$A192-1,AB$15-1,1,1)),(1-PLE!$AA$28)*OFFSET(Import.PLQ,$A192-1,AB$15-1,1,1))))</f>
        <v>0</v>
      </c>
      <c r="AC192" s="144">
        <f ca="1">IF(AC$13="",0,CHOOSE(Detalhamento.OpçãoServiços,OFFSET(Import.PLQ,$A192-1,AC$15-1,1,1),IF($E192&lt;&gt;1,IF(ISNUMBER(INDEX(Import.PLE,Detalhamento!$E192,Detalhamento!AC$15)),IF(INDEX(Import.PLE,Detalhamento!$E192,Detalhamento!AC$15)&lt;=mediçao,OFFSET(Import.PLQ,$A192-1,AC$15-1,1,1),0),0),PLE!$AA$28*OFFSET(Import.PLQ,$A192-1,AC$15-1,1,1)),IF($E192&lt;&gt;1,IF(ISNUMBER(INDEX(Import.PLE,Detalhamento!$E192,Detalhamento!AC$15)),IF(INDEX(Import.PLE,Detalhamento!$E192,Detalhamento!AC$15)&lt;=mediçao,0,OFFSET(Import.PLQ,$A192-1,AC$15-1,1,1)),OFFSET(Import.PLQ,$A192-1,AC$15-1,1,1)),(1-PLE!$AA$28)*OFFSET(Import.PLQ,$A192-1,AC$15-1,1,1))))</f>
        <v>0</v>
      </c>
      <c r="AD192" s="144">
        <f ca="1">IF(AD$13="",0,CHOOSE(Detalhamento.OpçãoServiços,OFFSET(Import.PLQ,$A192-1,AD$15-1,1,1),IF($E192&lt;&gt;1,IF(ISNUMBER(INDEX(Import.PLE,Detalhamento!$E192,Detalhamento!AD$15)),IF(INDEX(Import.PLE,Detalhamento!$E192,Detalhamento!AD$15)&lt;=mediçao,OFFSET(Import.PLQ,$A192-1,AD$15-1,1,1),0),0),PLE!$AA$28*OFFSET(Import.PLQ,$A192-1,AD$15-1,1,1)),IF($E192&lt;&gt;1,IF(ISNUMBER(INDEX(Import.PLE,Detalhamento!$E192,Detalhamento!AD$15)),IF(INDEX(Import.PLE,Detalhamento!$E192,Detalhamento!AD$15)&lt;=mediçao,0,OFFSET(Import.PLQ,$A192-1,AD$15-1,1,1)),OFFSET(Import.PLQ,$A192-1,AD$15-1,1,1)),(1-PLE!$AA$28)*OFFSET(Import.PLQ,$A192-1,AD$15-1,1,1))))</f>
        <v>0</v>
      </c>
      <c r="AE192" s="144">
        <f ca="1">IF(AE$13="",0,CHOOSE(Detalhamento.OpçãoServiços,OFFSET(Import.PLQ,$A192-1,AE$15-1,1,1),IF($E192&lt;&gt;1,IF(ISNUMBER(INDEX(Import.PLE,Detalhamento!$E192,Detalhamento!AE$15)),IF(INDEX(Import.PLE,Detalhamento!$E192,Detalhamento!AE$15)&lt;=mediçao,OFFSET(Import.PLQ,$A192-1,AE$15-1,1,1),0),0),PLE!$AA$28*OFFSET(Import.PLQ,$A192-1,AE$15-1,1,1)),IF($E192&lt;&gt;1,IF(ISNUMBER(INDEX(Import.PLE,Detalhamento!$E192,Detalhamento!AE$15)),IF(INDEX(Import.PLE,Detalhamento!$E192,Detalhamento!AE$15)&lt;=mediçao,0,OFFSET(Import.PLQ,$A192-1,AE$15-1,1,1)),OFFSET(Import.PLQ,$A192-1,AE$15-1,1,1)),(1-PLE!$AA$28)*OFFSET(Import.PLQ,$A192-1,AE$15-1,1,1))))</f>
        <v>0</v>
      </c>
      <c r="AF192" s="144">
        <f ca="1">IF(AF$13="",0,CHOOSE(Detalhamento.OpçãoServiços,OFFSET(Import.PLQ,$A192-1,AF$15-1,1,1),IF($E192&lt;&gt;1,IF(ISNUMBER(INDEX(Import.PLE,Detalhamento!$E192,Detalhamento!AF$15)),IF(INDEX(Import.PLE,Detalhamento!$E192,Detalhamento!AF$15)&lt;=mediçao,OFFSET(Import.PLQ,$A192-1,AF$15-1,1,1),0),0),PLE!$AA$28*OFFSET(Import.PLQ,$A192-1,AF$15-1,1,1)),IF($E192&lt;&gt;1,IF(ISNUMBER(INDEX(Import.PLE,Detalhamento!$E192,Detalhamento!AF$15)),IF(INDEX(Import.PLE,Detalhamento!$E192,Detalhamento!AF$15)&lt;=mediçao,0,OFFSET(Import.PLQ,$A192-1,AF$15-1,1,1)),OFFSET(Import.PLQ,$A192-1,AF$15-1,1,1)),(1-PLE!$AA$28)*OFFSET(Import.PLQ,$A192-1,AF$15-1,1,1))))</f>
        <v>0</v>
      </c>
      <c r="AG192" s="144">
        <f ca="1">IF(AG$13="",0,CHOOSE(Detalhamento.OpçãoServiços,OFFSET(Import.PLQ,$A192-1,AG$15-1,1,1),IF($E192&lt;&gt;1,IF(ISNUMBER(INDEX(Import.PLE,Detalhamento!$E192,Detalhamento!AG$15)),IF(INDEX(Import.PLE,Detalhamento!$E192,Detalhamento!AG$15)&lt;=mediçao,OFFSET(Import.PLQ,$A192-1,AG$15-1,1,1),0),0),PLE!$AA$28*OFFSET(Import.PLQ,$A192-1,AG$15-1,1,1)),IF($E192&lt;&gt;1,IF(ISNUMBER(INDEX(Import.PLE,Detalhamento!$E192,Detalhamento!AG$15)),IF(INDEX(Import.PLE,Detalhamento!$E192,Detalhamento!AG$15)&lt;=mediçao,0,OFFSET(Import.PLQ,$A192-1,AG$15-1,1,1)),OFFSET(Import.PLQ,$A192-1,AG$15-1,1,1)),(1-PLE!$AA$28)*OFFSET(Import.PLQ,$A192-1,AG$15-1,1,1))))</f>
        <v>0</v>
      </c>
      <c r="AH192" s="144">
        <f ca="1">IF(AH$13="",0,CHOOSE(Detalhamento.OpçãoServiços,OFFSET(Import.PLQ,$A192-1,AH$15-1,1,1),IF($E192&lt;&gt;1,IF(ISNUMBER(INDEX(Import.PLE,Detalhamento!$E192,Detalhamento!AH$15)),IF(INDEX(Import.PLE,Detalhamento!$E192,Detalhamento!AH$15)&lt;=mediçao,OFFSET(Import.PLQ,$A192-1,AH$15-1,1,1),0),0),PLE!$AA$28*OFFSET(Import.PLQ,$A192-1,AH$15-1,1,1)),IF($E192&lt;&gt;1,IF(ISNUMBER(INDEX(Import.PLE,Detalhamento!$E192,Detalhamento!AH$15)),IF(INDEX(Import.PLE,Detalhamento!$E192,Detalhamento!AH$15)&lt;=mediçao,0,OFFSET(Import.PLQ,$A192-1,AH$15-1,1,1)),OFFSET(Import.PLQ,$A192-1,AH$15-1,1,1)),(1-PLE!$AA$28)*OFFSET(Import.PLQ,$A192-1,AH$15-1,1,1))))</f>
        <v>0</v>
      </c>
      <c r="AI192" s="144">
        <f ca="1">IF(AI$13="",0,CHOOSE(Detalhamento.OpçãoServiços,OFFSET(Import.PLQ,$A192-1,AI$15-1,1,1),IF($E192&lt;&gt;1,IF(ISNUMBER(INDEX(Import.PLE,Detalhamento!$E192,Detalhamento!AI$15)),IF(INDEX(Import.PLE,Detalhamento!$E192,Detalhamento!AI$15)&lt;=mediçao,OFFSET(Import.PLQ,$A192-1,AI$15-1,1,1),0),0),PLE!$AA$28*OFFSET(Import.PLQ,$A192-1,AI$15-1,1,1)),IF($E192&lt;&gt;1,IF(ISNUMBER(INDEX(Import.PLE,Detalhamento!$E192,Detalhamento!AI$15)),IF(INDEX(Import.PLE,Detalhamento!$E192,Detalhamento!AI$15)&lt;=mediçao,0,OFFSET(Import.PLQ,$A192-1,AI$15-1,1,1)),OFFSET(Import.PLQ,$A192-1,AI$15-1,1,1)),(1-PLE!$AA$28)*OFFSET(Import.PLQ,$A192-1,AI$15-1,1,1))))</f>
        <v>0</v>
      </c>
      <c r="AJ192" s="144">
        <f ca="1">IF(AJ$13="",0,CHOOSE(Detalhamento.OpçãoServiços,OFFSET(Import.PLQ,$A192-1,AJ$15-1,1,1),IF($E192&lt;&gt;1,IF(ISNUMBER(INDEX(Import.PLE,Detalhamento!$E192,Detalhamento!AJ$15)),IF(INDEX(Import.PLE,Detalhamento!$E192,Detalhamento!AJ$15)&lt;=mediçao,OFFSET(Import.PLQ,$A192-1,AJ$15-1,1,1),0),0),PLE!$AA$28*OFFSET(Import.PLQ,$A192-1,AJ$15-1,1,1)),IF($E192&lt;&gt;1,IF(ISNUMBER(INDEX(Import.PLE,Detalhamento!$E192,Detalhamento!AJ$15)),IF(INDEX(Import.PLE,Detalhamento!$E192,Detalhamento!AJ$15)&lt;=mediçao,0,OFFSET(Import.PLQ,$A192-1,AJ$15-1,1,1)),OFFSET(Import.PLQ,$A192-1,AJ$15-1,1,1)),(1-PLE!$AA$28)*OFFSET(Import.PLQ,$A192-1,AJ$15-1,1,1))))</f>
        <v>0</v>
      </c>
      <c r="AK192" s="144">
        <f ca="1">IF(AK$13="",0,CHOOSE(Detalhamento.OpçãoServiços,OFFSET(Import.PLQ,$A192-1,AK$15-1,1,1),IF($E192&lt;&gt;1,IF(ISNUMBER(INDEX(Import.PLE,Detalhamento!$E192,Detalhamento!AK$15)),IF(INDEX(Import.PLE,Detalhamento!$E192,Detalhamento!AK$15)&lt;=mediçao,OFFSET(Import.PLQ,$A192-1,AK$15-1,1,1),0),0),PLE!$AA$28*OFFSET(Import.PLQ,$A192-1,AK$15-1,1,1)),IF($E192&lt;&gt;1,IF(ISNUMBER(INDEX(Import.PLE,Detalhamento!$E192,Detalhamento!AK$15)),IF(INDEX(Import.PLE,Detalhamento!$E192,Detalhamento!AK$15)&lt;=mediçao,0,OFFSET(Import.PLQ,$A192-1,AK$15-1,1,1)),OFFSET(Import.PLQ,$A192-1,AK$15-1,1,1)),(1-PLE!$AA$28)*OFFSET(Import.PLQ,$A192-1,AK$15-1,1,1))))</f>
        <v>0</v>
      </c>
      <c r="AL192" s="144">
        <f ca="1">IF(AL$13="",0,CHOOSE(Detalhamento.OpçãoServiços,OFFSET(Import.PLQ,$A192-1,AL$15-1,1,1),IF($E192&lt;&gt;1,IF(ISNUMBER(INDEX(Import.PLE,Detalhamento!$E192,Detalhamento!AL$15)),IF(INDEX(Import.PLE,Detalhamento!$E192,Detalhamento!AL$15)&lt;=mediçao,OFFSET(Import.PLQ,$A192-1,AL$15-1,1,1),0),0),PLE!$AA$28*OFFSET(Import.PLQ,$A192-1,AL$15-1,1,1)),IF($E192&lt;&gt;1,IF(ISNUMBER(INDEX(Import.PLE,Detalhamento!$E192,Detalhamento!AL$15)),IF(INDEX(Import.PLE,Detalhamento!$E192,Detalhamento!AL$15)&lt;=mediçao,0,OFFSET(Import.PLQ,$A192-1,AL$15-1,1,1)),OFFSET(Import.PLQ,$A192-1,AL$15-1,1,1)),(1-PLE!$AA$28)*OFFSET(Import.PLQ,$A192-1,AL$15-1,1,1))))</f>
        <v>0</v>
      </c>
      <c r="AM192" s="144">
        <f ca="1">IF(AM$13="",0,CHOOSE(Detalhamento.OpçãoServiços,OFFSET(Import.PLQ,$A192-1,AM$15-1,1,1),IF($E192&lt;&gt;1,IF(ISNUMBER(INDEX(Import.PLE,Detalhamento!$E192,Detalhamento!AM$15)),IF(INDEX(Import.PLE,Detalhamento!$E192,Detalhamento!AM$15)&lt;=mediçao,OFFSET(Import.PLQ,$A192-1,AM$15-1,1,1),0),0),PLE!$AA$28*OFFSET(Import.PLQ,$A192-1,AM$15-1,1,1)),IF($E192&lt;&gt;1,IF(ISNUMBER(INDEX(Import.PLE,Detalhamento!$E192,Detalhamento!AM$15)),IF(INDEX(Import.PLE,Detalhamento!$E192,Detalhamento!AM$15)&lt;=mediçao,0,OFFSET(Import.PLQ,$A192-1,AM$15-1,1,1)),OFFSET(Import.PLQ,$A192-1,AM$15-1,1,1)),(1-PLE!$AA$28)*OFFSET(Import.PLQ,$A192-1,AM$15-1,1,1))))</f>
        <v>0</v>
      </c>
      <c r="AN192" s="144">
        <f ca="1">IF(AN$13="",0,CHOOSE(Detalhamento.OpçãoServiços,OFFSET(Import.PLQ,$A192-1,AN$15-1,1,1),IF($E192&lt;&gt;1,IF(ISNUMBER(INDEX(Import.PLE,Detalhamento!$E192,Detalhamento!AN$15)),IF(INDEX(Import.PLE,Detalhamento!$E192,Detalhamento!AN$15)&lt;=mediçao,OFFSET(Import.PLQ,$A192-1,AN$15-1,1,1),0),0),PLE!$AA$28*OFFSET(Import.PLQ,$A192-1,AN$15-1,1,1)),IF($E192&lt;&gt;1,IF(ISNUMBER(INDEX(Import.PLE,Detalhamento!$E192,Detalhamento!AN$15)),IF(INDEX(Import.PLE,Detalhamento!$E192,Detalhamento!AN$15)&lt;=mediçao,0,OFFSET(Import.PLQ,$A192-1,AN$15-1,1,1)),OFFSET(Import.PLQ,$A192-1,AN$15-1,1,1)),(1-PLE!$AA$28)*OFFSET(Import.PLQ,$A192-1,AN$15-1,1,1))))</f>
        <v>0</v>
      </c>
      <c r="AO192" s="144">
        <f ca="1">IF(AO$13="",0,CHOOSE(Detalhamento.OpçãoServiços,OFFSET(Import.PLQ,$A192-1,AO$15-1,1,1),IF($E192&lt;&gt;1,IF(ISNUMBER(INDEX(Import.PLE,Detalhamento!$E192,Detalhamento!AO$15)),IF(INDEX(Import.PLE,Detalhamento!$E192,Detalhamento!AO$15)&lt;=mediçao,OFFSET(Import.PLQ,$A192-1,AO$15-1,1,1),0),0),PLE!$AA$28*OFFSET(Import.PLQ,$A192-1,AO$15-1,1,1)),IF($E192&lt;&gt;1,IF(ISNUMBER(INDEX(Import.PLE,Detalhamento!$E192,Detalhamento!AO$15)),IF(INDEX(Import.PLE,Detalhamento!$E192,Detalhamento!AO$15)&lt;=mediçao,0,OFFSET(Import.PLQ,$A192-1,AO$15-1,1,1)),OFFSET(Import.PLQ,$A192-1,AO$15-1,1,1)),(1-PLE!$AA$28)*OFFSET(Import.PLQ,$A192-1,AO$15-1,1,1))))</f>
        <v>0</v>
      </c>
      <c r="AP192" s="144">
        <f ca="1">IF(AP$13="",0,CHOOSE(Detalhamento.OpçãoServiços,OFFSET(Import.PLQ,$A192-1,AP$15-1,1,1),IF($E192&lt;&gt;1,IF(ISNUMBER(INDEX(Import.PLE,Detalhamento!$E192,Detalhamento!AP$15)),IF(INDEX(Import.PLE,Detalhamento!$E192,Detalhamento!AP$15)&lt;=mediçao,OFFSET(Import.PLQ,$A192-1,AP$15-1,1,1),0),0),PLE!$AA$28*OFFSET(Import.PLQ,$A192-1,AP$15-1,1,1)),IF($E192&lt;&gt;1,IF(ISNUMBER(INDEX(Import.PLE,Detalhamento!$E192,Detalhamento!AP$15)),IF(INDEX(Import.PLE,Detalhamento!$E192,Detalhamento!AP$15)&lt;=mediçao,0,OFFSET(Import.PLQ,$A192-1,AP$15-1,1,1)),OFFSET(Import.PLQ,$A192-1,AP$15-1,1,1)),(1-PLE!$AA$28)*OFFSET(Import.PLQ,$A192-1,AP$15-1,1,1))))</f>
        <v>0</v>
      </c>
      <c r="AQ192" s="144">
        <f ca="1">IF(AQ$13="",0,CHOOSE(Detalhamento.OpçãoServiços,OFFSET(Import.PLQ,$A192-1,AQ$15-1,1,1),IF($E192&lt;&gt;1,IF(ISNUMBER(INDEX(Import.PLE,Detalhamento!$E192,Detalhamento!AQ$15)),IF(INDEX(Import.PLE,Detalhamento!$E192,Detalhamento!AQ$15)&lt;=mediçao,OFFSET(Import.PLQ,$A192-1,AQ$15-1,1,1),0),0),PLE!$AA$28*OFFSET(Import.PLQ,$A192-1,AQ$15-1,1,1)),IF($E192&lt;&gt;1,IF(ISNUMBER(INDEX(Import.PLE,Detalhamento!$E192,Detalhamento!AQ$15)),IF(INDEX(Import.PLE,Detalhamento!$E192,Detalhamento!AQ$15)&lt;=mediçao,0,OFFSET(Import.PLQ,$A192-1,AQ$15-1,1,1)),OFFSET(Import.PLQ,$A192-1,AQ$15-1,1,1)),(1-PLE!$AA$28)*OFFSET(Import.PLQ,$A192-1,AQ$15-1,1,1))))</f>
        <v>0</v>
      </c>
      <c r="AR192" s="144">
        <f ca="1">IF(AR$13="",0,CHOOSE(Detalhamento.OpçãoServiços,OFFSET(Import.PLQ,$A192-1,AR$15-1,1,1),IF($E192&lt;&gt;1,IF(ISNUMBER(INDEX(Import.PLE,Detalhamento!$E192,Detalhamento!AR$15)),IF(INDEX(Import.PLE,Detalhamento!$E192,Detalhamento!AR$15)&lt;=mediçao,OFFSET(Import.PLQ,$A192-1,AR$15-1,1,1),0),0),PLE!$AA$28*OFFSET(Import.PLQ,$A192-1,AR$15-1,1,1)),IF($E192&lt;&gt;1,IF(ISNUMBER(INDEX(Import.PLE,Detalhamento!$E192,Detalhamento!AR$15)),IF(INDEX(Import.PLE,Detalhamento!$E192,Detalhamento!AR$15)&lt;=mediçao,0,OFFSET(Import.PLQ,$A192-1,AR$15-1,1,1)),OFFSET(Import.PLQ,$A192-1,AR$15-1,1,1)),(1-PLE!$AA$28)*OFFSET(Import.PLQ,$A192-1,AR$15-1,1,1))))</f>
        <v>0</v>
      </c>
      <c r="AS192" s="144">
        <f ca="1">IF(AS$13="",0,CHOOSE(Detalhamento.OpçãoServiços,OFFSET(Import.PLQ,$A192-1,AS$15-1,1,1),IF($E192&lt;&gt;1,IF(ISNUMBER(INDEX(Import.PLE,Detalhamento!$E192,Detalhamento!AS$15)),IF(INDEX(Import.PLE,Detalhamento!$E192,Detalhamento!AS$15)&lt;=mediçao,OFFSET(Import.PLQ,$A192-1,AS$15-1,1,1),0),0),PLE!$AA$28*OFFSET(Import.PLQ,$A192-1,AS$15-1,1,1)),IF($E192&lt;&gt;1,IF(ISNUMBER(INDEX(Import.PLE,Detalhamento!$E192,Detalhamento!AS$15)),IF(INDEX(Import.PLE,Detalhamento!$E192,Detalhamento!AS$15)&lt;=mediçao,0,OFFSET(Import.PLQ,$A192-1,AS$15-1,1,1)),OFFSET(Import.PLQ,$A192-1,AS$15-1,1,1)),(1-PLE!$AA$28)*OFFSET(Import.PLQ,$A192-1,AS$15-1,1,1))))</f>
        <v>0</v>
      </c>
      <c r="AT192" s="144">
        <f ca="1">IF(AT$13="",0,CHOOSE(Detalhamento.OpçãoServiços,OFFSET(Import.PLQ,$A192-1,AT$15-1,1,1),IF($E192&lt;&gt;1,IF(ISNUMBER(INDEX(Import.PLE,Detalhamento!$E192,Detalhamento!AT$15)),IF(INDEX(Import.PLE,Detalhamento!$E192,Detalhamento!AT$15)&lt;=mediçao,OFFSET(Import.PLQ,$A192-1,AT$15-1,1,1),0),0),PLE!$AA$28*OFFSET(Import.PLQ,$A192-1,AT$15-1,1,1)),IF($E192&lt;&gt;1,IF(ISNUMBER(INDEX(Import.PLE,Detalhamento!$E192,Detalhamento!AT$15)),IF(INDEX(Import.PLE,Detalhamento!$E192,Detalhamento!AT$15)&lt;=mediçao,0,OFFSET(Import.PLQ,$A192-1,AT$15-1,1,1)),OFFSET(Import.PLQ,$A192-1,AT$15-1,1,1)),(1-PLE!$AA$28)*OFFSET(Import.PLQ,$A192-1,AT$15-1,1,1))))</f>
        <v>0</v>
      </c>
      <c r="AU192" s="144">
        <f ca="1">IF(AU$13="",0,CHOOSE(Detalhamento.OpçãoServiços,OFFSET(Import.PLQ,$A192-1,AU$15-1,1,1),IF($E192&lt;&gt;1,IF(ISNUMBER(INDEX(Import.PLE,Detalhamento!$E192,Detalhamento!AU$15)),IF(INDEX(Import.PLE,Detalhamento!$E192,Detalhamento!AU$15)&lt;=mediçao,OFFSET(Import.PLQ,$A192-1,AU$15-1,1,1),0),0),PLE!$AA$28*OFFSET(Import.PLQ,$A192-1,AU$15-1,1,1)),IF($E192&lt;&gt;1,IF(ISNUMBER(INDEX(Import.PLE,Detalhamento!$E192,Detalhamento!AU$15)),IF(INDEX(Import.PLE,Detalhamento!$E192,Detalhamento!AU$15)&lt;=mediçao,0,OFFSET(Import.PLQ,$A192-1,AU$15-1,1,1)),OFFSET(Import.PLQ,$A192-1,AU$15-1,1,1)),(1-PLE!$AA$28)*OFFSET(Import.PLQ,$A192-1,AU$15-1,1,1))))</f>
        <v>0</v>
      </c>
      <c r="AV192" s="144">
        <f ca="1">IF(AV$13="",0,CHOOSE(Detalhamento.OpçãoServiços,OFFSET(Import.PLQ,$A192-1,AV$15-1,1,1),IF($E192&lt;&gt;1,IF(ISNUMBER(INDEX(Import.PLE,Detalhamento!$E192,Detalhamento!AV$15)),IF(INDEX(Import.PLE,Detalhamento!$E192,Detalhamento!AV$15)&lt;=mediçao,OFFSET(Import.PLQ,$A192-1,AV$15-1,1,1),0),0),PLE!$AA$28*OFFSET(Import.PLQ,$A192-1,AV$15-1,1,1)),IF($E192&lt;&gt;1,IF(ISNUMBER(INDEX(Import.PLE,Detalhamento!$E192,Detalhamento!AV$15)),IF(INDEX(Import.PLE,Detalhamento!$E192,Detalhamento!AV$15)&lt;=mediçao,0,OFFSET(Import.PLQ,$A192-1,AV$15-1,1,1)),OFFSET(Import.PLQ,$A192-1,AV$15-1,1,1)),(1-PLE!$AA$28)*OFFSET(Import.PLQ,$A192-1,AV$15-1,1,1))))</f>
        <v>0</v>
      </c>
      <c r="AW192" s="144">
        <f ca="1">IF(AW$13="",0,CHOOSE(Detalhamento.OpçãoServiços,OFFSET(Import.PLQ,$A192-1,AW$15-1,1,1),IF($E192&lt;&gt;1,IF(ISNUMBER(INDEX(Import.PLE,Detalhamento!$E192,Detalhamento!AW$15)),IF(INDEX(Import.PLE,Detalhamento!$E192,Detalhamento!AW$15)&lt;=mediçao,OFFSET(Import.PLQ,$A192-1,AW$15-1,1,1),0),0),PLE!$AA$28*OFFSET(Import.PLQ,$A192-1,AW$15-1,1,1)),IF($E192&lt;&gt;1,IF(ISNUMBER(INDEX(Import.PLE,Detalhamento!$E192,Detalhamento!AW$15)),IF(INDEX(Import.PLE,Detalhamento!$E192,Detalhamento!AW$15)&lt;=mediçao,0,OFFSET(Import.PLQ,$A192-1,AW$15-1,1,1)),OFFSET(Import.PLQ,$A192-1,AW$15-1,1,1)),(1-PLE!$AA$28)*OFFSET(Import.PLQ,$A192-1,AW$15-1,1,1))))</f>
        <v>0</v>
      </c>
      <c r="AX192" s="144">
        <f ca="1">IF(AX$13="",0,CHOOSE(Detalhamento.OpçãoServiços,OFFSET(Import.PLQ,$A192-1,AX$15-1,1,1),IF($E192&lt;&gt;1,IF(ISNUMBER(INDEX(Import.PLE,Detalhamento!$E192,Detalhamento!AX$15)),IF(INDEX(Import.PLE,Detalhamento!$E192,Detalhamento!AX$15)&lt;=mediçao,OFFSET(Import.PLQ,$A192-1,AX$15-1,1,1),0),0),PLE!$AA$28*OFFSET(Import.PLQ,$A192-1,AX$15-1,1,1)),IF($E192&lt;&gt;1,IF(ISNUMBER(INDEX(Import.PLE,Detalhamento!$E192,Detalhamento!AX$15)),IF(INDEX(Import.PLE,Detalhamento!$E192,Detalhamento!AX$15)&lt;=mediçao,0,OFFSET(Import.PLQ,$A192-1,AX$15-1,1,1)),OFFSET(Import.PLQ,$A192-1,AX$15-1,1,1)),(1-PLE!$AA$28)*OFFSET(Import.PLQ,$A192-1,AX$15-1,1,1))))</f>
        <v>0</v>
      </c>
      <c r="AY192" s="144">
        <f ca="1">IF(AY$13="",0,CHOOSE(Detalhamento.OpçãoServiços,OFFSET(Import.PLQ,$A192-1,AY$15-1,1,1),IF($E192&lt;&gt;1,IF(ISNUMBER(INDEX(Import.PLE,Detalhamento!$E192,Detalhamento!AY$15)),IF(INDEX(Import.PLE,Detalhamento!$E192,Detalhamento!AY$15)&lt;=mediçao,OFFSET(Import.PLQ,$A192-1,AY$15-1,1,1),0),0),PLE!$AA$28*OFFSET(Import.PLQ,$A192-1,AY$15-1,1,1)),IF($E192&lt;&gt;1,IF(ISNUMBER(INDEX(Import.PLE,Detalhamento!$E192,Detalhamento!AY$15)),IF(INDEX(Import.PLE,Detalhamento!$E192,Detalhamento!AY$15)&lt;=mediçao,0,OFFSET(Import.PLQ,$A192-1,AY$15-1,1,1)),OFFSET(Import.PLQ,$A192-1,AY$15-1,1,1)),(1-PLE!$AA$28)*OFFSET(Import.PLQ,$A192-1,AY$15-1,1,1))))</f>
        <v>0</v>
      </c>
      <c r="AZ192" s="144">
        <f ca="1">IF(AZ$13="",0,CHOOSE(Detalhamento.OpçãoServiços,OFFSET(Import.PLQ,$A192-1,AZ$15-1,1,1),IF($E192&lt;&gt;1,IF(ISNUMBER(INDEX(Import.PLE,Detalhamento!$E192,Detalhamento!AZ$15)),IF(INDEX(Import.PLE,Detalhamento!$E192,Detalhamento!AZ$15)&lt;=mediçao,OFFSET(Import.PLQ,$A192-1,AZ$15-1,1,1),0),0),PLE!$AA$28*OFFSET(Import.PLQ,$A192-1,AZ$15-1,1,1)),IF($E192&lt;&gt;1,IF(ISNUMBER(INDEX(Import.PLE,Detalhamento!$E192,Detalhamento!AZ$15)),IF(INDEX(Import.PLE,Detalhamento!$E192,Detalhamento!AZ$15)&lt;=mediçao,0,OFFSET(Import.PLQ,$A192-1,AZ$15-1,1,1)),OFFSET(Import.PLQ,$A192-1,AZ$15-1,1,1)),(1-PLE!$AA$28)*OFFSET(Import.PLQ,$A192-1,AZ$15-1,1,1))))</f>
        <v>0</v>
      </c>
      <c r="BA192" s="144">
        <f ca="1">IF(BA$13="",0,CHOOSE(Detalhamento.OpçãoServiços,OFFSET(Import.PLQ,$A192-1,BA$15-1,1,1),IF($E192&lt;&gt;1,IF(ISNUMBER(INDEX(Import.PLE,Detalhamento!$E192,Detalhamento!BA$15)),IF(INDEX(Import.PLE,Detalhamento!$E192,Detalhamento!BA$15)&lt;=mediçao,OFFSET(Import.PLQ,$A192-1,BA$15-1,1,1),0),0),PLE!$AA$28*OFFSET(Import.PLQ,$A192-1,BA$15-1,1,1)),IF($E192&lt;&gt;1,IF(ISNUMBER(INDEX(Import.PLE,Detalhamento!$E192,Detalhamento!BA$15)),IF(INDEX(Import.PLE,Detalhamento!$E192,Detalhamento!BA$15)&lt;=mediçao,0,OFFSET(Import.PLQ,$A192-1,BA$15-1,1,1)),OFFSET(Import.PLQ,$A192-1,BA$15-1,1,1)),(1-PLE!$AA$28)*OFFSET(Import.PLQ,$A192-1,BA$15-1,1,1))))</f>
        <v>0</v>
      </c>
      <c r="BB192" s="144">
        <f ca="1">IF(BB$13="",0,CHOOSE(Detalhamento.OpçãoServiços,OFFSET(Import.PLQ,$A192-1,BB$15-1,1,1),IF($E192&lt;&gt;1,IF(ISNUMBER(INDEX(Import.PLE,Detalhamento!$E192,Detalhamento!BB$15)),IF(INDEX(Import.PLE,Detalhamento!$E192,Detalhamento!BB$15)&lt;=mediçao,OFFSET(Import.PLQ,$A192-1,BB$15-1,1,1),0),0),PLE!$AA$28*OFFSET(Import.PLQ,$A192-1,BB$15-1,1,1)),IF($E192&lt;&gt;1,IF(ISNUMBER(INDEX(Import.PLE,Detalhamento!$E192,Detalhamento!BB$15)),IF(INDEX(Import.PLE,Detalhamento!$E192,Detalhamento!BB$15)&lt;=mediçao,0,OFFSET(Import.PLQ,$A192-1,BB$15-1,1,1)),OFFSET(Import.PLQ,$A192-1,BB$15-1,1,1)),(1-PLE!$AA$28)*OFFSET(Import.PLQ,$A192-1,BB$15-1,1,1))))</f>
        <v>0</v>
      </c>
      <c r="BC192" s="144">
        <f ca="1">IF(BC$13="",0,CHOOSE(Detalhamento.OpçãoServiços,OFFSET(Import.PLQ,$A192-1,BC$15-1,1,1),IF($E192&lt;&gt;1,IF(ISNUMBER(INDEX(Import.PLE,Detalhamento!$E192,Detalhamento!BC$15)),IF(INDEX(Import.PLE,Detalhamento!$E192,Detalhamento!BC$15)&lt;=mediçao,OFFSET(Import.PLQ,$A192-1,BC$15-1,1,1),0),0),PLE!$AA$28*OFFSET(Import.PLQ,$A192-1,BC$15-1,1,1)),IF($E192&lt;&gt;1,IF(ISNUMBER(INDEX(Import.PLE,Detalhamento!$E192,Detalhamento!BC$15)),IF(INDEX(Import.PLE,Detalhamento!$E192,Detalhamento!BC$15)&lt;=mediçao,0,OFFSET(Import.PLQ,$A192-1,BC$15-1,1,1)),OFFSET(Import.PLQ,$A192-1,BC$15-1,1,1)),(1-PLE!$AA$28)*OFFSET(Import.PLQ,$A192-1,BC$15-1,1,1))))</f>
        <v>0</v>
      </c>
      <c r="BD192" s="144">
        <f ca="1">IF(BD$13="",0,CHOOSE(Detalhamento.OpçãoServiços,OFFSET(Import.PLQ,$A192-1,BD$15-1,1,1),IF($E192&lt;&gt;1,IF(ISNUMBER(INDEX(Import.PLE,Detalhamento!$E192,Detalhamento!BD$15)),IF(INDEX(Import.PLE,Detalhamento!$E192,Detalhamento!BD$15)&lt;=mediçao,OFFSET(Import.PLQ,$A192-1,BD$15-1,1,1),0),0),PLE!$AA$28*OFFSET(Import.PLQ,$A192-1,BD$15-1,1,1)),IF($E192&lt;&gt;1,IF(ISNUMBER(INDEX(Import.PLE,Detalhamento!$E192,Detalhamento!BD$15)),IF(INDEX(Import.PLE,Detalhamento!$E192,Detalhamento!BD$15)&lt;=mediçao,0,OFFSET(Import.PLQ,$A192-1,BD$15-1,1,1)),OFFSET(Import.PLQ,$A192-1,BD$15-1,1,1)),(1-PLE!$AA$28)*OFFSET(Import.PLQ,$A192-1,BD$15-1,1,1))))</f>
        <v>0</v>
      </c>
      <c r="BE192" s="144">
        <f ca="1">IF(BE$13="",0,CHOOSE(Detalhamento.OpçãoServiços,OFFSET(Import.PLQ,$A192-1,BE$15-1,1,1),IF($E192&lt;&gt;1,IF(ISNUMBER(INDEX(Import.PLE,Detalhamento!$E192,Detalhamento!BE$15)),IF(INDEX(Import.PLE,Detalhamento!$E192,Detalhamento!BE$15)&lt;=mediçao,OFFSET(Import.PLQ,$A192-1,BE$15-1,1,1),0),0),PLE!$AA$28*OFFSET(Import.PLQ,$A192-1,BE$15-1,1,1)),IF($E192&lt;&gt;1,IF(ISNUMBER(INDEX(Import.PLE,Detalhamento!$E192,Detalhamento!BE$15)),IF(INDEX(Import.PLE,Detalhamento!$E192,Detalhamento!BE$15)&lt;=mediçao,0,OFFSET(Import.PLQ,$A192-1,BE$15-1,1,1)),OFFSET(Import.PLQ,$A192-1,BE$15-1,1,1)),(1-PLE!$AA$28)*OFFSET(Import.PLQ,$A192-1,BE$15-1,1,1))))</f>
        <v>0</v>
      </c>
      <c r="BF192" s="144">
        <f ca="1">IF(BF$13="",0,CHOOSE(Detalhamento.OpçãoServiços,OFFSET(Import.PLQ,$A192-1,BF$15-1,1,1),IF($E192&lt;&gt;1,IF(ISNUMBER(INDEX(Import.PLE,Detalhamento!$E192,Detalhamento!BF$15)),IF(INDEX(Import.PLE,Detalhamento!$E192,Detalhamento!BF$15)&lt;=mediçao,OFFSET(Import.PLQ,$A192-1,BF$15-1,1,1),0),0),PLE!$AA$28*OFFSET(Import.PLQ,$A192-1,BF$15-1,1,1)),IF($E192&lt;&gt;1,IF(ISNUMBER(INDEX(Import.PLE,Detalhamento!$E192,Detalhamento!BF$15)),IF(INDEX(Import.PLE,Detalhamento!$E192,Detalhamento!BF$15)&lt;=mediçao,0,OFFSET(Import.PLQ,$A192-1,BF$15-1,1,1)),OFFSET(Import.PLQ,$A192-1,BF$15-1,1,1)),(1-PLE!$AA$28)*OFFSET(Import.PLQ,$A192-1,BF$15-1,1,1))))</f>
        <v>0</v>
      </c>
      <c r="BG192" s="144">
        <f ca="1">IF(BG$13="",0,CHOOSE(Detalhamento.OpçãoServiços,OFFSET(Import.PLQ,$A192-1,BG$15-1,1,1),IF($E192&lt;&gt;1,IF(ISNUMBER(INDEX(Import.PLE,Detalhamento!$E192,Detalhamento!BG$15)),IF(INDEX(Import.PLE,Detalhamento!$E192,Detalhamento!BG$15)&lt;=mediçao,OFFSET(Import.PLQ,$A192-1,BG$15-1,1,1),0),0),PLE!$AA$28*OFFSET(Import.PLQ,$A192-1,BG$15-1,1,1)),IF($E192&lt;&gt;1,IF(ISNUMBER(INDEX(Import.PLE,Detalhamento!$E192,Detalhamento!BG$15)),IF(INDEX(Import.PLE,Detalhamento!$E192,Detalhamento!BG$15)&lt;=mediçao,0,OFFSET(Import.PLQ,$A192-1,BG$15-1,1,1)),OFFSET(Import.PLQ,$A192-1,BG$15-1,1,1)),(1-PLE!$AA$28)*OFFSET(Import.PLQ,$A192-1,BG$15-1,1,1))))</f>
        <v>0</v>
      </c>
      <c r="BH192" s="144">
        <f ca="1">IF(BH$13="",0,CHOOSE(Detalhamento.OpçãoServiços,OFFSET(Import.PLQ,$A192-1,BH$15-1,1,1),IF($E192&lt;&gt;1,IF(ISNUMBER(INDEX(Import.PLE,Detalhamento!$E192,Detalhamento!BH$15)),IF(INDEX(Import.PLE,Detalhamento!$E192,Detalhamento!BH$15)&lt;=mediçao,OFFSET(Import.PLQ,$A192-1,BH$15-1,1,1),0),0),PLE!$AA$28*OFFSET(Import.PLQ,$A192-1,BH$15-1,1,1)),IF($E192&lt;&gt;1,IF(ISNUMBER(INDEX(Import.PLE,Detalhamento!$E192,Detalhamento!BH$15)),IF(INDEX(Import.PLE,Detalhamento!$E192,Detalhamento!BH$15)&lt;=mediçao,0,OFFSET(Import.PLQ,$A192-1,BH$15-1,1,1)),OFFSET(Import.PLQ,$A192-1,BH$15-1,1,1)),(1-PLE!$AA$28)*OFFSET(Import.PLQ,$A192-1,BH$15-1,1,1))))</f>
        <v>0</v>
      </c>
      <c r="BI192" s="144">
        <f ca="1">IF(BI$13="",0,CHOOSE(Detalhamento.OpçãoServiços,OFFSET(Import.PLQ,$A192-1,BI$15-1,1,1),IF($E192&lt;&gt;1,IF(ISNUMBER(INDEX(Import.PLE,Detalhamento!$E192,Detalhamento!BI$15)),IF(INDEX(Import.PLE,Detalhamento!$E192,Detalhamento!BI$15)&lt;=mediçao,OFFSET(Import.PLQ,$A192-1,BI$15-1,1,1),0),0),PLE!$AA$28*OFFSET(Import.PLQ,$A192-1,BI$15-1,1,1)),IF($E192&lt;&gt;1,IF(ISNUMBER(INDEX(Import.PLE,Detalhamento!$E192,Detalhamento!BI$15)),IF(INDEX(Import.PLE,Detalhamento!$E192,Detalhamento!BI$15)&lt;=mediçao,0,OFFSET(Import.PLQ,$A192-1,BI$15-1,1,1)),OFFSET(Import.PLQ,$A192-1,BI$15-1,1,1)),(1-PLE!$AA$28)*OFFSET(Import.PLQ,$A192-1,BI$15-1,1,1))))</f>
        <v>0</v>
      </c>
    </row>
    <row r="193" spans="1:61" x14ac:dyDescent="0.2">
      <c r="A193" s="155">
        <v>146</v>
      </c>
      <c r="B193" s="21" t="str">
        <f t="shared" ca="1" si="25"/>
        <v>Serviço</v>
      </c>
      <c r="E193" s="153">
        <f t="shared" ca="1" si="26"/>
        <v>18</v>
      </c>
      <c r="F193" s="154">
        <f t="shared" ca="1" si="27"/>
        <v>180146</v>
      </c>
      <c r="G193" s="154" t="str">
        <f t="shared" ca="1" si="31"/>
        <v>1.17.1</v>
      </c>
      <c r="H193" s="182" t="str">
        <f t="shared" ca="1" si="31"/>
        <v>LIMPEZA FINAL DA OBRA (ADAPTADO DE SINAPI 9537)</v>
      </c>
      <c r="I193" s="37" t="str">
        <f t="shared" ca="1" si="28"/>
        <v>M2</v>
      </c>
      <c r="J193" s="144">
        <f t="shared" ca="1" si="29"/>
        <v>583.05999999999995</v>
      </c>
      <c r="K193" s="67"/>
      <c r="L193" s="144">
        <f ca="1">IF(L$13="",0,CHOOSE(Detalhamento.OpçãoServiços,OFFSET(Import.PLQ,$A193-1,L$15-1,1,1),IF($E193&lt;&gt;1,IF(ISNUMBER(INDEX(Import.PLE,Detalhamento!$E193,Detalhamento!L$15)),IF(INDEX(Import.PLE,Detalhamento!$E193,Detalhamento!L$15)&lt;=mediçao,OFFSET(Import.PLQ,$A193-1,L$15-1,1,1),0),0),PLE!$AA$28*OFFSET(Import.PLQ,$A193-1,L$15-1,1,1)),IF($E193&lt;&gt;1,IF(ISNUMBER(INDEX(Import.PLE,Detalhamento!$E193,Detalhamento!L$15)),IF(INDEX(Import.PLE,Detalhamento!$E193,Detalhamento!L$15)&lt;=mediçao,0,OFFSET(Import.PLQ,$A193-1,L$15-1,1,1)),OFFSET(Import.PLQ,$A193-1,L$15-1,1,1)),(1-PLE!$AA$28)*OFFSET(Import.PLQ,$A193-1,L$15-1,1,1))))</f>
        <v>583.05999999999995</v>
      </c>
      <c r="M193" s="144">
        <f ca="1">IF(M$13="",0,CHOOSE(Detalhamento.OpçãoServiços,OFFSET(Import.PLQ,$A193-1,M$15-1,1,1),IF($E193&lt;&gt;1,IF(ISNUMBER(INDEX(Import.PLE,Detalhamento!$E193,Detalhamento!M$15)),IF(INDEX(Import.PLE,Detalhamento!$E193,Detalhamento!M$15)&lt;=mediçao,OFFSET(Import.PLQ,$A193-1,M$15-1,1,1),0),0),PLE!$AA$28*OFFSET(Import.PLQ,$A193-1,M$15-1,1,1)),IF($E193&lt;&gt;1,IF(ISNUMBER(INDEX(Import.PLE,Detalhamento!$E193,Detalhamento!M$15)),IF(INDEX(Import.PLE,Detalhamento!$E193,Detalhamento!M$15)&lt;=mediçao,0,OFFSET(Import.PLQ,$A193-1,M$15-1,1,1)),OFFSET(Import.PLQ,$A193-1,M$15-1,1,1)),(1-PLE!$AA$28)*OFFSET(Import.PLQ,$A193-1,M$15-1,1,1))))</f>
        <v>0</v>
      </c>
      <c r="N193" s="144">
        <f ca="1">IF(N$13="",0,CHOOSE(Detalhamento.OpçãoServiços,OFFSET(Import.PLQ,$A193-1,N$15-1,1,1),IF($E193&lt;&gt;1,IF(ISNUMBER(INDEX(Import.PLE,Detalhamento!$E193,Detalhamento!N$15)),IF(INDEX(Import.PLE,Detalhamento!$E193,Detalhamento!N$15)&lt;=mediçao,OFFSET(Import.PLQ,$A193-1,N$15-1,1,1),0),0),PLE!$AA$28*OFFSET(Import.PLQ,$A193-1,N$15-1,1,1)),IF($E193&lt;&gt;1,IF(ISNUMBER(INDEX(Import.PLE,Detalhamento!$E193,Detalhamento!N$15)),IF(INDEX(Import.PLE,Detalhamento!$E193,Detalhamento!N$15)&lt;=mediçao,0,OFFSET(Import.PLQ,$A193-1,N$15-1,1,1)),OFFSET(Import.PLQ,$A193-1,N$15-1,1,1)),(1-PLE!$AA$28)*OFFSET(Import.PLQ,$A193-1,N$15-1,1,1))))</f>
        <v>0</v>
      </c>
      <c r="O193" s="144">
        <f ca="1">IF(O$13="",0,CHOOSE(Detalhamento.OpçãoServiços,OFFSET(Import.PLQ,$A193-1,O$15-1,1,1),IF($E193&lt;&gt;1,IF(ISNUMBER(INDEX(Import.PLE,Detalhamento!$E193,Detalhamento!O$15)),IF(INDEX(Import.PLE,Detalhamento!$E193,Detalhamento!O$15)&lt;=mediçao,OFFSET(Import.PLQ,$A193-1,O$15-1,1,1),0),0),PLE!$AA$28*OFFSET(Import.PLQ,$A193-1,O$15-1,1,1)),IF($E193&lt;&gt;1,IF(ISNUMBER(INDEX(Import.PLE,Detalhamento!$E193,Detalhamento!O$15)),IF(INDEX(Import.PLE,Detalhamento!$E193,Detalhamento!O$15)&lt;=mediçao,0,OFFSET(Import.PLQ,$A193-1,O$15-1,1,1)),OFFSET(Import.PLQ,$A193-1,O$15-1,1,1)),(1-PLE!$AA$28)*OFFSET(Import.PLQ,$A193-1,O$15-1,1,1))))</f>
        <v>0</v>
      </c>
      <c r="P193" s="144">
        <f ca="1">IF(P$13="",0,CHOOSE(Detalhamento.OpçãoServiços,OFFSET(Import.PLQ,$A193-1,P$15-1,1,1),IF($E193&lt;&gt;1,IF(ISNUMBER(INDEX(Import.PLE,Detalhamento!$E193,Detalhamento!P$15)),IF(INDEX(Import.PLE,Detalhamento!$E193,Detalhamento!P$15)&lt;=mediçao,OFFSET(Import.PLQ,$A193-1,P$15-1,1,1),0),0),PLE!$AA$28*OFFSET(Import.PLQ,$A193-1,P$15-1,1,1)),IF($E193&lt;&gt;1,IF(ISNUMBER(INDEX(Import.PLE,Detalhamento!$E193,Detalhamento!P$15)),IF(INDEX(Import.PLE,Detalhamento!$E193,Detalhamento!P$15)&lt;=mediçao,0,OFFSET(Import.PLQ,$A193-1,P$15-1,1,1)),OFFSET(Import.PLQ,$A193-1,P$15-1,1,1)),(1-PLE!$AA$28)*OFFSET(Import.PLQ,$A193-1,P$15-1,1,1))))</f>
        <v>0</v>
      </c>
      <c r="Q193" s="144">
        <f ca="1">IF(Q$13="",0,CHOOSE(Detalhamento.OpçãoServiços,OFFSET(Import.PLQ,$A193-1,Q$15-1,1,1),IF($E193&lt;&gt;1,IF(ISNUMBER(INDEX(Import.PLE,Detalhamento!$E193,Detalhamento!Q$15)),IF(INDEX(Import.PLE,Detalhamento!$E193,Detalhamento!Q$15)&lt;=mediçao,OFFSET(Import.PLQ,$A193-1,Q$15-1,1,1),0),0),PLE!$AA$28*OFFSET(Import.PLQ,$A193-1,Q$15-1,1,1)),IF($E193&lt;&gt;1,IF(ISNUMBER(INDEX(Import.PLE,Detalhamento!$E193,Detalhamento!Q$15)),IF(INDEX(Import.PLE,Detalhamento!$E193,Detalhamento!Q$15)&lt;=mediçao,0,OFFSET(Import.PLQ,$A193-1,Q$15-1,1,1)),OFFSET(Import.PLQ,$A193-1,Q$15-1,1,1)),(1-PLE!$AA$28)*OFFSET(Import.PLQ,$A193-1,Q$15-1,1,1))))</f>
        <v>0</v>
      </c>
      <c r="R193" s="144">
        <f ca="1">IF(R$13="",0,CHOOSE(Detalhamento.OpçãoServiços,OFFSET(Import.PLQ,$A193-1,R$15-1,1,1),IF($E193&lt;&gt;1,IF(ISNUMBER(INDEX(Import.PLE,Detalhamento!$E193,Detalhamento!R$15)),IF(INDEX(Import.PLE,Detalhamento!$E193,Detalhamento!R$15)&lt;=mediçao,OFFSET(Import.PLQ,$A193-1,R$15-1,1,1),0),0),PLE!$AA$28*OFFSET(Import.PLQ,$A193-1,R$15-1,1,1)),IF($E193&lt;&gt;1,IF(ISNUMBER(INDEX(Import.PLE,Detalhamento!$E193,Detalhamento!R$15)),IF(INDEX(Import.PLE,Detalhamento!$E193,Detalhamento!R$15)&lt;=mediçao,0,OFFSET(Import.PLQ,$A193-1,R$15-1,1,1)),OFFSET(Import.PLQ,$A193-1,R$15-1,1,1)),(1-PLE!$AA$28)*OFFSET(Import.PLQ,$A193-1,R$15-1,1,1))))</f>
        <v>0</v>
      </c>
      <c r="S193" s="144">
        <f ca="1">IF(S$13="",0,CHOOSE(Detalhamento.OpçãoServiços,OFFSET(Import.PLQ,$A193-1,S$15-1,1,1),IF($E193&lt;&gt;1,IF(ISNUMBER(INDEX(Import.PLE,Detalhamento!$E193,Detalhamento!S$15)),IF(INDEX(Import.PLE,Detalhamento!$E193,Detalhamento!S$15)&lt;=mediçao,OFFSET(Import.PLQ,$A193-1,S$15-1,1,1),0),0),PLE!$AA$28*OFFSET(Import.PLQ,$A193-1,S$15-1,1,1)),IF($E193&lt;&gt;1,IF(ISNUMBER(INDEX(Import.PLE,Detalhamento!$E193,Detalhamento!S$15)),IF(INDEX(Import.PLE,Detalhamento!$E193,Detalhamento!S$15)&lt;=mediçao,0,OFFSET(Import.PLQ,$A193-1,S$15-1,1,1)),OFFSET(Import.PLQ,$A193-1,S$15-1,1,1)),(1-PLE!$AA$28)*OFFSET(Import.PLQ,$A193-1,S$15-1,1,1))))</f>
        <v>0</v>
      </c>
      <c r="T193" s="144">
        <f ca="1">IF(T$13="",0,CHOOSE(Detalhamento.OpçãoServiços,OFFSET(Import.PLQ,$A193-1,T$15-1,1,1),IF($E193&lt;&gt;1,IF(ISNUMBER(INDEX(Import.PLE,Detalhamento!$E193,Detalhamento!T$15)),IF(INDEX(Import.PLE,Detalhamento!$E193,Detalhamento!T$15)&lt;=mediçao,OFFSET(Import.PLQ,$A193-1,T$15-1,1,1),0),0),PLE!$AA$28*OFFSET(Import.PLQ,$A193-1,T$15-1,1,1)),IF($E193&lt;&gt;1,IF(ISNUMBER(INDEX(Import.PLE,Detalhamento!$E193,Detalhamento!T$15)),IF(INDEX(Import.PLE,Detalhamento!$E193,Detalhamento!T$15)&lt;=mediçao,0,OFFSET(Import.PLQ,$A193-1,T$15-1,1,1)),OFFSET(Import.PLQ,$A193-1,T$15-1,1,1)),(1-PLE!$AA$28)*OFFSET(Import.PLQ,$A193-1,T$15-1,1,1))))</f>
        <v>0</v>
      </c>
      <c r="U193" s="144">
        <f ca="1">IF(U$13="",0,CHOOSE(Detalhamento.OpçãoServiços,OFFSET(Import.PLQ,$A193-1,U$15-1,1,1),IF($E193&lt;&gt;1,IF(ISNUMBER(INDEX(Import.PLE,Detalhamento!$E193,Detalhamento!U$15)),IF(INDEX(Import.PLE,Detalhamento!$E193,Detalhamento!U$15)&lt;=mediçao,OFFSET(Import.PLQ,$A193-1,U$15-1,1,1),0),0),PLE!$AA$28*OFFSET(Import.PLQ,$A193-1,U$15-1,1,1)),IF($E193&lt;&gt;1,IF(ISNUMBER(INDEX(Import.PLE,Detalhamento!$E193,Detalhamento!U$15)),IF(INDEX(Import.PLE,Detalhamento!$E193,Detalhamento!U$15)&lt;=mediçao,0,OFFSET(Import.PLQ,$A193-1,U$15-1,1,1)),OFFSET(Import.PLQ,$A193-1,U$15-1,1,1)),(1-PLE!$AA$28)*OFFSET(Import.PLQ,$A193-1,U$15-1,1,1))))</f>
        <v>0</v>
      </c>
      <c r="V193" s="144">
        <f ca="1">IF(V$13="",0,CHOOSE(Detalhamento.OpçãoServiços,OFFSET(Import.PLQ,$A193-1,V$15-1,1,1),IF($E193&lt;&gt;1,IF(ISNUMBER(INDEX(Import.PLE,Detalhamento!$E193,Detalhamento!V$15)),IF(INDEX(Import.PLE,Detalhamento!$E193,Detalhamento!V$15)&lt;=mediçao,OFFSET(Import.PLQ,$A193-1,V$15-1,1,1),0),0),PLE!$AA$28*OFFSET(Import.PLQ,$A193-1,V$15-1,1,1)),IF($E193&lt;&gt;1,IF(ISNUMBER(INDEX(Import.PLE,Detalhamento!$E193,Detalhamento!V$15)),IF(INDEX(Import.PLE,Detalhamento!$E193,Detalhamento!V$15)&lt;=mediçao,0,OFFSET(Import.PLQ,$A193-1,V$15-1,1,1)),OFFSET(Import.PLQ,$A193-1,V$15-1,1,1)),(1-PLE!$AA$28)*OFFSET(Import.PLQ,$A193-1,V$15-1,1,1))))</f>
        <v>0</v>
      </c>
      <c r="W193" s="144">
        <f ca="1">IF(W$13="",0,CHOOSE(Detalhamento.OpçãoServiços,OFFSET(Import.PLQ,$A193-1,W$15-1,1,1),IF($E193&lt;&gt;1,IF(ISNUMBER(INDEX(Import.PLE,Detalhamento!$E193,Detalhamento!W$15)),IF(INDEX(Import.PLE,Detalhamento!$E193,Detalhamento!W$15)&lt;=mediçao,OFFSET(Import.PLQ,$A193-1,W$15-1,1,1),0),0),PLE!$AA$28*OFFSET(Import.PLQ,$A193-1,W$15-1,1,1)),IF($E193&lt;&gt;1,IF(ISNUMBER(INDEX(Import.PLE,Detalhamento!$E193,Detalhamento!W$15)),IF(INDEX(Import.PLE,Detalhamento!$E193,Detalhamento!W$15)&lt;=mediçao,0,OFFSET(Import.PLQ,$A193-1,W$15-1,1,1)),OFFSET(Import.PLQ,$A193-1,W$15-1,1,1)),(1-PLE!$AA$28)*OFFSET(Import.PLQ,$A193-1,W$15-1,1,1))))</f>
        <v>0</v>
      </c>
      <c r="X193" s="144">
        <f ca="1">IF(X$13="",0,CHOOSE(Detalhamento.OpçãoServiços,OFFSET(Import.PLQ,$A193-1,X$15-1,1,1),IF($E193&lt;&gt;1,IF(ISNUMBER(INDEX(Import.PLE,Detalhamento!$E193,Detalhamento!X$15)),IF(INDEX(Import.PLE,Detalhamento!$E193,Detalhamento!X$15)&lt;=mediçao,OFFSET(Import.PLQ,$A193-1,X$15-1,1,1),0),0),PLE!$AA$28*OFFSET(Import.PLQ,$A193-1,X$15-1,1,1)),IF($E193&lt;&gt;1,IF(ISNUMBER(INDEX(Import.PLE,Detalhamento!$E193,Detalhamento!X$15)),IF(INDEX(Import.PLE,Detalhamento!$E193,Detalhamento!X$15)&lt;=mediçao,0,OFFSET(Import.PLQ,$A193-1,X$15-1,1,1)),OFFSET(Import.PLQ,$A193-1,X$15-1,1,1)),(1-PLE!$AA$28)*OFFSET(Import.PLQ,$A193-1,X$15-1,1,1))))</f>
        <v>0</v>
      </c>
      <c r="Y193" s="144">
        <f ca="1">IF(Y$13="",0,CHOOSE(Detalhamento.OpçãoServiços,OFFSET(Import.PLQ,$A193-1,Y$15-1,1,1),IF($E193&lt;&gt;1,IF(ISNUMBER(INDEX(Import.PLE,Detalhamento!$E193,Detalhamento!Y$15)),IF(INDEX(Import.PLE,Detalhamento!$E193,Detalhamento!Y$15)&lt;=mediçao,OFFSET(Import.PLQ,$A193-1,Y$15-1,1,1),0),0),PLE!$AA$28*OFFSET(Import.PLQ,$A193-1,Y$15-1,1,1)),IF($E193&lt;&gt;1,IF(ISNUMBER(INDEX(Import.PLE,Detalhamento!$E193,Detalhamento!Y$15)),IF(INDEX(Import.PLE,Detalhamento!$E193,Detalhamento!Y$15)&lt;=mediçao,0,OFFSET(Import.PLQ,$A193-1,Y$15-1,1,1)),OFFSET(Import.PLQ,$A193-1,Y$15-1,1,1)),(1-PLE!$AA$28)*OFFSET(Import.PLQ,$A193-1,Y$15-1,1,1))))</f>
        <v>0</v>
      </c>
      <c r="Z193" s="144">
        <f ca="1">IF(Z$13="",0,CHOOSE(Detalhamento.OpçãoServiços,OFFSET(Import.PLQ,$A193-1,Z$15-1,1,1),IF($E193&lt;&gt;1,IF(ISNUMBER(INDEX(Import.PLE,Detalhamento!$E193,Detalhamento!Z$15)),IF(INDEX(Import.PLE,Detalhamento!$E193,Detalhamento!Z$15)&lt;=mediçao,OFFSET(Import.PLQ,$A193-1,Z$15-1,1,1),0),0),PLE!$AA$28*OFFSET(Import.PLQ,$A193-1,Z$15-1,1,1)),IF($E193&lt;&gt;1,IF(ISNUMBER(INDEX(Import.PLE,Detalhamento!$E193,Detalhamento!Z$15)),IF(INDEX(Import.PLE,Detalhamento!$E193,Detalhamento!Z$15)&lt;=mediçao,0,OFFSET(Import.PLQ,$A193-1,Z$15-1,1,1)),OFFSET(Import.PLQ,$A193-1,Z$15-1,1,1)),(1-PLE!$AA$28)*OFFSET(Import.PLQ,$A193-1,Z$15-1,1,1))))</f>
        <v>0</v>
      </c>
      <c r="AA193" s="144">
        <f ca="1">IF(AA$13="",0,CHOOSE(Detalhamento.OpçãoServiços,OFFSET(Import.PLQ,$A193-1,AA$15-1,1,1),IF($E193&lt;&gt;1,IF(ISNUMBER(INDEX(Import.PLE,Detalhamento!$E193,Detalhamento!AA$15)),IF(INDEX(Import.PLE,Detalhamento!$E193,Detalhamento!AA$15)&lt;=mediçao,OFFSET(Import.PLQ,$A193-1,AA$15-1,1,1),0),0),PLE!$AA$28*OFFSET(Import.PLQ,$A193-1,AA$15-1,1,1)),IF($E193&lt;&gt;1,IF(ISNUMBER(INDEX(Import.PLE,Detalhamento!$E193,Detalhamento!AA$15)),IF(INDEX(Import.PLE,Detalhamento!$E193,Detalhamento!AA$15)&lt;=mediçao,0,OFFSET(Import.PLQ,$A193-1,AA$15-1,1,1)),OFFSET(Import.PLQ,$A193-1,AA$15-1,1,1)),(1-PLE!$AA$28)*OFFSET(Import.PLQ,$A193-1,AA$15-1,1,1))))</f>
        <v>0</v>
      </c>
      <c r="AB193" s="144">
        <f ca="1">IF(AB$13="",0,CHOOSE(Detalhamento.OpçãoServiços,OFFSET(Import.PLQ,$A193-1,AB$15-1,1,1),IF($E193&lt;&gt;1,IF(ISNUMBER(INDEX(Import.PLE,Detalhamento!$E193,Detalhamento!AB$15)),IF(INDEX(Import.PLE,Detalhamento!$E193,Detalhamento!AB$15)&lt;=mediçao,OFFSET(Import.PLQ,$A193-1,AB$15-1,1,1),0),0),PLE!$AA$28*OFFSET(Import.PLQ,$A193-1,AB$15-1,1,1)),IF($E193&lt;&gt;1,IF(ISNUMBER(INDEX(Import.PLE,Detalhamento!$E193,Detalhamento!AB$15)),IF(INDEX(Import.PLE,Detalhamento!$E193,Detalhamento!AB$15)&lt;=mediçao,0,OFFSET(Import.PLQ,$A193-1,AB$15-1,1,1)),OFFSET(Import.PLQ,$A193-1,AB$15-1,1,1)),(1-PLE!$AA$28)*OFFSET(Import.PLQ,$A193-1,AB$15-1,1,1))))</f>
        <v>0</v>
      </c>
      <c r="AC193" s="144">
        <f ca="1">IF(AC$13="",0,CHOOSE(Detalhamento.OpçãoServiços,OFFSET(Import.PLQ,$A193-1,AC$15-1,1,1),IF($E193&lt;&gt;1,IF(ISNUMBER(INDEX(Import.PLE,Detalhamento!$E193,Detalhamento!AC$15)),IF(INDEX(Import.PLE,Detalhamento!$E193,Detalhamento!AC$15)&lt;=mediçao,OFFSET(Import.PLQ,$A193-1,AC$15-1,1,1),0),0),PLE!$AA$28*OFFSET(Import.PLQ,$A193-1,AC$15-1,1,1)),IF($E193&lt;&gt;1,IF(ISNUMBER(INDEX(Import.PLE,Detalhamento!$E193,Detalhamento!AC$15)),IF(INDEX(Import.PLE,Detalhamento!$E193,Detalhamento!AC$15)&lt;=mediçao,0,OFFSET(Import.PLQ,$A193-1,AC$15-1,1,1)),OFFSET(Import.PLQ,$A193-1,AC$15-1,1,1)),(1-PLE!$AA$28)*OFFSET(Import.PLQ,$A193-1,AC$15-1,1,1))))</f>
        <v>0</v>
      </c>
      <c r="AD193" s="144">
        <f ca="1">IF(AD$13="",0,CHOOSE(Detalhamento.OpçãoServiços,OFFSET(Import.PLQ,$A193-1,AD$15-1,1,1),IF($E193&lt;&gt;1,IF(ISNUMBER(INDEX(Import.PLE,Detalhamento!$E193,Detalhamento!AD$15)),IF(INDEX(Import.PLE,Detalhamento!$E193,Detalhamento!AD$15)&lt;=mediçao,OFFSET(Import.PLQ,$A193-1,AD$15-1,1,1),0),0),PLE!$AA$28*OFFSET(Import.PLQ,$A193-1,AD$15-1,1,1)),IF($E193&lt;&gt;1,IF(ISNUMBER(INDEX(Import.PLE,Detalhamento!$E193,Detalhamento!AD$15)),IF(INDEX(Import.PLE,Detalhamento!$E193,Detalhamento!AD$15)&lt;=mediçao,0,OFFSET(Import.PLQ,$A193-1,AD$15-1,1,1)),OFFSET(Import.PLQ,$A193-1,AD$15-1,1,1)),(1-PLE!$AA$28)*OFFSET(Import.PLQ,$A193-1,AD$15-1,1,1))))</f>
        <v>0</v>
      </c>
      <c r="AE193" s="144">
        <f ca="1">IF(AE$13="",0,CHOOSE(Detalhamento.OpçãoServiços,OFFSET(Import.PLQ,$A193-1,AE$15-1,1,1),IF($E193&lt;&gt;1,IF(ISNUMBER(INDEX(Import.PLE,Detalhamento!$E193,Detalhamento!AE$15)),IF(INDEX(Import.PLE,Detalhamento!$E193,Detalhamento!AE$15)&lt;=mediçao,OFFSET(Import.PLQ,$A193-1,AE$15-1,1,1),0),0),PLE!$AA$28*OFFSET(Import.PLQ,$A193-1,AE$15-1,1,1)),IF($E193&lt;&gt;1,IF(ISNUMBER(INDEX(Import.PLE,Detalhamento!$E193,Detalhamento!AE$15)),IF(INDEX(Import.PLE,Detalhamento!$E193,Detalhamento!AE$15)&lt;=mediçao,0,OFFSET(Import.PLQ,$A193-1,AE$15-1,1,1)),OFFSET(Import.PLQ,$A193-1,AE$15-1,1,1)),(1-PLE!$AA$28)*OFFSET(Import.PLQ,$A193-1,AE$15-1,1,1))))</f>
        <v>0</v>
      </c>
      <c r="AF193" s="144">
        <f ca="1">IF(AF$13="",0,CHOOSE(Detalhamento.OpçãoServiços,OFFSET(Import.PLQ,$A193-1,AF$15-1,1,1),IF($E193&lt;&gt;1,IF(ISNUMBER(INDEX(Import.PLE,Detalhamento!$E193,Detalhamento!AF$15)),IF(INDEX(Import.PLE,Detalhamento!$E193,Detalhamento!AF$15)&lt;=mediçao,OFFSET(Import.PLQ,$A193-1,AF$15-1,1,1),0),0),PLE!$AA$28*OFFSET(Import.PLQ,$A193-1,AF$15-1,1,1)),IF($E193&lt;&gt;1,IF(ISNUMBER(INDEX(Import.PLE,Detalhamento!$E193,Detalhamento!AF$15)),IF(INDEX(Import.PLE,Detalhamento!$E193,Detalhamento!AF$15)&lt;=mediçao,0,OFFSET(Import.PLQ,$A193-1,AF$15-1,1,1)),OFFSET(Import.PLQ,$A193-1,AF$15-1,1,1)),(1-PLE!$AA$28)*OFFSET(Import.PLQ,$A193-1,AF$15-1,1,1))))</f>
        <v>0</v>
      </c>
      <c r="AG193" s="144">
        <f ca="1">IF(AG$13="",0,CHOOSE(Detalhamento.OpçãoServiços,OFFSET(Import.PLQ,$A193-1,AG$15-1,1,1),IF($E193&lt;&gt;1,IF(ISNUMBER(INDEX(Import.PLE,Detalhamento!$E193,Detalhamento!AG$15)),IF(INDEX(Import.PLE,Detalhamento!$E193,Detalhamento!AG$15)&lt;=mediçao,OFFSET(Import.PLQ,$A193-1,AG$15-1,1,1),0),0),PLE!$AA$28*OFFSET(Import.PLQ,$A193-1,AG$15-1,1,1)),IF($E193&lt;&gt;1,IF(ISNUMBER(INDEX(Import.PLE,Detalhamento!$E193,Detalhamento!AG$15)),IF(INDEX(Import.PLE,Detalhamento!$E193,Detalhamento!AG$15)&lt;=mediçao,0,OFFSET(Import.PLQ,$A193-1,AG$15-1,1,1)),OFFSET(Import.PLQ,$A193-1,AG$15-1,1,1)),(1-PLE!$AA$28)*OFFSET(Import.PLQ,$A193-1,AG$15-1,1,1))))</f>
        <v>0</v>
      </c>
      <c r="AH193" s="144">
        <f ca="1">IF(AH$13="",0,CHOOSE(Detalhamento.OpçãoServiços,OFFSET(Import.PLQ,$A193-1,AH$15-1,1,1),IF($E193&lt;&gt;1,IF(ISNUMBER(INDEX(Import.PLE,Detalhamento!$E193,Detalhamento!AH$15)),IF(INDEX(Import.PLE,Detalhamento!$E193,Detalhamento!AH$15)&lt;=mediçao,OFFSET(Import.PLQ,$A193-1,AH$15-1,1,1),0),0),PLE!$AA$28*OFFSET(Import.PLQ,$A193-1,AH$15-1,1,1)),IF($E193&lt;&gt;1,IF(ISNUMBER(INDEX(Import.PLE,Detalhamento!$E193,Detalhamento!AH$15)),IF(INDEX(Import.PLE,Detalhamento!$E193,Detalhamento!AH$15)&lt;=mediçao,0,OFFSET(Import.PLQ,$A193-1,AH$15-1,1,1)),OFFSET(Import.PLQ,$A193-1,AH$15-1,1,1)),(1-PLE!$AA$28)*OFFSET(Import.PLQ,$A193-1,AH$15-1,1,1))))</f>
        <v>0</v>
      </c>
      <c r="AI193" s="144">
        <f ca="1">IF(AI$13="",0,CHOOSE(Detalhamento.OpçãoServiços,OFFSET(Import.PLQ,$A193-1,AI$15-1,1,1),IF($E193&lt;&gt;1,IF(ISNUMBER(INDEX(Import.PLE,Detalhamento!$E193,Detalhamento!AI$15)),IF(INDEX(Import.PLE,Detalhamento!$E193,Detalhamento!AI$15)&lt;=mediçao,OFFSET(Import.PLQ,$A193-1,AI$15-1,1,1),0),0),PLE!$AA$28*OFFSET(Import.PLQ,$A193-1,AI$15-1,1,1)),IF($E193&lt;&gt;1,IF(ISNUMBER(INDEX(Import.PLE,Detalhamento!$E193,Detalhamento!AI$15)),IF(INDEX(Import.PLE,Detalhamento!$E193,Detalhamento!AI$15)&lt;=mediçao,0,OFFSET(Import.PLQ,$A193-1,AI$15-1,1,1)),OFFSET(Import.PLQ,$A193-1,AI$15-1,1,1)),(1-PLE!$AA$28)*OFFSET(Import.PLQ,$A193-1,AI$15-1,1,1))))</f>
        <v>0</v>
      </c>
      <c r="AJ193" s="144">
        <f ca="1">IF(AJ$13="",0,CHOOSE(Detalhamento.OpçãoServiços,OFFSET(Import.PLQ,$A193-1,AJ$15-1,1,1),IF($E193&lt;&gt;1,IF(ISNUMBER(INDEX(Import.PLE,Detalhamento!$E193,Detalhamento!AJ$15)),IF(INDEX(Import.PLE,Detalhamento!$E193,Detalhamento!AJ$15)&lt;=mediçao,OFFSET(Import.PLQ,$A193-1,AJ$15-1,1,1),0),0),PLE!$AA$28*OFFSET(Import.PLQ,$A193-1,AJ$15-1,1,1)),IF($E193&lt;&gt;1,IF(ISNUMBER(INDEX(Import.PLE,Detalhamento!$E193,Detalhamento!AJ$15)),IF(INDEX(Import.PLE,Detalhamento!$E193,Detalhamento!AJ$15)&lt;=mediçao,0,OFFSET(Import.PLQ,$A193-1,AJ$15-1,1,1)),OFFSET(Import.PLQ,$A193-1,AJ$15-1,1,1)),(1-PLE!$AA$28)*OFFSET(Import.PLQ,$A193-1,AJ$15-1,1,1))))</f>
        <v>0</v>
      </c>
      <c r="AK193" s="144">
        <f ca="1">IF(AK$13="",0,CHOOSE(Detalhamento.OpçãoServiços,OFFSET(Import.PLQ,$A193-1,AK$15-1,1,1),IF($E193&lt;&gt;1,IF(ISNUMBER(INDEX(Import.PLE,Detalhamento!$E193,Detalhamento!AK$15)),IF(INDEX(Import.PLE,Detalhamento!$E193,Detalhamento!AK$15)&lt;=mediçao,OFFSET(Import.PLQ,$A193-1,AK$15-1,1,1),0),0),PLE!$AA$28*OFFSET(Import.PLQ,$A193-1,AK$15-1,1,1)),IF($E193&lt;&gt;1,IF(ISNUMBER(INDEX(Import.PLE,Detalhamento!$E193,Detalhamento!AK$15)),IF(INDEX(Import.PLE,Detalhamento!$E193,Detalhamento!AK$15)&lt;=mediçao,0,OFFSET(Import.PLQ,$A193-1,AK$15-1,1,1)),OFFSET(Import.PLQ,$A193-1,AK$15-1,1,1)),(1-PLE!$AA$28)*OFFSET(Import.PLQ,$A193-1,AK$15-1,1,1))))</f>
        <v>0</v>
      </c>
      <c r="AL193" s="144">
        <f ca="1">IF(AL$13="",0,CHOOSE(Detalhamento.OpçãoServiços,OFFSET(Import.PLQ,$A193-1,AL$15-1,1,1),IF($E193&lt;&gt;1,IF(ISNUMBER(INDEX(Import.PLE,Detalhamento!$E193,Detalhamento!AL$15)),IF(INDEX(Import.PLE,Detalhamento!$E193,Detalhamento!AL$15)&lt;=mediçao,OFFSET(Import.PLQ,$A193-1,AL$15-1,1,1),0),0),PLE!$AA$28*OFFSET(Import.PLQ,$A193-1,AL$15-1,1,1)),IF($E193&lt;&gt;1,IF(ISNUMBER(INDEX(Import.PLE,Detalhamento!$E193,Detalhamento!AL$15)),IF(INDEX(Import.PLE,Detalhamento!$E193,Detalhamento!AL$15)&lt;=mediçao,0,OFFSET(Import.PLQ,$A193-1,AL$15-1,1,1)),OFFSET(Import.PLQ,$A193-1,AL$15-1,1,1)),(1-PLE!$AA$28)*OFFSET(Import.PLQ,$A193-1,AL$15-1,1,1))))</f>
        <v>0</v>
      </c>
      <c r="AM193" s="144">
        <f ca="1">IF(AM$13="",0,CHOOSE(Detalhamento.OpçãoServiços,OFFSET(Import.PLQ,$A193-1,AM$15-1,1,1),IF($E193&lt;&gt;1,IF(ISNUMBER(INDEX(Import.PLE,Detalhamento!$E193,Detalhamento!AM$15)),IF(INDEX(Import.PLE,Detalhamento!$E193,Detalhamento!AM$15)&lt;=mediçao,OFFSET(Import.PLQ,$A193-1,AM$15-1,1,1),0),0),PLE!$AA$28*OFFSET(Import.PLQ,$A193-1,AM$15-1,1,1)),IF($E193&lt;&gt;1,IF(ISNUMBER(INDEX(Import.PLE,Detalhamento!$E193,Detalhamento!AM$15)),IF(INDEX(Import.PLE,Detalhamento!$E193,Detalhamento!AM$15)&lt;=mediçao,0,OFFSET(Import.PLQ,$A193-1,AM$15-1,1,1)),OFFSET(Import.PLQ,$A193-1,AM$15-1,1,1)),(1-PLE!$AA$28)*OFFSET(Import.PLQ,$A193-1,AM$15-1,1,1))))</f>
        <v>0</v>
      </c>
      <c r="AN193" s="144">
        <f ca="1">IF(AN$13="",0,CHOOSE(Detalhamento.OpçãoServiços,OFFSET(Import.PLQ,$A193-1,AN$15-1,1,1),IF($E193&lt;&gt;1,IF(ISNUMBER(INDEX(Import.PLE,Detalhamento!$E193,Detalhamento!AN$15)),IF(INDEX(Import.PLE,Detalhamento!$E193,Detalhamento!AN$15)&lt;=mediçao,OFFSET(Import.PLQ,$A193-1,AN$15-1,1,1),0),0),PLE!$AA$28*OFFSET(Import.PLQ,$A193-1,AN$15-1,1,1)),IF($E193&lt;&gt;1,IF(ISNUMBER(INDEX(Import.PLE,Detalhamento!$E193,Detalhamento!AN$15)),IF(INDEX(Import.PLE,Detalhamento!$E193,Detalhamento!AN$15)&lt;=mediçao,0,OFFSET(Import.PLQ,$A193-1,AN$15-1,1,1)),OFFSET(Import.PLQ,$A193-1,AN$15-1,1,1)),(1-PLE!$AA$28)*OFFSET(Import.PLQ,$A193-1,AN$15-1,1,1))))</f>
        <v>0</v>
      </c>
      <c r="AO193" s="144">
        <f ca="1">IF(AO$13="",0,CHOOSE(Detalhamento.OpçãoServiços,OFFSET(Import.PLQ,$A193-1,AO$15-1,1,1),IF($E193&lt;&gt;1,IF(ISNUMBER(INDEX(Import.PLE,Detalhamento!$E193,Detalhamento!AO$15)),IF(INDEX(Import.PLE,Detalhamento!$E193,Detalhamento!AO$15)&lt;=mediçao,OFFSET(Import.PLQ,$A193-1,AO$15-1,1,1),0),0),PLE!$AA$28*OFFSET(Import.PLQ,$A193-1,AO$15-1,1,1)),IF($E193&lt;&gt;1,IF(ISNUMBER(INDEX(Import.PLE,Detalhamento!$E193,Detalhamento!AO$15)),IF(INDEX(Import.PLE,Detalhamento!$E193,Detalhamento!AO$15)&lt;=mediçao,0,OFFSET(Import.PLQ,$A193-1,AO$15-1,1,1)),OFFSET(Import.PLQ,$A193-1,AO$15-1,1,1)),(1-PLE!$AA$28)*OFFSET(Import.PLQ,$A193-1,AO$15-1,1,1))))</f>
        <v>0</v>
      </c>
      <c r="AP193" s="144">
        <f ca="1">IF(AP$13="",0,CHOOSE(Detalhamento.OpçãoServiços,OFFSET(Import.PLQ,$A193-1,AP$15-1,1,1),IF($E193&lt;&gt;1,IF(ISNUMBER(INDEX(Import.PLE,Detalhamento!$E193,Detalhamento!AP$15)),IF(INDEX(Import.PLE,Detalhamento!$E193,Detalhamento!AP$15)&lt;=mediçao,OFFSET(Import.PLQ,$A193-1,AP$15-1,1,1),0),0),PLE!$AA$28*OFFSET(Import.PLQ,$A193-1,AP$15-1,1,1)),IF($E193&lt;&gt;1,IF(ISNUMBER(INDEX(Import.PLE,Detalhamento!$E193,Detalhamento!AP$15)),IF(INDEX(Import.PLE,Detalhamento!$E193,Detalhamento!AP$15)&lt;=mediçao,0,OFFSET(Import.PLQ,$A193-1,AP$15-1,1,1)),OFFSET(Import.PLQ,$A193-1,AP$15-1,1,1)),(1-PLE!$AA$28)*OFFSET(Import.PLQ,$A193-1,AP$15-1,1,1))))</f>
        <v>0</v>
      </c>
      <c r="AQ193" s="144">
        <f ca="1">IF(AQ$13="",0,CHOOSE(Detalhamento.OpçãoServiços,OFFSET(Import.PLQ,$A193-1,AQ$15-1,1,1),IF($E193&lt;&gt;1,IF(ISNUMBER(INDEX(Import.PLE,Detalhamento!$E193,Detalhamento!AQ$15)),IF(INDEX(Import.PLE,Detalhamento!$E193,Detalhamento!AQ$15)&lt;=mediçao,OFFSET(Import.PLQ,$A193-1,AQ$15-1,1,1),0),0),PLE!$AA$28*OFFSET(Import.PLQ,$A193-1,AQ$15-1,1,1)),IF($E193&lt;&gt;1,IF(ISNUMBER(INDEX(Import.PLE,Detalhamento!$E193,Detalhamento!AQ$15)),IF(INDEX(Import.PLE,Detalhamento!$E193,Detalhamento!AQ$15)&lt;=mediçao,0,OFFSET(Import.PLQ,$A193-1,AQ$15-1,1,1)),OFFSET(Import.PLQ,$A193-1,AQ$15-1,1,1)),(1-PLE!$AA$28)*OFFSET(Import.PLQ,$A193-1,AQ$15-1,1,1))))</f>
        <v>0</v>
      </c>
      <c r="AR193" s="144">
        <f ca="1">IF(AR$13="",0,CHOOSE(Detalhamento.OpçãoServiços,OFFSET(Import.PLQ,$A193-1,AR$15-1,1,1),IF($E193&lt;&gt;1,IF(ISNUMBER(INDEX(Import.PLE,Detalhamento!$E193,Detalhamento!AR$15)),IF(INDEX(Import.PLE,Detalhamento!$E193,Detalhamento!AR$15)&lt;=mediçao,OFFSET(Import.PLQ,$A193-1,AR$15-1,1,1),0),0),PLE!$AA$28*OFFSET(Import.PLQ,$A193-1,AR$15-1,1,1)),IF($E193&lt;&gt;1,IF(ISNUMBER(INDEX(Import.PLE,Detalhamento!$E193,Detalhamento!AR$15)),IF(INDEX(Import.PLE,Detalhamento!$E193,Detalhamento!AR$15)&lt;=mediçao,0,OFFSET(Import.PLQ,$A193-1,AR$15-1,1,1)),OFFSET(Import.PLQ,$A193-1,AR$15-1,1,1)),(1-PLE!$AA$28)*OFFSET(Import.PLQ,$A193-1,AR$15-1,1,1))))</f>
        <v>0</v>
      </c>
      <c r="AS193" s="144">
        <f ca="1">IF(AS$13="",0,CHOOSE(Detalhamento.OpçãoServiços,OFFSET(Import.PLQ,$A193-1,AS$15-1,1,1),IF($E193&lt;&gt;1,IF(ISNUMBER(INDEX(Import.PLE,Detalhamento!$E193,Detalhamento!AS$15)),IF(INDEX(Import.PLE,Detalhamento!$E193,Detalhamento!AS$15)&lt;=mediçao,OFFSET(Import.PLQ,$A193-1,AS$15-1,1,1),0),0),PLE!$AA$28*OFFSET(Import.PLQ,$A193-1,AS$15-1,1,1)),IF($E193&lt;&gt;1,IF(ISNUMBER(INDEX(Import.PLE,Detalhamento!$E193,Detalhamento!AS$15)),IF(INDEX(Import.PLE,Detalhamento!$E193,Detalhamento!AS$15)&lt;=mediçao,0,OFFSET(Import.PLQ,$A193-1,AS$15-1,1,1)),OFFSET(Import.PLQ,$A193-1,AS$15-1,1,1)),(1-PLE!$AA$28)*OFFSET(Import.PLQ,$A193-1,AS$15-1,1,1))))</f>
        <v>0</v>
      </c>
      <c r="AT193" s="144">
        <f ca="1">IF(AT$13="",0,CHOOSE(Detalhamento.OpçãoServiços,OFFSET(Import.PLQ,$A193-1,AT$15-1,1,1),IF($E193&lt;&gt;1,IF(ISNUMBER(INDEX(Import.PLE,Detalhamento!$E193,Detalhamento!AT$15)),IF(INDEX(Import.PLE,Detalhamento!$E193,Detalhamento!AT$15)&lt;=mediçao,OFFSET(Import.PLQ,$A193-1,AT$15-1,1,1),0),0),PLE!$AA$28*OFFSET(Import.PLQ,$A193-1,AT$15-1,1,1)),IF($E193&lt;&gt;1,IF(ISNUMBER(INDEX(Import.PLE,Detalhamento!$E193,Detalhamento!AT$15)),IF(INDEX(Import.PLE,Detalhamento!$E193,Detalhamento!AT$15)&lt;=mediçao,0,OFFSET(Import.PLQ,$A193-1,AT$15-1,1,1)),OFFSET(Import.PLQ,$A193-1,AT$15-1,1,1)),(1-PLE!$AA$28)*OFFSET(Import.PLQ,$A193-1,AT$15-1,1,1))))</f>
        <v>0</v>
      </c>
      <c r="AU193" s="144">
        <f ca="1">IF(AU$13="",0,CHOOSE(Detalhamento.OpçãoServiços,OFFSET(Import.PLQ,$A193-1,AU$15-1,1,1),IF($E193&lt;&gt;1,IF(ISNUMBER(INDEX(Import.PLE,Detalhamento!$E193,Detalhamento!AU$15)),IF(INDEX(Import.PLE,Detalhamento!$E193,Detalhamento!AU$15)&lt;=mediçao,OFFSET(Import.PLQ,$A193-1,AU$15-1,1,1),0),0),PLE!$AA$28*OFFSET(Import.PLQ,$A193-1,AU$15-1,1,1)),IF($E193&lt;&gt;1,IF(ISNUMBER(INDEX(Import.PLE,Detalhamento!$E193,Detalhamento!AU$15)),IF(INDEX(Import.PLE,Detalhamento!$E193,Detalhamento!AU$15)&lt;=mediçao,0,OFFSET(Import.PLQ,$A193-1,AU$15-1,1,1)),OFFSET(Import.PLQ,$A193-1,AU$15-1,1,1)),(1-PLE!$AA$28)*OFFSET(Import.PLQ,$A193-1,AU$15-1,1,1))))</f>
        <v>0</v>
      </c>
      <c r="AV193" s="144">
        <f ca="1">IF(AV$13="",0,CHOOSE(Detalhamento.OpçãoServiços,OFFSET(Import.PLQ,$A193-1,AV$15-1,1,1),IF($E193&lt;&gt;1,IF(ISNUMBER(INDEX(Import.PLE,Detalhamento!$E193,Detalhamento!AV$15)),IF(INDEX(Import.PLE,Detalhamento!$E193,Detalhamento!AV$15)&lt;=mediçao,OFFSET(Import.PLQ,$A193-1,AV$15-1,1,1),0),0),PLE!$AA$28*OFFSET(Import.PLQ,$A193-1,AV$15-1,1,1)),IF($E193&lt;&gt;1,IF(ISNUMBER(INDEX(Import.PLE,Detalhamento!$E193,Detalhamento!AV$15)),IF(INDEX(Import.PLE,Detalhamento!$E193,Detalhamento!AV$15)&lt;=mediçao,0,OFFSET(Import.PLQ,$A193-1,AV$15-1,1,1)),OFFSET(Import.PLQ,$A193-1,AV$15-1,1,1)),(1-PLE!$AA$28)*OFFSET(Import.PLQ,$A193-1,AV$15-1,1,1))))</f>
        <v>0</v>
      </c>
      <c r="AW193" s="144">
        <f ca="1">IF(AW$13="",0,CHOOSE(Detalhamento.OpçãoServiços,OFFSET(Import.PLQ,$A193-1,AW$15-1,1,1),IF($E193&lt;&gt;1,IF(ISNUMBER(INDEX(Import.PLE,Detalhamento!$E193,Detalhamento!AW$15)),IF(INDEX(Import.PLE,Detalhamento!$E193,Detalhamento!AW$15)&lt;=mediçao,OFFSET(Import.PLQ,$A193-1,AW$15-1,1,1),0),0),PLE!$AA$28*OFFSET(Import.PLQ,$A193-1,AW$15-1,1,1)),IF($E193&lt;&gt;1,IF(ISNUMBER(INDEX(Import.PLE,Detalhamento!$E193,Detalhamento!AW$15)),IF(INDEX(Import.PLE,Detalhamento!$E193,Detalhamento!AW$15)&lt;=mediçao,0,OFFSET(Import.PLQ,$A193-1,AW$15-1,1,1)),OFFSET(Import.PLQ,$A193-1,AW$15-1,1,1)),(1-PLE!$AA$28)*OFFSET(Import.PLQ,$A193-1,AW$15-1,1,1))))</f>
        <v>0</v>
      </c>
      <c r="AX193" s="144">
        <f ca="1">IF(AX$13="",0,CHOOSE(Detalhamento.OpçãoServiços,OFFSET(Import.PLQ,$A193-1,AX$15-1,1,1),IF($E193&lt;&gt;1,IF(ISNUMBER(INDEX(Import.PLE,Detalhamento!$E193,Detalhamento!AX$15)),IF(INDEX(Import.PLE,Detalhamento!$E193,Detalhamento!AX$15)&lt;=mediçao,OFFSET(Import.PLQ,$A193-1,AX$15-1,1,1),0),0),PLE!$AA$28*OFFSET(Import.PLQ,$A193-1,AX$15-1,1,1)),IF($E193&lt;&gt;1,IF(ISNUMBER(INDEX(Import.PLE,Detalhamento!$E193,Detalhamento!AX$15)),IF(INDEX(Import.PLE,Detalhamento!$E193,Detalhamento!AX$15)&lt;=mediçao,0,OFFSET(Import.PLQ,$A193-1,AX$15-1,1,1)),OFFSET(Import.PLQ,$A193-1,AX$15-1,1,1)),(1-PLE!$AA$28)*OFFSET(Import.PLQ,$A193-1,AX$15-1,1,1))))</f>
        <v>0</v>
      </c>
      <c r="AY193" s="144">
        <f ca="1">IF(AY$13="",0,CHOOSE(Detalhamento.OpçãoServiços,OFFSET(Import.PLQ,$A193-1,AY$15-1,1,1),IF($E193&lt;&gt;1,IF(ISNUMBER(INDEX(Import.PLE,Detalhamento!$E193,Detalhamento!AY$15)),IF(INDEX(Import.PLE,Detalhamento!$E193,Detalhamento!AY$15)&lt;=mediçao,OFFSET(Import.PLQ,$A193-1,AY$15-1,1,1),0),0),PLE!$AA$28*OFFSET(Import.PLQ,$A193-1,AY$15-1,1,1)),IF($E193&lt;&gt;1,IF(ISNUMBER(INDEX(Import.PLE,Detalhamento!$E193,Detalhamento!AY$15)),IF(INDEX(Import.PLE,Detalhamento!$E193,Detalhamento!AY$15)&lt;=mediçao,0,OFFSET(Import.PLQ,$A193-1,AY$15-1,1,1)),OFFSET(Import.PLQ,$A193-1,AY$15-1,1,1)),(1-PLE!$AA$28)*OFFSET(Import.PLQ,$A193-1,AY$15-1,1,1))))</f>
        <v>0</v>
      </c>
      <c r="AZ193" s="144">
        <f ca="1">IF(AZ$13="",0,CHOOSE(Detalhamento.OpçãoServiços,OFFSET(Import.PLQ,$A193-1,AZ$15-1,1,1),IF($E193&lt;&gt;1,IF(ISNUMBER(INDEX(Import.PLE,Detalhamento!$E193,Detalhamento!AZ$15)),IF(INDEX(Import.PLE,Detalhamento!$E193,Detalhamento!AZ$15)&lt;=mediçao,OFFSET(Import.PLQ,$A193-1,AZ$15-1,1,1),0),0),PLE!$AA$28*OFFSET(Import.PLQ,$A193-1,AZ$15-1,1,1)),IF($E193&lt;&gt;1,IF(ISNUMBER(INDEX(Import.PLE,Detalhamento!$E193,Detalhamento!AZ$15)),IF(INDEX(Import.PLE,Detalhamento!$E193,Detalhamento!AZ$15)&lt;=mediçao,0,OFFSET(Import.PLQ,$A193-1,AZ$15-1,1,1)),OFFSET(Import.PLQ,$A193-1,AZ$15-1,1,1)),(1-PLE!$AA$28)*OFFSET(Import.PLQ,$A193-1,AZ$15-1,1,1))))</f>
        <v>0</v>
      </c>
      <c r="BA193" s="144">
        <f ca="1">IF(BA$13="",0,CHOOSE(Detalhamento.OpçãoServiços,OFFSET(Import.PLQ,$A193-1,BA$15-1,1,1),IF($E193&lt;&gt;1,IF(ISNUMBER(INDEX(Import.PLE,Detalhamento!$E193,Detalhamento!BA$15)),IF(INDEX(Import.PLE,Detalhamento!$E193,Detalhamento!BA$15)&lt;=mediçao,OFFSET(Import.PLQ,$A193-1,BA$15-1,1,1),0),0),PLE!$AA$28*OFFSET(Import.PLQ,$A193-1,BA$15-1,1,1)),IF($E193&lt;&gt;1,IF(ISNUMBER(INDEX(Import.PLE,Detalhamento!$E193,Detalhamento!BA$15)),IF(INDEX(Import.PLE,Detalhamento!$E193,Detalhamento!BA$15)&lt;=mediçao,0,OFFSET(Import.PLQ,$A193-1,BA$15-1,1,1)),OFFSET(Import.PLQ,$A193-1,BA$15-1,1,1)),(1-PLE!$AA$28)*OFFSET(Import.PLQ,$A193-1,BA$15-1,1,1))))</f>
        <v>0</v>
      </c>
      <c r="BB193" s="144">
        <f ca="1">IF(BB$13="",0,CHOOSE(Detalhamento.OpçãoServiços,OFFSET(Import.PLQ,$A193-1,BB$15-1,1,1),IF($E193&lt;&gt;1,IF(ISNUMBER(INDEX(Import.PLE,Detalhamento!$E193,Detalhamento!BB$15)),IF(INDEX(Import.PLE,Detalhamento!$E193,Detalhamento!BB$15)&lt;=mediçao,OFFSET(Import.PLQ,$A193-1,BB$15-1,1,1),0),0),PLE!$AA$28*OFFSET(Import.PLQ,$A193-1,BB$15-1,1,1)),IF($E193&lt;&gt;1,IF(ISNUMBER(INDEX(Import.PLE,Detalhamento!$E193,Detalhamento!BB$15)),IF(INDEX(Import.PLE,Detalhamento!$E193,Detalhamento!BB$15)&lt;=mediçao,0,OFFSET(Import.PLQ,$A193-1,BB$15-1,1,1)),OFFSET(Import.PLQ,$A193-1,BB$15-1,1,1)),(1-PLE!$AA$28)*OFFSET(Import.PLQ,$A193-1,BB$15-1,1,1))))</f>
        <v>0</v>
      </c>
      <c r="BC193" s="144">
        <f ca="1">IF(BC$13="",0,CHOOSE(Detalhamento.OpçãoServiços,OFFSET(Import.PLQ,$A193-1,BC$15-1,1,1),IF($E193&lt;&gt;1,IF(ISNUMBER(INDEX(Import.PLE,Detalhamento!$E193,Detalhamento!BC$15)),IF(INDEX(Import.PLE,Detalhamento!$E193,Detalhamento!BC$15)&lt;=mediçao,OFFSET(Import.PLQ,$A193-1,BC$15-1,1,1),0),0),PLE!$AA$28*OFFSET(Import.PLQ,$A193-1,BC$15-1,1,1)),IF($E193&lt;&gt;1,IF(ISNUMBER(INDEX(Import.PLE,Detalhamento!$E193,Detalhamento!BC$15)),IF(INDEX(Import.PLE,Detalhamento!$E193,Detalhamento!BC$15)&lt;=mediçao,0,OFFSET(Import.PLQ,$A193-1,BC$15-1,1,1)),OFFSET(Import.PLQ,$A193-1,BC$15-1,1,1)),(1-PLE!$AA$28)*OFFSET(Import.PLQ,$A193-1,BC$15-1,1,1))))</f>
        <v>0</v>
      </c>
      <c r="BD193" s="144">
        <f ca="1">IF(BD$13="",0,CHOOSE(Detalhamento.OpçãoServiços,OFFSET(Import.PLQ,$A193-1,BD$15-1,1,1),IF($E193&lt;&gt;1,IF(ISNUMBER(INDEX(Import.PLE,Detalhamento!$E193,Detalhamento!BD$15)),IF(INDEX(Import.PLE,Detalhamento!$E193,Detalhamento!BD$15)&lt;=mediçao,OFFSET(Import.PLQ,$A193-1,BD$15-1,1,1),0),0),PLE!$AA$28*OFFSET(Import.PLQ,$A193-1,BD$15-1,1,1)),IF($E193&lt;&gt;1,IF(ISNUMBER(INDEX(Import.PLE,Detalhamento!$E193,Detalhamento!BD$15)),IF(INDEX(Import.PLE,Detalhamento!$E193,Detalhamento!BD$15)&lt;=mediçao,0,OFFSET(Import.PLQ,$A193-1,BD$15-1,1,1)),OFFSET(Import.PLQ,$A193-1,BD$15-1,1,1)),(1-PLE!$AA$28)*OFFSET(Import.PLQ,$A193-1,BD$15-1,1,1))))</f>
        <v>0</v>
      </c>
      <c r="BE193" s="144">
        <f ca="1">IF(BE$13="",0,CHOOSE(Detalhamento.OpçãoServiços,OFFSET(Import.PLQ,$A193-1,BE$15-1,1,1),IF($E193&lt;&gt;1,IF(ISNUMBER(INDEX(Import.PLE,Detalhamento!$E193,Detalhamento!BE$15)),IF(INDEX(Import.PLE,Detalhamento!$E193,Detalhamento!BE$15)&lt;=mediçao,OFFSET(Import.PLQ,$A193-1,BE$15-1,1,1),0),0),PLE!$AA$28*OFFSET(Import.PLQ,$A193-1,BE$15-1,1,1)),IF($E193&lt;&gt;1,IF(ISNUMBER(INDEX(Import.PLE,Detalhamento!$E193,Detalhamento!BE$15)),IF(INDEX(Import.PLE,Detalhamento!$E193,Detalhamento!BE$15)&lt;=mediçao,0,OFFSET(Import.PLQ,$A193-1,BE$15-1,1,1)),OFFSET(Import.PLQ,$A193-1,BE$15-1,1,1)),(1-PLE!$AA$28)*OFFSET(Import.PLQ,$A193-1,BE$15-1,1,1))))</f>
        <v>0</v>
      </c>
      <c r="BF193" s="144">
        <f ca="1">IF(BF$13="",0,CHOOSE(Detalhamento.OpçãoServiços,OFFSET(Import.PLQ,$A193-1,BF$15-1,1,1),IF($E193&lt;&gt;1,IF(ISNUMBER(INDEX(Import.PLE,Detalhamento!$E193,Detalhamento!BF$15)),IF(INDEX(Import.PLE,Detalhamento!$E193,Detalhamento!BF$15)&lt;=mediçao,OFFSET(Import.PLQ,$A193-1,BF$15-1,1,1),0),0),PLE!$AA$28*OFFSET(Import.PLQ,$A193-1,BF$15-1,1,1)),IF($E193&lt;&gt;1,IF(ISNUMBER(INDEX(Import.PLE,Detalhamento!$E193,Detalhamento!BF$15)),IF(INDEX(Import.PLE,Detalhamento!$E193,Detalhamento!BF$15)&lt;=mediçao,0,OFFSET(Import.PLQ,$A193-1,BF$15-1,1,1)),OFFSET(Import.PLQ,$A193-1,BF$15-1,1,1)),(1-PLE!$AA$28)*OFFSET(Import.PLQ,$A193-1,BF$15-1,1,1))))</f>
        <v>0</v>
      </c>
      <c r="BG193" s="144">
        <f ca="1">IF(BG$13="",0,CHOOSE(Detalhamento.OpçãoServiços,OFFSET(Import.PLQ,$A193-1,BG$15-1,1,1),IF($E193&lt;&gt;1,IF(ISNUMBER(INDEX(Import.PLE,Detalhamento!$E193,Detalhamento!BG$15)),IF(INDEX(Import.PLE,Detalhamento!$E193,Detalhamento!BG$15)&lt;=mediçao,OFFSET(Import.PLQ,$A193-1,BG$15-1,1,1),0),0),PLE!$AA$28*OFFSET(Import.PLQ,$A193-1,BG$15-1,1,1)),IF($E193&lt;&gt;1,IF(ISNUMBER(INDEX(Import.PLE,Detalhamento!$E193,Detalhamento!BG$15)),IF(INDEX(Import.PLE,Detalhamento!$E193,Detalhamento!BG$15)&lt;=mediçao,0,OFFSET(Import.PLQ,$A193-1,BG$15-1,1,1)),OFFSET(Import.PLQ,$A193-1,BG$15-1,1,1)),(1-PLE!$AA$28)*OFFSET(Import.PLQ,$A193-1,BG$15-1,1,1))))</f>
        <v>0</v>
      </c>
      <c r="BH193" s="144">
        <f ca="1">IF(BH$13="",0,CHOOSE(Detalhamento.OpçãoServiços,OFFSET(Import.PLQ,$A193-1,BH$15-1,1,1),IF($E193&lt;&gt;1,IF(ISNUMBER(INDEX(Import.PLE,Detalhamento!$E193,Detalhamento!BH$15)),IF(INDEX(Import.PLE,Detalhamento!$E193,Detalhamento!BH$15)&lt;=mediçao,OFFSET(Import.PLQ,$A193-1,BH$15-1,1,1),0),0),PLE!$AA$28*OFFSET(Import.PLQ,$A193-1,BH$15-1,1,1)),IF($E193&lt;&gt;1,IF(ISNUMBER(INDEX(Import.PLE,Detalhamento!$E193,Detalhamento!BH$15)),IF(INDEX(Import.PLE,Detalhamento!$E193,Detalhamento!BH$15)&lt;=mediçao,0,OFFSET(Import.PLQ,$A193-1,BH$15-1,1,1)),OFFSET(Import.PLQ,$A193-1,BH$15-1,1,1)),(1-PLE!$AA$28)*OFFSET(Import.PLQ,$A193-1,BH$15-1,1,1))))</f>
        <v>0</v>
      </c>
      <c r="BI193" s="144">
        <f ca="1">IF(BI$13="",0,CHOOSE(Detalhamento.OpçãoServiços,OFFSET(Import.PLQ,$A193-1,BI$15-1,1,1),IF($E193&lt;&gt;1,IF(ISNUMBER(INDEX(Import.PLE,Detalhamento!$E193,Detalhamento!BI$15)),IF(INDEX(Import.PLE,Detalhamento!$E193,Detalhamento!BI$15)&lt;=mediçao,OFFSET(Import.PLQ,$A193-1,BI$15-1,1,1),0),0),PLE!$AA$28*OFFSET(Import.PLQ,$A193-1,BI$15-1,1,1)),IF($E193&lt;&gt;1,IF(ISNUMBER(INDEX(Import.PLE,Detalhamento!$E193,Detalhamento!BI$15)),IF(INDEX(Import.PLE,Detalhamento!$E193,Detalhamento!BI$15)&lt;=mediçao,0,OFFSET(Import.PLQ,$A193-1,BI$15-1,1,1)),OFFSET(Import.PLQ,$A193-1,BI$15-1,1,1)),(1-PLE!$AA$28)*OFFSET(Import.PLQ,$A193-1,BI$15-1,1,1))))</f>
        <v>0</v>
      </c>
    </row>
    <row r="194" spans="1:61" ht="10.5" x14ac:dyDescent="0.25">
      <c r="A194" s="155">
        <v>293</v>
      </c>
      <c r="B194" s="21" t="str">
        <f t="shared" ca="1" si="25"/>
        <v>Evento</v>
      </c>
      <c r="E194" s="153">
        <f t="shared" ca="1" si="26"/>
        <v>19</v>
      </c>
      <c r="F194" s="154">
        <f t="shared" ca="1" si="27"/>
        <v>190000</v>
      </c>
      <c r="G194" s="154" t="str">
        <f t="shared" ca="1" si="31"/>
        <v>Evento</v>
      </c>
      <c r="H194" s="182" t="str">
        <f t="shared" ca="1" si="31"/>
        <v>Ban/Vest - MOVIMENTO DE TERRA</v>
      </c>
      <c r="I194" s="37" t="str">
        <f t="shared" ca="1" si="28"/>
        <v>R$</v>
      </c>
      <c r="J194" s="144">
        <f t="shared" ca="1" si="29"/>
        <v>608.62</v>
      </c>
      <c r="K194" s="67"/>
      <c r="L194" s="144">
        <f ca="1">IF(L$13="",0,CHOOSE(Detalhamento.OpçãoServiços,OFFSET(Import.PLQ,$A194-1,L$15-1,1,1),IF($E194&lt;&gt;1,IF(ISNUMBER(INDEX(Import.PLE,Detalhamento!$E194,Detalhamento!L$15)),IF(INDEX(Import.PLE,Detalhamento!$E194,Detalhamento!L$15)&lt;=mediçao,OFFSET(Import.PLQ,$A194-1,L$15-1,1,1),0),0),PLE!$AA$28*OFFSET(Import.PLQ,$A194-1,L$15-1,1,1)),IF($E194&lt;&gt;1,IF(ISNUMBER(INDEX(Import.PLE,Detalhamento!$E194,Detalhamento!L$15)),IF(INDEX(Import.PLE,Detalhamento!$E194,Detalhamento!L$15)&lt;=mediçao,0,OFFSET(Import.PLQ,$A194-1,L$15-1,1,1)),OFFSET(Import.PLQ,$A194-1,L$15-1,1,1)),(1-PLE!$AA$28)*OFFSET(Import.PLQ,$A194-1,L$15-1,1,1))))</f>
        <v>608.62</v>
      </c>
      <c r="M194" s="144">
        <f ca="1">IF(M$13="",0,CHOOSE(Detalhamento.OpçãoServiços,OFFSET(Import.PLQ,$A194-1,M$15-1,1,1),IF($E194&lt;&gt;1,IF(ISNUMBER(INDEX(Import.PLE,Detalhamento!$E194,Detalhamento!M$15)),IF(INDEX(Import.PLE,Detalhamento!$E194,Detalhamento!M$15)&lt;=mediçao,OFFSET(Import.PLQ,$A194-1,M$15-1,1,1),0),0),PLE!$AA$28*OFFSET(Import.PLQ,$A194-1,M$15-1,1,1)),IF($E194&lt;&gt;1,IF(ISNUMBER(INDEX(Import.PLE,Detalhamento!$E194,Detalhamento!M$15)),IF(INDEX(Import.PLE,Detalhamento!$E194,Detalhamento!M$15)&lt;=mediçao,0,OFFSET(Import.PLQ,$A194-1,M$15-1,1,1)),OFFSET(Import.PLQ,$A194-1,M$15-1,1,1)),(1-PLE!$AA$28)*OFFSET(Import.PLQ,$A194-1,M$15-1,1,1))))</f>
        <v>0</v>
      </c>
      <c r="N194" s="144">
        <f ca="1">IF(N$13="",0,CHOOSE(Detalhamento.OpçãoServiços,OFFSET(Import.PLQ,$A194-1,N$15-1,1,1),IF($E194&lt;&gt;1,IF(ISNUMBER(INDEX(Import.PLE,Detalhamento!$E194,Detalhamento!N$15)),IF(INDEX(Import.PLE,Detalhamento!$E194,Detalhamento!N$15)&lt;=mediçao,OFFSET(Import.PLQ,$A194-1,N$15-1,1,1),0),0),PLE!$AA$28*OFFSET(Import.PLQ,$A194-1,N$15-1,1,1)),IF($E194&lt;&gt;1,IF(ISNUMBER(INDEX(Import.PLE,Detalhamento!$E194,Detalhamento!N$15)),IF(INDEX(Import.PLE,Detalhamento!$E194,Detalhamento!N$15)&lt;=mediçao,0,OFFSET(Import.PLQ,$A194-1,N$15-1,1,1)),OFFSET(Import.PLQ,$A194-1,N$15-1,1,1)),(1-PLE!$AA$28)*OFFSET(Import.PLQ,$A194-1,N$15-1,1,1))))</f>
        <v>0</v>
      </c>
      <c r="O194" s="144">
        <f ca="1">IF(O$13="",0,CHOOSE(Detalhamento.OpçãoServiços,OFFSET(Import.PLQ,$A194-1,O$15-1,1,1),IF($E194&lt;&gt;1,IF(ISNUMBER(INDEX(Import.PLE,Detalhamento!$E194,Detalhamento!O$15)),IF(INDEX(Import.PLE,Detalhamento!$E194,Detalhamento!O$15)&lt;=mediçao,OFFSET(Import.PLQ,$A194-1,O$15-1,1,1),0),0),PLE!$AA$28*OFFSET(Import.PLQ,$A194-1,O$15-1,1,1)),IF($E194&lt;&gt;1,IF(ISNUMBER(INDEX(Import.PLE,Detalhamento!$E194,Detalhamento!O$15)),IF(INDEX(Import.PLE,Detalhamento!$E194,Detalhamento!O$15)&lt;=mediçao,0,OFFSET(Import.PLQ,$A194-1,O$15-1,1,1)),OFFSET(Import.PLQ,$A194-1,O$15-1,1,1)),(1-PLE!$AA$28)*OFFSET(Import.PLQ,$A194-1,O$15-1,1,1))))</f>
        <v>0</v>
      </c>
      <c r="P194" s="144">
        <f ca="1">IF(P$13="",0,CHOOSE(Detalhamento.OpçãoServiços,OFFSET(Import.PLQ,$A194-1,P$15-1,1,1),IF($E194&lt;&gt;1,IF(ISNUMBER(INDEX(Import.PLE,Detalhamento!$E194,Detalhamento!P$15)),IF(INDEX(Import.PLE,Detalhamento!$E194,Detalhamento!P$15)&lt;=mediçao,OFFSET(Import.PLQ,$A194-1,P$15-1,1,1),0),0),PLE!$AA$28*OFFSET(Import.PLQ,$A194-1,P$15-1,1,1)),IF($E194&lt;&gt;1,IF(ISNUMBER(INDEX(Import.PLE,Detalhamento!$E194,Detalhamento!P$15)),IF(INDEX(Import.PLE,Detalhamento!$E194,Detalhamento!P$15)&lt;=mediçao,0,OFFSET(Import.PLQ,$A194-1,P$15-1,1,1)),OFFSET(Import.PLQ,$A194-1,P$15-1,1,1)),(1-PLE!$AA$28)*OFFSET(Import.PLQ,$A194-1,P$15-1,1,1))))</f>
        <v>0</v>
      </c>
      <c r="Q194" s="144">
        <f ca="1">IF(Q$13="",0,CHOOSE(Detalhamento.OpçãoServiços,OFFSET(Import.PLQ,$A194-1,Q$15-1,1,1),IF($E194&lt;&gt;1,IF(ISNUMBER(INDEX(Import.PLE,Detalhamento!$E194,Detalhamento!Q$15)),IF(INDEX(Import.PLE,Detalhamento!$E194,Detalhamento!Q$15)&lt;=mediçao,OFFSET(Import.PLQ,$A194-1,Q$15-1,1,1),0),0),PLE!$AA$28*OFFSET(Import.PLQ,$A194-1,Q$15-1,1,1)),IF($E194&lt;&gt;1,IF(ISNUMBER(INDEX(Import.PLE,Detalhamento!$E194,Detalhamento!Q$15)),IF(INDEX(Import.PLE,Detalhamento!$E194,Detalhamento!Q$15)&lt;=mediçao,0,OFFSET(Import.PLQ,$A194-1,Q$15-1,1,1)),OFFSET(Import.PLQ,$A194-1,Q$15-1,1,1)),(1-PLE!$AA$28)*OFFSET(Import.PLQ,$A194-1,Q$15-1,1,1))))</f>
        <v>0</v>
      </c>
      <c r="R194" s="144">
        <f ca="1">IF(R$13="",0,CHOOSE(Detalhamento.OpçãoServiços,OFFSET(Import.PLQ,$A194-1,R$15-1,1,1),IF($E194&lt;&gt;1,IF(ISNUMBER(INDEX(Import.PLE,Detalhamento!$E194,Detalhamento!R$15)),IF(INDEX(Import.PLE,Detalhamento!$E194,Detalhamento!R$15)&lt;=mediçao,OFFSET(Import.PLQ,$A194-1,R$15-1,1,1),0),0),PLE!$AA$28*OFFSET(Import.PLQ,$A194-1,R$15-1,1,1)),IF($E194&lt;&gt;1,IF(ISNUMBER(INDEX(Import.PLE,Detalhamento!$E194,Detalhamento!R$15)),IF(INDEX(Import.PLE,Detalhamento!$E194,Detalhamento!R$15)&lt;=mediçao,0,OFFSET(Import.PLQ,$A194-1,R$15-1,1,1)),OFFSET(Import.PLQ,$A194-1,R$15-1,1,1)),(1-PLE!$AA$28)*OFFSET(Import.PLQ,$A194-1,R$15-1,1,1))))</f>
        <v>0</v>
      </c>
      <c r="S194" s="144">
        <f ca="1">IF(S$13="",0,CHOOSE(Detalhamento.OpçãoServiços,OFFSET(Import.PLQ,$A194-1,S$15-1,1,1),IF($E194&lt;&gt;1,IF(ISNUMBER(INDEX(Import.PLE,Detalhamento!$E194,Detalhamento!S$15)),IF(INDEX(Import.PLE,Detalhamento!$E194,Detalhamento!S$15)&lt;=mediçao,OFFSET(Import.PLQ,$A194-1,S$15-1,1,1),0),0),PLE!$AA$28*OFFSET(Import.PLQ,$A194-1,S$15-1,1,1)),IF($E194&lt;&gt;1,IF(ISNUMBER(INDEX(Import.PLE,Detalhamento!$E194,Detalhamento!S$15)),IF(INDEX(Import.PLE,Detalhamento!$E194,Detalhamento!S$15)&lt;=mediçao,0,OFFSET(Import.PLQ,$A194-1,S$15-1,1,1)),OFFSET(Import.PLQ,$A194-1,S$15-1,1,1)),(1-PLE!$AA$28)*OFFSET(Import.PLQ,$A194-1,S$15-1,1,1))))</f>
        <v>0</v>
      </c>
      <c r="T194" s="144">
        <f ca="1">IF(T$13="",0,CHOOSE(Detalhamento.OpçãoServiços,OFFSET(Import.PLQ,$A194-1,T$15-1,1,1),IF($E194&lt;&gt;1,IF(ISNUMBER(INDEX(Import.PLE,Detalhamento!$E194,Detalhamento!T$15)),IF(INDEX(Import.PLE,Detalhamento!$E194,Detalhamento!T$15)&lt;=mediçao,OFFSET(Import.PLQ,$A194-1,T$15-1,1,1),0),0),PLE!$AA$28*OFFSET(Import.PLQ,$A194-1,T$15-1,1,1)),IF($E194&lt;&gt;1,IF(ISNUMBER(INDEX(Import.PLE,Detalhamento!$E194,Detalhamento!T$15)),IF(INDEX(Import.PLE,Detalhamento!$E194,Detalhamento!T$15)&lt;=mediçao,0,OFFSET(Import.PLQ,$A194-1,T$15-1,1,1)),OFFSET(Import.PLQ,$A194-1,T$15-1,1,1)),(1-PLE!$AA$28)*OFFSET(Import.PLQ,$A194-1,T$15-1,1,1))))</f>
        <v>0</v>
      </c>
      <c r="U194" s="144">
        <f ca="1">IF(U$13="",0,CHOOSE(Detalhamento.OpçãoServiços,OFFSET(Import.PLQ,$A194-1,U$15-1,1,1),IF($E194&lt;&gt;1,IF(ISNUMBER(INDEX(Import.PLE,Detalhamento!$E194,Detalhamento!U$15)),IF(INDEX(Import.PLE,Detalhamento!$E194,Detalhamento!U$15)&lt;=mediçao,OFFSET(Import.PLQ,$A194-1,U$15-1,1,1),0),0),PLE!$AA$28*OFFSET(Import.PLQ,$A194-1,U$15-1,1,1)),IF($E194&lt;&gt;1,IF(ISNUMBER(INDEX(Import.PLE,Detalhamento!$E194,Detalhamento!U$15)),IF(INDEX(Import.PLE,Detalhamento!$E194,Detalhamento!U$15)&lt;=mediçao,0,OFFSET(Import.PLQ,$A194-1,U$15-1,1,1)),OFFSET(Import.PLQ,$A194-1,U$15-1,1,1)),(1-PLE!$AA$28)*OFFSET(Import.PLQ,$A194-1,U$15-1,1,1))))</f>
        <v>0</v>
      </c>
      <c r="V194" s="144">
        <f ca="1">IF(V$13="",0,CHOOSE(Detalhamento.OpçãoServiços,OFFSET(Import.PLQ,$A194-1,V$15-1,1,1),IF($E194&lt;&gt;1,IF(ISNUMBER(INDEX(Import.PLE,Detalhamento!$E194,Detalhamento!V$15)),IF(INDEX(Import.PLE,Detalhamento!$E194,Detalhamento!V$15)&lt;=mediçao,OFFSET(Import.PLQ,$A194-1,V$15-1,1,1),0),0),PLE!$AA$28*OFFSET(Import.PLQ,$A194-1,V$15-1,1,1)),IF($E194&lt;&gt;1,IF(ISNUMBER(INDEX(Import.PLE,Detalhamento!$E194,Detalhamento!V$15)),IF(INDEX(Import.PLE,Detalhamento!$E194,Detalhamento!V$15)&lt;=mediçao,0,OFFSET(Import.PLQ,$A194-1,V$15-1,1,1)),OFFSET(Import.PLQ,$A194-1,V$15-1,1,1)),(1-PLE!$AA$28)*OFFSET(Import.PLQ,$A194-1,V$15-1,1,1))))</f>
        <v>0</v>
      </c>
      <c r="W194" s="144">
        <f ca="1">IF(W$13="",0,CHOOSE(Detalhamento.OpçãoServiços,OFFSET(Import.PLQ,$A194-1,W$15-1,1,1),IF($E194&lt;&gt;1,IF(ISNUMBER(INDEX(Import.PLE,Detalhamento!$E194,Detalhamento!W$15)),IF(INDEX(Import.PLE,Detalhamento!$E194,Detalhamento!W$15)&lt;=mediçao,OFFSET(Import.PLQ,$A194-1,W$15-1,1,1),0),0),PLE!$AA$28*OFFSET(Import.PLQ,$A194-1,W$15-1,1,1)),IF($E194&lt;&gt;1,IF(ISNUMBER(INDEX(Import.PLE,Detalhamento!$E194,Detalhamento!W$15)),IF(INDEX(Import.PLE,Detalhamento!$E194,Detalhamento!W$15)&lt;=mediçao,0,OFFSET(Import.PLQ,$A194-1,W$15-1,1,1)),OFFSET(Import.PLQ,$A194-1,W$15-1,1,1)),(1-PLE!$AA$28)*OFFSET(Import.PLQ,$A194-1,W$15-1,1,1))))</f>
        <v>0</v>
      </c>
      <c r="X194" s="144">
        <f ca="1">IF(X$13="",0,CHOOSE(Detalhamento.OpçãoServiços,OFFSET(Import.PLQ,$A194-1,X$15-1,1,1),IF($E194&lt;&gt;1,IF(ISNUMBER(INDEX(Import.PLE,Detalhamento!$E194,Detalhamento!X$15)),IF(INDEX(Import.PLE,Detalhamento!$E194,Detalhamento!X$15)&lt;=mediçao,OFFSET(Import.PLQ,$A194-1,X$15-1,1,1),0),0),PLE!$AA$28*OFFSET(Import.PLQ,$A194-1,X$15-1,1,1)),IF($E194&lt;&gt;1,IF(ISNUMBER(INDEX(Import.PLE,Detalhamento!$E194,Detalhamento!X$15)),IF(INDEX(Import.PLE,Detalhamento!$E194,Detalhamento!X$15)&lt;=mediçao,0,OFFSET(Import.PLQ,$A194-1,X$15-1,1,1)),OFFSET(Import.PLQ,$A194-1,X$15-1,1,1)),(1-PLE!$AA$28)*OFFSET(Import.PLQ,$A194-1,X$15-1,1,1))))</f>
        <v>0</v>
      </c>
      <c r="Y194" s="144">
        <f ca="1">IF(Y$13="",0,CHOOSE(Detalhamento.OpçãoServiços,OFFSET(Import.PLQ,$A194-1,Y$15-1,1,1),IF($E194&lt;&gt;1,IF(ISNUMBER(INDEX(Import.PLE,Detalhamento!$E194,Detalhamento!Y$15)),IF(INDEX(Import.PLE,Detalhamento!$E194,Detalhamento!Y$15)&lt;=mediçao,OFFSET(Import.PLQ,$A194-1,Y$15-1,1,1),0),0),PLE!$AA$28*OFFSET(Import.PLQ,$A194-1,Y$15-1,1,1)),IF($E194&lt;&gt;1,IF(ISNUMBER(INDEX(Import.PLE,Detalhamento!$E194,Detalhamento!Y$15)),IF(INDEX(Import.PLE,Detalhamento!$E194,Detalhamento!Y$15)&lt;=mediçao,0,OFFSET(Import.PLQ,$A194-1,Y$15-1,1,1)),OFFSET(Import.PLQ,$A194-1,Y$15-1,1,1)),(1-PLE!$AA$28)*OFFSET(Import.PLQ,$A194-1,Y$15-1,1,1))))</f>
        <v>0</v>
      </c>
      <c r="Z194" s="144">
        <f ca="1">IF(Z$13="",0,CHOOSE(Detalhamento.OpçãoServiços,OFFSET(Import.PLQ,$A194-1,Z$15-1,1,1),IF($E194&lt;&gt;1,IF(ISNUMBER(INDEX(Import.PLE,Detalhamento!$E194,Detalhamento!Z$15)),IF(INDEX(Import.PLE,Detalhamento!$E194,Detalhamento!Z$15)&lt;=mediçao,OFFSET(Import.PLQ,$A194-1,Z$15-1,1,1),0),0),PLE!$AA$28*OFFSET(Import.PLQ,$A194-1,Z$15-1,1,1)),IF($E194&lt;&gt;1,IF(ISNUMBER(INDEX(Import.PLE,Detalhamento!$E194,Detalhamento!Z$15)),IF(INDEX(Import.PLE,Detalhamento!$E194,Detalhamento!Z$15)&lt;=mediçao,0,OFFSET(Import.PLQ,$A194-1,Z$15-1,1,1)),OFFSET(Import.PLQ,$A194-1,Z$15-1,1,1)),(1-PLE!$AA$28)*OFFSET(Import.PLQ,$A194-1,Z$15-1,1,1))))</f>
        <v>0</v>
      </c>
      <c r="AA194" s="144">
        <f ca="1">IF(AA$13="",0,CHOOSE(Detalhamento.OpçãoServiços,OFFSET(Import.PLQ,$A194-1,AA$15-1,1,1),IF($E194&lt;&gt;1,IF(ISNUMBER(INDEX(Import.PLE,Detalhamento!$E194,Detalhamento!AA$15)),IF(INDEX(Import.PLE,Detalhamento!$E194,Detalhamento!AA$15)&lt;=mediçao,OFFSET(Import.PLQ,$A194-1,AA$15-1,1,1),0),0),PLE!$AA$28*OFFSET(Import.PLQ,$A194-1,AA$15-1,1,1)),IF($E194&lt;&gt;1,IF(ISNUMBER(INDEX(Import.PLE,Detalhamento!$E194,Detalhamento!AA$15)),IF(INDEX(Import.PLE,Detalhamento!$E194,Detalhamento!AA$15)&lt;=mediçao,0,OFFSET(Import.PLQ,$A194-1,AA$15-1,1,1)),OFFSET(Import.PLQ,$A194-1,AA$15-1,1,1)),(1-PLE!$AA$28)*OFFSET(Import.PLQ,$A194-1,AA$15-1,1,1))))</f>
        <v>0</v>
      </c>
      <c r="AB194" s="144">
        <f ca="1">IF(AB$13="",0,CHOOSE(Detalhamento.OpçãoServiços,OFFSET(Import.PLQ,$A194-1,AB$15-1,1,1),IF($E194&lt;&gt;1,IF(ISNUMBER(INDEX(Import.PLE,Detalhamento!$E194,Detalhamento!AB$15)),IF(INDEX(Import.PLE,Detalhamento!$E194,Detalhamento!AB$15)&lt;=mediçao,OFFSET(Import.PLQ,$A194-1,AB$15-1,1,1),0),0),PLE!$AA$28*OFFSET(Import.PLQ,$A194-1,AB$15-1,1,1)),IF($E194&lt;&gt;1,IF(ISNUMBER(INDEX(Import.PLE,Detalhamento!$E194,Detalhamento!AB$15)),IF(INDEX(Import.PLE,Detalhamento!$E194,Detalhamento!AB$15)&lt;=mediçao,0,OFFSET(Import.PLQ,$A194-1,AB$15-1,1,1)),OFFSET(Import.PLQ,$A194-1,AB$15-1,1,1)),(1-PLE!$AA$28)*OFFSET(Import.PLQ,$A194-1,AB$15-1,1,1))))</f>
        <v>0</v>
      </c>
      <c r="AC194" s="144">
        <f ca="1">IF(AC$13="",0,CHOOSE(Detalhamento.OpçãoServiços,OFFSET(Import.PLQ,$A194-1,AC$15-1,1,1),IF($E194&lt;&gt;1,IF(ISNUMBER(INDEX(Import.PLE,Detalhamento!$E194,Detalhamento!AC$15)),IF(INDEX(Import.PLE,Detalhamento!$E194,Detalhamento!AC$15)&lt;=mediçao,OFFSET(Import.PLQ,$A194-1,AC$15-1,1,1),0),0),PLE!$AA$28*OFFSET(Import.PLQ,$A194-1,AC$15-1,1,1)),IF($E194&lt;&gt;1,IF(ISNUMBER(INDEX(Import.PLE,Detalhamento!$E194,Detalhamento!AC$15)),IF(INDEX(Import.PLE,Detalhamento!$E194,Detalhamento!AC$15)&lt;=mediçao,0,OFFSET(Import.PLQ,$A194-1,AC$15-1,1,1)),OFFSET(Import.PLQ,$A194-1,AC$15-1,1,1)),(1-PLE!$AA$28)*OFFSET(Import.PLQ,$A194-1,AC$15-1,1,1))))</f>
        <v>0</v>
      </c>
      <c r="AD194" s="144">
        <f ca="1">IF(AD$13="",0,CHOOSE(Detalhamento.OpçãoServiços,OFFSET(Import.PLQ,$A194-1,AD$15-1,1,1),IF($E194&lt;&gt;1,IF(ISNUMBER(INDEX(Import.PLE,Detalhamento!$E194,Detalhamento!AD$15)),IF(INDEX(Import.PLE,Detalhamento!$E194,Detalhamento!AD$15)&lt;=mediçao,OFFSET(Import.PLQ,$A194-1,AD$15-1,1,1),0),0),PLE!$AA$28*OFFSET(Import.PLQ,$A194-1,AD$15-1,1,1)),IF($E194&lt;&gt;1,IF(ISNUMBER(INDEX(Import.PLE,Detalhamento!$E194,Detalhamento!AD$15)),IF(INDEX(Import.PLE,Detalhamento!$E194,Detalhamento!AD$15)&lt;=mediçao,0,OFFSET(Import.PLQ,$A194-1,AD$15-1,1,1)),OFFSET(Import.PLQ,$A194-1,AD$15-1,1,1)),(1-PLE!$AA$28)*OFFSET(Import.PLQ,$A194-1,AD$15-1,1,1))))</f>
        <v>0</v>
      </c>
      <c r="AE194" s="144">
        <f ca="1">IF(AE$13="",0,CHOOSE(Detalhamento.OpçãoServiços,OFFSET(Import.PLQ,$A194-1,AE$15-1,1,1),IF($E194&lt;&gt;1,IF(ISNUMBER(INDEX(Import.PLE,Detalhamento!$E194,Detalhamento!AE$15)),IF(INDEX(Import.PLE,Detalhamento!$E194,Detalhamento!AE$15)&lt;=mediçao,OFFSET(Import.PLQ,$A194-1,AE$15-1,1,1),0),0),PLE!$AA$28*OFFSET(Import.PLQ,$A194-1,AE$15-1,1,1)),IF($E194&lt;&gt;1,IF(ISNUMBER(INDEX(Import.PLE,Detalhamento!$E194,Detalhamento!AE$15)),IF(INDEX(Import.PLE,Detalhamento!$E194,Detalhamento!AE$15)&lt;=mediçao,0,OFFSET(Import.PLQ,$A194-1,AE$15-1,1,1)),OFFSET(Import.PLQ,$A194-1,AE$15-1,1,1)),(1-PLE!$AA$28)*OFFSET(Import.PLQ,$A194-1,AE$15-1,1,1))))</f>
        <v>0</v>
      </c>
      <c r="AF194" s="144">
        <f ca="1">IF(AF$13="",0,CHOOSE(Detalhamento.OpçãoServiços,OFFSET(Import.PLQ,$A194-1,AF$15-1,1,1),IF($E194&lt;&gt;1,IF(ISNUMBER(INDEX(Import.PLE,Detalhamento!$E194,Detalhamento!AF$15)),IF(INDEX(Import.PLE,Detalhamento!$E194,Detalhamento!AF$15)&lt;=mediçao,OFFSET(Import.PLQ,$A194-1,AF$15-1,1,1),0),0),PLE!$AA$28*OFFSET(Import.PLQ,$A194-1,AF$15-1,1,1)),IF($E194&lt;&gt;1,IF(ISNUMBER(INDEX(Import.PLE,Detalhamento!$E194,Detalhamento!AF$15)),IF(INDEX(Import.PLE,Detalhamento!$E194,Detalhamento!AF$15)&lt;=mediçao,0,OFFSET(Import.PLQ,$A194-1,AF$15-1,1,1)),OFFSET(Import.PLQ,$A194-1,AF$15-1,1,1)),(1-PLE!$AA$28)*OFFSET(Import.PLQ,$A194-1,AF$15-1,1,1))))</f>
        <v>0</v>
      </c>
      <c r="AG194" s="144">
        <f ca="1">IF(AG$13="",0,CHOOSE(Detalhamento.OpçãoServiços,OFFSET(Import.PLQ,$A194-1,AG$15-1,1,1),IF($E194&lt;&gt;1,IF(ISNUMBER(INDEX(Import.PLE,Detalhamento!$E194,Detalhamento!AG$15)),IF(INDEX(Import.PLE,Detalhamento!$E194,Detalhamento!AG$15)&lt;=mediçao,OFFSET(Import.PLQ,$A194-1,AG$15-1,1,1),0),0),PLE!$AA$28*OFFSET(Import.PLQ,$A194-1,AG$15-1,1,1)),IF($E194&lt;&gt;1,IF(ISNUMBER(INDEX(Import.PLE,Detalhamento!$E194,Detalhamento!AG$15)),IF(INDEX(Import.PLE,Detalhamento!$E194,Detalhamento!AG$15)&lt;=mediçao,0,OFFSET(Import.PLQ,$A194-1,AG$15-1,1,1)),OFFSET(Import.PLQ,$A194-1,AG$15-1,1,1)),(1-PLE!$AA$28)*OFFSET(Import.PLQ,$A194-1,AG$15-1,1,1))))</f>
        <v>0</v>
      </c>
      <c r="AH194" s="144">
        <f ca="1">IF(AH$13="",0,CHOOSE(Detalhamento.OpçãoServiços,OFFSET(Import.PLQ,$A194-1,AH$15-1,1,1),IF($E194&lt;&gt;1,IF(ISNUMBER(INDEX(Import.PLE,Detalhamento!$E194,Detalhamento!AH$15)),IF(INDEX(Import.PLE,Detalhamento!$E194,Detalhamento!AH$15)&lt;=mediçao,OFFSET(Import.PLQ,$A194-1,AH$15-1,1,1),0),0),PLE!$AA$28*OFFSET(Import.PLQ,$A194-1,AH$15-1,1,1)),IF($E194&lt;&gt;1,IF(ISNUMBER(INDEX(Import.PLE,Detalhamento!$E194,Detalhamento!AH$15)),IF(INDEX(Import.PLE,Detalhamento!$E194,Detalhamento!AH$15)&lt;=mediçao,0,OFFSET(Import.PLQ,$A194-1,AH$15-1,1,1)),OFFSET(Import.PLQ,$A194-1,AH$15-1,1,1)),(1-PLE!$AA$28)*OFFSET(Import.PLQ,$A194-1,AH$15-1,1,1))))</f>
        <v>0</v>
      </c>
      <c r="AI194" s="144">
        <f ca="1">IF(AI$13="",0,CHOOSE(Detalhamento.OpçãoServiços,OFFSET(Import.PLQ,$A194-1,AI$15-1,1,1),IF($E194&lt;&gt;1,IF(ISNUMBER(INDEX(Import.PLE,Detalhamento!$E194,Detalhamento!AI$15)),IF(INDEX(Import.PLE,Detalhamento!$E194,Detalhamento!AI$15)&lt;=mediçao,OFFSET(Import.PLQ,$A194-1,AI$15-1,1,1),0),0),PLE!$AA$28*OFFSET(Import.PLQ,$A194-1,AI$15-1,1,1)),IF($E194&lt;&gt;1,IF(ISNUMBER(INDEX(Import.PLE,Detalhamento!$E194,Detalhamento!AI$15)),IF(INDEX(Import.PLE,Detalhamento!$E194,Detalhamento!AI$15)&lt;=mediçao,0,OFFSET(Import.PLQ,$A194-1,AI$15-1,1,1)),OFFSET(Import.PLQ,$A194-1,AI$15-1,1,1)),(1-PLE!$AA$28)*OFFSET(Import.PLQ,$A194-1,AI$15-1,1,1))))</f>
        <v>0</v>
      </c>
      <c r="AJ194" s="144">
        <f ca="1">IF(AJ$13="",0,CHOOSE(Detalhamento.OpçãoServiços,OFFSET(Import.PLQ,$A194-1,AJ$15-1,1,1),IF($E194&lt;&gt;1,IF(ISNUMBER(INDEX(Import.PLE,Detalhamento!$E194,Detalhamento!AJ$15)),IF(INDEX(Import.PLE,Detalhamento!$E194,Detalhamento!AJ$15)&lt;=mediçao,OFFSET(Import.PLQ,$A194-1,AJ$15-1,1,1),0),0),PLE!$AA$28*OFFSET(Import.PLQ,$A194-1,AJ$15-1,1,1)),IF($E194&lt;&gt;1,IF(ISNUMBER(INDEX(Import.PLE,Detalhamento!$E194,Detalhamento!AJ$15)),IF(INDEX(Import.PLE,Detalhamento!$E194,Detalhamento!AJ$15)&lt;=mediçao,0,OFFSET(Import.PLQ,$A194-1,AJ$15-1,1,1)),OFFSET(Import.PLQ,$A194-1,AJ$15-1,1,1)),(1-PLE!$AA$28)*OFFSET(Import.PLQ,$A194-1,AJ$15-1,1,1))))</f>
        <v>0</v>
      </c>
      <c r="AK194" s="144">
        <f ca="1">IF(AK$13="",0,CHOOSE(Detalhamento.OpçãoServiços,OFFSET(Import.PLQ,$A194-1,AK$15-1,1,1),IF($E194&lt;&gt;1,IF(ISNUMBER(INDEX(Import.PLE,Detalhamento!$E194,Detalhamento!AK$15)),IF(INDEX(Import.PLE,Detalhamento!$E194,Detalhamento!AK$15)&lt;=mediçao,OFFSET(Import.PLQ,$A194-1,AK$15-1,1,1),0),0),PLE!$AA$28*OFFSET(Import.PLQ,$A194-1,AK$15-1,1,1)),IF($E194&lt;&gt;1,IF(ISNUMBER(INDEX(Import.PLE,Detalhamento!$E194,Detalhamento!AK$15)),IF(INDEX(Import.PLE,Detalhamento!$E194,Detalhamento!AK$15)&lt;=mediçao,0,OFFSET(Import.PLQ,$A194-1,AK$15-1,1,1)),OFFSET(Import.PLQ,$A194-1,AK$15-1,1,1)),(1-PLE!$AA$28)*OFFSET(Import.PLQ,$A194-1,AK$15-1,1,1))))</f>
        <v>0</v>
      </c>
      <c r="AL194" s="144">
        <f ca="1">IF(AL$13="",0,CHOOSE(Detalhamento.OpçãoServiços,OFFSET(Import.PLQ,$A194-1,AL$15-1,1,1),IF($E194&lt;&gt;1,IF(ISNUMBER(INDEX(Import.PLE,Detalhamento!$E194,Detalhamento!AL$15)),IF(INDEX(Import.PLE,Detalhamento!$E194,Detalhamento!AL$15)&lt;=mediçao,OFFSET(Import.PLQ,$A194-1,AL$15-1,1,1),0),0),PLE!$AA$28*OFFSET(Import.PLQ,$A194-1,AL$15-1,1,1)),IF($E194&lt;&gt;1,IF(ISNUMBER(INDEX(Import.PLE,Detalhamento!$E194,Detalhamento!AL$15)),IF(INDEX(Import.PLE,Detalhamento!$E194,Detalhamento!AL$15)&lt;=mediçao,0,OFFSET(Import.PLQ,$A194-1,AL$15-1,1,1)),OFFSET(Import.PLQ,$A194-1,AL$15-1,1,1)),(1-PLE!$AA$28)*OFFSET(Import.PLQ,$A194-1,AL$15-1,1,1))))</f>
        <v>0</v>
      </c>
      <c r="AM194" s="144">
        <f ca="1">IF(AM$13="",0,CHOOSE(Detalhamento.OpçãoServiços,OFFSET(Import.PLQ,$A194-1,AM$15-1,1,1),IF($E194&lt;&gt;1,IF(ISNUMBER(INDEX(Import.PLE,Detalhamento!$E194,Detalhamento!AM$15)),IF(INDEX(Import.PLE,Detalhamento!$E194,Detalhamento!AM$15)&lt;=mediçao,OFFSET(Import.PLQ,$A194-1,AM$15-1,1,1),0),0),PLE!$AA$28*OFFSET(Import.PLQ,$A194-1,AM$15-1,1,1)),IF($E194&lt;&gt;1,IF(ISNUMBER(INDEX(Import.PLE,Detalhamento!$E194,Detalhamento!AM$15)),IF(INDEX(Import.PLE,Detalhamento!$E194,Detalhamento!AM$15)&lt;=mediçao,0,OFFSET(Import.PLQ,$A194-1,AM$15-1,1,1)),OFFSET(Import.PLQ,$A194-1,AM$15-1,1,1)),(1-PLE!$AA$28)*OFFSET(Import.PLQ,$A194-1,AM$15-1,1,1))))</f>
        <v>0</v>
      </c>
      <c r="AN194" s="144">
        <f ca="1">IF(AN$13="",0,CHOOSE(Detalhamento.OpçãoServiços,OFFSET(Import.PLQ,$A194-1,AN$15-1,1,1),IF($E194&lt;&gt;1,IF(ISNUMBER(INDEX(Import.PLE,Detalhamento!$E194,Detalhamento!AN$15)),IF(INDEX(Import.PLE,Detalhamento!$E194,Detalhamento!AN$15)&lt;=mediçao,OFFSET(Import.PLQ,$A194-1,AN$15-1,1,1),0),0),PLE!$AA$28*OFFSET(Import.PLQ,$A194-1,AN$15-1,1,1)),IF($E194&lt;&gt;1,IF(ISNUMBER(INDEX(Import.PLE,Detalhamento!$E194,Detalhamento!AN$15)),IF(INDEX(Import.PLE,Detalhamento!$E194,Detalhamento!AN$15)&lt;=mediçao,0,OFFSET(Import.PLQ,$A194-1,AN$15-1,1,1)),OFFSET(Import.PLQ,$A194-1,AN$15-1,1,1)),(1-PLE!$AA$28)*OFFSET(Import.PLQ,$A194-1,AN$15-1,1,1))))</f>
        <v>0</v>
      </c>
      <c r="AO194" s="144">
        <f ca="1">IF(AO$13="",0,CHOOSE(Detalhamento.OpçãoServiços,OFFSET(Import.PLQ,$A194-1,AO$15-1,1,1),IF($E194&lt;&gt;1,IF(ISNUMBER(INDEX(Import.PLE,Detalhamento!$E194,Detalhamento!AO$15)),IF(INDEX(Import.PLE,Detalhamento!$E194,Detalhamento!AO$15)&lt;=mediçao,OFFSET(Import.PLQ,$A194-1,AO$15-1,1,1),0),0),PLE!$AA$28*OFFSET(Import.PLQ,$A194-1,AO$15-1,1,1)),IF($E194&lt;&gt;1,IF(ISNUMBER(INDEX(Import.PLE,Detalhamento!$E194,Detalhamento!AO$15)),IF(INDEX(Import.PLE,Detalhamento!$E194,Detalhamento!AO$15)&lt;=mediçao,0,OFFSET(Import.PLQ,$A194-1,AO$15-1,1,1)),OFFSET(Import.PLQ,$A194-1,AO$15-1,1,1)),(1-PLE!$AA$28)*OFFSET(Import.PLQ,$A194-1,AO$15-1,1,1))))</f>
        <v>0</v>
      </c>
      <c r="AP194" s="144">
        <f ca="1">IF(AP$13="",0,CHOOSE(Detalhamento.OpçãoServiços,OFFSET(Import.PLQ,$A194-1,AP$15-1,1,1),IF($E194&lt;&gt;1,IF(ISNUMBER(INDEX(Import.PLE,Detalhamento!$E194,Detalhamento!AP$15)),IF(INDEX(Import.PLE,Detalhamento!$E194,Detalhamento!AP$15)&lt;=mediçao,OFFSET(Import.PLQ,$A194-1,AP$15-1,1,1),0),0),PLE!$AA$28*OFFSET(Import.PLQ,$A194-1,AP$15-1,1,1)),IF($E194&lt;&gt;1,IF(ISNUMBER(INDEX(Import.PLE,Detalhamento!$E194,Detalhamento!AP$15)),IF(INDEX(Import.PLE,Detalhamento!$E194,Detalhamento!AP$15)&lt;=mediçao,0,OFFSET(Import.PLQ,$A194-1,AP$15-1,1,1)),OFFSET(Import.PLQ,$A194-1,AP$15-1,1,1)),(1-PLE!$AA$28)*OFFSET(Import.PLQ,$A194-1,AP$15-1,1,1))))</f>
        <v>0</v>
      </c>
      <c r="AQ194" s="144">
        <f ca="1">IF(AQ$13="",0,CHOOSE(Detalhamento.OpçãoServiços,OFFSET(Import.PLQ,$A194-1,AQ$15-1,1,1),IF($E194&lt;&gt;1,IF(ISNUMBER(INDEX(Import.PLE,Detalhamento!$E194,Detalhamento!AQ$15)),IF(INDEX(Import.PLE,Detalhamento!$E194,Detalhamento!AQ$15)&lt;=mediçao,OFFSET(Import.PLQ,$A194-1,AQ$15-1,1,1),0),0),PLE!$AA$28*OFFSET(Import.PLQ,$A194-1,AQ$15-1,1,1)),IF($E194&lt;&gt;1,IF(ISNUMBER(INDEX(Import.PLE,Detalhamento!$E194,Detalhamento!AQ$15)),IF(INDEX(Import.PLE,Detalhamento!$E194,Detalhamento!AQ$15)&lt;=mediçao,0,OFFSET(Import.PLQ,$A194-1,AQ$15-1,1,1)),OFFSET(Import.PLQ,$A194-1,AQ$15-1,1,1)),(1-PLE!$AA$28)*OFFSET(Import.PLQ,$A194-1,AQ$15-1,1,1))))</f>
        <v>0</v>
      </c>
      <c r="AR194" s="144">
        <f ca="1">IF(AR$13="",0,CHOOSE(Detalhamento.OpçãoServiços,OFFSET(Import.PLQ,$A194-1,AR$15-1,1,1),IF($E194&lt;&gt;1,IF(ISNUMBER(INDEX(Import.PLE,Detalhamento!$E194,Detalhamento!AR$15)),IF(INDEX(Import.PLE,Detalhamento!$E194,Detalhamento!AR$15)&lt;=mediçao,OFFSET(Import.PLQ,$A194-1,AR$15-1,1,1),0),0),PLE!$AA$28*OFFSET(Import.PLQ,$A194-1,AR$15-1,1,1)),IF($E194&lt;&gt;1,IF(ISNUMBER(INDEX(Import.PLE,Detalhamento!$E194,Detalhamento!AR$15)),IF(INDEX(Import.PLE,Detalhamento!$E194,Detalhamento!AR$15)&lt;=mediçao,0,OFFSET(Import.PLQ,$A194-1,AR$15-1,1,1)),OFFSET(Import.PLQ,$A194-1,AR$15-1,1,1)),(1-PLE!$AA$28)*OFFSET(Import.PLQ,$A194-1,AR$15-1,1,1))))</f>
        <v>0</v>
      </c>
      <c r="AS194" s="144">
        <f ca="1">IF(AS$13="",0,CHOOSE(Detalhamento.OpçãoServiços,OFFSET(Import.PLQ,$A194-1,AS$15-1,1,1),IF($E194&lt;&gt;1,IF(ISNUMBER(INDEX(Import.PLE,Detalhamento!$E194,Detalhamento!AS$15)),IF(INDEX(Import.PLE,Detalhamento!$E194,Detalhamento!AS$15)&lt;=mediçao,OFFSET(Import.PLQ,$A194-1,AS$15-1,1,1),0),0),PLE!$AA$28*OFFSET(Import.PLQ,$A194-1,AS$15-1,1,1)),IF($E194&lt;&gt;1,IF(ISNUMBER(INDEX(Import.PLE,Detalhamento!$E194,Detalhamento!AS$15)),IF(INDEX(Import.PLE,Detalhamento!$E194,Detalhamento!AS$15)&lt;=mediçao,0,OFFSET(Import.PLQ,$A194-1,AS$15-1,1,1)),OFFSET(Import.PLQ,$A194-1,AS$15-1,1,1)),(1-PLE!$AA$28)*OFFSET(Import.PLQ,$A194-1,AS$15-1,1,1))))</f>
        <v>0</v>
      </c>
      <c r="AT194" s="144">
        <f ca="1">IF(AT$13="",0,CHOOSE(Detalhamento.OpçãoServiços,OFFSET(Import.PLQ,$A194-1,AT$15-1,1,1),IF($E194&lt;&gt;1,IF(ISNUMBER(INDEX(Import.PLE,Detalhamento!$E194,Detalhamento!AT$15)),IF(INDEX(Import.PLE,Detalhamento!$E194,Detalhamento!AT$15)&lt;=mediçao,OFFSET(Import.PLQ,$A194-1,AT$15-1,1,1),0),0),PLE!$AA$28*OFFSET(Import.PLQ,$A194-1,AT$15-1,1,1)),IF($E194&lt;&gt;1,IF(ISNUMBER(INDEX(Import.PLE,Detalhamento!$E194,Detalhamento!AT$15)),IF(INDEX(Import.PLE,Detalhamento!$E194,Detalhamento!AT$15)&lt;=mediçao,0,OFFSET(Import.PLQ,$A194-1,AT$15-1,1,1)),OFFSET(Import.PLQ,$A194-1,AT$15-1,1,1)),(1-PLE!$AA$28)*OFFSET(Import.PLQ,$A194-1,AT$15-1,1,1))))</f>
        <v>0</v>
      </c>
      <c r="AU194" s="144">
        <f ca="1">IF(AU$13="",0,CHOOSE(Detalhamento.OpçãoServiços,OFFSET(Import.PLQ,$A194-1,AU$15-1,1,1),IF($E194&lt;&gt;1,IF(ISNUMBER(INDEX(Import.PLE,Detalhamento!$E194,Detalhamento!AU$15)),IF(INDEX(Import.PLE,Detalhamento!$E194,Detalhamento!AU$15)&lt;=mediçao,OFFSET(Import.PLQ,$A194-1,AU$15-1,1,1),0),0),PLE!$AA$28*OFFSET(Import.PLQ,$A194-1,AU$15-1,1,1)),IF($E194&lt;&gt;1,IF(ISNUMBER(INDEX(Import.PLE,Detalhamento!$E194,Detalhamento!AU$15)),IF(INDEX(Import.PLE,Detalhamento!$E194,Detalhamento!AU$15)&lt;=mediçao,0,OFFSET(Import.PLQ,$A194-1,AU$15-1,1,1)),OFFSET(Import.PLQ,$A194-1,AU$15-1,1,1)),(1-PLE!$AA$28)*OFFSET(Import.PLQ,$A194-1,AU$15-1,1,1))))</f>
        <v>0</v>
      </c>
      <c r="AV194" s="144">
        <f ca="1">IF(AV$13="",0,CHOOSE(Detalhamento.OpçãoServiços,OFFSET(Import.PLQ,$A194-1,AV$15-1,1,1),IF($E194&lt;&gt;1,IF(ISNUMBER(INDEX(Import.PLE,Detalhamento!$E194,Detalhamento!AV$15)),IF(INDEX(Import.PLE,Detalhamento!$E194,Detalhamento!AV$15)&lt;=mediçao,OFFSET(Import.PLQ,$A194-1,AV$15-1,1,1),0),0),PLE!$AA$28*OFFSET(Import.PLQ,$A194-1,AV$15-1,1,1)),IF($E194&lt;&gt;1,IF(ISNUMBER(INDEX(Import.PLE,Detalhamento!$E194,Detalhamento!AV$15)),IF(INDEX(Import.PLE,Detalhamento!$E194,Detalhamento!AV$15)&lt;=mediçao,0,OFFSET(Import.PLQ,$A194-1,AV$15-1,1,1)),OFFSET(Import.PLQ,$A194-1,AV$15-1,1,1)),(1-PLE!$AA$28)*OFFSET(Import.PLQ,$A194-1,AV$15-1,1,1))))</f>
        <v>0</v>
      </c>
      <c r="AW194" s="144">
        <f ca="1">IF(AW$13="",0,CHOOSE(Detalhamento.OpçãoServiços,OFFSET(Import.PLQ,$A194-1,AW$15-1,1,1),IF($E194&lt;&gt;1,IF(ISNUMBER(INDEX(Import.PLE,Detalhamento!$E194,Detalhamento!AW$15)),IF(INDEX(Import.PLE,Detalhamento!$E194,Detalhamento!AW$15)&lt;=mediçao,OFFSET(Import.PLQ,$A194-1,AW$15-1,1,1),0),0),PLE!$AA$28*OFFSET(Import.PLQ,$A194-1,AW$15-1,1,1)),IF($E194&lt;&gt;1,IF(ISNUMBER(INDEX(Import.PLE,Detalhamento!$E194,Detalhamento!AW$15)),IF(INDEX(Import.PLE,Detalhamento!$E194,Detalhamento!AW$15)&lt;=mediçao,0,OFFSET(Import.PLQ,$A194-1,AW$15-1,1,1)),OFFSET(Import.PLQ,$A194-1,AW$15-1,1,1)),(1-PLE!$AA$28)*OFFSET(Import.PLQ,$A194-1,AW$15-1,1,1))))</f>
        <v>0</v>
      </c>
      <c r="AX194" s="144">
        <f ca="1">IF(AX$13="",0,CHOOSE(Detalhamento.OpçãoServiços,OFFSET(Import.PLQ,$A194-1,AX$15-1,1,1),IF($E194&lt;&gt;1,IF(ISNUMBER(INDEX(Import.PLE,Detalhamento!$E194,Detalhamento!AX$15)),IF(INDEX(Import.PLE,Detalhamento!$E194,Detalhamento!AX$15)&lt;=mediçao,OFFSET(Import.PLQ,$A194-1,AX$15-1,1,1),0),0),PLE!$AA$28*OFFSET(Import.PLQ,$A194-1,AX$15-1,1,1)),IF($E194&lt;&gt;1,IF(ISNUMBER(INDEX(Import.PLE,Detalhamento!$E194,Detalhamento!AX$15)),IF(INDEX(Import.PLE,Detalhamento!$E194,Detalhamento!AX$15)&lt;=mediçao,0,OFFSET(Import.PLQ,$A194-1,AX$15-1,1,1)),OFFSET(Import.PLQ,$A194-1,AX$15-1,1,1)),(1-PLE!$AA$28)*OFFSET(Import.PLQ,$A194-1,AX$15-1,1,1))))</f>
        <v>0</v>
      </c>
      <c r="AY194" s="144">
        <f ca="1">IF(AY$13="",0,CHOOSE(Detalhamento.OpçãoServiços,OFFSET(Import.PLQ,$A194-1,AY$15-1,1,1),IF($E194&lt;&gt;1,IF(ISNUMBER(INDEX(Import.PLE,Detalhamento!$E194,Detalhamento!AY$15)),IF(INDEX(Import.PLE,Detalhamento!$E194,Detalhamento!AY$15)&lt;=mediçao,OFFSET(Import.PLQ,$A194-1,AY$15-1,1,1),0),0),PLE!$AA$28*OFFSET(Import.PLQ,$A194-1,AY$15-1,1,1)),IF($E194&lt;&gt;1,IF(ISNUMBER(INDEX(Import.PLE,Detalhamento!$E194,Detalhamento!AY$15)),IF(INDEX(Import.PLE,Detalhamento!$E194,Detalhamento!AY$15)&lt;=mediçao,0,OFFSET(Import.PLQ,$A194-1,AY$15-1,1,1)),OFFSET(Import.PLQ,$A194-1,AY$15-1,1,1)),(1-PLE!$AA$28)*OFFSET(Import.PLQ,$A194-1,AY$15-1,1,1))))</f>
        <v>0</v>
      </c>
      <c r="AZ194" s="144">
        <f ca="1">IF(AZ$13="",0,CHOOSE(Detalhamento.OpçãoServiços,OFFSET(Import.PLQ,$A194-1,AZ$15-1,1,1),IF($E194&lt;&gt;1,IF(ISNUMBER(INDEX(Import.PLE,Detalhamento!$E194,Detalhamento!AZ$15)),IF(INDEX(Import.PLE,Detalhamento!$E194,Detalhamento!AZ$15)&lt;=mediçao,OFFSET(Import.PLQ,$A194-1,AZ$15-1,1,1),0),0),PLE!$AA$28*OFFSET(Import.PLQ,$A194-1,AZ$15-1,1,1)),IF($E194&lt;&gt;1,IF(ISNUMBER(INDEX(Import.PLE,Detalhamento!$E194,Detalhamento!AZ$15)),IF(INDEX(Import.PLE,Detalhamento!$E194,Detalhamento!AZ$15)&lt;=mediçao,0,OFFSET(Import.PLQ,$A194-1,AZ$15-1,1,1)),OFFSET(Import.PLQ,$A194-1,AZ$15-1,1,1)),(1-PLE!$AA$28)*OFFSET(Import.PLQ,$A194-1,AZ$15-1,1,1))))</f>
        <v>0</v>
      </c>
      <c r="BA194" s="144">
        <f ca="1">IF(BA$13="",0,CHOOSE(Detalhamento.OpçãoServiços,OFFSET(Import.PLQ,$A194-1,BA$15-1,1,1),IF($E194&lt;&gt;1,IF(ISNUMBER(INDEX(Import.PLE,Detalhamento!$E194,Detalhamento!BA$15)),IF(INDEX(Import.PLE,Detalhamento!$E194,Detalhamento!BA$15)&lt;=mediçao,OFFSET(Import.PLQ,$A194-1,BA$15-1,1,1),0),0),PLE!$AA$28*OFFSET(Import.PLQ,$A194-1,BA$15-1,1,1)),IF($E194&lt;&gt;1,IF(ISNUMBER(INDEX(Import.PLE,Detalhamento!$E194,Detalhamento!BA$15)),IF(INDEX(Import.PLE,Detalhamento!$E194,Detalhamento!BA$15)&lt;=mediçao,0,OFFSET(Import.PLQ,$A194-1,BA$15-1,1,1)),OFFSET(Import.PLQ,$A194-1,BA$15-1,1,1)),(1-PLE!$AA$28)*OFFSET(Import.PLQ,$A194-1,BA$15-1,1,1))))</f>
        <v>0</v>
      </c>
      <c r="BB194" s="144">
        <f ca="1">IF(BB$13="",0,CHOOSE(Detalhamento.OpçãoServiços,OFFSET(Import.PLQ,$A194-1,BB$15-1,1,1),IF($E194&lt;&gt;1,IF(ISNUMBER(INDEX(Import.PLE,Detalhamento!$E194,Detalhamento!BB$15)),IF(INDEX(Import.PLE,Detalhamento!$E194,Detalhamento!BB$15)&lt;=mediçao,OFFSET(Import.PLQ,$A194-1,BB$15-1,1,1),0),0),PLE!$AA$28*OFFSET(Import.PLQ,$A194-1,BB$15-1,1,1)),IF($E194&lt;&gt;1,IF(ISNUMBER(INDEX(Import.PLE,Detalhamento!$E194,Detalhamento!BB$15)),IF(INDEX(Import.PLE,Detalhamento!$E194,Detalhamento!BB$15)&lt;=mediçao,0,OFFSET(Import.PLQ,$A194-1,BB$15-1,1,1)),OFFSET(Import.PLQ,$A194-1,BB$15-1,1,1)),(1-PLE!$AA$28)*OFFSET(Import.PLQ,$A194-1,BB$15-1,1,1))))</f>
        <v>0</v>
      </c>
      <c r="BC194" s="144">
        <f ca="1">IF(BC$13="",0,CHOOSE(Detalhamento.OpçãoServiços,OFFSET(Import.PLQ,$A194-1,BC$15-1,1,1),IF($E194&lt;&gt;1,IF(ISNUMBER(INDEX(Import.PLE,Detalhamento!$E194,Detalhamento!BC$15)),IF(INDEX(Import.PLE,Detalhamento!$E194,Detalhamento!BC$15)&lt;=mediçao,OFFSET(Import.PLQ,$A194-1,BC$15-1,1,1),0),0),PLE!$AA$28*OFFSET(Import.PLQ,$A194-1,BC$15-1,1,1)),IF($E194&lt;&gt;1,IF(ISNUMBER(INDEX(Import.PLE,Detalhamento!$E194,Detalhamento!BC$15)),IF(INDEX(Import.PLE,Detalhamento!$E194,Detalhamento!BC$15)&lt;=mediçao,0,OFFSET(Import.PLQ,$A194-1,BC$15-1,1,1)),OFFSET(Import.PLQ,$A194-1,BC$15-1,1,1)),(1-PLE!$AA$28)*OFFSET(Import.PLQ,$A194-1,BC$15-1,1,1))))</f>
        <v>0</v>
      </c>
      <c r="BD194" s="144">
        <f ca="1">IF(BD$13="",0,CHOOSE(Detalhamento.OpçãoServiços,OFFSET(Import.PLQ,$A194-1,BD$15-1,1,1),IF($E194&lt;&gt;1,IF(ISNUMBER(INDEX(Import.PLE,Detalhamento!$E194,Detalhamento!BD$15)),IF(INDEX(Import.PLE,Detalhamento!$E194,Detalhamento!BD$15)&lt;=mediçao,OFFSET(Import.PLQ,$A194-1,BD$15-1,1,1),0),0),PLE!$AA$28*OFFSET(Import.PLQ,$A194-1,BD$15-1,1,1)),IF($E194&lt;&gt;1,IF(ISNUMBER(INDEX(Import.PLE,Detalhamento!$E194,Detalhamento!BD$15)),IF(INDEX(Import.PLE,Detalhamento!$E194,Detalhamento!BD$15)&lt;=mediçao,0,OFFSET(Import.PLQ,$A194-1,BD$15-1,1,1)),OFFSET(Import.PLQ,$A194-1,BD$15-1,1,1)),(1-PLE!$AA$28)*OFFSET(Import.PLQ,$A194-1,BD$15-1,1,1))))</f>
        <v>0</v>
      </c>
      <c r="BE194" s="144">
        <f ca="1">IF(BE$13="",0,CHOOSE(Detalhamento.OpçãoServiços,OFFSET(Import.PLQ,$A194-1,BE$15-1,1,1),IF($E194&lt;&gt;1,IF(ISNUMBER(INDEX(Import.PLE,Detalhamento!$E194,Detalhamento!BE$15)),IF(INDEX(Import.PLE,Detalhamento!$E194,Detalhamento!BE$15)&lt;=mediçao,OFFSET(Import.PLQ,$A194-1,BE$15-1,1,1),0),0),PLE!$AA$28*OFFSET(Import.PLQ,$A194-1,BE$15-1,1,1)),IF($E194&lt;&gt;1,IF(ISNUMBER(INDEX(Import.PLE,Detalhamento!$E194,Detalhamento!BE$15)),IF(INDEX(Import.PLE,Detalhamento!$E194,Detalhamento!BE$15)&lt;=mediçao,0,OFFSET(Import.PLQ,$A194-1,BE$15-1,1,1)),OFFSET(Import.PLQ,$A194-1,BE$15-1,1,1)),(1-PLE!$AA$28)*OFFSET(Import.PLQ,$A194-1,BE$15-1,1,1))))</f>
        <v>0</v>
      </c>
      <c r="BF194" s="144">
        <f ca="1">IF(BF$13="",0,CHOOSE(Detalhamento.OpçãoServiços,OFFSET(Import.PLQ,$A194-1,BF$15-1,1,1),IF($E194&lt;&gt;1,IF(ISNUMBER(INDEX(Import.PLE,Detalhamento!$E194,Detalhamento!BF$15)),IF(INDEX(Import.PLE,Detalhamento!$E194,Detalhamento!BF$15)&lt;=mediçao,OFFSET(Import.PLQ,$A194-1,BF$15-1,1,1),0),0),PLE!$AA$28*OFFSET(Import.PLQ,$A194-1,BF$15-1,1,1)),IF($E194&lt;&gt;1,IF(ISNUMBER(INDEX(Import.PLE,Detalhamento!$E194,Detalhamento!BF$15)),IF(INDEX(Import.PLE,Detalhamento!$E194,Detalhamento!BF$15)&lt;=mediçao,0,OFFSET(Import.PLQ,$A194-1,BF$15-1,1,1)),OFFSET(Import.PLQ,$A194-1,BF$15-1,1,1)),(1-PLE!$AA$28)*OFFSET(Import.PLQ,$A194-1,BF$15-1,1,1))))</f>
        <v>0</v>
      </c>
      <c r="BG194" s="144">
        <f ca="1">IF(BG$13="",0,CHOOSE(Detalhamento.OpçãoServiços,OFFSET(Import.PLQ,$A194-1,BG$15-1,1,1),IF($E194&lt;&gt;1,IF(ISNUMBER(INDEX(Import.PLE,Detalhamento!$E194,Detalhamento!BG$15)),IF(INDEX(Import.PLE,Detalhamento!$E194,Detalhamento!BG$15)&lt;=mediçao,OFFSET(Import.PLQ,$A194-1,BG$15-1,1,1),0),0),PLE!$AA$28*OFFSET(Import.PLQ,$A194-1,BG$15-1,1,1)),IF($E194&lt;&gt;1,IF(ISNUMBER(INDEX(Import.PLE,Detalhamento!$E194,Detalhamento!BG$15)),IF(INDEX(Import.PLE,Detalhamento!$E194,Detalhamento!BG$15)&lt;=mediçao,0,OFFSET(Import.PLQ,$A194-1,BG$15-1,1,1)),OFFSET(Import.PLQ,$A194-1,BG$15-1,1,1)),(1-PLE!$AA$28)*OFFSET(Import.PLQ,$A194-1,BG$15-1,1,1))))</f>
        <v>0</v>
      </c>
      <c r="BH194" s="144">
        <f ca="1">IF(BH$13="",0,CHOOSE(Detalhamento.OpçãoServiços,OFFSET(Import.PLQ,$A194-1,BH$15-1,1,1),IF($E194&lt;&gt;1,IF(ISNUMBER(INDEX(Import.PLE,Detalhamento!$E194,Detalhamento!BH$15)),IF(INDEX(Import.PLE,Detalhamento!$E194,Detalhamento!BH$15)&lt;=mediçao,OFFSET(Import.PLQ,$A194-1,BH$15-1,1,1),0),0),PLE!$AA$28*OFFSET(Import.PLQ,$A194-1,BH$15-1,1,1)),IF($E194&lt;&gt;1,IF(ISNUMBER(INDEX(Import.PLE,Detalhamento!$E194,Detalhamento!BH$15)),IF(INDEX(Import.PLE,Detalhamento!$E194,Detalhamento!BH$15)&lt;=mediçao,0,OFFSET(Import.PLQ,$A194-1,BH$15-1,1,1)),OFFSET(Import.PLQ,$A194-1,BH$15-1,1,1)),(1-PLE!$AA$28)*OFFSET(Import.PLQ,$A194-1,BH$15-1,1,1))))</f>
        <v>0</v>
      </c>
      <c r="BI194" s="144">
        <f ca="1">IF(BI$13="",0,CHOOSE(Detalhamento.OpçãoServiços,OFFSET(Import.PLQ,$A194-1,BI$15-1,1,1),IF($E194&lt;&gt;1,IF(ISNUMBER(INDEX(Import.PLE,Detalhamento!$E194,Detalhamento!BI$15)),IF(INDEX(Import.PLE,Detalhamento!$E194,Detalhamento!BI$15)&lt;=mediçao,OFFSET(Import.PLQ,$A194-1,BI$15-1,1,1),0),0),PLE!$AA$28*OFFSET(Import.PLQ,$A194-1,BI$15-1,1,1)),IF($E194&lt;&gt;1,IF(ISNUMBER(INDEX(Import.PLE,Detalhamento!$E194,Detalhamento!BI$15)),IF(INDEX(Import.PLE,Detalhamento!$E194,Detalhamento!BI$15)&lt;=mediçao,0,OFFSET(Import.PLQ,$A194-1,BI$15-1,1,1)),OFFSET(Import.PLQ,$A194-1,BI$15-1,1,1)),(1-PLE!$AA$28)*OFFSET(Import.PLQ,$A194-1,BI$15-1,1,1))))</f>
        <v>0</v>
      </c>
    </row>
    <row r="195" spans="1:61" ht="10.5" hidden="1" x14ac:dyDescent="0.25">
      <c r="A195" s="155">
        <v>179</v>
      </c>
      <c r="B195" s="21" t="str">
        <f t="shared" ca="1" si="25"/>
        <v>Nível</v>
      </c>
      <c r="E195" s="153" t="str">
        <f t="shared" ca="1" si="26"/>
        <v/>
      </c>
      <c r="F195" s="154">
        <f t="shared" ca="1" si="27"/>
        <v>0</v>
      </c>
      <c r="G195" s="154" t="str">
        <f t="shared" ca="1" si="31"/>
        <v>2.8</v>
      </c>
      <c r="H195" s="182" t="str">
        <f t="shared" ca="1" si="31"/>
        <v>PINTURA</v>
      </c>
      <c r="I195" s="37" t="str">
        <f t="shared" ca="1" si="28"/>
        <v/>
      </c>
      <c r="J195" s="144" t="str">
        <f t="shared" ca="1" si="29"/>
        <v/>
      </c>
      <c r="K195" s="67"/>
      <c r="L195" s="144">
        <f ca="1">IF(L$13="",0,CHOOSE(Detalhamento.OpçãoServiços,OFFSET(Import.PLQ,$A195-1,L$15-1,1,1),IF($E195&lt;&gt;1,IF(ISNUMBER(INDEX(Import.PLE,Detalhamento!$E195,Detalhamento!L$15)),IF(INDEX(Import.PLE,Detalhamento!$E195,Detalhamento!L$15)&lt;=mediçao,OFFSET(Import.PLQ,$A195-1,L$15-1,1,1),0),0),PLE!$AA$28*OFFSET(Import.PLQ,$A195-1,L$15-1,1,1)),IF($E195&lt;&gt;1,IF(ISNUMBER(INDEX(Import.PLE,Detalhamento!$E195,Detalhamento!L$15)),IF(INDEX(Import.PLE,Detalhamento!$E195,Detalhamento!L$15)&lt;=mediçao,0,OFFSET(Import.PLQ,$A195-1,L$15-1,1,1)),OFFSET(Import.PLQ,$A195-1,L$15-1,1,1)),(1-PLE!$AA$28)*OFFSET(Import.PLQ,$A195-1,L$15-1,1,1))))</f>
        <v>0</v>
      </c>
      <c r="M195" s="144">
        <f ca="1">IF(M$13="",0,CHOOSE(Detalhamento.OpçãoServiços,OFFSET(Import.PLQ,$A195-1,M$15-1,1,1),IF($E195&lt;&gt;1,IF(ISNUMBER(INDEX(Import.PLE,Detalhamento!$E195,Detalhamento!M$15)),IF(INDEX(Import.PLE,Detalhamento!$E195,Detalhamento!M$15)&lt;=mediçao,OFFSET(Import.PLQ,$A195-1,M$15-1,1,1),0),0),PLE!$AA$28*OFFSET(Import.PLQ,$A195-1,M$15-1,1,1)),IF($E195&lt;&gt;1,IF(ISNUMBER(INDEX(Import.PLE,Detalhamento!$E195,Detalhamento!M$15)),IF(INDEX(Import.PLE,Detalhamento!$E195,Detalhamento!M$15)&lt;=mediçao,0,OFFSET(Import.PLQ,$A195-1,M$15-1,1,1)),OFFSET(Import.PLQ,$A195-1,M$15-1,1,1)),(1-PLE!$AA$28)*OFFSET(Import.PLQ,$A195-1,M$15-1,1,1))))</f>
        <v>0</v>
      </c>
      <c r="N195" s="144">
        <f ca="1">IF(N$13="",0,CHOOSE(Detalhamento.OpçãoServiços,OFFSET(Import.PLQ,$A195-1,N$15-1,1,1),IF($E195&lt;&gt;1,IF(ISNUMBER(INDEX(Import.PLE,Detalhamento!$E195,Detalhamento!N$15)),IF(INDEX(Import.PLE,Detalhamento!$E195,Detalhamento!N$15)&lt;=mediçao,OFFSET(Import.PLQ,$A195-1,N$15-1,1,1),0),0),PLE!$AA$28*OFFSET(Import.PLQ,$A195-1,N$15-1,1,1)),IF($E195&lt;&gt;1,IF(ISNUMBER(INDEX(Import.PLE,Detalhamento!$E195,Detalhamento!N$15)),IF(INDEX(Import.PLE,Detalhamento!$E195,Detalhamento!N$15)&lt;=mediçao,0,OFFSET(Import.PLQ,$A195-1,N$15-1,1,1)),OFFSET(Import.PLQ,$A195-1,N$15-1,1,1)),(1-PLE!$AA$28)*OFFSET(Import.PLQ,$A195-1,N$15-1,1,1))))</f>
        <v>0</v>
      </c>
      <c r="O195" s="144">
        <f ca="1">IF(O$13="",0,CHOOSE(Detalhamento.OpçãoServiços,OFFSET(Import.PLQ,$A195-1,O$15-1,1,1),IF($E195&lt;&gt;1,IF(ISNUMBER(INDEX(Import.PLE,Detalhamento!$E195,Detalhamento!O$15)),IF(INDEX(Import.PLE,Detalhamento!$E195,Detalhamento!O$15)&lt;=mediçao,OFFSET(Import.PLQ,$A195-1,O$15-1,1,1),0),0),PLE!$AA$28*OFFSET(Import.PLQ,$A195-1,O$15-1,1,1)),IF($E195&lt;&gt;1,IF(ISNUMBER(INDEX(Import.PLE,Detalhamento!$E195,Detalhamento!O$15)),IF(INDEX(Import.PLE,Detalhamento!$E195,Detalhamento!O$15)&lt;=mediçao,0,OFFSET(Import.PLQ,$A195-1,O$15-1,1,1)),OFFSET(Import.PLQ,$A195-1,O$15-1,1,1)),(1-PLE!$AA$28)*OFFSET(Import.PLQ,$A195-1,O$15-1,1,1))))</f>
        <v>0</v>
      </c>
      <c r="P195" s="144">
        <f ca="1">IF(P$13="",0,CHOOSE(Detalhamento.OpçãoServiços,OFFSET(Import.PLQ,$A195-1,P$15-1,1,1),IF($E195&lt;&gt;1,IF(ISNUMBER(INDEX(Import.PLE,Detalhamento!$E195,Detalhamento!P$15)),IF(INDEX(Import.PLE,Detalhamento!$E195,Detalhamento!P$15)&lt;=mediçao,OFFSET(Import.PLQ,$A195-1,P$15-1,1,1),0),0),PLE!$AA$28*OFFSET(Import.PLQ,$A195-1,P$15-1,1,1)),IF($E195&lt;&gt;1,IF(ISNUMBER(INDEX(Import.PLE,Detalhamento!$E195,Detalhamento!P$15)),IF(INDEX(Import.PLE,Detalhamento!$E195,Detalhamento!P$15)&lt;=mediçao,0,OFFSET(Import.PLQ,$A195-1,P$15-1,1,1)),OFFSET(Import.PLQ,$A195-1,P$15-1,1,1)),(1-PLE!$AA$28)*OFFSET(Import.PLQ,$A195-1,P$15-1,1,1))))</f>
        <v>0</v>
      </c>
      <c r="Q195" s="144">
        <f ca="1">IF(Q$13="",0,CHOOSE(Detalhamento.OpçãoServiços,OFFSET(Import.PLQ,$A195-1,Q$15-1,1,1),IF($E195&lt;&gt;1,IF(ISNUMBER(INDEX(Import.PLE,Detalhamento!$E195,Detalhamento!Q$15)),IF(INDEX(Import.PLE,Detalhamento!$E195,Detalhamento!Q$15)&lt;=mediçao,OFFSET(Import.PLQ,$A195-1,Q$15-1,1,1),0),0),PLE!$AA$28*OFFSET(Import.PLQ,$A195-1,Q$15-1,1,1)),IF($E195&lt;&gt;1,IF(ISNUMBER(INDEX(Import.PLE,Detalhamento!$E195,Detalhamento!Q$15)),IF(INDEX(Import.PLE,Detalhamento!$E195,Detalhamento!Q$15)&lt;=mediçao,0,OFFSET(Import.PLQ,$A195-1,Q$15-1,1,1)),OFFSET(Import.PLQ,$A195-1,Q$15-1,1,1)),(1-PLE!$AA$28)*OFFSET(Import.PLQ,$A195-1,Q$15-1,1,1))))</f>
        <v>0</v>
      </c>
      <c r="R195" s="144">
        <f ca="1">IF(R$13="",0,CHOOSE(Detalhamento.OpçãoServiços,OFFSET(Import.PLQ,$A195-1,R$15-1,1,1),IF($E195&lt;&gt;1,IF(ISNUMBER(INDEX(Import.PLE,Detalhamento!$E195,Detalhamento!R$15)),IF(INDEX(Import.PLE,Detalhamento!$E195,Detalhamento!R$15)&lt;=mediçao,OFFSET(Import.PLQ,$A195-1,R$15-1,1,1),0),0),PLE!$AA$28*OFFSET(Import.PLQ,$A195-1,R$15-1,1,1)),IF($E195&lt;&gt;1,IF(ISNUMBER(INDEX(Import.PLE,Detalhamento!$E195,Detalhamento!R$15)),IF(INDEX(Import.PLE,Detalhamento!$E195,Detalhamento!R$15)&lt;=mediçao,0,OFFSET(Import.PLQ,$A195-1,R$15-1,1,1)),OFFSET(Import.PLQ,$A195-1,R$15-1,1,1)),(1-PLE!$AA$28)*OFFSET(Import.PLQ,$A195-1,R$15-1,1,1))))</f>
        <v>0</v>
      </c>
      <c r="S195" s="144">
        <f ca="1">IF(S$13="",0,CHOOSE(Detalhamento.OpçãoServiços,OFFSET(Import.PLQ,$A195-1,S$15-1,1,1),IF($E195&lt;&gt;1,IF(ISNUMBER(INDEX(Import.PLE,Detalhamento!$E195,Detalhamento!S$15)),IF(INDEX(Import.PLE,Detalhamento!$E195,Detalhamento!S$15)&lt;=mediçao,OFFSET(Import.PLQ,$A195-1,S$15-1,1,1),0),0),PLE!$AA$28*OFFSET(Import.PLQ,$A195-1,S$15-1,1,1)),IF($E195&lt;&gt;1,IF(ISNUMBER(INDEX(Import.PLE,Detalhamento!$E195,Detalhamento!S$15)),IF(INDEX(Import.PLE,Detalhamento!$E195,Detalhamento!S$15)&lt;=mediçao,0,OFFSET(Import.PLQ,$A195-1,S$15-1,1,1)),OFFSET(Import.PLQ,$A195-1,S$15-1,1,1)),(1-PLE!$AA$28)*OFFSET(Import.PLQ,$A195-1,S$15-1,1,1))))</f>
        <v>0</v>
      </c>
      <c r="T195" s="144">
        <f ca="1">IF(T$13="",0,CHOOSE(Detalhamento.OpçãoServiços,OFFSET(Import.PLQ,$A195-1,T$15-1,1,1),IF($E195&lt;&gt;1,IF(ISNUMBER(INDEX(Import.PLE,Detalhamento!$E195,Detalhamento!T$15)),IF(INDEX(Import.PLE,Detalhamento!$E195,Detalhamento!T$15)&lt;=mediçao,OFFSET(Import.PLQ,$A195-1,T$15-1,1,1),0),0),PLE!$AA$28*OFFSET(Import.PLQ,$A195-1,T$15-1,1,1)),IF($E195&lt;&gt;1,IF(ISNUMBER(INDEX(Import.PLE,Detalhamento!$E195,Detalhamento!T$15)),IF(INDEX(Import.PLE,Detalhamento!$E195,Detalhamento!T$15)&lt;=mediçao,0,OFFSET(Import.PLQ,$A195-1,T$15-1,1,1)),OFFSET(Import.PLQ,$A195-1,T$15-1,1,1)),(1-PLE!$AA$28)*OFFSET(Import.PLQ,$A195-1,T$15-1,1,1))))</f>
        <v>0</v>
      </c>
      <c r="U195" s="144">
        <f ca="1">IF(U$13="",0,CHOOSE(Detalhamento.OpçãoServiços,OFFSET(Import.PLQ,$A195-1,U$15-1,1,1),IF($E195&lt;&gt;1,IF(ISNUMBER(INDEX(Import.PLE,Detalhamento!$E195,Detalhamento!U$15)),IF(INDEX(Import.PLE,Detalhamento!$E195,Detalhamento!U$15)&lt;=mediçao,OFFSET(Import.PLQ,$A195-1,U$15-1,1,1),0),0),PLE!$AA$28*OFFSET(Import.PLQ,$A195-1,U$15-1,1,1)),IF($E195&lt;&gt;1,IF(ISNUMBER(INDEX(Import.PLE,Detalhamento!$E195,Detalhamento!U$15)),IF(INDEX(Import.PLE,Detalhamento!$E195,Detalhamento!U$15)&lt;=mediçao,0,OFFSET(Import.PLQ,$A195-1,U$15-1,1,1)),OFFSET(Import.PLQ,$A195-1,U$15-1,1,1)),(1-PLE!$AA$28)*OFFSET(Import.PLQ,$A195-1,U$15-1,1,1))))</f>
        <v>0</v>
      </c>
      <c r="V195" s="144">
        <f ca="1">IF(V$13="",0,CHOOSE(Detalhamento.OpçãoServiços,OFFSET(Import.PLQ,$A195-1,V$15-1,1,1),IF($E195&lt;&gt;1,IF(ISNUMBER(INDEX(Import.PLE,Detalhamento!$E195,Detalhamento!V$15)),IF(INDEX(Import.PLE,Detalhamento!$E195,Detalhamento!V$15)&lt;=mediçao,OFFSET(Import.PLQ,$A195-1,V$15-1,1,1),0),0),PLE!$AA$28*OFFSET(Import.PLQ,$A195-1,V$15-1,1,1)),IF($E195&lt;&gt;1,IF(ISNUMBER(INDEX(Import.PLE,Detalhamento!$E195,Detalhamento!V$15)),IF(INDEX(Import.PLE,Detalhamento!$E195,Detalhamento!V$15)&lt;=mediçao,0,OFFSET(Import.PLQ,$A195-1,V$15-1,1,1)),OFFSET(Import.PLQ,$A195-1,V$15-1,1,1)),(1-PLE!$AA$28)*OFFSET(Import.PLQ,$A195-1,V$15-1,1,1))))</f>
        <v>0</v>
      </c>
      <c r="W195" s="144">
        <f ca="1">IF(W$13="",0,CHOOSE(Detalhamento.OpçãoServiços,OFFSET(Import.PLQ,$A195-1,W$15-1,1,1),IF($E195&lt;&gt;1,IF(ISNUMBER(INDEX(Import.PLE,Detalhamento!$E195,Detalhamento!W$15)),IF(INDEX(Import.PLE,Detalhamento!$E195,Detalhamento!W$15)&lt;=mediçao,OFFSET(Import.PLQ,$A195-1,W$15-1,1,1),0),0),PLE!$AA$28*OFFSET(Import.PLQ,$A195-1,W$15-1,1,1)),IF($E195&lt;&gt;1,IF(ISNUMBER(INDEX(Import.PLE,Detalhamento!$E195,Detalhamento!W$15)),IF(INDEX(Import.PLE,Detalhamento!$E195,Detalhamento!W$15)&lt;=mediçao,0,OFFSET(Import.PLQ,$A195-1,W$15-1,1,1)),OFFSET(Import.PLQ,$A195-1,W$15-1,1,1)),(1-PLE!$AA$28)*OFFSET(Import.PLQ,$A195-1,W$15-1,1,1))))</f>
        <v>0</v>
      </c>
      <c r="X195" s="144">
        <f ca="1">IF(X$13="",0,CHOOSE(Detalhamento.OpçãoServiços,OFFSET(Import.PLQ,$A195-1,X$15-1,1,1),IF($E195&lt;&gt;1,IF(ISNUMBER(INDEX(Import.PLE,Detalhamento!$E195,Detalhamento!X$15)),IF(INDEX(Import.PLE,Detalhamento!$E195,Detalhamento!X$15)&lt;=mediçao,OFFSET(Import.PLQ,$A195-1,X$15-1,1,1),0),0),PLE!$AA$28*OFFSET(Import.PLQ,$A195-1,X$15-1,1,1)),IF($E195&lt;&gt;1,IF(ISNUMBER(INDEX(Import.PLE,Detalhamento!$E195,Detalhamento!X$15)),IF(INDEX(Import.PLE,Detalhamento!$E195,Detalhamento!X$15)&lt;=mediçao,0,OFFSET(Import.PLQ,$A195-1,X$15-1,1,1)),OFFSET(Import.PLQ,$A195-1,X$15-1,1,1)),(1-PLE!$AA$28)*OFFSET(Import.PLQ,$A195-1,X$15-1,1,1))))</f>
        <v>0</v>
      </c>
      <c r="Y195" s="144">
        <f ca="1">IF(Y$13="",0,CHOOSE(Detalhamento.OpçãoServiços,OFFSET(Import.PLQ,$A195-1,Y$15-1,1,1),IF($E195&lt;&gt;1,IF(ISNUMBER(INDEX(Import.PLE,Detalhamento!$E195,Detalhamento!Y$15)),IF(INDEX(Import.PLE,Detalhamento!$E195,Detalhamento!Y$15)&lt;=mediçao,OFFSET(Import.PLQ,$A195-1,Y$15-1,1,1),0),0),PLE!$AA$28*OFFSET(Import.PLQ,$A195-1,Y$15-1,1,1)),IF($E195&lt;&gt;1,IF(ISNUMBER(INDEX(Import.PLE,Detalhamento!$E195,Detalhamento!Y$15)),IF(INDEX(Import.PLE,Detalhamento!$E195,Detalhamento!Y$15)&lt;=mediçao,0,OFFSET(Import.PLQ,$A195-1,Y$15-1,1,1)),OFFSET(Import.PLQ,$A195-1,Y$15-1,1,1)),(1-PLE!$AA$28)*OFFSET(Import.PLQ,$A195-1,Y$15-1,1,1))))</f>
        <v>0</v>
      </c>
      <c r="Z195" s="144">
        <f ca="1">IF(Z$13="",0,CHOOSE(Detalhamento.OpçãoServiços,OFFSET(Import.PLQ,$A195-1,Z$15-1,1,1),IF($E195&lt;&gt;1,IF(ISNUMBER(INDEX(Import.PLE,Detalhamento!$E195,Detalhamento!Z$15)),IF(INDEX(Import.PLE,Detalhamento!$E195,Detalhamento!Z$15)&lt;=mediçao,OFFSET(Import.PLQ,$A195-1,Z$15-1,1,1),0),0),PLE!$AA$28*OFFSET(Import.PLQ,$A195-1,Z$15-1,1,1)),IF($E195&lt;&gt;1,IF(ISNUMBER(INDEX(Import.PLE,Detalhamento!$E195,Detalhamento!Z$15)),IF(INDEX(Import.PLE,Detalhamento!$E195,Detalhamento!Z$15)&lt;=mediçao,0,OFFSET(Import.PLQ,$A195-1,Z$15-1,1,1)),OFFSET(Import.PLQ,$A195-1,Z$15-1,1,1)),(1-PLE!$AA$28)*OFFSET(Import.PLQ,$A195-1,Z$15-1,1,1))))</f>
        <v>0</v>
      </c>
      <c r="AA195" s="144">
        <f ca="1">IF(AA$13="",0,CHOOSE(Detalhamento.OpçãoServiços,OFFSET(Import.PLQ,$A195-1,AA$15-1,1,1),IF($E195&lt;&gt;1,IF(ISNUMBER(INDEX(Import.PLE,Detalhamento!$E195,Detalhamento!AA$15)),IF(INDEX(Import.PLE,Detalhamento!$E195,Detalhamento!AA$15)&lt;=mediçao,OFFSET(Import.PLQ,$A195-1,AA$15-1,1,1),0),0),PLE!$AA$28*OFFSET(Import.PLQ,$A195-1,AA$15-1,1,1)),IF($E195&lt;&gt;1,IF(ISNUMBER(INDEX(Import.PLE,Detalhamento!$E195,Detalhamento!AA$15)),IF(INDEX(Import.PLE,Detalhamento!$E195,Detalhamento!AA$15)&lt;=mediçao,0,OFFSET(Import.PLQ,$A195-1,AA$15-1,1,1)),OFFSET(Import.PLQ,$A195-1,AA$15-1,1,1)),(1-PLE!$AA$28)*OFFSET(Import.PLQ,$A195-1,AA$15-1,1,1))))</f>
        <v>0</v>
      </c>
      <c r="AB195" s="144">
        <f ca="1">IF(AB$13="",0,CHOOSE(Detalhamento.OpçãoServiços,OFFSET(Import.PLQ,$A195-1,AB$15-1,1,1),IF($E195&lt;&gt;1,IF(ISNUMBER(INDEX(Import.PLE,Detalhamento!$E195,Detalhamento!AB$15)),IF(INDEX(Import.PLE,Detalhamento!$E195,Detalhamento!AB$15)&lt;=mediçao,OFFSET(Import.PLQ,$A195-1,AB$15-1,1,1),0),0),PLE!$AA$28*OFFSET(Import.PLQ,$A195-1,AB$15-1,1,1)),IF($E195&lt;&gt;1,IF(ISNUMBER(INDEX(Import.PLE,Detalhamento!$E195,Detalhamento!AB$15)),IF(INDEX(Import.PLE,Detalhamento!$E195,Detalhamento!AB$15)&lt;=mediçao,0,OFFSET(Import.PLQ,$A195-1,AB$15-1,1,1)),OFFSET(Import.PLQ,$A195-1,AB$15-1,1,1)),(1-PLE!$AA$28)*OFFSET(Import.PLQ,$A195-1,AB$15-1,1,1))))</f>
        <v>0</v>
      </c>
      <c r="AC195" s="144">
        <f ca="1">IF(AC$13="",0,CHOOSE(Detalhamento.OpçãoServiços,OFFSET(Import.PLQ,$A195-1,AC$15-1,1,1),IF($E195&lt;&gt;1,IF(ISNUMBER(INDEX(Import.PLE,Detalhamento!$E195,Detalhamento!AC$15)),IF(INDEX(Import.PLE,Detalhamento!$E195,Detalhamento!AC$15)&lt;=mediçao,OFFSET(Import.PLQ,$A195-1,AC$15-1,1,1),0),0),PLE!$AA$28*OFFSET(Import.PLQ,$A195-1,AC$15-1,1,1)),IF($E195&lt;&gt;1,IF(ISNUMBER(INDEX(Import.PLE,Detalhamento!$E195,Detalhamento!AC$15)),IF(INDEX(Import.PLE,Detalhamento!$E195,Detalhamento!AC$15)&lt;=mediçao,0,OFFSET(Import.PLQ,$A195-1,AC$15-1,1,1)),OFFSET(Import.PLQ,$A195-1,AC$15-1,1,1)),(1-PLE!$AA$28)*OFFSET(Import.PLQ,$A195-1,AC$15-1,1,1))))</f>
        <v>0</v>
      </c>
      <c r="AD195" s="144">
        <f ca="1">IF(AD$13="",0,CHOOSE(Detalhamento.OpçãoServiços,OFFSET(Import.PLQ,$A195-1,AD$15-1,1,1),IF($E195&lt;&gt;1,IF(ISNUMBER(INDEX(Import.PLE,Detalhamento!$E195,Detalhamento!AD$15)),IF(INDEX(Import.PLE,Detalhamento!$E195,Detalhamento!AD$15)&lt;=mediçao,OFFSET(Import.PLQ,$A195-1,AD$15-1,1,1),0),0),PLE!$AA$28*OFFSET(Import.PLQ,$A195-1,AD$15-1,1,1)),IF($E195&lt;&gt;1,IF(ISNUMBER(INDEX(Import.PLE,Detalhamento!$E195,Detalhamento!AD$15)),IF(INDEX(Import.PLE,Detalhamento!$E195,Detalhamento!AD$15)&lt;=mediçao,0,OFFSET(Import.PLQ,$A195-1,AD$15-1,1,1)),OFFSET(Import.PLQ,$A195-1,AD$15-1,1,1)),(1-PLE!$AA$28)*OFFSET(Import.PLQ,$A195-1,AD$15-1,1,1))))</f>
        <v>0</v>
      </c>
      <c r="AE195" s="144">
        <f ca="1">IF(AE$13="",0,CHOOSE(Detalhamento.OpçãoServiços,OFFSET(Import.PLQ,$A195-1,AE$15-1,1,1),IF($E195&lt;&gt;1,IF(ISNUMBER(INDEX(Import.PLE,Detalhamento!$E195,Detalhamento!AE$15)),IF(INDEX(Import.PLE,Detalhamento!$E195,Detalhamento!AE$15)&lt;=mediçao,OFFSET(Import.PLQ,$A195-1,AE$15-1,1,1),0),0),PLE!$AA$28*OFFSET(Import.PLQ,$A195-1,AE$15-1,1,1)),IF($E195&lt;&gt;1,IF(ISNUMBER(INDEX(Import.PLE,Detalhamento!$E195,Detalhamento!AE$15)),IF(INDEX(Import.PLE,Detalhamento!$E195,Detalhamento!AE$15)&lt;=mediçao,0,OFFSET(Import.PLQ,$A195-1,AE$15-1,1,1)),OFFSET(Import.PLQ,$A195-1,AE$15-1,1,1)),(1-PLE!$AA$28)*OFFSET(Import.PLQ,$A195-1,AE$15-1,1,1))))</f>
        <v>0</v>
      </c>
      <c r="AF195" s="144">
        <f ca="1">IF(AF$13="",0,CHOOSE(Detalhamento.OpçãoServiços,OFFSET(Import.PLQ,$A195-1,AF$15-1,1,1),IF($E195&lt;&gt;1,IF(ISNUMBER(INDEX(Import.PLE,Detalhamento!$E195,Detalhamento!AF$15)),IF(INDEX(Import.PLE,Detalhamento!$E195,Detalhamento!AF$15)&lt;=mediçao,OFFSET(Import.PLQ,$A195-1,AF$15-1,1,1),0),0),PLE!$AA$28*OFFSET(Import.PLQ,$A195-1,AF$15-1,1,1)),IF($E195&lt;&gt;1,IF(ISNUMBER(INDEX(Import.PLE,Detalhamento!$E195,Detalhamento!AF$15)),IF(INDEX(Import.PLE,Detalhamento!$E195,Detalhamento!AF$15)&lt;=mediçao,0,OFFSET(Import.PLQ,$A195-1,AF$15-1,1,1)),OFFSET(Import.PLQ,$A195-1,AF$15-1,1,1)),(1-PLE!$AA$28)*OFFSET(Import.PLQ,$A195-1,AF$15-1,1,1))))</f>
        <v>0</v>
      </c>
      <c r="AG195" s="144">
        <f ca="1">IF(AG$13="",0,CHOOSE(Detalhamento.OpçãoServiços,OFFSET(Import.PLQ,$A195-1,AG$15-1,1,1),IF($E195&lt;&gt;1,IF(ISNUMBER(INDEX(Import.PLE,Detalhamento!$E195,Detalhamento!AG$15)),IF(INDEX(Import.PLE,Detalhamento!$E195,Detalhamento!AG$15)&lt;=mediçao,OFFSET(Import.PLQ,$A195-1,AG$15-1,1,1),0),0),PLE!$AA$28*OFFSET(Import.PLQ,$A195-1,AG$15-1,1,1)),IF($E195&lt;&gt;1,IF(ISNUMBER(INDEX(Import.PLE,Detalhamento!$E195,Detalhamento!AG$15)),IF(INDEX(Import.PLE,Detalhamento!$E195,Detalhamento!AG$15)&lt;=mediçao,0,OFFSET(Import.PLQ,$A195-1,AG$15-1,1,1)),OFFSET(Import.PLQ,$A195-1,AG$15-1,1,1)),(1-PLE!$AA$28)*OFFSET(Import.PLQ,$A195-1,AG$15-1,1,1))))</f>
        <v>0</v>
      </c>
      <c r="AH195" s="144">
        <f ca="1">IF(AH$13="",0,CHOOSE(Detalhamento.OpçãoServiços,OFFSET(Import.PLQ,$A195-1,AH$15-1,1,1),IF($E195&lt;&gt;1,IF(ISNUMBER(INDEX(Import.PLE,Detalhamento!$E195,Detalhamento!AH$15)),IF(INDEX(Import.PLE,Detalhamento!$E195,Detalhamento!AH$15)&lt;=mediçao,OFFSET(Import.PLQ,$A195-1,AH$15-1,1,1),0),0),PLE!$AA$28*OFFSET(Import.PLQ,$A195-1,AH$15-1,1,1)),IF($E195&lt;&gt;1,IF(ISNUMBER(INDEX(Import.PLE,Detalhamento!$E195,Detalhamento!AH$15)),IF(INDEX(Import.PLE,Detalhamento!$E195,Detalhamento!AH$15)&lt;=mediçao,0,OFFSET(Import.PLQ,$A195-1,AH$15-1,1,1)),OFFSET(Import.PLQ,$A195-1,AH$15-1,1,1)),(1-PLE!$AA$28)*OFFSET(Import.PLQ,$A195-1,AH$15-1,1,1))))</f>
        <v>0</v>
      </c>
      <c r="AI195" s="144">
        <f ca="1">IF(AI$13="",0,CHOOSE(Detalhamento.OpçãoServiços,OFFSET(Import.PLQ,$A195-1,AI$15-1,1,1),IF($E195&lt;&gt;1,IF(ISNUMBER(INDEX(Import.PLE,Detalhamento!$E195,Detalhamento!AI$15)),IF(INDEX(Import.PLE,Detalhamento!$E195,Detalhamento!AI$15)&lt;=mediçao,OFFSET(Import.PLQ,$A195-1,AI$15-1,1,1),0),0),PLE!$AA$28*OFFSET(Import.PLQ,$A195-1,AI$15-1,1,1)),IF($E195&lt;&gt;1,IF(ISNUMBER(INDEX(Import.PLE,Detalhamento!$E195,Detalhamento!AI$15)),IF(INDEX(Import.PLE,Detalhamento!$E195,Detalhamento!AI$15)&lt;=mediçao,0,OFFSET(Import.PLQ,$A195-1,AI$15-1,1,1)),OFFSET(Import.PLQ,$A195-1,AI$15-1,1,1)),(1-PLE!$AA$28)*OFFSET(Import.PLQ,$A195-1,AI$15-1,1,1))))</f>
        <v>0</v>
      </c>
      <c r="AJ195" s="144">
        <f ca="1">IF(AJ$13="",0,CHOOSE(Detalhamento.OpçãoServiços,OFFSET(Import.PLQ,$A195-1,AJ$15-1,1,1),IF($E195&lt;&gt;1,IF(ISNUMBER(INDEX(Import.PLE,Detalhamento!$E195,Detalhamento!AJ$15)),IF(INDEX(Import.PLE,Detalhamento!$E195,Detalhamento!AJ$15)&lt;=mediçao,OFFSET(Import.PLQ,$A195-1,AJ$15-1,1,1),0),0),PLE!$AA$28*OFFSET(Import.PLQ,$A195-1,AJ$15-1,1,1)),IF($E195&lt;&gt;1,IF(ISNUMBER(INDEX(Import.PLE,Detalhamento!$E195,Detalhamento!AJ$15)),IF(INDEX(Import.PLE,Detalhamento!$E195,Detalhamento!AJ$15)&lt;=mediçao,0,OFFSET(Import.PLQ,$A195-1,AJ$15-1,1,1)),OFFSET(Import.PLQ,$A195-1,AJ$15-1,1,1)),(1-PLE!$AA$28)*OFFSET(Import.PLQ,$A195-1,AJ$15-1,1,1))))</f>
        <v>0</v>
      </c>
      <c r="AK195" s="144">
        <f ca="1">IF(AK$13="",0,CHOOSE(Detalhamento.OpçãoServiços,OFFSET(Import.PLQ,$A195-1,AK$15-1,1,1),IF($E195&lt;&gt;1,IF(ISNUMBER(INDEX(Import.PLE,Detalhamento!$E195,Detalhamento!AK$15)),IF(INDEX(Import.PLE,Detalhamento!$E195,Detalhamento!AK$15)&lt;=mediçao,OFFSET(Import.PLQ,$A195-1,AK$15-1,1,1),0),0),PLE!$AA$28*OFFSET(Import.PLQ,$A195-1,AK$15-1,1,1)),IF($E195&lt;&gt;1,IF(ISNUMBER(INDEX(Import.PLE,Detalhamento!$E195,Detalhamento!AK$15)),IF(INDEX(Import.PLE,Detalhamento!$E195,Detalhamento!AK$15)&lt;=mediçao,0,OFFSET(Import.PLQ,$A195-1,AK$15-1,1,1)),OFFSET(Import.PLQ,$A195-1,AK$15-1,1,1)),(1-PLE!$AA$28)*OFFSET(Import.PLQ,$A195-1,AK$15-1,1,1))))</f>
        <v>0</v>
      </c>
      <c r="AL195" s="144">
        <f ca="1">IF(AL$13="",0,CHOOSE(Detalhamento.OpçãoServiços,OFFSET(Import.PLQ,$A195-1,AL$15-1,1,1),IF($E195&lt;&gt;1,IF(ISNUMBER(INDEX(Import.PLE,Detalhamento!$E195,Detalhamento!AL$15)),IF(INDEX(Import.PLE,Detalhamento!$E195,Detalhamento!AL$15)&lt;=mediçao,OFFSET(Import.PLQ,$A195-1,AL$15-1,1,1),0),0),PLE!$AA$28*OFFSET(Import.PLQ,$A195-1,AL$15-1,1,1)),IF($E195&lt;&gt;1,IF(ISNUMBER(INDEX(Import.PLE,Detalhamento!$E195,Detalhamento!AL$15)),IF(INDEX(Import.PLE,Detalhamento!$E195,Detalhamento!AL$15)&lt;=mediçao,0,OFFSET(Import.PLQ,$A195-1,AL$15-1,1,1)),OFFSET(Import.PLQ,$A195-1,AL$15-1,1,1)),(1-PLE!$AA$28)*OFFSET(Import.PLQ,$A195-1,AL$15-1,1,1))))</f>
        <v>0</v>
      </c>
      <c r="AM195" s="144">
        <f ca="1">IF(AM$13="",0,CHOOSE(Detalhamento.OpçãoServiços,OFFSET(Import.PLQ,$A195-1,AM$15-1,1,1),IF($E195&lt;&gt;1,IF(ISNUMBER(INDEX(Import.PLE,Detalhamento!$E195,Detalhamento!AM$15)),IF(INDEX(Import.PLE,Detalhamento!$E195,Detalhamento!AM$15)&lt;=mediçao,OFFSET(Import.PLQ,$A195-1,AM$15-1,1,1),0),0),PLE!$AA$28*OFFSET(Import.PLQ,$A195-1,AM$15-1,1,1)),IF($E195&lt;&gt;1,IF(ISNUMBER(INDEX(Import.PLE,Detalhamento!$E195,Detalhamento!AM$15)),IF(INDEX(Import.PLE,Detalhamento!$E195,Detalhamento!AM$15)&lt;=mediçao,0,OFFSET(Import.PLQ,$A195-1,AM$15-1,1,1)),OFFSET(Import.PLQ,$A195-1,AM$15-1,1,1)),(1-PLE!$AA$28)*OFFSET(Import.PLQ,$A195-1,AM$15-1,1,1))))</f>
        <v>0</v>
      </c>
      <c r="AN195" s="144">
        <f ca="1">IF(AN$13="",0,CHOOSE(Detalhamento.OpçãoServiços,OFFSET(Import.PLQ,$A195-1,AN$15-1,1,1),IF($E195&lt;&gt;1,IF(ISNUMBER(INDEX(Import.PLE,Detalhamento!$E195,Detalhamento!AN$15)),IF(INDEX(Import.PLE,Detalhamento!$E195,Detalhamento!AN$15)&lt;=mediçao,OFFSET(Import.PLQ,$A195-1,AN$15-1,1,1),0),0),PLE!$AA$28*OFFSET(Import.PLQ,$A195-1,AN$15-1,1,1)),IF($E195&lt;&gt;1,IF(ISNUMBER(INDEX(Import.PLE,Detalhamento!$E195,Detalhamento!AN$15)),IF(INDEX(Import.PLE,Detalhamento!$E195,Detalhamento!AN$15)&lt;=mediçao,0,OFFSET(Import.PLQ,$A195-1,AN$15-1,1,1)),OFFSET(Import.PLQ,$A195-1,AN$15-1,1,1)),(1-PLE!$AA$28)*OFFSET(Import.PLQ,$A195-1,AN$15-1,1,1))))</f>
        <v>0</v>
      </c>
      <c r="AO195" s="144">
        <f ca="1">IF(AO$13="",0,CHOOSE(Detalhamento.OpçãoServiços,OFFSET(Import.PLQ,$A195-1,AO$15-1,1,1),IF($E195&lt;&gt;1,IF(ISNUMBER(INDEX(Import.PLE,Detalhamento!$E195,Detalhamento!AO$15)),IF(INDEX(Import.PLE,Detalhamento!$E195,Detalhamento!AO$15)&lt;=mediçao,OFFSET(Import.PLQ,$A195-1,AO$15-1,1,1),0),0),PLE!$AA$28*OFFSET(Import.PLQ,$A195-1,AO$15-1,1,1)),IF($E195&lt;&gt;1,IF(ISNUMBER(INDEX(Import.PLE,Detalhamento!$E195,Detalhamento!AO$15)),IF(INDEX(Import.PLE,Detalhamento!$E195,Detalhamento!AO$15)&lt;=mediçao,0,OFFSET(Import.PLQ,$A195-1,AO$15-1,1,1)),OFFSET(Import.PLQ,$A195-1,AO$15-1,1,1)),(1-PLE!$AA$28)*OFFSET(Import.PLQ,$A195-1,AO$15-1,1,1))))</f>
        <v>0</v>
      </c>
      <c r="AP195" s="144">
        <f ca="1">IF(AP$13="",0,CHOOSE(Detalhamento.OpçãoServiços,OFFSET(Import.PLQ,$A195-1,AP$15-1,1,1),IF($E195&lt;&gt;1,IF(ISNUMBER(INDEX(Import.PLE,Detalhamento!$E195,Detalhamento!AP$15)),IF(INDEX(Import.PLE,Detalhamento!$E195,Detalhamento!AP$15)&lt;=mediçao,OFFSET(Import.PLQ,$A195-1,AP$15-1,1,1),0),0),PLE!$AA$28*OFFSET(Import.PLQ,$A195-1,AP$15-1,1,1)),IF($E195&lt;&gt;1,IF(ISNUMBER(INDEX(Import.PLE,Detalhamento!$E195,Detalhamento!AP$15)),IF(INDEX(Import.PLE,Detalhamento!$E195,Detalhamento!AP$15)&lt;=mediçao,0,OFFSET(Import.PLQ,$A195-1,AP$15-1,1,1)),OFFSET(Import.PLQ,$A195-1,AP$15-1,1,1)),(1-PLE!$AA$28)*OFFSET(Import.PLQ,$A195-1,AP$15-1,1,1))))</f>
        <v>0</v>
      </c>
      <c r="AQ195" s="144">
        <f ca="1">IF(AQ$13="",0,CHOOSE(Detalhamento.OpçãoServiços,OFFSET(Import.PLQ,$A195-1,AQ$15-1,1,1),IF($E195&lt;&gt;1,IF(ISNUMBER(INDEX(Import.PLE,Detalhamento!$E195,Detalhamento!AQ$15)),IF(INDEX(Import.PLE,Detalhamento!$E195,Detalhamento!AQ$15)&lt;=mediçao,OFFSET(Import.PLQ,$A195-1,AQ$15-1,1,1),0),0),PLE!$AA$28*OFFSET(Import.PLQ,$A195-1,AQ$15-1,1,1)),IF($E195&lt;&gt;1,IF(ISNUMBER(INDEX(Import.PLE,Detalhamento!$E195,Detalhamento!AQ$15)),IF(INDEX(Import.PLE,Detalhamento!$E195,Detalhamento!AQ$15)&lt;=mediçao,0,OFFSET(Import.PLQ,$A195-1,AQ$15-1,1,1)),OFFSET(Import.PLQ,$A195-1,AQ$15-1,1,1)),(1-PLE!$AA$28)*OFFSET(Import.PLQ,$A195-1,AQ$15-1,1,1))))</f>
        <v>0</v>
      </c>
      <c r="AR195" s="144">
        <f ca="1">IF(AR$13="",0,CHOOSE(Detalhamento.OpçãoServiços,OFFSET(Import.PLQ,$A195-1,AR$15-1,1,1),IF($E195&lt;&gt;1,IF(ISNUMBER(INDEX(Import.PLE,Detalhamento!$E195,Detalhamento!AR$15)),IF(INDEX(Import.PLE,Detalhamento!$E195,Detalhamento!AR$15)&lt;=mediçao,OFFSET(Import.PLQ,$A195-1,AR$15-1,1,1),0),0),PLE!$AA$28*OFFSET(Import.PLQ,$A195-1,AR$15-1,1,1)),IF($E195&lt;&gt;1,IF(ISNUMBER(INDEX(Import.PLE,Detalhamento!$E195,Detalhamento!AR$15)),IF(INDEX(Import.PLE,Detalhamento!$E195,Detalhamento!AR$15)&lt;=mediçao,0,OFFSET(Import.PLQ,$A195-1,AR$15-1,1,1)),OFFSET(Import.PLQ,$A195-1,AR$15-1,1,1)),(1-PLE!$AA$28)*OFFSET(Import.PLQ,$A195-1,AR$15-1,1,1))))</f>
        <v>0</v>
      </c>
      <c r="AS195" s="144">
        <f ca="1">IF(AS$13="",0,CHOOSE(Detalhamento.OpçãoServiços,OFFSET(Import.PLQ,$A195-1,AS$15-1,1,1),IF($E195&lt;&gt;1,IF(ISNUMBER(INDEX(Import.PLE,Detalhamento!$E195,Detalhamento!AS$15)),IF(INDEX(Import.PLE,Detalhamento!$E195,Detalhamento!AS$15)&lt;=mediçao,OFFSET(Import.PLQ,$A195-1,AS$15-1,1,1),0),0),PLE!$AA$28*OFFSET(Import.PLQ,$A195-1,AS$15-1,1,1)),IF($E195&lt;&gt;1,IF(ISNUMBER(INDEX(Import.PLE,Detalhamento!$E195,Detalhamento!AS$15)),IF(INDEX(Import.PLE,Detalhamento!$E195,Detalhamento!AS$15)&lt;=mediçao,0,OFFSET(Import.PLQ,$A195-1,AS$15-1,1,1)),OFFSET(Import.PLQ,$A195-1,AS$15-1,1,1)),(1-PLE!$AA$28)*OFFSET(Import.PLQ,$A195-1,AS$15-1,1,1))))</f>
        <v>0</v>
      </c>
      <c r="AT195" s="144">
        <f ca="1">IF(AT$13="",0,CHOOSE(Detalhamento.OpçãoServiços,OFFSET(Import.PLQ,$A195-1,AT$15-1,1,1),IF($E195&lt;&gt;1,IF(ISNUMBER(INDEX(Import.PLE,Detalhamento!$E195,Detalhamento!AT$15)),IF(INDEX(Import.PLE,Detalhamento!$E195,Detalhamento!AT$15)&lt;=mediçao,OFFSET(Import.PLQ,$A195-1,AT$15-1,1,1),0),0),PLE!$AA$28*OFFSET(Import.PLQ,$A195-1,AT$15-1,1,1)),IF($E195&lt;&gt;1,IF(ISNUMBER(INDEX(Import.PLE,Detalhamento!$E195,Detalhamento!AT$15)),IF(INDEX(Import.PLE,Detalhamento!$E195,Detalhamento!AT$15)&lt;=mediçao,0,OFFSET(Import.PLQ,$A195-1,AT$15-1,1,1)),OFFSET(Import.PLQ,$A195-1,AT$15-1,1,1)),(1-PLE!$AA$28)*OFFSET(Import.PLQ,$A195-1,AT$15-1,1,1))))</f>
        <v>0</v>
      </c>
      <c r="AU195" s="144">
        <f ca="1">IF(AU$13="",0,CHOOSE(Detalhamento.OpçãoServiços,OFFSET(Import.PLQ,$A195-1,AU$15-1,1,1),IF($E195&lt;&gt;1,IF(ISNUMBER(INDEX(Import.PLE,Detalhamento!$E195,Detalhamento!AU$15)),IF(INDEX(Import.PLE,Detalhamento!$E195,Detalhamento!AU$15)&lt;=mediçao,OFFSET(Import.PLQ,$A195-1,AU$15-1,1,1),0),0),PLE!$AA$28*OFFSET(Import.PLQ,$A195-1,AU$15-1,1,1)),IF($E195&lt;&gt;1,IF(ISNUMBER(INDEX(Import.PLE,Detalhamento!$E195,Detalhamento!AU$15)),IF(INDEX(Import.PLE,Detalhamento!$E195,Detalhamento!AU$15)&lt;=mediçao,0,OFFSET(Import.PLQ,$A195-1,AU$15-1,1,1)),OFFSET(Import.PLQ,$A195-1,AU$15-1,1,1)),(1-PLE!$AA$28)*OFFSET(Import.PLQ,$A195-1,AU$15-1,1,1))))</f>
        <v>0</v>
      </c>
      <c r="AV195" s="144">
        <f ca="1">IF(AV$13="",0,CHOOSE(Detalhamento.OpçãoServiços,OFFSET(Import.PLQ,$A195-1,AV$15-1,1,1),IF($E195&lt;&gt;1,IF(ISNUMBER(INDEX(Import.PLE,Detalhamento!$E195,Detalhamento!AV$15)),IF(INDEX(Import.PLE,Detalhamento!$E195,Detalhamento!AV$15)&lt;=mediçao,OFFSET(Import.PLQ,$A195-1,AV$15-1,1,1),0),0),PLE!$AA$28*OFFSET(Import.PLQ,$A195-1,AV$15-1,1,1)),IF($E195&lt;&gt;1,IF(ISNUMBER(INDEX(Import.PLE,Detalhamento!$E195,Detalhamento!AV$15)),IF(INDEX(Import.PLE,Detalhamento!$E195,Detalhamento!AV$15)&lt;=mediçao,0,OFFSET(Import.PLQ,$A195-1,AV$15-1,1,1)),OFFSET(Import.PLQ,$A195-1,AV$15-1,1,1)),(1-PLE!$AA$28)*OFFSET(Import.PLQ,$A195-1,AV$15-1,1,1))))</f>
        <v>0</v>
      </c>
      <c r="AW195" s="144">
        <f ca="1">IF(AW$13="",0,CHOOSE(Detalhamento.OpçãoServiços,OFFSET(Import.PLQ,$A195-1,AW$15-1,1,1),IF($E195&lt;&gt;1,IF(ISNUMBER(INDEX(Import.PLE,Detalhamento!$E195,Detalhamento!AW$15)),IF(INDEX(Import.PLE,Detalhamento!$E195,Detalhamento!AW$15)&lt;=mediçao,OFFSET(Import.PLQ,$A195-1,AW$15-1,1,1),0),0),PLE!$AA$28*OFFSET(Import.PLQ,$A195-1,AW$15-1,1,1)),IF($E195&lt;&gt;1,IF(ISNUMBER(INDEX(Import.PLE,Detalhamento!$E195,Detalhamento!AW$15)),IF(INDEX(Import.PLE,Detalhamento!$E195,Detalhamento!AW$15)&lt;=mediçao,0,OFFSET(Import.PLQ,$A195-1,AW$15-1,1,1)),OFFSET(Import.PLQ,$A195-1,AW$15-1,1,1)),(1-PLE!$AA$28)*OFFSET(Import.PLQ,$A195-1,AW$15-1,1,1))))</f>
        <v>0</v>
      </c>
      <c r="AX195" s="144">
        <f ca="1">IF(AX$13="",0,CHOOSE(Detalhamento.OpçãoServiços,OFFSET(Import.PLQ,$A195-1,AX$15-1,1,1),IF($E195&lt;&gt;1,IF(ISNUMBER(INDEX(Import.PLE,Detalhamento!$E195,Detalhamento!AX$15)),IF(INDEX(Import.PLE,Detalhamento!$E195,Detalhamento!AX$15)&lt;=mediçao,OFFSET(Import.PLQ,$A195-1,AX$15-1,1,1),0),0),PLE!$AA$28*OFFSET(Import.PLQ,$A195-1,AX$15-1,1,1)),IF($E195&lt;&gt;1,IF(ISNUMBER(INDEX(Import.PLE,Detalhamento!$E195,Detalhamento!AX$15)),IF(INDEX(Import.PLE,Detalhamento!$E195,Detalhamento!AX$15)&lt;=mediçao,0,OFFSET(Import.PLQ,$A195-1,AX$15-1,1,1)),OFFSET(Import.PLQ,$A195-1,AX$15-1,1,1)),(1-PLE!$AA$28)*OFFSET(Import.PLQ,$A195-1,AX$15-1,1,1))))</f>
        <v>0</v>
      </c>
      <c r="AY195" s="144">
        <f ca="1">IF(AY$13="",0,CHOOSE(Detalhamento.OpçãoServiços,OFFSET(Import.PLQ,$A195-1,AY$15-1,1,1),IF($E195&lt;&gt;1,IF(ISNUMBER(INDEX(Import.PLE,Detalhamento!$E195,Detalhamento!AY$15)),IF(INDEX(Import.PLE,Detalhamento!$E195,Detalhamento!AY$15)&lt;=mediçao,OFFSET(Import.PLQ,$A195-1,AY$15-1,1,1),0),0),PLE!$AA$28*OFFSET(Import.PLQ,$A195-1,AY$15-1,1,1)),IF($E195&lt;&gt;1,IF(ISNUMBER(INDEX(Import.PLE,Detalhamento!$E195,Detalhamento!AY$15)),IF(INDEX(Import.PLE,Detalhamento!$E195,Detalhamento!AY$15)&lt;=mediçao,0,OFFSET(Import.PLQ,$A195-1,AY$15-1,1,1)),OFFSET(Import.PLQ,$A195-1,AY$15-1,1,1)),(1-PLE!$AA$28)*OFFSET(Import.PLQ,$A195-1,AY$15-1,1,1))))</f>
        <v>0</v>
      </c>
      <c r="AZ195" s="144">
        <f ca="1">IF(AZ$13="",0,CHOOSE(Detalhamento.OpçãoServiços,OFFSET(Import.PLQ,$A195-1,AZ$15-1,1,1),IF($E195&lt;&gt;1,IF(ISNUMBER(INDEX(Import.PLE,Detalhamento!$E195,Detalhamento!AZ$15)),IF(INDEX(Import.PLE,Detalhamento!$E195,Detalhamento!AZ$15)&lt;=mediçao,OFFSET(Import.PLQ,$A195-1,AZ$15-1,1,1),0),0),PLE!$AA$28*OFFSET(Import.PLQ,$A195-1,AZ$15-1,1,1)),IF($E195&lt;&gt;1,IF(ISNUMBER(INDEX(Import.PLE,Detalhamento!$E195,Detalhamento!AZ$15)),IF(INDEX(Import.PLE,Detalhamento!$E195,Detalhamento!AZ$15)&lt;=mediçao,0,OFFSET(Import.PLQ,$A195-1,AZ$15-1,1,1)),OFFSET(Import.PLQ,$A195-1,AZ$15-1,1,1)),(1-PLE!$AA$28)*OFFSET(Import.PLQ,$A195-1,AZ$15-1,1,1))))</f>
        <v>0</v>
      </c>
      <c r="BA195" s="144">
        <f ca="1">IF(BA$13="",0,CHOOSE(Detalhamento.OpçãoServiços,OFFSET(Import.PLQ,$A195-1,BA$15-1,1,1),IF($E195&lt;&gt;1,IF(ISNUMBER(INDEX(Import.PLE,Detalhamento!$E195,Detalhamento!BA$15)),IF(INDEX(Import.PLE,Detalhamento!$E195,Detalhamento!BA$15)&lt;=mediçao,OFFSET(Import.PLQ,$A195-1,BA$15-1,1,1),0),0),PLE!$AA$28*OFFSET(Import.PLQ,$A195-1,BA$15-1,1,1)),IF($E195&lt;&gt;1,IF(ISNUMBER(INDEX(Import.PLE,Detalhamento!$E195,Detalhamento!BA$15)),IF(INDEX(Import.PLE,Detalhamento!$E195,Detalhamento!BA$15)&lt;=mediçao,0,OFFSET(Import.PLQ,$A195-1,BA$15-1,1,1)),OFFSET(Import.PLQ,$A195-1,BA$15-1,1,1)),(1-PLE!$AA$28)*OFFSET(Import.PLQ,$A195-1,BA$15-1,1,1))))</f>
        <v>0</v>
      </c>
      <c r="BB195" s="144">
        <f ca="1">IF(BB$13="",0,CHOOSE(Detalhamento.OpçãoServiços,OFFSET(Import.PLQ,$A195-1,BB$15-1,1,1),IF($E195&lt;&gt;1,IF(ISNUMBER(INDEX(Import.PLE,Detalhamento!$E195,Detalhamento!BB$15)),IF(INDEX(Import.PLE,Detalhamento!$E195,Detalhamento!BB$15)&lt;=mediçao,OFFSET(Import.PLQ,$A195-1,BB$15-1,1,1),0),0),PLE!$AA$28*OFFSET(Import.PLQ,$A195-1,BB$15-1,1,1)),IF($E195&lt;&gt;1,IF(ISNUMBER(INDEX(Import.PLE,Detalhamento!$E195,Detalhamento!BB$15)),IF(INDEX(Import.PLE,Detalhamento!$E195,Detalhamento!BB$15)&lt;=mediçao,0,OFFSET(Import.PLQ,$A195-1,BB$15-1,1,1)),OFFSET(Import.PLQ,$A195-1,BB$15-1,1,1)),(1-PLE!$AA$28)*OFFSET(Import.PLQ,$A195-1,BB$15-1,1,1))))</f>
        <v>0</v>
      </c>
      <c r="BC195" s="144">
        <f ca="1">IF(BC$13="",0,CHOOSE(Detalhamento.OpçãoServiços,OFFSET(Import.PLQ,$A195-1,BC$15-1,1,1),IF($E195&lt;&gt;1,IF(ISNUMBER(INDEX(Import.PLE,Detalhamento!$E195,Detalhamento!BC$15)),IF(INDEX(Import.PLE,Detalhamento!$E195,Detalhamento!BC$15)&lt;=mediçao,OFFSET(Import.PLQ,$A195-1,BC$15-1,1,1),0),0),PLE!$AA$28*OFFSET(Import.PLQ,$A195-1,BC$15-1,1,1)),IF($E195&lt;&gt;1,IF(ISNUMBER(INDEX(Import.PLE,Detalhamento!$E195,Detalhamento!BC$15)),IF(INDEX(Import.PLE,Detalhamento!$E195,Detalhamento!BC$15)&lt;=mediçao,0,OFFSET(Import.PLQ,$A195-1,BC$15-1,1,1)),OFFSET(Import.PLQ,$A195-1,BC$15-1,1,1)),(1-PLE!$AA$28)*OFFSET(Import.PLQ,$A195-1,BC$15-1,1,1))))</f>
        <v>0</v>
      </c>
      <c r="BD195" s="144">
        <f ca="1">IF(BD$13="",0,CHOOSE(Detalhamento.OpçãoServiços,OFFSET(Import.PLQ,$A195-1,BD$15-1,1,1),IF($E195&lt;&gt;1,IF(ISNUMBER(INDEX(Import.PLE,Detalhamento!$E195,Detalhamento!BD$15)),IF(INDEX(Import.PLE,Detalhamento!$E195,Detalhamento!BD$15)&lt;=mediçao,OFFSET(Import.PLQ,$A195-1,BD$15-1,1,1),0),0),PLE!$AA$28*OFFSET(Import.PLQ,$A195-1,BD$15-1,1,1)),IF($E195&lt;&gt;1,IF(ISNUMBER(INDEX(Import.PLE,Detalhamento!$E195,Detalhamento!BD$15)),IF(INDEX(Import.PLE,Detalhamento!$E195,Detalhamento!BD$15)&lt;=mediçao,0,OFFSET(Import.PLQ,$A195-1,BD$15-1,1,1)),OFFSET(Import.PLQ,$A195-1,BD$15-1,1,1)),(1-PLE!$AA$28)*OFFSET(Import.PLQ,$A195-1,BD$15-1,1,1))))</f>
        <v>0</v>
      </c>
      <c r="BE195" s="144">
        <f ca="1">IF(BE$13="",0,CHOOSE(Detalhamento.OpçãoServiços,OFFSET(Import.PLQ,$A195-1,BE$15-1,1,1),IF($E195&lt;&gt;1,IF(ISNUMBER(INDEX(Import.PLE,Detalhamento!$E195,Detalhamento!BE$15)),IF(INDEX(Import.PLE,Detalhamento!$E195,Detalhamento!BE$15)&lt;=mediçao,OFFSET(Import.PLQ,$A195-1,BE$15-1,1,1),0),0),PLE!$AA$28*OFFSET(Import.PLQ,$A195-1,BE$15-1,1,1)),IF($E195&lt;&gt;1,IF(ISNUMBER(INDEX(Import.PLE,Detalhamento!$E195,Detalhamento!BE$15)),IF(INDEX(Import.PLE,Detalhamento!$E195,Detalhamento!BE$15)&lt;=mediçao,0,OFFSET(Import.PLQ,$A195-1,BE$15-1,1,1)),OFFSET(Import.PLQ,$A195-1,BE$15-1,1,1)),(1-PLE!$AA$28)*OFFSET(Import.PLQ,$A195-1,BE$15-1,1,1))))</f>
        <v>0</v>
      </c>
      <c r="BF195" s="144">
        <f ca="1">IF(BF$13="",0,CHOOSE(Detalhamento.OpçãoServiços,OFFSET(Import.PLQ,$A195-1,BF$15-1,1,1),IF($E195&lt;&gt;1,IF(ISNUMBER(INDEX(Import.PLE,Detalhamento!$E195,Detalhamento!BF$15)),IF(INDEX(Import.PLE,Detalhamento!$E195,Detalhamento!BF$15)&lt;=mediçao,OFFSET(Import.PLQ,$A195-1,BF$15-1,1,1),0),0),PLE!$AA$28*OFFSET(Import.PLQ,$A195-1,BF$15-1,1,1)),IF($E195&lt;&gt;1,IF(ISNUMBER(INDEX(Import.PLE,Detalhamento!$E195,Detalhamento!BF$15)),IF(INDEX(Import.PLE,Detalhamento!$E195,Detalhamento!BF$15)&lt;=mediçao,0,OFFSET(Import.PLQ,$A195-1,BF$15-1,1,1)),OFFSET(Import.PLQ,$A195-1,BF$15-1,1,1)),(1-PLE!$AA$28)*OFFSET(Import.PLQ,$A195-1,BF$15-1,1,1))))</f>
        <v>0</v>
      </c>
      <c r="BG195" s="144">
        <f ca="1">IF(BG$13="",0,CHOOSE(Detalhamento.OpçãoServiços,OFFSET(Import.PLQ,$A195-1,BG$15-1,1,1),IF($E195&lt;&gt;1,IF(ISNUMBER(INDEX(Import.PLE,Detalhamento!$E195,Detalhamento!BG$15)),IF(INDEX(Import.PLE,Detalhamento!$E195,Detalhamento!BG$15)&lt;=mediçao,OFFSET(Import.PLQ,$A195-1,BG$15-1,1,1),0),0),PLE!$AA$28*OFFSET(Import.PLQ,$A195-1,BG$15-1,1,1)),IF($E195&lt;&gt;1,IF(ISNUMBER(INDEX(Import.PLE,Detalhamento!$E195,Detalhamento!BG$15)),IF(INDEX(Import.PLE,Detalhamento!$E195,Detalhamento!BG$15)&lt;=mediçao,0,OFFSET(Import.PLQ,$A195-1,BG$15-1,1,1)),OFFSET(Import.PLQ,$A195-1,BG$15-1,1,1)),(1-PLE!$AA$28)*OFFSET(Import.PLQ,$A195-1,BG$15-1,1,1))))</f>
        <v>0</v>
      </c>
      <c r="BH195" s="144">
        <f ca="1">IF(BH$13="",0,CHOOSE(Detalhamento.OpçãoServiços,OFFSET(Import.PLQ,$A195-1,BH$15-1,1,1),IF($E195&lt;&gt;1,IF(ISNUMBER(INDEX(Import.PLE,Detalhamento!$E195,Detalhamento!BH$15)),IF(INDEX(Import.PLE,Detalhamento!$E195,Detalhamento!BH$15)&lt;=mediçao,OFFSET(Import.PLQ,$A195-1,BH$15-1,1,1),0),0),PLE!$AA$28*OFFSET(Import.PLQ,$A195-1,BH$15-1,1,1)),IF($E195&lt;&gt;1,IF(ISNUMBER(INDEX(Import.PLE,Detalhamento!$E195,Detalhamento!BH$15)),IF(INDEX(Import.PLE,Detalhamento!$E195,Detalhamento!BH$15)&lt;=mediçao,0,OFFSET(Import.PLQ,$A195-1,BH$15-1,1,1)),OFFSET(Import.PLQ,$A195-1,BH$15-1,1,1)),(1-PLE!$AA$28)*OFFSET(Import.PLQ,$A195-1,BH$15-1,1,1))))</f>
        <v>0</v>
      </c>
      <c r="BI195" s="144">
        <f ca="1">IF(BI$13="",0,CHOOSE(Detalhamento.OpçãoServiços,OFFSET(Import.PLQ,$A195-1,BI$15-1,1,1),IF($E195&lt;&gt;1,IF(ISNUMBER(INDEX(Import.PLE,Detalhamento!$E195,Detalhamento!BI$15)),IF(INDEX(Import.PLE,Detalhamento!$E195,Detalhamento!BI$15)&lt;=mediçao,OFFSET(Import.PLQ,$A195-1,BI$15-1,1,1),0),0),PLE!$AA$28*OFFSET(Import.PLQ,$A195-1,BI$15-1,1,1)),IF($E195&lt;&gt;1,IF(ISNUMBER(INDEX(Import.PLE,Detalhamento!$E195,Detalhamento!BI$15)),IF(INDEX(Import.PLE,Detalhamento!$E195,Detalhamento!BI$15)&lt;=mediçao,0,OFFSET(Import.PLQ,$A195-1,BI$15-1,1,1)),OFFSET(Import.PLQ,$A195-1,BI$15-1,1,1)),(1-PLE!$AA$28)*OFFSET(Import.PLQ,$A195-1,BI$15-1,1,1))))</f>
        <v>0</v>
      </c>
    </row>
    <row r="196" spans="1:61" ht="20" x14ac:dyDescent="0.2">
      <c r="A196" s="155">
        <v>149</v>
      </c>
      <c r="B196" s="21" t="str">
        <f t="shared" ca="1" si="25"/>
        <v>Serviço</v>
      </c>
      <c r="E196" s="153">
        <f t="shared" ca="1" si="26"/>
        <v>19</v>
      </c>
      <c r="F196" s="154">
        <f t="shared" ca="1" si="27"/>
        <v>190149</v>
      </c>
      <c r="G196" s="154" t="str">
        <f t="shared" ca="1" si="31"/>
        <v>2.1.1</v>
      </c>
      <c r="H196" s="182" t="str">
        <f t="shared" ca="1" si="31"/>
        <v>ESCAVAÇÃO MANUAL DE VALA COM PROFUNDIDADE MENOR OU IGUAL A 1,30 M. AF_02/2021</v>
      </c>
      <c r="I196" s="37" t="str">
        <f t="shared" ca="1" si="28"/>
        <v>M3</v>
      </c>
      <c r="J196" s="144">
        <f t="shared" ca="1" si="29"/>
        <v>10.37</v>
      </c>
      <c r="K196" s="67"/>
      <c r="L196" s="144">
        <f ca="1">IF(L$13="",0,CHOOSE(Detalhamento.OpçãoServiços,OFFSET(Import.PLQ,$A196-1,L$15-1,1,1),IF($E196&lt;&gt;1,IF(ISNUMBER(INDEX(Import.PLE,Detalhamento!$E196,Detalhamento!L$15)),IF(INDEX(Import.PLE,Detalhamento!$E196,Detalhamento!L$15)&lt;=mediçao,OFFSET(Import.PLQ,$A196-1,L$15-1,1,1),0),0),PLE!$AA$28*OFFSET(Import.PLQ,$A196-1,L$15-1,1,1)),IF($E196&lt;&gt;1,IF(ISNUMBER(INDEX(Import.PLE,Detalhamento!$E196,Detalhamento!L$15)),IF(INDEX(Import.PLE,Detalhamento!$E196,Detalhamento!L$15)&lt;=mediçao,0,OFFSET(Import.PLQ,$A196-1,L$15-1,1,1)),OFFSET(Import.PLQ,$A196-1,L$15-1,1,1)),(1-PLE!$AA$28)*OFFSET(Import.PLQ,$A196-1,L$15-1,1,1))))</f>
        <v>10.37</v>
      </c>
      <c r="M196" s="144">
        <f ca="1">IF(M$13="",0,CHOOSE(Detalhamento.OpçãoServiços,OFFSET(Import.PLQ,$A196-1,M$15-1,1,1),IF($E196&lt;&gt;1,IF(ISNUMBER(INDEX(Import.PLE,Detalhamento!$E196,Detalhamento!M$15)),IF(INDEX(Import.PLE,Detalhamento!$E196,Detalhamento!M$15)&lt;=mediçao,OFFSET(Import.PLQ,$A196-1,M$15-1,1,1),0),0),PLE!$AA$28*OFFSET(Import.PLQ,$A196-1,M$15-1,1,1)),IF($E196&lt;&gt;1,IF(ISNUMBER(INDEX(Import.PLE,Detalhamento!$E196,Detalhamento!M$15)),IF(INDEX(Import.PLE,Detalhamento!$E196,Detalhamento!M$15)&lt;=mediçao,0,OFFSET(Import.PLQ,$A196-1,M$15-1,1,1)),OFFSET(Import.PLQ,$A196-1,M$15-1,1,1)),(1-PLE!$AA$28)*OFFSET(Import.PLQ,$A196-1,M$15-1,1,1))))</f>
        <v>0</v>
      </c>
      <c r="N196" s="144">
        <f ca="1">IF(N$13="",0,CHOOSE(Detalhamento.OpçãoServiços,OFFSET(Import.PLQ,$A196-1,N$15-1,1,1),IF($E196&lt;&gt;1,IF(ISNUMBER(INDEX(Import.PLE,Detalhamento!$E196,Detalhamento!N$15)),IF(INDEX(Import.PLE,Detalhamento!$E196,Detalhamento!N$15)&lt;=mediçao,OFFSET(Import.PLQ,$A196-1,N$15-1,1,1),0),0),PLE!$AA$28*OFFSET(Import.PLQ,$A196-1,N$15-1,1,1)),IF($E196&lt;&gt;1,IF(ISNUMBER(INDEX(Import.PLE,Detalhamento!$E196,Detalhamento!N$15)),IF(INDEX(Import.PLE,Detalhamento!$E196,Detalhamento!N$15)&lt;=mediçao,0,OFFSET(Import.PLQ,$A196-1,N$15-1,1,1)),OFFSET(Import.PLQ,$A196-1,N$15-1,1,1)),(1-PLE!$AA$28)*OFFSET(Import.PLQ,$A196-1,N$15-1,1,1))))</f>
        <v>0</v>
      </c>
      <c r="O196" s="144">
        <f ca="1">IF(O$13="",0,CHOOSE(Detalhamento.OpçãoServiços,OFFSET(Import.PLQ,$A196-1,O$15-1,1,1),IF($E196&lt;&gt;1,IF(ISNUMBER(INDEX(Import.PLE,Detalhamento!$E196,Detalhamento!O$15)),IF(INDEX(Import.PLE,Detalhamento!$E196,Detalhamento!O$15)&lt;=mediçao,OFFSET(Import.PLQ,$A196-1,O$15-1,1,1),0),0),PLE!$AA$28*OFFSET(Import.PLQ,$A196-1,O$15-1,1,1)),IF($E196&lt;&gt;1,IF(ISNUMBER(INDEX(Import.PLE,Detalhamento!$E196,Detalhamento!O$15)),IF(INDEX(Import.PLE,Detalhamento!$E196,Detalhamento!O$15)&lt;=mediçao,0,OFFSET(Import.PLQ,$A196-1,O$15-1,1,1)),OFFSET(Import.PLQ,$A196-1,O$15-1,1,1)),(1-PLE!$AA$28)*OFFSET(Import.PLQ,$A196-1,O$15-1,1,1))))</f>
        <v>0</v>
      </c>
      <c r="P196" s="144">
        <f ca="1">IF(P$13="",0,CHOOSE(Detalhamento.OpçãoServiços,OFFSET(Import.PLQ,$A196-1,P$15-1,1,1),IF($E196&lt;&gt;1,IF(ISNUMBER(INDEX(Import.PLE,Detalhamento!$E196,Detalhamento!P$15)),IF(INDEX(Import.PLE,Detalhamento!$E196,Detalhamento!P$15)&lt;=mediçao,OFFSET(Import.PLQ,$A196-1,P$15-1,1,1),0),0),PLE!$AA$28*OFFSET(Import.PLQ,$A196-1,P$15-1,1,1)),IF($E196&lt;&gt;1,IF(ISNUMBER(INDEX(Import.PLE,Detalhamento!$E196,Detalhamento!P$15)),IF(INDEX(Import.PLE,Detalhamento!$E196,Detalhamento!P$15)&lt;=mediçao,0,OFFSET(Import.PLQ,$A196-1,P$15-1,1,1)),OFFSET(Import.PLQ,$A196-1,P$15-1,1,1)),(1-PLE!$AA$28)*OFFSET(Import.PLQ,$A196-1,P$15-1,1,1))))</f>
        <v>0</v>
      </c>
      <c r="Q196" s="144">
        <f ca="1">IF(Q$13="",0,CHOOSE(Detalhamento.OpçãoServiços,OFFSET(Import.PLQ,$A196-1,Q$15-1,1,1),IF($E196&lt;&gt;1,IF(ISNUMBER(INDEX(Import.PLE,Detalhamento!$E196,Detalhamento!Q$15)),IF(INDEX(Import.PLE,Detalhamento!$E196,Detalhamento!Q$15)&lt;=mediçao,OFFSET(Import.PLQ,$A196-1,Q$15-1,1,1),0),0),PLE!$AA$28*OFFSET(Import.PLQ,$A196-1,Q$15-1,1,1)),IF($E196&lt;&gt;1,IF(ISNUMBER(INDEX(Import.PLE,Detalhamento!$E196,Detalhamento!Q$15)),IF(INDEX(Import.PLE,Detalhamento!$E196,Detalhamento!Q$15)&lt;=mediçao,0,OFFSET(Import.PLQ,$A196-1,Q$15-1,1,1)),OFFSET(Import.PLQ,$A196-1,Q$15-1,1,1)),(1-PLE!$AA$28)*OFFSET(Import.PLQ,$A196-1,Q$15-1,1,1))))</f>
        <v>0</v>
      </c>
      <c r="R196" s="144">
        <f ca="1">IF(R$13="",0,CHOOSE(Detalhamento.OpçãoServiços,OFFSET(Import.PLQ,$A196-1,R$15-1,1,1),IF($E196&lt;&gt;1,IF(ISNUMBER(INDEX(Import.PLE,Detalhamento!$E196,Detalhamento!R$15)),IF(INDEX(Import.PLE,Detalhamento!$E196,Detalhamento!R$15)&lt;=mediçao,OFFSET(Import.PLQ,$A196-1,R$15-1,1,1),0),0),PLE!$AA$28*OFFSET(Import.PLQ,$A196-1,R$15-1,1,1)),IF($E196&lt;&gt;1,IF(ISNUMBER(INDEX(Import.PLE,Detalhamento!$E196,Detalhamento!R$15)),IF(INDEX(Import.PLE,Detalhamento!$E196,Detalhamento!R$15)&lt;=mediçao,0,OFFSET(Import.PLQ,$A196-1,R$15-1,1,1)),OFFSET(Import.PLQ,$A196-1,R$15-1,1,1)),(1-PLE!$AA$28)*OFFSET(Import.PLQ,$A196-1,R$15-1,1,1))))</f>
        <v>0</v>
      </c>
      <c r="S196" s="144">
        <f ca="1">IF(S$13="",0,CHOOSE(Detalhamento.OpçãoServiços,OFFSET(Import.PLQ,$A196-1,S$15-1,1,1),IF($E196&lt;&gt;1,IF(ISNUMBER(INDEX(Import.PLE,Detalhamento!$E196,Detalhamento!S$15)),IF(INDEX(Import.PLE,Detalhamento!$E196,Detalhamento!S$15)&lt;=mediçao,OFFSET(Import.PLQ,$A196-1,S$15-1,1,1),0),0),PLE!$AA$28*OFFSET(Import.PLQ,$A196-1,S$15-1,1,1)),IF($E196&lt;&gt;1,IF(ISNUMBER(INDEX(Import.PLE,Detalhamento!$E196,Detalhamento!S$15)),IF(INDEX(Import.PLE,Detalhamento!$E196,Detalhamento!S$15)&lt;=mediçao,0,OFFSET(Import.PLQ,$A196-1,S$15-1,1,1)),OFFSET(Import.PLQ,$A196-1,S$15-1,1,1)),(1-PLE!$AA$28)*OFFSET(Import.PLQ,$A196-1,S$15-1,1,1))))</f>
        <v>0</v>
      </c>
      <c r="T196" s="144">
        <f ca="1">IF(T$13="",0,CHOOSE(Detalhamento.OpçãoServiços,OFFSET(Import.PLQ,$A196-1,T$15-1,1,1),IF($E196&lt;&gt;1,IF(ISNUMBER(INDEX(Import.PLE,Detalhamento!$E196,Detalhamento!T$15)),IF(INDEX(Import.PLE,Detalhamento!$E196,Detalhamento!T$15)&lt;=mediçao,OFFSET(Import.PLQ,$A196-1,T$15-1,1,1),0),0),PLE!$AA$28*OFFSET(Import.PLQ,$A196-1,T$15-1,1,1)),IF($E196&lt;&gt;1,IF(ISNUMBER(INDEX(Import.PLE,Detalhamento!$E196,Detalhamento!T$15)),IF(INDEX(Import.PLE,Detalhamento!$E196,Detalhamento!T$15)&lt;=mediçao,0,OFFSET(Import.PLQ,$A196-1,T$15-1,1,1)),OFFSET(Import.PLQ,$A196-1,T$15-1,1,1)),(1-PLE!$AA$28)*OFFSET(Import.PLQ,$A196-1,T$15-1,1,1))))</f>
        <v>0</v>
      </c>
      <c r="U196" s="144">
        <f ca="1">IF(U$13="",0,CHOOSE(Detalhamento.OpçãoServiços,OFFSET(Import.PLQ,$A196-1,U$15-1,1,1),IF($E196&lt;&gt;1,IF(ISNUMBER(INDEX(Import.PLE,Detalhamento!$E196,Detalhamento!U$15)),IF(INDEX(Import.PLE,Detalhamento!$E196,Detalhamento!U$15)&lt;=mediçao,OFFSET(Import.PLQ,$A196-1,U$15-1,1,1),0),0),PLE!$AA$28*OFFSET(Import.PLQ,$A196-1,U$15-1,1,1)),IF($E196&lt;&gt;1,IF(ISNUMBER(INDEX(Import.PLE,Detalhamento!$E196,Detalhamento!U$15)),IF(INDEX(Import.PLE,Detalhamento!$E196,Detalhamento!U$15)&lt;=mediçao,0,OFFSET(Import.PLQ,$A196-1,U$15-1,1,1)),OFFSET(Import.PLQ,$A196-1,U$15-1,1,1)),(1-PLE!$AA$28)*OFFSET(Import.PLQ,$A196-1,U$15-1,1,1))))</f>
        <v>0</v>
      </c>
      <c r="V196" s="144">
        <f ca="1">IF(V$13="",0,CHOOSE(Detalhamento.OpçãoServiços,OFFSET(Import.PLQ,$A196-1,V$15-1,1,1),IF($E196&lt;&gt;1,IF(ISNUMBER(INDEX(Import.PLE,Detalhamento!$E196,Detalhamento!V$15)),IF(INDEX(Import.PLE,Detalhamento!$E196,Detalhamento!V$15)&lt;=mediçao,OFFSET(Import.PLQ,$A196-1,V$15-1,1,1),0),0),PLE!$AA$28*OFFSET(Import.PLQ,$A196-1,V$15-1,1,1)),IF($E196&lt;&gt;1,IF(ISNUMBER(INDEX(Import.PLE,Detalhamento!$E196,Detalhamento!V$15)),IF(INDEX(Import.PLE,Detalhamento!$E196,Detalhamento!V$15)&lt;=mediçao,0,OFFSET(Import.PLQ,$A196-1,V$15-1,1,1)),OFFSET(Import.PLQ,$A196-1,V$15-1,1,1)),(1-PLE!$AA$28)*OFFSET(Import.PLQ,$A196-1,V$15-1,1,1))))</f>
        <v>0</v>
      </c>
      <c r="W196" s="144">
        <f ca="1">IF(W$13="",0,CHOOSE(Detalhamento.OpçãoServiços,OFFSET(Import.PLQ,$A196-1,W$15-1,1,1),IF($E196&lt;&gt;1,IF(ISNUMBER(INDEX(Import.PLE,Detalhamento!$E196,Detalhamento!W$15)),IF(INDEX(Import.PLE,Detalhamento!$E196,Detalhamento!W$15)&lt;=mediçao,OFFSET(Import.PLQ,$A196-1,W$15-1,1,1),0),0),PLE!$AA$28*OFFSET(Import.PLQ,$A196-1,W$15-1,1,1)),IF($E196&lt;&gt;1,IF(ISNUMBER(INDEX(Import.PLE,Detalhamento!$E196,Detalhamento!W$15)),IF(INDEX(Import.PLE,Detalhamento!$E196,Detalhamento!W$15)&lt;=mediçao,0,OFFSET(Import.PLQ,$A196-1,W$15-1,1,1)),OFFSET(Import.PLQ,$A196-1,W$15-1,1,1)),(1-PLE!$AA$28)*OFFSET(Import.PLQ,$A196-1,W$15-1,1,1))))</f>
        <v>0</v>
      </c>
      <c r="X196" s="144">
        <f ca="1">IF(X$13="",0,CHOOSE(Detalhamento.OpçãoServiços,OFFSET(Import.PLQ,$A196-1,X$15-1,1,1),IF($E196&lt;&gt;1,IF(ISNUMBER(INDEX(Import.PLE,Detalhamento!$E196,Detalhamento!X$15)),IF(INDEX(Import.PLE,Detalhamento!$E196,Detalhamento!X$15)&lt;=mediçao,OFFSET(Import.PLQ,$A196-1,X$15-1,1,1),0),0),PLE!$AA$28*OFFSET(Import.PLQ,$A196-1,X$15-1,1,1)),IF($E196&lt;&gt;1,IF(ISNUMBER(INDEX(Import.PLE,Detalhamento!$E196,Detalhamento!X$15)),IF(INDEX(Import.PLE,Detalhamento!$E196,Detalhamento!X$15)&lt;=mediçao,0,OFFSET(Import.PLQ,$A196-1,X$15-1,1,1)),OFFSET(Import.PLQ,$A196-1,X$15-1,1,1)),(1-PLE!$AA$28)*OFFSET(Import.PLQ,$A196-1,X$15-1,1,1))))</f>
        <v>0</v>
      </c>
      <c r="Y196" s="144">
        <f ca="1">IF(Y$13="",0,CHOOSE(Detalhamento.OpçãoServiços,OFFSET(Import.PLQ,$A196-1,Y$15-1,1,1),IF($E196&lt;&gt;1,IF(ISNUMBER(INDEX(Import.PLE,Detalhamento!$E196,Detalhamento!Y$15)),IF(INDEX(Import.PLE,Detalhamento!$E196,Detalhamento!Y$15)&lt;=mediçao,OFFSET(Import.PLQ,$A196-1,Y$15-1,1,1),0),0),PLE!$AA$28*OFFSET(Import.PLQ,$A196-1,Y$15-1,1,1)),IF($E196&lt;&gt;1,IF(ISNUMBER(INDEX(Import.PLE,Detalhamento!$E196,Detalhamento!Y$15)),IF(INDEX(Import.PLE,Detalhamento!$E196,Detalhamento!Y$15)&lt;=mediçao,0,OFFSET(Import.PLQ,$A196-1,Y$15-1,1,1)),OFFSET(Import.PLQ,$A196-1,Y$15-1,1,1)),(1-PLE!$AA$28)*OFFSET(Import.PLQ,$A196-1,Y$15-1,1,1))))</f>
        <v>0</v>
      </c>
      <c r="Z196" s="144">
        <f ca="1">IF(Z$13="",0,CHOOSE(Detalhamento.OpçãoServiços,OFFSET(Import.PLQ,$A196-1,Z$15-1,1,1),IF($E196&lt;&gt;1,IF(ISNUMBER(INDEX(Import.PLE,Detalhamento!$E196,Detalhamento!Z$15)),IF(INDEX(Import.PLE,Detalhamento!$E196,Detalhamento!Z$15)&lt;=mediçao,OFFSET(Import.PLQ,$A196-1,Z$15-1,1,1),0),0),PLE!$AA$28*OFFSET(Import.PLQ,$A196-1,Z$15-1,1,1)),IF($E196&lt;&gt;1,IF(ISNUMBER(INDEX(Import.PLE,Detalhamento!$E196,Detalhamento!Z$15)),IF(INDEX(Import.PLE,Detalhamento!$E196,Detalhamento!Z$15)&lt;=mediçao,0,OFFSET(Import.PLQ,$A196-1,Z$15-1,1,1)),OFFSET(Import.PLQ,$A196-1,Z$15-1,1,1)),(1-PLE!$AA$28)*OFFSET(Import.PLQ,$A196-1,Z$15-1,1,1))))</f>
        <v>0</v>
      </c>
      <c r="AA196" s="144">
        <f ca="1">IF(AA$13="",0,CHOOSE(Detalhamento.OpçãoServiços,OFFSET(Import.PLQ,$A196-1,AA$15-1,1,1),IF($E196&lt;&gt;1,IF(ISNUMBER(INDEX(Import.PLE,Detalhamento!$E196,Detalhamento!AA$15)),IF(INDEX(Import.PLE,Detalhamento!$E196,Detalhamento!AA$15)&lt;=mediçao,OFFSET(Import.PLQ,$A196-1,AA$15-1,1,1),0),0),PLE!$AA$28*OFFSET(Import.PLQ,$A196-1,AA$15-1,1,1)),IF($E196&lt;&gt;1,IF(ISNUMBER(INDEX(Import.PLE,Detalhamento!$E196,Detalhamento!AA$15)),IF(INDEX(Import.PLE,Detalhamento!$E196,Detalhamento!AA$15)&lt;=mediçao,0,OFFSET(Import.PLQ,$A196-1,AA$15-1,1,1)),OFFSET(Import.PLQ,$A196-1,AA$15-1,1,1)),(1-PLE!$AA$28)*OFFSET(Import.PLQ,$A196-1,AA$15-1,1,1))))</f>
        <v>0</v>
      </c>
      <c r="AB196" s="144">
        <f ca="1">IF(AB$13="",0,CHOOSE(Detalhamento.OpçãoServiços,OFFSET(Import.PLQ,$A196-1,AB$15-1,1,1),IF($E196&lt;&gt;1,IF(ISNUMBER(INDEX(Import.PLE,Detalhamento!$E196,Detalhamento!AB$15)),IF(INDEX(Import.PLE,Detalhamento!$E196,Detalhamento!AB$15)&lt;=mediçao,OFFSET(Import.PLQ,$A196-1,AB$15-1,1,1),0),0),PLE!$AA$28*OFFSET(Import.PLQ,$A196-1,AB$15-1,1,1)),IF($E196&lt;&gt;1,IF(ISNUMBER(INDEX(Import.PLE,Detalhamento!$E196,Detalhamento!AB$15)),IF(INDEX(Import.PLE,Detalhamento!$E196,Detalhamento!AB$15)&lt;=mediçao,0,OFFSET(Import.PLQ,$A196-1,AB$15-1,1,1)),OFFSET(Import.PLQ,$A196-1,AB$15-1,1,1)),(1-PLE!$AA$28)*OFFSET(Import.PLQ,$A196-1,AB$15-1,1,1))))</f>
        <v>0</v>
      </c>
      <c r="AC196" s="144">
        <f ca="1">IF(AC$13="",0,CHOOSE(Detalhamento.OpçãoServiços,OFFSET(Import.PLQ,$A196-1,AC$15-1,1,1),IF($E196&lt;&gt;1,IF(ISNUMBER(INDEX(Import.PLE,Detalhamento!$E196,Detalhamento!AC$15)),IF(INDEX(Import.PLE,Detalhamento!$E196,Detalhamento!AC$15)&lt;=mediçao,OFFSET(Import.PLQ,$A196-1,AC$15-1,1,1),0),0),PLE!$AA$28*OFFSET(Import.PLQ,$A196-1,AC$15-1,1,1)),IF($E196&lt;&gt;1,IF(ISNUMBER(INDEX(Import.PLE,Detalhamento!$E196,Detalhamento!AC$15)),IF(INDEX(Import.PLE,Detalhamento!$E196,Detalhamento!AC$15)&lt;=mediçao,0,OFFSET(Import.PLQ,$A196-1,AC$15-1,1,1)),OFFSET(Import.PLQ,$A196-1,AC$15-1,1,1)),(1-PLE!$AA$28)*OFFSET(Import.PLQ,$A196-1,AC$15-1,1,1))))</f>
        <v>0</v>
      </c>
      <c r="AD196" s="144">
        <f ca="1">IF(AD$13="",0,CHOOSE(Detalhamento.OpçãoServiços,OFFSET(Import.PLQ,$A196-1,AD$15-1,1,1),IF($E196&lt;&gt;1,IF(ISNUMBER(INDEX(Import.PLE,Detalhamento!$E196,Detalhamento!AD$15)),IF(INDEX(Import.PLE,Detalhamento!$E196,Detalhamento!AD$15)&lt;=mediçao,OFFSET(Import.PLQ,$A196-1,AD$15-1,1,1),0),0),PLE!$AA$28*OFFSET(Import.PLQ,$A196-1,AD$15-1,1,1)),IF($E196&lt;&gt;1,IF(ISNUMBER(INDEX(Import.PLE,Detalhamento!$E196,Detalhamento!AD$15)),IF(INDEX(Import.PLE,Detalhamento!$E196,Detalhamento!AD$15)&lt;=mediçao,0,OFFSET(Import.PLQ,$A196-1,AD$15-1,1,1)),OFFSET(Import.PLQ,$A196-1,AD$15-1,1,1)),(1-PLE!$AA$28)*OFFSET(Import.PLQ,$A196-1,AD$15-1,1,1))))</f>
        <v>0</v>
      </c>
      <c r="AE196" s="144">
        <f ca="1">IF(AE$13="",0,CHOOSE(Detalhamento.OpçãoServiços,OFFSET(Import.PLQ,$A196-1,AE$15-1,1,1),IF($E196&lt;&gt;1,IF(ISNUMBER(INDEX(Import.PLE,Detalhamento!$E196,Detalhamento!AE$15)),IF(INDEX(Import.PLE,Detalhamento!$E196,Detalhamento!AE$15)&lt;=mediçao,OFFSET(Import.PLQ,$A196-1,AE$15-1,1,1),0),0),PLE!$AA$28*OFFSET(Import.PLQ,$A196-1,AE$15-1,1,1)),IF($E196&lt;&gt;1,IF(ISNUMBER(INDEX(Import.PLE,Detalhamento!$E196,Detalhamento!AE$15)),IF(INDEX(Import.PLE,Detalhamento!$E196,Detalhamento!AE$15)&lt;=mediçao,0,OFFSET(Import.PLQ,$A196-1,AE$15-1,1,1)),OFFSET(Import.PLQ,$A196-1,AE$15-1,1,1)),(1-PLE!$AA$28)*OFFSET(Import.PLQ,$A196-1,AE$15-1,1,1))))</f>
        <v>0</v>
      </c>
      <c r="AF196" s="144">
        <f ca="1">IF(AF$13="",0,CHOOSE(Detalhamento.OpçãoServiços,OFFSET(Import.PLQ,$A196-1,AF$15-1,1,1),IF($E196&lt;&gt;1,IF(ISNUMBER(INDEX(Import.PLE,Detalhamento!$E196,Detalhamento!AF$15)),IF(INDEX(Import.PLE,Detalhamento!$E196,Detalhamento!AF$15)&lt;=mediçao,OFFSET(Import.PLQ,$A196-1,AF$15-1,1,1),0),0),PLE!$AA$28*OFFSET(Import.PLQ,$A196-1,AF$15-1,1,1)),IF($E196&lt;&gt;1,IF(ISNUMBER(INDEX(Import.PLE,Detalhamento!$E196,Detalhamento!AF$15)),IF(INDEX(Import.PLE,Detalhamento!$E196,Detalhamento!AF$15)&lt;=mediçao,0,OFFSET(Import.PLQ,$A196-1,AF$15-1,1,1)),OFFSET(Import.PLQ,$A196-1,AF$15-1,1,1)),(1-PLE!$AA$28)*OFFSET(Import.PLQ,$A196-1,AF$15-1,1,1))))</f>
        <v>0</v>
      </c>
      <c r="AG196" s="144">
        <f ca="1">IF(AG$13="",0,CHOOSE(Detalhamento.OpçãoServiços,OFFSET(Import.PLQ,$A196-1,AG$15-1,1,1),IF($E196&lt;&gt;1,IF(ISNUMBER(INDEX(Import.PLE,Detalhamento!$E196,Detalhamento!AG$15)),IF(INDEX(Import.PLE,Detalhamento!$E196,Detalhamento!AG$15)&lt;=mediçao,OFFSET(Import.PLQ,$A196-1,AG$15-1,1,1),0),0),PLE!$AA$28*OFFSET(Import.PLQ,$A196-1,AG$15-1,1,1)),IF($E196&lt;&gt;1,IF(ISNUMBER(INDEX(Import.PLE,Detalhamento!$E196,Detalhamento!AG$15)),IF(INDEX(Import.PLE,Detalhamento!$E196,Detalhamento!AG$15)&lt;=mediçao,0,OFFSET(Import.PLQ,$A196-1,AG$15-1,1,1)),OFFSET(Import.PLQ,$A196-1,AG$15-1,1,1)),(1-PLE!$AA$28)*OFFSET(Import.PLQ,$A196-1,AG$15-1,1,1))))</f>
        <v>0</v>
      </c>
      <c r="AH196" s="144">
        <f ca="1">IF(AH$13="",0,CHOOSE(Detalhamento.OpçãoServiços,OFFSET(Import.PLQ,$A196-1,AH$15-1,1,1),IF($E196&lt;&gt;1,IF(ISNUMBER(INDEX(Import.PLE,Detalhamento!$E196,Detalhamento!AH$15)),IF(INDEX(Import.PLE,Detalhamento!$E196,Detalhamento!AH$15)&lt;=mediçao,OFFSET(Import.PLQ,$A196-1,AH$15-1,1,1),0),0),PLE!$AA$28*OFFSET(Import.PLQ,$A196-1,AH$15-1,1,1)),IF($E196&lt;&gt;1,IF(ISNUMBER(INDEX(Import.PLE,Detalhamento!$E196,Detalhamento!AH$15)),IF(INDEX(Import.PLE,Detalhamento!$E196,Detalhamento!AH$15)&lt;=mediçao,0,OFFSET(Import.PLQ,$A196-1,AH$15-1,1,1)),OFFSET(Import.PLQ,$A196-1,AH$15-1,1,1)),(1-PLE!$AA$28)*OFFSET(Import.PLQ,$A196-1,AH$15-1,1,1))))</f>
        <v>0</v>
      </c>
      <c r="AI196" s="144">
        <f ca="1">IF(AI$13="",0,CHOOSE(Detalhamento.OpçãoServiços,OFFSET(Import.PLQ,$A196-1,AI$15-1,1,1),IF($E196&lt;&gt;1,IF(ISNUMBER(INDEX(Import.PLE,Detalhamento!$E196,Detalhamento!AI$15)),IF(INDEX(Import.PLE,Detalhamento!$E196,Detalhamento!AI$15)&lt;=mediçao,OFFSET(Import.PLQ,$A196-1,AI$15-1,1,1),0),0),PLE!$AA$28*OFFSET(Import.PLQ,$A196-1,AI$15-1,1,1)),IF($E196&lt;&gt;1,IF(ISNUMBER(INDEX(Import.PLE,Detalhamento!$E196,Detalhamento!AI$15)),IF(INDEX(Import.PLE,Detalhamento!$E196,Detalhamento!AI$15)&lt;=mediçao,0,OFFSET(Import.PLQ,$A196-1,AI$15-1,1,1)),OFFSET(Import.PLQ,$A196-1,AI$15-1,1,1)),(1-PLE!$AA$28)*OFFSET(Import.PLQ,$A196-1,AI$15-1,1,1))))</f>
        <v>0</v>
      </c>
      <c r="AJ196" s="144">
        <f ca="1">IF(AJ$13="",0,CHOOSE(Detalhamento.OpçãoServiços,OFFSET(Import.PLQ,$A196-1,AJ$15-1,1,1),IF($E196&lt;&gt;1,IF(ISNUMBER(INDEX(Import.PLE,Detalhamento!$E196,Detalhamento!AJ$15)),IF(INDEX(Import.PLE,Detalhamento!$E196,Detalhamento!AJ$15)&lt;=mediçao,OFFSET(Import.PLQ,$A196-1,AJ$15-1,1,1),0),0),PLE!$AA$28*OFFSET(Import.PLQ,$A196-1,AJ$15-1,1,1)),IF($E196&lt;&gt;1,IF(ISNUMBER(INDEX(Import.PLE,Detalhamento!$E196,Detalhamento!AJ$15)),IF(INDEX(Import.PLE,Detalhamento!$E196,Detalhamento!AJ$15)&lt;=mediçao,0,OFFSET(Import.PLQ,$A196-1,AJ$15-1,1,1)),OFFSET(Import.PLQ,$A196-1,AJ$15-1,1,1)),(1-PLE!$AA$28)*OFFSET(Import.PLQ,$A196-1,AJ$15-1,1,1))))</f>
        <v>0</v>
      </c>
      <c r="AK196" s="144">
        <f ca="1">IF(AK$13="",0,CHOOSE(Detalhamento.OpçãoServiços,OFFSET(Import.PLQ,$A196-1,AK$15-1,1,1),IF($E196&lt;&gt;1,IF(ISNUMBER(INDEX(Import.PLE,Detalhamento!$E196,Detalhamento!AK$15)),IF(INDEX(Import.PLE,Detalhamento!$E196,Detalhamento!AK$15)&lt;=mediçao,OFFSET(Import.PLQ,$A196-1,AK$15-1,1,1),0),0),PLE!$AA$28*OFFSET(Import.PLQ,$A196-1,AK$15-1,1,1)),IF($E196&lt;&gt;1,IF(ISNUMBER(INDEX(Import.PLE,Detalhamento!$E196,Detalhamento!AK$15)),IF(INDEX(Import.PLE,Detalhamento!$E196,Detalhamento!AK$15)&lt;=mediçao,0,OFFSET(Import.PLQ,$A196-1,AK$15-1,1,1)),OFFSET(Import.PLQ,$A196-1,AK$15-1,1,1)),(1-PLE!$AA$28)*OFFSET(Import.PLQ,$A196-1,AK$15-1,1,1))))</f>
        <v>0</v>
      </c>
      <c r="AL196" s="144">
        <f ca="1">IF(AL$13="",0,CHOOSE(Detalhamento.OpçãoServiços,OFFSET(Import.PLQ,$A196-1,AL$15-1,1,1),IF($E196&lt;&gt;1,IF(ISNUMBER(INDEX(Import.PLE,Detalhamento!$E196,Detalhamento!AL$15)),IF(INDEX(Import.PLE,Detalhamento!$E196,Detalhamento!AL$15)&lt;=mediçao,OFFSET(Import.PLQ,$A196-1,AL$15-1,1,1),0),0),PLE!$AA$28*OFFSET(Import.PLQ,$A196-1,AL$15-1,1,1)),IF($E196&lt;&gt;1,IF(ISNUMBER(INDEX(Import.PLE,Detalhamento!$E196,Detalhamento!AL$15)),IF(INDEX(Import.PLE,Detalhamento!$E196,Detalhamento!AL$15)&lt;=mediçao,0,OFFSET(Import.PLQ,$A196-1,AL$15-1,1,1)),OFFSET(Import.PLQ,$A196-1,AL$15-1,1,1)),(1-PLE!$AA$28)*OFFSET(Import.PLQ,$A196-1,AL$15-1,1,1))))</f>
        <v>0</v>
      </c>
      <c r="AM196" s="144">
        <f ca="1">IF(AM$13="",0,CHOOSE(Detalhamento.OpçãoServiços,OFFSET(Import.PLQ,$A196-1,AM$15-1,1,1),IF($E196&lt;&gt;1,IF(ISNUMBER(INDEX(Import.PLE,Detalhamento!$E196,Detalhamento!AM$15)),IF(INDEX(Import.PLE,Detalhamento!$E196,Detalhamento!AM$15)&lt;=mediçao,OFFSET(Import.PLQ,$A196-1,AM$15-1,1,1),0),0),PLE!$AA$28*OFFSET(Import.PLQ,$A196-1,AM$15-1,1,1)),IF($E196&lt;&gt;1,IF(ISNUMBER(INDEX(Import.PLE,Detalhamento!$E196,Detalhamento!AM$15)),IF(INDEX(Import.PLE,Detalhamento!$E196,Detalhamento!AM$15)&lt;=mediçao,0,OFFSET(Import.PLQ,$A196-1,AM$15-1,1,1)),OFFSET(Import.PLQ,$A196-1,AM$15-1,1,1)),(1-PLE!$AA$28)*OFFSET(Import.PLQ,$A196-1,AM$15-1,1,1))))</f>
        <v>0</v>
      </c>
      <c r="AN196" s="144">
        <f ca="1">IF(AN$13="",0,CHOOSE(Detalhamento.OpçãoServiços,OFFSET(Import.PLQ,$A196-1,AN$15-1,1,1),IF($E196&lt;&gt;1,IF(ISNUMBER(INDEX(Import.PLE,Detalhamento!$E196,Detalhamento!AN$15)),IF(INDEX(Import.PLE,Detalhamento!$E196,Detalhamento!AN$15)&lt;=mediçao,OFFSET(Import.PLQ,$A196-1,AN$15-1,1,1),0),0),PLE!$AA$28*OFFSET(Import.PLQ,$A196-1,AN$15-1,1,1)),IF($E196&lt;&gt;1,IF(ISNUMBER(INDEX(Import.PLE,Detalhamento!$E196,Detalhamento!AN$15)),IF(INDEX(Import.PLE,Detalhamento!$E196,Detalhamento!AN$15)&lt;=mediçao,0,OFFSET(Import.PLQ,$A196-1,AN$15-1,1,1)),OFFSET(Import.PLQ,$A196-1,AN$15-1,1,1)),(1-PLE!$AA$28)*OFFSET(Import.PLQ,$A196-1,AN$15-1,1,1))))</f>
        <v>0</v>
      </c>
      <c r="AO196" s="144">
        <f ca="1">IF(AO$13="",0,CHOOSE(Detalhamento.OpçãoServiços,OFFSET(Import.PLQ,$A196-1,AO$15-1,1,1),IF($E196&lt;&gt;1,IF(ISNUMBER(INDEX(Import.PLE,Detalhamento!$E196,Detalhamento!AO$15)),IF(INDEX(Import.PLE,Detalhamento!$E196,Detalhamento!AO$15)&lt;=mediçao,OFFSET(Import.PLQ,$A196-1,AO$15-1,1,1),0),0),PLE!$AA$28*OFFSET(Import.PLQ,$A196-1,AO$15-1,1,1)),IF($E196&lt;&gt;1,IF(ISNUMBER(INDEX(Import.PLE,Detalhamento!$E196,Detalhamento!AO$15)),IF(INDEX(Import.PLE,Detalhamento!$E196,Detalhamento!AO$15)&lt;=mediçao,0,OFFSET(Import.PLQ,$A196-1,AO$15-1,1,1)),OFFSET(Import.PLQ,$A196-1,AO$15-1,1,1)),(1-PLE!$AA$28)*OFFSET(Import.PLQ,$A196-1,AO$15-1,1,1))))</f>
        <v>0</v>
      </c>
      <c r="AP196" s="144">
        <f ca="1">IF(AP$13="",0,CHOOSE(Detalhamento.OpçãoServiços,OFFSET(Import.PLQ,$A196-1,AP$15-1,1,1),IF($E196&lt;&gt;1,IF(ISNUMBER(INDEX(Import.PLE,Detalhamento!$E196,Detalhamento!AP$15)),IF(INDEX(Import.PLE,Detalhamento!$E196,Detalhamento!AP$15)&lt;=mediçao,OFFSET(Import.PLQ,$A196-1,AP$15-1,1,1),0),0),PLE!$AA$28*OFFSET(Import.PLQ,$A196-1,AP$15-1,1,1)),IF($E196&lt;&gt;1,IF(ISNUMBER(INDEX(Import.PLE,Detalhamento!$E196,Detalhamento!AP$15)),IF(INDEX(Import.PLE,Detalhamento!$E196,Detalhamento!AP$15)&lt;=mediçao,0,OFFSET(Import.PLQ,$A196-1,AP$15-1,1,1)),OFFSET(Import.PLQ,$A196-1,AP$15-1,1,1)),(1-PLE!$AA$28)*OFFSET(Import.PLQ,$A196-1,AP$15-1,1,1))))</f>
        <v>0</v>
      </c>
      <c r="AQ196" s="144">
        <f ca="1">IF(AQ$13="",0,CHOOSE(Detalhamento.OpçãoServiços,OFFSET(Import.PLQ,$A196-1,AQ$15-1,1,1),IF($E196&lt;&gt;1,IF(ISNUMBER(INDEX(Import.PLE,Detalhamento!$E196,Detalhamento!AQ$15)),IF(INDEX(Import.PLE,Detalhamento!$E196,Detalhamento!AQ$15)&lt;=mediçao,OFFSET(Import.PLQ,$A196-1,AQ$15-1,1,1),0),0),PLE!$AA$28*OFFSET(Import.PLQ,$A196-1,AQ$15-1,1,1)),IF($E196&lt;&gt;1,IF(ISNUMBER(INDEX(Import.PLE,Detalhamento!$E196,Detalhamento!AQ$15)),IF(INDEX(Import.PLE,Detalhamento!$E196,Detalhamento!AQ$15)&lt;=mediçao,0,OFFSET(Import.PLQ,$A196-1,AQ$15-1,1,1)),OFFSET(Import.PLQ,$A196-1,AQ$15-1,1,1)),(1-PLE!$AA$28)*OFFSET(Import.PLQ,$A196-1,AQ$15-1,1,1))))</f>
        <v>0</v>
      </c>
      <c r="AR196" s="144">
        <f ca="1">IF(AR$13="",0,CHOOSE(Detalhamento.OpçãoServiços,OFFSET(Import.PLQ,$A196-1,AR$15-1,1,1),IF($E196&lt;&gt;1,IF(ISNUMBER(INDEX(Import.PLE,Detalhamento!$E196,Detalhamento!AR$15)),IF(INDEX(Import.PLE,Detalhamento!$E196,Detalhamento!AR$15)&lt;=mediçao,OFFSET(Import.PLQ,$A196-1,AR$15-1,1,1),0),0),PLE!$AA$28*OFFSET(Import.PLQ,$A196-1,AR$15-1,1,1)),IF($E196&lt;&gt;1,IF(ISNUMBER(INDEX(Import.PLE,Detalhamento!$E196,Detalhamento!AR$15)),IF(INDEX(Import.PLE,Detalhamento!$E196,Detalhamento!AR$15)&lt;=mediçao,0,OFFSET(Import.PLQ,$A196-1,AR$15-1,1,1)),OFFSET(Import.PLQ,$A196-1,AR$15-1,1,1)),(1-PLE!$AA$28)*OFFSET(Import.PLQ,$A196-1,AR$15-1,1,1))))</f>
        <v>0</v>
      </c>
      <c r="AS196" s="144">
        <f ca="1">IF(AS$13="",0,CHOOSE(Detalhamento.OpçãoServiços,OFFSET(Import.PLQ,$A196-1,AS$15-1,1,1),IF($E196&lt;&gt;1,IF(ISNUMBER(INDEX(Import.PLE,Detalhamento!$E196,Detalhamento!AS$15)),IF(INDEX(Import.PLE,Detalhamento!$E196,Detalhamento!AS$15)&lt;=mediçao,OFFSET(Import.PLQ,$A196-1,AS$15-1,1,1),0),0),PLE!$AA$28*OFFSET(Import.PLQ,$A196-1,AS$15-1,1,1)),IF($E196&lt;&gt;1,IF(ISNUMBER(INDEX(Import.PLE,Detalhamento!$E196,Detalhamento!AS$15)),IF(INDEX(Import.PLE,Detalhamento!$E196,Detalhamento!AS$15)&lt;=mediçao,0,OFFSET(Import.PLQ,$A196-1,AS$15-1,1,1)),OFFSET(Import.PLQ,$A196-1,AS$15-1,1,1)),(1-PLE!$AA$28)*OFFSET(Import.PLQ,$A196-1,AS$15-1,1,1))))</f>
        <v>0</v>
      </c>
      <c r="AT196" s="144">
        <f ca="1">IF(AT$13="",0,CHOOSE(Detalhamento.OpçãoServiços,OFFSET(Import.PLQ,$A196-1,AT$15-1,1,1),IF($E196&lt;&gt;1,IF(ISNUMBER(INDEX(Import.PLE,Detalhamento!$E196,Detalhamento!AT$15)),IF(INDEX(Import.PLE,Detalhamento!$E196,Detalhamento!AT$15)&lt;=mediçao,OFFSET(Import.PLQ,$A196-1,AT$15-1,1,1),0),0),PLE!$AA$28*OFFSET(Import.PLQ,$A196-1,AT$15-1,1,1)),IF($E196&lt;&gt;1,IF(ISNUMBER(INDEX(Import.PLE,Detalhamento!$E196,Detalhamento!AT$15)),IF(INDEX(Import.PLE,Detalhamento!$E196,Detalhamento!AT$15)&lt;=mediçao,0,OFFSET(Import.PLQ,$A196-1,AT$15-1,1,1)),OFFSET(Import.PLQ,$A196-1,AT$15-1,1,1)),(1-PLE!$AA$28)*OFFSET(Import.PLQ,$A196-1,AT$15-1,1,1))))</f>
        <v>0</v>
      </c>
      <c r="AU196" s="144">
        <f ca="1">IF(AU$13="",0,CHOOSE(Detalhamento.OpçãoServiços,OFFSET(Import.PLQ,$A196-1,AU$15-1,1,1),IF($E196&lt;&gt;1,IF(ISNUMBER(INDEX(Import.PLE,Detalhamento!$E196,Detalhamento!AU$15)),IF(INDEX(Import.PLE,Detalhamento!$E196,Detalhamento!AU$15)&lt;=mediçao,OFFSET(Import.PLQ,$A196-1,AU$15-1,1,1),0),0),PLE!$AA$28*OFFSET(Import.PLQ,$A196-1,AU$15-1,1,1)),IF($E196&lt;&gt;1,IF(ISNUMBER(INDEX(Import.PLE,Detalhamento!$E196,Detalhamento!AU$15)),IF(INDEX(Import.PLE,Detalhamento!$E196,Detalhamento!AU$15)&lt;=mediçao,0,OFFSET(Import.PLQ,$A196-1,AU$15-1,1,1)),OFFSET(Import.PLQ,$A196-1,AU$15-1,1,1)),(1-PLE!$AA$28)*OFFSET(Import.PLQ,$A196-1,AU$15-1,1,1))))</f>
        <v>0</v>
      </c>
      <c r="AV196" s="144">
        <f ca="1">IF(AV$13="",0,CHOOSE(Detalhamento.OpçãoServiços,OFFSET(Import.PLQ,$A196-1,AV$15-1,1,1),IF($E196&lt;&gt;1,IF(ISNUMBER(INDEX(Import.PLE,Detalhamento!$E196,Detalhamento!AV$15)),IF(INDEX(Import.PLE,Detalhamento!$E196,Detalhamento!AV$15)&lt;=mediçao,OFFSET(Import.PLQ,$A196-1,AV$15-1,1,1),0),0),PLE!$AA$28*OFFSET(Import.PLQ,$A196-1,AV$15-1,1,1)),IF($E196&lt;&gt;1,IF(ISNUMBER(INDEX(Import.PLE,Detalhamento!$E196,Detalhamento!AV$15)),IF(INDEX(Import.PLE,Detalhamento!$E196,Detalhamento!AV$15)&lt;=mediçao,0,OFFSET(Import.PLQ,$A196-1,AV$15-1,1,1)),OFFSET(Import.PLQ,$A196-1,AV$15-1,1,1)),(1-PLE!$AA$28)*OFFSET(Import.PLQ,$A196-1,AV$15-1,1,1))))</f>
        <v>0</v>
      </c>
      <c r="AW196" s="144">
        <f ca="1">IF(AW$13="",0,CHOOSE(Detalhamento.OpçãoServiços,OFFSET(Import.PLQ,$A196-1,AW$15-1,1,1),IF($E196&lt;&gt;1,IF(ISNUMBER(INDEX(Import.PLE,Detalhamento!$E196,Detalhamento!AW$15)),IF(INDEX(Import.PLE,Detalhamento!$E196,Detalhamento!AW$15)&lt;=mediçao,OFFSET(Import.PLQ,$A196-1,AW$15-1,1,1),0),0),PLE!$AA$28*OFFSET(Import.PLQ,$A196-1,AW$15-1,1,1)),IF($E196&lt;&gt;1,IF(ISNUMBER(INDEX(Import.PLE,Detalhamento!$E196,Detalhamento!AW$15)),IF(INDEX(Import.PLE,Detalhamento!$E196,Detalhamento!AW$15)&lt;=mediçao,0,OFFSET(Import.PLQ,$A196-1,AW$15-1,1,1)),OFFSET(Import.PLQ,$A196-1,AW$15-1,1,1)),(1-PLE!$AA$28)*OFFSET(Import.PLQ,$A196-1,AW$15-1,1,1))))</f>
        <v>0</v>
      </c>
      <c r="AX196" s="144">
        <f ca="1">IF(AX$13="",0,CHOOSE(Detalhamento.OpçãoServiços,OFFSET(Import.PLQ,$A196-1,AX$15-1,1,1),IF($E196&lt;&gt;1,IF(ISNUMBER(INDEX(Import.PLE,Detalhamento!$E196,Detalhamento!AX$15)),IF(INDEX(Import.PLE,Detalhamento!$E196,Detalhamento!AX$15)&lt;=mediçao,OFFSET(Import.PLQ,$A196-1,AX$15-1,1,1),0),0),PLE!$AA$28*OFFSET(Import.PLQ,$A196-1,AX$15-1,1,1)),IF($E196&lt;&gt;1,IF(ISNUMBER(INDEX(Import.PLE,Detalhamento!$E196,Detalhamento!AX$15)),IF(INDEX(Import.PLE,Detalhamento!$E196,Detalhamento!AX$15)&lt;=mediçao,0,OFFSET(Import.PLQ,$A196-1,AX$15-1,1,1)),OFFSET(Import.PLQ,$A196-1,AX$15-1,1,1)),(1-PLE!$AA$28)*OFFSET(Import.PLQ,$A196-1,AX$15-1,1,1))))</f>
        <v>0</v>
      </c>
      <c r="AY196" s="144">
        <f ca="1">IF(AY$13="",0,CHOOSE(Detalhamento.OpçãoServiços,OFFSET(Import.PLQ,$A196-1,AY$15-1,1,1),IF($E196&lt;&gt;1,IF(ISNUMBER(INDEX(Import.PLE,Detalhamento!$E196,Detalhamento!AY$15)),IF(INDEX(Import.PLE,Detalhamento!$E196,Detalhamento!AY$15)&lt;=mediçao,OFFSET(Import.PLQ,$A196-1,AY$15-1,1,1),0),0),PLE!$AA$28*OFFSET(Import.PLQ,$A196-1,AY$15-1,1,1)),IF($E196&lt;&gt;1,IF(ISNUMBER(INDEX(Import.PLE,Detalhamento!$E196,Detalhamento!AY$15)),IF(INDEX(Import.PLE,Detalhamento!$E196,Detalhamento!AY$15)&lt;=mediçao,0,OFFSET(Import.PLQ,$A196-1,AY$15-1,1,1)),OFFSET(Import.PLQ,$A196-1,AY$15-1,1,1)),(1-PLE!$AA$28)*OFFSET(Import.PLQ,$A196-1,AY$15-1,1,1))))</f>
        <v>0</v>
      </c>
      <c r="AZ196" s="144">
        <f ca="1">IF(AZ$13="",0,CHOOSE(Detalhamento.OpçãoServiços,OFFSET(Import.PLQ,$A196-1,AZ$15-1,1,1),IF($E196&lt;&gt;1,IF(ISNUMBER(INDEX(Import.PLE,Detalhamento!$E196,Detalhamento!AZ$15)),IF(INDEX(Import.PLE,Detalhamento!$E196,Detalhamento!AZ$15)&lt;=mediçao,OFFSET(Import.PLQ,$A196-1,AZ$15-1,1,1),0),0),PLE!$AA$28*OFFSET(Import.PLQ,$A196-1,AZ$15-1,1,1)),IF($E196&lt;&gt;1,IF(ISNUMBER(INDEX(Import.PLE,Detalhamento!$E196,Detalhamento!AZ$15)),IF(INDEX(Import.PLE,Detalhamento!$E196,Detalhamento!AZ$15)&lt;=mediçao,0,OFFSET(Import.PLQ,$A196-1,AZ$15-1,1,1)),OFFSET(Import.PLQ,$A196-1,AZ$15-1,1,1)),(1-PLE!$AA$28)*OFFSET(Import.PLQ,$A196-1,AZ$15-1,1,1))))</f>
        <v>0</v>
      </c>
      <c r="BA196" s="144">
        <f ca="1">IF(BA$13="",0,CHOOSE(Detalhamento.OpçãoServiços,OFFSET(Import.PLQ,$A196-1,BA$15-1,1,1),IF($E196&lt;&gt;1,IF(ISNUMBER(INDEX(Import.PLE,Detalhamento!$E196,Detalhamento!BA$15)),IF(INDEX(Import.PLE,Detalhamento!$E196,Detalhamento!BA$15)&lt;=mediçao,OFFSET(Import.PLQ,$A196-1,BA$15-1,1,1),0),0),PLE!$AA$28*OFFSET(Import.PLQ,$A196-1,BA$15-1,1,1)),IF($E196&lt;&gt;1,IF(ISNUMBER(INDEX(Import.PLE,Detalhamento!$E196,Detalhamento!BA$15)),IF(INDEX(Import.PLE,Detalhamento!$E196,Detalhamento!BA$15)&lt;=mediçao,0,OFFSET(Import.PLQ,$A196-1,BA$15-1,1,1)),OFFSET(Import.PLQ,$A196-1,BA$15-1,1,1)),(1-PLE!$AA$28)*OFFSET(Import.PLQ,$A196-1,BA$15-1,1,1))))</f>
        <v>0</v>
      </c>
      <c r="BB196" s="144">
        <f ca="1">IF(BB$13="",0,CHOOSE(Detalhamento.OpçãoServiços,OFFSET(Import.PLQ,$A196-1,BB$15-1,1,1),IF($E196&lt;&gt;1,IF(ISNUMBER(INDEX(Import.PLE,Detalhamento!$E196,Detalhamento!BB$15)),IF(INDEX(Import.PLE,Detalhamento!$E196,Detalhamento!BB$15)&lt;=mediçao,OFFSET(Import.PLQ,$A196-1,BB$15-1,1,1),0),0),PLE!$AA$28*OFFSET(Import.PLQ,$A196-1,BB$15-1,1,1)),IF($E196&lt;&gt;1,IF(ISNUMBER(INDEX(Import.PLE,Detalhamento!$E196,Detalhamento!BB$15)),IF(INDEX(Import.PLE,Detalhamento!$E196,Detalhamento!BB$15)&lt;=mediçao,0,OFFSET(Import.PLQ,$A196-1,BB$15-1,1,1)),OFFSET(Import.PLQ,$A196-1,BB$15-1,1,1)),(1-PLE!$AA$28)*OFFSET(Import.PLQ,$A196-1,BB$15-1,1,1))))</f>
        <v>0</v>
      </c>
      <c r="BC196" s="144">
        <f ca="1">IF(BC$13="",0,CHOOSE(Detalhamento.OpçãoServiços,OFFSET(Import.PLQ,$A196-1,BC$15-1,1,1),IF($E196&lt;&gt;1,IF(ISNUMBER(INDEX(Import.PLE,Detalhamento!$E196,Detalhamento!BC$15)),IF(INDEX(Import.PLE,Detalhamento!$E196,Detalhamento!BC$15)&lt;=mediçao,OFFSET(Import.PLQ,$A196-1,BC$15-1,1,1),0),0),PLE!$AA$28*OFFSET(Import.PLQ,$A196-1,BC$15-1,1,1)),IF($E196&lt;&gt;1,IF(ISNUMBER(INDEX(Import.PLE,Detalhamento!$E196,Detalhamento!BC$15)),IF(INDEX(Import.PLE,Detalhamento!$E196,Detalhamento!BC$15)&lt;=mediçao,0,OFFSET(Import.PLQ,$A196-1,BC$15-1,1,1)),OFFSET(Import.PLQ,$A196-1,BC$15-1,1,1)),(1-PLE!$AA$28)*OFFSET(Import.PLQ,$A196-1,BC$15-1,1,1))))</f>
        <v>0</v>
      </c>
      <c r="BD196" s="144">
        <f ca="1">IF(BD$13="",0,CHOOSE(Detalhamento.OpçãoServiços,OFFSET(Import.PLQ,$A196-1,BD$15-1,1,1),IF($E196&lt;&gt;1,IF(ISNUMBER(INDEX(Import.PLE,Detalhamento!$E196,Detalhamento!BD$15)),IF(INDEX(Import.PLE,Detalhamento!$E196,Detalhamento!BD$15)&lt;=mediçao,OFFSET(Import.PLQ,$A196-1,BD$15-1,1,1),0),0),PLE!$AA$28*OFFSET(Import.PLQ,$A196-1,BD$15-1,1,1)),IF($E196&lt;&gt;1,IF(ISNUMBER(INDEX(Import.PLE,Detalhamento!$E196,Detalhamento!BD$15)),IF(INDEX(Import.PLE,Detalhamento!$E196,Detalhamento!BD$15)&lt;=mediçao,0,OFFSET(Import.PLQ,$A196-1,BD$15-1,1,1)),OFFSET(Import.PLQ,$A196-1,BD$15-1,1,1)),(1-PLE!$AA$28)*OFFSET(Import.PLQ,$A196-1,BD$15-1,1,1))))</f>
        <v>0</v>
      </c>
      <c r="BE196" s="144">
        <f ca="1">IF(BE$13="",0,CHOOSE(Detalhamento.OpçãoServiços,OFFSET(Import.PLQ,$A196-1,BE$15-1,1,1),IF($E196&lt;&gt;1,IF(ISNUMBER(INDEX(Import.PLE,Detalhamento!$E196,Detalhamento!BE$15)),IF(INDEX(Import.PLE,Detalhamento!$E196,Detalhamento!BE$15)&lt;=mediçao,OFFSET(Import.PLQ,$A196-1,BE$15-1,1,1),0),0),PLE!$AA$28*OFFSET(Import.PLQ,$A196-1,BE$15-1,1,1)),IF($E196&lt;&gt;1,IF(ISNUMBER(INDEX(Import.PLE,Detalhamento!$E196,Detalhamento!BE$15)),IF(INDEX(Import.PLE,Detalhamento!$E196,Detalhamento!BE$15)&lt;=mediçao,0,OFFSET(Import.PLQ,$A196-1,BE$15-1,1,1)),OFFSET(Import.PLQ,$A196-1,BE$15-1,1,1)),(1-PLE!$AA$28)*OFFSET(Import.PLQ,$A196-1,BE$15-1,1,1))))</f>
        <v>0</v>
      </c>
      <c r="BF196" s="144">
        <f ca="1">IF(BF$13="",0,CHOOSE(Detalhamento.OpçãoServiços,OFFSET(Import.PLQ,$A196-1,BF$15-1,1,1),IF($E196&lt;&gt;1,IF(ISNUMBER(INDEX(Import.PLE,Detalhamento!$E196,Detalhamento!BF$15)),IF(INDEX(Import.PLE,Detalhamento!$E196,Detalhamento!BF$15)&lt;=mediçao,OFFSET(Import.PLQ,$A196-1,BF$15-1,1,1),0),0),PLE!$AA$28*OFFSET(Import.PLQ,$A196-1,BF$15-1,1,1)),IF($E196&lt;&gt;1,IF(ISNUMBER(INDEX(Import.PLE,Detalhamento!$E196,Detalhamento!BF$15)),IF(INDEX(Import.PLE,Detalhamento!$E196,Detalhamento!BF$15)&lt;=mediçao,0,OFFSET(Import.PLQ,$A196-1,BF$15-1,1,1)),OFFSET(Import.PLQ,$A196-1,BF$15-1,1,1)),(1-PLE!$AA$28)*OFFSET(Import.PLQ,$A196-1,BF$15-1,1,1))))</f>
        <v>0</v>
      </c>
      <c r="BG196" s="144">
        <f ca="1">IF(BG$13="",0,CHOOSE(Detalhamento.OpçãoServiços,OFFSET(Import.PLQ,$A196-1,BG$15-1,1,1),IF($E196&lt;&gt;1,IF(ISNUMBER(INDEX(Import.PLE,Detalhamento!$E196,Detalhamento!BG$15)),IF(INDEX(Import.PLE,Detalhamento!$E196,Detalhamento!BG$15)&lt;=mediçao,OFFSET(Import.PLQ,$A196-1,BG$15-1,1,1),0),0),PLE!$AA$28*OFFSET(Import.PLQ,$A196-1,BG$15-1,1,1)),IF($E196&lt;&gt;1,IF(ISNUMBER(INDEX(Import.PLE,Detalhamento!$E196,Detalhamento!BG$15)),IF(INDEX(Import.PLE,Detalhamento!$E196,Detalhamento!BG$15)&lt;=mediçao,0,OFFSET(Import.PLQ,$A196-1,BG$15-1,1,1)),OFFSET(Import.PLQ,$A196-1,BG$15-1,1,1)),(1-PLE!$AA$28)*OFFSET(Import.PLQ,$A196-1,BG$15-1,1,1))))</f>
        <v>0</v>
      </c>
      <c r="BH196" s="144">
        <f ca="1">IF(BH$13="",0,CHOOSE(Detalhamento.OpçãoServiços,OFFSET(Import.PLQ,$A196-1,BH$15-1,1,1),IF($E196&lt;&gt;1,IF(ISNUMBER(INDEX(Import.PLE,Detalhamento!$E196,Detalhamento!BH$15)),IF(INDEX(Import.PLE,Detalhamento!$E196,Detalhamento!BH$15)&lt;=mediçao,OFFSET(Import.PLQ,$A196-1,BH$15-1,1,1),0),0),PLE!$AA$28*OFFSET(Import.PLQ,$A196-1,BH$15-1,1,1)),IF($E196&lt;&gt;1,IF(ISNUMBER(INDEX(Import.PLE,Detalhamento!$E196,Detalhamento!BH$15)),IF(INDEX(Import.PLE,Detalhamento!$E196,Detalhamento!BH$15)&lt;=mediçao,0,OFFSET(Import.PLQ,$A196-1,BH$15-1,1,1)),OFFSET(Import.PLQ,$A196-1,BH$15-1,1,1)),(1-PLE!$AA$28)*OFFSET(Import.PLQ,$A196-1,BH$15-1,1,1))))</f>
        <v>0</v>
      </c>
      <c r="BI196" s="144">
        <f ca="1">IF(BI$13="",0,CHOOSE(Detalhamento.OpçãoServiços,OFFSET(Import.PLQ,$A196-1,BI$15-1,1,1),IF($E196&lt;&gt;1,IF(ISNUMBER(INDEX(Import.PLE,Detalhamento!$E196,Detalhamento!BI$15)),IF(INDEX(Import.PLE,Detalhamento!$E196,Detalhamento!BI$15)&lt;=mediçao,OFFSET(Import.PLQ,$A196-1,BI$15-1,1,1),0),0),PLE!$AA$28*OFFSET(Import.PLQ,$A196-1,BI$15-1,1,1)),IF($E196&lt;&gt;1,IF(ISNUMBER(INDEX(Import.PLE,Detalhamento!$E196,Detalhamento!BI$15)),IF(INDEX(Import.PLE,Detalhamento!$E196,Detalhamento!BI$15)&lt;=mediçao,0,OFFSET(Import.PLQ,$A196-1,BI$15-1,1,1)),OFFSET(Import.PLQ,$A196-1,BI$15-1,1,1)),(1-PLE!$AA$28)*OFFSET(Import.PLQ,$A196-1,BI$15-1,1,1))))</f>
        <v>0</v>
      </c>
    </row>
    <row r="197" spans="1:61" ht="10.5" x14ac:dyDescent="0.25">
      <c r="A197" s="155">
        <v>294</v>
      </c>
      <c r="B197" s="21" t="str">
        <f t="shared" ca="1" si="25"/>
        <v>Evento</v>
      </c>
      <c r="E197" s="153">
        <f t="shared" ca="1" si="26"/>
        <v>20</v>
      </c>
      <c r="F197" s="154">
        <f t="shared" ca="1" si="27"/>
        <v>200000</v>
      </c>
      <c r="G197" s="154" t="str">
        <f t="shared" ca="1" si="31"/>
        <v>Evento</v>
      </c>
      <c r="H197" s="182" t="str">
        <f t="shared" ca="1" si="31"/>
        <v>Ban/Vest - INFRA-ESTRUTURA: FUNDAÇÕES</v>
      </c>
      <c r="I197" s="37" t="str">
        <f t="shared" ca="1" si="28"/>
        <v>R$</v>
      </c>
      <c r="J197" s="144">
        <f t="shared" ca="1" si="29"/>
        <v>7572.46</v>
      </c>
      <c r="K197" s="67"/>
      <c r="L197" s="144">
        <f ca="1">IF(L$13="",0,CHOOSE(Detalhamento.OpçãoServiços,OFFSET(Import.PLQ,$A197-1,L$15-1,1,1),IF($E197&lt;&gt;1,IF(ISNUMBER(INDEX(Import.PLE,Detalhamento!$E197,Detalhamento!L$15)),IF(INDEX(Import.PLE,Detalhamento!$E197,Detalhamento!L$15)&lt;=mediçao,OFFSET(Import.PLQ,$A197-1,L$15-1,1,1),0),0),PLE!$AA$28*OFFSET(Import.PLQ,$A197-1,L$15-1,1,1)),IF($E197&lt;&gt;1,IF(ISNUMBER(INDEX(Import.PLE,Detalhamento!$E197,Detalhamento!L$15)),IF(INDEX(Import.PLE,Detalhamento!$E197,Detalhamento!L$15)&lt;=mediçao,0,OFFSET(Import.PLQ,$A197-1,L$15-1,1,1)),OFFSET(Import.PLQ,$A197-1,L$15-1,1,1)),(1-PLE!$AA$28)*OFFSET(Import.PLQ,$A197-1,L$15-1,1,1))))</f>
        <v>7572.46</v>
      </c>
      <c r="M197" s="144">
        <f ca="1">IF(M$13="",0,CHOOSE(Detalhamento.OpçãoServiços,OFFSET(Import.PLQ,$A197-1,M$15-1,1,1),IF($E197&lt;&gt;1,IF(ISNUMBER(INDEX(Import.PLE,Detalhamento!$E197,Detalhamento!M$15)),IF(INDEX(Import.PLE,Detalhamento!$E197,Detalhamento!M$15)&lt;=mediçao,OFFSET(Import.PLQ,$A197-1,M$15-1,1,1),0),0),PLE!$AA$28*OFFSET(Import.PLQ,$A197-1,M$15-1,1,1)),IF($E197&lt;&gt;1,IF(ISNUMBER(INDEX(Import.PLE,Detalhamento!$E197,Detalhamento!M$15)),IF(INDEX(Import.PLE,Detalhamento!$E197,Detalhamento!M$15)&lt;=mediçao,0,OFFSET(Import.PLQ,$A197-1,M$15-1,1,1)),OFFSET(Import.PLQ,$A197-1,M$15-1,1,1)),(1-PLE!$AA$28)*OFFSET(Import.PLQ,$A197-1,M$15-1,1,1))))</f>
        <v>0</v>
      </c>
      <c r="N197" s="144">
        <f ca="1">IF(N$13="",0,CHOOSE(Detalhamento.OpçãoServiços,OFFSET(Import.PLQ,$A197-1,N$15-1,1,1),IF($E197&lt;&gt;1,IF(ISNUMBER(INDEX(Import.PLE,Detalhamento!$E197,Detalhamento!N$15)),IF(INDEX(Import.PLE,Detalhamento!$E197,Detalhamento!N$15)&lt;=mediçao,OFFSET(Import.PLQ,$A197-1,N$15-1,1,1),0),0),PLE!$AA$28*OFFSET(Import.PLQ,$A197-1,N$15-1,1,1)),IF($E197&lt;&gt;1,IF(ISNUMBER(INDEX(Import.PLE,Detalhamento!$E197,Detalhamento!N$15)),IF(INDEX(Import.PLE,Detalhamento!$E197,Detalhamento!N$15)&lt;=mediçao,0,OFFSET(Import.PLQ,$A197-1,N$15-1,1,1)),OFFSET(Import.PLQ,$A197-1,N$15-1,1,1)),(1-PLE!$AA$28)*OFFSET(Import.PLQ,$A197-1,N$15-1,1,1))))</f>
        <v>0</v>
      </c>
      <c r="O197" s="144">
        <f ca="1">IF(O$13="",0,CHOOSE(Detalhamento.OpçãoServiços,OFFSET(Import.PLQ,$A197-1,O$15-1,1,1),IF($E197&lt;&gt;1,IF(ISNUMBER(INDEX(Import.PLE,Detalhamento!$E197,Detalhamento!O$15)),IF(INDEX(Import.PLE,Detalhamento!$E197,Detalhamento!O$15)&lt;=mediçao,OFFSET(Import.PLQ,$A197-1,O$15-1,1,1),0),0),PLE!$AA$28*OFFSET(Import.PLQ,$A197-1,O$15-1,1,1)),IF($E197&lt;&gt;1,IF(ISNUMBER(INDEX(Import.PLE,Detalhamento!$E197,Detalhamento!O$15)),IF(INDEX(Import.PLE,Detalhamento!$E197,Detalhamento!O$15)&lt;=mediçao,0,OFFSET(Import.PLQ,$A197-1,O$15-1,1,1)),OFFSET(Import.PLQ,$A197-1,O$15-1,1,1)),(1-PLE!$AA$28)*OFFSET(Import.PLQ,$A197-1,O$15-1,1,1))))</f>
        <v>0</v>
      </c>
      <c r="P197" s="144">
        <f ca="1">IF(P$13="",0,CHOOSE(Detalhamento.OpçãoServiços,OFFSET(Import.PLQ,$A197-1,P$15-1,1,1),IF($E197&lt;&gt;1,IF(ISNUMBER(INDEX(Import.PLE,Detalhamento!$E197,Detalhamento!P$15)),IF(INDEX(Import.PLE,Detalhamento!$E197,Detalhamento!P$15)&lt;=mediçao,OFFSET(Import.PLQ,$A197-1,P$15-1,1,1),0),0),PLE!$AA$28*OFFSET(Import.PLQ,$A197-1,P$15-1,1,1)),IF($E197&lt;&gt;1,IF(ISNUMBER(INDEX(Import.PLE,Detalhamento!$E197,Detalhamento!P$15)),IF(INDEX(Import.PLE,Detalhamento!$E197,Detalhamento!P$15)&lt;=mediçao,0,OFFSET(Import.PLQ,$A197-1,P$15-1,1,1)),OFFSET(Import.PLQ,$A197-1,P$15-1,1,1)),(1-PLE!$AA$28)*OFFSET(Import.PLQ,$A197-1,P$15-1,1,1))))</f>
        <v>0</v>
      </c>
      <c r="Q197" s="144">
        <f ca="1">IF(Q$13="",0,CHOOSE(Detalhamento.OpçãoServiços,OFFSET(Import.PLQ,$A197-1,Q$15-1,1,1),IF($E197&lt;&gt;1,IF(ISNUMBER(INDEX(Import.PLE,Detalhamento!$E197,Detalhamento!Q$15)),IF(INDEX(Import.PLE,Detalhamento!$E197,Detalhamento!Q$15)&lt;=mediçao,OFFSET(Import.PLQ,$A197-1,Q$15-1,1,1),0),0),PLE!$AA$28*OFFSET(Import.PLQ,$A197-1,Q$15-1,1,1)),IF($E197&lt;&gt;1,IF(ISNUMBER(INDEX(Import.PLE,Detalhamento!$E197,Detalhamento!Q$15)),IF(INDEX(Import.PLE,Detalhamento!$E197,Detalhamento!Q$15)&lt;=mediçao,0,OFFSET(Import.PLQ,$A197-1,Q$15-1,1,1)),OFFSET(Import.PLQ,$A197-1,Q$15-1,1,1)),(1-PLE!$AA$28)*OFFSET(Import.PLQ,$A197-1,Q$15-1,1,1))))</f>
        <v>0</v>
      </c>
      <c r="R197" s="144">
        <f ca="1">IF(R$13="",0,CHOOSE(Detalhamento.OpçãoServiços,OFFSET(Import.PLQ,$A197-1,R$15-1,1,1),IF($E197&lt;&gt;1,IF(ISNUMBER(INDEX(Import.PLE,Detalhamento!$E197,Detalhamento!R$15)),IF(INDEX(Import.PLE,Detalhamento!$E197,Detalhamento!R$15)&lt;=mediçao,OFFSET(Import.PLQ,$A197-1,R$15-1,1,1),0),0),PLE!$AA$28*OFFSET(Import.PLQ,$A197-1,R$15-1,1,1)),IF($E197&lt;&gt;1,IF(ISNUMBER(INDEX(Import.PLE,Detalhamento!$E197,Detalhamento!R$15)),IF(INDEX(Import.PLE,Detalhamento!$E197,Detalhamento!R$15)&lt;=mediçao,0,OFFSET(Import.PLQ,$A197-1,R$15-1,1,1)),OFFSET(Import.PLQ,$A197-1,R$15-1,1,1)),(1-PLE!$AA$28)*OFFSET(Import.PLQ,$A197-1,R$15-1,1,1))))</f>
        <v>0</v>
      </c>
      <c r="S197" s="144">
        <f ca="1">IF(S$13="",0,CHOOSE(Detalhamento.OpçãoServiços,OFFSET(Import.PLQ,$A197-1,S$15-1,1,1),IF($E197&lt;&gt;1,IF(ISNUMBER(INDEX(Import.PLE,Detalhamento!$E197,Detalhamento!S$15)),IF(INDEX(Import.PLE,Detalhamento!$E197,Detalhamento!S$15)&lt;=mediçao,OFFSET(Import.PLQ,$A197-1,S$15-1,1,1),0),0),PLE!$AA$28*OFFSET(Import.PLQ,$A197-1,S$15-1,1,1)),IF($E197&lt;&gt;1,IF(ISNUMBER(INDEX(Import.PLE,Detalhamento!$E197,Detalhamento!S$15)),IF(INDEX(Import.PLE,Detalhamento!$E197,Detalhamento!S$15)&lt;=mediçao,0,OFFSET(Import.PLQ,$A197-1,S$15-1,1,1)),OFFSET(Import.PLQ,$A197-1,S$15-1,1,1)),(1-PLE!$AA$28)*OFFSET(Import.PLQ,$A197-1,S$15-1,1,1))))</f>
        <v>0</v>
      </c>
      <c r="T197" s="144">
        <f ca="1">IF(T$13="",0,CHOOSE(Detalhamento.OpçãoServiços,OFFSET(Import.PLQ,$A197-1,T$15-1,1,1),IF($E197&lt;&gt;1,IF(ISNUMBER(INDEX(Import.PLE,Detalhamento!$E197,Detalhamento!T$15)),IF(INDEX(Import.PLE,Detalhamento!$E197,Detalhamento!T$15)&lt;=mediçao,OFFSET(Import.PLQ,$A197-1,T$15-1,1,1),0),0),PLE!$AA$28*OFFSET(Import.PLQ,$A197-1,T$15-1,1,1)),IF($E197&lt;&gt;1,IF(ISNUMBER(INDEX(Import.PLE,Detalhamento!$E197,Detalhamento!T$15)),IF(INDEX(Import.PLE,Detalhamento!$E197,Detalhamento!T$15)&lt;=mediçao,0,OFFSET(Import.PLQ,$A197-1,T$15-1,1,1)),OFFSET(Import.PLQ,$A197-1,T$15-1,1,1)),(1-PLE!$AA$28)*OFFSET(Import.PLQ,$A197-1,T$15-1,1,1))))</f>
        <v>0</v>
      </c>
      <c r="U197" s="144">
        <f ca="1">IF(U$13="",0,CHOOSE(Detalhamento.OpçãoServiços,OFFSET(Import.PLQ,$A197-1,U$15-1,1,1),IF($E197&lt;&gt;1,IF(ISNUMBER(INDEX(Import.PLE,Detalhamento!$E197,Detalhamento!U$15)),IF(INDEX(Import.PLE,Detalhamento!$E197,Detalhamento!U$15)&lt;=mediçao,OFFSET(Import.PLQ,$A197-1,U$15-1,1,1),0),0),PLE!$AA$28*OFFSET(Import.PLQ,$A197-1,U$15-1,1,1)),IF($E197&lt;&gt;1,IF(ISNUMBER(INDEX(Import.PLE,Detalhamento!$E197,Detalhamento!U$15)),IF(INDEX(Import.PLE,Detalhamento!$E197,Detalhamento!U$15)&lt;=mediçao,0,OFFSET(Import.PLQ,$A197-1,U$15-1,1,1)),OFFSET(Import.PLQ,$A197-1,U$15-1,1,1)),(1-PLE!$AA$28)*OFFSET(Import.PLQ,$A197-1,U$15-1,1,1))))</f>
        <v>0</v>
      </c>
      <c r="V197" s="144">
        <f ca="1">IF(V$13="",0,CHOOSE(Detalhamento.OpçãoServiços,OFFSET(Import.PLQ,$A197-1,V$15-1,1,1),IF($E197&lt;&gt;1,IF(ISNUMBER(INDEX(Import.PLE,Detalhamento!$E197,Detalhamento!V$15)),IF(INDEX(Import.PLE,Detalhamento!$E197,Detalhamento!V$15)&lt;=mediçao,OFFSET(Import.PLQ,$A197-1,V$15-1,1,1),0),0),PLE!$AA$28*OFFSET(Import.PLQ,$A197-1,V$15-1,1,1)),IF($E197&lt;&gt;1,IF(ISNUMBER(INDEX(Import.PLE,Detalhamento!$E197,Detalhamento!V$15)),IF(INDEX(Import.PLE,Detalhamento!$E197,Detalhamento!V$15)&lt;=mediçao,0,OFFSET(Import.PLQ,$A197-1,V$15-1,1,1)),OFFSET(Import.PLQ,$A197-1,V$15-1,1,1)),(1-PLE!$AA$28)*OFFSET(Import.PLQ,$A197-1,V$15-1,1,1))))</f>
        <v>0</v>
      </c>
      <c r="W197" s="144">
        <f ca="1">IF(W$13="",0,CHOOSE(Detalhamento.OpçãoServiços,OFFSET(Import.PLQ,$A197-1,W$15-1,1,1),IF($E197&lt;&gt;1,IF(ISNUMBER(INDEX(Import.PLE,Detalhamento!$E197,Detalhamento!W$15)),IF(INDEX(Import.PLE,Detalhamento!$E197,Detalhamento!W$15)&lt;=mediçao,OFFSET(Import.PLQ,$A197-1,W$15-1,1,1),0),0),PLE!$AA$28*OFFSET(Import.PLQ,$A197-1,W$15-1,1,1)),IF($E197&lt;&gt;1,IF(ISNUMBER(INDEX(Import.PLE,Detalhamento!$E197,Detalhamento!W$15)),IF(INDEX(Import.PLE,Detalhamento!$E197,Detalhamento!W$15)&lt;=mediçao,0,OFFSET(Import.PLQ,$A197-1,W$15-1,1,1)),OFFSET(Import.PLQ,$A197-1,W$15-1,1,1)),(1-PLE!$AA$28)*OFFSET(Import.PLQ,$A197-1,W$15-1,1,1))))</f>
        <v>0</v>
      </c>
      <c r="X197" s="144">
        <f ca="1">IF(X$13="",0,CHOOSE(Detalhamento.OpçãoServiços,OFFSET(Import.PLQ,$A197-1,X$15-1,1,1),IF($E197&lt;&gt;1,IF(ISNUMBER(INDEX(Import.PLE,Detalhamento!$E197,Detalhamento!X$15)),IF(INDEX(Import.PLE,Detalhamento!$E197,Detalhamento!X$15)&lt;=mediçao,OFFSET(Import.PLQ,$A197-1,X$15-1,1,1),0),0),PLE!$AA$28*OFFSET(Import.PLQ,$A197-1,X$15-1,1,1)),IF($E197&lt;&gt;1,IF(ISNUMBER(INDEX(Import.PLE,Detalhamento!$E197,Detalhamento!X$15)),IF(INDEX(Import.PLE,Detalhamento!$E197,Detalhamento!X$15)&lt;=mediçao,0,OFFSET(Import.PLQ,$A197-1,X$15-1,1,1)),OFFSET(Import.PLQ,$A197-1,X$15-1,1,1)),(1-PLE!$AA$28)*OFFSET(Import.PLQ,$A197-1,X$15-1,1,1))))</f>
        <v>0</v>
      </c>
      <c r="Y197" s="144">
        <f ca="1">IF(Y$13="",0,CHOOSE(Detalhamento.OpçãoServiços,OFFSET(Import.PLQ,$A197-1,Y$15-1,1,1),IF($E197&lt;&gt;1,IF(ISNUMBER(INDEX(Import.PLE,Detalhamento!$E197,Detalhamento!Y$15)),IF(INDEX(Import.PLE,Detalhamento!$E197,Detalhamento!Y$15)&lt;=mediçao,OFFSET(Import.PLQ,$A197-1,Y$15-1,1,1),0),0),PLE!$AA$28*OFFSET(Import.PLQ,$A197-1,Y$15-1,1,1)),IF($E197&lt;&gt;1,IF(ISNUMBER(INDEX(Import.PLE,Detalhamento!$E197,Detalhamento!Y$15)),IF(INDEX(Import.PLE,Detalhamento!$E197,Detalhamento!Y$15)&lt;=mediçao,0,OFFSET(Import.PLQ,$A197-1,Y$15-1,1,1)),OFFSET(Import.PLQ,$A197-1,Y$15-1,1,1)),(1-PLE!$AA$28)*OFFSET(Import.PLQ,$A197-1,Y$15-1,1,1))))</f>
        <v>0</v>
      </c>
      <c r="Z197" s="144">
        <f ca="1">IF(Z$13="",0,CHOOSE(Detalhamento.OpçãoServiços,OFFSET(Import.PLQ,$A197-1,Z$15-1,1,1),IF($E197&lt;&gt;1,IF(ISNUMBER(INDEX(Import.PLE,Detalhamento!$E197,Detalhamento!Z$15)),IF(INDEX(Import.PLE,Detalhamento!$E197,Detalhamento!Z$15)&lt;=mediçao,OFFSET(Import.PLQ,$A197-1,Z$15-1,1,1),0),0),PLE!$AA$28*OFFSET(Import.PLQ,$A197-1,Z$15-1,1,1)),IF($E197&lt;&gt;1,IF(ISNUMBER(INDEX(Import.PLE,Detalhamento!$E197,Detalhamento!Z$15)),IF(INDEX(Import.PLE,Detalhamento!$E197,Detalhamento!Z$15)&lt;=mediçao,0,OFFSET(Import.PLQ,$A197-1,Z$15-1,1,1)),OFFSET(Import.PLQ,$A197-1,Z$15-1,1,1)),(1-PLE!$AA$28)*OFFSET(Import.PLQ,$A197-1,Z$15-1,1,1))))</f>
        <v>0</v>
      </c>
      <c r="AA197" s="144">
        <f ca="1">IF(AA$13="",0,CHOOSE(Detalhamento.OpçãoServiços,OFFSET(Import.PLQ,$A197-1,AA$15-1,1,1),IF($E197&lt;&gt;1,IF(ISNUMBER(INDEX(Import.PLE,Detalhamento!$E197,Detalhamento!AA$15)),IF(INDEX(Import.PLE,Detalhamento!$E197,Detalhamento!AA$15)&lt;=mediçao,OFFSET(Import.PLQ,$A197-1,AA$15-1,1,1),0),0),PLE!$AA$28*OFFSET(Import.PLQ,$A197-1,AA$15-1,1,1)),IF($E197&lt;&gt;1,IF(ISNUMBER(INDEX(Import.PLE,Detalhamento!$E197,Detalhamento!AA$15)),IF(INDEX(Import.PLE,Detalhamento!$E197,Detalhamento!AA$15)&lt;=mediçao,0,OFFSET(Import.PLQ,$A197-1,AA$15-1,1,1)),OFFSET(Import.PLQ,$A197-1,AA$15-1,1,1)),(1-PLE!$AA$28)*OFFSET(Import.PLQ,$A197-1,AA$15-1,1,1))))</f>
        <v>0</v>
      </c>
      <c r="AB197" s="144">
        <f ca="1">IF(AB$13="",0,CHOOSE(Detalhamento.OpçãoServiços,OFFSET(Import.PLQ,$A197-1,AB$15-1,1,1),IF($E197&lt;&gt;1,IF(ISNUMBER(INDEX(Import.PLE,Detalhamento!$E197,Detalhamento!AB$15)),IF(INDEX(Import.PLE,Detalhamento!$E197,Detalhamento!AB$15)&lt;=mediçao,OFFSET(Import.PLQ,$A197-1,AB$15-1,1,1),0),0),PLE!$AA$28*OFFSET(Import.PLQ,$A197-1,AB$15-1,1,1)),IF($E197&lt;&gt;1,IF(ISNUMBER(INDEX(Import.PLE,Detalhamento!$E197,Detalhamento!AB$15)),IF(INDEX(Import.PLE,Detalhamento!$E197,Detalhamento!AB$15)&lt;=mediçao,0,OFFSET(Import.PLQ,$A197-1,AB$15-1,1,1)),OFFSET(Import.PLQ,$A197-1,AB$15-1,1,1)),(1-PLE!$AA$28)*OFFSET(Import.PLQ,$A197-1,AB$15-1,1,1))))</f>
        <v>0</v>
      </c>
      <c r="AC197" s="144">
        <f ca="1">IF(AC$13="",0,CHOOSE(Detalhamento.OpçãoServiços,OFFSET(Import.PLQ,$A197-1,AC$15-1,1,1),IF($E197&lt;&gt;1,IF(ISNUMBER(INDEX(Import.PLE,Detalhamento!$E197,Detalhamento!AC$15)),IF(INDEX(Import.PLE,Detalhamento!$E197,Detalhamento!AC$15)&lt;=mediçao,OFFSET(Import.PLQ,$A197-1,AC$15-1,1,1),0),0),PLE!$AA$28*OFFSET(Import.PLQ,$A197-1,AC$15-1,1,1)),IF($E197&lt;&gt;1,IF(ISNUMBER(INDEX(Import.PLE,Detalhamento!$E197,Detalhamento!AC$15)),IF(INDEX(Import.PLE,Detalhamento!$E197,Detalhamento!AC$15)&lt;=mediçao,0,OFFSET(Import.PLQ,$A197-1,AC$15-1,1,1)),OFFSET(Import.PLQ,$A197-1,AC$15-1,1,1)),(1-PLE!$AA$28)*OFFSET(Import.PLQ,$A197-1,AC$15-1,1,1))))</f>
        <v>0</v>
      </c>
      <c r="AD197" s="144">
        <f ca="1">IF(AD$13="",0,CHOOSE(Detalhamento.OpçãoServiços,OFFSET(Import.PLQ,$A197-1,AD$15-1,1,1),IF($E197&lt;&gt;1,IF(ISNUMBER(INDEX(Import.PLE,Detalhamento!$E197,Detalhamento!AD$15)),IF(INDEX(Import.PLE,Detalhamento!$E197,Detalhamento!AD$15)&lt;=mediçao,OFFSET(Import.PLQ,$A197-1,AD$15-1,1,1),0),0),PLE!$AA$28*OFFSET(Import.PLQ,$A197-1,AD$15-1,1,1)),IF($E197&lt;&gt;1,IF(ISNUMBER(INDEX(Import.PLE,Detalhamento!$E197,Detalhamento!AD$15)),IF(INDEX(Import.PLE,Detalhamento!$E197,Detalhamento!AD$15)&lt;=mediçao,0,OFFSET(Import.PLQ,$A197-1,AD$15-1,1,1)),OFFSET(Import.PLQ,$A197-1,AD$15-1,1,1)),(1-PLE!$AA$28)*OFFSET(Import.PLQ,$A197-1,AD$15-1,1,1))))</f>
        <v>0</v>
      </c>
      <c r="AE197" s="144">
        <f ca="1">IF(AE$13="",0,CHOOSE(Detalhamento.OpçãoServiços,OFFSET(Import.PLQ,$A197-1,AE$15-1,1,1),IF($E197&lt;&gt;1,IF(ISNUMBER(INDEX(Import.PLE,Detalhamento!$E197,Detalhamento!AE$15)),IF(INDEX(Import.PLE,Detalhamento!$E197,Detalhamento!AE$15)&lt;=mediçao,OFFSET(Import.PLQ,$A197-1,AE$15-1,1,1),0),0),PLE!$AA$28*OFFSET(Import.PLQ,$A197-1,AE$15-1,1,1)),IF($E197&lt;&gt;1,IF(ISNUMBER(INDEX(Import.PLE,Detalhamento!$E197,Detalhamento!AE$15)),IF(INDEX(Import.PLE,Detalhamento!$E197,Detalhamento!AE$15)&lt;=mediçao,0,OFFSET(Import.PLQ,$A197-1,AE$15-1,1,1)),OFFSET(Import.PLQ,$A197-1,AE$15-1,1,1)),(1-PLE!$AA$28)*OFFSET(Import.PLQ,$A197-1,AE$15-1,1,1))))</f>
        <v>0</v>
      </c>
      <c r="AF197" s="144">
        <f ca="1">IF(AF$13="",0,CHOOSE(Detalhamento.OpçãoServiços,OFFSET(Import.PLQ,$A197-1,AF$15-1,1,1),IF($E197&lt;&gt;1,IF(ISNUMBER(INDEX(Import.PLE,Detalhamento!$E197,Detalhamento!AF$15)),IF(INDEX(Import.PLE,Detalhamento!$E197,Detalhamento!AF$15)&lt;=mediçao,OFFSET(Import.PLQ,$A197-1,AF$15-1,1,1),0),0),PLE!$AA$28*OFFSET(Import.PLQ,$A197-1,AF$15-1,1,1)),IF($E197&lt;&gt;1,IF(ISNUMBER(INDEX(Import.PLE,Detalhamento!$E197,Detalhamento!AF$15)),IF(INDEX(Import.PLE,Detalhamento!$E197,Detalhamento!AF$15)&lt;=mediçao,0,OFFSET(Import.PLQ,$A197-1,AF$15-1,1,1)),OFFSET(Import.PLQ,$A197-1,AF$15-1,1,1)),(1-PLE!$AA$28)*OFFSET(Import.PLQ,$A197-1,AF$15-1,1,1))))</f>
        <v>0</v>
      </c>
      <c r="AG197" s="144">
        <f ca="1">IF(AG$13="",0,CHOOSE(Detalhamento.OpçãoServiços,OFFSET(Import.PLQ,$A197-1,AG$15-1,1,1),IF($E197&lt;&gt;1,IF(ISNUMBER(INDEX(Import.PLE,Detalhamento!$E197,Detalhamento!AG$15)),IF(INDEX(Import.PLE,Detalhamento!$E197,Detalhamento!AG$15)&lt;=mediçao,OFFSET(Import.PLQ,$A197-1,AG$15-1,1,1),0),0),PLE!$AA$28*OFFSET(Import.PLQ,$A197-1,AG$15-1,1,1)),IF($E197&lt;&gt;1,IF(ISNUMBER(INDEX(Import.PLE,Detalhamento!$E197,Detalhamento!AG$15)),IF(INDEX(Import.PLE,Detalhamento!$E197,Detalhamento!AG$15)&lt;=mediçao,0,OFFSET(Import.PLQ,$A197-1,AG$15-1,1,1)),OFFSET(Import.PLQ,$A197-1,AG$15-1,1,1)),(1-PLE!$AA$28)*OFFSET(Import.PLQ,$A197-1,AG$15-1,1,1))))</f>
        <v>0</v>
      </c>
      <c r="AH197" s="144">
        <f ca="1">IF(AH$13="",0,CHOOSE(Detalhamento.OpçãoServiços,OFFSET(Import.PLQ,$A197-1,AH$15-1,1,1),IF($E197&lt;&gt;1,IF(ISNUMBER(INDEX(Import.PLE,Detalhamento!$E197,Detalhamento!AH$15)),IF(INDEX(Import.PLE,Detalhamento!$E197,Detalhamento!AH$15)&lt;=mediçao,OFFSET(Import.PLQ,$A197-1,AH$15-1,1,1),0),0),PLE!$AA$28*OFFSET(Import.PLQ,$A197-1,AH$15-1,1,1)),IF($E197&lt;&gt;1,IF(ISNUMBER(INDEX(Import.PLE,Detalhamento!$E197,Detalhamento!AH$15)),IF(INDEX(Import.PLE,Detalhamento!$E197,Detalhamento!AH$15)&lt;=mediçao,0,OFFSET(Import.PLQ,$A197-1,AH$15-1,1,1)),OFFSET(Import.PLQ,$A197-1,AH$15-1,1,1)),(1-PLE!$AA$28)*OFFSET(Import.PLQ,$A197-1,AH$15-1,1,1))))</f>
        <v>0</v>
      </c>
      <c r="AI197" s="144">
        <f ca="1">IF(AI$13="",0,CHOOSE(Detalhamento.OpçãoServiços,OFFSET(Import.PLQ,$A197-1,AI$15-1,1,1),IF($E197&lt;&gt;1,IF(ISNUMBER(INDEX(Import.PLE,Detalhamento!$E197,Detalhamento!AI$15)),IF(INDEX(Import.PLE,Detalhamento!$E197,Detalhamento!AI$15)&lt;=mediçao,OFFSET(Import.PLQ,$A197-1,AI$15-1,1,1),0),0),PLE!$AA$28*OFFSET(Import.PLQ,$A197-1,AI$15-1,1,1)),IF($E197&lt;&gt;1,IF(ISNUMBER(INDEX(Import.PLE,Detalhamento!$E197,Detalhamento!AI$15)),IF(INDEX(Import.PLE,Detalhamento!$E197,Detalhamento!AI$15)&lt;=mediçao,0,OFFSET(Import.PLQ,$A197-1,AI$15-1,1,1)),OFFSET(Import.PLQ,$A197-1,AI$15-1,1,1)),(1-PLE!$AA$28)*OFFSET(Import.PLQ,$A197-1,AI$15-1,1,1))))</f>
        <v>0</v>
      </c>
      <c r="AJ197" s="144">
        <f ca="1">IF(AJ$13="",0,CHOOSE(Detalhamento.OpçãoServiços,OFFSET(Import.PLQ,$A197-1,AJ$15-1,1,1),IF($E197&lt;&gt;1,IF(ISNUMBER(INDEX(Import.PLE,Detalhamento!$E197,Detalhamento!AJ$15)),IF(INDEX(Import.PLE,Detalhamento!$E197,Detalhamento!AJ$15)&lt;=mediçao,OFFSET(Import.PLQ,$A197-1,AJ$15-1,1,1),0),0),PLE!$AA$28*OFFSET(Import.PLQ,$A197-1,AJ$15-1,1,1)),IF($E197&lt;&gt;1,IF(ISNUMBER(INDEX(Import.PLE,Detalhamento!$E197,Detalhamento!AJ$15)),IF(INDEX(Import.PLE,Detalhamento!$E197,Detalhamento!AJ$15)&lt;=mediçao,0,OFFSET(Import.PLQ,$A197-1,AJ$15-1,1,1)),OFFSET(Import.PLQ,$A197-1,AJ$15-1,1,1)),(1-PLE!$AA$28)*OFFSET(Import.PLQ,$A197-1,AJ$15-1,1,1))))</f>
        <v>0</v>
      </c>
      <c r="AK197" s="144">
        <f ca="1">IF(AK$13="",0,CHOOSE(Detalhamento.OpçãoServiços,OFFSET(Import.PLQ,$A197-1,AK$15-1,1,1),IF($E197&lt;&gt;1,IF(ISNUMBER(INDEX(Import.PLE,Detalhamento!$E197,Detalhamento!AK$15)),IF(INDEX(Import.PLE,Detalhamento!$E197,Detalhamento!AK$15)&lt;=mediçao,OFFSET(Import.PLQ,$A197-1,AK$15-1,1,1),0),0),PLE!$AA$28*OFFSET(Import.PLQ,$A197-1,AK$15-1,1,1)),IF($E197&lt;&gt;1,IF(ISNUMBER(INDEX(Import.PLE,Detalhamento!$E197,Detalhamento!AK$15)),IF(INDEX(Import.PLE,Detalhamento!$E197,Detalhamento!AK$15)&lt;=mediçao,0,OFFSET(Import.PLQ,$A197-1,AK$15-1,1,1)),OFFSET(Import.PLQ,$A197-1,AK$15-1,1,1)),(1-PLE!$AA$28)*OFFSET(Import.PLQ,$A197-1,AK$15-1,1,1))))</f>
        <v>0</v>
      </c>
      <c r="AL197" s="144">
        <f ca="1">IF(AL$13="",0,CHOOSE(Detalhamento.OpçãoServiços,OFFSET(Import.PLQ,$A197-1,AL$15-1,1,1),IF($E197&lt;&gt;1,IF(ISNUMBER(INDEX(Import.PLE,Detalhamento!$E197,Detalhamento!AL$15)),IF(INDEX(Import.PLE,Detalhamento!$E197,Detalhamento!AL$15)&lt;=mediçao,OFFSET(Import.PLQ,$A197-1,AL$15-1,1,1),0),0),PLE!$AA$28*OFFSET(Import.PLQ,$A197-1,AL$15-1,1,1)),IF($E197&lt;&gt;1,IF(ISNUMBER(INDEX(Import.PLE,Detalhamento!$E197,Detalhamento!AL$15)),IF(INDEX(Import.PLE,Detalhamento!$E197,Detalhamento!AL$15)&lt;=mediçao,0,OFFSET(Import.PLQ,$A197-1,AL$15-1,1,1)),OFFSET(Import.PLQ,$A197-1,AL$15-1,1,1)),(1-PLE!$AA$28)*OFFSET(Import.PLQ,$A197-1,AL$15-1,1,1))))</f>
        <v>0</v>
      </c>
      <c r="AM197" s="144">
        <f ca="1">IF(AM$13="",0,CHOOSE(Detalhamento.OpçãoServiços,OFFSET(Import.PLQ,$A197-1,AM$15-1,1,1),IF($E197&lt;&gt;1,IF(ISNUMBER(INDEX(Import.PLE,Detalhamento!$E197,Detalhamento!AM$15)),IF(INDEX(Import.PLE,Detalhamento!$E197,Detalhamento!AM$15)&lt;=mediçao,OFFSET(Import.PLQ,$A197-1,AM$15-1,1,1),0),0),PLE!$AA$28*OFFSET(Import.PLQ,$A197-1,AM$15-1,1,1)),IF($E197&lt;&gt;1,IF(ISNUMBER(INDEX(Import.PLE,Detalhamento!$E197,Detalhamento!AM$15)),IF(INDEX(Import.PLE,Detalhamento!$E197,Detalhamento!AM$15)&lt;=mediçao,0,OFFSET(Import.PLQ,$A197-1,AM$15-1,1,1)),OFFSET(Import.PLQ,$A197-1,AM$15-1,1,1)),(1-PLE!$AA$28)*OFFSET(Import.PLQ,$A197-1,AM$15-1,1,1))))</f>
        <v>0</v>
      </c>
      <c r="AN197" s="144">
        <f ca="1">IF(AN$13="",0,CHOOSE(Detalhamento.OpçãoServiços,OFFSET(Import.PLQ,$A197-1,AN$15-1,1,1),IF($E197&lt;&gt;1,IF(ISNUMBER(INDEX(Import.PLE,Detalhamento!$E197,Detalhamento!AN$15)),IF(INDEX(Import.PLE,Detalhamento!$E197,Detalhamento!AN$15)&lt;=mediçao,OFFSET(Import.PLQ,$A197-1,AN$15-1,1,1),0),0),PLE!$AA$28*OFFSET(Import.PLQ,$A197-1,AN$15-1,1,1)),IF($E197&lt;&gt;1,IF(ISNUMBER(INDEX(Import.PLE,Detalhamento!$E197,Detalhamento!AN$15)),IF(INDEX(Import.PLE,Detalhamento!$E197,Detalhamento!AN$15)&lt;=mediçao,0,OFFSET(Import.PLQ,$A197-1,AN$15-1,1,1)),OFFSET(Import.PLQ,$A197-1,AN$15-1,1,1)),(1-PLE!$AA$28)*OFFSET(Import.PLQ,$A197-1,AN$15-1,1,1))))</f>
        <v>0</v>
      </c>
      <c r="AO197" s="144">
        <f ca="1">IF(AO$13="",0,CHOOSE(Detalhamento.OpçãoServiços,OFFSET(Import.PLQ,$A197-1,AO$15-1,1,1),IF($E197&lt;&gt;1,IF(ISNUMBER(INDEX(Import.PLE,Detalhamento!$E197,Detalhamento!AO$15)),IF(INDEX(Import.PLE,Detalhamento!$E197,Detalhamento!AO$15)&lt;=mediçao,OFFSET(Import.PLQ,$A197-1,AO$15-1,1,1),0),0),PLE!$AA$28*OFFSET(Import.PLQ,$A197-1,AO$15-1,1,1)),IF($E197&lt;&gt;1,IF(ISNUMBER(INDEX(Import.PLE,Detalhamento!$E197,Detalhamento!AO$15)),IF(INDEX(Import.PLE,Detalhamento!$E197,Detalhamento!AO$15)&lt;=mediçao,0,OFFSET(Import.PLQ,$A197-1,AO$15-1,1,1)),OFFSET(Import.PLQ,$A197-1,AO$15-1,1,1)),(1-PLE!$AA$28)*OFFSET(Import.PLQ,$A197-1,AO$15-1,1,1))))</f>
        <v>0</v>
      </c>
      <c r="AP197" s="144">
        <f ca="1">IF(AP$13="",0,CHOOSE(Detalhamento.OpçãoServiços,OFFSET(Import.PLQ,$A197-1,AP$15-1,1,1),IF($E197&lt;&gt;1,IF(ISNUMBER(INDEX(Import.PLE,Detalhamento!$E197,Detalhamento!AP$15)),IF(INDEX(Import.PLE,Detalhamento!$E197,Detalhamento!AP$15)&lt;=mediçao,OFFSET(Import.PLQ,$A197-1,AP$15-1,1,1),0),0),PLE!$AA$28*OFFSET(Import.PLQ,$A197-1,AP$15-1,1,1)),IF($E197&lt;&gt;1,IF(ISNUMBER(INDEX(Import.PLE,Detalhamento!$E197,Detalhamento!AP$15)),IF(INDEX(Import.PLE,Detalhamento!$E197,Detalhamento!AP$15)&lt;=mediçao,0,OFFSET(Import.PLQ,$A197-1,AP$15-1,1,1)),OFFSET(Import.PLQ,$A197-1,AP$15-1,1,1)),(1-PLE!$AA$28)*OFFSET(Import.PLQ,$A197-1,AP$15-1,1,1))))</f>
        <v>0</v>
      </c>
      <c r="AQ197" s="144">
        <f ca="1">IF(AQ$13="",0,CHOOSE(Detalhamento.OpçãoServiços,OFFSET(Import.PLQ,$A197-1,AQ$15-1,1,1),IF($E197&lt;&gt;1,IF(ISNUMBER(INDEX(Import.PLE,Detalhamento!$E197,Detalhamento!AQ$15)),IF(INDEX(Import.PLE,Detalhamento!$E197,Detalhamento!AQ$15)&lt;=mediçao,OFFSET(Import.PLQ,$A197-1,AQ$15-1,1,1),0),0),PLE!$AA$28*OFFSET(Import.PLQ,$A197-1,AQ$15-1,1,1)),IF($E197&lt;&gt;1,IF(ISNUMBER(INDEX(Import.PLE,Detalhamento!$E197,Detalhamento!AQ$15)),IF(INDEX(Import.PLE,Detalhamento!$E197,Detalhamento!AQ$15)&lt;=mediçao,0,OFFSET(Import.PLQ,$A197-1,AQ$15-1,1,1)),OFFSET(Import.PLQ,$A197-1,AQ$15-1,1,1)),(1-PLE!$AA$28)*OFFSET(Import.PLQ,$A197-1,AQ$15-1,1,1))))</f>
        <v>0</v>
      </c>
      <c r="AR197" s="144">
        <f ca="1">IF(AR$13="",0,CHOOSE(Detalhamento.OpçãoServiços,OFFSET(Import.PLQ,$A197-1,AR$15-1,1,1),IF($E197&lt;&gt;1,IF(ISNUMBER(INDEX(Import.PLE,Detalhamento!$E197,Detalhamento!AR$15)),IF(INDEX(Import.PLE,Detalhamento!$E197,Detalhamento!AR$15)&lt;=mediçao,OFFSET(Import.PLQ,$A197-1,AR$15-1,1,1),0),0),PLE!$AA$28*OFFSET(Import.PLQ,$A197-1,AR$15-1,1,1)),IF($E197&lt;&gt;1,IF(ISNUMBER(INDEX(Import.PLE,Detalhamento!$E197,Detalhamento!AR$15)),IF(INDEX(Import.PLE,Detalhamento!$E197,Detalhamento!AR$15)&lt;=mediçao,0,OFFSET(Import.PLQ,$A197-1,AR$15-1,1,1)),OFFSET(Import.PLQ,$A197-1,AR$15-1,1,1)),(1-PLE!$AA$28)*OFFSET(Import.PLQ,$A197-1,AR$15-1,1,1))))</f>
        <v>0</v>
      </c>
      <c r="AS197" s="144">
        <f ca="1">IF(AS$13="",0,CHOOSE(Detalhamento.OpçãoServiços,OFFSET(Import.PLQ,$A197-1,AS$15-1,1,1),IF($E197&lt;&gt;1,IF(ISNUMBER(INDEX(Import.PLE,Detalhamento!$E197,Detalhamento!AS$15)),IF(INDEX(Import.PLE,Detalhamento!$E197,Detalhamento!AS$15)&lt;=mediçao,OFFSET(Import.PLQ,$A197-1,AS$15-1,1,1),0),0),PLE!$AA$28*OFFSET(Import.PLQ,$A197-1,AS$15-1,1,1)),IF($E197&lt;&gt;1,IF(ISNUMBER(INDEX(Import.PLE,Detalhamento!$E197,Detalhamento!AS$15)),IF(INDEX(Import.PLE,Detalhamento!$E197,Detalhamento!AS$15)&lt;=mediçao,0,OFFSET(Import.PLQ,$A197-1,AS$15-1,1,1)),OFFSET(Import.PLQ,$A197-1,AS$15-1,1,1)),(1-PLE!$AA$28)*OFFSET(Import.PLQ,$A197-1,AS$15-1,1,1))))</f>
        <v>0</v>
      </c>
      <c r="AT197" s="144">
        <f ca="1">IF(AT$13="",0,CHOOSE(Detalhamento.OpçãoServiços,OFFSET(Import.PLQ,$A197-1,AT$15-1,1,1),IF($E197&lt;&gt;1,IF(ISNUMBER(INDEX(Import.PLE,Detalhamento!$E197,Detalhamento!AT$15)),IF(INDEX(Import.PLE,Detalhamento!$E197,Detalhamento!AT$15)&lt;=mediçao,OFFSET(Import.PLQ,$A197-1,AT$15-1,1,1),0),0),PLE!$AA$28*OFFSET(Import.PLQ,$A197-1,AT$15-1,1,1)),IF($E197&lt;&gt;1,IF(ISNUMBER(INDEX(Import.PLE,Detalhamento!$E197,Detalhamento!AT$15)),IF(INDEX(Import.PLE,Detalhamento!$E197,Detalhamento!AT$15)&lt;=mediçao,0,OFFSET(Import.PLQ,$A197-1,AT$15-1,1,1)),OFFSET(Import.PLQ,$A197-1,AT$15-1,1,1)),(1-PLE!$AA$28)*OFFSET(Import.PLQ,$A197-1,AT$15-1,1,1))))</f>
        <v>0</v>
      </c>
      <c r="AU197" s="144">
        <f ca="1">IF(AU$13="",0,CHOOSE(Detalhamento.OpçãoServiços,OFFSET(Import.PLQ,$A197-1,AU$15-1,1,1),IF($E197&lt;&gt;1,IF(ISNUMBER(INDEX(Import.PLE,Detalhamento!$E197,Detalhamento!AU$15)),IF(INDEX(Import.PLE,Detalhamento!$E197,Detalhamento!AU$15)&lt;=mediçao,OFFSET(Import.PLQ,$A197-1,AU$15-1,1,1),0),0),PLE!$AA$28*OFFSET(Import.PLQ,$A197-1,AU$15-1,1,1)),IF($E197&lt;&gt;1,IF(ISNUMBER(INDEX(Import.PLE,Detalhamento!$E197,Detalhamento!AU$15)),IF(INDEX(Import.PLE,Detalhamento!$E197,Detalhamento!AU$15)&lt;=mediçao,0,OFFSET(Import.PLQ,$A197-1,AU$15-1,1,1)),OFFSET(Import.PLQ,$A197-1,AU$15-1,1,1)),(1-PLE!$AA$28)*OFFSET(Import.PLQ,$A197-1,AU$15-1,1,1))))</f>
        <v>0</v>
      </c>
      <c r="AV197" s="144">
        <f ca="1">IF(AV$13="",0,CHOOSE(Detalhamento.OpçãoServiços,OFFSET(Import.PLQ,$A197-1,AV$15-1,1,1),IF($E197&lt;&gt;1,IF(ISNUMBER(INDEX(Import.PLE,Detalhamento!$E197,Detalhamento!AV$15)),IF(INDEX(Import.PLE,Detalhamento!$E197,Detalhamento!AV$15)&lt;=mediçao,OFFSET(Import.PLQ,$A197-1,AV$15-1,1,1),0),0),PLE!$AA$28*OFFSET(Import.PLQ,$A197-1,AV$15-1,1,1)),IF($E197&lt;&gt;1,IF(ISNUMBER(INDEX(Import.PLE,Detalhamento!$E197,Detalhamento!AV$15)),IF(INDEX(Import.PLE,Detalhamento!$E197,Detalhamento!AV$15)&lt;=mediçao,0,OFFSET(Import.PLQ,$A197-1,AV$15-1,1,1)),OFFSET(Import.PLQ,$A197-1,AV$15-1,1,1)),(1-PLE!$AA$28)*OFFSET(Import.PLQ,$A197-1,AV$15-1,1,1))))</f>
        <v>0</v>
      </c>
      <c r="AW197" s="144">
        <f ca="1">IF(AW$13="",0,CHOOSE(Detalhamento.OpçãoServiços,OFFSET(Import.PLQ,$A197-1,AW$15-1,1,1),IF($E197&lt;&gt;1,IF(ISNUMBER(INDEX(Import.PLE,Detalhamento!$E197,Detalhamento!AW$15)),IF(INDEX(Import.PLE,Detalhamento!$E197,Detalhamento!AW$15)&lt;=mediçao,OFFSET(Import.PLQ,$A197-1,AW$15-1,1,1),0),0),PLE!$AA$28*OFFSET(Import.PLQ,$A197-1,AW$15-1,1,1)),IF($E197&lt;&gt;1,IF(ISNUMBER(INDEX(Import.PLE,Detalhamento!$E197,Detalhamento!AW$15)),IF(INDEX(Import.PLE,Detalhamento!$E197,Detalhamento!AW$15)&lt;=mediçao,0,OFFSET(Import.PLQ,$A197-1,AW$15-1,1,1)),OFFSET(Import.PLQ,$A197-1,AW$15-1,1,1)),(1-PLE!$AA$28)*OFFSET(Import.PLQ,$A197-1,AW$15-1,1,1))))</f>
        <v>0</v>
      </c>
      <c r="AX197" s="144">
        <f ca="1">IF(AX$13="",0,CHOOSE(Detalhamento.OpçãoServiços,OFFSET(Import.PLQ,$A197-1,AX$15-1,1,1),IF($E197&lt;&gt;1,IF(ISNUMBER(INDEX(Import.PLE,Detalhamento!$E197,Detalhamento!AX$15)),IF(INDEX(Import.PLE,Detalhamento!$E197,Detalhamento!AX$15)&lt;=mediçao,OFFSET(Import.PLQ,$A197-1,AX$15-1,1,1),0),0),PLE!$AA$28*OFFSET(Import.PLQ,$A197-1,AX$15-1,1,1)),IF($E197&lt;&gt;1,IF(ISNUMBER(INDEX(Import.PLE,Detalhamento!$E197,Detalhamento!AX$15)),IF(INDEX(Import.PLE,Detalhamento!$E197,Detalhamento!AX$15)&lt;=mediçao,0,OFFSET(Import.PLQ,$A197-1,AX$15-1,1,1)),OFFSET(Import.PLQ,$A197-1,AX$15-1,1,1)),(1-PLE!$AA$28)*OFFSET(Import.PLQ,$A197-1,AX$15-1,1,1))))</f>
        <v>0</v>
      </c>
      <c r="AY197" s="144">
        <f ca="1">IF(AY$13="",0,CHOOSE(Detalhamento.OpçãoServiços,OFFSET(Import.PLQ,$A197-1,AY$15-1,1,1),IF($E197&lt;&gt;1,IF(ISNUMBER(INDEX(Import.PLE,Detalhamento!$E197,Detalhamento!AY$15)),IF(INDEX(Import.PLE,Detalhamento!$E197,Detalhamento!AY$15)&lt;=mediçao,OFFSET(Import.PLQ,$A197-1,AY$15-1,1,1),0),0),PLE!$AA$28*OFFSET(Import.PLQ,$A197-1,AY$15-1,1,1)),IF($E197&lt;&gt;1,IF(ISNUMBER(INDEX(Import.PLE,Detalhamento!$E197,Detalhamento!AY$15)),IF(INDEX(Import.PLE,Detalhamento!$E197,Detalhamento!AY$15)&lt;=mediçao,0,OFFSET(Import.PLQ,$A197-1,AY$15-1,1,1)),OFFSET(Import.PLQ,$A197-1,AY$15-1,1,1)),(1-PLE!$AA$28)*OFFSET(Import.PLQ,$A197-1,AY$15-1,1,1))))</f>
        <v>0</v>
      </c>
      <c r="AZ197" s="144">
        <f ca="1">IF(AZ$13="",0,CHOOSE(Detalhamento.OpçãoServiços,OFFSET(Import.PLQ,$A197-1,AZ$15-1,1,1),IF($E197&lt;&gt;1,IF(ISNUMBER(INDEX(Import.PLE,Detalhamento!$E197,Detalhamento!AZ$15)),IF(INDEX(Import.PLE,Detalhamento!$E197,Detalhamento!AZ$15)&lt;=mediçao,OFFSET(Import.PLQ,$A197-1,AZ$15-1,1,1),0),0),PLE!$AA$28*OFFSET(Import.PLQ,$A197-1,AZ$15-1,1,1)),IF($E197&lt;&gt;1,IF(ISNUMBER(INDEX(Import.PLE,Detalhamento!$E197,Detalhamento!AZ$15)),IF(INDEX(Import.PLE,Detalhamento!$E197,Detalhamento!AZ$15)&lt;=mediçao,0,OFFSET(Import.PLQ,$A197-1,AZ$15-1,1,1)),OFFSET(Import.PLQ,$A197-1,AZ$15-1,1,1)),(1-PLE!$AA$28)*OFFSET(Import.PLQ,$A197-1,AZ$15-1,1,1))))</f>
        <v>0</v>
      </c>
      <c r="BA197" s="144">
        <f ca="1">IF(BA$13="",0,CHOOSE(Detalhamento.OpçãoServiços,OFFSET(Import.PLQ,$A197-1,BA$15-1,1,1),IF($E197&lt;&gt;1,IF(ISNUMBER(INDEX(Import.PLE,Detalhamento!$E197,Detalhamento!BA$15)),IF(INDEX(Import.PLE,Detalhamento!$E197,Detalhamento!BA$15)&lt;=mediçao,OFFSET(Import.PLQ,$A197-1,BA$15-1,1,1),0),0),PLE!$AA$28*OFFSET(Import.PLQ,$A197-1,BA$15-1,1,1)),IF($E197&lt;&gt;1,IF(ISNUMBER(INDEX(Import.PLE,Detalhamento!$E197,Detalhamento!BA$15)),IF(INDEX(Import.PLE,Detalhamento!$E197,Detalhamento!BA$15)&lt;=mediçao,0,OFFSET(Import.PLQ,$A197-1,BA$15-1,1,1)),OFFSET(Import.PLQ,$A197-1,BA$15-1,1,1)),(1-PLE!$AA$28)*OFFSET(Import.PLQ,$A197-1,BA$15-1,1,1))))</f>
        <v>0</v>
      </c>
      <c r="BB197" s="144">
        <f ca="1">IF(BB$13="",0,CHOOSE(Detalhamento.OpçãoServiços,OFFSET(Import.PLQ,$A197-1,BB$15-1,1,1),IF($E197&lt;&gt;1,IF(ISNUMBER(INDEX(Import.PLE,Detalhamento!$E197,Detalhamento!BB$15)),IF(INDEX(Import.PLE,Detalhamento!$E197,Detalhamento!BB$15)&lt;=mediçao,OFFSET(Import.PLQ,$A197-1,BB$15-1,1,1),0),0),PLE!$AA$28*OFFSET(Import.PLQ,$A197-1,BB$15-1,1,1)),IF($E197&lt;&gt;1,IF(ISNUMBER(INDEX(Import.PLE,Detalhamento!$E197,Detalhamento!BB$15)),IF(INDEX(Import.PLE,Detalhamento!$E197,Detalhamento!BB$15)&lt;=mediçao,0,OFFSET(Import.PLQ,$A197-1,BB$15-1,1,1)),OFFSET(Import.PLQ,$A197-1,BB$15-1,1,1)),(1-PLE!$AA$28)*OFFSET(Import.PLQ,$A197-1,BB$15-1,1,1))))</f>
        <v>0</v>
      </c>
      <c r="BC197" s="144">
        <f ca="1">IF(BC$13="",0,CHOOSE(Detalhamento.OpçãoServiços,OFFSET(Import.PLQ,$A197-1,BC$15-1,1,1),IF($E197&lt;&gt;1,IF(ISNUMBER(INDEX(Import.PLE,Detalhamento!$E197,Detalhamento!BC$15)),IF(INDEX(Import.PLE,Detalhamento!$E197,Detalhamento!BC$15)&lt;=mediçao,OFFSET(Import.PLQ,$A197-1,BC$15-1,1,1),0),0),PLE!$AA$28*OFFSET(Import.PLQ,$A197-1,BC$15-1,1,1)),IF($E197&lt;&gt;1,IF(ISNUMBER(INDEX(Import.PLE,Detalhamento!$E197,Detalhamento!BC$15)),IF(INDEX(Import.PLE,Detalhamento!$E197,Detalhamento!BC$15)&lt;=mediçao,0,OFFSET(Import.PLQ,$A197-1,BC$15-1,1,1)),OFFSET(Import.PLQ,$A197-1,BC$15-1,1,1)),(1-PLE!$AA$28)*OFFSET(Import.PLQ,$A197-1,BC$15-1,1,1))))</f>
        <v>0</v>
      </c>
      <c r="BD197" s="144">
        <f ca="1">IF(BD$13="",0,CHOOSE(Detalhamento.OpçãoServiços,OFFSET(Import.PLQ,$A197-1,BD$15-1,1,1),IF($E197&lt;&gt;1,IF(ISNUMBER(INDEX(Import.PLE,Detalhamento!$E197,Detalhamento!BD$15)),IF(INDEX(Import.PLE,Detalhamento!$E197,Detalhamento!BD$15)&lt;=mediçao,OFFSET(Import.PLQ,$A197-1,BD$15-1,1,1),0),0),PLE!$AA$28*OFFSET(Import.PLQ,$A197-1,BD$15-1,1,1)),IF($E197&lt;&gt;1,IF(ISNUMBER(INDEX(Import.PLE,Detalhamento!$E197,Detalhamento!BD$15)),IF(INDEX(Import.PLE,Detalhamento!$E197,Detalhamento!BD$15)&lt;=mediçao,0,OFFSET(Import.PLQ,$A197-1,BD$15-1,1,1)),OFFSET(Import.PLQ,$A197-1,BD$15-1,1,1)),(1-PLE!$AA$28)*OFFSET(Import.PLQ,$A197-1,BD$15-1,1,1))))</f>
        <v>0</v>
      </c>
      <c r="BE197" s="144">
        <f ca="1">IF(BE$13="",0,CHOOSE(Detalhamento.OpçãoServiços,OFFSET(Import.PLQ,$A197-1,BE$15-1,1,1),IF($E197&lt;&gt;1,IF(ISNUMBER(INDEX(Import.PLE,Detalhamento!$E197,Detalhamento!BE$15)),IF(INDEX(Import.PLE,Detalhamento!$E197,Detalhamento!BE$15)&lt;=mediçao,OFFSET(Import.PLQ,$A197-1,BE$15-1,1,1),0),0),PLE!$AA$28*OFFSET(Import.PLQ,$A197-1,BE$15-1,1,1)),IF($E197&lt;&gt;1,IF(ISNUMBER(INDEX(Import.PLE,Detalhamento!$E197,Detalhamento!BE$15)),IF(INDEX(Import.PLE,Detalhamento!$E197,Detalhamento!BE$15)&lt;=mediçao,0,OFFSET(Import.PLQ,$A197-1,BE$15-1,1,1)),OFFSET(Import.PLQ,$A197-1,BE$15-1,1,1)),(1-PLE!$AA$28)*OFFSET(Import.PLQ,$A197-1,BE$15-1,1,1))))</f>
        <v>0</v>
      </c>
      <c r="BF197" s="144">
        <f ca="1">IF(BF$13="",0,CHOOSE(Detalhamento.OpçãoServiços,OFFSET(Import.PLQ,$A197-1,BF$15-1,1,1),IF($E197&lt;&gt;1,IF(ISNUMBER(INDEX(Import.PLE,Detalhamento!$E197,Detalhamento!BF$15)),IF(INDEX(Import.PLE,Detalhamento!$E197,Detalhamento!BF$15)&lt;=mediçao,OFFSET(Import.PLQ,$A197-1,BF$15-1,1,1),0),0),PLE!$AA$28*OFFSET(Import.PLQ,$A197-1,BF$15-1,1,1)),IF($E197&lt;&gt;1,IF(ISNUMBER(INDEX(Import.PLE,Detalhamento!$E197,Detalhamento!BF$15)),IF(INDEX(Import.PLE,Detalhamento!$E197,Detalhamento!BF$15)&lt;=mediçao,0,OFFSET(Import.PLQ,$A197-1,BF$15-1,1,1)),OFFSET(Import.PLQ,$A197-1,BF$15-1,1,1)),(1-PLE!$AA$28)*OFFSET(Import.PLQ,$A197-1,BF$15-1,1,1))))</f>
        <v>0</v>
      </c>
      <c r="BG197" s="144">
        <f ca="1">IF(BG$13="",0,CHOOSE(Detalhamento.OpçãoServiços,OFFSET(Import.PLQ,$A197-1,BG$15-1,1,1),IF($E197&lt;&gt;1,IF(ISNUMBER(INDEX(Import.PLE,Detalhamento!$E197,Detalhamento!BG$15)),IF(INDEX(Import.PLE,Detalhamento!$E197,Detalhamento!BG$15)&lt;=mediçao,OFFSET(Import.PLQ,$A197-1,BG$15-1,1,1),0),0),PLE!$AA$28*OFFSET(Import.PLQ,$A197-1,BG$15-1,1,1)),IF($E197&lt;&gt;1,IF(ISNUMBER(INDEX(Import.PLE,Detalhamento!$E197,Detalhamento!BG$15)),IF(INDEX(Import.PLE,Detalhamento!$E197,Detalhamento!BG$15)&lt;=mediçao,0,OFFSET(Import.PLQ,$A197-1,BG$15-1,1,1)),OFFSET(Import.PLQ,$A197-1,BG$15-1,1,1)),(1-PLE!$AA$28)*OFFSET(Import.PLQ,$A197-1,BG$15-1,1,1))))</f>
        <v>0</v>
      </c>
      <c r="BH197" s="144">
        <f ca="1">IF(BH$13="",0,CHOOSE(Detalhamento.OpçãoServiços,OFFSET(Import.PLQ,$A197-1,BH$15-1,1,1),IF($E197&lt;&gt;1,IF(ISNUMBER(INDEX(Import.PLE,Detalhamento!$E197,Detalhamento!BH$15)),IF(INDEX(Import.PLE,Detalhamento!$E197,Detalhamento!BH$15)&lt;=mediçao,OFFSET(Import.PLQ,$A197-1,BH$15-1,1,1),0),0),PLE!$AA$28*OFFSET(Import.PLQ,$A197-1,BH$15-1,1,1)),IF($E197&lt;&gt;1,IF(ISNUMBER(INDEX(Import.PLE,Detalhamento!$E197,Detalhamento!BH$15)),IF(INDEX(Import.PLE,Detalhamento!$E197,Detalhamento!BH$15)&lt;=mediçao,0,OFFSET(Import.PLQ,$A197-1,BH$15-1,1,1)),OFFSET(Import.PLQ,$A197-1,BH$15-1,1,1)),(1-PLE!$AA$28)*OFFSET(Import.PLQ,$A197-1,BH$15-1,1,1))))</f>
        <v>0</v>
      </c>
      <c r="BI197" s="144">
        <f ca="1">IF(BI$13="",0,CHOOSE(Detalhamento.OpçãoServiços,OFFSET(Import.PLQ,$A197-1,BI$15-1,1,1),IF($E197&lt;&gt;1,IF(ISNUMBER(INDEX(Import.PLE,Detalhamento!$E197,Detalhamento!BI$15)),IF(INDEX(Import.PLE,Detalhamento!$E197,Detalhamento!BI$15)&lt;=mediçao,OFFSET(Import.PLQ,$A197-1,BI$15-1,1,1),0),0),PLE!$AA$28*OFFSET(Import.PLQ,$A197-1,BI$15-1,1,1)),IF($E197&lt;&gt;1,IF(ISNUMBER(INDEX(Import.PLE,Detalhamento!$E197,Detalhamento!BI$15)),IF(INDEX(Import.PLE,Detalhamento!$E197,Detalhamento!BI$15)&lt;=mediçao,0,OFFSET(Import.PLQ,$A197-1,BI$15-1,1,1)),OFFSET(Import.PLQ,$A197-1,BI$15-1,1,1)),(1-PLE!$AA$28)*OFFSET(Import.PLQ,$A197-1,BI$15-1,1,1))))</f>
        <v>0</v>
      </c>
    </row>
    <row r="198" spans="1:61" ht="20" x14ac:dyDescent="0.2">
      <c r="A198" s="155">
        <v>152</v>
      </c>
      <c r="B198" s="21" t="str">
        <f t="shared" ca="1" si="25"/>
        <v>Serviço</v>
      </c>
      <c r="E198" s="153">
        <f t="shared" ca="1" si="26"/>
        <v>20</v>
      </c>
      <c r="F198" s="154">
        <f t="shared" ca="1" si="27"/>
        <v>200152</v>
      </c>
      <c r="G198" s="154" t="str">
        <f t="shared" ca="1" si="31"/>
        <v>2.2.1.1</v>
      </c>
      <c r="H198" s="182" t="str">
        <f t="shared" ca="1" si="31"/>
        <v>PREPARO DE FUNDO DE VALA COM LARGURA MENOR QUE 1,5 M (ACERTO DO SOLO NATURAL). AF_08/2020</v>
      </c>
      <c r="I198" s="37" t="str">
        <f t="shared" ca="1" si="28"/>
        <v>M2</v>
      </c>
      <c r="J198" s="144">
        <f t="shared" ca="1" si="29"/>
        <v>15.96</v>
      </c>
      <c r="K198" s="67"/>
      <c r="L198" s="144">
        <f ca="1">IF(L$13="",0,CHOOSE(Detalhamento.OpçãoServiços,OFFSET(Import.PLQ,$A198-1,L$15-1,1,1),IF($E198&lt;&gt;1,IF(ISNUMBER(INDEX(Import.PLE,Detalhamento!$E198,Detalhamento!L$15)),IF(INDEX(Import.PLE,Detalhamento!$E198,Detalhamento!L$15)&lt;=mediçao,OFFSET(Import.PLQ,$A198-1,L$15-1,1,1),0),0),PLE!$AA$28*OFFSET(Import.PLQ,$A198-1,L$15-1,1,1)),IF($E198&lt;&gt;1,IF(ISNUMBER(INDEX(Import.PLE,Detalhamento!$E198,Detalhamento!L$15)),IF(INDEX(Import.PLE,Detalhamento!$E198,Detalhamento!L$15)&lt;=mediçao,0,OFFSET(Import.PLQ,$A198-1,L$15-1,1,1)),OFFSET(Import.PLQ,$A198-1,L$15-1,1,1)),(1-PLE!$AA$28)*OFFSET(Import.PLQ,$A198-1,L$15-1,1,1))))</f>
        <v>15.96</v>
      </c>
      <c r="M198" s="144">
        <f ca="1">IF(M$13="",0,CHOOSE(Detalhamento.OpçãoServiços,OFFSET(Import.PLQ,$A198-1,M$15-1,1,1),IF($E198&lt;&gt;1,IF(ISNUMBER(INDEX(Import.PLE,Detalhamento!$E198,Detalhamento!M$15)),IF(INDEX(Import.PLE,Detalhamento!$E198,Detalhamento!M$15)&lt;=mediçao,OFFSET(Import.PLQ,$A198-1,M$15-1,1,1),0),0),PLE!$AA$28*OFFSET(Import.PLQ,$A198-1,M$15-1,1,1)),IF($E198&lt;&gt;1,IF(ISNUMBER(INDEX(Import.PLE,Detalhamento!$E198,Detalhamento!M$15)),IF(INDEX(Import.PLE,Detalhamento!$E198,Detalhamento!M$15)&lt;=mediçao,0,OFFSET(Import.PLQ,$A198-1,M$15-1,1,1)),OFFSET(Import.PLQ,$A198-1,M$15-1,1,1)),(1-PLE!$AA$28)*OFFSET(Import.PLQ,$A198-1,M$15-1,1,1))))</f>
        <v>0</v>
      </c>
      <c r="N198" s="144">
        <f ca="1">IF(N$13="",0,CHOOSE(Detalhamento.OpçãoServiços,OFFSET(Import.PLQ,$A198-1,N$15-1,1,1),IF($E198&lt;&gt;1,IF(ISNUMBER(INDEX(Import.PLE,Detalhamento!$E198,Detalhamento!N$15)),IF(INDEX(Import.PLE,Detalhamento!$E198,Detalhamento!N$15)&lt;=mediçao,OFFSET(Import.PLQ,$A198-1,N$15-1,1,1),0),0),PLE!$AA$28*OFFSET(Import.PLQ,$A198-1,N$15-1,1,1)),IF($E198&lt;&gt;1,IF(ISNUMBER(INDEX(Import.PLE,Detalhamento!$E198,Detalhamento!N$15)),IF(INDEX(Import.PLE,Detalhamento!$E198,Detalhamento!N$15)&lt;=mediçao,0,OFFSET(Import.PLQ,$A198-1,N$15-1,1,1)),OFFSET(Import.PLQ,$A198-1,N$15-1,1,1)),(1-PLE!$AA$28)*OFFSET(Import.PLQ,$A198-1,N$15-1,1,1))))</f>
        <v>0</v>
      </c>
      <c r="O198" s="144">
        <f ca="1">IF(O$13="",0,CHOOSE(Detalhamento.OpçãoServiços,OFFSET(Import.PLQ,$A198-1,O$15-1,1,1),IF($E198&lt;&gt;1,IF(ISNUMBER(INDEX(Import.PLE,Detalhamento!$E198,Detalhamento!O$15)),IF(INDEX(Import.PLE,Detalhamento!$E198,Detalhamento!O$15)&lt;=mediçao,OFFSET(Import.PLQ,$A198-1,O$15-1,1,1),0),0),PLE!$AA$28*OFFSET(Import.PLQ,$A198-1,O$15-1,1,1)),IF($E198&lt;&gt;1,IF(ISNUMBER(INDEX(Import.PLE,Detalhamento!$E198,Detalhamento!O$15)),IF(INDEX(Import.PLE,Detalhamento!$E198,Detalhamento!O$15)&lt;=mediçao,0,OFFSET(Import.PLQ,$A198-1,O$15-1,1,1)),OFFSET(Import.PLQ,$A198-1,O$15-1,1,1)),(1-PLE!$AA$28)*OFFSET(Import.PLQ,$A198-1,O$15-1,1,1))))</f>
        <v>0</v>
      </c>
      <c r="P198" s="144">
        <f ca="1">IF(P$13="",0,CHOOSE(Detalhamento.OpçãoServiços,OFFSET(Import.PLQ,$A198-1,P$15-1,1,1),IF($E198&lt;&gt;1,IF(ISNUMBER(INDEX(Import.PLE,Detalhamento!$E198,Detalhamento!P$15)),IF(INDEX(Import.PLE,Detalhamento!$E198,Detalhamento!P$15)&lt;=mediçao,OFFSET(Import.PLQ,$A198-1,P$15-1,1,1),0),0),PLE!$AA$28*OFFSET(Import.PLQ,$A198-1,P$15-1,1,1)),IF($E198&lt;&gt;1,IF(ISNUMBER(INDEX(Import.PLE,Detalhamento!$E198,Detalhamento!P$15)),IF(INDEX(Import.PLE,Detalhamento!$E198,Detalhamento!P$15)&lt;=mediçao,0,OFFSET(Import.PLQ,$A198-1,P$15-1,1,1)),OFFSET(Import.PLQ,$A198-1,P$15-1,1,1)),(1-PLE!$AA$28)*OFFSET(Import.PLQ,$A198-1,P$15-1,1,1))))</f>
        <v>0</v>
      </c>
      <c r="Q198" s="144">
        <f ca="1">IF(Q$13="",0,CHOOSE(Detalhamento.OpçãoServiços,OFFSET(Import.PLQ,$A198-1,Q$15-1,1,1),IF($E198&lt;&gt;1,IF(ISNUMBER(INDEX(Import.PLE,Detalhamento!$E198,Detalhamento!Q$15)),IF(INDEX(Import.PLE,Detalhamento!$E198,Detalhamento!Q$15)&lt;=mediçao,OFFSET(Import.PLQ,$A198-1,Q$15-1,1,1),0),0),PLE!$AA$28*OFFSET(Import.PLQ,$A198-1,Q$15-1,1,1)),IF($E198&lt;&gt;1,IF(ISNUMBER(INDEX(Import.PLE,Detalhamento!$E198,Detalhamento!Q$15)),IF(INDEX(Import.PLE,Detalhamento!$E198,Detalhamento!Q$15)&lt;=mediçao,0,OFFSET(Import.PLQ,$A198-1,Q$15-1,1,1)),OFFSET(Import.PLQ,$A198-1,Q$15-1,1,1)),(1-PLE!$AA$28)*OFFSET(Import.PLQ,$A198-1,Q$15-1,1,1))))</f>
        <v>0</v>
      </c>
      <c r="R198" s="144">
        <f ca="1">IF(R$13="",0,CHOOSE(Detalhamento.OpçãoServiços,OFFSET(Import.PLQ,$A198-1,R$15-1,1,1),IF($E198&lt;&gt;1,IF(ISNUMBER(INDEX(Import.PLE,Detalhamento!$E198,Detalhamento!R$15)),IF(INDEX(Import.PLE,Detalhamento!$E198,Detalhamento!R$15)&lt;=mediçao,OFFSET(Import.PLQ,$A198-1,R$15-1,1,1),0),0),PLE!$AA$28*OFFSET(Import.PLQ,$A198-1,R$15-1,1,1)),IF($E198&lt;&gt;1,IF(ISNUMBER(INDEX(Import.PLE,Detalhamento!$E198,Detalhamento!R$15)),IF(INDEX(Import.PLE,Detalhamento!$E198,Detalhamento!R$15)&lt;=mediçao,0,OFFSET(Import.PLQ,$A198-1,R$15-1,1,1)),OFFSET(Import.PLQ,$A198-1,R$15-1,1,1)),(1-PLE!$AA$28)*OFFSET(Import.PLQ,$A198-1,R$15-1,1,1))))</f>
        <v>0</v>
      </c>
      <c r="S198" s="144">
        <f ca="1">IF(S$13="",0,CHOOSE(Detalhamento.OpçãoServiços,OFFSET(Import.PLQ,$A198-1,S$15-1,1,1),IF($E198&lt;&gt;1,IF(ISNUMBER(INDEX(Import.PLE,Detalhamento!$E198,Detalhamento!S$15)),IF(INDEX(Import.PLE,Detalhamento!$E198,Detalhamento!S$15)&lt;=mediçao,OFFSET(Import.PLQ,$A198-1,S$15-1,1,1),0),0),PLE!$AA$28*OFFSET(Import.PLQ,$A198-1,S$15-1,1,1)),IF($E198&lt;&gt;1,IF(ISNUMBER(INDEX(Import.PLE,Detalhamento!$E198,Detalhamento!S$15)),IF(INDEX(Import.PLE,Detalhamento!$E198,Detalhamento!S$15)&lt;=mediçao,0,OFFSET(Import.PLQ,$A198-1,S$15-1,1,1)),OFFSET(Import.PLQ,$A198-1,S$15-1,1,1)),(1-PLE!$AA$28)*OFFSET(Import.PLQ,$A198-1,S$15-1,1,1))))</f>
        <v>0</v>
      </c>
      <c r="T198" s="144">
        <f ca="1">IF(T$13="",0,CHOOSE(Detalhamento.OpçãoServiços,OFFSET(Import.PLQ,$A198-1,T$15-1,1,1),IF($E198&lt;&gt;1,IF(ISNUMBER(INDEX(Import.PLE,Detalhamento!$E198,Detalhamento!T$15)),IF(INDEX(Import.PLE,Detalhamento!$E198,Detalhamento!T$15)&lt;=mediçao,OFFSET(Import.PLQ,$A198-1,T$15-1,1,1),0),0),PLE!$AA$28*OFFSET(Import.PLQ,$A198-1,T$15-1,1,1)),IF($E198&lt;&gt;1,IF(ISNUMBER(INDEX(Import.PLE,Detalhamento!$E198,Detalhamento!T$15)),IF(INDEX(Import.PLE,Detalhamento!$E198,Detalhamento!T$15)&lt;=mediçao,0,OFFSET(Import.PLQ,$A198-1,T$15-1,1,1)),OFFSET(Import.PLQ,$A198-1,T$15-1,1,1)),(1-PLE!$AA$28)*OFFSET(Import.PLQ,$A198-1,T$15-1,1,1))))</f>
        <v>0</v>
      </c>
      <c r="U198" s="144">
        <f ca="1">IF(U$13="",0,CHOOSE(Detalhamento.OpçãoServiços,OFFSET(Import.PLQ,$A198-1,U$15-1,1,1),IF($E198&lt;&gt;1,IF(ISNUMBER(INDEX(Import.PLE,Detalhamento!$E198,Detalhamento!U$15)),IF(INDEX(Import.PLE,Detalhamento!$E198,Detalhamento!U$15)&lt;=mediçao,OFFSET(Import.PLQ,$A198-1,U$15-1,1,1),0),0),PLE!$AA$28*OFFSET(Import.PLQ,$A198-1,U$15-1,1,1)),IF($E198&lt;&gt;1,IF(ISNUMBER(INDEX(Import.PLE,Detalhamento!$E198,Detalhamento!U$15)),IF(INDEX(Import.PLE,Detalhamento!$E198,Detalhamento!U$15)&lt;=mediçao,0,OFFSET(Import.PLQ,$A198-1,U$15-1,1,1)),OFFSET(Import.PLQ,$A198-1,U$15-1,1,1)),(1-PLE!$AA$28)*OFFSET(Import.PLQ,$A198-1,U$15-1,1,1))))</f>
        <v>0</v>
      </c>
      <c r="V198" s="144">
        <f ca="1">IF(V$13="",0,CHOOSE(Detalhamento.OpçãoServiços,OFFSET(Import.PLQ,$A198-1,V$15-1,1,1),IF($E198&lt;&gt;1,IF(ISNUMBER(INDEX(Import.PLE,Detalhamento!$E198,Detalhamento!V$15)),IF(INDEX(Import.PLE,Detalhamento!$E198,Detalhamento!V$15)&lt;=mediçao,OFFSET(Import.PLQ,$A198-1,V$15-1,1,1),0),0),PLE!$AA$28*OFFSET(Import.PLQ,$A198-1,V$15-1,1,1)),IF($E198&lt;&gt;1,IF(ISNUMBER(INDEX(Import.PLE,Detalhamento!$E198,Detalhamento!V$15)),IF(INDEX(Import.PLE,Detalhamento!$E198,Detalhamento!V$15)&lt;=mediçao,0,OFFSET(Import.PLQ,$A198-1,V$15-1,1,1)),OFFSET(Import.PLQ,$A198-1,V$15-1,1,1)),(1-PLE!$AA$28)*OFFSET(Import.PLQ,$A198-1,V$15-1,1,1))))</f>
        <v>0</v>
      </c>
      <c r="W198" s="144">
        <f ca="1">IF(W$13="",0,CHOOSE(Detalhamento.OpçãoServiços,OFFSET(Import.PLQ,$A198-1,W$15-1,1,1),IF($E198&lt;&gt;1,IF(ISNUMBER(INDEX(Import.PLE,Detalhamento!$E198,Detalhamento!W$15)),IF(INDEX(Import.PLE,Detalhamento!$E198,Detalhamento!W$15)&lt;=mediçao,OFFSET(Import.PLQ,$A198-1,W$15-1,1,1),0),0),PLE!$AA$28*OFFSET(Import.PLQ,$A198-1,W$15-1,1,1)),IF($E198&lt;&gt;1,IF(ISNUMBER(INDEX(Import.PLE,Detalhamento!$E198,Detalhamento!W$15)),IF(INDEX(Import.PLE,Detalhamento!$E198,Detalhamento!W$15)&lt;=mediçao,0,OFFSET(Import.PLQ,$A198-1,W$15-1,1,1)),OFFSET(Import.PLQ,$A198-1,W$15-1,1,1)),(1-PLE!$AA$28)*OFFSET(Import.PLQ,$A198-1,W$15-1,1,1))))</f>
        <v>0</v>
      </c>
      <c r="X198" s="144">
        <f ca="1">IF(X$13="",0,CHOOSE(Detalhamento.OpçãoServiços,OFFSET(Import.PLQ,$A198-1,X$15-1,1,1),IF($E198&lt;&gt;1,IF(ISNUMBER(INDEX(Import.PLE,Detalhamento!$E198,Detalhamento!X$15)),IF(INDEX(Import.PLE,Detalhamento!$E198,Detalhamento!X$15)&lt;=mediçao,OFFSET(Import.PLQ,$A198-1,X$15-1,1,1),0),0),PLE!$AA$28*OFFSET(Import.PLQ,$A198-1,X$15-1,1,1)),IF($E198&lt;&gt;1,IF(ISNUMBER(INDEX(Import.PLE,Detalhamento!$E198,Detalhamento!X$15)),IF(INDEX(Import.PLE,Detalhamento!$E198,Detalhamento!X$15)&lt;=mediçao,0,OFFSET(Import.PLQ,$A198-1,X$15-1,1,1)),OFFSET(Import.PLQ,$A198-1,X$15-1,1,1)),(1-PLE!$AA$28)*OFFSET(Import.PLQ,$A198-1,X$15-1,1,1))))</f>
        <v>0</v>
      </c>
      <c r="Y198" s="144">
        <f ca="1">IF(Y$13="",0,CHOOSE(Detalhamento.OpçãoServiços,OFFSET(Import.PLQ,$A198-1,Y$15-1,1,1),IF($E198&lt;&gt;1,IF(ISNUMBER(INDEX(Import.PLE,Detalhamento!$E198,Detalhamento!Y$15)),IF(INDEX(Import.PLE,Detalhamento!$E198,Detalhamento!Y$15)&lt;=mediçao,OFFSET(Import.PLQ,$A198-1,Y$15-1,1,1),0),0),PLE!$AA$28*OFFSET(Import.PLQ,$A198-1,Y$15-1,1,1)),IF($E198&lt;&gt;1,IF(ISNUMBER(INDEX(Import.PLE,Detalhamento!$E198,Detalhamento!Y$15)),IF(INDEX(Import.PLE,Detalhamento!$E198,Detalhamento!Y$15)&lt;=mediçao,0,OFFSET(Import.PLQ,$A198-1,Y$15-1,1,1)),OFFSET(Import.PLQ,$A198-1,Y$15-1,1,1)),(1-PLE!$AA$28)*OFFSET(Import.PLQ,$A198-1,Y$15-1,1,1))))</f>
        <v>0</v>
      </c>
      <c r="Z198" s="144">
        <f ca="1">IF(Z$13="",0,CHOOSE(Detalhamento.OpçãoServiços,OFFSET(Import.PLQ,$A198-1,Z$15-1,1,1),IF($E198&lt;&gt;1,IF(ISNUMBER(INDEX(Import.PLE,Detalhamento!$E198,Detalhamento!Z$15)),IF(INDEX(Import.PLE,Detalhamento!$E198,Detalhamento!Z$15)&lt;=mediçao,OFFSET(Import.PLQ,$A198-1,Z$15-1,1,1),0),0),PLE!$AA$28*OFFSET(Import.PLQ,$A198-1,Z$15-1,1,1)),IF($E198&lt;&gt;1,IF(ISNUMBER(INDEX(Import.PLE,Detalhamento!$E198,Detalhamento!Z$15)),IF(INDEX(Import.PLE,Detalhamento!$E198,Detalhamento!Z$15)&lt;=mediçao,0,OFFSET(Import.PLQ,$A198-1,Z$15-1,1,1)),OFFSET(Import.PLQ,$A198-1,Z$15-1,1,1)),(1-PLE!$AA$28)*OFFSET(Import.PLQ,$A198-1,Z$15-1,1,1))))</f>
        <v>0</v>
      </c>
      <c r="AA198" s="144">
        <f ca="1">IF(AA$13="",0,CHOOSE(Detalhamento.OpçãoServiços,OFFSET(Import.PLQ,$A198-1,AA$15-1,1,1),IF($E198&lt;&gt;1,IF(ISNUMBER(INDEX(Import.PLE,Detalhamento!$E198,Detalhamento!AA$15)),IF(INDEX(Import.PLE,Detalhamento!$E198,Detalhamento!AA$15)&lt;=mediçao,OFFSET(Import.PLQ,$A198-1,AA$15-1,1,1),0),0),PLE!$AA$28*OFFSET(Import.PLQ,$A198-1,AA$15-1,1,1)),IF($E198&lt;&gt;1,IF(ISNUMBER(INDEX(Import.PLE,Detalhamento!$E198,Detalhamento!AA$15)),IF(INDEX(Import.PLE,Detalhamento!$E198,Detalhamento!AA$15)&lt;=mediçao,0,OFFSET(Import.PLQ,$A198-1,AA$15-1,1,1)),OFFSET(Import.PLQ,$A198-1,AA$15-1,1,1)),(1-PLE!$AA$28)*OFFSET(Import.PLQ,$A198-1,AA$15-1,1,1))))</f>
        <v>0</v>
      </c>
      <c r="AB198" s="144">
        <f ca="1">IF(AB$13="",0,CHOOSE(Detalhamento.OpçãoServiços,OFFSET(Import.PLQ,$A198-1,AB$15-1,1,1),IF($E198&lt;&gt;1,IF(ISNUMBER(INDEX(Import.PLE,Detalhamento!$E198,Detalhamento!AB$15)),IF(INDEX(Import.PLE,Detalhamento!$E198,Detalhamento!AB$15)&lt;=mediçao,OFFSET(Import.PLQ,$A198-1,AB$15-1,1,1),0),0),PLE!$AA$28*OFFSET(Import.PLQ,$A198-1,AB$15-1,1,1)),IF($E198&lt;&gt;1,IF(ISNUMBER(INDEX(Import.PLE,Detalhamento!$E198,Detalhamento!AB$15)),IF(INDEX(Import.PLE,Detalhamento!$E198,Detalhamento!AB$15)&lt;=mediçao,0,OFFSET(Import.PLQ,$A198-1,AB$15-1,1,1)),OFFSET(Import.PLQ,$A198-1,AB$15-1,1,1)),(1-PLE!$AA$28)*OFFSET(Import.PLQ,$A198-1,AB$15-1,1,1))))</f>
        <v>0</v>
      </c>
      <c r="AC198" s="144">
        <f ca="1">IF(AC$13="",0,CHOOSE(Detalhamento.OpçãoServiços,OFFSET(Import.PLQ,$A198-1,AC$15-1,1,1),IF($E198&lt;&gt;1,IF(ISNUMBER(INDEX(Import.PLE,Detalhamento!$E198,Detalhamento!AC$15)),IF(INDEX(Import.PLE,Detalhamento!$E198,Detalhamento!AC$15)&lt;=mediçao,OFFSET(Import.PLQ,$A198-1,AC$15-1,1,1),0),0),PLE!$AA$28*OFFSET(Import.PLQ,$A198-1,AC$15-1,1,1)),IF($E198&lt;&gt;1,IF(ISNUMBER(INDEX(Import.PLE,Detalhamento!$E198,Detalhamento!AC$15)),IF(INDEX(Import.PLE,Detalhamento!$E198,Detalhamento!AC$15)&lt;=mediçao,0,OFFSET(Import.PLQ,$A198-1,AC$15-1,1,1)),OFFSET(Import.PLQ,$A198-1,AC$15-1,1,1)),(1-PLE!$AA$28)*OFFSET(Import.PLQ,$A198-1,AC$15-1,1,1))))</f>
        <v>0</v>
      </c>
      <c r="AD198" s="144">
        <f ca="1">IF(AD$13="",0,CHOOSE(Detalhamento.OpçãoServiços,OFFSET(Import.PLQ,$A198-1,AD$15-1,1,1),IF($E198&lt;&gt;1,IF(ISNUMBER(INDEX(Import.PLE,Detalhamento!$E198,Detalhamento!AD$15)),IF(INDEX(Import.PLE,Detalhamento!$E198,Detalhamento!AD$15)&lt;=mediçao,OFFSET(Import.PLQ,$A198-1,AD$15-1,1,1),0),0),PLE!$AA$28*OFFSET(Import.PLQ,$A198-1,AD$15-1,1,1)),IF($E198&lt;&gt;1,IF(ISNUMBER(INDEX(Import.PLE,Detalhamento!$E198,Detalhamento!AD$15)),IF(INDEX(Import.PLE,Detalhamento!$E198,Detalhamento!AD$15)&lt;=mediçao,0,OFFSET(Import.PLQ,$A198-1,AD$15-1,1,1)),OFFSET(Import.PLQ,$A198-1,AD$15-1,1,1)),(1-PLE!$AA$28)*OFFSET(Import.PLQ,$A198-1,AD$15-1,1,1))))</f>
        <v>0</v>
      </c>
      <c r="AE198" s="144">
        <f ca="1">IF(AE$13="",0,CHOOSE(Detalhamento.OpçãoServiços,OFFSET(Import.PLQ,$A198-1,AE$15-1,1,1),IF($E198&lt;&gt;1,IF(ISNUMBER(INDEX(Import.PLE,Detalhamento!$E198,Detalhamento!AE$15)),IF(INDEX(Import.PLE,Detalhamento!$E198,Detalhamento!AE$15)&lt;=mediçao,OFFSET(Import.PLQ,$A198-1,AE$15-1,1,1),0),0),PLE!$AA$28*OFFSET(Import.PLQ,$A198-1,AE$15-1,1,1)),IF($E198&lt;&gt;1,IF(ISNUMBER(INDEX(Import.PLE,Detalhamento!$E198,Detalhamento!AE$15)),IF(INDEX(Import.PLE,Detalhamento!$E198,Detalhamento!AE$15)&lt;=mediçao,0,OFFSET(Import.PLQ,$A198-1,AE$15-1,1,1)),OFFSET(Import.PLQ,$A198-1,AE$15-1,1,1)),(1-PLE!$AA$28)*OFFSET(Import.PLQ,$A198-1,AE$15-1,1,1))))</f>
        <v>0</v>
      </c>
      <c r="AF198" s="144">
        <f ca="1">IF(AF$13="",0,CHOOSE(Detalhamento.OpçãoServiços,OFFSET(Import.PLQ,$A198-1,AF$15-1,1,1),IF($E198&lt;&gt;1,IF(ISNUMBER(INDEX(Import.PLE,Detalhamento!$E198,Detalhamento!AF$15)),IF(INDEX(Import.PLE,Detalhamento!$E198,Detalhamento!AF$15)&lt;=mediçao,OFFSET(Import.PLQ,$A198-1,AF$15-1,1,1),0),0),PLE!$AA$28*OFFSET(Import.PLQ,$A198-1,AF$15-1,1,1)),IF($E198&lt;&gt;1,IF(ISNUMBER(INDEX(Import.PLE,Detalhamento!$E198,Detalhamento!AF$15)),IF(INDEX(Import.PLE,Detalhamento!$E198,Detalhamento!AF$15)&lt;=mediçao,0,OFFSET(Import.PLQ,$A198-1,AF$15-1,1,1)),OFFSET(Import.PLQ,$A198-1,AF$15-1,1,1)),(1-PLE!$AA$28)*OFFSET(Import.PLQ,$A198-1,AF$15-1,1,1))))</f>
        <v>0</v>
      </c>
      <c r="AG198" s="144">
        <f ca="1">IF(AG$13="",0,CHOOSE(Detalhamento.OpçãoServiços,OFFSET(Import.PLQ,$A198-1,AG$15-1,1,1),IF($E198&lt;&gt;1,IF(ISNUMBER(INDEX(Import.PLE,Detalhamento!$E198,Detalhamento!AG$15)),IF(INDEX(Import.PLE,Detalhamento!$E198,Detalhamento!AG$15)&lt;=mediçao,OFFSET(Import.PLQ,$A198-1,AG$15-1,1,1),0),0),PLE!$AA$28*OFFSET(Import.PLQ,$A198-1,AG$15-1,1,1)),IF($E198&lt;&gt;1,IF(ISNUMBER(INDEX(Import.PLE,Detalhamento!$E198,Detalhamento!AG$15)),IF(INDEX(Import.PLE,Detalhamento!$E198,Detalhamento!AG$15)&lt;=mediçao,0,OFFSET(Import.PLQ,$A198-1,AG$15-1,1,1)),OFFSET(Import.PLQ,$A198-1,AG$15-1,1,1)),(1-PLE!$AA$28)*OFFSET(Import.PLQ,$A198-1,AG$15-1,1,1))))</f>
        <v>0</v>
      </c>
      <c r="AH198" s="144">
        <f ca="1">IF(AH$13="",0,CHOOSE(Detalhamento.OpçãoServiços,OFFSET(Import.PLQ,$A198-1,AH$15-1,1,1),IF($E198&lt;&gt;1,IF(ISNUMBER(INDEX(Import.PLE,Detalhamento!$E198,Detalhamento!AH$15)),IF(INDEX(Import.PLE,Detalhamento!$E198,Detalhamento!AH$15)&lt;=mediçao,OFFSET(Import.PLQ,$A198-1,AH$15-1,1,1),0),0),PLE!$AA$28*OFFSET(Import.PLQ,$A198-1,AH$15-1,1,1)),IF($E198&lt;&gt;1,IF(ISNUMBER(INDEX(Import.PLE,Detalhamento!$E198,Detalhamento!AH$15)),IF(INDEX(Import.PLE,Detalhamento!$E198,Detalhamento!AH$15)&lt;=mediçao,0,OFFSET(Import.PLQ,$A198-1,AH$15-1,1,1)),OFFSET(Import.PLQ,$A198-1,AH$15-1,1,1)),(1-PLE!$AA$28)*OFFSET(Import.PLQ,$A198-1,AH$15-1,1,1))))</f>
        <v>0</v>
      </c>
      <c r="AI198" s="144">
        <f ca="1">IF(AI$13="",0,CHOOSE(Detalhamento.OpçãoServiços,OFFSET(Import.PLQ,$A198-1,AI$15-1,1,1),IF($E198&lt;&gt;1,IF(ISNUMBER(INDEX(Import.PLE,Detalhamento!$E198,Detalhamento!AI$15)),IF(INDEX(Import.PLE,Detalhamento!$E198,Detalhamento!AI$15)&lt;=mediçao,OFFSET(Import.PLQ,$A198-1,AI$15-1,1,1),0),0),PLE!$AA$28*OFFSET(Import.PLQ,$A198-1,AI$15-1,1,1)),IF($E198&lt;&gt;1,IF(ISNUMBER(INDEX(Import.PLE,Detalhamento!$E198,Detalhamento!AI$15)),IF(INDEX(Import.PLE,Detalhamento!$E198,Detalhamento!AI$15)&lt;=mediçao,0,OFFSET(Import.PLQ,$A198-1,AI$15-1,1,1)),OFFSET(Import.PLQ,$A198-1,AI$15-1,1,1)),(1-PLE!$AA$28)*OFFSET(Import.PLQ,$A198-1,AI$15-1,1,1))))</f>
        <v>0</v>
      </c>
      <c r="AJ198" s="144">
        <f ca="1">IF(AJ$13="",0,CHOOSE(Detalhamento.OpçãoServiços,OFFSET(Import.PLQ,$A198-1,AJ$15-1,1,1),IF($E198&lt;&gt;1,IF(ISNUMBER(INDEX(Import.PLE,Detalhamento!$E198,Detalhamento!AJ$15)),IF(INDEX(Import.PLE,Detalhamento!$E198,Detalhamento!AJ$15)&lt;=mediçao,OFFSET(Import.PLQ,$A198-1,AJ$15-1,1,1),0),0),PLE!$AA$28*OFFSET(Import.PLQ,$A198-1,AJ$15-1,1,1)),IF($E198&lt;&gt;1,IF(ISNUMBER(INDEX(Import.PLE,Detalhamento!$E198,Detalhamento!AJ$15)),IF(INDEX(Import.PLE,Detalhamento!$E198,Detalhamento!AJ$15)&lt;=mediçao,0,OFFSET(Import.PLQ,$A198-1,AJ$15-1,1,1)),OFFSET(Import.PLQ,$A198-1,AJ$15-1,1,1)),(1-PLE!$AA$28)*OFFSET(Import.PLQ,$A198-1,AJ$15-1,1,1))))</f>
        <v>0</v>
      </c>
      <c r="AK198" s="144">
        <f ca="1">IF(AK$13="",0,CHOOSE(Detalhamento.OpçãoServiços,OFFSET(Import.PLQ,$A198-1,AK$15-1,1,1),IF($E198&lt;&gt;1,IF(ISNUMBER(INDEX(Import.PLE,Detalhamento!$E198,Detalhamento!AK$15)),IF(INDEX(Import.PLE,Detalhamento!$E198,Detalhamento!AK$15)&lt;=mediçao,OFFSET(Import.PLQ,$A198-1,AK$15-1,1,1),0),0),PLE!$AA$28*OFFSET(Import.PLQ,$A198-1,AK$15-1,1,1)),IF($E198&lt;&gt;1,IF(ISNUMBER(INDEX(Import.PLE,Detalhamento!$E198,Detalhamento!AK$15)),IF(INDEX(Import.PLE,Detalhamento!$E198,Detalhamento!AK$15)&lt;=mediçao,0,OFFSET(Import.PLQ,$A198-1,AK$15-1,1,1)),OFFSET(Import.PLQ,$A198-1,AK$15-1,1,1)),(1-PLE!$AA$28)*OFFSET(Import.PLQ,$A198-1,AK$15-1,1,1))))</f>
        <v>0</v>
      </c>
      <c r="AL198" s="144">
        <f ca="1">IF(AL$13="",0,CHOOSE(Detalhamento.OpçãoServiços,OFFSET(Import.PLQ,$A198-1,AL$15-1,1,1),IF($E198&lt;&gt;1,IF(ISNUMBER(INDEX(Import.PLE,Detalhamento!$E198,Detalhamento!AL$15)),IF(INDEX(Import.PLE,Detalhamento!$E198,Detalhamento!AL$15)&lt;=mediçao,OFFSET(Import.PLQ,$A198-1,AL$15-1,1,1),0),0),PLE!$AA$28*OFFSET(Import.PLQ,$A198-1,AL$15-1,1,1)),IF($E198&lt;&gt;1,IF(ISNUMBER(INDEX(Import.PLE,Detalhamento!$E198,Detalhamento!AL$15)),IF(INDEX(Import.PLE,Detalhamento!$E198,Detalhamento!AL$15)&lt;=mediçao,0,OFFSET(Import.PLQ,$A198-1,AL$15-1,1,1)),OFFSET(Import.PLQ,$A198-1,AL$15-1,1,1)),(1-PLE!$AA$28)*OFFSET(Import.PLQ,$A198-1,AL$15-1,1,1))))</f>
        <v>0</v>
      </c>
      <c r="AM198" s="144">
        <f ca="1">IF(AM$13="",0,CHOOSE(Detalhamento.OpçãoServiços,OFFSET(Import.PLQ,$A198-1,AM$15-1,1,1),IF($E198&lt;&gt;1,IF(ISNUMBER(INDEX(Import.PLE,Detalhamento!$E198,Detalhamento!AM$15)),IF(INDEX(Import.PLE,Detalhamento!$E198,Detalhamento!AM$15)&lt;=mediçao,OFFSET(Import.PLQ,$A198-1,AM$15-1,1,1),0),0),PLE!$AA$28*OFFSET(Import.PLQ,$A198-1,AM$15-1,1,1)),IF($E198&lt;&gt;1,IF(ISNUMBER(INDEX(Import.PLE,Detalhamento!$E198,Detalhamento!AM$15)),IF(INDEX(Import.PLE,Detalhamento!$E198,Detalhamento!AM$15)&lt;=mediçao,0,OFFSET(Import.PLQ,$A198-1,AM$15-1,1,1)),OFFSET(Import.PLQ,$A198-1,AM$15-1,1,1)),(1-PLE!$AA$28)*OFFSET(Import.PLQ,$A198-1,AM$15-1,1,1))))</f>
        <v>0</v>
      </c>
      <c r="AN198" s="144">
        <f ca="1">IF(AN$13="",0,CHOOSE(Detalhamento.OpçãoServiços,OFFSET(Import.PLQ,$A198-1,AN$15-1,1,1),IF($E198&lt;&gt;1,IF(ISNUMBER(INDEX(Import.PLE,Detalhamento!$E198,Detalhamento!AN$15)),IF(INDEX(Import.PLE,Detalhamento!$E198,Detalhamento!AN$15)&lt;=mediçao,OFFSET(Import.PLQ,$A198-1,AN$15-1,1,1),0),0),PLE!$AA$28*OFFSET(Import.PLQ,$A198-1,AN$15-1,1,1)),IF($E198&lt;&gt;1,IF(ISNUMBER(INDEX(Import.PLE,Detalhamento!$E198,Detalhamento!AN$15)),IF(INDEX(Import.PLE,Detalhamento!$E198,Detalhamento!AN$15)&lt;=mediçao,0,OFFSET(Import.PLQ,$A198-1,AN$15-1,1,1)),OFFSET(Import.PLQ,$A198-1,AN$15-1,1,1)),(1-PLE!$AA$28)*OFFSET(Import.PLQ,$A198-1,AN$15-1,1,1))))</f>
        <v>0</v>
      </c>
      <c r="AO198" s="144">
        <f ca="1">IF(AO$13="",0,CHOOSE(Detalhamento.OpçãoServiços,OFFSET(Import.PLQ,$A198-1,AO$15-1,1,1),IF($E198&lt;&gt;1,IF(ISNUMBER(INDEX(Import.PLE,Detalhamento!$E198,Detalhamento!AO$15)),IF(INDEX(Import.PLE,Detalhamento!$E198,Detalhamento!AO$15)&lt;=mediçao,OFFSET(Import.PLQ,$A198-1,AO$15-1,1,1),0),0),PLE!$AA$28*OFFSET(Import.PLQ,$A198-1,AO$15-1,1,1)),IF($E198&lt;&gt;1,IF(ISNUMBER(INDEX(Import.PLE,Detalhamento!$E198,Detalhamento!AO$15)),IF(INDEX(Import.PLE,Detalhamento!$E198,Detalhamento!AO$15)&lt;=mediçao,0,OFFSET(Import.PLQ,$A198-1,AO$15-1,1,1)),OFFSET(Import.PLQ,$A198-1,AO$15-1,1,1)),(1-PLE!$AA$28)*OFFSET(Import.PLQ,$A198-1,AO$15-1,1,1))))</f>
        <v>0</v>
      </c>
      <c r="AP198" s="144">
        <f ca="1">IF(AP$13="",0,CHOOSE(Detalhamento.OpçãoServiços,OFFSET(Import.PLQ,$A198-1,AP$15-1,1,1),IF($E198&lt;&gt;1,IF(ISNUMBER(INDEX(Import.PLE,Detalhamento!$E198,Detalhamento!AP$15)),IF(INDEX(Import.PLE,Detalhamento!$E198,Detalhamento!AP$15)&lt;=mediçao,OFFSET(Import.PLQ,$A198-1,AP$15-1,1,1),0),0),PLE!$AA$28*OFFSET(Import.PLQ,$A198-1,AP$15-1,1,1)),IF($E198&lt;&gt;1,IF(ISNUMBER(INDEX(Import.PLE,Detalhamento!$E198,Detalhamento!AP$15)),IF(INDEX(Import.PLE,Detalhamento!$E198,Detalhamento!AP$15)&lt;=mediçao,0,OFFSET(Import.PLQ,$A198-1,AP$15-1,1,1)),OFFSET(Import.PLQ,$A198-1,AP$15-1,1,1)),(1-PLE!$AA$28)*OFFSET(Import.PLQ,$A198-1,AP$15-1,1,1))))</f>
        <v>0</v>
      </c>
      <c r="AQ198" s="144">
        <f ca="1">IF(AQ$13="",0,CHOOSE(Detalhamento.OpçãoServiços,OFFSET(Import.PLQ,$A198-1,AQ$15-1,1,1),IF($E198&lt;&gt;1,IF(ISNUMBER(INDEX(Import.PLE,Detalhamento!$E198,Detalhamento!AQ$15)),IF(INDEX(Import.PLE,Detalhamento!$E198,Detalhamento!AQ$15)&lt;=mediçao,OFFSET(Import.PLQ,$A198-1,AQ$15-1,1,1),0),0),PLE!$AA$28*OFFSET(Import.PLQ,$A198-1,AQ$15-1,1,1)),IF($E198&lt;&gt;1,IF(ISNUMBER(INDEX(Import.PLE,Detalhamento!$E198,Detalhamento!AQ$15)),IF(INDEX(Import.PLE,Detalhamento!$E198,Detalhamento!AQ$15)&lt;=mediçao,0,OFFSET(Import.PLQ,$A198-1,AQ$15-1,1,1)),OFFSET(Import.PLQ,$A198-1,AQ$15-1,1,1)),(1-PLE!$AA$28)*OFFSET(Import.PLQ,$A198-1,AQ$15-1,1,1))))</f>
        <v>0</v>
      </c>
      <c r="AR198" s="144">
        <f ca="1">IF(AR$13="",0,CHOOSE(Detalhamento.OpçãoServiços,OFFSET(Import.PLQ,$A198-1,AR$15-1,1,1),IF($E198&lt;&gt;1,IF(ISNUMBER(INDEX(Import.PLE,Detalhamento!$E198,Detalhamento!AR$15)),IF(INDEX(Import.PLE,Detalhamento!$E198,Detalhamento!AR$15)&lt;=mediçao,OFFSET(Import.PLQ,$A198-1,AR$15-1,1,1),0),0),PLE!$AA$28*OFFSET(Import.PLQ,$A198-1,AR$15-1,1,1)),IF($E198&lt;&gt;1,IF(ISNUMBER(INDEX(Import.PLE,Detalhamento!$E198,Detalhamento!AR$15)),IF(INDEX(Import.PLE,Detalhamento!$E198,Detalhamento!AR$15)&lt;=mediçao,0,OFFSET(Import.PLQ,$A198-1,AR$15-1,1,1)),OFFSET(Import.PLQ,$A198-1,AR$15-1,1,1)),(1-PLE!$AA$28)*OFFSET(Import.PLQ,$A198-1,AR$15-1,1,1))))</f>
        <v>0</v>
      </c>
      <c r="AS198" s="144">
        <f ca="1">IF(AS$13="",0,CHOOSE(Detalhamento.OpçãoServiços,OFFSET(Import.PLQ,$A198-1,AS$15-1,1,1),IF($E198&lt;&gt;1,IF(ISNUMBER(INDEX(Import.PLE,Detalhamento!$E198,Detalhamento!AS$15)),IF(INDEX(Import.PLE,Detalhamento!$E198,Detalhamento!AS$15)&lt;=mediçao,OFFSET(Import.PLQ,$A198-1,AS$15-1,1,1),0),0),PLE!$AA$28*OFFSET(Import.PLQ,$A198-1,AS$15-1,1,1)),IF($E198&lt;&gt;1,IF(ISNUMBER(INDEX(Import.PLE,Detalhamento!$E198,Detalhamento!AS$15)),IF(INDEX(Import.PLE,Detalhamento!$E198,Detalhamento!AS$15)&lt;=mediçao,0,OFFSET(Import.PLQ,$A198-1,AS$15-1,1,1)),OFFSET(Import.PLQ,$A198-1,AS$15-1,1,1)),(1-PLE!$AA$28)*OFFSET(Import.PLQ,$A198-1,AS$15-1,1,1))))</f>
        <v>0</v>
      </c>
      <c r="AT198" s="144">
        <f ca="1">IF(AT$13="",0,CHOOSE(Detalhamento.OpçãoServiços,OFFSET(Import.PLQ,$A198-1,AT$15-1,1,1),IF($E198&lt;&gt;1,IF(ISNUMBER(INDEX(Import.PLE,Detalhamento!$E198,Detalhamento!AT$15)),IF(INDEX(Import.PLE,Detalhamento!$E198,Detalhamento!AT$15)&lt;=mediçao,OFFSET(Import.PLQ,$A198-1,AT$15-1,1,1),0),0),PLE!$AA$28*OFFSET(Import.PLQ,$A198-1,AT$15-1,1,1)),IF($E198&lt;&gt;1,IF(ISNUMBER(INDEX(Import.PLE,Detalhamento!$E198,Detalhamento!AT$15)),IF(INDEX(Import.PLE,Detalhamento!$E198,Detalhamento!AT$15)&lt;=mediçao,0,OFFSET(Import.PLQ,$A198-1,AT$15-1,1,1)),OFFSET(Import.PLQ,$A198-1,AT$15-1,1,1)),(1-PLE!$AA$28)*OFFSET(Import.PLQ,$A198-1,AT$15-1,1,1))))</f>
        <v>0</v>
      </c>
      <c r="AU198" s="144">
        <f ca="1">IF(AU$13="",0,CHOOSE(Detalhamento.OpçãoServiços,OFFSET(Import.PLQ,$A198-1,AU$15-1,1,1),IF($E198&lt;&gt;1,IF(ISNUMBER(INDEX(Import.PLE,Detalhamento!$E198,Detalhamento!AU$15)),IF(INDEX(Import.PLE,Detalhamento!$E198,Detalhamento!AU$15)&lt;=mediçao,OFFSET(Import.PLQ,$A198-1,AU$15-1,1,1),0),0),PLE!$AA$28*OFFSET(Import.PLQ,$A198-1,AU$15-1,1,1)),IF($E198&lt;&gt;1,IF(ISNUMBER(INDEX(Import.PLE,Detalhamento!$E198,Detalhamento!AU$15)),IF(INDEX(Import.PLE,Detalhamento!$E198,Detalhamento!AU$15)&lt;=mediçao,0,OFFSET(Import.PLQ,$A198-1,AU$15-1,1,1)),OFFSET(Import.PLQ,$A198-1,AU$15-1,1,1)),(1-PLE!$AA$28)*OFFSET(Import.PLQ,$A198-1,AU$15-1,1,1))))</f>
        <v>0</v>
      </c>
      <c r="AV198" s="144">
        <f ca="1">IF(AV$13="",0,CHOOSE(Detalhamento.OpçãoServiços,OFFSET(Import.PLQ,$A198-1,AV$15-1,1,1),IF($E198&lt;&gt;1,IF(ISNUMBER(INDEX(Import.PLE,Detalhamento!$E198,Detalhamento!AV$15)),IF(INDEX(Import.PLE,Detalhamento!$E198,Detalhamento!AV$15)&lt;=mediçao,OFFSET(Import.PLQ,$A198-1,AV$15-1,1,1),0),0),PLE!$AA$28*OFFSET(Import.PLQ,$A198-1,AV$15-1,1,1)),IF($E198&lt;&gt;1,IF(ISNUMBER(INDEX(Import.PLE,Detalhamento!$E198,Detalhamento!AV$15)),IF(INDEX(Import.PLE,Detalhamento!$E198,Detalhamento!AV$15)&lt;=mediçao,0,OFFSET(Import.PLQ,$A198-1,AV$15-1,1,1)),OFFSET(Import.PLQ,$A198-1,AV$15-1,1,1)),(1-PLE!$AA$28)*OFFSET(Import.PLQ,$A198-1,AV$15-1,1,1))))</f>
        <v>0</v>
      </c>
      <c r="AW198" s="144">
        <f ca="1">IF(AW$13="",0,CHOOSE(Detalhamento.OpçãoServiços,OFFSET(Import.PLQ,$A198-1,AW$15-1,1,1),IF($E198&lt;&gt;1,IF(ISNUMBER(INDEX(Import.PLE,Detalhamento!$E198,Detalhamento!AW$15)),IF(INDEX(Import.PLE,Detalhamento!$E198,Detalhamento!AW$15)&lt;=mediçao,OFFSET(Import.PLQ,$A198-1,AW$15-1,1,1),0),0),PLE!$AA$28*OFFSET(Import.PLQ,$A198-1,AW$15-1,1,1)),IF($E198&lt;&gt;1,IF(ISNUMBER(INDEX(Import.PLE,Detalhamento!$E198,Detalhamento!AW$15)),IF(INDEX(Import.PLE,Detalhamento!$E198,Detalhamento!AW$15)&lt;=mediçao,0,OFFSET(Import.PLQ,$A198-1,AW$15-1,1,1)),OFFSET(Import.PLQ,$A198-1,AW$15-1,1,1)),(1-PLE!$AA$28)*OFFSET(Import.PLQ,$A198-1,AW$15-1,1,1))))</f>
        <v>0</v>
      </c>
      <c r="AX198" s="144">
        <f ca="1">IF(AX$13="",0,CHOOSE(Detalhamento.OpçãoServiços,OFFSET(Import.PLQ,$A198-1,AX$15-1,1,1),IF($E198&lt;&gt;1,IF(ISNUMBER(INDEX(Import.PLE,Detalhamento!$E198,Detalhamento!AX$15)),IF(INDEX(Import.PLE,Detalhamento!$E198,Detalhamento!AX$15)&lt;=mediçao,OFFSET(Import.PLQ,$A198-1,AX$15-1,1,1),0),0),PLE!$AA$28*OFFSET(Import.PLQ,$A198-1,AX$15-1,1,1)),IF($E198&lt;&gt;1,IF(ISNUMBER(INDEX(Import.PLE,Detalhamento!$E198,Detalhamento!AX$15)),IF(INDEX(Import.PLE,Detalhamento!$E198,Detalhamento!AX$15)&lt;=mediçao,0,OFFSET(Import.PLQ,$A198-1,AX$15-1,1,1)),OFFSET(Import.PLQ,$A198-1,AX$15-1,1,1)),(1-PLE!$AA$28)*OFFSET(Import.PLQ,$A198-1,AX$15-1,1,1))))</f>
        <v>0</v>
      </c>
      <c r="AY198" s="144">
        <f ca="1">IF(AY$13="",0,CHOOSE(Detalhamento.OpçãoServiços,OFFSET(Import.PLQ,$A198-1,AY$15-1,1,1),IF($E198&lt;&gt;1,IF(ISNUMBER(INDEX(Import.PLE,Detalhamento!$E198,Detalhamento!AY$15)),IF(INDEX(Import.PLE,Detalhamento!$E198,Detalhamento!AY$15)&lt;=mediçao,OFFSET(Import.PLQ,$A198-1,AY$15-1,1,1),0),0),PLE!$AA$28*OFFSET(Import.PLQ,$A198-1,AY$15-1,1,1)),IF($E198&lt;&gt;1,IF(ISNUMBER(INDEX(Import.PLE,Detalhamento!$E198,Detalhamento!AY$15)),IF(INDEX(Import.PLE,Detalhamento!$E198,Detalhamento!AY$15)&lt;=mediçao,0,OFFSET(Import.PLQ,$A198-1,AY$15-1,1,1)),OFFSET(Import.PLQ,$A198-1,AY$15-1,1,1)),(1-PLE!$AA$28)*OFFSET(Import.PLQ,$A198-1,AY$15-1,1,1))))</f>
        <v>0</v>
      </c>
      <c r="AZ198" s="144">
        <f ca="1">IF(AZ$13="",0,CHOOSE(Detalhamento.OpçãoServiços,OFFSET(Import.PLQ,$A198-1,AZ$15-1,1,1),IF($E198&lt;&gt;1,IF(ISNUMBER(INDEX(Import.PLE,Detalhamento!$E198,Detalhamento!AZ$15)),IF(INDEX(Import.PLE,Detalhamento!$E198,Detalhamento!AZ$15)&lt;=mediçao,OFFSET(Import.PLQ,$A198-1,AZ$15-1,1,1),0),0),PLE!$AA$28*OFFSET(Import.PLQ,$A198-1,AZ$15-1,1,1)),IF($E198&lt;&gt;1,IF(ISNUMBER(INDEX(Import.PLE,Detalhamento!$E198,Detalhamento!AZ$15)),IF(INDEX(Import.PLE,Detalhamento!$E198,Detalhamento!AZ$15)&lt;=mediçao,0,OFFSET(Import.PLQ,$A198-1,AZ$15-1,1,1)),OFFSET(Import.PLQ,$A198-1,AZ$15-1,1,1)),(1-PLE!$AA$28)*OFFSET(Import.PLQ,$A198-1,AZ$15-1,1,1))))</f>
        <v>0</v>
      </c>
      <c r="BA198" s="144">
        <f ca="1">IF(BA$13="",0,CHOOSE(Detalhamento.OpçãoServiços,OFFSET(Import.PLQ,$A198-1,BA$15-1,1,1),IF($E198&lt;&gt;1,IF(ISNUMBER(INDEX(Import.PLE,Detalhamento!$E198,Detalhamento!BA$15)),IF(INDEX(Import.PLE,Detalhamento!$E198,Detalhamento!BA$15)&lt;=mediçao,OFFSET(Import.PLQ,$A198-1,BA$15-1,1,1),0),0),PLE!$AA$28*OFFSET(Import.PLQ,$A198-1,BA$15-1,1,1)),IF($E198&lt;&gt;1,IF(ISNUMBER(INDEX(Import.PLE,Detalhamento!$E198,Detalhamento!BA$15)),IF(INDEX(Import.PLE,Detalhamento!$E198,Detalhamento!BA$15)&lt;=mediçao,0,OFFSET(Import.PLQ,$A198-1,BA$15-1,1,1)),OFFSET(Import.PLQ,$A198-1,BA$15-1,1,1)),(1-PLE!$AA$28)*OFFSET(Import.PLQ,$A198-1,BA$15-1,1,1))))</f>
        <v>0</v>
      </c>
      <c r="BB198" s="144">
        <f ca="1">IF(BB$13="",0,CHOOSE(Detalhamento.OpçãoServiços,OFFSET(Import.PLQ,$A198-1,BB$15-1,1,1),IF($E198&lt;&gt;1,IF(ISNUMBER(INDEX(Import.PLE,Detalhamento!$E198,Detalhamento!BB$15)),IF(INDEX(Import.PLE,Detalhamento!$E198,Detalhamento!BB$15)&lt;=mediçao,OFFSET(Import.PLQ,$A198-1,BB$15-1,1,1),0),0),PLE!$AA$28*OFFSET(Import.PLQ,$A198-1,BB$15-1,1,1)),IF($E198&lt;&gt;1,IF(ISNUMBER(INDEX(Import.PLE,Detalhamento!$E198,Detalhamento!BB$15)),IF(INDEX(Import.PLE,Detalhamento!$E198,Detalhamento!BB$15)&lt;=mediçao,0,OFFSET(Import.PLQ,$A198-1,BB$15-1,1,1)),OFFSET(Import.PLQ,$A198-1,BB$15-1,1,1)),(1-PLE!$AA$28)*OFFSET(Import.PLQ,$A198-1,BB$15-1,1,1))))</f>
        <v>0</v>
      </c>
      <c r="BC198" s="144">
        <f ca="1">IF(BC$13="",0,CHOOSE(Detalhamento.OpçãoServiços,OFFSET(Import.PLQ,$A198-1,BC$15-1,1,1),IF($E198&lt;&gt;1,IF(ISNUMBER(INDEX(Import.PLE,Detalhamento!$E198,Detalhamento!BC$15)),IF(INDEX(Import.PLE,Detalhamento!$E198,Detalhamento!BC$15)&lt;=mediçao,OFFSET(Import.PLQ,$A198-1,BC$15-1,1,1),0),0),PLE!$AA$28*OFFSET(Import.PLQ,$A198-1,BC$15-1,1,1)),IF($E198&lt;&gt;1,IF(ISNUMBER(INDEX(Import.PLE,Detalhamento!$E198,Detalhamento!BC$15)),IF(INDEX(Import.PLE,Detalhamento!$E198,Detalhamento!BC$15)&lt;=mediçao,0,OFFSET(Import.PLQ,$A198-1,BC$15-1,1,1)),OFFSET(Import.PLQ,$A198-1,BC$15-1,1,1)),(1-PLE!$AA$28)*OFFSET(Import.PLQ,$A198-1,BC$15-1,1,1))))</f>
        <v>0</v>
      </c>
      <c r="BD198" s="144">
        <f ca="1">IF(BD$13="",0,CHOOSE(Detalhamento.OpçãoServiços,OFFSET(Import.PLQ,$A198-1,BD$15-1,1,1),IF($E198&lt;&gt;1,IF(ISNUMBER(INDEX(Import.PLE,Detalhamento!$E198,Detalhamento!BD$15)),IF(INDEX(Import.PLE,Detalhamento!$E198,Detalhamento!BD$15)&lt;=mediçao,OFFSET(Import.PLQ,$A198-1,BD$15-1,1,1),0),0),PLE!$AA$28*OFFSET(Import.PLQ,$A198-1,BD$15-1,1,1)),IF($E198&lt;&gt;1,IF(ISNUMBER(INDEX(Import.PLE,Detalhamento!$E198,Detalhamento!BD$15)),IF(INDEX(Import.PLE,Detalhamento!$E198,Detalhamento!BD$15)&lt;=mediçao,0,OFFSET(Import.PLQ,$A198-1,BD$15-1,1,1)),OFFSET(Import.PLQ,$A198-1,BD$15-1,1,1)),(1-PLE!$AA$28)*OFFSET(Import.PLQ,$A198-1,BD$15-1,1,1))))</f>
        <v>0</v>
      </c>
      <c r="BE198" s="144">
        <f ca="1">IF(BE$13="",0,CHOOSE(Detalhamento.OpçãoServiços,OFFSET(Import.PLQ,$A198-1,BE$15-1,1,1),IF($E198&lt;&gt;1,IF(ISNUMBER(INDEX(Import.PLE,Detalhamento!$E198,Detalhamento!BE$15)),IF(INDEX(Import.PLE,Detalhamento!$E198,Detalhamento!BE$15)&lt;=mediçao,OFFSET(Import.PLQ,$A198-1,BE$15-1,1,1),0),0),PLE!$AA$28*OFFSET(Import.PLQ,$A198-1,BE$15-1,1,1)),IF($E198&lt;&gt;1,IF(ISNUMBER(INDEX(Import.PLE,Detalhamento!$E198,Detalhamento!BE$15)),IF(INDEX(Import.PLE,Detalhamento!$E198,Detalhamento!BE$15)&lt;=mediçao,0,OFFSET(Import.PLQ,$A198-1,BE$15-1,1,1)),OFFSET(Import.PLQ,$A198-1,BE$15-1,1,1)),(1-PLE!$AA$28)*OFFSET(Import.PLQ,$A198-1,BE$15-1,1,1))))</f>
        <v>0</v>
      </c>
      <c r="BF198" s="144">
        <f ca="1">IF(BF$13="",0,CHOOSE(Detalhamento.OpçãoServiços,OFFSET(Import.PLQ,$A198-1,BF$15-1,1,1),IF($E198&lt;&gt;1,IF(ISNUMBER(INDEX(Import.PLE,Detalhamento!$E198,Detalhamento!BF$15)),IF(INDEX(Import.PLE,Detalhamento!$E198,Detalhamento!BF$15)&lt;=mediçao,OFFSET(Import.PLQ,$A198-1,BF$15-1,1,1),0),0),PLE!$AA$28*OFFSET(Import.PLQ,$A198-1,BF$15-1,1,1)),IF($E198&lt;&gt;1,IF(ISNUMBER(INDEX(Import.PLE,Detalhamento!$E198,Detalhamento!BF$15)),IF(INDEX(Import.PLE,Detalhamento!$E198,Detalhamento!BF$15)&lt;=mediçao,0,OFFSET(Import.PLQ,$A198-1,BF$15-1,1,1)),OFFSET(Import.PLQ,$A198-1,BF$15-1,1,1)),(1-PLE!$AA$28)*OFFSET(Import.PLQ,$A198-1,BF$15-1,1,1))))</f>
        <v>0</v>
      </c>
      <c r="BG198" s="144">
        <f ca="1">IF(BG$13="",0,CHOOSE(Detalhamento.OpçãoServiços,OFFSET(Import.PLQ,$A198-1,BG$15-1,1,1),IF($E198&lt;&gt;1,IF(ISNUMBER(INDEX(Import.PLE,Detalhamento!$E198,Detalhamento!BG$15)),IF(INDEX(Import.PLE,Detalhamento!$E198,Detalhamento!BG$15)&lt;=mediçao,OFFSET(Import.PLQ,$A198-1,BG$15-1,1,1),0),0),PLE!$AA$28*OFFSET(Import.PLQ,$A198-1,BG$15-1,1,1)),IF($E198&lt;&gt;1,IF(ISNUMBER(INDEX(Import.PLE,Detalhamento!$E198,Detalhamento!BG$15)),IF(INDEX(Import.PLE,Detalhamento!$E198,Detalhamento!BG$15)&lt;=mediçao,0,OFFSET(Import.PLQ,$A198-1,BG$15-1,1,1)),OFFSET(Import.PLQ,$A198-1,BG$15-1,1,1)),(1-PLE!$AA$28)*OFFSET(Import.PLQ,$A198-1,BG$15-1,1,1))))</f>
        <v>0</v>
      </c>
      <c r="BH198" s="144">
        <f ca="1">IF(BH$13="",0,CHOOSE(Detalhamento.OpçãoServiços,OFFSET(Import.PLQ,$A198-1,BH$15-1,1,1),IF($E198&lt;&gt;1,IF(ISNUMBER(INDEX(Import.PLE,Detalhamento!$E198,Detalhamento!BH$15)),IF(INDEX(Import.PLE,Detalhamento!$E198,Detalhamento!BH$15)&lt;=mediçao,OFFSET(Import.PLQ,$A198-1,BH$15-1,1,1),0),0),PLE!$AA$28*OFFSET(Import.PLQ,$A198-1,BH$15-1,1,1)),IF($E198&lt;&gt;1,IF(ISNUMBER(INDEX(Import.PLE,Detalhamento!$E198,Detalhamento!BH$15)),IF(INDEX(Import.PLE,Detalhamento!$E198,Detalhamento!BH$15)&lt;=mediçao,0,OFFSET(Import.PLQ,$A198-1,BH$15-1,1,1)),OFFSET(Import.PLQ,$A198-1,BH$15-1,1,1)),(1-PLE!$AA$28)*OFFSET(Import.PLQ,$A198-1,BH$15-1,1,1))))</f>
        <v>0</v>
      </c>
      <c r="BI198" s="144">
        <f ca="1">IF(BI$13="",0,CHOOSE(Detalhamento.OpçãoServiços,OFFSET(Import.PLQ,$A198-1,BI$15-1,1,1),IF($E198&lt;&gt;1,IF(ISNUMBER(INDEX(Import.PLE,Detalhamento!$E198,Detalhamento!BI$15)),IF(INDEX(Import.PLE,Detalhamento!$E198,Detalhamento!BI$15)&lt;=mediçao,OFFSET(Import.PLQ,$A198-1,BI$15-1,1,1),0),0),PLE!$AA$28*OFFSET(Import.PLQ,$A198-1,BI$15-1,1,1)),IF($E198&lt;&gt;1,IF(ISNUMBER(INDEX(Import.PLE,Detalhamento!$E198,Detalhamento!BI$15)),IF(INDEX(Import.PLE,Detalhamento!$E198,Detalhamento!BI$15)&lt;=mediçao,0,OFFSET(Import.PLQ,$A198-1,BI$15-1,1,1)),OFFSET(Import.PLQ,$A198-1,BI$15-1,1,1)),(1-PLE!$AA$28)*OFFSET(Import.PLQ,$A198-1,BI$15-1,1,1))))</f>
        <v>0</v>
      </c>
    </row>
    <row r="199" spans="1:61" ht="10.5" hidden="1" x14ac:dyDescent="0.25">
      <c r="A199" s="155">
        <v>183</v>
      </c>
      <c r="B199" s="21" t="str">
        <f t="shared" ca="1" si="25"/>
        <v>Nível</v>
      </c>
      <c r="E199" s="153" t="str">
        <f t="shared" ca="1" si="26"/>
        <v/>
      </c>
      <c r="F199" s="154">
        <f t="shared" ca="1" si="27"/>
        <v>0</v>
      </c>
      <c r="G199" s="154" t="str">
        <f t="shared" ca="1" si="31"/>
        <v>2.9</v>
      </c>
      <c r="H199" s="182" t="str">
        <f t="shared" ca="1" si="31"/>
        <v>INSTALAÇÃO HIDRÁULICA</v>
      </c>
      <c r="I199" s="37" t="str">
        <f t="shared" ca="1" si="28"/>
        <v/>
      </c>
      <c r="J199" s="144" t="str">
        <f t="shared" ca="1" si="29"/>
        <v/>
      </c>
      <c r="K199" s="67"/>
      <c r="L199" s="144">
        <f ca="1">IF(L$13="",0,CHOOSE(Detalhamento.OpçãoServiços,OFFSET(Import.PLQ,$A199-1,L$15-1,1,1),IF($E199&lt;&gt;1,IF(ISNUMBER(INDEX(Import.PLE,Detalhamento!$E199,Detalhamento!L$15)),IF(INDEX(Import.PLE,Detalhamento!$E199,Detalhamento!L$15)&lt;=mediçao,OFFSET(Import.PLQ,$A199-1,L$15-1,1,1),0),0),PLE!$AA$28*OFFSET(Import.PLQ,$A199-1,L$15-1,1,1)),IF($E199&lt;&gt;1,IF(ISNUMBER(INDEX(Import.PLE,Detalhamento!$E199,Detalhamento!L$15)),IF(INDEX(Import.PLE,Detalhamento!$E199,Detalhamento!L$15)&lt;=mediçao,0,OFFSET(Import.PLQ,$A199-1,L$15-1,1,1)),OFFSET(Import.PLQ,$A199-1,L$15-1,1,1)),(1-PLE!$AA$28)*OFFSET(Import.PLQ,$A199-1,L$15-1,1,1))))</f>
        <v>0</v>
      </c>
      <c r="M199" s="144">
        <f ca="1">IF(M$13="",0,CHOOSE(Detalhamento.OpçãoServiços,OFFSET(Import.PLQ,$A199-1,M$15-1,1,1),IF($E199&lt;&gt;1,IF(ISNUMBER(INDEX(Import.PLE,Detalhamento!$E199,Detalhamento!M$15)),IF(INDEX(Import.PLE,Detalhamento!$E199,Detalhamento!M$15)&lt;=mediçao,OFFSET(Import.PLQ,$A199-1,M$15-1,1,1),0),0),PLE!$AA$28*OFFSET(Import.PLQ,$A199-1,M$15-1,1,1)),IF($E199&lt;&gt;1,IF(ISNUMBER(INDEX(Import.PLE,Detalhamento!$E199,Detalhamento!M$15)),IF(INDEX(Import.PLE,Detalhamento!$E199,Detalhamento!M$15)&lt;=mediçao,0,OFFSET(Import.PLQ,$A199-1,M$15-1,1,1)),OFFSET(Import.PLQ,$A199-1,M$15-1,1,1)),(1-PLE!$AA$28)*OFFSET(Import.PLQ,$A199-1,M$15-1,1,1))))</f>
        <v>0</v>
      </c>
      <c r="N199" s="144">
        <f ca="1">IF(N$13="",0,CHOOSE(Detalhamento.OpçãoServiços,OFFSET(Import.PLQ,$A199-1,N$15-1,1,1),IF($E199&lt;&gt;1,IF(ISNUMBER(INDEX(Import.PLE,Detalhamento!$E199,Detalhamento!N$15)),IF(INDEX(Import.PLE,Detalhamento!$E199,Detalhamento!N$15)&lt;=mediçao,OFFSET(Import.PLQ,$A199-1,N$15-1,1,1),0),0),PLE!$AA$28*OFFSET(Import.PLQ,$A199-1,N$15-1,1,1)),IF($E199&lt;&gt;1,IF(ISNUMBER(INDEX(Import.PLE,Detalhamento!$E199,Detalhamento!N$15)),IF(INDEX(Import.PLE,Detalhamento!$E199,Detalhamento!N$15)&lt;=mediçao,0,OFFSET(Import.PLQ,$A199-1,N$15-1,1,1)),OFFSET(Import.PLQ,$A199-1,N$15-1,1,1)),(1-PLE!$AA$28)*OFFSET(Import.PLQ,$A199-1,N$15-1,1,1))))</f>
        <v>0</v>
      </c>
      <c r="O199" s="144">
        <f ca="1">IF(O$13="",0,CHOOSE(Detalhamento.OpçãoServiços,OFFSET(Import.PLQ,$A199-1,O$15-1,1,1),IF($E199&lt;&gt;1,IF(ISNUMBER(INDEX(Import.PLE,Detalhamento!$E199,Detalhamento!O$15)),IF(INDEX(Import.PLE,Detalhamento!$E199,Detalhamento!O$15)&lt;=mediçao,OFFSET(Import.PLQ,$A199-1,O$15-1,1,1),0),0),PLE!$AA$28*OFFSET(Import.PLQ,$A199-1,O$15-1,1,1)),IF($E199&lt;&gt;1,IF(ISNUMBER(INDEX(Import.PLE,Detalhamento!$E199,Detalhamento!O$15)),IF(INDEX(Import.PLE,Detalhamento!$E199,Detalhamento!O$15)&lt;=mediçao,0,OFFSET(Import.PLQ,$A199-1,O$15-1,1,1)),OFFSET(Import.PLQ,$A199-1,O$15-1,1,1)),(1-PLE!$AA$28)*OFFSET(Import.PLQ,$A199-1,O$15-1,1,1))))</f>
        <v>0</v>
      </c>
      <c r="P199" s="144">
        <f ca="1">IF(P$13="",0,CHOOSE(Detalhamento.OpçãoServiços,OFFSET(Import.PLQ,$A199-1,P$15-1,1,1),IF($E199&lt;&gt;1,IF(ISNUMBER(INDEX(Import.PLE,Detalhamento!$E199,Detalhamento!P$15)),IF(INDEX(Import.PLE,Detalhamento!$E199,Detalhamento!P$15)&lt;=mediçao,OFFSET(Import.PLQ,$A199-1,P$15-1,1,1),0),0),PLE!$AA$28*OFFSET(Import.PLQ,$A199-1,P$15-1,1,1)),IF($E199&lt;&gt;1,IF(ISNUMBER(INDEX(Import.PLE,Detalhamento!$E199,Detalhamento!P$15)),IF(INDEX(Import.PLE,Detalhamento!$E199,Detalhamento!P$15)&lt;=mediçao,0,OFFSET(Import.PLQ,$A199-1,P$15-1,1,1)),OFFSET(Import.PLQ,$A199-1,P$15-1,1,1)),(1-PLE!$AA$28)*OFFSET(Import.PLQ,$A199-1,P$15-1,1,1))))</f>
        <v>0</v>
      </c>
      <c r="Q199" s="144">
        <f ca="1">IF(Q$13="",0,CHOOSE(Detalhamento.OpçãoServiços,OFFSET(Import.PLQ,$A199-1,Q$15-1,1,1),IF($E199&lt;&gt;1,IF(ISNUMBER(INDEX(Import.PLE,Detalhamento!$E199,Detalhamento!Q$15)),IF(INDEX(Import.PLE,Detalhamento!$E199,Detalhamento!Q$15)&lt;=mediçao,OFFSET(Import.PLQ,$A199-1,Q$15-1,1,1),0),0),PLE!$AA$28*OFFSET(Import.PLQ,$A199-1,Q$15-1,1,1)),IF($E199&lt;&gt;1,IF(ISNUMBER(INDEX(Import.PLE,Detalhamento!$E199,Detalhamento!Q$15)),IF(INDEX(Import.PLE,Detalhamento!$E199,Detalhamento!Q$15)&lt;=mediçao,0,OFFSET(Import.PLQ,$A199-1,Q$15-1,1,1)),OFFSET(Import.PLQ,$A199-1,Q$15-1,1,1)),(1-PLE!$AA$28)*OFFSET(Import.PLQ,$A199-1,Q$15-1,1,1))))</f>
        <v>0</v>
      </c>
      <c r="R199" s="144">
        <f ca="1">IF(R$13="",0,CHOOSE(Detalhamento.OpçãoServiços,OFFSET(Import.PLQ,$A199-1,R$15-1,1,1),IF($E199&lt;&gt;1,IF(ISNUMBER(INDEX(Import.PLE,Detalhamento!$E199,Detalhamento!R$15)),IF(INDEX(Import.PLE,Detalhamento!$E199,Detalhamento!R$15)&lt;=mediçao,OFFSET(Import.PLQ,$A199-1,R$15-1,1,1),0),0),PLE!$AA$28*OFFSET(Import.PLQ,$A199-1,R$15-1,1,1)),IF($E199&lt;&gt;1,IF(ISNUMBER(INDEX(Import.PLE,Detalhamento!$E199,Detalhamento!R$15)),IF(INDEX(Import.PLE,Detalhamento!$E199,Detalhamento!R$15)&lt;=mediçao,0,OFFSET(Import.PLQ,$A199-1,R$15-1,1,1)),OFFSET(Import.PLQ,$A199-1,R$15-1,1,1)),(1-PLE!$AA$28)*OFFSET(Import.PLQ,$A199-1,R$15-1,1,1))))</f>
        <v>0</v>
      </c>
      <c r="S199" s="144">
        <f ca="1">IF(S$13="",0,CHOOSE(Detalhamento.OpçãoServiços,OFFSET(Import.PLQ,$A199-1,S$15-1,1,1),IF($E199&lt;&gt;1,IF(ISNUMBER(INDEX(Import.PLE,Detalhamento!$E199,Detalhamento!S$15)),IF(INDEX(Import.PLE,Detalhamento!$E199,Detalhamento!S$15)&lt;=mediçao,OFFSET(Import.PLQ,$A199-1,S$15-1,1,1),0),0),PLE!$AA$28*OFFSET(Import.PLQ,$A199-1,S$15-1,1,1)),IF($E199&lt;&gt;1,IF(ISNUMBER(INDEX(Import.PLE,Detalhamento!$E199,Detalhamento!S$15)),IF(INDEX(Import.PLE,Detalhamento!$E199,Detalhamento!S$15)&lt;=mediçao,0,OFFSET(Import.PLQ,$A199-1,S$15-1,1,1)),OFFSET(Import.PLQ,$A199-1,S$15-1,1,1)),(1-PLE!$AA$28)*OFFSET(Import.PLQ,$A199-1,S$15-1,1,1))))</f>
        <v>0</v>
      </c>
      <c r="T199" s="144">
        <f ca="1">IF(T$13="",0,CHOOSE(Detalhamento.OpçãoServiços,OFFSET(Import.PLQ,$A199-1,T$15-1,1,1),IF($E199&lt;&gt;1,IF(ISNUMBER(INDEX(Import.PLE,Detalhamento!$E199,Detalhamento!T$15)),IF(INDEX(Import.PLE,Detalhamento!$E199,Detalhamento!T$15)&lt;=mediçao,OFFSET(Import.PLQ,$A199-1,T$15-1,1,1),0),0),PLE!$AA$28*OFFSET(Import.PLQ,$A199-1,T$15-1,1,1)),IF($E199&lt;&gt;1,IF(ISNUMBER(INDEX(Import.PLE,Detalhamento!$E199,Detalhamento!T$15)),IF(INDEX(Import.PLE,Detalhamento!$E199,Detalhamento!T$15)&lt;=mediçao,0,OFFSET(Import.PLQ,$A199-1,T$15-1,1,1)),OFFSET(Import.PLQ,$A199-1,T$15-1,1,1)),(1-PLE!$AA$28)*OFFSET(Import.PLQ,$A199-1,T$15-1,1,1))))</f>
        <v>0</v>
      </c>
      <c r="U199" s="144">
        <f ca="1">IF(U$13="",0,CHOOSE(Detalhamento.OpçãoServiços,OFFSET(Import.PLQ,$A199-1,U$15-1,1,1),IF($E199&lt;&gt;1,IF(ISNUMBER(INDEX(Import.PLE,Detalhamento!$E199,Detalhamento!U$15)),IF(INDEX(Import.PLE,Detalhamento!$E199,Detalhamento!U$15)&lt;=mediçao,OFFSET(Import.PLQ,$A199-1,U$15-1,1,1),0),0),PLE!$AA$28*OFFSET(Import.PLQ,$A199-1,U$15-1,1,1)),IF($E199&lt;&gt;1,IF(ISNUMBER(INDEX(Import.PLE,Detalhamento!$E199,Detalhamento!U$15)),IF(INDEX(Import.PLE,Detalhamento!$E199,Detalhamento!U$15)&lt;=mediçao,0,OFFSET(Import.PLQ,$A199-1,U$15-1,1,1)),OFFSET(Import.PLQ,$A199-1,U$15-1,1,1)),(1-PLE!$AA$28)*OFFSET(Import.PLQ,$A199-1,U$15-1,1,1))))</f>
        <v>0</v>
      </c>
      <c r="V199" s="144">
        <f ca="1">IF(V$13="",0,CHOOSE(Detalhamento.OpçãoServiços,OFFSET(Import.PLQ,$A199-1,V$15-1,1,1),IF($E199&lt;&gt;1,IF(ISNUMBER(INDEX(Import.PLE,Detalhamento!$E199,Detalhamento!V$15)),IF(INDEX(Import.PLE,Detalhamento!$E199,Detalhamento!V$15)&lt;=mediçao,OFFSET(Import.PLQ,$A199-1,V$15-1,1,1),0),0),PLE!$AA$28*OFFSET(Import.PLQ,$A199-1,V$15-1,1,1)),IF($E199&lt;&gt;1,IF(ISNUMBER(INDEX(Import.PLE,Detalhamento!$E199,Detalhamento!V$15)),IF(INDEX(Import.PLE,Detalhamento!$E199,Detalhamento!V$15)&lt;=mediçao,0,OFFSET(Import.PLQ,$A199-1,V$15-1,1,1)),OFFSET(Import.PLQ,$A199-1,V$15-1,1,1)),(1-PLE!$AA$28)*OFFSET(Import.PLQ,$A199-1,V$15-1,1,1))))</f>
        <v>0</v>
      </c>
      <c r="W199" s="144">
        <f ca="1">IF(W$13="",0,CHOOSE(Detalhamento.OpçãoServiços,OFFSET(Import.PLQ,$A199-1,W$15-1,1,1),IF($E199&lt;&gt;1,IF(ISNUMBER(INDEX(Import.PLE,Detalhamento!$E199,Detalhamento!W$15)),IF(INDEX(Import.PLE,Detalhamento!$E199,Detalhamento!W$15)&lt;=mediçao,OFFSET(Import.PLQ,$A199-1,W$15-1,1,1),0),0),PLE!$AA$28*OFFSET(Import.PLQ,$A199-1,W$15-1,1,1)),IF($E199&lt;&gt;1,IF(ISNUMBER(INDEX(Import.PLE,Detalhamento!$E199,Detalhamento!W$15)),IF(INDEX(Import.PLE,Detalhamento!$E199,Detalhamento!W$15)&lt;=mediçao,0,OFFSET(Import.PLQ,$A199-1,W$15-1,1,1)),OFFSET(Import.PLQ,$A199-1,W$15-1,1,1)),(1-PLE!$AA$28)*OFFSET(Import.PLQ,$A199-1,W$15-1,1,1))))</f>
        <v>0</v>
      </c>
      <c r="X199" s="144">
        <f ca="1">IF(X$13="",0,CHOOSE(Detalhamento.OpçãoServiços,OFFSET(Import.PLQ,$A199-1,X$15-1,1,1),IF($E199&lt;&gt;1,IF(ISNUMBER(INDEX(Import.PLE,Detalhamento!$E199,Detalhamento!X$15)),IF(INDEX(Import.PLE,Detalhamento!$E199,Detalhamento!X$15)&lt;=mediçao,OFFSET(Import.PLQ,$A199-1,X$15-1,1,1),0),0),PLE!$AA$28*OFFSET(Import.PLQ,$A199-1,X$15-1,1,1)),IF($E199&lt;&gt;1,IF(ISNUMBER(INDEX(Import.PLE,Detalhamento!$E199,Detalhamento!X$15)),IF(INDEX(Import.PLE,Detalhamento!$E199,Detalhamento!X$15)&lt;=mediçao,0,OFFSET(Import.PLQ,$A199-1,X$15-1,1,1)),OFFSET(Import.PLQ,$A199-1,X$15-1,1,1)),(1-PLE!$AA$28)*OFFSET(Import.PLQ,$A199-1,X$15-1,1,1))))</f>
        <v>0</v>
      </c>
      <c r="Y199" s="144">
        <f ca="1">IF(Y$13="",0,CHOOSE(Detalhamento.OpçãoServiços,OFFSET(Import.PLQ,$A199-1,Y$15-1,1,1),IF($E199&lt;&gt;1,IF(ISNUMBER(INDEX(Import.PLE,Detalhamento!$E199,Detalhamento!Y$15)),IF(INDEX(Import.PLE,Detalhamento!$E199,Detalhamento!Y$15)&lt;=mediçao,OFFSET(Import.PLQ,$A199-1,Y$15-1,1,1),0),0),PLE!$AA$28*OFFSET(Import.PLQ,$A199-1,Y$15-1,1,1)),IF($E199&lt;&gt;1,IF(ISNUMBER(INDEX(Import.PLE,Detalhamento!$E199,Detalhamento!Y$15)),IF(INDEX(Import.PLE,Detalhamento!$E199,Detalhamento!Y$15)&lt;=mediçao,0,OFFSET(Import.PLQ,$A199-1,Y$15-1,1,1)),OFFSET(Import.PLQ,$A199-1,Y$15-1,1,1)),(1-PLE!$AA$28)*OFFSET(Import.PLQ,$A199-1,Y$15-1,1,1))))</f>
        <v>0</v>
      </c>
      <c r="Z199" s="144">
        <f ca="1">IF(Z$13="",0,CHOOSE(Detalhamento.OpçãoServiços,OFFSET(Import.PLQ,$A199-1,Z$15-1,1,1),IF($E199&lt;&gt;1,IF(ISNUMBER(INDEX(Import.PLE,Detalhamento!$E199,Detalhamento!Z$15)),IF(INDEX(Import.PLE,Detalhamento!$E199,Detalhamento!Z$15)&lt;=mediçao,OFFSET(Import.PLQ,$A199-1,Z$15-1,1,1),0),0),PLE!$AA$28*OFFSET(Import.PLQ,$A199-1,Z$15-1,1,1)),IF($E199&lt;&gt;1,IF(ISNUMBER(INDEX(Import.PLE,Detalhamento!$E199,Detalhamento!Z$15)),IF(INDEX(Import.PLE,Detalhamento!$E199,Detalhamento!Z$15)&lt;=mediçao,0,OFFSET(Import.PLQ,$A199-1,Z$15-1,1,1)),OFFSET(Import.PLQ,$A199-1,Z$15-1,1,1)),(1-PLE!$AA$28)*OFFSET(Import.PLQ,$A199-1,Z$15-1,1,1))))</f>
        <v>0</v>
      </c>
      <c r="AA199" s="144">
        <f ca="1">IF(AA$13="",0,CHOOSE(Detalhamento.OpçãoServiços,OFFSET(Import.PLQ,$A199-1,AA$15-1,1,1),IF($E199&lt;&gt;1,IF(ISNUMBER(INDEX(Import.PLE,Detalhamento!$E199,Detalhamento!AA$15)),IF(INDEX(Import.PLE,Detalhamento!$E199,Detalhamento!AA$15)&lt;=mediçao,OFFSET(Import.PLQ,$A199-1,AA$15-1,1,1),0),0),PLE!$AA$28*OFFSET(Import.PLQ,$A199-1,AA$15-1,1,1)),IF($E199&lt;&gt;1,IF(ISNUMBER(INDEX(Import.PLE,Detalhamento!$E199,Detalhamento!AA$15)),IF(INDEX(Import.PLE,Detalhamento!$E199,Detalhamento!AA$15)&lt;=mediçao,0,OFFSET(Import.PLQ,$A199-1,AA$15-1,1,1)),OFFSET(Import.PLQ,$A199-1,AA$15-1,1,1)),(1-PLE!$AA$28)*OFFSET(Import.PLQ,$A199-1,AA$15-1,1,1))))</f>
        <v>0</v>
      </c>
      <c r="AB199" s="144">
        <f ca="1">IF(AB$13="",0,CHOOSE(Detalhamento.OpçãoServiços,OFFSET(Import.PLQ,$A199-1,AB$15-1,1,1),IF($E199&lt;&gt;1,IF(ISNUMBER(INDEX(Import.PLE,Detalhamento!$E199,Detalhamento!AB$15)),IF(INDEX(Import.PLE,Detalhamento!$E199,Detalhamento!AB$15)&lt;=mediçao,OFFSET(Import.PLQ,$A199-1,AB$15-1,1,1),0),0),PLE!$AA$28*OFFSET(Import.PLQ,$A199-1,AB$15-1,1,1)),IF($E199&lt;&gt;1,IF(ISNUMBER(INDEX(Import.PLE,Detalhamento!$E199,Detalhamento!AB$15)),IF(INDEX(Import.PLE,Detalhamento!$E199,Detalhamento!AB$15)&lt;=mediçao,0,OFFSET(Import.PLQ,$A199-1,AB$15-1,1,1)),OFFSET(Import.PLQ,$A199-1,AB$15-1,1,1)),(1-PLE!$AA$28)*OFFSET(Import.PLQ,$A199-1,AB$15-1,1,1))))</f>
        <v>0</v>
      </c>
      <c r="AC199" s="144">
        <f ca="1">IF(AC$13="",0,CHOOSE(Detalhamento.OpçãoServiços,OFFSET(Import.PLQ,$A199-1,AC$15-1,1,1),IF($E199&lt;&gt;1,IF(ISNUMBER(INDEX(Import.PLE,Detalhamento!$E199,Detalhamento!AC$15)),IF(INDEX(Import.PLE,Detalhamento!$E199,Detalhamento!AC$15)&lt;=mediçao,OFFSET(Import.PLQ,$A199-1,AC$15-1,1,1),0),0),PLE!$AA$28*OFFSET(Import.PLQ,$A199-1,AC$15-1,1,1)),IF($E199&lt;&gt;1,IF(ISNUMBER(INDEX(Import.PLE,Detalhamento!$E199,Detalhamento!AC$15)),IF(INDEX(Import.PLE,Detalhamento!$E199,Detalhamento!AC$15)&lt;=mediçao,0,OFFSET(Import.PLQ,$A199-1,AC$15-1,1,1)),OFFSET(Import.PLQ,$A199-1,AC$15-1,1,1)),(1-PLE!$AA$28)*OFFSET(Import.PLQ,$A199-1,AC$15-1,1,1))))</f>
        <v>0</v>
      </c>
      <c r="AD199" s="144">
        <f ca="1">IF(AD$13="",0,CHOOSE(Detalhamento.OpçãoServiços,OFFSET(Import.PLQ,$A199-1,AD$15-1,1,1),IF($E199&lt;&gt;1,IF(ISNUMBER(INDEX(Import.PLE,Detalhamento!$E199,Detalhamento!AD$15)),IF(INDEX(Import.PLE,Detalhamento!$E199,Detalhamento!AD$15)&lt;=mediçao,OFFSET(Import.PLQ,$A199-1,AD$15-1,1,1),0),0),PLE!$AA$28*OFFSET(Import.PLQ,$A199-1,AD$15-1,1,1)),IF($E199&lt;&gt;1,IF(ISNUMBER(INDEX(Import.PLE,Detalhamento!$E199,Detalhamento!AD$15)),IF(INDEX(Import.PLE,Detalhamento!$E199,Detalhamento!AD$15)&lt;=mediçao,0,OFFSET(Import.PLQ,$A199-1,AD$15-1,1,1)),OFFSET(Import.PLQ,$A199-1,AD$15-1,1,1)),(1-PLE!$AA$28)*OFFSET(Import.PLQ,$A199-1,AD$15-1,1,1))))</f>
        <v>0</v>
      </c>
      <c r="AE199" s="144">
        <f ca="1">IF(AE$13="",0,CHOOSE(Detalhamento.OpçãoServiços,OFFSET(Import.PLQ,$A199-1,AE$15-1,1,1),IF($E199&lt;&gt;1,IF(ISNUMBER(INDEX(Import.PLE,Detalhamento!$E199,Detalhamento!AE$15)),IF(INDEX(Import.PLE,Detalhamento!$E199,Detalhamento!AE$15)&lt;=mediçao,OFFSET(Import.PLQ,$A199-1,AE$15-1,1,1),0),0),PLE!$AA$28*OFFSET(Import.PLQ,$A199-1,AE$15-1,1,1)),IF($E199&lt;&gt;1,IF(ISNUMBER(INDEX(Import.PLE,Detalhamento!$E199,Detalhamento!AE$15)),IF(INDEX(Import.PLE,Detalhamento!$E199,Detalhamento!AE$15)&lt;=mediçao,0,OFFSET(Import.PLQ,$A199-1,AE$15-1,1,1)),OFFSET(Import.PLQ,$A199-1,AE$15-1,1,1)),(1-PLE!$AA$28)*OFFSET(Import.PLQ,$A199-1,AE$15-1,1,1))))</f>
        <v>0</v>
      </c>
      <c r="AF199" s="144">
        <f ca="1">IF(AF$13="",0,CHOOSE(Detalhamento.OpçãoServiços,OFFSET(Import.PLQ,$A199-1,AF$15-1,1,1),IF($E199&lt;&gt;1,IF(ISNUMBER(INDEX(Import.PLE,Detalhamento!$E199,Detalhamento!AF$15)),IF(INDEX(Import.PLE,Detalhamento!$E199,Detalhamento!AF$15)&lt;=mediçao,OFFSET(Import.PLQ,$A199-1,AF$15-1,1,1),0),0),PLE!$AA$28*OFFSET(Import.PLQ,$A199-1,AF$15-1,1,1)),IF($E199&lt;&gt;1,IF(ISNUMBER(INDEX(Import.PLE,Detalhamento!$E199,Detalhamento!AF$15)),IF(INDEX(Import.PLE,Detalhamento!$E199,Detalhamento!AF$15)&lt;=mediçao,0,OFFSET(Import.PLQ,$A199-1,AF$15-1,1,1)),OFFSET(Import.PLQ,$A199-1,AF$15-1,1,1)),(1-PLE!$AA$28)*OFFSET(Import.PLQ,$A199-1,AF$15-1,1,1))))</f>
        <v>0</v>
      </c>
      <c r="AG199" s="144">
        <f ca="1">IF(AG$13="",0,CHOOSE(Detalhamento.OpçãoServiços,OFFSET(Import.PLQ,$A199-1,AG$15-1,1,1),IF($E199&lt;&gt;1,IF(ISNUMBER(INDEX(Import.PLE,Detalhamento!$E199,Detalhamento!AG$15)),IF(INDEX(Import.PLE,Detalhamento!$E199,Detalhamento!AG$15)&lt;=mediçao,OFFSET(Import.PLQ,$A199-1,AG$15-1,1,1),0),0),PLE!$AA$28*OFFSET(Import.PLQ,$A199-1,AG$15-1,1,1)),IF($E199&lt;&gt;1,IF(ISNUMBER(INDEX(Import.PLE,Detalhamento!$E199,Detalhamento!AG$15)),IF(INDEX(Import.PLE,Detalhamento!$E199,Detalhamento!AG$15)&lt;=mediçao,0,OFFSET(Import.PLQ,$A199-1,AG$15-1,1,1)),OFFSET(Import.PLQ,$A199-1,AG$15-1,1,1)),(1-PLE!$AA$28)*OFFSET(Import.PLQ,$A199-1,AG$15-1,1,1))))</f>
        <v>0</v>
      </c>
      <c r="AH199" s="144">
        <f ca="1">IF(AH$13="",0,CHOOSE(Detalhamento.OpçãoServiços,OFFSET(Import.PLQ,$A199-1,AH$15-1,1,1),IF($E199&lt;&gt;1,IF(ISNUMBER(INDEX(Import.PLE,Detalhamento!$E199,Detalhamento!AH$15)),IF(INDEX(Import.PLE,Detalhamento!$E199,Detalhamento!AH$15)&lt;=mediçao,OFFSET(Import.PLQ,$A199-1,AH$15-1,1,1),0),0),PLE!$AA$28*OFFSET(Import.PLQ,$A199-1,AH$15-1,1,1)),IF($E199&lt;&gt;1,IF(ISNUMBER(INDEX(Import.PLE,Detalhamento!$E199,Detalhamento!AH$15)),IF(INDEX(Import.PLE,Detalhamento!$E199,Detalhamento!AH$15)&lt;=mediçao,0,OFFSET(Import.PLQ,$A199-1,AH$15-1,1,1)),OFFSET(Import.PLQ,$A199-1,AH$15-1,1,1)),(1-PLE!$AA$28)*OFFSET(Import.PLQ,$A199-1,AH$15-1,1,1))))</f>
        <v>0</v>
      </c>
      <c r="AI199" s="144">
        <f ca="1">IF(AI$13="",0,CHOOSE(Detalhamento.OpçãoServiços,OFFSET(Import.PLQ,$A199-1,AI$15-1,1,1),IF($E199&lt;&gt;1,IF(ISNUMBER(INDEX(Import.PLE,Detalhamento!$E199,Detalhamento!AI$15)),IF(INDEX(Import.PLE,Detalhamento!$E199,Detalhamento!AI$15)&lt;=mediçao,OFFSET(Import.PLQ,$A199-1,AI$15-1,1,1),0),0),PLE!$AA$28*OFFSET(Import.PLQ,$A199-1,AI$15-1,1,1)),IF($E199&lt;&gt;1,IF(ISNUMBER(INDEX(Import.PLE,Detalhamento!$E199,Detalhamento!AI$15)),IF(INDEX(Import.PLE,Detalhamento!$E199,Detalhamento!AI$15)&lt;=mediçao,0,OFFSET(Import.PLQ,$A199-1,AI$15-1,1,1)),OFFSET(Import.PLQ,$A199-1,AI$15-1,1,1)),(1-PLE!$AA$28)*OFFSET(Import.PLQ,$A199-1,AI$15-1,1,1))))</f>
        <v>0</v>
      </c>
      <c r="AJ199" s="144">
        <f ca="1">IF(AJ$13="",0,CHOOSE(Detalhamento.OpçãoServiços,OFFSET(Import.PLQ,$A199-1,AJ$15-1,1,1),IF($E199&lt;&gt;1,IF(ISNUMBER(INDEX(Import.PLE,Detalhamento!$E199,Detalhamento!AJ$15)),IF(INDEX(Import.PLE,Detalhamento!$E199,Detalhamento!AJ$15)&lt;=mediçao,OFFSET(Import.PLQ,$A199-1,AJ$15-1,1,1),0),0),PLE!$AA$28*OFFSET(Import.PLQ,$A199-1,AJ$15-1,1,1)),IF($E199&lt;&gt;1,IF(ISNUMBER(INDEX(Import.PLE,Detalhamento!$E199,Detalhamento!AJ$15)),IF(INDEX(Import.PLE,Detalhamento!$E199,Detalhamento!AJ$15)&lt;=mediçao,0,OFFSET(Import.PLQ,$A199-1,AJ$15-1,1,1)),OFFSET(Import.PLQ,$A199-1,AJ$15-1,1,1)),(1-PLE!$AA$28)*OFFSET(Import.PLQ,$A199-1,AJ$15-1,1,1))))</f>
        <v>0</v>
      </c>
      <c r="AK199" s="144">
        <f ca="1">IF(AK$13="",0,CHOOSE(Detalhamento.OpçãoServiços,OFFSET(Import.PLQ,$A199-1,AK$15-1,1,1),IF($E199&lt;&gt;1,IF(ISNUMBER(INDEX(Import.PLE,Detalhamento!$E199,Detalhamento!AK$15)),IF(INDEX(Import.PLE,Detalhamento!$E199,Detalhamento!AK$15)&lt;=mediçao,OFFSET(Import.PLQ,$A199-1,AK$15-1,1,1),0),0),PLE!$AA$28*OFFSET(Import.PLQ,$A199-1,AK$15-1,1,1)),IF($E199&lt;&gt;1,IF(ISNUMBER(INDEX(Import.PLE,Detalhamento!$E199,Detalhamento!AK$15)),IF(INDEX(Import.PLE,Detalhamento!$E199,Detalhamento!AK$15)&lt;=mediçao,0,OFFSET(Import.PLQ,$A199-1,AK$15-1,1,1)),OFFSET(Import.PLQ,$A199-1,AK$15-1,1,1)),(1-PLE!$AA$28)*OFFSET(Import.PLQ,$A199-1,AK$15-1,1,1))))</f>
        <v>0</v>
      </c>
      <c r="AL199" s="144">
        <f ca="1">IF(AL$13="",0,CHOOSE(Detalhamento.OpçãoServiços,OFFSET(Import.PLQ,$A199-1,AL$15-1,1,1),IF($E199&lt;&gt;1,IF(ISNUMBER(INDEX(Import.PLE,Detalhamento!$E199,Detalhamento!AL$15)),IF(INDEX(Import.PLE,Detalhamento!$E199,Detalhamento!AL$15)&lt;=mediçao,OFFSET(Import.PLQ,$A199-1,AL$15-1,1,1),0),0),PLE!$AA$28*OFFSET(Import.PLQ,$A199-1,AL$15-1,1,1)),IF($E199&lt;&gt;1,IF(ISNUMBER(INDEX(Import.PLE,Detalhamento!$E199,Detalhamento!AL$15)),IF(INDEX(Import.PLE,Detalhamento!$E199,Detalhamento!AL$15)&lt;=mediçao,0,OFFSET(Import.PLQ,$A199-1,AL$15-1,1,1)),OFFSET(Import.PLQ,$A199-1,AL$15-1,1,1)),(1-PLE!$AA$28)*OFFSET(Import.PLQ,$A199-1,AL$15-1,1,1))))</f>
        <v>0</v>
      </c>
      <c r="AM199" s="144">
        <f ca="1">IF(AM$13="",0,CHOOSE(Detalhamento.OpçãoServiços,OFFSET(Import.PLQ,$A199-1,AM$15-1,1,1),IF($E199&lt;&gt;1,IF(ISNUMBER(INDEX(Import.PLE,Detalhamento!$E199,Detalhamento!AM$15)),IF(INDEX(Import.PLE,Detalhamento!$E199,Detalhamento!AM$15)&lt;=mediçao,OFFSET(Import.PLQ,$A199-1,AM$15-1,1,1),0),0),PLE!$AA$28*OFFSET(Import.PLQ,$A199-1,AM$15-1,1,1)),IF($E199&lt;&gt;1,IF(ISNUMBER(INDEX(Import.PLE,Detalhamento!$E199,Detalhamento!AM$15)),IF(INDEX(Import.PLE,Detalhamento!$E199,Detalhamento!AM$15)&lt;=mediçao,0,OFFSET(Import.PLQ,$A199-1,AM$15-1,1,1)),OFFSET(Import.PLQ,$A199-1,AM$15-1,1,1)),(1-PLE!$AA$28)*OFFSET(Import.PLQ,$A199-1,AM$15-1,1,1))))</f>
        <v>0</v>
      </c>
      <c r="AN199" s="144">
        <f ca="1">IF(AN$13="",0,CHOOSE(Detalhamento.OpçãoServiços,OFFSET(Import.PLQ,$A199-1,AN$15-1,1,1),IF($E199&lt;&gt;1,IF(ISNUMBER(INDEX(Import.PLE,Detalhamento!$E199,Detalhamento!AN$15)),IF(INDEX(Import.PLE,Detalhamento!$E199,Detalhamento!AN$15)&lt;=mediçao,OFFSET(Import.PLQ,$A199-1,AN$15-1,1,1),0),0),PLE!$AA$28*OFFSET(Import.PLQ,$A199-1,AN$15-1,1,1)),IF($E199&lt;&gt;1,IF(ISNUMBER(INDEX(Import.PLE,Detalhamento!$E199,Detalhamento!AN$15)),IF(INDEX(Import.PLE,Detalhamento!$E199,Detalhamento!AN$15)&lt;=mediçao,0,OFFSET(Import.PLQ,$A199-1,AN$15-1,1,1)),OFFSET(Import.PLQ,$A199-1,AN$15-1,1,1)),(1-PLE!$AA$28)*OFFSET(Import.PLQ,$A199-1,AN$15-1,1,1))))</f>
        <v>0</v>
      </c>
      <c r="AO199" s="144">
        <f ca="1">IF(AO$13="",0,CHOOSE(Detalhamento.OpçãoServiços,OFFSET(Import.PLQ,$A199-1,AO$15-1,1,1),IF($E199&lt;&gt;1,IF(ISNUMBER(INDEX(Import.PLE,Detalhamento!$E199,Detalhamento!AO$15)),IF(INDEX(Import.PLE,Detalhamento!$E199,Detalhamento!AO$15)&lt;=mediçao,OFFSET(Import.PLQ,$A199-1,AO$15-1,1,1),0),0),PLE!$AA$28*OFFSET(Import.PLQ,$A199-1,AO$15-1,1,1)),IF($E199&lt;&gt;1,IF(ISNUMBER(INDEX(Import.PLE,Detalhamento!$E199,Detalhamento!AO$15)),IF(INDEX(Import.PLE,Detalhamento!$E199,Detalhamento!AO$15)&lt;=mediçao,0,OFFSET(Import.PLQ,$A199-1,AO$15-1,1,1)),OFFSET(Import.PLQ,$A199-1,AO$15-1,1,1)),(1-PLE!$AA$28)*OFFSET(Import.PLQ,$A199-1,AO$15-1,1,1))))</f>
        <v>0</v>
      </c>
      <c r="AP199" s="144">
        <f ca="1">IF(AP$13="",0,CHOOSE(Detalhamento.OpçãoServiços,OFFSET(Import.PLQ,$A199-1,AP$15-1,1,1),IF($E199&lt;&gt;1,IF(ISNUMBER(INDEX(Import.PLE,Detalhamento!$E199,Detalhamento!AP$15)),IF(INDEX(Import.PLE,Detalhamento!$E199,Detalhamento!AP$15)&lt;=mediçao,OFFSET(Import.PLQ,$A199-1,AP$15-1,1,1),0),0),PLE!$AA$28*OFFSET(Import.PLQ,$A199-1,AP$15-1,1,1)),IF($E199&lt;&gt;1,IF(ISNUMBER(INDEX(Import.PLE,Detalhamento!$E199,Detalhamento!AP$15)),IF(INDEX(Import.PLE,Detalhamento!$E199,Detalhamento!AP$15)&lt;=mediçao,0,OFFSET(Import.PLQ,$A199-1,AP$15-1,1,1)),OFFSET(Import.PLQ,$A199-1,AP$15-1,1,1)),(1-PLE!$AA$28)*OFFSET(Import.PLQ,$A199-1,AP$15-1,1,1))))</f>
        <v>0</v>
      </c>
      <c r="AQ199" s="144">
        <f ca="1">IF(AQ$13="",0,CHOOSE(Detalhamento.OpçãoServiços,OFFSET(Import.PLQ,$A199-1,AQ$15-1,1,1),IF($E199&lt;&gt;1,IF(ISNUMBER(INDEX(Import.PLE,Detalhamento!$E199,Detalhamento!AQ$15)),IF(INDEX(Import.PLE,Detalhamento!$E199,Detalhamento!AQ$15)&lt;=mediçao,OFFSET(Import.PLQ,$A199-1,AQ$15-1,1,1),0),0),PLE!$AA$28*OFFSET(Import.PLQ,$A199-1,AQ$15-1,1,1)),IF($E199&lt;&gt;1,IF(ISNUMBER(INDEX(Import.PLE,Detalhamento!$E199,Detalhamento!AQ$15)),IF(INDEX(Import.PLE,Detalhamento!$E199,Detalhamento!AQ$15)&lt;=mediçao,0,OFFSET(Import.PLQ,$A199-1,AQ$15-1,1,1)),OFFSET(Import.PLQ,$A199-1,AQ$15-1,1,1)),(1-PLE!$AA$28)*OFFSET(Import.PLQ,$A199-1,AQ$15-1,1,1))))</f>
        <v>0</v>
      </c>
      <c r="AR199" s="144">
        <f ca="1">IF(AR$13="",0,CHOOSE(Detalhamento.OpçãoServiços,OFFSET(Import.PLQ,$A199-1,AR$15-1,1,1),IF($E199&lt;&gt;1,IF(ISNUMBER(INDEX(Import.PLE,Detalhamento!$E199,Detalhamento!AR$15)),IF(INDEX(Import.PLE,Detalhamento!$E199,Detalhamento!AR$15)&lt;=mediçao,OFFSET(Import.PLQ,$A199-1,AR$15-1,1,1),0),0),PLE!$AA$28*OFFSET(Import.PLQ,$A199-1,AR$15-1,1,1)),IF($E199&lt;&gt;1,IF(ISNUMBER(INDEX(Import.PLE,Detalhamento!$E199,Detalhamento!AR$15)),IF(INDEX(Import.PLE,Detalhamento!$E199,Detalhamento!AR$15)&lt;=mediçao,0,OFFSET(Import.PLQ,$A199-1,AR$15-1,1,1)),OFFSET(Import.PLQ,$A199-1,AR$15-1,1,1)),(1-PLE!$AA$28)*OFFSET(Import.PLQ,$A199-1,AR$15-1,1,1))))</f>
        <v>0</v>
      </c>
      <c r="AS199" s="144">
        <f ca="1">IF(AS$13="",0,CHOOSE(Detalhamento.OpçãoServiços,OFFSET(Import.PLQ,$A199-1,AS$15-1,1,1),IF($E199&lt;&gt;1,IF(ISNUMBER(INDEX(Import.PLE,Detalhamento!$E199,Detalhamento!AS$15)),IF(INDEX(Import.PLE,Detalhamento!$E199,Detalhamento!AS$15)&lt;=mediçao,OFFSET(Import.PLQ,$A199-1,AS$15-1,1,1),0),0),PLE!$AA$28*OFFSET(Import.PLQ,$A199-1,AS$15-1,1,1)),IF($E199&lt;&gt;1,IF(ISNUMBER(INDEX(Import.PLE,Detalhamento!$E199,Detalhamento!AS$15)),IF(INDEX(Import.PLE,Detalhamento!$E199,Detalhamento!AS$15)&lt;=mediçao,0,OFFSET(Import.PLQ,$A199-1,AS$15-1,1,1)),OFFSET(Import.PLQ,$A199-1,AS$15-1,1,1)),(1-PLE!$AA$28)*OFFSET(Import.PLQ,$A199-1,AS$15-1,1,1))))</f>
        <v>0</v>
      </c>
      <c r="AT199" s="144">
        <f ca="1">IF(AT$13="",0,CHOOSE(Detalhamento.OpçãoServiços,OFFSET(Import.PLQ,$A199-1,AT$15-1,1,1),IF($E199&lt;&gt;1,IF(ISNUMBER(INDEX(Import.PLE,Detalhamento!$E199,Detalhamento!AT$15)),IF(INDEX(Import.PLE,Detalhamento!$E199,Detalhamento!AT$15)&lt;=mediçao,OFFSET(Import.PLQ,$A199-1,AT$15-1,1,1),0),0),PLE!$AA$28*OFFSET(Import.PLQ,$A199-1,AT$15-1,1,1)),IF($E199&lt;&gt;1,IF(ISNUMBER(INDEX(Import.PLE,Detalhamento!$E199,Detalhamento!AT$15)),IF(INDEX(Import.PLE,Detalhamento!$E199,Detalhamento!AT$15)&lt;=mediçao,0,OFFSET(Import.PLQ,$A199-1,AT$15-1,1,1)),OFFSET(Import.PLQ,$A199-1,AT$15-1,1,1)),(1-PLE!$AA$28)*OFFSET(Import.PLQ,$A199-1,AT$15-1,1,1))))</f>
        <v>0</v>
      </c>
      <c r="AU199" s="144">
        <f ca="1">IF(AU$13="",0,CHOOSE(Detalhamento.OpçãoServiços,OFFSET(Import.PLQ,$A199-1,AU$15-1,1,1),IF($E199&lt;&gt;1,IF(ISNUMBER(INDEX(Import.PLE,Detalhamento!$E199,Detalhamento!AU$15)),IF(INDEX(Import.PLE,Detalhamento!$E199,Detalhamento!AU$15)&lt;=mediçao,OFFSET(Import.PLQ,$A199-1,AU$15-1,1,1),0),0),PLE!$AA$28*OFFSET(Import.PLQ,$A199-1,AU$15-1,1,1)),IF($E199&lt;&gt;1,IF(ISNUMBER(INDEX(Import.PLE,Detalhamento!$E199,Detalhamento!AU$15)),IF(INDEX(Import.PLE,Detalhamento!$E199,Detalhamento!AU$15)&lt;=mediçao,0,OFFSET(Import.PLQ,$A199-1,AU$15-1,1,1)),OFFSET(Import.PLQ,$A199-1,AU$15-1,1,1)),(1-PLE!$AA$28)*OFFSET(Import.PLQ,$A199-1,AU$15-1,1,1))))</f>
        <v>0</v>
      </c>
      <c r="AV199" s="144">
        <f ca="1">IF(AV$13="",0,CHOOSE(Detalhamento.OpçãoServiços,OFFSET(Import.PLQ,$A199-1,AV$15-1,1,1),IF($E199&lt;&gt;1,IF(ISNUMBER(INDEX(Import.PLE,Detalhamento!$E199,Detalhamento!AV$15)),IF(INDEX(Import.PLE,Detalhamento!$E199,Detalhamento!AV$15)&lt;=mediçao,OFFSET(Import.PLQ,$A199-1,AV$15-1,1,1),0),0),PLE!$AA$28*OFFSET(Import.PLQ,$A199-1,AV$15-1,1,1)),IF($E199&lt;&gt;1,IF(ISNUMBER(INDEX(Import.PLE,Detalhamento!$E199,Detalhamento!AV$15)),IF(INDEX(Import.PLE,Detalhamento!$E199,Detalhamento!AV$15)&lt;=mediçao,0,OFFSET(Import.PLQ,$A199-1,AV$15-1,1,1)),OFFSET(Import.PLQ,$A199-1,AV$15-1,1,1)),(1-PLE!$AA$28)*OFFSET(Import.PLQ,$A199-1,AV$15-1,1,1))))</f>
        <v>0</v>
      </c>
      <c r="AW199" s="144">
        <f ca="1">IF(AW$13="",0,CHOOSE(Detalhamento.OpçãoServiços,OFFSET(Import.PLQ,$A199-1,AW$15-1,1,1),IF($E199&lt;&gt;1,IF(ISNUMBER(INDEX(Import.PLE,Detalhamento!$E199,Detalhamento!AW$15)),IF(INDEX(Import.PLE,Detalhamento!$E199,Detalhamento!AW$15)&lt;=mediçao,OFFSET(Import.PLQ,$A199-1,AW$15-1,1,1),0),0),PLE!$AA$28*OFFSET(Import.PLQ,$A199-1,AW$15-1,1,1)),IF($E199&lt;&gt;1,IF(ISNUMBER(INDEX(Import.PLE,Detalhamento!$E199,Detalhamento!AW$15)),IF(INDEX(Import.PLE,Detalhamento!$E199,Detalhamento!AW$15)&lt;=mediçao,0,OFFSET(Import.PLQ,$A199-1,AW$15-1,1,1)),OFFSET(Import.PLQ,$A199-1,AW$15-1,1,1)),(1-PLE!$AA$28)*OFFSET(Import.PLQ,$A199-1,AW$15-1,1,1))))</f>
        <v>0</v>
      </c>
      <c r="AX199" s="144">
        <f ca="1">IF(AX$13="",0,CHOOSE(Detalhamento.OpçãoServiços,OFFSET(Import.PLQ,$A199-1,AX$15-1,1,1),IF($E199&lt;&gt;1,IF(ISNUMBER(INDEX(Import.PLE,Detalhamento!$E199,Detalhamento!AX$15)),IF(INDEX(Import.PLE,Detalhamento!$E199,Detalhamento!AX$15)&lt;=mediçao,OFFSET(Import.PLQ,$A199-1,AX$15-1,1,1),0),0),PLE!$AA$28*OFFSET(Import.PLQ,$A199-1,AX$15-1,1,1)),IF($E199&lt;&gt;1,IF(ISNUMBER(INDEX(Import.PLE,Detalhamento!$E199,Detalhamento!AX$15)),IF(INDEX(Import.PLE,Detalhamento!$E199,Detalhamento!AX$15)&lt;=mediçao,0,OFFSET(Import.PLQ,$A199-1,AX$15-1,1,1)),OFFSET(Import.PLQ,$A199-1,AX$15-1,1,1)),(1-PLE!$AA$28)*OFFSET(Import.PLQ,$A199-1,AX$15-1,1,1))))</f>
        <v>0</v>
      </c>
      <c r="AY199" s="144">
        <f ca="1">IF(AY$13="",0,CHOOSE(Detalhamento.OpçãoServiços,OFFSET(Import.PLQ,$A199-1,AY$15-1,1,1),IF($E199&lt;&gt;1,IF(ISNUMBER(INDEX(Import.PLE,Detalhamento!$E199,Detalhamento!AY$15)),IF(INDEX(Import.PLE,Detalhamento!$E199,Detalhamento!AY$15)&lt;=mediçao,OFFSET(Import.PLQ,$A199-1,AY$15-1,1,1),0),0),PLE!$AA$28*OFFSET(Import.PLQ,$A199-1,AY$15-1,1,1)),IF($E199&lt;&gt;1,IF(ISNUMBER(INDEX(Import.PLE,Detalhamento!$E199,Detalhamento!AY$15)),IF(INDEX(Import.PLE,Detalhamento!$E199,Detalhamento!AY$15)&lt;=mediçao,0,OFFSET(Import.PLQ,$A199-1,AY$15-1,1,1)),OFFSET(Import.PLQ,$A199-1,AY$15-1,1,1)),(1-PLE!$AA$28)*OFFSET(Import.PLQ,$A199-1,AY$15-1,1,1))))</f>
        <v>0</v>
      </c>
      <c r="AZ199" s="144">
        <f ca="1">IF(AZ$13="",0,CHOOSE(Detalhamento.OpçãoServiços,OFFSET(Import.PLQ,$A199-1,AZ$15-1,1,1),IF($E199&lt;&gt;1,IF(ISNUMBER(INDEX(Import.PLE,Detalhamento!$E199,Detalhamento!AZ$15)),IF(INDEX(Import.PLE,Detalhamento!$E199,Detalhamento!AZ$15)&lt;=mediçao,OFFSET(Import.PLQ,$A199-1,AZ$15-1,1,1),0),0),PLE!$AA$28*OFFSET(Import.PLQ,$A199-1,AZ$15-1,1,1)),IF($E199&lt;&gt;1,IF(ISNUMBER(INDEX(Import.PLE,Detalhamento!$E199,Detalhamento!AZ$15)),IF(INDEX(Import.PLE,Detalhamento!$E199,Detalhamento!AZ$15)&lt;=mediçao,0,OFFSET(Import.PLQ,$A199-1,AZ$15-1,1,1)),OFFSET(Import.PLQ,$A199-1,AZ$15-1,1,1)),(1-PLE!$AA$28)*OFFSET(Import.PLQ,$A199-1,AZ$15-1,1,1))))</f>
        <v>0</v>
      </c>
      <c r="BA199" s="144">
        <f ca="1">IF(BA$13="",0,CHOOSE(Detalhamento.OpçãoServiços,OFFSET(Import.PLQ,$A199-1,BA$15-1,1,1),IF($E199&lt;&gt;1,IF(ISNUMBER(INDEX(Import.PLE,Detalhamento!$E199,Detalhamento!BA$15)),IF(INDEX(Import.PLE,Detalhamento!$E199,Detalhamento!BA$15)&lt;=mediçao,OFFSET(Import.PLQ,$A199-1,BA$15-1,1,1),0),0),PLE!$AA$28*OFFSET(Import.PLQ,$A199-1,BA$15-1,1,1)),IF($E199&lt;&gt;1,IF(ISNUMBER(INDEX(Import.PLE,Detalhamento!$E199,Detalhamento!BA$15)),IF(INDEX(Import.PLE,Detalhamento!$E199,Detalhamento!BA$15)&lt;=mediçao,0,OFFSET(Import.PLQ,$A199-1,BA$15-1,1,1)),OFFSET(Import.PLQ,$A199-1,BA$15-1,1,1)),(1-PLE!$AA$28)*OFFSET(Import.PLQ,$A199-1,BA$15-1,1,1))))</f>
        <v>0</v>
      </c>
      <c r="BB199" s="144">
        <f ca="1">IF(BB$13="",0,CHOOSE(Detalhamento.OpçãoServiços,OFFSET(Import.PLQ,$A199-1,BB$15-1,1,1),IF($E199&lt;&gt;1,IF(ISNUMBER(INDEX(Import.PLE,Detalhamento!$E199,Detalhamento!BB$15)),IF(INDEX(Import.PLE,Detalhamento!$E199,Detalhamento!BB$15)&lt;=mediçao,OFFSET(Import.PLQ,$A199-1,BB$15-1,1,1),0),0),PLE!$AA$28*OFFSET(Import.PLQ,$A199-1,BB$15-1,1,1)),IF($E199&lt;&gt;1,IF(ISNUMBER(INDEX(Import.PLE,Detalhamento!$E199,Detalhamento!BB$15)),IF(INDEX(Import.PLE,Detalhamento!$E199,Detalhamento!BB$15)&lt;=mediçao,0,OFFSET(Import.PLQ,$A199-1,BB$15-1,1,1)),OFFSET(Import.PLQ,$A199-1,BB$15-1,1,1)),(1-PLE!$AA$28)*OFFSET(Import.PLQ,$A199-1,BB$15-1,1,1))))</f>
        <v>0</v>
      </c>
      <c r="BC199" s="144">
        <f ca="1">IF(BC$13="",0,CHOOSE(Detalhamento.OpçãoServiços,OFFSET(Import.PLQ,$A199-1,BC$15-1,1,1),IF($E199&lt;&gt;1,IF(ISNUMBER(INDEX(Import.PLE,Detalhamento!$E199,Detalhamento!BC$15)),IF(INDEX(Import.PLE,Detalhamento!$E199,Detalhamento!BC$15)&lt;=mediçao,OFFSET(Import.PLQ,$A199-1,BC$15-1,1,1),0),0),PLE!$AA$28*OFFSET(Import.PLQ,$A199-1,BC$15-1,1,1)),IF($E199&lt;&gt;1,IF(ISNUMBER(INDEX(Import.PLE,Detalhamento!$E199,Detalhamento!BC$15)),IF(INDEX(Import.PLE,Detalhamento!$E199,Detalhamento!BC$15)&lt;=mediçao,0,OFFSET(Import.PLQ,$A199-1,BC$15-1,1,1)),OFFSET(Import.PLQ,$A199-1,BC$15-1,1,1)),(1-PLE!$AA$28)*OFFSET(Import.PLQ,$A199-1,BC$15-1,1,1))))</f>
        <v>0</v>
      </c>
      <c r="BD199" s="144">
        <f ca="1">IF(BD$13="",0,CHOOSE(Detalhamento.OpçãoServiços,OFFSET(Import.PLQ,$A199-1,BD$15-1,1,1),IF($E199&lt;&gt;1,IF(ISNUMBER(INDEX(Import.PLE,Detalhamento!$E199,Detalhamento!BD$15)),IF(INDEX(Import.PLE,Detalhamento!$E199,Detalhamento!BD$15)&lt;=mediçao,OFFSET(Import.PLQ,$A199-1,BD$15-1,1,1),0),0),PLE!$AA$28*OFFSET(Import.PLQ,$A199-1,BD$15-1,1,1)),IF($E199&lt;&gt;1,IF(ISNUMBER(INDEX(Import.PLE,Detalhamento!$E199,Detalhamento!BD$15)),IF(INDEX(Import.PLE,Detalhamento!$E199,Detalhamento!BD$15)&lt;=mediçao,0,OFFSET(Import.PLQ,$A199-1,BD$15-1,1,1)),OFFSET(Import.PLQ,$A199-1,BD$15-1,1,1)),(1-PLE!$AA$28)*OFFSET(Import.PLQ,$A199-1,BD$15-1,1,1))))</f>
        <v>0</v>
      </c>
      <c r="BE199" s="144">
        <f ca="1">IF(BE$13="",0,CHOOSE(Detalhamento.OpçãoServiços,OFFSET(Import.PLQ,$A199-1,BE$15-1,1,1),IF($E199&lt;&gt;1,IF(ISNUMBER(INDEX(Import.PLE,Detalhamento!$E199,Detalhamento!BE$15)),IF(INDEX(Import.PLE,Detalhamento!$E199,Detalhamento!BE$15)&lt;=mediçao,OFFSET(Import.PLQ,$A199-1,BE$15-1,1,1),0),0),PLE!$AA$28*OFFSET(Import.PLQ,$A199-1,BE$15-1,1,1)),IF($E199&lt;&gt;1,IF(ISNUMBER(INDEX(Import.PLE,Detalhamento!$E199,Detalhamento!BE$15)),IF(INDEX(Import.PLE,Detalhamento!$E199,Detalhamento!BE$15)&lt;=mediçao,0,OFFSET(Import.PLQ,$A199-1,BE$15-1,1,1)),OFFSET(Import.PLQ,$A199-1,BE$15-1,1,1)),(1-PLE!$AA$28)*OFFSET(Import.PLQ,$A199-1,BE$15-1,1,1))))</f>
        <v>0</v>
      </c>
      <c r="BF199" s="144">
        <f ca="1">IF(BF$13="",0,CHOOSE(Detalhamento.OpçãoServiços,OFFSET(Import.PLQ,$A199-1,BF$15-1,1,1),IF($E199&lt;&gt;1,IF(ISNUMBER(INDEX(Import.PLE,Detalhamento!$E199,Detalhamento!BF$15)),IF(INDEX(Import.PLE,Detalhamento!$E199,Detalhamento!BF$15)&lt;=mediçao,OFFSET(Import.PLQ,$A199-1,BF$15-1,1,1),0),0),PLE!$AA$28*OFFSET(Import.PLQ,$A199-1,BF$15-1,1,1)),IF($E199&lt;&gt;1,IF(ISNUMBER(INDEX(Import.PLE,Detalhamento!$E199,Detalhamento!BF$15)),IF(INDEX(Import.PLE,Detalhamento!$E199,Detalhamento!BF$15)&lt;=mediçao,0,OFFSET(Import.PLQ,$A199-1,BF$15-1,1,1)),OFFSET(Import.PLQ,$A199-1,BF$15-1,1,1)),(1-PLE!$AA$28)*OFFSET(Import.PLQ,$A199-1,BF$15-1,1,1))))</f>
        <v>0</v>
      </c>
      <c r="BG199" s="144">
        <f ca="1">IF(BG$13="",0,CHOOSE(Detalhamento.OpçãoServiços,OFFSET(Import.PLQ,$A199-1,BG$15-1,1,1),IF($E199&lt;&gt;1,IF(ISNUMBER(INDEX(Import.PLE,Detalhamento!$E199,Detalhamento!BG$15)),IF(INDEX(Import.PLE,Detalhamento!$E199,Detalhamento!BG$15)&lt;=mediçao,OFFSET(Import.PLQ,$A199-1,BG$15-1,1,1),0),0),PLE!$AA$28*OFFSET(Import.PLQ,$A199-1,BG$15-1,1,1)),IF($E199&lt;&gt;1,IF(ISNUMBER(INDEX(Import.PLE,Detalhamento!$E199,Detalhamento!BG$15)),IF(INDEX(Import.PLE,Detalhamento!$E199,Detalhamento!BG$15)&lt;=mediçao,0,OFFSET(Import.PLQ,$A199-1,BG$15-1,1,1)),OFFSET(Import.PLQ,$A199-1,BG$15-1,1,1)),(1-PLE!$AA$28)*OFFSET(Import.PLQ,$A199-1,BG$15-1,1,1))))</f>
        <v>0</v>
      </c>
      <c r="BH199" s="144">
        <f ca="1">IF(BH$13="",0,CHOOSE(Detalhamento.OpçãoServiços,OFFSET(Import.PLQ,$A199-1,BH$15-1,1,1),IF($E199&lt;&gt;1,IF(ISNUMBER(INDEX(Import.PLE,Detalhamento!$E199,Detalhamento!BH$15)),IF(INDEX(Import.PLE,Detalhamento!$E199,Detalhamento!BH$15)&lt;=mediçao,OFFSET(Import.PLQ,$A199-1,BH$15-1,1,1),0),0),PLE!$AA$28*OFFSET(Import.PLQ,$A199-1,BH$15-1,1,1)),IF($E199&lt;&gt;1,IF(ISNUMBER(INDEX(Import.PLE,Detalhamento!$E199,Detalhamento!BH$15)),IF(INDEX(Import.PLE,Detalhamento!$E199,Detalhamento!BH$15)&lt;=mediçao,0,OFFSET(Import.PLQ,$A199-1,BH$15-1,1,1)),OFFSET(Import.PLQ,$A199-1,BH$15-1,1,1)),(1-PLE!$AA$28)*OFFSET(Import.PLQ,$A199-1,BH$15-1,1,1))))</f>
        <v>0</v>
      </c>
      <c r="BI199" s="144">
        <f ca="1">IF(BI$13="",0,CHOOSE(Detalhamento.OpçãoServiços,OFFSET(Import.PLQ,$A199-1,BI$15-1,1,1),IF($E199&lt;&gt;1,IF(ISNUMBER(INDEX(Import.PLE,Detalhamento!$E199,Detalhamento!BI$15)),IF(INDEX(Import.PLE,Detalhamento!$E199,Detalhamento!BI$15)&lt;=mediçao,OFFSET(Import.PLQ,$A199-1,BI$15-1,1,1),0),0),PLE!$AA$28*OFFSET(Import.PLQ,$A199-1,BI$15-1,1,1)),IF($E199&lt;&gt;1,IF(ISNUMBER(INDEX(Import.PLE,Detalhamento!$E199,Detalhamento!BI$15)),IF(INDEX(Import.PLE,Detalhamento!$E199,Detalhamento!BI$15)&lt;=mediçao,0,OFFSET(Import.PLQ,$A199-1,BI$15-1,1,1)),OFFSET(Import.PLQ,$A199-1,BI$15-1,1,1)),(1-PLE!$AA$28)*OFFSET(Import.PLQ,$A199-1,BI$15-1,1,1))))</f>
        <v>0</v>
      </c>
    </row>
    <row r="200" spans="1:61" ht="10.5" hidden="1" x14ac:dyDescent="0.25">
      <c r="A200" s="155">
        <v>184</v>
      </c>
      <c r="B200" s="21" t="str">
        <f t="shared" ca="1" si="25"/>
        <v>Nível</v>
      </c>
      <c r="E200" s="153" t="str">
        <f t="shared" ca="1" si="26"/>
        <v/>
      </c>
      <c r="F200" s="154">
        <f t="shared" ca="1" si="27"/>
        <v>0</v>
      </c>
      <c r="G200" s="154" t="str">
        <f t="shared" ref="G200:H219" ca="1" si="32">OFFSET(LIorçamento,$A200-1,G$16,1,1)</f>
        <v>2.9.1</v>
      </c>
      <c r="H200" s="182" t="str">
        <f t="shared" ca="1" si="32"/>
        <v>TUBULAÇÕES E CONEXÕES EM PVC</v>
      </c>
      <c r="I200" s="37" t="str">
        <f t="shared" ca="1" si="28"/>
        <v/>
      </c>
      <c r="J200" s="144" t="str">
        <f t="shared" ca="1" si="29"/>
        <v/>
      </c>
      <c r="K200" s="67"/>
      <c r="L200" s="144">
        <f ca="1">IF(L$13="",0,CHOOSE(Detalhamento.OpçãoServiços,OFFSET(Import.PLQ,$A200-1,L$15-1,1,1),IF($E200&lt;&gt;1,IF(ISNUMBER(INDEX(Import.PLE,Detalhamento!$E200,Detalhamento!L$15)),IF(INDEX(Import.PLE,Detalhamento!$E200,Detalhamento!L$15)&lt;=mediçao,OFFSET(Import.PLQ,$A200-1,L$15-1,1,1),0),0),PLE!$AA$28*OFFSET(Import.PLQ,$A200-1,L$15-1,1,1)),IF($E200&lt;&gt;1,IF(ISNUMBER(INDEX(Import.PLE,Detalhamento!$E200,Detalhamento!L$15)),IF(INDEX(Import.PLE,Detalhamento!$E200,Detalhamento!L$15)&lt;=mediçao,0,OFFSET(Import.PLQ,$A200-1,L$15-1,1,1)),OFFSET(Import.PLQ,$A200-1,L$15-1,1,1)),(1-PLE!$AA$28)*OFFSET(Import.PLQ,$A200-1,L$15-1,1,1))))</f>
        <v>0</v>
      </c>
      <c r="M200" s="144">
        <f ca="1">IF(M$13="",0,CHOOSE(Detalhamento.OpçãoServiços,OFFSET(Import.PLQ,$A200-1,M$15-1,1,1),IF($E200&lt;&gt;1,IF(ISNUMBER(INDEX(Import.PLE,Detalhamento!$E200,Detalhamento!M$15)),IF(INDEX(Import.PLE,Detalhamento!$E200,Detalhamento!M$15)&lt;=mediçao,OFFSET(Import.PLQ,$A200-1,M$15-1,1,1),0),0),PLE!$AA$28*OFFSET(Import.PLQ,$A200-1,M$15-1,1,1)),IF($E200&lt;&gt;1,IF(ISNUMBER(INDEX(Import.PLE,Detalhamento!$E200,Detalhamento!M$15)),IF(INDEX(Import.PLE,Detalhamento!$E200,Detalhamento!M$15)&lt;=mediçao,0,OFFSET(Import.PLQ,$A200-1,M$15-1,1,1)),OFFSET(Import.PLQ,$A200-1,M$15-1,1,1)),(1-PLE!$AA$28)*OFFSET(Import.PLQ,$A200-1,M$15-1,1,1))))</f>
        <v>0</v>
      </c>
      <c r="N200" s="144">
        <f ca="1">IF(N$13="",0,CHOOSE(Detalhamento.OpçãoServiços,OFFSET(Import.PLQ,$A200-1,N$15-1,1,1),IF($E200&lt;&gt;1,IF(ISNUMBER(INDEX(Import.PLE,Detalhamento!$E200,Detalhamento!N$15)),IF(INDEX(Import.PLE,Detalhamento!$E200,Detalhamento!N$15)&lt;=mediçao,OFFSET(Import.PLQ,$A200-1,N$15-1,1,1),0),0),PLE!$AA$28*OFFSET(Import.PLQ,$A200-1,N$15-1,1,1)),IF($E200&lt;&gt;1,IF(ISNUMBER(INDEX(Import.PLE,Detalhamento!$E200,Detalhamento!N$15)),IF(INDEX(Import.PLE,Detalhamento!$E200,Detalhamento!N$15)&lt;=mediçao,0,OFFSET(Import.PLQ,$A200-1,N$15-1,1,1)),OFFSET(Import.PLQ,$A200-1,N$15-1,1,1)),(1-PLE!$AA$28)*OFFSET(Import.PLQ,$A200-1,N$15-1,1,1))))</f>
        <v>0</v>
      </c>
      <c r="O200" s="144">
        <f ca="1">IF(O$13="",0,CHOOSE(Detalhamento.OpçãoServiços,OFFSET(Import.PLQ,$A200-1,O$15-1,1,1),IF($E200&lt;&gt;1,IF(ISNUMBER(INDEX(Import.PLE,Detalhamento!$E200,Detalhamento!O$15)),IF(INDEX(Import.PLE,Detalhamento!$E200,Detalhamento!O$15)&lt;=mediçao,OFFSET(Import.PLQ,$A200-1,O$15-1,1,1),0),0),PLE!$AA$28*OFFSET(Import.PLQ,$A200-1,O$15-1,1,1)),IF($E200&lt;&gt;1,IF(ISNUMBER(INDEX(Import.PLE,Detalhamento!$E200,Detalhamento!O$15)),IF(INDEX(Import.PLE,Detalhamento!$E200,Detalhamento!O$15)&lt;=mediçao,0,OFFSET(Import.PLQ,$A200-1,O$15-1,1,1)),OFFSET(Import.PLQ,$A200-1,O$15-1,1,1)),(1-PLE!$AA$28)*OFFSET(Import.PLQ,$A200-1,O$15-1,1,1))))</f>
        <v>0</v>
      </c>
      <c r="P200" s="144">
        <f ca="1">IF(P$13="",0,CHOOSE(Detalhamento.OpçãoServiços,OFFSET(Import.PLQ,$A200-1,P$15-1,1,1),IF($E200&lt;&gt;1,IF(ISNUMBER(INDEX(Import.PLE,Detalhamento!$E200,Detalhamento!P$15)),IF(INDEX(Import.PLE,Detalhamento!$E200,Detalhamento!P$15)&lt;=mediçao,OFFSET(Import.PLQ,$A200-1,P$15-1,1,1),0),0),PLE!$AA$28*OFFSET(Import.PLQ,$A200-1,P$15-1,1,1)),IF($E200&lt;&gt;1,IF(ISNUMBER(INDEX(Import.PLE,Detalhamento!$E200,Detalhamento!P$15)),IF(INDEX(Import.PLE,Detalhamento!$E200,Detalhamento!P$15)&lt;=mediçao,0,OFFSET(Import.PLQ,$A200-1,P$15-1,1,1)),OFFSET(Import.PLQ,$A200-1,P$15-1,1,1)),(1-PLE!$AA$28)*OFFSET(Import.PLQ,$A200-1,P$15-1,1,1))))</f>
        <v>0</v>
      </c>
      <c r="Q200" s="144">
        <f ca="1">IF(Q$13="",0,CHOOSE(Detalhamento.OpçãoServiços,OFFSET(Import.PLQ,$A200-1,Q$15-1,1,1),IF($E200&lt;&gt;1,IF(ISNUMBER(INDEX(Import.PLE,Detalhamento!$E200,Detalhamento!Q$15)),IF(INDEX(Import.PLE,Detalhamento!$E200,Detalhamento!Q$15)&lt;=mediçao,OFFSET(Import.PLQ,$A200-1,Q$15-1,1,1),0),0),PLE!$AA$28*OFFSET(Import.PLQ,$A200-1,Q$15-1,1,1)),IF($E200&lt;&gt;1,IF(ISNUMBER(INDEX(Import.PLE,Detalhamento!$E200,Detalhamento!Q$15)),IF(INDEX(Import.PLE,Detalhamento!$E200,Detalhamento!Q$15)&lt;=mediçao,0,OFFSET(Import.PLQ,$A200-1,Q$15-1,1,1)),OFFSET(Import.PLQ,$A200-1,Q$15-1,1,1)),(1-PLE!$AA$28)*OFFSET(Import.PLQ,$A200-1,Q$15-1,1,1))))</f>
        <v>0</v>
      </c>
      <c r="R200" s="144">
        <f ca="1">IF(R$13="",0,CHOOSE(Detalhamento.OpçãoServiços,OFFSET(Import.PLQ,$A200-1,R$15-1,1,1),IF($E200&lt;&gt;1,IF(ISNUMBER(INDEX(Import.PLE,Detalhamento!$E200,Detalhamento!R$15)),IF(INDEX(Import.PLE,Detalhamento!$E200,Detalhamento!R$15)&lt;=mediçao,OFFSET(Import.PLQ,$A200-1,R$15-1,1,1),0),0),PLE!$AA$28*OFFSET(Import.PLQ,$A200-1,R$15-1,1,1)),IF($E200&lt;&gt;1,IF(ISNUMBER(INDEX(Import.PLE,Detalhamento!$E200,Detalhamento!R$15)),IF(INDEX(Import.PLE,Detalhamento!$E200,Detalhamento!R$15)&lt;=mediçao,0,OFFSET(Import.PLQ,$A200-1,R$15-1,1,1)),OFFSET(Import.PLQ,$A200-1,R$15-1,1,1)),(1-PLE!$AA$28)*OFFSET(Import.PLQ,$A200-1,R$15-1,1,1))))</f>
        <v>0</v>
      </c>
      <c r="S200" s="144">
        <f ca="1">IF(S$13="",0,CHOOSE(Detalhamento.OpçãoServiços,OFFSET(Import.PLQ,$A200-1,S$15-1,1,1),IF($E200&lt;&gt;1,IF(ISNUMBER(INDEX(Import.PLE,Detalhamento!$E200,Detalhamento!S$15)),IF(INDEX(Import.PLE,Detalhamento!$E200,Detalhamento!S$15)&lt;=mediçao,OFFSET(Import.PLQ,$A200-1,S$15-1,1,1),0),0),PLE!$AA$28*OFFSET(Import.PLQ,$A200-1,S$15-1,1,1)),IF($E200&lt;&gt;1,IF(ISNUMBER(INDEX(Import.PLE,Detalhamento!$E200,Detalhamento!S$15)),IF(INDEX(Import.PLE,Detalhamento!$E200,Detalhamento!S$15)&lt;=mediçao,0,OFFSET(Import.PLQ,$A200-1,S$15-1,1,1)),OFFSET(Import.PLQ,$A200-1,S$15-1,1,1)),(1-PLE!$AA$28)*OFFSET(Import.PLQ,$A200-1,S$15-1,1,1))))</f>
        <v>0</v>
      </c>
      <c r="T200" s="144">
        <f ca="1">IF(T$13="",0,CHOOSE(Detalhamento.OpçãoServiços,OFFSET(Import.PLQ,$A200-1,T$15-1,1,1),IF($E200&lt;&gt;1,IF(ISNUMBER(INDEX(Import.PLE,Detalhamento!$E200,Detalhamento!T$15)),IF(INDEX(Import.PLE,Detalhamento!$E200,Detalhamento!T$15)&lt;=mediçao,OFFSET(Import.PLQ,$A200-1,T$15-1,1,1),0),0),PLE!$AA$28*OFFSET(Import.PLQ,$A200-1,T$15-1,1,1)),IF($E200&lt;&gt;1,IF(ISNUMBER(INDEX(Import.PLE,Detalhamento!$E200,Detalhamento!T$15)),IF(INDEX(Import.PLE,Detalhamento!$E200,Detalhamento!T$15)&lt;=mediçao,0,OFFSET(Import.PLQ,$A200-1,T$15-1,1,1)),OFFSET(Import.PLQ,$A200-1,T$15-1,1,1)),(1-PLE!$AA$28)*OFFSET(Import.PLQ,$A200-1,T$15-1,1,1))))</f>
        <v>0</v>
      </c>
      <c r="U200" s="144">
        <f ca="1">IF(U$13="",0,CHOOSE(Detalhamento.OpçãoServiços,OFFSET(Import.PLQ,$A200-1,U$15-1,1,1),IF($E200&lt;&gt;1,IF(ISNUMBER(INDEX(Import.PLE,Detalhamento!$E200,Detalhamento!U$15)),IF(INDEX(Import.PLE,Detalhamento!$E200,Detalhamento!U$15)&lt;=mediçao,OFFSET(Import.PLQ,$A200-1,U$15-1,1,1),0),0),PLE!$AA$28*OFFSET(Import.PLQ,$A200-1,U$15-1,1,1)),IF($E200&lt;&gt;1,IF(ISNUMBER(INDEX(Import.PLE,Detalhamento!$E200,Detalhamento!U$15)),IF(INDEX(Import.PLE,Detalhamento!$E200,Detalhamento!U$15)&lt;=mediçao,0,OFFSET(Import.PLQ,$A200-1,U$15-1,1,1)),OFFSET(Import.PLQ,$A200-1,U$15-1,1,1)),(1-PLE!$AA$28)*OFFSET(Import.PLQ,$A200-1,U$15-1,1,1))))</f>
        <v>0</v>
      </c>
      <c r="V200" s="144">
        <f ca="1">IF(V$13="",0,CHOOSE(Detalhamento.OpçãoServiços,OFFSET(Import.PLQ,$A200-1,V$15-1,1,1),IF($E200&lt;&gt;1,IF(ISNUMBER(INDEX(Import.PLE,Detalhamento!$E200,Detalhamento!V$15)),IF(INDEX(Import.PLE,Detalhamento!$E200,Detalhamento!V$15)&lt;=mediçao,OFFSET(Import.PLQ,$A200-1,V$15-1,1,1),0),0),PLE!$AA$28*OFFSET(Import.PLQ,$A200-1,V$15-1,1,1)),IF($E200&lt;&gt;1,IF(ISNUMBER(INDEX(Import.PLE,Detalhamento!$E200,Detalhamento!V$15)),IF(INDEX(Import.PLE,Detalhamento!$E200,Detalhamento!V$15)&lt;=mediçao,0,OFFSET(Import.PLQ,$A200-1,V$15-1,1,1)),OFFSET(Import.PLQ,$A200-1,V$15-1,1,1)),(1-PLE!$AA$28)*OFFSET(Import.PLQ,$A200-1,V$15-1,1,1))))</f>
        <v>0</v>
      </c>
      <c r="W200" s="144">
        <f ca="1">IF(W$13="",0,CHOOSE(Detalhamento.OpçãoServiços,OFFSET(Import.PLQ,$A200-1,W$15-1,1,1),IF($E200&lt;&gt;1,IF(ISNUMBER(INDEX(Import.PLE,Detalhamento!$E200,Detalhamento!W$15)),IF(INDEX(Import.PLE,Detalhamento!$E200,Detalhamento!W$15)&lt;=mediçao,OFFSET(Import.PLQ,$A200-1,W$15-1,1,1),0),0),PLE!$AA$28*OFFSET(Import.PLQ,$A200-1,W$15-1,1,1)),IF($E200&lt;&gt;1,IF(ISNUMBER(INDEX(Import.PLE,Detalhamento!$E200,Detalhamento!W$15)),IF(INDEX(Import.PLE,Detalhamento!$E200,Detalhamento!W$15)&lt;=mediçao,0,OFFSET(Import.PLQ,$A200-1,W$15-1,1,1)),OFFSET(Import.PLQ,$A200-1,W$15-1,1,1)),(1-PLE!$AA$28)*OFFSET(Import.PLQ,$A200-1,W$15-1,1,1))))</f>
        <v>0</v>
      </c>
      <c r="X200" s="144">
        <f ca="1">IF(X$13="",0,CHOOSE(Detalhamento.OpçãoServiços,OFFSET(Import.PLQ,$A200-1,X$15-1,1,1),IF($E200&lt;&gt;1,IF(ISNUMBER(INDEX(Import.PLE,Detalhamento!$E200,Detalhamento!X$15)),IF(INDEX(Import.PLE,Detalhamento!$E200,Detalhamento!X$15)&lt;=mediçao,OFFSET(Import.PLQ,$A200-1,X$15-1,1,1),0),0),PLE!$AA$28*OFFSET(Import.PLQ,$A200-1,X$15-1,1,1)),IF($E200&lt;&gt;1,IF(ISNUMBER(INDEX(Import.PLE,Detalhamento!$E200,Detalhamento!X$15)),IF(INDEX(Import.PLE,Detalhamento!$E200,Detalhamento!X$15)&lt;=mediçao,0,OFFSET(Import.PLQ,$A200-1,X$15-1,1,1)),OFFSET(Import.PLQ,$A200-1,X$15-1,1,1)),(1-PLE!$AA$28)*OFFSET(Import.PLQ,$A200-1,X$15-1,1,1))))</f>
        <v>0</v>
      </c>
      <c r="Y200" s="144">
        <f ca="1">IF(Y$13="",0,CHOOSE(Detalhamento.OpçãoServiços,OFFSET(Import.PLQ,$A200-1,Y$15-1,1,1),IF($E200&lt;&gt;1,IF(ISNUMBER(INDEX(Import.PLE,Detalhamento!$E200,Detalhamento!Y$15)),IF(INDEX(Import.PLE,Detalhamento!$E200,Detalhamento!Y$15)&lt;=mediçao,OFFSET(Import.PLQ,$A200-1,Y$15-1,1,1),0),0),PLE!$AA$28*OFFSET(Import.PLQ,$A200-1,Y$15-1,1,1)),IF($E200&lt;&gt;1,IF(ISNUMBER(INDEX(Import.PLE,Detalhamento!$E200,Detalhamento!Y$15)),IF(INDEX(Import.PLE,Detalhamento!$E200,Detalhamento!Y$15)&lt;=mediçao,0,OFFSET(Import.PLQ,$A200-1,Y$15-1,1,1)),OFFSET(Import.PLQ,$A200-1,Y$15-1,1,1)),(1-PLE!$AA$28)*OFFSET(Import.PLQ,$A200-1,Y$15-1,1,1))))</f>
        <v>0</v>
      </c>
      <c r="Z200" s="144">
        <f ca="1">IF(Z$13="",0,CHOOSE(Detalhamento.OpçãoServiços,OFFSET(Import.PLQ,$A200-1,Z$15-1,1,1),IF($E200&lt;&gt;1,IF(ISNUMBER(INDEX(Import.PLE,Detalhamento!$E200,Detalhamento!Z$15)),IF(INDEX(Import.PLE,Detalhamento!$E200,Detalhamento!Z$15)&lt;=mediçao,OFFSET(Import.PLQ,$A200-1,Z$15-1,1,1),0),0),PLE!$AA$28*OFFSET(Import.PLQ,$A200-1,Z$15-1,1,1)),IF($E200&lt;&gt;1,IF(ISNUMBER(INDEX(Import.PLE,Detalhamento!$E200,Detalhamento!Z$15)),IF(INDEX(Import.PLE,Detalhamento!$E200,Detalhamento!Z$15)&lt;=mediçao,0,OFFSET(Import.PLQ,$A200-1,Z$15-1,1,1)),OFFSET(Import.PLQ,$A200-1,Z$15-1,1,1)),(1-PLE!$AA$28)*OFFSET(Import.PLQ,$A200-1,Z$15-1,1,1))))</f>
        <v>0</v>
      </c>
      <c r="AA200" s="144">
        <f ca="1">IF(AA$13="",0,CHOOSE(Detalhamento.OpçãoServiços,OFFSET(Import.PLQ,$A200-1,AA$15-1,1,1),IF($E200&lt;&gt;1,IF(ISNUMBER(INDEX(Import.PLE,Detalhamento!$E200,Detalhamento!AA$15)),IF(INDEX(Import.PLE,Detalhamento!$E200,Detalhamento!AA$15)&lt;=mediçao,OFFSET(Import.PLQ,$A200-1,AA$15-1,1,1),0),0),PLE!$AA$28*OFFSET(Import.PLQ,$A200-1,AA$15-1,1,1)),IF($E200&lt;&gt;1,IF(ISNUMBER(INDEX(Import.PLE,Detalhamento!$E200,Detalhamento!AA$15)),IF(INDEX(Import.PLE,Detalhamento!$E200,Detalhamento!AA$15)&lt;=mediçao,0,OFFSET(Import.PLQ,$A200-1,AA$15-1,1,1)),OFFSET(Import.PLQ,$A200-1,AA$15-1,1,1)),(1-PLE!$AA$28)*OFFSET(Import.PLQ,$A200-1,AA$15-1,1,1))))</f>
        <v>0</v>
      </c>
      <c r="AB200" s="144">
        <f ca="1">IF(AB$13="",0,CHOOSE(Detalhamento.OpçãoServiços,OFFSET(Import.PLQ,$A200-1,AB$15-1,1,1),IF($E200&lt;&gt;1,IF(ISNUMBER(INDEX(Import.PLE,Detalhamento!$E200,Detalhamento!AB$15)),IF(INDEX(Import.PLE,Detalhamento!$E200,Detalhamento!AB$15)&lt;=mediçao,OFFSET(Import.PLQ,$A200-1,AB$15-1,1,1),0),0),PLE!$AA$28*OFFSET(Import.PLQ,$A200-1,AB$15-1,1,1)),IF($E200&lt;&gt;1,IF(ISNUMBER(INDEX(Import.PLE,Detalhamento!$E200,Detalhamento!AB$15)),IF(INDEX(Import.PLE,Detalhamento!$E200,Detalhamento!AB$15)&lt;=mediçao,0,OFFSET(Import.PLQ,$A200-1,AB$15-1,1,1)),OFFSET(Import.PLQ,$A200-1,AB$15-1,1,1)),(1-PLE!$AA$28)*OFFSET(Import.PLQ,$A200-1,AB$15-1,1,1))))</f>
        <v>0</v>
      </c>
      <c r="AC200" s="144">
        <f ca="1">IF(AC$13="",0,CHOOSE(Detalhamento.OpçãoServiços,OFFSET(Import.PLQ,$A200-1,AC$15-1,1,1),IF($E200&lt;&gt;1,IF(ISNUMBER(INDEX(Import.PLE,Detalhamento!$E200,Detalhamento!AC$15)),IF(INDEX(Import.PLE,Detalhamento!$E200,Detalhamento!AC$15)&lt;=mediçao,OFFSET(Import.PLQ,$A200-1,AC$15-1,1,1),0),0),PLE!$AA$28*OFFSET(Import.PLQ,$A200-1,AC$15-1,1,1)),IF($E200&lt;&gt;1,IF(ISNUMBER(INDEX(Import.PLE,Detalhamento!$E200,Detalhamento!AC$15)),IF(INDEX(Import.PLE,Detalhamento!$E200,Detalhamento!AC$15)&lt;=mediçao,0,OFFSET(Import.PLQ,$A200-1,AC$15-1,1,1)),OFFSET(Import.PLQ,$A200-1,AC$15-1,1,1)),(1-PLE!$AA$28)*OFFSET(Import.PLQ,$A200-1,AC$15-1,1,1))))</f>
        <v>0</v>
      </c>
      <c r="AD200" s="144">
        <f ca="1">IF(AD$13="",0,CHOOSE(Detalhamento.OpçãoServiços,OFFSET(Import.PLQ,$A200-1,AD$15-1,1,1),IF($E200&lt;&gt;1,IF(ISNUMBER(INDEX(Import.PLE,Detalhamento!$E200,Detalhamento!AD$15)),IF(INDEX(Import.PLE,Detalhamento!$E200,Detalhamento!AD$15)&lt;=mediçao,OFFSET(Import.PLQ,$A200-1,AD$15-1,1,1),0),0),PLE!$AA$28*OFFSET(Import.PLQ,$A200-1,AD$15-1,1,1)),IF($E200&lt;&gt;1,IF(ISNUMBER(INDEX(Import.PLE,Detalhamento!$E200,Detalhamento!AD$15)),IF(INDEX(Import.PLE,Detalhamento!$E200,Detalhamento!AD$15)&lt;=mediçao,0,OFFSET(Import.PLQ,$A200-1,AD$15-1,1,1)),OFFSET(Import.PLQ,$A200-1,AD$15-1,1,1)),(1-PLE!$AA$28)*OFFSET(Import.PLQ,$A200-1,AD$15-1,1,1))))</f>
        <v>0</v>
      </c>
      <c r="AE200" s="144">
        <f ca="1">IF(AE$13="",0,CHOOSE(Detalhamento.OpçãoServiços,OFFSET(Import.PLQ,$A200-1,AE$15-1,1,1),IF($E200&lt;&gt;1,IF(ISNUMBER(INDEX(Import.PLE,Detalhamento!$E200,Detalhamento!AE$15)),IF(INDEX(Import.PLE,Detalhamento!$E200,Detalhamento!AE$15)&lt;=mediçao,OFFSET(Import.PLQ,$A200-1,AE$15-1,1,1),0),0),PLE!$AA$28*OFFSET(Import.PLQ,$A200-1,AE$15-1,1,1)),IF($E200&lt;&gt;1,IF(ISNUMBER(INDEX(Import.PLE,Detalhamento!$E200,Detalhamento!AE$15)),IF(INDEX(Import.PLE,Detalhamento!$E200,Detalhamento!AE$15)&lt;=mediçao,0,OFFSET(Import.PLQ,$A200-1,AE$15-1,1,1)),OFFSET(Import.PLQ,$A200-1,AE$15-1,1,1)),(1-PLE!$AA$28)*OFFSET(Import.PLQ,$A200-1,AE$15-1,1,1))))</f>
        <v>0</v>
      </c>
      <c r="AF200" s="144">
        <f ca="1">IF(AF$13="",0,CHOOSE(Detalhamento.OpçãoServiços,OFFSET(Import.PLQ,$A200-1,AF$15-1,1,1),IF($E200&lt;&gt;1,IF(ISNUMBER(INDEX(Import.PLE,Detalhamento!$E200,Detalhamento!AF$15)),IF(INDEX(Import.PLE,Detalhamento!$E200,Detalhamento!AF$15)&lt;=mediçao,OFFSET(Import.PLQ,$A200-1,AF$15-1,1,1),0),0),PLE!$AA$28*OFFSET(Import.PLQ,$A200-1,AF$15-1,1,1)),IF($E200&lt;&gt;1,IF(ISNUMBER(INDEX(Import.PLE,Detalhamento!$E200,Detalhamento!AF$15)),IF(INDEX(Import.PLE,Detalhamento!$E200,Detalhamento!AF$15)&lt;=mediçao,0,OFFSET(Import.PLQ,$A200-1,AF$15-1,1,1)),OFFSET(Import.PLQ,$A200-1,AF$15-1,1,1)),(1-PLE!$AA$28)*OFFSET(Import.PLQ,$A200-1,AF$15-1,1,1))))</f>
        <v>0</v>
      </c>
      <c r="AG200" s="144">
        <f ca="1">IF(AG$13="",0,CHOOSE(Detalhamento.OpçãoServiços,OFFSET(Import.PLQ,$A200-1,AG$15-1,1,1),IF($E200&lt;&gt;1,IF(ISNUMBER(INDEX(Import.PLE,Detalhamento!$E200,Detalhamento!AG$15)),IF(INDEX(Import.PLE,Detalhamento!$E200,Detalhamento!AG$15)&lt;=mediçao,OFFSET(Import.PLQ,$A200-1,AG$15-1,1,1),0),0),PLE!$AA$28*OFFSET(Import.PLQ,$A200-1,AG$15-1,1,1)),IF($E200&lt;&gt;1,IF(ISNUMBER(INDEX(Import.PLE,Detalhamento!$E200,Detalhamento!AG$15)),IF(INDEX(Import.PLE,Detalhamento!$E200,Detalhamento!AG$15)&lt;=mediçao,0,OFFSET(Import.PLQ,$A200-1,AG$15-1,1,1)),OFFSET(Import.PLQ,$A200-1,AG$15-1,1,1)),(1-PLE!$AA$28)*OFFSET(Import.PLQ,$A200-1,AG$15-1,1,1))))</f>
        <v>0</v>
      </c>
      <c r="AH200" s="144">
        <f ca="1">IF(AH$13="",0,CHOOSE(Detalhamento.OpçãoServiços,OFFSET(Import.PLQ,$A200-1,AH$15-1,1,1),IF($E200&lt;&gt;1,IF(ISNUMBER(INDEX(Import.PLE,Detalhamento!$E200,Detalhamento!AH$15)),IF(INDEX(Import.PLE,Detalhamento!$E200,Detalhamento!AH$15)&lt;=mediçao,OFFSET(Import.PLQ,$A200-1,AH$15-1,1,1),0),0),PLE!$AA$28*OFFSET(Import.PLQ,$A200-1,AH$15-1,1,1)),IF($E200&lt;&gt;1,IF(ISNUMBER(INDEX(Import.PLE,Detalhamento!$E200,Detalhamento!AH$15)),IF(INDEX(Import.PLE,Detalhamento!$E200,Detalhamento!AH$15)&lt;=mediçao,0,OFFSET(Import.PLQ,$A200-1,AH$15-1,1,1)),OFFSET(Import.PLQ,$A200-1,AH$15-1,1,1)),(1-PLE!$AA$28)*OFFSET(Import.PLQ,$A200-1,AH$15-1,1,1))))</f>
        <v>0</v>
      </c>
      <c r="AI200" s="144">
        <f ca="1">IF(AI$13="",0,CHOOSE(Detalhamento.OpçãoServiços,OFFSET(Import.PLQ,$A200-1,AI$15-1,1,1),IF($E200&lt;&gt;1,IF(ISNUMBER(INDEX(Import.PLE,Detalhamento!$E200,Detalhamento!AI$15)),IF(INDEX(Import.PLE,Detalhamento!$E200,Detalhamento!AI$15)&lt;=mediçao,OFFSET(Import.PLQ,$A200-1,AI$15-1,1,1),0),0),PLE!$AA$28*OFFSET(Import.PLQ,$A200-1,AI$15-1,1,1)),IF($E200&lt;&gt;1,IF(ISNUMBER(INDEX(Import.PLE,Detalhamento!$E200,Detalhamento!AI$15)),IF(INDEX(Import.PLE,Detalhamento!$E200,Detalhamento!AI$15)&lt;=mediçao,0,OFFSET(Import.PLQ,$A200-1,AI$15-1,1,1)),OFFSET(Import.PLQ,$A200-1,AI$15-1,1,1)),(1-PLE!$AA$28)*OFFSET(Import.PLQ,$A200-1,AI$15-1,1,1))))</f>
        <v>0</v>
      </c>
      <c r="AJ200" s="144">
        <f ca="1">IF(AJ$13="",0,CHOOSE(Detalhamento.OpçãoServiços,OFFSET(Import.PLQ,$A200-1,AJ$15-1,1,1),IF($E200&lt;&gt;1,IF(ISNUMBER(INDEX(Import.PLE,Detalhamento!$E200,Detalhamento!AJ$15)),IF(INDEX(Import.PLE,Detalhamento!$E200,Detalhamento!AJ$15)&lt;=mediçao,OFFSET(Import.PLQ,$A200-1,AJ$15-1,1,1),0),0),PLE!$AA$28*OFFSET(Import.PLQ,$A200-1,AJ$15-1,1,1)),IF($E200&lt;&gt;1,IF(ISNUMBER(INDEX(Import.PLE,Detalhamento!$E200,Detalhamento!AJ$15)),IF(INDEX(Import.PLE,Detalhamento!$E200,Detalhamento!AJ$15)&lt;=mediçao,0,OFFSET(Import.PLQ,$A200-1,AJ$15-1,1,1)),OFFSET(Import.PLQ,$A200-1,AJ$15-1,1,1)),(1-PLE!$AA$28)*OFFSET(Import.PLQ,$A200-1,AJ$15-1,1,1))))</f>
        <v>0</v>
      </c>
      <c r="AK200" s="144">
        <f ca="1">IF(AK$13="",0,CHOOSE(Detalhamento.OpçãoServiços,OFFSET(Import.PLQ,$A200-1,AK$15-1,1,1),IF($E200&lt;&gt;1,IF(ISNUMBER(INDEX(Import.PLE,Detalhamento!$E200,Detalhamento!AK$15)),IF(INDEX(Import.PLE,Detalhamento!$E200,Detalhamento!AK$15)&lt;=mediçao,OFFSET(Import.PLQ,$A200-1,AK$15-1,1,1),0),0),PLE!$AA$28*OFFSET(Import.PLQ,$A200-1,AK$15-1,1,1)),IF($E200&lt;&gt;1,IF(ISNUMBER(INDEX(Import.PLE,Detalhamento!$E200,Detalhamento!AK$15)),IF(INDEX(Import.PLE,Detalhamento!$E200,Detalhamento!AK$15)&lt;=mediçao,0,OFFSET(Import.PLQ,$A200-1,AK$15-1,1,1)),OFFSET(Import.PLQ,$A200-1,AK$15-1,1,1)),(1-PLE!$AA$28)*OFFSET(Import.PLQ,$A200-1,AK$15-1,1,1))))</f>
        <v>0</v>
      </c>
      <c r="AL200" s="144">
        <f ca="1">IF(AL$13="",0,CHOOSE(Detalhamento.OpçãoServiços,OFFSET(Import.PLQ,$A200-1,AL$15-1,1,1),IF($E200&lt;&gt;1,IF(ISNUMBER(INDEX(Import.PLE,Detalhamento!$E200,Detalhamento!AL$15)),IF(INDEX(Import.PLE,Detalhamento!$E200,Detalhamento!AL$15)&lt;=mediçao,OFFSET(Import.PLQ,$A200-1,AL$15-1,1,1),0),0),PLE!$AA$28*OFFSET(Import.PLQ,$A200-1,AL$15-1,1,1)),IF($E200&lt;&gt;1,IF(ISNUMBER(INDEX(Import.PLE,Detalhamento!$E200,Detalhamento!AL$15)),IF(INDEX(Import.PLE,Detalhamento!$E200,Detalhamento!AL$15)&lt;=mediçao,0,OFFSET(Import.PLQ,$A200-1,AL$15-1,1,1)),OFFSET(Import.PLQ,$A200-1,AL$15-1,1,1)),(1-PLE!$AA$28)*OFFSET(Import.PLQ,$A200-1,AL$15-1,1,1))))</f>
        <v>0</v>
      </c>
      <c r="AM200" s="144">
        <f ca="1">IF(AM$13="",0,CHOOSE(Detalhamento.OpçãoServiços,OFFSET(Import.PLQ,$A200-1,AM$15-1,1,1),IF($E200&lt;&gt;1,IF(ISNUMBER(INDEX(Import.PLE,Detalhamento!$E200,Detalhamento!AM$15)),IF(INDEX(Import.PLE,Detalhamento!$E200,Detalhamento!AM$15)&lt;=mediçao,OFFSET(Import.PLQ,$A200-1,AM$15-1,1,1),0),0),PLE!$AA$28*OFFSET(Import.PLQ,$A200-1,AM$15-1,1,1)),IF($E200&lt;&gt;1,IF(ISNUMBER(INDEX(Import.PLE,Detalhamento!$E200,Detalhamento!AM$15)),IF(INDEX(Import.PLE,Detalhamento!$E200,Detalhamento!AM$15)&lt;=mediçao,0,OFFSET(Import.PLQ,$A200-1,AM$15-1,1,1)),OFFSET(Import.PLQ,$A200-1,AM$15-1,1,1)),(1-PLE!$AA$28)*OFFSET(Import.PLQ,$A200-1,AM$15-1,1,1))))</f>
        <v>0</v>
      </c>
      <c r="AN200" s="144">
        <f ca="1">IF(AN$13="",0,CHOOSE(Detalhamento.OpçãoServiços,OFFSET(Import.PLQ,$A200-1,AN$15-1,1,1),IF($E200&lt;&gt;1,IF(ISNUMBER(INDEX(Import.PLE,Detalhamento!$E200,Detalhamento!AN$15)),IF(INDEX(Import.PLE,Detalhamento!$E200,Detalhamento!AN$15)&lt;=mediçao,OFFSET(Import.PLQ,$A200-1,AN$15-1,1,1),0),0),PLE!$AA$28*OFFSET(Import.PLQ,$A200-1,AN$15-1,1,1)),IF($E200&lt;&gt;1,IF(ISNUMBER(INDEX(Import.PLE,Detalhamento!$E200,Detalhamento!AN$15)),IF(INDEX(Import.PLE,Detalhamento!$E200,Detalhamento!AN$15)&lt;=mediçao,0,OFFSET(Import.PLQ,$A200-1,AN$15-1,1,1)),OFFSET(Import.PLQ,$A200-1,AN$15-1,1,1)),(1-PLE!$AA$28)*OFFSET(Import.PLQ,$A200-1,AN$15-1,1,1))))</f>
        <v>0</v>
      </c>
      <c r="AO200" s="144">
        <f ca="1">IF(AO$13="",0,CHOOSE(Detalhamento.OpçãoServiços,OFFSET(Import.PLQ,$A200-1,AO$15-1,1,1),IF($E200&lt;&gt;1,IF(ISNUMBER(INDEX(Import.PLE,Detalhamento!$E200,Detalhamento!AO$15)),IF(INDEX(Import.PLE,Detalhamento!$E200,Detalhamento!AO$15)&lt;=mediçao,OFFSET(Import.PLQ,$A200-1,AO$15-1,1,1),0),0),PLE!$AA$28*OFFSET(Import.PLQ,$A200-1,AO$15-1,1,1)),IF($E200&lt;&gt;1,IF(ISNUMBER(INDEX(Import.PLE,Detalhamento!$E200,Detalhamento!AO$15)),IF(INDEX(Import.PLE,Detalhamento!$E200,Detalhamento!AO$15)&lt;=mediçao,0,OFFSET(Import.PLQ,$A200-1,AO$15-1,1,1)),OFFSET(Import.PLQ,$A200-1,AO$15-1,1,1)),(1-PLE!$AA$28)*OFFSET(Import.PLQ,$A200-1,AO$15-1,1,1))))</f>
        <v>0</v>
      </c>
      <c r="AP200" s="144">
        <f ca="1">IF(AP$13="",0,CHOOSE(Detalhamento.OpçãoServiços,OFFSET(Import.PLQ,$A200-1,AP$15-1,1,1),IF($E200&lt;&gt;1,IF(ISNUMBER(INDEX(Import.PLE,Detalhamento!$E200,Detalhamento!AP$15)),IF(INDEX(Import.PLE,Detalhamento!$E200,Detalhamento!AP$15)&lt;=mediçao,OFFSET(Import.PLQ,$A200-1,AP$15-1,1,1),0),0),PLE!$AA$28*OFFSET(Import.PLQ,$A200-1,AP$15-1,1,1)),IF($E200&lt;&gt;1,IF(ISNUMBER(INDEX(Import.PLE,Detalhamento!$E200,Detalhamento!AP$15)),IF(INDEX(Import.PLE,Detalhamento!$E200,Detalhamento!AP$15)&lt;=mediçao,0,OFFSET(Import.PLQ,$A200-1,AP$15-1,1,1)),OFFSET(Import.PLQ,$A200-1,AP$15-1,1,1)),(1-PLE!$AA$28)*OFFSET(Import.PLQ,$A200-1,AP$15-1,1,1))))</f>
        <v>0</v>
      </c>
      <c r="AQ200" s="144">
        <f ca="1">IF(AQ$13="",0,CHOOSE(Detalhamento.OpçãoServiços,OFFSET(Import.PLQ,$A200-1,AQ$15-1,1,1),IF($E200&lt;&gt;1,IF(ISNUMBER(INDEX(Import.PLE,Detalhamento!$E200,Detalhamento!AQ$15)),IF(INDEX(Import.PLE,Detalhamento!$E200,Detalhamento!AQ$15)&lt;=mediçao,OFFSET(Import.PLQ,$A200-1,AQ$15-1,1,1),0),0),PLE!$AA$28*OFFSET(Import.PLQ,$A200-1,AQ$15-1,1,1)),IF($E200&lt;&gt;1,IF(ISNUMBER(INDEX(Import.PLE,Detalhamento!$E200,Detalhamento!AQ$15)),IF(INDEX(Import.PLE,Detalhamento!$E200,Detalhamento!AQ$15)&lt;=mediçao,0,OFFSET(Import.PLQ,$A200-1,AQ$15-1,1,1)),OFFSET(Import.PLQ,$A200-1,AQ$15-1,1,1)),(1-PLE!$AA$28)*OFFSET(Import.PLQ,$A200-1,AQ$15-1,1,1))))</f>
        <v>0</v>
      </c>
      <c r="AR200" s="144">
        <f ca="1">IF(AR$13="",0,CHOOSE(Detalhamento.OpçãoServiços,OFFSET(Import.PLQ,$A200-1,AR$15-1,1,1),IF($E200&lt;&gt;1,IF(ISNUMBER(INDEX(Import.PLE,Detalhamento!$E200,Detalhamento!AR$15)),IF(INDEX(Import.PLE,Detalhamento!$E200,Detalhamento!AR$15)&lt;=mediçao,OFFSET(Import.PLQ,$A200-1,AR$15-1,1,1),0),0),PLE!$AA$28*OFFSET(Import.PLQ,$A200-1,AR$15-1,1,1)),IF($E200&lt;&gt;1,IF(ISNUMBER(INDEX(Import.PLE,Detalhamento!$E200,Detalhamento!AR$15)),IF(INDEX(Import.PLE,Detalhamento!$E200,Detalhamento!AR$15)&lt;=mediçao,0,OFFSET(Import.PLQ,$A200-1,AR$15-1,1,1)),OFFSET(Import.PLQ,$A200-1,AR$15-1,1,1)),(1-PLE!$AA$28)*OFFSET(Import.PLQ,$A200-1,AR$15-1,1,1))))</f>
        <v>0</v>
      </c>
      <c r="AS200" s="144">
        <f ca="1">IF(AS$13="",0,CHOOSE(Detalhamento.OpçãoServiços,OFFSET(Import.PLQ,$A200-1,AS$15-1,1,1),IF($E200&lt;&gt;1,IF(ISNUMBER(INDEX(Import.PLE,Detalhamento!$E200,Detalhamento!AS$15)),IF(INDEX(Import.PLE,Detalhamento!$E200,Detalhamento!AS$15)&lt;=mediçao,OFFSET(Import.PLQ,$A200-1,AS$15-1,1,1),0),0),PLE!$AA$28*OFFSET(Import.PLQ,$A200-1,AS$15-1,1,1)),IF($E200&lt;&gt;1,IF(ISNUMBER(INDEX(Import.PLE,Detalhamento!$E200,Detalhamento!AS$15)),IF(INDEX(Import.PLE,Detalhamento!$E200,Detalhamento!AS$15)&lt;=mediçao,0,OFFSET(Import.PLQ,$A200-1,AS$15-1,1,1)),OFFSET(Import.PLQ,$A200-1,AS$15-1,1,1)),(1-PLE!$AA$28)*OFFSET(Import.PLQ,$A200-1,AS$15-1,1,1))))</f>
        <v>0</v>
      </c>
      <c r="AT200" s="144">
        <f ca="1">IF(AT$13="",0,CHOOSE(Detalhamento.OpçãoServiços,OFFSET(Import.PLQ,$A200-1,AT$15-1,1,1),IF($E200&lt;&gt;1,IF(ISNUMBER(INDEX(Import.PLE,Detalhamento!$E200,Detalhamento!AT$15)),IF(INDEX(Import.PLE,Detalhamento!$E200,Detalhamento!AT$15)&lt;=mediçao,OFFSET(Import.PLQ,$A200-1,AT$15-1,1,1),0),0),PLE!$AA$28*OFFSET(Import.PLQ,$A200-1,AT$15-1,1,1)),IF($E200&lt;&gt;1,IF(ISNUMBER(INDEX(Import.PLE,Detalhamento!$E200,Detalhamento!AT$15)),IF(INDEX(Import.PLE,Detalhamento!$E200,Detalhamento!AT$15)&lt;=mediçao,0,OFFSET(Import.PLQ,$A200-1,AT$15-1,1,1)),OFFSET(Import.PLQ,$A200-1,AT$15-1,1,1)),(1-PLE!$AA$28)*OFFSET(Import.PLQ,$A200-1,AT$15-1,1,1))))</f>
        <v>0</v>
      </c>
      <c r="AU200" s="144">
        <f ca="1">IF(AU$13="",0,CHOOSE(Detalhamento.OpçãoServiços,OFFSET(Import.PLQ,$A200-1,AU$15-1,1,1),IF($E200&lt;&gt;1,IF(ISNUMBER(INDEX(Import.PLE,Detalhamento!$E200,Detalhamento!AU$15)),IF(INDEX(Import.PLE,Detalhamento!$E200,Detalhamento!AU$15)&lt;=mediçao,OFFSET(Import.PLQ,$A200-1,AU$15-1,1,1),0),0),PLE!$AA$28*OFFSET(Import.PLQ,$A200-1,AU$15-1,1,1)),IF($E200&lt;&gt;1,IF(ISNUMBER(INDEX(Import.PLE,Detalhamento!$E200,Detalhamento!AU$15)),IF(INDEX(Import.PLE,Detalhamento!$E200,Detalhamento!AU$15)&lt;=mediçao,0,OFFSET(Import.PLQ,$A200-1,AU$15-1,1,1)),OFFSET(Import.PLQ,$A200-1,AU$15-1,1,1)),(1-PLE!$AA$28)*OFFSET(Import.PLQ,$A200-1,AU$15-1,1,1))))</f>
        <v>0</v>
      </c>
      <c r="AV200" s="144">
        <f ca="1">IF(AV$13="",0,CHOOSE(Detalhamento.OpçãoServiços,OFFSET(Import.PLQ,$A200-1,AV$15-1,1,1),IF($E200&lt;&gt;1,IF(ISNUMBER(INDEX(Import.PLE,Detalhamento!$E200,Detalhamento!AV$15)),IF(INDEX(Import.PLE,Detalhamento!$E200,Detalhamento!AV$15)&lt;=mediçao,OFFSET(Import.PLQ,$A200-1,AV$15-1,1,1),0),0),PLE!$AA$28*OFFSET(Import.PLQ,$A200-1,AV$15-1,1,1)),IF($E200&lt;&gt;1,IF(ISNUMBER(INDEX(Import.PLE,Detalhamento!$E200,Detalhamento!AV$15)),IF(INDEX(Import.PLE,Detalhamento!$E200,Detalhamento!AV$15)&lt;=mediçao,0,OFFSET(Import.PLQ,$A200-1,AV$15-1,1,1)),OFFSET(Import.PLQ,$A200-1,AV$15-1,1,1)),(1-PLE!$AA$28)*OFFSET(Import.PLQ,$A200-1,AV$15-1,1,1))))</f>
        <v>0</v>
      </c>
      <c r="AW200" s="144">
        <f ca="1">IF(AW$13="",0,CHOOSE(Detalhamento.OpçãoServiços,OFFSET(Import.PLQ,$A200-1,AW$15-1,1,1),IF($E200&lt;&gt;1,IF(ISNUMBER(INDEX(Import.PLE,Detalhamento!$E200,Detalhamento!AW$15)),IF(INDEX(Import.PLE,Detalhamento!$E200,Detalhamento!AW$15)&lt;=mediçao,OFFSET(Import.PLQ,$A200-1,AW$15-1,1,1),0),0),PLE!$AA$28*OFFSET(Import.PLQ,$A200-1,AW$15-1,1,1)),IF($E200&lt;&gt;1,IF(ISNUMBER(INDEX(Import.PLE,Detalhamento!$E200,Detalhamento!AW$15)),IF(INDEX(Import.PLE,Detalhamento!$E200,Detalhamento!AW$15)&lt;=mediçao,0,OFFSET(Import.PLQ,$A200-1,AW$15-1,1,1)),OFFSET(Import.PLQ,$A200-1,AW$15-1,1,1)),(1-PLE!$AA$28)*OFFSET(Import.PLQ,$A200-1,AW$15-1,1,1))))</f>
        <v>0</v>
      </c>
      <c r="AX200" s="144">
        <f ca="1">IF(AX$13="",0,CHOOSE(Detalhamento.OpçãoServiços,OFFSET(Import.PLQ,$A200-1,AX$15-1,1,1),IF($E200&lt;&gt;1,IF(ISNUMBER(INDEX(Import.PLE,Detalhamento!$E200,Detalhamento!AX$15)),IF(INDEX(Import.PLE,Detalhamento!$E200,Detalhamento!AX$15)&lt;=mediçao,OFFSET(Import.PLQ,$A200-1,AX$15-1,1,1),0),0),PLE!$AA$28*OFFSET(Import.PLQ,$A200-1,AX$15-1,1,1)),IF($E200&lt;&gt;1,IF(ISNUMBER(INDEX(Import.PLE,Detalhamento!$E200,Detalhamento!AX$15)),IF(INDEX(Import.PLE,Detalhamento!$E200,Detalhamento!AX$15)&lt;=mediçao,0,OFFSET(Import.PLQ,$A200-1,AX$15-1,1,1)),OFFSET(Import.PLQ,$A200-1,AX$15-1,1,1)),(1-PLE!$AA$28)*OFFSET(Import.PLQ,$A200-1,AX$15-1,1,1))))</f>
        <v>0</v>
      </c>
      <c r="AY200" s="144">
        <f ca="1">IF(AY$13="",0,CHOOSE(Detalhamento.OpçãoServiços,OFFSET(Import.PLQ,$A200-1,AY$15-1,1,1),IF($E200&lt;&gt;1,IF(ISNUMBER(INDEX(Import.PLE,Detalhamento!$E200,Detalhamento!AY$15)),IF(INDEX(Import.PLE,Detalhamento!$E200,Detalhamento!AY$15)&lt;=mediçao,OFFSET(Import.PLQ,$A200-1,AY$15-1,1,1),0),0),PLE!$AA$28*OFFSET(Import.PLQ,$A200-1,AY$15-1,1,1)),IF($E200&lt;&gt;1,IF(ISNUMBER(INDEX(Import.PLE,Detalhamento!$E200,Detalhamento!AY$15)),IF(INDEX(Import.PLE,Detalhamento!$E200,Detalhamento!AY$15)&lt;=mediçao,0,OFFSET(Import.PLQ,$A200-1,AY$15-1,1,1)),OFFSET(Import.PLQ,$A200-1,AY$15-1,1,1)),(1-PLE!$AA$28)*OFFSET(Import.PLQ,$A200-1,AY$15-1,1,1))))</f>
        <v>0</v>
      </c>
      <c r="AZ200" s="144">
        <f ca="1">IF(AZ$13="",0,CHOOSE(Detalhamento.OpçãoServiços,OFFSET(Import.PLQ,$A200-1,AZ$15-1,1,1),IF($E200&lt;&gt;1,IF(ISNUMBER(INDEX(Import.PLE,Detalhamento!$E200,Detalhamento!AZ$15)),IF(INDEX(Import.PLE,Detalhamento!$E200,Detalhamento!AZ$15)&lt;=mediçao,OFFSET(Import.PLQ,$A200-1,AZ$15-1,1,1),0),0),PLE!$AA$28*OFFSET(Import.PLQ,$A200-1,AZ$15-1,1,1)),IF($E200&lt;&gt;1,IF(ISNUMBER(INDEX(Import.PLE,Detalhamento!$E200,Detalhamento!AZ$15)),IF(INDEX(Import.PLE,Detalhamento!$E200,Detalhamento!AZ$15)&lt;=mediçao,0,OFFSET(Import.PLQ,$A200-1,AZ$15-1,1,1)),OFFSET(Import.PLQ,$A200-1,AZ$15-1,1,1)),(1-PLE!$AA$28)*OFFSET(Import.PLQ,$A200-1,AZ$15-1,1,1))))</f>
        <v>0</v>
      </c>
      <c r="BA200" s="144">
        <f ca="1">IF(BA$13="",0,CHOOSE(Detalhamento.OpçãoServiços,OFFSET(Import.PLQ,$A200-1,BA$15-1,1,1),IF($E200&lt;&gt;1,IF(ISNUMBER(INDEX(Import.PLE,Detalhamento!$E200,Detalhamento!BA$15)),IF(INDEX(Import.PLE,Detalhamento!$E200,Detalhamento!BA$15)&lt;=mediçao,OFFSET(Import.PLQ,$A200-1,BA$15-1,1,1),0),0),PLE!$AA$28*OFFSET(Import.PLQ,$A200-1,BA$15-1,1,1)),IF($E200&lt;&gt;1,IF(ISNUMBER(INDEX(Import.PLE,Detalhamento!$E200,Detalhamento!BA$15)),IF(INDEX(Import.PLE,Detalhamento!$E200,Detalhamento!BA$15)&lt;=mediçao,0,OFFSET(Import.PLQ,$A200-1,BA$15-1,1,1)),OFFSET(Import.PLQ,$A200-1,BA$15-1,1,1)),(1-PLE!$AA$28)*OFFSET(Import.PLQ,$A200-1,BA$15-1,1,1))))</f>
        <v>0</v>
      </c>
      <c r="BB200" s="144">
        <f ca="1">IF(BB$13="",0,CHOOSE(Detalhamento.OpçãoServiços,OFFSET(Import.PLQ,$A200-1,BB$15-1,1,1),IF($E200&lt;&gt;1,IF(ISNUMBER(INDEX(Import.PLE,Detalhamento!$E200,Detalhamento!BB$15)),IF(INDEX(Import.PLE,Detalhamento!$E200,Detalhamento!BB$15)&lt;=mediçao,OFFSET(Import.PLQ,$A200-1,BB$15-1,1,1),0),0),PLE!$AA$28*OFFSET(Import.PLQ,$A200-1,BB$15-1,1,1)),IF($E200&lt;&gt;1,IF(ISNUMBER(INDEX(Import.PLE,Detalhamento!$E200,Detalhamento!BB$15)),IF(INDEX(Import.PLE,Detalhamento!$E200,Detalhamento!BB$15)&lt;=mediçao,0,OFFSET(Import.PLQ,$A200-1,BB$15-1,1,1)),OFFSET(Import.PLQ,$A200-1,BB$15-1,1,1)),(1-PLE!$AA$28)*OFFSET(Import.PLQ,$A200-1,BB$15-1,1,1))))</f>
        <v>0</v>
      </c>
      <c r="BC200" s="144">
        <f ca="1">IF(BC$13="",0,CHOOSE(Detalhamento.OpçãoServiços,OFFSET(Import.PLQ,$A200-1,BC$15-1,1,1),IF($E200&lt;&gt;1,IF(ISNUMBER(INDEX(Import.PLE,Detalhamento!$E200,Detalhamento!BC$15)),IF(INDEX(Import.PLE,Detalhamento!$E200,Detalhamento!BC$15)&lt;=mediçao,OFFSET(Import.PLQ,$A200-1,BC$15-1,1,1),0),0),PLE!$AA$28*OFFSET(Import.PLQ,$A200-1,BC$15-1,1,1)),IF($E200&lt;&gt;1,IF(ISNUMBER(INDEX(Import.PLE,Detalhamento!$E200,Detalhamento!BC$15)),IF(INDEX(Import.PLE,Detalhamento!$E200,Detalhamento!BC$15)&lt;=mediçao,0,OFFSET(Import.PLQ,$A200-1,BC$15-1,1,1)),OFFSET(Import.PLQ,$A200-1,BC$15-1,1,1)),(1-PLE!$AA$28)*OFFSET(Import.PLQ,$A200-1,BC$15-1,1,1))))</f>
        <v>0</v>
      </c>
      <c r="BD200" s="144">
        <f ca="1">IF(BD$13="",0,CHOOSE(Detalhamento.OpçãoServiços,OFFSET(Import.PLQ,$A200-1,BD$15-1,1,1),IF($E200&lt;&gt;1,IF(ISNUMBER(INDEX(Import.PLE,Detalhamento!$E200,Detalhamento!BD$15)),IF(INDEX(Import.PLE,Detalhamento!$E200,Detalhamento!BD$15)&lt;=mediçao,OFFSET(Import.PLQ,$A200-1,BD$15-1,1,1),0),0),PLE!$AA$28*OFFSET(Import.PLQ,$A200-1,BD$15-1,1,1)),IF($E200&lt;&gt;1,IF(ISNUMBER(INDEX(Import.PLE,Detalhamento!$E200,Detalhamento!BD$15)),IF(INDEX(Import.PLE,Detalhamento!$E200,Detalhamento!BD$15)&lt;=mediçao,0,OFFSET(Import.PLQ,$A200-1,BD$15-1,1,1)),OFFSET(Import.PLQ,$A200-1,BD$15-1,1,1)),(1-PLE!$AA$28)*OFFSET(Import.PLQ,$A200-1,BD$15-1,1,1))))</f>
        <v>0</v>
      </c>
      <c r="BE200" s="144">
        <f ca="1">IF(BE$13="",0,CHOOSE(Detalhamento.OpçãoServiços,OFFSET(Import.PLQ,$A200-1,BE$15-1,1,1),IF($E200&lt;&gt;1,IF(ISNUMBER(INDEX(Import.PLE,Detalhamento!$E200,Detalhamento!BE$15)),IF(INDEX(Import.PLE,Detalhamento!$E200,Detalhamento!BE$15)&lt;=mediçao,OFFSET(Import.PLQ,$A200-1,BE$15-1,1,1),0),0),PLE!$AA$28*OFFSET(Import.PLQ,$A200-1,BE$15-1,1,1)),IF($E200&lt;&gt;1,IF(ISNUMBER(INDEX(Import.PLE,Detalhamento!$E200,Detalhamento!BE$15)),IF(INDEX(Import.PLE,Detalhamento!$E200,Detalhamento!BE$15)&lt;=mediçao,0,OFFSET(Import.PLQ,$A200-1,BE$15-1,1,1)),OFFSET(Import.PLQ,$A200-1,BE$15-1,1,1)),(1-PLE!$AA$28)*OFFSET(Import.PLQ,$A200-1,BE$15-1,1,1))))</f>
        <v>0</v>
      </c>
      <c r="BF200" s="144">
        <f ca="1">IF(BF$13="",0,CHOOSE(Detalhamento.OpçãoServiços,OFFSET(Import.PLQ,$A200-1,BF$15-1,1,1),IF($E200&lt;&gt;1,IF(ISNUMBER(INDEX(Import.PLE,Detalhamento!$E200,Detalhamento!BF$15)),IF(INDEX(Import.PLE,Detalhamento!$E200,Detalhamento!BF$15)&lt;=mediçao,OFFSET(Import.PLQ,$A200-1,BF$15-1,1,1),0),0),PLE!$AA$28*OFFSET(Import.PLQ,$A200-1,BF$15-1,1,1)),IF($E200&lt;&gt;1,IF(ISNUMBER(INDEX(Import.PLE,Detalhamento!$E200,Detalhamento!BF$15)),IF(INDEX(Import.PLE,Detalhamento!$E200,Detalhamento!BF$15)&lt;=mediçao,0,OFFSET(Import.PLQ,$A200-1,BF$15-1,1,1)),OFFSET(Import.PLQ,$A200-1,BF$15-1,1,1)),(1-PLE!$AA$28)*OFFSET(Import.PLQ,$A200-1,BF$15-1,1,1))))</f>
        <v>0</v>
      </c>
      <c r="BG200" s="144">
        <f ca="1">IF(BG$13="",0,CHOOSE(Detalhamento.OpçãoServiços,OFFSET(Import.PLQ,$A200-1,BG$15-1,1,1),IF($E200&lt;&gt;1,IF(ISNUMBER(INDEX(Import.PLE,Detalhamento!$E200,Detalhamento!BG$15)),IF(INDEX(Import.PLE,Detalhamento!$E200,Detalhamento!BG$15)&lt;=mediçao,OFFSET(Import.PLQ,$A200-1,BG$15-1,1,1),0),0),PLE!$AA$28*OFFSET(Import.PLQ,$A200-1,BG$15-1,1,1)),IF($E200&lt;&gt;1,IF(ISNUMBER(INDEX(Import.PLE,Detalhamento!$E200,Detalhamento!BG$15)),IF(INDEX(Import.PLE,Detalhamento!$E200,Detalhamento!BG$15)&lt;=mediçao,0,OFFSET(Import.PLQ,$A200-1,BG$15-1,1,1)),OFFSET(Import.PLQ,$A200-1,BG$15-1,1,1)),(1-PLE!$AA$28)*OFFSET(Import.PLQ,$A200-1,BG$15-1,1,1))))</f>
        <v>0</v>
      </c>
      <c r="BH200" s="144">
        <f ca="1">IF(BH$13="",0,CHOOSE(Detalhamento.OpçãoServiços,OFFSET(Import.PLQ,$A200-1,BH$15-1,1,1),IF($E200&lt;&gt;1,IF(ISNUMBER(INDEX(Import.PLE,Detalhamento!$E200,Detalhamento!BH$15)),IF(INDEX(Import.PLE,Detalhamento!$E200,Detalhamento!BH$15)&lt;=mediçao,OFFSET(Import.PLQ,$A200-1,BH$15-1,1,1),0),0),PLE!$AA$28*OFFSET(Import.PLQ,$A200-1,BH$15-1,1,1)),IF($E200&lt;&gt;1,IF(ISNUMBER(INDEX(Import.PLE,Detalhamento!$E200,Detalhamento!BH$15)),IF(INDEX(Import.PLE,Detalhamento!$E200,Detalhamento!BH$15)&lt;=mediçao,0,OFFSET(Import.PLQ,$A200-1,BH$15-1,1,1)),OFFSET(Import.PLQ,$A200-1,BH$15-1,1,1)),(1-PLE!$AA$28)*OFFSET(Import.PLQ,$A200-1,BH$15-1,1,1))))</f>
        <v>0</v>
      </c>
      <c r="BI200" s="144">
        <f ca="1">IF(BI$13="",0,CHOOSE(Detalhamento.OpçãoServiços,OFFSET(Import.PLQ,$A200-1,BI$15-1,1,1),IF($E200&lt;&gt;1,IF(ISNUMBER(INDEX(Import.PLE,Detalhamento!$E200,Detalhamento!BI$15)),IF(INDEX(Import.PLE,Detalhamento!$E200,Detalhamento!BI$15)&lt;=mediçao,OFFSET(Import.PLQ,$A200-1,BI$15-1,1,1),0),0),PLE!$AA$28*OFFSET(Import.PLQ,$A200-1,BI$15-1,1,1)),IF($E200&lt;&gt;1,IF(ISNUMBER(INDEX(Import.PLE,Detalhamento!$E200,Detalhamento!BI$15)),IF(INDEX(Import.PLE,Detalhamento!$E200,Detalhamento!BI$15)&lt;=mediçao,0,OFFSET(Import.PLQ,$A200-1,BI$15-1,1,1)),OFFSET(Import.PLQ,$A200-1,BI$15-1,1,1)),(1-PLE!$AA$28)*OFFSET(Import.PLQ,$A200-1,BI$15-1,1,1))))</f>
        <v>0</v>
      </c>
    </row>
    <row r="201" spans="1:61" ht="20" x14ac:dyDescent="0.2">
      <c r="A201" s="155">
        <v>153</v>
      </c>
      <c r="B201" s="21" t="str">
        <f t="shared" ca="1" si="25"/>
        <v>Serviço</v>
      </c>
      <c r="E201" s="153">
        <f t="shared" ca="1" si="26"/>
        <v>20</v>
      </c>
      <c r="F201" s="154">
        <f t="shared" ca="1" si="27"/>
        <v>200153</v>
      </c>
      <c r="G201" s="154" t="str">
        <f t="shared" ca="1" si="32"/>
        <v>2.2.1.2</v>
      </c>
      <c r="H201" s="182" t="str">
        <f t="shared" ca="1" si="32"/>
        <v>EMBASAMENTO C/PEDRA ARGAMASSADA UTILIZANDO ARG.CIM/AREIA 1:4 (ADAPTADO DE SINAPI 95467)</v>
      </c>
      <c r="I201" s="37" t="str">
        <f t="shared" ca="1" si="28"/>
        <v>M3</v>
      </c>
      <c r="J201" s="144">
        <f t="shared" ca="1" si="29"/>
        <v>4.03</v>
      </c>
      <c r="K201" s="67"/>
      <c r="L201" s="144">
        <f ca="1">IF(L$13="",0,CHOOSE(Detalhamento.OpçãoServiços,OFFSET(Import.PLQ,$A201-1,L$15-1,1,1),IF($E201&lt;&gt;1,IF(ISNUMBER(INDEX(Import.PLE,Detalhamento!$E201,Detalhamento!L$15)),IF(INDEX(Import.PLE,Detalhamento!$E201,Detalhamento!L$15)&lt;=mediçao,OFFSET(Import.PLQ,$A201-1,L$15-1,1,1),0),0),PLE!$AA$28*OFFSET(Import.PLQ,$A201-1,L$15-1,1,1)),IF($E201&lt;&gt;1,IF(ISNUMBER(INDEX(Import.PLE,Detalhamento!$E201,Detalhamento!L$15)),IF(INDEX(Import.PLE,Detalhamento!$E201,Detalhamento!L$15)&lt;=mediçao,0,OFFSET(Import.PLQ,$A201-1,L$15-1,1,1)),OFFSET(Import.PLQ,$A201-1,L$15-1,1,1)),(1-PLE!$AA$28)*OFFSET(Import.PLQ,$A201-1,L$15-1,1,1))))</f>
        <v>4.03</v>
      </c>
      <c r="M201" s="144">
        <f ca="1">IF(M$13="",0,CHOOSE(Detalhamento.OpçãoServiços,OFFSET(Import.PLQ,$A201-1,M$15-1,1,1),IF($E201&lt;&gt;1,IF(ISNUMBER(INDEX(Import.PLE,Detalhamento!$E201,Detalhamento!M$15)),IF(INDEX(Import.PLE,Detalhamento!$E201,Detalhamento!M$15)&lt;=mediçao,OFFSET(Import.PLQ,$A201-1,M$15-1,1,1),0),0),PLE!$AA$28*OFFSET(Import.PLQ,$A201-1,M$15-1,1,1)),IF($E201&lt;&gt;1,IF(ISNUMBER(INDEX(Import.PLE,Detalhamento!$E201,Detalhamento!M$15)),IF(INDEX(Import.PLE,Detalhamento!$E201,Detalhamento!M$15)&lt;=mediçao,0,OFFSET(Import.PLQ,$A201-1,M$15-1,1,1)),OFFSET(Import.PLQ,$A201-1,M$15-1,1,1)),(1-PLE!$AA$28)*OFFSET(Import.PLQ,$A201-1,M$15-1,1,1))))</f>
        <v>0</v>
      </c>
      <c r="N201" s="144">
        <f ca="1">IF(N$13="",0,CHOOSE(Detalhamento.OpçãoServiços,OFFSET(Import.PLQ,$A201-1,N$15-1,1,1),IF($E201&lt;&gt;1,IF(ISNUMBER(INDEX(Import.PLE,Detalhamento!$E201,Detalhamento!N$15)),IF(INDEX(Import.PLE,Detalhamento!$E201,Detalhamento!N$15)&lt;=mediçao,OFFSET(Import.PLQ,$A201-1,N$15-1,1,1),0),0),PLE!$AA$28*OFFSET(Import.PLQ,$A201-1,N$15-1,1,1)),IF($E201&lt;&gt;1,IF(ISNUMBER(INDEX(Import.PLE,Detalhamento!$E201,Detalhamento!N$15)),IF(INDEX(Import.PLE,Detalhamento!$E201,Detalhamento!N$15)&lt;=mediçao,0,OFFSET(Import.PLQ,$A201-1,N$15-1,1,1)),OFFSET(Import.PLQ,$A201-1,N$15-1,1,1)),(1-PLE!$AA$28)*OFFSET(Import.PLQ,$A201-1,N$15-1,1,1))))</f>
        <v>0</v>
      </c>
      <c r="O201" s="144">
        <f ca="1">IF(O$13="",0,CHOOSE(Detalhamento.OpçãoServiços,OFFSET(Import.PLQ,$A201-1,O$15-1,1,1),IF($E201&lt;&gt;1,IF(ISNUMBER(INDEX(Import.PLE,Detalhamento!$E201,Detalhamento!O$15)),IF(INDEX(Import.PLE,Detalhamento!$E201,Detalhamento!O$15)&lt;=mediçao,OFFSET(Import.PLQ,$A201-1,O$15-1,1,1),0),0),PLE!$AA$28*OFFSET(Import.PLQ,$A201-1,O$15-1,1,1)),IF($E201&lt;&gt;1,IF(ISNUMBER(INDEX(Import.PLE,Detalhamento!$E201,Detalhamento!O$15)),IF(INDEX(Import.PLE,Detalhamento!$E201,Detalhamento!O$15)&lt;=mediçao,0,OFFSET(Import.PLQ,$A201-1,O$15-1,1,1)),OFFSET(Import.PLQ,$A201-1,O$15-1,1,1)),(1-PLE!$AA$28)*OFFSET(Import.PLQ,$A201-1,O$15-1,1,1))))</f>
        <v>0</v>
      </c>
      <c r="P201" s="144">
        <f ca="1">IF(P$13="",0,CHOOSE(Detalhamento.OpçãoServiços,OFFSET(Import.PLQ,$A201-1,P$15-1,1,1),IF($E201&lt;&gt;1,IF(ISNUMBER(INDEX(Import.PLE,Detalhamento!$E201,Detalhamento!P$15)),IF(INDEX(Import.PLE,Detalhamento!$E201,Detalhamento!P$15)&lt;=mediçao,OFFSET(Import.PLQ,$A201-1,P$15-1,1,1),0),0),PLE!$AA$28*OFFSET(Import.PLQ,$A201-1,P$15-1,1,1)),IF($E201&lt;&gt;1,IF(ISNUMBER(INDEX(Import.PLE,Detalhamento!$E201,Detalhamento!P$15)),IF(INDEX(Import.PLE,Detalhamento!$E201,Detalhamento!P$15)&lt;=mediçao,0,OFFSET(Import.PLQ,$A201-1,P$15-1,1,1)),OFFSET(Import.PLQ,$A201-1,P$15-1,1,1)),(1-PLE!$AA$28)*OFFSET(Import.PLQ,$A201-1,P$15-1,1,1))))</f>
        <v>0</v>
      </c>
      <c r="Q201" s="144">
        <f ca="1">IF(Q$13="",0,CHOOSE(Detalhamento.OpçãoServiços,OFFSET(Import.PLQ,$A201-1,Q$15-1,1,1),IF($E201&lt;&gt;1,IF(ISNUMBER(INDEX(Import.PLE,Detalhamento!$E201,Detalhamento!Q$15)),IF(INDEX(Import.PLE,Detalhamento!$E201,Detalhamento!Q$15)&lt;=mediçao,OFFSET(Import.PLQ,$A201-1,Q$15-1,1,1),0),0),PLE!$AA$28*OFFSET(Import.PLQ,$A201-1,Q$15-1,1,1)),IF($E201&lt;&gt;1,IF(ISNUMBER(INDEX(Import.PLE,Detalhamento!$E201,Detalhamento!Q$15)),IF(INDEX(Import.PLE,Detalhamento!$E201,Detalhamento!Q$15)&lt;=mediçao,0,OFFSET(Import.PLQ,$A201-1,Q$15-1,1,1)),OFFSET(Import.PLQ,$A201-1,Q$15-1,1,1)),(1-PLE!$AA$28)*OFFSET(Import.PLQ,$A201-1,Q$15-1,1,1))))</f>
        <v>0</v>
      </c>
      <c r="R201" s="144">
        <f ca="1">IF(R$13="",0,CHOOSE(Detalhamento.OpçãoServiços,OFFSET(Import.PLQ,$A201-1,R$15-1,1,1),IF($E201&lt;&gt;1,IF(ISNUMBER(INDEX(Import.PLE,Detalhamento!$E201,Detalhamento!R$15)),IF(INDEX(Import.PLE,Detalhamento!$E201,Detalhamento!R$15)&lt;=mediçao,OFFSET(Import.PLQ,$A201-1,R$15-1,1,1),0),0),PLE!$AA$28*OFFSET(Import.PLQ,$A201-1,R$15-1,1,1)),IF($E201&lt;&gt;1,IF(ISNUMBER(INDEX(Import.PLE,Detalhamento!$E201,Detalhamento!R$15)),IF(INDEX(Import.PLE,Detalhamento!$E201,Detalhamento!R$15)&lt;=mediçao,0,OFFSET(Import.PLQ,$A201-1,R$15-1,1,1)),OFFSET(Import.PLQ,$A201-1,R$15-1,1,1)),(1-PLE!$AA$28)*OFFSET(Import.PLQ,$A201-1,R$15-1,1,1))))</f>
        <v>0</v>
      </c>
      <c r="S201" s="144">
        <f ca="1">IF(S$13="",0,CHOOSE(Detalhamento.OpçãoServiços,OFFSET(Import.PLQ,$A201-1,S$15-1,1,1),IF($E201&lt;&gt;1,IF(ISNUMBER(INDEX(Import.PLE,Detalhamento!$E201,Detalhamento!S$15)),IF(INDEX(Import.PLE,Detalhamento!$E201,Detalhamento!S$15)&lt;=mediçao,OFFSET(Import.PLQ,$A201-1,S$15-1,1,1),0),0),PLE!$AA$28*OFFSET(Import.PLQ,$A201-1,S$15-1,1,1)),IF($E201&lt;&gt;1,IF(ISNUMBER(INDEX(Import.PLE,Detalhamento!$E201,Detalhamento!S$15)),IF(INDEX(Import.PLE,Detalhamento!$E201,Detalhamento!S$15)&lt;=mediçao,0,OFFSET(Import.PLQ,$A201-1,S$15-1,1,1)),OFFSET(Import.PLQ,$A201-1,S$15-1,1,1)),(1-PLE!$AA$28)*OFFSET(Import.PLQ,$A201-1,S$15-1,1,1))))</f>
        <v>0</v>
      </c>
      <c r="T201" s="144">
        <f ca="1">IF(T$13="",0,CHOOSE(Detalhamento.OpçãoServiços,OFFSET(Import.PLQ,$A201-1,T$15-1,1,1),IF($E201&lt;&gt;1,IF(ISNUMBER(INDEX(Import.PLE,Detalhamento!$E201,Detalhamento!T$15)),IF(INDEX(Import.PLE,Detalhamento!$E201,Detalhamento!T$15)&lt;=mediçao,OFFSET(Import.PLQ,$A201-1,T$15-1,1,1),0),0),PLE!$AA$28*OFFSET(Import.PLQ,$A201-1,T$15-1,1,1)),IF($E201&lt;&gt;1,IF(ISNUMBER(INDEX(Import.PLE,Detalhamento!$E201,Detalhamento!T$15)),IF(INDEX(Import.PLE,Detalhamento!$E201,Detalhamento!T$15)&lt;=mediçao,0,OFFSET(Import.PLQ,$A201-1,T$15-1,1,1)),OFFSET(Import.PLQ,$A201-1,T$15-1,1,1)),(1-PLE!$AA$28)*OFFSET(Import.PLQ,$A201-1,T$15-1,1,1))))</f>
        <v>0</v>
      </c>
      <c r="U201" s="144">
        <f ca="1">IF(U$13="",0,CHOOSE(Detalhamento.OpçãoServiços,OFFSET(Import.PLQ,$A201-1,U$15-1,1,1),IF($E201&lt;&gt;1,IF(ISNUMBER(INDEX(Import.PLE,Detalhamento!$E201,Detalhamento!U$15)),IF(INDEX(Import.PLE,Detalhamento!$E201,Detalhamento!U$15)&lt;=mediçao,OFFSET(Import.PLQ,$A201-1,U$15-1,1,1),0),0),PLE!$AA$28*OFFSET(Import.PLQ,$A201-1,U$15-1,1,1)),IF($E201&lt;&gt;1,IF(ISNUMBER(INDEX(Import.PLE,Detalhamento!$E201,Detalhamento!U$15)),IF(INDEX(Import.PLE,Detalhamento!$E201,Detalhamento!U$15)&lt;=mediçao,0,OFFSET(Import.PLQ,$A201-1,U$15-1,1,1)),OFFSET(Import.PLQ,$A201-1,U$15-1,1,1)),(1-PLE!$AA$28)*OFFSET(Import.PLQ,$A201-1,U$15-1,1,1))))</f>
        <v>0</v>
      </c>
      <c r="V201" s="144">
        <f ca="1">IF(V$13="",0,CHOOSE(Detalhamento.OpçãoServiços,OFFSET(Import.PLQ,$A201-1,V$15-1,1,1),IF($E201&lt;&gt;1,IF(ISNUMBER(INDEX(Import.PLE,Detalhamento!$E201,Detalhamento!V$15)),IF(INDEX(Import.PLE,Detalhamento!$E201,Detalhamento!V$15)&lt;=mediçao,OFFSET(Import.PLQ,$A201-1,V$15-1,1,1),0),0),PLE!$AA$28*OFFSET(Import.PLQ,$A201-1,V$15-1,1,1)),IF($E201&lt;&gt;1,IF(ISNUMBER(INDEX(Import.PLE,Detalhamento!$E201,Detalhamento!V$15)),IF(INDEX(Import.PLE,Detalhamento!$E201,Detalhamento!V$15)&lt;=mediçao,0,OFFSET(Import.PLQ,$A201-1,V$15-1,1,1)),OFFSET(Import.PLQ,$A201-1,V$15-1,1,1)),(1-PLE!$AA$28)*OFFSET(Import.PLQ,$A201-1,V$15-1,1,1))))</f>
        <v>0</v>
      </c>
      <c r="W201" s="144">
        <f ca="1">IF(W$13="",0,CHOOSE(Detalhamento.OpçãoServiços,OFFSET(Import.PLQ,$A201-1,W$15-1,1,1),IF($E201&lt;&gt;1,IF(ISNUMBER(INDEX(Import.PLE,Detalhamento!$E201,Detalhamento!W$15)),IF(INDEX(Import.PLE,Detalhamento!$E201,Detalhamento!W$15)&lt;=mediçao,OFFSET(Import.PLQ,$A201-1,W$15-1,1,1),0),0),PLE!$AA$28*OFFSET(Import.PLQ,$A201-1,W$15-1,1,1)),IF($E201&lt;&gt;1,IF(ISNUMBER(INDEX(Import.PLE,Detalhamento!$E201,Detalhamento!W$15)),IF(INDEX(Import.PLE,Detalhamento!$E201,Detalhamento!W$15)&lt;=mediçao,0,OFFSET(Import.PLQ,$A201-1,W$15-1,1,1)),OFFSET(Import.PLQ,$A201-1,W$15-1,1,1)),(1-PLE!$AA$28)*OFFSET(Import.PLQ,$A201-1,W$15-1,1,1))))</f>
        <v>0</v>
      </c>
      <c r="X201" s="144">
        <f ca="1">IF(X$13="",0,CHOOSE(Detalhamento.OpçãoServiços,OFFSET(Import.PLQ,$A201-1,X$15-1,1,1),IF($E201&lt;&gt;1,IF(ISNUMBER(INDEX(Import.PLE,Detalhamento!$E201,Detalhamento!X$15)),IF(INDEX(Import.PLE,Detalhamento!$E201,Detalhamento!X$15)&lt;=mediçao,OFFSET(Import.PLQ,$A201-1,X$15-1,1,1),0),0),PLE!$AA$28*OFFSET(Import.PLQ,$A201-1,X$15-1,1,1)),IF($E201&lt;&gt;1,IF(ISNUMBER(INDEX(Import.PLE,Detalhamento!$E201,Detalhamento!X$15)),IF(INDEX(Import.PLE,Detalhamento!$E201,Detalhamento!X$15)&lt;=mediçao,0,OFFSET(Import.PLQ,$A201-1,X$15-1,1,1)),OFFSET(Import.PLQ,$A201-1,X$15-1,1,1)),(1-PLE!$AA$28)*OFFSET(Import.PLQ,$A201-1,X$15-1,1,1))))</f>
        <v>0</v>
      </c>
      <c r="Y201" s="144">
        <f ca="1">IF(Y$13="",0,CHOOSE(Detalhamento.OpçãoServiços,OFFSET(Import.PLQ,$A201-1,Y$15-1,1,1),IF($E201&lt;&gt;1,IF(ISNUMBER(INDEX(Import.PLE,Detalhamento!$E201,Detalhamento!Y$15)),IF(INDEX(Import.PLE,Detalhamento!$E201,Detalhamento!Y$15)&lt;=mediçao,OFFSET(Import.PLQ,$A201-1,Y$15-1,1,1),0),0),PLE!$AA$28*OFFSET(Import.PLQ,$A201-1,Y$15-1,1,1)),IF($E201&lt;&gt;1,IF(ISNUMBER(INDEX(Import.PLE,Detalhamento!$E201,Detalhamento!Y$15)),IF(INDEX(Import.PLE,Detalhamento!$E201,Detalhamento!Y$15)&lt;=mediçao,0,OFFSET(Import.PLQ,$A201-1,Y$15-1,1,1)),OFFSET(Import.PLQ,$A201-1,Y$15-1,1,1)),(1-PLE!$AA$28)*OFFSET(Import.PLQ,$A201-1,Y$15-1,1,1))))</f>
        <v>0</v>
      </c>
      <c r="Z201" s="144">
        <f ca="1">IF(Z$13="",0,CHOOSE(Detalhamento.OpçãoServiços,OFFSET(Import.PLQ,$A201-1,Z$15-1,1,1),IF($E201&lt;&gt;1,IF(ISNUMBER(INDEX(Import.PLE,Detalhamento!$E201,Detalhamento!Z$15)),IF(INDEX(Import.PLE,Detalhamento!$E201,Detalhamento!Z$15)&lt;=mediçao,OFFSET(Import.PLQ,$A201-1,Z$15-1,1,1),0),0),PLE!$AA$28*OFFSET(Import.PLQ,$A201-1,Z$15-1,1,1)),IF($E201&lt;&gt;1,IF(ISNUMBER(INDEX(Import.PLE,Detalhamento!$E201,Detalhamento!Z$15)),IF(INDEX(Import.PLE,Detalhamento!$E201,Detalhamento!Z$15)&lt;=mediçao,0,OFFSET(Import.PLQ,$A201-1,Z$15-1,1,1)),OFFSET(Import.PLQ,$A201-1,Z$15-1,1,1)),(1-PLE!$AA$28)*OFFSET(Import.PLQ,$A201-1,Z$15-1,1,1))))</f>
        <v>0</v>
      </c>
      <c r="AA201" s="144">
        <f ca="1">IF(AA$13="",0,CHOOSE(Detalhamento.OpçãoServiços,OFFSET(Import.PLQ,$A201-1,AA$15-1,1,1),IF($E201&lt;&gt;1,IF(ISNUMBER(INDEX(Import.PLE,Detalhamento!$E201,Detalhamento!AA$15)),IF(INDEX(Import.PLE,Detalhamento!$E201,Detalhamento!AA$15)&lt;=mediçao,OFFSET(Import.PLQ,$A201-1,AA$15-1,1,1),0),0),PLE!$AA$28*OFFSET(Import.PLQ,$A201-1,AA$15-1,1,1)),IF($E201&lt;&gt;1,IF(ISNUMBER(INDEX(Import.PLE,Detalhamento!$E201,Detalhamento!AA$15)),IF(INDEX(Import.PLE,Detalhamento!$E201,Detalhamento!AA$15)&lt;=mediçao,0,OFFSET(Import.PLQ,$A201-1,AA$15-1,1,1)),OFFSET(Import.PLQ,$A201-1,AA$15-1,1,1)),(1-PLE!$AA$28)*OFFSET(Import.PLQ,$A201-1,AA$15-1,1,1))))</f>
        <v>0</v>
      </c>
      <c r="AB201" s="144">
        <f ca="1">IF(AB$13="",0,CHOOSE(Detalhamento.OpçãoServiços,OFFSET(Import.PLQ,$A201-1,AB$15-1,1,1),IF($E201&lt;&gt;1,IF(ISNUMBER(INDEX(Import.PLE,Detalhamento!$E201,Detalhamento!AB$15)),IF(INDEX(Import.PLE,Detalhamento!$E201,Detalhamento!AB$15)&lt;=mediçao,OFFSET(Import.PLQ,$A201-1,AB$15-1,1,1),0),0),PLE!$AA$28*OFFSET(Import.PLQ,$A201-1,AB$15-1,1,1)),IF($E201&lt;&gt;1,IF(ISNUMBER(INDEX(Import.PLE,Detalhamento!$E201,Detalhamento!AB$15)),IF(INDEX(Import.PLE,Detalhamento!$E201,Detalhamento!AB$15)&lt;=mediçao,0,OFFSET(Import.PLQ,$A201-1,AB$15-1,1,1)),OFFSET(Import.PLQ,$A201-1,AB$15-1,1,1)),(1-PLE!$AA$28)*OFFSET(Import.PLQ,$A201-1,AB$15-1,1,1))))</f>
        <v>0</v>
      </c>
      <c r="AC201" s="144">
        <f ca="1">IF(AC$13="",0,CHOOSE(Detalhamento.OpçãoServiços,OFFSET(Import.PLQ,$A201-1,AC$15-1,1,1),IF($E201&lt;&gt;1,IF(ISNUMBER(INDEX(Import.PLE,Detalhamento!$E201,Detalhamento!AC$15)),IF(INDEX(Import.PLE,Detalhamento!$E201,Detalhamento!AC$15)&lt;=mediçao,OFFSET(Import.PLQ,$A201-1,AC$15-1,1,1),0),0),PLE!$AA$28*OFFSET(Import.PLQ,$A201-1,AC$15-1,1,1)),IF($E201&lt;&gt;1,IF(ISNUMBER(INDEX(Import.PLE,Detalhamento!$E201,Detalhamento!AC$15)),IF(INDEX(Import.PLE,Detalhamento!$E201,Detalhamento!AC$15)&lt;=mediçao,0,OFFSET(Import.PLQ,$A201-1,AC$15-1,1,1)),OFFSET(Import.PLQ,$A201-1,AC$15-1,1,1)),(1-PLE!$AA$28)*OFFSET(Import.PLQ,$A201-1,AC$15-1,1,1))))</f>
        <v>0</v>
      </c>
      <c r="AD201" s="144">
        <f ca="1">IF(AD$13="",0,CHOOSE(Detalhamento.OpçãoServiços,OFFSET(Import.PLQ,$A201-1,AD$15-1,1,1),IF($E201&lt;&gt;1,IF(ISNUMBER(INDEX(Import.PLE,Detalhamento!$E201,Detalhamento!AD$15)),IF(INDEX(Import.PLE,Detalhamento!$E201,Detalhamento!AD$15)&lt;=mediçao,OFFSET(Import.PLQ,$A201-1,AD$15-1,1,1),0),0),PLE!$AA$28*OFFSET(Import.PLQ,$A201-1,AD$15-1,1,1)),IF($E201&lt;&gt;1,IF(ISNUMBER(INDEX(Import.PLE,Detalhamento!$E201,Detalhamento!AD$15)),IF(INDEX(Import.PLE,Detalhamento!$E201,Detalhamento!AD$15)&lt;=mediçao,0,OFFSET(Import.PLQ,$A201-1,AD$15-1,1,1)),OFFSET(Import.PLQ,$A201-1,AD$15-1,1,1)),(1-PLE!$AA$28)*OFFSET(Import.PLQ,$A201-1,AD$15-1,1,1))))</f>
        <v>0</v>
      </c>
      <c r="AE201" s="144">
        <f ca="1">IF(AE$13="",0,CHOOSE(Detalhamento.OpçãoServiços,OFFSET(Import.PLQ,$A201-1,AE$15-1,1,1),IF($E201&lt;&gt;1,IF(ISNUMBER(INDEX(Import.PLE,Detalhamento!$E201,Detalhamento!AE$15)),IF(INDEX(Import.PLE,Detalhamento!$E201,Detalhamento!AE$15)&lt;=mediçao,OFFSET(Import.PLQ,$A201-1,AE$15-1,1,1),0),0),PLE!$AA$28*OFFSET(Import.PLQ,$A201-1,AE$15-1,1,1)),IF($E201&lt;&gt;1,IF(ISNUMBER(INDEX(Import.PLE,Detalhamento!$E201,Detalhamento!AE$15)),IF(INDEX(Import.PLE,Detalhamento!$E201,Detalhamento!AE$15)&lt;=mediçao,0,OFFSET(Import.PLQ,$A201-1,AE$15-1,1,1)),OFFSET(Import.PLQ,$A201-1,AE$15-1,1,1)),(1-PLE!$AA$28)*OFFSET(Import.PLQ,$A201-1,AE$15-1,1,1))))</f>
        <v>0</v>
      </c>
      <c r="AF201" s="144">
        <f ca="1">IF(AF$13="",0,CHOOSE(Detalhamento.OpçãoServiços,OFFSET(Import.PLQ,$A201-1,AF$15-1,1,1),IF($E201&lt;&gt;1,IF(ISNUMBER(INDEX(Import.PLE,Detalhamento!$E201,Detalhamento!AF$15)),IF(INDEX(Import.PLE,Detalhamento!$E201,Detalhamento!AF$15)&lt;=mediçao,OFFSET(Import.PLQ,$A201-1,AF$15-1,1,1),0),0),PLE!$AA$28*OFFSET(Import.PLQ,$A201-1,AF$15-1,1,1)),IF($E201&lt;&gt;1,IF(ISNUMBER(INDEX(Import.PLE,Detalhamento!$E201,Detalhamento!AF$15)),IF(INDEX(Import.PLE,Detalhamento!$E201,Detalhamento!AF$15)&lt;=mediçao,0,OFFSET(Import.PLQ,$A201-1,AF$15-1,1,1)),OFFSET(Import.PLQ,$A201-1,AF$15-1,1,1)),(1-PLE!$AA$28)*OFFSET(Import.PLQ,$A201-1,AF$15-1,1,1))))</f>
        <v>0</v>
      </c>
      <c r="AG201" s="144">
        <f ca="1">IF(AG$13="",0,CHOOSE(Detalhamento.OpçãoServiços,OFFSET(Import.PLQ,$A201-1,AG$15-1,1,1),IF($E201&lt;&gt;1,IF(ISNUMBER(INDEX(Import.PLE,Detalhamento!$E201,Detalhamento!AG$15)),IF(INDEX(Import.PLE,Detalhamento!$E201,Detalhamento!AG$15)&lt;=mediçao,OFFSET(Import.PLQ,$A201-1,AG$15-1,1,1),0),0),PLE!$AA$28*OFFSET(Import.PLQ,$A201-1,AG$15-1,1,1)),IF($E201&lt;&gt;1,IF(ISNUMBER(INDEX(Import.PLE,Detalhamento!$E201,Detalhamento!AG$15)),IF(INDEX(Import.PLE,Detalhamento!$E201,Detalhamento!AG$15)&lt;=mediçao,0,OFFSET(Import.PLQ,$A201-1,AG$15-1,1,1)),OFFSET(Import.PLQ,$A201-1,AG$15-1,1,1)),(1-PLE!$AA$28)*OFFSET(Import.PLQ,$A201-1,AG$15-1,1,1))))</f>
        <v>0</v>
      </c>
      <c r="AH201" s="144">
        <f ca="1">IF(AH$13="",0,CHOOSE(Detalhamento.OpçãoServiços,OFFSET(Import.PLQ,$A201-1,AH$15-1,1,1),IF($E201&lt;&gt;1,IF(ISNUMBER(INDEX(Import.PLE,Detalhamento!$E201,Detalhamento!AH$15)),IF(INDEX(Import.PLE,Detalhamento!$E201,Detalhamento!AH$15)&lt;=mediçao,OFFSET(Import.PLQ,$A201-1,AH$15-1,1,1),0),0),PLE!$AA$28*OFFSET(Import.PLQ,$A201-1,AH$15-1,1,1)),IF($E201&lt;&gt;1,IF(ISNUMBER(INDEX(Import.PLE,Detalhamento!$E201,Detalhamento!AH$15)),IF(INDEX(Import.PLE,Detalhamento!$E201,Detalhamento!AH$15)&lt;=mediçao,0,OFFSET(Import.PLQ,$A201-1,AH$15-1,1,1)),OFFSET(Import.PLQ,$A201-1,AH$15-1,1,1)),(1-PLE!$AA$28)*OFFSET(Import.PLQ,$A201-1,AH$15-1,1,1))))</f>
        <v>0</v>
      </c>
      <c r="AI201" s="144">
        <f ca="1">IF(AI$13="",0,CHOOSE(Detalhamento.OpçãoServiços,OFFSET(Import.PLQ,$A201-1,AI$15-1,1,1),IF($E201&lt;&gt;1,IF(ISNUMBER(INDEX(Import.PLE,Detalhamento!$E201,Detalhamento!AI$15)),IF(INDEX(Import.PLE,Detalhamento!$E201,Detalhamento!AI$15)&lt;=mediçao,OFFSET(Import.PLQ,$A201-1,AI$15-1,1,1),0),0),PLE!$AA$28*OFFSET(Import.PLQ,$A201-1,AI$15-1,1,1)),IF($E201&lt;&gt;1,IF(ISNUMBER(INDEX(Import.PLE,Detalhamento!$E201,Detalhamento!AI$15)),IF(INDEX(Import.PLE,Detalhamento!$E201,Detalhamento!AI$15)&lt;=mediçao,0,OFFSET(Import.PLQ,$A201-1,AI$15-1,1,1)),OFFSET(Import.PLQ,$A201-1,AI$15-1,1,1)),(1-PLE!$AA$28)*OFFSET(Import.PLQ,$A201-1,AI$15-1,1,1))))</f>
        <v>0</v>
      </c>
      <c r="AJ201" s="144">
        <f ca="1">IF(AJ$13="",0,CHOOSE(Detalhamento.OpçãoServiços,OFFSET(Import.PLQ,$A201-1,AJ$15-1,1,1),IF($E201&lt;&gt;1,IF(ISNUMBER(INDEX(Import.PLE,Detalhamento!$E201,Detalhamento!AJ$15)),IF(INDEX(Import.PLE,Detalhamento!$E201,Detalhamento!AJ$15)&lt;=mediçao,OFFSET(Import.PLQ,$A201-1,AJ$15-1,1,1),0),0),PLE!$AA$28*OFFSET(Import.PLQ,$A201-1,AJ$15-1,1,1)),IF($E201&lt;&gt;1,IF(ISNUMBER(INDEX(Import.PLE,Detalhamento!$E201,Detalhamento!AJ$15)),IF(INDEX(Import.PLE,Detalhamento!$E201,Detalhamento!AJ$15)&lt;=mediçao,0,OFFSET(Import.PLQ,$A201-1,AJ$15-1,1,1)),OFFSET(Import.PLQ,$A201-1,AJ$15-1,1,1)),(1-PLE!$AA$28)*OFFSET(Import.PLQ,$A201-1,AJ$15-1,1,1))))</f>
        <v>0</v>
      </c>
      <c r="AK201" s="144">
        <f ca="1">IF(AK$13="",0,CHOOSE(Detalhamento.OpçãoServiços,OFFSET(Import.PLQ,$A201-1,AK$15-1,1,1),IF($E201&lt;&gt;1,IF(ISNUMBER(INDEX(Import.PLE,Detalhamento!$E201,Detalhamento!AK$15)),IF(INDEX(Import.PLE,Detalhamento!$E201,Detalhamento!AK$15)&lt;=mediçao,OFFSET(Import.PLQ,$A201-1,AK$15-1,1,1),0),0),PLE!$AA$28*OFFSET(Import.PLQ,$A201-1,AK$15-1,1,1)),IF($E201&lt;&gt;1,IF(ISNUMBER(INDEX(Import.PLE,Detalhamento!$E201,Detalhamento!AK$15)),IF(INDEX(Import.PLE,Detalhamento!$E201,Detalhamento!AK$15)&lt;=mediçao,0,OFFSET(Import.PLQ,$A201-1,AK$15-1,1,1)),OFFSET(Import.PLQ,$A201-1,AK$15-1,1,1)),(1-PLE!$AA$28)*OFFSET(Import.PLQ,$A201-1,AK$15-1,1,1))))</f>
        <v>0</v>
      </c>
      <c r="AL201" s="144">
        <f ca="1">IF(AL$13="",0,CHOOSE(Detalhamento.OpçãoServiços,OFFSET(Import.PLQ,$A201-1,AL$15-1,1,1),IF($E201&lt;&gt;1,IF(ISNUMBER(INDEX(Import.PLE,Detalhamento!$E201,Detalhamento!AL$15)),IF(INDEX(Import.PLE,Detalhamento!$E201,Detalhamento!AL$15)&lt;=mediçao,OFFSET(Import.PLQ,$A201-1,AL$15-1,1,1),0),0),PLE!$AA$28*OFFSET(Import.PLQ,$A201-1,AL$15-1,1,1)),IF($E201&lt;&gt;1,IF(ISNUMBER(INDEX(Import.PLE,Detalhamento!$E201,Detalhamento!AL$15)),IF(INDEX(Import.PLE,Detalhamento!$E201,Detalhamento!AL$15)&lt;=mediçao,0,OFFSET(Import.PLQ,$A201-1,AL$15-1,1,1)),OFFSET(Import.PLQ,$A201-1,AL$15-1,1,1)),(1-PLE!$AA$28)*OFFSET(Import.PLQ,$A201-1,AL$15-1,1,1))))</f>
        <v>0</v>
      </c>
      <c r="AM201" s="144">
        <f ca="1">IF(AM$13="",0,CHOOSE(Detalhamento.OpçãoServiços,OFFSET(Import.PLQ,$A201-1,AM$15-1,1,1),IF($E201&lt;&gt;1,IF(ISNUMBER(INDEX(Import.PLE,Detalhamento!$E201,Detalhamento!AM$15)),IF(INDEX(Import.PLE,Detalhamento!$E201,Detalhamento!AM$15)&lt;=mediçao,OFFSET(Import.PLQ,$A201-1,AM$15-1,1,1),0),0),PLE!$AA$28*OFFSET(Import.PLQ,$A201-1,AM$15-1,1,1)),IF($E201&lt;&gt;1,IF(ISNUMBER(INDEX(Import.PLE,Detalhamento!$E201,Detalhamento!AM$15)),IF(INDEX(Import.PLE,Detalhamento!$E201,Detalhamento!AM$15)&lt;=mediçao,0,OFFSET(Import.PLQ,$A201-1,AM$15-1,1,1)),OFFSET(Import.PLQ,$A201-1,AM$15-1,1,1)),(1-PLE!$AA$28)*OFFSET(Import.PLQ,$A201-1,AM$15-1,1,1))))</f>
        <v>0</v>
      </c>
      <c r="AN201" s="144">
        <f ca="1">IF(AN$13="",0,CHOOSE(Detalhamento.OpçãoServiços,OFFSET(Import.PLQ,$A201-1,AN$15-1,1,1),IF($E201&lt;&gt;1,IF(ISNUMBER(INDEX(Import.PLE,Detalhamento!$E201,Detalhamento!AN$15)),IF(INDEX(Import.PLE,Detalhamento!$E201,Detalhamento!AN$15)&lt;=mediçao,OFFSET(Import.PLQ,$A201-1,AN$15-1,1,1),0),0),PLE!$AA$28*OFFSET(Import.PLQ,$A201-1,AN$15-1,1,1)),IF($E201&lt;&gt;1,IF(ISNUMBER(INDEX(Import.PLE,Detalhamento!$E201,Detalhamento!AN$15)),IF(INDEX(Import.PLE,Detalhamento!$E201,Detalhamento!AN$15)&lt;=mediçao,0,OFFSET(Import.PLQ,$A201-1,AN$15-1,1,1)),OFFSET(Import.PLQ,$A201-1,AN$15-1,1,1)),(1-PLE!$AA$28)*OFFSET(Import.PLQ,$A201-1,AN$15-1,1,1))))</f>
        <v>0</v>
      </c>
      <c r="AO201" s="144">
        <f ca="1">IF(AO$13="",0,CHOOSE(Detalhamento.OpçãoServiços,OFFSET(Import.PLQ,$A201-1,AO$15-1,1,1),IF($E201&lt;&gt;1,IF(ISNUMBER(INDEX(Import.PLE,Detalhamento!$E201,Detalhamento!AO$15)),IF(INDEX(Import.PLE,Detalhamento!$E201,Detalhamento!AO$15)&lt;=mediçao,OFFSET(Import.PLQ,$A201-1,AO$15-1,1,1),0),0),PLE!$AA$28*OFFSET(Import.PLQ,$A201-1,AO$15-1,1,1)),IF($E201&lt;&gt;1,IF(ISNUMBER(INDEX(Import.PLE,Detalhamento!$E201,Detalhamento!AO$15)),IF(INDEX(Import.PLE,Detalhamento!$E201,Detalhamento!AO$15)&lt;=mediçao,0,OFFSET(Import.PLQ,$A201-1,AO$15-1,1,1)),OFFSET(Import.PLQ,$A201-1,AO$15-1,1,1)),(1-PLE!$AA$28)*OFFSET(Import.PLQ,$A201-1,AO$15-1,1,1))))</f>
        <v>0</v>
      </c>
      <c r="AP201" s="144">
        <f ca="1">IF(AP$13="",0,CHOOSE(Detalhamento.OpçãoServiços,OFFSET(Import.PLQ,$A201-1,AP$15-1,1,1),IF($E201&lt;&gt;1,IF(ISNUMBER(INDEX(Import.PLE,Detalhamento!$E201,Detalhamento!AP$15)),IF(INDEX(Import.PLE,Detalhamento!$E201,Detalhamento!AP$15)&lt;=mediçao,OFFSET(Import.PLQ,$A201-1,AP$15-1,1,1),0),0),PLE!$AA$28*OFFSET(Import.PLQ,$A201-1,AP$15-1,1,1)),IF($E201&lt;&gt;1,IF(ISNUMBER(INDEX(Import.PLE,Detalhamento!$E201,Detalhamento!AP$15)),IF(INDEX(Import.PLE,Detalhamento!$E201,Detalhamento!AP$15)&lt;=mediçao,0,OFFSET(Import.PLQ,$A201-1,AP$15-1,1,1)),OFFSET(Import.PLQ,$A201-1,AP$15-1,1,1)),(1-PLE!$AA$28)*OFFSET(Import.PLQ,$A201-1,AP$15-1,1,1))))</f>
        <v>0</v>
      </c>
      <c r="AQ201" s="144">
        <f ca="1">IF(AQ$13="",0,CHOOSE(Detalhamento.OpçãoServiços,OFFSET(Import.PLQ,$A201-1,AQ$15-1,1,1),IF($E201&lt;&gt;1,IF(ISNUMBER(INDEX(Import.PLE,Detalhamento!$E201,Detalhamento!AQ$15)),IF(INDEX(Import.PLE,Detalhamento!$E201,Detalhamento!AQ$15)&lt;=mediçao,OFFSET(Import.PLQ,$A201-1,AQ$15-1,1,1),0),0),PLE!$AA$28*OFFSET(Import.PLQ,$A201-1,AQ$15-1,1,1)),IF($E201&lt;&gt;1,IF(ISNUMBER(INDEX(Import.PLE,Detalhamento!$E201,Detalhamento!AQ$15)),IF(INDEX(Import.PLE,Detalhamento!$E201,Detalhamento!AQ$15)&lt;=mediçao,0,OFFSET(Import.PLQ,$A201-1,AQ$15-1,1,1)),OFFSET(Import.PLQ,$A201-1,AQ$15-1,1,1)),(1-PLE!$AA$28)*OFFSET(Import.PLQ,$A201-1,AQ$15-1,1,1))))</f>
        <v>0</v>
      </c>
      <c r="AR201" s="144">
        <f ca="1">IF(AR$13="",0,CHOOSE(Detalhamento.OpçãoServiços,OFFSET(Import.PLQ,$A201-1,AR$15-1,1,1),IF($E201&lt;&gt;1,IF(ISNUMBER(INDEX(Import.PLE,Detalhamento!$E201,Detalhamento!AR$15)),IF(INDEX(Import.PLE,Detalhamento!$E201,Detalhamento!AR$15)&lt;=mediçao,OFFSET(Import.PLQ,$A201-1,AR$15-1,1,1),0),0),PLE!$AA$28*OFFSET(Import.PLQ,$A201-1,AR$15-1,1,1)),IF($E201&lt;&gt;1,IF(ISNUMBER(INDEX(Import.PLE,Detalhamento!$E201,Detalhamento!AR$15)),IF(INDEX(Import.PLE,Detalhamento!$E201,Detalhamento!AR$15)&lt;=mediçao,0,OFFSET(Import.PLQ,$A201-1,AR$15-1,1,1)),OFFSET(Import.PLQ,$A201-1,AR$15-1,1,1)),(1-PLE!$AA$28)*OFFSET(Import.PLQ,$A201-1,AR$15-1,1,1))))</f>
        <v>0</v>
      </c>
      <c r="AS201" s="144">
        <f ca="1">IF(AS$13="",0,CHOOSE(Detalhamento.OpçãoServiços,OFFSET(Import.PLQ,$A201-1,AS$15-1,1,1),IF($E201&lt;&gt;1,IF(ISNUMBER(INDEX(Import.PLE,Detalhamento!$E201,Detalhamento!AS$15)),IF(INDEX(Import.PLE,Detalhamento!$E201,Detalhamento!AS$15)&lt;=mediçao,OFFSET(Import.PLQ,$A201-1,AS$15-1,1,1),0),0),PLE!$AA$28*OFFSET(Import.PLQ,$A201-1,AS$15-1,1,1)),IF($E201&lt;&gt;1,IF(ISNUMBER(INDEX(Import.PLE,Detalhamento!$E201,Detalhamento!AS$15)),IF(INDEX(Import.PLE,Detalhamento!$E201,Detalhamento!AS$15)&lt;=mediçao,0,OFFSET(Import.PLQ,$A201-1,AS$15-1,1,1)),OFFSET(Import.PLQ,$A201-1,AS$15-1,1,1)),(1-PLE!$AA$28)*OFFSET(Import.PLQ,$A201-1,AS$15-1,1,1))))</f>
        <v>0</v>
      </c>
      <c r="AT201" s="144">
        <f ca="1">IF(AT$13="",0,CHOOSE(Detalhamento.OpçãoServiços,OFFSET(Import.PLQ,$A201-1,AT$15-1,1,1),IF($E201&lt;&gt;1,IF(ISNUMBER(INDEX(Import.PLE,Detalhamento!$E201,Detalhamento!AT$15)),IF(INDEX(Import.PLE,Detalhamento!$E201,Detalhamento!AT$15)&lt;=mediçao,OFFSET(Import.PLQ,$A201-1,AT$15-1,1,1),0),0),PLE!$AA$28*OFFSET(Import.PLQ,$A201-1,AT$15-1,1,1)),IF($E201&lt;&gt;1,IF(ISNUMBER(INDEX(Import.PLE,Detalhamento!$E201,Detalhamento!AT$15)),IF(INDEX(Import.PLE,Detalhamento!$E201,Detalhamento!AT$15)&lt;=mediçao,0,OFFSET(Import.PLQ,$A201-1,AT$15-1,1,1)),OFFSET(Import.PLQ,$A201-1,AT$15-1,1,1)),(1-PLE!$AA$28)*OFFSET(Import.PLQ,$A201-1,AT$15-1,1,1))))</f>
        <v>0</v>
      </c>
      <c r="AU201" s="144">
        <f ca="1">IF(AU$13="",0,CHOOSE(Detalhamento.OpçãoServiços,OFFSET(Import.PLQ,$A201-1,AU$15-1,1,1),IF($E201&lt;&gt;1,IF(ISNUMBER(INDEX(Import.PLE,Detalhamento!$E201,Detalhamento!AU$15)),IF(INDEX(Import.PLE,Detalhamento!$E201,Detalhamento!AU$15)&lt;=mediçao,OFFSET(Import.PLQ,$A201-1,AU$15-1,1,1),0),0),PLE!$AA$28*OFFSET(Import.PLQ,$A201-1,AU$15-1,1,1)),IF($E201&lt;&gt;1,IF(ISNUMBER(INDEX(Import.PLE,Detalhamento!$E201,Detalhamento!AU$15)),IF(INDEX(Import.PLE,Detalhamento!$E201,Detalhamento!AU$15)&lt;=mediçao,0,OFFSET(Import.PLQ,$A201-1,AU$15-1,1,1)),OFFSET(Import.PLQ,$A201-1,AU$15-1,1,1)),(1-PLE!$AA$28)*OFFSET(Import.PLQ,$A201-1,AU$15-1,1,1))))</f>
        <v>0</v>
      </c>
      <c r="AV201" s="144">
        <f ca="1">IF(AV$13="",0,CHOOSE(Detalhamento.OpçãoServiços,OFFSET(Import.PLQ,$A201-1,AV$15-1,1,1),IF($E201&lt;&gt;1,IF(ISNUMBER(INDEX(Import.PLE,Detalhamento!$E201,Detalhamento!AV$15)),IF(INDEX(Import.PLE,Detalhamento!$E201,Detalhamento!AV$15)&lt;=mediçao,OFFSET(Import.PLQ,$A201-1,AV$15-1,1,1),0),0),PLE!$AA$28*OFFSET(Import.PLQ,$A201-1,AV$15-1,1,1)),IF($E201&lt;&gt;1,IF(ISNUMBER(INDEX(Import.PLE,Detalhamento!$E201,Detalhamento!AV$15)),IF(INDEX(Import.PLE,Detalhamento!$E201,Detalhamento!AV$15)&lt;=mediçao,0,OFFSET(Import.PLQ,$A201-1,AV$15-1,1,1)),OFFSET(Import.PLQ,$A201-1,AV$15-1,1,1)),(1-PLE!$AA$28)*OFFSET(Import.PLQ,$A201-1,AV$15-1,1,1))))</f>
        <v>0</v>
      </c>
      <c r="AW201" s="144">
        <f ca="1">IF(AW$13="",0,CHOOSE(Detalhamento.OpçãoServiços,OFFSET(Import.PLQ,$A201-1,AW$15-1,1,1),IF($E201&lt;&gt;1,IF(ISNUMBER(INDEX(Import.PLE,Detalhamento!$E201,Detalhamento!AW$15)),IF(INDEX(Import.PLE,Detalhamento!$E201,Detalhamento!AW$15)&lt;=mediçao,OFFSET(Import.PLQ,$A201-1,AW$15-1,1,1),0),0),PLE!$AA$28*OFFSET(Import.PLQ,$A201-1,AW$15-1,1,1)),IF($E201&lt;&gt;1,IF(ISNUMBER(INDEX(Import.PLE,Detalhamento!$E201,Detalhamento!AW$15)),IF(INDEX(Import.PLE,Detalhamento!$E201,Detalhamento!AW$15)&lt;=mediçao,0,OFFSET(Import.PLQ,$A201-1,AW$15-1,1,1)),OFFSET(Import.PLQ,$A201-1,AW$15-1,1,1)),(1-PLE!$AA$28)*OFFSET(Import.PLQ,$A201-1,AW$15-1,1,1))))</f>
        <v>0</v>
      </c>
      <c r="AX201" s="144">
        <f ca="1">IF(AX$13="",0,CHOOSE(Detalhamento.OpçãoServiços,OFFSET(Import.PLQ,$A201-1,AX$15-1,1,1),IF($E201&lt;&gt;1,IF(ISNUMBER(INDEX(Import.PLE,Detalhamento!$E201,Detalhamento!AX$15)),IF(INDEX(Import.PLE,Detalhamento!$E201,Detalhamento!AX$15)&lt;=mediçao,OFFSET(Import.PLQ,$A201-1,AX$15-1,1,1),0),0),PLE!$AA$28*OFFSET(Import.PLQ,$A201-1,AX$15-1,1,1)),IF($E201&lt;&gt;1,IF(ISNUMBER(INDEX(Import.PLE,Detalhamento!$E201,Detalhamento!AX$15)),IF(INDEX(Import.PLE,Detalhamento!$E201,Detalhamento!AX$15)&lt;=mediçao,0,OFFSET(Import.PLQ,$A201-1,AX$15-1,1,1)),OFFSET(Import.PLQ,$A201-1,AX$15-1,1,1)),(1-PLE!$AA$28)*OFFSET(Import.PLQ,$A201-1,AX$15-1,1,1))))</f>
        <v>0</v>
      </c>
      <c r="AY201" s="144">
        <f ca="1">IF(AY$13="",0,CHOOSE(Detalhamento.OpçãoServiços,OFFSET(Import.PLQ,$A201-1,AY$15-1,1,1),IF($E201&lt;&gt;1,IF(ISNUMBER(INDEX(Import.PLE,Detalhamento!$E201,Detalhamento!AY$15)),IF(INDEX(Import.PLE,Detalhamento!$E201,Detalhamento!AY$15)&lt;=mediçao,OFFSET(Import.PLQ,$A201-1,AY$15-1,1,1),0),0),PLE!$AA$28*OFFSET(Import.PLQ,$A201-1,AY$15-1,1,1)),IF($E201&lt;&gt;1,IF(ISNUMBER(INDEX(Import.PLE,Detalhamento!$E201,Detalhamento!AY$15)),IF(INDEX(Import.PLE,Detalhamento!$E201,Detalhamento!AY$15)&lt;=mediçao,0,OFFSET(Import.PLQ,$A201-1,AY$15-1,1,1)),OFFSET(Import.PLQ,$A201-1,AY$15-1,1,1)),(1-PLE!$AA$28)*OFFSET(Import.PLQ,$A201-1,AY$15-1,1,1))))</f>
        <v>0</v>
      </c>
      <c r="AZ201" s="144">
        <f ca="1">IF(AZ$13="",0,CHOOSE(Detalhamento.OpçãoServiços,OFFSET(Import.PLQ,$A201-1,AZ$15-1,1,1),IF($E201&lt;&gt;1,IF(ISNUMBER(INDEX(Import.PLE,Detalhamento!$E201,Detalhamento!AZ$15)),IF(INDEX(Import.PLE,Detalhamento!$E201,Detalhamento!AZ$15)&lt;=mediçao,OFFSET(Import.PLQ,$A201-1,AZ$15-1,1,1),0),0),PLE!$AA$28*OFFSET(Import.PLQ,$A201-1,AZ$15-1,1,1)),IF($E201&lt;&gt;1,IF(ISNUMBER(INDEX(Import.PLE,Detalhamento!$E201,Detalhamento!AZ$15)),IF(INDEX(Import.PLE,Detalhamento!$E201,Detalhamento!AZ$15)&lt;=mediçao,0,OFFSET(Import.PLQ,$A201-1,AZ$15-1,1,1)),OFFSET(Import.PLQ,$A201-1,AZ$15-1,1,1)),(1-PLE!$AA$28)*OFFSET(Import.PLQ,$A201-1,AZ$15-1,1,1))))</f>
        <v>0</v>
      </c>
      <c r="BA201" s="144">
        <f ca="1">IF(BA$13="",0,CHOOSE(Detalhamento.OpçãoServiços,OFFSET(Import.PLQ,$A201-1,BA$15-1,1,1),IF($E201&lt;&gt;1,IF(ISNUMBER(INDEX(Import.PLE,Detalhamento!$E201,Detalhamento!BA$15)),IF(INDEX(Import.PLE,Detalhamento!$E201,Detalhamento!BA$15)&lt;=mediçao,OFFSET(Import.PLQ,$A201-1,BA$15-1,1,1),0),0),PLE!$AA$28*OFFSET(Import.PLQ,$A201-1,BA$15-1,1,1)),IF($E201&lt;&gt;1,IF(ISNUMBER(INDEX(Import.PLE,Detalhamento!$E201,Detalhamento!BA$15)),IF(INDEX(Import.PLE,Detalhamento!$E201,Detalhamento!BA$15)&lt;=mediçao,0,OFFSET(Import.PLQ,$A201-1,BA$15-1,1,1)),OFFSET(Import.PLQ,$A201-1,BA$15-1,1,1)),(1-PLE!$AA$28)*OFFSET(Import.PLQ,$A201-1,BA$15-1,1,1))))</f>
        <v>0</v>
      </c>
      <c r="BB201" s="144">
        <f ca="1">IF(BB$13="",0,CHOOSE(Detalhamento.OpçãoServiços,OFFSET(Import.PLQ,$A201-1,BB$15-1,1,1),IF($E201&lt;&gt;1,IF(ISNUMBER(INDEX(Import.PLE,Detalhamento!$E201,Detalhamento!BB$15)),IF(INDEX(Import.PLE,Detalhamento!$E201,Detalhamento!BB$15)&lt;=mediçao,OFFSET(Import.PLQ,$A201-1,BB$15-1,1,1),0),0),PLE!$AA$28*OFFSET(Import.PLQ,$A201-1,BB$15-1,1,1)),IF($E201&lt;&gt;1,IF(ISNUMBER(INDEX(Import.PLE,Detalhamento!$E201,Detalhamento!BB$15)),IF(INDEX(Import.PLE,Detalhamento!$E201,Detalhamento!BB$15)&lt;=mediçao,0,OFFSET(Import.PLQ,$A201-1,BB$15-1,1,1)),OFFSET(Import.PLQ,$A201-1,BB$15-1,1,1)),(1-PLE!$AA$28)*OFFSET(Import.PLQ,$A201-1,BB$15-1,1,1))))</f>
        <v>0</v>
      </c>
      <c r="BC201" s="144">
        <f ca="1">IF(BC$13="",0,CHOOSE(Detalhamento.OpçãoServiços,OFFSET(Import.PLQ,$A201-1,BC$15-1,1,1),IF($E201&lt;&gt;1,IF(ISNUMBER(INDEX(Import.PLE,Detalhamento!$E201,Detalhamento!BC$15)),IF(INDEX(Import.PLE,Detalhamento!$E201,Detalhamento!BC$15)&lt;=mediçao,OFFSET(Import.PLQ,$A201-1,BC$15-1,1,1),0),0),PLE!$AA$28*OFFSET(Import.PLQ,$A201-1,BC$15-1,1,1)),IF($E201&lt;&gt;1,IF(ISNUMBER(INDEX(Import.PLE,Detalhamento!$E201,Detalhamento!BC$15)),IF(INDEX(Import.PLE,Detalhamento!$E201,Detalhamento!BC$15)&lt;=mediçao,0,OFFSET(Import.PLQ,$A201-1,BC$15-1,1,1)),OFFSET(Import.PLQ,$A201-1,BC$15-1,1,1)),(1-PLE!$AA$28)*OFFSET(Import.PLQ,$A201-1,BC$15-1,1,1))))</f>
        <v>0</v>
      </c>
      <c r="BD201" s="144">
        <f ca="1">IF(BD$13="",0,CHOOSE(Detalhamento.OpçãoServiços,OFFSET(Import.PLQ,$A201-1,BD$15-1,1,1),IF($E201&lt;&gt;1,IF(ISNUMBER(INDEX(Import.PLE,Detalhamento!$E201,Detalhamento!BD$15)),IF(INDEX(Import.PLE,Detalhamento!$E201,Detalhamento!BD$15)&lt;=mediçao,OFFSET(Import.PLQ,$A201-1,BD$15-1,1,1),0),0),PLE!$AA$28*OFFSET(Import.PLQ,$A201-1,BD$15-1,1,1)),IF($E201&lt;&gt;1,IF(ISNUMBER(INDEX(Import.PLE,Detalhamento!$E201,Detalhamento!BD$15)),IF(INDEX(Import.PLE,Detalhamento!$E201,Detalhamento!BD$15)&lt;=mediçao,0,OFFSET(Import.PLQ,$A201-1,BD$15-1,1,1)),OFFSET(Import.PLQ,$A201-1,BD$15-1,1,1)),(1-PLE!$AA$28)*OFFSET(Import.PLQ,$A201-1,BD$15-1,1,1))))</f>
        <v>0</v>
      </c>
      <c r="BE201" s="144">
        <f ca="1">IF(BE$13="",0,CHOOSE(Detalhamento.OpçãoServiços,OFFSET(Import.PLQ,$A201-1,BE$15-1,1,1),IF($E201&lt;&gt;1,IF(ISNUMBER(INDEX(Import.PLE,Detalhamento!$E201,Detalhamento!BE$15)),IF(INDEX(Import.PLE,Detalhamento!$E201,Detalhamento!BE$15)&lt;=mediçao,OFFSET(Import.PLQ,$A201-1,BE$15-1,1,1),0),0),PLE!$AA$28*OFFSET(Import.PLQ,$A201-1,BE$15-1,1,1)),IF($E201&lt;&gt;1,IF(ISNUMBER(INDEX(Import.PLE,Detalhamento!$E201,Detalhamento!BE$15)),IF(INDEX(Import.PLE,Detalhamento!$E201,Detalhamento!BE$15)&lt;=mediçao,0,OFFSET(Import.PLQ,$A201-1,BE$15-1,1,1)),OFFSET(Import.PLQ,$A201-1,BE$15-1,1,1)),(1-PLE!$AA$28)*OFFSET(Import.PLQ,$A201-1,BE$15-1,1,1))))</f>
        <v>0</v>
      </c>
      <c r="BF201" s="144">
        <f ca="1">IF(BF$13="",0,CHOOSE(Detalhamento.OpçãoServiços,OFFSET(Import.PLQ,$A201-1,BF$15-1,1,1),IF($E201&lt;&gt;1,IF(ISNUMBER(INDEX(Import.PLE,Detalhamento!$E201,Detalhamento!BF$15)),IF(INDEX(Import.PLE,Detalhamento!$E201,Detalhamento!BF$15)&lt;=mediçao,OFFSET(Import.PLQ,$A201-1,BF$15-1,1,1),0),0),PLE!$AA$28*OFFSET(Import.PLQ,$A201-1,BF$15-1,1,1)),IF($E201&lt;&gt;1,IF(ISNUMBER(INDEX(Import.PLE,Detalhamento!$E201,Detalhamento!BF$15)),IF(INDEX(Import.PLE,Detalhamento!$E201,Detalhamento!BF$15)&lt;=mediçao,0,OFFSET(Import.PLQ,$A201-1,BF$15-1,1,1)),OFFSET(Import.PLQ,$A201-1,BF$15-1,1,1)),(1-PLE!$AA$28)*OFFSET(Import.PLQ,$A201-1,BF$15-1,1,1))))</f>
        <v>0</v>
      </c>
      <c r="BG201" s="144">
        <f ca="1">IF(BG$13="",0,CHOOSE(Detalhamento.OpçãoServiços,OFFSET(Import.PLQ,$A201-1,BG$15-1,1,1),IF($E201&lt;&gt;1,IF(ISNUMBER(INDEX(Import.PLE,Detalhamento!$E201,Detalhamento!BG$15)),IF(INDEX(Import.PLE,Detalhamento!$E201,Detalhamento!BG$15)&lt;=mediçao,OFFSET(Import.PLQ,$A201-1,BG$15-1,1,1),0),0),PLE!$AA$28*OFFSET(Import.PLQ,$A201-1,BG$15-1,1,1)),IF($E201&lt;&gt;1,IF(ISNUMBER(INDEX(Import.PLE,Detalhamento!$E201,Detalhamento!BG$15)),IF(INDEX(Import.PLE,Detalhamento!$E201,Detalhamento!BG$15)&lt;=mediçao,0,OFFSET(Import.PLQ,$A201-1,BG$15-1,1,1)),OFFSET(Import.PLQ,$A201-1,BG$15-1,1,1)),(1-PLE!$AA$28)*OFFSET(Import.PLQ,$A201-1,BG$15-1,1,1))))</f>
        <v>0</v>
      </c>
      <c r="BH201" s="144">
        <f ca="1">IF(BH$13="",0,CHOOSE(Detalhamento.OpçãoServiços,OFFSET(Import.PLQ,$A201-1,BH$15-1,1,1),IF($E201&lt;&gt;1,IF(ISNUMBER(INDEX(Import.PLE,Detalhamento!$E201,Detalhamento!BH$15)),IF(INDEX(Import.PLE,Detalhamento!$E201,Detalhamento!BH$15)&lt;=mediçao,OFFSET(Import.PLQ,$A201-1,BH$15-1,1,1),0),0),PLE!$AA$28*OFFSET(Import.PLQ,$A201-1,BH$15-1,1,1)),IF($E201&lt;&gt;1,IF(ISNUMBER(INDEX(Import.PLE,Detalhamento!$E201,Detalhamento!BH$15)),IF(INDEX(Import.PLE,Detalhamento!$E201,Detalhamento!BH$15)&lt;=mediçao,0,OFFSET(Import.PLQ,$A201-1,BH$15-1,1,1)),OFFSET(Import.PLQ,$A201-1,BH$15-1,1,1)),(1-PLE!$AA$28)*OFFSET(Import.PLQ,$A201-1,BH$15-1,1,1))))</f>
        <v>0</v>
      </c>
      <c r="BI201" s="144">
        <f ca="1">IF(BI$13="",0,CHOOSE(Detalhamento.OpçãoServiços,OFFSET(Import.PLQ,$A201-1,BI$15-1,1,1),IF($E201&lt;&gt;1,IF(ISNUMBER(INDEX(Import.PLE,Detalhamento!$E201,Detalhamento!BI$15)),IF(INDEX(Import.PLE,Detalhamento!$E201,Detalhamento!BI$15)&lt;=mediçao,OFFSET(Import.PLQ,$A201-1,BI$15-1,1,1),0),0),PLE!$AA$28*OFFSET(Import.PLQ,$A201-1,BI$15-1,1,1)),IF($E201&lt;&gt;1,IF(ISNUMBER(INDEX(Import.PLE,Detalhamento!$E201,Detalhamento!BI$15)),IF(INDEX(Import.PLE,Detalhamento!$E201,Detalhamento!BI$15)&lt;=mediçao,0,OFFSET(Import.PLQ,$A201-1,BI$15-1,1,1)),OFFSET(Import.PLQ,$A201-1,BI$15-1,1,1)),(1-PLE!$AA$28)*OFFSET(Import.PLQ,$A201-1,BI$15-1,1,1))))</f>
        <v>0</v>
      </c>
    </row>
    <row r="202" spans="1:61" ht="30" x14ac:dyDescent="0.2">
      <c r="A202" s="155">
        <v>155</v>
      </c>
      <c r="B202" s="21" t="str">
        <f t="shared" ca="1" si="25"/>
        <v>Serviço</v>
      </c>
      <c r="E202" s="153">
        <f t="shared" ca="1" si="26"/>
        <v>20</v>
      </c>
      <c r="F202" s="154">
        <f t="shared" ca="1" si="27"/>
        <v>200155</v>
      </c>
      <c r="G202" s="154" t="str">
        <f t="shared" ca="1" si="32"/>
        <v>2.2.2.1</v>
      </c>
      <c r="H202" s="182" t="str">
        <f t="shared" ca="1" si="32"/>
        <v>LAJE PRÉ-MOLDADA UNIDIRECIONAL, BIAPOIADA, PARA FORRO, ENCHIMENTO EM CERÂMICA, VIGOTA CONVENCIONAL, ALTURA TOTAL DA LAJE (ENCHIMENTO+CAPA) = (8+3). AF_11/2020</v>
      </c>
      <c r="I202" s="37" t="str">
        <f t="shared" ca="1" si="28"/>
        <v>M2</v>
      </c>
      <c r="J202" s="144">
        <f t="shared" ca="1" si="29"/>
        <v>40.54</v>
      </c>
      <c r="K202" s="67"/>
      <c r="L202" s="144">
        <f ca="1">IF(L$13="",0,CHOOSE(Detalhamento.OpçãoServiços,OFFSET(Import.PLQ,$A202-1,L$15-1,1,1),IF($E202&lt;&gt;1,IF(ISNUMBER(INDEX(Import.PLE,Detalhamento!$E202,Detalhamento!L$15)),IF(INDEX(Import.PLE,Detalhamento!$E202,Detalhamento!L$15)&lt;=mediçao,OFFSET(Import.PLQ,$A202-1,L$15-1,1,1),0),0),PLE!$AA$28*OFFSET(Import.PLQ,$A202-1,L$15-1,1,1)),IF($E202&lt;&gt;1,IF(ISNUMBER(INDEX(Import.PLE,Detalhamento!$E202,Detalhamento!L$15)),IF(INDEX(Import.PLE,Detalhamento!$E202,Detalhamento!L$15)&lt;=mediçao,0,OFFSET(Import.PLQ,$A202-1,L$15-1,1,1)),OFFSET(Import.PLQ,$A202-1,L$15-1,1,1)),(1-PLE!$AA$28)*OFFSET(Import.PLQ,$A202-1,L$15-1,1,1))))</f>
        <v>40.54</v>
      </c>
      <c r="M202" s="144">
        <f ca="1">IF(M$13="",0,CHOOSE(Detalhamento.OpçãoServiços,OFFSET(Import.PLQ,$A202-1,M$15-1,1,1),IF($E202&lt;&gt;1,IF(ISNUMBER(INDEX(Import.PLE,Detalhamento!$E202,Detalhamento!M$15)),IF(INDEX(Import.PLE,Detalhamento!$E202,Detalhamento!M$15)&lt;=mediçao,OFFSET(Import.PLQ,$A202-1,M$15-1,1,1),0),0),PLE!$AA$28*OFFSET(Import.PLQ,$A202-1,M$15-1,1,1)),IF($E202&lt;&gt;1,IF(ISNUMBER(INDEX(Import.PLE,Detalhamento!$E202,Detalhamento!M$15)),IF(INDEX(Import.PLE,Detalhamento!$E202,Detalhamento!M$15)&lt;=mediçao,0,OFFSET(Import.PLQ,$A202-1,M$15-1,1,1)),OFFSET(Import.PLQ,$A202-1,M$15-1,1,1)),(1-PLE!$AA$28)*OFFSET(Import.PLQ,$A202-1,M$15-1,1,1))))</f>
        <v>0</v>
      </c>
      <c r="N202" s="144">
        <f ca="1">IF(N$13="",0,CHOOSE(Detalhamento.OpçãoServiços,OFFSET(Import.PLQ,$A202-1,N$15-1,1,1),IF($E202&lt;&gt;1,IF(ISNUMBER(INDEX(Import.PLE,Detalhamento!$E202,Detalhamento!N$15)),IF(INDEX(Import.PLE,Detalhamento!$E202,Detalhamento!N$15)&lt;=mediçao,OFFSET(Import.PLQ,$A202-1,N$15-1,1,1),0),0),PLE!$AA$28*OFFSET(Import.PLQ,$A202-1,N$15-1,1,1)),IF($E202&lt;&gt;1,IF(ISNUMBER(INDEX(Import.PLE,Detalhamento!$E202,Detalhamento!N$15)),IF(INDEX(Import.PLE,Detalhamento!$E202,Detalhamento!N$15)&lt;=mediçao,0,OFFSET(Import.PLQ,$A202-1,N$15-1,1,1)),OFFSET(Import.PLQ,$A202-1,N$15-1,1,1)),(1-PLE!$AA$28)*OFFSET(Import.PLQ,$A202-1,N$15-1,1,1))))</f>
        <v>0</v>
      </c>
      <c r="O202" s="144">
        <f ca="1">IF(O$13="",0,CHOOSE(Detalhamento.OpçãoServiços,OFFSET(Import.PLQ,$A202-1,O$15-1,1,1),IF($E202&lt;&gt;1,IF(ISNUMBER(INDEX(Import.PLE,Detalhamento!$E202,Detalhamento!O$15)),IF(INDEX(Import.PLE,Detalhamento!$E202,Detalhamento!O$15)&lt;=mediçao,OFFSET(Import.PLQ,$A202-1,O$15-1,1,1),0),0),PLE!$AA$28*OFFSET(Import.PLQ,$A202-1,O$15-1,1,1)),IF($E202&lt;&gt;1,IF(ISNUMBER(INDEX(Import.PLE,Detalhamento!$E202,Detalhamento!O$15)),IF(INDEX(Import.PLE,Detalhamento!$E202,Detalhamento!O$15)&lt;=mediçao,0,OFFSET(Import.PLQ,$A202-1,O$15-1,1,1)),OFFSET(Import.PLQ,$A202-1,O$15-1,1,1)),(1-PLE!$AA$28)*OFFSET(Import.PLQ,$A202-1,O$15-1,1,1))))</f>
        <v>0</v>
      </c>
      <c r="P202" s="144">
        <f ca="1">IF(P$13="",0,CHOOSE(Detalhamento.OpçãoServiços,OFFSET(Import.PLQ,$A202-1,P$15-1,1,1),IF($E202&lt;&gt;1,IF(ISNUMBER(INDEX(Import.PLE,Detalhamento!$E202,Detalhamento!P$15)),IF(INDEX(Import.PLE,Detalhamento!$E202,Detalhamento!P$15)&lt;=mediçao,OFFSET(Import.PLQ,$A202-1,P$15-1,1,1),0),0),PLE!$AA$28*OFFSET(Import.PLQ,$A202-1,P$15-1,1,1)),IF($E202&lt;&gt;1,IF(ISNUMBER(INDEX(Import.PLE,Detalhamento!$E202,Detalhamento!P$15)),IF(INDEX(Import.PLE,Detalhamento!$E202,Detalhamento!P$15)&lt;=mediçao,0,OFFSET(Import.PLQ,$A202-1,P$15-1,1,1)),OFFSET(Import.PLQ,$A202-1,P$15-1,1,1)),(1-PLE!$AA$28)*OFFSET(Import.PLQ,$A202-1,P$15-1,1,1))))</f>
        <v>0</v>
      </c>
      <c r="Q202" s="144">
        <f ca="1">IF(Q$13="",0,CHOOSE(Detalhamento.OpçãoServiços,OFFSET(Import.PLQ,$A202-1,Q$15-1,1,1),IF($E202&lt;&gt;1,IF(ISNUMBER(INDEX(Import.PLE,Detalhamento!$E202,Detalhamento!Q$15)),IF(INDEX(Import.PLE,Detalhamento!$E202,Detalhamento!Q$15)&lt;=mediçao,OFFSET(Import.PLQ,$A202-1,Q$15-1,1,1),0),0),PLE!$AA$28*OFFSET(Import.PLQ,$A202-1,Q$15-1,1,1)),IF($E202&lt;&gt;1,IF(ISNUMBER(INDEX(Import.PLE,Detalhamento!$E202,Detalhamento!Q$15)),IF(INDEX(Import.PLE,Detalhamento!$E202,Detalhamento!Q$15)&lt;=mediçao,0,OFFSET(Import.PLQ,$A202-1,Q$15-1,1,1)),OFFSET(Import.PLQ,$A202-1,Q$15-1,1,1)),(1-PLE!$AA$28)*OFFSET(Import.PLQ,$A202-1,Q$15-1,1,1))))</f>
        <v>0</v>
      </c>
      <c r="R202" s="144">
        <f ca="1">IF(R$13="",0,CHOOSE(Detalhamento.OpçãoServiços,OFFSET(Import.PLQ,$A202-1,R$15-1,1,1),IF($E202&lt;&gt;1,IF(ISNUMBER(INDEX(Import.PLE,Detalhamento!$E202,Detalhamento!R$15)),IF(INDEX(Import.PLE,Detalhamento!$E202,Detalhamento!R$15)&lt;=mediçao,OFFSET(Import.PLQ,$A202-1,R$15-1,1,1),0),0),PLE!$AA$28*OFFSET(Import.PLQ,$A202-1,R$15-1,1,1)),IF($E202&lt;&gt;1,IF(ISNUMBER(INDEX(Import.PLE,Detalhamento!$E202,Detalhamento!R$15)),IF(INDEX(Import.PLE,Detalhamento!$E202,Detalhamento!R$15)&lt;=mediçao,0,OFFSET(Import.PLQ,$A202-1,R$15-1,1,1)),OFFSET(Import.PLQ,$A202-1,R$15-1,1,1)),(1-PLE!$AA$28)*OFFSET(Import.PLQ,$A202-1,R$15-1,1,1))))</f>
        <v>0</v>
      </c>
      <c r="S202" s="144">
        <f ca="1">IF(S$13="",0,CHOOSE(Detalhamento.OpçãoServiços,OFFSET(Import.PLQ,$A202-1,S$15-1,1,1),IF($E202&lt;&gt;1,IF(ISNUMBER(INDEX(Import.PLE,Detalhamento!$E202,Detalhamento!S$15)),IF(INDEX(Import.PLE,Detalhamento!$E202,Detalhamento!S$15)&lt;=mediçao,OFFSET(Import.PLQ,$A202-1,S$15-1,1,1),0),0),PLE!$AA$28*OFFSET(Import.PLQ,$A202-1,S$15-1,1,1)),IF($E202&lt;&gt;1,IF(ISNUMBER(INDEX(Import.PLE,Detalhamento!$E202,Detalhamento!S$15)),IF(INDEX(Import.PLE,Detalhamento!$E202,Detalhamento!S$15)&lt;=mediçao,0,OFFSET(Import.PLQ,$A202-1,S$15-1,1,1)),OFFSET(Import.PLQ,$A202-1,S$15-1,1,1)),(1-PLE!$AA$28)*OFFSET(Import.PLQ,$A202-1,S$15-1,1,1))))</f>
        <v>0</v>
      </c>
      <c r="T202" s="144">
        <f ca="1">IF(T$13="",0,CHOOSE(Detalhamento.OpçãoServiços,OFFSET(Import.PLQ,$A202-1,T$15-1,1,1),IF($E202&lt;&gt;1,IF(ISNUMBER(INDEX(Import.PLE,Detalhamento!$E202,Detalhamento!T$15)),IF(INDEX(Import.PLE,Detalhamento!$E202,Detalhamento!T$15)&lt;=mediçao,OFFSET(Import.PLQ,$A202-1,T$15-1,1,1),0),0),PLE!$AA$28*OFFSET(Import.PLQ,$A202-1,T$15-1,1,1)),IF($E202&lt;&gt;1,IF(ISNUMBER(INDEX(Import.PLE,Detalhamento!$E202,Detalhamento!T$15)),IF(INDEX(Import.PLE,Detalhamento!$E202,Detalhamento!T$15)&lt;=mediçao,0,OFFSET(Import.PLQ,$A202-1,T$15-1,1,1)),OFFSET(Import.PLQ,$A202-1,T$15-1,1,1)),(1-PLE!$AA$28)*OFFSET(Import.PLQ,$A202-1,T$15-1,1,1))))</f>
        <v>0</v>
      </c>
      <c r="U202" s="144">
        <f ca="1">IF(U$13="",0,CHOOSE(Detalhamento.OpçãoServiços,OFFSET(Import.PLQ,$A202-1,U$15-1,1,1),IF($E202&lt;&gt;1,IF(ISNUMBER(INDEX(Import.PLE,Detalhamento!$E202,Detalhamento!U$15)),IF(INDEX(Import.PLE,Detalhamento!$E202,Detalhamento!U$15)&lt;=mediçao,OFFSET(Import.PLQ,$A202-1,U$15-1,1,1),0),0),PLE!$AA$28*OFFSET(Import.PLQ,$A202-1,U$15-1,1,1)),IF($E202&lt;&gt;1,IF(ISNUMBER(INDEX(Import.PLE,Detalhamento!$E202,Detalhamento!U$15)),IF(INDEX(Import.PLE,Detalhamento!$E202,Detalhamento!U$15)&lt;=mediçao,0,OFFSET(Import.PLQ,$A202-1,U$15-1,1,1)),OFFSET(Import.PLQ,$A202-1,U$15-1,1,1)),(1-PLE!$AA$28)*OFFSET(Import.PLQ,$A202-1,U$15-1,1,1))))</f>
        <v>0</v>
      </c>
      <c r="V202" s="144">
        <f ca="1">IF(V$13="",0,CHOOSE(Detalhamento.OpçãoServiços,OFFSET(Import.PLQ,$A202-1,V$15-1,1,1),IF($E202&lt;&gt;1,IF(ISNUMBER(INDEX(Import.PLE,Detalhamento!$E202,Detalhamento!V$15)),IF(INDEX(Import.PLE,Detalhamento!$E202,Detalhamento!V$15)&lt;=mediçao,OFFSET(Import.PLQ,$A202-1,V$15-1,1,1),0),0),PLE!$AA$28*OFFSET(Import.PLQ,$A202-1,V$15-1,1,1)),IF($E202&lt;&gt;1,IF(ISNUMBER(INDEX(Import.PLE,Detalhamento!$E202,Detalhamento!V$15)),IF(INDEX(Import.PLE,Detalhamento!$E202,Detalhamento!V$15)&lt;=mediçao,0,OFFSET(Import.PLQ,$A202-1,V$15-1,1,1)),OFFSET(Import.PLQ,$A202-1,V$15-1,1,1)),(1-PLE!$AA$28)*OFFSET(Import.PLQ,$A202-1,V$15-1,1,1))))</f>
        <v>0</v>
      </c>
      <c r="W202" s="144">
        <f ca="1">IF(W$13="",0,CHOOSE(Detalhamento.OpçãoServiços,OFFSET(Import.PLQ,$A202-1,W$15-1,1,1),IF($E202&lt;&gt;1,IF(ISNUMBER(INDEX(Import.PLE,Detalhamento!$E202,Detalhamento!W$15)),IF(INDEX(Import.PLE,Detalhamento!$E202,Detalhamento!W$15)&lt;=mediçao,OFFSET(Import.PLQ,$A202-1,W$15-1,1,1),0),0),PLE!$AA$28*OFFSET(Import.PLQ,$A202-1,W$15-1,1,1)),IF($E202&lt;&gt;1,IF(ISNUMBER(INDEX(Import.PLE,Detalhamento!$E202,Detalhamento!W$15)),IF(INDEX(Import.PLE,Detalhamento!$E202,Detalhamento!W$15)&lt;=mediçao,0,OFFSET(Import.PLQ,$A202-1,W$15-1,1,1)),OFFSET(Import.PLQ,$A202-1,W$15-1,1,1)),(1-PLE!$AA$28)*OFFSET(Import.PLQ,$A202-1,W$15-1,1,1))))</f>
        <v>0</v>
      </c>
      <c r="X202" s="144">
        <f ca="1">IF(X$13="",0,CHOOSE(Detalhamento.OpçãoServiços,OFFSET(Import.PLQ,$A202-1,X$15-1,1,1),IF($E202&lt;&gt;1,IF(ISNUMBER(INDEX(Import.PLE,Detalhamento!$E202,Detalhamento!X$15)),IF(INDEX(Import.PLE,Detalhamento!$E202,Detalhamento!X$15)&lt;=mediçao,OFFSET(Import.PLQ,$A202-1,X$15-1,1,1),0),0),PLE!$AA$28*OFFSET(Import.PLQ,$A202-1,X$15-1,1,1)),IF($E202&lt;&gt;1,IF(ISNUMBER(INDEX(Import.PLE,Detalhamento!$E202,Detalhamento!X$15)),IF(INDEX(Import.PLE,Detalhamento!$E202,Detalhamento!X$15)&lt;=mediçao,0,OFFSET(Import.PLQ,$A202-1,X$15-1,1,1)),OFFSET(Import.PLQ,$A202-1,X$15-1,1,1)),(1-PLE!$AA$28)*OFFSET(Import.PLQ,$A202-1,X$15-1,1,1))))</f>
        <v>0</v>
      </c>
      <c r="Y202" s="144">
        <f ca="1">IF(Y$13="",0,CHOOSE(Detalhamento.OpçãoServiços,OFFSET(Import.PLQ,$A202-1,Y$15-1,1,1),IF($E202&lt;&gt;1,IF(ISNUMBER(INDEX(Import.PLE,Detalhamento!$E202,Detalhamento!Y$15)),IF(INDEX(Import.PLE,Detalhamento!$E202,Detalhamento!Y$15)&lt;=mediçao,OFFSET(Import.PLQ,$A202-1,Y$15-1,1,1),0),0),PLE!$AA$28*OFFSET(Import.PLQ,$A202-1,Y$15-1,1,1)),IF($E202&lt;&gt;1,IF(ISNUMBER(INDEX(Import.PLE,Detalhamento!$E202,Detalhamento!Y$15)),IF(INDEX(Import.PLE,Detalhamento!$E202,Detalhamento!Y$15)&lt;=mediçao,0,OFFSET(Import.PLQ,$A202-1,Y$15-1,1,1)),OFFSET(Import.PLQ,$A202-1,Y$15-1,1,1)),(1-PLE!$AA$28)*OFFSET(Import.PLQ,$A202-1,Y$15-1,1,1))))</f>
        <v>0</v>
      </c>
      <c r="Z202" s="144">
        <f ca="1">IF(Z$13="",0,CHOOSE(Detalhamento.OpçãoServiços,OFFSET(Import.PLQ,$A202-1,Z$15-1,1,1),IF($E202&lt;&gt;1,IF(ISNUMBER(INDEX(Import.PLE,Detalhamento!$E202,Detalhamento!Z$15)),IF(INDEX(Import.PLE,Detalhamento!$E202,Detalhamento!Z$15)&lt;=mediçao,OFFSET(Import.PLQ,$A202-1,Z$15-1,1,1),0),0),PLE!$AA$28*OFFSET(Import.PLQ,$A202-1,Z$15-1,1,1)),IF($E202&lt;&gt;1,IF(ISNUMBER(INDEX(Import.PLE,Detalhamento!$E202,Detalhamento!Z$15)),IF(INDEX(Import.PLE,Detalhamento!$E202,Detalhamento!Z$15)&lt;=mediçao,0,OFFSET(Import.PLQ,$A202-1,Z$15-1,1,1)),OFFSET(Import.PLQ,$A202-1,Z$15-1,1,1)),(1-PLE!$AA$28)*OFFSET(Import.PLQ,$A202-1,Z$15-1,1,1))))</f>
        <v>0</v>
      </c>
      <c r="AA202" s="144">
        <f ca="1">IF(AA$13="",0,CHOOSE(Detalhamento.OpçãoServiços,OFFSET(Import.PLQ,$A202-1,AA$15-1,1,1),IF($E202&lt;&gt;1,IF(ISNUMBER(INDEX(Import.PLE,Detalhamento!$E202,Detalhamento!AA$15)),IF(INDEX(Import.PLE,Detalhamento!$E202,Detalhamento!AA$15)&lt;=mediçao,OFFSET(Import.PLQ,$A202-1,AA$15-1,1,1),0),0),PLE!$AA$28*OFFSET(Import.PLQ,$A202-1,AA$15-1,1,1)),IF($E202&lt;&gt;1,IF(ISNUMBER(INDEX(Import.PLE,Detalhamento!$E202,Detalhamento!AA$15)),IF(INDEX(Import.PLE,Detalhamento!$E202,Detalhamento!AA$15)&lt;=mediçao,0,OFFSET(Import.PLQ,$A202-1,AA$15-1,1,1)),OFFSET(Import.PLQ,$A202-1,AA$15-1,1,1)),(1-PLE!$AA$28)*OFFSET(Import.PLQ,$A202-1,AA$15-1,1,1))))</f>
        <v>0</v>
      </c>
      <c r="AB202" s="144">
        <f ca="1">IF(AB$13="",0,CHOOSE(Detalhamento.OpçãoServiços,OFFSET(Import.PLQ,$A202-1,AB$15-1,1,1),IF($E202&lt;&gt;1,IF(ISNUMBER(INDEX(Import.PLE,Detalhamento!$E202,Detalhamento!AB$15)),IF(INDEX(Import.PLE,Detalhamento!$E202,Detalhamento!AB$15)&lt;=mediçao,OFFSET(Import.PLQ,$A202-1,AB$15-1,1,1),0),0),PLE!$AA$28*OFFSET(Import.PLQ,$A202-1,AB$15-1,1,1)),IF($E202&lt;&gt;1,IF(ISNUMBER(INDEX(Import.PLE,Detalhamento!$E202,Detalhamento!AB$15)),IF(INDEX(Import.PLE,Detalhamento!$E202,Detalhamento!AB$15)&lt;=mediçao,0,OFFSET(Import.PLQ,$A202-1,AB$15-1,1,1)),OFFSET(Import.PLQ,$A202-1,AB$15-1,1,1)),(1-PLE!$AA$28)*OFFSET(Import.PLQ,$A202-1,AB$15-1,1,1))))</f>
        <v>0</v>
      </c>
      <c r="AC202" s="144">
        <f ca="1">IF(AC$13="",0,CHOOSE(Detalhamento.OpçãoServiços,OFFSET(Import.PLQ,$A202-1,AC$15-1,1,1),IF($E202&lt;&gt;1,IF(ISNUMBER(INDEX(Import.PLE,Detalhamento!$E202,Detalhamento!AC$15)),IF(INDEX(Import.PLE,Detalhamento!$E202,Detalhamento!AC$15)&lt;=mediçao,OFFSET(Import.PLQ,$A202-1,AC$15-1,1,1),0),0),PLE!$AA$28*OFFSET(Import.PLQ,$A202-1,AC$15-1,1,1)),IF($E202&lt;&gt;1,IF(ISNUMBER(INDEX(Import.PLE,Detalhamento!$E202,Detalhamento!AC$15)),IF(INDEX(Import.PLE,Detalhamento!$E202,Detalhamento!AC$15)&lt;=mediçao,0,OFFSET(Import.PLQ,$A202-1,AC$15-1,1,1)),OFFSET(Import.PLQ,$A202-1,AC$15-1,1,1)),(1-PLE!$AA$28)*OFFSET(Import.PLQ,$A202-1,AC$15-1,1,1))))</f>
        <v>0</v>
      </c>
      <c r="AD202" s="144">
        <f ca="1">IF(AD$13="",0,CHOOSE(Detalhamento.OpçãoServiços,OFFSET(Import.PLQ,$A202-1,AD$15-1,1,1),IF($E202&lt;&gt;1,IF(ISNUMBER(INDEX(Import.PLE,Detalhamento!$E202,Detalhamento!AD$15)),IF(INDEX(Import.PLE,Detalhamento!$E202,Detalhamento!AD$15)&lt;=mediçao,OFFSET(Import.PLQ,$A202-1,AD$15-1,1,1),0),0),PLE!$AA$28*OFFSET(Import.PLQ,$A202-1,AD$15-1,1,1)),IF($E202&lt;&gt;1,IF(ISNUMBER(INDEX(Import.PLE,Detalhamento!$E202,Detalhamento!AD$15)),IF(INDEX(Import.PLE,Detalhamento!$E202,Detalhamento!AD$15)&lt;=mediçao,0,OFFSET(Import.PLQ,$A202-1,AD$15-1,1,1)),OFFSET(Import.PLQ,$A202-1,AD$15-1,1,1)),(1-PLE!$AA$28)*OFFSET(Import.PLQ,$A202-1,AD$15-1,1,1))))</f>
        <v>0</v>
      </c>
      <c r="AE202" s="144">
        <f ca="1">IF(AE$13="",0,CHOOSE(Detalhamento.OpçãoServiços,OFFSET(Import.PLQ,$A202-1,AE$15-1,1,1),IF($E202&lt;&gt;1,IF(ISNUMBER(INDEX(Import.PLE,Detalhamento!$E202,Detalhamento!AE$15)),IF(INDEX(Import.PLE,Detalhamento!$E202,Detalhamento!AE$15)&lt;=mediçao,OFFSET(Import.PLQ,$A202-1,AE$15-1,1,1),0),0),PLE!$AA$28*OFFSET(Import.PLQ,$A202-1,AE$15-1,1,1)),IF($E202&lt;&gt;1,IF(ISNUMBER(INDEX(Import.PLE,Detalhamento!$E202,Detalhamento!AE$15)),IF(INDEX(Import.PLE,Detalhamento!$E202,Detalhamento!AE$15)&lt;=mediçao,0,OFFSET(Import.PLQ,$A202-1,AE$15-1,1,1)),OFFSET(Import.PLQ,$A202-1,AE$15-1,1,1)),(1-PLE!$AA$28)*OFFSET(Import.PLQ,$A202-1,AE$15-1,1,1))))</f>
        <v>0</v>
      </c>
      <c r="AF202" s="144">
        <f ca="1">IF(AF$13="",0,CHOOSE(Detalhamento.OpçãoServiços,OFFSET(Import.PLQ,$A202-1,AF$15-1,1,1),IF($E202&lt;&gt;1,IF(ISNUMBER(INDEX(Import.PLE,Detalhamento!$E202,Detalhamento!AF$15)),IF(INDEX(Import.PLE,Detalhamento!$E202,Detalhamento!AF$15)&lt;=mediçao,OFFSET(Import.PLQ,$A202-1,AF$15-1,1,1),0),0),PLE!$AA$28*OFFSET(Import.PLQ,$A202-1,AF$15-1,1,1)),IF($E202&lt;&gt;1,IF(ISNUMBER(INDEX(Import.PLE,Detalhamento!$E202,Detalhamento!AF$15)),IF(INDEX(Import.PLE,Detalhamento!$E202,Detalhamento!AF$15)&lt;=mediçao,0,OFFSET(Import.PLQ,$A202-1,AF$15-1,1,1)),OFFSET(Import.PLQ,$A202-1,AF$15-1,1,1)),(1-PLE!$AA$28)*OFFSET(Import.PLQ,$A202-1,AF$15-1,1,1))))</f>
        <v>0</v>
      </c>
      <c r="AG202" s="144">
        <f ca="1">IF(AG$13="",0,CHOOSE(Detalhamento.OpçãoServiços,OFFSET(Import.PLQ,$A202-1,AG$15-1,1,1),IF($E202&lt;&gt;1,IF(ISNUMBER(INDEX(Import.PLE,Detalhamento!$E202,Detalhamento!AG$15)),IF(INDEX(Import.PLE,Detalhamento!$E202,Detalhamento!AG$15)&lt;=mediçao,OFFSET(Import.PLQ,$A202-1,AG$15-1,1,1),0),0),PLE!$AA$28*OFFSET(Import.PLQ,$A202-1,AG$15-1,1,1)),IF($E202&lt;&gt;1,IF(ISNUMBER(INDEX(Import.PLE,Detalhamento!$E202,Detalhamento!AG$15)),IF(INDEX(Import.PLE,Detalhamento!$E202,Detalhamento!AG$15)&lt;=mediçao,0,OFFSET(Import.PLQ,$A202-1,AG$15-1,1,1)),OFFSET(Import.PLQ,$A202-1,AG$15-1,1,1)),(1-PLE!$AA$28)*OFFSET(Import.PLQ,$A202-1,AG$15-1,1,1))))</f>
        <v>0</v>
      </c>
      <c r="AH202" s="144">
        <f ca="1">IF(AH$13="",0,CHOOSE(Detalhamento.OpçãoServiços,OFFSET(Import.PLQ,$A202-1,AH$15-1,1,1),IF($E202&lt;&gt;1,IF(ISNUMBER(INDEX(Import.PLE,Detalhamento!$E202,Detalhamento!AH$15)),IF(INDEX(Import.PLE,Detalhamento!$E202,Detalhamento!AH$15)&lt;=mediçao,OFFSET(Import.PLQ,$A202-1,AH$15-1,1,1),0),0),PLE!$AA$28*OFFSET(Import.PLQ,$A202-1,AH$15-1,1,1)),IF($E202&lt;&gt;1,IF(ISNUMBER(INDEX(Import.PLE,Detalhamento!$E202,Detalhamento!AH$15)),IF(INDEX(Import.PLE,Detalhamento!$E202,Detalhamento!AH$15)&lt;=mediçao,0,OFFSET(Import.PLQ,$A202-1,AH$15-1,1,1)),OFFSET(Import.PLQ,$A202-1,AH$15-1,1,1)),(1-PLE!$AA$28)*OFFSET(Import.PLQ,$A202-1,AH$15-1,1,1))))</f>
        <v>0</v>
      </c>
      <c r="AI202" s="144">
        <f ca="1">IF(AI$13="",0,CHOOSE(Detalhamento.OpçãoServiços,OFFSET(Import.PLQ,$A202-1,AI$15-1,1,1),IF($E202&lt;&gt;1,IF(ISNUMBER(INDEX(Import.PLE,Detalhamento!$E202,Detalhamento!AI$15)),IF(INDEX(Import.PLE,Detalhamento!$E202,Detalhamento!AI$15)&lt;=mediçao,OFFSET(Import.PLQ,$A202-1,AI$15-1,1,1),0),0),PLE!$AA$28*OFFSET(Import.PLQ,$A202-1,AI$15-1,1,1)),IF($E202&lt;&gt;1,IF(ISNUMBER(INDEX(Import.PLE,Detalhamento!$E202,Detalhamento!AI$15)),IF(INDEX(Import.PLE,Detalhamento!$E202,Detalhamento!AI$15)&lt;=mediçao,0,OFFSET(Import.PLQ,$A202-1,AI$15-1,1,1)),OFFSET(Import.PLQ,$A202-1,AI$15-1,1,1)),(1-PLE!$AA$28)*OFFSET(Import.PLQ,$A202-1,AI$15-1,1,1))))</f>
        <v>0</v>
      </c>
      <c r="AJ202" s="144">
        <f ca="1">IF(AJ$13="",0,CHOOSE(Detalhamento.OpçãoServiços,OFFSET(Import.PLQ,$A202-1,AJ$15-1,1,1),IF($E202&lt;&gt;1,IF(ISNUMBER(INDEX(Import.PLE,Detalhamento!$E202,Detalhamento!AJ$15)),IF(INDEX(Import.PLE,Detalhamento!$E202,Detalhamento!AJ$15)&lt;=mediçao,OFFSET(Import.PLQ,$A202-1,AJ$15-1,1,1),0),0),PLE!$AA$28*OFFSET(Import.PLQ,$A202-1,AJ$15-1,1,1)),IF($E202&lt;&gt;1,IF(ISNUMBER(INDEX(Import.PLE,Detalhamento!$E202,Detalhamento!AJ$15)),IF(INDEX(Import.PLE,Detalhamento!$E202,Detalhamento!AJ$15)&lt;=mediçao,0,OFFSET(Import.PLQ,$A202-1,AJ$15-1,1,1)),OFFSET(Import.PLQ,$A202-1,AJ$15-1,1,1)),(1-PLE!$AA$28)*OFFSET(Import.PLQ,$A202-1,AJ$15-1,1,1))))</f>
        <v>0</v>
      </c>
      <c r="AK202" s="144">
        <f ca="1">IF(AK$13="",0,CHOOSE(Detalhamento.OpçãoServiços,OFFSET(Import.PLQ,$A202-1,AK$15-1,1,1),IF($E202&lt;&gt;1,IF(ISNUMBER(INDEX(Import.PLE,Detalhamento!$E202,Detalhamento!AK$15)),IF(INDEX(Import.PLE,Detalhamento!$E202,Detalhamento!AK$15)&lt;=mediçao,OFFSET(Import.PLQ,$A202-1,AK$15-1,1,1),0),0),PLE!$AA$28*OFFSET(Import.PLQ,$A202-1,AK$15-1,1,1)),IF($E202&lt;&gt;1,IF(ISNUMBER(INDEX(Import.PLE,Detalhamento!$E202,Detalhamento!AK$15)),IF(INDEX(Import.PLE,Detalhamento!$E202,Detalhamento!AK$15)&lt;=mediçao,0,OFFSET(Import.PLQ,$A202-1,AK$15-1,1,1)),OFFSET(Import.PLQ,$A202-1,AK$15-1,1,1)),(1-PLE!$AA$28)*OFFSET(Import.PLQ,$A202-1,AK$15-1,1,1))))</f>
        <v>0</v>
      </c>
      <c r="AL202" s="144">
        <f ca="1">IF(AL$13="",0,CHOOSE(Detalhamento.OpçãoServiços,OFFSET(Import.PLQ,$A202-1,AL$15-1,1,1),IF($E202&lt;&gt;1,IF(ISNUMBER(INDEX(Import.PLE,Detalhamento!$E202,Detalhamento!AL$15)),IF(INDEX(Import.PLE,Detalhamento!$E202,Detalhamento!AL$15)&lt;=mediçao,OFFSET(Import.PLQ,$A202-1,AL$15-1,1,1),0),0),PLE!$AA$28*OFFSET(Import.PLQ,$A202-1,AL$15-1,1,1)),IF($E202&lt;&gt;1,IF(ISNUMBER(INDEX(Import.PLE,Detalhamento!$E202,Detalhamento!AL$15)),IF(INDEX(Import.PLE,Detalhamento!$E202,Detalhamento!AL$15)&lt;=mediçao,0,OFFSET(Import.PLQ,$A202-1,AL$15-1,1,1)),OFFSET(Import.PLQ,$A202-1,AL$15-1,1,1)),(1-PLE!$AA$28)*OFFSET(Import.PLQ,$A202-1,AL$15-1,1,1))))</f>
        <v>0</v>
      </c>
      <c r="AM202" s="144">
        <f ca="1">IF(AM$13="",0,CHOOSE(Detalhamento.OpçãoServiços,OFFSET(Import.PLQ,$A202-1,AM$15-1,1,1),IF($E202&lt;&gt;1,IF(ISNUMBER(INDEX(Import.PLE,Detalhamento!$E202,Detalhamento!AM$15)),IF(INDEX(Import.PLE,Detalhamento!$E202,Detalhamento!AM$15)&lt;=mediçao,OFFSET(Import.PLQ,$A202-1,AM$15-1,1,1),0),0),PLE!$AA$28*OFFSET(Import.PLQ,$A202-1,AM$15-1,1,1)),IF($E202&lt;&gt;1,IF(ISNUMBER(INDEX(Import.PLE,Detalhamento!$E202,Detalhamento!AM$15)),IF(INDEX(Import.PLE,Detalhamento!$E202,Detalhamento!AM$15)&lt;=mediçao,0,OFFSET(Import.PLQ,$A202-1,AM$15-1,1,1)),OFFSET(Import.PLQ,$A202-1,AM$15-1,1,1)),(1-PLE!$AA$28)*OFFSET(Import.PLQ,$A202-1,AM$15-1,1,1))))</f>
        <v>0</v>
      </c>
      <c r="AN202" s="144">
        <f ca="1">IF(AN$13="",0,CHOOSE(Detalhamento.OpçãoServiços,OFFSET(Import.PLQ,$A202-1,AN$15-1,1,1),IF($E202&lt;&gt;1,IF(ISNUMBER(INDEX(Import.PLE,Detalhamento!$E202,Detalhamento!AN$15)),IF(INDEX(Import.PLE,Detalhamento!$E202,Detalhamento!AN$15)&lt;=mediçao,OFFSET(Import.PLQ,$A202-1,AN$15-1,1,1),0),0),PLE!$AA$28*OFFSET(Import.PLQ,$A202-1,AN$15-1,1,1)),IF($E202&lt;&gt;1,IF(ISNUMBER(INDEX(Import.PLE,Detalhamento!$E202,Detalhamento!AN$15)),IF(INDEX(Import.PLE,Detalhamento!$E202,Detalhamento!AN$15)&lt;=mediçao,0,OFFSET(Import.PLQ,$A202-1,AN$15-1,1,1)),OFFSET(Import.PLQ,$A202-1,AN$15-1,1,1)),(1-PLE!$AA$28)*OFFSET(Import.PLQ,$A202-1,AN$15-1,1,1))))</f>
        <v>0</v>
      </c>
      <c r="AO202" s="144">
        <f ca="1">IF(AO$13="",0,CHOOSE(Detalhamento.OpçãoServiços,OFFSET(Import.PLQ,$A202-1,AO$15-1,1,1),IF($E202&lt;&gt;1,IF(ISNUMBER(INDEX(Import.PLE,Detalhamento!$E202,Detalhamento!AO$15)),IF(INDEX(Import.PLE,Detalhamento!$E202,Detalhamento!AO$15)&lt;=mediçao,OFFSET(Import.PLQ,$A202-1,AO$15-1,1,1),0),0),PLE!$AA$28*OFFSET(Import.PLQ,$A202-1,AO$15-1,1,1)),IF($E202&lt;&gt;1,IF(ISNUMBER(INDEX(Import.PLE,Detalhamento!$E202,Detalhamento!AO$15)),IF(INDEX(Import.PLE,Detalhamento!$E202,Detalhamento!AO$15)&lt;=mediçao,0,OFFSET(Import.PLQ,$A202-1,AO$15-1,1,1)),OFFSET(Import.PLQ,$A202-1,AO$15-1,1,1)),(1-PLE!$AA$28)*OFFSET(Import.PLQ,$A202-1,AO$15-1,1,1))))</f>
        <v>0</v>
      </c>
      <c r="AP202" s="144">
        <f ca="1">IF(AP$13="",0,CHOOSE(Detalhamento.OpçãoServiços,OFFSET(Import.PLQ,$A202-1,AP$15-1,1,1),IF($E202&lt;&gt;1,IF(ISNUMBER(INDEX(Import.PLE,Detalhamento!$E202,Detalhamento!AP$15)),IF(INDEX(Import.PLE,Detalhamento!$E202,Detalhamento!AP$15)&lt;=mediçao,OFFSET(Import.PLQ,$A202-1,AP$15-1,1,1),0),0),PLE!$AA$28*OFFSET(Import.PLQ,$A202-1,AP$15-1,1,1)),IF($E202&lt;&gt;1,IF(ISNUMBER(INDEX(Import.PLE,Detalhamento!$E202,Detalhamento!AP$15)),IF(INDEX(Import.PLE,Detalhamento!$E202,Detalhamento!AP$15)&lt;=mediçao,0,OFFSET(Import.PLQ,$A202-1,AP$15-1,1,1)),OFFSET(Import.PLQ,$A202-1,AP$15-1,1,1)),(1-PLE!$AA$28)*OFFSET(Import.PLQ,$A202-1,AP$15-1,1,1))))</f>
        <v>0</v>
      </c>
      <c r="AQ202" s="144">
        <f ca="1">IF(AQ$13="",0,CHOOSE(Detalhamento.OpçãoServiços,OFFSET(Import.PLQ,$A202-1,AQ$15-1,1,1),IF($E202&lt;&gt;1,IF(ISNUMBER(INDEX(Import.PLE,Detalhamento!$E202,Detalhamento!AQ$15)),IF(INDEX(Import.PLE,Detalhamento!$E202,Detalhamento!AQ$15)&lt;=mediçao,OFFSET(Import.PLQ,$A202-1,AQ$15-1,1,1),0),0),PLE!$AA$28*OFFSET(Import.PLQ,$A202-1,AQ$15-1,1,1)),IF($E202&lt;&gt;1,IF(ISNUMBER(INDEX(Import.PLE,Detalhamento!$E202,Detalhamento!AQ$15)),IF(INDEX(Import.PLE,Detalhamento!$E202,Detalhamento!AQ$15)&lt;=mediçao,0,OFFSET(Import.PLQ,$A202-1,AQ$15-1,1,1)),OFFSET(Import.PLQ,$A202-1,AQ$15-1,1,1)),(1-PLE!$AA$28)*OFFSET(Import.PLQ,$A202-1,AQ$15-1,1,1))))</f>
        <v>0</v>
      </c>
      <c r="AR202" s="144">
        <f ca="1">IF(AR$13="",0,CHOOSE(Detalhamento.OpçãoServiços,OFFSET(Import.PLQ,$A202-1,AR$15-1,1,1),IF($E202&lt;&gt;1,IF(ISNUMBER(INDEX(Import.PLE,Detalhamento!$E202,Detalhamento!AR$15)),IF(INDEX(Import.PLE,Detalhamento!$E202,Detalhamento!AR$15)&lt;=mediçao,OFFSET(Import.PLQ,$A202-1,AR$15-1,1,1),0),0),PLE!$AA$28*OFFSET(Import.PLQ,$A202-1,AR$15-1,1,1)),IF($E202&lt;&gt;1,IF(ISNUMBER(INDEX(Import.PLE,Detalhamento!$E202,Detalhamento!AR$15)),IF(INDEX(Import.PLE,Detalhamento!$E202,Detalhamento!AR$15)&lt;=mediçao,0,OFFSET(Import.PLQ,$A202-1,AR$15-1,1,1)),OFFSET(Import.PLQ,$A202-1,AR$15-1,1,1)),(1-PLE!$AA$28)*OFFSET(Import.PLQ,$A202-1,AR$15-1,1,1))))</f>
        <v>0</v>
      </c>
      <c r="AS202" s="144">
        <f ca="1">IF(AS$13="",0,CHOOSE(Detalhamento.OpçãoServiços,OFFSET(Import.PLQ,$A202-1,AS$15-1,1,1),IF($E202&lt;&gt;1,IF(ISNUMBER(INDEX(Import.PLE,Detalhamento!$E202,Detalhamento!AS$15)),IF(INDEX(Import.PLE,Detalhamento!$E202,Detalhamento!AS$15)&lt;=mediçao,OFFSET(Import.PLQ,$A202-1,AS$15-1,1,1),0),0),PLE!$AA$28*OFFSET(Import.PLQ,$A202-1,AS$15-1,1,1)),IF($E202&lt;&gt;1,IF(ISNUMBER(INDEX(Import.PLE,Detalhamento!$E202,Detalhamento!AS$15)),IF(INDEX(Import.PLE,Detalhamento!$E202,Detalhamento!AS$15)&lt;=mediçao,0,OFFSET(Import.PLQ,$A202-1,AS$15-1,1,1)),OFFSET(Import.PLQ,$A202-1,AS$15-1,1,1)),(1-PLE!$AA$28)*OFFSET(Import.PLQ,$A202-1,AS$15-1,1,1))))</f>
        <v>0</v>
      </c>
      <c r="AT202" s="144">
        <f ca="1">IF(AT$13="",0,CHOOSE(Detalhamento.OpçãoServiços,OFFSET(Import.PLQ,$A202-1,AT$15-1,1,1),IF($E202&lt;&gt;1,IF(ISNUMBER(INDEX(Import.PLE,Detalhamento!$E202,Detalhamento!AT$15)),IF(INDEX(Import.PLE,Detalhamento!$E202,Detalhamento!AT$15)&lt;=mediçao,OFFSET(Import.PLQ,$A202-1,AT$15-1,1,1),0),0),PLE!$AA$28*OFFSET(Import.PLQ,$A202-1,AT$15-1,1,1)),IF($E202&lt;&gt;1,IF(ISNUMBER(INDEX(Import.PLE,Detalhamento!$E202,Detalhamento!AT$15)),IF(INDEX(Import.PLE,Detalhamento!$E202,Detalhamento!AT$15)&lt;=mediçao,0,OFFSET(Import.PLQ,$A202-1,AT$15-1,1,1)),OFFSET(Import.PLQ,$A202-1,AT$15-1,1,1)),(1-PLE!$AA$28)*OFFSET(Import.PLQ,$A202-1,AT$15-1,1,1))))</f>
        <v>0</v>
      </c>
      <c r="AU202" s="144">
        <f ca="1">IF(AU$13="",0,CHOOSE(Detalhamento.OpçãoServiços,OFFSET(Import.PLQ,$A202-1,AU$15-1,1,1),IF($E202&lt;&gt;1,IF(ISNUMBER(INDEX(Import.PLE,Detalhamento!$E202,Detalhamento!AU$15)),IF(INDEX(Import.PLE,Detalhamento!$E202,Detalhamento!AU$15)&lt;=mediçao,OFFSET(Import.PLQ,$A202-1,AU$15-1,1,1),0),0),PLE!$AA$28*OFFSET(Import.PLQ,$A202-1,AU$15-1,1,1)),IF($E202&lt;&gt;1,IF(ISNUMBER(INDEX(Import.PLE,Detalhamento!$E202,Detalhamento!AU$15)),IF(INDEX(Import.PLE,Detalhamento!$E202,Detalhamento!AU$15)&lt;=mediçao,0,OFFSET(Import.PLQ,$A202-1,AU$15-1,1,1)),OFFSET(Import.PLQ,$A202-1,AU$15-1,1,1)),(1-PLE!$AA$28)*OFFSET(Import.PLQ,$A202-1,AU$15-1,1,1))))</f>
        <v>0</v>
      </c>
      <c r="AV202" s="144">
        <f ca="1">IF(AV$13="",0,CHOOSE(Detalhamento.OpçãoServiços,OFFSET(Import.PLQ,$A202-1,AV$15-1,1,1),IF($E202&lt;&gt;1,IF(ISNUMBER(INDEX(Import.PLE,Detalhamento!$E202,Detalhamento!AV$15)),IF(INDEX(Import.PLE,Detalhamento!$E202,Detalhamento!AV$15)&lt;=mediçao,OFFSET(Import.PLQ,$A202-1,AV$15-1,1,1),0),0),PLE!$AA$28*OFFSET(Import.PLQ,$A202-1,AV$15-1,1,1)),IF($E202&lt;&gt;1,IF(ISNUMBER(INDEX(Import.PLE,Detalhamento!$E202,Detalhamento!AV$15)),IF(INDEX(Import.PLE,Detalhamento!$E202,Detalhamento!AV$15)&lt;=mediçao,0,OFFSET(Import.PLQ,$A202-1,AV$15-1,1,1)),OFFSET(Import.PLQ,$A202-1,AV$15-1,1,1)),(1-PLE!$AA$28)*OFFSET(Import.PLQ,$A202-1,AV$15-1,1,1))))</f>
        <v>0</v>
      </c>
      <c r="AW202" s="144">
        <f ca="1">IF(AW$13="",0,CHOOSE(Detalhamento.OpçãoServiços,OFFSET(Import.PLQ,$A202-1,AW$15-1,1,1),IF($E202&lt;&gt;1,IF(ISNUMBER(INDEX(Import.PLE,Detalhamento!$E202,Detalhamento!AW$15)),IF(INDEX(Import.PLE,Detalhamento!$E202,Detalhamento!AW$15)&lt;=mediçao,OFFSET(Import.PLQ,$A202-1,AW$15-1,1,1),0),0),PLE!$AA$28*OFFSET(Import.PLQ,$A202-1,AW$15-1,1,1)),IF($E202&lt;&gt;1,IF(ISNUMBER(INDEX(Import.PLE,Detalhamento!$E202,Detalhamento!AW$15)),IF(INDEX(Import.PLE,Detalhamento!$E202,Detalhamento!AW$15)&lt;=mediçao,0,OFFSET(Import.PLQ,$A202-1,AW$15-1,1,1)),OFFSET(Import.PLQ,$A202-1,AW$15-1,1,1)),(1-PLE!$AA$28)*OFFSET(Import.PLQ,$A202-1,AW$15-1,1,1))))</f>
        <v>0</v>
      </c>
      <c r="AX202" s="144">
        <f ca="1">IF(AX$13="",0,CHOOSE(Detalhamento.OpçãoServiços,OFFSET(Import.PLQ,$A202-1,AX$15-1,1,1),IF($E202&lt;&gt;1,IF(ISNUMBER(INDEX(Import.PLE,Detalhamento!$E202,Detalhamento!AX$15)),IF(INDEX(Import.PLE,Detalhamento!$E202,Detalhamento!AX$15)&lt;=mediçao,OFFSET(Import.PLQ,$A202-1,AX$15-1,1,1),0),0),PLE!$AA$28*OFFSET(Import.PLQ,$A202-1,AX$15-1,1,1)),IF($E202&lt;&gt;1,IF(ISNUMBER(INDEX(Import.PLE,Detalhamento!$E202,Detalhamento!AX$15)),IF(INDEX(Import.PLE,Detalhamento!$E202,Detalhamento!AX$15)&lt;=mediçao,0,OFFSET(Import.PLQ,$A202-1,AX$15-1,1,1)),OFFSET(Import.PLQ,$A202-1,AX$15-1,1,1)),(1-PLE!$AA$28)*OFFSET(Import.PLQ,$A202-1,AX$15-1,1,1))))</f>
        <v>0</v>
      </c>
      <c r="AY202" s="144">
        <f ca="1">IF(AY$13="",0,CHOOSE(Detalhamento.OpçãoServiços,OFFSET(Import.PLQ,$A202-1,AY$15-1,1,1),IF($E202&lt;&gt;1,IF(ISNUMBER(INDEX(Import.PLE,Detalhamento!$E202,Detalhamento!AY$15)),IF(INDEX(Import.PLE,Detalhamento!$E202,Detalhamento!AY$15)&lt;=mediçao,OFFSET(Import.PLQ,$A202-1,AY$15-1,1,1),0),0),PLE!$AA$28*OFFSET(Import.PLQ,$A202-1,AY$15-1,1,1)),IF($E202&lt;&gt;1,IF(ISNUMBER(INDEX(Import.PLE,Detalhamento!$E202,Detalhamento!AY$15)),IF(INDEX(Import.PLE,Detalhamento!$E202,Detalhamento!AY$15)&lt;=mediçao,0,OFFSET(Import.PLQ,$A202-1,AY$15-1,1,1)),OFFSET(Import.PLQ,$A202-1,AY$15-1,1,1)),(1-PLE!$AA$28)*OFFSET(Import.PLQ,$A202-1,AY$15-1,1,1))))</f>
        <v>0</v>
      </c>
      <c r="AZ202" s="144">
        <f ca="1">IF(AZ$13="",0,CHOOSE(Detalhamento.OpçãoServiços,OFFSET(Import.PLQ,$A202-1,AZ$15-1,1,1),IF($E202&lt;&gt;1,IF(ISNUMBER(INDEX(Import.PLE,Detalhamento!$E202,Detalhamento!AZ$15)),IF(INDEX(Import.PLE,Detalhamento!$E202,Detalhamento!AZ$15)&lt;=mediçao,OFFSET(Import.PLQ,$A202-1,AZ$15-1,1,1),0),0),PLE!$AA$28*OFFSET(Import.PLQ,$A202-1,AZ$15-1,1,1)),IF($E202&lt;&gt;1,IF(ISNUMBER(INDEX(Import.PLE,Detalhamento!$E202,Detalhamento!AZ$15)),IF(INDEX(Import.PLE,Detalhamento!$E202,Detalhamento!AZ$15)&lt;=mediçao,0,OFFSET(Import.PLQ,$A202-1,AZ$15-1,1,1)),OFFSET(Import.PLQ,$A202-1,AZ$15-1,1,1)),(1-PLE!$AA$28)*OFFSET(Import.PLQ,$A202-1,AZ$15-1,1,1))))</f>
        <v>0</v>
      </c>
      <c r="BA202" s="144">
        <f ca="1">IF(BA$13="",0,CHOOSE(Detalhamento.OpçãoServiços,OFFSET(Import.PLQ,$A202-1,BA$15-1,1,1),IF($E202&lt;&gt;1,IF(ISNUMBER(INDEX(Import.PLE,Detalhamento!$E202,Detalhamento!BA$15)),IF(INDEX(Import.PLE,Detalhamento!$E202,Detalhamento!BA$15)&lt;=mediçao,OFFSET(Import.PLQ,$A202-1,BA$15-1,1,1),0),0),PLE!$AA$28*OFFSET(Import.PLQ,$A202-1,BA$15-1,1,1)),IF($E202&lt;&gt;1,IF(ISNUMBER(INDEX(Import.PLE,Detalhamento!$E202,Detalhamento!BA$15)),IF(INDEX(Import.PLE,Detalhamento!$E202,Detalhamento!BA$15)&lt;=mediçao,0,OFFSET(Import.PLQ,$A202-1,BA$15-1,1,1)),OFFSET(Import.PLQ,$A202-1,BA$15-1,1,1)),(1-PLE!$AA$28)*OFFSET(Import.PLQ,$A202-1,BA$15-1,1,1))))</f>
        <v>0</v>
      </c>
      <c r="BB202" s="144">
        <f ca="1">IF(BB$13="",0,CHOOSE(Detalhamento.OpçãoServiços,OFFSET(Import.PLQ,$A202-1,BB$15-1,1,1),IF($E202&lt;&gt;1,IF(ISNUMBER(INDEX(Import.PLE,Detalhamento!$E202,Detalhamento!BB$15)),IF(INDEX(Import.PLE,Detalhamento!$E202,Detalhamento!BB$15)&lt;=mediçao,OFFSET(Import.PLQ,$A202-1,BB$15-1,1,1),0),0),PLE!$AA$28*OFFSET(Import.PLQ,$A202-1,BB$15-1,1,1)),IF($E202&lt;&gt;1,IF(ISNUMBER(INDEX(Import.PLE,Detalhamento!$E202,Detalhamento!BB$15)),IF(INDEX(Import.PLE,Detalhamento!$E202,Detalhamento!BB$15)&lt;=mediçao,0,OFFSET(Import.PLQ,$A202-1,BB$15-1,1,1)),OFFSET(Import.PLQ,$A202-1,BB$15-1,1,1)),(1-PLE!$AA$28)*OFFSET(Import.PLQ,$A202-1,BB$15-1,1,1))))</f>
        <v>0</v>
      </c>
      <c r="BC202" s="144">
        <f ca="1">IF(BC$13="",0,CHOOSE(Detalhamento.OpçãoServiços,OFFSET(Import.PLQ,$A202-1,BC$15-1,1,1),IF($E202&lt;&gt;1,IF(ISNUMBER(INDEX(Import.PLE,Detalhamento!$E202,Detalhamento!BC$15)),IF(INDEX(Import.PLE,Detalhamento!$E202,Detalhamento!BC$15)&lt;=mediçao,OFFSET(Import.PLQ,$A202-1,BC$15-1,1,1),0),0),PLE!$AA$28*OFFSET(Import.PLQ,$A202-1,BC$15-1,1,1)),IF($E202&lt;&gt;1,IF(ISNUMBER(INDEX(Import.PLE,Detalhamento!$E202,Detalhamento!BC$15)),IF(INDEX(Import.PLE,Detalhamento!$E202,Detalhamento!BC$15)&lt;=mediçao,0,OFFSET(Import.PLQ,$A202-1,BC$15-1,1,1)),OFFSET(Import.PLQ,$A202-1,BC$15-1,1,1)),(1-PLE!$AA$28)*OFFSET(Import.PLQ,$A202-1,BC$15-1,1,1))))</f>
        <v>0</v>
      </c>
      <c r="BD202" s="144">
        <f ca="1">IF(BD$13="",0,CHOOSE(Detalhamento.OpçãoServiços,OFFSET(Import.PLQ,$A202-1,BD$15-1,1,1),IF($E202&lt;&gt;1,IF(ISNUMBER(INDEX(Import.PLE,Detalhamento!$E202,Detalhamento!BD$15)),IF(INDEX(Import.PLE,Detalhamento!$E202,Detalhamento!BD$15)&lt;=mediçao,OFFSET(Import.PLQ,$A202-1,BD$15-1,1,1),0),0),PLE!$AA$28*OFFSET(Import.PLQ,$A202-1,BD$15-1,1,1)),IF($E202&lt;&gt;1,IF(ISNUMBER(INDEX(Import.PLE,Detalhamento!$E202,Detalhamento!BD$15)),IF(INDEX(Import.PLE,Detalhamento!$E202,Detalhamento!BD$15)&lt;=mediçao,0,OFFSET(Import.PLQ,$A202-1,BD$15-1,1,1)),OFFSET(Import.PLQ,$A202-1,BD$15-1,1,1)),(1-PLE!$AA$28)*OFFSET(Import.PLQ,$A202-1,BD$15-1,1,1))))</f>
        <v>0</v>
      </c>
      <c r="BE202" s="144">
        <f ca="1">IF(BE$13="",0,CHOOSE(Detalhamento.OpçãoServiços,OFFSET(Import.PLQ,$A202-1,BE$15-1,1,1),IF($E202&lt;&gt;1,IF(ISNUMBER(INDEX(Import.PLE,Detalhamento!$E202,Detalhamento!BE$15)),IF(INDEX(Import.PLE,Detalhamento!$E202,Detalhamento!BE$15)&lt;=mediçao,OFFSET(Import.PLQ,$A202-1,BE$15-1,1,1),0),0),PLE!$AA$28*OFFSET(Import.PLQ,$A202-1,BE$15-1,1,1)),IF($E202&lt;&gt;1,IF(ISNUMBER(INDEX(Import.PLE,Detalhamento!$E202,Detalhamento!BE$15)),IF(INDEX(Import.PLE,Detalhamento!$E202,Detalhamento!BE$15)&lt;=mediçao,0,OFFSET(Import.PLQ,$A202-1,BE$15-1,1,1)),OFFSET(Import.PLQ,$A202-1,BE$15-1,1,1)),(1-PLE!$AA$28)*OFFSET(Import.PLQ,$A202-1,BE$15-1,1,1))))</f>
        <v>0</v>
      </c>
      <c r="BF202" s="144">
        <f ca="1">IF(BF$13="",0,CHOOSE(Detalhamento.OpçãoServiços,OFFSET(Import.PLQ,$A202-1,BF$15-1,1,1),IF($E202&lt;&gt;1,IF(ISNUMBER(INDEX(Import.PLE,Detalhamento!$E202,Detalhamento!BF$15)),IF(INDEX(Import.PLE,Detalhamento!$E202,Detalhamento!BF$15)&lt;=mediçao,OFFSET(Import.PLQ,$A202-1,BF$15-1,1,1),0),0),PLE!$AA$28*OFFSET(Import.PLQ,$A202-1,BF$15-1,1,1)),IF($E202&lt;&gt;1,IF(ISNUMBER(INDEX(Import.PLE,Detalhamento!$E202,Detalhamento!BF$15)),IF(INDEX(Import.PLE,Detalhamento!$E202,Detalhamento!BF$15)&lt;=mediçao,0,OFFSET(Import.PLQ,$A202-1,BF$15-1,1,1)),OFFSET(Import.PLQ,$A202-1,BF$15-1,1,1)),(1-PLE!$AA$28)*OFFSET(Import.PLQ,$A202-1,BF$15-1,1,1))))</f>
        <v>0</v>
      </c>
      <c r="BG202" s="144">
        <f ca="1">IF(BG$13="",0,CHOOSE(Detalhamento.OpçãoServiços,OFFSET(Import.PLQ,$A202-1,BG$15-1,1,1),IF($E202&lt;&gt;1,IF(ISNUMBER(INDEX(Import.PLE,Detalhamento!$E202,Detalhamento!BG$15)),IF(INDEX(Import.PLE,Detalhamento!$E202,Detalhamento!BG$15)&lt;=mediçao,OFFSET(Import.PLQ,$A202-1,BG$15-1,1,1),0),0),PLE!$AA$28*OFFSET(Import.PLQ,$A202-1,BG$15-1,1,1)),IF($E202&lt;&gt;1,IF(ISNUMBER(INDEX(Import.PLE,Detalhamento!$E202,Detalhamento!BG$15)),IF(INDEX(Import.PLE,Detalhamento!$E202,Detalhamento!BG$15)&lt;=mediçao,0,OFFSET(Import.PLQ,$A202-1,BG$15-1,1,1)),OFFSET(Import.PLQ,$A202-1,BG$15-1,1,1)),(1-PLE!$AA$28)*OFFSET(Import.PLQ,$A202-1,BG$15-1,1,1))))</f>
        <v>0</v>
      </c>
      <c r="BH202" s="144">
        <f ca="1">IF(BH$13="",0,CHOOSE(Detalhamento.OpçãoServiços,OFFSET(Import.PLQ,$A202-1,BH$15-1,1,1),IF($E202&lt;&gt;1,IF(ISNUMBER(INDEX(Import.PLE,Detalhamento!$E202,Detalhamento!BH$15)),IF(INDEX(Import.PLE,Detalhamento!$E202,Detalhamento!BH$15)&lt;=mediçao,OFFSET(Import.PLQ,$A202-1,BH$15-1,1,1),0),0),PLE!$AA$28*OFFSET(Import.PLQ,$A202-1,BH$15-1,1,1)),IF($E202&lt;&gt;1,IF(ISNUMBER(INDEX(Import.PLE,Detalhamento!$E202,Detalhamento!BH$15)),IF(INDEX(Import.PLE,Detalhamento!$E202,Detalhamento!BH$15)&lt;=mediçao,0,OFFSET(Import.PLQ,$A202-1,BH$15-1,1,1)),OFFSET(Import.PLQ,$A202-1,BH$15-1,1,1)),(1-PLE!$AA$28)*OFFSET(Import.PLQ,$A202-1,BH$15-1,1,1))))</f>
        <v>0</v>
      </c>
      <c r="BI202" s="144">
        <f ca="1">IF(BI$13="",0,CHOOSE(Detalhamento.OpçãoServiços,OFFSET(Import.PLQ,$A202-1,BI$15-1,1,1),IF($E202&lt;&gt;1,IF(ISNUMBER(INDEX(Import.PLE,Detalhamento!$E202,Detalhamento!BI$15)),IF(INDEX(Import.PLE,Detalhamento!$E202,Detalhamento!BI$15)&lt;=mediçao,OFFSET(Import.PLQ,$A202-1,BI$15-1,1,1),0),0),PLE!$AA$28*OFFSET(Import.PLQ,$A202-1,BI$15-1,1,1)),IF($E202&lt;&gt;1,IF(ISNUMBER(INDEX(Import.PLE,Detalhamento!$E202,Detalhamento!BI$15)),IF(INDEX(Import.PLE,Detalhamento!$E202,Detalhamento!BI$15)&lt;=mediçao,0,OFFSET(Import.PLQ,$A202-1,BI$15-1,1,1)),OFFSET(Import.PLQ,$A202-1,BI$15-1,1,1)),(1-PLE!$AA$28)*OFFSET(Import.PLQ,$A202-1,BI$15-1,1,1))))</f>
        <v>0</v>
      </c>
    </row>
    <row r="203" spans="1:61" ht="20" x14ac:dyDescent="0.2">
      <c r="A203" s="155">
        <v>157</v>
      </c>
      <c r="B203" s="21" t="str">
        <f t="shared" ca="1" si="25"/>
        <v>Serviço</v>
      </c>
      <c r="E203" s="153">
        <f t="shared" ca="1" si="26"/>
        <v>20</v>
      </c>
      <c r="F203" s="154">
        <f t="shared" ca="1" si="27"/>
        <v>200157</v>
      </c>
      <c r="G203" s="154" t="str">
        <f t="shared" ca="1" si="32"/>
        <v>2.2.3.1</v>
      </c>
      <c r="H203" s="182" t="str">
        <f t="shared" ca="1" si="32"/>
        <v>VERGA PRÉ-MOLDADA PARA PORTAS COM ATÉ 1,5 M DE VÃO. AF_03/2016</v>
      </c>
      <c r="I203" s="37" t="str">
        <f t="shared" ca="1" si="28"/>
        <v>M</v>
      </c>
      <c r="J203" s="144">
        <f t="shared" ca="1" si="29"/>
        <v>6</v>
      </c>
      <c r="K203" s="67"/>
      <c r="L203" s="144">
        <f ca="1">IF(L$13="",0,CHOOSE(Detalhamento.OpçãoServiços,OFFSET(Import.PLQ,$A203-1,L$15-1,1,1),IF($E203&lt;&gt;1,IF(ISNUMBER(INDEX(Import.PLE,Detalhamento!$E203,Detalhamento!L$15)),IF(INDEX(Import.PLE,Detalhamento!$E203,Detalhamento!L$15)&lt;=mediçao,OFFSET(Import.PLQ,$A203-1,L$15-1,1,1),0),0),PLE!$AA$28*OFFSET(Import.PLQ,$A203-1,L$15-1,1,1)),IF($E203&lt;&gt;1,IF(ISNUMBER(INDEX(Import.PLE,Detalhamento!$E203,Detalhamento!L$15)),IF(INDEX(Import.PLE,Detalhamento!$E203,Detalhamento!L$15)&lt;=mediçao,0,OFFSET(Import.PLQ,$A203-1,L$15-1,1,1)),OFFSET(Import.PLQ,$A203-1,L$15-1,1,1)),(1-PLE!$AA$28)*OFFSET(Import.PLQ,$A203-1,L$15-1,1,1))))</f>
        <v>6</v>
      </c>
      <c r="M203" s="144">
        <f ca="1">IF(M$13="",0,CHOOSE(Detalhamento.OpçãoServiços,OFFSET(Import.PLQ,$A203-1,M$15-1,1,1),IF($E203&lt;&gt;1,IF(ISNUMBER(INDEX(Import.PLE,Detalhamento!$E203,Detalhamento!M$15)),IF(INDEX(Import.PLE,Detalhamento!$E203,Detalhamento!M$15)&lt;=mediçao,OFFSET(Import.PLQ,$A203-1,M$15-1,1,1),0),0),PLE!$AA$28*OFFSET(Import.PLQ,$A203-1,M$15-1,1,1)),IF($E203&lt;&gt;1,IF(ISNUMBER(INDEX(Import.PLE,Detalhamento!$E203,Detalhamento!M$15)),IF(INDEX(Import.PLE,Detalhamento!$E203,Detalhamento!M$15)&lt;=mediçao,0,OFFSET(Import.PLQ,$A203-1,M$15-1,1,1)),OFFSET(Import.PLQ,$A203-1,M$15-1,1,1)),(1-PLE!$AA$28)*OFFSET(Import.PLQ,$A203-1,M$15-1,1,1))))</f>
        <v>0</v>
      </c>
      <c r="N203" s="144">
        <f ca="1">IF(N$13="",0,CHOOSE(Detalhamento.OpçãoServiços,OFFSET(Import.PLQ,$A203-1,N$15-1,1,1),IF($E203&lt;&gt;1,IF(ISNUMBER(INDEX(Import.PLE,Detalhamento!$E203,Detalhamento!N$15)),IF(INDEX(Import.PLE,Detalhamento!$E203,Detalhamento!N$15)&lt;=mediçao,OFFSET(Import.PLQ,$A203-1,N$15-1,1,1),0),0),PLE!$AA$28*OFFSET(Import.PLQ,$A203-1,N$15-1,1,1)),IF($E203&lt;&gt;1,IF(ISNUMBER(INDEX(Import.PLE,Detalhamento!$E203,Detalhamento!N$15)),IF(INDEX(Import.PLE,Detalhamento!$E203,Detalhamento!N$15)&lt;=mediçao,0,OFFSET(Import.PLQ,$A203-1,N$15-1,1,1)),OFFSET(Import.PLQ,$A203-1,N$15-1,1,1)),(1-PLE!$AA$28)*OFFSET(Import.PLQ,$A203-1,N$15-1,1,1))))</f>
        <v>0</v>
      </c>
      <c r="O203" s="144">
        <f ca="1">IF(O$13="",0,CHOOSE(Detalhamento.OpçãoServiços,OFFSET(Import.PLQ,$A203-1,O$15-1,1,1),IF($E203&lt;&gt;1,IF(ISNUMBER(INDEX(Import.PLE,Detalhamento!$E203,Detalhamento!O$15)),IF(INDEX(Import.PLE,Detalhamento!$E203,Detalhamento!O$15)&lt;=mediçao,OFFSET(Import.PLQ,$A203-1,O$15-1,1,1),0),0),PLE!$AA$28*OFFSET(Import.PLQ,$A203-1,O$15-1,1,1)),IF($E203&lt;&gt;1,IF(ISNUMBER(INDEX(Import.PLE,Detalhamento!$E203,Detalhamento!O$15)),IF(INDEX(Import.PLE,Detalhamento!$E203,Detalhamento!O$15)&lt;=mediçao,0,OFFSET(Import.PLQ,$A203-1,O$15-1,1,1)),OFFSET(Import.PLQ,$A203-1,O$15-1,1,1)),(1-PLE!$AA$28)*OFFSET(Import.PLQ,$A203-1,O$15-1,1,1))))</f>
        <v>0</v>
      </c>
      <c r="P203" s="144">
        <f ca="1">IF(P$13="",0,CHOOSE(Detalhamento.OpçãoServiços,OFFSET(Import.PLQ,$A203-1,P$15-1,1,1),IF($E203&lt;&gt;1,IF(ISNUMBER(INDEX(Import.PLE,Detalhamento!$E203,Detalhamento!P$15)),IF(INDEX(Import.PLE,Detalhamento!$E203,Detalhamento!P$15)&lt;=mediçao,OFFSET(Import.PLQ,$A203-1,P$15-1,1,1),0),0),PLE!$AA$28*OFFSET(Import.PLQ,$A203-1,P$15-1,1,1)),IF($E203&lt;&gt;1,IF(ISNUMBER(INDEX(Import.PLE,Detalhamento!$E203,Detalhamento!P$15)),IF(INDEX(Import.PLE,Detalhamento!$E203,Detalhamento!P$15)&lt;=mediçao,0,OFFSET(Import.PLQ,$A203-1,P$15-1,1,1)),OFFSET(Import.PLQ,$A203-1,P$15-1,1,1)),(1-PLE!$AA$28)*OFFSET(Import.PLQ,$A203-1,P$15-1,1,1))))</f>
        <v>0</v>
      </c>
      <c r="Q203" s="144">
        <f ca="1">IF(Q$13="",0,CHOOSE(Detalhamento.OpçãoServiços,OFFSET(Import.PLQ,$A203-1,Q$15-1,1,1),IF($E203&lt;&gt;1,IF(ISNUMBER(INDEX(Import.PLE,Detalhamento!$E203,Detalhamento!Q$15)),IF(INDEX(Import.PLE,Detalhamento!$E203,Detalhamento!Q$15)&lt;=mediçao,OFFSET(Import.PLQ,$A203-1,Q$15-1,1,1),0),0),PLE!$AA$28*OFFSET(Import.PLQ,$A203-1,Q$15-1,1,1)),IF($E203&lt;&gt;1,IF(ISNUMBER(INDEX(Import.PLE,Detalhamento!$E203,Detalhamento!Q$15)),IF(INDEX(Import.PLE,Detalhamento!$E203,Detalhamento!Q$15)&lt;=mediçao,0,OFFSET(Import.PLQ,$A203-1,Q$15-1,1,1)),OFFSET(Import.PLQ,$A203-1,Q$15-1,1,1)),(1-PLE!$AA$28)*OFFSET(Import.PLQ,$A203-1,Q$15-1,1,1))))</f>
        <v>0</v>
      </c>
      <c r="R203" s="144">
        <f ca="1">IF(R$13="",0,CHOOSE(Detalhamento.OpçãoServiços,OFFSET(Import.PLQ,$A203-1,R$15-1,1,1),IF($E203&lt;&gt;1,IF(ISNUMBER(INDEX(Import.PLE,Detalhamento!$E203,Detalhamento!R$15)),IF(INDEX(Import.PLE,Detalhamento!$E203,Detalhamento!R$15)&lt;=mediçao,OFFSET(Import.PLQ,$A203-1,R$15-1,1,1),0),0),PLE!$AA$28*OFFSET(Import.PLQ,$A203-1,R$15-1,1,1)),IF($E203&lt;&gt;1,IF(ISNUMBER(INDEX(Import.PLE,Detalhamento!$E203,Detalhamento!R$15)),IF(INDEX(Import.PLE,Detalhamento!$E203,Detalhamento!R$15)&lt;=mediçao,0,OFFSET(Import.PLQ,$A203-1,R$15-1,1,1)),OFFSET(Import.PLQ,$A203-1,R$15-1,1,1)),(1-PLE!$AA$28)*OFFSET(Import.PLQ,$A203-1,R$15-1,1,1))))</f>
        <v>0</v>
      </c>
      <c r="S203" s="144">
        <f ca="1">IF(S$13="",0,CHOOSE(Detalhamento.OpçãoServiços,OFFSET(Import.PLQ,$A203-1,S$15-1,1,1),IF($E203&lt;&gt;1,IF(ISNUMBER(INDEX(Import.PLE,Detalhamento!$E203,Detalhamento!S$15)),IF(INDEX(Import.PLE,Detalhamento!$E203,Detalhamento!S$15)&lt;=mediçao,OFFSET(Import.PLQ,$A203-1,S$15-1,1,1),0),0),PLE!$AA$28*OFFSET(Import.PLQ,$A203-1,S$15-1,1,1)),IF($E203&lt;&gt;1,IF(ISNUMBER(INDEX(Import.PLE,Detalhamento!$E203,Detalhamento!S$15)),IF(INDEX(Import.PLE,Detalhamento!$E203,Detalhamento!S$15)&lt;=mediçao,0,OFFSET(Import.PLQ,$A203-1,S$15-1,1,1)),OFFSET(Import.PLQ,$A203-1,S$15-1,1,1)),(1-PLE!$AA$28)*OFFSET(Import.PLQ,$A203-1,S$15-1,1,1))))</f>
        <v>0</v>
      </c>
      <c r="T203" s="144">
        <f ca="1">IF(T$13="",0,CHOOSE(Detalhamento.OpçãoServiços,OFFSET(Import.PLQ,$A203-1,T$15-1,1,1),IF($E203&lt;&gt;1,IF(ISNUMBER(INDEX(Import.PLE,Detalhamento!$E203,Detalhamento!T$15)),IF(INDEX(Import.PLE,Detalhamento!$E203,Detalhamento!T$15)&lt;=mediçao,OFFSET(Import.PLQ,$A203-1,T$15-1,1,1),0),0),PLE!$AA$28*OFFSET(Import.PLQ,$A203-1,T$15-1,1,1)),IF($E203&lt;&gt;1,IF(ISNUMBER(INDEX(Import.PLE,Detalhamento!$E203,Detalhamento!T$15)),IF(INDEX(Import.PLE,Detalhamento!$E203,Detalhamento!T$15)&lt;=mediçao,0,OFFSET(Import.PLQ,$A203-1,T$15-1,1,1)),OFFSET(Import.PLQ,$A203-1,T$15-1,1,1)),(1-PLE!$AA$28)*OFFSET(Import.PLQ,$A203-1,T$15-1,1,1))))</f>
        <v>0</v>
      </c>
      <c r="U203" s="144">
        <f ca="1">IF(U$13="",0,CHOOSE(Detalhamento.OpçãoServiços,OFFSET(Import.PLQ,$A203-1,U$15-1,1,1),IF($E203&lt;&gt;1,IF(ISNUMBER(INDEX(Import.PLE,Detalhamento!$E203,Detalhamento!U$15)),IF(INDEX(Import.PLE,Detalhamento!$E203,Detalhamento!U$15)&lt;=mediçao,OFFSET(Import.PLQ,$A203-1,U$15-1,1,1),0),0),PLE!$AA$28*OFFSET(Import.PLQ,$A203-1,U$15-1,1,1)),IF($E203&lt;&gt;1,IF(ISNUMBER(INDEX(Import.PLE,Detalhamento!$E203,Detalhamento!U$15)),IF(INDEX(Import.PLE,Detalhamento!$E203,Detalhamento!U$15)&lt;=mediçao,0,OFFSET(Import.PLQ,$A203-1,U$15-1,1,1)),OFFSET(Import.PLQ,$A203-1,U$15-1,1,1)),(1-PLE!$AA$28)*OFFSET(Import.PLQ,$A203-1,U$15-1,1,1))))</f>
        <v>0</v>
      </c>
      <c r="V203" s="144">
        <f ca="1">IF(V$13="",0,CHOOSE(Detalhamento.OpçãoServiços,OFFSET(Import.PLQ,$A203-1,V$15-1,1,1),IF($E203&lt;&gt;1,IF(ISNUMBER(INDEX(Import.PLE,Detalhamento!$E203,Detalhamento!V$15)),IF(INDEX(Import.PLE,Detalhamento!$E203,Detalhamento!V$15)&lt;=mediçao,OFFSET(Import.PLQ,$A203-1,V$15-1,1,1),0),0),PLE!$AA$28*OFFSET(Import.PLQ,$A203-1,V$15-1,1,1)),IF($E203&lt;&gt;1,IF(ISNUMBER(INDEX(Import.PLE,Detalhamento!$E203,Detalhamento!V$15)),IF(INDEX(Import.PLE,Detalhamento!$E203,Detalhamento!V$15)&lt;=mediçao,0,OFFSET(Import.PLQ,$A203-1,V$15-1,1,1)),OFFSET(Import.PLQ,$A203-1,V$15-1,1,1)),(1-PLE!$AA$28)*OFFSET(Import.PLQ,$A203-1,V$15-1,1,1))))</f>
        <v>0</v>
      </c>
      <c r="W203" s="144">
        <f ca="1">IF(W$13="",0,CHOOSE(Detalhamento.OpçãoServiços,OFFSET(Import.PLQ,$A203-1,W$15-1,1,1),IF($E203&lt;&gt;1,IF(ISNUMBER(INDEX(Import.PLE,Detalhamento!$E203,Detalhamento!W$15)),IF(INDEX(Import.PLE,Detalhamento!$E203,Detalhamento!W$15)&lt;=mediçao,OFFSET(Import.PLQ,$A203-1,W$15-1,1,1),0),0),PLE!$AA$28*OFFSET(Import.PLQ,$A203-1,W$15-1,1,1)),IF($E203&lt;&gt;1,IF(ISNUMBER(INDEX(Import.PLE,Detalhamento!$E203,Detalhamento!W$15)),IF(INDEX(Import.PLE,Detalhamento!$E203,Detalhamento!W$15)&lt;=mediçao,0,OFFSET(Import.PLQ,$A203-1,W$15-1,1,1)),OFFSET(Import.PLQ,$A203-1,W$15-1,1,1)),(1-PLE!$AA$28)*OFFSET(Import.PLQ,$A203-1,W$15-1,1,1))))</f>
        <v>0</v>
      </c>
      <c r="X203" s="144">
        <f ca="1">IF(X$13="",0,CHOOSE(Detalhamento.OpçãoServiços,OFFSET(Import.PLQ,$A203-1,X$15-1,1,1),IF($E203&lt;&gt;1,IF(ISNUMBER(INDEX(Import.PLE,Detalhamento!$E203,Detalhamento!X$15)),IF(INDEX(Import.PLE,Detalhamento!$E203,Detalhamento!X$15)&lt;=mediçao,OFFSET(Import.PLQ,$A203-1,X$15-1,1,1),0),0),PLE!$AA$28*OFFSET(Import.PLQ,$A203-1,X$15-1,1,1)),IF($E203&lt;&gt;1,IF(ISNUMBER(INDEX(Import.PLE,Detalhamento!$E203,Detalhamento!X$15)),IF(INDEX(Import.PLE,Detalhamento!$E203,Detalhamento!X$15)&lt;=mediçao,0,OFFSET(Import.PLQ,$A203-1,X$15-1,1,1)),OFFSET(Import.PLQ,$A203-1,X$15-1,1,1)),(1-PLE!$AA$28)*OFFSET(Import.PLQ,$A203-1,X$15-1,1,1))))</f>
        <v>0</v>
      </c>
      <c r="Y203" s="144">
        <f ca="1">IF(Y$13="",0,CHOOSE(Detalhamento.OpçãoServiços,OFFSET(Import.PLQ,$A203-1,Y$15-1,1,1),IF($E203&lt;&gt;1,IF(ISNUMBER(INDEX(Import.PLE,Detalhamento!$E203,Detalhamento!Y$15)),IF(INDEX(Import.PLE,Detalhamento!$E203,Detalhamento!Y$15)&lt;=mediçao,OFFSET(Import.PLQ,$A203-1,Y$15-1,1,1),0),0),PLE!$AA$28*OFFSET(Import.PLQ,$A203-1,Y$15-1,1,1)),IF($E203&lt;&gt;1,IF(ISNUMBER(INDEX(Import.PLE,Detalhamento!$E203,Detalhamento!Y$15)),IF(INDEX(Import.PLE,Detalhamento!$E203,Detalhamento!Y$15)&lt;=mediçao,0,OFFSET(Import.PLQ,$A203-1,Y$15-1,1,1)),OFFSET(Import.PLQ,$A203-1,Y$15-1,1,1)),(1-PLE!$AA$28)*OFFSET(Import.PLQ,$A203-1,Y$15-1,1,1))))</f>
        <v>0</v>
      </c>
      <c r="Z203" s="144">
        <f ca="1">IF(Z$13="",0,CHOOSE(Detalhamento.OpçãoServiços,OFFSET(Import.PLQ,$A203-1,Z$15-1,1,1),IF($E203&lt;&gt;1,IF(ISNUMBER(INDEX(Import.PLE,Detalhamento!$E203,Detalhamento!Z$15)),IF(INDEX(Import.PLE,Detalhamento!$E203,Detalhamento!Z$15)&lt;=mediçao,OFFSET(Import.PLQ,$A203-1,Z$15-1,1,1),0),0),PLE!$AA$28*OFFSET(Import.PLQ,$A203-1,Z$15-1,1,1)),IF($E203&lt;&gt;1,IF(ISNUMBER(INDEX(Import.PLE,Detalhamento!$E203,Detalhamento!Z$15)),IF(INDEX(Import.PLE,Detalhamento!$E203,Detalhamento!Z$15)&lt;=mediçao,0,OFFSET(Import.PLQ,$A203-1,Z$15-1,1,1)),OFFSET(Import.PLQ,$A203-1,Z$15-1,1,1)),(1-PLE!$AA$28)*OFFSET(Import.PLQ,$A203-1,Z$15-1,1,1))))</f>
        <v>0</v>
      </c>
      <c r="AA203" s="144">
        <f ca="1">IF(AA$13="",0,CHOOSE(Detalhamento.OpçãoServiços,OFFSET(Import.PLQ,$A203-1,AA$15-1,1,1),IF($E203&lt;&gt;1,IF(ISNUMBER(INDEX(Import.PLE,Detalhamento!$E203,Detalhamento!AA$15)),IF(INDEX(Import.PLE,Detalhamento!$E203,Detalhamento!AA$15)&lt;=mediçao,OFFSET(Import.PLQ,$A203-1,AA$15-1,1,1),0),0),PLE!$AA$28*OFFSET(Import.PLQ,$A203-1,AA$15-1,1,1)),IF($E203&lt;&gt;1,IF(ISNUMBER(INDEX(Import.PLE,Detalhamento!$E203,Detalhamento!AA$15)),IF(INDEX(Import.PLE,Detalhamento!$E203,Detalhamento!AA$15)&lt;=mediçao,0,OFFSET(Import.PLQ,$A203-1,AA$15-1,1,1)),OFFSET(Import.PLQ,$A203-1,AA$15-1,1,1)),(1-PLE!$AA$28)*OFFSET(Import.PLQ,$A203-1,AA$15-1,1,1))))</f>
        <v>0</v>
      </c>
      <c r="AB203" s="144">
        <f ca="1">IF(AB$13="",0,CHOOSE(Detalhamento.OpçãoServiços,OFFSET(Import.PLQ,$A203-1,AB$15-1,1,1),IF($E203&lt;&gt;1,IF(ISNUMBER(INDEX(Import.PLE,Detalhamento!$E203,Detalhamento!AB$15)),IF(INDEX(Import.PLE,Detalhamento!$E203,Detalhamento!AB$15)&lt;=mediçao,OFFSET(Import.PLQ,$A203-1,AB$15-1,1,1),0),0),PLE!$AA$28*OFFSET(Import.PLQ,$A203-1,AB$15-1,1,1)),IF($E203&lt;&gt;1,IF(ISNUMBER(INDEX(Import.PLE,Detalhamento!$E203,Detalhamento!AB$15)),IF(INDEX(Import.PLE,Detalhamento!$E203,Detalhamento!AB$15)&lt;=mediçao,0,OFFSET(Import.PLQ,$A203-1,AB$15-1,1,1)),OFFSET(Import.PLQ,$A203-1,AB$15-1,1,1)),(1-PLE!$AA$28)*OFFSET(Import.PLQ,$A203-1,AB$15-1,1,1))))</f>
        <v>0</v>
      </c>
      <c r="AC203" s="144">
        <f ca="1">IF(AC$13="",0,CHOOSE(Detalhamento.OpçãoServiços,OFFSET(Import.PLQ,$A203-1,AC$15-1,1,1),IF($E203&lt;&gt;1,IF(ISNUMBER(INDEX(Import.PLE,Detalhamento!$E203,Detalhamento!AC$15)),IF(INDEX(Import.PLE,Detalhamento!$E203,Detalhamento!AC$15)&lt;=mediçao,OFFSET(Import.PLQ,$A203-1,AC$15-1,1,1),0),0),PLE!$AA$28*OFFSET(Import.PLQ,$A203-1,AC$15-1,1,1)),IF($E203&lt;&gt;1,IF(ISNUMBER(INDEX(Import.PLE,Detalhamento!$E203,Detalhamento!AC$15)),IF(INDEX(Import.PLE,Detalhamento!$E203,Detalhamento!AC$15)&lt;=mediçao,0,OFFSET(Import.PLQ,$A203-1,AC$15-1,1,1)),OFFSET(Import.PLQ,$A203-1,AC$15-1,1,1)),(1-PLE!$AA$28)*OFFSET(Import.PLQ,$A203-1,AC$15-1,1,1))))</f>
        <v>0</v>
      </c>
      <c r="AD203" s="144">
        <f ca="1">IF(AD$13="",0,CHOOSE(Detalhamento.OpçãoServiços,OFFSET(Import.PLQ,$A203-1,AD$15-1,1,1),IF($E203&lt;&gt;1,IF(ISNUMBER(INDEX(Import.PLE,Detalhamento!$E203,Detalhamento!AD$15)),IF(INDEX(Import.PLE,Detalhamento!$E203,Detalhamento!AD$15)&lt;=mediçao,OFFSET(Import.PLQ,$A203-1,AD$15-1,1,1),0),0),PLE!$AA$28*OFFSET(Import.PLQ,$A203-1,AD$15-1,1,1)),IF($E203&lt;&gt;1,IF(ISNUMBER(INDEX(Import.PLE,Detalhamento!$E203,Detalhamento!AD$15)),IF(INDEX(Import.PLE,Detalhamento!$E203,Detalhamento!AD$15)&lt;=mediçao,0,OFFSET(Import.PLQ,$A203-1,AD$15-1,1,1)),OFFSET(Import.PLQ,$A203-1,AD$15-1,1,1)),(1-PLE!$AA$28)*OFFSET(Import.PLQ,$A203-1,AD$15-1,1,1))))</f>
        <v>0</v>
      </c>
      <c r="AE203" s="144">
        <f ca="1">IF(AE$13="",0,CHOOSE(Detalhamento.OpçãoServiços,OFFSET(Import.PLQ,$A203-1,AE$15-1,1,1),IF($E203&lt;&gt;1,IF(ISNUMBER(INDEX(Import.PLE,Detalhamento!$E203,Detalhamento!AE$15)),IF(INDEX(Import.PLE,Detalhamento!$E203,Detalhamento!AE$15)&lt;=mediçao,OFFSET(Import.PLQ,$A203-1,AE$15-1,1,1),0),0),PLE!$AA$28*OFFSET(Import.PLQ,$A203-1,AE$15-1,1,1)),IF($E203&lt;&gt;1,IF(ISNUMBER(INDEX(Import.PLE,Detalhamento!$E203,Detalhamento!AE$15)),IF(INDEX(Import.PLE,Detalhamento!$E203,Detalhamento!AE$15)&lt;=mediçao,0,OFFSET(Import.PLQ,$A203-1,AE$15-1,1,1)),OFFSET(Import.PLQ,$A203-1,AE$15-1,1,1)),(1-PLE!$AA$28)*OFFSET(Import.PLQ,$A203-1,AE$15-1,1,1))))</f>
        <v>0</v>
      </c>
      <c r="AF203" s="144">
        <f ca="1">IF(AF$13="",0,CHOOSE(Detalhamento.OpçãoServiços,OFFSET(Import.PLQ,$A203-1,AF$15-1,1,1),IF($E203&lt;&gt;1,IF(ISNUMBER(INDEX(Import.PLE,Detalhamento!$E203,Detalhamento!AF$15)),IF(INDEX(Import.PLE,Detalhamento!$E203,Detalhamento!AF$15)&lt;=mediçao,OFFSET(Import.PLQ,$A203-1,AF$15-1,1,1),0),0),PLE!$AA$28*OFFSET(Import.PLQ,$A203-1,AF$15-1,1,1)),IF($E203&lt;&gt;1,IF(ISNUMBER(INDEX(Import.PLE,Detalhamento!$E203,Detalhamento!AF$15)),IF(INDEX(Import.PLE,Detalhamento!$E203,Detalhamento!AF$15)&lt;=mediçao,0,OFFSET(Import.PLQ,$A203-1,AF$15-1,1,1)),OFFSET(Import.PLQ,$A203-1,AF$15-1,1,1)),(1-PLE!$AA$28)*OFFSET(Import.PLQ,$A203-1,AF$15-1,1,1))))</f>
        <v>0</v>
      </c>
      <c r="AG203" s="144">
        <f ca="1">IF(AG$13="",0,CHOOSE(Detalhamento.OpçãoServiços,OFFSET(Import.PLQ,$A203-1,AG$15-1,1,1),IF($E203&lt;&gt;1,IF(ISNUMBER(INDEX(Import.PLE,Detalhamento!$E203,Detalhamento!AG$15)),IF(INDEX(Import.PLE,Detalhamento!$E203,Detalhamento!AG$15)&lt;=mediçao,OFFSET(Import.PLQ,$A203-1,AG$15-1,1,1),0),0),PLE!$AA$28*OFFSET(Import.PLQ,$A203-1,AG$15-1,1,1)),IF($E203&lt;&gt;1,IF(ISNUMBER(INDEX(Import.PLE,Detalhamento!$E203,Detalhamento!AG$15)),IF(INDEX(Import.PLE,Detalhamento!$E203,Detalhamento!AG$15)&lt;=mediçao,0,OFFSET(Import.PLQ,$A203-1,AG$15-1,1,1)),OFFSET(Import.PLQ,$A203-1,AG$15-1,1,1)),(1-PLE!$AA$28)*OFFSET(Import.PLQ,$A203-1,AG$15-1,1,1))))</f>
        <v>0</v>
      </c>
      <c r="AH203" s="144">
        <f ca="1">IF(AH$13="",0,CHOOSE(Detalhamento.OpçãoServiços,OFFSET(Import.PLQ,$A203-1,AH$15-1,1,1),IF($E203&lt;&gt;1,IF(ISNUMBER(INDEX(Import.PLE,Detalhamento!$E203,Detalhamento!AH$15)),IF(INDEX(Import.PLE,Detalhamento!$E203,Detalhamento!AH$15)&lt;=mediçao,OFFSET(Import.PLQ,$A203-1,AH$15-1,1,1),0),0),PLE!$AA$28*OFFSET(Import.PLQ,$A203-1,AH$15-1,1,1)),IF($E203&lt;&gt;1,IF(ISNUMBER(INDEX(Import.PLE,Detalhamento!$E203,Detalhamento!AH$15)),IF(INDEX(Import.PLE,Detalhamento!$E203,Detalhamento!AH$15)&lt;=mediçao,0,OFFSET(Import.PLQ,$A203-1,AH$15-1,1,1)),OFFSET(Import.PLQ,$A203-1,AH$15-1,1,1)),(1-PLE!$AA$28)*OFFSET(Import.PLQ,$A203-1,AH$15-1,1,1))))</f>
        <v>0</v>
      </c>
      <c r="AI203" s="144">
        <f ca="1">IF(AI$13="",0,CHOOSE(Detalhamento.OpçãoServiços,OFFSET(Import.PLQ,$A203-1,AI$15-1,1,1),IF($E203&lt;&gt;1,IF(ISNUMBER(INDEX(Import.PLE,Detalhamento!$E203,Detalhamento!AI$15)),IF(INDEX(Import.PLE,Detalhamento!$E203,Detalhamento!AI$15)&lt;=mediçao,OFFSET(Import.PLQ,$A203-1,AI$15-1,1,1),0),0),PLE!$AA$28*OFFSET(Import.PLQ,$A203-1,AI$15-1,1,1)),IF($E203&lt;&gt;1,IF(ISNUMBER(INDEX(Import.PLE,Detalhamento!$E203,Detalhamento!AI$15)),IF(INDEX(Import.PLE,Detalhamento!$E203,Detalhamento!AI$15)&lt;=mediçao,0,OFFSET(Import.PLQ,$A203-1,AI$15-1,1,1)),OFFSET(Import.PLQ,$A203-1,AI$15-1,1,1)),(1-PLE!$AA$28)*OFFSET(Import.PLQ,$A203-1,AI$15-1,1,1))))</f>
        <v>0</v>
      </c>
      <c r="AJ203" s="144">
        <f ca="1">IF(AJ$13="",0,CHOOSE(Detalhamento.OpçãoServiços,OFFSET(Import.PLQ,$A203-1,AJ$15-1,1,1),IF($E203&lt;&gt;1,IF(ISNUMBER(INDEX(Import.PLE,Detalhamento!$E203,Detalhamento!AJ$15)),IF(INDEX(Import.PLE,Detalhamento!$E203,Detalhamento!AJ$15)&lt;=mediçao,OFFSET(Import.PLQ,$A203-1,AJ$15-1,1,1),0),0),PLE!$AA$28*OFFSET(Import.PLQ,$A203-1,AJ$15-1,1,1)),IF($E203&lt;&gt;1,IF(ISNUMBER(INDEX(Import.PLE,Detalhamento!$E203,Detalhamento!AJ$15)),IF(INDEX(Import.PLE,Detalhamento!$E203,Detalhamento!AJ$15)&lt;=mediçao,0,OFFSET(Import.PLQ,$A203-1,AJ$15-1,1,1)),OFFSET(Import.PLQ,$A203-1,AJ$15-1,1,1)),(1-PLE!$AA$28)*OFFSET(Import.PLQ,$A203-1,AJ$15-1,1,1))))</f>
        <v>0</v>
      </c>
      <c r="AK203" s="144">
        <f ca="1">IF(AK$13="",0,CHOOSE(Detalhamento.OpçãoServiços,OFFSET(Import.PLQ,$A203-1,AK$15-1,1,1),IF($E203&lt;&gt;1,IF(ISNUMBER(INDEX(Import.PLE,Detalhamento!$E203,Detalhamento!AK$15)),IF(INDEX(Import.PLE,Detalhamento!$E203,Detalhamento!AK$15)&lt;=mediçao,OFFSET(Import.PLQ,$A203-1,AK$15-1,1,1),0),0),PLE!$AA$28*OFFSET(Import.PLQ,$A203-1,AK$15-1,1,1)),IF($E203&lt;&gt;1,IF(ISNUMBER(INDEX(Import.PLE,Detalhamento!$E203,Detalhamento!AK$15)),IF(INDEX(Import.PLE,Detalhamento!$E203,Detalhamento!AK$15)&lt;=mediçao,0,OFFSET(Import.PLQ,$A203-1,AK$15-1,1,1)),OFFSET(Import.PLQ,$A203-1,AK$15-1,1,1)),(1-PLE!$AA$28)*OFFSET(Import.PLQ,$A203-1,AK$15-1,1,1))))</f>
        <v>0</v>
      </c>
      <c r="AL203" s="144">
        <f ca="1">IF(AL$13="",0,CHOOSE(Detalhamento.OpçãoServiços,OFFSET(Import.PLQ,$A203-1,AL$15-1,1,1),IF($E203&lt;&gt;1,IF(ISNUMBER(INDEX(Import.PLE,Detalhamento!$E203,Detalhamento!AL$15)),IF(INDEX(Import.PLE,Detalhamento!$E203,Detalhamento!AL$15)&lt;=mediçao,OFFSET(Import.PLQ,$A203-1,AL$15-1,1,1),0),0),PLE!$AA$28*OFFSET(Import.PLQ,$A203-1,AL$15-1,1,1)),IF($E203&lt;&gt;1,IF(ISNUMBER(INDEX(Import.PLE,Detalhamento!$E203,Detalhamento!AL$15)),IF(INDEX(Import.PLE,Detalhamento!$E203,Detalhamento!AL$15)&lt;=mediçao,0,OFFSET(Import.PLQ,$A203-1,AL$15-1,1,1)),OFFSET(Import.PLQ,$A203-1,AL$15-1,1,1)),(1-PLE!$AA$28)*OFFSET(Import.PLQ,$A203-1,AL$15-1,1,1))))</f>
        <v>0</v>
      </c>
      <c r="AM203" s="144">
        <f ca="1">IF(AM$13="",0,CHOOSE(Detalhamento.OpçãoServiços,OFFSET(Import.PLQ,$A203-1,AM$15-1,1,1),IF($E203&lt;&gt;1,IF(ISNUMBER(INDEX(Import.PLE,Detalhamento!$E203,Detalhamento!AM$15)),IF(INDEX(Import.PLE,Detalhamento!$E203,Detalhamento!AM$15)&lt;=mediçao,OFFSET(Import.PLQ,$A203-1,AM$15-1,1,1),0),0),PLE!$AA$28*OFFSET(Import.PLQ,$A203-1,AM$15-1,1,1)),IF($E203&lt;&gt;1,IF(ISNUMBER(INDEX(Import.PLE,Detalhamento!$E203,Detalhamento!AM$15)),IF(INDEX(Import.PLE,Detalhamento!$E203,Detalhamento!AM$15)&lt;=mediçao,0,OFFSET(Import.PLQ,$A203-1,AM$15-1,1,1)),OFFSET(Import.PLQ,$A203-1,AM$15-1,1,1)),(1-PLE!$AA$28)*OFFSET(Import.PLQ,$A203-1,AM$15-1,1,1))))</f>
        <v>0</v>
      </c>
      <c r="AN203" s="144">
        <f ca="1">IF(AN$13="",0,CHOOSE(Detalhamento.OpçãoServiços,OFFSET(Import.PLQ,$A203-1,AN$15-1,1,1),IF($E203&lt;&gt;1,IF(ISNUMBER(INDEX(Import.PLE,Detalhamento!$E203,Detalhamento!AN$15)),IF(INDEX(Import.PLE,Detalhamento!$E203,Detalhamento!AN$15)&lt;=mediçao,OFFSET(Import.PLQ,$A203-1,AN$15-1,1,1),0),0),PLE!$AA$28*OFFSET(Import.PLQ,$A203-1,AN$15-1,1,1)),IF($E203&lt;&gt;1,IF(ISNUMBER(INDEX(Import.PLE,Detalhamento!$E203,Detalhamento!AN$15)),IF(INDEX(Import.PLE,Detalhamento!$E203,Detalhamento!AN$15)&lt;=mediçao,0,OFFSET(Import.PLQ,$A203-1,AN$15-1,1,1)),OFFSET(Import.PLQ,$A203-1,AN$15-1,1,1)),(1-PLE!$AA$28)*OFFSET(Import.PLQ,$A203-1,AN$15-1,1,1))))</f>
        <v>0</v>
      </c>
      <c r="AO203" s="144">
        <f ca="1">IF(AO$13="",0,CHOOSE(Detalhamento.OpçãoServiços,OFFSET(Import.PLQ,$A203-1,AO$15-1,1,1),IF($E203&lt;&gt;1,IF(ISNUMBER(INDEX(Import.PLE,Detalhamento!$E203,Detalhamento!AO$15)),IF(INDEX(Import.PLE,Detalhamento!$E203,Detalhamento!AO$15)&lt;=mediçao,OFFSET(Import.PLQ,$A203-1,AO$15-1,1,1),0),0),PLE!$AA$28*OFFSET(Import.PLQ,$A203-1,AO$15-1,1,1)),IF($E203&lt;&gt;1,IF(ISNUMBER(INDEX(Import.PLE,Detalhamento!$E203,Detalhamento!AO$15)),IF(INDEX(Import.PLE,Detalhamento!$E203,Detalhamento!AO$15)&lt;=mediçao,0,OFFSET(Import.PLQ,$A203-1,AO$15-1,1,1)),OFFSET(Import.PLQ,$A203-1,AO$15-1,1,1)),(1-PLE!$AA$28)*OFFSET(Import.PLQ,$A203-1,AO$15-1,1,1))))</f>
        <v>0</v>
      </c>
      <c r="AP203" s="144">
        <f ca="1">IF(AP$13="",0,CHOOSE(Detalhamento.OpçãoServiços,OFFSET(Import.PLQ,$A203-1,AP$15-1,1,1),IF($E203&lt;&gt;1,IF(ISNUMBER(INDEX(Import.PLE,Detalhamento!$E203,Detalhamento!AP$15)),IF(INDEX(Import.PLE,Detalhamento!$E203,Detalhamento!AP$15)&lt;=mediçao,OFFSET(Import.PLQ,$A203-1,AP$15-1,1,1),0),0),PLE!$AA$28*OFFSET(Import.PLQ,$A203-1,AP$15-1,1,1)),IF($E203&lt;&gt;1,IF(ISNUMBER(INDEX(Import.PLE,Detalhamento!$E203,Detalhamento!AP$15)),IF(INDEX(Import.PLE,Detalhamento!$E203,Detalhamento!AP$15)&lt;=mediçao,0,OFFSET(Import.PLQ,$A203-1,AP$15-1,1,1)),OFFSET(Import.PLQ,$A203-1,AP$15-1,1,1)),(1-PLE!$AA$28)*OFFSET(Import.PLQ,$A203-1,AP$15-1,1,1))))</f>
        <v>0</v>
      </c>
      <c r="AQ203" s="144">
        <f ca="1">IF(AQ$13="",0,CHOOSE(Detalhamento.OpçãoServiços,OFFSET(Import.PLQ,$A203-1,AQ$15-1,1,1),IF($E203&lt;&gt;1,IF(ISNUMBER(INDEX(Import.PLE,Detalhamento!$E203,Detalhamento!AQ$15)),IF(INDEX(Import.PLE,Detalhamento!$E203,Detalhamento!AQ$15)&lt;=mediçao,OFFSET(Import.PLQ,$A203-1,AQ$15-1,1,1),0),0),PLE!$AA$28*OFFSET(Import.PLQ,$A203-1,AQ$15-1,1,1)),IF($E203&lt;&gt;1,IF(ISNUMBER(INDEX(Import.PLE,Detalhamento!$E203,Detalhamento!AQ$15)),IF(INDEX(Import.PLE,Detalhamento!$E203,Detalhamento!AQ$15)&lt;=mediçao,0,OFFSET(Import.PLQ,$A203-1,AQ$15-1,1,1)),OFFSET(Import.PLQ,$A203-1,AQ$15-1,1,1)),(1-PLE!$AA$28)*OFFSET(Import.PLQ,$A203-1,AQ$15-1,1,1))))</f>
        <v>0</v>
      </c>
      <c r="AR203" s="144">
        <f ca="1">IF(AR$13="",0,CHOOSE(Detalhamento.OpçãoServiços,OFFSET(Import.PLQ,$A203-1,AR$15-1,1,1),IF($E203&lt;&gt;1,IF(ISNUMBER(INDEX(Import.PLE,Detalhamento!$E203,Detalhamento!AR$15)),IF(INDEX(Import.PLE,Detalhamento!$E203,Detalhamento!AR$15)&lt;=mediçao,OFFSET(Import.PLQ,$A203-1,AR$15-1,1,1),0),0),PLE!$AA$28*OFFSET(Import.PLQ,$A203-1,AR$15-1,1,1)),IF($E203&lt;&gt;1,IF(ISNUMBER(INDEX(Import.PLE,Detalhamento!$E203,Detalhamento!AR$15)),IF(INDEX(Import.PLE,Detalhamento!$E203,Detalhamento!AR$15)&lt;=mediçao,0,OFFSET(Import.PLQ,$A203-1,AR$15-1,1,1)),OFFSET(Import.PLQ,$A203-1,AR$15-1,1,1)),(1-PLE!$AA$28)*OFFSET(Import.PLQ,$A203-1,AR$15-1,1,1))))</f>
        <v>0</v>
      </c>
      <c r="AS203" s="144">
        <f ca="1">IF(AS$13="",0,CHOOSE(Detalhamento.OpçãoServiços,OFFSET(Import.PLQ,$A203-1,AS$15-1,1,1),IF($E203&lt;&gt;1,IF(ISNUMBER(INDEX(Import.PLE,Detalhamento!$E203,Detalhamento!AS$15)),IF(INDEX(Import.PLE,Detalhamento!$E203,Detalhamento!AS$15)&lt;=mediçao,OFFSET(Import.PLQ,$A203-1,AS$15-1,1,1),0),0),PLE!$AA$28*OFFSET(Import.PLQ,$A203-1,AS$15-1,1,1)),IF($E203&lt;&gt;1,IF(ISNUMBER(INDEX(Import.PLE,Detalhamento!$E203,Detalhamento!AS$15)),IF(INDEX(Import.PLE,Detalhamento!$E203,Detalhamento!AS$15)&lt;=mediçao,0,OFFSET(Import.PLQ,$A203-1,AS$15-1,1,1)),OFFSET(Import.PLQ,$A203-1,AS$15-1,1,1)),(1-PLE!$AA$28)*OFFSET(Import.PLQ,$A203-1,AS$15-1,1,1))))</f>
        <v>0</v>
      </c>
      <c r="AT203" s="144">
        <f ca="1">IF(AT$13="",0,CHOOSE(Detalhamento.OpçãoServiços,OFFSET(Import.PLQ,$A203-1,AT$15-1,1,1),IF($E203&lt;&gt;1,IF(ISNUMBER(INDEX(Import.PLE,Detalhamento!$E203,Detalhamento!AT$15)),IF(INDEX(Import.PLE,Detalhamento!$E203,Detalhamento!AT$15)&lt;=mediçao,OFFSET(Import.PLQ,$A203-1,AT$15-1,1,1),0),0),PLE!$AA$28*OFFSET(Import.PLQ,$A203-1,AT$15-1,1,1)),IF($E203&lt;&gt;1,IF(ISNUMBER(INDEX(Import.PLE,Detalhamento!$E203,Detalhamento!AT$15)),IF(INDEX(Import.PLE,Detalhamento!$E203,Detalhamento!AT$15)&lt;=mediçao,0,OFFSET(Import.PLQ,$A203-1,AT$15-1,1,1)),OFFSET(Import.PLQ,$A203-1,AT$15-1,1,1)),(1-PLE!$AA$28)*OFFSET(Import.PLQ,$A203-1,AT$15-1,1,1))))</f>
        <v>0</v>
      </c>
      <c r="AU203" s="144">
        <f ca="1">IF(AU$13="",0,CHOOSE(Detalhamento.OpçãoServiços,OFFSET(Import.PLQ,$A203-1,AU$15-1,1,1),IF($E203&lt;&gt;1,IF(ISNUMBER(INDEX(Import.PLE,Detalhamento!$E203,Detalhamento!AU$15)),IF(INDEX(Import.PLE,Detalhamento!$E203,Detalhamento!AU$15)&lt;=mediçao,OFFSET(Import.PLQ,$A203-1,AU$15-1,1,1),0),0),PLE!$AA$28*OFFSET(Import.PLQ,$A203-1,AU$15-1,1,1)),IF($E203&lt;&gt;1,IF(ISNUMBER(INDEX(Import.PLE,Detalhamento!$E203,Detalhamento!AU$15)),IF(INDEX(Import.PLE,Detalhamento!$E203,Detalhamento!AU$15)&lt;=mediçao,0,OFFSET(Import.PLQ,$A203-1,AU$15-1,1,1)),OFFSET(Import.PLQ,$A203-1,AU$15-1,1,1)),(1-PLE!$AA$28)*OFFSET(Import.PLQ,$A203-1,AU$15-1,1,1))))</f>
        <v>0</v>
      </c>
      <c r="AV203" s="144">
        <f ca="1">IF(AV$13="",0,CHOOSE(Detalhamento.OpçãoServiços,OFFSET(Import.PLQ,$A203-1,AV$15-1,1,1),IF($E203&lt;&gt;1,IF(ISNUMBER(INDEX(Import.PLE,Detalhamento!$E203,Detalhamento!AV$15)),IF(INDEX(Import.PLE,Detalhamento!$E203,Detalhamento!AV$15)&lt;=mediçao,OFFSET(Import.PLQ,$A203-1,AV$15-1,1,1),0),0),PLE!$AA$28*OFFSET(Import.PLQ,$A203-1,AV$15-1,1,1)),IF($E203&lt;&gt;1,IF(ISNUMBER(INDEX(Import.PLE,Detalhamento!$E203,Detalhamento!AV$15)),IF(INDEX(Import.PLE,Detalhamento!$E203,Detalhamento!AV$15)&lt;=mediçao,0,OFFSET(Import.PLQ,$A203-1,AV$15-1,1,1)),OFFSET(Import.PLQ,$A203-1,AV$15-1,1,1)),(1-PLE!$AA$28)*OFFSET(Import.PLQ,$A203-1,AV$15-1,1,1))))</f>
        <v>0</v>
      </c>
      <c r="AW203" s="144">
        <f ca="1">IF(AW$13="",0,CHOOSE(Detalhamento.OpçãoServiços,OFFSET(Import.PLQ,$A203-1,AW$15-1,1,1),IF($E203&lt;&gt;1,IF(ISNUMBER(INDEX(Import.PLE,Detalhamento!$E203,Detalhamento!AW$15)),IF(INDEX(Import.PLE,Detalhamento!$E203,Detalhamento!AW$15)&lt;=mediçao,OFFSET(Import.PLQ,$A203-1,AW$15-1,1,1),0),0),PLE!$AA$28*OFFSET(Import.PLQ,$A203-1,AW$15-1,1,1)),IF($E203&lt;&gt;1,IF(ISNUMBER(INDEX(Import.PLE,Detalhamento!$E203,Detalhamento!AW$15)),IF(INDEX(Import.PLE,Detalhamento!$E203,Detalhamento!AW$15)&lt;=mediçao,0,OFFSET(Import.PLQ,$A203-1,AW$15-1,1,1)),OFFSET(Import.PLQ,$A203-1,AW$15-1,1,1)),(1-PLE!$AA$28)*OFFSET(Import.PLQ,$A203-1,AW$15-1,1,1))))</f>
        <v>0</v>
      </c>
      <c r="AX203" s="144">
        <f ca="1">IF(AX$13="",0,CHOOSE(Detalhamento.OpçãoServiços,OFFSET(Import.PLQ,$A203-1,AX$15-1,1,1),IF($E203&lt;&gt;1,IF(ISNUMBER(INDEX(Import.PLE,Detalhamento!$E203,Detalhamento!AX$15)),IF(INDEX(Import.PLE,Detalhamento!$E203,Detalhamento!AX$15)&lt;=mediçao,OFFSET(Import.PLQ,$A203-1,AX$15-1,1,1),0),0),PLE!$AA$28*OFFSET(Import.PLQ,$A203-1,AX$15-1,1,1)),IF($E203&lt;&gt;1,IF(ISNUMBER(INDEX(Import.PLE,Detalhamento!$E203,Detalhamento!AX$15)),IF(INDEX(Import.PLE,Detalhamento!$E203,Detalhamento!AX$15)&lt;=mediçao,0,OFFSET(Import.PLQ,$A203-1,AX$15-1,1,1)),OFFSET(Import.PLQ,$A203-1,AX$15-1,1,1)),(1-PLE!$AA$28)*OFFSET(Import.PLQ,$A203-1,AX$15-1,1,1))))</f>
        <v>0</v>
      </c>
      <c r="AY203" s="144">
        <f ca="1">IF(AY$13="",0,CHOOSE(Detalhamento.OpçãoServiços,OFFSET(Import.PLQ,$A203-1,AY$15-1,1,1),IF($E203&lt;&gt;1,IF(ISNUMBER(INDEX(Import.PLE,Detalhamento!$E203,Detalhamento!AY$15)),IF(INDEX(Import.PLE,Detalhamento!$E203,Detalhamento!AY$15)&lt;=mediçao,OFFSET(Import.PLQ,$A203-1,AY$15-1,1,1),0),0),PLE!$AA$28*OFFSET(Import.PLQ,$A203-1,AY$15-1,1,1)),IF($E203&lt;&gt;1,IF(ISNUMBER(INDEX(Import.PLE,Detalhamento!$E203,Detalhamento!AY$15)),IF(INDEX(Import.PLE,Detalhamento!$E203,Detalhamento!AY$15)&lt;=mediçao,0,OFFSET(Import.PLQ,$A203-1,AY$15-1,1,1)),OFFSET(Import.PLQ,$A203-1,AY$15-1,1,1)),(1-PLE!$AA$28)*OFFSET(Import.PLQ,$A203-1,AY$15-1,1,1))))</f>
        <v>0</v>
      </c>
      <c r="AZ203" s="144">
        <f ca="1">IF(AZ$13="",0,CHOOSE(Detalhamento.OpçãoServiços,OFFSET(Import.PLQ,$A203-1,AZ$15-1,1,1),IF($E203&lt;&gt;1,IF(ISNUMBER(INDEX(Import.PLE,Detalhamento!$E203,Detalhamento!AZ$15)),IF(INDEX(Import.PLE,Detalhamento!$E203,Detalhamento!AZ$15)&lt;=mediçao,OFFSET(Import.PLQ,$A203-1,AZ$15-1,1,1),0),0),PLE!$AA$28*OFFSET(Import.PLQ,$A203-1,AZ$15-1,1,1)),IF($E203&lt;&gt;1,IF(ISNUMBER(INDEX(Import.PLE,Detalhamento!$E203,Detalhamento!AZ$15)),IF(INDEX(Import.PLE,Detalhamento!$E203,Detalhamento!AZ$15)&lt;=mediçao,0,OFFSET(Import.PLQ,$A203-1,AZ$15-1,1,1)),OFFSET(Import.PLQ,$A203-1,AZ$15-1,1,1)),(1-PLE!$AA$28)*OFFSET(Import.PLQ,$A203-1,AZ$15-1,1,1))))</f>
        <v>0</v>
      </c>
      <c r="BA203" s="144">
        <f ca="1">IF(BA$13="",0,CHOOSE(Detalhamento.OpçãoServiços,OFFSET(Import.PLQ,$A203-1,BA$15-1,1,1),IF($E203&lt;&gt;1,IF(ISNUMBER(INDEX(Import.PLE,Detalhamento!$E203,Detalhamento!BA$15)),IF(INDEX(Import.PLE,Detalhamento!$E203,Detalhamento!BA$15)&lt;=mediçao,OFFSET(Import.PLQ,$A203-1,BA$15-1,1,1),0),0),PLE!$AA$28*OFFSET(Import.PLQ,$A203-1,BA$15-1,1,1)),IF($E203&lt;&gt;1,IF(ISNUMBER(INDEX(Import.PLE,Detalhamento!$E203,Detalhamento!BA$15)),IF(INDEX(Import.PLE,Detalhamento!$E203,Detalhamento!BA$15)&lt;=mediçao,0,OFFSET(Import.PLQ,$A203-1,BA$15-1,1,1)),OFFSET(Import.PLQ,$A203-1,BA$15-1,1,1)),(1-PLE!$AA$28)*OFFSET(Import.PLQ,$A203-1,BA$15-1,1,1))))</f>
        <v>0</v>
      </c>
      <c r="BB203" s="144">
        <f ca="1">IF(BB$13="",0,CHOOSE(Detalhamento.OpçãoServiços,OFFSET(Import.PLQ,$A203-1,BB$15-1,1,1),IF($E203&lt;&gt;1,IF(ISNUMBER(INDEX(Import.PLE,Detalhamento!$E203,Detalhamento!BB$15)),IF(INDEX(Import.PLE,Detalhamento!$E203,Detalhamento!BB$15)&lt;=mediçao,OFFSET(Import.PLQ,$A203-1,BB$15-1,1,1),0),0),PLE!$AA$28*OFFSET(Import.PLQ,$A203-1,BB$15-1,1,1)),IF($E203&lt;&gt;1,IF(ISNUMBER(INDEX(Import.PLE,Detalhamento!$E203,Detalhamento!BB$15)),IF(INDEX(Import.PLE,Detalhamento!$E203,Detalhamento!BB$15)&lt;=mediçao,0,OFFSET(Import.PLQ,$A203-1,BB$15-1,1,1)),OFFSET(Import.PLQ,$A203-1,BB$15-1,1,1)),(1-PLE!$AA$28)*OFFSET(Import.PLQ,$A203-1,BB$15-1,1,1))))</f>
        <v>0</v>
      </c>
      <c r="BC203" s="144">
        <f ca="1">IF(BC$13="",0,CHOOSE(Detalhamento.OpçãoServiços,OFFSET(Import.PLQ,$A203-1,BC$15-1,1,1),IF($E203&lt;&gt;1,IF(ISNUMBER(INDEX(Import.PLE,Detalhamento!$E203,Detalhamento!BC$15)),IF(INDEX(Import.PLE,Detalhamento!$E203,Detalhamento!BC$15)&lt;=mediçao,OFFSET(Import.PLQ,$A203-1,BC$15-1,1,1),0),0),PLE!$AA$28*OFFSET(Import.PLQ,$A203-1,BC$15-1,1,1)),IF($E203&lt;&gt;1,IF(ISNUMBER(INDEX(Import.PLE,Detalhamento!$E203,Detalhamento!BC$15)),IF(INDEX(Import.PLE,Detalhamento!$E203,Detalhamento!BC$15)&lt;=mediçao,0,OFFSET(Import.PLQ,$A203-1,BC$15-1,1,1)),OFFSET(Import.PLQ,$A203-1,BC$15-1,1,1)),(1-PLE!$AA$28)*OFFSET(Import.PLQ,$A203-1,BC$15-1,1,1))))</f>
        <v>0</v>
      </c>
      <c r="BD203" s="144">
        <f ca="1">IF(BD$13="",0,CHOOSE(Detalhamento.OpçãoServiços,OFFSET(Import.PLQ,$A203-1,BD$15-1,1,1),IF($E203&lt;&gt;1,IF(ISNUMBER(INDEX(Import.PLE,Detalhamento!$E203,Detalhamento!BD$15)),IF(INDEX(Import.PLE,Detalhamento!$E203,Detalhamento!BD$15)&lt;=mediçao,OFFSET(Import.PLQ,$A203-1,BD$15-1,1,1),0),0),PLE!$AA$28*OFFSET(Import.PLQ,$A203-1,BD$15-1,1,1)),IF($E203&lt;&gt;1,IF(ISNUMBER(INDEX(Import.PLE,Detalhamento!$E203,Detalhamento!BD$15)),IF(INDEX(Import.PLE,Detalhamento!$E203,Detalhamento!BD$15)&lt;=mediçao,0,OFFSET(Import.PLQ,$A203-1,BD$15-1,1,1)),OFFSET(Import.PLQ,$A203-1,BD$15-1,1,1)),(1-PLE!$AA$28)*OFFSET(Import.PLQ,$A203-1,BD$15-1,1,1))))</f>
        <v>0</v>
      </c>
      <c r="BE203" s="144">
        <f ca="1">IF(BE$13="",0,CHOOSE(Detalhamento.OpçãoServiços,OFFSET(Import.PLQ,$A203-1,BE$15-1,1,1),IF($E203&lt;&gt;1,IF(ISNUMBER(INDEX(Import.PLE,Detalhamento!$E203,Detalhamento!BE$15)),IF(INDEX(Import.PLE,Detalhamento!$E203,Detalhamento!BE$15)&lt;=mediçao,OFFSET(Import.PLQ,$A203-1,BE$15-1,1,1),0),0),PLE!$AA$28*OFFSET(Import.PLQ,$A203-1,BE$15-1,1,1)),IF($E203&lt;&gt;1,IF(ISNUMBER(INDEX(Import.PLE,Detalhamento!$E203,Detalhamento!BE$15)),IF(INDEX(Import.PLE,Detalhamento!$E203,Detalhamento!BE$15)&lt;=mediçao,0,OFFSET(Import.PLQ,$A203-1,BE$15-1,1,1)),OFFSET(Import.PLQ,$A203-1,BE$15-1,1,1)),(1-PLE!$AA$28)*OFFSET(Import.PLQ,$A203-1,BE$15-1,1,1))))</f>
        <v>0</v>
      </c>
      <c r="BF203" s="144">
        <f ca="1">IF(BF$13="",0,CHOOSE(Detalhamento.OpçãoServiços,OFFSET(Import.PLQ,$A203-1,BF$15-1,1,1),IF($E203&lt;&gt;1,IF(ISNUMBER(INDEX(Import.PLE,Detalhamento!$E203,Detalhamento!BF$15)),IF(INDEX(Import.PLE,Detalhamento!$E203,Detalhamento!BF$15)&lt;=mediçao,OFFSET(Import.PLQ,$A203-1,BF$15-1,1,1),0),0),PLE!$AA$28*OFFSET(Import.PLQ,$A203-1,BF$15-1,1,1)),IF($E203&lt;&gt;1,IF(ISNUMBER(INDEX(Import.PLE,Detalhamento!$E203,Detalhamento!BF$15)),IF(INDEX(Import.PLE,Detalhamento!$E203,Detalhamento!BF$15)&lt;=mediçao,0,OFFSET(Import.PLQ,$A203-1,BF$15-1,1,1)),OFFSET(Import.PLQ,$A203-1,BF$15-1,1,1)),(1-PLE!$AA$28)*OFFSET(Import.PLQ,$A203-1,BF$15-1,1,1))))</f>
        <v>0</v>
      </c>
      <c r="BG203" s="144">
        <f ca="1">IF(BG$13="",0,CHOOSE(Detalhamento.OpçãoServiços,OFFSET(Import.PLQ,$A203-1,BG$15-1,1,1),IF($E203&lt;&gt;1,IF(ISNUMBER(INDEX(Import.PLE,Detalhamento!$E203,Detalhamento!BG$15)),IF(INDEX(Import.PLE,Detalhamento!$E203,Detalhamento!BG$15)&lt;=mediçao,OFFSET(Import.PLQ,$A203-1,BG$15-1,1,1),0),0),PLE!$AA$28*OFFSET(Import.PLQ,$A203-1,BG$15-1,1,1)),IF($E203&lt;&gt;1,IF(ISNUMBER(INDEX(Import.PLE,Detalhamento!$E203,Detalhamento!BG$15)),IF(INDEX(Import.PLE,Detalhamento!$E203,Detalhamento!BG$15)&lt;=mediçao,0,OFFSET(Import.PLQ,$A203-1,BG$15-1,1,1)),OFFSET(Import.PLQ,$A203-1,BG$15-1,1,1)),(1-PLE!$AA$28)*OFFSET(Import.PLQ,$A203-1,BG$15-1,1,1))))</f>
        <v>0</v>
      </c>
      <c r="BH203" s="144">
        <f ca="1">IF(BH$13="",0,CHOOSE(Detalhamento.OpçãoServiços,OFFSET(Import.PLQ,$A203-1,BH$15-1,1,1),IF($E203&lt;&gt;1,IF(ISNUMBER(INDEX(Import.PLE,Detalhamento!$E203,Detalhamento!BH$15)),IF(INDEX(Import.PLE,Detalhamento!$E203,Detalhamento!BH$15)&lt;=mediçao,OFFSET(Import.PLQ,$A203-1,BH$15-1,1,1),0),0),PLE!$AA$28*OFFSET(Import.PLQ,$A203-1,BH$15-1,1,1)),IF($E203&lt;&gt;1,IF(ISNUMBER(INDEX(Import.PLE,Detalhamento!$E203,Detalhamento!BH$15)),IF(INDEX(Import.PLE,Detalhamento!$E203,Detalhamento!BH$15)&lt;=mediçao,0,OFFSET(Import.PLQ,$A203-1,BH$15-1,1,1)),OFFSET(Import.PLQ,$A203-1,BH$15-1,1,1)),(1-PLE!$AA$28)*OFFSET(Import.PLQ,$A203-1,BH$15-1,1,1))))</f>
        <v>0</v>
      </c>
      <c r="BI203" s="144">
        <f ca="1">IF(BI$13="",0,CHOOSE(Detalhamento.OpçãoServiços,OFFSET(Import.PLQ,$A203-1,BI$15-1,1,1),IF($E203&lt;&gt;1,IF(ISNUMBER(INDEX(Import.PLE,Detalhamento!$E203,Detalhamento!BI$15)),IF(INDEX(Import.PLE,Detalhamento!$E203,Detalhamento!BI$15)&lt;=mediçao,OFFSET(Import.PLQ,$A203-1,BI$15-1,1,1),0),0),PLE!$AA$28*OFFSET(Import.PLQ,$A203-1,BI$15-1,1,1)),IF($E203&lt;&gt;1,IF(ISNUMBER(INDEX(Import.PLE,Detalhamento!$E203,Detalhamento!BI$15)),IF(INDEX(Import.PLE,Detalhamento!$E203,Detalhamento!BI$15)&lt;=mediçao,0,OFFSET(Import.PLQ,$A203-1,BI$15-1,1,1)),OFFSET(Import.PLQ,$A203-1,BI$15-1,1,1)),(1-PLE!$AA$28)*OFFSET(Import.PLQ,$A203-1,BI$15-1,1,1))))</f>
        <v>0</v>
      </c>
    </row>
    <row r="204" spans="1:61" ht="10.5" x14ac:dyDescent="0.25">
      <c r="A204" s="155">
        <v>295</v>
      </c>
      <c r="B204" s="21" t="str">
        <f t="shared" ca="1" si="25"/>
        <v>Evento</v>
      </c>
      <c r="E204" s="153">
        <f t="shared" ca="1" si="26"/>
        <v>21</v>
      </c>
      <c r="F204" s="154">
        <f t="shared" ca="1" si="27"/>
        <v>210000</v>
      </c>
      <c r="G204" s="154" t="str">
        <f t="shared" ca="1" si="32"/>
        <v>Evento</v>
      </c>
      <c r="H204" s="182" t="str">
        <f t="shared" ca="1" si="32"/>
        <v>Ban/Vest - ELEVAÇÃO</v>
      </c>
      <c r="I204" s="37" t="str">
        <f t="shared" ca="1" si="28"/>
        <v>R$</v>
      </c>
      <c r="J204" s="144">
        <f t="shared" ca="1" si="29"/>
        <v>9019.2099999999991</v>
      </c>
      <c r="K204" s="67"/>
      <c r="L204" s="144">
        <f ca="1">IF(L$13="",0,CHOOSE(Detalhamento.OpçãoServiços,OFFSET(Import.PLQ,$A204-1,L$15-1,1,1),IF($E204&lt;&gt;1,IF(ISNUMBER(INDEX(Import.PLE,Detalhamento!$E204,Detalhamento!L$15)),IF(INDEX(Import.PLE,Detalhamento!$E204,Detalhamento!L$15)&lt;=mediçao,OFFSET(Import.PLQ,$A204-1,L$15-1,1,1),0),0),PLE!$AA$28*OFFSET(Import.PLQ,$A204-1,L$15-1,1,1)),IF($E204&lt;&gt;1,IF(ISNUMBER(INDEX(Import.PLE,Detalhamento!$E204,Detalhamento!L$15)),IF(INDEX(Import.PLE,Detalhamento!$E204,Detalhamento!L$15)&lt;=mediçao,0,OFFSET(Import.PLQ,$A204-1,L$15-1,1,1)),OFFSET(Import.PLQ,$A204-1,L$15-1,1,1)),(1-PLE!$AA$28)*OFFSET(Import.PLQ,$A204-1,L$15-1,1,1))))</f>
        <v>9019.2099999999991</v>
      </c>
      <c r="M204" s="144">
        <f ca="1">IF(M$13="",0,CHOOSE(Detalhamento.OpçãoServiços,OFFSET(Import.PLQ,$A204-1,M$15-1,1,1),IF($E204&lt;&gt;1,IF(ISNUMBER(INDEX(Import.PLE,Detalhamento!$E204,Detalhamento!M$15)),IF(INDEX(Import.PLE,Detalhamento!$E204,Detalhamento!M$15)&lt;=mediçao,OFFSET(Import.PLQ,$A204-1,M$15-1,1,1),0),0),PLE!$AA$28*OFFSET(Import.PLQ,$A204-1,M$15-1,1,1)),IF($E204&lt;&gt;1,IF(ISNUMBER(INDEX(Import.PLE,Detalhamento!$E204,Detalhamento!M$15)),IF(INDEX(Import.PLE,Detalhamento!$E204,Detalhamento!M$15)&lt;=mediçao,0,OFFSET(Import.PLQ,$A204-1,M$15-1,1,1)),OFFSET(Import.PLQ,$A204-1,M$15-1,1,1)),(1-PLE!$AA$28)*OFFSET(Import.PLQ,$A204-1,M$15-1,1,1))))</f>
        <v>0</v>
      </c>
      <c r="N204" s="144">
        <f ca="1">IF(N$13="",0,CHOOSE(Detalhamento.OpçãoServiços,OFFSET(Import.PLQ,$A204-1,N$15-1,1,1),IF($E204&lt;&gt;1,IF(ISNUMBER(INDEX(Import.PLE,Detalhamento!$E204,Detalhamento!N$15)),IF(INDEX(Import.PLE,Detalhamento!$E204,Detalhamento!N$15)&lt;=mediçao,OFFSET(Import.PLQ,$A204-1,N$15-1,1,1),0),0),PLE!$AA$28*OFFSET(Import.PLQ,$A204-1,N$15-1,1,1)),IF($E204&lt;&gt;1,IF(ISNUMBER(INDEX(Import.PLE,Detalhamento!$E204,Detalhamento!N$15)),IF(INDEX(Import.PLE,Detalhamento!$E204,Detalhamento!N$15)&lt;=mediçao,0,OFFSET(Import.PLQ,$A204-1,N$15-1,1,1)),OFFSET(Import.PLQ,$A204-1,N$15-1,1,1)),(1-PLE!$AA$28)*OFFSET(Import.PLQ,$A204-1,N$15-1,1,1))))</f>
        <v>0</v>
      </c>
      <c r="O204" s="144">
        <f ca="1">IF(O$13="",0,CHOOSE(Detalhamento.OpçãoServiços,OFFSET(Import.PLQ,$A204-1,O$15-1,1,1),IF($E204&lt;&gt;1,IF(ISNUMBER(INDEX(Import.PLE,Detalhamento!$E204,Detalhamento!O$15)),IF(INDEX(Import.PLE,Detalhamento!$E204,Detalhamento!O$15)&lt;=mediçao,OFFSET(Import.PLQ,$A204-1,O$15-1,1,1),0),0),PLE!$AA$28*OFFSET(Import.PLQ,$A204-1,O$15-1,1,1)),IF($E204&lt;&gt;1,IF(ISNUMBER(INDEX(Import.PLE,Detalhamento!$E204,Detalhamento!O$15)),IF(INDEX(Import.PLE,Detalhamento!$E204,Detalhamento!O$15)&lt;=mediçao,0,OFFSET(Import.PLQ,$A204-1,O$15-1,1,1)),OFFSET(Import.PLQ,$A204-1,O$15-1,1,1)),(1-PLE!$AA$28)*OFFSET(Import.PLQ,$A204-1,O$15-1,1,1))))</f>
        <v>0</v>
      </c>
      <c r="P204" s="144">
        <f ca="1">IF(P$13="",0,CHOOSE(Detalhamento.OpçãoServiços,OFFSET(Import.PLQ,$A204-1,P$15-1,1,1),IF($E204&lt;&gt;1,IF(ISNUMBER(INDEX(Import.PLE,Detalhamento!$E204,Detalhamento!P$15)),IF(INDEX(Import.PLE,Detalhamento!$E204,Detalhamento!P$15)&lt;=mediçao,OFFSET(Import.PLQ,$A204-1,P$15-1,1,1),0),0),PLE!$AA$28*OFFSET(Import.PLQ,$A204-1,P$15-1,1,1)),IF($E204&lt;&gt;1,IF(ISNUMBER(INDEX(Import.PLE,Detalhamento!$E204,Detalhamento!P$15)),IF(INDEX(Import.PLE,Detalhamento!$E204,Detalhamento!P$15)&lt;=mediçao,0,OFFSET(Import.PLQ,$A204-1,P$15-1,1,1)),OFFSET(Import.PLQ,$A204-1,P$15-1,1,1)),(1-PLE!$AA$28)*OFFSET(Import.PLQ,$A204-1,P$15-1,1,1))))</f>
        <v>0</v>
      </c>
      <c r="Q204" s="144">
        <f ca="1">IF(Q$13="",0,CHOOSE(Detalhamento.OpçãoServiços,OFFSET(Import.PLQ,$A204-1,Q$15-1,1,1),IF($E204&lt;&gt;1,IF(ISNUMBER(INDEX(Import.PLE,Detalhamento!$E204,Detalhamento!Q$15)),IF(INDEX(Import.PLE,Detalhamento!$E204,Detalhamento!Q$15)&lt;=mediçao,OFFSET(Import.PLQ,$A204-1,Q$15-1,1,1),0),0),PLE!$AA$28*OFFSET(Import.PLQ,$A204-1,Q$15-1,1,1)),IF($E204&lt;&gt;1,IF(ISNUMBER(INDEX(Import.PLE,Detalhamento!$E204,Detalhamento!Q$15)),IF(INDEX(Import.PLE,Detalhamento!$E204,Detalhamento!Q$15)&lt;=mediçao,0,OFFSET(Import.PLQ,$A204-1,Q$15-1,1,1)),OFFSET(Import.PLQ,$A204-1,Q$15-1,1,1)),(1-PLE!$AA$28)*OFFSET(Import.PLQ,$A204-1,Q$15-1,1,1))))</f>
        <v>0</v>
      </c>
      <c r="R204" s="144">
        <f ca="1">IF(R$13="",0,CHOOSE(Detalhamento.OpçãoServiços,OFFSET(Import.PLQ,$A204-1,R$15-1,1,1),IF($E204&lt;&gt;1,IF(ISNUMBER(INDEX(Import.PLE,Detalhamento!$E204,Detalhamento!R$15)),IF(INDEX(Import.PLE,Detalhamento!$E204,Detalhamento!R$15)&lt;=mediçao,OFFSET(Import.PLQ,$A204-1,R$15-1,1,1),0),0),PLE!$AA$28*OFFSET(Import.PLQ,$A204-1,R$15-1,1,1)),IF($E204&lt;&gt;1,IF(ISNUMBER(INDEX(Import.PLE,Detalhamento!$E204,Detalhamento!R$15)),IF(INDEX(Import.PLE,Detalhamento!$E204,Detalhamento!R$15)&lt;=mediçao,0,OFFSET(Import.PLQ,$A204-1,R$15-1,1,1)),OFFSET(Import.PLQ,$A204-1,R$15-1,1,1)),(1-PLE!$AA$28)*OFFSET(Import.PLQ,$A204-1,R$15-1,1,1))))</f>
        <v>0</v>
      </c>
      <c r="S204" s="144">
        <f ca="1">IF(S$13="",0,CHOOSE(Detalhamento.OpçãoServiços,OFFSET(Import.PLQ,$A204-1,S$15-1,1,1),IF($E204&lt;&gt;1,IF(ISNUMBER(INDEX(Import.PLE,Detalhamento!$E204,Detalhamento!S$15)),IF(INDEX(Import.PLE,Detalhamento!$E204,Detalhamento!S$15)&lt;=mediçao,OFFSET(Import.PLQ,$A204-1,S$15-1,1,1),0),0),PLE!$AA$28*OFFSET(Import.PLQ,$A204-1,S$15-1,1,1)),IF($E204&lt;&gt;1,IF(ISNUMBER(INDEX(Import.PLE,Detalhamento!$E204,Detalhamento!S$15)),IF(INDEX(Import.PLE,Detalhamento!$E204,Detalhamento!S$15)&lt;=mediçao,0,OFFSET(Import.PLQ,$A204-1,S$15-1,1,1)),OFFSET(Import.PLQ,$A204-1,S$15-1,1,1)),(1-PLE!$AA$28)*OFFSET(Import.PLQ,$A204-1,S$15-1,1,1))))</f>
        <v>0</v>
      </c>
      <c r="T204" s="144">
        <f ca="1">IF(T$13="",0,CHOOSE(Detalhamento.OpçãoServiços,OFFSET(Import.PLQ,$A204-1,T$15-1,1,1),IF($E204&lt;&gt;1,IF(ISNUMBER(INDEX(Import.PLE,Detalhamento!$E204,Detalhamento!T$15)),IF(INDEX(Import.PLE,Detalhamento!$E204,Detalhamento!T$15)&lt;=mediçao,OFFSET(Import.PLQ,$A204-1,T$15-1,1,1),0),0),PLE!$AA$28*OFFSET(Import.PLQ,$A204-1,T$15-1,1,1)),IF($E204&lt;&gt;1,IF(ISNUMBER(INDEX(Import.PLE,Detalhamento!$E204,Detalhamento!T$15)),IF(INDEX(Import.PLE,Detalhamento!$E204,Detalhamento!T$15)&lt;=mediçao,0,OFFSET(Import.PLQ,$A204-1,T$15-1,1,1)),OFFSET(Import.PLQ,$A204-1,T$15-1,1,1)),(1-PLE!$AA$28)*OFFSET(Import.PLQ,$A204-1,T$15-1,1,1))))</f>
        <v>0</v>
      </c>
      <c r="U204" s="144">
        <f ca="1">IF(U$13="",0,CHOOSE(Detalhamento.OpçãoServiços,OFFSET(Import.PLQ,$A204-1,U$15-1,1,1),IF($E204&lt;&gt;1,IF(ISNUMBER(INDEX(Import.PLE,Detalhamento!$E204,Detalhamento!U$15)),IF(INDEX(Import.PLE,Detalhamento!$E204,Detalhamento!U$15)&lt;=mediçao,OFFSET(Import.PLQ,$A204-1,U$15-1,1,1),0),0),PLE!$AA$28*OFFSET(Import.PLQ,$A204-1,U$15-1,1,1)),IF($E204&lt;&gt;1,IF(ISNUMBER(INDEX(Import.PLE,Detalhamento!$E204,Detalhamento!U$15)),IF(INDEX(Import.PLE,Detalhamento!$E204,Detalhamento!U$15)&lt;=mediçao,0,OFFSET(Import.PLQ,$A204-1,U$15-1,1,1)),OFFSET(Import.PLQ,$A204-1,U$15-1,1,1)),(1-PLE!$AA$28)*OFFSET(Import.PLQ,$A204-1,U$15-1,1,1))))</f>
        <v>0</v>
      </c>
      <c r="V204" s="144">
        <f ca="1">IF(V$13="",0,CHOOSE(Detalhamento.OpçãoServiços,OFFSET(Import.PLQ,$A204-1,V$15-1,1,1),IF($E204&lt;&gt;1,IF(ISNUMBER(INDEX(Import.PLE,Detalhamento!$E204,Detalhamento!V$15)),IF(INDEX(Import.PLE,Detalhamento!$E204,Detalhamento!V$15)&lt;=mediçao,OFFSET(Import.PLQ,$A204-1,V$15-1,1,1),0),0),PLE!$AA$28*OFFSET(Import.PLQ,$A204-1,V$15-1,1,1)),IF($E204&lt;&gt;1,IF(ISNUMBER(INDEX(Import.PLE,Detalhamento!$E204,Detalhamento!V$15)),IF(INDEX(Import.PLE,Detalhamento!$E204,Detalhamento!V$15)&lt;=mediçao,0,OFFSET(Import.PLQ,$A204-1,V$15-1,1,1)),OFFSET(Import.PLQ,$A204-1,V$15-1,1,1)),(1-PLE!$AA$28)*OFFSET(Import.PLQ,$A204-1,V$15-1,1,1))))</f>
        <v>0</v>
      </c>
      <c r="W204" s="144">
        <f ca="1">IF(W$13="",0,CHOOSE(Detalhamento.OpçãoServiços,OFFSET(Import.PLQ,$A204-1,W$15-1,1,1),IF($E204&lt;&gt;1,IF(ISNUMBER(INDEX(Import.PLE,Detalhamento!$E204,Detalhamento!W$15)),IF(INDEX(Import.PLE,Detalhamento!$E204,Detalhamento!W$15)&lt;=mediçao,OFFSET(Import.PLQ,$A204-1,W$15-1,1,1),0),0),PLE!$AA$28*OFFSET(Import.PLQ,$A204-1,W$15-1,1,1)),IF($E204&lt;&gt;1,IF(ISNUMBER(INDEX(Import.PLE,Detalhamento!$E204,Detalhamento!W$15)),IF(INDEX(Import.PLE,Detalhamento!$E204,Detalhamento!W$15)&lt;=mediçao,0,OFFSET(Import.PLQ,$A204-1,W$15-1,1,1)),OFFSET(Import.PLQ,$A204-1,W$15-1,1,1)),(1-PLE!$AA$28)*OFFSET(Import.PLQ,$A204-1,W$15-1,1,1))))</f>
        <v>0</v>
      </c>
      <c r="X204" s="144">
        <f ca="1">IF(X$13="",0,CHOOSE(Detalhamento.OpçãoServiços,OFFSET(Import.PLQ,$A204-1,X$15-1,1,1),IF($E204&lt;&gt;1,IF(ISNUMBER(INDEX(Import.PLE,Detalhamento!$E204,Detalhamento!X$15)),IF(INDEX(Import.PLE,Detalhamento!$E204,Detalhamento!X$15)&lt;=mediçao,OFFSET(Import.PLQ,$A204-1,X$15-1,1,1),0),0),PLE!$AA$28*OFFSET(Import.PLQ,$A204-1,X$15-1,1,1)),IF($E204&lt;&gt;1,IF(ISNUMBER(INDEX(Import.PLE,Detalhamento!$E204,Detalhamento!X$15)),IF(INDEX(Import.PLE,Detalhamento!$E204,Detalhamento!X$15)&lt;=mediçao,0,OFFSET(Import.PLQ,$A204-1,X$15-1,1,1)),OFFSET(Import.PLQ,$A204-1,X$15-1,1,1)),(1-PLE!$AA$28)*OFFSET(Import.PLQ,$A204-1,X$15-1,1,1))))</f>
        <v>0</v>
      </c>
      <c r="Y204" s="144">
        <f ca="1">IF(Y$13="",0,CHOOSE(Detalhamento.OpçãoServiços,OFFSET(Import.PLQ,$A204-1,Y$15-1,1,1),IF($E204&lt;&gt;1,IF(ISNUMBER(INDEX(Import.PLE,Detalhamento!$E204,Detalhamento!Y$15)),IF(INDEX(Import.PLE,Detalhamento!$E204,Detalhamento!Y$15)&lt;=mediçao,OFFSET(Import.PLQ,$A204-1,Y$15-1,1,1),0),0),PLE!$AA$28*OFFSET(Import.PLQ,$A204-1,Y$15-1,1,1)),IF($E204&lt;&gt;1,IF(ISNUMBER(INDEX(Import.PLE,Detalhamento!$E204,Detalhamento!Y$15)),IF(INDEX(Import.PLE,Detalhamento!$E204,Detalhamento!Y$15)&lt;=mediçao,0,OFFSET(Import.PLQ,$A204-1,Y$15-1,1,1)),OFFSET(Import.PLQ,$A204-1,Y$15-1,1,1)),(1-PLE!$AA$28)*OFFSET(Import.PLQ,$A204-1,Y$15-1,1,1))))</f>
        <v>0</v>
      </c>
      <c r="Z204" s="144">
        <f ca="1">IF(Z$13="",0,CHOOSE(Detalhamento.OpçãoServiços,OFFSET(Import.PLQ,$A204-1,Z$15-1,1,1),IF($E204&lt;&gt;1,IF(ISNUMBER(INDEX(Import.PLE,Detalhamento!$E204,Detalhamento!Z$15)),IF(INDEX(Import.PLE,Detalhamento!$E204,Detalhamento!Z$15)&lt;=mediçao,OFFSET(Import.PLQ,$A204-1,Z$15-1,1,1),0),0),PLE!$AA$28*OFFSET(Import.PLQ,$A204-1,Z$15-1,1,1)),IF($E204&lt;&gt;1,IF(ISNUMBER(INDEX(Import.PLE,Detalhamento!$E204,Detalhamento!Z$15)),IF(INDEX(Import.PLE,Detalhamento!$E204,Detalhamento!Z$15)&lt;=mediçao,0,OFFSET(Import.PLQ,$A204-1,Z$15-1,1,1)),OFFSET(Import.PLQ,$A204-1,Z$15-1,1,1)),(1-PLE!$AA$28)*OFFSET(Import.PLQ,$A204-1,Z$15-1,1,1))))</f>
        <v>0</v>
      </c>
      <c r="AA204" s="144">
        <f ca="1">IF(AA$13="",0,CHOOSE(Detalhamento.OpçãoServiços,OFFSET(Import.PLQ,$A204-1,AA$15-1,1,1),IF($E204&lt;&gt;1,IF(ISNUMBER(INDEX(Import.PLE,Detalhamento!$E204,Detalhamento!AA$15)),IF(INDEX(Import.PLE,Detalhamento!$E204,Detalhamento!AA$15)&lt;=mediçao,OFFSET(Import.PLQ,$A204-1,AA$15-1,1,1),0),0),PLE!$AA$28*OFFSET(Import.PLQ,$A204-1,AA$15-1,1,1)),IF($E204&lt;&gt;1,IF(ISNUMBER(INDEX(Import.PLE,Detalhamento!$E204,Detalhamento!AA$15)),IF(INDEX(Import.PLE,Detalhamento!$E204,Detalhamento!AA$15)&lt;=mediçao,0,OFFSET(Import.PLQ,$A204-1,AA$15-1,1,1)),OFFSET(Import.PLQ,$A204-1,AA$15-1,1,1)),(1-PLE!$AA$28)*OFFSET(Import.PLQ,$A204-1,AA$15-1,1,1))))</f>
        <v>0</v>
      </c>
      <c r="AB204" s="144">
        <f ca="1">IF(AB$13="",0,CHOOSE(Detalhamento.OpçãoServiços,OFFSET(Import.PLQ,$A204-1,AB$15-1,1,1),IF($E204&lt;&gt;1,IF(ISNUMBER(INDEX(Import.PLE,Detalhamento!$E204,Detalhamento!AB$15)),IF(INDEX(Import.PLE,Detalhamento!$E204,Detalhamento!AB$15)&lt;=mediçao,OFFSET(Import.PLQ,$A204-1,AB$15-1,1,1),0),0),PLE!$AA$28*OFFSET(Import.PLQ,$A204-1,AB$15-1,1,1)),IF($E204&lt;&gt;1,IF(ISNUMBER(INDEX(Import.PLE,Detalhamento!$E204,Detalhamento!AB$15)),IF(INDEX(Import.PLE,Detalhamento!$E204,Detalhamento!AB$15)&lt;=mediçao,0,OFFSET(Import.PLQ,$A204-1,AB$15-1,1,1)),OFFSET(Import.PLQ,$A204-1,AB$15-1,1,1)),(1-PLE!$AA$28)*OFFSET(Import.PLQ,$A204-1,AB$15-1,1,1))))</f>
        <v>0</v>
      </c>
      <c r="AC204" s="144">
        <f ca="1">IF(AC$13="",0,CHOOSE(Detalhamento.OpçãoServiços,OFFSET(Import.PLQ,$A204-1,AC$15-1,1,1),IF($E204&lt;&gt;1,IF(ISNUMBER(INDEX(Import.PLE,Detalhamento!$E204,Detalhamento!AC$15)),IF(INDEX(Import.PLE,Detalhamento!$E204,Detalhamento!AC$15)&lt;=mediçao,OFFSET(Import.PLQ,$A204-1,AC$15-1,1,1),0),0),PLE!$AA$28*OFFSET(Import.PLQ,$A204-1,AC$15-1,1,1)),IF($E204&lt;&gt;1,IF(ISNUMBER(INDEX(Import.PLE,Detalhamento!$E204,Detalhamento!AC$15)),IF(INDEX(Import.PLE,Detalhamento!$E204,Detalhamento!AC$15)&lt;=mediçao,0,OFFSET(Import.PLQ,$A204-1,AC$15-1,1,1)),OFFSET(Import.PLQ,$A204-1,AC$15-1,1,1)),(1-PLE!$AA$28)*OFFSET(Import.PLQ,$A204-1,AC$15-1,1,1))))</f>
        <v>0</v>
      </c>
      <c r="AD204" s="144">
        <f ca="1">IF(AD$13="",0,CHOOSE(Detalhamento.OpçãoServiços,OFFSET(Import.PLQ,$A204-1,AD$15-1,1,1),IF($E204&lt;&gt;1,IF(ISNUMBER(INDEX(Import.PLE,Detalhamento!$E204,Detalhamento!AD$15)),IF(INDEX(Import.PLE,Detalhamento!$E204,Detalhamento!AD$15)&lt;=mediçao,OFFSET(Import.PLQ,$A204-1,AD$15-1,1,1),0),0),PLE!$AA$28*OFFSET(Import.PLQ,$A204-1,AD$15-1,1,1)),IF($E204&lt;&gt;1,IF(ISNUMBER(INDEX(Import.PLE,Detalhamento!$E204,Detalhamento!AD$15)),IF(INDEX(Import.PLE,Detalhamento!$E204,Detalhamento!AD$15)&lt;=mediçao,0,OFFSET(Import.PLQ,$A204-1,AD$15-1,1,1)),OFFSET(Import.PLQ,$A204-1,AD$15-1,1,1)),(1-PLE!$AA$28)*OFFSET(Import.PLQ,$A204-1,AD$15-1,1,1))))</f>
        <v>0</v>
      </c>
      <c r="AE204" s="144">
        <f ca="1">IF(AE$13="",0,CHOOSE(Detalhamento.OpçãoServiços,OFFSET(Import.PLQ,$A204-1,AE$15-1,1,1),IF($E204&lt;&gt;1,IF(ISNUMBER(INDEX(Import.PLE,Detalhamento!$E204,Detalhamento!AE$15)),IF(INDEX(Import.PLE,Detalhamento!$E204,Detalhamento!AE$15)&lt;=mediçao,OFFSET(Import.PLQ,$A204-1,AE$15-1,1,1),0),0),PLE!$AA$28*OFFSET(Import.PLQ,$A204-1,AE$15-1,1,1)),IF($E204&lt;&gt;1,IF(ISNUMBER(INDEX(Import.PLE,Detalhamento!$E204,Detalhamento!AE$15)),IF(INDEX(Import.PLE,Detalhamento!$E204,Detalhamento!AE$15)&lt;=mediçao,0,OFFSET(Import.PLQ,$A204-1,AE$15-1,1,1)),OFFSET(Import.PLQ,$A204-1,AE$15-1,1,1)),(1-PLE!$AA$28)*OFFSET(Import.PLQ,$A204-1,AE$15-1,1,1))))</f>
        <v>0</v>
      </c>
      <c r="AF204" s="144">
        <f ca="1">IF(AF$13="",0,CHOOSE(Detalhamento.OpçãoServiços,OFFSET(Import.PLQ,$A204-1,AF$15-1,1,1),IF($E204&lt;&gt;1,IF(ISNUMBER(INDEX(Import.PLE,Detalhamento!$E204,Detalhamento!AF$15)),IF(INDEX(Import.PLE,Detalhamento!$E204,Detalhamento!AF$15)&lt;=mediçao,OFFSET(Import.PLQ,$A204-1,AF$15-1,1,1),0),0),PLE!$AA$28*OFFSET(Import.PLQ,$A204-1,AF$15-1,1,1)),IF($E204&lt;&gt;1,IF(ISNUMBER(INDEX(Import.PLE,Detalhamento!$E204,Detalhamento!AF$15)),IF(INDEX(Import.PLE,Detalhamento!$E204,Detalhamento!AF$15)&lt;=mediçao,0,OFFSET(Import.PLQ,$A204-1,AF$15-1,1,1)),OFFSET(Import.PLQ,$A204-1,AF$15-1,1,1)),(1-PLE!$AA$28)*OFFSET(Import.PLQ,$A204-1,AF$15-1,1,1))))</f>
        <v>0</v>
      </c>
      <c r="AG204" s="144">
        <f ca="1">IF(AG$13="",0,CHOOSE(Detalhamento.OpçãoServiços,OFFSET(Import.PLQ,$A204-1,AG$15-1,1,1),IF($E204&lt;&gt;1,IF(ISNUMBER(INDEX(Import.PLE,Detalhamento!$E204,Detalhamento!AG$15)),IF(INDEX(Import.PLE,Detalhamento!$E204,Detalhamento!AG$15)&lt;=mediçao,OFFSET(Import.PLQ,$A204-1,AG$15-1,1,1),0),0),PLE!$AA$28*OFFSET(Import.PLQ,$A204-1,AG$15-1,1,1)),IF($E204&lt;&gt;1,IF(ISNUMBER(INDEX(Import.PLE,Detalhamento!$E204,Detalhamento!AG$15)),IF(INDEX(Import.PLE,Detalhamento!$E204,Detalhamento!AG$15)&lt;=mediçao,0,OFFSET(Import.PLQ,$A204-1,AG$15-1,1,1)),OFFSET(Import.PLQ,$A204-1,AG$15-1,1,1)),(1-PLE!$AA$28)*OFFSET(Import.PLQ,$A204-1,AG$15-1,1,1))))</f>
        <v>0</v>
      </c>
      <c r="AH204" s="144">
        <f ca="1">IF(AH$13="",0,CHOOSE(Detalhamento.OpçãoServiços,OFFSET(Import.PLQ,$A204-1,AH$15-1,1,1),IF($E204&lt;&gt;1,IF(ISNUMBER(INDEX(Import.PLE,Detalhamento!$E204,Detalhamento!AH$15)),IF(INDEX(Import.PLE,Detalhamento!$E204,Detalhamento!AH$15)&lt;=mediçao,OFFSET(Import.PLQ,$A204-1,AH$15-1,1,1),0),0),PLE!$AA$28*OFFSET(Import.PLQ,$A204-1,AH$15-1,1,1)),IF($E204&lt;&gt;1,IF(ISNUMBER(INDEX(Import.PLE,Detalhamento!$E204,Detalhamento!AH$15)),IF(INDEX(Import.PLE,Detalhamento!$E204,Detalhamento!AH$15)&lt;=mediçao,0,OFFSET(Import.PLQ,$A204-1,AH$15-1,1,1)),OFFSET(Import.PLQ,$A204-1,AH$15-1,1,1)),(1-PLE!$AA$28)*OFFSET(Import.PLQ,$A204-1,AH$15-1,1,1))))</f>
        <v>0</v>
      </c>
      <c r="AI204" s="144">
        <f ca="1">IF(AI$13="",0,CHOOSE(Detalhamento.OpçãoServiços,OFFSET(Import.PLQ,$A204-1,AI$15-1,1,1),IF($E204&lt;&gt;1,IF(ISNUMBER(INDEX(Import.PLE,Detalhamento!$E204,Detalhamento!AI$15)),IF(INDEX(Import.PLE,Detalhamento!$E204,Detalhamento!AI$15)&lt;=mediçao,OFFSET(Import.PLQ,$A204-1,AI$15-1,1,1),0),0),PLE!$AA$28*OFFSET(Import.PLQ,$A204-1,AI$15-1,1,1)),IF($E204&lt;&gt;1,IF(ISNUMBER(INDEX(Import.PLE,Detalhamento!$E204,Detalhamento!AI$15)),IF(INDEX(Import.PLE,Detalhamento!$E204,Detalhamento!AI$15)&lt;=mediçao,0,OFFSET(Import.PLQ,$A204-1,AI$15-1,1,1)),OFFSET(Import.PLQ,$A204-1,AI$15-1,1,1)),(1-PLE!$AA$28)*OFFSET(Import.PLQ,$A204-1,AI$15-1,1,1))))</f>
        <v>0</v>
      </c>
      <c r="AJ204" s="144">
        <f ca="1">IF(AJ$13="",0,CHOOSE(Detalhamento.OpçãoServiços,OFFSET(Import.PLQ,$A204-1,AJ$15-1,1,1),IF($E204&lt;&gt;1,IF(ISNUMBER(INDEX(Import.PLE,Detalhamento!$E204,Detalhamento!AJ$15)),IF(INDEX(Import.PLE,Detalhamento!$E204,Detalhamento!AJ$15)&lt;=mediçao,OFFSET(Import.PLQ,$A204-1,AJ$15-1,1,1),0),0),PLE!$AA$28*OFFSET(Import.PLQ,$A204-1,AJ$15-1,1,1)),IF($E204&lt;&gt;1,IF(ISNUMBER(INDEX(Import.PLE,Detalhamento!$E204,Detalhamento!AJ$15)),IF(INDEX(Import.PLE,Detalhamento!$E204,Detalhamento!AJ$15)&lt;=mediçao,0,OFFSET(Import.PLQ,$A204-1,AJ$15-1,1,1)),OFFSET(Import.PLQ,$A204-1,AJ$15-1,1,1)),(1-PLE!$AA$28)*OFFSET(Import.PLQ,$A204-1,AJ$15-1,1,1))))</f>
        <v>0</v>
      </c>
      <c r="AK204" s="144">
        <f ca="1">IF(AK$13="",0,CHOOSE(Detalhamento.OpçãoServiços,OFFSET(Import.PLQ,$A204-1,AK$15-1,1,1),IF($E204&lt;&gt;1,IF(ISNUMBER(INDEX(Import.PLE,Detalhamento!$E204,Detalhamento!AK$15)),IF(INDEX(Import.PLE,Detalhamento!$E204,Detalhamento!AK$15)&lt;=mediçao,OFFSET(Import.PLQ,$A204-1,AK$15-1,1,1),0),0),PLE!$AA$28*OFFSET(Import.PLQ,$A204-1,AK$15-1,1,1)),IF($E204&lt;&gt;1,IF(ISNUMBER(INDEX(Import.PLE,Detalhamento!$E204,Detalhamento!AK$15)),IF(INDEX(Import.PLE,Detalhamento!$E204,Detalhamento!AK$15)&lt;=mediçao,0,OFFSET(Import.PLQ,$A204-1,AK$15-1,1,1)),OFFSET(Import.PLQ,$A204-1,AK$15-1,1,1)),(1-PLE!$AA$28)*OFFSET(Import.PLQ,$A204-1,AK$15-1,1,1))))</f>
        <v>0</v>
      </c>
      <c r="AL204" s="144">
        <f ca="1">IF(AL$13="",0,CHOOSE(Detalhamento.OpçãoServiços,OFFSET(Import.PLQ,$A204-1,AL$15-1,1,1),IF($E204&lt;&gt;1,IF(ISNUMBER(INDEX(Import.PLE,Detalhamento!$E204,Detalhamento!AL$15)),IF(INDEX(Import.PLE,Detalhamento!$E204,Detalhamento!AL$15)&lt;=mediçao,OFFSET(Import.PLQ,$A204-1,AL$15-1,1,1),0),0),PLE!$AA$28*OFFSET(Import.PLQ,$A204-1,AL$15-1,1,1)),IF($E204&lt;&gt;1,IF(ISNUMBER(INDEX(Import.PLE,Detalhamento!$E204,Detalhamento!AL$15)),IF(INDEX(Import.PLE,Detalhamento!$E204,Detalhamento!AL$15)&lt;=mediçao,0,OFFSET(Import.PLQ,$A204-1,AL$15-1,1,1)),OFFSET(Import.PLQ,$A204-1,AL$15-1,1,1)),(1-PLE!$AA$28)*OFFSET(Import.PLQ,$A204-1,AL$15-1,1,1))))</f>
        <v>0</v>
      </c>
      <c r="AM204" s="144">
        <f ca="1">IF(AM$13="",0,CHOOSE(Detalhamento.OpçãoServiços,OFFSET(Import.PLQ,$A204-1,AM$15-1,1,1),IF($E204&lt;&gt;1,IF(ISNUMBER(INDEX(Import.PLE,Detalhamento!$E204,Detalhamento!AM$15)),IF(INDEX(Import.PLE,Detalhamento!$E204,Detalhamento!AM$15)&lt;=mediçao,OFFSET(Import.PLQ,$A204-1,AM$15-1,1,1),0),0),PLE!$AA$28*OFFSET(Import.PLQ,$A204-1,AM$15-1,1,1)),IF($E204&lt;&gt;1,IF(ISNUMBER(INDEX(Import.PLE,Detalhamento!$E204,Detalhamento!AM$15)),IF(INDEX(Import.PLE,Detalhamento!$E204,Detalhamento!AM$15)&lt;=mediçao,0,OFFSET(Import.PLQ,$A204-1,AM$15-1,1,1)),OFFSET(Import.PLQ,$A204-1,AM$15-1,1,1)),(1-PLE!$AA$28)*OFFSET(Import.PLQ,$A204-1,AM$15-1,1,1))))</f>
        <v>0</v>
      </c>
      <c r="AN204" s="144">
        <f ca="1">IF(AN$13="",0,CHOOSE(Detalhamento.OpçãoServiços,OFFSET(Import.PLQ,$A204-1,AN$15-1,1,1),IF($E204&lt;&gt;1,IF(ISNUMBER(INDEX(Import.PLE,Detalhamento!$E204,Detalhamento!AN$15)),IF(INDEX(Import.PLE,Detalhamento!$E204,Detalhamento!AN$15)&lt;=mediçao,OFFSET(Import.PLQ,$A204-1,AN$15-1,1,1),0),0),PLE!$AA$28*OFFSET(Import.PLQ,$A204-1,AN$15-1,1,1)),IF($E204&lt;&gt;1,IF(ISNUMBER(INDEX(Import.PLE,Detalhamento!$E204,Detalhamento!AN$15)),IF(INDEX(Import.PLE,Detalhamento!$E204,Detalhamento!AN$15)&lt;=mediçao,0,OFFSET(Import.PLQ,$A204-1,AN$15-1,1,1)),OFFSET(Import.PLQ,$A204-1,AN$15-1,1,1)),(1-PLE!$AA$28)*OFFSET(Import.PLQ,$A204-1,AN$15-1,1,1))))</f>
        <v>0</v>
      </c>
      <c r="AO204" s="144">
        <f ca="1">IF(AO$13="",0,CHOOSE(Detalhamento.OpçãoServiços,OFFSET(Import.PLQ,$A204-1,AO$15-1,1,1),IF($E204&lt;&gt;1,IF(ISNUMBER(INDEX(Import.PLE,Detalhamento!$E204,Detalhamento!AO$15)),IF(INDEX(Import.PLE,Detalhamento!$E204,Detalhamento!AO$15)&lt;=mediçao,OFFSET(Import.PLQ,$A204-1,AO$15-1,1,1),0),0),PLE!$AA$28*OFFSET(Import.PLQ,$A204-1,AO$15-1,1,1)),IF($E204&lt;&gt;1,IF(ISNUMBER(INDEX(Import.PLE,Detalhamento!$E204,Detalhamento!AO$15)),IF(INDEX(Import.PLE,Detalhamento!$E204,Detalhamento!AO$15)&lt;=mediçao,0,OFFSET(Import.PLQ,$A204-1,AO$15-1,1,1)),OFFSET(Import.PLQ,$A204-1,AO$15-1,1,1)),(1-PLE!$AA$28)*OFFSET(Import.PLQ,$A204-1,AO$15-1,1,1))))</f>
        <v>0</v>
      </c>
      <c r="AP204" s="144">
        <f ca="1">IF(AP$13="",0,CHOOSE(Detalhamento.OpçãoServiços,OFFSET(Import.PLQ,$A204-1,AP$15-1,1,1),IF($E204&lt;&gt;1,IF(ISNUMBER(INDEX(Import.PLE,Detalhamento!$E204,Detalhamento!AP$15)),IF(INDEX(Import.PLE,Detalhamento!$E204,Detalhamento!AP$15)&lt;=mediçao,OFFSET(Import.PLQ,$A204-1,AP$15-1,1,1),0),0),PLE!$AA$28*OFFSET(Import.PLQ,$A204-1,AP$15-1,1,1)),IF($E204&lt;&gt;1,IF(ISNUMBER(INDEX(Import.PLE,Detalhamento!$E204,Detalhamento!AP$15)),IF(INDEX(Import.PLE,Detalhamento!$E204,Detalhamento!AP$15)&lt;=mediçao,0,OFFSET(Import.PLQ,$A204-1,AP$15-1,1,1)),OFFSET(Import.PLQ,$A204-1,AP$15-1,1,1)),(1-PLE!$AA$28)*OFFSET(Import.PLQ,$A204-1,AP$15-1,1,1))))</f>
        <v>0</v>
      </c>
      <c r="AQ204" s="144">
        <f ca="1">IF(AQ$13="",0,CHOOSE(Detalhamento.OpçãoServiços,OFFSET(Import.PLQ,$A204-1,AQ$15-1,1,1),IF($E204&lt;&gt;1,IF(ISNUMBER(INDEX(Import.PLE,Detalhamento!$E204,Detalhamento!AQ$15)),IF(INDEX(Import.PLE,Detalhamento!$E204,Detalhamento!AQ$15)&lt;=mediçao,OFFSET(Import.PLQ,$A204-1,AQ$15-1,1,1),0),0),PLE!$AA$28*OFFSET(Import.PLQ,$A204-1,AQ$15-1,1,1)),IF($E204&lt;&gt;1,IF(ISNUMBER(INDEX(Import.PLE,Detalhamento!$E204,Detalhamento!AQ$15)),IF(INDEX(Import.PLE,Detalhamento!$E204,Detalhamento!AQ$15)&lt;=mediçao,0,OFFSET(Import.PLQ,$A204-1,AQ$15-1,1,1)),OFFSET(Import.PLQ,$A204-1,AQ$15-1,1,1)),(1-PLE!$AA$28)*OFFSET(Import.PLQ,$A204-1,AQ$15-1,1,1))))</f>
        <v>0</v>
      </c>
      <c r="AR204" s="144">
        <f ca="1">IF(AR$13="",0,CHOOSE(Detalhamento.OpçãoServiços,OFFSET(Import.PLQ,$A204-1,AR$15-1,1,1),IF($E204&lt;&gt;1,IF(ISNUMBER(INDEX(Import.PLE,Detalhamento!$E204,Detalhamento!AR$15)),IF(INDEX(Import.PLE,Detalhamento!$E204,Detalhamento!AR$15)&lt;=mediçao,OFFSET(Import.PLQ,$A204-1,AR$15-1,1,1),0),0),PLE!$AA$28*OFFSET(Import.PLQ,$A204-1,AR$15-1,1,1)),IF($E204&lt;&gt;1,IF(ISNUMBER(INDEX(Import.PLE,Detalhamento!$E204,Detalhamento!AR$15)),IF(INDEX(Import.PLE,Detalhamento!$E204,Detalhamento!AR$15)&lt;=mediçao,0,OFFSET(Import.PLQ,$A204-1,AR$15-1,1,1)),OFFSET(Import.PLQ,$A204-1,AR$15-1,1,1)),(1-PLE!$AA$28)*OFFSET(Import.PLQ,$A204-1,AR$15-1,1,1))))</f>
        <v>0</v>
      </c>
      <c r="AS204" s="144">
        <f ca="1">IF(AS$13="",0,CHOOSE(Detalhamento.OpçãoServiços,OFFSET(Import.PLQ,$A204-1,AS$15-1,1,1),IF($E204&lt;&gt;1,IF(ISNUMBER(INDEX(Import.PLE,Detalhamento!$E204,Detalhamento!AS$15)),IF(INDEX(Import.PLE,Detalhamento!$E204,Detalhamento!AS$15)&lt;=mediçao,OFFSET(Import.PLQ,$A204-1,AS$15-1,1,1),0),0),PLE!$AA$28*OFFSET(Import.PLQ,$A204-1,AS$15-1,1,1)),IF($E204&lt;&gt;1,IF(ISNUMBER(INDEX(Import.PLE,Detalhamento!$E204,Detalhamento!AS$15)),IF(INDEX(Import.PLE,Detalhamento!$E204,Detalhamento!AS$15)&lt;=mediçao,0,OFFSET(Import.PLQ,$A204-1,AS$15-1,1,1)),OFFSET(Import.PLQ,$A204-1,AS$15-1,1,1)),(1-PLE!$AA$28)*OFFSET(Import.PLQ,$A204-1,AS$15-1,1,1))))</f>
        <v>0</v>
      </c>
      <c r="AT204" s="144">
        <f ca="1">IF(AT$13="",0,CHOOSE(Detalhamento.OpçãoServiços,OFFSET(Import.PLQ,$A204-1,AT$15-1,1,1),IF($E204&lt;&gt;1,IF(ISNUMBER(INDEX(Import.PLE,Detalhamento!$E204,Detalhamento!AT$15)),IF(INDEX(Import.PLE,Detalhamento!$E204,Detalhamento!AT$15)&lt;=mediçao,OFFSET(Import.PLQ,$A204-1,AT$15-1,1,1),0),0),PLE!$AA$28*OFFSET(Import.PLQ,$A204-1,AT$15-1,1,1)),IF($E204&lt;&gt;1,IF(ISNUMBER(INDEX(Import.PLE,Detalhamento!$E204,Detalhamento!AT$15)),IF(INDEX(Import.PLE,Detalhamento!$E204,Detalhamento!AT$15)&lt;=mediçao,0,OFFSET(Import.PLQ,$A204-1,AT$15-1,1,1)),OFFSET(Import.PLQ,$A204-1,AT$15-1,1,1)),(1-PLE!$AA$28)*OFFSET(Import.PLQ,$A204-1,AT$15-1,1,1))))</f>
        <v>0</v>
      </c>
      <c r="AU204" s="144">
        <f ca="1">IF(AU$13="",0,CHOOSE(Detalhamento.OpçãoServiços,OFFSET(Import.PLQ,$A204-1,AU$15-1,1,1),IF($E204&lt;&gt;1,IF(ISNUMBER(INDEX(Import.PLE,Detalhamento!$E204,Detalhamento!AU$15)),IF(INDEX(Import.PLE,Detalhamento!$E204,Detalhamento!AU$15)&lt;=mediçao,OFFSET(Import.PLQ,$A204-1,AU$15-1,1,1),0),0),PLE!$AA$28*OFFSET(Import.PLQ,$A204-1,AU$15-1,1,1)),IF($E204&lt;&gt;1,IF(ISNUMBER(INDEX(Import.PLE,Detalhamento!$E204,Detalhamento!AU$15)),IF(INDEX(Import.PLE,Detalhamento!$E204,Detalhamento!AU$15)&lt;=mediçao,0,OFFSET(Import.PLQ,$A204-1,AU$15-1,1,1)),OFFSET(Import.PLQ,$A204-1,AU$15-1,1,1)),(1-PLE!$AA$28)*OFFSET(Import.PLQ,$A204-1,AU$15-1,1,1))))</f>
        <v>0</v>
      </c>
      <c r="AV204" s="144">
        <f ca="1">IF(AV$13="",0,CHOOSE(Detalhamento.OpçãoServiços,OFFSET(Import.PLQ,$A204-1,AV$15-1,1,1),IF($E204&lt;&gt;1,IF(ISNUMBER(INDEX(Import.PLE,Detalhamento!$E204,Detalhamento!AV$15)),IF(INDEX(Import.PLE,Detalhamento!$E204,Detalhamento!AV$15)&lt;=mediçao,OFFSET(Import.PLQ,$A204-1,AV$15-1,1,1),0),0),PLE!$AA$28*OFFSET(Import.PLQ,$A204-1,AV$15-1,1,1)),IF($E204&lt;&gt;1,IF(ISNUMBER(INDEX(Import.PLE,Detalhamento!$E204,Detalhamento!AV$15)),IF(INDEX(Import.PLE,Detalhamento!$E204,Detalhamento!AV$15)&lt;=mediçao,0,OFFSET(Import.PLQ,$A204-1,AV$15-1,1,1)),OFFSET(Import.PLQ,$A204-1,AV$15-1,1,1)),(1-PLE!$AA$28)*OFFSET(Import.PLQ,$A204-1,AV$15-1,1,1))))</f>
        <v>0</v>
      </c>
      <c r="AW204" s="144">
        <f ca="1">IF(AW$13="",0,CHOOSE(Detalhamento.OpçãoServiços,OFFSET(Import.PLQ,$A204-1,AW$15-1,1,1),IF($E204&lt;&gt;1,IF(ISNUMBER(INDEX(Import.PLE,Detalhamento!$E204,Detalhamento!AW$15)),IF(INDEX(Import.PLE,Detalhamento!$E204,Detalhamento!AW$15)&lt;=mediçao,OFFSET(Import.PLQ,$A204-1,AW$15-1,1,1),0),0),PLE!$AA$28*OFFSET(Import.PLQ,$A204-1,AW$15-1,1,1)),IF($E204&lt;&gt;1,IF(ISNUMBER(INDEX(Import.PLE,Detalhamento!$E204,Detalhamento!AW$15)),IF(INDEX(Import.PLE,Detalhamento!$E204,Detalhamento!AW$15)&lt;=mediçao,0,OFFSET(Import.PLQ,$A204-1,AW$15-1,1,1)),OFFSET(Import.PLQ,$A204-1,AW$15-1,1,1)),(1-PLE!$AA$28)*OFFSET(Import.PLQ,$A204-1,AW$15-1,1,1))))</f>
        <v>0</v>
      </c>
      <c r="AX204" s="144">
        <f ca="1">IF(AX$13="",0,CHOOSE(Detalhamento.OpçãoServiços,OFFSET(Import.PLQ,$A204-1,AX$15-1,1,1),IF($E204&lt;&gt;1,IF(ISNUMBER(INDEX(Import.PLE,Detalhamento!$E204,Detalhamento!AX$15)),IF(INDEX(Import.PLE,Detalhamento!$E204,Detalhamento!AX$15)&lt;=mediçao,OFFSET(Import.PLQ,$A204-1,AX$15-1,1,1),0),0),PLE!$AA$28*OFFSET(Import.PLQ,$A204-1,AX$15-1,1,1)),IF($E204&lt;&gt;1,IF(ISNUMBER(INDEX(Import.PLE,Detalhamento!$E204,Detalhamento!AX$15)),IF(INDEX(Import.PLE,Detalhamento!$E204,Detalhamento!AX$15)&lt;=mediçao,0,OFFSET(Import.PLQ,$A204-1,AX$15-1,1,1)),OFFSET(Import.PLQ,$A204-1,AX$15-1,1,1)),(1-PLE!$AA$28)*OFFSET(Import.PLQ,$A204-1,AX$15-1,1,1))))</f>
        <v>0</v>
      </c>
      <c r="AY204" s="144">
        <f ca="1">IF(AY$13="",0,CHOOSE(Detalhamento.OpçãoServiços,OFFSET(Import.PLQ,$A204-1,AY$15-1,1,1),IF($E204&lt;&gt;1,IF(ISNUMBER(INDEX(Import.PLE,Detalhamento!$E204,Detalhamento!AY$15)),IF(INDEX(Import.PLE,Detalhamento!$E204,Detalhamento!AY$15)&lt;=mediçao,OFFSET(Import.PLQ,$A204-1,AY$15-1,1,1),0),0),PLE!$AA$28*OFFSET(Import.PLQ,$A204-1,AY$15-1,1,1)),IF($E204&lt;&gt;1,IF(ISNUMBER(INDEX(Import.PLE,Detalhamento!$E204,Detalhamento!AY$15)),IF(INDEX(Import.PLE,Detalhamento!$E204,Detalhamento!AY$15)&lt;=mediçao,0,OFFSET(Import.PLQ,$A204-1,AY$15-1,1,1)),OFFSET(Import.PLQ,$A204-1,AY$15-1,1,1)),(1-PLE!$AA$28)*OFFSET(Import.PLQ,$A204-1,AY$15-1,1,1))))</f>
        <v>0</v>
      </c>
      <c r="AZ204" s="144">
        <f ca="1">IF(AZ$13="",0,CHOOSE(Detalhamento.OpçãoServiços,OFFSET(Import.PLQ,$A204-1,AZ$15-1,1,1),IF($E204&lt;&gt;1,IF(ISNUMBER(INDEX(Import.PLE,Detalhamento!$E204,Detalhamento!AZ$15)),IF(INDEX(Import.PLE,Detalhamento!$E204,Detalhamento!AZ$15)&lt;=mediçao,OFFSET(Import.PLQ,$A204-1,AZ$15-1,1,1),0),0),PLE!$AA$28*OFFSET(Import.PLQ,$A204-1,AZ$15-1,1,1)),IF($E204&lt;&gt;1,IF(ISNUMBER(INDEX(Import.PLE,Detalhamento!$E204,Detalhamento!AZ$15)),IF(INDEX(Import.PLE,Detalhamento!$E204,Detalhamento!AZ$15)&lt;=mediçao,0,OFFSET(Import.PLQ,$A204-1,AZ$15-1,1,1)),OFFSET(Import.PLQ,$A204-1,AZ$15-1,1,1)),(1-PLE!$AA$28)*OFFSET(Import.PLQ,$A204-1,AZ$15-1,1,1))))</f>
        <v>0</v>
      </c>
      <c r="BA204" s="144">
        <f ca="1">IF(BA$13="",0,CHOOSE(Detalhamento.OpçãoServiços,OFFSET(Import.PLQ,$A204-1,BA$15-1,1,1),IF($E204&lt;&gt;1,IF(ISNUMBER(INDEX(Import.PLE,Detalhamento!$E204,Detalhamento!BA$15)),IF(INDEX(Import.PLE,Detalhamento!$E204,Detalhamento!BA$15)&lt;=mediçao,OFFSET(Import.PLQ,$A204-1,BA$15-1,1,1),0),0),PLE!$AA$28*OFFSET(Import.PLQ,$A204-1,BA$15-1,1,1)),IF($E204&lt;&gt;1,IF(ISNUMBER(INDEX(Import.PLE,Detalhamento!$E204,Detalhamento!BA$15)),IF(INDEX(Import.PLE,Detalhamento!$E204,Detalhamento!BA$15)&lt;=mediçao,0,OFFSET(Import.PLQ,$A204-1,BA$15-1,1,1)),OFFSET(Import.PLQ,$A204-1,BA$15-1,1,1)),(1-PLE!$AA$28)*OFFSET(Import.PLQ,$A204-1,BA$15-1,1,1))))</f>
        <v>0</v>
      </c>
      <c r="BB204" s="144">
        <f ca="1">IF(BB$13="",0,CHOOSE(Detalhamento.OpçãoServiços,OFFSET(Import.PLQ,$A204-1,BB$15-1,1,1),IF($E204&lt;&gt;1,IF(ISNUMBER(INDEX(Import.PLE,Detalhamento!$E204,Detalhamento!BB$15)),IF(INDEX(Import.PLE,Detalhamento!$E204,Detalhamento!BB$15)&lt;=mediçao,OFFSET(Import.PLQ,$A204-1,BB$15-1,1,1),0),0),PLE!$AA$28*OFFSET(Import.PLQ,$A204-1,BB$15-1,1,1)),IF($E204&lt;&gt;1,IF(ISNUMBER(INDEX(Import.PLE,Detalhamento!$E204,Detalhamento!BB$15)),IF(INDEX(Import.PLE,Detalhamento!$E204,Detalhamento!BB$15)&lt;=mediçao,0,OFFSET(Import.PLQ,$A204-1,BB$15-1,1,1)),OFFSET(Import.PLQ,$A204-1,BB$15-1,1,1)),(1-PLE!$AA$28)*OFFSET(Import.PLQ,$A204-1,BB$15-1,1,1))))</f>
        <v>0</v>
      </c>
      <c r="BC204" s="144">
        <f ca="1">IF(BC$13="",0,CHOOSE(Detalhamento.OpçãoServiços,OFFSET(Import.PLQ,$A204-1,BC$15-1,1,1),IF($E204&lt;&gt;1,IF(ISNUMBER(INDEX(Import.PLE,Detalhamento!$E204,Detalhamento!BC$15)),IF(INDEX(Import.PLE,Detalhamento!$E204,Detalhamento!BC$15)&lt;=mediçao,OFFSET(Import.PLQ,$A204-1,BC$15-1,1,1),0),0),PLE!$AA$28*OFFSET(Import.PLQ,$A204-1,BC$15-1,1,1)),IF($E204&lt;&gt;1,IF(ISNUMBER(INDEX(Import.PLE,Detalhamento!$E204,Detalhamento!BC$15)),IF(INDEX(Import.PLE,Detalhamento!$E204,Detalhamento!BC$15)&lt;=mediçao,0,OFFSET(Import.PLQ,$A204-1,BC$15-1,1,1)),OFFSET(Import.PLQ,$A204-1,BC$15-1,1,1)),(1-PLE!$AA$28)*OFFSET(Import.PLQ,$A204-1,BC$15-1,1,1))))</f>
        <v>0</v>
      </c>
      <c r="BD204" s="144">
        <f ca="1">IF(BD$13="",0,CHOOSE(Detalhamento.OpçãoServiços,OFFSET(Import.PLQ,$A204-1,BD$15-1,1,1),IF($E204&lt;&gt;1,IF(ISNUMBER(INDEX(Import.PLE,Detalhamento!$E204,Detalhamento!BD$15)),IF(INDEX(Import.PLE,Detalhamento!$E204,Detalhamento!BD$15)&lt;=mediçao,OFFSET(Import.PLQ,$A204-1,BD$15-1,1,1),0),0),PLE!$AA$28*OFFSET(Import.PLQ,$A204-1,BD$15-1,1,1)),IF($E204&lt;&gt;1,IF(ISNUMBER(INDEX(Import.PLE,Detalhamento!$E204,Detalhamento!BD$15)),IF(INDEX(Import.PLE,Detalhamento!$E204,Detalhamento!BD$15)&lt;=mediçao,0,OFFSET(Import.PLQ,$A204-1,BD$15-1,1,1)),OFFSET(Import.PLQ,$A204-1,BD$15-1,1,1)),(1-PLE!$AA$28)*OFFSET(Import.PLQ,$A204-1,BD$15-1,1,1))))</f>
        <v>0</v>
      </c>
      <c r="BE204" s="144">
        <f ca="1">IF(BE$13="",0,CHOOSE(Detalhamento.OpçãoServiços,OFFSET(Import.PLQ,$A204-1,BE$15-1,1,1),IF($E204&lt;&gt;1,IF(ISNUMBER(INDEX(Import.PLE,Detalhamento!$E204,Detalhamento!BE$15)),IF(INDEX(Import.PLE,Detalhamento!$E204,Detalhamento!BE$15)&lt;=mediçao,OFFSET(Import.PLQ,$A204-1,BE$15-1,1,1),0),0),PLE!$AA$28*OFFSET(Import.PLQ,$A204-1,BE$15-1,1,1)),IF($E204&lt;&gt;1,IF(ISNUMBER(INDEX(Import.PLE,Detalhamento!$E204,Detalhamento!BE$15)),IF(INDEX(Import.PLE,Detalhamento!$E204,Detalhamento!BE$15)&lt;=mediçao,0,OFFSET(Import.PLQ,$A204-1,BE$15-1,1,1)),OFFSET(Import.PLQ,$A204-1,BE$15-1,1,1)),(1-PLE!$AA$28)*OFFSET(Import.PLQ,$A204-1,BE$15-1,1,1))))</f>
        <v>0</v>
      </c>
      <c r="BF204" s="144">
        <f ca="1">IF(BF$13="",0,CHOOSE(Detalhamento.OpçãoServiços,OFFSET(Import.PLQ,$A204-1,BF$15-1,1,1),IF($E204&lt;&gt;1,IF(ISNUMBER(INDEX(Import.PLE,Detalhamento!$E204,Detalhamento!BF$15)),IF(INDEX(Import.PLE,Detalhamento!$E204,Detalhamento!BF$15)&lt;=mediçao,OFFSET(Import.PLQ,$A204-1,BF$15-1,1,1),0),0),PLE!$AA$28*OFFSET(Import.PLQ,$A204-1,BF$15-1,1,1)),IF($E204&lt;&gt;1,IF(ISNUMBER(INDEX(Import.PLE,Detalhamento!$E204,Detalhamento!BF$15)),IF(INDEX(Import.PLE,Detalhamento!$E204,Detalhamento!BF$15)&lt;=mediçao,0,OFFSET(Import.PLQ,$A204-1,BF$15-1,1,1)),OFFSET(Import.PLQ,$A204-1,BF$15-1,1,1)),(1-PLE!$AA$28)*OFFSET(Import.PLQ,$A204-1,BF$15-1,1,1))))</f>
        <v>0</v>
      </c>
      <c r="BG204" s="144">
        <f ca="1">IF(BG$13="",0,CHOOSE(Detalhamento.OpçãoServiços,OFFSET(Import.PLQ,$A204-1,BG$15-1,1,1),IF($E204&lt;&gt;1,IF(ISNUMBER(INDEX(Import.PLE,Detalhamento!$E204,Detalhamento!BG$15)),IF(INDEX(Import.PLE,Detalhamento!$E204,Detalhamento!BG$15)&lt;=mediçao,OFFSET(Import.PLQ,$A204-1,BG$15-1,1,1),0),0),PLE!$AA$28*OFFSET(Import.PLQ,$A204-1,BG$15-1,1,1)),IF($E204&lt;&gt;1,IF(ISNUMBER(INDEX(Import.PLE,Detalhamento!$E204,Detalhamento!BG$15)),IF(INDEX(Import.PLE,Detalhamento!$E204,Detalhamento!BG$15)&lt;=mediçao,0,OFFSET(Import.PLQ,$A204-1,BG$15-1,1,1)),OFFSET(Import.PLQ,$A204-1,BG$15-1,1,1)),(1-PLE!$AA$28)*OFFSET(Import.PLQ,$A204-1,BG$15-1,1,1))))</f>
        <v>0</v>
      </c>
      <c r="BH204" s="144">
        <f ca="1">IF(BH$13="",0,CHOOSE(Detalhamento.OpçãoServiços,OFFSET(Import.PLQ,$A204-1,BH$15-1,1,1),IF($E204&lt;&gt;1,IF(ISNUMBER(INDEX(Import.PLE,Detalhamento!$E204,Detalhamento!BH$15)),IF(INDEX(Import.PLE,Detalhamento!$E204,Detalhamento!BH$15)&lt;=mediçao,OFFSET(Import.PLQ,$A204-1,BH$15-1,1,1),0),0),PLE!$AA$28*OFFSET(Import.PLQ,$A204-1,BH$15-1,1,1)),IF($E204&lt;&gt;1,IF(ISNUMBER(INDEX(Import.PLE,Detalhamento!$E204,Detalhamento!BH$15)),IF(INDEX(Import.PLE,Detalhamento!$E204,Detalhamento!BH$15)&lt;=mediçao,0,OFFSET(Import.PLQ,$A204-1,BH$15-1,1,1)),OFFSET(Import.PLQ,$A204-1,BH$15-1,1,1)),(1-PLE!$AA$28)*OFFSET(Import.PLQ,$A204-1,BH$15-1,1,1))))</f>
        <v>0</v>
      </c>
      <c r="BI204" s="144">
        <f ca="1">IF(BI$13="",0,CHOOSE(Detalhamento.OpçãoServiços,OFFSET(Import.PLQ,$A204-1,BI$15-1,1,1),IF($E204&lt;&gt;1,IF(ISNUMBER(INDEX(Import.PLE,Detalhamento!$E204,Detalhamento!BI$15)),IF(INDEX(Import.PLE,Detalhamento!$E204,Detalhamento!BI$15)&lt;=mediçao,OFFSET(Import.PLQ,$A204-1,BI$15-1,1,1),0),0),PLE!$AA$28*OFFSET(Import.PLQ,$A204-1,BI$15-1,1,1)),IF($E204&lt;&gt;1,IF(ISNUMBER(INDEX(Import.PLE,Detalhamento!$E204,Detalhamento!BI$15)),IF(INDEX(Import.PLE,Detalhamento!$E204,Detalhamento!BI$15)&lt;=mediçao,0,OFFSET(Import.PLQ,$A204-1,BI$15-1,1,1)),OFFSET(Import.PLQ,$A204-1,BI$15-1,1,1)),(1-PLE!$AA$28)*OFFSET(Import.PLQ,$A204-1,BI$15-1,1,1))))</f>
        <v>0</v>
      </c>
    </row>
    <row r="205" spans="1:61" ht="50" x14ac:dyDescent="0.2">
      <c r="A205" s="155">
        <v>159</v>
      </c>
      <c r="B205" s="21" t="str">
        <f t="shared" ca="1" si="25"/>
        <v>Serviço</v>
      </c>
      <c r="E205" s="153">
        <f t="shared" ca="1" si="26"/>
        <v>21</v>
      </c>
      <c r="F205" s="154">
        <f t="shared" ca="1" si="27"/>
        <v>210159</v>
      </c>
      <c r="G205" s="154" t="str">
        <f t="shared" ca="1" si="32"/>
        <v>2.3.1</v>
      </c>
      <c r="H205" s="182" t="str">
        <f t="shared" ca="1" si="32"/>
        <v>ALVENARIA DE VEDAÇÃO DE BLOCOS CERÂMICOS FURADOS NA HORIZONTAL DE 9X19X19CM (ESPESSURA 9CM) DE PAREDES COM ÁREA LÍQUIDA MAIOR OU IGUAL A 6M² SEM VÃOS E ARGAMASSA DE ASSENTAMENTO COM PREPARO EM BETONEIRA. AF_06/2014</v>
      </c>
      <c r="I205" s="37" t="str">
        <f t="shared" ca="1" si="28"/>
        <v>M2</v>
      </c>
      <c r="J205" s="144">
        <f t="shared" ca="1" si="29"/>
        <v>150.12</v>
      </c>
      <c r="K205" s="67"/>
      <c r="L205" s="144">
        <f ca="1">IF(L$13="",0,CHOOSE(Detalhamento.OpçãoServiços,OFFSET(Import.PLQ,$A205-1,L$15-1,1,1),IF($E205&lt;&gt;1,IF(ISNUMBER(INDEX(Import.PLE,Detalhamento!$E205,Detalhamento!L$15)),IF(INDEX(Import.PLE,Detalhamento!$E205,Detalhamento!L$15)&lt;=mediçao,OFFSET(Import.PLQ,$A205-1,L$15-1,1,1),0),0),PLE!$AA$28*OFFSET(Import.PLQ,$A205-1,L$15-1,1,1)),IF($E205&lt;&gt;1,IF(ISNUMBER(INDEX(Import.PLE,Detalhamento!$E205,Detalhamento!L$15)),IF(INDEX(Import.PLE,Detalhamento!$E205,Detalhamento!L$15)&lt;=mediçao,0,OFFSET(Import.PLQ,$A205-1,L$15-1,1,1)),OFFSET(Import.PLQ,$A205-1,L$15-1,1,1)),(1-PLE!$AA$28)*OFFSET(Import.PLQ,$A205-1,L$15-1,1,1))))</f>
        <v>150.12</v>
      </c>
      <c r="M205" s="144">
        <f ca="1">IF(M$13="",0,CHOOSE(Detalhamento.OpçãoServiços,OFFSET(Import.PLQ,$A205-1,M$15-1,1,1),IF($E205&lt;&gt;1,IF(ISNUMBER(INDEX(Import.PLE,Detalhamento!$E205,Detalhamento!M$15)),IF(INDEX(Import.PLE,Detalhamento!$E205,Detalhamento!M$15)&lt;=mediçao,OFFSET(Import.PLQ,$A205-1,M$15-1,1,1),0),0),PLE!$AA$28*OFFSET(Import.PLQ,$A205-1,M$15-1,1,1)),IF($E205&lt;&gt;1,IF(ISNUMBER(INDEX(Import.PLE,Detalhamento!$E205,Detalhamento!M$15)),IF(INDEX(Import.PLE,Detalhamento!$E205,Detalhamento!M$15)&lt;=mediçao,0,OFFSET(Import.PLQ,$A205-1,M$15-1,1,1)),OFFSET(Import.PLQ,$A205-1,M$15-1,1,1)),(1-PLE!$AA$28)*OFFSET(Import.PLQ,$A205-1,M$15-1,1,1))))</f>
        <v>0</v>
      </c>
      <c r="N205" s="144">
        <f ca="1">IF(N$13="",0,CHOOSE(Detalhamento.OpçãoServiços,OFFSET(Import.PLQ,$A205-1,N$15-1,1,1),IF($E205&lt;&gt;1,IF(ISNUMBER(INDEX(Import.PLE,Detalhamento!$E205,Detalhamento!N$15)),IF(INDEX(Import.PLE,Detalhamento!$E205,Detalhamento!N$15)&lt;=mediçao,OFFSET(Import.PLQ,$A205-1,N$15-1,1,1),0),0),PLE!$AA$28*OFFSET(Import.PLQ,$A205-1,N$15-1,1,1)),IF($E205&lt;&gt;1,IF(ISNUMBER(INDEX(Import.PLE,Detalhamento!$E205,Detalhamento!N$15)),IF(INDEX(Import.PLE,Detalhamento!$E205,Detalhamento!N$15)&lt;=mediçao,0,OFFSET(Import.PLQ,$A205-1,N$15-1,1,1)),OFFSET(Import.PLQ,$A205-1,N$15-1,1,1)),(1-PLE!$AA$28)*OFFSET(Import.PLQ,$A205-1,N$15-1,1,1))))</f>
        <v>0</v>
      </c>
      <c r="O205" s="144">
        <f ca="1">IF(O$13="",0,CHOOSE(Detalhamento.OpçãoServiços,OFFSET(Import.PLQ,$A205-1,O$15-1,1,1),IF($E205&lt;&gt;1,IF(ISNUMBER(INDEX(Import.PLE,Detalhamento!$E205,Detalhamento!O$15)),IF(INDEX(Import.PLE,Detalhamento!$E205,Detalhamento!O$15)&lt;=mediçao,OFFSET(Import.PLQ,$A205-1,O$15-1,1,1),0),0),PLE!$AA$28*OFFSET(Import.PLQ,$A205-1,O$15-1,1,1)),IF($E205&lt;&gt;1,IF(ISNUMBER(INDEX(Import.PLE,Detalhamento!$E205,Detalhamento!O$15)),IF(INDEX(Import.PLE,Detalhamento!$E205,Detalhamento!O$15)&lt;=mediçao,0,OFFSET(Import.PLQ,$A205-1,O$15-1,1,1)),OFFSET(Import.PLQ,$A205-1,O$15-1,1,1)),(1-PLE!$AA$28)*OFFSET(Import.PLQ,$A205-1,O$15-1,1,1))))</f>
        <v>0</v>
      </c>
      <c r="P205" s="144">
        <f ca="1">IF(P$13="",0,CHOOSE(Detalhamento.OpçãoServiços,OFFSET(Import.PLQ,$A205-1,P$15-1,1,1),IF($E205&lt;&gt;1,IF(ISNUMBER(INDEX(Import.PLE,Detalhamento!$E205,Detalhamento!P$15)),IF(INDEX(Import.PLE,Detalhamento!$E205,Detalhamento!P$15)&lt;=mediçao,OFFSET(Import.PLQ,$A205-1,P$15-1,1,1),0),0),PLE!$AA$28*OFFSET(Import.PLQ,$A205-1,P$15-1,1,1)),IF($E205&lt;&gt;1,IF(ISNUMBER(INDEX(Import.PLE,Detalhamento!$E205,Detalhamento!P$15)),IF(INDEX(Import.PLE,Detalhamento!$E205,Detalhamento!P$15)&lt;=mediçao,0,OFFSET(Import.PLQ,$A205-1,P$15-1,1,1)),OFFSET(Import.PLQ,$A205-1,P$15-1,1,1)),(1-PLE!$AA$28)*OFFSET(Import.PLQ,$A205-1,P$15-1,1,1))))</f>
        <v>0</v>
      </c>
      <c r="Q205" s="144">
        <f ca="1">IF(Q$13="",0,CHOOSE(Detalhamento.OpçãoServiços,OFFSET(Import.PLQ,$A205-1,Q$15-1,1,1),IF($E205&lt;&gt;1,IF(ISNUMBER(INDEX(Import.PLE,Detalhamento!$E205,Detalhamento!Q$15)),IF(INDEX(Import.PLE,Detalhamento!$E205,Detalhamento!Q$15)&lt;=mediçao,OFFSET(Import.PLQ,$A205-1,Q$15-1,1,1),0),0),PLE!$AA$28*OFFSET(Import.PLQ,$A205-1,Q$15-1,1,1)),IF($E205&lt;&gt;1,IF(ISNUMBER(INDEX(Import.PLE,Detalhamento!$E205,Detalhamento!Q$15)),IF(INDEX(Import.PLE,Detalhamento!$E205,Detalhamento!Q$15)&lt;=mediçao,0,OFFSET(Import.PLQ,$A205-1,Q$15-1,1,1)),OFFSET(Import.PLQ,$A205-1,Q$15-1,1,1)),(1-PLE!$AA$28)*OFFSET(Import.PLQ,$A205-1,Q$15-1,1,1))))</f>
        <v>0</v>
      </c>
      <c r="R205" s="144">
        <f ca="1">IF(R$13="",0,CHOOSE(Detalhamento.OpçãoServiços,OFFSET(Import.PLQ,$A205-1,R$15-1,1,1),IF($E205&lt;&gt;1,IF(ISNUMBER(INDEX(Import.PLE,Detalhamento!$E205,Detalhamento!R$15)),IF(INDEX(Import.PLE,Detalhamento!$E205,Detalhamento!R$15)&lt;=mediçao,OFFSET(Import.PLQ,$A205-1,R$15-1,1,1),0),0),PLE!$AA$28*OFFSET(Import.PLQ,$A205-1,R$15-1,1,1)),IF($E205&lt;&gt;1,IF(ISNUMBER(INDEX(Import.PLE,Detalhamento!$E205,Detalhamento!R$15)),IF(INDEX(Import.PLE,Detalhamento!$E205,Detalhamento!R$15)&lt;=mediçao,0,OFFSET(Import.PLQ,$A205-1,R$15-1,1,1)),OFFSET(Import.PLQ,$A205-1,R$15-1,1,1)),(1-PLE!$AA$28)*OFFSET(Import.PLQ,$A205-1,R$15-1,1,1))))</f>
        <v>0</v>
      </c>
      <c r="S205" s="144">
        <f ca="1">IF(S$13="",0,CHOOSE(Detalhamento.OpçãoServiços,OFFSET(Import.PLQ,$A205-1,S$15-1,1,1),IF($E205&lt;&gt;1,IF(ISNUMBER(INDEX(Import.PLE,Detalhamento!$E205,Detalhamento!S$15)),IF(INDEX(Import.PLE,Detalhamento!$E205,Detalhamento!S$15)&lt;=mediçao,OFFSET(Import.PLQ,$A205-1,S$15-1,1,1),0),0),PLE!$AA$28*OFFSET(Import.PLQ,$A205-1,S$15-1,1,1)),IF($E205&lt;&gt;1,IF(ISNUMBER(INDEX(Import.PLE,Detalhamento!$E205,Detalhamento!S$15)),IF(INDEX(Import.PLE,Detalhamento!$E205,Detalhamento!S$15)&lt;=mediçao,0,OFFSET(Import.PLQ,$A205-1,S$15-1,1,1)),OFFSET(Import.PLQ,$A205-1,S$15-1,1,1)),(1-PLE!$AA$28)*OFFSET(Import.PLQ,$A205-1,S$15-1,1,1))))</f>
        <v>0</v>
      </c>
      <c r="T205" s="144">
        <f ca="1">IF(T$13="",0,CHOOSE(Detalhamento.OpçãoServiços,OFFSET(Import.PLQ,$A205-1,T$15-1,1,1),IF($E205&lt;&gt;1,IF(ISNUMBER(INDEX(Import.PLE,Detalhamento!$E205,Detalhamento!T$15)),IF(INDEX(Import.PLE,Detalhamento!$E205,Detalhamento!T$15)&lt;=mediçao,OFFSET(Import.PLQ,$A205-1,T$15-1,1,1),0),0),PLE!$AA$28*OFFSET(Import.PLQ,$A205-1,T$15-1,1,1)),IF($E205&lt;&gt;1,IF(ISNUMBER(INDEX(Import.PLE,Detalhamento!$E205,Detalhamento!T$15)),IF(INDEX(Import.PLE,Detalhamento!$E205,Detalhamento!T$15)&lt;=mediçao,0,OFFSET(Import.PLQ,$A205-1,T$15-1,1,1)),OFFSET(Import.PLQ,$A205-1,T$15-1,1,1)),(1-PLE!$AA$28)*OFFSET(Import.PLQ,$A205-1,T$15-1,1,1))))</f>
        <v>0</v>
      </c>
      <c r="U205" s="144">
        <f ca="1">IF(U$13="",0,CHOOSE(Detalhamento.OpçãoServiços,OFFSET(Import.PLQ,$A205-1,U$15-1,1,1),IF($E205&lt;&gt;1,IF(ISNUMBER(INDEX(Import.PLE,Detalhamento!$E205,Detalhamento!U$15)),IF(INDEX(Import.PLE,Detalhamento!$E205,Detalhamento!U$15)&lt;=mediçao,OFFSET(Import.PLQ,$A205-1,U$15-1,1,1),0),0),PLE!$AA$28*OFFSET(Import.PLQ,$A205-1,U$15-1,1,1)),IF($E205&lt;&gt;1,IF(ISNUMBER(INDEX(Import.PLE,Detalhamento!$E205,Detalhamento!U$15)),IF(INDEX(Import.PLE,Detalhamento!$E205,Detalhamento!U$15)&lt;=mediçao,0,OFFSET(Import.PLQ,$A205-1,U$15-1,1,1)),OFFSET(Import.PLQ,$A205-1,U$15-1,1,1)),(1-PLE!$AA$28)*OFFSET(Import.PLQ,$A205-1,U$15-1,1,1))))</f>
        <v>0</v>
      </c>
      <c r="V205" s="144">
        <f ca="1">IF(V$13="",0,CHOOSE(Detalhamento.OpçãoServiços,OFFSET(Import.PLQ,$A205-1,V$15-1,1,1),IF($E205&lt;&gt;1,IF(ISNUMBER(INDEX(Import.PLE,Detalhamento!$E205,Detalhamento!V$15)),IF(INDEX(Import.PLE,Detalhamento!$E205,Detalhamento!V$15)&lt;=mediçao,OFFSET(Import.PLQ,$A205-1,V$15-1,1,1),0),0),PLE!$AA$28*OFFSET(Import.PLQ,$A205-1,V$15-1,1,1)),IF($E205&lt;&gt;1,IF(ISNUMBER(INDEX(Import.PLE,Detalhamento!$E205,Detalhamento!V$15)),IF(INDEX(Import.PLE,Detalhamento!$E205,Detalhamento!V$15)&lt;=mediçao,0,OFFSET(Import.PLQ,$A205-1,V$15-1,1,1)),OFFSET(Import.PLQ,$A205-1,V$15-1,1,1)),(1-PLE!$AA$28)*OFFSET(Import.PLQ,$A205-1,V$15-1,1,1))))</f>
        <v>0</v>
      </c>
      <c r="W205" s="144">
        <f ca="1">IF(W$13="",0,CHOOSE(Detalhamento.OpçãoServiços,OFFSET(Import.PLQ,$A205-1,W$15-1,1,1),IF($E205&lt;&gt;1,IF(ISNUMBER(INDEX(Import.PLE,Detalhamento!$E205,Detalhamento!W$15)),IF(INDEX(Import.PLE,Detalhamento!$E205,Detalhamento!W$15)&lt;=mediçao,OFFSET(Import.PLQ,$A205-1,W$15-1,1,1),0),0),PLE!$AA$28*OFFSET(Import.PLQ,$A205-1,W$15-1,1,1)),IF($E205&lt;&gt;1,IF(ISNUMBER(INDEX(Import.PLE,Detalhamento!$E205,Detalhamento!W$15)),IF(INDEX(Import.PLE,Detalhamento!$E205,Detalhamento!W$15)&lt;=mediçao,0,OFFSET(Import.PLQ,$A205-1,W$15-1,1,1)),OFFSET(Import.PLQ,$A205-1,W$15-1,1,1)),(1-PLE!$AA$28)*OFFSET(Import.PLQ,$A205-1,W$15-1,1,1))))</f>
        <v>0</v>
      </c>
      <c r="X205" s="144">
        <f ca="1">IF(X$13="",0,CHOOSE(Detalhamento.OpçãoServiços,OFFSET(Import.PLQ,$A205-1,X$15-1,1,1),IF($E205&lt;&gt;1,IF(ISNUMBER(INDEX(Import.PLE,Detalhamento!$E205,Detalhamento!X$15)),IF(INDEX(Import.PLE,Detalhamento!$E205,Detalhamento!X$15)&lt;=mediçao,OFFSET(Import.PLQ,$A205-1,X$15-1,1,1),0),0),PLE!$AA$28*OFFSET(Import.PLQ,$A205-1,X$15-1,1,1)),IF($E205&lt;&gt;1,IF(ISNUMBER(INDEX(Import.PLE,Detalhamento!$E205,Detalhamento!X$15)),IF(INDEX(Import.PLE,Detalhamento!$E205,Detalhamento!X$15)&lt;=mediçao,0,OFFSET(Import.PLQ,$A205-1,X$15-1,1,1)),OFFSET(Import.PLQ,$A205-1,X$15-1,1,1)),(1-PLE!$AA$28)*OFFSET(Import.PLQ,$A205-1,X$15-1,1,1))))</f>
        <v>0</v>
      </c>
      <c r="Y205" s="144">
        <f ca="1">IF(Y$13="",0,CHOOSE(Detalhamento.OpçãoServiços,OFFSET(Import.PLQ,$A205-1,Y$15-1,1,1),IF($E205&lt;&gt;1,IF(ISNUMBER(INDEX(Import.PLE,Detalhamento!$E205,Detalhamento!Y$15)),IF(INDEX(Import.PLE,Detalhamento!$E205,Detalhamento!Y$15)&lt;=mediçao,OFFSET(Import.PLQ,$A205-1,Y$15-1,1,1),0),0),PLE!$AA$28*OFFSET(Import.PLQ,$A205-1,Y$15-1,1,1)),IF($E205&lt;&gt;1,IF(ISNUMBER(INDEX(Import.PLE,Detalhamento!$E205,Detalhamento!Y$15)),IF(INDEX(Import.PLE,Detalhamento!$E205,Detalhamento!Y$15)&lt;=mediçao,0,OFFSET(Import.PLQ,$A205-1,Y$15-1,1,1)),OFFSET(Import.PLQ,$A205-1,Y$15-1,1,1)),(1-PLE!$AA$28)*OFFSET(Import.PLQ,$A205-1,Y$15-1,1,1))))</f>
        <v>0</v>
      </c>
      <c r="Z205" s="144">
        <f ca="1">IF(Z$13="",0,CHOOSE(Detalhamento.OpçãoServiços,OFFSET(Import.PLQ,$A205-1,Z$15-1,1,1),IF($E205&lt;&gt;1,IF(ISNUMBER(INDEX(Import.PLE,Detalhamento!$E205,Detalhamento!Z$15)),IF(INDEX(Import.PLE,Detalhamento!$E205,Detalhamento!Z$15)&lt;=mediçao,OFFSET(Import.PLQ,$A205-1,Z$15-1,1,1),0),0),PLE!$AA$28*OFFSET(Import.PLQ,$A205-1,Z$15-1,1,1)),IF($E205&lt;&gt;1,IF(ISNUMBER(INDEX(Import.PLE,Detalhamento!$E205,Detalhamento!Z$15)),IF(INDEX(Import.PLE,Detalhamento!$E205,Detalhamento!Z$15)&lt;=mediçao,0,OFFSET(Import.PLQ,$A205-1,Z$15-1,1,1)),OFFSET(Import.PLQ,$A205-1,Z$15-1,1,1)),(1-PLE!$AA$28)*OFFSET(Import.PLQ,$A205-1,Z$15-1,1,1))))</f>
        <v>0</v>
      </c>
      <c r="AA205" s="144">
        <f ca="1">IF(AA$13="",0,CHOOSE(Detalhamento.OpçãoServiços,OFFSET(Import.PLQ,$A205-1,AA$15-1,1,1),IF($E205&lt;&gt;1,IF(ISNUMBER(INDEX(Import.PLE,Detalhamento!$E205,Detalhamento!AA$15)),IF(INDEX(Import.PLE,Detalhamento!$E205,Detalhamento!AA$15)&lt;=mediçao,OFFSET(Import.PLQ,$A205-1,AA$15-1,1,1),0),0),PLE!$AA$28*OFFSET(Import.PLQ,$A205-1,AA$15-1,1,1)),IF($E205&lt;&gt;1,IF(ISNUMBER(INDEX(Import.PLE,Detalhamento!$E205,Detalhamento!AA$15)),IF(INDEX(Import.PLE,Detalhamento!$E205,Detalhamento!AA$15)&lt;=mediçao,0,OFFSET(Import.PLQ,$A205-1,AA$15-1,1,1)),OFFSET(Import.PLQ,$A205-1,AA$15-1,1,1)),(1-PLE!$AA$28)*OFFSET(Import.PLQ,$A205-1,AA$15-1,1,1))))</f>
        <v>0</v>
      </c>
      <c r="AB205" s="144">
        <f ca="1">IF(AB$13="",0,CHOOSE(Detalhamento.OpçãoServiços,OFFSET(Import.PLQ,$A205-1,AB$15-1,1,1),IF($E205&lt;&gt;1,IF(ISNUMBER(INDEX(Import.PLE,Detalhamento!$E205,Detalhamento!AB$15)),IF(INDEX(Import.PLE,Detalhamento!$E205,Detalhamento!AB$15)&lt;=mediçao,OFFSET(Import.PLQ,$A205-1,AB$15-1,1,1),0),0),PLE!$AA$28*OFFSET(Import.PLQ,$A205-1,AB$15-1,1,1)),IF($E205&lt;&gt;1,IF(ISNUMBER(INDEX(Import.PLE,Detalhamento!$E205,Detalhamento!AB$15)),IF(INDEX(Import.PLE,Detalhamento!$E205,Detalhamento!AB$15)&lt;=mediçao,0,OFFSET(Import.PLQ,$A205-1,AB$15-1,1,1)),OFFSET(Import.PLQ,$A205-1,AB$15-1,1,1)),(1-PLE!$AA$28)*OFFSET(Import.PLQ,$A205-1,AB$15-1,1,1))))</f>
        <v>0</v>
      </c>
      <c r="AC205" s="144">
        <f ca="1">IF(AC$13="",0,CHOOSE(Detalhamento.OpçãoServiços,OFFSET(Import.PLQ,$A205-1,AC$15-1,1,1),IF($E205&lt;&gt;1,IF(ISNUMBER(INDEX(Import.PLE,Detalhamento!$E205,Detalhamento!AC$15)),IF(INDEX(Import.PLE,Detalhamento!$E205,Detalhamento!AC$15)&lt;=mediçao,OFFSET(Import.PLQ,$A205-1,AC$15-1,1,1),0),0),PLE!$AA$28*OFFSET(Import.PLQ,$A205-1,AC$15-1,1,1)),IF($E205&lt;&gt;1,IF(ISNUMBER(INDEX(Import.PLE,Detalhamento!$E205,Detalhamento!AC$15)),IF(INDEX(Import.PLE,Detalhamento!$E205,Detalhamento!AC$15)&lt;=mediçao,0,OFFSET(Import.PLQ,$A205-1,AC$15-1,1,1)),OFFSET(Import.PLQ,$A205-1,AC$15-1,1,1)),(1-PLE!$AA$28)*OFFSET(Import.PLQ,$A205-1,AC$15-1,1,1))))</f>
        <v>0</v>
      </c>
      <c r="AD205" s="144">
        <f ca="1">IF(AD$13="",0,CHOOSE(Detalhamento.OpçãoServiços,OFFSET(Import.PLQ,$A205-1,AD$15-1,1,1),IF($E205&lt;&gt;1,IF(ISNUMBER(INDEX(Import.PLE,Detalhamento!$E205,Detalhamento!AD$15)),IF(INDEX(Import.PLE,Detalhamento!$E205,Detalhamento!AD$15)&lt;=mediçao,OFFSET(Import.PLQ,$A205-1,AD$15-1,1,1),0),0),PLE!$AA$28*OFFSET(Import.PLQ,$A205-1,AD$15-1,1,1)),IF($E205&lt;&gt;1,IF(ISNUMBER(INDEX(Import.PLE,Detalhamento!$E205,Detalhamento!AD$15)),IF(INDEX(Import.PLE,Detalhamento!$E205,Detalhamento!AD$15)&lt;=mediçao,0,OFFSET(Import.PLQ,$A205-1,AD$15-1,1,1)),OFFSET(Import.PLQ,$A205-1,AD$15-1,1,1)),(1-PLE!$AA$28)*OFFSET(Import.PLQ,$A205-1,AD$15-1,1,1))))</f>
        <v>0</v>
      </c>
      <c r="AE205" s="144">
        <f ca="1">IF(AE$13="",0,CHOOSE(Detalhamento.OpçãoServiços,OFFSET(Import.PLQ,$A205-1,AE$15-1,1,1),IF($E205&lt;&gt;1,IF(ISNUMBER(INDEX(Import.PLE,Detalhamento!$E205,Detalhamento!AE$15)),IF(INDEX(Import.PLE,Detalhamento!$E205,Detalhamento!AE$15)&lt;=mediçao,OFFSET(Import.PLQ,$A205-1,AE$15-1,1,1),0),0),PLE!$AA$28*OFFSET(Import.PLQ,$A205-1,AE$15-1,1,1)),IF($E205&lt;&gt;1,IF(ISNUMBER(INDEX(Import.PLE,Detalhamento!$E205,Detalhamento!AE$15)),IF(INDEX(Import.PLE,Detalhamento!$E205,Detalhamento!AE$15)&lt;=mediçao,0,OFFSET(Import.PLQ,$A205-1,AE$15-1,1,1)),OFFSET(Import.PLQ,$A205-1,AE$15-1,1,1)),(1-PLE!$AA$28)*OFFSET(Import.PLQ,$A205-1,AE$15-1,1,1))))</f>
        <v>0</v>
      </c>
      <c r="AF205" s="144">
        <f ca="1">IF(AF$13="",0,CHOOSE(Detalhamento.OpçãoServiços,OFFSET(Import.PLQ,$A205-1,AF$15-1,1,1),IF($E205&lt;&gt;1,IF(ISNUMBER(INDEX(Import.PLE,Detalhamento!$E205,Detalhamento!AF$15)),IF(INDEX(Import.PLE,Detalhamento!$E205,Detalhamento!AF$15)&lt;=mediçao,OFFSET(Import.PLQ,$A205-1,AF$15-1,1,1),0),0),PLE!$AA$28*OFFSET(Import.PLQ,$A205-1,AF$15-1,1,1)),IF($E205&lt;&gt;1,IF(ISNUMBER(INDEX(Import.PLE,Detalhamento!$E205,Detalhamento!AF$15)),IF(INDEX(Import.PLE,Detalhamento!$E205,Detalhamento!AF$15)&lt;=mediçao,0,OFFSET(Import.PLQ,$A205-1,AF$15-1,1,1)),OFFSET(Import.PLQ,$A205-1,AF$15-1,1,1)),(1-PLE!$AA$28)*OFFSET(Import.PLQ,$A205-1,AF$15-1,1,1))))</f>
        <v>0</v>
      </c>
      <c r="AG205" s="144">
        <f ca="1">IF(AG$13="",0,CHOOSE(Detalhamento.OpçãoServiços,OFFSET(Import.PLQ,$A205-1,AG$15-1,1,1),IF($E205&lt;&gt;1,IF(ISNUMBER(INDEX(Import.PLE,Detalhamento!$E205,Detalhamento!AG$15)),IF(INDEX(Import.PLE,Detalhamento!$E205,Detalhamento!AG$15)&lt;=mediçao,OFFSET(Import.PLQ,$A205-1,AG$15-1,1,1),0),0),PLE!$AA$28*OFFSET(Import.PLQ,$A205-1,AG$15-1,1,1)),IF($E205&lt;&gt;1,IF(ISNUMBER(INDEX(Import.PLE,Detalhamento!$E205,Detalhamento!AG$15)),IF(INDEX(Import.PLE,Detalhamento!$E205,Detalhamento!AG$15)&lt;=mediçao,0,OFFSET(Import.PLQ,$A205-1,AG$15-1,1,1)),OFFSET(Import.PLQ,$A205-1,AG$15-1,1,1)),(1-PLE!$AA$28)*OFFSET(Import.PLQ,$A205-1,AG$15-1,1,1))))</f>
        <v>0</v>
      </c>
      <c r="AH205" s="144">
        <f ca="1">IF(AH$13="",0,CHOOSE(Detalhamento.OpçãoServiços,OFFSET(Import.PLQ,$A205-1,AH$15-1,1,1),IF($E205&lt;&gt;1,IF(ISNUMBER(INDEX(Import.PLE,Detalhamento!$E205,Detalhamento!AH$15)),IF(INDEX(Import.PLE,Detalhamento!$E205,Detalhamento!AH$15)&lt;=mediçao,OFFSET(Import.PLQ,$A205-1,AH$15-1,1,1),0),0),PLE!$AA$28*OFFSET(Import.PLQ,$A205-1,AH$15-1,1,1)),IF($E205&lt;&gt;1,IF(ISNUMBER(INDEX(Import.PLE,Detalhamento!$E205,Detalhamento!AH$15)),IF(INDEX(Import.PLE,Detalhamento!$E205,Detalhamento!AH$15)&lt;=mediçao,0,OFFSET(Import.PLQ,$A205-1,AH$15-1,1,1)),OFFSET(Import.PLQ,$A205-1,AH$15-1,1,1)),(1-PLE!$AA$28)*OFFSET(Import.PLQ,$A205-1,AH$15-1,1,1))))</f>
        <v>0</v>
      </c>
      <c r="AI205" s="144">
        <f ca="1">IF(AI$13="",0,CHOOSE(Detalhamento.OpçãoServiços,OFFSET(Import.PLQ,$A205-1,AI$15-1,1,1),IF($E205&lt;&gt;1,IF(ISNUMBER(INDEX(Import.PLE,Detalhamento!$E205,Detalhamento!AI$15)),IF(INDEX(Import.PLE,Detalhamento!$E205,Detalhamento!AI$15)&lt;=mediçao,OFFSET(Import.PLQ,$A205-1,AI$15-1,1,1),0),0),PLE!$AA$28*OFFSET(Import.PLQ,$A205-1,AI$15-1,1,1)),IF($E205&lt;&gt;1,IF(ISNUMBER(INDEX(Import.PLE,Detalhamento!$E205,Detalhamento!AI$15)),IF(INDEX(Import.PLE,Detalhamento!$E205,Detalhamento!AI$15)&lt;=mediçao,0,OFFSET(Import.PLQ,$A205-1,AI$15-1,1,1)),OFFSET(Import.PLQ,$A205-1,AI$15-1,1,1)),(1-PLE!$AA$28)*OFFSET(Import.PLQ,$A205-1,AI$15-1,1,1))))</f>
        <v>0</v>
      </c>
      <c r="AJ205" s="144">
        <f ca="1">IF(AJ$13="",0,CHOOSE(Detalhamento.OpçãoServiços,OFFSET(Import.PLQ,$A205-1,AJ$15-1,1,1),IF($E205&lt;&gt;1,IF(ISNUMBER(INDEX(Import.PLE,Detalhamento!$E205,Detalhamento!AJ$15)),IF(INDEX(Import.PLE,Detalhamento!$E205,Detalhamento!AJ$15)&lt;=mediçao,OFFSET(Import.PLQ,$A205-1,AJ$15-1,1,1),0),0),PLE!$AA$28*OFFSET(Import.PLQ,$A205-1,AJ$15-1,1,1)),IF($E205&lt;&gt;1,IF(ISNUMBER(INDEX(Import.PLE,Detalhamento!$E205,Detalhamento!AJ$15)),IF(INDEX(Import.PLE,Detalhamento!$E205,Detalhamento!AJ$15)&lt;=mediçao,0,OFFSET(Import.PLQ,$A205-1,AJ$15-1,1,1)),OFFSET(Import.PLQ,$A205-1,AJ$15-1,1,1)),(1-PLE!$AA$28)*OFFSET(Import.PLQ,$A205-1,AJ$15-1,1,1))))</f>
        <v>0</v>
      </c>
      <c r="AK205" s="144">
        <f ca="1">IF(AK$13="",0,CHOOSE(Detalhamento.OpçãoServiços,OFFSET(Import.PLQ,$A205-1,AK$15-1,1,1),IF($E205&lt;&gt;1,IF(ISNUMBER(INDEX(Import.PLE,Detalhamento!$E205,Detalhamento!AK$15)),IF(INDEX(Import.PLE,Detalhamento!$E205,Detalhamento!AK$15)&lt;=mediçao,OFFSET(Import.PLQ,$A205-1,AK$15-1,1,1),0),0),PLE!$AA$28*OFFSET(Import.PLQ,$A205-1,AK$15-1,1,1)),IF($E205&lt;&gt;1,IF(ISNUMBER(INDEX(Import.PLE,Detalhamento!$E205,Detalhamento!AK$15)),IF(INDEX(Import.PLE,Detalhamento!$E205,Detalhamento!AK$15)&lt;=mediçao,0,OFFSET(Import.PLQ,$A205-1,AK$15-1,1,1)),OFFSET(Import.PLQ,$A205-1,AK$15-1,1,1)),(1-PLE!$AA$28)*OFFSET(Import.PLQ,$A205-1,AK$15-1,1,1))))</f>
        <v>0</v>
      </c>
      <c r="AL205" s="144">
        <f ca="1">IF(AL$13="",0,CHOOSE(Detalhamento.OpçãoServiços,OFFSET(Import.PLQ,$A205-1,AL$15-1,1,1),IF($E205&lt;&gt;1,IF(ISNUMBER(INDEX(Import.PLE,Detalhamento!$E205,Detalhamento!AL$15)),IF(INDEX(Import.PLE,Detalhamento!$E205,Detalhamento!AL$15)&lt;=mediçao,OFFSET(Import.PLQ,$A205-1,AL$15-1,1,1),0),0),PLE!$AA$28*OFFSET(Import.PLQ,$A205-1,AL$15-1,1,1)),IF($E205&lt;&gt;1,IF(ISNUMBER(INDEX(Import.PLE,Detalhamento!$E205,Detalhamento!AL$15)),IF(INDEX(Import.PLE,Detalhamento!$E205,Detalhamento!AL$15)&lt;=mediçao,0,OFFSET(Import.PLQ,$A205-1,AL$15-1,1,1)),OFFSET(Import.PLQ,$A205-1,AL$15-1,1,1)),(1-PLE!$AA$28)*OFFSET(Import.PLQ,$A205-1,AL$15-1,1,1))))</f>
        <v>0</v>
      </c>
      <c r="AM205" s="144">
        <f ca="1">IF(AM$13="",0,CHOOSE(Detalhamento.OpçãoServiços,OFFSET(Import.PLQ,$A205-1,AM$15-1,1,1),IF($E205&lt;&gt;1,IF(ISNUMBER(INDEX(Import.PLE,Detalhamento!$E205,Detalhamento!AM$15)),IF(INDEX(Import.PLE,Detalhamento!$E205,Detalhamento!AM$15)&lt;=mediçao,OFFSET(Import.PLQ,$A205-1,AM$15-1,1,1),0),0),PLE!$AA$28*OFFSET(Import.PLQ,$A205-1,AM$15-1,1,1)),IF($E205&lt;&gt;1,IF(ISNUMBER(INDEX(Import.PLE,Detalhamento!$E205,Detalhamento!AM$15)),IF(INDEX(Import.PLE,Detalhamento!$E205,Detalhamento!AM$15)&lt;=mediçao,0,OFFSET(Import.PLQ,$A205-1,AM$15-1,1,1)),OFFSET(Import.PLQ,$A205-1,AM$15-1,1,1)),(1-PLE!$AA$28)*OFFSET(Import.PLQ,$A205-1,AM$15-1,1,1))))</f>
        <v>0</v>
      </c>
      <c r="AN205" s="144">
        <f ca="1">IF(AN$13="",0,CHOOSE(Detalhamento.OpçãoServiços,OFFSET(Import.PLQ,$A205-1,AN$15-1,1,1),IF($E205&lt;&gt;1,IF(ISNUMBER(INDEX(Import.PLE,Detalhamento!$E205,Detalhamento!AN$15)),IF(INDEX(Import.PLE,Detalhamento!$E205,Detalhamento!AN$15)&lt;=mediçao,OFFSET(Import.PLQ,$A205-1,AN$15-1,1,1),0),0),PLE!$AA$28*OFFSET(Import.PLQ,$A205-1,AN$15-1,1,1)),IF($E205&lt;&gt;1,IF(ISNUMBER(INDEX(Import.PLE,Detalhamento!$E205,Detalhamento!AN$15)),IF(INDEX(Import.PLE,Detalhamento!$E205,Detalhamento!AN$15)&lt;=mediçao,0,OFFSET(Import.PLQ,$A205-1,AN$15-1,1,1)),OFFSET(Import.PLQ,$A205-1,AN$15-1,1,1)),(1-PLE!$AA$28)*OFFSET(Import.PLQ,$A205-1,AN$15-1,1,1))))</f>
        <v>0</v>
      </c>
      <c r="AO205" s="144">
        <f ca="1">IF(AO$13="",0,CHOOSE(Detalhamento.OpçãoServiços,OFFSET(Import.PLQ,$A205-1,AO$15-1,1,1),IF($E205&lt;&gt;1,IF(ISNUMBER(INDEX(Import.PLE,Detalhamento!$E205,Detalhamento!AO$15)),IF(INDEX(Import.PLE,Detalhamento!$E205,Detalhamento!AO$15)&lt;=mediçao,OFFSET(Import.PLQ,$A205-1,AO$15-1,1,1),0),0),PLE!$AA$28*OFFSET(Import.PLQ,$A205-1,AO$15-1,1,1)),IF($E205&lt;&gt;1,IF(ISNUMBER(INDEX(Import.PLE,Detalhamento!$E205,Detalhamento!AO$15)),IF(INDEX(Import.PLE,Detalhamento!$E205,Detalhamento!AO$15)&lt;=mediçao,0,OFFSET(Import.PLQ,$A205-1,AO$15-1,1,1)),OFFSET(Import.PLQ,$A205-1,AO$15-1,1,1)),(1-PLE!$AA$28)*OFFSET(Import.PLQ,$A205-1,AO$15-1,1,1))))</f>
        <v>0</v>
      </c>
      <c r="AP205" s="144">
        <f ca="1">IF(AP$13="",0,CHOOSE(Detalhamento.OpçãoServiços,OFFSET(Import.PLQ,$A205-1,AP$15-1,1,1),IF($E205&lt;&gt;1,IF(ISNUMBER(INDEX(Import.PLE,Detalhamento!$E205,Detalhamento!AP$15)),IF(INDEX(Import.PLE,Detalhamento!$E205,Detalhamento!AP$15)&lt;=mediçao,OFFSET(Import.PLQ,$A205-1,AP$15-1,1,1),0),0),PLE!$AA$28*OFFSET(Import.PLQ,$A205-1,AP$15-1,1,1)),IF($E205&lt;&gt;1,IF(ISNUMBER(INDEX(Import.PLE,Detalhamento!$E205,Detalhamento!AP$15)),IF(INDEX(Import.PLE,Detalhamento!$E205,Detalhamento!AP$15)&lt;=mediçao,0,OFFSET(Import.PLQ,$A205-1,AP$15-1,1,1)),OFFSET(Import.PLQ,$A205-1,AP$15-1,1,1)),(1-PLE!$AA$28)*OFFSET(Import.PLQ,$A205-1,AP$15-1,1,1))))</f>
        <v>0</v>
      </c>
      <c r="AQ205" s="144">
        <f ca="1">IF(AQ$13="",0,CHOOSE(Detalhamento.OpçãoServiços,OFFSET(Import.PLQ,$A205-1,AQ$15-1,1,1),IF($E205&lt;&gt;1,IF(ISNUMBER(INDEX(Import.PLE,Detalhamento!$E205,Detalhamento!AQ$15)),IF(INDEX(Import.PLE,Detalhamento!$E205,Detalhamento!AQ$15)&lt;=mediçao,OFFSET(Import.PLQ,$A205-1,AQ$15-1,1,1),0),0),PLE!$AA$28*OFFSET(Import.PLQ,$A205-1,AQ$15-1,1,1)),IF($E205&lt;&gt;1,IF(ISNUMBER(INDEX(Import.PLE,Detalhamento!$E205,Detalhamento!AQ$15)),IF(INDEX(Import.PLE,Detalhamento!$E205,Detalhamento!AQ$15)&lt;=mediçao,0,OFFSET(Import.PLQ,$A205-1,AQ$15-1,1,1)),OFFSET(Import.PLQ,$A205-1,AQ$15-1,1,1)),(1-PLE!$AA$28)*OFFSET(Import.PLQ,$A205-1,AQ$15-1,1,1))))</f>
        <v>0</v>
      </c>
      <c r="AR205" s="144">
        <f ca="1">IF(AR$13="",0,CHOOSE(Detalhamento.OpçãoServiços,OFFSET(Import.PLQ,$A205-1,AR$15-1,1,1),IF($E205&lt;&gt;1,IF(ISNUMBER(INDEX(Import.PLE,Detalhamento!$E205,Detalhamento!AR$15)),IF(INDEX(Import.PLE,Detalhamento!$E205,Detalhamento!AR$15)&lt;=mediçao,OFFSET(Import.PLQ,$A205-1,AR$15-1,1,1),0),0),PLE!$AA$28*OFFSET(Import.PLQ,$A205-1,AR$15-1,1,1)),IF($E205&lt;&gt;1,IF(ISNUMBER(INDEX(Import.PLE,Detalhamento!$E205,Detalhamento!AR$15)),IF(INDEX(Import.PLE,Detalhamento!$E205,Detalhamento!AR$15)&lt;=mediçao,0,OFFSET(Import.PLQ,$A205-1,AR$15-1,1,1)),OFFSET(Import.PLQ,$A205-1,AR$15-1,1,1)),(1-PLE!$AA$28)*OFFSET(Import.PLQ,$A205-1,AR$15-1,1,1))))</f>
        <v>0</v>
      </c>
      <c r="AS205" s="144">
        <f ca="1">IF(AS$13="",0,CHOOSE(Detalhamento.OpçãoServiços,OFFSET(Import.PLQ,$A205-1,AS$15-1,1,1),IF($E205&lt;&gt;1,IF(ISNUMBER(INDEX(Import.PLE,Detalhamento!$E205,Detalhamento!AS$15)),IF(INDEX(Import.PLE,Detalhamento!$E205,Detalhamento!AS$15)&lt;=mediçao,OFFSET(Import.PLQ,$A205-1,AS$15-1,1,1),0),0),PLE!$AA$28*OFFSET(Import.PLQ,$A205-1,AS$15-1,1,1)),IF($E205&lt;&gt;1,IF(ISNUMBER(INDEX(Import.PLE,Detalhamento!$E205,Detalhamento!AS$15)),IF(INDEX(Import.PLE,Detalhamento!$E205,Detalhamento!AS$15)&lt;=mediçao,0,OFFSET(Import.PLQ,$A205-1,AS$15-1,1,1)),OFFSET(Import.PLQ,$A205-1,AS$15-1,1,1)),(1-PLE!$AA$28)*OFFSET(Import.PLQ,$A205-1,AS$15-1,1,1))))</f>
        <v>0</v>
      </c>
      <c r="AT205" s="144">
        <f ca="1">IF(AT$13="",0,CHOOSE(Detalhamento.OpçãoServiços,OFFSET(Import.PLQ,$A205-1,AT$15-1,1,1),IF($E205&lt;&gt;1,IF(ISNUMBER(INDEX(Import.PLE,Detalhamento!$E205,Detalhamento!AT$15)),IF(INDEX(Import.PLE,Detalhamento!$E205,Detalhamento!AT$15)&lt;=mediçao,OFFSET(Import.PLQ,$A205-1,AT$15-1,1,1),0),0),PLE!$AA$28*OFFSET(Import.PLQ,$A205-1,AT$15-1,1,1)),IF($E205&lt;&gt;1,IF(ISNUMBER(INDEX(Import.PLE,Detalhamento!$E205,Detalhamento!AT$15)),IF(INDEX(Import.PLE,Detalhamento!$E205,Detalhamento!AT$15)&lt;=mediçao,0,OFFSET(Import.PLQ,$A205-1,AT$15-1,1,1)),OFFSET(Import.PLQ,$A205-1,AT$15-1,1,1)),(1-PLE!$AA$28)*OFFSET(Import.PLQ,$A205-1,AT$15-1,1,1))))</f>
        <v>0</v>
      </c>
      <c r="AU205" s="144">
        <f ca="1">IF(AU$13="",0,CHOOSE(Detalhamento.OpçãoServiços,OFFSET(Import.PLQ,$A205-1,AU$15-1,1,1),IF($E205&lt;&gt;1,IF(ISNUMBER(INDEX(Import.PLE,Detalhamento!$E205,Detalhamento!AU$15)),IF(INDEX(Import.PLE,Detalhamento!$E205,Detalhamento!AU$15)&lt;=mediçao,OFFSET(Import.PLQ,$A205-1,AU$15-1,1,1),0),0),PLE!$AA$28*OFFSET(Import.PLQ,$A205-1,AU$15-1,1,1)),IF($E205&lt;&gt;1,IF(ISNUMBER(INDEX(Import.PLE,Detalhamento!$E205,Detalhamento!AU$15)),IF(INDEX(Import.PLE,Detalhamento!$E205,Detalhamento!AU$15)&lt;=mediçao,0,OFFSET(Import.PLQ,$A205-1,AU$15-1,1,1)),OFFSET(Import.PLQ,$A205-1,AU$15-1,1,1)),(1-PLE!$AA$28)*OFFSET(Import.PLQ,$A205-1,AU$15-1,1,1))))</f>
        <v>0</v>
      </c>
      <c r="AV205" s="144">
        <f ca="1">IF(AV$13="",0,CHOOSE(Detalhamento.OpçãoServiços,OFFSET(Import.PLQ,$A205-1,AV$15-1,1,1),IF($E205&lt;&gt;1,IF(ISNUMBER(INDEX(Import.PLE,Detalhamento!$E205,Detalhamento!AV$15)),IF(INDEX(Import.PLE,Detalhamento!$E205,Detalhamento!AV$15)&lt;=mediçao,OFFSET(Import.PLQ,$A205-1,AV$15-1,1,1),0),0),PLE!$AA$28*OFFSET(Import.PLQ,$A205-1,AV$15-1,1,1)),IF($E205&lt;&gt;1,IF(ISNUMBER(INDEX(Import.PLE,Detalhamento!$E205,Detalhamento!AV$15)),IF(INDEX(Import.PLE,Detalhamento!$E205,Detalhamento!AV$15)&lt;=mediçao,0,OFFSET(Import.PLQ,$A205-1,AV$15-1,1,1)),OFFSET(Import.PLQ,$A205-1,AV$15-1,1,1)),(1-PLE!$AA$28)*OFFSET(Import.PLQ,$A205-1,AV$15-1,1,1))))</f>
        <v>0</v>
      </c>
      <c r="AW205" s="144">
        <f ca="1">IF(AW$13="",0,CHOOSE(Detalhamento.OpçãoServiços,OFFSET(Import.PLQ,$A205-1,AW$15-1,1,1),IF($E205&lt;&gt;1,IF(ISNUMBER(INDEX(Import.PLE,Detalhamento!$E205,Detalhamento!AW$15)),IF(INDEX(Import.PLE,Detalhamento!$E205,Detalhamento!AW$15)&lt;=mediçao,OFFSET(Import.PLQ,$A205-1,AW$15-1,1,1),0),0),PLE!$AA$28*OFFSET(Import.PLQ,$A205-1,AW$15-1,1,1)),IF($E205&lt;&gt;1,IF(ISNUMBER(INDEX(Import.PLE,Detalhamento!$E205,Detalhamento!AW$15)),IF(INDEX(Import.PLE,Detalhamento!$E205,Detalhamento!AW$15)&lt;=mediçao,0,OFFSET(Import.PLQ,$A205-1,AW$15-1,1,1)),OFFSET(Import.PLQ,$A205-1,AW$15-1,1,1)),(1-PLE!$AA$28)*OFFSET(Import.PLQ,$A205-1,AW$15-1,1,1))))</f>
        <v>0</v>
      </c>
      <c r="AX205" s="144">
        <f ca="1">IF(AX$13="",0,CHOOSE(Detalhamento.OpçãoServiços,OFFSET(Import.PLQ,$A205-1,AX$15-1,1,1),IF($E205&lt;&gt;1,IF(ISNUMBER(INDEX(Import.PLE,Detalhamento!$E205,Detalhamento!AX$15)),IF(INDEX(Import.PLE,Detalhamento!$E205,Detalhamento!AX$15)&lt;=mediçao,OFFSET(Import.PLQ,$A205-1,AX$15-1,1,1),0),0),PLE!$AA$28*OFFSET(Import.PLQ,$A205-1,AX$15-1,1,1)),IF($E205&lt;&gt;1,IF(ISNUMBER(INDEX(Import.PLE,Detalhamento!$E205,Detalhamento!AX$15)),IF(INDEX(Import.PLE,Detalhamento!$E205,Detalhamento!AX$15)&lt;=mediçao,0,OFFSET(Import.PLQ,$A205-1,AX$15-1,1,1)),OFFSET(Import.PLQ,$A205-1,AX$15-1,1,1)),(1-PLE!$AA$28)*OFFSET(Import.PLQ,$A205-1,AX$15-1,1,1))))</f>
        <v>0</v>
      </c>
      <c r="AY205" s="144">
        <f ca="1">IF(AY$13="",0,CHOOSE(Detalhamento.OpçãoServiços,OFFSET(Import.PLQ,$A205-1,AY$15-1,1,1),IF($E205&lt;&gt;1,IF(ISNUMBER(INDEX(Import.PLE,Detalhamento!$E205,Detalhamento!AY$15)),IF(INDEX(Import.PLE,Detalhamento!$E205,Detalhamento!AY$15)&lt;=mediçao,OFFSET(Import.PLQ,$A205-1,AY$15-1,1,1),0),0),PLE!$AA$28*OFFSET(Import.PLQ,$A205-1,AY$15-1,1,1)),IF($E205&lt;&gt;1,IF(ISNUMBER(INDEX(Import.PLE,Detalhamento!$E205,Detalhamento!AY$15)),IF(INDEX(Import.PLE,Detalhamento!$E205,Detalhamento!AY$15)&lt;=mediçao,0,OFFSET(Import.PLQ,$A205-1,AY$15-1,1,1)),OFFSET(Import.PLQ,$A205-1,AY$15-1,1,1)),(1-PLE!$AA$28)*OFFSET(Import.PLQ,$A205-1,AY$15-1,1,1))))</f>
        <v>0</v>
      </c>
      <c r="AZ205" s="144">
        <f ca="1">IF(AZ$13="",0,CHOOSE(Detalhamento.OpçãoServiços,OFFSET(Import.PLQ,$A205-1,AZ$15-1,1,1),IF($E205&lt;&gt;1,IF(ISNUMBER(INDEX(Import.PLE,Detalhamento!$E205,Detalhamento!AZ$15)),IF(INDEX(Import.PLE,Detalhamento!$E205,Detalhamento!AZ$15)&lt;=mediçao,OFFSET(Import.PLQ,$A205-1,AZ$15-1,1,1),0),0),PLE!$AA$28*OFFSET(Import.PLQ,$A205-1,AZ$15-1,1,1)),IF($E205&lt;&gt;1,IF(ISNUMBER(INDEX(Import.PLE,Detalhamento!$E205,Detalhamento!AZ$15)),IF(INDEX(Import.PLE,Detalhamento!$E205,Detalhamento!AZ$15)&lt;=mediçao,0,OFFSET(Import.PLQ,$A205-1,AZ$15-1,1,1)),OFFSET(Import.PLQ,$A205-1,AZ$15-1,1,1)),(1-PLE!$AA$28)*OFFSET(Import.PLQ,$A205-1,AZ$15-1,1,1))))</f>
        <v>0</v>
      </c>
      <c r="BA205" s="144">
        <f ca="1">IF(BA$13="",0,CHOOSE(Detalhamento.OpçãoServiços,OFFSET(Import.PLQ,$A205-1,BA$15-1,1,1),IF($E205&lt;&gt;1,IF(ISNUMBER(INDEX(Import.PLE,Detalhamento!$E205,Detalhamento!BA$15)),IF(INDEX(Import.PLE,Detalhamento!$E205,Detalhamento!BA$15)&lt;=mediçao,OFFSET(Import.PLQ,$A205-1,BA$15-1,1,1),0),0),PLE!$AA$28*OFFSET(Import.PLQ,$A205-1,BA$15-1,1,1)),IF($E205&lt;&gt;1,IF(ISNUMBER(INDEX(Import.PLE,Detalhamento!$E205,Detalhamento!BA$15)),IF(INDEX(Import.PLE,Detalhamento!$E205,Detalhamento!BA$15)&lt;=mediçao,0,OFFSET(Import.PLQ,$A205-1,BA$15-1,1,1)),OFFSET(Import.PLQ,$A205-1,BA$15-1,1,1)),(1-PLE!$AA$28)*OFFSET(Import.PLQ,$A205-1,BA$15-1,1,1))))</f>
        <v>0</v>
      </c>
      <c r="BB205" s="144">
        <f ca="1">IF(BB$13="",0,CHOOSE(Detalhamento.OpçãoServiços,OFFSET(Import.PLQ,$A205-1,BB$15-1,1,1),IF($E205&lt;&gt;1,IF(ISNUMBER(INDEX(Import.PLE,Detalhamento!$E205,Detalhamento!BB$15)),IF(INDEX(Import.PLE,Detalhamento!$E205,Detalhamento!BB$15)&lt;=mediçao,OFFSET(Import.PLQ,$A205-1,BB$15-1,1,1),0),0),PLE!$AA$28*OFFSET(Import.PLQ,$A205-1,BB$15-1,1,1)),IF($E205&lt;&gt;1,IF(ISNUMBER(INDEX(Import.PLE,Detalhamento!$E205,Detalhamento!BB$15)),IF(INDEX(Import.PLE,Detalhamento!$E205,Detalhamento!BB$15)&lt;=mediçao,0,OFFSET(Import.PLQ,$A205-1,BB$15-1,1,1)),OFFSET(Import.PLQ,$A205-1,BB$15-1,1,1)),(1-PLE!$AA$28)*OFFSET(Import.PLQ,$A205-1,BB$15-1,1,1))))</f>
        <v>0</v>
      </c>
      <c r="BC205" s="144">
        <f ca="1">IF(BC$13="",0,CHOOSE(Detalhamento.OpçãoServiços,OFFSET(Import.PLQ,$A205-1,BC$15-1,1,1),IF($E205&lt;&gt;1,IF(ISNUMBER(INDEX(Import.PLE,Detalhamento!$E205,Detalhamento!BC$15)),IF(INDEX(Import.PLE,Detalhamento!$E205,Detalhamento!BC$15)&lt;=mediçao,OFFSET(Import.PLQ,$A205-1,BC$15-1,1,1),0),0),PLE!$AA$28*OFFSET(Import.PLQ,$A205-1,BC$15-1,1,1)),IF($E205&lt;&gt;1,IF(ISNUMBER(INDEX(Import.PLE,Detalhamento!$E205,Detalhamento!BC$15)),IF(INDEX(Import.PLE,Detalhamento!$E205,Detalhamento!BC$15)&lt;=mediçao,0,OFFSET(Import.PLQ,$A205-1,BC$15-1,1,1)),OFFSET(Import.PLQ,$A205-1,BC$15-1,1,1)),(1-PLE!$AA$28)*OFFSET(Import.PLQ,$A205-1,BC$15-1,1,1))))</f>
        <v>0</v>
      </c>
      <c r="BD205" s="144">
        <f ca="1">IF(BD$13="",0,CHOOSE(Detalhamento.OpçãoServiços,OFFSET(Import.PLQ,$A205-1,BD$15-1,1,1),IF($E205&lt;&gt;1,IF(ISNUMBER(INDEX(Import.PLE,Detalhamento!$E205,Detalhamento!BD$15)),IF(INDEX(Import.PLE,Detalhamento!$E205,Detalhamento!BD$15)&lt;=mediçao,OFFSET(Import.PLQ,$A205-1,BD$15-1,1,1),0),0),PLE!$AA$28*OFFSET(Import.PLQ,$A205-1,BD$15-1,1,1)),IF($E205&lt;&gt;1,IF(ISNUMBER(INDEX(Import.PLE,Detalhamento!$E205,Detalhamento!BD$15)),IF(INDEX(Import.PLE,Detalhamento!$E205,Detalhamento!BD$15)&lt;=mediçao,0,OFFSET(Import.PLQ,$A205-1,BD$15-1,1,1)),OFFSET(Import.PLQ,$A205-1,BD$15-1,1,1)),(1-PLE!$AA$28)*OFFSET(Import.PLQ,$A205-1,BD$15-1,1,1))))</f>
        <v>0</v>
      </c>
      <c r="BE205" s="144">
        <f ca="1">IF(BE$13="",0,CHOOSE(Detalhamento.OpçãoServiços,OFFSET(Import.PLQ,$A205-1,BE$15-1,1,1),IF($E205&lt;&gt;1,IF(ISNUMBER(INDEX(Import.PLE,Detalhamento!$E205,Detalhamento!BE$15)),IF(INDEX(Import.PLE,Detalhamento!$E205,Detalhamento!BE$15)&lt;=mediçao,OFFSET(Import.PLQ,$A205-1,BE$15-1,1,1),0),0),PLE!$AA$28*OFFSET(Import.PLQ,$A205-1,BE$15-1,1,1)),IF($E205&lt;&gt;1,IF(ISNUMBER(INDEX(Import.PLE,Detalhamento!$E205,Detalhamento!BE$15)),IF(INDEX(Import.PLE,Detalhamento!$E205,Detalhamento!BE$15)&lt;=mediçao,0,OFFSET(Import.PLQ,$A205-1,BE$15-1,1,1)),OFFSET(Import.PLQ,$A205-1,BE$15-1,1,1)),(1-PLE!$AA$28)*OFFSET(Import.PLQ,$A205-1,BE$15-1,1,1))))</f>
        <v>0</v>
      </c>
      <c r="BF205" s="144">
        <f ca="1">IF(BF$13="",0,CHOOSE(Detalhamento.OpçãoServiços,OFFSET(Import.PLQ,$A205-1,BF$15-1,1,1),IF($E205&lt;&gt;1,IF(ISNUMBER(INDEX(Import.PLE,Detalhamento!$E205,Detalhamento!BF$15)),IF(INDEX(Import.PLE,Detalhamento!$E205,Detalhamento!BF$15)&lt;=mediçao,OFFSET(Import.PLQ,$A205-1,BF$15-1,1,1),0),0),PLE!$AA$28*OFFSET(Import.PLQ,$A205-1,BF$15-1,1,1)),IF($E205&lt;&gt;1,IF(ISNUMBER(INDEX(Import.PLE,Detalhamento!$E205,Detalhamento!BF$15)),IF(INDEX(Import.PLE,Detalhamento!$E205,Detalhamento!BF$15)&lt;=mediçao,0,OFFSET(Import.PLQ,$A205-1,BF$15-1,1,1)),OFFSET(Import.PLQ,$A205-1,BF$15-1,1,1)),(1-PLE!$AA$28)*OFFSET(Import.PLQ,$A205-1,BF$15-1,1,1))))</f>
        <v>0</v>
      </c>
      <c r="BG205" s="144">
        <f ca="1">IF(BG$13="",0,CHOOSE(Detalhamento.OpçãoServiços,OFFSET(Import.PLQ,$A205-1,BG$15-1,1,1),IF($E205&lt;&gt;1,IF(ISNUMBER(INDEX(Import.PLE,Detalhamento!$E205,Detalhamento!BG$15)),IF(INDEX(Import.PLE,Detalhamento!$E205,Detalhamento!BG$15)&lt;=mediçao,OFFSET(Import.PLQ,$A205-1,BG$15-1,1,1),0),0),PLE!$AA$28*OFFSET(Import.PLQ,$A205-1,BG$15-1,1,1)),IF($E205&lt;&gt;1,IF(ISNUMBER(INDEX(Import.PLE,Detalhamento!$E205,Detalhamento!BG$15)),IF(INDEX(Import.PLE,Detalhamento!$E205,Detalhamento!BG$15)&lt;=mediçao,0,OFFSET(Import.PLQ,$A205-1,BG$15-1,1,1)),OFFSET(Import.PLQ,$A205-1,BG$15-1,1,1)),(1-PLE!$AA$28)*OFFSET(Import.PLQ,$A205-1,BG$15-1,1,1))))</f>
        <v>0</v>
      </c>
      <c r="BH205" s="144">
        <f ca="1">IF(BH$13="",0,CHOOSE(Detalhamento.OpçãoServiços,OFFSET(Import.PLQ,$A205-1,BH$15-1,1,1),IF($E205&lt;&gt;1,IF(ISNUMBER(INDEX(Import.PLE,Detalhamento!$E205,Detalhamento!BH$15)),IF(INDEX(Import.PLE,Detalhamento!$E205,Detalhamento!BH$15)&lt;=mediçao,OFFSET(Import.PLQ,$A205-1,BH$15-1,1,1),0),0),PLE!$AA$28*OFFSET(Import.PLQ,$A205-1,BH$15-1,1,1)),IF($E205&lt;&gt;1,IF(ISNUMBER(INDEX(Import.PLE,Detalhamento!$E205,Detalhamento!BH$15)),IF(INDEX(Import.PLE,Detalhamento!$E205,Detalhamento!BH$15)&lt;=mediçao,0,OFFSET(Import.PLQ,$A205-1,BH$15-1,1,1)),OFFSET(Import.PLQ,$A205-1,BH$15-1,1,1)),(1-PLE!$AA$28)*OFFSET(Import.PLQ,$A205-1,BH$15-1,1,1))))</f>
        <v>0</v>
      </c>
      <c r="BI205" s="144">
        <f ca="1">IF(BI$13="",0,CHOOSE(Detalhamento.OpçãoServiços,OFFSET(Import.PLQ,$A205-1,BI$15-1,1,1),IF($E205&lt;&gt;1,IF(ISNUMBER(INDEX(Import.PLE,Detalhamento!$E205,Detalhamento!BI$15)),IF(INDEX(Import.PLE,Detalhamento!$E205,Detalhamento!BI$15)&lt;=mediçao,OFFSET(Import.PLQ,$A205-1,BI$15-1,1,1),0),0),PLE!$AA$28*OFFSET(Import.PLQ,$A205-1,BI$15-1,1,1)),IF($E205&lt;&gt;1,IF(ISNUMBER(INDEX(Import.PLE,Detalhamento!$E205,Detalhamento!BI$15)),IF(INDEX(Import.PLE,Detalhamento!$E205,Detalhamento!BI$15)&lt;=mediçao,0,OFFSET(Import.PLQ,$A205-1,BI$15-1,1,1)),OFFSET(Import.PLQ,$A205-1,BI$15-1,1,1)),(1-PLE!$AA$28)*OFFSET(Import.PLQ,$A205-1,BI$15-1,1,1))))</f>
        <v>0</v>
      </c>
    </row>
    <row r="206" spans="1:61" ht="10.5" x14ac:dyDescent="0.25">
      <c r="A206" s="155">
        <v>296</v>
      </c>
      <c r="B206" s="21" t="str">
        <f t="shared" ca="1" si="25"/>
        <v>Evento</v>
      </c>
      <c r="E206" s="153">
        <f t="shared" ca="1" si="26"/>
        <v>22</v>
      </c>
      <c r="F206" s="154">
        <f t="shared" ca="1" si="27"/>
        <v>220000</v>
      </c>
      <c r="G206" s="154" t="str">
        <f t="shared" ca="1" si="32"/>
        <v>Evento</v>
      </c>
      <c r="H206" s="182" t="str">
        <f t="shared" ca="1" si="32"/>
        <v>Ban/Vest - ESQUADRIAS</v>
      </c>
      <c r="I206" s="37" t="str">
        <f t="shared" ca="1" si="28"/>
        <v>R$</v>
      </c>
      <c r="J206" s="144">
        <f t="shared" ca="1" si="29"/>
        <v>22570.649999999998</v>
      </c>
      <c r="K206" s="67"/>
      <c r="L206" s="144">
        <f ca="1">IF(L$13="",0,CHOOSE(Detalhamento.OpçãoServiços,OFFSET(Import.PLQ,$A206-1,L$15-1,1,1),IF($E206&lt;&gt;1,IF(ISNUMBER(INDEX(Import.PLE,Detalhamento!$E206,Detalhamento!L$15)),IF(INDEX(Import.PLE,Detalhamento!$E206,Detalhamento!L$15)&lt;=mediçao,OFFSET(Import.PLQ,$A206-1,L$15-1,1,1),0),0),PLE!$AA$28*OFFSET(Import.PLQ,$A206-1,L$15-1,1,1)),IF($E206&lt;&gt;1,IF(ISNUMBER(INDEX(Import.PLE,Detalhamento!$E206,Detalhamento!L$15)),IF(INDEX(Import.PLE,Detalhamento!$E206,Detalhamento!L$15)&lt;=mediçao,0,OFFSET(Import.PLQ,$A206-1,L$15-1,1,1)),OFFSET(Import.PLQ,$A206-1,L$15-1,1,1)),(1-PLE!$AA$28)*OFFSET(Import.PLQ,$A206-1,L$15-1,1,1))))</f>
        <v>22570.649999999998</v>
      </c>
      <c r="M206" s="144">
        <f ca="1">IF(M$13="",0,CHOOSE(Detalhamento.OpçãoServiços,OFFSET(Import.PLQ,$A206-1,M$15-1,1,1),IF($E206&lt;&gt;1,IF(ISNUMBER(INDEX(Import.PLE,Detalhamento!$E206,Detalhamento!M$15)),IF(INDEX(Import.PLE,Detalhamento!$E206,Detalhamento!M$15)&lt;=mediçao,OFFSET(Import.PLQ,$A206-1,M$15-1,1,1),0),0),PLE!$AA$28*OFFSET(Import.PLQ,$A206-1,M$15-1,1,1)),IF($E206&lt;&gt;1,IF(ISNUMBER(INDEX(Import.PLE,Detalhamento!$E206,Detalhamento!M$15)),IF(INDEX(Import.PLE,Detalhamento!$E206,Detalhamento!M$15)&lt;=mediçao,0,OFFSET(Import.PLQ,$A206-1,M$15-1,1,1)),OFFSET(Import.PLQ,$A206-1,M$15-1,1,1)),(1-PLE!$AA$28)*OFFSET(Import.PLQ,$A206-1,M$15-1,1,1))))</f>
        <v>0</v>
      </c>
      <c r="N206" s="144">
        <f ca="1">IF(N$13="",0,CHOOSE(Detalhamento.OpçãoServiços,OFFSET(Import.PLQ,$A206-1,N$15-1,1,1),IF($E206&lt;&gt;1,IF(ISNUMBER(INDEX(Import.PLE,Detalhamento!$E206,Detalhamento!N$15)),IF(INDEX(Import.PLE,Detalhamento!$E206,Detalhamento!N$15)&lt;=mediçao,OFFSET(Import.PLQ,$A206-1,N$15-1,1,1),0),0),PLE!$AA$28*OFFSET(Import.PLQ,$A206-1,N$15-1,1,1)),IF($E206&lt;&gt;1,IF(ISNUMBER(INDEX(Import.PLE,Detalhamento!$E206,Detalhamento!N$15)),IF(INDEX(Import.PLE,Detalhamento!$E206,Detalhamento!N$15)&lt;=mediçao,0,OFFSET(Import.PLQ,$A206-1,N$15-1,1,1)),OFFSET(Import.PLQ,$A206-1,N$15-1,1,1)),(1-PLE!$AA$28)*OFFSET(Import.PLQ,$A206-1,N$15-1,1,1))))</f>
        <v>0</v>
      </c>
      <c r="O206" s="144">
        <f ca="1">IF(O$13="",0,CHOOSE(Detalhamento.OpçãoServiços,OFFSET(Import.PLQ,$A206-1,O$15-1,1,1),IF($E206&lt;&gt;1,IF(ISNUMBER(INDEX(Import.PLE,Detalhamento!$E206,Detalhamento!O$15)),IF(INDEX(Import.PLE,Detalhamento!$E206,Detalhamento!O$15)&lt;=mediçao,OFFSET(Import.PLQ,$A206-1,O$15-1,1,1),0),0),PLE!$AA$28*OFFSET(Import.PLQ,$A206-1,O$15-1,1,1)),IF($E206&lt;&gt;1,IF(ISNUMBER(INDEX(Import.PLE,Detalhamento!$E206,Detalhamento!O$15)),IF(INDEX(Import.PLE,Detalhamento!$E206,Detalhamento!O$15)&lt;=mediçao,0,OFFSET(Import.PLQ,$A206-1,O$15-1,1,1)),OFFSET(Import.PLQ,$A206-1,O$15-1,1,1)),(1-PLE!$AA$28)*OFFSET(Import.PLQ,$A206-1,O$15-1,1,1))))</f>
        <v>0</v>
      </c>
      <c r="P206" s="144">
        <f ca="1">IF(P$13="",0,CHOOSE(Detalhamento.OpçãoServiços,OFFSET(Import.PLQ,$A206-1,P$15-1,1,1),IF($E206&lt;&gt;1,IF(ISNUMBER(INDEX(Import.PLE,Detalhamento!$E206,Detalhamento!P$15)),IF(INDEX(Import.PLE,Detalhamento!$E206,Detalhamento!P$15)&lt;=mediçao,OFFSET(Import.PLQ,$A206-1,P$15-1,1,1),0),0),PLE!$AA$28*OFFSET(Import.PLQ,$A206-1,P$15-1,1,1)),IF($E206&lt;&gt;1,IF(ISNUMBER(INDEX(Import.PLE,Detalhamento!$E206,Detalhamento!P$15)),IF(INDEX(Import.PLE,Detalhamento!$E206,Detalhamento!P$15)&lt;=mediçao,0,OFFSET(Import.PLQ,$A206-1,P$15-1,1,1)),OFFSET(Import.PLQ,$A206-1,P$15-1,1,1)),(1-PLE!$AA$28)*OFFSET(Import.PLQ,$A206-1,P$15-1,1,1))))</f>
        <v>0</v>
      </c>
      <c r="Q206" s="144">
        <f ca="1">IF(Q$13="",0,CHOOSE(Detalhamento.OpçãoServiços,OFFSET(Import.PLQ,$A206-1,Q$15-1,1,1),IF($E206&lt;&gt;1,IF(ISNUMBER(INDEX(Import.PLE,Detalhamento!$E206,Detalhamento!Q$15)),IF(INDEX(Import.PLE,Detalhamento!$E206,Detalhamento!Q$15)&lt;=mediçao,OFFSET(Import.PLQ,$A206-1,Q$15-1,1,1),0),0),PLE!$AA$28*OFFSET(Import.PLQ,$A206-1,Q$15-1,1,1)),IF($E206&lt;&gt;1,IF(ISNUMBER(INDEX(Import.PLE,Detalhamento!$E206,Detalhamento!Q$15)),IF(INDEX(Import.PLE,Detalhamento!$E206,Detalhamento!Q$15)&lt;=mediçao,0,OFFSET(Import.PLQ,$A206-1,Q$15-1,1,1)),OFFSET(Import.PLQ,$A206-1,Q$15-1,1,1)),(1-PLE!$AA$28)*OFFSET(Import.PLQ,$A206-1,Q$15-1,1,1))))</f>
        <v>0</v>
      </c>
      <c r="R206" s="144">
        <f ca="1">IF(R$13="",0,CHOOSE(Detalhamento.OpçãoServiços,OFFSET(Import.PLQ,$A206-1,R$15-1,1,1),IF($E206&lt;&gt;1,IF(ISNUMBER(INDEX(Import.PLE,Detalhamento!$E206,Detalhamento!R$15)),IF(INDEX(Import.PLE,Detalhamento!$E206,Detalhamento!R$15)&lt;=mediçao,OFFSET(Import.PLQ,$A206-1,R$15-1,1,1),0),0),PLE!$AA$28*OFFSET(Import.PLQ,$A206-1,R$15-1,1,1)),IF($E206&lt;&gt;1,IF(ISNUMBER(INDEX(Import.PLE,Detalhamento!$E206,Detalhamento!R$15)),IF(INDEX(Import.PLE,Detalhamento!$E206,Detalhamento!R$15)&lt;=mediçao,0,OFFSET(Import.PLQ,$A206-1,R$15-1,1,1)),OFFSET(Import.PLQ,$A206-1,R$15-1,1,1)),(1-PLE!$AA$28)*OFFSET(Import.PLQ,$A206-1,R$15-1,1,1))))</f>
        <v>0</v>
      </c>
      <c r="S206" s="144">
        <f ca="1">IF(S$13="",0,CHOOSE(Detalhamento.OpçãoServiços,OFFSET(Import.PLQ,$A206-1,S$15-1,1,1),IF($E206&lt;&gt;1,IF(ISNUMBER(INDEX(Import.PLE,Detalhamento!$E206,Detalhamento!S$15)),IF(INDEX(Import.PLE,Detalhamento!$E206,Detalhamento!S$15)&lt;=mediçao,OFFSET(Import.PLQ,$A206-1,S$15-1,1,1),0),0),PLE!$AA$28*OFFSET(Import.PLQ,$A206-1,S$15-1,1,1)),IF($E206&lt;&gt;1,IF(ISNUMBER(INDEX(Import.PLE,Detalhamento!$E206,Detalhamento!S$15)),IF(INDEX(Import.PLE,Detalhamento!$E206,Detalhamento!S$15)&lt;=mediçao,0,OFFSET(Import.PLQ,$A206-1,S$15-1,1,1)),OFFSET(Import.PLQ,$A206-1,S$15-1,1,1)),(1-PLE!$AA$28)*OFFSET(Import.PLQ,$A206-1,S$15-1,1,1))))</f>
        <v>0</v>
      </c>
      <c r="T206" s="144">
        <f ca="1">IF(T$13="",0,CHOOSE(Detalhamento.OpçãoServiços,OFFSET(Import.PLQ,$A206-1,T$15-1,1,1),IF($E206&lt;&gt;1,IF(ISNUMBER(INDEX(Import.PLE,Detalhamento!$E206,Detalhamento!T$15)),IF(INDEX(Import.PLE,Detalhamento!$E206,Detalhamento!T$15)&lt;=mediçao,OFFSET(Import.PLQ,$A206-1,T$15-1,1,1),0),0),PLE!$AA$28*OFFSET(Import.PLQ,$A206-1,T$15-1,1,1)),IF($E206&lt;&gt;1,IF(ISNUMBER(INDEX(Import.PLE,Detalhamento!$E206,Detalhamento!T$15)),IF(INDEX(Import.PLE,Detalhamento!$E206,Detalhamento!T$15)&lt;=mediçao,0,OFFSET(Import.PLQ,$A206-1,T$15-1,1,1)),OFFSET(Import.PLQ,$A206-1,T$15-1,1,1)),(1-PLE!$AA$28)*OFFSET(Import.PLQ,$A206-1,T$15-1,1,1))))</f>
        <v>0</v>
      </c>
      <c r="U206" s="144">
        <f ca="1">IF(U$13="",0,CHOOSE(Detalhamento.OpçãoServiços,OFFSET(Import.PLQ,$A206-1,U$15-1,1,1),IF($E206&lt;&gt;1,IF(ISNUMBER(INDEX(Import.PLE,Detalhamento!$E206,Detalhamento!U$15)),IF(INDEX(Import.PLE,Detalhamento!$E206,Detalhamento!U$15)&lt;=mediçao,OFFSET(Import.PLQ,$A206-1,U$15-1,1,1),0),0),PLE!$AA$28*OFFSET(Import.PLQ,$A206-1,U$15-1,1,1)),IF($E206&lt;&gt;1,IF(ISNUMBER(INDEX(Import.PLE,Detalhamento!$E206,Detalhamento!U$15)),IF(INDEX(Import.PLE,Detalhamento!$E206,Detalhamento!U$15)&lt;=mediçao,0,OFFSET(Import.PLQ,$A206-1,U$15-1,1,1)),OFFSET(Import.PLQ,$A206-1,U$15-1,1,1)),(1-PLE!$AA$28)*OFFSET(Import.PLQ,$A206-1,U$15-1,1,1))))</f>
        <v>0</v>
      </c>
      <c r="V206" s="144">
        <f ca="1">IF(V$13="",0,CHOOSE(Detalhamento.OpçãoServiços,OFFSET(Import.PLQ,$A206-1,V$15-1,1,1),IF($E206&lt;&gt;1,IF(ISNUMBER(INDEX(Import.PLE,Detalhamento!$E206,Detalhamento!V$15)),IF(INDEX(Import.PLE,Detalhamento!$E206,Detalhamento!V$15)&lt;=mediçao,OFFSET(Import.PLQ,$A206-1,V$15-1,1,1),0),0),PLE!$AA$28*OFFSET(Import.PLQ,$A206-1,V$15-1,1,1)),IF($E206&lt;&gt;1,IF(ISNUMBER(INDEX(Import.PLE,Detalhamento!$E206,Detalhamento!V$15)),IF(INDEX(Import.PLE,Detalhamento!$E206,Detalhamento!V$15)&lt;=mediçao,0,OFFSET(Import.PLQ,$A206-1,V$15-1,1,1)),OFFSET(Import.PLQ,$A206-1,V$15-1,1,1)),(1-PLE!$AA$28)*OFFSET(Import.PLQ,$A206-1,V$15-1,1,1))))</f>
        <v>0</v>
      </c>
      <c r="W206" s="144">
        <f ca="1">IF(W$13="",0,CHOOSE(Detalhamento.OpçãoServiços,OFFSET(Import.PLQ,$A206-1,W$15-1,1,1),IF($E206&lt;&gt;1,IF(ISNUMBER(INDEX(Import.PLE,Detalhamento!$E206,Detalhamento!W$15)),IF(INDEX(Import.PLE,Detalhamento!$E206,Detalhamento!W$15)&lt;=mediçao,OFFSET(Import.PLQ,$A206-1,W$15-1,1,1),0),0),PLE!$AA$28*OFFSET(Import.PLQ,$A206-1,W$15-1,1,1)),IF($E206&lt;&gt;1,IF(ISNUMBER(INDEX(Import.PLE,Detalhamento!$E206,Detalhamento!W$15)),IF(INDEX(Import.PLE,Detalhamento!$E206,Detalhamento!W$15)&lt;=mediçao,0,OFFSET(Import.PLQ,$A206-1,W$15-1,1,1)),OFFSET(Import.PLQ,$A206-1,W$15-1,1,1)),(1-PLE!$AA$28)*OFFSET(Import.PLQ,$A206-1,W$15-1,1,1))))</f>
        <v>0</v>
      </c>
      <c r="X206" s="144">
        <f ca="1">IF(X$13="",0,CHOOSE(Detalhamento.OpçãoServiços,OFFSET(Import.PLQ,$A206-1,X$15-1,1,1),IF($E206&lt;&gt;1,IF(ISNUMBER(INDEX(Import.PLE,Detalhamento!$E206,Detalhamento!X$15)),IF(INDEX(Import.PLE,Detalhamento!$E206,Detalhamento!X$15)&lt;=mediçao,OFFSET(Import.PLQ,$A206-1,X$15-1,1,1),0),0),PLE!$AA$28*OFFSET(Import.PLQ,$A206-1,X$15-1,1,1)),IF($E206&lt;&gt;1,IF(ISNUMBER(INDEX(Import.PLE,Detalhamento!$E206,Detalhamento!X$15)),IF(INDEX(Import.PLE,Detalhamento!$E206,Detalhamento!X$15)&lt;=mediçao,0,OFFSET(Import.PLQ,$A206-1,X$15-1,1,1)),OFFSET(Import.PLQ,$A206-1,X$15-1,1,1)),(1-PLE!$AA$28)*OFFSET(Import.PLQ,$A206-1,X$15-1,1,1))))</f>
        <v>0</v>
      </c>
      <c r="Y206" s="144">
        <f ca="1">IF(Y$13="",0,CHOOSE(Detalhamento.OpçãoServiços,OFFSET(Import.PLQ,$A206-1,Y$15-1,1,1),IF($E206&lt;&gt;1,IF(ISNUMBER(INDEX(Import.PLE,Detalhamento!$E206,Detalhamento!Y$15)),IF(INDEX(Import.PLE,Detalhamento!$E206,Detalhamento!Y$15)&lt;=mediçao,OFFSET(Import.PLQ,$A206-1,Y$15-1,1,1),0),0),PLE!$AA$28*OFFSET(Import.PLQ,$A206-1,Y$15-1,1,1)),IF($E206&lt;&gt;1,IF(ISNUMBER(INDEX(Import.PLE,Detalhamento!$E206,Detalhamento!Y$15)),IF(INDEX(Import.PLE,Detalhamento!$E206,Detalhamento!Y$15)&lt;=mediçao,0,OFFSET(Import.PLQ,$A206-1,Y$15-1,1,1)),OFFSET(Import.PLQ,$A206-1,Y$15-1,1,1)),(1-PLE!$AA$28)*OFFSET(Import.PLQ,$A206-1,Y$15-1,1,1))))</f>
        <v>0</v>
      </c>
      <c r="Z206" s="144">
        <f ca="1">IF(Z$13="",0,CHOOSE(Detalhamento.OpçãoServiços,OFFSET(Import.PLQ,$A206-1,Z$15-1,1,1),IF($E206&lt;&gt;1,IF(ISNUMBER(INDEX(Import.PLE,Detalhamento!$E206,Detalhamento!Z$15)),IF(INDEX(Import.PLE,Detalhamento!$E206,Detalhamento!Z$15)&lt;=mediçao,OFFSET(Import.PLQ,$A206-1,Z$15-1,1,1),0),0),PLE!$AA$28*OFFSET(Import.PLQ,$A206-1,Z$15-1,1,1)),IF($E206&lt;&gt;1,IF(ISNUMBER(INDEX(Import.PLE,Detalhamento!$E206,Detalhamento!Z$15)),IF(INDEX(Import.PLE,Detalhamento!$E206,Detalhamento!Z$15)&lt;=mediçao,0,OFFSET(Import.PLQ,$A206-1,Z$15-1,1,1)),OFFSET(Import.PLQ,$A206-1,Z$15-1,1,1)),(1-PLE!$AA$28)*OFFSET(Import.PLQ,$A206-1,Z$15-1,1,1))))</f>
        <v>0</v>
      </c>
      <c r="AA206" s="144">
        <f ca="1">IF(AA$13="",0,CHOOSE(Detalhamento.OpçãoServiços,OFFSET(Import.PLQ,$A206-1,AA$15-1,1,1),IF($E206&lt;&gt;1,IF(ISNUMBER(INDEX(Import.PLE,Detalhamento!$E206,Detalhamento!AA$15)),IF(INDEX(Import.PLE,Detalhamento!$E206,Detalhamento!AA$15)&lt;=mediçao,OFFSET(Import.PLQ,$A206-1,AA$15-1,1,1),0),0),PLE!$AA$28*OFFSET(Import.PLQ,$A206-1,AA$15-1,1,1)),IF($E206&lt;&gt;1,IF(ISNUMBER(INDEX(Import.PLE,Detalhamento!$E206,Detalhamento!AA$15)),IF(INDEX(Import.PLE,Detalhamento!$E206,Detalhamento!AA$15)&lt;=mediçao,0,OFFSET(Import.PLQ,$A206-1,AA$15-1,1,1)),OFFSET(Import.PLQ,$A206-1,AA$15-1,1,1)),(1-PLE!$AA$28)*OFFSET(Import.PLQ,$A206-1,AA$15-1,1,1))))</f>
        <v>0</v>
      </c>
      <c r="AB206" s="144">
        <f ca="1">IF(AB$13="",0,CHOOSE(Detalhamento.OpçãoServiços,OFFSET(Import.PLQ,$A206-1,AB$15-1,1,1),IF($E206&lt;&gt;1,IF(ISNUMBER(INDEX(Import.PLE,Detalhamento!$E206,Detalhamento!AB$15)),IF(INDEX(Import.PLE,Detalhamento!$E206,Detalhamento!AB$15)&lt;=mediçao,OFFSET(Import.PLQ,$A206-1,AB$15-1,1,1),0),0),PLE!$AA$28*OFFSET(Import.PLQ,$A206-1,AB$15-1,1,1)),IF($E206&lt;&gt;1,IF(ISNUMBER(INDEX(Import.PLE,Detalhamento!$E206,Detalhamento!AB$15)),IF(INDEX(Import.PLE,Detalhamento!$E206,Detalhamento!AB$15)&lt;=mediçao,0,OFFSET(Import.PLQ,$A206-1,AB$15-1,1,1)),OFFSET(Import.PLQ,$A206-1,AB$15-1,1,1)),(1-PLE!$AA$28)*OFFSET(Import.PLQ,$A206-1,AB$15-1,1,1))))</f>
        <v>0</v>
      </c>
      <c r="AC206" s="144">
        <f ca="1">IF(AC$13="",0,CHOOSE(Detalhamento.OpçãoServiços,OFFSET(Import.PLQ,$A206-1,AC$15-1,1,1),IF($E206&lt;&gt;1,IF(ISNUMBER(INDEX(Import.PLE,Detalhamento!$E206,Detalhamento!AC$15)),IF(INDEX(Import.PLE,Detalhamento!$E206,Detalhamento!AC$15)&lt;=mediçao,OFFSET(Import.PLQ,$A206-1,AC$15-1,1,1),0),0),PLE!$AA$28*OFFSET(Import.PLQ,$A206-1,AC$15-1,1,1)),IF($E206&lt;&gt;1,IF(ISNUMBER(INDEX(Import.PLE,Detalhamento!$E206,Detalhamento!AC$15)),IF(INDEX(Import.PLE,Detalhamento!$E206,Detalhamento!AC$15)&lt;=mediçao,0,OFFSET(Import.PLQ,$A206-1,AC$15-1,1,1)),OFFSET(Import.PLQ,$A206-1,AC$15-1,1,1)),(1-PLE!$AA$28)*OFFSET(Import.PLQ,$A206-1,AC$15-1,1,1))))</f>
        <v>0</v>
      </c>
      <c r="AD206" s="144">
        <f ca="1">IF(AD$13="",0,CHOOSE(Detalhamento.OpçãoServiços,OFFSET(Import.PLQ,$A206-1,AD$15-1,1,1),IF($E206&lt;&gt;1,IF(ISNUMBER(INDEX(Import.PLE,Detalhamento!$E206,Detalhamento!AD$15)),IF(INDEX(Import.PLE,Detalhamento!$E206,Detalhamento!AD$15)&lt;=mediçao,OFFSET(Import.PLQ,$A206-1,AD$15-1,1,1),0),0),PLE!$AA$28*OFFSET(Import.PLQ,$A206-1,AD$15-1,1,1)),IF($E206&lt;&gt;1,IF(ISNUMBER(INDEX(Import.PLE,Detalhamento!$E206,Detalhamento!AD$15)),IF(INDEX(Import.PLE,Detalhamento!$E206,Detalhamento!AD$15)&lt;=mediçao,0,OFFSET(Import.PLQ,$A206-1,AD$15-1,1,1)),OFFSET(Import.PLQ,$A206-1,AD$15-1,1,1)),(1-PLE!$AA$28)*OFFSET(Import.PLQ,$A206-1,AD$15-1,1,1))))</f>
        <v>0</v>
      </c>
      <c r="AE206" s="144">
        <f ca="1">IF(AE$13="",0,CHOOSE(Detalhamento.OpçãoServiços,OFFSET(Import.PLQ,$A206-1,AE$15-1,1,1),IF($E206&lt;&gt;1,IF(ISNUMBER(INDEX(Import.PLE,Detalhamento!$E206,Detalhamento!AE$15)),IF(INDEX(Import.PLE,Detalhamento!$E206,Detalhamento!AE$15)&lt;=mediçao,OFFSET(Import.PLQ,$A206-1,AE$15-1,1,1),0),0),PLE!$AA$28*OFFSET(Import.PLQ,$A206-1,AE$15-1,1,1)),IF($E206&lt;&gt;1,IF(ISNUMBER(INDEX(Import.PLE,Detalhamento!$E206,Detalhamento!AE$15)),IF(INDEX(Import.PLE,Detalhamento!$E206,Detalhamento!AE$15)&lt;=mediçao,0,OFFSET(Import.PLQ,$A206-1,AE$15-1,1,1)),OFFSET(Import.PLQ,$A206-1,AE$15-1,1,1)),(1-PLE!$AA$28)*OFFSET(Import.PLQ,$A206-1,AE$15-1,1,1))))</f>
        <v>0</v>
      </c>
      <c r="AF206" s="144">
        <f ca="1">IF(AF$13="",0,CHOOSE(Detalhamento.OpçãoServiços,OFFSET(Import.PLQ,$A206-1,AF$15-1,1,1),IF($E206&lt;&gt;1,IF(ISNUMBER(INDEX(Import.PLE,Detalhamento!$E206,Detalhamento!AF$15)),IF(INDEX(Import.PLE,Detalhamento!$E206,Detalhamento!AF$15)&lt;=mediçao,OFFSET(Import.PLQ,$A206-1,AF$15-1,1,1),0),0),PLE!$AA$28*OFFSET(Import.PLQ,$A206-1,AF$15-1,1,1)),IF($E206&lt;&gt;1,IF(ISNUMBER(INDEX(Import.PLE,Detalhamento!$E206,Detalhamento!AF$15)),IF(INDEX(Import.PLE,Detalhamento!$E206,Detalhamento!AF$15)&lt;=mediçao,0,OFFSET(Import.PLQ,$A206-1,AF$15-1,1,1)),OFFSET(Import.PLQ,$A206-1,AF$15-1,1,1)),(1-PLE!$AA$28)*OFFSET(Import.PLQ,$A206-1,AF$15-1,1,1))))</f>
        <v>0</v>
      </c>
      <c r="AG206" s="144">
        <f ca="1">IF(AG$13="",0,CHOOSE(Detalhamento.OpçãoServiços,OFFSET(Import.PLQ,$A206-1,AG$15-1,1,1),IF($E206&lt;&gt;1,IF(ISNUMBER(INDEX(Import.PLE,Detalhamento!$E206,Detalhamento!AG$15)),IF(INDEX(Import.PLE,Detalhamento!$E206,Detalhamento!AG$15)&lt;=mediçao,OFFSET(Import.PLQ,$A206-1,AG$15-1,1,1),0),0),PLE!$AA$28*OFFSET(Import.PLQ,$A206-1,AG$15-1,1,1)),IF($E206&lt;&gt;1,IF(ISNUMBER(INDEX(Import.PLE,Detalhamento!$E206,Detalhamento!AG$15)),IF(INDEX(Import.PLE,Detalhamento!$E206,Detalhamento!AG$15)&lt;=mediçao,0,OFFSET(Import.PLQ,$A206-1,AG$15-1,1,1)),OFFSET(Import.PLQ,$A206-1,AG$15-1,1,1)),(1-PLE!$AA$28)*OFFSET(Import.PLQ,$A206-1,AG$15-1,1,1))))</f>
        <v>0</v>
      </c>
      <c r="AH206" s="144">
        <f ca="1">IF(AH$13="",0,CHOOSE(Detalhamento.OpçãoServiços,OFFSET(Import.PLQ,$A206-1,AH$15-1,1,1),IF($E206&lt;&gt;1,IF(ISNUMBER(INDEX(Import.PLE,Detalhamento!$E206,Detalhamento!AH$15)),IF(INDEX(Import.PLE,Detalhamento!$E206,Detalhamento!AH$15)&lt;=mediçao,OFFSET(Import.PLQ,$A206-1,AH$15-1,1,1),0),0),PLE!$AA$28*OFFSET(Import.PLQ,$A206-1,AH$15-1,1,1)),IF($E206&lt;&gt;1,IF(ISNUMBER(INDEX(Import.PLE,Detalhamento!$E206,Detalhamento!AH$15)),IF(INDEX(Import.PLE,Detalhamento!$E206,Detalhamento!AH$15)&lt;=mediçao,0,OFFSET(Import.PLQ,$A206-1,AH$15-1,1,1)),OFFSET(Import.PLQ,$A206-1,AH$15-1,1,1)),(1-PLE!$AA$28)*OFFSET(Import.PLQ,$A206-1,AH$15-1,1,1))))</f>
        <v>0</v>
      </c>
      <c r="AI206" s="144">
        <f ca="1">IF(AI$13="",0,CHOOSE(Detalhamento.OpçãoServiços,OFFSET(Import.PLQ,$A206-1,AI$15-1,1,1),IF($E206&lt;&gt;1,IF(ISNUMBER(INDEX(Import.PLE,Detalhamento!$E206,Detalhamento!AI$15)),IF(INDEX(Import.PLE,Detalhamento!$E206,Detalhamento!AI$15)&lt;=mediçao,OFFSET(Import.PLQ,$A206-1,AI$15-1,1,1),0),0),PLE!$AA$28*OFFSET(Import.PLQ,$A206-1,AI$15-1,1,1)),IF($E206&lt;&gt;1,IF(ISNUMBER(INDEX(Import.PLE,Detalhamento!$E206,Detalhamento!AI$15)),IF(INDEX(Import.PLE,Detalhamento!$E206,Detalhamento!AI$15)&lt;=mediçao,0,OFFSET(Import.PLQ,$A206-1,AI$15-1,1,1)),OFFSET(Import.PLQ,$A206-1,AI$15-1,1,1)),(1-PLE!$AA$28)*OFFSET(Import.PLQ,$A206-1,AI$15-1,1,1))))</f>
        <v>0</v>
      </c>
      <c r="AJ206" s="144">
        <f ca="1">IF(AJ$13="",0,CHOOSE(Detalhamento.OpçãoServiços,OFFSET(Import.PLQ,$A206-1,AJ$15-1,1,1),IF($E206&lt;&gt;1,IF(ISNUMBER(INDEX(Import.PLE,Detalhamento!$E206,Detalhamento!AJ$15)),IF(INDEX(Import.PLE,Detalhamento!$E206,Detalhamento!AJ$15)&lt;=mediçao,OFFSET(Import.PLQ,$A206-1,AJ$15-1,1,1),0),0),PLE!$AA$28*OFFSET(Import.PLQ,$A206-1,AJ$15-1,1,1)),IF($E206&lt;&gt;1,IF(ISNUMBER(INDEX(Import.PLE,Detalhamento!$E206,Detalhamento!AJ$15)),IF(INDEX(Import.PLE,Detalhamento!$E206,Detalhamento!AJ$15)&lt;=mediçao,0,OFFSET(Import.PLQ,$A206-1,AJ$15-1,1,1)),OFFSET(Import.PLQ,$A206-1,AJ$15-1,1,1)),(1-PLE!$AA$28)*OFFSET(Import.PLQ,$A206-1,AJ$15-1,1,1))))</f>
        <v>0</v>
      </c>
      <c r="AK206" s="144">
        <f ca="1">IF(AK$13="",0,CHOOSE(Detalhamento.OpçãoServiços,OFFSET(Import.PLQ,$A206-1,AK$15-1,1,1),IF($E206&lt;&gt;1,IF(ISNUMBER(INDEX(Import.PLE,Detalhamento!$E206,Detalhamento!AK$15)),IF(INDEX(Import.PLE,Detalhamento!$E206,Detalhamento!AK$15)&lt;=mediçao,OFFSET(Import.PLQ,$A206-1,AK$15-1,1,1),0),0),PLE!$AA$28*OFFSET(Import.PLQ,$A206-1,AK$15-1,1,1)),IF($E206&lt;&gt;1,IF(ISNUMBER(INDEX(Import.PLE,Detalhamento!$E206,Detalhamento!AK$15)),IF(INDEX(Import.PLE,Detalhamento!$E206,Detalhamento!AK$15)&lt;=mediçao,0,OFFSET(Import.PLQ,$A206-1,AK$15-1,1,1)),OFFSET(Import.PLQ,$A206-1,AK$15-1,1,1)),(1-PLE!$AA$28)*OFFSET(Import.PLQ,$A206-1,AK$15-1,1,1))))</f>
        <v>0</v>
      </c>
      <c r="AL206" s="144">
        <f ca="1">IF(AL$13="",0,CHOOSE(Detalhamento.OpçãoServiços,OFFSET(Import.PLQ,$A206-1,AL$15-1,1,1),IF($E206&lt;&gt;1,IF(ISNUMBER(INDEX(Import.PLE,Detalhamento!$E206,Detalhamento!AL$15)),IF(INDEX(Import.PLE,Detalhamento!$E206,Detalhamento!AL$15)&lt;=mediçao,OFFSET(Import.PLQ,$A206-1,AL$15-1,1,1),0),0),PLE!$AA$28*OFFSET(Import.PLQ,$A206-1,AL$15-1,1,1)),IF($E206&lt;&gt;1,IF(ISNUMBER(INDEX(Import.PLE,Detalhamento!$E206,Detalhamento!AL$15)),IF(INDEX(Import.PLE,Detalhamento!$E206,Detalhamento!AL$15)&lt;=mediçao,0,OFFSET(Import.PLQ,$A206-1,AL$15-1,1,1)),OFFSET(Import.PLQ,$A206-1,AL$15-1,1,1)),(1-PLE!$AA$28)*OFFSET(Import.PLQ,$A206-1,AL$15-1,1,1))))</f>
        <v>0</v>
      </c>
      <c r="AM206" s="144">
        <f ca="1">IF(AM$13="",0,CHOOSE(Detalhamento.OpçãoServiços,OFFSET(Import.PLQ,$A206-1,AM$15-1,1,1),IF($E206&lt;&gt;1,IF(ISNUMBER(INDEX(Import.PLE,Detalhamento!$E206,Detalhamento!AM$15)),IF(INDEX(Import.PLE,Detalhamento!$E206,Detalhamento!AM$15)&lt;=mediçao,OFFSET(Import.PLQ,$A206-1,AM$15-1,1,1),0),0),PLE!$AA$28*OFFSET(Import.PLQ,$A206-1,AM$15-1,1,1)),IF($E206&lt;&gt;1,IF(ISNUMBER(INDEX(Import.PLE,Detalhamento!$E206,Detalhamento!AM$15)),IF(INDEX(Import.PLE,Detalhamento!$E206,Detalhamento!AM$15)&lt;=mediçao,0,OFFSET(Import.PLQ,$A206-1,AM$15-1,1,1)),OFFSET(Import.PLQ,$A206-1,AM$15-1,1,1)),(1-PLE!$AA$28)*OFFSET(Import.PLQ,$A206-1,AM$15-1,1,1))))</f>
        <v>0</v>
      </c>
      <c r="AN206" s="144">
        <f ca="1">IF(AN$13="",0,CHOOSE(Detalhamento.OpçãoServiços,OFFSET(Import.PLQ,$A206-1,AN$15-1,1,1),IF($E206&lt;&gt;1,IF(ISNUMBER(INDEX(Import.PLE,Detalhamento!$E206,Detalhamento!AN$15)),IF(INDEX(Import.PLE,Detalhamento!$E206,Detalhamento!AN$15)&lt;=mediçao,OFFSET(Import.PLQ,$A206-1,AN$15-1,1,1),0),0),PLE!$AA$28*OFFSET(Import.PLQ,$A206-1,AN$15-1,1,1)),IF($E206&lt;&gt;1,IF(ISNUMBER(INDEX(Import.PLE,Detalhamento!$E206,Detalhamento!AN$15)),IF(INDEX(Import.PLE,Detalhamento!$E206,Detalhamento!AN$15)&lt;=mediçao,0,OFFSET(Import.PLQ,$A206-1,AN$15-1,1,1)),OFFSET(Import.PLQ,$A206-1,AN$15-1,1,1)),(1-PLE!$AA$28)*OFFSET(Import.PLQ,$A206-1,AN$15-1,1,1))))</f>
        <v>0</v>
      </c>
      <c r="AO206" s="144">
        <f ca="1">IF(AO$13="",0,CHOOSE(Detalhamento.OpçãoServiços,OFFSET(Import.PLQ,$A206-1,AO$15-1,1,1),IF($E206&lt;&gt;1,IF(ISNUMBER(INDEX(Import.PLE,Detalhamento!$E206,Detalhamento!AO$15)),IF(INDEX(Import.PLE,Detalhamento!$E206,Detalhamento!AO$15)&lt;=mediçao,OFFSET(Import.PLQ,$A206-1,AO$15-1,1,1),0),0),PLE!$AA$28*OFFSET(Import.PLQ,$A206-1,AO$15-1,1,1)),IF($E206&lt;&gt;1,IF(ISNUMBER(INDEX(Import.PLE,Detalhamento!$E206,Detalhamento!AO$15)),IF(INDEX(Import.PLE,Detalhamento!$E206,Detalhamento!AO$15)&lt;=mediçao,0,OFFSET(Import.PLQ,$A206-1,AO$15-1,1,1)),OFFSET(Import.PLQ,$A206-1,AO$15-1,1,1)),(1-PLE!$AA$28)*OFFSET(Import.PLQ,$A206-1,AO$15-1,1,1))))</f>
        <v>0</v>
      </c>
      <c r="AP206" s="144">
        <f ca="1">IF(AP$13="",0,CHOOSE(Detalhamento.OpçãoServiços,OFFSET(Import.PLQ,$A206-1,AP$15-1,1,1),IF($E206&lt;&gt;1,IF(ISNUMBER(INDEX(Import.PLE,Detalhamento!$E206,Detalhamento!AP$15)),IF(INDEX(Import.PLE,Detalhamento!$E206,Detalhamento!AP$15)&lt;=mediçao,OFFSET(Import.PLQ,$A206-1,AP$15-1,1,1),0),0),PLE!$AA$28*OFFSET(Import.PLQ,$A206-1,AP$15-1,1,1)),IF($E206&lt;&gt;1,IF(ISNUMBER(INDEX(Import.PLE,Detalhamento!$E206,Detalhamento!AP$15)),IF(INDEX(Import.PLE,Detalhamento!$E206,Detalhamento!AP$15)&lt;=mediçao,0,OFFSET(Import.PLQ,$A206-1,AP$15-1,1,1)),OFFSET(Import.PLQ,$A206-1,AP$15-1,1,1)),(1-PLE!$AA$28)*OFFSET(Import.PLQ,$A206-1,AP$15-1,1,1))))</f>
        <v>0</v>
      </c>
      <c r="AQ206" s="144">
        <f ca="1">IF(AQ$13="",0,CHOOSE(Detalhamento.OpçãoServiços,OFFSET(Import.PLQ,$A206-1,AQ$15-1,1,1),IF($E206&lt;&gt;1,IF(ISNUMBER(INDEX(Import.PLE,Detalhamento!$E206,Detalhamento!AQ$15)),IF(INDEX(Import.PLE,Detalhamento!$E206,Detalhamento!AQ$15)&lt;=mediçao,OFFSET(Import.PLQ,$A206-1,AQ$15-1,1,1),0),0),PLE!$AA$28*OFFSET(Import.PLQ,$A206-1,AQ$15-1,1,1)),IF($E206&lt;&gt;1,IF(ISNUMBER(INDEX(Import.PLE,Detalhamento!$E206,Detalhamento!AQ$15)),IF(INDEX(Import.PLE,Detalhamento!$E206,Detalhamento!AQ$15)&lt;=mediçao,0,OFFSET(Import.PLQ,$A206-1,AQ$15-1,1,1)),OFFSET(Import.PLQ,$A206-1,AQ$15-1,1,1)),(1-PLE!$AA$28)*OFFSET(Import.PLQ,$A206-1,AQ$15-1,1,1))))</f>
        <v>0</v>
      </c>
      <c r="AR206" s="144">
        <f ca="1">IF(AR$13="",0,CHOOSE(Detalhamento.OpçãoServiços,OFFSET(Import.PLQ,$A206-1,AR$15-1,1,1),IF($E206&lt;&gt;1,IF(ISNUMBER(INDEX(Import.PLE,Detalhamento!$E206,Detalhamento!AR$15)),IF(INDEX(Import.PLE,Detalhamento!$E206,Detalhamento!AR$15)&lt;=mediçao,OFFSET(Import.PLQ,$A206-1,AR$15-1,1,1),0),0),PLE!$AA$28*OFFSET(Import.PLQ,$A206-1,AR$15-1,1,1)),IF($E206&lt;&gt;1,IF(ISNUMBER(INDEX(Import.PLE,Detalhamento!$E206,Detalhamento!AR$15)),IF(INDEX(Import.PLE,Detalhamento!$E206,Detalhamento!AR$15)&lt;=mediçao,0,OFFSET(Import.PLQ,$A206-1,AR$15-1,1,1)),OFFSET(Import.PLQ,$A206-1,AR$15-1,1,1)),(1-PLE!$AA$28)*OFFSET(Import.PLQ,$A206-1,AR$15-1,1,1))))</f>
        <v>0</v>
      </c>
      <c r="AS206" s="144">
        <f ca="1">IF(AS$13="",0,CHOOSE(Detalhamento.OpçãoServiços,OFFSET(Import.PLQ,$A206-1,AS$15-1,1,1),IF($E206&lt;&gt;1,IF(ISNUMBER(INDEX(Import.PLE,Detalhamento!$E206,Detalhamento!AS$15)),IF(INDEX(Import.PLE,Detalhamento!$E206,Detalhamento!AS$15)&lt;=mediçao,OFFSET(Import.PLQ,$A206-1,AS$15-1,1,1),0),0),PLE!$AA$28*OFFSET(Import.PLQ,$A206-1,AS$15-1,1,1)),IF($E206&lt;&gt;1,IF(ISNUMBER(INDEX(Import.PLE,Detalhamento!$E206,Detalhamento!AS$15)),IF(INDEX(Import.PLE,Detalhamento!$E206,Detalhamento!AS$15)&lt;=mediçao,0,OFFSET(Import.PLQ,$A206-1,AS$15-1,1,1)),OFFSET(Import.PLQ,$A206-1,AS$15-1,1,1)),(1-PLE!$AA$28)*OFFSET(Import.PLQ,$A206-1,AS$15-1,1,1))))</f>
        <v>0</v>
      </c>
      <c r="AT206" s="144">
        <f ca="1">IF(AT$13="",0,CHOOSE(Detalhamento.OpçãoServiços,OFFSET(Import.PLQ,$A206-1,AT$15-1,1,1),IF($E206&lt;&gt;1,IF(ISNUMBER(INDEX(Import.PLE,Detalhamento!$E206,Detalhamento!AT$15)),IF(INDEX(Import.PLE,Detalhamento!$E206,Detalhamento!AT$15)&lt;=mediçao,OFFSET(Import.PLQ,$A206-1,AT$15-1,1,1),0),0),PLE!$AA$28*OFFSET(Import.PLQ,$A206-1,AT$15-1,1,1)),IF($E206&lt;&gt;1,IF(ISNUMBER(INDEX(Import.PLE,Detalhamento!$E206,Detalhamento!AT$15)),IF(INDEX(Import.PLE,Detalhamento!$E206,Detalhamento!AT$15)&lt;=mediçao,0,OFFSET(Import.PLQ,$A206-1,AT$15-1,1,1)),OFFSET(Import.PLQ,$A206-1,AT$15-1,1,1)),(1-PLE!$AA$28)*OFFSET(Import.PLQ,$A206-1,AT$15-1,1,1))))</f>
        <v>0</v>
      </c>
      <c r="AU206" s="144">
        <f ca="1">IF(AU$13="",0,CHOOSE(Detalhamento.OpçãoServiços,OFFSET(Import.PLQ,$A206-1,AU$15-1,1,1),IF($E206&lt;&gt;1,IF(ISNUMBER(INDEX(Import.PLE,Detalhamento!$E206,Detalhamento!AU$15)),IF(INDEX(Import.PLE,Detalhamento!$E206,Detalhamento!AU$15)&lt;=mediçao,OFFSET(Import.PLQ,$A206-1,AU$15-1,1,1),0),0),PLE!$AA$28*OFFSET(Import.PLQ,$A206-1,AU$15-1,1,1)),IF($E206&lt;&gt;1,IF(ISNUMBER(INDEX(Import.PLE,Detalhamento!$E206,Detalhamento!AU$15)),IF(INDEX(Import.PLE,Detalhamento!$E206,Detalhamento!AU$15)&lt;=mediçao,0,OFFSET(Import.PLQ,$A206-1,AU$15-1,1,1)),OFFSET(Import.PLQ,$A206-1,AU$15-1,1,1)),(1-PLE!$AA$28)*OFFSET(Import.PLQ,$A206-1,AU$15-1,1,1))))</f>
        <v>0</v>
      </c>
      <c r="AV206" s="144">
        <f ca="1">IF(AV$13="",0,CHOOSE(Detalhamento.OpçãoServiços,OFFSET(Import.PLQ,$A206-1,AV$15-1,1,1),IF($E206&lt;&gt;1,IF(ISNUMBER(INDEX(Import.PLE,Detalhamento!$E206,Detalhamento!AV$15)),IF(INDEX(Import.PLE,Detalhamento!$E206,Detalhamento!AV$15)&lt;=mediçao,OFFSET(Import.PLQ,$A206-1,AV$15-1,1,1),0),0),PLE!$AA$28*OFFSET(Import.PLQ,$A206-1,AV$15-1,1,1)),IF($E206&lt;&gt;1,IF(ISNUMBER(INDEX(Import.PLE,Detalhamento!$E206,Detalhamento!AV$15)),IF(INDEX(Import.PLE,Detalhamento!$E206,Detalhamento!AV$15)&lt;=mediçao,0,OFFSET(Import.PLQ,$A206-1,AV$15-1,1,1)),OFFSET(Import.PLQ,$A206-1,AV$15-1,1,1)),(1-PLE!$AA$28)*OFFSET(Import.PLQ,$A206-1,AV$15-1,1,1))))</f>
        <v>0</v>
      </c>
      <c r="AW206" s="144">
        <f ca="1">IF(AW$13="",0,CHOOSE(Detalhamento.OpçãoServiços,OFFSET(Import.PLQ,$A206-1,AW$15-1,1,1),IF($E206&lt;&gt;1,IF(ISNUMBER(INDEX(Import.PLE,Detalhamento!$E206,Detalhamento!AW$15)),IF(INDEX(Import.PLE,Detalhamento!$E206,Detalhamento!AW$15)&lt;=mediçao,OFFSET(Import.PLQ,$A206-1,AW$15-1,1,1),0),0),PLE!$AA$28*OFFSET(Import.PLQ,$A206-1,AW$15-1,1,1)),IF($E206&lt;&gt;1,IF(ISNUMBER(INDEX(Import.PLE,Detalhamento!$E206,Detalhamento!AW$15)),IF(INDEX(Import.PLE,Detalhamento!$E206,Detalhamento!AW$15)&lt;=mediçao,0,OFFSET(Import.PLQ,$A206-1,AW$15-1,1,1)),OFFSET(Import.PLQ,$A206-1,AW$15-1,1,1)),(1-PLE!$AA$28)*OFFSET(Import.PLQ,$A206-1,AW$15-1,1,1))))</f>
        <v>0</v>
      </c>
      <c r="AX206" s="144">
        <f ca="1">IF(AX$13="",0,CHOOSE(Detalhamento.OpçãoServiços,OFFSET(Import.PLQ,$A206-1,AX$15-1,1,1),IF($E206&lt;&gt;1,IF(ISNUMBER(INDEX(Import.PLE,Detalhamento!$E206,Detalhamento!AX$15)),IF(INDEX(Import.PLE,Detalhamento!$E206,Detalhamento!AX$15)&lt;=mediçao,OFFSET(Import.PLQ,$A206-1,AX$15-1,1,1),0),0),PLE!$AA$28*OFFSET(Import.PLQ,$A206-1,AX$15-1,1,1)),IF($E206&lt;&gt;1,IF(ISNUMBER(INDEX(Import.PLE,Detalhamento!$E206,Detalhamento!AX$15)),IF(INDEX(Import.PLE,Detalhamento!$E206,Detalhamento!AX$15)&lt;=mediçao,0,OFFSET(Import.PLQ,$A206-1,AX$15-1,1,1)),OFFSET(Import.PLQ,$A206-1,AX$15-1,1,1)),(1-PLE!$AA$28)*OFFSET(Import.PLQ,$A206-1,AX$15-1,1,1))))</f>
        <v>0</v>
      </c>
      <c r="AY206" s="144">
        <f ca="1">IF(AY$13="",0,CHOOSE(Detalhamento.OpçãoServiços,OFFSET(Import.PLQ,$A206-1,AY$15-1,1,1),IF($E206&lt;&gt;1,IF(ISNUMBER(INDEX(Import.PLE,Detalhamento!$E206,Detalhamento!AY$15)),IF(INDEX(Import.PLE,Detalhamento!$E206,Detalhamento!AY$15)&lt;=mediçao,OFFSET(Import.PLQ,$A206-1,AY$15-1,1,1),0),0),PLE!$AA$28*OFFSET(Import.PLQ,$A206-1,AY$15-1,1,1)),IF($E206&lt;&gt;1,IF(ISNUMBER(INDEX(Import.PLE,Detalhamento!$E206,Detalhamento!AY$15)),IF(INDEX(Import.PLE,Detalhamento!$E206,Detalhamento!AY$15)&lt;=mediçao,0,OFFSET(Import.PLQ,$A206-1,AY$15-1,1,1)),OFFSET(Import.PLQ,$A206-1,AY$15-1,1,1)),(1-PLE!$AA$28)*OFFSET(Import.PLQ,$A206-1,AY$15-1,1,1))))</f>
        <v>0</v>
      </c>
      <c r="AZ206" s="144">
        <f ca="1">IF(AZ$13="",0,CHOOSE(Detalhamento.OpçãoServiços,OFFSET(Import.PLQ,$A206-1,AZ$15-1,1,1),IF($E206&lt;&gt;1,IF(ISNUMBER(INDEX(Import.PLE,Detalhamento!$E206,Detalhamento!AZ$15)),IF(INDEX(Import.PLE,Detalhamento!$E206,Detalhamento!AZ$15)&lt;=mediçao,OFFSET(Import.PLQ,$A206-1,AZ$15-1,1,1),0),0),PLE!$AA$28*OFFSET(Import.PLQ,$A206-1,AZ$15-1,1,1)),IF($E206&lt;&gt;1,IF(ISNUMBER(INDEX(Import.PLE,Detalhamento!$E206,Detalhamento!AZ$15)),IF(INDEX(Import.PLE,Detalhamento!$E206,Detalhamento!AZ$15)&lt;=mediçao,0,OFFSET(Import.PLQ,$A206-1,AZ$15-1,1,1)),OFFSET(Import.PLQ,$A206-1,AZ$15-1,1,1)),(1-PLE!$AA$28)*OFFSET(Import.PLQ,$A206-1,AZ$15-1,1,1))))</f>
        <v>0</v>
      </c>
      <c r="BA206" s="144">
        <f ca="1">IF(BA$13="",0,CHOOSE(Detalhamento.OpçãoServiços,OFFSET(Import.PLQ,$A206-1,BA$15-1,1,1),IF($E206&lt;&gt;1,IF(ISNUMBER(INDEX(Import.PLE,Detalhamento!$E206,Detalhamento!BA$15)),IF(INDEX(Import.PLE,Detalhamento!$E206,Detalhamento!BA$15)&lt;=mediçao,OFFSET(Import.PLQ,$A206-1,BA$15-1,1,1),0),0),PLE!$AA$28*OFFSET(Import.PLQ,$A206-1,BA$15-1,1,1)),IF($E206&lt;&gt;1,IF(ISNUMBER(INDEX(Import.PLE,Detalhamento!$E206,Detalhamento!BA$15)),IF(INDEX(Import.PLE,Detalhamento!$E206,Detalhamento!BA$15)&lt;=mediçao,0,OFFSET(Import.PLQ,$A206-1,BA$15-1,1,1)),OFFSET(Import.PLQ,$A206-1,BA$15-1,1,1)),(1-PLE!$AA$28)*OFFSET(Import.PLQ,$A206-1,BA$15-1,1,1))))</f>
        <v>0</v>
      </c>
      <c r="BB206" s="144">
        <f ca="1">IF(BB$13="",0,CHOOSE(Detalhamento.OpçãoServiços,OFFSET(Import.PLQ,$A206-1,BB$15-1,1,1),IF($E206&lt;&gt;1,IF(ISNUMBER(INDEX(Import.PLE,Detalhamento!$E206,Detalhamento!BB$15)),IF(INDEX(Import.PLE,Detalhamento!$E206,Detalhamento!BB$15)&lt;=mediçao,OFFSET(Import.PLQ,$A206-1,BB$15-1,1,1),0),0),PLE!$AA$28*OFFSET(Import.PLQ,$A206-1,BB$15-1,1,1)),IF($E206&lt;&gt;1,IF(ISNUMBER(INDEX(Import.PLE,Detalhamento!$E206,Detalhamento!BB$15)),IF(INDEX(Import.PLE,Detalhamento!$E206,Detalhamento!BB$15)&lt;=mediçao,0,OFFSET(Import.PLQ,$A206-1,BB$15-1,1,1)),OFFSET(Import.PLQ,$A206-1,BB$15-1,1,1)),(1-PLE!$AA$28)*OFFSET(Import.PLQ,$A206-1,BB$15-1,1,1))))</f>
        <v>0</v>
      </c>
      <c r="BC206" s="144">
        <f ca="1">IF(BC$13="",0,CHOOSE(Detalhamento.OpçãoServiços,OFFSET(Import.PLQ,$A206-1,BC$15-1,1,1),IF($E206&lt;&gt;1,IF(ISNUMBER(INDEX(Import.PLE,Detalhamento!$E206,Detalhamento!BC$15)),IF(INDEX(Import.PLE,Detalhamento!$E206,Detalhamento!BC$15)&lt;=mediçao,OFFSET(Import.PLQ,$A206-1,BC$15-1,1,1),0),0),PLE!$AA$28*OFFSET(Import.PLQ,$A206-1,BC$15-1,1,1)),IF($E206&lt;&gt;1,IF(ISNUMBER(INDEX(Import.PLE,Detalhamento!$E206,Detalhamento!BC$15)),IF(INDEX(Import.PLE,Detalhamento!$E206,Detalhamento!BC$15)&lt;=mediçao,0,OFFSET(Import.PLQ,$A206-1,BC$15-1,1,1)),OFFSET(Import.PLQ,$A206-1,BC$15-1,1,1)),(1-PLE!$AA$28)*OFFSET(Import.PLQ,$A206-1,BC$15-1,1,1))))</f>
        <v>0</v>
      </c>
      <c r="BD206" s="144">
        <f ca="1">IF(BD$13="",0,CHOOSE(Detalhamento.OpçãoServiços,OFFSET(Import.PLQ,$A206-1,BD$15-1,1,1),IF($E206&lt;&gt;1,IF(ISNUMBER(INDEX(Import.PLE,Detalhamento!$E206,Detalhamento!BD$15)),IF(INDEX(Import.PLE,Detalhamento!$E206,Detalhamento!BD$15)&lt;=mediçao,OFFSET(Import.PLQ,$A206-1,BD$15-1,1,1),0),0),PLE!$AA$28*OFFSET(Import.PLQ,$A206-1,BD$15-1,1,1)),IF($E206&lt;&gt;1,IF(ISNUMBER(INDEX(Import.PLE,Detalhamento!$E206,Detalhamento!BD$15)),IF(INDEX(Import.PLE,Detalhamento!$E206,Detalhamento!BD$15)&lt;=mediçao,0,OFFSET(Import.PLQ,$A206-1,BD$15-1,1,1)),OFFSET(Import.PLQ,$A206-1,BD$15-1,1,1)),(1-PLE!$AA$28)*OFFSET(Import.PLQ,$A206-1,BD$15-1,1,1))))</f>
        <v>0</v>
      </c>
      <c r="BE206" s="144">
        <f ca="1">IF(BE$13="",0,CHOOSE(Detalhamento.OpçãoServiços,OFFSET(Import.PLQ,$A206-1,BE$15-1,1,1),IF($E206&lt;&gt;1,IF(ISNUMBER(INDEX(Import.PLE,Detalhamento!$E206,Detalhamento!BE$15)),IF(INDEX(Import.PLE,Detalhamento!$E206,Detalhamento!BE$15)&lt;=mediçao,OFFSET(Import.PLQ,$A206-1,BE$15-1,1,1),0),0),PLE!$AA$28*OFFSET(Import.PLQ,$A206-1,BE$15-1,1,1)),IF($E206&lt;&gt;1,IF(ISNUMBER(INDEX(Import.PLE,Detalhamento!$E206,Detalhamento!BE$15)),IF(INDEX(Import.PLE,Detalhamento!$E206,Detalhamento!BE$15)&lt;=mediçao,0,OFFSET(Import.PLQ,$A206-1,BE$15-1,1,1)),OFFSET(Import.PLQ,$A206-1,BE$15-1,1,1)),(1-PLE!$AA$28)*OFFSET(Import.PLQ,$A206-1,BE$15-1,1,1))))</f>
        <v>0</v>
      </c>
      <c r="BF206" s="144">
        <f ca="1">IF(BF$13="",0,CHOOSE(Detalhamento.OpçãoServiços,OFFSET(Import.PLQ,$A206-1,BF$15-1,1,1),IF($E206&lt;&gt;1,IF(ISNUMBER(INDEX(Import.PLE,Detalhamento!$E206,Detalhamento!BF$15)),IF(INDEX(Import.PLE,Detalhamento!$E206,Detalhamento!BF$15)&lt;=mediçao,OFFSET(Import.PLQ,$A206-1,BF$15-1,1,1),0),0),PLE!$AA$28*OFFSET(Import.PLQ,$A206-1,BF$15-1,1,1)),IF($E206&lt;&gt;1,IF(ISNUMBER(INDEX(Import.PLE,Detalhamento!$E206,Detalhamento!BF$15)),IF(INDEX(Import.PLE,Detalhamento!$E206,Detalhamento!BF$15)&lt;=mediçao,0,OFFSET(Import.PLQ,$A206-1,BF$15-1,1,1)),OFFSET(Import.PLQ,$A206-1,BF$15-1,1,1)),(1-PLE!$AA$28)*OFFSET(Import.PLQ,$A206-1,BF$15-1,1,1))))</f>
        <v>0</v>
      </c>
      <c r="BG206" s="144">
        <f ca="1">IF(BG$13="",0,CHOOSE(Detalhamento.OpçãoServiços,OFFSET(Import.PLQ,$A206-1,BG$15-1,1,1),IF($E206&lt;&gt;1,IF(ISNUMBER(INDEX(Import.PLE,Detalhamento!$E206,Detalhamento!BG$15)),IF(INDEX(Import.PLE,Detalhamento!$E206,Detalhamento!BG$15)&lt;=mediçao,OFFSET(Import.PLQ,$A206-1,BG$15-1,1,1),0),0),PLE!$AA$28*OFFSET(Import.PLQ,$A206-1,BG$15-1,1,1)),IF($E206&lt;&gt;1,IF(ISNUMBER(INDEX(Import.PLE,Detalhamento!$E206,Detalhamento!BG$15)),IF(INDEX(Import.PLE,Detalhamento!$E206,Detalhamento!BG$15)&lt;=mediçao,0,OFFSET(Import.PLQ,$A206-1,BG$15-1,1,1)),OFFSET(Import.PLQ,$A206-1,BG$15-1,1,1)),(1-PLE!$AA$28)*OFFSET(Import.PLQ,$A206-1,BG$15-1,1,1))))</f>
        <v>0</v>
      </c>
      <c r="BH206" s="144">
        <f ca="1">IF(BH$13="",0,CHOOSE(Detalhamento.OpçãoServiços,OFFSET(Import.PLQ,$A206-1,BH$15-1,1,1),IF($E206&lt;&gt;1,IF(ISNUMBER(INDEX(Import.PLE,Detalhamento!$E206,Detalhamento!BH$15)),IF(INDEX(Import.PLE,Detalhamento!$E206,Detalhamento!BH$15)&lt;=mediçao,OFFSET(Import.PLQ,$A206-1,BH$15-1,1,1),0),0),PLE!$AA$28*OFFSET(Import.PLQ,$A206-1,BH$15-1,1,1)),IF($E206&lt;&gt;1,IF(ISNUMBER(INDEX(Import.PLE,Detalhamento!$E206,Detalhamento!BH$15)),IF(INDEX(Import.PLE,Detalhamento!$E206,Detalhamento!BH$15)&lt;=mediçao,0,OFFSET(Import.PLQ,$A206-1,BH$15-1,1,1)),OFFSET(Import.PLQ,$A206-1,BH$15-1,1,1)),(1-PLE!$AA$28)*OFFSET(Import.PLQ,$A206-1,BH$15-1,1,1))))</f>
        <v>0</v>
      </c>
      <c r="BI206" s="144">
        <f ca="1">IF(BI$13="",0,CHOOSE(Detalhamento.OpçãoServiços,OFFSET(Import.PLQ,$A206-1,BI$15-1,1,1),IF($E206&lt;&gt;1,IF(ISNUMBER(INDEX(Import.PLE,Detalhamento!$E206,Detalhamento!BI$15)),IF(INDEX(Import.PLE,Detalhamento!$E206,Detalhamento!BI$15)&lt;=mediçao,OFFSET(Import.PLQ,$A206-1,BI$15-1,1,1),0),0),PLE!$AA$28*OFFSET(Import.PLQ,$A206-1,BI$15-1,1,1)),IF($E206&lt;&gt;1,IF(ISNUMBER(INDEX(Import.PLE,Detalhamento!$E206,Detalhamento!BI$15)),IF(INDEX(Import.PLE,Detalhamento!$E206,Detalhamento!BI$15)&lt;=mediçao,0,OFFSET(Import.PLQ,$A206-1,BI$15-1,1,1)),OFFSET(Import.PLQ,$A206-1,BI$15-1,1,1)),(1-PLE!$AA$28)*OFFSET(Import.PLQ,$A206-1,BI$15-1,1,1))))</f>
        <v>0</v>
      </c>
    </row>
    <row r="207" spans="1:61" ht="30" x14ac:dyDescent="0.2">
      <c r="A207" s="155">
        <v>162</v>
      </c>
      <c r="B207" s="21" t="str">
        <f t="shared" ca="1" si="25"/>
        <v>Serviço</v>
      </c>
      <c r="E207" s="153">
        <f t="shared" ca="1" si="26"/>
        <v>22</v>
      </c>
      <c r="F207" s="154">
        <f t="shared" ca="1" si="27"/>
        <v>220162</v>
      </c>
      <c r="G207" s="154" t="str">
        <f t="shared" ca="1" si="32"/>
        <v>2.4.1.1</v>
      </c>
      <c r="H207" s="182" t="str">
        <f t="shared" ca="1" si="32"/>
        <v>PORTA EM ALUMÍNIO DE ABRIR TIPO VENEZIANA COM GUARNIÇÃO, FIXAÇÃO COM PARAFUSOS - FORNECIMENTO E INSTALAÇÃO. AF_12/2019</v>
      </c>
      <c r="I207" s="37" t="str">
        <f t="shared" ca="1" si="28"/>
        <v>M2</v>
      </c>
      <c r="J207" s="144">
        <f t="shared" ca="1" si="29"/>
        <v>16.2</v>
      </c>
      <c r="K207" s="67"/>
      <c r="L207" s="144">
        <f ca="1">IF(L$13="",0,CHOOSE(Detalhamento.OpçãoServiços,OFFSET(Import.PLQ,$A207-1,L$15-1,1,1),IF($E207&lt;&gt;1,IF(ISNUMBER(INDEX(Import.PLE,Detalhamento!$E207,Detalhamento!L$15)),IF(INDEX(Import.PLE,Detalhamento!$E207,Detalhamento!L$15)&lt;=mediçao,OFFSET(Import.PLQ,$A207-1,L$15-1,1,1),0),0),PLE!$AA$28*OFFSET(Import.PLQ,$A207-1,L$15-1,1,1)),IF($E207&lt;&gt;1,IF(ISNUMBER(INDEX(Import.PLE,Detalhamento!$E207,Detalhamento!L$15)),IF(INDEX(Import.PLE,Detalhamento!$E207,Detalhamento!L$15)&lt;=mediçao,0,OFFSET(Import.PLQ,$A207-1,L$15-1,1,1)),OFFSET(Import.PLQ,$A207-1,L$15-1,1,1)),(1-PLE!$AA$28)*OFFSET(Import.PLQ,$A207-1,L$15-1,1,1))))</f>
        <v>16.2</v>
      </c>
      <c r="M207" s="144">
        <f ca="1">IF(M$13="",0,CHOOSE(Detalhamento.OpçãoServiços,OFFSET(Import.PLQ,$A207-1,M$15-1,1,1),IF($E207&lt;&gt;1,IF(ISNUMBER(INDEX(Import.PLE,Detalhamento!$E207,Detalhamento!M$15)),IF(INDEX(Import.PLE,Detalhamento!$E207,Detalhamento!M$15)&lt;=mediçao,OFFSET(Import.PLQ,$A207-1,M$15-1,1,1),0),0),PLE!$AA$28*OFFSET(Import.PLQ,$A207-1,M$15-1,1,1)),IF($E207&lt;&gt;1,IF(ISNUMBER(INDEX(Import.PLE,Detalhamento!$E207,Detalhamento!M$15)),IF(INDEX(Import.PLE,Detalhamento!$E207,Detalhamento!M$15)&lt;=mediçao,0,OFFSET(Import.PLQ,$A207-1,M$15-1,1,1)),OFFSET(Import.PLQ,$A207-1,M$15-1,1,1)),(1-PLE!$AA$28)*OFFSET(Import.PLQ,$A207-1,M$15-1,1,1))))</f>
        <v>0</v>
      </c>
      <c r="N207" s="144">
        <f ca="1">IF(N$13="",0,CHOOSE(Detalhamento.OpçãoServiços,OFFSET(Import.PLQ,$A207-1,N$15-1,1,1),IF($E207&lt;&gt;1,IF(ISNUMBER(INDEX(Import.PLE,Detalhamento!$E207,Detalhamento!N$15)),IF(INDEX(Import.PLE,Detalhamento!$E207,Detalhamento!N$15)&lt;=mediçao,OFFSET(Import.PLQ,$A207-1,N$15-1,1,1),0),0),PLE!$AA$28*OFFSET(Import.PLQ,$A207-1,N$15-1,1,1)),IF($E207&lt;&gt;1,IF(ISNUMBER(INDEX(Import.PLE,Detalhamento!$E207,Detalhamento!N$15)),IF(INDEX(Import.PLE,Detalhamento!$E207,Detalhamento!N$15)&lt;=mediçao,0,OFFSET(Import.PLQ,$A207-1,N$15-1,1,1)),OFFSET(Import.PLQ,$A207-1,N$15-1,1,1)),(1-PLE!$AA$28)*OFFSET(Import.PLQ,$A207-1,N$15-1,1,1))))</f>
        <v>0</v>
      </c>
      <c r="O207" s="144">
        <f ca="1">IF(O$13="",0,CHOOSE(Detalhamento.OpçãoServiços,OFFSET(Import.PLQ,$A207-1,O$15-1,1,1),IF($E207&lt;&gt;1,IF(ISNUMBER(INDEX(Import.PLE,Detalhamento!$E207,Detalhamento!O$15)),IF(INDEX(Import.PLE,Detalhamento!$E207,Detalhamento!O$15)&lt;=mediçao,OFFSET(Import.PLQ,$A207-1,O$15-1,1,1),0),0),PLE!$AA$28*OFFSET(Import.PLQ,$A207-1,O$15-1,1,1)),IF($E207&lt;&gt;1,IF(ISNUMBER(INDEX(Import.PLE,Detalhamento!$E207,Detalhamento!O$15)),IF(INDEX(Import.PLE,Detalhamento!$E207,Detalhamento!O$15)&lt;=mediçao,0,OFFSET(Import.PLQ,$A207-1,O$15-1,1,1)),OFFSET(Import.PLQ,$A207-1,O$15-1,1,1)),(1-PLE!$AA$28)*OFFSET(Import.PLQ,$A207-1,O$15-1,1,1))))</f>
        <v>0</v>
      </c>
      <c r="P207" s="144">
        <f ca="1">IF(P$13="",0,CHOOSE(Detalhamento.OpçãoServiços,OFFSET(Import.PLQ,$A207-1,P$15-1,1,1),IF($E207&lt;&gt;1,IF(ISNUMBER(INDEX(Import.PLE,Detalhamento!$E207,Detalhamento!P$15)),IF(INDEX(Import.PLE,Detalhamento!$E207,Detalhamento!P$15)&lt;=mediçao,OFFSET(Import.PLQ,$A207-1,P$15-1,1,1),0),0),PLE!$AA$28*OFFSET(Import.PLQ,$A207-1,P$15-1,1,1)),IF($E207&lt;&gt;1,IF(ISNUMBER(INDEX(Import.PLE,Detalhamento!$E207,Detalhamento!P$15)),IF(INDEX(Import.PLE,Detalhamento!$E207,Detalhamento!P$15)&lt;=mediçao,0,OFFSET(Import.PLQ,$A207-1,P$15-1,1,1)),OFFSET(Import.PLQ,$A207-1,P$15-1,1,1)),(1-PLE!$AA$28)*OFFSET(Import.PLQ,$A207-1,P$15-1,1,1))))</f>
        <v>0</v>
      </c>
      <c r="Q207" s="144">
        <f ca="1">IF(Q$13="",0,CHOOSE(Detalhamento.OpçãoServiços,OFFSET(Import.PLQ,$A207-1,Q$15-1,1,1),IF($E207&lt;&gt;1,IF(ISNUMBER(INDEX(Import.PLE,Detalhamento!$E207,Detalhamento!Q$15)),IF(INDEX(Import.PLE,Detalhamento!$E207,Detalhamento!Q$15)&lt;=mediçao,OFFSET(Import.PLQ,$A207-1,Q$15-1,1,1),0),0),PLE!$AA$28*OFFSET(Import.PLQ,$A207-1,Q$15-1,1,1)),IF($E207&lt;&gt;1,IF(ISNUMBER(INDEX(Import.PLE,Detalhamento!$E207,Detalhamento!Q$15)),IF(INDEX(Import.PLE,Detalhamento!$E207,Detalhamento!Q$15)&lt;=mediçao,0,OFFSET(Import.PLQ,$A207-1,Q$15-1,1,1)),OFFSET(Import.PLQ,$A207-1,Q$15-1,1,1)),(1-PLE!$AA$28)*OFFSET(Import.PLQ,$A207-1,Q$15-1,1,1))))</f>
        <v>0</v>
      </c>
      <c r="R207" s="144">
        <f ca="1">IF(R$13="",0,CHOOSE(Detalhamento.OpçãoServiços,OFFSET(Import.PLQ,$A207-1,R$15-1,1,1),IF($E207&lt;&gt;1,IF(ISNUMBER(INDEX(Import.PLE,Detalhamento!$E207,Detalhamento!R$15)),IF(INDEX(Import.PLE,Detalhamento!$E207,Detalhamento!R$15)&lt;=mediçao,OFFSET(Import.PLQ,$A207-1,R$15-1,1,1),0),0),PLE!$AA$28*OFFSET(Import.PLQ,$A207-1,R$15-1,1,1)),IF($E207&lt;&gt;1,IF(ISNUMBER(INDEX(Import.PLE,Detalhamento!$E207,Detalhamento!R$15)),IF(INDEX(Import.PLE,Detalhamento!$E207,Detalhamento!R$15)&lt;=mediçao,0,OFFSET(Import.PLQ,$A207-1,R$15-1,1,1)),OFFSET(Import.PLQ,$A207-1,R$15-1,1,1)),(1-PLE!$AA$28)*OFFSET(Import.PLQ,$A207-1,R$15-1,1,1))))</f>
        <v>0</v>
      </c>
      <c r="S207" s="144">
        <f ca="1">IF(S$13="",0,CHOOSE(Detalhamento.OpçãoServiços,OFFSET(Import.PLQ,$A207-1,S$15-1,1,1),IF($E207&lt;&gt;1,IF(ISNUMBER(INDEX(Import.PLE,Detalhamento!$E207,Detalhamento!S$15)),IF(INDEX(Import.PLE,Detalhamento!$E207,Detalhamento!S$15)&lt;=mediçao,OFFSET(Import.PLQ,$A207-1,S$15-1,1,1),0),0),PLE!$AA$28*OFFSET(Import.PLQ,$A207-1,S$15-1,1,1)),IF($E207&lt;&gt;1,IF(ISNUMBER(INDEX(Import.PLE,Detalhamento!$E207,Detalhamento!S$15)),IF(INDEX(Import.PLE,Detalhamento!$E207,Detalhamento!S$15)&lt;=mediçao,0,OFFSET(Import.PLQ,$A207-1,S$15-1,1,1)),OFFSET(Import.PLQ,$A207-1,S$15-1,1,1)),(1-PLE!$AA$28)*OFFSET(Import.PLQ,$A207-1,S$15-1,1,1))))</f>
        <v>0</v>
      </c>
      <c r="T207" s="144">
        <f ca="1">IF(T$13="",0,CHOOSE(Detalhamento.OpçãoServiços,OFFSET(Import.PLQ,$A207-1,T$15-1,1,1),IF($E207&lt;&gt;1,IF(ISNUMBER(INDEX(Import.PLE,Detalhamento!$E207,Detalhamento!T$15)),IF(INDEX(Import.PLE,Detalhamento!$E207,Detalhamento!T$15)&lt;=mediçao,OFFSET(Import.PLQ,$A207-1,T$15-1,1,1),0),0),PLE!$AA$28*OFFSET(Import.PLQ,$A207-1,T$15-1,1,1)),IF($E207&lt;&gt;1,IF(ISNUMBER(INDEX(Import.PLE,Detalhamento!$E207,Detalhamento!T$15)),IF(INDEX(Import.PLE,Detalhamento!$E207,Detalhamento!T$15)&lt;=mediçao,0,OFFSET(Import.PLQ,$A207-1,T$15-1,1,1)),OFFSET(Import.PLQ,$A207-1,T$15-1,1,1)),(1-PLE!$AA$28)*OFFSET(Import.PLQ,$A207-1,T$15-1,1,1))))</f>
        <v>0</v>
      </c>
      <c r="U207" s="144">
        <f ca="1">IF(U$13="",0,CHOOSE(Detalhamento.OpçãoServiços,OFFSET(Import.PLQ,$A207-1,U$15-1,1,1),IF($E207&lt;&gt;1,IF(ISNUMBER(INDEX(Import.PLE,Detalhamento!$E207,Detalhamento!U$15)),IF(INDEX(Import.PLE,Detalhamento!$E207,Detalhamento!U$15)&lt;=mediçao,OFFSET(Import.PLQ,$A207-1,U$15-1,1,1),0),0),PLE!$AA$28*OFFSET(Import.PLQ,$A207-1,U$15-1,1,1)),IF($E207&lt;&gt;1,IF(ISNUMBER(INDEX(Import.PLE,Detalhamento!$E207,Detalhamento!U$15)),IF(INDEX(Import.PLE,Detalhamento!$E207,Detalhamento!U$15)&lt;=mediçao,0,OFFSET(Import.PLQ,$A207-1,U$15-1,1,1)),OFFSET(Import.PLQ,$A207-1,U$15-1,1,1)),(1-PLE!$AA$28)*OFFSET(Import.PLQ,$A207-1,U$15-1,1,1))))</f>
        <v>0</v>
      </c>
      <c r="V207" s="144">
        <f ca="1">IF(V$13="",0,CHOOSE(Detalhamento.OpçãoServiços,OFFSET(Import.PLQ,$A207-1,V$15-1,1,1),IF($E207&lt;&gt;1,IF(ISNUMBER(INDEX(Import.PLE,Detalhamento!$E207,Detalhamento!V$15)),IF(INDEX(Import.PLE,Detalhamento!$E207,Detalhamento!V$15)&lt;=mediçao,OFFSET(Import.PLQ,$A207-1,V$15-1,1,1),0),0),PLE!$AA$28*OFFSET(Import.PLQ,$A207-1,V$15-1,1,1)),IF($E207&lt;&gt;1,IF(ISNUMBER(INDEX(Import.PLE,Detalhamento!$E207,Detalhamento!V$15)),IF(INDEX(Import.PLE,Detalhamento!$E207,Detalhamento!V$15)&lt;=mediçao,0,OFFSET(Import.PLQ,$A207-1,V$15-1,1,1)),OFFSET(Import.PLQ,$A207-1,V$15-1,1,1)),(1-PLE!$AA$28)*OFFSET(Import.PLQ,$A207-1,V$15-1,1,1))))</f>
        <v>0</v>
      </c>
      <c r="W207" s="144">
        <f ca="1">IF(W$13="",0,CHOOSE(Detalhamento.OpçãoServiços,OFFSET(Import.PLQ,$A207-1,W$15-1,1,1),IF($E207&lt;&gt;1,IF(ISNUMBER(INDEX(Import.PLE,Detalhamento!$E207,Detalhamento!W$15)),IF(INDEX(Import.PLE,Detalhamento!$E207,Detalhamento!W$15)&lt;=mediçao,OFFSET(Import.PLQ,$A207-1,W$15-1,1,1),0),0),PLE!$AA$28*OFFSET(Import.PLQ,$A207-1,W$15-1,1,1)),IF($E207&lt;&gt;1,IF(ISNUMBER(INDEX(Import.PLE,Detalhamento!$E207,Detalhamento!W$15)),IF(INDEX(Import.PLE,Detalhamento!$E207,Detalhamento!W$15)&lt;=mediçao,0,OFFSET(Import.PLQ,$A207-1,W$15-1,1,1)),OFFSET(Import.PLQ,$A207-1,W$15-1,1,1)),(1-PLE!$AA$28)*OFFSET(Import.PLQ,$A207-1,W$15-1,1,1))))</f>
        <v>0</v>
      </c>
      <c r="X207" s="144">
        <f ca="1">IF(X$13="",0,CHOOSE(Detalhamento.OpçãoServiços,OFFSET(Import.PLQ,$A207-1,X$15-1,1,1),IF($E207&lt;&gt;1,IF(ISNUMBER(INDEX(Import.PLE,Detalhamento!$E207,Detalhamento!X$15)),IF(INDEX(Import.PLE,Detalhamento!$E207,Detalhamento!X$15)&lt;=mediçao,OFFSET(Import.PLQ,$A207-1,X$15-1,1,1),0),0),PLE!$AA$28*OFFSET(Import.PLQ,$A207-1,X$15-1,1,1)),IF($E207&lt;&gt;1,IF(ISNUMBER(INDEX(Import.PLE,Detalhamento!$E207,Detalhamento!X$15)),IF(INDEX(Import.PLE,Detalhamento!$E207,Detalhamento!X$15)&lt;=mediçao,0,OFFSET(Import.PLQ,$A207-1,X$15-1,1,1)),OFFSET(Import.PLQ,$A207-1,X$15-1,1,1)),(1-PLE!$AA$28)*OFFSET(Import.PLQ,$A207-1,X$15-1,1,1))))</f>
        <v>0</v>
      </c>
      <c r="Y207" s="144">
        <f ca="1">IF(Y$13="",0,CHOOSE(Detalhamento.OpçãoServiços,OFFSET(Import.PLQ,$A207-1,Y$15-1,1,1),IF($E207&lt;&gt;1,IF(ISNUMBER(INDEX(Import.PLE,Detalhamento!$E207,Detalhamento!Y$15)),IF(INDEX(Import.PLE,Detalhamento!$E207,Detalhamento!Y$15)&lt;=mediçao,OFFSET(Import.PLQ,$A207-1,Y$15-1,1,1),0),0),PLE!$AA$28*OFFSET(Import.PLQ,$A207-1,Y$15-1,1,1)),IF($E207&lt;&gt;1,IF(ISNUMBER(INDEX(Import.PLE,Detalhamento!$E207,Detalhamento!Y$15)),IF(INDEX(Import.PLE,Detalhamento!$E207,Detalhamento!Y$15)&lt;=mediçao,0,OFFSET(Import.PLQ,$A207-1,Y$15-1,1,1)),OFFSET(Import.PLQ,$A207-1,Y$15-1,1,1)),(1-PLE!$AA$28)*OFFSET(Import.PLQ,$A207-1,Y$15-1,1,1))))</f>
        <v>0</v>
      </c>
      <c r="Z207" s="144">
        <f ca="1">IF(Z$13="",0,CHOOSE(Detalhamento.OpçãoServiços,OFFSET(Import.PLQ,$A207-1,Z$15-1,1,1),IF($E207&lt;&gt;1,IF(ISNUMBER(INDEX(Import.PLE,Detalhamento!$E207,Detalhamento!Z$15)),IF(INDEX(Import.PLE,Detalhamento!$E207,Detalhamento!Z$15)&lt;=mediçao,OFFSET(Import.PLQ,$A207-1,Z$15-1,1,1),0),0),PLE!$AA$28*OFFSET(Import.PLQ,$A207-1,Z$15-1,1,1)),IF($E207&lt;&gt;1,IF(ISNUMBER(INDEX(Import.PLE,Detalhamento!$E207,Detalhamento!Z$15)),IF(INDEX(Import.PLE,Detalhamento!$E207,Detalhamento!Z$15)&lt;=mediçao,0,OFFSET(Import.PLQ,$A207-1,Z$15-1,1,1)),OFFSET(Import.PLQ,$A207-1,Z$15-1,1,1)),(1-PLE!$AA$28)*OFFSET(Import.PLQ,$A207-1,Z$15-1,1,1))))</f>
        <v>0</v>
      </c>
      <c r="AA207" s="144">
        <f ca="1">IF(AA$13="",0,CHOOSE(Detalhamento.OpçãoServiços,OFFSET(Import.PLQ,$A207-1,AA$15-1,1,1),IF($E207&lt;&gt;1,IF(ISNUMBER(INDEX(Import.PLE,Detalhamento!$E207,Detalhamento!AA$15)),IF(INDEX(Import.PLE,Detalhamento!$E207,Detalhamento!AA$15)&lt;=mediçao,OFFSET(Import.PLQ,$A207-1,AA$15-1,1,1),0),0),PLE!$AA$28*OFFSET(Import.PLQ,$A207-1,AA$15-1,1,1)),IF($E207&lt;&gt;1,IF(ISNUMBER(INDEX(Import.PLE,Detalhamento!$E207,Detalhamento!AA$15)),IF(INDEX(Import.PLE,Detalhamento!$E207,Detalhamento!AA$15)&lt;=mediçao,0,OFFSET(Import.PLQ,$A207-1,AA$15-1,1,1)),OFFSET(Import.PLQ,$A207-1,AA$15-1,1,1)),(1-PLE!$AA$28)*OFFSET(Import.PLQ,$A207-1,AA$15-1,1,1))))</f>
        <v>0</v>
      </c>
      <c r="AB207" s="144">
        <f ca="1">IF(AB$13="",0,CHOOSE(Detalhamento.OpçãoServiços,OFFSET(Import.PLQ,$A207-1,AB$15-1,1,1),IF($E207&lt;&gt;1,IF(ISNUMBER(INDEX(Import.PLE,Detalhamento!$E207,Detalhamento!AB$15)),IF(INDEX(Import.PLE,Detalhamento!$E207,Detalhamento!AB$15)&lt;=mediçao,OFFSET(Import.PLQ,$A207-1,AB$15-1,1,1),0),0),PLE!$AA$28*OFFSET(Import.PLQ,$A207-1,AB$15-1,1,1)),IF($E207&lt;&gt;1,IF(ISNUMBER(INDEX(Import.PLE,Detalhamento!$E207,Detalhamento!AB$15)),IF(INDEX(Import.PLE,Detalhamento!$E207,Detalhamento!AB$15)&lt;=mediçao,0,OFFSET(Import.PLQ,$A207-1,AB$15-1,1,1)),OFFSET(Import.PLQ,$A207-1,AB$15-1,1,1)),(1-PLE!$AA$28)*OFFSET(Import.PLQ,$A207-1,AB$15-1,1,1))))</f>
        <v>0</v>
      </c>
      <c r="AC207" s="144">
        <f ca="1">IF(AC$13="",0,CHOOSE(Detalhamento.OpçãoServiços,OFFSET(Import.PLQ,$A207-1,AC$15-1,1,1),IF($E207&lt;&gt;1,IF(ISNUMBER(INDEX(Import.PLE,Detalhamento!$E207,Detalhamento!AC$15)),IF(INDEX(Import.PLE,Detalhamento!$E207,Detalhamento!AC$15)&lt;=mediçao,OFFSET(Import.PLQ,$A207-1,AC$15-1,1,1),0),0),PLE!$AA$28*OFFSET(Import.PLQ,$A207-1,AC$15-1,1,1)),IF($E207&lt;&gt;1,IF(ISNUMBER(INDEX(Import.PLE,Detalhamento!$E207,Detalhamento!AC$15)),IF(INDEX(Import.PLE,Detalhamento!$E207,Detalhamento!AC$15)&lt;=mediçao,0,OFFSET(Import.PLQ,$A207-1,AC$15-1,1,1)),OFFSET(Import.PLQ,$A207-1,AC$15-1,1,1)),(1-PLE!$AA$28)*OFFSET(Import.PLQ,$A207-1,AC$15-1,1,1))))</f>
        <v>0</v>
      </c>
      <c r="AD207" s="144">
        <f ca="1">IF(AD$13="",0,CHOOSE(Detalhamento.OpçãoServiços,OFFSET(Import.PLQ,$A207-1,AD$15-1,1,1),IF($E207&lt;&gt;1,IF(ISNUMBER(INDEX(Import.PLE,Detalhamento!$E207,Detalhamento!AD$15)),IF(INDEX(Import.PLE,Detalhamento!$E207,Detalhamento!AD$15)&lt;=mediçao,OFFSET(Import.PLQ,$A207-1,AD$15-1,1,1),0),0),PLE!$AA$28*OFFSET(Import.PLQ,$A207-1,AD$15-1,1,1)),IF($E207&lt;&gt;1,IF(ISNUMBER(INDEX(Import.PLE,Detalhamento!$E207,Detalhamento!AD$15)),IF(INDEX(Import.PLE,Detalhamento!$E207,Detalhamento!AD$15)&lt;=mediçao,0,OFFSET(Import.PLQ,$A207-1,AD$15-1,1,1)),OFFSET(Import.PLQ,$A207-1,AD$15-1,1,1)),(1-PLE!$AA$28)*OFFSET(Import.PLQ,$A207-1,AD$15-1,1,1))))</f>
        <v>0</v>
      </c>
      <c r="AE207" s="144">
        <f ca="1">IF(AE$13="",0,CHOOSE(Detalhamento.OpçãoServiços,OFFSET(Import.PLQ,$A207-1,AE$15-1,1,1),IF($E207&lt;&gt;1,IF(ISNUMBER(INDEX(Import.PLE,Detalhamento!$E207,Detalhamento!AE$15)),IF(INDEX(Import.PLE,Detalhamento!$E207,Detalhamento!AE$15)&lt;=mediçao,OFFSET(Import.PLQ,$A207-1,AE$15-1,1,1),0),0),PLE!$AA$28*OFFSET(Import.PLQ,$A207-1,AE$15-1,1,1)),IF($E207&lt;&gt;1,IF(ISNUMBER(INDEX(Import.PLE,Detalhamento!$E207,Detalhamento!AE$15)),IF(INDEX(Import.PLE,Detalhamento!$E207,Detalhamento!AE$15)&lt;=mediçao,0,OFFSET(Import.PLQ,$A207-1,AE$15-1,1,1)),OFFSET(Import.PLQ,$A207-1,AE$15-1,1,1)),(1-PLE!$AA$28)*OFFSET(Import.PLQ,$A207-1,AE$15-1,1,1))))</f>
        <v>0</v>
      </c>
      <c r="AF207" s="144">
        <f ca="1">IF(AF$13="",0,CHOOSE(Detalhamento.OpçãoServiços,OFFSET(Import.PLQ,$A207-1,AF$15-1,1,1),IF($E207&lt;&gt;1,IF(ISNUMBER(INDEX(Import.PLE,Detalhamento!$E207,Detalhamento!AF$15)),IF(INDEX(Import.PLE,Detalhamento!$E207,Detalhamento!AF$15)&lt;=mediçao,OFFSET(Import.PLQ,$A207-1,AF$15-1,1,1),0),0),PLE!$AA$28*OFFSET(Import.PLQ,$A207-1,AF$15-1,1,1)),IF($E207&lt;&gt;1,IF(ISNUMBER(INDEX(Import.PLE,Detalhamento!$E207,Detalhamento!AF$15)),IF(INDEX(Import.PLE,Detalhamento!$E207,Detalhamento!AF$15)&lt;=mediçao,0,OFFSET(Import.PLQ,$A207-1,AF$15-1,1,1)),OFFSET(Import.PLQ,$A207-1,AF$15-1,1,1)),(1-PLE!$AA$28)*OFFSET(Import.PLQ,$A207-1,AF$15-1,1,1))))</f>
        <v>0</v>
      </c>
      <c r="AG207" s="144">
        <f ca="1">IF(AG$13="",0,CHOOSE(Detalhamento.OpçãoServiços,OFFSET(Import.PLQ,$A207-1,AG$15-1,1,1),IF($E207&lt;&gt;1,IF(ISNUMBER(INDEX(Import.PLE,Detalhamento!$E207,Detalhamento!AG$15)),IF(INDEX(Import.PLE,Detalhamento!$E207,Detalhamento!AG$15)&lt;=mediçao,OFFSET(Import.PLQ,$A207-1,AG$15-1,1,1),0),0),PLE!$AA$28*OFFSET(Import.PLQ,$A207-1,AG$15-1,1,1)),IF($E207&lt;&gt;1,IF(ISNUMBER(INDEX(Import.PLE,Detalhamento!$E207,Detalhamento!AG$15)),IF(INDEX(Import.PLE,Detalhamento!$E207,Detalhamento!AG$15)&lt;=mediçao,0,OFFSET(Import.PLQ,$A207-1,AG$15-1,1,1)),OFFSET(Import.PLQ,$A207-1,AG$15-1,1,1)),(1-PLE!$AA$28)*OFFSET(Import.PLQ,$A207-1,AG$15-1,1,1))))</f>
        <v>0</v>
      </c>
      <c r="AH207" s="144">
        <f ca="1">IF(AH$13="",0,CHOOSE(Detalhamento.OpçãoServiços,OFFSET(Import.PLQ,$A207-1,AH$15-1,1,1),IF($E207&lt;&gt;1,IF(ISNUMBER(INDEX(Import.PLE,Detalhamento!$E207,Detalhamento!AH$15)),IF(INDEX(Import.PLE,Detalhamento!$E207,Detalhamento!AH$15)&lt;=mediçao,OFFSET(Import.PLQ,$A207-1,AH$15-1,1,1),0),0),PLE!$AA$28*OFFSET(Import.PLQ,$A207-1,AH$15-1,1,1)),IF($E207&lt;&gt;1,IF(ISNUMBER(INDEX(Import.PLE,Detalhamento!$E207,Detalhamento!AH$15)),IF(INDEX(Import.PLE,Detalhamento!$E207,Detalhamento!AH$15)&lt;=mediçao,0,OFFSET(Import.PLQ,$A207-1,AH$15-1,1,1)),OFFSET(Import.PLQ,$A207-1,AH$15-1,1,1)),(1-PLE!$AA$28)*OFFSET(Import.PLQ,$A207-1,AH$15-1,1,1))))</f>
        <v>0</v>
      </c>
      <c r="AI207" s="144">
        <f ca="1">IF(AI$13="",0,CHOOSE(Detalhamento.OpçãoServiços,OFFSET(Import.PLQ,$A207-1,AI$15-1,1,1),IF($E207&lt;&gt;1,IF(ISNUMBER(INDEX(Import.PLE,Detalhamento!$E207,Detalhamento!AI$15)),IF(INDEX(Import.PLE,Detalhamento!$E207,Detalhamento!AI$15)&lt;=mediçao,OFFSET(Import.PLQ,$A207-1,AI$15-1,1,1),0),0),PLE!$AA$28*OFFSET(Import.PLQ,$A207-1,AI$15-1,1,1)),IF($E207&lt;&gt;1,IF(ISNUMBER(INDEX(Import.PLE,Detalhamento!$E207,Detalhamento!AI$15)),IF(INDEX(Import.PLE,Detalhamento!$E207,Detalhamento!AI$15)&lt;=mediçao,0,OFFSET(Import.PLQ,$A207-1,AI$15-1,1,1)),OFFSET(Import.PLQ,$A207-1,AI$15-1,1,1)),(1-PLE!$AA$28)*OFFSET(Import.PLQ,$A207-1,AI$15-1,1,1))))</f>
        <v>0</v>
      </c>
      <c r="AJ207" s="144">
        <f ca="1">IF(AJ$13="",0,CHOOSE(Detalhamento.OpçãoServiços,OFFSET(Import.PLQ,$A207-1,AJ$15-1,1,1),IF($E207&lt;&gt;1,IF(ISNUMBER(INDEX(Import.PLE,Detalhamento!$E207,Detalhamento!AJ$15)),IF(INDEX(Import.PLE,Detalhamento!$E207,Detalhamento!AJ$15)&lt;=mediçao,OFFSET(Import.PLQ,$A207-1,AJ$15-1,1,1),0),0),PLE!$AA$28*OFFSET(Import.PLQ,$A207-1,AJ$15-1,1,1)),IF($E207&lt;&gt;1,IF(ISNUMBER(INDEX(Import.PLE,Detalhamento!$E207,Detalhamento!AJ$15)),IF(INDEX(Import.PLE,Detalhamento!$E207,Detalhamento!AJ$15)&lt;=mediçao,0,OFFSET(Import.PLQ,$A207-1,AJ$15-1,1,1)),OFFSET(Import.PLQ,$A207-1,AJ$15-1,1,1)),(1-PLE!$AA$28)*OFFSET(Import.PLQ,$A207-1,AJ$15-1,1,1))))</f>
        <v>0</v>
      </c>
      <c r="AK207" s="144">
        <f ca="1">IF(AK$13="",0,CHOOSE(Detalhamento.OpçãoServiços,OFFSET(Import.PLQ,$A207-1,AK$15-1,1,1),IF($E207&lt;&gt;1,IF(ISNUMBER(INDEX(Import.PLE,Detalhamento!$E207,Detalhamento!AK$15)),IF(INDEX(Import.PLE,Detalhamento!$E207,Detalhamento!AK$15)&lt;=mediçao,OFFSET(Import.PLQ,$A207-1,AK$15-1,1,1),0),0),PLE!$AA$28*OFFSET(Import.PLQ,$A207-1,AK$15-1,1,1)),IF($E207&lt;&gt;1,IF(ISNUMBER(INDEX(Import.PLE,Detalhamento!$E207,Detalhamento!AK$15)),IF(INDEX(Import.PLE,Detalhamento!$E207,Detalhamento!AK$15)&lt;=mediçao,0,OFFSET(Import.PLQ,$A207-1,AK$15-1,1,1)),OFFSET(Import.PLQ,$A207-1,AK$15-1,1,1)),(1-PLE!$AA$28)*OFFSET(Import.PLQ,$A207-1,AK$15-1,1,1))))</f>
        <v>0</v>
      </c>
      <c r="AL207" s="144">
        <f ca="1">IF(AL$13="",0,CHOOSE(Detalhamento.OpçãoServiços,OFFSET(Import.PLQ,$A207-1,AL$15-1,1,1),IF($E207&lt;&gt;1,IF(ISNUMBER(INDEX(Import.PLE,Detalhamento!$E207,Detalhamento!AL$15)),IF(INDEX(Import.PLE,Detalhamento!$E207,Detalhamento!AL$15)&lt;=mediçao,OFFSET(Import.PLQ,$A207-1,AL$15-1,1,1),0),0),PLE!$AA$28*OFFSET(Import.PLQ,$A207-1,AL$15-1,1,1)),IF($E207&lt;&gt;1,IF(ISNUMBER(INDEX(Import.PLE,Detalhamento!$E207,Detalhamento!AL$15)),IF(INDEX(Import.PLE,Detalhamento!$E207,Detalhamento!AL$15)&lt;=mediçao,0,OFFSET(Import.PLQ,$A207-1,AL$15-1,1,1)),OFFSET(Import.PLQ,$A207-1,AL$15-1,1,1)),(1-PLE!$AA$28)*OFFSET(Import.PLQ,$A207-1,AL$15-1,1,1))))</f>
        <v>0</v>
      </c>
      <c r="AM207" s="144">
        <f ca="1">IF(AM$13="",0,CHOOSE(Detalhamento.OpçãoServiços,OFFSET(Import.PLQ,$A207-1,AM$15-1,1,1),IF($E207&lt;&gt;1,IF(ISNUMBER(INDEX(Import.PLE,Detalhamento!$E207,Detalhamento!AM$15)),IF(INDEX(Import.PLE,Detalhamento!$E207,Detalhamento!AM$15)&lt;=mediçao,OFFSET(Import.PLQ,$A207-1,AM$15-1,1,1),0),0),PLE!$AA$28*OFFSET(Import.PLQ,$A207-1,AM$15-1,1,1)),IF($E207&lt;&gt;1,IF(ISNUMBER(INDEX(Import.PLE,Detalhamento!$E207,Detalhamento!AM$15)),IF(INDEX(Import.PLE,Detalhamento!$E207,Detalhamento!AM$15)&lt;=mediçao,0,OFFSET(Import.PLQ,$A207-1,AM$15-1,1,1)),OFFSET(Import.PLQ,$A207-1,AM$15-1,1,1)),(1-PLE!$AA$28)*OFFSET(Import.PLQ,$A207-1,AM$15-1,1,1))))</f>
        <v>0</v>
      </c>
      <c r="AN207" s="144">
        <f ca="1">IF(AN$13="",0,CHOOSE(Detalhamento.OpçãoServiços,OFFSET(Import.PLQ,$A207-1,AN$15-1,1,1),IF($E207&lt;&gt;1,IF(ISNUMBER(INDEX(Import.PLE,Detalhamento!$E207,Detalhamento!AN$15)),IF(INDEX(Import.PLE,Detalhamento!$E207,Detalhamento!AN$15)&lt;=mediçao,OFFSET(Import.PLQ,$A207-1,AN$15-1,1,1),0),0),PLE!$AA$28*OFFSET(Import.PLQ,$A207-1,AN$15-1,1,1)),IF($E207&lt;&gt;1,IF(ISNUMBER(INDEX(Import.PLE,Detalhamento!$E207,Detalhamento!AN$15)),IF(INDEX(Import.PLE,Detalhamento!$E207,Detalhamento!AN$15)&lt;=mediçao,0,OFFSET(Import.PLQ,$A207-1,AN$15-1,1,1)),OFFSET(Import.PLQ,$A207-1,AN$15-1,1,1)),(1-PLE!$AA$28)*OFFSET(Import.PLQ,$A207-1,AN$15-1,1,1))))</f>
        <v>0</v>
      </c>
      <c r="AO207" s="144">
        <f ca="1">IF(AO$13="",0,CHOOSE(Detalhamento.OpçãoServiços,OFFSET(Import.PLQ,$A207-1,AO$15-1,1,1),IF($E207&lt;&gt;1,IF(ISNUMBER(INDEX(Import.PLE,Detalhamento!$E207,Detalhamento!AO$15)),IF(INDEX(Import.PLE,Detalhamento!$E207,Detalhamento!AO$15)&lt;=mediçao,OFFSET(Import.PLQ,$A207-1,AO$15-1,1,1),0),0),PLE!$AA$28*OFFSET(Import.PLQ,$A207-1,AO$15-1,1,1)),IF($E207&lt;&gt;1,IF(ISNUMBER(INDEX(Import.PLE,Detalhamento!$E207,Detalhamento!AO$15)),IF(INDEX(Import.PLE,Detalhamento!$E207,Detalhamento!AO$15)&lt;=mediçao,0,OFFSET(Import.PLQ,$A207-1,AO$15-1,1,1)),OFFSET(Import.PLQ,$A207-1,AO$15-1,1,1)),(1-PLE!$AA$28)*OFFSET(Import.PLQ,$A207-1,AO$15-1,1,1))))</f>
        <v>0</v>
      </c>
      <c r="AP207" s="144">
        <f ca="1">IF(AP$13="",0,CHOOSE(Detalhamento.OpçãoServiços,OFFSET(Import.PLQ,$A207-1,AP$15-1,1,1),IF($E207&lt;&gt;1,IF(ISNUMBER(INDEX(Import.PLE,Detalhamento!$E207,Detalhamento!AP$15)),IF(INDEX(Import.PLE,Detalhamento!$E207,Detalhamento!AP$15)&lt;=mediçao,OFFSET(Import.PLQ,$A207-1,AP$15-1,1,1),0),0),PLE!$AA$28*OFFSET(Import.PLQ,$A207-1,AP$15-1,1,1)),IF($E207&lt;&gt;1,IF(ISNUMBER(INDEX(Import.PLE,Detalhamento!$E207,Detalhamento!AP$15)),IF(INDEX(Import.PLE,Detalhamento!$E207,Detalhamento!AP$15)&lt;=mediçao,0,OFFSET(Import.PLQ,$A207-1,AP$15-1,1,1)),OFFSET(Import.PLQ,$A207-1,AP$15-1,1,1)),(1-PLE!$AA$28)*OFFSET(Import.PLQ,$A207-1,AP$15-1,1,1))))</f>
        <v>0</v>
      </c>
      <c r="AQ207" s="144">
        <f ca="1">IF(AQ$13="",0,CHOOSE(Detalhamento.OpçãoServiços,OFFSET(Import.PLQ,$A207-1,AQ$15-1,1,1),IF($E207&lt;&gt;1,IF(ISNUMBER(INDEX(Import.PLE,Detalhamento!$E207,Detalhamento!AQ$15)),IF(INDEX(Import.PLE,Detalhamento!$E207,Detalhamento!AQ$15)&lt;=mediçao,OFFSET(Import.PLQ,$A207-1,AQ$15-1,1,1),0),0),PLE!$AA$28*OFFSET(Import.PLQ,$A207-1,AQ$15-1,1,1)),IF($E207&lt;&gt;1,IF(ISNUMBER(INDEX(Import.PLE,Detalhamento!$E207,Detalhamento!AQ$15)),IF(INDEX(Import.PLE,Detalhamento!$E207,Detalhamento!AQ$15)&lt;=mediçao,0,OFFSET(Import.PLQ,$A207-1,AQ$15-1,1,1)),OFFSET(Import.PLQ,$A207-1,AQ$15-1,1,1)),(1-PLE!$AA$28)*OFFSET(Import.PLQ,$A207-1,AQ$15-1,1,1))))</f>
        <v>0</v>
      </c>
      <c r="AR207" s="144">
        <f ca="1">IF(AR$13="",0,CHOOSE(Detalhamento.OpçãoServiços,OFFSET(Import.PLQ,$A207-1,AR$15-1,1,1),IF($E207&lt;&gt;1,IF(ISNUMBER(INDEX(Import.PLE,Detalhamento!$E207,Detalhamento!AR$15)),IF(INDEX(Import.PLE,Detalhamento!$E207,Detalhamento!AR$15)&lt;=mediçao,OFFSET(Import.PLQ,$A207-1,AR$15-1,1,1),0),0),PLE!$AA$28*OFFSET(Import.PLQ,$A207-1,AR$15-1,1,1)),IF($E207&lt;&gt;1,IF(ISNUMBER(INDEX(Import.PLE,Detalhamento!$E207,Detalhamento!AR$15)),IF(INDEX(Import.PLE,Detalhamento!$E207,Detalhamento!AR$15)&lt;=mediçao,0,OFFSET(Import.PLQ,$A207-1,AR$15-1,1,1)),OFFSET(Import.PLQ,$A207-1,AR$15-1,1,1)),(1-PLE!$AA$28)*OFFSET(Import.PLQ,$A207-1,AR$15-1,1,1))))</f>
        <v>0</v>
      </c>
      <c r="AS207" s="144">
        <f ca="1">IF(AS$13="",0,CHOOSE(Detalhamento.OpçãoServiços,OFFSET(Import.PLQ,$A207-1,AS$15-1,1,1),IF($E207&lt;&gt;1,IF(ISNUMBER(INDEX(Import.PLE,Detalhamento!$E207,Detalhamento!AS$15)),IF(INDEX(Import.PLE,Detalhamento!$E207,Detalhamento!AS$15)&lt;=mediçao,OFFSET(Import.PLQ,$A207-1,AS$15-1,1,1),0),0),PLE!$AA$28*OFFSET(Import.PLQ,$A207-1,AS$15-1,1,1)),IF($E207&lt;&gt;1,IF(ISNUMBER(INDEX(Import.PLE,Detalhamento!$E207,Detalhamento!AS$15)),IF(INDEX(Import.PLE,Detalhamento!$E207,Detalhamento!AS$15)&lt;=mediçao,0,OFFSET(Import.PLQ,$A207-1,AS$15-1,1,1)),OFFSET(Import.PLQ,$A207-1,AS$15-1,1,1)),(1-PLE!$AA$28)*OFFSET(Import.PLQ,$A207-1,AS$15-1,1,1))))</f>
        <v>0</v>
      </c>
      <c r="AT207" s="144">
        <f ca="1">IF(AT$13="",0,CHOOSE(Detalhamento.OpçãoServiços,OFFSET(Import.PLQ,$A207-1,AT$15-1,1,1),IF($E207&lt;&gt;1,IF(ISNUMBER(INDEX(Import.PLE,Detalhamento!$E207,Detalhamento!AT$15)),IF(INDEX(Import.PLE,Detalhamento!$E207,Detalhamento!AT$15)&lt;=mediçao,OFFSET(Import.PLQ,$A207-1,AT$15-1,1,1),0),0),PLE!$AA$28*OFFSET(Import.PLQ,$A207-1,AT$15-1,1,1)),IF($E207&lt;&gt;1,IF(ISNUMBER(INDEX(Import.PLE,Detalhamento!$E207,Detalhamento!AT$15)),IF(INDEX(Import.PLE,Detalhamento!$E207,Detalhamento!AT$15)&lt;=mediçao,0,OFFSET(Import.PLQ,$A207-1,AT$15-1,1,1)),OFFSET(Import.PLQ,$A207-1,AT$15-1,1,1)),(1-PLE!$AA$28)*OFFSET(Import.PLQ,$A207-1,AT$15-1,1,1))))</f>
        <v>0</v>
      </c>
      <c r="AU207" s="144">
        <f ca="1">IF(AU$13="",0,CHOOSE(Detalhamento.OpçãoServiços,OFFSET(Import.PLQ,$A207-1,AU$15-1,1,1),IF($E207&lt;&gt;1,IF(ISNUMBER(INDEX(Import.PLE,Detalhamento!$E207,Detalhamento!AU$15)),IF(INDEX(Import.PLE,Detalhamento!$E207,Detalhamento!AU$15)&lt;=mediçao,OFFSET(Import.PLQ,$A207-1,AU$15-1,1,1),0),0),PLE!$AA$28*OFFSET(Import.PLQ,$A207-1,AU$15-1,1,1)),IF($E207&lt;&gt;1,IF(ISNUMBER(INDEX(Import.PLE,Detalhamento!$E207,Detalhamento!AU$15)),IF(INDEX(Import.PLE,Detalhamento!$E207,Detalhamento!AU$15)&lt;=mediçao,0,OFFSET(Import.PLQ,$A207-1,AU$15-1,1,1)),OFFSET(Import.PLQ,$A207-1,AU$15-1,1,1)),(1-PLE!$AA$28)*OFFSET(Import.PLQ,$A207-1,AU$15-1,1,1))))</f>
        <v>0</v>
      </c>
      <c r="AV207" s="144">
        <f ca="1">IF(AV$13="",0,CHOOSE(Detalhamento.OpçãoServiços,OFFSET(Import.PLQ,$A207-1,AV$15-1,1,1),IF($E207&lt;&gt;1,IF(ISNUMBER(INDEX(Import.PLE,Detalhamento!$E207,Detalhamento!AV$15)),IF(INDEX(Import.PLE,Detalhamento!$E207,Detalhamento!AV$15)&lt;=mediçao,OFFSET(Import.PLQ,$A207-1,AV$15-1,1,1),0),0),PLE!$AA$28*OFFSET(Import.PLQ,$A207-1,AV$15-1,1,1)),IF($E207&lt;&gt;1,IF(ISNUMBER(INDEX(Import.PLE,Detalhamento!$E207,Detalhamento!AV$15)),IF(INDEX(Import.PLE,Detalhamento!$E207,Detalhamento!AV$15)&lt;=mediçao,0,OFFSET(Import.PLQ,$A207-1,AV$15-1,1,1)),OFFSET(Import.PLQ,$A207-1,AV$15-1,1,1)),(1-PLE!$AA$28)*OFFSET(Import.PLQ,$A207-1,AV$15-1,1,1))))</f>
        <v>0</v>
      </c>
      <c r="AW207" s="144">
        <f ca="1">IF(AW$13="",0,CHOOSE(Detalhamento.OpçãoServiços,OFFSET(Import.PLQ,$A207-1,AW$15-1,1,1),IF($E207&lt;&gt;1,IF(ISNUMBER(INDEX(Import.PLE,Detalhamento!$E207,Detalhamento!AW$15)),IF(INDEX(Import.PLE,Detalhamento!$E207,Detalhamento!AW$15)&lt;=mediçao,OFFSET(Import.PLQ,$A207-1,AW$15-1,1,1),0),0),PLE!$AA$28*OFFSET(Import.PLQ,$A207-1,AW$15-1,1,1)),IF($E207&lt;&gt;1,IF(ISNUMBER(INDEX(Import.PLE,Detalhamento!$E207,Detalhamento!AW$15)),IF(INDEX(Import.PLE,Detalhamento!$E207,Detalhamento!AW$15)&lt;=mediçao,0,OFFSET(Import.PLQ,$A207-1,AW$15-1,1,1)),OFFSET(Import.PLQ,$A207-1,AW$15-1,1,1)),(1-PLE!$AA$28)*OFFSET(Import.PLQ,$A207-1,AW$15-1,1,1))))</f>
        <v>0</v>
      </c>
      <c r="AX207" s="144">
        <f ca="1">IF(AX$13="",0,CHOOSE(Detalhamento.OpçãoServiços,OFFSET(Import.PLQ,$A207-1,AX$15-1,1,1),IF($E207&lt;&gt;1,IF(ISNUMBER(INDEX(Import.PLE,Detalhamento!$E207,Detalhamento!AX$15)),IF(INDEX(Import.PLE,Detalhamento!$E207,Detalhamento!AX$15)&lt;=mediçao,OFFSET(Import.PLQ,$A207-1,AX$15-1,1,1),0),0),PLE!$AA$28*OFFSET(Import.PLQ,$A207-1,AX$15-1,1,1)),IF($E207&lt;&gt;1,IF(ISNUMBER(INDEX(Import.PLE,Detalhamento!$E207,Detalhamento!AX$15)),IF(INDEX(Import.PLE,Detalhamento!$E207,Detalhamento!AX$15)&lt;=mediçao,0,OFFSET(Import.PLQ,$A207-1,AX$15-1,1,1)),OFFSET(Import.PLQ,$A207-1,AX$15-1,1,1)),(1-PLE!$AA$28)*OFFSET(Import.PLQ,$A207-1,AX$15-1,1,1))))</f>
        <v>0</v>
      </c>
      <c r="AY207" s="144">
        <f ca="1">IF(AY$13="",0,CHOOSE(Detalhamento.OpçãoServiços,OFFSET(Import.PLQ,$A207-1,AY$15-1,1,1),IF($E207&lt;&gt;1,IF(ISNUMBER(INDEX(Import.PLE,Detalhamento!$E207,Detalhamento!AY$15)),IF(INDEX(Import.PLE,Detalhamento!$E207,Detalhamento!AY$15)&lt;=mediçao,OFFSET(Import.PLQ,$A207-1,AY$15-1,1,1),0),0),PLE!$AA$28*OFFSET(Import.PLQ,$A207-1,AY$15-1,1,1)),IF($E207&lt;&gt;1,IF(ISNUMBER(INDEX(Import.PLE,Detalhamento!$E207,Detalhamento!AY$15)),IF(INDEX(Import.PLE,Detalhamento!$E207,Detalhamento!AY$15)&lt;=mediçao,0,OFFSET(Import.PLQ,$A207-1,AY$15-1,1,1)),OFFSET(Import.PLQ,$A207-1,AY$15-1,1,1)),(1-PLE!$AA$28)*OFFSET(Import.PLQ,$A207-1,AY$15-1,1,1))))</f>
        <v>0</v>
      </c>
      <c r="AZ207" s="144">
        <f ca="1">IF(AZ$13="",0,CHOOSE(Detalhamento.OpçãoServiços,OFFSET(Import.PLQ,$A207-1,AZ$15-1,1,1),IF($E207&lt;&gt;1,IF(ISNUMBER(INDEX(Import.PLE,Detalhamento!$E207,Detalhamento!AZ$15)),IF(INDEX(Import.PLE,Detalhamento!$E207,Detalhamento!AZ$15)&lt;=mediçao,OFFSET(Import.PLQ,$A207-1,AZ$15-1,1,1),0),0),PLE!$AA$28*OFFSET(Import.PLQ,$A207-1,AZ$15-1,1,1)),IF($E207&lt;&gt;1,IF(ISNUMBER(INDEX(Import.PLE,Detalhamento!$E207,Detalhamento!AZ$15)),IF(INDEX(Import.PLE,Detalhamento!$E207,Detalhamento!AZ$15)&lt;=mediçao,0,OFFSET(Import.PLQ,$A207-1,AZ$15-1,1,1)),OFFSET(Import.PLQ,$A207-1,AZ$15-1,1,1)),(1-PLE!$AA$28)*OFFSET(Import.PLQ,$A207-1,AZ$15-1,1,1))))</f>
        <v>0</v>
      </c>
      <c r="BA207" s="144">
        <f ca="1">IF(BA$13="",0,CHOOSE(Detalhamento.OpçãoServiços,OFFSET(Import.PLQ,$A207-1,BA$15-1,1,1),IF($E207&lt;&gt;1,IF(ISNUMBER(INDEX(Import.PLE,Detalhamento!$E207,Detalhamento!BA$15)),IF(INDEX(Import.PLE,Detalhamento!$E207,Detalhamento!BA$15)&lt;=mediçao,OFFSET(Import.PLQ,$A207-1,BA$15-1,1,1),0),0),PLE!$AA$28*OFFSET(Import.PLQ,$A207-1,BA$15-1,1,1)),IF($E207&lt;&gt;1,IF(ISNUMBER(INDEX(Import.PLE,Detalhamento!$E207,Detalhamento!BA$15)),IF(INDEX(Import.PLE,Detalhamento!$E207,Detalhamento!BA$15)&lt;=mediçao,0,OFFSET(Import.PLQ,$A207-1,BA$15-1,1,1)),OFFSET(Import.PLQ,$A207-1,BA$15-1,1,1)),(1-PLE!$AA$28)*OFFSET(Import.PLQ,$A207-1,BA$15-1,1,1))))</f>
        <v>0</v>
      </c>
      <c r="BB207" s="144">
        <f ca="1">IF(BB$13="",0,CHOOSE(Detalhamento.OpçãoServiços,OFFSET(Import.PLQ,$A207-1,BB$15-1,1,1),IF($E207&lt;&gt;1,IF(ISNUMBER(INDEX(Import.PLE,Detalhamento!$E207,Detalhamento!BB$15)),IF(INDEX(Import.PLE,Detalhamento!$E207,Detalhamento!BB$15)&lt;=mediçao,OFFSET(Import.PLQ,$A207-1,BB$15-1,1,1),0),0),PLE!$AA$28*OFFSET(Import.PLQ,$A207-1,BB$15-1,1,1)),IF($E207&lt;&gt;1,IF(ISNUMBER(INDEX(Import.PLE,Detalhamento!$E207,Detalhamento!BB$15)),IF(INDEX(Import.PLE,Detalhamento!$E207,Detalhamento!BB$15)&lt;=mediçao,0,OFFSET(Import.PLQ,$A207-1,BB$15-1,1,1)),OFFSET(Import.PLQ,$A207-1,BB$15-1,1,1)),(1-PLE!$AA$28)*OFFSET(Import.PLQ,$A207-1,BB$15-1,1,1))))</f>
        <v>0</v>
      </c>
      <c r="BC207" s="144">
        <f ca="1">IF(BC$13="",0,CHOOSE(Detalhamento.OpçãoServiços,OFFSET(Import.PLQ,$A207-1,BC$15-1,1,1),IF($E207&lt;&gt;1,IF(ISNUMBER(INDEX(Import.PLE,Detalhamento!$E207,Detalhamento!BC$15)),IF(INDEX(Import.PLE,Detalhamento!$E207,Detalhamento!BC$15)&lt;=mediçao,OFFSET(Import.PLQ,$A207-1,BC$15-1,1,1),0),0),PLE!$AA$28*OFFSET(Import.PLQ,$A207-1,BC$15-1,1,1)),IF($E207&lt;&gt;1,IF(ISNUMBER(INDEX(Import.PLE,Detalhamento!$E207,Detalhamento!BC$15)),IF(INDEX(Import.PLE,Detalhamento!$E207,Detalhamento!BC$15)&lt;=mediçao,0,OFFSET(Import.PLQ,$A207-1,BC$15-1,1,1)),OFFSET(Import.PLQ,$A207-1,BC$15-1,1,1)),(1-PLE!$AA$28)*OFFSET(Import.PLQ,$A207-1,BC$15-1,1,1))))</f>
        <v>0</v>
      </c>
      <c r="BD207" s="144">
        <f ca="1">IF(BD$13="",0,CHOOSE(Detalhamento.OpçãoServiços,OFFSET(Import.PLQ,$A207-1,BD$15-1,1,1),IF($E207&lt;&gt;1,IF(ISNUMBER(INDEX(Import.PLE,Detalhamento!$E207,Detalhamento!BD$15)),IF(INDEX(Import.PLE,Detalhamento!$E207,Detalhamento!BD$15)&lt;=mediçao,OFFSET(Import.PLQ,$A207-1,BD$15-1,1,1),0),0),PLE!$AA$28*OFFSET(Import.PLQ,$A207-1,BD$15-1,1,1)),IF($E207&lt;&gt;1,IF(ISNUMBER(INDEX(Import.PLE,Detalhamento!$E207,Detalhamento!BD$15)),IF(INDEX(Import.PLE,Detalhamento!$E207,Detalhamento!BD$15)&lt;=mediçao,0,OFFSET(Import.PLQ,$A207-1,BD$15-1,1,1)),OFFSET(Import.PLQ,$A207-1,BD$15-1,1,1)),(1-PLE!$AA$28)*OFFSET(Import.PLQ,$A207-1,BD$15-1,1,1))))</f>
        <v>0</v>
      </c>
      <c r="BE207" s="144">
        <f ca="1">IF(BE$13="",0,CHOOSE(Detalhamento.OpçãoServiços,OFFSET(Import.PLQ,$A207-1,BE$15-1,1,1),IF($E207&lt;&gt;1,IF(ISNUMBER(INDEX(Import.PLE,Detalhamento!$E207,Detalhamento!BE$15)),IF(INDEX(Import.PLE,Detalhamento!$E207,Detalhamento!BE$15)&lt;=mediçao,OFFSET(Import.PLQ,$A207-1,BE$15-1,1,1),0),0),PLE!$AA$28*OFFSET(Import.PLQ,$A207-1,BE$15-1,1,1)),IF($E207&lt;&gt;1,IF(ISNUMBER(INDEX(Import.PLE,Detalhamento!$E207,Detalhamento!BE$15)),IF(INDEX(Import.PLE,Detalhamento!$E207,Detalhamento!BE$15)&lt;=mediçao,0,OFFSET(Import.PLQ,$A207-1,BE$15-1,1,1)),OFFSET(Import.PLQ,$A207-1,BE$15-1,1,1)),(1-PLE!$AA$28)*OFFSET(Import.PLQ,$A207-1,BE$15-1,1,1))))</f>
        <v>0</v>
      </c>
      <c r="BF207" s="144">
        <f ca="1">IF(BF$13="",0,CHOOSE(Detalhamento.OpçãoServiços,OFFSET(Import.PLQ,$A207-1,BF$15-1,1,1),IF($E207&lt;&gt;1,IF(ISNUMBER(INDEX(Import.PLE,Detalhamento!$E207,Detalhamento!BF$15)),IF(INDEX(Import.PLE,Detalhamento!$E207,Detalhamento!BF$15)&lt;=mediçao,OFFSET(Import.PLQ,$A207-1,BF$15-1,1,1),0),0),PLE!$AA$28*OFFSET(Import.PLQ,$A207-1,BF$15-1,1,1)),IF($E207&lt;&gt;1,IF(ISNUMBER(INDEX(Import.PLE,Detalhamento!$E207,Detalhamento!BF$15)),IF(INDEX(Import.PLE,Detalhamento!$E207,Detalhamento!BF$15)&lt;=mediçao,0,OFFSET(Import.PLQ,$A207-1,BF$15-1,1,1)),OFFSET(Import.PLQ,$A207-1,BF$15-1,1,1)),(1-PLE!$AA$28)*OFFSET(Import.PLQ,$A207-1,BF$15-1,1,1))))</f>
        <v>0</v>
      </c>
      <c r="BG207" s="144">
        <f ca="1">IF(BG$13="",0,CHOOSE(Detalhamento.OpçãoServiços,OFFSET(Import.PLQ,$A207-1,BG$15-1,1,1),IF($E207&lt;&gt;1,IF(ISNUMBER(INDEX(Import.PLE,Detalhamento!$E207,Detalhamento!BG$15)),IF(INDEX(Import.PLE,Detalhamento!$E207,Detalhamento!BG$15)&lt;=mediçao,OFFSET(Import.PLQ,$A207-1,BG$15-1,1,1),0),0),PLE!$AA$28*OFFSET(Import.PLQ,$A207-1,BG$15-1,1,1)),IF($E207&lt;&gt;1,IF(ISNUMBER(INDEX(Import.PLE,Detalhamento!$E207,Detalhamento!BG$15)),IF(INDEX(Import.PLE,Detalhamento!$E207,Detalhamento!BG$15)&lt;=mediçao,0,OFFSET(Import.PLQ,$A207-1,BG$15-1,1,1)),OFFSET(Import.PLQ,$A207-1,BG$15-1,1,1)),(1-PLE!$AA$28)*OFFSET(Import.PLQ,$A207-1,BG$15-1,1,1))))</f>
        <v>0</v>
      </c>
      <c r="BH207" s="144">
        <f ca="1">IF(BH$13="",0,CHOOSE(Detalhamento.OpçãoServiços,OFFSET(Import.PLQ,$A207-1,BH$15-1,1,1),IF($E207&lt;&gt;1,IF(ISNUMBER(INDEX(Import.PLE,Detalhamento!$E207,Detalhamento!BH$15)),IF(INDEX(Import.PLE,Detalhamento!$E207,Detalhamento!BH$15)&lt;=mediçao,OFFSET(Import.PLQ,$A207-1,BH$15-1,1,1),0),0),PLE!$AA$28*OFFSET(Import.PLQ,$A207-1,BH$15-1,1,1)),IF($E207&lt;&gt;1,IF(ISNUMBER(INDEX(Import.PLE,Detalhamento!$E207,Detalhamento!BH$15)),IF(INDEX(Import.PLE,Detalhamento!$E207,Detalhamento!BH$15)&lt;=mediçao,0,OFFSET(Import.PLQ,$A207-1,BH$15-1,1,1)),OFFSET(Import.PLQ,$A207-1,BH$15-1,1,1)),(1-PLE!$AA$28)*OFFSET(Import.PLQ,$A207-1,BH$15-1,1,1))))</f>
        <v>0</v>
      </c>
      <c r="BI207" s="144">
        <f ca="1">IF(BI$13="",0,CHOOSE(Detalhamento.OpçãoServiços,OFFSET(Import.PLQ,$A207-1,BI$15-1,1,1),IF($E207&lt;&gt;1,IF(ISNUMBER(INDEX(Import.PLE,Detalhamento!$E207,Detalhamento!BI$15)),IF(INDEX(Import.PLE,Detalhamento!$E207,Detalhamento!BI$15)&lt;=mediçao,OFFSET(Import.PLQ,$A207-1,BI$15-1,1,1),0),0),PLE!$AA$28*OFFSET(Import.PLQ,$A207-1,BI$15-1,1,1)),IF($E207&lt;&gt;1,IF(ISNUMBER(INDEX(Import.PLE,Detalhamento!$E207,Detalhamento!BI$15)),IF(INDEX(Import.PLE,Detalhamento!$E207,Detalhamento!BI$15)&lt;=mediçao,0,OFFSET(Import.PLQ,$A207-1,BI$15-1,1,1)),OFFSET(Import.PLQ,$A207-1,BI$15-1,1,1)),(1-PLE!$AA$28)*OFFSET(Import.PLQ,$A207-1,BI$15-1,1,1))))</f>
        <v>0</v>
      </c>
    </row>
    <row r="208" spans="1:61" ht="30" x14ac:dyDescent="0.2">
      <c r="A208" s="155">
        <v>164</v>
      </c>
      <c r="B208" s="21" t="str">
        <f t="shared" ca="1" si="25"/>
        <v>Serviço</v>
      </c>
      <c r="E208" s="153">
        <f t="shared" ca="1" si="26"/>
        <v>22</v>
      </c>
      <c r="F208" s="154">
        <f t="shared" ca="1" si="27"/>
        <v>220164</v>
      </c>
      <c r="G208" s="154" t="str">
        <f t="shared" ca="1" si="32"/>
        <v>2.4.2.1</v>
      </c>
      <c r="H208" s="182" t="str">
        <f t="shared" ca="1" si="32"/>
        <v>ALVENARIA DE VEDAÇÃO COM ELEMENTO VAZADO DE CERÂMICA (COBOGÓ) DE 7X20X20CM E ARGAMASSA DE ASSENTAMENTO COM PREPARO EM BETONEIRA. AF_05/2020</v>
      </c>
      <c r="I208" s="37" t="str">
        <f t="shared" ca="1" si="28"/>
        <v>M2</v>
      </c>
      <c r="J208" s="144">
        <f t="shared" ca="1" si="29"/>
        <v>1.2</v>
      </c>
      <c r="K208" s="67"/>
      <c r="L208" s="144">
        <f ca="1">IF(L$13="",0,CHOOSE(Detalhamento.OpçãoServiços,OFFSET(Import.PLQ,$A208-1,L$15-1,1,1),IF($E208&lt;&gt;1,IF(ISNUMBER(INDEX(Import.PLE,Detalhamento!$E208,Detalhamento!L$15)),IF(INDEX(Import.PLE,Detalhamento!$E208,Detalhamento!L$15)&lt;=mediçao,OFFSET(Import.PLQ,$A208-1,L$15-1,1,1),0),0),PLE!$AA$28*OFFSET(Import.PLQ,$A208-1,L$15-1,1,1)),IF($E208&lt;&gt;1,IF(ISNUMBER(INDEX(Import.PLE,Detalhamento!$E208,Detalhamento!L$15)),IF(INDEX(Import.PLE,Detalhamento!$E208,Detalhamento!L$15)&lt;=mediçao,0,OFFSET(Import.PLQ,$A208-1,L$15-1,1,1)),OFFSET(Import.PLQ,$A208-1,L$15-1,1,1)),(1-PLE!$AA$28)*OFFSET(Import.PLQ,$A208-1,L$15-1,1,1))))</f>
        <v>1.2</v>
      </c>
      <c r="M208" s="144">
        <f ca="1">IF(M$13="",0,CHOOSE(Detalhamento.OpçãoServiços,OFFSET(Import.PLQ,$A208-1,M$15-1,1,1),IF($E208&lt;&gt;1,IF(ISNUMBER(INDEX(Import.PLE,Detalhamento!$E208,Detalhamento!M$15)),IF(INDEX(Import.PLE,Detalhamento!$E208,Detalhamento!M$15)&lt;=mediçao,OFFSET(Import.PLQ,$A208-1,M$15-1,1,1),0),0),PLE!$AA$28*OFFSET(Import.PLQ,$A208-1,M$15-1,1,1)),IF($E208&lt;&gt;1,IF(ISNUMBER(INDEX(Import.PLE,Detalhamento!$E208,Detalhamento!M$15)),IF(INDEX(Import.PLE,Detalhamento!$E208,Detalhamento!M$15)&lt;=mediçao,0,OFFSET(Import.PLQ,$A208-1,M$15-1,1,1)),OFFSET(Import.PLQ,$A208-1,M$15-1,1,1)),(1-PLE!$AA$28)*OFFSET(Import.PLQ,$A208-1,M$15-1,1,1))))</f>
        <v>0</v>
      </c>
      <c r="N208" s="144">
        <f ca="1">IF(N$13="",0,CHOOSE(Detalhamento.OpçãoServiços,OFFSET(Import.PLQ,$A208-1,N$15-1,1,1),IF($E208&lt;&gt;1,IF(ISNUMBER(INDEX(Import.PLE,Detalhamento!$E208,Detalhamento!N$15)),IF(INDEX(Import.PLE,Detalhamento!$E208,Detalhamento!N$15)&lt;=mediçao,OFFSET(Import.PLQ,$A208-1,N$15-1,1,1),0),0),PLE!$AA$28*OFFSET(Import.PLQ,$A208-1,N$15-1,1,1)),IF($E208&lt;&gt;1,IF(ISNUMBER(INDEX(Import.PLE,Detalhamento!$E208,Detalhamento!N$15)),IF(INDEX(Import.PLE,Detalhamento!$E208,Detalhamento!N$15)&lt;=mediçao,0,OFFSET(Import.PLQ,$A208-1,N$15-1,1,1)),OFFSET(Import.PLQ,$A208-1,N$15-1,1,1)),(1-PLE!$AA$28)*OFFSET(Import.PLQ,$A208-1,N$15-1,1,1))))</f>
        <v>0</v>
      </c>
      <c r="O208" s="144">
        <f ca="1">IF(O$13="",0,CHOOSE(Detalhamento.OpçãoServiços,OFFSET(Import.PLQ,$A208-1,O$15-1,1,1),IF($E208&lt;&gt;1,IF(ISNUMBER(INDEX(Import.PLE,Detalhamento!$E208,Detalhamento!O$15)),IF(INDEX(Import.PLE,Detalhamento!$E208,Detalhamento!O$15)&lt;=mediçao,OFFSET(Import.PLQ,$A208-1,O$15-1,1,1),0),0),PLE!$AA$28*OFFSET(Import.PLQ,$A208-1,O$15-1,1,1)),IF($E208&lt;&gt;1,IF(ISNUMBER(INDEX(Import.PLE,Detalhamento!$E208,Detalhamento!O$15)),IF(INDEX(Import.PLE,Detalhamento!$E208,Detalhamento!O$15)&lt;=mediçao,0,OFFSET(Import.PLQ,$A208-1,O$15-1,1,1)),OFFSET(Import.PLQ,$A208-1,O$15-1,1,1)),(1-PLE!$AA$28)*OFFSET(Import.PLQ,$A208-1,O$15-1,1,1))))</f>
        <v>0</v>
      </c>
      <c r="P208" s="144">
        <f ca="1">IF(P$13="",0,CHOOSE(Detalhamento.OpçãoServiços,OFFSET(Import.PLQ,$A208-1,P$15-1,1,1),IF($E208&lt;&gt;1,IF(ISNUMBER(INDEX(Import.PLE,Detalhamento!$E208,Detalhamento!P$15)),IF(INDEX(Import.PLE,Detalhamento!$E208,Detalhamento!P$15)&lt;=mediçao,OFFSET(Import.PLQ,$A208-1,P$15-1,1,1),0),0),PLE!$AA$28*OFFSET(Import.PLQ,$A208-1,P$15-1,1,1)),IF($E208&lt;&gt;1,IF(ISNUMBER(INDEX(Import.PLE,Detalhamento!$E208,Detalhamento!P$15)),IF(INDEX(Import.PLE,Detalhamento!$E208,Detalhamento!P$15)&lt;=mediçao,0,OFFSET(Import.PLQ,$A208-1,P$15-1,1,1)),OFFSET(Import.PLQ,$A208-1,P$15-1,1,1)),(1-PLE!$AA$28)*OFFSET(Import.PLQ,$A208-1,P$15-1,1,1))))</f>
        <v>0</v>
      </c>
      <c r="Q208" s="144">
        <f ca="1">IF(Q$13="",0,CHOOSE(Detalhamento.OpçãoServiços,OFFSET(Import.PLQ,$A208-1,Q$15-1,1,1),IF($E208&lt;&gt;1,IF(ISNUMBER(INDEX(Import.PLE,Detalhamento!$E208,Detalhamento!Q$15)),IF(INDEX(Import.PLE,Detalhamento!$E208,Detalhamento!Q$15)&lt;=mediçao,OFFSET(Import.PLQ,$A208-1,Q$15-1,1,1),0),0),PLE!$AA$28*OFFSET(Import.PLQ,$A208-1,Q$15-1,1,1)),IF($E208&lt;&gt;1,IF(ISNUMBER(INDEX(Import.PLE,Detalhamento!$E208,Detalhamento!Q$15)),IF(INDEX(Import.PLE,Detalhamento!$E208,Detalhamento!Q$15)&lt;=mediçao,0,OFFSET(Import.PLQ,$A208-1,Q$15-1,1,1)),OFFSET(Import.PLQ,$A208-1,Q$15-1,1,1)),(1-PLE!$AA$28)*OFFSET(Import.PLQ,$A208-1,Q$15-1,1,1))))</f>
        <v>0</v>
      </c>
      <c r="R208" s="144">
        <f ca="1">IF(R$13="",0,CHOOSE(Detalhamento.OpçãoServiços,OFFSET(Import.PLQ,$A208-1,R$15-1,1,1),IF($E208&lt;&gt;1,IF(ISNUMBER(INDEX(Import.PLE,Detalhamento!$E208,Detalhamento!R$15)),IF(INDEX(Import.PLE,Detalhamento!$E208,Detalhamento!R$15)&lt;=mediçao,OFFSET(Import.PLQ,$A208-1,R$15-1,1,1),0),0),PLE!$AA$28*OFFSET(Import.PLQ,$A208-1,R$15-1,1,1)),IF($E208&lt;&gt;1,IF(ISNUMBER(INDEX(Import.PLE,Detalhamento!$E208,Detalhamento!R$15)),IF(INDEX(Import.PLE,Detalhamento!$E208,Detalhamento!R$15)&lt;=mediçao,0,OFFSET(Import.PLQ,$A208-1,R$15-1,1,1)),OFFSET(Import.PLQ,$A208-1,R$15-1,1,1)),(1-PLE!$AA$28)*OFFSET(Import.PLQ,$A208-1,R$15-1,1,1))))</f>
        <v>0</v>
      </c>
      <c r="S208" s="144">
        <f ca="1">IF(S$13="",0,CHOOSE(Detalhamento.OpçãoServiços,OFFSET(Import.PLQ,$A208-1,S$15-1,1,1),IF($E208&lt;&gt;1,IF(ISNUMBER(INDEX(Import.PLE,Detalhamento!$E208,Detalhamento!S$15)),IF(INDEX(Import.PLE,Detalhamento!$E208,Detalhamento!S$15)&lt;=mediçao,OFFSET(Import.PLQ,$A208-1,S$15-1,1,1),0),0),PLE!$AA$28*OFFSET(Import.PLQ,$A208-1,S$15-1,1,1)),IF($E208&lt;&gt;1,IF(ISNUMBER(INDEX(Import.PLE,Detalhamento!$E208,Detalhamento!S$15)),IF(INDEX(Import.PLE,Detalhamento!$E208,Detalhamento!S$15)&lt;=mediçao,0,OFFSET(Import.PLQ,$A208-1,S$15-1,1,1)),OFFSET(Import.PLQ,$A208-1,S$15-1,1,1)),(1-PLE!$AA$28)*OFFSET(Import.PLQ,$A208-1,S$15-1,1,1))))</f>
        <v>0</v>
      </c>
      <c r="T208" s="144">
        <f ca="1">IF(T$13="",0,CHOOSE(Detalhamento.OpçãoServiços,OFFSET(Import.PLQ,$A208-1,T$15-1,1,1),IF($E208&lt;&gt;1,IF(ISNUMBER(INDEX(Import.PLE,Detalhamento!$E208,Detalhamento!T$15)),IF(INDEX(Import.PLE,Detalhamento!$E208,Detalhamento!T$15)&lt;=mediçao,OFFSET(Import.PLQ,$A208-1,T$15-1,1,1),0),0),PLE!$AA$28*OFFSET(Import.PLQ,$A208-1,T$15-1,1,1)),IF($E208&lt;&gt;1,IF(ISNUMBER(INDEX(Import.PLE,Detalhamento!$E208,Detalhamento!T$15)),IF(INDEX(Import.PLE,Detalhamento!$E208,Detalhamento!T$15)&lt;=mediçao,0,OFFSET(Import.PLQ,$A208-1,T$15-1,1,1)),OFFSET(Import.PLQ,$A208-1,T$15-1,1,1)),(1-PLE!$AA$28)*OFFSET(Import.PLQ,$A208-1,T$15-1,1,1))))</f>
        <v>0</v>
      </c>
      <c r="U208" s="144">
        <f ca="1">IF(U$13="",0,CHOOSE(Detalhamento.OpçãoServiços,OFFSET(Import.PLQ,$A208-1,U$15-1,1,1),IF($E208&lt;&gt;1,IF(ISNUMBER(INDEX(Import.PLE,Detalhamento!$E208,Detalhamento!U$15)),IF(INDEX(Import.PLE,Detalhamento!$E208,Detalhamento!U$15)&lt;=mediçao,OFFSET(Import.PLQ,$A208-1,U$15-1,1,1),0),0),PLE!$AA$28*OFFSET(Import.PLQ,$A208-1,U$15-1,1,1)),IF($E208&lt;&gt;1,IF(ISNUMBER(INDEX(Import.PLE,Detalhamento!$E208,Detalhamento!U$15)),IF(INDEX(Import.PLE,Detalhamento!$E208,Detalhamento!U$15)&lt;=mediçao,0,OFFSET(Import.PLQ,$A208-1,U$15-1,1,1)),OFFSET(Import.PLQ,$A208-1,U$15-1,1,1)),(1-PLE!$AA$28)*OFFSET(Import.PLQ,$A208-1,U$15-1,1,1))))</f>
        <v>0</v>
      </c>
      <c r="V208" s="144">
        <f ca="1">IF(V$13="",0,CHOOSE(Detalhamento.OpçãoServiços,OFFSET(Import.PLQ,$A208-1,V$15-1,1,1),IF($E208&lt;&gt;1,IF(ISNUMBER(INDEX(Import.PLE,Detalhamento!$E208,Detalhamento!V$15)),IF(INDEX(Import.PLE,Detalhamento!$E208,Detalhamento!V$15)&lt;=mediçao,OFFSET(Import.PLQ,$A208-1,V$15-1,1,1),0),0),PLE!$AA$28*OFFSET(Import.PLQ,$A208-1,V$15-1,1,1)),IF($E208&lt;&gt;1,IF(ISNUMBER(INDEX(Import.PLE,Detalhamento!$E208,Detalhamento!V$15)),IF(INDEX(Import.PLE,Detalhamento!$E208,Detalhamento!V$15)&lt;=mediçao,0,OFFSET(Import.PLQ,$A208-1,V$15-1,1,1)),OFFSET(Import.PLQ,$A208-1,V$15-1,1,1)),(1-PLE!$AA$28)*OFFSET(Import.PLQ,$A208-1,V$15-1,1,1))))</f>
        <v>0</v>
      </c>
      <c r="W208" s="144">
        <f ca="1">IF(W$13="",0,CHOOSE(Detalhamento.OpçãoServiços,OFFSET(Import.PLQ,$A208-1,W$15-1,1,1),IF($E208&lt;&gt;1,IF(ISNUMBER(INDEX(Import.PLE,Detalhamento!$E208,Detalhamento!W$15)),IF(INDEX(Import.PLE,Detalhamento!$E208,Detalhamento!W$15)&lt;=mediçao,OFFSET(Import.PLQ,$A208-1,W$15-1,1,1),0),0),PLE!$AA$28*OFFSET(Import.PLQ,$A208-1,W$15-1,1,1)),IF($E208&lt;&gt;1,IF(ISNUMBER(INDEX(Import.PLE,Detalhamento!$E208,Detalhamento!W$15)),IF(INDEX(Import.PLE,Detalhamento!$E208,Detalhamento!W$15)&lt;=mediçao,0,OFFSET(Import.PLQ,$A208-1,W$15-1,1,1)),OFFSET(Import.PLQ,$A208-1,W$15-1,1,1)),(1-PLE!$AA$28)*OFFSET(Import.PLQ,$A208-1,W$15-1,1,1))))</f>
        <v>0</v>
      </c>
      <c r="X208" s="144">
        <f ca="1">IF(X$13="",0,CHOOSE(Detalhamento.OpçãoServiços,OFFSET(Import.PLQ,$A208-1,X$15-1,1,1),IF($E208&lt;&gt;1,IF(ISNUMBER(INDEX(Import.PLE,Detalhamento!$E208,Detalhamento!X$15)),IF(INDEX(Import.PLE,Detalhamento!$E208,Detalhamento!X$15)&lt;=mediçao,OFFSET(Import.PLQ,$A208-1,X$15-1,1,1),0),0),PLE!$AA$28*OFFSET(Import.PLQ,$A208-1,X$15-1,1,1)),IF($E208&lt;&gt;1,IF(ISNUMBER(INDEX(Import.PLE,Detalhamento!$E208,Detalhamento!X$15)),IF(INDEX(Import.PLE,Detalhamento!$E208,Detalhamento!X$15)&lt;=mediçao,0,OFFSET(Import.PLQ,$A208-1,X$15-1,1,1)),OFFSET(Import.PLQ,$A208-1,X$15-1,1,1)),(1-PLE!$AA$28)*OFFSET(Import.PLQ,$A208-1,X$15-1,1,1))))</f>
        <v>0</v>
      </c>
      <c r="Y208" s="144">
        <f ca="1">IF(Y$13="",0,CHOOSE(Detalhamento.OpçãoServiços,OFFSET(Import.PLQ,$A208-1,Y$15-1,1,1),IF($E208&lt;&gt;1,IF(ISNUMBER(INDEX(Import.PLE,Detalhamento!$E208,Detalhamento!Y$15)),IF(INDEX(Import.PLE,Detalhamento!$E208,Detalhamento!Y$15)&lt;=mediçao,OFFSET(Import.PLQ,$A208-1,Y$15-1,1,1),0),0),PLE!$AA$28*OFFSET(Import.PLQ,$A208-1,Y$15-1,1,1)),IF($E208&lt;&gt;1,IF(ISNUMBER(INDEX(Import.PLE,Detalhamento!$E208,Detalhamento!Y$15)),IF(INDEX(Import.PLE,Detalhamento!$E208,Detalhamento!Y$15)&lt;=mediçao,0,OFFSET(Import.PLQ,$A208-1,Y$15-1,1,1)),OFFSET(Import.PLQ,$A208-1,Y$15-1,1,1)),(1-PLE!$AA$28)*OFFSET(Import.PLQ,$A208-1,Y$15-1,1,1))))</f>
        <v>0</v>
      </c>
      <c r="Z208" s="144">
        <f ca="1">IF(Z$13="",0,CHOOSE(Detalhamento.OpçãoServiços,OFFSET(Import.PLQ,$A208-1,Z$15-1,1,1),IF($E208&lt;&gt;1,IF(ISNUMBER(INDEX(Import.PLE,Detalhamento!$E208,Detalhamento!Z$15)),IF(INDEX(Import.PLE,Detalhamento!$E208,Detalhamento!Z$15)&lt;=mediçao,OFFSET(Import.PLQ,$A208-1,Z$15-1,1,1),0),0),PLE!$AA$28*OFFSET(Import.PLQ,$A208-1,Z$15-1,1,1)),IF($E208&lt;&gt;1,IF(ISNUMBER(INDEX(Import.PLE,Detalhamento!$E208,Detalhamento!Z$15)),IF(INDEX(Import.PLE,Detalhamento!$E208,Detalhamento!Z$15)&lt;=mediçao,0,OFFSET(Import.PLQ,$A208-1,Z$15-1,1,1)),OFFSET(Import.PLQ,$A208-1,Z$15-1,1,1)),(1-PLE!$AA$28)*OFFSET(Import.PLQ,$A208-1,Z$15-1,1,1))))</f>
        <v>0</v>
      </c>
      <c r="AA208" s="144">
        <f ca="1">IF(AA$13="",0,CHOOSE(Detalhamento.OpçãoServiços,OFFSET(Import.PLQ,$A208-1,AA$15-1,1,1),IF($E208&lt;&gt;1,IF(ISNUMBER(INDEX(Import.PLE,Detalhamento!$E208,Detalhamento!AA$15)),IF(INDEX(Import.PLE,Detalhamento!$E208,Detalhamento!AA$15)&lt;=mediçao,OFFSET(Import.PLQ,$A208-1,AA$15-1,1,1),0),0),PLE!$AA$28*OFFSET(Import.PLQ,$A208-1,AA$15-1,1,1)),IF($E208&lt;&gt;1,IF(ISNUMBER(INDEX(Import.PLE,Detalhamento!$E208,Detalhamento!AA$15)),IF(INDEX(Import.PLE,Detalhamento!$E208,Detalhamento!AA$15)&lt;=mediçao,0,OFFSET(Import.PLQ,$A208-1,AA$15-1,1,1)),OFFSET(Import.PLQ,$A208-1,AA$15-1,1,1)),(1-PLE!$AA$28)*OFFSET(Import.PLQ,$A208-1,AA$15-1,1,1))))</f>
        <v>0</v>
      </c>
      <c r="AB208" s="144">
        <f ca="1">IF(AB$13="",0,CHOOSE(Detalhamento.OpçãoServiços,OFFSET(Import.PLQ,$A208-1,AB$15-1,1,1),IF($E208&lt;&gt;1,IF(ISNUMBER(INDEX(Import.PLE,Detalhamento!$E208,Detalhamento!AB$15)),IF(INDEX(Import.PLE,Detalhamento!$E208,Detalhamento!AB$15)&lt;=mediçao,OFFSET(Import.PLQ,$A208-1,AB$15-1,1,1),0),0),PLE!$AA$28*OFFSET(Import.PLQ,$A208-1,AB$15-1,1,1)),IF($E208&lt;&gt;1,IF(ISNUMBER(INDEX(Import.PLE,Detalhamento!$E208,Detalhamento!AB$15)),IF(INDEX(Import.PLE,Detalhamento!$E208,Detalhamento!AB$15)&lt;=mediçao,0,OFFSET(Import.PLQ,$A208-1,AB$15-1,1,1)),OFFSET(Import.PLQ,$A208-1,AB$15-1,1,1)),(1-PLE!$AA$28)*OFFSET(Import.PLQ,$A208-1,AB$15-1,1,1))))</f>
        <v>0</v>
      </c>
      <c r="AC208" s="144">
        <f ca="1">IF(AC$13="",0,CHOOSE(Detalhamento.OpçãoServiços,OFFSET(Import.PLQ,$A208-1,AC$15-1,1,1),IF($E208&lt;&gt;1,IF(ISNUMBER(INDEX(Import.PLE,Detalhamento!$E208,Detalhamento!AC$15)),IF(INDEX(Import.PLE,Detalhamento!$E208,Detalhamento!AC$15)&lt;=mediçao,OFFSET(Import.PLQ,$A208-1,AC$15-1,1,1),0),0),PLE!$AA$28*OFFSET(Import.PLQ,$A208-1,AC$15-1,1,1)),IF($E208&lt;&gt;1,IF(ISNUMBER(INDEX(Import.PLE,Detalhamento!$E208,Detalhamento!AC$15)),IF(INDEX(Import.PLE,Detalhamento!$E208,Detalhamento!AC$15)&lt;=mediçao,0,OFFSET(Import.PLQ,$A208-1,AC$15-1,1,1)),OFFSET(Import.PLQ,$A208-1,AC$15-1,1,1)),(1-PLE!$AA$28)*OFFSET(Import.PLQ,$A208-1,AC$15-1,1,1))))</f>
        <v>0</v>
      </c>
      <c r="AD208" s="144">
        <f ca="1">IF(AD$13="",0,CHOOSE(Detalhamento.OpçãoServiços,OFFSET(Import.PLQ,$A208-1,AD$15-1,1,1),IF($E208&lt;&gt;1,IF(ISNUMBER(INDEX(Import.PLE,Detalhamento!$E208,Detalhamento!AD$15)),IF(INDEX(Import.PLE,Detalhamento!$E208,Detalhamento!AD$15)&lt;=mediçao,OFFSET(Import.PLQ,$A208-1,AD$15-1,1,1),0),0),PLE!$AA$28*OFFSET(Import.PLQ,$A208-1,AD$15-1,1,1)),IF($E208&lt;&gt;1,IF(ISNUMBER(INDEX(Import.PLE,Detalhamento!$E208,Detalhamento!AD$15)),IF(INDEX(Import.PLE,Detalhamento!$E208,Detalhamento!AD$15)&lt;=mediçao,0,OFFSET(Import.PLQ,$A208-1,AD$15-1,1,1)),OFFSET(Import.PLQ,$A208-1,AD$15-1,1,1)),(1-PLE!$AA$28)*OFFSET(Import.PLQ,$A208-1,AD$15-1,1,1))))</f>
        <v>0</v>
      </c>
      <c r="AE208" s="144">
        <f ca="1">IF(AE$13="",0,CHOOSE(Detalhamento.OpçãoServiços,OFFSET(Import.PLQ,$A208-1,AE$15-1,1,1),IF($E208&lt;&gt;1,IF(ISNUMBER(INDEX(Import.PLE,Detalhamento!$E208,Detalhamento!AE$15)),IF(INDEX(Import.PLE,Detalhamento!$E208,Detalhamento!AE$15)&lt;=mediçao,OFFSET(Import.PLQ,$A208-1,AE$15-1,1,1),0),0),PLE!$AA$28*OFFSET(Import.PLQ,$A208-1,AE$15-1,1,1)),IF($E208&lt;&gt;1,IF(ISNUMBER(INDEX(Import.PLE,Detalhamento!$E208,Detalhamento!AE$15)),IF(INDEX(Import.PLE,Detalhamento!$E208,Detalhamento!AE$15)&lt;=mediçao,0,OFFSET(Import.PLQ,$A208-1,AE$15-1,1,1)),OFFSET(Import.PLQ,$A208-1,AE$15-1,1,1)),(1-PLE!$AA$28)*OFFSET(Import.PLQ,$A208-1,AE$15-1,1,1))))</f>
        <v>0</v>
      </c>
      <c r="AF208" s="144">
        <f ca="1">IF(AF$13="",0,CHOOSE(Detalhamento.OpçãoServiços,OFFSET(Import.PLQ,$A208-1,AF$15-1,1,1),IF($E208&lt;&gt;1,IF(ISNUMBER(INDEX(Import.PLE,Detalhamento!$E208,Detalhamento!AF$15)),IF(INDEX(Import.PLE,Detalhamento!$E208,Detalhamento!AF$15)&lt;=mediçao,OFFSET(Import.PLQ,$A208-1,AF$15-1,1,1),0),0),PLE!$AA$28*OFFSET(Import.PLQ,$A208-1,AF$15-1,1,1)),IF($E208&lt;&gt;1,IF(ISNUMBER(INDEX(Import.PLE,Detalhamento!$E208,Detalhamento!AF$15)),IF(INDEX(Import.PLE,Detalhamento!$E208,Detalhamento!AF$15)&lt;=mediçao,0,OFFSET(Import.PLQ,$A208-1,AF$15-1,1,1)),OFFSET(Import.PLQ,$A208-1,AF$15-1,1,1)),(1-PLE!$AA$28)*OFFSET(Import.PLQ,$A208-1,AF$15-1,1,1))))</f>
        <v>0</v>
      </c>
      <c r="AG208" s="144">
        <f ca="1">IF(AG$13="",0,CHOOSE(Detalhamento.OpçãoServiços,OFFSET(Import.PLQ,$A208-1,AG$15-1,1,1),IF($E208&lt;&gt;1,IF(ISNUMBER(INDEX(Import.PLE,Detalhamento!$E208,Detalhamento!AG$15)),IF(INDEX(Import.PLE,Detalhamento!$E208,Detalhamento!AG$15)&lt;=mediçao,OFFSET(Import.PLQ,$A208-1,AG$15-1,1,1),0),0),PLE!$AA$28*OFFSET(Import.PLQ,$A208-1,AG$15-1,1,1)),IF($E208&lt;&gt;1,IF(ISNUMBER(INDEX(Import.PLE,Detalhamento!$E208,Detalhamento!AG$15)),IF(INDEX(Import.PLE,Detalhamento!$E208,Detalhamento!AG$15)&lt;=mediçao,0,OFFSET(Import.PLQ,$A208-1,AG$15-1,1,1)),OFFSET(Import.PLQ,$A208-1,AG$15-1,1,1)),(1-PLE!$AA$28)*OFFSET(Import.PLQ,$A208-1,AG$15-1,1,1))))</f>
        <v>0</v>
      </c>
      <c r="AH208" s="144">
        <f ca="1">IF(AH$13="",0,CHOOSE(Detalhamento.OpçãoServiços,OFFSET(Import.PLQ,$A208-1,AH$15-1,1,1),IF($E208&lt;&gt;1,IF(ISNUMBER(INDEX(Import.PLE,Detalhamento!$E208,Detalhamento!AH$15)),IF(INDEX(Import.PLE,Detalhamento!$E208,Detalhamento!AH$15)&lt;=mediçao,OFFSET(Import.PLQ,$A208-1,AH$15-1,1,1),0),0),PLE!$AA$28*OFFSET(Import.PLQ,$A208-1,AH$15-1,1,1)),IF($E208&lt;&gt;1,IF(ISNUMBER(INDEX(Import.PLE,Detalhamento!$E208,Detalhamento!AH$15)),IF(INDEX(Import.PLE,Detalhamento!$E208,Detalhamento!AH$15)&lt;=mediçao,0,OFFSET(Import.PLQ,$A208-1,AH$15-1,1,1)),OFFSET(Import.PLQ,$A208-1,AH$15-1,1,1)),(1-PLE!$AA$28)*OFFSET(Import.PLQ,$A208-1,AH$15-1,1,1))))</f>
        <v>0</v>
      </c>
      <c r="AI208" s="144">
        <f ca="1">IF(AI$13="",0,CHOOSE(Detalhamento.OpçãoServiços,OFFSET(Import.PLQ,$A208-1,AI$15-1,1,1),IF($E208&lt;&gt;1,IF(ISNUMBER(INDEX(Import.PLE,Detalhamento!$E208,Detalhamento!AI$15)),IF(INDEX(Import.PLE,Detalhamento!$E208,Detalhamento!AI$15)&lt;=mediçao,OFFSET(Import.PLQ,$A208-1,AI$15-1,1,1),0),0),PLE!$AA$28*OFFSET(Import.PLQ,$A208-1,AI$15-1,1,1)),IF($E208&lt;&gt;1,IF(ISNUMBER(INDEX(Import.PLE,Detalhamento!$E208,Detalhamento!AI$15)),IF(INDEX(Import.PLE,Detalhamento!$E208,Detalhamento!AI$15)&lt;=mediçao,0,OFFSET(Import.PLQ,$A208-1,AI$15-1,1,1)),OFFSET(Import.PLQ,$A208-1,AI$15-1,1,1)),(1-PLE!$AA$28)*OFFSET(Import.PLQ,$A208-1,AI$15-1,1,1))))</f>
        <v>0</v>
      </c>
      <c r="AJ208" s="144">
        <f ca="1">IF(AJ$13="",0,CHOOSE(Detalhamento.OpçãoServiços,OFFSET(Import.PLQ,$A208-1,AJ$15-1,1,1),IF($E208&lt;&gt;1,IF(ISNUMBER(INDEX(Import.PLE,Detalhamento!$E208,Detalhamento!AJ$15)),IF(INDEX(Import.PLE,Detalhamento!$E208,Detalhamento!AJ$15)&lt;=mediçao,OFFSET(Import.PLQ,$A208-1,AJ$15-1,1,1),0),0),PLE!$AA$28*OFFSET(Import.PLQ,$A208-1,AJ$15-1,1,1)),IF($E208&lt;&gt;1,IF(ISNUMBER(INDEX(Import.PLE,Detalhamento!$E208,Detalhamento!AJ$15)),IF(INDEX(Import.PLE,Detalhamento!$E208,Detalhamento!AJ$15)&lt;=mediçao,0,OFFSET(Import.PLQ,$A208-1,AJ$15-1,1,1)),OFFSET(Import.PLQ,$A208-1,AJ$15-1,1,1)),(1-PLE!$AA$28)*OFFSET(Import.PLQ,$A208-1,AJ$15-1,1,1))))</f>
        <v>0</v>
      </c>
      <c r="AK208" s="144">
        <f ca="1">IF(AK$13="",0,CHOOSE(Detalhamento.OpçãoServiços,OFFSET(Import.PLQ,$A208-1,AK$15-1,1,1),IF($E208&lt;&gt;1,IF(ISNUMBER(INDEX(Import.PLE,Detalhamento!$E208,Detalhamento!AK$15)),IF(INDEX(Import.PLE,Detalhamento!$E208,Detalhamento!AK$15)&lt;=mediçao,OFFSET(Import.PLQ,$A208-1,AK$15-1,1,1),0),0),PLE!$AA$28*OFFSET(Import.PLQ,$A208-1,AK$15-1,1,1)),IF($E208&lt;&gt;1,IF(ISNUMBER(INDEX(Import.PLE,Detalhamento!$E208,Detalhamento!AK$15)),IF(INDEX(Import.PLE,Detalhamento!$E208,Detalhamento!AK$15)&lt;=mediçao,0,OFFSET(Import.PLQ,$A208-1,AK$15-1,1,1)),OFFSET(Import.PLQ,$A208-1,AK$15-1,1,1)),(1-PLE!$AA$28)*OFFSET(Import.PLQ,$A208-1,AK$15-1,1,1))))</f>
        <v>0</v>
      </c>
      <c r="AL208" s="144">
        <f ca="1">IF(AL$13="",0,CHOOSE(Detalhamento.OpçãoServiços,OFFSET(Import.PLQ,$A208-1,AL$15-1,1,1),IF($E208&lt;&gt;1,IF(ISNUMBER(INDEX(Import.PLE,Detalhamento!$E208,Detalhamento!AL$15)),IF(INDEX(Import.PLE,Detalhamento!$E208,Detalhamento!AL$15)&lt;=mediçao,OFFSET(Import.PLQ,$A208-1,AL$15-1,1,1),0),0),PLE!$AA$28*OFFSET(Import.PLQ,$A208-1,AL$15-1,1,1)),IF($E208&lt;&gt;1,IF(ISNUMBER(INDEX(Import.PLE,Detalhamento!$E208,Detalhamento!AL$15)),IF(INDEX(Import.PLE,Detalhamento!$E208,Detalhamento!AL$15)&lt;=mediçao,0,OFFSET(Import.PLQ,$A208-1,AL$15-1,1,1)),OFFSET(Import.PLQ,$A208-1,AL$15-1,1,1)),(1-PLE!$AA$28)*OFFSET(Import.PLQ,$A208-1,AL$15-1,1,1))))</f>
        <v>0</v>
      </c>
      <c r="AM208" s="144">
        <f ca="1">IF(AM$13="",0,CHOOSE(Detalhamento.OpçãoServiços,OFFSET(Import.PLQ,$A208-1,AM$15-1,1,1),IF($E208&lt;&gt;1,IF(ISNUMBER(INDEX(Import.PLE,Detalhamento!$E208,Detalhamento!AM$15)),IF(INDEX(Import.PLE,Detalhamento!$E208,Detalhamento!AM$15)&lt;=mediçao,OFFSET(Import.PLQ,$A208-1,AM$15-1,1,1),0),0),PLE!$AA$28*OFFSET(Import.PLQ,$A208-1,AM$15-1,1,1)),IF($E208&lt;&gt;1,IF(ISNUMBER(INDEX(Import.PLE,Detalhamento!$E208,Detalhamento!AM$15)),IF(INDEX(Import.PLE,Detalhamento!$E208,Detalhamento!AM$15)&lt;=mediçao,0,OFFSET(Import.PLQ,$A208-1,AM$15-1,1,1)),OFFSET(Import.PLQ,$A208-1,AM$15-1,1,1)),(1-PLE!$AA$28)*OFFSET(Import.PLQ,$A208-1,AM$15-1,1,1))))</f>
        <v>0</v>
      </c>
      <c r="AN208" s="144">
        <f ca="1">IF(AN$13="",0,CHOOSE(Detalhamento.OpçãoServiços,OFFSET(Import.PLQ,$A208-1,AN$15-1,1,1),IF($E208&lt;&gt;1,IF(ISNUMBER(INDEX(Import.PLE,Detalhamento!$E208,Detalhamento!AN$15)),IF(INDEX(Import.PLE,Detalhamento!$E208,Detalhamento!AN$15)&lt;=mediçao,OFFSET(Import.PLQ,$A208-1,AN$15-1,1,1),0),0),PLE!$AA$28*OFFSET(Import.PLQ,$A208-1,AN$15-1,1,1)),IF($E208&lt;&gt;1,IF(ISNUMBER(INDEX(Import.PLE,Detalhamento!$E208,Detalhamento!AN$15)),IF(INDEX(Import.PLE,Detalhamento!$E208,Detalhamento!AN$15)&lt;=mediçao,0,OFFSET(Import.PLQ,$A208-1,AN$15-1,1,1)),OFFSET(Import.PLQ,$A208-1,AN$15-1,1,1)),(1-PLE!$AA$28)*OFFSET(Import.PLQ,$A208-1,AN$15-1,1,1))))</f>
        <v>0</v>
      </c>
      <c r="AO208" s="144">
        <f ca="1">IF(AO$13="",0,CHOOSE(Detalhamento.OpçãoServiços,OFFSET(Import.PLQ,$A208-1,AO$15-1,1,1),IF($E208&lt;&gt;1,IF(ISNUMBER(INDEX(Import.PLE,Detalhamento!$E208,Detalhamento!AO$15)),IF(INDEX(Import.PLE,Detalhamento!$E208,Detalhamento!AO$15)&lt;=mediçao,OFFSET(Import.PLQ,$A208-1,AO$15-1,1,1),0),0),PLE!$AA$28*OFFSET(Import.PLQ,$A208-1,AO$15-1,1,1)),IF($E208&lt;&gt;1,IF(ISNUMBER(INDEX(Import.PLE,Detalhamento!$E208,Detalhamento!AO$15)),IF(INDEX(Import.PLE,Detalhamento!$E208,Detalhamento!AO$15)&lt;=mediçao,0,OFFSET(Import.PLQ,$A208-1,AO$15-1,1,1)),OFFSET(Import.PLQ,$A208-1,AO$15-1,1,1)),(1-PLE!$AA$28)*OFFSET(Import.PLQ,$A208-1,AO$15-1,1,1))))</f>
        <v>0</v>
      </c>
      <c r="AP208" s="144">
        <f ca="1">IF(AP$13="",0,CHOOSE(Detalhamento.OpçãoServiços,OFFSET(Import.PLQ,$A208-1,AP$15-1,1,1),IF($E208&lt;&gt;1,IF(ISNUMBER(INDEX(Import.PLE,Detalhamento!$E208,Detalhamento!AP$15)),IF(INDEX(Import.PLE,Detalhamento!$E208,Detalhamento!AP$15)&lt;=mediçao,OFFSET(Import.PLQ,$A208-1,AP$15-1,1,1),0),0),PLE!$AA$28*OFFSET(Import.PLQ,$A208-1,AP$15-1,1,1)),IF($E208&lt;&gt;1,IF(ISNUMBER(INDEX(Import.PLE,Detalhamento!$E208,Detalhamento!AP$15)),IF(INDEX(Import.PLE,Detalhamento!$E208,Detalhamento!AP$15)&lt;=mediçao,0,OFFSET(Import.PLQ,$A208-1,AP$15-1,1,1)),OFFSET(Import.PLQ,$A208-1,AP$15-1,1,1)),(1-PLE!$AA$28)*OFFSET(Import.PLQ,$A208-1,AP$15-1,1,1))))</f>
        <v>0</v>
      </c>
      <c r="AQ208" s="144">
        <f ca="1">IF(AQ$13="",0,CHOOSE(Detalhamento.OpçãoServiços,OFFSET(Import.PLQ,$A208-1,AQ$15-1,1,1),IF($E208&lt;&gt;1,IF(ISNUMBER(INDEX(Import.PLE,Detalhamento!$E208,Detalhamento!AQ$15)),IF(INDEX(Import.PLE,Detalhamento!$E208,Detalhamento!AQ$15)&lt;=mediçao,OFFSET(Import.PLQ,$A208-1,AQ$15-1,1,1),0),0),PLE!$AA$28*OFFSET(Import.PLQ,$A208-1,AQ$15-1,1,1)),IF($E208&lt;&gt;1,IF(ISNUMBER(INDEX(Import.PLE,Detalhamento!$E208,Detalhamento!AQ$15)),IF(INDEX(Import.PLE,Detalhamento!$E208,Detalhamento!AQ$15)&lt;=mediçao,0,OFFSET(Import.PLQ,$A208-1,AQ$15-1,1,1)),OFFSET(Import.PLQ,$A208-1,AQ$15-1,1,1)),(1-PLE!$AA$28)*OFFSET(Import.PLQ,$A208-1,AQ$15-1,1,1))))</f>
        <v>0</v>
      </c>
      <c r="AR208" s="144">
        <f ca="1">IF(AR$13="",0,CHOOSE(Detalhamento.OpçãoServiços,OFFSET(Import.PLQ,$A208-1,AR$15-1,1,1),IF($E208&lt;&gt;1,IF(ISNUMBER(INDEX(Import.PLE,Detalhamento!$E208,Detalhamento!AR$15)),IF(INDEX(Import.PLE,Detalhamento!$E208,Detalhamento!AR$15)&lt;=mediçao,OFFSET(Import.PLQ,$A208-1,AR$15-1,1,1),0),0),PLE!$AA$28*OFFSET(Import.PLQ,$A208-1,AR$15-1,1,1)),IF($E208&lt;&gt;1,IF(ISNUMBER(INDEX(Import.PLE,Detalhamento!$E208,Detalhamento!AR$15)),IF(INDEX(Import.PLE,Detalhamento!$E208,Detalhamento!AR$15)&lt;=mediçao,0,OFFSET(Import.PLQ,$A208-1,AR$15-1,1,1)),OFFSET(Import.PLQ,$A208-1,AR$15-1,1,1)),(1-PLE!$AA$28)*OFFSET(Import.PLQ,$A208-1,AR$15-1,1,1))))</f>
        <v>0</v>
      </c>
      <c r="AS208" s="144">
        <f ca="1">IF(AS$13="",0,CHOOSE(Detalhamento.OpçãoServiços,OFFSET(Import.PLQ,$A208-1,AS$15-1,1,1),IF($E208&lt;&gt;1,IF(ISNUMBER(INDEX(Import.PLE,Detalhamento!$E208,Detalhamento!AS$15)),IF(INDEX(Import.PLE,Detalhamento!$E208,Detalhamento!AS$15)&lt;=mediçao,OFFSET(Import.PLQ,$A208-1,AS$15-1,1,1),0),0),PLE!$AA$28*OFFSET(Import.PLQ,$A208-1,AS$15-1,1,1)),IF($E208&lt;&gt;1,IF(ISNUMBER(INDEX(Import.PLE,Detalhamento!$E208,Detalhamento!AS$15)),IF(INDEX(Import.PLE,Detalhamento!$E208,Detalhamento!AS$15)&lt;=mediçao,0,OFFSET(Import.PLQ,$A208-1,AS$15-1,1,1)),OFFSET(Import.PLQ,$A208-1,AS$15-1,1,1)),(1-PLE!$AA$28)*OFFSET(Import.PLQ,$A208-1,AS$15-1,1,1))))</f>
        <v>0</v>
      </c>
      <c r="AT208" s="144">
        <f ca="1">IF(AT$13="",0,CHOOSE(Detalhamento.OpçãoServiços,OFFSET(Import.PLQ,$A208-1,AT$15-1,1,1),IF($E208&lt;&gt;1,IF(ISNUMBER(INDEX(Import.PLE,Detalhamento!$E208,Detalhamento!AT$15)),IF(INDEX(Import.PLE,Detalhamento!$E208,Detalhamento!AT$15)&lt;=mediçao,OFFSET(Import.PLQ,$A208-1,AT$15-1,1,1),0),0),PLE!$AA$28*OFFSET(Import.PLQ,$A208-1,AT$15-1,1,1)),IF($E208&lt;&gt;1,IF(ISNUMBER(INDEX(Import.PLE,Detalhamento!$E208,Detalhamento!AT$15)),IF(INDEX(Import.PLE,Detalhamento!$E208,Detalhamento!AT$15)&lt;=mediçao,0,OFFSET(Import.PLQ,$A208-1,AT$15-1,1,1)),OFFSET(Import.PLQ,$A208-1,AT$15-1,1,1)),(1-PLE!$AA$28)*OFFSET(Import.PLQ,$A208-1,AT$15-1,1,1))))</f>
        <v>0</v>
      </c>
      <c r="AU208" s="144">
        <f ca="1">IF(AU$13="",0,CHOOSE(Detalhamento.OpçãoServiços,OFFSET(Import.PLQ,$A208-1,AU$15-1,1,1),IF($E208&lt;&gt;1,IF(ISNUMBER(INDEX(Import.PLE,Detalhamento!$E208,Detalhamento!AU$15)),IF(INDEX(Import.PLE,Detalhamento!$E208,Detalhamento!AU$15)&lt;=mediçao,OFFSET(Import.PLQ,$A208-1,AU$15-1,1,1),0),0),PLE!$AA$28*OFFSET(Import.PLQ,$A208-1,AU$15-1,1,1)),IF($E208&lt;&gt;1,IF(ISNUMBER(INDEX(Import.PLE,Detalhamento!$E208,Detalhamento!AU$15)),IF(INDEX(Import.PLE,Detalhamento!$E208,Detalhamento!AU$15)&lt;=mediçao,0,OFFSET(Import.PLQ,$A208-1,AU$15-1,1,1)),OFFSET(Import.PLQ,$A208-1,AU$15-1,1,1)),(1-PLE!$AA$28)*OFFSET(Import.PLQ,$A208-1,AU$15-1,1,1))))</f>
        <v>0</v>
      </c>
      <c r="AV208" s="144">
        <f ca="1">IF(AV$13="",0,CHOOSE(Detalhamento.OpçãoServiços,OFFSET(Import.PLQ,$A208-1,AV$15-1,1,1),IF($E208&lt;&gt;1,IF(ISNUMBER(INDEX(Import.PLE,Detalhamento!$E208,Detalhamento!AV$15)),IF(INDEX(Import.PLE,Detalhamento!$E208,Detalhamento!AV$15)&lt;=mediçao,OFFSET(Import.PLQ,$A208-1,AV$15-1,1,1),0),0),PLE!$AA$28*OFFSET(Import.PLQ,$A208-1,AV$15-1,1,1)),IF($E208&lt;&gt;1,IF(ISNUMBER(INDEX(Import.PLE,Detalhamento!$E208,Detalhamento!AV$15)),IF(INDEX(Import.PLE,Detalhamento!$E208,Detalhamento!AV$15)&lt;=mediçao,0,OFFSET(Import.PLQ,$A208-1,AV$15-1,1,1)),OFFSET(Import.PLQ,$A208-1,AV$15-1,1,1)),(1-PLE!$AA$28)*OFFSET(Import.PLQ,$A208-1,AV$15-1,1,1))))</f>
        <v>0</v>
      </c>
      <c r="AW208" s="144">
        <f ca="1">IF(AW$13="",0,CHOOSE(Detalhamento.OpçãoServiços,OFFSET(Import.PLQ,$A208-1,AW$15-1,1,1),IF($E208&lt;&gt;1,IF(ISNUMBER(INDEX(Import.PLE,Detalhamento!$E208,Detalhamento!AW$15)),IF(INDEX(Import.PLE,Detalhamento!$E208,Detalhamento!AW$15)&lt;=mediçao,OFFSET(Import.PLQ,$A208-1,AW$15-1,1,1),0),0),PLE!$AA$28*OFFSET(Import.PLQ,$A208-1,AW$15-1,1,1)),IF($E208&lt;&gt;1,IF(ISNUMBER(INDEX(Import.PLE,Detalhamento!$E208,Detalhamento!AW$15)),IF(INDEX(Import.PLE,Detalhamento!$E208,Detalhamento!AW$15)&lt;=mediçao,0,OFFSET(Import.PLQ,$A208-1,AW$15-1,1,1)),OFFSET(Import.PLQ,$A208-1,AW$15-1,1,1)),(1-PLE!$AA$28)*OFFSET(Import.PLQ,$A208-1,AW$15-1,1,1))))</f>
        <v>0</v>
      </c>
      <c r="AX208" s="144">
        <f ca="1">IF(AX$13="",0,CHOOSE(Detalhamento.OpçãoServiços,OFFSET(Import.PLQ,$A208-1,AX$15-1,1,1),IF($E208&lt;&gt;1,IF(ISNUMBER(INDEX(Import.PLE,Detalhamento!$E208,Detalhamento!AX$15)),IF(INDEX(Import.PLE,Detalhamento!$E208,Detalhamento!AX$15)&lt;=mediçao,OFFSET(Import.PLQ,$A208-1,AX$15-1,1,1),0),0),PLE!$AA$28*OFFSET(Import.PLQ,$A208-1,AX$15-1,1,1)),IF($E208&lt;&gt;1,IF(ISNUMBER(INDEX(Import.PLE,Detalhamento!$E208,Detalhamento!AX$15)),IF(INDEX(Import.PLE,Detalhamento!$E208,Detalhamento!AX$15)&lt;=mediçao,0,OFFSET(Import.PLQ,$A208-1,AX$15-1,1,1)),OFFSET(Import.PLQ,$A208-1,AX$15-1,1,1)),(1-PLE!$AA$28)*OFFSET(Import.PLQ,$A208-1,AX$15-1,1,1))))</f>
        <v>0</v>
      </c>
      <c r="AY208" s="144">
        <f ca="1">IF(AY$13="",0,CHOOSE(Detalhamento.OpçãoServiços,OFFSET(Import.PLQ,$A208-1,AY$15-1,1,1),IF($E208&lt;&gt;1,IF(ISNUMBER(INDEX(Import.PLE,Detalhamento!$E208,Detalhamento!AY$15)),IF(INDEX(Import.PLE,Detalhamento!$E208,Detalhamento!AY$15)&lt;=mediçao,OFFSET(Import.PLQ,$A208-1,AY$15-1,1,1),0),0),PLE!$AA$28*OFFSET(Import.PLQ,$A208-1,AY$15-1,1,1)),IF($E208&lt;&gt;1,IF(ISNUMBER(INDEX(Import.PLE,Detalhamento!$E208,Detalhamento!AY$15)),IF(INDEX(Import.PLE,Detalhamento!$E208,Detalhamento!AY$15)&lt;=mediçao,0,OFFSET(Import.PLQ,$A208-1,AY$15-1,1,1)),OFFSET(Import.PLQ,$A208-1,AY$15-1,1,1)),(1-PLE!$AA$28)*OFFSET(Import.PLQ,$A208-1,AY$15-1,1,1))))</f>
        <v>0</v>
      </c>
      <c r="AZ208" s="144">
        <f ca="1">IF(AZ$13="",0,CHOOSE(Detalhamento.OpçãoServiços,OFFSET(Import.PLQ,$A208-1,AZ$15-1,1,1),IF($E208&lt;&gt;1,IF(ISNUMBER(INDEX(Import.PLE,Detalhamento!$E208,Detalhamento!AZ$15)),IF(INDEX(Import.PLE,Detalhamento!$E208,Detalhamento!AZ$15)&lt;=mediçao,OFFSET(Import.PLQ,$A208-1,AZ$15-1,1,1),0),0),PLE!$AA$28*OFFSET(Import.PLQ,$A208-1,AZ$15-1,1,1)),IF($E208&lt;&gt;1,IF(ISNUMBER(INDEX(Import.PLE,Detalhamento!$E208,Detalhamento!AZ$15)),IF(INDEX(Import.PLE,Detalhamento!$E208,Detalhamento!AZ$15)&lt;=mediçao,0,OFFSET(Import.PLQ,$A208-1,AZ$15-1,1,1)),OFFSET(Import.PLQ,$A208-1,AZ$15-1,1,1)),(1-PLE!$AA$28)*OFFSET(Import.PLQ,$A208-1,AZ$15-1,1,1))))</f>
        <v>0</v>
      </c>
      <c r="BA208" s="144">
        <f ca="1">IF(BA$13="",0,CHOOSE(Detalhamento.OpçãoServiços,OFFSET(Import.PLQ,$A208-1,BA$15-1,1,1),IF($E208&lt;&gt;1,IF(ISNUMBER(INDEX(Import.PLE,Detalhamento!$E208,Detalhamento!BA$15)),IF(INDEX(Import.PLE,Detalhamento!$E208,Detalhamento!BA$15)&lt;=mediçao,OFFSET(Import.PLQ,$A208-1,BA$15-1,1,1),0),0),PLE!$AA$28*OFFSET(Import.PLQ,$A208-1,BA$15-1,1,1)),IF($E208&lt;&gt;1,IF(ISNUMBER(INDEX(Import.PLE,Detalhamento!$E208,Detalhamento!BA$15)),IF(INDEX(Import.PLE,Detalhamento!$E208,Detalhamento!BA$15)&lt;=mediçao,0,OFFSET(Import.PLQ,$A208-1,BA$15-1,1,1)),OFFSET(Import.PLQ,$A208-1,BA$15-1,1,1)),(1-PLE!$AA$28)*OFFSET(Import.PLQ,$A208-1,BA$15-1,1,1))))</f>
        <v>0</v>
      </c>
      <c r="BB208" s="144">
        <f ca="1">IF(BB$13="",0,CHOOSE(Detalhamento.OpçãoServiços,OFFSET(Import.PLQ,$A208-1,BB$15-1,1,1),IF($E208&lt;&gt;1,IF(ISNUMBER(INDEX(Import.PLE,Detalhamento!$E208,Detalhamento!BB$15)),IF(INDEX(Import.PLE,Detalhamento!$E208,Detalhamento!BB$15)&lt;=mediçao,OFFSET(Import.PLQ,$A208-1,BB$15-1,1,1),0),0),PLE!$AA$28*OFFSET(Import.PLQ,$A208-1,BB$15-1,1,1)),IF($E208&lt;&gt;1,IF(ISNUMBER(INDEX(Import.PLE,Detalhamento!$E208,Detalhamento!BB$15)),IF(INDEX(Import.PLE,Detalhamento!$E208,Detalhamento!BB$15)&lt;=mediçao,0,OFFSET(Import.PLQ,$A208-1,BB$15-1,1,1)),OFFSET(Import.PLQ,$A208-1,BB$15-1,1,1)),(1-PLE!$AA$28)*OFFSET(Import.PLQ,$A208-1,BB$15-1,1,1))))</f>
        <v>0</v>
      </c>
      <c r="BC208" s="144">
        <f ca="1">IF(BC$13="",0,CHOOSE(Detalhamento.OpçãoServiços,OFFSET(Import.PLQ,$A208-1,BC$15-1,1,1),IF($E208&lt;&gt;1,IF(ISNUMBER(INDEX(Import.PLE,Detalhamento!$E208,Detalhamento!BC$15)),IF(INDEX(Import.PLE,Detalhamento!$E208,Detalhamento!BC$15)&lt;=mediçao,OFFSET(Import.PLQ,$A208-1,BC$15-1,1,1),0),0),PLE!$AA$28*OFFSET(Import.PLQ,$A208-1,BC$15-1,1,1)),IF($E208&lt;&gt;1,IF(ISNUMBER(INDEX(Import.PLE,Detalhamento!$E208,Detalhamento!BC$15)),IF(INDEX(Import.PLE,Detalhamento!$E208,Detalhamento!BC$15)&lt;=mediçao,0,OFFSET(Import.PLQ,$A208-1,BC$15-1,1,1)),OFFSET(Import.PLQ,$A208-1,BC$15-1,1,1)),(1-PLE!$AA$28)*OFFSET(Import.PLQ,$A208-1,BC$15-1,1,1))))</f>
        <v>0</v>
      </c>
      <c r="BD208" s="144">
        <f ca="1">IF(BD$13="",0,CHOOSE(Detalhamento.OpçãoServiços,OFFSET(Import.PLQ,$A208-1,BD$15-1,1,1),IF($E208&lt;&gt;1,IF(ISNUMBER(INDEX(Import.PLE,Detalhamento!$E208,Detalhamento!BD$15)),IF(INDEX(Import.PLE,Detalhamento!$E208,Detalhamento!BD$15)&lt;=mediçao,OFFSET(Import.PLQ,$A208-1,BD$15-1,1,1),0),0),PLE!$AA$28*OFFSET(Import.PLQ,$A208-1,BD$15-1,1,1)),IF($E208&lt;&gt;1,IF(ISNUMBER(INDEX(Import.PLE,Detalhamento!$E208,Detalhamento!BD$15)),IF(INDEX(Import.PLE,Detalhamento!$E208,Detalhamento!BD$15)&lt;=mediçao,0,OFFSET(Import.PLQ,$A208-1,BD$15-1,1,1)),OFFSET(Import.PLQ,$A208-1,BD$15-1,1,1)),(1-PLE!$AA$28)*OFFSET(Import.PLQ,$A208-1,BD$15-1,1,1))))</f>
        <v>0</v>
      </c>
      <c r="BE208" s="144">
        <f ca="1">IF(BE$13="",0,CHOOSE(Detalhamento.OpçãoServiços,OFFSET(Import.PLQ,$A208-1,BE$15-1,1,1),IF($E208&lt;&gt;1,IF(ISNUMBER(INDEX(Import.PLE,Detalhamento!$E208,Detalhamento!BE$15)),IF(INDEX(Import.PLE,Detalhamento!$E208,Detalhamento!BE$15)&lt;=mediçao,OFFSET(Import.PLQ,$A208-1,BE$15-1,1,1),0),0),PLE!$AA$28*OFFSET(Import.PLQ,$A208-1,BE$15-1,1,1)),IF($E208&lt;&gt;1,IF(ISNUMBER(INDEX(Import.PLE,Detalhamento!$E208,Detalhamento!BE$15)),IF(INDEX(Import.PLE,Detalhamento!$E208,Detalhamento!BE$15)&lt;=mediçao,0,OFFSET(Import.PLQ,$A208-1,BE$15-1,1,1)),OFFSET(Import.PLQ,$A208-1,BE$15-1,1,1)),(1-PLE!$AA$28)*OFFSET(Import.PLQ,$A208-1,BE$15-1,1,1))))</f>
        <v>0</v>
      </c>
      <c r="BF208" s="144">
        <f ca="1">IF(BF$13="",0,CHOOSE(Detalhamento.OpçãoServiços,OFFSET(Import.PLQ,$A208-1,BF$15-1,1,1),IF($E208&lt;&gt;1,IF(ISNUMBER(INDEX(Import.PLE,Detalhamento!$E208,Detalhamento!BF$15)),IF(INDEX(Import.PLE,Detalhamento!$E208,Detalhamento!BF$15)&lt;=mediçao,OFFSET(Import.PLQ,$A208-1,BF$15-1,1,1),0),0),PLE!$AA$28*OFFSET(Import.PLQ,$A208-1,BF$15-1,1,1)),IF($E208&lt;&gt;1,IF(ISNUMBER(INDEX(Import.PLE,Detalhamento!$E208,Detalhamento!BF$15)),IF(INDEX(Import.PLE,Detalhamento!$E208,Detalhamento!BF$15)&lt;=mediçao,0,OFFSET(Import.PLQ,$A208-1,BF$15-1,1,1)),OFFSET(Import.PLQ,$A208-1,BF$15-1,1,1)),(1-PLE!$AA$28)*OFFSET(Import.PLQ,$A208-1,BF$15-1,1,1))))</f>
        <v>0</v>
      </c>
      <c r="BG208" s="144">
        <f ca="1">IF(BG$13="",0,CHOOSE(Detalhamento.OpçãoServiços,OFFSET(Import.PLQ,$A208-1,BG$15-1,1,1),IF($E208&lt;&gt;1,IF(ISNUMBER(INDEX(Import.PLE,Detalhamento!$E208,Detalhamento!BG$15)),IF(INDEX(Import.PLE,Detalhamento!$E208,Detalhamento!BG$15)&lt;=mediçao,OFFSET(Import.PLQ,$A208-1,BG$15-1,1,1),0),0),PLE!$AA$28*OFFSET(Import.PLQ,$A208-1,BG$15-1,1,1)),IF($E208&lt;&gt;1,IF(ISNUMBER(INDEX(Import.PLE,Detalhamento!$E208,Detalhamento!BG$15)),IF(INDEX(Import.PLE,Detalhamento!$E208,Detalhamento!BG$15)&lt;=mediçao,0,OFFSET(Import.PLQ,$A208-1,BG$15-1,1,1)),OFFSET(Import.PLQ,$A208-1,BG$15-1,1,1)),(1-PLE!$AA$28)*OFFSET(Import.PLQ,$A208-1,BG$15-1,1,1))))</f>
        <v>0</v>
      </c>
      <c r="BH208" s="144">
        <f ca="1">IF(BH$13="",0,CHOOSE(Detalhamento.OpçãoServiços,OFFSET(Import.PLQ,$A208-1,BH$15-1,1,1),IF($E208&lt;&gt;1,IF(ISNUMBER(INDEX(Import.PLE,Detalhamento!$E208,Detalhamento!BH$15)),IF(INDEX(Import.PLE,Detalhamento!$E208,Detalhamento!BH$15)&lt;=mediçao,OFFSET(Import.PLQ,$A208-1,BH$15-1,1,1),0),0),PLE!$AA$28*OFFSET(Import.PLQ,$A208-1,BH$15-1,1,1)),IF($E208&lt;&gt;1,IF(ISNUMBER(INDEX(Import.PLE,Detalhamento!$E208,Detalhamento!BH$15)),IF(INDEX(Import.PLE,Detalhamento!$E208,Detalhamento!BH$15)&lt;=mediçao,0,OFFSET(Import.PLQ,$A208-1,BH$15-1,1,1)),OFFSET(Import.PLQ,$A208-1,BH$15-1,1,1)),(1-PLE!$AA$28)*OFFSET(Import.PLQ,$A208-1,BH$15-1,1,1))))</f>
        <v>0</v>
      </c>
      <c r="BI208" s="144">
        <f ca="1">IF(BI$13="",0,CHOOSE(Detalhamento.OpçãoServiços,OFFSET(Import.PLQ,$A208-1,BI$15-1,1,1),IF($E208&lt;&gt;1,IF(ISNUMBER(INDEX(Import.PLE,Detalhamento!$E208,Detalhamento!BI$15)),IF(INDEX(Import.PLE,Detalhamento!$E208,Detalhamento!BI$15)&lt;=mediçao,OFFSET(Import.PLQ,$A208-1,BI$15-1,1,1),0),0),PLE!$AA$28*OFFSET(Import.PLQ,$A208-1,BI$15-1,1,1)),IF($E208&lt;&gt;1,IF(ISNUMBER(INDEX(Import.PLE,Detalhamento!$E208,Detalhamento!BI$15)),IF(INDEX(Import.PLE,Detalhamento!$E208,Detalhamento!BI$15)&lt;=mediçao,0,OFFSET(Import.PLQ,$A208-1,BI$15-1,1,1)),OFFSET(Import.PLQ,$A208-1,BI$15-1,1,1)),(1-PLE!$AA$28)*OFFSET(Import.PLQ,$A208-1,BI$15-1,1,1))))</f>
        <v>0</v>
      </c>
    </row>
    <row r="209" spans="1:61" ht="30" x14ac:dyDescent="0.2">
      <c r="A209" s="155">
        <v>165</v>
      </c>
      <c r="B209" s="21" t="str">
        <f t="shared" ca="1" si="25"/>
        <v>Serviço</v>
      </c>
      <c r="E209" s="153">
        <f t="shared" ca="1" si="26"/>
        <v>22</v>
      </c>
      <c r="F209" s="154">
        <f t="shared" ca="1" si="27"/>
        <v>220165</v>
      </c>
      <c r="G209" s="154" t="str">
        <f t="shared" ca="1" si="32"/>
        <v>2.4.2.2</v>
      </c>
      <c r="H209" s="182" t="str">
        <f t="shared" ca="1" si="32"/>
        <v>JANELA DE ALUMÍNIO TIPO MAXIM-AR, COM VIDROS, BATENTE E FERRAGENS. EXCLUSIVE ALIZAR, ACABAMENTO E CONTRAMARCO. FORNECIMENTO E INSTALAÇÃO. AF_12/2019</v>
      </c>
      <c r="I209" s="37" t="str">
        <f t="shared" ca="1" si="28"/>
        <v>M2</v>
      </c>
      <c r="J209" s="144">
        <f t="shared" ca="1" si="29"/>
        <v>5.7</v>
      </c>
      <c r="K209" s="67"/>
      <c r="L209" s="144">
        <f ca="1">IF(L$13="",0,CHOOSE(Detalhamento.OpçãoServiços,OFFSET(Import.PLQ,$A209-1,L$15-1,1,1),IF($E209&lt;&gt;1,IF(ISNUMBER(INDEX(Import.PLE,Detalhamento!$E209,Detalhamento!L$15)),IF(INDEX(Import.PLE,Detalhamento!$E209,Detalhamento!L$15)&lt;=mediçao,OFFSET(Import.PLQ,$A209-1,L$15-1,1,1),0),0),PLE!$AA$28*OFFSET(Import.PLQ,$A209-1,L$15-1,1,1)),IF($E209&lt;&gt;1,IF(ISNUMBER(INDEX(Import.PLE,Detalhamento!$E209,Detalhamento!L$15)),IF(INDEX(Import.PLE,Detalhamento!$E209,Detalhamento!L$15)&lt;=mediçao,0,OFFSET(Import.PLQ,$A209-1,L$15-1,1,1)),OFFSET(Import.PLQ,$A209-1,L$15-1,1,1)),(1-PLE!$AA$28)*OFFSET(Import.PLQ,$A209-1,L$15-1,1,1))))</f>
        <v>5.7</v>
      </c>
      <c r="M209" s="144">
        <f ca="1">IF(M$13="",0,CHOOSE(Detalhamento.OpçãoServiços,OFFSET(Import.PLQ,$A209-1,M$15-1,1,1),IF($E209&lt;&gt;1,IF(ISNUMBER(INDEX(Import.PLE,Detalhamento!$E209,Detalhamento!M$15)),IF(INDEX(Import.PLE,Detalhamento!$E209,Detalhamento!M$15)&lt;=mediçao,OFFSET(Import.PLQ,$A209-1,M$15-1,1,1),0),0),PLE!$AA$28*OFFSET(Import.PLQ,$A209-1,M$15-1,1,1)),IF($E209&lt;&gt;1,IF(ISNUMBER(INDEX(Import.PLE,Detalhamento!$E209,Detalhamento!M$15)),IF(INDEX(Import.PLE,Detalhamento!$E209,Detalhamento!M$15)&lt;=mediçao,0,OFFSET(Import.PLQ,$A209-1,M$15-1,1,1)),OFFSET(Import.PLQ,$A209-1,M$15-1,1,1)),(1-PLE!$AA$28)*OFFSET(Import.PLQ,$A209-1,M$15-1,1,1))))</f>
        <v>0</v>
      </c>
      <c r="N209" s="144">
        <f ca="1">IF(N$13="",0,CHOOSE(Detalhamento.OpçãoServiços,OFFSET(Import.PLQ,$A209-1,N$15-1,1,1),IF($E209&lt;&gt;1,IF(ISNUMBER(INDEX(Import.PLE,Detalhamento!$E209,Detalhamento!N$15)),IF(INDEX(Import.PLE,Detalhamento!$E209,Detalhamento!N$15)&lt;=mediçao,OFFSET(Import.PLQ,$A209-1,N$15-1,1,1),0),0),PLE!$AA$28*OFFSET(Import.PLQ,$A209-1,N$15-1,1,1)),IF($E209&lt;&gt;1,IF(ISNUMBER(INDEX(Import.PLE,Detalhamento!$E209,Detalhamento!N$15)),IF(INDEX(Import.PLE,Detalhamento!$E209,Detalhamento!N$15)&lt;=mediçao,0,OFFSET(Import.PLQ,$A209-1,N$15-1,1,1)),OFFSET(Import.PLQ,$A209-1,N$15-1,1,1)),(1-PLE!$AA$28)*OFFSET(Import.PLQ,$A209-1,N$15-1,1,1))))</f>
        <v>0</v>
      </c>
      <c r="O209" s="144">
        <f ca="1">IF(O$13="",0,CHOOSE(Detalhamento.OpçãoServiços,OFFSET(Import.PLQ,$A209-1,O$15-1,1,1),IF($E209&lt;&gt;1,IF(ISNUMBER(INDEX(Import.PLE,Detalhamento!$E209,Detalhamento!O$15)),IF(INDEX(Import.PLE,Detalhamento!$E209,Detalhamento!O$15)&lt;=mediçao,OFFSET(Import.PLQ,$A209-1,O$15-1,1,1),0),0),PLE!$AA$28*OFFSET(Import.PLQ,$A209-1,O$15-1,1,1)),IF($E209&lt;&gt;1,IF(ISNUMBER(INDEX(Import.PLE,Detalhamento!$E209,Detalhamento!O$15)),IF(INDEX(Import.PLE,Detalhamento!$E209,Detalhamento!O$15)&lt;=mediçao,0,OFFSET(Import.PLQ,$A209-1,O$15-1,1,1)),OFFSET(Import.PLQ,$A209-1,O$15-1,1,1)),(1-PLE!$AA$28)*OFFSET(Import.PLQ,$A209-1,O$15-1,1,1))))</f>
        <v>0</v>
      </c>
      <c r="P209" s="144">
        <f ca="1">IF(P$13="",0,CHOOSE(Detalhamento.OpçãoServiços,OFFSET(Import.PLQ,$A209-1,P$15-1,1,1),IF($E209&lt;&gt;1,IF(ISNUMBER(INDEX(Import.PLE,Detalhamento!$E209,Detalhamento!P$15)),IF(INDEX(Import.PLE,Detalhamento!$E209,Detalhamento!P$15)&lt;=mediçao,OFFSET(Import.PLQ,$A209-1,P$15-1,1,1),0),0),PLE!$AA$28*OFFSET(Import.PLQ,$A209-1,P$15-1,1,1)),IF($E209&lt;&gt;1,IF(ISNUMBER(INDEX(Import.PLE,Detalhamento!$E209,Detalhamento!P$15)),IF(INDEX(Import.PLE,Detalhamento!$E209,Detalhamento!P$15)&lt;=mediçao,0,OFFSET(Import.PLQ,$A209-1,P$15-1,1,1)),OFFSET(Import.PLQ,$A209-1,P$15-1,1,1)),(1-PLE!$AA$28)*OFFSET(Import.PLQ,$A209-1,P$15-1,1,1))))</f>
        <v>0</v>
      </c>
      <c r="Q209" s="144">
        <f ca="1">IF(Q$13="",0,CHOOSE(Detalhamento.OpçãoServiços,OFFSET(Import.PLQ,$A209-1,Q$15-1,1,1),IF($E209&lt;&gt;1,IF(ISNUMBER(INDEX(Import.PLE,Detalhamento!$E209,Detalhamento!Q$15)),IF(INDEX(Import.PLE,Detalhamento!$E209,Detalhamento!Q$15)&lt;=mediçao,OFFSET(Import.PLQ,$A209-1,Q$15-1,1,1),0),0),PLE!$AA$28*OFFSET(Import.PLQ,$A209-1,Q$15-1,1,1)),IF($E209&lt;&gt;1,IF(ISNUMBER(INDEX(Import.PLE,Detalhamento!$E209,Detalhamento!Q$15)),IF(INDEX(Import.PLE,Detalhamento!$E209,Detalhamento!Q$15)&lt;=mediçao,0,OFFSET(Import.PLQ,$A209-1,Q$15-1,1,1)),OFFSET(Import.PLQ,$A209-1,Q$15-1,1,1)),(1-PLE!$AA$28)*OFFSET(Import.PLQ,$A209-1,Q$15-1,1,1))))</f>
        <v>0</v>
      </c>
      <c r="R209" s="144">
        <f ca="1">IF(R$13="",0,CHOOSE(Detalhamento.OpçãoServiços,OFFSET(Import.PLQ,$A209-1,R$15-1,1,1),IF($E209&lt;&gt;1,IF(ISNUMBER(INDEX(Import.PLE,Detalhamento!$E209,Detalhamento!R$15)),IF(INDEX(Import.PLE,Detalhamento!$E209,Detalhamento!R$15)&lt;=mediçao,OFFSET(Import.PLQ,$A209-1,R$15-1,1,1),0),0),PLE!$AA$28*OFFSET(Import.PLQ,$A209-1,R$15-1,1,1)),IF($E209&lt;&gt;1,IF(ISNUMBER(INDEX(Import.PLE,Detalhamento!$E209,Detalhamento!R$15)),IF(INDEX(Import.PLE,Detalhamento!$E209,Detalhamento!R$15)&lt;=mediçao,0,OFFSET(Import.PLQ,$A209-1,R$15-1,1,1)),OFFSET(Import.PLQ,$A209-1,R$15-1,1,1)),(1-PLE!$AA$28)*OFFSET(Import.PLQ,$A209-1,R$15-1,1,1))))</f>
        <v>0</v>
      </c>
      <c r="S209" s="144">
        <f ca="1">IF(S$13="",0,CHOOSE(Detalhamento.OpçãoServiços,OFFSET(Import.PLQ,$A209-1,S$15-1,1,1),IF($E209&lt;&gt;1,IF(ISNUMBER(INDEX(Import.PLE,Detalhamento!$E209,Detalhamento!S$15)),IF(INDEX(Import.PLE,Detalhamento!$E209,Detalhamento!S$15)&lt;=mediçao,OFFSET(Import.PLQ,$A209-1,S$15-1,1,1),0),0),PLE!$AA$28*OFFSET(Import.PLQ,$A209-1,S$15-1,1,1)),IF($E209&lt;&gt;1,IF(ISNUMBER(INDEX(Import.PLE,Detalhamento!$E209,Detalhamento!S$15)),IF(INDEX(Import.PLE,Detalhamento!$E209,Detalhamento!S$15)&lt;=mediçao,0,OFFSET(Import.PLQ,$A209-1,S$15-1,1,1)),OFFSET(Import.PLQ,$A209-1,S$15-1,1,1)),(1-PLE!$AA$28)*OFFSET(Import.PLQ,$A209-1,S$15-1,1,1))))</f>
        <v>0</v>
      </c>
      <c r="T209" s="144">
        <f ca="1">IF(T$13="",0,CHOOSE(Detalhamento.OpçãoServiços,OFFSET(Import.PLQ,$A209-1,T$15-1,1,1),IF($E209&lt;&gt;1,IF(ISNUMBER(INDEX(Import.PLE,Detalhamento!$E209,Detalhamento!T$15)),IF(INDEX(Import.PLE,Detalhamento!$E209,Detalhamento!T$15)&lt;=mediçao,OFFSET(Import.PLQ,$A209-1,T$15-1,1,1),0),0),PLE!$AA$28*OFFSET(Import.PLQ,$A209-1,T$15-1,1,1)),IF($E209&lt;&gt;1,IF(ISNUMBER(INDEX(Import.PLE,Detalhamento!$E209,Detalhamento!T$15)),IF(INDEX(Import.PLE,Detalhamento!$E209,Detalhamento!T$15)&lt;=mediçao,0,OFFSET(Import.PLQ,$A209-1,T$15-1,1,1)),OFFSET(Import.PLQ,$A209-1,T$15-1,1,1)),(1-PLE!$AA$28)*OFFSET(Import.PLQ,$A209-1,T$15-1,1,1))))</f>
        <v>0</v>
      </c>
      <c r="U209" s="144">
        <f ca="1">IF(U$13="",0,CHOOSE(Detalhamento.OpçãoServiços,OFFSET(Import.PLQ,$A209-1,U$15-1,1,1),IF($E209&lt;&gt;1,IF(ISNUMBER(INDEX(Import.PLE,Detalhamento!$E209,Detalhamento!U$15)),IF(INDEX(Import.PLE,Detalhamento!$E209,Detalhamento!U$15)&lt;=mediçao,OFFSET(Import.PLQ,$A209-1,U$15-1,1,1),0),0),PLE!$AA$28*OFFSET(Import.PLQ,$A209-1,U$15-1,1,1)),IF($E209&lt;&gt;1,IF(ISNUMBER(INDEX(Import.PLE,Detalhamento!$E209,Detalhamento!U$15)),IF(INDEX(Import.PLE,Detalhamento!$E209,Detalhamento!U$15)&lt;=mediçao,0,OFFSET(Import.PLQ,$A209-1,U$15-1,1,1)),OFFSET(Import.PLQ,$A209-1,U$15-1,1,1)),(1-PLE!$AA$28)*OFFSET(Import.PLQ,$A209-1,U$15-1,1,1))))</f>
        <v>0</v>
      </c>
      <c r="V209" s="144">
        <f ca="1">IF(V$13="",0,CHOOSE(Detalhamento.OpçãoServiços,OFFSET(Import.PLQ,$A209-1,V$15-1,1,1),IF($E209&lt;&gt;1,IF(ISNUMBER(INDEX(Import.PLE,Detalhamento!$E209,Detalhamento!V$15)),IF(INDEX(Import.PLE,Detalhamento!$E209,Detalhamento!V$15)&lt;=mediçao,OFFSET(Import.PLQ,$A209-1,V$15-1,1,1),0),0),PLE!$AA$28*OFFSET(Import.PLQ,$A209-1,V$15-1,1,1)),IF($E209&lt;&gt;1,IF(ISNUMBER(INDEX(Import.PLE,Detalhamento!$E209,Detalhamento!V$15)),IF(INDEX(Import.PLE,Detalhamento!$E209,Detalhamento!V$15)&lt;=mediçao,0,OFFSET(Import.PLQ,$A209-1,V$15-1,1,1)),OFFSET(Import.PLQ,$A209-1,V$15-1,1,1)),(1-PLE!$AA$28)*OFFSET(Import.PLQ,$A209-1,V$15-1,1,1))))</f>
        <v>0</v>
      </c>
      <c r="W209" s="144">
        <f ca="1">IF(W$13="",0,CHOOSE(Detalhamento.OpçãoServiços,OFFSET(Import.PLQ,$A209-1,W$15-1,1,1),IF($E209&lt;&gt;1,IF(ISNUMBER(INDEX(Import.PLE,Detalhamento!$E209,Detalhamento!W$15)),IF(INDEX(Import.PLE,Detalhamento!$E209,Detalhamento!W$15)&lt;=mediçao,OFFSET(Import.PLQ,$A209-1,W$15-1,1,1),0),0),PLE!$AA$28*OFFSET(Import.PLQ,$A209-1,W$15-1,1,1)),IF($E209&lt;&gt;1,IF(ISNUMBER(INDEX(Import.PLE,Detalhamento!$E209,Detalhamento!W$15)),IF(INDEX(Import.PLE,Detalhamento!$E209,Detalhamento!W$15)&lt;=mediçao,0,OFFSET(Import.PLQ,$A209-1,W$15-1,1,1)),OFFSET(Import.PLQ,$A209-1,W$15-1,1,1)),(1-PLE!$AA$28)*OFFSET(Import.PLQ,$A209-1,W$15-1,1,1))))</f>
        <v>0</v>
      </c>
      <c r="X209" s="144">
        <f ca="1">IF(X$13="",0,CHOOSE(Detalhamento.OpçãoServiços,OFFSET(Import.PLQ,$A209-1,X$15-1,1,1),IF($E209&lt;&gt;1,IF(ISNUMBER(INDEX(Import.PLE,Detalhamento!$E209,Detalhamento!X$15)),IF(INDEX(Import.PLE,Detalhamento!$E209,Detalhamento!X$15)&lt;=mediçao,OFFSET(Import.PLQ,$A209-1,X$15-1,1,1),0),0),PLE!$AA$28*OFFSET(Import.PLQ,$A209-1,X$15-1,1,1)),IF($E209&lt;&gt;1,IF(ISNUMBER(INDEX(Import.PLE,Detalhamento!$E209,Detalhamento!X$15)),IF(INDEX(Import.PLE,Detalhamento!$E209,Detalhamento!X$15)&lt;=mediçao,0,OFFSET(Import.PLQ,$A209-1,X$15-1,1,1)),OFFSET(Import.PLQ,$A209-1,X$15-1,1,1)),(1-PLE!$AA$28)*OFFSET(Import.PLQ,$A209-1,X$15-1,1,1))))</f>
        <v>0</v>
      </c>
      <c r="Y209" s="144">
        <f ca="1">IF(Y$13="",0,CHOOSE(Detalhamento.OpçãoServiços,OFFSET(Import.PLQ,$A209-1,Y$15-1,1,1),IF($E209&lt;&gt;1,IF(ISNUMBER(INDEX(Import.PLE,Detalhamento!$E209,Detalhamento!Y$15)),IF(INDEX(Import.PLE,Detalhamento!$E209,Detalhamento!Y$15)&lt;=mediçao,OFFSET(Import.PLQ,$A209-1,Y$15-1,1,1),0),0),PLE!$AA$28*OFFSET(Import.PLQ,$A209-1,Y$15-1,1,1)),IF($E209&lt;&gt;1,IF(ISNUMBER(INDEX(Import.PLE,Detalhamento!$E209,Detalhamento!Y$15)),IF(INDEX(Import.PLE,Detalhamento!$E209,Detalhamento!Y$15)&lt;=mediçao,0,OFFSET(Import.PLQ,$A209-1,Y$15-1,1,1)),OFFSET(Import.PLQ,$A209-1,Y$15-1,1,1)),(1-PLE!$AA$28)*OFFSET(Import.PLQ,$A209-1,Y$15-1,1,1))))</f>
        <v>0</v>
      </c>
      <c r="Z209" s="144">
        <f ca="1">IF(Z$13="",0,CHOOSE(Detalhamento.OpçãoServiços,OFFSET(Import.PLQ,$A209-1,Z$15-1,1,1),IF($E209&lt;&gt;1,IF(ISNUMBER(INDEX(Import.PLE,Detalhamento!$E209,Detalhamento!Z$15)),IF(INDEX(Import.PLE,Detalhamento!$E209,Detalhamento!Z$15)&lt;=mediçao,OFFSET(Import.PLQ,$A209-1,Z$15-1,1,1),0),0),PLE!$AA$28*OFFSET(Import.PLQ,$A209-1,Z$15-1,1,1)),IF($E209&lt;&gt;1,IF(ISNUMBER(INDEX(Import.PLE,Detalhamento!$E209,Detalhamento!Z$15)),IF(INDEX(Import.PLE,Detalhamento!$E209,Detalhamento!Z$15)&lt;=mediçao,0,OFFSET(Import.PLQ,$A209-1,Z$15-1,1,1)),OFFSET(Import.PLQ,$A209-1,Z$15-1,1,1)),(1-PLE!$AA$28)*OFFSET(Import.PLQ,$A209-1,Z$15-1,1,1))))</f>
        <v>0</v>
      </c>
      <c r="AA209" s="144">
        <f ca="1">IF(AA$13="",0,CHOOSE(Detalhamento.OpçãoServiços,OFFSET(Import.PLQ,$A209-1,AA$15-1,1,1),IF($E209&lt;&gt;1,IF(ISNUMBER(INDEX(Import.PLE,Detalhamento!$E209,Detalhamento!AA$15)),IF(INDEX(Import.PLE,Detalhamento!$E209,Detalhamento!AA$15)&lt;=mediçao,OFFSET(Import.PLQ,$A209-1,AA$15-1,1,1),0),0),PLE!$AA$28*OFFSET(Import.PLQ,$A209-1,AA$15-1,1,1)),IF($E209&lt;&gt;1,IF(ISNUMBER(INDEX(Import.PLE,Detalhamento!$E209,Detalhamento!AA$15)),IF(INDEX(Import.PLE,Detalhamento!$E209,Detalhamento!AA$15)&lt;=mediçao,0,OFFSET(Import.PLQ,$A209-1,AA$15-1,1,1)),OFFSET(Import.PLQ,$A209-1,AA$15-1,1,1)),(1-PLE!$AA$28)*OFFSET(Import.PLQ,$A209-1,AA$15-1,1,1))))</f>
        <v>0</v>
      </c>
      <c r="AB209" s="144">
        <f ca="1">IF(AB$13="",0,CHOOSE(Detalhamento.OpçãoServiços,OFFSET(Import.PLQ,$A209-1,AB$15-1,1,1),IF($E209&lt;&gt;1,IF(ISNUMBER(INDEX(Import.PLE,Detalhamento!$E209,Detalhamento!AB$15)),IF(INDEX(Import.PLE,Detalhamento!$E209,Detalhamento!AB$15)&lt;=mediçao,OFFSET(Import.PLQ,$A209-1,AB$15-1,1,1),0),0),PLE!$AA$28*OFFSET(Import.PLQ,$A209-1,AB$15-1,1,1)),IF($E209&lt;&gt;1,IF(ISNUMBER(INDEX(Import.PLE,Detalhamento!$E209,Detalhamento!AB$15)),IF(INDEX(Import.PLE,Detalhamento!$E209,Detalhamento!AB$15)&lt;=mediçao,0,OFFSET(Import.PLQ,$A209-1,AB$15-1,1,1)),OFFSET(Import.PLQ,$A209-1,AB$15-1,1,1)),(1-PLE!$AA$28)*OFFSET(Import.PLQ,$A209-1,AB$15-1,1,1))))</f>
        <v>0</v>
      </c>
      <c r="AC209" s="144">
        <f ca="1">IF(AC$13="",0,CHOOSE(Detalhamento.OpçãoServiços,OFFSET(Import.PLQ,$A209-1,AC$15-1,1,1),IF($E209&lt;&gt;1,IF(ISNUMBER(INDEX(Import.PLE,Detalhamento!$E209,Detalhamento!AC$15)),IF(INDEX(Import.PLE,Detalhamento!$E209,Detalhamento!AC$15)&lt;=mediçao,OFFSET(Import.PLQ,$A209-1,AC$15-1,1,1),0),0),PLE!$AA$28*OFFSET(Import.PLQ,$A209-1,AC$15-1,1,1)),IF($E209&lt;&gt;1,IF(ISNUMBER(INDEX(Import.PLE,Detalhamento!$E209,Detalhamento!AC$15)),IF(INDEX(Import.PLE,Detalhamento!$E209,Detalhamento!AC$15)&lt;=mediçao,0,OFFSET(Import.PLQ,$A209-1,AC$15-1,1,1)),OFFSET(Import.PLQ,$A209-1,AC$15-1,1,1)),(1-PLE!$AA$28)*OFFSET(Import.PLQ,$A209-1,AC$15-1,1,1))))</f>
        <v>0</v>
      </c>
      <c r="AD209" s="144">
        <f ca="1">IF(AD$13="",0,CHOOSE(Detalhamento.OpçãoServiços,OFFSET(Import.PLQ,$A209-1,AD$15-1,1,1),IF($E209&lt;&gt;1,IF(ISNUMBER(INDEX(Import.PLE,Detalhamento!$E209,Detalhamento!AD$15)),IF(INDEX(Import.PLE,Detalhamento!$E209,Detalhamento!AD$15)&lt;=mediçao,OFFSET(Import.PLQ,$A209-1,AD$15-1,1,1),0),0),PLE!$AA$28*OFFSET(Import.PLQ,$A209-1,AD$15-1,1,1)),IF($E209&lt;&gt;1,IF(ISNUMBER(INDEX(Import.PLE,Detalhamento!$E209,Detalhamento!AD$15)),IF(INDEX(Import.PLE,Detalhamento!$E209,Detalhamento!AD$15)&lt;=mediçao,0,OFFSET(Import.PLQ,$A209-1,AD$15-1,1,1)),OFFSET(Import.PLQ,$A209-1,AD$15-1,1,1)),(1-PLE!$AA$28)*OFFSET(Import.PLQ,$A209-1,AD$15-1,1,1))))</f>
        <v>0</v>
      </c>
      <c r="AE209" s="144">
        <f ca="1">IF(AE$13="",0,CHOOSE(Detalhamento.OpçãoServiços,OFFSET(Import.PLQ,$A209-1,AE$15-1,1,1),IF($E209&lt;&gt;1,IF(ISNUMBER(INDEX(Import.PLE,Detalhamento!$E209,Detalhamento!AE$15)),IF(INDEX(Import.PLE,Detalhamento!$E209,Detalhamento!AE$15)&lt;=mediçao,OFFSET(Import.PLQ,$A209-1,AE$15-1,1,1),0),0),PLE!$AA$28*OFFSET(Import.PLQ,$A209-1,AE$15-1,1,1)),IF($E209&lt;&gt;1,IF(ISNUMBER(INDEX(Import.PLE,Detalhamento!$E209,Detalhamento!AE$15)),IF(INDEX(Import.PLE,Detalhamento!$E209,Detalhamento!AE$15)&lt;=mediçao,0,OFFSET(Import.PLQ,$A209-1,AE$15-1,1,1)),OFFSET(Import.PLQ,$A209-1,AE$15-1,1,1)),(1-PLE!$AA$28)*OFFSET(Import.PLQ,$A209-1,AE$15-1,1,1))))</f>
        <v>0</v>
      </c>
      <c r="AF209" s="144">
        <f ca="1">IF(AF$13="",0,CHOOSE(Detalhamento.OpçãoServiços,OFFSET(Import.PLQ,$A209-1,AF$15-1,1,1),IF($E209&lt;&gt;1,IF(ISNUMBER(INDEX(Import.PLE,Detalhamento!$E209,Detalhamento!AF$15)),IF(INDEX(Import.PLE,Detalhamento!$E209,Detalhamento!AF$15)&lt;=mediçao,OFFSET(Import.PLQ,$A209-1,AF$15-1,1,1),0),0),PLE!$AA$28*OFFSET(Import.PLQ,$A209-1,AF$15-1,1,1)),IF($E209&lt;&gt;1,IF(ISNUMBER(INDEX(Import.PLE,Detalhamento!$E209,Detalhamento!AF$15)),IF(INDEX(Import.PLE,Detalhamento!$E209,Detalhamento!AF$15)&lt;=mediçao,0,OFFSET(Import.PLQ,$A209-1,AF$15-1,1,1)),OFFSET(Import.PLQ,$A209-1,AF$15-1,1,1)),(1-PLE!$AA$28)*OFFSET(Import.PLQ,$A209-1,AF$15-1,1,1))))</f>
        <v>0</v>
      </c>
      <c r="AG209" s="144">
        <f ca="1">IF(AG$13="",0,CHOOSE(Detalhamento.OpçãoServiços,OFFSET(Import.PLQ,$A209-1,AG$15-1,1,1),IF($E209&lt;&gt;1,IF(ISNUMBER(INDEX(Import.PLE,Detalhamento!$E209,Detalhamento!AG$15)),IF(INDEX(Import.PLE,Detalhamento!$E209,Detalhamento!AG$15)&lt;=mediçao,OFFSET(Import.PLQ,$A209-1,AG$15-1,1,1),0),0),PLE!$AA$28*OFFSET(Import.PLQ,$A209-1,AG$15-1,1,1)),IF($E209&lt;&gt;1,IF(ISNUMBER(INDEX(Import.PLE,Detalhamento!$E209,Detalhamento!AG$15)),IF(INDEX(Import.PLE,Detalhamento!$E209,Detalhamento!AG$15)&lt;=mediçao,0,OFFSET(Import.PLQ,$A209-1,AG$15-1,1,1)),OFFSET(Import.PLQ,$A209-1,AG$15-1,1,1)),(1-PLE!$AA$28)*OFFSET(Import.PLQ,$A209-1,AG$15-1,1,1))))</f>
        <v>0</v>
      </c>
      <c r="AH209" s="144">
        <f ca="1">IF(AH$13="",0,CHOOSE(Detalhamento.OpçãoServiços,OFFSET(Import.PLQ,$A209-1,AH$15-1,1,1),IF($E209&lt;&gt;1,IF(ISNUMBER(INDEX(Import.PLE,Detalhamento!$E209,Detalhamento!AH$15)),IF(INDEX(Import.PLE,Detalhamento!$E209,Detalhamento!AH$15)&lt;=mediçao,OFFSET(Import.PLQ,$A209-1,AH$15-1,1,1),0),0),PLE!$AA$28*OFFSET(Import.PLQ,$A209-1,AH$15-1,1,1)),IF($E209&lt;&gt;1,IF(ISNUMBER(INDEX(Import.PLE,Detalhamento!$E209,Detalhamento!AH$15)),IF(INDEX(Import.PLE,Detalhamento!$E209,Detalhamento!AH$15)&lt;=mediçao,0,OFFSET(Import.PLQ,$A209-1,AH$15-1,1,1)),OFFSET(Import.PLQ,$A209-1,AH$15-1,1,1)),(1-PLE!$AA$28)*OFFSET(Import.PLQ,$A209-1,AH$15-1,1,1))))</f>
        <v>0</v>
      </c>
      <c r="AI209" s="144">
        <f ca="1">IF(AI$13="",0,CHOOSE(Detalhamento.OpçãoServiços,OFFSET(Import.PLQ,$A209-1,AI$15-1,1,1),IF($E209&lt;&gt;1,IF(ISNUMBER(INDEX(Import.PLE,Detalhamento!$E209,Detalhamento!AI$15)),IF(INDEX(Import.PLE,Detalhamento!$E209,Detalhamento!AI$15)&lt;=mediçao,OFFSET(Import.PLQ,$A209-1,AI$15-1,1,1),0),0),PLE!$AA$28*OFFSET(Import.PLQ,$A209-1,AI$15-1,1,1)),IF($E209&lt;&gt;1,IF(ISNUMBER(INDEX(Import.PLE,Detalhamento!$E209,Detalhamento!AI$15)),IF(INDEX(Import.PLE,Detalhamento!$E209,Detalhamento!AI$15)&lt;=mediçao,0,OFFSET(Import.PLQ,$A209-1,AI$15-1,1,1)),OFFSET(Import.PLQ,$A209-1,AI$15-1,1,1)),(1-PLE!$AA$28)*OFFSET(Import.PLQ,$A209-1,AI$15-1,1,1))))</f>
        <v>0</v>
      </c>
      <c r="AJ209" s="144">
        <f ca="1">IF(AJ$13="",0,CHOOSE(Detalhamento.OpçãoServiços,OFFSET(Import.PLQ,$A209-1,AJ$15-1,1,1),IF($E209&lt;&gt;1,IF(ISNUMBER(INDEX(Import.PLE,Detalhamento!$E209,Detalhamento!AJ$15)),IF(INDEX(Import.PLE,Detalhamento!$E209,Detalhamento!AJ$15)&lt;=mediçao,OFFSET(Import.PLQ,$A209-1,AJ$15-1,1,1),0),0),PLE!$AA$28*OFFSET(Import.PLQ,$A209-1,AJ$15-1,1,1)),IF($E209&lt;&gt;1,IF(ISNUMBER(INDEX(Import.PLE,Detalhamento!$E209,Detalhamento!AJ$15)),IF(INDEX(Import.PLE,Detalhamento!$E209,Detalhamento!AJ$15)&lt;=mediçao,0,OFFSET(Import.PLQ,$A209-1,AJ$15-1,1,1)),OFFSET(Import.PLQ,$A209-1,AJ$15-1,1,1)),(1-PLE!$AA$28)*OFFSET(Import.PLQ,$A209-1,AJ$15-1,1,1))))</f>
        <v>0</v>
      </c>
      <c r="AK209" s="144">
        <f ca="1">IF(AK$13="",0,CHOOSE(Detalhamento.OpçãoServiços,OFFSET(Import.PLQ,$A209-1,AK$15-1,1,1),IF($E209&lt;&gt;1,IF(ISNUMBER(INDEX(Import.PLE,Detalhamento!$E209,Detalhamento!AK$15)),IF(INDEX(Import.PLE,Detalhamento!$E209,Detalhamento!AK$15)&lt;=mediçao,OFFSET(Import.PLQ,$A209-1,AK$15-1,1,1),0),0),PLE!$AA$28*OFFSET(Import.PLQ,$A209-1,AK$15-1,1,1)),IF($E209&lt;&gt;1,IF(ISNUMBER(INDEX(Import.PLE,Detalhamento!$E209,Detalhamento!AK$15)),IF(INDEX(Import.PLE,Detalhamento!$E209,Detalhamento!AK$15)&lt;=mediçao,0,OFFSET(Import.PLQ,$A209-1,AK$15-1,1,1)),OFFSET(Import.PLQ,$A209-1,AK$15-1,1,1)),(1-PLE!$AA$28)*OFFSET(Import.PLQ,$A209-1,AK$15-1,1,1))))</f>
        <v>0</v>
      </c>
      <c r="AL209" s="144">
        <f ca="1">IF(AL$13="",0,CHOOSE(Detalhamento.OpçãoServiços,OFFSET(Import.PLQ,$A209-1,AL$15-1,1,1),IF($E209&lt;&gt;1,IF(ISNUMBER(INDEX(Import.PLE,Detalhamento!$E209,Detalhamento!AL$15)),IF(INDEX(Import.PLE,Detalhamento!$E209,Detalhamento!AL$15)&lt;=mediçao,OFFSET(Import.PLQ,$A209-1,AL$15-1,1,1),0),0),PLE!$AA$28*OFFSET(Import.PLQ,$A209-1,AL$15-1,1,1)),IF($E209&lt;&gt;1,IF(ISNUMBER(INDEX(Import.PLE,Detalhamento!$E209,Detalhamento!AL$15)),IF(INDEX(Import.PLE,Detalhamento!$E209,Detalhamento!AL$15)&lt;=mediçao,0,OFFSET(Import.PLQ,$A209-1,AL$15-1,1,1)),OFFSET(Import.PLQ,$A209-1,AL$15-1,1,1)),(1-PLE!$AA$28)*OFFSET(Import.PLQ,$A209-1,AL$15-1,1,1))))</f>
        <v>0</v>
      </c>
      <c r="AM209" s="144">
        <f ca="1">IF(AM$13="",0,CHOOSE(Detalhamento.OpçãoServiços,OFFSET(Import.PLQ,$A209-1,AM$15-1,1,1),IF($E209&lt;&gt;1,IF(ISNUMBER(INDEX(Import.PLE,Detalhamento!$E209,Detalhamento!AM$15)),IF(INDEX(Import.PLE,Detalhamento!$E209,Detalhamento!AM$15)&lt;=mediçao,OFFSET(Import.PLQ,$A209-1,AM$15-1,1,1),0),0),PLE!$AA$28*OFFSET(Import.PLQ,$A209-1,AM$15-1,1,1)),IF($E209&lt;&gt;1,IF(ISNUMBER(INDEX(Import.PLE,Detalhamento!$E209,Detalhamento!AM$15)),IF(INDEX(Import.PLE,Detalhamento!$E209,Detalhamento!AM$15)&lt;=mediçao,0,OFFSET(Import.PLQ,$A209-1,AM$15-1,1,1)),OFFSET(Import.PLQ,$A209-1,AM$15-1,1,1)),(1-PLE!$AA$28)*OFFSET(Import.PLQ,$A209-1,AM$15-1,1,1))))</f>
        <v>0</v>
      </c>
      <c r="AN209" s="144">
        <f ca="1">IF(AN$13="",0,CHOOSE(Detalhamento.OpçãoServiços,OFFSET(Import.PLQ,$A209-1,AN$15-1,1,1),IF($E209&lt;&gt;1,IF(ISNUMBER(INDEX(Import.PLE,Detalhamento!$E209,Detalhamento!AN$15)),IF(INDEX(Import.PLE,Detalhamento!$E209,Detalhamento!AN$15)&lt;=mediçao,OFFSET(Import.PLQ,$A209-1,AN$15-1,1,1),0),0),PLE!$AA$28*OFFSET(Import.PLQ,$A209-1,AN$15-1,1,1)),IF($E209&lt;&gt;1,IF(ISNUMBER(INDEX(Import.PLE,Detalhamento!$E209,Detalhamento!AN$15)),IF(INDEX(Import.PLE,Detalhamento!$E209,Detalhamento!AN$15)&lt;=mediçao,0,OFFSET(Import.PLQ,$A209-1,AN$15-1,1,1)),OFFSET(Import.PLQ,$A209-1,AN$15-1,1,1)),(1-PLE!$AA$28)*OFFSET(Import.PLQ,$A209-1,AN$15-1,1,1))))</f>
        <v>0</v>
      </c>
      <c r="AO209" s="144">
        <f ca="1">IF(AO$13="",0,CHOOSE(Detalhamento.OpçãoServiços,OFFSET(Import.PLQ,$A209-1,AO$15-1,1,1),IF($E209&lt;&gt;1,IF(ISNUMBER(INDEX(Import.PLE,Detalhamento!$E209,Detalhamento!AO$15)),IF(INDEX(Import.PLE,Detalhamento!$E209,Detalhamento!AO$15)&lt;=mediçao,OFFSET(Import.PLQ,$A209-1,AO$15-1,1,1),0),0),PLE!$AA$28*OFFSET(Import.PLQ,$A209-1,AO$15-1,1,1)),IF($E209&lt;&gt;1,IF(ISNUMBER(INDEX(Import.PLE,Detalhamento!$E209,Detalhamento!AO$15)),IF(INDEX(Import.PLE,Detalhamento!$E209,Detalhamento!AO$15)&lt;=mediçao,0,OFFSET(Import.PLQ,$A209-1,AO$15-1,1,1)),OFFSET(Import.PLQ,$A209-1,AO$15-1,1,1)),(1-PLE!$AA$28)*OFFSET(Import.PLQ,$A209-1,AO$15-1,1,1))))</f>
        <v>0</v>
      </c>
      <c r="AP209" s="144">
        <f ca="1">IF(AP$13="",0,CHOOSE(Detalhamento.OpçãoServiços,OFFSET(Import.PLQ,$A209-1,AP$15-1,1,1),IF($E209&lt;&gt;1,IF(ISNUMBER(INDEX(Import.PLE,Detalhamento!$E209,Detalhamento!AP$15)),IF(INDEX(Import.PLE,Detalhamento!$E209,Detalhamento!AP$15)&lt;=mediçao,OFFSET(Import.PLQ,$A209-1,AP$15-1,1,1),0),0),PLE!$AA$28*OFFSET(Import.PLQ,$A209-1,AP$15-1,1,1)),IF($E209&lt;&gt;1,IF(ISNUMBER(INDEX(Import.PLE,Detalhamento!$E209,Detalhamento!AP$15)),IF(INDEX(Import.PLE,Detalhamento!$E209,Detalhamento!AP$15)&lt;=mediçao,0,OFFSET(Import.PLQ,$A209-1,AP$15-1,1,1)),OFFSET(Import.PLQ,$A209-1,AP$15-1,1,1)),(1-PLE!$AA$28)*OFFSET(Import.PLQ,$A209-1,AP$15-1,1,1))))</f>
        <v>0</v>
      </c>
      <c r="AQ209" s="144">
        <f ca="1">IF(AQ$13="",0,CHOOSE(Detalhamento.OpçãoServiços,OFFSET(Import.PLQ,$A209-1,AQ$15-1,1,1),IF($E209&lt;&gt;1,IF(ISNUMBER(INDEX(Import.PLE,Detalhamento!$E209,Detalhamento!AQ$15)),IF(INDEX(Import.PLE,Detalhamento!$E209,Detalhamento!AQ$15)&lt;=mediçao,OFFSET(Import.PLQ,$A209-1,AQ$15-1,1,1),0),0),PLE!$AA$28*OFFSET(Import.PLQ,$A209-1,AQ$15-1,1,1)),IF($E209&lt;&gt;1,IF(ISNUMBER(INDEX(Import.PLE,Detalhamento!$E209,Detalhamento!AQ$15)),IF(INDEX(Import.PLE,Detalhamento!$E209,Detalhamento!AQ$15)&lt;=mediçao,0,OFFSET(Import.PLQ,$A209-1,AQ$15-1,1,1)),OFFSET(Import.PLQ,$A209-1,AQ$15-1,1,1)),(1-PLE!$AA$28)*OFFSET(Import.PLQ,$A209-1,AQ$15-1,1,1))))</f>
        <v>0</v>
      </c>
      <c r="AR209" s="144">
        <f ca="1">IF(AR$13="",0,CHOOSE(Detalhamento.OpçãoServiços,OFFSET(Import.PLQ,$A209-1,AR$15-1,1,1),IF($E209&lt;&gt;1,IF(ISNUMBER(INDEX(Import.PLE,Detalhamento!$E209,Detalhamento!AR$15)),IF(INDEX(Import.PLE,Detalhamento!$E209,Detalhamento!AR$15)&lt;=mediçao,OFFSET(Import.PLQ,$A209-1,AR$15-1,1,1),0),0),PLE!$AA$28*OFFSET(Import.PLQ,$A209-1,AR$15-1,1,1)),IF($E209&lt;&gt;1,IF(ISNUMBER(INDEX(Import.PLE,Detalhamento!$E209,Detalhamento!AR$15)),IF(INDEX(Import.PLE,Detalhamento!$E209,Detalhamento!AR$15)&lt;=mediçao,0,OFFSET(Import.PLQ,$A209-1,AR$15-1,1,1)),OFFSET(Import.PLQ,$A209-1,AR$15-1,1,1)),(1-PLE!$AA$28)*OFFSET(Import.PLQ,$A209-1,AR$15-1,1,1))))</f>
        <v>0</v>
      </c>
      <c r="AS209" s="144">
        <f ca="1">IF(AS$13="",0,CHOOSE(Detalhamento.OpçãoServiços,OFFSET(Import.PLQ,$A209-1,AS$15-1,1,1),IF($E209&lt;&gt;1,IF(ISNUMBER(INDEX(Import.PLE,Detalhamento!$E209,Detalhamento!AS$15)),IF(INDEX(Import.PLE,Detalhamento!$E209,Detalhamento!AS$15)&lt;=mediçao,OFFSET(Import.PLQ,$A209-1,AS$15-1,1,1),0),0),PLE!$AA$28*OFFSET(Import.PLQ,$A209-1,AS$15-1,1,1)),IF($E209&lt;&gt;1,IF(ISNUMBER(INDEX(Import.PLE,Detalhamento!$E209,Detalhamento!AS$15)),IF(INDEX(Import.PLE,Detalhamento!$E209,Detalhamento!AS$15)&lt;=mediçao,0,OFFSET(Import.PLQ,$A209-1,AS$15-1,1,1)),OFFSET(Import.PLQ,$A209-1,AS$15-1,1,1)),(1-PLE!$AA$28)*OFFSET(Import.PLQ,$A209-1,AS$15-1,1,1))))</f>
        <v>0</v>
      </c>
      <c r="AT209" s="144">
        <f ca="1">IF(AT$13="",0,CHOOSE(Detalhamento.OpçãoServiços,OFFSET(Import.PLQ,$A209-1,AT$15-1,1,1),IF($E209&lt;&gt;1,IF(ISNUMBER(INDEX(Import.PLE,Detalhamento!$E209,Detalhamento!AT$15)),IF(INDEX(Import.PLE,Detalhamento!$E209,Detalhamento!AT$15)&lt;=mediçao,OFFSET(Import.PLQ,$A209-1,AT$15-1,1,1),0),0),PLE!$AA$28*OFFSET(Import.PLQ,$A209-1,AT$15-1,1,1)),IF($E209&lt;&gt;1,IF(ISNUMBER(INDEX(Import.PLE,Detalhamento!$E209,Detalhamento!AT$15)),IF(INDEX(Import.PLE,Detalhamento!$E209,Detalhamento!AT$15)&lt;=mediçao,0,OFFSET(Import.PLQ,$A209-1,AT$15-1,1,1)),OFFSET(Import.PLQ,$A209-1,AT$15-1,1,1)),(1-PLE!$AA$28)*OFFSET(Import.PLQ,$A209-1,AT$15-1,1,1))))</f>
        <v>0</v>
      </c>
      <c r="AU209" s="144">
        <f ca="1">IF(AU$13="",0,CHOOSE(Detalhamento.OpçãoServiços,OFFSET(Import.PLQ,$A209-1,AU$15-1,1,1),IF($E209&lt;&gt;1,IF(ISNUMBER(INDEX(Import.PLE,Detalhamento!$E209,Detalhamento!AU$15)),IF(INDEX(Import.PLE,Detalhamento!$E209,Detalhamento!AU$15)&lt;=mediçao,OFFSET(Import.PLQ,$A209-1,AU$15-1,1,1),0),0),PLE!$AA$28*OFFSET(Import.PLQ,$A209-1,AU$15-1,1,1)),IF($E209&lt;&gt;1,IF(ISNUMBER(INDEX(Import.PLE,Detalhamento!$E209,Detalhamento!AU$15)),IF(INDEX(Import.PLE,Detalhamento!$E209,Detalhamento!AU$15)&lt;=mediçao,0,OFFSET(Import.PLQ,$A209-1,AU$15-1,1,1)),OFFSET(Import.PLQ,$A209-1,AU$15-1,1,1)),(1-PLE!$AA$28)*OFFSET(Import.PLQ,$A209-1,AU$15-1,1,1))))</f>
        <v>0</v>
      </c>
      <c r="AV209" s="144">
        <f ca="1">IF(AV$13="",0,CHOOSE(Detalhamento.OpçãoServiços,OFFSET(Import.PLQ,$A209-1,AV$15-1,1,1),IF($E209&lt;&gt;1,IF(ISNUMBER(INDEX(Import.PLE,Detalhamento!$E209,Detalhamento!AV$15)),IF(INDEX(Import.PLE,Detalhamento!$E209,Detalhamento!AV$15)&lt;=mediçao,OFFSET(Import.PLQ,$A209-1,AV$15-1,1,1),0),0),PLE!$AA$28*OFFSET(Import.PLQ,$A209-1,AV$15-1,1,1)),IF($E209&lt;&gt;1,IF(ISNUMBER(INDEX(Import.PLE,Detalhamento!$E209,Detalhamento!AV$15)),IF(INDEX(Import.PLE,Detalhamento!$E209,Detalhamento!AV$15)&lt;=mediçao,0,OFFSET(Import.PLQ,$A209-1,AV$15-1,1,1)),OFFSET(Import.PLQ,$A209-1,AV$15-1,1,1)),(1-PLE!$AA$28)*OFFSET(Import.PLQ,$A209-1,AV$15-1,1,1))))</f>
        <v>0</v>
      </c>
      <c r="AW209" s="144">
        <f ca="1">IF(AW$13="",0,CHOOSE(Detalhamento.OpçãoServiços,OFFSET(Import.PLQ,$A209-1,AW$15-1,1,1),IF($E209&lt;&gt;1,IF(ISNUMBER(INDEX(Import.PLE,Detalhamento!$E209,Detalhamento!AW$15)),IF(INDEX(Import.PLE,Detalhamento!$E209,Detalhamento!AW$15)&lt;=mediçao,OFFSET(Import.PLQ,$A209-1,AW$15-1,1,1),0),0),PLE!$AA$28*OFFSET(Import.PLQ,$A209-1,AW$15-1,1,1)),IF($E209&lt;&gt;1,IF(ISNUMBER(INDEX(Import.PLE,Detalhamento!$E209,Detalhamento!AW$15)),IF(INDEX(Import.PLE,Detalhamento!$E209,Detalhamento!AW$15)&lt;=mediçao,0,OFFSET(Import.PLQ,$A209-1,AW$15-1,1,1)),OFFSET(Import.PLQ,$A209-1,AW$15-1,1,1)),(1-PLE!$AA$28)*OFFSET(Import.PLQ,$A209-1,AW$15-1,1,1))))</f>
        <v>0</v>
      </c>
      <c r="AX209" s="144">
        <f ca="1">IF(AX$13="",0,CHOOSE(Detalhamento.OpçãoServiços,OFFSET(Import.PLQ,$A209-1,AX$15-1,1,1),IF($E209&lt;&gt;1,IF(ISNUMBER(INDEX(Import.PLE,Detalhamento!$E209,Detalhamento!AX$15)),IF(INDEX(Import.PLE,Detalhamento!$E209,Detalhamento!AX$15)&lt;=mediçao,OFFSET(Import.PLQ,$A209-1,AX$15-1,1,1),0),0),PLE!$AA$28*OFFSET(Import.PLQ,$A209-1,AX$15-1,1,1)),IF($E209&lt;&gt;1,IF(ISNUMBER(INDEX(Import.PLE,Detalhamento!$E209,Detalhamento!AX$15)),IF(INDEX(Import.PLE,Detalhamento!$E209,Detalhamento!AX$15)&lt;=mediçao,0,OFFSET(Import.PLQ,$A209-1,AX$15-1,1,1)),OFFSET(Import.PLQ,$A209-1,AX$15-1,1,1)),(1-PLE!$AA$28)*OFFSET(Import.PLQ,$A209-1,AX$15-1,1,1))))</f>
        <v>0</v>
      </c>
      <c r="AY209" s="144">
        <f ca="1">IF(AY$13="",0,CHOOSE(Detalhamento.OpçãoServiços,OFFSET(Import.PLQ,$A209-1,AY$15-1,1,1),IF($E209&lt;&gt;1,IF(ISNUMBER(INDEX(Import.PLE,Detalhamento!$E209,Detalhamento!AY$15)),IF(INDEX(Import.PLE,Detalhamento!$E209,Detalhamento!AY$15)&lt;=mediçao,OFFSET(Import.PLQ,$A209-1,AY$15-1,1,1),0),0),PLE!$AA$28*OFFSET(Import.PLQ,$A209-1,AY$15-1,1,1)),IF($E209&lt;&gt;1,IF(ISNUMBER(INDEX(Import.PLE,Detalhamento!$E209,Detalhamento!AY$15)),IF(INDEX(Import.PLE,Detalhamento!$E209,Detalhamento!AY$15)&lt;=mediçao,0,OFFSET(Import.PLQ,$A209-1,AY$15-1,1,1)),OFFSET(Import.PLQ,$A209-1,AY$15-1,1,1)),(1-PLE!$AA$28)*OFFSET(Import.PLQ,$A209-1,AY$15-1,1,1))))</f>
        <v>0</v>
      </c>
      <c r="AZ209" s="144">
        <f ca="1">IF(AZ$13="",0,CHOOSE(Detalhamento.OpçãoServiços,OFFSET(Import.PLQ,$A209-1,AZ$15-1,1,1),IF($E209&lt;&gt;1,IF(ISNUMBER(INDEX(Import.PLE,Detalhamento!$E209,Detalhamento!AZ$15)),IF(INDEX(Import.PLE,Detalhamento!$E209,Detalhamento!AZ$15)&lt;=mediçao,OFFSET(Import.PLQ,$A209-1,AZ$15-1,1,1),0),0),PLE!$AA$28*OFFSET(Import.PLQ,$A209-1,AZ$15-1,1,1)),IF($E209&lt;&gt;1,IF(ISNUMBER(INDEX(Import.PLE,Detalhamento!$E209,Detalhamento!AZ$15)),IF(INDEX(Import.PLE,Detalhamento!$E209,Detalhamento!AZ$15)&lt;=mediçao,0,OFFSET(Import.PLQ,$A209-1,AZ$15-1,1,1)),OFFSET(Import.PLQ,$A209-1,AZ$15-1,1,1)),(1-PLE!$AA$28)*OFFSET(Import.PLQ,$A209-1,AZ$15-1,1,1))))</f>
        <v>0</v>
      </c>
      <c r="BA209" s="144">
        <f ca="1">IF(BA$13="",0,CHOOSE(Detalhamento.OpçãoServiços,OFFSET(Import.PLQ,$A209-1,BA$15-1,1,1),IF($E209&lt;&gt;1,IF(ISNUMBER(INDEX(Import.PLE,Detalhamento!$E209,Detalhamento!BA$15)),IF(INDEX(Import.PLE,Detalhamento!$E209,Detalhamento!BA$15)&lt;=mediçao,OFFSET(Import.PLQ,$A209-1,BA$15-1,1,1),0),0),PLE!$AA$28*OFFSET(Import.PLQ,$A209-1,BA$15-1,1,1)),IF($E209&lt;&gt;1,IF(ISNUMBER(INDEX(Import.PLE,Detalhamento!$E209,Detalhamento!BA$15)),IF(INDEX(Import.PLE,Detalhamento!$E209,Detalhamento!BA$15)&lt;=mediçao,0,OFFSET(Import.PLQ,$A209-1,BA$15-1,1,1)),OFFSET(Import.PLQ,$A209-1,BA$15-1,1,1)),(1-PLE!$AA$28)*OFFSET(Import.PLQ,$A209-1,BA$15-1,1,1))))</f>
        <v>0</v>
      </c>
      <c r="BB209" s="144">
        <f ca="1">IF(BB$13="",0,CHOOSE(Detalhamento.OpçãoServiços,OFFSET(Import.PLQ,$A209-1,BB$15-1,1,1),IF($E209&lt;&gt;1,IF(ISNUMBER(INDEX(Import.PLE,Detalhamento!$E209,Detalhamento!BB$15)),IF(INDEX(Import.PLE,Detalhamento!$E209,Detalhamento!BB$15)&lt;=mediçao,OFFSET(Import.PLQ,$A209-1,BB$15-1,1,1),0),0),PLE!$AA$28*OFFSET(Import.PLQ,$A209-1,BB$15-1,1,1)),IF($E209&lt;&gt;1,IF(ISNUMBER(INDEX(Import.PLE,Detalhamento!$E209,Detalhamento!BB$15)),IF(INDEX(Import.PLE,Detalhamento!$E209,Detalhamento!BB$15)&lt;=mediçao,0,OFFSET(Import.PLQ,$A209-1,BB$15-1,1,1)),OFFSET(Import.PLQ,$A209-1,BB$15-1,1,1)),(1-PLE!$AA$28)*OFFSET(Import.PLQ,$A209-1,BB$15-1,1,1))))</f>
        <v>0</v>
      </c>
      <c r="BC209" s="144">
        <f ca="1">IF(BC$13="",0,CHOOSE(Detalhamento.OpçãoServiços,OFFSET(Import.PLQ,$A209-1,BC$15-1,1,1),IF($E209&lt;&gt;1,IF(ISNUMBER(INDEX(Import.PLE,Detalhamento!$E209,Detalhamento!BC$15)),IF(INDEX(Import.PLE,Detalhamento!$E209,Detalhamento!BC$15)&lt;=mediçao,OFFSET(Import.PLQ,$A209-1,BC$15-1,1,1),0),0),PLE!$AA$28*OFFSET(Import.PLQ,$A209-1,BC$15-1,1,1)),IF($E209&lt;&gt;1,IF(ISNUMBER(INDEX(Import.PLE,Detalhamento!$E209,Detalhamento!BC$15)),IF(INDEX(Import.PLE,Detalhamento!$E209,Detalhamento!BC$15)&lt;=mediçao,0,OFFSET(Import.PLQ,$A209-1,BC$15-1,1,1)),OFFSET(Import.PLQ,$A209-1,BC$15-1,1,1)),(1-PLE!$AA$28)*OFFSET(Import.PLQ,$A209-1,BC$15-1,1,1))))</f>
        <v>0</v>
      </c>
      <c r="BD209" s="144">
        <f ca="1">IF(BD$13="",0,CHOOSE(Detalhamento.OpçãoServiços,OFFSET(Import.PLQ,$A209-1,BD$15-1,1,1),IF($E209&lt;&gt;1,IF(ISNUMBER(INDEX(Import.PLE,Detalhamento!$E209,Detalhamento!BD$15)),IF(INDEX(Import.PLE,Detalhamento!$E209,Detalhamento!BD$15)&lt;=mediçao,OFFSET(Import.PLQ,$A209-1,BD$15-1,1,1),0),0),PLE!$AA$28*OFFSET(Import.PLQ,$A209-1,BD$15-1,1,1)),IF($E209&lt;&gt;1,IF(ISNUMBER(INDEX(Import.PLE,Detalhamento!$E209,Detalhamento!BD$15)),IF(INDEX(Import.PLE,Detalhamento!$E209,Detalhamento!BD$15)&lt;=mediçao,0,OFFSET(Import.PLQ,$A209-1,BD$15-1,1,1)),OFFSET(Import.PLQ,$A209-1,BD$15-1,1,1)),(1-PLE!$AA$28)*OFFSET(Import.PLQ,$A209-1,BD$15-1,1,1))))</f>
        <v>0</v>
      </c>
      <c r="BE209" s="144">
        <f ca="1">IF(BE$13="",0,CHOOSE(Detalhamento.OpçãoServiços,OFFSET(Import.PLQ,$A209-1,BE$15-1,1,1),IF($E209&lt;&gt;1,IF(ISNUMBER(INDEX(Import.PLE,Detalhamento!$E209,Detalhamento!BE$15)),IF(INDEX(Import.PLE,Detalhamento!$E209,Detalhamento!BE$15)&lt;=mediçao,OFFSET(Import.PLQ,$A209-1,BE$15-1,1,1),0),0),PLE!$AA$28*OFFSET(Import.PLQ,$A209-1,BE$15-1,1,1)),IF($E209&lt;&gt;1,IF(ISNUMBER(INDEX(Import.PLE,Detalhamento!$E209,Detalhamento!BE$15)),IF(INDEX(Import.PLE,Detalhamento!$E209,Detalhamento!BE$15)&lt;=mediçao,0,OFFSET(Import.PLQ,$A209-1,BE$15-1,1,1)),OFFSET(Import.PLQ,$A209-1,BE$15-1,1,1)),(1-PLE!$AA$28)*OFFSET(Import.PLQ,$A209-1,BE$15-1,1,1))))</f>
        <v>0</v>
      </c>
      <c r="BF209" s="144">
        <f ca="1">IF(BF$13="",0,CHOOSE(Detalhamento.OpçãoServiços,OFFSET(Import.PLQ,$A209-1,BF$15-1,1,1),IF($E209&lt;&gt;1,IF(ISNUMBER(INDEX(Import.PLE,Detalhamento!$E209,Detalhamento!BF$15)),IF(INDEX(Import.PLE,Detalhamento!$E209,Detalhamento!BF$15)&lt;=mediçao,OFFSET(Import.PLQ,$A209-1,BF$15-1,1,1),0),0),PLE!$AA$28*OFFSET(Import.PLQ,$A209-1,BF$15-1,1,1)),IF($E209&lt;&gt;1,IF(ISNUMBER(INDEX(Import.PLE,Detalhamento!$E209,Detalhamento!BF$15)),IF(INDEX(Import.PLE,Detalhamento!$E209,Detalhamento!BF$15)&lt;=mediçao,0,OFFSET(Import.PLQ,$A209-1,BF$15-1,1,1)),OFFSET(Import.PLQ,$A209-1,BF$15-1,1,1)),(1-PLE!$AA$28)*OFFSET(Import.PLQ,$A209-1,BF$15-1,1,1))))</f>
        <v>0</v>
      </c>
      <c r="BG209" s="144">
        <f ca="1">IF(BG$13="",0,CHOOSE(Detalhamento.OpçãoServiços,OFFSET(Import.PLQ,$A209-1,BG$15-1,1,1),IF($E209&lt;&gt;1,IF(ISNUMBER(INDEX(Import.PLE,Detalhamento!$E209,Detalhamento!BG$15)),IF(INDEX(Import.PLE,Detalhamento!$E209,Detalhamento!BG$15)&lt;=mediçao,OFFSET(Import.PLQ,$A209-1,BG$15-1,1,1),0),0),PLE!$AA$28*OFFSET(Import.PLQ,$A209-1,BG$15-1,1,1)),IF($E209&lt;&gt;1,IF(ISNUMBER(INDEX(Import.PLE,Detalhamento!$E209,Detalhamento!BG$15)),IF(INDEX(Import.PLE,Detalhamento!$E209,Detalhamento!BG$15)&lt;=mediçao,0,OFFSET(Import.PLQ,$A209-1,BG$15-1,1,1)),OFFSET(Import.PLQ,$A209-1,BG$15-1,1,1)),(1-PLE!$AA$28)*OFFSET(Import.PLQ,$A209-1,BG$15-1,1,1))))</f>
        <v>0</v>
      </c>
      <c r="BH209" s="144">
        <f ca="1">IF(BH$13="",0,CHOOSE(Detalhamento.OpçãoServiços,OFFSET(Import.PLQ,$A209-1,BH$15-1,1,1),IF($E209&lt;&gt;1,IF(ISNUMBER(INDEX(Import.PLE,Detalhamento!$E209,Detalhamento!BH$15)),IF(INDEX(Import.PLE,Detalhamento!$E209,Detalhamento!BH$15)&lt;=mediçao,OFFSET(Import.PLQ,$A209-1,BH$15-1,1,1),0),0),PLE!$AA$28*OFFSET(Import.PLQ,$A209-1,BH$15-1,1,1)),IF($E209&lt;&gt;1,IF(ISNUMBER(INDEX(Import.PLE,Detalhamento!$E209,Detalhamento!BH$15)),IF(INDEX(Import.PLE,Detalhamento!$E209,Detalhamento!BH$15)&lt;=mediçao,0,OFFSET(Import.PLQ,$A209-1,BH$15-1,1,1)),OFFSET(Import.PLQ,$A209-1,BH$15-1,1,1)),(1-PLE!$AA$28)*OFFSET(Import.PLQ,$A209-1,BH$15-1,1,1))))</f>
        <v>0</v>
      </c>
      <c r="BI209" s="144">
        <f ca="1">IF(BI$13="",0,CHOOSE(Detalhamento.OpçãoServiços,OFFSET(Import.PLQ,$A209-1,BI$15-1,1,1),IF($E209&lt;&gt;1,IF(ISNUMBER(INDEX(Import.PLE,Detalhamento!$E209,Detalhamento!BI$15)),IF(INDEX(Import.PLE,Detalhamento!$E209,Detalhamento!BI$15)&lt;=mediçao,OFFSET(Import.PLQ,$A209-1,BI$15-1,1,1),0),0),PLE!$AA$28*OFFSET(Import.PLQ,$A209-1,BI$15-1,1,1)),IF($E209&lt;&gt;1,IF(ISNUMBER(INDEX(Import.PLE,Detalhamento!$E209,Detalhamento!BI$15)),IF(INDEX(Import.PLE,Detalhamento!$E209,Detalhamento!BI$15)&lt;=mediçao,0,OFFSET(Import.PLQ,$A209-1,BI$15-1,1,1)),OFFSET(Import.PLQ,$A209-1,BI$15-1,1,1)),(1-PLE!$AA$28)*OFFSET(Import.PLQ,$A209-1,BI$15-1,1,1))))</f>
        <v>0</v>
      </c>
    </row>
    <row r="210" spans="1:61" ht="10.5" x14ac:dyDescent="0.25">
      <c r="A210" s="155">
        <v>297</v>
      </c>
      <c r="B210" s="21" t="str">
        <f t="shared" ca="1" si="25"/>
        <v>Evento</v>
      </c>
      <c r="E210" s="153">
        <f t="shared" ca="1" si="26"/>
        <v>23</v>
      </c>
      <c r="F210" s="154">
        <f t="shared" ca="1" si="27"/>
        <v>230000</v>
      </c>
      <c r="G210" s="154" t="str">
        <f t="shared" ca="1" si="32"/>
        <v>Evento</v>
      </c>
      <c r="H210" s="182" t="str">
        <f t="shared" ca="1" si="32"/>
        <v>Ban/Vest - COBERTURA</v>
      </c>
      <c r="I210" s="37" t="str">
        <f t="shared" ca="1" si="28"/>
        <v>R$</v>
      </c>
      <c r="J210" s="144">
        <f t="shared" ca="1" si="29"/>
        <v>5277.66</v>
      </c>
      <c r="K210" s="67"/>
      <c r="L210" s="144">
        <f ca="1">IF(L$13="",0,CHOOSE(Detalhamento.OpçãoServiços,OFFSET(Import.PLQ,$A210-1,L$15-1,1,1),IF($E210&lt;&gt;1,IF(ISNUMBER(INDEX(Import.PLE,Detalhamento!$E210,Detalhamento!L$15)),IF(INDEX(Import.PLE,Detalhamento!$E210,Detalhamento!L$15)&lt;=mediçao,OFFSET(Import.PLQ,$A210-1,L$15-1,1,1),0),0),PLE!$AA$28*OFFSET(Import.PLQ,$A210-1,L$15-1,1,1)),IF($E210&lt;&gt;1,IF(ISNUMBER(INDEX(Import.PLE,Detalhamento!$E210,Detalhamento!L$15)),IF(INDEX(Import.PLE,Detalhamento!$E210,Detalhamento!L$15)&lt;=mediçao,0,OFFSET(Import.PLQ,$A210-1,L$15-1,1,1)),OFFSET(Import.PLQ,$A210-1,L$15-1,1,1)),(1-PLE!$AA$28)*OFFSET(Import.PLQ,$A210-1,L$15-1,1,1))))</f>
        <v>5277.66</v>
      </c>
      <c r="M210" s="144">
        <f ca="1">IF(M$13="",0,CHOOSE(Detalhamento.OpçãoServiços,OFFSET(Import.PLQ,$A210-1,M$15-1,1,1),IF($E210&lt;&gt;1,IF(ISNUMBER(INDEX(Import.PLE,Detalhamento!$E210,Detalhamento!M$15)),IF(INDEX(Import.PLE,Detalhamento!$E210,Detalhamento!M$15)&lt;=mediçao,OFFSET(Import.PLQ,$A210-1,M$15-1,1,1),0),0),PLE!$AA$28*OFFSET(Import.PLQ,$A210-1,M$15-1,1,1)),IF($E210&lt;&gt;1,IF(ISNUMBER(INDEX(Import.PLE,Detalhamento!$E210,Detalhamento!M$15)),IF(INDEX(Import.PLE,Detalhamento!$E210,Detalhamento!M$15)&lt;=mediçao,0,OFFSET(Import.PLQ,$A210-1,M$15-1,1,1)),OFFSET(Import.PLQ,$A210-1,M$15-1,1,1)),(1-PLE!$AA$28)*OFFSET(Import.PLQ,$A210-1,M$15-1,1,1))))</f>
        <v>0</v>
      </c>
      <c r="N210" s="144">
        <f ca="1">IF(N$13="",0,CHOOSE(Detalhamento.OpçãoServiços,OFFSET(Import.PLQ,$A210-1,N$15-1,1,1),IF($E210&lt;&gt;1,IF(ISNUMBER(INDEX(Import.PLE,Detalhamento!$E210,Detalhamento!N$15)),IF(INDEX(Import.PLE,Detalhamento!$E210,Detalhamento!N$15)&lt;=mediçao,OFFSET(Import.PLQ,$A210-1,N$15-1,1,1),0),0),PLE!$AA$28*OFFSET(Import.PLQ,$A210-1,N$15-1,1,1)),IF($E210&lt;&gt;1,IF(ISNUMBER(INDEX(Import.PLE,Detalhamento!$E210,Detalhamento!N$15)),IF(INDEX(Import.PLE,Detalhamento!$E210,Detalhamento!N$15)&lt;=mediçao,0,OFFSET(Import.PLQ,$A210-1,N$15-1,1,1)),OFFSET(Import.PLQ,$A210-1,N$15-1,1,1)),(1-PLE!$AA$28)*OFFSET(Import.PLQ,$A210-1,N$15-1,1,1))))</f>
        <v>0</v>
      </c>
      <c r="O210" s="144">
        <f ca="1">IF(O$13="",0,CHOOSE(Detalhamento.OpçãoServiços,OFFSET(Import.PLQ,$A210-1,O$15-1,1,1),IF($E210&lt;&gt;1,IF(ISNUMBER(INDEX(Import.PLE,Detalhamento!$E210,Detalhamento!O$15)),IF(INDEX(Import.PLE,Detalhamento!$E210,Detalhamento!O$15)&lt;=mediçao,OFFSET(Import.PLQ,$A210-1,O$15-1,1,1),0),0),PLE!$AA$28*OFFSET(Import.PLQ,$A210-1,O$15-1,1,1)),IF($E210&lt;&gt;1,IF(ISNUMBER(INDEX(Import.PLE,Detalhamento!$E210,Detalhamento!O$15)),IF(INDEX(Import.PLE,Detalhamento!$E210,Detalhamento!O$15)&lt;=mediçao,0,OFFSET(Import.PLQ,$A210-1,O$15-1,1,1)),OFFSET(Import.PLQ,$A210-1,O$15-1,1,1)),(1-PLE!$AA$28)*OFFSET(Import.PLQ,$A210-1,O$15-1,1,1))))</f>
        <v>0</v>
      </c>
      <c r="P210" s="144">
        <f ca="1">IF(P$13="",0,CHOOSE(Detalhamento.OpçãoServiços,OFFSET(Import.PLQ,$A210-1,P$15-1,1,1),IF($E210&lt;&gt;1,IF(ISNUMBER(INDEX(Import.PLE,Detalhamento!$E210,Detalhamento!P$15)),IF(INDEX(Import.PLE,Detalhamento!$E210,Detalhamento!P$15)&lt;=mediçao,OFFSET(Import.PLQ,$A210-1,P$15-1,1,1),0),0),PLE!$AA$28*OFFSET(Import.PLQ,$A210-1,P$15-1,1,1)),IF($E210&lt;&gt;1,IF(ISNUMBER(INDEX(Import.PLE,Detalhamento!$E210,Detalhamento!P$15)),IF(INDEX(Import.PLE,Detalhamento!$E210,Detalhamento!P$15)&lt;=mediçao,0,OFFSET(Import.PLQ,$A210-1,P$15-1,1,1)),OFFSET(Import.PLQ,$A210-1,P$15-1,1,1)),(1-PLE!$AA$28)*OFFSET(Import.PLQ,$A210-1,P$15-1,1,1))))</f>
        <v>0</v>
      </c>
      <c r="Q210" s="144">
        <f ca="1">IF(Q$13="",0,CHOOSE(Detalhamento.OpçãoServiços,OFFSET(Import.PLQ,$A210-1,Q$15-1,1,1),IF($E210&lt;&gt;1,IF(ISNUMBER(INDEX(Import.PLE,Detalhamento!$E210,Detalhamento!Q$15)),IF(INDEX(Import.PLE,Detalhamento!$E210,Detalhamento!Q$15)&lt;=mediçao,OFFSET(Import.PLQ,$A210-1,Q$15-1,1,1),0),0),PLE!$AA$28*OFFSET(Import.PLQ,$A210-1,Q$15-1,1,1)),IF($E210&lt;&gt;1,IF(ISNUMBER(INDEX(Import.PLE,Detalhamento!$E210,Detalhamento!Q$15)),IF(INDEX(Import.PLE,Detalhamento!$E210,Detalhamento!Q$15)&lt;=mediçao,0,OFFSET(Import.PLQ,$A210-1,Q$15-1,1,1)),OFFSET(Import.PLQ,$A210-1,Q$15-1,1,1)),(1-PLE!$AA$28)*OFFSET(Import.PLQ,$A210-1,Q$15-1,1,1))))</f>
        <v>0</v>
      </c>
      <c r="R210" s="144">
        <f ca="1">IF(R$13="",0,CHOOSE(Detalhamento.OpçãoServiços,OFFSET(Import.PLQ,$A210-1,R$15-1,1,1),IF($E210&lt;&gt;1,IF(ISNUMBER(INDEX(Import.PLE,Detalhamento!$E210,Detalhamento!R$15)),IF(INDEX(Import.PLE,Detalhamento!$E210,Detalhamento!R$15)&lt;=mediçao,OFFSET(Import.PLQ,$A210-1,R$15-1,1,1),0),0),PLE!$AA$28*OFFSET(Import.PLQ,$A210-1,R$15-1,1,1)),IF($E210&lt;&gt;1,IF(ISNUMBER(INDEX(Import.PLE,Detalhamento!$E210,Detalhamento!R$15)),IF(INDEX(Import.PLE,Detalhamento!$E210,Detalhamento!R$15)&lt;=mediçao,0,OFFSET(Import.PLQ,$A210-1,R$15-1,1,1)),OFFSET(Import.PLQ,$A210-1,R$15-1,1,1)),(1-PLE!$AA$28)*OFFSET(Import.PLQ,$A210-1,R$15-1,1,1))))</f>
        <v>0</v>
      </c>
      <c r="S210" s="144">
        <f ca="1">IF(S$13="",0,CHOOSE(Detalhamento.OpçãoServiços,OFFSET(Import.PLQ,$A210-1,S$15-1,1,1),IF($E210&lt;&gt;1,IF(ISNUMBER(INDEX(Import.PLE,Detalhamento!$E210,Detalhamento!S$15)),IF(INDEX(Import.PLE,Detalhamento!$E210,Detalhamento!S$15)&lt;=mediçao,OFFSET(Import.PLQ,$A210-1,S$15-1,1,1),0),0),PLE!$AA$28*OFFSET(Import.PLQ,$A210-1,S$15-1,1,1)),IF($E210&lt;&gt;1,IF(ISNUMBER(INDEX(Import.PLE,Detalhamento!$E210,Detalhamento!S$15)),IF(INDEX(Import.PLE,Detalhamento!$E210,Detalhamento!S$15)&lt;=mediçao,0,OFFSET(Import.PLQ,$A210-1,S$15-1,1,1)),OFFSET(Import.PLQ,$A210-1,S$15-1,1,1)),(1-PLE!$AA$28)*OFFSET(Import.PLQ,$A210-1,S$15-1,1,1))))</f>
        <v>0</v>
      </c>
      <c r="T210" s="144">
        <f ca="1">IF(T$13="",0,CHOOSE(Detalhamento.OpçãoServiços,OFFSET(Import.PLQ,$A210-1,T$15-1,1,1),IF($E210&lt;&gt;1,IF(ISNUMBER(INDEX(Import.PLE,Detalhamento!$E210,Detalhamento!T$15)),IF(INDEX(Import.PLE,Detalhamento!$E210,Detalhamento!T$15)&lt;=mediçao,OFFSET(Import.PLQ,$A210-1,T$15-1,1,1),0),0),PLE!$AA$28*OFFSET(Import.PLQ,$A210-1,T$15-1,1,1)),IF($E210&lt;&gt;1,IF(ISNUMBER(INDEX(Import.PLE,Detalhamento!$E210,Detalhamento!T$15)),IF(INDEX(Import.PLE,Detalhamento!$E210,Detalhamento!T$15)&lt;=mediçao,0,OFFSET(Import.PLQ,$A210-1,T$15-1,1,1)),OFFSET(Import.PLQ,$A210-1,T$15-1,1,1)),(1-PLE!$AA$28)*OFFSET(Import.PLQ,$A210-1,T$15-1,1,1))))</f>
        <v>0</v>
      </c>
      <c r="U210" s="144">
        <f ca="1">IF(U$13="",0,CHOOSE(Detalhamento.OpçãoServiços,OFFSET(Import.PLQ,$A210-1,U$15-1,1,1),IF($E210&lt;&gt;1,IF(ISNUMBER(INDEX(Import.PLE,Detalhamento!$E210,Detalhamento!U$15)),IF(INDEX(Import.PLE,Detalhamento!$E210,Detalhamento!U$15)&lt;=mediçao,OFFSET(Import.PLQ,$A210-1,U$15-1,1,1),0),0),PLE!$AA$28*OFFSET(Import.PLQ,$A210-1,U$15-1,1,1)),IF($E210&lt;&gt;1,IF(ISNUMBER(INDEX(Import.PLE,Detalhamento!$E210,Detalhamento!U$15)),IF(INDEX(Import.PLE,Detalhamento!$E210,Detalhamento!U$15)&lt;=mediçao,0,OFFSET(Import.PLQ,$A210-1,U$15-1,1,1)),OFFSET(Import.PLQ,$A210-1,U$15-1,1,1)),(1-PLE!$AA$28)*OFFSET(Import.PLQ,$A210-1,U$15-1,1,1))))</f>
        <v>0</v>
      </c>
      <c r="V210" s="144">
        <f ca="1">IF(V$13="",0,CHOOSE(Detalhamento.OpçãoServiços,OFFSET(Import.PLQ,$A210-1,V$15-1,1,1),IF($E210&lt;&gt;1,IF(ISNUMBER(INDEX(Import.PLE,Detalhamento!$E210,Detalhamento!V$15)),IF(INDEX(Import.PLE,Detalhamento!$E210,Detalhamento!V$15)&lt;=mediçao,OFFSET(Import.PLQ,$A210-1,V$15-1,1,1),0),0),PLE!$AA$28*OFFSET(Import.PLQ,$A210-1,V$15-1,1,1)),IF($E210&lt;&gt;1,IF(ISNUMBER(INDEX(Import.PLE,Detalhamento!$E210,Detalhamento!V$15)),IF(INDEX(Import.PLE,Detalhamento!$E210,Detalhamento!V$15)&lt;=mediçao,0,OFFSET(Import.PLQ,$A210-1,V$15-1,1,1)),OFFSET(Import.PLQ,$A210-1,V$15-1,1,1)),(1-PLE!$AA$28)*OFFSET(Import.PLQ,$A210-1,V$15-1,1,1))))</f>
        <v>0</v>
      </c>
      <c r="W210" s="144">
        <f ca="1">IF(W$13="",0,CHOOSE(Detalhamento.OpçãoServiços,OFFSET(Import.PLQ,$A210-1,W$15-1,1,1),IF($E210&lt;&gt;1,IF(ISNUMBER(INDEX(Import.PLE,Detalhamento!$E210,Detalhamento!W$15)),IF(INDEX(Import.PLE,Detalhamento!$E210,Detalhamento!W$15)&lt;=mediçao,OFFSET(Import.PLQ,$A210-1,W$15-1,1,1),0),0),PLE!$AA$28*OFFSET(Import.PLQ,$A210-1,W$15-1,1,1)),IF($E210&lt;&gt;1,IF(ISNUMBER(INDEX(Import.PLE,Detalhamento!$E210,Detalhamento!W$15)),IF(INDEX(Import.PLE,Detalhamento!$E210,Detalhamento!W$15)&lt;=mediçao,0,OFFSET(Import.PLQ,$A210-1,W$15-1,1,1)),OFFSET(Import.PLQ,$A210-1,W$15-1,1,1)),(1-PLE!$AA$28)*OFFSET(Import.PLQ,$A210-1,W$15-1,1,1))))</f>
        <v>0</v>
      </c>
      <c r="X210" s="144">
        <f ca="1">IF(X$13="",0,CHOOSE(Detalhamento.OpçãoServiços,OFFSET(Import.PLQ,$A210-1,X$15-1,1,1),IF($E210&lt;&gt;1,IF(ISNUMBER(INDEX(Import.PLE,Detalhamento!$E210,Detalhamento!X$15)),IF(INDEX(Import.PLE,Detalhamento!$E210,Detalhamento!X$15)&lt;=mediçao,OFFSET(Import.PLQ,$A210-1,X$15-1,1,1),0),0),PLE!$AA$28*OFFSET(Import.PLQ,$A210-1,X$15-1,1,1)),IF($E210&lt;&gt;1,IF(ISNUMBER(INDEX(Import.PLE,Detalhamento!$E210,Detalhamento!X$15)),IF(INDEX(Import.PLE,Detalhamento!$E210,Detalhamento!X$15)&lt;=mediçao,0,OFFSET(Import.PLQ,$A210-1,X$15-1,1,1)),OFFSET(Import.PLQ,$A210-1,X$15-1,1,1)),(1-PLE!$AA$28)*OFFSET(Import.PLQ,$A210-1,X$15-1,1,1))))</f>
        <v>0</v>
      </c>
      <c r="Y210" s="144">
        <f ca="1">IF(Y$13="",0,CHOOSE(Detalhamento.OpçãoServiços,OFFSET(Import.PLQ,$A210-1,Y$15-1,1,1),IF($E210&lt;&gt;1,IF(ISNUMBER(INDEX(Import.PLE,Detalhamento!$E210,Detalhamento!Y$15)),IF(INDEX(Import.PLE,Detalhamento!$E210,Detalhamento!Y$15)&lt;=mediçao,OFFSET(Import.PLQ,$A210-1,Y$15-1,1,1),0),0),PLE!$AA$28*OFFSET(Import.PLQ,$A210-1,Y$15-1,1,1)),IF($E210&lt;&gt;1,IF(ISNUMBER(INDEX(Import.PLE,Detalhamento!$E210,Detalhamento!Y$15)),IF(INDEX(Import.PLE,Detalhamento!$E210,Detalhamento!Y$15)&lt;=mediçao,0,OFFSET(Import.PLQ,$A210-1,Y$15-1,1,1)),OFFSET(Import.PLQ,$A210-1,Y$15-1,1,1)),(1-PLE!$AA$28)*OFFSET(Import.PLQ,$A210-1,Y$15-1,1,1))))</f>
        <v>0</v>
      </c>
      <c r="Z210" s="144">
        <f ca="1">IF(Z$13="",0,CHOOSE(Detalhamento.OpçãoServiços,OFFSET(Import.PLQ,$A210-1,Z$15-1,1,1),IF($E210&lt;&gt;1,IF(ISNUMBER(INDEX(Import.PLE,Detalhamento!$E210,Detalhamento!Z$15)),IF(INDEX(Import.PLE,Detalhamento!$E210,Detalhamento!Z$15)&lt;=mediçao,OFFSET(Import.PLQ,$A210-1,Z$15-1,1,1),0),0),PLE!$AA$28*OFFSET(Import.PLQ,$A210-1,Z$15-1,1,1)),IF($E210&lt;&gt;1,IF(ISNUMBER(INDEX(Import.PLE,Detalhamento!$E210,Detalhamento!Z$15)),IF(INDEX(Import.PLE,Detalhamento!$E210,Detalhamento!Z$15)&lt;=mediçao,0,OFFSET(Import.PLQ,$A210-1,Z$15-1,1,1)),OFFSET(Import.PLQ,$A210-1,Z$15-1,1,1)),(1-PLE!$AA$28)*OFFSET(Import.PLQ,$A210-1,Z$15-1,1,1))))</f>
        <v>0</v>
      </c>
      <c r="AA210" s="144">
        <f ca="1">IF(AA$13="",0,CHOOSE(Detalhamento.OpçãoServiços,OFFSET(Import.PLQ,$A210-1,AA$15-1,1,1),IF($E210&lt;&gt;1,IF(ISNUMBER(INDEX(Import.PLE,Detalhamento!$E210,Detalhamento!AA$15)),IF(INDEX(Import.PLE,Detalhamento!$E210,Detalhamento!AA$15)&lt;=mediçao,OFFSET(Import.PLQ,$A210-1,AA$15-1,1,1),0),0),PLE!$AA$28*OFFSET(Import.PLQ,$A210-1,AA$15-1,1,1)),IF($E210&lt;&gt;1,IF(ISNUMBER(INDEX(Import.PLE,Detalhamento!$E210,Detalhamento!AA$15)),IF(INDEX(Import.PLE,Detalhamento!$E210,Detalhamento!AA$15)&lt;=mediçao,0,OFFSET(Import.PLQ,$A210-1,AA$15-1,1,1)),OFFSET(Import.PLQ,$A210-1,AA$15-1,1,1)),(1-PLE!$AA$28)*OFFSET(Import.PLQ,$A210-1,AA$15-1,1,1))))</f>
        <v>0</v>
      </c>
      <c r="AB210" s="144">
        <f ca="1">IF(AB$13="",0,CHOOSE(Detalhamento.OpçãoServiços,OFFSET(Import.PLQ,$A210-1,AB$15-1,1,1),IF($E210&lt;&gt;1,IF(ISNUMBER(INDEX(Import.PLE,Detalhamento!$E210,Detalhamento!AB$15)),IF(INDEX(Import.PLE,Detalhamento!$E210,Detalhamento!AB$15)&lt;=mediçao,OFFSET(Import.PLQ,$A210-1,AB$15-1,1,1),0),0),PLE!$AA$28*OFFSET(Import.PLQ,$A210-1,AB$15-1,1,1)),IF($E210&lt;&gt;1,IF(ISNUMBER(INDEX(Import.PLE,Detalhamento!$E210,Detalhamento!AB$15)),IF(INDEX(Import.PLE,Detalhamento!$E210,Detalhamento!AB$15)&lt;=mediçao,0,OFFSET(Import.PLQ,$A210-1,AB$15-1,1,1)),OFFSET(Import.PLQ,$A210-1,AB$15-1,1,1)),(1-PLE!$AA$28)*OFFSET(Import.PLQ,$A210-1,AB$15-1,1,1))))</f>
        <v>0</v>
      </c>
      <c r="AC210" s="144">
        <f ca="1">IF(AC$13="",0,CHOOSE(Detalhamento.OpçãoServiços,OFFSET(Import.PLQ,$A210-1,AC$15-1,1,1),IF($E210&lt;&gt;1,IF(ISNUMBER(INDEX(Import.PLE,Detalhamento!$E210,Detalhamento!AC$15)),IF(INDEX(Import.PLE,Detalhamento!$E210,Detalhamento!AC$15)&lt;=mediçao,OFFSET(Import.PLQ,$A210-1,AC$15-1,1,1),0),0),PLE!$AA$28*OFFSET(Import.PLQ,$A210-1,AC$15-1,1,1)),IF($E210&lt;&gt;1,IF(ISNUMBER(INDEX(Import.PLE,Detalhamento!$E210,Detalhamento!AC$15)),IF(INDEX(Import.PLE,Detalhamento!$E210,Detalhamento!AC$15)&lt;=mediçao,0,OFFSET(Import.PLQ,$A210-1,AC$15-1,1,1)),OFFSET(Import.PLQ,$A210-1,AC$15-1,1,1)),(1-PLE!$AA$28)*OFFSET(Import.PLQ,$A210-1,AC$15-1,1,1))))</f>
        <v>0</v>
      </c>
      <c r="AD210" s="144">
        <f ca="1">IF(AD$13="",0,CHOOSE(Detalhamento.OpçãoServiços,OFFSET(Import.PLQ,$A210-1,AD$15-1,1,1),IF($E210&lt;&gt;1,IF(ISNUMBER(INDEX(Import.PLE,Detalhamento!$E210,Detalhamento!AD$15)),IF(INDEX(Import.PLE,Detalhamento!$E210,Detalhamento!AD$15)&lt;=mediçao,OFFSET(Import.PLQ,$A210-1,AD$15-1,1,1),0),0),PLE!$AA$28*OFFSET(Import.PLQ,$A210-1,AD$15-1,1,1)),IF($E210&lt;&gt;1,IF(ISNUMBER(INDEX(Import.PLE,Detalhamento!$E210,Detalhamento!AD$15)),IF(INDEX(Import.PLE,Detalhamento!$E210,Detalhamento!AD$15)&lt;=mediçao,0,OFFSET(Import.PLQ,$A210-1,AD$15-1,1,1)),OFFSET(Import.PLQ,$A210-1,AD$15-1,1,1)),(1-PLE!$AA$28)*OFFSET(Import.PLQ,$A210-1,AD$15-1,1,1))))</f>
        <v>0</v>
      </c>
      <c r="AE210" s="144">
        <f ca="1">IF(AE$13="",0,CHOOSE(Detalhamento.OpçãoServiços,OFFSET(Import.PLQ,$A210-1,AE$15-1,1,1),IF($E210&lt;&gt;1,IF(ISNUMBER(INDEX(Import.PLE,Detalhamento!$E210,Detalhamento!AE$15)),IF(INDEX(Import.PLE,Detalhamento!$E210,Detalhamento!AE$15)&lt;=mediçao,OFFSET(Import.PLQ,$A210-1,AE$15-1,1,1),0),0),PLE!$AA$28*OFFSET(Import.PLQ,$A210-1,AE$15-1,1,1)),IF($E210&lt;&gt;1,IF(ISNUMBER(INDEX(Import.PLE,Detalhamento!$E210,Detalhamento!AE$15)),IF(INDEX(Import.PLE,Detalhamento!$E210,Detalhamento!AE$15)&lt;=mediçao,0,OFFSET(Import.PLQ,$A210-1,AE$15-1,1,1)),OFFSET(Import.PLQ,$A210-1,AE$15-1,1,1)),(1-PLE!$AA$28)*OFFSET(Import.PLQ,$A210-1,AE$15-1,1,1))))</f>
        <v>0</v>
      </c>
      <c r="AF210" s="144">
        <f ca="1">IF(AF$13="",0,CHOOSE(Detalhamento.OpçãoServiços,OFFSET(Import.PLQ,$A210-1,AF$15-1,1,1),IF($E210&lt;&gt;1,IF(ISNUMBER(INDEX(Import.PLE,Detalhamento!$E210,Detalhamento!AF$15)),IF(INDEX(Import.PLE,Detalhamento!$E210,Detalhamento!AF$15)&lt;=mediçao,OFFSET(Import.PLQ,$A210-1,AF$15-1,1,1),0),0),PLE!$AA$28*OFFSET(Import.PLQ,$A210-1,AF$15-1,1,1)),IF($E210&lt;&gt;1,IF(ISNUMBER(INDEX(Import.PLE,Detalhamento!$E210,Detalhamento!AF$15)),IF(INDEX(Import.PLE,Detalhamento!$E210,Detalhamento!AF$15)&lt;=mediçao,0,OFFSET(Import.PLQ,$A210-1,AF$15-1,1,1)),OFFSET(Import.PLQ,$A210-1,AF$15-1,1,1)),(1-PLE!$AA$28)*OFFSET(Import.PLQ,$A210-1,AF$15-1,1,1))))</f>
        <v>0</v>
      </c>
      <c r="AG210" s="144">
        <f ca="1">IF(AG$13="",0,CHOOSE(Detalhamento.OpçãoServiços,OFFSET(Import.PLQ,$A210-1,AG$15-1,1,1),IF($E210&lt;&gt;1,IF(ISNUMBER(INDEX(Import.PLE,Detalhamento!$E210,Detalhamento!AG$15)),IF(INDEX(Import.PLE,Detalhamento!$E210,Detalhamento!AG$15)&lt;=mediçao,OFFSET(Import.PLQ,$A210-1,AG$15-1,1,1),0),0),PLE!$AA$28*OFFSET(Import.PLQ,$A210-1,AG$15-1,1,1)),IF($E210&lt;&gt;1,IF(ISNUMBER(INDEX(Import.PLE,Detalhamento!$E210,Detalhamento!AG$15)),IF(INDEX(Import.PLE,Detalhamento!$E210,Detalhamento!AG$15)&lt;=mediçao,0,OFFSET(Import.PLQ,$A210-1,AG$15-1,1,1)),OFFSET(Import.PLQ,$A210-1,AG$15-1,1,1)),(1-PLE!$AA$28)*OFFSET(Import.PLQ,$A210-1,AG$15-1,1,1))))</f>
        <v>0</v>
      </c>
      <c r="AH210" s="144">
        <f ca="1">IF(AH$13="",0,CHOOSE(Detalhamento.OpçãoServiços,OFFSET(Import.PLQ,$A210-1,AH$15-1,1,1),IF($E210&lt;&gt;1,IF(ISNUMBER(INDEX(Import.PLE,Detalhamento!$E210,Detalhamento!AH$15)),IF(INDEX(Import.PLE,Detalhamento!$E210,Detalhamento!AH$15)&lt;=mediçao,OFFSET(Import.PLQ,$A210-1,AH$15-1,1,1),0),0),PLE!$AA$28*OFFSET(Import.PLQ,$A210-1,AH$15-1,1,1)),IF($E210&lt;&gt;1,IF(ISNUMBER(INDEX(Import.PLE,Detalhamento!$E210,Detalhamento!AH$15)),IF(INDEX(Import.PLE,Detalhamento!$E210,Detalhamento!AH$15)&lt;=mediçao,0,OFFSET(Import.PLQ,$A210-1,AH$15-1,1,1)),OFFSET(Import.PLQ,$A210-1,AH$15-1,1,1)),(1-PLE!$AA$28)*OFFSET(Import.PLQ,$A210-1,AH$15-1,1,1))))</f>
        <v>0</v>
      </c>
      <c r="AI210" s="144">
        <f ca="1">IF(AI$13="",0,CHOOSE(Detalhamento.OpçãoServiços,OFFSET(Import.PLQ,$A210-1,AI$15-1,1,1),IF($E210&lt;&gt;1,IF(ISNUMBER(INDEX(Import.PLE,Detalhamento!$E210,Detalhamento!AI$15)),IF(INDEX(Import.PLE,Detalhamento!$E210,Detalhamento!AI$15)&lt;=mediçao,OFFSET(Import.PLQ,$A210-1,AI$15-1,1,1),0),0),PLE!$AA$28*OFFSET(Import.PLQ,$A210-1,AI$15-1,1,1)),IF($E210&lt;&gt;1,IF(ISNUMBER(INDEX(Import.PLE,Detalhamento!$E210,Detalhamento!AI$15)),IF(INDEX(Import.PLE,Detalhamento!$E210,Detalhamento!AI$15)&lt;=mediçao,0,OFFSET(Import.PLQ,$A210-1,AI$15-1,1,1)),OFFSET(Import.PLQ,$A210-1,AI$15-1,1,1)),(1-PLE!$AA$28)*OFFSET(Import.PLQ,$A210-1,AI$15-1,1,1))))</f>
        <v>0</v>
      </c>
      <c r="AJ210" s="144">
        <f ca="1">IF(AJ$13="",0,CHOOSE(Detalhamento.OpçãoServiços,OFFSET(Import.PLQ,$A210-1,AJ$15-1,1,1),IF($E210&lt;&gt;1,IF(ISNUMBER(INDEX(Import.PLE,Detalhamento!$E210,Detalhamento!AJ$15)),IF(INDEX(Import.PLE,Detalhamento!$E210,Detalhamento!AJ$15)&lt;=mediçao,OFFSET(Import.PLQ,$A210-1,AJ$15-1,1,1),0),0),PLE!$AA$28*OFFSET(Import.PLQ,$A210-1,AJ$15-1,1,1)),IF($E210&lt;&gt;1,IF(ISNUMBER(INDEX(Import.PLE,Detalhamento!$E210,Detalhamento!AJ$15)),IF(INDEX(Import.PLE,Detalhamento!$E210,Detalhamento!AJ$15)&lt;=mediçao,0,OFFSET(Import.PLQ,$A210-1,AJ$15-1,1,1)),OFFSET(Import.PLQ,$A210-1,AJ$15-1,1,1)),(1-PLE!$AA$28)*OFFSET(Import.PLQ,$A210-1,AJ$15-1,1,1))))</f>
        <v>0</v>
      </c>
      <c r="AK210" s="144">
        <f ca="1">IF(AK$13="",0,CHOOSE(Detalhamento.OpçãoServiços,OFFSET(Import.PLQ,$A210-1,AK$15-1,1,1),IF($E210&lt;&gt;1,IF(ISNUMBER(INDEX(Import.PLE,Detalhamento!$E210,Detalhamento!AK$15)),IF(INDEX(Import.PLE,Detalhamento!$E210,Detalhamento!AK$15)&lt;=mediçao,OFFSET(Import.PLQ,$A210-1,AK$15-1,1,1),0),0),PLE!$AA$28*OFFSET(Import.PLQ,$A210-1,AK$15-1,1,1)),IF($E210&lt;&gt;1,IF(ISNUMBER(INDEX(Import.PLE,Detalhamento!$E210,Detalhamento!AK$15)),IF(INDEX(Import.PLE,Detalhamento!$E210,Detalhamento!AK$15)&lt;=mediçao,0,OFFSET(Import.PLQ,$A210-1,AK$15-1,1,1)),OFFSET(Import.PLQ,$A210-1,AK$15-1,1,1)),(1-PLE!$AA$28)*OFFSET(Import.PLQ,$A210-1,AK$15-1,1,1))))</f>
        <v>0</v>
      </c>
      <c r="AL210" s="144">
        <f ca="1">IF(AL$13="",0,CHOOSE(Detalhamento.OpçãoServiços,OFFSET(Import.PLQ,$A210-1,AL$15-1,1,1),IF($E210&lt;&gt;1,IF(ISNUMBER(INDEX(Import.PLE,Detalhamento!$E210,Detalhamento!AL$15)),IF(INDEX(Import.PLE,Detalhamento!$E210,Detalhamento!AL$15)&lt;=mediçao,OFFSET(Import.PLQ,$A210-1,AL$15-1,1,1),0),0),PLE!$AA$28*OFFSET(Import.PLQ,$A210-1,AL$15-1,1,1)),IF($E210&lt;&gt;1,IF(ISNUMBER(INDEX(Import.PLE,Detalhamento!$E210,Detalhamento!AL$15)),IF(INDEX(Import.PLE,Detalhamento!$E210,Detalhamento!AL$15)&lt;=mediçao,0,OFFSET(Import.PLQ,$A210-1,AL$15-1,1,1)),OFFSET(Import.PLQ,$A210-1,AL$15-1,1,1)),(1-PLE!$AA$28)*OFFSET(Import.PLQ,$A210-1,AL$15-1,1,1))))</f>
        <v>0</v>
      </c>
      <c r="AM210" s="144">
        <f ca="1">IF(AM$13="",0,CHOOSE(Detalhamento.OpçãoServiços,OFFSET(Import.PLQ,$A210-1,AM$15-1,1,1),IF($E210&lt;&gt;1,IF(ISNUMBER(INDEX(Import.PLE,Detalhamento!$E210,Detalhamento!AM$15)),IF(INDEX(Import.PLE,Detalhamento!$E210,Detalhamento!AM$15)&lt;=mediçao,OFFSET(Import.PLQ,$A210-1,AM$15-1,1,1),0),0),PLE!$AA$28*OFFSET(Import.PLQ,$A210-1,AM$15-1,1,1)),IF($E210&lt;&gt;1,IF(ISNUMBER(INDEX(Import.PLE,Detalhamento!$E210,Detalhamento!AM$15)),IF(INDEX(Import.PLE,Detalhamento!$E210,Detalhamento!AM$15)&lt;=mediçao,0,OFFSET(Import.PLQ,$A210-1,AM$15-1,1,1)),OFFSET(Import.PLQ,$A210-1,AM$15-1,1,1)),(1-PLE!$AA$28)*OFFSET(Import.PLQ,$A210-1,AM$15-1,1,1))))</f>
        <v>0</v>
      </c>
      <c r="AN210" s="144">
        <f ca="1">IF(AN$13="",0,CHOOSE(Detalhamento.OpçãoServiços,OFFSET(Import.PLQ,$A210-1,AN$15-1,1,1),IF($E210&lt;&gt;1,IF(ISNUMBER(INDEX(Import.PLE,Detalhamento!$E210,Detalhamento!AN$15)),IF(INDEX(Import.PLE,Detalhamento!$E210,Detalhamento!AN$15)&lt;=mediçao,OFFSET(Import.PLQ,$A210-1,AN$15-1,1,1),0),0),PLE!$AA$28*OFFSET(Import.PLQ,$A210-1,AN$15-1,1,1)),IF($E210&lt;&gt;1,IF(ISNUMBER(INDEX(Import.PLE,Detalhamento!$E210,Detalhamento!AN$15)),IF(INDEX(Import.PLE,Detalhamento!$E210,Detalhamento!AN$15)&lt;=mediçao,0,OFFSET(Import.PLQ,$A210-1,AN$15-1,1,1)),OFFSET(Import.PLQ,$A210-1,AN$15-1,1,1)),(1-PLE!$AA$28)*OFFSET(Import.PLQ,$A210-1,AN$15-1,1,1))))</f>
        <v>0</v>
      </c>
      <c r="AO210" s="144">
        <f ca="1">IF(AO$13="",0,CHOOSE(Detalhamento.OpçãoServiços,OFFSET(Import.PLQ,$A210-1,AO$15-1,1,1),IF($E210&lt;&gt;1,IF(ISNUMBER(INDEX(Import.PLE,Detalhamento!$E210,Detalhamento!AO$15)),IF(INDEX(Import.PLE,Detalhamento!$E210,Detalhamento!AO$15)&lt;=mediçao,OFFSET(Import.PLQ,$A210-1,AO$15-1,1,1),0),0),PLE!$AA$28*OFFSET(Import.PLQ,$A210-1,AO$15-1,1,1)),IF($E210&lt;&gt;1,IF(ISNUMBER(INDEX(Import.PLE,Detalhamento!$E210,Detalhamento!AO$15)),IF(INDEX(Import.PLE,Detalhamento!$E210,Detalhamento!AO$15)&lt;=mediçao,0,OFFSET(Import.PLQ,$A210-1,AO$15-1,1,1)),OFFSET(Import.PLQ,$A210-1,AO$15-1,1,1)),(1-PLE!$AA$28)*OFFSET(Import.PLQ,$A210-1,AO$15-1,1,1))))</f>
        <v>0</v>
      </c>
      <c r="AP210" s="144">
        <f ca="1">IF(AP$13="",0,CHOOSE(Detalhamento.OpçãoServiços,OFFSET(Import.PLQ,$A210-1,AP$15-1,1,1),IF($E210&lt;&gt;1,IF(ISNUMBER(INDEX(Import.PLE,Detalhamento!$E210,Detalhamento!AP$15)),IF(INDEX(Import.PLE,Detalhamento!$E210,Detalhamento!AP$15)&lt;=mediçao,OFFSET(Import.PLQ,$A210-1,AP$15-1,1,1),0),0),PLE!$AA$28*OFFSET(Import.PLQ,$A210-1,AP$15-1,1,1)),IF($E210&lt;&gt;1,IF(ISNUMBER(INDEX(Import.PLE,Detalhamento!$E210,Detalhamento!AP$15)),IF(INDEX(Import.PLE,Detalhamento!$E210,Detalhamento!AP$15)&lt;=mediçao,0,OFFSET(Import.PLQ,$A210-1,AP$15-1,1,1)),OFFSET(Import.PLQ,$A210-1,AP$15-1,1,1)),(1-PLE!$AA$28)*OFFSET(Import.PLQ,$A210-1,AP$15-1,1,1))))</f>
        <v>0</v>
      </c>
      <c r="AQ210" s="144">
        <f ca="1">IF(AQ$13="",0,CHOOSE(Detalhamento.OpçãoServiços,OFFSET(Import.PLQ,$A210-1,AQ$15-1,1,1),IF($E210&lt;&gt;1,IF(ISNUMBER(INDEX(Import.PLE,Detalhamento!$E210,Detalhamento!AQ$15)),IF(INDEX(Import.PLE,Detalhamento!$E210,Detalhamento!AQ$15)&lt;=mediçao,OFFSET(Import.PLQ,$A210-1,AQ$15-1,1,1),0),0),PLE!$AA$28*OFFSET(Import.PLQ,$A210-1,AQ$15-1,1,1)),IF($E210&lt;&gt;1,IF(ISNUMBER(INDEX(Import.PLE,Detalhamento!$E210,Detalhamento!AQ$15)),IF(INDEX(Import.PLE,Detalhamento!$E210,Detalhamento!AQ$15)&lt;=mediçao,0,OFFSET(Import.PLQ,$A210-1,AQ$15-1,1,1)),OFFSET(Import.PLQ,$A210-1,AQ$15-1,1,1)),(1-PLE!$AA$28)*OFFSET(Import.PLQ,$A210-1,AQ$15-1,1,1))))</f>
        <v>0</v>
      </c>
      <c r="AR210" s="144">
        <f ca="1">IF(AR$13="",0,CHOOSE(Detalhamento.OpçãoServiços,OFFSET(Import.PLQ,$A210-1,AR$15-1,1,1),IF($E210&lt;&gt;1,IF(ISNUMBER(INDEX(Import.PLE,Detalhamento!$E210,Detalhamento!AR$15)),IF(INDEX(Import.PLE,Detalhamento!$E210,Detalhamento!AR$15)&lt;=mediçao,OFFSET(Import.PLQ,$A210-1,AR$15-1,1,1),0),0),PLE!$AA$28*OFFSET(Import.PLQ,$A210-1,AR$15-1,1,1)),IF($E210&lt;&gt;1,IF(ISNUMBER(INDEX(Import.PLE,Detalhamento!$E210,Detalhamento!AR$15)),IF(INDEX(Import.PLE,Detalhamento!$E210,Detalhamento!AR$15)&lt;=mediçao,0,OFFSET(Import.PLQ,$A210-1,AR$15-1,1,1)),OFFSET(Import.PLQ,$A210-1,AR$15-1,1,1)),(1-PLE!$AA$28)*OFFSET(Import.PLQ,$A210-1,AR$15-1,1,1))))</f>
        <v>0</v>
      </c>
      <c r="AS210" s="144">
        <f ca="1">IF(AS$13="",0,CHOOSE(Detalhamento.OpçãoServiços,OFFSET(Import.PLQ,$A210-1,AS$15-1,1,1),IF($E210&lt;&gt;1,IF(ISNUMBER(INDEX(Import.PLE,Detalhamento!$E210,Detalhamento!AS$15)),IF(INDEX(Import.PLE,Detalhamento!$E210,Detalhamento!AS$15)&lt;=mediçao,OFFSET(Import.PLQ,$A210-1,AS$15-1,1,1),0),0),PLE!$AA$28*OFFSET(Import.PLQ,$A210-1,AS$15-1,1,1)),IF($E210&lt;&gt;1,IF(ISNUMBER(INDEX(Import.PLE,Detalhamento!$E210,Detalhamento!AS$15)),IF(INDEX(Import.PLE,Detalhamento!$E210,Detalhamento!AS$15)&lt;=mediçao,0,OFFSET(Import.PLQ,$A210-1,AS$15-1,1,1)),OFFSET(Import.PLQ,$A210-1,AS$15-1,1,1)),(1-PLE!$AA$28)*OFFSET(Import.PLQ,$A210-1,AS$15-1,1,1))))</f>
        <v>0</v>
      </c>
      <c r="AT210" s="144">
        <f ca="1">IF(AT$13="",0,CHOOSE(Detalhamento.OpçãoServiços,OFFSET(Import.PLQ,$A210-1,AT$15-1,1,1),IF($E210&lt;&gt;1,IF(ISNUMBER(INDEX(Import.PLE,Detalhamento!$E210,Detalhamento!AT$15)),IF(INDEX(Import.PLE,Detalhamento!$E210,Detalhamento!AT$15)&lt;=mediçao,OFFSET(Import.PLQ,$A210-1,AT$15-1,1,1),0),0),PLE!$AA$28*OFFSET(Import.PLQ,$A210-1,AT$15-1,1,1)),IF($E210&lt;&gt;1,IF(ISNUMBER(INDEX(Import.PLE,Detalhamento!$E210,Detalhamento!AT$15)),IF(INDEX(Import.PLE,Detalhamento!$E210,Detalhamento!AT$15)&lt;=mediçao,0,OFFSET(Import.PLQ,$A210-1,AT$15-1,1,1)),OFFSET(Import.PLQ,$A210-1,AT$15-1,1,1)),(1-PLE!$AA$28)*OFFSET(Import.PLQ,$A210-1,AT$15-1,1,1))))</f>
        <v>0</v>
      </c>
      <c r="AU210" s="144">
        <f ca="1">IF(AU$13="",0,CHOOSE(Detalhamento.OpçãoServiços,OFFSET(Import.PLQ,$A210-1,AU$15-1,1,1),IF($E210&lt;&gt;1,IF(ISNUMBER(INDEX(Import.PLE,Detalhamento!$E210,Detalhamento!AU$15)),IF(INDEX(Import.PLE,Detalhamento!$E210,Detalhamento!AU$15)&lt;=mediçao,OFFSET(Import.PLQ,$A210-1,AU$15-1,1,1),0),0),PLE!$AA$28*OFFSET(Import.PLQ,$A210-1,AU$15-1,1,1)),IF($E210&lt;&gt;1,IF(ISNUMBER(INDEX(Import.PLE,Detalhamento!$E210,Detalhamento!AU$15)),IF(INDEX(Import.PLE,Detalhamento!$E210,Detalhamento!AU$15)&lt;=mediçao,0,OFFSET(Import.PLQ,$A210-1,AU$15-1,1,1)),OFFSET(Import.PLQ,$A210-1,AU$15-1,1,1)),(1-PLE!$AA$28)*OFFSET(Import.PLQ,$A210-1,AU$15-1,1,1))))</f>
        <v>0</v>
      </c>
      <c r="AV210" s="144">
        <f ca="1">IF(AV$13="",0,CHOOSE(Detalhamento.OpçãoServiços,OFFSET(Import.PLQ,$A210-1,AV$15-1,1,1),IF($E210&lt;&gt;1,IF(ISNUMBER(INDEX(Import.PLE,Detalhamento!$E210,Detalhamento!AV$15)),IF(INDEX(Import.PLE,Detalhamento!$E210,Detalhamento!AV$15)&lt;=mediçao,OFFSET(Import.PLQ,$A210-1,AV$15-1,1,1),0),0),PLE!$AA$28*OFFSET(Import.PLQ,$A210-1,AV$15-1,1,1)),IF($E210&lt;&gt;1,IF(ISNUMBER(INDEX(Import.PLE,Detalhamento!$E210,Detalhamento!AV$15)),IF(INDEX(Import.PLE,Detalhamento!$E210,Detalhamento!AV$15)&lt;=mediçao,0,OFFSET(Import.PLQ,$A210-1,AV$15-1,1,1)),OFFSET(Import.PLQ,$A210-1,AV$15-1,1,1)),(1-PLE!$AA$28)*OFFSET(Import.PLQ,$A210-1,AV$15-1,1,1))))</f>
        <v>0</v>
      </c>
      <c r="AW210" s="144">
        <f ca="1">IF(AW$13="",0,CHOOSE(Detalhamento.OpçãoServiços,OFFSET(Import.PLQ,$A210-1,AW$15-1,1,1),IF($E210&lt;&gt;1,IF(ISNUMBER(INDEX(Import.PLE,Detalhamento!$E210,Detalhamento!AW$15)),IF(INDEX(Import.PLE,Detalhamento!$E210,Detalhamento!AW$15)&lt;=mediçao,OFFSET(Import.PLQ,$A210-1,AW$15-1,1,1),0),0),PLE!$AA$28*OFFSET(Import.PLQ,$A210-1,AW$15-1,1,1)),IF($E210&lt;&gt;1,IF(ISNUMBER(INDEX(Import.PLE,Detalhamento!$E210,Detalhamento!AW$15)),IF(INDEX(Import.PLE,Detalhamento!$E210,Detalhamento!AW$15)&lt;=mediçao,0,OFFSET(Import.PLQ,$A210-1,AW$15-1,1,1)),OFFSET(Import.PLQ,$A210-1,AW$15-1,1,1)),(1-PLE!$AA$28)*OFFSET(Import.PLQ,$A210-1,AW$15-1,1,1))))</f>
        <v>0</v>
      </c>
      <c r="AX210" s="144">
        <f ca="1">IF(AX$13="",0,CHOOSE(Detalhamento.OpçãoServiços,OFFSET(Import.PLQ,$A210-1,AX$15-1,1,1),IF($E210&lt;&gt;1,IF(ISNUMBER(INDEX(Import.PLE,Detalhamento!$E210,Detalhamento!AX$15)),IF(INDEX(Import.PLE,Detalhamento!$E210,Detalhamento!AX$15)&lt;=mediçao,OFFSET(Import.PLQ,$A210-1,AX$15-1,1,1),0),0),PLE!$AA$28*OFFSET(Import.PLQ,$A210-1,AX$15-1,1,1)),IF($E210&lt;&gt;1,IF(ISNUMBER(INDEX(Import.PLE,Detalhamento!$E210,Detalhamento!AX$15)),IF(INDEX(Import.PLE,Detalhamento!$E210,Detalhamento!AX$15)&lt;=mediçao,0,OFFSET(Import.PLQ,$A210-1,AX$15-1,1,1)),OFFSET(Import.PLQ,$A210-1,AX$15-1,1,1)),(1-PLE!$AA$28)*OFFSET(Import.PLQ,$A210-1,AX$15-1,1,1))))</f>
        <v>0</v>
      </c>
      <c r="AY210" s="144">
        <f ca="1">IF(AY$13="",0,CHOOSE(Detalhamento.OpçãoServiços,OFFSET(Import.PLQ,$A210-1,AY$15-1,1,1),IF($E210&lt;&gt;1,IF(ISNUMBER(INDEX(Import.PLE,Detalhamento!$E210,Detalhamento!AY$15)),IF(INDEX(Import.PLE,Detalhamento!$E210,Detalhamento!AY$15)&lt;=mediçao,OFFSET(Import.PLQ,$A210-1,AY$15-1,1,1),0),0),PLE!$AA$28*OFFSET(Import.PLQ,$A210-1,AY$15-1,1,1)),IF($E210&lt;&gt;1,IF(ISNUMBER(INDEX(Import.PLE,Detalhamento!$E210,Detalhamento!AY$15)),IF(INDEX(Import.PLE,Detalhamento!$E210,Detalhamento!AY$15)&lt;=mediçao,0,OFFSET(Import.PLQ,$A210-1,AY$15-1,1,1)),OFFSET(Import.PLQ,$A210-1,AY$15-1,1,1)),(1-PLE!$AA$28)*OFFSET(Import.PLQ,$A210-1,AY$15-1,1,1))))</f>
        <v>0</v>
      </c>
      <c r="AZ210" s="144">
        <f ca="1">IF(AZ$13="",0,CHOOSE(Detalhamento.OpçãoServiços,OFFSET(Import.PLQ,$A210-1,AZ$15-1,1,1),IF($E210&lt;&gt;1,IF(ISNUMBER(INDEX(Import.PLE,Detalhamento!$E210,Detalhamento!AZ$15)),IF(INDEX(Import.PLE,Detalhamento!$E210,Detalhamento!AZ$15)&lt;=mediçao,OFFSET(Import.PLQ,$A210-1,AZ$15-1,1,1),0),0),PLE!$AA$28*OFFSET(Import.PLQ,$A210-1,AZ$15-1,1,1)),IF($E210&lt;&gt;1,IF(ISNUMBER(INDEX(Import.PLE,Detalhamento!$E210,Detalhamento!AZ$15)),IF(INDEX(Import.PLE,Detalhamento!$E210,Detalhamento!AZ$15)&lt;=mediçao,0,OFFSET(Import.PLQ,$A210-1,AZ$15-1,1,1)),OFFSET(Import.PLQ,$A210-1,AZ$15-1,1,1)),(1-PLE!$AA$28)*OFFSET(Import.PLQ,$A210-1,AZ$15-1,1,1))))</f>
        <v>0</v>
      </c>
      <c r="BA210" s="144">
        <f ca="1">IF(BA$13="",0,CHOOSE(Detalhamento.OpçãoServiços,OFFSET(Import.PLQ,$A210-1,BA$15-1,1,1),IF($E210&lt;&gt;1,IF(ISNUMBER(INDEX(Import.PLE,Detalhamento!$E210,Detalhamento!BA$15)),IF(INDEX(Import.PLE,Detalhamento!$E210,Detalhamento!BA$15)&lt;=mediçao,OFFSET(Import.PLQ,$A210-1,BA$15-1,1,1),0),0),PLE!$AA$28*OFFSET(Import.PLQ,$A210-1,BA$15-1,1,1)),IF($E210&lt;&gt;1,IF(ISNUMBER(INDEX(Import.PLE,Detalhamento!$E210,Detalhamento!BA$15)),IF(INDEX(Import.PLE,Detalhamento!$E210,Detalhamento!BA$15)&lt;=mediçao,0,OFFSET(Import.PLQ,$A210-1,BA$15-1,1,1)),OFFSET(Import.PLQ,$A210-1,BA$15-1,1,1)),(1-PLE!$AA$28)*OFFSET(Import.PLQ,$A210-1,BA$15-1,1,1))))</f>
        <v>0</v>
      </c>
      <c r="BB210" s="144">
        <f ca="1">IF(BB$13="",0,CHOOSE(Detalhamento.OpçãoServiços,OFFSET(Import.PLQ,$A210-1,BB$15-1,1,1),IF($E210&lt;&gt;1,IF(ISNUMBER(INDEX(Import.PLE,Detalhamento!$E210,Detalhamento!BB$15)),IF(INDEX(Import.PLE,Detalhamento!$E210,Detalhamento!BB$15)&lt;=mediçao,OFFSET(Import.PLQ,$A210-1,BB$15-1,1,1),0),0),PLE!$AA$28*OFFSET(Import.PLQ,$A210-1,BB$15-1,1,1)),IF($E210&lt;&gt;1,IF(ISNUMBER(INDEX(Import.PLE,Detalhamento!$E210,Detalhamento!BB$15)),IF(INDEX(Import.PLE,Detalhamento!$E210,Detalhamento!BB$15)&lt;=mediçao,0,OFFSET(Import.PLQ,$A210-1,BB$15-1,1,1)),OFFSET(Import.PLQ,$A210-1,BB$15-1,1,1)),(1-PLE!$AA$28)*OFFSET(Import.PLQ,$A210-1,BB$15-1,1,1))))</f>
        <v>0</v>
      </c>
      <c r="BC210" s="144">
        <f ca="1">IF(BC$13="",0,CHOOSE(Detalhamento.OpçãoServiços,OFFSET(Import.PLQ,$A210-1,BC$15-1,1,1),IF($E210&lt;&gt;1,IF(ISNUMBER(INDEX(Import.PLE,Detalhamento!$E210,Detalhamento!BC$15)),IF(INDEX(Import.PLE,Detalhamento!$E210,Detalhamento!BC$15)&lt;=mediçao,OFFSET(Import.PLQ,$A210-1,BC$15-1,1,1),0),0),PLE!$AA$28*OFFSET(Import.PLQ,$A210-1,BC$15-1,1,1)),IF($E210&lt;&gt;1,IF(ISNUMBER(INDEX(Import.PLE,Detalhamento!$E210,Detalhamento!BC$15)),IF(INDEX(Import.PLE,Detalhamento!$E210,Detalhamento!BC$15)&lt;=mediçao,0,OFFSET(Import.PLQ,$A210-1,BC$15-1,1,1)),OFFSET(Import.PLQ,$A210-1,BC$15-1,1,1)),(1-PLE!$AA$28)*OFFSET(Import.PLQ,$A210-1,BC$15-1,1,1))))</f>
        <v>0</v>
      </c>
      <c r="BD210" s="144">
        <f ca="1">IF(BD$13="",0,CHOOSE(Detalhamento.OpçãoServiços,OFFSET(Import.PLQ,$A210-1,BD$15-1,1,1),IF($E210&lt;&gt;1,IF(ISNUMBER(INDEX(Import.PLE,Detalhamento!$E210,Detalhamento!BD$15)),IF(INDEX(Import.PLE,Detalhamento!$E210,Detalhamento!BD$15)&lt;=mediçao,OFFSET(Import.PLQ,$A210-1,BD$15-1,1,1),0),0),PLE!$AA$28*OFFSET(Import.PLQ,$A210-1,BD$15-1,1,1)),IF($E210&lt;&gt;1,IF(ISNUMBER(INDEX(Import.PLE,Detalhamento!$E210,Detalhamento!BD$15)),IF(INDEX(Import.PLE,Detalhamento!$E210,Detalhamento!BD$15)&lt;=mediçao,0,OFFSET(Import.PLQ,$A210-1,BD$15-1,1,1)),OFFSET(Import.PLQ,$A210-1,BD$15-1,1,1)),(1-PLE!$AA$28)*OFFSET(Import.PLQ,$A210-1,BD$15-1,1,1))))</f>
        <v>0</v>
      </c>
      <c r="BE210" s="144">
        <f ca="1">IF(BE$13="",0,CHOOSE(Detalhamento.OpçãoServiços,OFFSET(Import.PLQ,$A210-1,BE$15-1,1,1),IF($E210&lt;&gt;1,IF(ISNUMBER(INDEX(Import.PLE,Detalhamento!$E210,Detalhamento!BE$15)),IF(INDEX(Import.PLE,Detalhamento!$E210,Detalhamento!BE$15)&lt;=mediçao,OFFSET(Import.PLQ,$A210-1,BE$15-1,1,1),0),0),PLE!$AA$28*OFFSET(Import.PLQ,$A210-1,BE$15-1,1,1)),IF($E210&lt;&gt;1,IF(ISNUMBER(INDEX(Import.PLE,Detalhamento!$E210,Detalhamento!BE$15)),IF(INDEX(Import.PLE,Detalhamento!$E210,Detalhamento!BE$15)&lt;=mediçao,0,OFFSET(Import.PLQ,$A210-1,BE$15-1,1,1)),OFFSET(Import.PLQ,$A210-1,BE$15-1,1,1)),(1-PLE!$AA$28)*OFFSET(Import.PLQ,$A210-1,BE$15-1,1,1))))</f>
        <v>0</v>
      </c>
      <c r="BF210" s="144">
        <f ca="1">IF(BF$13="",0,CHOOSE(Detalhamento.OpçãoServiços,OFFSET(Import.PLQ,$A210-1,BF$15-1,1,1),IF($E210&lt;&gt;1,IF(ISNUMBER(INDEX(Import.PLE,Detalhamento!$E210,Detalhamento!BF$15)),IF(INDEX(Import.PLE,Detalhamento!$E210,Detalhamento!BF$15)&lt;=mediçao,OFFSET(Import.PLQ,$A210-1,BF$15-1,1,1),0),0),PLE!$AA$28*OFFSET(Import.PLQ,$A210-1,BF$15-1,1,1)),IF($E210&lt;&gt;1,IF(ISNUMBER(INDEX(Import.PLE,Detalhamento!$E210,Detalhamento!BF$15)),IF(INDEX(Import.PLE,Detalhamento!$E210,Detalhamento!BF$15)&lt;=mediçao,0,OFFSET(Import.PLQ,$A210-1,BF$15-1,1,1)),OFFSET(Import.PLQ,$A210-1,BF$15-1,1,1)),(1-PLE!$AA$28)*OFFSET(Import.PLQ,$A210-1,BF$15-1,1,1))))</f>
        <v>0</v>
      </c>
      <c r="BG210" s="144">
        <f ca="1">IF(BG$13="",0,CHOOSE(Detalhamento.OpçãoServiços,OFFSET(Import.PLQ,$A210-1,BG$15-1,1,1),IF($E210&lt;&gt;1,IF(ISNUMBER(INDEX(Import.PLE,Detalhamento!$E210,Detalhamento!BG$15)),IF(INDEX(Import.PLE,Detalhamento!$E210,Detalhamento!BG$15)&lt;=mediçao,OFFSET(Import.PLQ,$A210-1,BG$15-1,1,1),0),0),PLE!$AA$28*OFFSET(Import.PLQ,$A210-1,BG$15-1,1,1)),IF($E210&lt;&gt;1,IF(ISNUMBER(INDEX(Import.PLE,Detalhamento!$E210,Detalhamento!BG$15)),IF(INDEX(Import.PLE,Detalhamento!$E210,Detalhamento!BG$15)&lt;=mediçao,0,OFFSET(Import.PLQ,$A210-1,BG$15-1,1,1)),OFFSET(Import.PLQ,$A210-1,BG$15-1,1,1)),(1-PLE!$AA$28)*OFFSET(Import.PLQ,$A210-1,BG$15-1,1,1))))</f>
        <v>0</v>
      </c>
      <c r="BH210" s="144">
        <f ca="1">IF(BH$13="",0,CHOOSE(Detalhamento.OpçãoServiços,OFFSET(Import.PLQ,$A210-1,BH$15-1,1,1),IF($E210&lt;&gt;1,IF(ISNUMBER(INDEX(Import.PLE,Detalhamento!$E210,Detalhamento!BH$15)),IF(INDEX(Import.PLE,Detalhamento!$E210,Detalhamento!BH$15)&lt;=mediçao,OFFSET(Import.PLQ,$A210-1,BH$15-1,1,1),0),0),PLE!$AA$28*OFFSET(Import.PLQ,$A210-1,BH$15-1,1,1)),IF($E210&lt;&gt;1,IF(ISNUMBER(INDEX(Import.PLE,Detalhamento!$E210,Detalhamento!BH$15)),IF(INDEX(Import.PLE,Detalhamento!$E210,Detalhamento!BH$15)&lt;=mediçao,0,OFFSET(Import.PLQ,$A210-1,BH$15-1,1,1)),OFFSET(Import.PLQ,$A210-1,BH$15-1,1,1)),(1-PLE!$AA$28)*OFFSET(Import.PLQ,$A210-1,BH$15-1,1,1))))</f>
        <v>0</v>
      </c>
      <c r="BI210" s="144">
        <f ca="1">IF(BI$13="",0,CHOOSE(Detalhamento.OpçãoServiços,OFFSET(Import.PLQ,$A210-1,BI$15-1,1,1),IF($E210&lt;&gt;1,IF(ISNUMBER(INDEX(Import.PLE,Detalhamento!$E210,Detalhamento!BI$15)),IF(INDEX(Import.PLE,Detalhamento!$E210,Detalhamento!BI$15)&lt;=mediçao,OFFSET(Import.PLQ,$A210-1,BI$15-1,1,1),0),0),PLE!$AA$28*OFFSET(Import.PLQ,$A210-1,BI$15-1,1,1)),IF($E210&lt;&gt;1,IF(ISNUMBER(INDEX(Import.PLE,Detalhamento!$E210,Detalhamento!BI$15)),IF(INDEX(Import.PLE,Detalhamento!$E210,Detalhamento!BI$15)&lt;=mediçao,0,OFFSET(Import.PLQ,$A210-1,BI$15-1,1,1)),OFFSET(Import.PLQ,$A210-1,BI$15-1,1,1)),(1-PLE!$AA$28)*OFFSET(Import.PLQ,$A210-1,BI$15-1,1,1))))</f>
        <v>0</v>
      </c>
    </row>
    <row r="211" spans="1:61" ht="20" x14ac:dyDescent="0.2">
      <c r="A211" s="155">
        <v>167</v>
      </c>
      <c r="B211" s="21" t="str">
        <f t="shared" ca="1" si="25"/>
        <v>Serviço</v>
      </c>
      <c r="E211" s="153">
        <f t="shared" ca="1" si="26"/>
        <v>23</v>
      </c>
      <c r="F211" s="154">
        <f t="shared" ca="1" si="27"/>
        <v>230167</v>
      </c>
      <c r="G211" s="154" t="str">
        <f t="shared" ca="1" si="32"/>
        <v>2.5.1</v>
      </c>
      <c r="H211" s="182" t="str">
        <f t="shared" ca="1" si="32"/>
        <v>FORRO EM PLACAS DE GESSO, PARA AMBIENTES COMERCIAIS. AF_05/2017_P</v>
      </c>
      <c r="I211" s="37" t="str">
        <f t="shared" ca="1" si="28"/>
        <v>M2</v>
      </c>
      <c r="J211" s="144">
        <f t="shared" ca="1" si="29"/>
        <v>39.78</v>
      </c>
      <c r="K211" s="67"/>
      <c r="L211" s="144">
        <f ca="1">IF(L$13="",0,CHOOSE(Detalhamento.OpçãoServiços,OFFSET(Import.PLQ,$A211-1,L$15-1,1,1),IF($E211&lt;&gt;1,IF(ISNUMBER(INDEX(Import.PLE,Detalhamento!$E211,Detalhamento!L$15)),IF(INDEX(Import.PLE,Detalhamento!$E211,Detalhamento!L$15)&lt;=mediçao,OFFSET(Import.PLQ,$A211-1,L$15-1,1,1),0),0),PLE!$AA$28*OFFSET(Import.PLQ,$A211-1,L$15-1,1,1)),IF($E211&lt;&gt;1,IF(ISNUMBER(INDEX(Import.PLE,Detalhamento!$E211,Detalhamento!L$15)),IF(INDEX(Import.PLE,Detalhamento!$E211,Detalhamento!L$15)&lt;=mediçao,0,OFFSET(Import.PLQ,$A211-1,L$15-1,1,1)),OFFSET(Import.PLQ,$A211-1,L$15-1,1,1)),(1-PLE!$AA$28)*OFFSET(Import.PLQ,$A211-1,L$15-1,1,1))))</f>
        <v>39.78</v>
      </c>
      <c r="M211" s="144">
        <f ca="1">IF(M$13="",0,CHOOSE(Detalhamento.OpçãoServiços,OFFSET(Import.PLQ,$A211-1,M$15-1,1,1),IF($E211&lt;&gt;1,IF(ISNUMBER(INDEX(Import.PLE,Detalhamento!$E211,Detalhamento!M$15)),IF(INDEX(Import.PLE,Detalhamento!$E211,Detalhamento!M$15)&lt;=mediçao,OFFSET(Import.PLQ,$A211-1,M$15-1,1,1),0),0),PLE!$AA$28*OFFSET(Import.PLQ,$A211-1,M$15-1,1,1)),IF($E211&lt;&gt;1,IF(ISNUMBER(INDEX(Import.PLE,Detalhamento!$E211,Detalhamento!M$15)),IF(INDEX(Import.PLE,Detalhamento!$E211,Detalhamento!M$15)&lt;=mediçao,0,OFFSET(Import.PLQ,$A211-1,M$15-1,1,1)),OFFSET(Import.PLQ,$A211-1,M$15-1,1,1)),(1-PLE!$AA$28)*OFFSET(Import.PLQ,$A211-1,M$15-1,1,1))))</f>
        <v>0</v>
      </c>
      <c r="N211" s="144">
        <f ca="1">IF(N$13="",0,CHOOSE(Detalhamento.OpçãoServiços,OFFSET(Import.PLQ,$A211-1,N$15-1,1,1),IF($E211&lt;&gt;1,IF(ISNUMBER(INDEX(Import.PLE,Detalhamento!$E211,Detalhamento!N$15)),IF(INDEX(Import.PLE,Detalhamento!$E211,Detalhamento!N$15)&lt;=mediçao,OFFSET(Import.PLQ,$A211-1,N$15-1,1,1),0),0),PLE!$AA$28*OFFSET(Import.PLQ,$A211-1,N$15-1,1,1)),IF($E211&lt;&gt;1,IF(ISNUMBER(INDEX(Import.PLE,Detalhamento!$E211,Detalhamento!N$15)),IF(INDEX(Import.PLE,Detalhamento!$E211,Detalhamento!N$15)&lt;=mediçao,0,OFFSET(Import.PLQ,$A211-1,N$15-1,1,1)),OFFSET(Import.PLQ,$A211-1,N$15-1,1,1)),(1-PLE!$AA$28)*OFFSET(Import.PLQ,$A211-1,N$15-1,1,1))))</f>
        <v>0</v>
      </c>
      <c r="O211" s="144">
        <f ca="1">IF(O$13="",0,CHOOSE(Detalhamento.OpçãoServiços,OFFSET(Import.PLQ,$A211-1,O$15-1,1,1),IF($E211&lt;&gt;1,IF(ISNUMBER(INDEX(Import.PLE,Detalhamento!$E211,Detalhamento!O$15)),IF(INDEX(Import.PLE,Detalhamento!$E211,Detalhamento!O$15)&lt;=mediçao,OFFSET(Import.PLQ,$A211-1,O$15-1,1,1),0),0),PLE!$AA$28*OFFSET(Import.PLQ,$A211-1,O$15-1,1,1)),IF($E211&lt;&gt;1,IF(ISNUMBER(INDEX(Import.PLE,Detalhamento!$E211,Detalhamento!O$15)),IF(INDEX(Import.PLE,Detalhamento!$E211,Detalhamento!O$15)&lt;=mediçao,0,OFFSET(Import.PLQ,$A211-1,O$15-1,1,1)),OFFSET(Import.PLQ,$A211-1,O$15-1,1,1)),(1-PLE!$AA$28)*OFFSET(Import.PLQ,$A211-1,O$15-1,1,1))))</f>
        <v>0</v>
      </c>
      <c r="P211" s="144">
        <f ca="1">IF(P$13="",0,CHOOSE(Detalhamento.OpçãoServiços,OFFSET(Import.PLQ,$A211-1,P$15-1,1,1),IF($E211&lt;&gt;1,IF(ISNUMBER(INDEX(Import.PLE,Detalhamento!$E211,Detalhamento!P$15)),IF(INDEX(Import.PLE,Detalhamento!$E211,Detalhamento!P$15)&lt;=mediçao,OFFSET(Import.PLQ,$A211-1,P$15-1,1,1),0),0),PLE!$AA$28*OFFSET(Import.PLQ,$A211-1,P$15-1,1,1)),IF($E211&lt;&gt;1,IF(ISNUMBER(INDEX(Import.PLE,Detalhamento!$E211,Detalhamento!P$15)),IF(INDEX(Import.PLE,Detalhamento!$E211,Detalhamento!P$15)&lt;=mediçao,0,OFFSET(Import.PLQ,$A211-1,P$15-1,1,1)),OFFSET(Import.PLQ,$A211-1,P$15-1,1,1)),(1-PLE!$AA$28)*OFFSET(Import.PLQ,$A211-1,P$15-1,1,1))))</f>
        <v>0</v>
      </c>
      <c r="Q211" s="144">
        <f ca="1">IF(Q$13="",0,CHOOSE(Detalhamento.OpçãoServiços,OFFSET(Import.PLQ,$A211-1,Q$15-1,1,1),IF($E211&lt;&gt;1,IF(ISNUMBER(INDEX(Import.PLE,Detalhamento!$E211,Detalhamento!Q$15)),IF(INDEX(Import.PLE,Detalhamento!$E211,Detalhamento!Q$15)&lt;=mediçao,OFFSET(Import.PLQ,$A211-1,Q$15-1,1,1),0),0),PLE!$AA$28*OFFSET(Import.PLQ,$A211-1,Q$15-1,1,1)),IF($E211&lt;&gt;1,IF(ISNUMBER(INDEX(Import.PLE,Detalhamento!$E211,Detalhamento!Q$15)),IF(INDEX(Import.PLE,Detalhamento!$E211,Detalhamento!Q$15)&lt;=mediçao,0,OFFSET(Import.PLQ,$A211-1,Q$15-1,1,1)),OFFSET(Import.PLQ,$A211-1,Q$15-1,1,1)),(1-PLE!$AA$28)*OFFSET(Import.PLQ,$A211-1,Q$15-1,1,1))))</f>
        <v>0</v>
      </c>
      <c r="R211" s="144">
        <f ca="1">IF(R$13="",0,CHOOSE(Detalhamento.OpçãoServiços,OFFSET(Import.PLQ,$A211-1,R$15-1,1,1),IF($E211&lt;&gt;1,IF(ISNUMBER(INDEX(Import.PLE,Detalhamento!$E211,Detalhamento!R$15)),IF(INDEX(Import.PLE,Detalhamento!$E211,Detalhamento!R$15)&lt;=mediçao,OFFSET(Import.PLQ,$A211-1,R$15-1,1,1),0),0),PLE!$AA$28*OFFSET(Import.PLQ,$A211-1,R$15-1,1,1)),IF($E211&lt;&gt;1,IF(ISNUMBER(INDEX(Import.PLE,Detalhamento!$E211,Detalhamento!R$15)),IF(INDEX(Import.PLE,Detalhamento!$E211,Detalhamento!R$15)&lt;=mediçao,0,OFFSET(Import.PLQ,$A211-1,R$15-1,1,1)),OFFSET(Import.PLQ,$A211-1,R$15-1,1,1)),(1-PLE!$AA$28)*OFFSET(Import.PLQ,$A211-1,R$15-1,1,1))))</f>
        <v>0</v>
      </c>
      <c r="S211" s="144">
        <f ca="1">IF(S$13="",0,CHOOSE(Detalhamento.OpçãoServiços,OFFSET(Import.PLQ,$A211-1,S$15-1,1,1),IF($E211&lt;&gt;1,IF(ISNUMBER(INDEX(Import.PLE,Detalhamento!$E211,Detalhamento!S$15)),IF(INDEX(Import.PLE,Detalhamento!$E211,Detalhamento!S$15)&lt;=mediçao,OFFSET(Import.PLQ,$A211-1,S$15-1,1,1),0),0),PLE!$AA$28*OFFSET(Import.PLQ,$A211-1,S$15-1,1,1)),IF($E211&lt;&gt;1,IF(ISNUMBER(INDEX(Import.PLE,Detalhamento!$E211,Detalhamento!S$15)),IF(INDEX(Import.PLE,Detalhamento!$E211,Detalhamento!S$15)&lt;=mediçao,0,OFFSET(Import.PLQ,$A211-1,S$15-1,1,1)),OFFSET(Import.PLQ,$A211-1,S$15-1,1,1)),(1-PLE!$AA$28)*OFFSET(Import.PLQ,$A211-1,S$15-1,1,1))))</f>
        <v>0</v>
      </c>
      <c r="T211" s="144">
        <f ca="1">IF(T$13="",0,CHOOSE(Detalhamento.OpçãoServiços,OFFSET(Import.PLQ,$A211-1,T$15-1,1,1),IF($E211&lt;&gt;1,IF(ISNUMBER(INDEX(Import.PLE,Detalhamento!$E211,Detalhamento!T$15)),IF(INDEX(Import.PLE,Detalhamento!$E211,Detalhamento!T$15)&lt;=mediçao,OFFSET(Import.PLQ,$A211-1,T$15-1,1,1),0),0),PLE!$AA$28*OFFSET(Import.PLQ,$A211-1,T$15-1,1,1)),IF($E211&lt;&gt;1,IF(ISNUMBER(INDEX(Import.PLE,Detalhamento!$E211,Detalhamento!T$15)),IF(INDEX(Import.PLE,Detalhamento!$E211,Detalhamento!T$15)&lt;=mediçao,0,OFFSET(Import.PLQ,$A211-1,T$15-1,1,1)),OFFSET(Import.PLQ,$A211-1,T$15-1,1,1)),(1-PLE!$AA$28)*OFFSET(Import.PLQ,$A211-1,T$15-1,1,1))))</f>
        <v>0</v>
      </c>
      <c r="U211" s="144">
        <f ca="1">IF(U$13="",0,CHOOSE(Detalhamento.OpçãoServiços,OFFSET(Import.PLQ,$A211-1,U$15-1,1,1),IF($E211&lt;&gt;1,IF(ISNUMBER(INDEX(Import.PLE,Detalhamento!$E211,Detalhamento!U$15)),IF(INDEX(Import.PLE,Detalhamento!$E211,Detalhamento!U$15)&lt;=mediçao,OFFSET(Import.PLQ,$A211-1,U$15-1,1,1),0),0),PLE!$AA$28*OFFSET(Import.PLQ,$A211-1,U$15-1,1,1)),IF($E211&lt;&gt;1,IF(ISNUMBER(INDEX(Import.PLE,Detalhamento!$E211,Detalhamento!U$15)),IF(INDEX(Import.PLE,Detalhamento!$E211,Detalhamento!U$15)&lt;=mediçao,0,OFFSET(Import.PLQ,$A211-1,U$15-1,1,1)),OFFSET(Import.PLQ,$A211-1,U$15-1,1,1)),(1-PLE!$AA$28)*OFFSET(Import.PLQ,$A211-1,U$15-1,1,1))))</f>
        <v>0</v>
      </c>
      <c r="V211" s="144">
        <f ca="1">IF(V$13="",0,CHOOSE(Detalhamento.OpçãoServiços,OFFSET(Import.PLQ,$A211-1,V$15-1,1,1),IF($E211&lt;&gt;1,IF(ISNUMBER(INDEX(Import.PLE,Detalhamento!$E211,Detalhamento!V$15)),IF(INDEX(Import.PLE,Detalhamento!$E211,Detalhamento!V$15)&lt;=mediçao,OFFSET(Import.PLQ,$A211-1,V$15-1,1,1),0),0),PLE!$AA$28*OFFSET(Import.PLQ,$A211-1,V$15-1,1,1)),IF($E211&lt;&gt;1,IF(ISNUMBER(INDEX(Import.PLE,Detalhamento!$E211,Detalhamento!V$15)),IF(INDEX(Import.PLE,Detalhamento!$E211,Detalhamento!V$15)&lt;=mediçao,0,OFFSET(Import.PLQ,$A211-1,V$15-1,1,1)),OFFSET(Import.PLQ,$A211-1,V$15-1,1,1)),(1-PLE!$AA$28)*OFFSET(Import.PLQ,$A211-1,V$15-1,1,1))))</f>
        <v>0</v>
      </c>
      <c r="W211" s="144">
        <f ca="1">IF(W$13="",0,CHOOSE(Detalhamento.OpçãoServiços,OFFSET(Import.PLQ,$A211-1,W$15-1,1,1),IF($E211&lt;&gt;1,IF(ISNUMBER(INDEX(Import.PLE,Detalhamento!$E211,Detalhamento!W$15)),IF(INDEX(Import.PLE,Detalhamento!$E211,Detalhamento!W$15)&lt;=mediçao,OFFSET(Import.PLQ,$A211-1,W$15-1,1,1),0),0),PLE!$AA$28*OFFSET(Import.PLQ,$A211-1,W$15-1,1,1)),IF($E211&lt;&gt;1,IF(ISNUMBER(INDEX(Import.PLE,Detalhamento!$E211,Detalhamento!W$15)),IF(INDEX(Import.PLE,Detalhamento!$E211,Detalhamento!W$15)&lt;=mediçao,0,OFFSET(Import.PLQ,$A211-1,W$15-1,1,1)),OFFSET(Import.PLQ,$A211-1,W$15-1,1,1)),(1-PLE!$AA$28)*OFFSET(Import.PLQ,$A211-1,W$15-1,1,1))))</f>
        <v>0</v>
      </c>
      <c r="X211" s="144">
        <f ca="1">IF(X$13="",0,CHOOSE(Detalhamento.OpçãoServiços,OFFSET(Import.PLQ,$A211-1,X$15-1,1,1),IF($E211&lt;&gt;1,IF(ISNUMBER(INDEX(Import.PLE,Detalhamento!$E211,Detalhamento!X$15)),IF(INDEX(Import.PLE,Detalhamento!$E211,Detalhamento!X$15)&lt;=mediçao,OFFSET(Import.PLQ,$A211-1,X$15-1,1,1),0),0),PLE!$AA$28*OFFSET(Import.PLQ,$A211-1,X$15-1,1,1)),IF($E211&lt;&gt;1,IF(ISNUMBER(INDEX(Import.PLE,Detalhamento!$E211,Detalhamento!X$15)),IF(INDEX(Import.PLE,Detalhamento!$E211,Detalhamento!X$15)&lt;=mediçao,0,OFFSET(Import.PLQ,$A211-1,X$15-1,1,1)),OFFSET(Import.PLQ,$A211-1,X$15-1,1,1)),(1-PLE!$AA$28)*OFFSET(Import.PLQ,$A211-1,X$15-1,1,1))))</f>
        <v>0</v>
      </c>
      <c r="Y211" s="144">
        <f ca="1">IF(Y$13="",0,CHOOSE(Detalhamento.OpçãoServiços,OFFSET(Import.PLQ,$A211-1,Y$15-1,1,1),IF($E211&lt;&gt;1,IF(ISNUMBER(INDEX(Import.PLE,Detalhamento!$E211,Detalhamento!Y$15)),IF(INDEX(Import.PLE,Detalhamento!$E211,Detalhamento!Y$15)&lt;=mediçao,OFFSET(Import.PLQ,$A211-1,Y$15-1,1,1),0),0),PLE!$AA$28*OFFSET(Import.PLQ,$A211-1,Y$15-1,1,1)),IF($E211&lt;&gt;1,IF(ISNUMBER(INDEX(Import.PLE,Detalhamento!$E211,Detalhamento!Y$15)),IF(INDEX(Import.PLE,Detalhamento!$E211,Detalhamento!Y$15)&lt;=mediçao,0,OFFSET(Import.PLQ,$A211-1,Y$15-1,1,1)),OFFSET(Import.PLQ,$A211-1,Y$15-1,1,1)),(1-PLE!$AA$28)*OFFSET(Import.PLQ,$A211-1,Y$15-1,1,1))))</f>
        <v>0</v>
      </c>
      <c r="Z211" s="144">
        <f ca="1">IF(Z$13="",0,CHOOSE(Detalhamento.OpçãoServiços,OFFSET(Import.PLQ,$A211-1,Z$15-1,1,1),IF($E211&lt;&gt;1,IF(ISNUMBER(INDEX(Import.PLE,Detalhamento!$E211,Detalhamento!Z$15)),IF(INDEX(Import.PLE,Detalhamento!$E211,Detalhamento!Z$15)&lt;=mediçao,OFFSET(Import.PLQ,$A211-1,Z$15-1,1,1),0),0),PLE!$AA$28*OFFSET(Import.PLQ,$A211-1,Z$15-1,1,1)),IF($E211&lt;&gt;1,IF(ISNUMBER(INDEX(Import.PLE,Detalhamento!$E211,Detalhamento!Z$15)),IF(INDEX(Import.PLE,Detalhamento!$E211,Detalhamento!Z$15)&lt;=mediçao,0,OFFSET(Import.PLQ,$A211-1,Z$15-1,1,1)),OFFSET(Import.PLQ,$A211-1,Z$15-1,1,1)),(1-PLE!$AA$28)*OFFSET(Import.PLQ,$A211-1,Z$15-1,1,1))))</f>
        <v>0</v>
      </c>
      <c r="AA211" s="144">
        <f ca="1">IF(AA$13="",0,CHOOSE(Detalhamento.OpçãoServiços,OFFSET(Import.PLQ,$A211-1,AA$15-1,1,1),IF($E211&lt;&gt;1,IF(ISNUMBER(INDEX(Import.PLE,Detalhamento!$E211,Detalhamento!AA$15)),IF(INDEX(Import.PLE,Detalhamento!$E211,Detalhamento!AA$15)&lt;=mediçao,OFFSET(Import.PLQ,$A211-1,AA$15-1,1,1),0),0),PLE!$AA$28*OFFSET(Import.PLQ,$A211-1,AA$15-1,1,1)),IF($E211&lt;&gt;1,IF(ISNUMBER(INDEX(Import.PLE,Detalhamento!$E211,Detalhamento!AA$15)),IF(INDEX(Import.PLE,Detalhamento!$E211,Detalhamento!AA$15)&lt;=mediçao,0,OFFSET(Import.PLQ,$A211-1,AA$15-1,1,1)),OFFSET(Import.PLQ,$A211-1,AA$15-1,1,1)),(1-PLE!$AA$28)*OFFSET(Import.PLQ,$A211-1,AA$15-1,1,1))))</f>
        <v>0</v>
      </c>
      <c r="AB211" s="144">
        <f ca="1">IF(AB$13="",0,CHOOSE(Detalhamento.OpçãoServiços,OFFSET(Import.PLQ,$A211-1,AB$15-1,1,1),IF($E211&lt;&gt;1,IF(ISNUMBER(INDEX(Import.PLE,Detalhamento!$E211,Detalhamento!AB$15)),IF(INDEX(Import.PLE,Detalhamento!$E211,Detalhamento!AB$15)&lt;=mediçao,OFFSET(Import.PLQ,$A211-1,AB$15-1,1,1),0),0),PLE!$AA$28*OFFSET(Import.PLQ,$A211-1,AB$15-1,1,1)),IF($E211&lt;&gt;1,IF(ISNUMBER(INDEX(Import.PLE,Detalhamento!$E211,Detalhamento!AB$15)),IF(INDEX(Import.PLE,Detalhamento!$E211,Detalhamento!AB$15)&lt;=mediçao,0,OFFSET(Import.PLQ,$A211-1,AB$15-1,1,1)),OFFSET(Import.PLQ,$A211-1,AB$15-1,1,1)),(1-PLE!$AA$28)*OFFSET(Import.PLQ,$A211-1,AB$15-1,1,1))))</f>
        <v>0</v>
      </c>
      <c r="AC211" s="144">
        <f ca="1">IF(AC$13="",0,CHOOSE(Detalhamento.OpçãoServiços,OFFSET(Import.PLQ,$A211-1,AC$15-1,1,1),IF($E211&lt;&gt;1,IF(ISNUMBER(INDEX(Import.PLE,Detalhamento!$E211,Detalhamento!AC$15)),IF(INDEX(Import.PLE,Detalhamento!$E211,Detalhamento!AC$15)&lt;=mediçao,OFFSET(Import.PLQ,$A211-1,AC$15-1,1,1),0),0),PLE!$AA$28*OFFSET(Import.PLQ,$A211-1,AC$15-1,1,1)),IF($E211&lt;&gt;1,IF(ISNUMBER(INDEX(Import.PLE,Detalhamento!$E211,Detalhamento!AC$15)),IF(INDEX(Import.PLE,Detalhamento!$E211,Detalhamento!AC$15)&lt;=mediçao,0,OFFSET(Import.PLQ,$A211-1,AC$15-1,1,1)),OFFSET(Import.PLQ,$A211-1,AC$15-1,1,1)),(1-PLE!$AA$28)*OFFSET(Import.PLQ,$A211-1,AC$15-1,1,1))))</f>
        <v>0</v>
      </c>
      <c r="AD211" s="144">
        <f ca="1">IF(AD$13="",0,CHOOSE(Detalhamento.OpçãoServiços,OFFSET(Import.PLQ,$A211-1,AD$15-1,1,1),IF($E211&lt;&gt;1,IF(ISNUMBER(INDEX(Import.PLE,Detalhamento!$E211,Detalhamento!AD$15)),IF(INDEX(Import.PLE,Detalhamento!$E211,Detalhamento!AD$15)&lt;=mediçao,OFFSET(Import.PLQ,$A211-1,AD$15-1,1,1),0),0),PLE!$AA$28*OFFSET(Import.PLQ,$A211-1,AD$15-1,1,1)),IF($E211&lt;&gt;1,IF(ISNUMBER(INDEX(Import.PLE,Detalhamento!$E211,Detalhamento!AD$15)),IF(INDEX(Import.PLE,Detalhamento!$E211,Detalhamento!AD$15)&lt;=mediçao,0,OFFSET(Import.PLQ,$A211-1,AD$15-1,1,1)),OFFSET(Import.PLQ,$A211-1,AD$15-1,1,1)),(1-PLE!$AA$28)*OFFSET(Import.PLQ,$A211-1,AD$15-1,1,1))))</f>
        <v>0</v>
      </c>
      <c r="AE211" s="144">
        <f ca="1">IF(AE$13="",0,CHOOSE(Detalhamento.OpçãoServiços,OFFSET(Import.PLQ,$A211-1,AE$15-1,1,1),IF($E211&lt;&gt;1,IF(ISNUMBER(INDEX(Import.PLE,Detalhamento!$E211,Detalhamento!AE$15)),IF(INDEX(Import.PLE,Detalhamento!$E211,Detalhamento!AE$15)&lt;=mediçao,OFFSET(Import.PLQ,$A211-1,AE$15-1,1,1),0),0),PLE!$AA$28*OFFSET(Import.PLQ,$A211-1,AE$15-1,1,1)),IF($E211&lt;&gt;1,IF(ISNUMBER(INDEX(Import.PLE,Detalhamento!$E211,Detalhamento!AE$15)),IF(INDEX(Import.PLE,Detalhamento!$E211,Detalhamento!AE$15)&lt;=mediçao,0,OFFSET(Import.PLQ,$A211-1,AE$15-1,1,1)),OFFSET(Import.PLQ,$A211-1,AE$15-1,1,1)),(1-PLE!$AA$28)*OFFSET(Import.PLQ,$A211-1,AE$15-1,1,1))))</f>
        <v>0</v>
      </c>
      <c r="AF211" s="144">
        <f ca="1">IF(AF$13="",0,CHOOSE(Detalhamento.OpçãoServiços,OFFSET(Import.PLQ,$A211-1,AF$15-1,1,1),IF($E211&lt;&gt;1,IF(ISNUMBER(INDEX(Import.PLE,Detalhamento!$E211,Detalhamento!AF$15)),IF(INDEX(Import.PLE,Detalhamento!$E211,Detalhamento!AF$15)&lt;=mediçao,OFFSET(Import.PLQ,$A211-1,AF$15-1,1,1),0),0),PLE!$AA$28*OFFSET(Import.PLQ,$A211-1,AF$15-1,1,1)),IF($E211&lt;&gt;1,IF(ISNUMBER(INDEX(Import.PLE,Detalhamento!$E211,Detalhamento!AF$15)),IF(INDEX(Import.PLE,Detalhamento!$E211,Detalhamento!AF$15)&lt;=mediçao,0,OFFSET(Import.PLQ,$A211-1,AF$15-1,1,1)),OFFSET(Import.PLQ,$A211-1,AF$15-1,1,1)),(1-PLE!$AA$28)*OFFSET(Import.PLQ,$A211-1,AF$15-1,1,1))))</f>
        <v>0</v>
      </c>
      <c r="AG211" s="144">
        <f ca="1">IF(AG$13="",0,CHOOSE(Detalhamento.OpçãoServiços,OFFSET(Import.PLQ,$A211-1,AG$15-1,1,1),IF($E211&lt;&gt;1,IF(ISNUMBER(INDEX(Import.PLE,Detalhamento!$E211,Detalhamento!AG$15)),IF(INDEX(Import.PLE,Detalhamento!$E211,Detalhamento!AG$15)&lt;=mediçao,OFFSET(Import.PLQ,$A211-1,AG$15-1,1,1),0),0),PLE!$AA$28*OFFSET(Import.PLQ,$A211-1,AG$15-1,1,1)),IF($E211&lt;&gt;1,IF(ISNUMBER(INDEX(Import.PLE,Detalhamento!$E211,Detalhamento!AG$15)),IF(INDEX(Import.PLE,Detalhamento!$E211,Detalhamento!AG$15)&lt;=mediçao,0,OFFSET(Import.PLQ,$A211-1,AG$15-1,1,1)),OFFSET(Import.PLQ,$A211-1,AG$15-1,1,1)),(1-PLE!$AA$28)*OFFSET(Import.PLQ,$A211-1,AG$15-1,1,1))))</f>
        <v>0</v>
      </c>
      <c r="AH211" s="144">
        <f ca="1">IF(AH$13="",0,CHOOSE(Detalhamento.OpçãoServiços,OFFSET(Import.PLQ,$A211-1,AH$15-1,1,1),IF($E211&lt;&gt;1,IF(ISNUMBER(INDEX(Import.PLE,Detalhamento!$E211,Detalhamento!AH$15)),IF(INDEX(Import.PLE,Detalhamento!$E211,Detalhamento!AH$15)&lt;=mediçao,OFFSET(Import.PLQ,$A211-1,AH$15-1,1,1),0),0),PLE!$AA$28*OFFSET(Import.PLQ,$A211-1,AH$15-1,1,1)),IF($E211&lt;&gt;1,IF(ISNUMBER(INDEX(Import.PLE,Detalhamento!$E211,Detalhamento!AH$15)),IF(INDEX(Import.PLE,Detalhamento!$E211,Detalhamento!AH$15)&lt;=mediçao,0,OFFSET(Import.PLQ,$A211-1,AH$15-1,1,1)),OFFSET(Import.PLQ,$A211-1,AH$15-1,1,1)),(1-PLE!$AA$28)*OFFSET(Import.PLQ,$A211-1,AH$15-1,1,1))))</f>
        <v>0</v>
      </c>
      <c r="AI211" s="144">
        <f ca="1">IF(AI$13="",0,CHOOSE(Detalhamento.OpçãoServiços,OFFSET(Import.PLQ,$A211-1,AI$15-1,1,1),IF($E211&lt;&gt;1,IF(ISNUMBER(INDEX(Import.PLE,Detalhamento!$E211,Detalhamento!AI$15)),IF(INDEX(Import.PLE,Detalhamento!$E211,Detalhamento!AI$15)&lt;=mediçao,OFFSET(Import.PLQ,$A211-1,AI$15-1,1,1),0),0),PLE!$AA$28*OFFSET(Import.PLQ,$A211-1,AI$15-1,1,1)),IF($E211&lt;&gt;1,IF(ISNUMBER(INDEX(Import.PLE,Detalhamento!$E211,Detalhamento!AI$15)),IF(INDEX(Import.PLE,Detalhamento!$E211,Detalhamento!AI$15)&lt;=mediçao,0,OFFSET(Import.PLQ,$A211-1,AI$15-1,1,1)),OFFSET(Import.PLQ,$A211-1,AI$15-1,1,1)),(1-PLE!$AA$28)*OFFSET(Import.PLQ,$A211-1,AI$15-1,1,1))))</f>
        <v>0</v>
      </c>
      <c r="AJ211" s="144">
        <f ca="1">IF(AJ$13="",0,CHOOSE(Detalhamento.OpçãoServiços,OFFSET(Import.PLQ,$A211-1,AJ$15-1,1,1),IF($E211&lt;&gt;1,IF(ISNUMBER(INDEX(Import.PLE,Detalhamento!$E211,Detalhamento!AJ$15)),IF(INDEX(Import.PLE,Detalhamento!$E211,Detalhamento!AJ$15)&lt;=mediçao,OFFSET(Import.PLQ,$A211-1,AJ$15-1,1,1),0),0),PLE!$AA$28*OFFSET(Import.PLQ,$A211-1,AJ$15-1,1,1)),IF($E211&lt;&gt;1,IF(ISNUMBER(INDEX(Import.PLE,Detalhamento!$E211,Detalhamento!AJ$15)),IF(INDEX(Import.PLE,Detalhamento!$E211,Detalhamento!AJ$15)&lt;=mediçao,0,OFFSET(Import.PLQ,$A211-1,AJ$15-1,1,1)),OFFSET(Import.PLQ,$A211-1,AJ$15-1,1,1)),(1-PLE!$AA$28)*OFFSET(Import.PLQ,$A211-1,AJ$15-1,1,1))))</f>
        <v>0</v>
      </c>
      <c r="AK211" s="144">
        <f ca="1">IF(AK$13="",0,CHOOSE(Detalhamento.OpçãoServiços,OFFSET(Import.PLQ,$A211-1,AK$15-1,1,1),IF($E211&lt;&gt;1,IF(ISNUMBER(INDEX(Import.PLE,Detalhamento!$E211,Detalhamento!AK$15)),IF(INDEX(Import.PLE,Detalhamento!$E211,Detalhamento!AK$15)&lt;=mediçao,OFFSET(Import.PLQ,$A211-1,AK$15-1,1,1),0),0),PLE!$AA$28*OFFSET(Import.PLQ,$A211-1,AK$15-1,1,1)),IF($E211&lt;&gt;1,IF(ISNUMBER(INDEX(Import.PLE,Detalhamento!$E211,Detalhamento!AK$15)),IF(INDEX(Import.PLE,Detalhamento!$E211,Detalhamento!AK$15)&lt;=mediçao,0,OFFSET(Import.PLQ,$A211-1,AK$15-1,1,1)),OFFSET(Import.PLQ,$A211-1,AK$15-1,1,1)),(1-PLE!$AA$28)*OFFSET(Import.PLQ,$A211-1,AK$15-1,1,1))))</f>
        <v>0</v>
      </c>
      <c r="AL211" s="144">
        <f ca="1">IF(AL$13="",0,CHOOSE(Detalhamento.OpçãoServiços,OFFSET(Import.PLQ,$A211-1,AL$15-1,1,1),IF($E211&lt;&gt;1,IF(ISNUMBER(INDEX(Import.PLE,Detalhamento!$E211,Detalhamento!AL$15)),IF(INDEX(Import.PLE,Detalhamento!$E211,Detalhamento!AL$15)&lt;=mediçao,OFFSET(Import.PLQ,$A211-1,AL$15-1,1,1),0),0),PLE!$AA$28*OFFSET(Import.PLQ,$A211-1,AL$15-1,1,1)),IF($E211&lt;&gt;1,IF(ISNUMBER(INDEX(Import.PLE,Detalhamento!$E211,Detalhamento!AL$15)),IF(INDEX(Import.PLE,Detalhamento!$E211,Detalhamento!AL$15)&lt;=mediçao,0,OFFSET(Import.PLQ,$A211-1,AL$15-1,1,1)),OFFSET(Import.PLQ,$A211-1,AL$15-1,1,1)),(1-PLE!$AA$28)*OFFSET(Import.PLQ,$A211-1,AL$15-1,1,1))))</f>
        <v>0</v>
      </c>
      <c r="AM211" s="144">
        <f ca="1">IF(AM$13="",0,CHOOSE(Detalhamento.OpçãoServiços,OFFSET(Import.PLQ,$A211-1,AM$15-1,1,1),IF($E211&lt;&gt;1,IF(ISNUMBER(INDEX(Import.PLE,Detalhamento!$E211,Detalhamento!AM$15)),IF(INDEX(Import.PLE,Detalhamento!$E211,Detalhamento!AM$15)&lt;=mediçao,OFFSET(Import.PLQ,$A211-1,AM$15-1,1,1),0),0),PLE!$AA$28*OFFSET(Import.PLQ,$A211-1,AM$15-1,1,1)),IF($E211&lt;&gt;1,IF(ISNUMBER(INDEX(Import.PLE,Detalhamento!$E211,Detalhamento!AM$15)),IF(INDEX(Import.PLE,Detalhamento!$E211,Detalhamento!AM$15)&lt;=mediçao,0,OFFSET(Import.PLQ,$A211-1,AM$15-1,1,1)),OFFSET(Import.PLQ,$A211-1,AM$15-1,1,1)),(1-PLE!$AA$28)*OFFSET(Import.PLQ,$A211-1,AM$15-1,1,1))))</f>
        <v>0</v>
      </c>
      <c r="AN211" s="144">
        <f ca="1">IF(AN$13="",0,CHOOSE(Detalhamento.OpçãoServiços,OFFSET(Import.PLQ,$A211-1,AN$15-1,1,1),IF($E211&lt;&gt;1,IF(ISNUMBER(INDEX(Import.PLE,Detalhamento!$E211,Detalhamento!AN$15)),IF(INDEX(Import.PLE,Detalhamento!$E211,Detalhamento!AN$15)&lt;=mediçao,OFFSET(Import.PLQ,$A211-1,AN$15-1,1,1),0),0),PLE!$AA$28*OFFSET(Import.PLQ,$A211-1,AN$15-1,1,1)),IF($E211&lt;&gt;1,IF(ISNUMBER(INDEX(Import.PLE,Detalhamento!$E211,Detalhamento!AN$15)),IF(INDEX(Import.PLE,Detalhamento!$E211,Detalhamento!AN$15)&lt;=mediçao,0,OFFSET(Import.PLQ,$A211-1,AN$15-1,1,1)),OFFSET(Import.PLQ,$A211-1,AN$15-1,1,1)),(1-PLE!$AA$28)*OFFSET(Import.PLQ,$A211-1,AN$15-1,1,1))))</f>
        <v>0</v>
      </c>
      <c r="AO211" s="144">
        <f ca="1">IF(AO$13="",0,CHOOSE(Detalhamento.OpçãoServiços,OFFSET(Import.PLQ,$A211-1,AO$15-1,1,1),IF($E211&lt;&gt;1,IF(ISNUMBER(INDEX(Import.PLE,Detalhamento!$E211,Detalhamento!AO$15)),IF(INDEX(Import.PLE,Detalhamento!$E211,Detalhamento!AO$15)&lt;=mediçao,OFFSET(Import.PLQ,$A211-1,AO$15-1,1,1),0),0),PLE!$AA$28*OFFSET(Import.PLQ,$A211-1,AO$15-1,1,1)),IF($E211&lt;&gt;1,IF(ISNUMBER(INDEX(Import.PLE,Detalhamento!$E211,Detalhamento!AO$15)),IF(INDEX(Import.PLE,Detalhamento!$E211,Detalhamento!AO$15)&lt;=mediçao,0,OFFSET(Import.PLQ,$A211-1,AO$15-1,1,1)),OFFSET(Import.PLQ,$A211-1,AO$15-1,1,1)),(1-PLE!$AA$28)*OFFSET(Import.PLQ,$A211-1,AO$15-1,1,1))))</f>
        <v>0</v>
      </c>
      <c r="AP211" s="144">
        <f ca="1">IF(AP$13="",0,CHOOSE(Detalhamento.OpçãoServiços,OFFSET(Import.PLQ,$A211-1,AP$15-1,1,1),IF($E211&lt;&gt;1,IF(ISNUMBER(INDEX(Import.PLE,Detalhamento!$E211,Detalhamento!AP$15)),IF(INDEX(Import.PLE,Detalhamento!$E211,Detalhamento!AP$15)&lt;=mediçao,OFFSET(Import.PLQ,$A211-1,AP$15-1,1,1),0),0),PLE!$AA$28*OFFSET(Import.PLQ,$A211-1,AP$15-1,1,1)),IF($E211&lt;&gt;1,IF(ISNUMBER(INDEX(Import.PLE,Detalhamento!$E211,Detalhamento!AP$15)),IF(INDEX(Import.PLE,Detalhamento!$E211,Detalhamento!AP$15)&lt;=mediçao,0,OFFSET(Import.PLQ,$A211-1,AP$15-1,1,1)),OFFSET(Import.PLQ,$A211-1,AP$15-1,1,1)),(1-PLE!$AA$28)*OFFSET(Import.PLQ,$A211-1,AP$15-1,1,1))))</f>
        <v>0</v>
      </c>
      <c r="AQ211" s="144">
        <f ca="1">IF(AQ$13="",0,CHOOSE(Detalhamento.OpçãoServiços,OFFSET(Import.PLQ,$A211-1,AQ$15-1,1,1),IF($E211&lt;&gt;1,IF(ISNUMBER(INDEX(Import.PLE,Detalhamento!$E211,Detalhamento!AQ$15)),IF(INDEX(Import.PLE,Detalhamento!$E211,Detalhamento!AQ$15)&lt;=mediçao,OFFSET(Import.PLQ,$A211-1,AQ$15-1,1,1),0),0),PLE!$AA$28*OFFSET(Import.PLQ,$A211-1,AQ$15-1,1,1)),IF($E211&lt;&gt;1,IF(ISNUMBER(INDEX(Import.PLE,Detalhamento!$E211,Detalhamento!AQ$15)),IF(INDEX(Import.PLE,Detalhamento!$E211,Detalhamento!AQ$15)&lt;=mediçao,0,OFFSET(Import.PLQ,$A211-1,AQ$15-1,1,1)),OFFSET(Import.PLQ,$A211-1,AQ$15-1,1,1)),(1-PLE!$AA$28)*OFFSET(Import.PLQ,$A211-1,AQ$15-1,1,1))))</f>
        <v>0</v>
      </c>
      <c r="AR211" s="144">
        <f ca="1">IF(AR$13="",0,CHOOSE(Detalhamento.OpçãoServiços,OFFSET(Import.PLQ,$A211-1,AR$15-1,1,1),IF($E211&lt;&gt;1,IF(ISNUMBER(INDEX(Import.PLE,Detalhamento!$E211,Detalhamento!AR$15)),IF(INDEX(Import.PLE,Detalhamento!$E211,Detalhamento!AR$15)&lt;=mediçao,OFFSET(Import.PLQ,$A211-1,AR$15-1,1,1),0),0),PLE!$AA$28*OFFSET(Import.PLQ,$A211-1,AR$15-1,1,1)),IF($E211&lt;&gt;1,IF(ISNUMBER(INDEX(Import.PLE,Detalhamento!$E211,Detalhamento!AR$15)),IF(INDEX(Import.PLE,Detalhamento!$E211,Detalhamento!AR$15)&lt;=mediçao,0,OFFSET(Import.PLQ,$A211-1,AR$15-1,1,1)),OFFSET(Import.PLQ,$A211-1,AR$15-1,1,1)),(1-PLE!$AA$28)*OFFSET(Import.PLQ,$A211-1,AR$15-1,1,1))))</f>
        <v>0</v>
      </c>
      <c r="AS211" s="144">
        <f ca="1">IF(AS$13="",0,CHOOSE(Detalhamento.OpçãoServiços,OFFSET(Import.PLQ,$A211-1,AS$15-1,1,1),IF($E211&lt;&gt;1,IF(ISNUMBER(INDEX(Import.PLE,Detalhamento!$E211,Detalhamento!AS$15)),IF(INDEX(Import.PLE,Detalhamento!$E211,Detalhamento!AS$15)&lt;=mediçao,OFFSET(Import.PLQ,$A211-1,AS$15-1,1,1),0),0),PLE!$AA$28*OFFSET(Import.PLQ,$A211-1,AS$15-1,1,1)),IF($E211&lt;&gt;1,IF(ISNUMBER(INDEX(Import.PLE,Detalhamento!$E211,Detalhamento!AS$15)),IF(INDEX(Import.PLE,Detalhamento!$E211,Detalhamento!AS$15)&lt;=mediçao,0,OFFSET(Import.PLQ,$A211-1,AS$15-1,1,1)),OFFSET(Import.PLQ,$A211-1,AS$15-1,1,1)),(1-PLE!$AA$28)*OFFSET(Import.PLQ,$A211-1,AS$15-1,1,1))))</f>
        <v>0</v>
      </c>
      <c r="AT211" s="144">
        <f ca="1">IF(AT$13="",0,CHOOSE(Detalhamento.OpçãoServiços,OFFSET(Import.PLQ,$A211-1,AT$15-1,1,1),IF($E211&lt;&gt;1,IF(ISNUMBER(INDEX(Import.PLE,Detalhamento!$E211,Detalhamento!AT$15)),IF(INDEX(Import.PLE,Detalhamento!$E211,Detalhamento!AT$15)&lt;=mediçao,OFFSET(Import.PLQ,$A211-1,AT$15-1,1,1),0),0),PLE!$AA$28*OFFSET(Import.PLQ,$A211-1,AT$15-1,1,1)),IF($E211&lt;&gt;1,IF(ISNUMBER(INDEX(Import.PLE,Detalhamento!$E211,Detalhamento!AT$15)),IF(INDEX(Import.PLE,Detalhamento!$E211,Detalhamento!AT$15)&lt;=mediçao,0,OFFSET(Import.PLQ,$A211-1,AT$15-1,1,1)),OFFSET(Import.PLQ,$A211-1,AT$15-1,1,1)),(1-PLE!$AA$28)*OFFSET(Import.PLQ,$A211-1,AT$15-1,1,1))))</f>
        <v>0</v>
      </c>
      <c r="AU211" s="144">
        <f ca="1">IF(AU$13="",0,CHOOSE(Detalhamento.OpçãoServiços,OFFSET(Import.PLQ,$A211-1,AU$15-1,1,1),IF($E211&lt;&gt;1,IF(ISNUMBER(INDEX(Import.PLE,Detalhamento!$E211,Detalhamento!AU$15)),IF(INDEX(Import.PLE,Detalhamento!$E211,Detalhamento!AU$15)&lt;=mediçao,OFFSET(Import.PLQ,$A211-1,AU$15-1,1,1),0),0),PLE!$AA$28*OFFSET(Import.PLQ,$A211-1,AU$15-1,1,1)),IF($E211&lt;&gt;1,IF(ISNUMBER(INDEX(Import.PLE,Detalhamento!$E211,Detalhamento!AU$15)),IF(INDEX(Import.PLE,Detalhamento!$E211,Detalhamento!AU$15)&lt;=mediçao,0,OFFSET(Import.PLQ,$A211-1,AU$15-1,1,1)),OFFSET(Import.PLQ,$A211-1,AU$15-1,1,1)),(1-PLE!$AA$28)*OFFSET(Import.PLQ,$A211-1,AU$15-1,1,1))))</f>
        <v>0</v>
      </c>
      <c r="AV211" s="144">
        <f ca="1">IF(AV$13="",0,CHOOSE(Detalhamento.OpçãoServiços,OFFSET(Import.PLQ,$A211-1,AV$15-1,1,1),IF($E211&lt;&gt;1,IF(ISNUMBER(INDEX(Import.PLE,Detalhamento!$E211,Detalhamento!AV$15)),IF(INDEX(Import.PLE,Detalhamento!$E211,Detalhamento!AV$15)&lt;=mediçao,OFFSET(Import.PLQ,$A211-1,AV$15-1,1,1),0),0),PLE!$AA$28*OFFSET(Import.PLQ,$A211-1,AV$15-1,1,1)),IF($E211&lt;&gt;1,IF(ISNUMBER(INDEX(Import.PLE,Detalhamento!$E211,Detalhamento!AV$15)),IF(INDEX(Import.PLE,Detalhamento!$E211,Detalhamento!AV$15)&lt;=mediçao,0,OFFSET(Import.PLQ,$A211-1,AV$15-1,1,1)),OFFSET(Import.PLQ,$A211-1,AV$15-1,1,1)),(1-PLE!$AA$28)*OFFSET(Import.PLQ,$A211-1,AV$15-1,1,1))))</f>
        <v>0</v>
      </c>
      <c r="AW211" s="144">
        <f ca="1">IF(AW$13="",0,CHOOSE(Detalhamento.OpçãoServiços,OFFSET(Import.PLQ,$A211-1,AW$15-1,1,1),IF($E211&lt;&gt;1,IF(ISNUMBER(INDEX(Import.PLE,Detalhamento!$E211,Detalhamento!AW$15)),IF(INDEX(Import.PLE,Detalhamento!$E211,Detalhamento!AW$15)&lt;=mediçao,OFFSET(Import.PLQ,$A211-1,AW$15-1,1,1),0),0),PLE!$AA$28*OFFSET(Import.PLQ,$A211-1,AW$15-1,1,1)),IF($E211&lt;&gt;1,IF(ISNUMBER(INDEX(Import.PLE,Detalhamento!$E211,Detalhamento!AW$15)),IF(INDEX(Import.PLE,Detalhamento!$E211,Detalhamento!AW$15)&lt;=mediçao,0,OFFSET(Import.PLQ,$A211-1,AW$15-1,1,1)),OFFSET(Import.PLQ,$A211-1,AW$15-1,1,1)),(1-PLE!$AA$28)*OFFSET(Import.PLQ,$A211-1,AW$15-1,1,1))))</f>
        <v>0</v>
      </c>
      <c r="AX211" s="144">
        <f ca="1">IF(AX$13="",0,CHOOSE(Detalhamento.OpçãoServiços,OFFSET(Import.PLQ,$A211-1,AX$15-1,1,1),IF($E211&lt;&gt;1,IF(ISNUMBER(INDEX(Import.PLE,Detalhamento!$E211,Detalhamento!AX$15)),IF(INDEX(Import.PLE,Detalhamento!$E211,Detalhamento!AX$15)&lt;=mediçao,OFFSET(Import.PLQ,$A211-1,AX$15-1,1,1),0),0),PLE!$AA$28*OFFSET(Import.PLQ,$A211-1,AX$15-1,1,1)),IF($E211&lt;&gt;1,IF(ISNUMBER(INDEX(Import.PLE,Detalhamento!$E211,Detalhamento!AX$15)),IF(INDEX(Import.PLE,Detalhamento!$E211,Detalhamento!AX$15)&lt;=mediçao,0,OFFSET(Import.PLQ,$A211-1,AX$15-1,1,1)),OFFSET(Import.PLQ,$A211-1,AX$15-1,1,1)),(1-PLE!$AA$28)*OFFSET(Import.PLQ,$A211-1,AX$15-1,1,1))))</f>
        <v>0</v>
      </c>
      <c r="AY211" s="144">
        <f ca="1">IF(AY$13="",0,CHOOSE(Detalhamento.OpçãoServiços,OFFSET(Import.PLQ,$A211-1,AY$15-1,1,1),IF($E211&lt;&gt;1,IF(ISNUMBER(INDEX(Import.PLE,Detalhamento!$E211,Detalhamento!AY$15)),IF(INDEX(Import.PLE,Detalhamento!$E211,Detalhamento!AY$15)&lt;=mediçao,OFFSET(Import.PLQ,$A211-1,AY$15-1,1,1),0),0),PLE!$AA$28*OFFSET(Import.PLQ,$A211-1,AY$15-1,1,1)),IF($E211&lt;&gt;1,IF(ISNUMBER(INDEX(Import.PLE,Detalhamento!$E211,Detalhamento!AY$15)),IF(INDEX(Import.PLE,Detalhamento!$E211,Detalhamento!AY$15)&lt;=mediçao,0,OFFSET(Import.PLQ,$A211-1,AY$15-1,1,1)),OFFSET(Import.PLQ,$A211-1,AY$15-1,1,1)),(1-PLE!$AA$28)*OFFSET(Import.PLQ,$A211-1,AY$15-1,1,1))))</f>
        <v>0</v>
      </c>
      <c r="AZ211" s="144">
        <f ca="1">IF(AZ$13="",0,CHOOSE(Detalhamento.OpçãoServiços,OFFSET(Import.PLQ,$A211-1,AZ$15-1,1,1),IF($E211&lt;&gt;1,IF(ISNUMBER(INDEX(Import.PLE,Detalhamento!$E211,Detalhamento!AZ$15)),IF(INDEX(Import.PLE,Detalhamento!$E211,Detalhamento!AZ$15)&lt;=mediçao,OFFSET(Import.PLQ,$A211-1,AZ$15-1,1,1),0),0),PLE!$AA$28*OFFSET(Import.PLQ,$A211-1,AZ$15-1,1,1)),IF($E211&lt;&gt;1,IF(ISNUMBER(INDEX(Import.PLE,Detalhamento!$E211,Detalhamento!AZ$15)),IF(INDEX(Import.PLE,Detalhamento!$E211,Detalhamento!AZ$15)&lt;=mediçao,0,OFFSET(Import.PLQ,$A211-1,AZ$15-1,1,1)),OFFSET(Import.PLQ,$A211-1,AZ$15-1,1,1)),(1-PLE!$AA$28)*OFFSET(Import.PLQ,$A211-1,AZ$15-1,1,1))))</f>
        <v>0</v>
      </c>
      <c r="BA211" s="144">
        <f ca="1">IF(BA$13="",0,CHOOSE(Detalhamento.OpçãoServiços,OFFSET(Import.PLQ,$A211-1,BA$15-1,1,1),IF($E211&lt;&gt;1,IF(ISNUMBER(INDEX(Import.PLE,Detalhamento!$E211,Detalhamento!BA$15)),IF(INDEX(Import.PLE,Detalhamento!$E211,Detalhamento!BA$15)&lt;=mediçao,OFFSET(Import.PLQ,$A211-1,BA$15-1,1,1),0),0),PLE!$AA$28*OFFSET(Import.PLQ,$A211-1,BA$15-1,1,1)),IF($E211&lt;&gt;1,IF(ISNUMBER(INDEX(Import.PLE,Detalhamento!$E211,Detalhamento!BA$15)),IF(INDEX(Import.PLE,Detalhamento!$E211,Detalhamento!BA$15)&lt;=mediçao,0,OFFSET(Import.PLQ,$A211-1,BA$15-1,1,1)),OFFSET(Import.PLQ,$A211-1,BA$15-1,1,1)),(1-PLE!$AA$28)*OFFSET(Import.PLQ,$A211-1,BA$15-1,1,1))))</f>
        <v>0</v>
      </c>
      <c r="BB211" s="144">
        <f ca="1">IF(BB$13="",0,CHOOSE(Detalhamento.OpçãoServiços,OFFSET(Import.PLQ,$A211-1,BB$15-1,1,1),IF($E211&lt;&gt;1,IF(ISNUMBER(INDEX(Import.PLE,Detalhamento!$E211,Detalhamento!BB$15)),IF(INDEX(Import.PLE,Detalhamento!$E211,Detalhamento!BB$15)&lt;=mediçao,OFFSET(Import.PLQ,$A211-1,BB$15-1,1,1),0),0),PLE!$AA$28*OFFSET(Import.PLQ,$A211-1,BB$15-1,1,1)),IF($E211&lt;&gt;1,IF(ISNUMBER(INDEX(Import.PLE,Detalhamento!$E211,Detalhamento!BB$15)),IF(INDEX(Import.PLE,Detalhamento!$E211,Detalhamento!BB$15)&lt;=mediçao,0,OFFSET(Import.PLQ,$A211-1,BB$15-1,1,1)),OFFSET(Import.PLQ,$A211-1,BB$15-1,1,1)),(1-PLE!$AA$28)*OFFSET(Import.PLQ,$A211-1,BB$15-1,1,1))))</f>
        <v>0</v>
      </c>
      <c r="BC211" s="144">
        <f ca="1">IF(BC$13="",0,CHOOSE(Detalhamento.OpçãoServiços,OFFSET(Import.PLQ,$A211-1,BC$15-1,1,1),IF($E211&lt;&gt;1,IF(ISNUMBER(INDEX(Import.PLE,Detalhamento!$E211,Detalhamento!BC$15)),IF(INDEX(Import.PLE,Detalhamento!$E211,Detalhamento!BC$15)&lt;=mediçao,OFFSET(Import.PLQ,$A211-1,BC$15-1,1,1),0),0),PLE!$AA$28*OFFSET(Import.PLQ,$A211-1,BC$15-1,1,1)),IF($E211&lt;&gt;1,IF(ISNUMBER(INDEX(Import.PLE,Detalhamento!$E211,Detalhamento!BC$15)),IF(INDEX(Import.PLE,Detalhamento!$E211,Detalhamento!BC$15)&lt;=mediçao,0,OFFSET(Import.PLQ,$A211-1,BC$15-1,1,1)),OFFSET(Import.PLQ,$A211-1,BC$15-1,1,1)),(1-PLE!$AA$28)*OFFSET(Import.PLQ,$A211-1,BC$15-1,1,1))))</f>
        <v>0</v>
      </c>
      <c r="BD211" s="144">
        <f ca="1">IF(BD$13="",0,CHOOSE(Detalhamento.OpçãoServiços,OFFSET(Import.PLQ,$A211-1,BD$15-1,1,1),IF($E211&lt;&gt;1,IF(ISNUMBER(INDEX(Import.PLE,Detalhamento!$E211,Detalhamento!BD$15)),IF(INDEX(Import.PLE,Detalhamento!$E211,Detalhamento!BD$15)&lt;=mediçao,OFFSET(Import.PLQ,$A211-1,BD$15-1,1,1),0),0),PLE!$AA$28*OFFSET(Import.PLQ,$A211-1,BD$15-1,1,1)),IF($E211&lt;&gt;1,IF(ISNUMBER(INDEX(Import.PLE,Detalhamento!$E211,Detalhamento!BD$15)),IF(INDEX(Import.PLE,Detalhamento!$E211,Detalhamento!BD$15)&lt;=mediçao,0,OFFSET(Import.PLQ,$A211-1,BD$15-1,1,1)),OFFSET(Import.PLQ,$A211-1,BD$15-1,1,1)),(1-PLE!$AA$28)*OFFSET(Import.PLQ,$A211-1,BD$15-1,1,1))))</f>
        <v>0</v>
      </c>
      <c r="BE211" s="144">
        <f ca="1">IF(BE$13="",0,CHOOSE(Detalhamento.OpçãoServiços,OFFSET(Import.PLQ,$A211-1,BE$15-1,1,1),IF($E211&lt;&gt;1,IF(ISNUMBER(INDEX(Import.PLE,Detalhamento!$E211,Detalhamento!BE$15)),IF(INDEX(Import.PLE,Detalhamento!$E211,Detalhamento!BE$15)&lt;=mediçao,OFFSET(Import.PLQ,$A211-1,BE$15-1,1,1),0),0),PLE!$AA$28*OFFSET(Import.PLQ,$A211-1,BE$15-1,1,1)),IF($E211&lt;&gt;1,IF(ISNUMBER(INDEX(Import.PLE,Detalhamento!$E211,Detalhamento!BE$15)),IF(INDEX(Import.PLE,Detalhamento!$E211,Detalhamento!BE$15)&lt;=mediçao,0,OFFSET(Import.PLQ,$A211-1,BE$15-1,1,1)),OFFSET(Import.PLQ,$A211-1,BE$15-1,1,1)),(1-PLE!$AA$28)*OFFSET(Import.PLQ,$A211-1,BE$15-1,1,1))))</f>
        <v>0</v>
      </c>
      <c r="BF211" s="144">
        <f ca="1">IF(BF$13="",0,CHOOSE(Detalhamento.OpçãoServiços,OFFSET(Import.PLQ,$A211-1,BF$15-1,1,1),IF($E211&lt;&gt;1,IF(ISNUMBER(INDEX(Import.PLE,Detalhamento!$E211,Detalhamento!BF$15)),IF(INDEX(Import.PLE,Detalhamento!$E211,Detalhamento!BF$15)&lt;=mediçao,OFFSET(Import.PLQ,$A211-1,BF$15-1,1,1),0),0),PLE!$AA$28*OFFSET(Import.PLQ,$A211-1,BF$15-1,1,1)),IF($E211&lt;&gt;1,IF(ISNUMBER(INDEX(Import.PLE,Detalhamento!$E211,Detalhamento!BF$15)),IF(INDEX(Import.PLE,Detalhamento!$E211,Detalhamento!BF$15)&lt;=mediçao,0,OFFSET(Import.PLQ,$A211-1,BF$15-1,1,1)),OFFSET(Import.PLQ,$A211-1,BF$15-1,1,1)),(1-PLE!$AA$28)*OFFSET(Import.PLQ,$A211-1,BF$15-1,1,1))))</f>
        <v>0</v>
      </c>
      <c r="BG211" s="144">
        <f ca="1">IF(BG$13="",0,CHOOSE(Detalhamento.OpçãoServiços,OFFSET(Import.PLQ,$A211-1,BG$15-1,1,1),IF($E211&lt;&gt;1,IF(ISNUMBER(INDEX(Import.PLE,Detalhamento!$E211,Detalhamento!BG$15)),IF(INDEX(Import.PLE,Detalhamento!$E211,Detalhamento!BG$15)&lt;=mediçao,OFFSET(Import.PLQ,$A211-1,BG$15-1,1,1),0),0),PLE!$AA$28*OFFSET(Import.PLQ,$A211-1,BG$15-1,1,1)),IF($E211&lt;&gt;1,IF(ISNUMBER(INDEX(Import.PLE,Detalhamento!$E211,Detalhamento!BG$15)),IF(INDEX(Import.PLE,Detalhamento!$E211,Detalhamento!BG$15)&lt;=mediçao,0,OFFSET(Import.PLQ,$A211-1,BG$15-1,1,1)),OFFSET(Import.PLQ,$A211-1,BG$15-1,1,1)),(1-PLE!$AA$28)*OFFSET(Import.PLQ,$A211-1,BG$15-1,1,1))))</f>
        <v>0</v>
      </c>
      <c r="BH211" s="144">
        <f ca="1">IF(BH$13="",0,CHOOSE(Detalhamento.OpçãoServiços,OFFSET(Import.PLQ,$A211-1,BH$15-1,1,1),IF($E211&lt;&gt;1,IF(ISNUMBER(INDEX(Import.PLE,Detalhamento!$E211,Detalhamento!BH$15)),IF(INDEX(Import.PLE,Detalhamento!$E211,Detalhamento!BH$15)&lt;=mediçao,OFFSET(Import.PLQ,$A211-1,BH$15-1,1,1),0),0),PLE!$AA$28*OFFSET(Import.PLQ,$A211-1,BH$15-1,1,1)),IF($E211&lt;&gt;1,IF(ISNUMBER(INDEX(Import.PLE,Detalhamento!$E211,Detalhamento!BH$15)),IF(INDEX(Import.PLE,Detalhamento!$E211,Detalhamento!BH$15)&lt;=mediçao,0,OFFSET(Import.PLQ,$A211-1,BH$15-1,1,1)),OFFSET(Import.PLQ,$A211-1,BH$15-1,1,1)),(1-PLE!$AA$28)*OFFSET(Import.PLQ,$A211-1,BH$15-1,1,1))))</f>
        <v>0</v>
      </c>
      <c r="BI211" s="144">
        <f ca="1">IF(BI$13="",0,CHOOSE(Detalhamento.OpçãoServiços,OFFSET(Import.PLQ,$A211-1,BI$15-1,1,1),IF($E211&lt;&gt;1,IF(ISNUMBER(INDEX(Import.PLE,Detalhamento!$E211,Detalhamento!BI$15)),IF(INDEX(Import.PLE,Detalhamento!$E211,Detalhamento!BI$15)&lt;=mediçao,OFFSET(Import.PLQ,$A211-1,BI$15-1,1,1),0),0),PLE!$AA$28*OFFSET(Import.PLQ,$A211-1,BI$15-1,1,1)),IF($E211&lt;&gt;1,IF(ISNUMBER(INDEX(Import.PLE,Detalhamento!$E211,Detalhamento!BI$15)),IF(INDEX(Import.PLE,Detalhamento!$E211,Detalhamento!BI$15)&lt;=mediçao,0,OFFSET(Import.PLQ,$A211-1,BI$15-1,1,1)),OFFSET(Import.PLQ,$A211-1,BI$15-1,1,1)),(1-PLE!$AA$28)*OFFSET(Import.PLQ,$A211-1,BI$15-1,1,1))))</f>
        <v>0</v>
      </c>
    </row>
    <row r="212" spans="1:61" ht="30" x14ac:dyDescent="0.2">
      <c r="A212" s="155">
        <v>168</v>
      </c>
      <c r="B212" s="21" t="str">
        <f t="shared" ref="B212:B275" ca="1" si="33">OFFSET(LIorçamento,$A212-1,B$16,1,1)</f>
        <v>Serviço</v>
      </c>
      <c r="E212" s="153">
        <f t="shared" ref="E212:E275" ca="1" si="34">OFFSET(LIorçamento,$A212-1,E$16,1,1)</f>
        <v>23</v>
      </c>
      <c r="F212" s="154">
        <f t="shared" ref="F212:F275" ca="1" si="35">CHOOSE($B$8,IF(OR(Nível="Serviço",Nível="Evento"),E212*10^4+IF(Nível&lt;&gt;"Evento",A212,0),0),IF(Nível&lt;&gt;"Evento",A212,0))</f>
        <v>230168</v>
      </c>
      <c r="G212" s="154" t="str">
        <f t="shared" ca="1" si="32"/>
        <v>2.5.2</v>
      </c>
      <c r="H212" s="182" t="str">
        <f t="shared" ca="1" si="32"/>
        <v>CONTRAPISO EM ARGAMASSA PRONTA, PREPARO MANUAL, APLICADO EM ÁREAS SECAS SOBRE LAJE, ADERIDO, ESPESSURA 3CM. AF_06/2014</v>
      </c>
      <c r="I212" s="37" t="str">
        <f t="shared" ref="I212:I275" ca="1" si="36">IF(OR(Nível="Serviço",Nível="evento"),OFFSET(LIorçamento,$A212-1,I$16,1,1),"")</f>
        <v>M2</v>
      </c>
      <c r="J212" s="144">
        <f t="shared" ref="J212:J275" ca="1" si="37">IF(OR(Nível="Serviço",Nível="evento"),SUM(L212:BI212),"")</f>
        <v>44.12</v>
      </c>
      <c r="K212" s="67"/>
      <c r="L212" s="144">
        <f ca="1">IF(L$13="",0,CHOOSE(Detalhamento.OpçãoServiços,OFFSET(Import.PLQ,$A212-1,L$15-1,1,1),IF($E212&lt;&gt;1,IF(ISNUMBER(INDEX(Import.PLE,Detalhamento!$E212,Detalhamento!L$15)),IF(INDEX(Import.PLE,Detalhamento!$E212,Detalhamento!L$15)&lt;=mediçao,OFFSET(Import.PLQ,$A212-1,L$15-1,1,1),0),0),PLE!$AA$28*OFFSET(Import.PLQ,$A212-1,L$15-1,1,1)),IF($E212&lt;&gt;1,IF(ISNUMBER(INDEX(Import.PLE,Detalhamento!$E212,Detalhamento!L$15)),IF(INDEX(Import.PLE,Detalhamento!$E212,Detalhamento!L$15)&lt;=mediçao,0,OFFSET(Import.PLQ,$A212-1,L$15-1,1,1)),OFFSET(Import.PLQ,$A212-1,L$15-1,1,1)),(1-PLE!$AA$28)*OFFSET(Import.PLQ,$A212-1,L$15-1,1,1))))</f>
        <v>44.12</v>
      </c>
      <c r="M212" s="144">
        <f ca="1">IF(M$13="",0,CHOOSE(Detalhamento.OpçãoServiços,OFFSET(Import.PLQ,$A212-1,M$15-1,1,1),IF($E212&lt;&gt;1,IF(ISNUMBER(INDEX(Import.PLE,Detalhamento!$E212,Detalhamento!M$15)),IF(INDEX(Import.PLE,Detalhamento!$E212,Detalhamento!M$15)&lt;=mediçao,OFFSET(Import.PLQ,$A212-1,M$15-1,1,1),0),0),PLE!$AA$28*OFFSET(Import.PLQ,$A212-1,M$15-1,1,1)),IF($E212&lt;&gt;1,IF(ISNUMBER(INDEX(Import.PLE,Detalhamento!$E212,Detalhamento!M$15)),IF(INDEX(Import.PLE,Detalhamento!$E212,Detalhamento!M$15)&lt;=mediçao,0,OFFSET(Import.PLQ,$A212-1,M$15-1,1,1)),OFFSET(Import.PLQ,$A212-1,M$15-1,1,1)),(1-PLE!$AA$28)*OFFSET(Import.PLQ,$A212-1,M$15-1,1,1))))</f>
        <v>0</v>
      </c>
      <c r="N212" s="144">
        <f ca="1">IF(N$13="",0,CHOOSE(Detalhamento.OpçãoServiços,OFFSET(Import.PLQ,$A212-1,N$15-1,1,1),IF($E212&lt;&gt;1,IF(ISNUMBER(INDEX(Import.PLE,Detalhamento!$E212,Detalhamento!N$15)),IF(INDEX(Import.PLE,Detalhamento!$E212,Detalhamento!N$15)&lt;=mediçao,OFFSET(Import.PLQ,$A212-1,N$15-1,1,1),0),0),PLE!$AA$28*OFFSET(Import.PLQ,$A212-1,N$15-1,1,1)),IF($E212&lt;&gt;1,IF(ISNUMBER(INDEX(Import.PLE,Detalhamento!$E212,Detalhamento!N$15)),IF(INDEX(Import.PLE,Detalhamento!$E212,Detalhamento!N$15)&lt;=mediçao,0,OFFSET(Import.PLQ,$A212-1,N$15-1,1,1)),OFFSET(Import.PLQ,$A212-1,N$15-1,1,1)),(1-PLE!$AA$28)*OFFSET(Import.PLQ,$A212-1,N$15-1,1,1))))</f>
        <v>0</v>
      </c>
      <c r="O212" s="144">
        <f ca="1">IF(O$13="",0,CHOOSE(Detalhamento.OpçãoServiços,OFFSET(Import.PLQ,$A212-1,O$15-1,1,1),IF($E212&lt;&gt;1,IF(ISNUMBER(INDEX(Import.PLE,Detalhamento!$E212,Detalhamento!O$15)),IF(INDEX(Import.PLE,Detalhamento!$E212,Detalhamento!O$15)&lt;=mediçao,OFFSET(Import.PLQ,$A212-1,O$15-1,1,1),0),0),PLE!$AA$28*OFFSET(Import.PLQ,$A212-1,O$15-1,1,1)),IF($E212&lt;&gt;1,IF(ISNUMBER(INDEX(Import.PLE,Detalhamento!$E212,Detalhamento!O$15)),IF(INDEX(Import.PLE,Detalhamento!$E212,Detalhamento!O$15)&lt;=mediçao,0,OFFSET(Import.PLQ,$A212-1,O$15-1,1,1)),OFFSET(Import.PLQ,$A212-1,O$15-1,1,1)),(1-PLE!$AA$28)*OFFSET(Import.PLQ,$A212-1,O$15-1,1,1))))</f>
        <v>0</v>
      </c>
      <c r="P212" s="144">
        <f ca="1">IF(P$13="",0,CHOOSE(Detalhamento.OpçãoServiços,OFFSET(Import.PLQ,$A212-1,P$15-1,1,1),IF($E212&lt;&gt;1,IF(ISNUMBER(INDEX(Import.PLE,Detalhamento!$E212,Detalhamento!P$15)),IF(INDEX(Import.PLE,Detalhamento!$E212,Detalhamento!P$15)&lt;=mediçao,OFFSET(Import.PLQ,$A212-1,P$15-1,1,1),0),0),PLE!$AA$28*OFFSET(Import.PLQ,$A212-1,P$15-1,1,1)),IF($E212&lt;&gt;1,IF(ISNUMBER(INDEX(Import.PLE,Detalhamento!$E212,Detalhamento!P$15)),IF(INDEX(Import.PLE,Detalhamento!$E212,Detalhamento!P$15)&lt;=mediçao,0,OFFSET(Import.PLQ,$A212-1,P$15-1,1,1)),OFFSET(Import.PLQ,$A212-1,P$15-1,1,1)),(1-PLE!$AA$28)*OFFSET(Import.PLQ,$A212-1,P$15-1,1,1))))</f>
        <v>0</v>
      </c>
      <c r="Q212" s="144">
        <f ca="1">IF(Q$13="",0,CHOOSE(Detalhamento.OpçãoServiços,OFFSET(Import.PLQ,$A212-1,Q$15-1,1,1),IF($E212&lt;&gt;1,IF(ISNUMBER(INDEX(Import.PLE,Detalhamento!$E212,Detalhamento!Q$15)),IF(INDEX(Import.PLE,Detalhamento!$E212,Detalhamento!Q$15)&lt;=mediçao,OFFSET(Import.PLQ,$A212-1,Q$15-1,1,1),0),0),PLE!$AA$28*OFFSET(Import.PLQ,$A212-1,Q$15-1,1,1)),IF($E212&lt;&gt;1,IF(ISNUMBER(INDEX(Import.PLE,Detalhamento!$E212,Detalhamento!Q$15)),IF(INDEX(Import.PLE,Detalhamento!$E212,Detalhamento!Q$15)&lt;=mediçao,0,OFFSET(Import.PLQ,$A212-1,Q$15-1,1,1)),OFFSET(Import.PLQ,$A212-1,Q$15-1,1,1)),(1-PLE!$AA$28)*OFFSET(Import.PLQ,$A212-1,Q$15-1,1,1))))</f>
        <v>0</v>
      </c>
      <c r="R212" s="144">
        <f ca="1">IF(R$13="",0,CHOOSE(Detalhamento.OpçãoServiços,OFFSET(Import.PLQ,$A212-1,R$15-1,1,1),IF($E212&lt;&gt;1,IF(ISNUMBER(INDEX(Import.PLE,Detalhamento!$E212,Detalhamento!R$15)),IF(INDEX(Import.PLE,Detalhamento!$E212,Detalhamento!R$15)&lt;=mediçao,OFFSET(Import.PLQ,$A212-1,R$15-1,1,1),0),0),PLE!$AA$28*OFFSET(Import.PLQ,$A212-1,R$15-1,1,1)),IF($E212&lt;&gt;1,IF(ISNUMBER(INDEX(Import.PLE,Detalhamento!$E212,Detalhamento!R$15)),IF(INDEX(Import.PLE,Detalhamento!$E212,Detalhamento!R$15)&lt;=mediçao,0,OFFSET(Import.PLQ,$A212-1,R$15-1,1,1)),OFFSET(Import.PLQ,$A212-1,R$15-1,1,1)),(1-PLE!$AA$28)*OFFSET(Import.PLQ,$A212-1,R$15-1,1,1))))</f>
        <v>0</v>
      </c>
      <c r="S212" s="144">
        <f ca="1">IF(S$13="",0,CHOOSE(Detalhamento.OpçãoServiços,OFFSET(Import.PLQ,$A212-1,S$15-1,1,1),IF($E212&lt;&gt;1,IF(ISNUMBER(INDEX(Import.PLE,Detalhamento!$E212,Detalhamento!S$15)),IF(INDEX(Import.PLE,Detalhamento!$E212,Detalhamento!S$15)&lt;=mediçao,OFFSET(Import.PLQ,$A212-1,S$15-1,1,1),0),0),PLE!$AA$28*OFFSET(Import.PLQ,$A212-1,S$15-1,1,1)),IF($E212&lt;&gt;1,IF(ISNUMBER(INDEX(Import.PLE,Detalhamento!$E212,Detalhamento!S$15)),IF(INDEX(Import.PLE,Detalhamento!$E212,Detalhamento!S$15)&lt;=mediçao,0,OFFSET(Import.PLQ,$A212-1,S$15-1,1,1)),OFFSET(Import.PLQ,$A212-1,S$15-1,1,1)),(1-PLE!$AA$28)*OFFSET(Import.PLQ,$A212-1,S$15-1,1,1))))</f>
        <v>0</v>
      </c>
      <c r="T212" s="144">
        <f ca="1">IF(T$13="",0,CHOOSE(Detalhamento.OpçãoServiços,OFFSET(Import.PLQ,$A212-1,T$15-1,1,1),IF($E212&lt;&gt;1,IF(ISNUMBER(INDEX(Import.PLE,Detalhamento!$E212,Detalhamento!T$15)),IF(INDEX(Import.PLE,Detalhamento!$E212,Detalhamento!T$15)&lt;=mediçao,OFFSET(Import.PLQ,$A212-1,T$15-1,1,1),0),0),PLE!$AA$28*OFFSET(Import.PLQ,$A212-1,T$15-1,1,1)),IF($E212&lt;&gt;1,IF(ISNUMBER(INDEX(Import.PLE,Detalhamento!$E212,Detalhamento!T$15)),IF(INDEX(Import.PLE,Detalhamento!$E212,Detalhamento!T$15)&lt;=mediçao,0,OFFSET(Import.PLQ,$A212-1,T$15-1,1,1)),OFFSET(Import.PLQ,$A212-1,T$15-1,1,1)),(1-PLE!$AA$28)*OFFSET(Import.PLQ,$A212-1,T$15-1,1,1))))</f>
        <v>0</v>
      </c>
      <c r="U212" s="144">
        <f ca="1">IF(U$13="",0,CHOOSE(Detalhamento.OpçãoServiços,OFFSET(Import.PLQ,$A212-1,U$15-1,1,1),IF($E212&lt;&gt;1,IF(ISNUMBER(INDEX(Import.PLE,Detalhamento!$E212,Detalhamento!U$15)),IF(INDEX(Import.PLE,Detalhamento!$E212,Detalhamento!U$15)&lt;=mediçao,OFFSET(Import.PLQ,$A212-1,U$15-1,1,1),0),0),PLE!$AA$28*OFFSET(Import.PLQ,$A212-1,U$15-1,1,1)),IF($E212&lt;&gt;1,IF(ISNUMBER(INDEX(Import.PLE,Detalhamento!$E212,Detalhamento!U$15)),IF(INDEX(Import.PLE,Detalhamento!$E212,Detalhamento!U$15)&lt;=mediçao,0,OFFSET(Import.PLQ,$A212-1,U$15-1,1,1)),OFFSET(Import.PLQ,$A212-1,U$15-1,1,1)),(1-PLE!$AA$28)*OFFSET(Import.PLQ,$A212-1,U$15-1,1,1))))</f>
        <v>0</v>
      </c>
      <c r="V212" s="144">
        <f ca="1">IF(V$13="",0,CHOOSE(Detalhamento.OpçãoServiços,OFFSET(Import.PLQ,$A212-1,V$15-1,1,1),IF($E212&lt;&gt;1,IF(ISNUMBER(INDEX(Import.PLE,Detalhamento!$E212,Detalhamento!V$15)),IF(INDEX(Import.PLE,Detalhamento!$E212,Detalhamento!V$15)&lt;=mediçao,OFFSET(Import.PLQ,$A212-1,V$15-1,1,1),0),0),PLE!$AA$28*OFFSET(Import.PLQ,$A212-1,V$15-1,1,1)),IF($E212&lt;&gt;1,IF(ISNUMBER(INDEX(Import.PLE,Detalhamento!$E212,Detalhamento!V$15)),IF(INDEX(Import.PLE,Detalhamento!$E212,Detalhamento!V$15)&lt;=mediçao,0,OFFSET(Import.PLQ,$A212-1,V$15-1,1,1)),OFFSET(Import.PLQ,$A212-1,V$15-1,1,1)),(1-PLE!$AA$28)*OFFSET(Import.PLQ,$A212-1,V$15-1,1,1))))</f>
        <v>0</v>
      </c>
      <c r="W212" s="144">
        <f ca="1">IF(W$13="",0,CHOOSE(Detalhamento.OpçãoServiços,OFFSET(Import.PLQ,$A212-1,W$15-1,1,1),IF($E212&lt;&gt;1,IF(ISNUMBER(INDEX(Import.PLE,Detalhamento!$E212,Detalhamento!W$15)),IF(INDEX(Import.PLE,Detalhamento!$E212,Detalhamento!W$15)&lt;=mediçao,OFFSET(Import.PLQ,$A212-1,W$15-1,1,1),0),0),PLE!$AA$28*OFFSET(Import.PLQ,$A212-1,W$15-1,1,1)),IF($E212&lt;&gt;1,IF(ISNUMBER(INDEX(Import.PLE,Detalhamento!$E212,Detalhamento!W$15)),IF(INDEX(Import.PLE,Detalhamento!$E212,Detalhamento!W$15)&lt;=mediçao,0,OFFSET(Import.PLQ,$A212-1,W$15-1,1,1)),OFFSET(Import.PLQ,$A212-1,W$15-1,1,1)),(1-PLE!$AA$28)*OFFSET(Import.PLQ,$A212-1,W$15-1,1,1))))</f>
        <v>0</v>
      </c>
      <c r="X212" s="144">
        <f ca="1">IF(X$13="",0,CHOOSE(Detalhamento.OpçãoServiços,OFFSET(Import.PLQ,$A212-1,X$15-1,1,1),IF($E212&lt;&gt;1,IF(ISNUMBER(INDEX(Import.PLE,Detalhamento!$E212,Detalhamento!X$15)),IF(INDEX(Import.PLE,Detalhamento!$E212,Detalhamento!X$15)&lt;=mediçao,OFFSET(Import.PLQ,$A212-1,X$15-1,1,1),0),0),PLE!$AA$28*OFFSET(Import.PLQ,$A212-1,X$15-1,1,1)),IF($E212&lt;&gt;1,IF(ISNUMBER(INDEX(Import.PLE,Detalhamento!$E212,Detalhamento!X$15)),IF(INDEX(Import.PLE,Detalhamento!$E212,Detalhamento!X$15)&lt;=mediçao,0,OFFSET(Import.PLQ,$A212-1,X$15-1,1,1)),OFFSET(Import.PLQ,$A212-1,X$15-1,1,1)),(1-PLE!$AA$28)*OFFSET(Import.PLQ,$A212-1,X$15-1,1,1))))</f>
        <v>0</v>
      </c>
      <c r="Y212" s="144">
        <f ca="1">IF(Y$13="",0,CHOOSE(Detalhamento.OpçãoServiços,OFFSET(Import.PLQ,$A212-1,Y$15-1,1,1),IF($E212&lt;&gt;1,IF(ISNUMBER(INDEX(Import.PLE,Detalhamento!$E212,Detalhamento!Y$15)),IF(INDEX(Import.PLE,Detalhamento!$E212,Detalhamento!Y$15)&lt;=mediçao,OFFSET(Import.PLQ,$A212-1,Y$15-1,1,1),0),0),PLE!$AA$28*OFFSET(Import.PLQ,$A212-1,Y$15-1,1,1)),IF($E212&lt;&gt;1,IF(ISNUMBER(INDEX(Import.PLE,Detalhamento!$E212,Detalhamento!Y$15)),IF(INDEX(Import.PLE,Detalhamento!$E212,Detalhamento!Y$15)&lt;=mediçao,0,OFFSET(Import.PLQ,$A212-1,Y$15-1,1,1)),OFFSET(Import.PLQ,$A212-1,Y$15-1,1,1)),(1-PLE!$AA$28)*OFFSET(Import.PLQ,$A212-1,Y$15-1,1,1))))</f>
        <v>0</v>
      </c>
      <c r="Z212" s="144">
        <f ca="1">IF(Z$13="",0,CHOOSE(Detalhamento.OpçãoServiços,OFFSET(Import.PLQ,$A212-1,Z$15-1,1,1),IF($E212&lt;&gt;1,IF(ISNUMBER(INDEX(Import.PLE,Detalhamento!$E212,Detalhamento!Z$15)),IF(INDEX(Import.PLE,Detalhamento!$E212,Detalhamento!Z$15)&lt;=mediçao,OFFSET(Import.PLQ,$A212-1,Z$15-1,1,1),0),0),PLE!$AA$28*OFFSET(Import.PLQ,$A212-1,Z$15-1,1,1)),IF($E212&lt;&gt;1,IF(ISNUMBER(INDEX(Import.PLE,Detalhamento!$E212,Detalhamento!Z$15)),IF(INDEX(Import.PLE,Detalhamento!$E212,Detalhamento!Z$15)&lt;=mediçao,0,OFFSET(Import.PLQ,$A212-1,Z$15-1,1,1)),OFFSET(Import.PLQ,$A212-1,Z$15-1,1,1)),(1-PLE!$AA$28)*OFFSET(Import.PLQ,$A212-1,Z$15-1,1,1))))</f>
        <v>0</v>
      </c>
      <c r="AA212" s="144">
        <f ca="1">IF(AA$13="",0,CHOOSE(Detalhamento.OpçãoServiços,OFFSET(Import.PLQ,$A212-1,AA$15-1,1,1),IF($E212&lt;&gt;1,IF(ISNUMBER(INDEX(Import.PLE,Detalhamento!$E212,Detalhamento!AA$15)),IF(INDEX(Import.PLE,Detalhamento!$E212,Detalhamento!AA$15)&lt;=mediçao,OFFSET(Import.PLQ,$A212-1,AA$15-1,1,1),0),0),PLE!$AA$28*OFFSET(Import.PLQ,$A212-1,AA$15-1,1,1)),IF($E212&lt;&gt;1,IF(ISNUMBER(INDEX(Import.PLE,Detalhamento!$E212,Detalhamento!AA$15)),IF(INDEX(Import.PLE,Detalhamento!$E212,Detalhamento!AA$15)&lt;=mediçao,0,OFFSET(Import.PLQ,$A212-1,AA$15-1,1,1)),OFFSET(Import.PLQ,$A212-1,AA$15-1,1,1)),(1-PLE!$AA$28)*OFFSET(Import.PLQ,$A212-1,AA$15-1,1,1))))</f>
        <v>0</v>
      </c>
      <c r="AB212" s="144">
        <f ca="1">IF(AB$13="",0,CHOOSE(Detalhamento.OpçãoServiços,OFFSET(Import.PLQ,$A212-1,AB$15-1,1,1),IF($E212&lt;&gt;1,IF(ISNUMBER(INDEX(Import.PLE,Detalhamento!$E212,Detalhamento!AB$15)),IF(INDEX(Import.PLE,Detalhamento!$E212,Detalhamento!AB$15)&lt;=mediçao,OFFSET(Import.PLQ,$A212-1,AB$15-1,1,1),0),0),PLE!$AA$28*OFFSET(Import.PLQ,$A212-1,AB$15-1,1,1)),IF($E212&lt;&gt;1,IF(ISNUMBER(INDEX(Import.PLE,Detalhamento!$E212,Detalhamento!AB$15)),IF(INDEX(Import.PLE,Detalhamento!$E212,Detalhamento!AB$15)&lt;=mediçao,0,OFFSET(Import.PLQ,$A212-1,AB$15-1,1,1)),OFFSET(Import.PLQ,$A212-1,AB$15-1,1,1)),(1-PLE!$AA$28)*OFFSET(Import.PLQ,$A212-1,AB$15-1,1,1))))</f>
        <v>0</v>
      </c>
      <c r="AC212" s="144">
        <f ca="1">IF(AC$13="",0,CHOOSE(Detalhamento.OpçãoServiços,OFFSET(Import.PLQ,$A212-1,AC$15-1,1,1),IF($E212&lt;&gt;1,IF(ISNUMBER(INDEX(Import.PLE,Detalhamento!$E212,Detalhamento!AC$15)),IF(INDEX(Import.PLE,Detalhamento!$E212,Detalhamento!AC$15)&lt;=mediçao,OFFSET(Import.PLQ,$A212-1,AC$15-1,1,1),0),0),PLE!$AA$28*OFFSET(Import.PLQ,$A212-1,AC$15-1,1,1)),IF($E212&lt;&gt;1,IF(ISNUMBER(INDEX(Import.PLE,Detalhamento!$E212,Detalhamento!AC$15)),IF(INDEX(Import.PLE,Detalhamento!$E212,Detalhamento!AC$15)&lt;=mediçao,0,OFFSET(Import.PLQ,$A212-1,AC$15-1,1,1)),OFFSET(Import.PLQ,$A212-1,AC$15-1,1,1)),(1-PLE!$AA$28)*OFFSET(Import.PLQ,$A212-1,AC$15-1,1,1))))</f>
        <v>0</v>
      </c>
      <c r="AD212" s="144">
        <f ca="1">IF(AD$13="",0,CHOOSE(Detalhamento.OpçãoServiços,OFFSET(Import.PLQ,$A212-1,AD$15-1,1,1),IF($E212&lt;&gt;1,IF(ISNUMBER(INDEX(Import.PLE,Detalhamento!$E212,Detalhamento!AD$15)),IF(INDEX(Import.PLE,Detalhamento!$E212,Detalhamento!AD$15)&lt;=mediçao,OFFSET(Import.PLQ,$A212-1,AD$15-1,1,1),0),0),PLE!$AA$28*OFFSET(Import.PLQ,$A212-1,AD$15-1,1,1)),IF($E212&lt;&gt;1,IF(ISNUMBER(INDEX(Import.PLE,Detalhamento!$E212,Detalhamento!AD$15)),IF(INDEX(Import.PLE,Detalhamento!$E212,Detalhamento!AD$15)&lt;=mediçao,0,OFFSET(Import.PLQ,$A212-1,AD$15-1,1,1)),OFFSET(Import.PLQ,$A212-1,AD$15-1,1,1)),(1-PLE!$AA$28)*OFFSET(Import.PLQ,$A212-1,AD$15-1,1,1))))</f>
        <v>0</v>
      </c>
      <c r="AE212" s="144">
        <f ca="1">IF(AE$13="",0,CHOOSE(Detalhamento.OpçãoServiços,OFFSET(Import.PLQ,$A212-1,AE$15-1,1,1),IF($E212&lt;&gt;1,IF(ISNUMBER(INDEX(Import.PLE,Detalhamento!$E212,Detalhamento!AE$15)),IF(INDEX(Import.PLE,Detalhamento!$E212,Detalhamento!AE$15)&lt;=mediçao,OFFSET(Import.PLQ,$A212-1,AE$15-1,1,1),0),0),PLE!$AA$28*OFFSET(Import.PLQ,$A212-1,AE$15-1,1,1)),IF($E212&lt;&gt;1,IF(ISNUMBER(INDEX(Import.PLE,Detalhamento!$E212,Detalhamento!AE$15)),IF(INDEX(Import.PLE,Detalhamento!$E212,Detalhamento!AE$15)&lt;=mediçao,0,OFFSET(Import.PLQ,$A212-1,AE$15-1,1,1)),OFFSET(Import.PLQ,$A212-1,AE$15-1,1,1)),(1-PLE!$AA$28)*OFFSET(Import.PLQ,$A212-1,AE$15-1,1,1))))</f>
        <v>0</v>
      </c>
      <c r="AF212" s="144">
        <f ca="1">IF(AF$13="",0,CHOOSE(Detalhamento.OpçãoServiços,OFFSET(Import.PLQ,$A212-1,AF$15-1,1,1),IF($E212&lt;&gt;1,IF(ISNUMBER(INDEX(Import.PLE,Detalhamento!$E212,Detalhamento!AF$15)),IF(INDEX(Import.PLE,Detalhamento!$E212,Detalhamento!AF$15)&lt;=mediçao,OFFSET(Import.PLQ,$A212-1,AF$15-1,1,1),0),0),PLE!$AA$28*OFFSET(Import.PLQ,$A212-1,AF$15-1,1,1)),IF($E212&lt;&gt;1,IF(ISNUMBER(INDEX(Import.PLE,Detalhamento!$E212,Detalhamento!AF$15)),IF(INDEX(Import.PLE,Detalhamento!$E212,Detalhamento!AF$15)&lt;=mediçao,0,OFFSET(Import.PLQ,$A212-1,AF$15-1,1,1)),OFFSET(Import.PLQ,$A212-1,AF$15-1,1,1)),(1-PLE!$AA$28)*OFFSET(Import.PLQ,$A212-1,AF$15-1,1,1))))</f>
        <v>0</v>
      </c>
      <c r="AG212" s="144">
        <f ca="1">IF(AG$13="",0,CHOOSE(Detalhamento.OpçãoServiços,OFFSET(Import.PLQ,$A212-1,AG$15-1,1,1),IF($E212&lt;&gt;1,IF(ISNUMBER(INDEX(Import.PLE,Detalhamento!$E212,Detalhamento!AG$15)),IF(INDEX(Import.PLE,Detalhamento!$E212,Detalhamento!AG$15)&lt;=mediçao,OFFSET(Import.PLQ,$A212-1,AG$15-1,1,1),0),0),PLE!$AA$28*OFFSET(Import.PLQ,$A212-1,AG$15-1,1,1)),IF($E212&lt;&gt;1,IF(ISNUMBER(INDEX(Import.PLE,Detalhamento!$E212,Detalhamento!AG$15)),IF(INDEX(Import.PLE,Detalhamento!$E212,Detalhamento!AG$15)&lt;=mediçao,0,OFFSET(Import.PLQ,$A212-1,AG$15-1,1,1)),OFFSET(Import.PLQ,$A212-1,AG$15-1,1,1)),(1-PLE!$AA$28)*OFFSET(Import.PLQ,$A212-1,AG$15-1,1,1))))</f>
        <v>0</v>
      </c>
      <c r="AH212" s="144">
        <f ca="1">IF(AH$13="",0,CHOOSE(Detalhamento.OpçãoServiços,OFFSET(Import.PLQ,$A212-1,AH$15-1,1,1),IF($E212&lt;&gt;1,IF(ISNUMBER(INDEX(Import.PLE,Detalhamento!$E212,Detalhamento!AH$15)),IF(INDEX(Import.PLE,Detalhamento!$E212,Detalhamento!AH$15)&lt;=mediçao,OFFSET(Import.PLQ,$A212-1,AH$15-1,1,1),0),0),PLE!$AA$28*OFFSET(Import.PLQ,$A212-1,AH$15-1,1,1)),IF($E212&lt;&gt;1,IF(ISNUMBER(INDEX(Import.PLE,Detalhamento!$E212,Detalhamento!AH$15)),IF(INDEX(Import.PLE,Detalhamento!$E212,Detalhamento!AH$15)&lt;=mediçao,0,OFFSET(Import.PLQ,$A212-1,AH$15-1,1,1)),OFFSET(Import.PLQ,$A212-1,AH$15-1,1,1)),(1-PLE!$AA$28)*OFFSET(Import.PLQ,$A212-1,AH$15-1,1,1))))</f>
        <v>0</v>
      </c>
      <c r="AI212" s="144">
        <f ca="1">IF(AI$13="",0,CHOOSE(Detalhamento.OpçãoServiços,OFFSET(Import.PLQ,$A212-1,AI$15-1,1,1),IF($E212&lt;&gt;1,IF(ISNUMBER(INDEX(Import.PLE,Detalhamento!$E212,Detalhamento!AI$15)),IF(INDEX(Import.PLE,Detalhamento!$E212,Detalhamento!AI$15)&lt;=mediçao,OFFSET(Import.PLQ,$A212-1,AI$15-1,1,1),0),0),PLE!$AA$28*OFFSET(Import.PLQ,$A212-1,AI$15-1,1,1)),IF($E212&lt;&gt;1,IF(ISNUMBER(INDEX(Import.PLE,Detalhamento!$E212,Detalhamento!AI$15)),IF(INDEX(Import.PLE,Detalhamento!$E212,Detalhamento!AI$15)&lt;=mediçao,0,OFFSET(Import.PLQ,$A212-1,AI$15-1,1,1)),OFFSET(Import.PLQ,$A212-1,AI$15-1,1,1)),(1-PLE!$AA$28)*OFFSET(Import.PLQ,$A212-1,AI$15-1,1,1))))</f>
        <v>0</v>
      </c>
      <c r="AJ212" s="144">
        <f ca="1">IF(AJ$13="",0,CHOOSE(Detalhamento.OpçãoServiços,OFFSET(Import.PLQ,$A212-1,AJ$15-1,1,1),IF($E212&lt;&gt;1,IF(ISNUMBER(INDEX(Import.PLE,Detalhamento!$E212,Detalhamento!AJ$15)),IF(INDEX(Import.PLE,Detalhamento!$E212,Detalhamento!AJ$15)&lt;=mediçao,OFFSET(Import.PLQ,$A212-1,AJ$15-1,1,1),0),0),PLE!$AA$28*OFFSET(Import.PLQ,$A212-1,AJ$15-1,1,1)),IF($E212&lt;&gt;1,IF(ISNUMBER(INDEX(Import.PLE,Detalhamento!$E212,Detalhamento!AJ$15)),IF(INDEX(Import.PLE,Detalhamento!$E212,Detalhamento!AJ$15)&lt;=mediçao,0,OFFSET(Import.PLQ,$A212-1,AJ$15-1,1,1)),OFFSET(Import.PLQ,$A212-1,AJ$15-1,1,1)),(1-PLE!$AA$28)*OFFSET(Import.PLQ,$A212-1,AJ$15-1,1,1))))</f>
        <v>0</v>
      </c>
      <c r="AK212" s="144">
        <f ca="1">IF(AK$13="",0,CHOOSE(Detalhamento.OpçãoServiços,OFFSET(Import.PLQ,$A212-1,AK$15-1,1,1),IF($E212&lt;&gt;1,IF(ISNUMBER(INDEX(Import.PLE,Detalhamento!$E212,Detalhamento!AK$15)),IF(INDEX(Import.PLE,Detalhamento!$E212,Detalhamento!AK$15)&lt;=mediçao,OFFSET(Import.PLQ,$A212-1,AK$15-1,1,1),0),0),PLE!$AA$28*OFFSET(Import.PLQ,$A212-1,AK$15-1,1,1)),IF($E212&lt;&gt;1,IF(ISNUMBER(INDEX(Import.PLE,Detalhamento!$E212,Detalhamento!AK$15)),IF(INDEX(Import.PLE,Detalhamento!$E212,Detalhamento!AK$15)&lt;=mediçao,0,OFFSET(Import.PLQ,$A212-1,AK$15-1,1,1)),OFFSET(Import.PLQ,$A212-1,AK$15-1,1,1)),(1-PLE!$AA$28)*OFFSET(Import.PLQ,$A212-1,AK$15-1,1,1))))</f>
        <v>0</v>
      </c>
      <c r="AL212" s="144">
        <f ca="1">IF(AL$13="",0,CHOOSE(Detalhamento.OpçãoServiços,OFFSET(Import.PLQ,$A212-1,AL$15-1,1,1),IF($E212&lt;&gt;1,IF(ISNUMBER(INDEX(Import.PLE,Detalhamento!$E212,Detalhamento!AL$15)),IF(INDEX(Import.PLE,Detalhamento!$E212,Detalhamento!AL$15)&lt;=mediçao,OFFSET(Import.PLQ,$A212-1,AL$15-1,1,1),0),0),PLE!$AA$28*OFFSET(Import.PLQ,$A212-1,AL$15-1,1,1)),IF($E212&lt;&gt;1,IF(ISNUMBER(INDEX(Import.PLE,Detalhamento!$E212,Detalhamento!AL$15)),IF(INDEX(Import.PLE,Detalhamento!$E212,Detalhamento!AL$15)&lt;=mediçao,0,OFFSET(Import.PLQ,$A212-1,AL$15-1,1,1)),OFFSET(Import.PLQ,$A212-1,AL$15-1,1,1)),(1-PLE!$AA$28)*OFFSET(Import.PLQ,$A212-1,AL$15-1,1,1))))</f>
        <v>0</v>
      </c>
      <c r="AM212" s="144">
        <f ca="1">IF(AM$13="",0,CHOOSE(Detalhamento.OpçãoServiços,OFFSET(Import.PLQ,$A212-1,AM$15-1,1,1),IF($E212&lt;&gt;1,IF(ISNUMBER(INDEX(Import.PLE,Detalhamento!$E212,Detalhamento!AM$15)),IF(INDEX(Import.PLE,Detalhamento!$E212,Detalhamento!AM$15)&lt;=mediçao,OFFSET(Import.PLQ,$A212-1,AM$15-1,1,1),0),0),PLE!$AA$28*OFFSET(Import.PLQ,$A212-1,AM$15-1,1,1)),IF($E212&lt;&gt;1,IF(ISNUMBER(INDEX(Import.PLE,Detalhamento!$E212,Detalhamento!AM$15)),IF(INDEX(Import.PLE,Detalhamento!$E212,Detalhamento!AM$15)&lt;=mediçao,0,OFFSET(Import.PLQ,$A212-1,AM$15-1,1,1)),OFFSET(Import.PLQ,$A212-1,AM$15-1,1,1)),(1-PLE!$AA$28)*OFFSET(Import.PLQ,$A212-1,AM$15-1,1,1))))</f>
        <v>0</v>
      </c>
      <c r="AN212" s="144">
        <f ca="1">IF(AN$13="",0,CHOOSE(Detalhamento.OpçãoServiços,OFFSET(Import.PLQ,$A212-1,AN$15-1,1,1),IF($E212&lt;&gt;1,IF(ISNUMBER(INDEX(Import.PLE,Detalhamento!$E212,Detalhamento!AN$15)),IF(INDEX(Import.PLE,Detalhamento!$E212,Detalhamento!AN$15)&lt;=mediçao,OFFSET(Import.PLQ,$A212-1,AN$15-1,1,1),0),0),PLE!$AA$28*OFFSET(Import.PLQ,$A212-1,AN$15-1,1,1)),IF($E212&lt;&gt;1,IF(ISNUMBER(INDEX(Import.PLE,Detalhamento!$E212,Detalhamento!AN$15)),IF(INDEX(Import.PLE,Detalhamento!$E212,Detalhamento!AN$15)&lt;=mediçao,0,OFFSET(Import.PLQ,$A212-1,AN$15-1,1,1)),OFFSET(Import.PLQ,$A212-1,AN$15-1,1,1)),(1-PLE!$AA$28)*OFFSET(Import.PLQ,$A212-1,AN$15-1,1,1))))</f>
        <v>0</v>
      </c>
      <c r="AO212" s="144">
        <f ca="1">IF(AO$13="",0,CHOOSE(Detalhamento.OpçãoServiços,OFFSET(Import.PLQ,$A212-1,AO$15-1,1,1),IF($E212&lt;&gt;1,IF(ISNUMBER(INDEX(Import.PLE,Detalhamento!$E212,Detalhamento!AO$15)),IF(INDEX(Import.PLE,Detalhamento!$E212,Detalhamento!AO$15)&lt;=mediçao,OFFSET(Import.PLQ,$A212-1,AO$15-1,1,1),0),0),PLE!$AA$28*OFFSET(Import.PLQ,$A212-1,AO$15-1,1,1)),IF($E212&lt;&gt;1,IF(ISNUMBER(INDEX(Import.PLE,Detalhamento!$E212,Detalhamento!AO$15)),IF(INDEX(Import.PLE,Detalhamento!$E212,Detalhamento!AO$15)&lt;=mediçao,0,OFFSET(Import.PLQ,$A212-1,AO$15-1,1,1)),OFFSET(Import.PLQ,$A212-1,AO$15-1,1,1)),(1-PLE!$AA$28)*OFFSET(Import.PLQ,$A212-1,AO$15-1,1,1))))</f>
        <v>0</v>
      </c>
      <c r="AP212" s="144">
        <f ca="1">IF(AP$13="",0,CHOOSE(Detalhamento.OpçãoServiços,OFFSET(Import.PLQ,$A212-1,AP$15-1,1,1),IF($E212&lt;&gt;1,IF(ISNUMBER(INDEX(Import.PLE,Detalhamento!$E212,Detalhamento!AP$15)),IF(INDEX(Import.PLE,Detalhamento!$E212,Detalhamento!AP$15)&lt;=mediçao,OFFSET(Import.PLQ,$A212-1,AP$15-1,1,1),0),0),PLE!$AA$28*OFFSET(Import.PLQ,$A212-1,AP$15-1,1,1)),IF($E212&lt;&gt;1,IF(ISNUMBER(INDEX(Import.PLE,Detalhamento!$E212,Detalhamento!AP$15)),IF(INDEX(Import.PLE,Detalhamento!$E212,Detalhamento!AP$15)&lt;=mediçao,0,OFFSET(Import.PLQ,$A212-1,AP$15-1,1,1)),OFFSET(Import.PLQ,$A212-1,AP$15-1,1,1)),(1-PLE!$AA$28)*OFFSET(Import.PLQ,$A212-1,AP$15-1,1,1))))</f>
        <v>0</v>
      </c>
      <c r="AQ212" s="144">
        <f ca="1">IF(AQ$13="",0,CHOOSE(Detalhamento.OpçãoServiços,OFFSET(Import.PLQ,$A212-1,AQ$15-1,1,1),IF($E212&lt;&gt;1,IF(ISNUMBER(INDEX(Import.PLE,Detalhamento!$E212,Detalhamento!AQ$15)),IF(INDEX(Import.PLE,Detalhamento!$E212,Detalhamento!AQ$15)&lt;=mediçao,OFFSET(Import.PLQ,$A212-1,AQ$15-1,1,1),0),0),PLE!$AA$28*OFFSET(Import.PLQ,$A212-1,AQ$15-1,1,1)),IF($E212&lt;&gt;1,IF(ISNUMBER(INDEX(Import.PLE,Detalhamento!$E212,Detalhamento!AQ$15)),IF(INDEX(Import.PLE,Detalhamento!$E212,Detalhamento!AQ$15)&lt;=mediçao,0,OFFSET(Import.PLQ,$A212-1,AQ$15-1,1,1)),OFFSET(Import.PLQ,$A212-1,AQ$15-1,1,1)),(1-PLE!$AA$28)*OFFSET(Import.PLQ,$A212-1,AQ$15-1,1,1))))</f>
        <v>0</v>
      </c>
      <c r="AR212" s="144">
        <f ca="1">IF(AR$13="",0,CHOOSE(Detalhamento.OpçãoServiços,OFFSET(Import.PLQ,$A212-1,AR$15-1,1,1),IF($E212&lt;&gt;1,IF(ISNUMBER(INDEX(Import.PLE,Detalhamento!$E212,Detalhamento!AR$15)),IF(INDEX(Import.PLE,Detalhamento!$E212,Detalhamento!AR$15)&lt;=mediçao,OFFSET(Import.PLQ,$A212-1,AR$15-1,1,1),0),0),PLE!$AA$28*OFFSET(Import.PLQ,$A212-1,AR$15-1,1,1)),IF($E212&lt;&gt;1,IF(ISNUMBER(INDEX(Import.PLE,Detalhamento!$E212,Detalhamento!AR$15)),IF(INDEX(Import.PLE,Detalhamento!$E212,Detalhamento!AR$15)&lt;=mediçao,0,OFFSET(Import.PLQ,$A212-1,AR$15-1,1,1)),OFFSET(Import.PLQ,$A212-1,AR$15-1,1,1)),(1-PLE!$AA$28)*OFFSET(Import.PLQ,$A212-1,AR$15-1,1,1))))</f>
        <v>0</v>
      </c>
      <c r="AS212" s="144">
        <f ca="1">IF(AS$13="",0,CHOOSE(Detalhamento.OpçãoServiços,OFFSET(Import.PLQ,$A212-1,AS$15-1,1,1),IF($E212&lt;&gt;1,IF(ISNUMBER(INDEX(Import.PLE,Detalhamento!$E212,Detalhamento!AS$15)),IF(INDEX(Import.PLE,Detalhamento!$E212,Detalhamento!AS$15)&lt;=mediçao,OFFSET(Import.PLQ,$A212-1,AS$15-1,1,1),0),0),PLE!$AA$28*OFFSET(Import.PLQ,$A212-1,AS$15-1,1,1)),IF($E212&lt;&gt;1,IF(ISNUMBER(INDEX(Import.PLE,Detalhamento!$E212,Detalhamento!AS$15)),IF(INDEX(Import.PLE,Detalhamento!$E212,Detalhamento!AS$15)&lt;=mediçao,0,OFFSET(Import.PLQ,$A212-1,AS$15-1,1,1)),OFFSET(Import.PLQ,$A212-1,AS$15-1,1,1)),(1-PLE!$AA$28)*OFFSET(Import.PLQ,$A212-1,AS$15-1,1,1))))</f>
        <v>0</v>
      </c>
      <c r="AT212" s="144">
        <f ca="1">IF(AT$13="",0,CHOOSE(Detalhamento.OpçãoServiços,OFFSET(Import.PLQ,$A212-1,AT$15-1,1,1),IF($E212&lt;&gt;1,IF(ISNUMBER(INDEX(Import.PLE,Detalhamento!$E212,Detalhamento!AT$15)),IF(INDEX(Import.PLE,Detalhamento!$E212,Detalhamento!AT$15)&lt;=mediçao,OFFSET(Import.PLQ,$A212-1,AT$15-1,1,1),0),0),PLE!$AA$28*OFFSET(Import.PLQ,$A212-1,AT$15-1,1,1)),IF($E212&lt;&gt;1,IF(ISNUMBER(INDEX(Import.PLE,Detalhamento!$E212,Detalhamento!AT$15)),IF(INDEX(Import.PLE,Detalhamento!$E212,Detalhamento!AT$15)&lt;=mediçao,0,OFFSET(Import.PLQ,$A212-1,AT$15-1,1,1)),OFFSET(Import.PLQ,$A212-1,AT$15-1,1,1)),(1-PLE!$AA$28)*OFFSET(Import.PLQ,$A212-1,AT$15-1,1,1))))</f>
        <v>0</v>
      </c>
      <c r="AU212" s="144">
        <f ca="1">IF(AU$13="",0,CHOOSE(Detalhamento.OpçãoServiços,OFFSET(Import.PLQ,$A212-1,AU$15-1,1,1),IF($E212&lt;&gt;1,IF(ISNUMBER(INDEX(Import.PLE,Detalhamento!$E212,Detalhamento!AU$15)),IF(INDEX(Import.PLE,Detalhamento!$E212,Detalhamento!AU$15)&lt;=mediçao,OFFSET(Import.PLQ,$A212-1,AU$15-1,1,1),0),0),PLE!$AA$28*OFFSET(Import.PLQ,$A212-1,AU$15-1,1,1)),IF($E212&lt;&gt;1,IF(ISNUMBER(INDEX(Import.PLE,Detalhamento!$E212,Detalhamento!AU$15)),IF(INDEX(Import.PLE,Detalhamento!$E212,Detalhamento!AU$15)&lt;=mediçao,0,OFFSET(Import.PLQ,$A212-1,AU$15-1,1,1)),OFFSET(Import.PLQ,$A212-1,AU$15-1,1,1)),(1-PLE!$AA$28)*OFFSET(Import.PLQ,$A212-1,AU$15-1,1,1))))</f>
        <v>0</v>
      </c>
      <c r="AV212" s="144">
        <f ca="1">IF(AV$13="",0,CHOOSE(Detalhamento.OpçãoServiços,OFFSET(Import.PLQ,$A212-1,AV$15-1,1,1),IF($E212&lt;&gt;1,IF(ISNUMBER(INDEX(Import.PLE,Detalhamento!$E212,Detalhamento!AV$15)),IF(INDEX(Import.PLE,Detalhamento!$E212,Detalhamento!AV$15)&lt;=mediçao,OFFSET(Import.PLQ,$A212-1,AV$15-1,1,1),0),0),PLE!$AA$28*OFFSET(Import.PLQ,$A212-1,AV$15-1,1,1)),IF($E212&lt;&gt;1,IF(ISNUMBER(INDEX(Import.PLE,Detalhamento!$E212,Detalhamento!AV$15)),IF(INDEX(Import.PLE,Detalhamento!$E212,Detalhamento!AV$15)&lt;=mediçao,0,OFFSET(Import.PLQ,$A212-1,AV$15-1,1,1)),OFFSET(Import.PLQ,$A212-1,AV$15-1,1,1)),(1-PLE!$AA$28)*OFFSET(Import.PLQ,$A212-1,AV$15-1,1,1))))</f>
        <v>0</v>
      </c>
      <c r="AW212" s="144">
        <f ca="1">IF(AW$13="",0,CHOOSE(Detalhamento.OpçãoServiços,OFFSET(Import.PLQ,$A212-1,AW$15-1,1,1),IF($E212&lt;&gt;1,IF(ISNUMBER(INDEX(Import.PLE,Detalhamento!$E212,Detalhamento!AW$15)),IF(INDEX(Import.PLE,Detalhamento!$E212,Detalhamento!AW$15)&lt;=mediçao,OFFSET(Import.PLQ,$A212-1,AW$15-1,1,1),0),0),PLE!$AA$28*OFFSET(Import.PLQ,$A212-1,AW$15-1,1,1)),IF($E212&lt;&gt;1,IF(ISNUMBER(INDEX(Import.PLE,Detalhamento!$E212,Detalhamento!AW$15)),IF(INDEX(Import.PLE,Detalhamento!$E212,Detalhamento!AW$15)&lt;=mediçao,0,OFFSET(Import.PLQ,$A212-1,AW$15-1,1,1)),OFFSET(Import.PLQ,$A212-1,AW$15-1,1,1)),(1-PLE!$AA$28)*OFFSET(Import.PLQ,$A212-1,AW$15-1,1,1))))</f>
        <v>0</v>
      </c>
      <c r="AX212" s="144">
        <f ca="1">IF(AX$13="",0,CHOOSE(Detalhamento.OpçãoServiços,OFFSET(Import.PLQ,$A212-1,AX$15-1,1,1),IF($E212&lt;&gt;1,IF(ISNUMBER(INDEX(Import.PLE,Detalhamento!$E212,Detalhamento!AX$15)),IF(INDEX(Import.PLE,Detalhamento!$E212,Detalhamento!AX$15)&lt;=mediçao,OFFSET(Import.PLQ,$A212-1,AX$15-1,1,1),0),0),PLE!$AA$28*OFFSET(Import.PLQ,$A212-1,AX$15-1,1,1)),IF($E212&lt;&gt;1,IF(ISNUMBER(INDEX(Import.PLE,Detalhamento!$E212,Detalhamento!AX$15)),IF(INDEX(Import.PLE,Detalhamento!$E212,Detalhamento!AX$15)&lt;=mediçao,0,OFFSET(Import.PLQ,$A212-1,AX$15-1,1,1)),OFFSET(Import.PLQ,$A212-1,AX$15-1,1,1)),(1-PLE!$AA$28)*OFFSET(Import.PLQ,$A212-1,AX$15-1,1,1))))</f>
        <v>0</v>
      </c>
      <c r="AY212" s="144">
        <f ca="1">IF(AY$13="",0,CHOOSE(Detalhamento.OpçãoServiços,OFFSET(Import.PLQ,$A212-1,AY$15-1,1,1),IF($E212&lt;&gt;1,IF(ISNUMBER(INDEX(Import.PLE,Detalhamento!$E212,Detalhamento!AY$15)),IF(INDEX(Import.PLE,Detalhamento!$E212,Detalhamento!AY$15)&lt;=mediçao,OFFSET(Import.PLQ,$A212-1,AY$15-1,1,1),0),0),PLE!$AA$28*OFFSET(Import.PLQ,$A212-1,AY$15-1,1,1)),IF($E212&lt;&gt;1,IF(ISNUMBER(INDEX(Import.PLE,Detalhamento!$E212,Detalhamento!AY$15)),IF(INDEX(Import.PLE,Detalhamento!$E212,Detalhamento!AY$15)&lt;=mediçao,0,OFFSET(Import.PLQ,$A212-1,AY$15-1,1,1)),OFFSET(Import.PLQ,$A212-1,AY$15-1,1,1)),(1-PLE!$AA$28)*OFFSET(Import.PLQ,$A212-1,AY$15-1,1,1))))</f>
        <v>0</v>
      </c>
      <c r="AZ212" s="144">
        <f ca="1">IF(AZ$13="",0,CHOOSE(Detalhamento.OpçãoServiços,OFFSET(Import.PLQ,$A212-1,AZ$15-1,1,1),IF($E212&lt;&gt;1,IF(ISNUMBER(INDEX(Import.PLE,Detalhamento!$E212,Detalhamento!AZ$15)),IF(INDEX(Import.PLE,Detalhamento!$E212,Detalhamento!AZ$15)&lt;=mediçao,OFFSET(Import.PLQ,$A212-1,AZ$15-1,1,1),0),0),PLE!$AA$28*OFFSET(Import.PLQ,$A212-1,AZ$15-1,1,1)),IF($E212&lt;&gt;1,IF(ISNUMBER(INDEX(Import.PLE,Detalhamento!$E212,Detalhamento!AZ$15)),IF(INDEX(Import.PLE,Detalhamento!$E212,Detalhamento!AZ$15)&lt;=mediçao,0,OFFSET(Import.PLQ,$A212-1,AZ$15-1,1,1)),OFFSET(Import.PLQ,$A212-1,AZ$15-1,1,1)),(1-PLE!$AA$28)*OFFSET(Import.PLQ,$A212-1,AZ$15-1,1,1))))</f>
        <v>0</v>
      </c>
      <c r="BA212" s="144">
        <f ca="1">IF(BA$13="",0,CHOOSE(Detalhamento.OpçãoServiços,OFFSET(Import.PLQ,$A212-1,BA$15-1,1,1),IF($E212&lt;&gt;1,IF(ISNUMBER(INDEX(Import.PLE,Detalhamento!$E212,Detalhamento!BA$15)),IF(INDEX(Import.PLE,Detalhamento!$E212,Detalhamento!BA$15)&lt;=mediçao,OFFSET(Import.PLQ,$A212-1,BA$15-1,1,1),0),0),PLE!$AA$28*OFFSET(Import.PLQ,$A212-1,BA$15-1,1,1)),IF($E212&lt;&gt;1,IF(ISNUMBER(INDEX(Import.PLE,Detalhamento!$E212,Detalhamento!BA$15)),IF(INDEX(Import.PLE,Detalhamento!$E212,Detalhamento!BA$15)&lt;=mediçao,0,OFFSET(Import.PLQ,$A212-1,BA$15-1,1,1)),OFFSET(Import.PLQ,$A212-1,BA$15-1,1,1)),(1-PLE!$AA$28)*OFFSET(Import.PLQ,$A212-1,BA$15-1,1,1))))</f>
        <v>0</v>
      </c>
      <c r="BB212" s="144">
        <f ca="1">IF(BB$13="",0,CHOOSE(Detalhamento.OpçãoServiços,OFFSET(Import.PLQ,$A212-1,BB$15-1,1,1),IF($E212&lt;&gt;1,IF(ISNUMBER(INDEX(Import.PLE,Detalhamento!$E212,Detalhamento!BB$15)),IF(INDEX(Import.PLE,Detalhamento!$E212,Detalhamento!BB$15)&lt;=mediçao,OFFSET(Import.PLQ,$A212-1,BB$15-1,1,1),0),0),PLE!$AA$28*OFFSET(Import.PLQ,$A212-1,BB$15-1,1,1)),IF($E212&lt;&gt;1,IF(ISNUMBER(INDEX(Import.PLE,Detalhamento!$E212,Detalhamento!BB$15)),IF(INDEX(Import.PLE,Detalhamento!$E212,Detalhamento!BB$15)&lt;=mediçao,0,OFFSET(Import.PLQ,$A212-1,BB$15-1,1,1)),OFFSET(Import.PLQ,$A212-1,BB$15-1,1,1)),(1-PLE!$AA$28)*OFFSET(Import.PLQ,$A212-1,BB$15-1,1,1))))</f>
        <v>0</v>
      </c>
      <c r="BC212" s="144">
        <f ca="1">IF(BC$13="",0,CHOOSE(Detalhamento.OpçãoServiços,OFFSET(Import.PLQ,$A212-1,BC$15-1,1,1),IF($E212&lt;&gt;1,IF(ISNUMBER(INDEX(Import.PLE,Detalhamento!$E212,Detalhamento!BC$15)),IF(INDEX(Import.PLE,Detalhamento!$E212,Detalhamento!BC$15)&lt;=mediçao,OFFSET(Import.PLQ,$A212-1,BC$15-1,1,1),0),0),PLE!$AA$28*OFFSET(Import.PLQ,$A212-1,BC$15-1,1,1)),IF($E212&lt;&gt;1,IF(ISNUMBER(INDEX(Import.PLE,Detalhamento!$E212,Detalhamento!BC$15)),IF(INDEX(Import.PLE,Detalhamento!$E212,Detalhamento!BC$15)&lt;=mediçao,0,OFFSET(Import.PLQ,$A212-1,BC$15-1,1,1)),OFFSET(Import.PLQ,$A212-1,BC$15-1,1,1)),(1-PLE!$AA$28)*OFFSET(Import.PLQ,$A212-1,BC$15-1,1,1))))</f>
        <v>0</v>
      </c>
      <c r="BD212" s="144">
        <f ca="1">IF(BD$13="",0,CHOOSE(Detalhamento.OpçãoServiços,OFFSET(Import.PLQ,$A212-1,BD$15-1,1,1),IF($E212&lt;&gt;1,IF(ISNUMBER(INDEX(Import.PLE,Detalhamento!$E212,Detalhamento!BD$15)),IF(INDEX(Import.PLE,Detalhamento!$E212,Detalhamento!BD$15)&lt;=mediçao,OFFSET(Import.PLQ,$A212-1,BD$15-1,1,1),0),0),PLE!$AA$28*OFFSET(Import.PLQ,$A212-1,BD$15-1,1,1)),IF($E212&lt;&gt;1,IF(ISNUMBER(INDEX(Import.PLE,Detalhamento!$E212,Detalhamento!BD$15)),IF(INDEX(Import.PLE,Detalhamento!$E212,Detalhamento!BD$15)&lt;=mediçao,0,OFFSET(Import.PLQ,$A212-1,BD$15-1,1,1)),OFFSET(Import.PLQ,$A212-1,BD$15-1,1,1)),(1-PLE!$AA$28)*OFFSET(Import.PLQ,$A212-1,BD$15-1,1,1))))</f>
        <v>0</v>
      </c>
      <c r="BE212" s="144">
        <f ca="1">IF(BE$13="",0,CHOOSE(Detalhamento.OpçãoServiços,OFFSET(Import.PLQ,$A212-1,BE$15-1,1,1),IF($E212&lt;&gt;1,IF(ISNUMBER(INDEX(Import.PLE,Detalhamento!$E212,Detalhamento!BE$15)),IF(INDEX(Import.PLE,Detalhamento!$E212,Detalhamento!BE$15)&lt;=mediçao,OFFSET(Import.PLQ,$A212-1,BE$15-1,1,1),0),0),PLE!$AA$28*OFFSET(Import.PLQ,$A212-1,BE$15-1,1,1)),IF($E212&lt;&gt;1,IF(ISNUMBER(INDEX(Import.PLE,Detalhamento!$E212,Detalhamento!BE$15)),IF(INDEX(Import.PLE,Detalhamento!$E212,Detalhamento!BE$15)&lt;=mediçao,0,OFFSET(Import.PLQ,$A212-1,BE$15-1,1,1)),OFFSET(Import.PLQ,$A212-1,BE$15-1,1,1)),(1-PLE!$AA$28)*OFFSET(Import.PLQ,$A212-1,BE$15-1,1,1))))</f>
        <v>0</v>
      </c>
      <c r="BF212" s="144">
        <f ca="1">IF(BF$13="",0,CHOOSE(Detalhamento.OpçãoServiços,OFFSET(Import.PLQ,$A212-1,BF$15-1,1,1),IF($E212&lt;&gt;1,IF(ISNUMBER(INDEX(Import.PLE,Detalhamento!$E212,Detalhamento!BF$15)),IF(INDEX(Import.PLE,Detalhamento!$E212,Detalhamento!BF$15)&lt;=mediçao,OFFSET(Import.PLQ,$A212-1,BF$15-1,1,1),0),0),PLE!$AA$28*OFFSET(Import.PLQ,$A212-1,BF$15-1,1,1)),IF($E212&lt;&gt;1,IF(ISNUMBER(INDEX(Import.PLE,Detalhamento!$E212,Detalhamento!BF$15)),IF(INDEX(Import.PLE,Detalhamento!$E212,Detalhamento!BF$15)&lt;=mediçao,0,OFFSET(Import.PLQ,$A212-1,BF$15-1,1,1)),OFFSET(Import.PLQ,$A212-1,BF$15-1,1,1)),(1-PLE!$AA$28)*OFFSET(Import.PLQ,$A212-1,BF$15-1,1,1))))</f>
        <v>0</v>
      </c>
      <c r="BG212" s="144">
        <f ca="1">IF(BG$13="",0,CHOOSE(Detalhamento.OpçãoServiços,OFFSET(Import.PLQ,$A212-1,BG$15-1,1,1),IF($E212&lt;&gt;1,IF(ISNUMBER(INDEX(Import.PLE,Detalhamento!$E212,Detalhamento!BG$15)),IF(INDEX(Import.PLE,Detalhamento!$E212,Detalhamento!BG$15)&lt;=mediçao,OFFSET(Import.PLQ,$A212-1,BG$15-1,1,1),0),0),PLE!$AA$28*OFFSET(Import.PLQ,$A212-1,BG$15-1,1,1)),IF($E212&lt;&gt;1,IF(ISNUMBER(INDEX(Import.PLE,Detalhamento!$E212,Detalhamento!BG$15)),IF(INDEX(Import.PLE,Detalhamento!$E212,Detalhamento!BG$15)&lt;=mediçao,0,OFFSET(Import.PLQ,$A212-1,BG$15-1,1,1)),OFFSET(Import.PLQ,$A212-1,BG$15-1,1,1)),(1-PLE!$AA$28)*OFFSET(Import.PLQ,$A212-1,BG$15-1,1,1))))</f>
        <v>0</v>
      </c>
      <c r="BH212" s="144">
        <f ca="1">IF(BH$13="",0,CHOOSE(Detalhamento.OpçãoServiços,OFFSET(Import.PLQ,$A212-1,BH$15-1,1,1),IF($E212&lt;&gt;1,IF(ISNUMBER(INDEX(Import.PLE,Detalhamento!$E212,Detalhamento!BH$15)),IF(INDEX(Import.PLE,Detalhamento!$E212,Detalhamento!BH$15)&lt;=mediçao,OFFSET(Import.PLQ,$A212-1,BH$15-1,1,1),0),0),PLE!$AA$28*OFFSET(Import.PLQ,$A212-1,BH$15-1,1,1)),IF($E212&lt;&gt;1,IF(ISNUMBER(INDEX(Import.PLE,Detalhamento!$E212,Detalhamento!BH$15)),IF(INDEX(Import.PLE,Detalhamento!$E212,Detalhamento!BH$15)&lt;=mediçao,0,OFFSET(Import.PLQ,$A212-1,BH$15-1,1,1)),OFFSET(Import.PLQ,$A212-1,BH$15-1,1,1)),(1-PLE!$AA$28)*OFFSET(Import.PLQ,$A212-1,BH$15-1,1,1))))</f>
        <v>0</v>
      </c>
      <c r="BI212" s="144">
        <f ca="1">IF(BI$13="",0,CHOOSE(Detalhamento.OpçãoServiços,OFFSET(Import.PLQ,$A212-1,BI$15-1,1,1),IF($E212&lt;&gt;1,IF(ISNUMBER(INDEX(Import.PLE,Detalhamento!$E212,Detalhamento!BI$15)),IF(INDEX(Import.PLE,Detalhamento!$E212,Detalhamento!BI$15)&lt;=mediçao,OFFSET(Import.PLQ,$A212-1,BI$15-1,1,1),0),0),PLE!$AA$28*OFFSET(Import.PLQ,$A212-1,BI$15-1,1,1)),IF($E212&lt;&gt;1,IF(ISNUMBER(INDEX(Import.PLE,Detalhamento!$E212,Detalhamento!BI$15)),IF(INDEX(Import.PLE,Detalhamento!$E212,Detalhamento!BI$15)&lt;=mediçao,0,OFFSET(Import.PLQ,$A212-1,BI$15-1,1,1)),OFFSET(Import.PLQ,$A212-1,BI$15-1,1,1)),(1-PLE!$AA$28)*OFFSET(Import.PLQ,$A212-1,BI$15-1,1,1))))</f>
        <v>0</v>
      </c>
    </row>
    <row r="213" spans="1:61" ht="10.5" x14ac:dyDescent="0.25">
      <c r="A213" s="155">
        <v>298</v>
      </c>
      <c r="B213" s="21" t="str">
        <f t="shared" ca="1" si="33"/>
        <v>Evento</v>
      </c>
      <c r="E213" s="153">
        <f t="shared" ca="1" si="34"/>
        <v>24</v>
      </c>
      <c r="F213" s="154">
        <f t="shared" ca="1" si="35"/>
        <v>240000</v>
      </c>
      <c r="G213" s="154" t="str">
        <f t="shared" ca="1" si="32"/>
        <v>Evento</v>
      </c>
      <c r="H213" s="182" t="str">
        <f t="shared" ca="1" si="32"/>
        <v>Ban/Vest - REVESTIMENTO DE PAREDES/TETOS</v>
      </c>
      <c r="I213" s="37" t="str">
        <f t="shared" ca="1" si="36"/>
        <v>R$</v>
      </c>
      <c r="J213" s="144">
        <f t="shared" ca="1" si="37"/>
        <v>18280.98</v>
      </c>
      <c r="K213" s="67"/>
      <c r="L213" s="144">
        <f ca="1">IF(L$13="",0,CHOOSE(Detalhamento.OpçãoServiços,OFFSET(Import.PLQ,$A213-1,L$15-1,1,1),IF($E213&lt;&gt;1,IF(ISNUMBER(INDEX(Import.PLE,Detalhamento!$E213,Detalhamento!L$15)),IF(INDEX(Import.PLE,Detalhamento!$E213,Detalhamento!L$15)&lt;=mediçao,OFFSET(Import.PLQ,$A213-1,L$15-1,1,1),0),0),PLE!$AA$28*OFFSET(Import.PLQ,$A213-1,L$15-1,1,1)),IF($E213&lt;&gt;1,IF(ISNUMBER(INDEX(Import.PLE,Detalhamento!$E213,Detalhamento!L$15)),IF(INDEX(Import.PLE,Detalhamento!$E213,Detalhamento!L$15)&lt;=mediçao,0,OFFSET(Import.PLQ,$A213-1,L$15-1,1,1)),OFFSET(Import.PLQ,$A213-1,L$15-1,1,1)),(1-PLE!$AA$28)*OFFSET(Import.PLQ,$A213-1,L$15-1,1,1))))</f>
        <v>18280.98</v>
      </c>
      <c r="M213" s="144">
        <f ca="1">IF(M$13="",0,CHOOSE(Detalhamento.OpçãoServiços,OFFSET(Import.PLQ,$A213-1,M$15-1,1,1),IF($E213&lt;&gt;1,IF(ISNUMBER(INDEX(Import.PLE,Detalhamento!$E213,Detalhamento!M$15)),IF(INDEX(Import.PLE,Detalhamento!$E213,Detalhamento!M$15)&lt;=mediçao,OFFSET(Import.PLQ,$A213-1,M$15-1,1,1),0),0),PLE!$AA$28*OFFSET(Import.PLQ,$A213-1,M$15-1,1,1)),IF($E213&lt;&gt;1,IF(ISNUMBER(INDEX(Import.PLE,Detalhamento!$E213,Detalhamento!M$15)),IF(INDEX(Import.PLE,Detalhamento!$E213,Detalhamento!M$15)&lt;=mediçao,0,OFFSET(Import.PLQ,$A213-1,M$15-1,1,1)),OFFSET(Import.PLQ,$A213-1,M$15-1,1,1)),(1-PLE!$AA$28)*OFFSET(Import.PLQ,$A213-1,M$15-1,1,1))))</f>
        <v>0</v>
      </c>
      <c r="N213" s="144">
        <f ca="1">IF(N$13="",0,CHOOSE(Detalhamento.OpçãoServiços,OFFSET(Import.PLQ,$A213-1,N$15-1,1,1),IF($E213&lt;&gt;1,IF(ISNUMBER(INDEX(Import.PLE,Detalhamento!$E213,Detalhamento!N$15)),IF(INDEX(Import.PLE,Detalhamento!$E213,Detalhamento!N$15)&lt;=mediçao,OFFSET(Import.PLQ,$A213-1,N$15-1,1,1),0),0),PLE!$AA$28*OFFSET(Import.PLQ,$A213-1,N$15-1,1,1)),IF($E213&lt;&gt;1,IF(ISNUMBER(INDEX(Import.PLE,Detalhamento!$E213,Detalhamento!N$15)),IF(INDEX(Import.PLE,Detalhamento!$E213,Detalhamento!N$15)&lt;=mediçao,0,OFFSET(Import.PLQ,$A213-1,N$15-1,1,1)),OFFSET(Import.PLQ,$A213-1,N$15-1,1,1)),(1-PLE!$AA$28)*OFFSET(Import.PLQ,$A213-1,N$15-1,1,1))))</f>
        <v>0</v>
      </c>
      <c r="O213" s="144">
        <f ca="1">IF(O$13="",0,CHOOSE(Detalhamento.OpçãoServiços,OFFSET(Import.PLQ,$A213-1,O$15-1,1,1),IF($E213&lt;&gt;1,IF(ISNUMBER(INDEX(Import.PLE,Detalhamento!$E213,Detalhamento!O$15)),IF(INDEX(Import.PLE,Detalhamento!$E213,Detalhamento!O$15)&lt;=mediçao,OFFSET(Import.PLQ,$A213-1,O$15-1,1,1),0),0),PLE!$AA$28*OFFSET(Import.PLQ,$A213-1,O$15-1,1,1)),IF($E213&lt;&gt;1,IF(ISNUMBER(INDEX(Import.PLE,Detalhamento!$E213,Detalhamento!O$15)),IF(INDEX(Import.PLE,Detalhamento!$E213,Detalhamento!O$15)&lt;=mediçao,0,OFFSET(Import.PLQ,$A213-1,O$15-1,1,1)),OFFSET(Import.PLQ,$A213-1,O$15-1,1,1)),(1-PLE!$AA$28)*OFFSET(Import.PLQ,$A213-1,O$15-1,1,1))))</f>
        <v>0</v>
      </c>
      <c r="P213" s="144">
        <f ca="1">IF(P$13="",0,CHOOSE(Detalhamento.OpçãoServiços,OFFSET(Import.PLQ,$A213-1,P$15-1,1,1),IF($E213&lt;&gt;1,IF(ISNUMBER(INDEX(Import.PLE,Detalhamento!$E213,Detalhamento!P$15)),IF(INDEX(Import.PLE,Detalhamento!$E213,Detalhamento!P$15)&lt;=mediçao,OFFSET(Import.PLQ,$A213-1,P$15-1,1,1),0),0),PLE!$AA$28*OFFSET(Import.PLQ,$A213-1,P$15-1,1,1)),IF($E213&lt;&gt;1,IF(ISNUMBER(INDEX(Import.PLE,Detalhamento!$E213,Detalhamento!P$15)),IF(INDEX(Import.PLE,Detalhamento!$E213,Detalhamento!P$15)&lt;=mediçao,0,OFFSET(Import.PLQ,$A213-1,P$15-1,1,1)),OFFSET(Import.PLQ,$A213-1,P$15-1,1,1)),(1-PLE!$AA$28)*OFFSET(Import.PLQ,$A213-1,P$15-1,1,1))))</f>
        <v>0</v>
      </c>
      <c r="Q213" s="144">
        <f ca="1">IF(Q$13="",0,CHOOSE(Detalhamento.OpçãoServiços,OFFSET(Import.PLQ,$A213-1,Q$15-1,1,1),IF($E213&lt;&gt;1,IF(ISNUMBER(INDEX(Import.PLE,Detalhamento!$E213,Detalhamento!Q$15)),IF(INDEX(Import.PLE,Detalhamento!$E213,Detalhamento!Q$15)&lt;=mediçao,OFFSET(Import.PLQ,$A213-1,Q$15-1,1,1),0),0),PLE!$AA$28*OFFSET(Import.PLQ,$A213-1,Q$15-1,1,1)),IF($E213&lt;&gt;1,IF(ISNUMBER(INDEX(Import.PLE,Detalhamento!$E213,Detalhamento!Q$15)),IF(INDEX(Import.PLE,Detalhamento!$E213,Detalhamento!Q$15)&lt;=mediçao,0,OFFSET(Import.PLQ,$A213-1,Q$15-1,1,1)),OFFSET(Import.PLQ,$A213-1,Q$15-1,1,1)),(1-PLE!$AA$28)*OFFSET(Import.PLQ,$A213-1,Q$15-1,1,1))))</f>
        <v>0</v>
      </c>
      <c r="R213" s="144">
        <f ca="1">IF(R$13="",0,CHOOSE(Detalhamento.OpçãoServiços,OFFSET(Import.PLQ,$A213-1,R$15-1,1,1),IF($E213&lt;&gt;1,IF(ISNUMBER(INDEX(Import.PLE,Detalhamento!$E213,Detalhamento!R$15)),IF(INDEX(Import.PLE,Detalhamento!$E213,Detalhamento!R$15)&lt;=mediçao,OFFSET(Import.PLQ,$A213-1,R$15-1,1,1),0),0),PLE!$AA$28*OFFSET(Import.PLQ,$A213-1,R$15-1,1,1)),IF($E213&lt;&gt;1,IF(ISNUMBER(INDEX(Import.PLE,Detalhamento!$E213,Detalhamento!R$15)),IF(INDEX(Import.PLE,Detalhamento!$E213,Detalhamento!R$15)&lt;=mediçao,0,OFFSET(Import.PLQ,$A213-1,R$15-1,1,1)),OFFSET(Import.PLQ,$A213-1,R$15-1,1,1)),(1-PLE!$AA$28)*OFFSET(Import.PLQ,$A213-1,R$15-1,1,1))))</f>
        <v>0</v>
      </c>
      <c r="S213" s="144">
        <f ca="1">IF(S$13="",0,CHOOSE(Detalhamento.OpçãoServiços,OFFSET(Import.PLQ,$A213-1,S$15-1,1,1),IF($E213&lt;&gt;1,IF(ISNUMBER(INDEX(Import.PLE,Detalhamento!$E213,Detalhamento!S$15)),IF(INDEX(Import.PLE,Detalhamento!$E213,Detalhamento!S$15)&lt;=mediçao,OFFSET(Import.PLQ,$A213-1,S$15-1,1,1),0),0),PLE!$AA$28*OFFSET(Import.PLQ,$A213-1,S$15-1,1,1)),IF($E213&lt;&gt;1,IF(ISNUMBER(INDEX(Import.PLE,Detalhamento!$E213,Detalhamento!S$15)),IF(INDEX(Import.PLE,Detalhamento!$E213,Detalhamento!S$15)&lt;=mediçao,0,OFFSET(Import.PLQ,$A213-1,S$15-1,1,1)),OFFSET(Import.PLQ,$A213-1,S$15-1,1,1)),(1-PLE!$AA$28)*OFFSET(Import.PLQ,$A213-1,S$15-1,1,1))))</f>
        <v>0</v>
      </c>
      <c r="T213" s="144">
        <f ca="1">IF(T$13="",0,CHOOSE(Detalhamento.OpçãoServiços,OFFSET(Import.PLQ,$A213-1,T$15-1,1,1),IF($E213&lt;&gt;1,IF(ISNUMBER(INDEX(Import.PLE,Detalhamento!$E213,Detalhamento!T$15)),IF(INDEX(Import.PLE,Detalhamento!$E213,Detalhamento!T$15)&lt;=mediçao,OFFSET(Import.PLQ,$A213-1,T$15-1,1,1),0),0),PLE!$AA$28*OFFSET(Import.PLQ,$A213-1,T$15-1,1,1)),IF($E213&lt;&gt;1,IF(ISNUMBER(INDEX(Import.PLE,Detalhamento!$E213,Detalhamento!T$15)),IF(INDEX(Import.PLE,Detalhamento!$E213,Detalhamento!T$15)&lt;=mediçao,0,OFFSET(Import.PLQ,$A213-1,T$15-1,1,1)),OFFSET(Import.PLQ,$A213-1,T$15-1,1,1)),(1-PLE!$AA$28)*OFFSET(Import.PLQ,$A213-1,T$15-1,1,1))))</f>
        <v>0</v>
      </c>
      <c r="U213" s="144">
        <f ca="1">IF(U$13="",0,CHOOSE(Detalhamento.OpçãoServiços,OFFSET(Import.PLQ,$A213-1,U$15-1,1,1),IF($E213&lt;&gt;1,IF(ISNUMBER(INDEX(Import.PLE,Detalhamento!$E213,Detalhamento!U$15)),IF(INDEX(Import.PLE,Detalhamento!$E213,Detalhamento!U$15)&lt;=mediçao,OFFSET(Import.PLQ,$A213-1,U$15-1,1,1),0),0),PLE!$AA$28*OFFSET(Import.PLQ,$A213-1,U$15-1,1,1)),IF($E213&lt;&gt;1,IF(ISNUMBER(INDEX(Import.PLE,Detalhamento!$E213,Detalhamento!U$15)),IF(INDEX(Import.PLE,Detalhamento!$E213,Detalhamento!U$15)&lt;=mediçao,0,OFFSET(Import.PLQ,$A213-1,U$15-1,1,1)),OFFSET(Import.PLQ,$A213-1,U$15-1,1,1)),(1-PLE!$AA$28)*OFFSET(Import.PLQ,$A213-1,U$15-1,1,1))))</f>
        <v>0</v>
      </c>
      <c r="V213" s="144">
        <f ca="1">IF(V$13="",0,CHOOSE(Detalhamento.OpçãoServiços,OFFSET(Import.PLQ,$A213-1,V$15-1,1,1),IF($E213&lt;&gt;1,IF(ISNUMBER(INDEX(Import.PLE,Detalhamento!$E213,Detalhamento!V$15)),IF(INDEX(Import.PLE,Detalhamento!$E213,Detalhamento!V$15)&lt;=mediçao,OFFSET(Import.PLQ,$A213-1,V$15-1,1,1),0),0),PLE!$AA$28*OFFSET(Import.PLQ,$A213-1,V$15-1,1,1)),IF($E213&lt;&gt;1,IF(ISNUMBER(INDEX(Import.PLE,Detalhamento!$E213,Detalhamento!V$15)),IF(INDEX(Import.PLE,Detalhamento!$E213,Detalhamento!V$15)&lt;=mediçao,0,OFFSET(Import.PLQ,$A213-1,V$15-1,1,1)),OFFSET(Import.PLQ,$A213-1,V$15-1,1,1)),(1-PLE!$AA$28)*OFFSET(Import.PLQ,$A213-1,V$15-1,1,1))))</f>
        <v>0</v>
      </c>
      <c r="W213" s="144">
        <f ca="1">IF(W$13="",0,CHOOSE(Detalhamento.OpçãoServiços,OFFSET(Import.PLQ,$A213-1,W$15-1,1,1),IF($E213&lt;&gt;1,IF(ISNUMBER(INDEX(Import.PLE,Detalhamento!$E213,Detalhamento!W$15)),IF(INDEX(Import.PLE,Detalhamento!$E213,Detalhamento!W$15)&lt;=mediçao,OFFSET(Import.PLQ,$A213-1,W$15-1,1,1),0),0),PLE!$AA$28*OFFSET(Import.PLQ,$A213-1,W$15-1,1,1)),IF($E213&lt;&gt;1,IF(ISNUMBER(INDEX(Import.PLE,Detalhamento!$E213,Detalhamento!W$15)),IF(INDEX(Import.PLE,Detalhamento!$E213,Detalhamento!W$15)&lt;=mediçao,0,OFFSET(Import.PLQ,$A213-1,W$15-1,1,1)),OFFSET(Import.PLQ,$A213-1,W$15-1,1,1)),(1-PLE!$AA$28)*OFFSET(Import.PLQ,$A213-1,W$15-1,1,1))))</f>
        <v>0</v>
      </c>
      <c r="X213" s="144">
        <f ca="1">IF(X$13="",0,CHOOSE(Detalhamento.OpçãoServiços,OFFSET(Import.PLQ,$A213-1,X$15-1,1,1),IF($E213&lt;&gt;1,IF(ISNUMBER(INDEX(Import.PLE,Detalhamento!$E213,Detalhamento!X$15)),IF(INDEX(Import.PLE,Detalhamento!$E213,Detalhamento!X$15)&lt;=mediçao,OFFSET(Import.PLQ,$A213-1,X$15-1,1,1),0),0),PLE!$AA$28*OFFSET(Import.PLQ,$A213-1,X$15-1,1,1)),IF($E213&lt;&gt;1,IF(ISNUMBER(INDEX(Import.PLE,Detalhamento!$E213,Detalhamento!X$15)),IF(INDEX(Import.PLE,Detalhamento!$E213,Detalhamento!X$15)&lt;=mediçao,0,OFFSET(Import.PLQ,$A213-1,X$15-1,1,1)),OFFSET(Import.PLQ,$A213-1,X$15-1,1,1)),(1-PLE!$AA$28)*OFFSET(Import.PLQ,$A213-1,X$15-1,1,1))))</f>
        <v>0</v>
      </c>
      <c r="Y213" s="144">
        <f ca="1">IF(Y$13="",0,CHOOSE(Detalhamento.OpçãoServiços,OFFSET(Import.PLQ,$A213-1,Y$15-1,1,1),IF($E213&lt;&gt;1,IF(ISNUMBER(INDEX(Import.PLE,Detalhamento!$E213,Detalhamento!Y$15)),IF(INDEX(Import.PLE,Detalhamento!$E213,Detalhamento!Y$15)&lt;=mediçao,OFFSET(Import.PLQ,$A213-1,Y$15-1,1,1),0),0),PLE!$AA$28*OFFSET(Import.PLQ,$A213-1,Y$15-1,1,1)),IF($E213&lt;&gt;1,IF(ISNUMBER(INDEX(Import.PLE,Detalhamento!$E213,Detalhamento!Y$15)),IF(INDEX(Import.PLE,Detalhamento!$E213,Detalhamento!Y$15)&lt;=mediçao,0,OFFSET(Import.PLQ,$A213-1,Y$15-1,1,1)),OFFSET(Import.PLQ,$A213-1,Y$15-1,1,1)),(1-PLE!$AA$28)*OFFSET(Import.PLQ,$A213-1,Y$15-1,1,1))))</f>
        <v>0</v>
      </c>
      <c r="Z213" s="144">
        <f ca="1">IF(Z$13="",0,CHOOSE(Detalhamento.OpçãoServiços,OFFSET(Import.PLQ,$A213-1,Z$15-1,1,1),IF($E213&lt;&gt;1,IF(ISNUMBER(INDEX(Import.PLE,Detalhamento!$E213,Detalhamento!Z$15)),IF(INDEX(Import.PLE,Detalhamento!$E213,Detalhamento!Z$15)&lt;=mediçao,OFFSET(Import.PLQ,$A213-1,Z$15-1,1,1),0),0),PLE!$AA$28*OFFSET(Import.PLQ,$A213-1,Z$15-1,1,1)),IF($E213&lt;&gt;1,IF(ISNUMBER(INDEX(Import.PLE,Detalhamento!$E213,Detalhamento!Z$15)),IF(INDEX(Import.PLE,Detalhamento!$E213,Detalhamento!Z$15)&lt;=mediçao,0,OFFSET(Import.PLQ,$A213-1,Z$15-1,1,1)),OFFSET(Import.PLQ,$A213-1,Z$15-1,1,1)),(1-PLE!$AA$28)*OFFSET(Import.PLQ,$A213-1,Z$15-1,1,1))))</f>
        <v>0</v>
      </c>
      <c r="AA213" s="144">
        <f ca="1">IF(AA$13="",0,CHOOSE(Detalhamento.OpçãoServiços,OFFSET(Import.PLQ,$A213-1,AA$15-1,1,1),IF($E213&lt;&gt;1,IF(ISNUMBER(INDEX(Import.PLE,Detalhamento!$E213,Detalhamento!AA$15)),IF(INDEX(Import.PLE,Detalhamento!$E213,Detalhamento!AA$15)&lt;=mediçao,OFFSET(Import.PLQ,$A213-1,AA$15-1,1,1),0),0),PLE!$AA$28*OFFSET(Import.PLQ,$A213-1,AA$15-1,1,1)),IF($E213&lt;&gt;1,IF(ISNUMBER(INDEX(Import.PLE,Detalhamento!$E213,Detalhamento!AA$15)),IF(INDEX(Import.PLE,Detalhamento!$E213,Detalhamento!AA$15)&lt;=mediçao,0,OFFSET(Import.PLQ,$A213-1,AA$15-1,1,1)),OFFSET(Import.PLQ,$A213-1,AA$15-1,1,1)),(1-PLE!$AA$28)*OFFSET(Import.PLQ,$A213-1,AA$15-1,1,1))))</f>
        <v>0</v>
      </c>
      <c r="AB213" s="144">
        <f ca="1">IF(AB$13="",0,CHOOSE(Detalhamento.OpçãoServiços,OFFSET(Import.PLQ,$A213-1,AB$15-1,1,1),IF($E213&lt;&gt;1,IF(ISNUMBER(INDEX(Import.PLE,Detalhamento!$E213,Detalhamento!AB$15)),IF(INDEX(Import.PLE,Detalhamento!$E213,Detalhamento!AB$15)&lt;=mediçao,OFFSET(Import.PLQ,$A213-1,AB$15-1,1,1),0),0),PLE!$AA$28*OFFSET(Import.PLQ,$A213-1,AB$15-1,1,1)),IF($E213&lt;&gt;1,IF(ISNUMBER(INDEX(Import.PLE,Detalhamento!$E213,Detalhamento!AB$15)),IF(INDEX(Import.PLE,Detalhamento!$E213,Detalhamento!AB$15)&lt;=mediçao,0,OFFSET(Import.PLQ,$A213-1,AB$15-1,1,1)),OFFSET(Import.PLQ,$A213-1,AB$15-1,1,1)),(1-PLE!$AA$28)*OFFSET(Import.PLQ,$A213-1,AB$15-1,1,1))))</f>
        <v>0</v>
      </c>
      <c r="AC213" s="144">
        <f ca="1">IF(AC$13="",0,CHOOSE(Detalhamento.OpçãoServiços,OFFSET(Import.PLQ,$A213-1,AC$15-1,1,1),IF($E213&lt;&gt;1,IF(ISNUMBER(INDEX(Import.PLE,Detalhamento!$E213,Detalhamento!AC$15)),IF(INDEX(Import.PLE,Detalhamento!$E213,Detalhamento!AC$15)&lt;=mediçao,OFFSET(Import.PLQ,$A213-1,AC$15-1,1,1),0),0),PLE!$AA$28*OFFSET(Import.PLQ,$A213-1,AC$15-1,1,1)),IF($E213&lt;&gt;1,IF(ISNUMBER(INDEX(Import.PLE,Detalhamento!$E213,Detalhamento!AC$15)),IF(INDEX(Import.PLE,Detalhamento!$E213,Detalhamento!AC$15)&lt;=mediçao,0,OFFSET(Import.PLQ,$A213-1,AC$15-1,1,1)),OFFSET(Import.PLQ,$A213-1,AC$15-1,1,1)),(1-PLE!$AA$28)*OFFSET(Import.PLQ,$A213-1,AC$15-1,1,1))))</f>
        <v>0</v>
      </c>
      <c r="AD213" s="144">
        <f ca="1">IF(AD$13="",0,CHOOSE(Detalhamento.OpçãoServiços,OFFSET(Import.PLQ,$A213-1,AD$15-1,1,1),IF($E213&lt;&gt;1,IF(ISNUMBER(INDEX(Import.PLE,Detalhamento!$E213,Detalhamento!AD$15)),IF(INDEX(Import.PLE,Detalhamento!$E213,Detalhamento!AD$15)&lt;=mediçao,OFFSET(Import.PLQ,$A213-1,AD$15-1,1,1),0),0),PLE!$AA$28*OFFSET(Import.PLQ,$A213-1,AD$15-1,1,1)),IF($E213&lt;&gt;1,IF(ISNUMBER(INDEX(Import.PLE,Detalhamento!$E213,Detalhamento!AD$15)),IF(INDEX(Import.PLE,Detalhamento!$E213,Detalhamento!AD$15)&lt;=mediçao,0,OFFSET(Import.PLQ,$A213-1,AD$15-1,1,1)),OFFSET(Import.PLQ,$A213-1,AD$15-1,1,1)),(1-PLE!$AA$28)*OFFSET(Import.PLQ,$A213-1,AD$15-1,1,1))))</f>
        <v>0</v>
      </c>
      <c r="AE213" s="144">
        <f ca="1">IF(AE$13="",0,CHOOSE(Detalhamento.OpçãoServiços,OFFSET(Import.PLQ,$A213-1,AE$15-1,1,1),IF($E213&lt;&gt;1,IF(ISNUMBER(INDEX(Import.PLE,Detalhamento!$E213,Detalhamento!AE$15)),IF(INDEX(Import.PLE,Detalhamento!$E213,Detalhamento!AE$15)&lt;=mediçao,OFFSET(Import.PLQ,$A213-1,AE$15-1,1,1),0),0),PLE!$AA$28*OFFSET(Import.PLQ,$A213-1,AE$15-1,1,1)),IF($E213&lt;&gt;1,IF(ISNUMBER(INDEX(Import.PLE,Detalhamento!$E213,Detalhamento!AE$15)),IF(INDEX(Import.PLE,Detalhamento!$E213,Detalhamento!AE$15)&lt;=mediçao,0,OFFSET(Import.PLQ,$A213-1,AE$15-1,1,1)),OFFSET(Import.PLQ,$A213-1,AE$15-1,1,1)),(1-PLE!$AA$28)*OFFSET(Import.PLQ,$A213-1,AE$15-1,1,1))))</f>
        <v>0</v>
      </c>
      <c r="AF213" s="144">
        <f ca="1">IF(AF$13="",0,CHOOSE(Detalhamento.OpçãoServiços,OFFSET(Import.PLQ,$A213-1,AF$15-1,1,1),IF($E213&lt;&gt;1,IF(ISNUMBER(INDEX(Import.PLE,Detalhamento!$E213,Detalhamento!AF$15)),IF(INDEX(Import.PLE,Detalhamento!$E213,Detalhamento!AF$15)&lt;=mediçao,OFFSET(Import.PLQ,$A213-1,AF$15-1,1,1),0),0),PLE!$AA$28*OFFSET(Import.PLQ,$A213-1,AF$15-1,1,1)),IF($E213&lt;&gt;1,IF(ISNUMBER(INDEX(Import.PLE,Detalhamento!$E213,Detalhamento!AF$15)),IF(INDEX(Import.PLE,Detalhamento!$E213,Detalhamento!AF$15)&lt;=mediçao,0,OFFSET(Import.PLQ,$A213-1,AF$15-1,1,1)),OFFSET(Import.PLQ,$A213-1,AF$15-1,1,1)),(1-PLE!$AA$28)*OFFSET(Import.PLQ,$A213-1,AF$15-1,1,1))))</f>
        <v>0</v>
      </c>
      <c r="AG213" s="144">
        <f ca="1">IF(AG$13="",0,CHOOSE(Detalhamento.OpçãoServiços,OFFSET(Import.PLQ,$A213-1,AG$15-1,1,1),IF($E213&lt;&gt;1,IF(ISNUMBER(INDEX(Import.PLE,Detalhamento!$E213,Detalhamento!AG$15)),IF(INDEX(Import.PLE,Detalhamento!$E213,Detalhamento!AG$15)&lt;=mediçao,OFFSET(Import.PLQ,$A213-1,AG$15-1,1,1),0),0),PLE!$AA$28*OFFSET(Import.PLQ,$A213-1,AG$15-1,1,1)),IF($E213&lt;&gt;1,IF(ISNUMBER(INDEX(Import.PLE,Detalhamento!$E213,Detalhamento!AG$15)),IF(INDEX(Import.PLE,Detalhamento!$E213,Detalhamento!AG$15)&lt;=mediçao,0,OFFSET(Import.PLQ,$A213-1,AG$15-1,1,1)),OFFSET(Import.PLQ,$A213-1,AG$15-1,1,1)),(1-PLE!$AA$28)*OFFSET(Import.PLQ,$A213-1,AG$15-1,1,1))))</f>
        <v>0</v>
      </c>
      <c r="AH213" s="144">
        <f ca="1">IF(AH$13="",0,CHOOSE(Detalhamento.OpçãoServiços,OFFSET(Import.PLQ,$A213-1,AH$15-1,1,1),IF($E213&lt;&gt;1,IF(ISNUMBER(INDEX(Import.PLE,Detalhamento!$E213,Detalhamento!AH$15)),IF(INDEX(Import.PLE,Detalhamento!$E213,Detalhamento!AH$15)&lt;=mediçao,OFFSET(Import.PLQ,$A213-1,AH$15-1,1,1),0),0),PLE!$AA$28*OFFSET(Import.PLQ,$A213-1,AH$15-1,1,1)),IF($E213&lt;&gt;1,IF(ISNUMBER(INDEX(Import.PLE,Detalhamento!$E213,Detalhamento!AH$15)),IF(INDEX(Import.PLE,Detalhamento!$E213,Detalhamento!AH$15)&lt;=mediçao,0,OFFSET(Import.PLQ,$A213-1,AH$15-1,1,1)),OFFSET(Import.PLQ,$A213-1,AH$15-1,1,1)),(1-PLE!$AA$28)*OFFSET(Import.PLQ,$A213-1,AH$15-1,1,1))))</f>
        <v>0</v>
      </c>
      <c r="AI213" s="144">
        <f ca="1">IF(AI$13="",0,CHOOSE(Detalhamento.OpçãoServiços,OFFSET(Import.PLQ,$A213-1,AI$15-1,1,1),IF($E213&lt;&gt;1,IF(ISNUMBER(INDEX(Import.PLE,Detalhamento!$E213,Detalhamento!AI$15)),IF(INDEX(Import.PLE,Detalhamento!$E213,Detalhamento!AI$15)&lt;=mediçao,OFFSET(Import.PLQ,$A213-1,AI$15-1,1,1),0),0),PLE!$AA$28*OFFSET(Import.PLQ,$A213-1,AI$15-1,1,1)),IF($E213&lt;&gt;1,IF(ISNUMBER(INDEX(Import.PLE,Detalhamento!$E213,Detalhamento!AI$15)),IF(INDEX(Import.PLE,Detalhamento!$E213,Detalhamento!AI$15)&lt;=mediçao,0,OFFSET(Import.PLQ,$A213-1,AI$15-1,1,1)),OFFSET(Import.PLQ,$A213-1,AI$15-1,1,1)),(1-PLE!$AA$28)*OFFSET(Import.PLQ,$A213-1,AI$15-1,1,1))))</f>
        <v>0</v>
      </c>
      <c r="AJ213" s="144">
        <f ca="1">IF(AJ$13="",0,CHOOSE(Detalhamento.OpçãoServiços,OFFSET(Import.PLQ,$A213-1,AJ$15-1,1,1),IF($E213&lt;&gt;1,IF(ISNUMBER(INDEX(Import.PLE,Detalhamento!$E213,Detalhamento!AJ$15)),IF(INDEX(Import.PLE,Detalhamento!$E213,Detalhamento!AJ$15)&lt;=mediçao,OFFSET(Import.PLQ,$A213-1,AJ$15-1,1,1),0),0),PLE!$AA$28*OFFSET(Import.PLQ,$A213-1,AJ$15-1,1,1)),IF($E213&lt;&gt;1,IF(ISNUMBER(INDEX(Import.PLE,Detalhamento!$E213,Detalhamento!AJ$15)),IF(INDEX(Import.PLE,Detalhamento!$E213,Detalhamento!AJ$15)&lt;=mediçao,0,OFFSET(Import.PLQ,$A213-1,AJ$15-1,1,1)),OFFSET(Import.PLQ,$A213-1,AJ$15-1,1,1)),(1-PLE!$AA$28)*OFFSET(Import.PLQ,$A213-1,AJ$15-1,1,1))))</f>
        <v>0</v>
      </c>
      <c r="AK213" s="144">
        <f ca="1">IF(AK$13="",0,CHOOSE(Detalhamento.OpçãoServiços,OFFSET(Import.PLQ,$A213-1,AK$15-1,1,1),IF($E213&lt;&gt;1,IF(ISNUMBER(INDEX(Import.PLE,Detalhamento!$E213,Detalhamento!AK$15)),IF(INDEX(Import.PLE,Detalhamento!$E213,Detalhamento!AK$15)&lt;=mediçao,OFFSET(Import.PLQ,$A213-1,AK$15-1,1,1),0),0),PLE!$AA$28*OFFSET(Import.PLQ,$A213-1,AK$15-1,1,1)),IF($E213&lt;&gt;1,IF(ISNUMBER(INDEX(Import.PLE,Detalhamento!$E213,Detalhamento!AK$15)),IF(INDEX(Import.PLE,Detalhamento!$E213,Detalhamento!AK$15)&lt;=mediçao,0,OFFSET(Import.PLQ,$A213-1,AK$15-1,1,1)),OFFSET(Import.PLQ,$A213-1,AK$15-1,1,1)),(1-PLE!$AA$28)*OFFSET(Import.PLQ,$A213-1,AK$15-1,1,1))))</f>
        <v>0</v>
      </c>
      <c r="AL213" s="144">
        <f ca="1">IF(AL$13="",0,CHOOSE(Detalhamento.OpçãoServiços,OFFSET(Import.PLQ,$A213-1,AL$15-1,1,1),IF($E213&lt;&gt;1,IF(ISNUMBER(INDEX(Import.PLE,Detalhamento!$E213,Detalhamento!AL$15)),IF(INDEX(Import.PLE,Detalhamento!$E213,Detalhamento!AL$15)&lt;=mediçao,OFFSET(Import.PLQ,$A213-1,AL$15-1,1,1),0),0),PLE!$AA$28*OFFSET(Import.PLQ,$A213-1,AL$15-1,1,1)),IF($E213&lt;&gt;1,IF(ISNUMBER(INDEX(Import.PLE,Detalhamento!$E213,Detalhamento!AL$15)),IF(INDEX(Import.PLE,Detalhamento!$E213,Detalhamento!AL$15)&lt;=mediçao,0,OFFSET(Import.PLQ,$A213-1,AL$15-1,1,1)),OFFSET(Import.PLQ,$A213-1,AL$15-1,1,1)),(1-PLE!$AA$28)*OFFSET(Import.PLQ,$A213-1,AL$15-1,1,1))))</f>
        <v>0</v>
      </c>
      <c r="AM213" s="144">
        <f ca="1">IF(AM$13="",0,CHOOSE(Detalhamento.OpçãoServiços,OFFSET(Import.PLQ,$A213-1,AM$15-1,1,1),IF($E213&lt;&gt;1,IF(ISNUMBER(INDEX(Import.PLE,Detalhamento!$E213,Detalhamento!AM$15)),IF(INDEX(Import.PLE,Detalhamento!$E213,Detalhamento!AM$15)&lt;=mediçao,OFFSET(Import.PLQ,$A213-1,AM$15-1,1,1),0),0),PLE!$AA$28*OFFSET(Import.PLQ,$A213-1,AM$15-1,1,1)),IF($E213&lt;&gt;1,IF(ISNUMBER(INDEX(Import.PLE,Detalhamento!$E213,Detalhamento!AM$15)),IF(INDEX(Import.PLE,Detalhamento!$E213,Detalhamento!AM$15)&lt;=mediçao,0,OFFSET(Import.PLQ,$A213-1,AM$15-1,1,1)),OFFSET(Import.PLQ,$A213-1,AM$15-1,1,1)),(1-PLE!$AA$28)*OFFSET(Import.PLQ,$A213-1,AM$15-1,1,1))))</f>
        <v>0</v>
      </c>
      <c r="AN213" s="144">
        <f ca="1">IF(AN$13="",0,CHOOSE(Detalhamento.OpçãoServiços,OFFSET(Import.PLQ,$A213-1,AN$15-1,1,1),IF($E213&lt;&gt;1,IF(ISNUMBER(INDEX(Import.PLE,Detalhamento!$E213,Detalhamento!AN$15)),IF(INDEX(Import.PLE,Detalhamento!$E213,Detalhamento!AN$15)&lt;=mediçao,OFFSET(Import.PLQ,$A213-1,AN$15-1,1,1),0),0),PLE!$AA$28*OFFSET(Import.PLQ,$A213-1,AN$15-1,1,1)),IF($E213&lt;&gt;1,IF(ISNUMBER(INDEX(Import.PLE,Detalhamento!$E213,Detalhamento!AN$15)),IF(INDEX(Import.PLE,Detalhamento!$E213,Detalhamento!AN$15)&lt;=mediçao,0,OFFSET(Import.PLQ,$A213-1,AN$15-1,1,1)),OFFSET(Import.PLQ,$A213-1,AN$15-1,1,1)),(1-PLE!$AA$28)*OFFSET(Import.PLQ,$A213-1,AN$15-1,1,1))))</f>
        <v>0</v>
      </c>
      <c r="AO213" s="144">
        <f ca="1">IF(AO$13="",0,CHOOSE(Detalhamento.OpçãoServiços,OFFSET(Import.PLQ,$A213-1,AO$15-1,1,1),IF($E213&lt;&gt;1,IF(ISNUMBER(INDEX(Import.PLE,Detalhamento!$E213,Detalhamento!AO$15)),IF(INDEX(Import.PLE,Detalhamento!$E213,Detalhamento!AO$15)&lt;=mediçao,OFFSET(Import.PLQ,$A213-1,AO$15-1,1,1),0),0),PLE!$AA$28*OFFSET(Import.PLQ,$A213-1,AO$15-1,1,1)),IF($E213&lt;&gt;1,IF(ISNUMBER(INDEX(Import.PLE,Detalhamento!$E213,Detalhamento!AO$15)),IF(INDEX(Import.PLE,Detalhamento!$E213,Detalhamento!AO$15)&lt;=mediçao,0,OFFSET(Import.PLQ,$A213-1,AO$15-1,1,1)),OFFSET(Import.PLQ,$A213-1,AO$15-1,1,1)),(1-PLE!$AA$28)*OFFSET(Import.PLQ,$A213-1,AO$15-1,1,1))))</f>
        <v>0</v>
      </c>
      <c r="AP213" s="144">
        <f ca="1">IF(AP$13="",0,CHOOSE(Detalhamento.OpçãoServiços,OFFSET(Import.PLQ,$A213-1,AP$15-1,1,1),IF($E213&lt;&gt;1,IF(ISNUMBER(INDEX(Import.PLE,Detalhamento!$E213,Detalhamento!AP$15)),IF(INDEX(Import.PLE,Detalhamento!$E213,Detalhamento!AP$15)&lt;=mediçao,OFFSET(Import.PLQ,$A213-1,AP$15-1,1,1),0),0),PLE!$AA$28*OFFSET(Import.PLQ,$A213-1,AP$15-1,1,1)),IF($E213&lt;&gt;1,IF(ISNUMBER(INDEX(Import.PLE,Detalhamento!$E213,Detalhamento!AP$15)),IF(INDEX(Import.PLE,Detalhamento!$E213,Detalhamento!AP$15)&lt;=mediçao,0,OFFSET(Import.PLQ,$A213-1,AP$15-1,1,1)),OFFSET(Import.PLQ,$A213-1,AP$15-1,1,1)),(1-PLE!$AA$28)*OFFSET(Import.PLQ,$A213-1,AP$15-1,1,1))))</f>
        <v>0</v>
      </c>
      <c r="AQ213" s="144">
        <f ca="1">IF(AQ$13="",0,CHOOSE(Detalhamento.OpçãoServiços,OFFSET(Import.PLQ,$A213-1,AQ$15-1,1,1),IF($E213&lt;&gt;1,IF(ISNUMBER(INDEX(Import.PLE,Detalhamento!$E213,Detalhamento!AQ$15)),IF(INDEX(Import.PLE,Detalhamento!$E213,Detalhamento!AQ$15)&lt;=mediçao,OFFSET(Import.PLQ,$A213-1,AQ$15-1,1,1),0),0),PLE!$AA$28*OFFSET(Import.PLQ,$A213-1,AQ$15-1,1,1)),IF($E213&lt;&gt;1,IF(ISNUMBER(INDEX(Import.PLE,Detalhamento!$E213,Detalhamento!AQ$15)),IF(INDEX(Import.PLE,Detalhamento!$E213,Detalhamento!AQ$15)&lt;=mediçao,0,OFFSET(Import.PLQ,$A213-1,AQ$15-1,1,1)),OFFSET(Import.PLQ,$A213-1,AQ$15-1,1,1)),(1-PLE!$AA$28)*OFFSET(Import.PLQ,$A213-1,AQ$15-1,1,1))))</f>
        <v>0</v>
      </c>
      <c r="AR213" s="144">
        <f ca="1">IF(AR$13="",0,CHOOSE(Detalhamento.OpçãoServiços,OFFSET(Import.PLQ,$A213-1,AR$15-1,1,1),IF($E213&lt;&gt;1,IF(ISNUMBER(INDEX(Import.PLE,Detalhamento!$E213,Detalhamento!AR$15)),IF(INDEX(Import.PLE,Detalhamento!$E213,Detalhamento!AR$15)&lt;=mediçao,OFFSET(Import.PLQ,$A213-1,AR$15-1,1,1),0),0),PLE!$AA$28*OFFSET(Import.PLQ,$A213-1,AR$15-1,1,1)),IF($E213&lt;&gt;1,IF(ISNUMBER(INDEX(Import.PLE,Detalhamento!$E213,Detalhamento!AR$15)),IF(INDEX(Import.PLE,Detalhamento!$E213,Detalhamento!AR$15)&lt;=mediçao,0,OFFSET(Import.PLQ,$A213-1,AR$15-1,1,1)),OFFSET(Import.PLQ,$A213-1,AR$15-1,1,1)),(1-PLE!$AA$28)*OFFSET(Import.PLQ,$A213-1,AR$15-1,1,1))))</f>
        <v>0</v>
      </c>
      <c r="AS213" s="144">
        <f ca="1">IF(AS$13="",0,CHOOSE(Detalhamento.OpçãoServiços,OFFSET(Import.PLQ,$A213-1,AS$15-1,1,1),IF($E213&lt;&gt;1,IF(ISNUMBER(INDEX(Import.PLE,Detalhamento!$E213,Detalhamento!AS$15)),IF(INDEX(Import.PLE,Detalhamento!$E213,Detalhamento!AS$15)&lt;=mediçao,OFFSET(Import.PLQ,$A213-1,AS$15-1,1,1),0),0),PLE!$AA$28*OFFSET(Import.PLQ,$A213-1,AS$15-1,1,1)),IF($E213&lt;&gt;1,IF(ISNUMBER(INDEX(Import.PLE,Detalhamento!$E213,Detalhamento!AS$15)),IF(INDEX(Import.PLE,Detalhamento!$E213,Detalhamento!AS$15)&lt;=mediçao,0,OFFSET(Import.PLQ,$A213-1,AS$15-1,1,1)),OFFSET(Import.PLQ,$A213-1,AS$15-1,1,1)),(1-PLE!$AA$28)*OFFSET(Import.PLQ,$A213-1,AS$15-1,1,1))))</f>
        <v>0</v>
      </c>
      <c r="AT213" s="144">
        <f ca="1">IF(AT$13="",0,CHOOSE(Detalhamento.OpçãoServiços,OFFSET(Import.PLQ,$A213-1,AT$15-1,1,1),IF($E213&lt;&gt;1,IF(ISNUMBER(INDEX(Import.PLE,Detalhamento!$E213,Detalhamento!AT$15)),IF(INDEX(Import.PLE,Detalhamento!$E213,Detalhamento!AT$15)&lt;=mediçao,OFFSET(Import.PLQ,$A213-1,AT$15-1,1,1),0),0),PLE!$AA$28*OFFSET(Import.PLQ,$A213-1,AT$15-1,1,1)),IF($E213&lt;&gt;1,IF(ISNUMBER(INDEX(Import.PLE,Detalhamento!$E213,Detalhamento!AT$15)),IF(INDEX(Import.PLE,Detalhamento!$E213,Detalhamento!AT$15)&lt;=mediçao,0,OFFSET(Import.PLQ,$A213-1,AT$15-1,1,1)),OFFSET(Import.PLQ,$A213-1,AT$15-1,1,1)),(1-PLE!$AA$28)*OFFSET(Import.PLQ,$A213-1,AT$15-1,1,1))))</f>
        <v>0</v>
      </c>
      <c r="AU213" s="144">
        <f ca="1">IF(AU$13="",0,CHOOSE(Detalhamento.OpçãoServiços,OFFSET(Import.PLQ,$A213-1,AU$15-1,1,1),IF($E213&lt;&gt;1,IF(ISNUMBER(INDEX(Import.PLE,Detalhamento!$E213,Detalhamento!AU$15)),IF(INDEX(Import.PLE,Detalhamento!$E213,Detalhamento!AU$15)&lt;=mediçao,OFFSET(Import.PLQ,$A213-1,AU$15-1,1,1),0),0),PLE!$AA$28*OFFSET(Import.PLQ,$A213-1,AU$15-1,1,1)),IF($E213&lt;&gt;1,IF(ISNUMBER(INDEX(Import.PLE,Detalhamento!$E213,Detalhamento!AU$15)),IF(INDEX(Import.PLE,Detalhamento!$E213,Detalhamento!AU$15)&lt;=mediçao,0,OFFSET(Import.PLQ,$A213-1,AU$15-1,1,1)),OFFSET(Import.PLQ,$A213-1,AU$15-1,1,1)),(1-PLE!$AA$28)*OFFSET(Import.PLQ,$A213-1,AU$15-1,1,1))))</f>
        <v>0</v>
      </c>
      <c r="AV213" s="144">
        <f ca="1">IF(AV$13="",0,CHOOSE(Detalhamento.OpçãoServiços,OFFSET(Import.PLQ,$A213-1,AV$15-1,1,1),IF($E213&lt;&gt;1,IF(ISNUMBER(INDEX(Import.PLE,Detalhamento!$E213,Detalhamento!AV$15)),IF(INDEX(Import.PLE,Detalhamento!$E213,Detalhamento!AV$15)&lt;=mediçao,OFFSET(Import.PLQ,$A213-1,AV$15-1,1,1),0),0),PLE!$AA$28*OFFSET(Import.PLQ,$A213-1,AV$15-1,1,1)),IF($E213&lt;&gt;1,IF(ISNUMBER(INDEX(Import.PLE,Detalhamento!$E213,Detalhamento!AV$15)),IF(INDEX(Import.PLE,Detalhamento!$E213,Detalhamento!AV$15)&lt;=mediçao,0,OFFSET(Import.PLQ,$A213-1,AV$15-1,1,1)),OFFSET(Import.PLQ,$A213-1,AV$15-1,1,1)),(1-PLE!$AA$28)*OFFSET(Import.PLQ,$A213-1,AV$15-1,1,1))))</f>
        <v>0</v>
      </c>
      <c r="AW213" s="144">
        <f ca="1">IF(AW$13="",0,CHOOSE(Detalhamento.OpçãoServiços,OFFSET(Import.PLQ,$A213-1,AW$15-1,1,1),IF($E213&lt;&gt;1,IF(ISNUMBER(INDEX(Import.PLE,Detalhamento!$E213,Detalhamento!AW$15)),IF(INDEX(Import.PLE,Detalhamento!$E213,Detalhamento!AW$15)&lt;=mediçao,OFFSET(Import.PLQ,$A213-1,AW$15-1,1,1),0),0),PLE!$AA$28*OFFSET(Import.PLQ,$A213-1,AW$15-1,1,1)),IF($E213&lt;&gt;1,IF(ISNUMBER(INDEX(Import.PLE,Detalhamento!$E213,Detalhamento!AW$15)),IF(INDEX(Import.PLE,Detalhamento!$E213,Detalhamento!AW$15)&lt;=mediçao,0,OFFSET(Import.PLQ,$A213-1,AW$15-1,1,1)),OFFSET(Import.PLQ,$A213-1,AW$15-1,1,1)),(1-PLE!$AA$28)*OFFSET(Import.PLQ,$A213-1,AW$15-1,1,1))))</f>
        <v>0</v>
      </c>
      <c r="AX213" s="144">
        <f ca="1">IF(AX$13="",0,CHOOSE(Detalhamento.OpçãoServiços,OFFSET(Import.PLQ,$A213-1,AX$15-1,1,1),IF($E213&lt;&gt;1,IF(ISNUMBER(INDEX(Import.PLE,Detalhamento!$E213,Detalhamento!AX$15)),IF(INDEX(Import.PLE,Detalhamento!$E213,Detalhamento!AX$15)&lt;=mediçao,OFFSET(Import.PLQ,$A213-1,AX$15-1,1,1),0),0),PLE!$AA$28*OFFSET(Import.PLQ,$A213-1,AX$15-1,1,1)),IF($E213&lt;&gt;1,IF(ISNUMBER(INDEX(Import.PLE,Detalhamento!$E213,Detalhamento!AX$15)),IF(INDEX(Import.PLE,Detalhamento!$E213,Detalhamento!AX$15)&lt;=mediçao,0,OFFSET(Import.PLQ,$A213-1,AX$15-1,1,1)),OFFSET(Import.PLQ,$A213-1,AX$15-1,1,1)),(1-PLE!$AA$28)*OFFSET(Import.PLQ,$A213-1,AX$15-1,1,1))))</f>
        <v>0</v>
      </c>
      <c r="AY213" s="144">
        <f ca="1">IF(AY$13="",0,CHOOSE(Detalhamento.OpçãoServiços,OFFSET(Import.PLQ,$A213-1,AY$15-1,1,1),IF($E213&lt;&gt;1,IF(ISNUMBER(INDEX(Import.PLE,Detalhamento!$E213,Detalhamento!AY$15)),IF(INDEX(Import.PLE,Detalhamento!$E213,Detalhamento!AY$15)&lt;=mediçao,OFFSET(Import.PLQ,$A213-1,AY$15-1,1,1),0),0),PLE!$AA$28*OFFSET(Import.PLQ,$A213-1,AY$15-1,1,1)),IF($E213&lt;&gt;1,IF(ISNUMBER(INDEX(Import.PLE,Detalhamento!$E213,Detalhamento!AY$15)),IF(INDEX(Import.PLE,Detalhamento!$E213,Detalhamento!AY$15)&lt;=mediçao,0,OFFSET(Import.PLQ,$A213-1,AY$15-1,1,1)),OFFSET(Import.PLQ,$A213-1,AY$15-1,1,1)),(1-PLE!$AA$28)*OFFSET(Import.PLQ,$A213-1,AY$15-1,1,1))))</f>
        <v>0</v>
      </c>
      <c r="AZ213" s="144">
        <f ca="1">IF(AZ$13="",0,CHOOSE(Detalhamento.OpçãoServiços,OFFSET(Import.PLQ,$A213-1,AZ$15-1,1,1),IF($E213&lt;&gt;1,IF(ISNUMBER(INDEX(Import.PLE,Detalhamento!$E213,Detalhamento!AZ$15)),IF(INDEX(Import.PLE,Detalhamento!$E213,Detalhamento!AZ$15)&lt;=mediçao,OFFSET(Import.PLQ,$A213-1,AZ$15-1,1,1),0),0),PLE!$AA$28*OFFSET(Import.PLQ,$A213-1,AZ$15-1,1,1)),IF($E213&lt;&gt;1,IF(ISNUMBER(INDEX(Import.PLE,Detalhamento!$E213,Detalhamento!AZ$15)),IF(INDEX(Import.PLE,Detalhamento!$E213,Detalhamento!AZ$15)&lt;=mediçao,0,OFFSET(Import.PLQ,$A213-1,AZ$15-1,1,1)),OFFSET(Import.PLQ,$A213-1,AZ$15-1,1,1)),(1-PLE!$AA$28)*OFFSET(Import.PLQ,$A213-1,AZ$15-1,1,1))))</f>
        <v>0</v>
      </c>
      <c r="BA213" s="144">
        <f ca="1">IF(BA$13="",0,CHOOSE(Detalhamento.OpçãoServiços,OFFSET(Import.PLQ,$A213-1,BA$15-1,1,1),IF($E213&lt;&gt;1,IF(ISNUMBER(INDEX(Import.PLE,Detalhamento!$E213,Detalhamento!BA$15)),IF(INDEX(Import.PLE,Detalhamento!$E213,Detalhamento!BA$15)&lt;=mediçao,OFFSET(Import.PLQ,$A213-1,BA$15-1,1,1),0),0),PLE!$AA$28*OFFSET(Import.PLQ,$A213-1,BA$15-1,1,1)),IF($E213&lt;&gt;1,IF(ISNUMBER(INDEX(Import.PLE,Detalhamento!$E213,Detalhamento!BA$15)),IF(INDEX(Import.PLE,Detalhamento!$E213,Detalhamento!BA$15)&lt;=mediçao,0,OFFSET(Import.PLQ,$A213-1,BA$15-1,1,1)),OFFSET(Import.PLQ,$A213-1,BA$15-1,1,1)),(1-PLE!$AA$28)*OFFSET(Import.PLQ,$A213-1,BA$15-1,1,1))))</f>
        <v>0</v>
      </c>
      <c r="BB213" s="144">
        <f ca="1">IF(BB$13="",0,CHOOSE(Detalhamento.OpçãoServiços,OFFSET(Import.PLQ,$A213-1,BB$15-1,1,1),IF($E213&lt;&gt;1,IF(ISNUMBER(INDEX(Import.PLE,Detalhamento!$E213,Detalhamento!BB$15)),IF(INDEX(Import.PLE,Detalhamento!$E213,Detalhamento!BB$15)&lt;=mediçao,OFFSET(Import.PLQ,$A213-1,BB$15-1,1,1),0),0),PLE!$AA$28*OFFSET(Import.PLQ,$A213-1,BB$15-1,1,1)),IF($E213&lt;&gt;1,IF(ISNUMBER(INDEX(Import.PLE,Detalhamento!$E213,Detalhamento!BB$15)),IF(INDEX(Import.PLE,Detalhamento!$E213,Detalhamento!BB$15)&lt;=mediçao,0,OFFSET(Import.PLQ,$A213-1,BB$15-1,1,1)),OFFSET(Import.PLQ,$A213-1,BB$15-1,1,1)),(1-PLE!$AA$28)*OFFSET(Import.PLQ,$A213-1,BB$15-1,1,1))))</f>
        <v>0</v>
      </c>
      <c r="BC213" s="144">
        <f ca="1">IF(BC$13="",0,CHOOSE(Detalhamento.OpçãoServiços,OFFSET(Import.PLQ,$A213-1,BC$15-1,1,1),IF($E213&lt;&gt;1,IF(ISNUMBER(INDEX(Import.PLE,Detalhamento!$E213,Detalhamento!BC$15)),IF(INDEX(Import.PLE,Detalhamento!$E213,Detalhamento!BC$15)&lt;=mediçao,OFFSET(Import.PLQ,$A213-1,BC$15-1,1,1),0),0),PLE!$AA$28*OFFSET(Import.PLQ,$A213-1,BC$15-1,1,1)),IF($E213&lt;&gt;1,IF(ISNUMBER(INDEX(Import.PLE,Detalhamento!$E213,Detalhamento!BC$15)),IF(INDEX(Import.PLE,Detalhamento!$E213,Detalhamento!BC$15)&lt;=mediçao,0,OFFSET(Import.PLQ,$A213-1,BC$15-1,1,1)),OFFSET(Import.PLQ,$A213-1,BC$15-1,1,1)),(1-PLE!$AA$28)*OFFSET(Import.PLQ,$A213-1,BC$15-1,1,1))))</f>
        <v>0</v>
      </c>
      <c r="BD213" s="144">
        <f ca="1">IF(BD$13="",0,CHOOSE(Detalhamento.OpçãoServiços,OFFSET(Import.PLQ,$A213-1,BD$15-1,1,1),IF($E213&lt;&gt;1,IF(ISNUMBER(INDEX(Import.PLE,Detalhamento!$E213,Detalhamento!BD$15)),IF(INDEX(Import.PLE,Detalhamento!$E213,Detalhamento!BD$15)&lt;=mediçao,OFFSET(Import.PLQ,$A213-1,BD$15-1,1,1),0),0),PLE!$AA$28*OFFSET(Import.PLQ,$A213-1,BD$15-1,1,1)),IF($E213&lt;&gt;1,IF(ISNUMBER(INDEX(Import.PLE,Detalhamento!$E213,Detalhamento!BD$15)),IF(INDEX(Import.PLE,Detalhamento!$E213,Detalhamento!BD$15)&lt;=mediçao,0,OFFSET(Import.PLQ,$A213-1,BD$15-1,1,1)),OFFSET(Import.PLQ,$A213-1,BD$15-1,1,1)),(1-PLE!$AA$28)*OFFSET(Import.PLQ,$A213-1,BD$15-1,1,1))))</f>
        <v>0</v>
      </c>
      <c r="BE213" s="144">
        <f ca="1">IF(BE$13="",0,CHOOSE(Detalhamento.OpçãoServiços,OFFSET(Import.PLQ,$A213-1,BE$15-1,1,1),IF($E213&lt;&gt;1,IF(ISNUMBER(INDEX(Import.PLE,Detalhamento!$E213,Detalhamento!BE$15)),IF(INDEX(Import.PLE,Detalhamento!$E213,Detalhamento!BE$15)&lt;=mediçao,OFFSET(Import.PLQ,$A213-1,BE$15-1,1,1),0),0),PLE!$AA$28*OFFSET(Import.PLQ,$A213-1,BE$15-1,1,1)),IF($E213&lt;&gt;1,IF(ISNUMBER(INDEX(Import.PLE,Detalhamento!$E213,Detalhamento!BE$15)),IF(INDEX(Import.PLE,Detalhamento!$E213,Detalhamento!BE$15)&lt;=mediçao,0,OFFSET(Import.PLQ,$A213-1,BE$15-1,1,1)),OFFSET(Import.PLQ,$A213-1,BE$15-1,1,1)),(1-PLE!$AA$28)*OFFSET(Import.PLQ,$A213-1,BE$15-1,1,1))))</f>
        <v>0</v>
      </c>
      <c r="BF213" s="144">
        <f ca="1">IF(BF$13="",0,CHOOSE(Detalhamento.OpçãoServiços,OFFSET(Import.PLQ,$A213-1,BF$15-1,1,1),IF($E213&lt;&gt;1,IF(ISNUMBER(INDEX(Import.PLE,Detalhamento!$E213,Detalhamento!BF$15)),IF(INDEX(Import.PLE,Detalhamento!$E213,Detalhamento!BF$15)&lt;=mediçao,OFFSET(Import.PLQ,$A213-1,BF$15-1,1,1),0),0),PLE!$AA$28*OFFSET(Import.PLQ,$A213-1,BF$15-1,1,1)),IF($E213&lt;&gt;1,IF(ISNUMBER(INDEX(Import.PLE,Detalhamento!$E213,Detalhamento!BF$15)),IF(INDEX(Import.PLE,Detalhamento!$E213,Detalhamento!BF$15)&lt;=mediçao,0,OFFSET(Import.PLQ,$A213-1,BF$15-1,1,1)),OFFSET(Import.PLQ,$A213-1,BF$15-1,1,1)),(1-PLE!$AA$28)*OFFSET(Import.PLQ,$A213-1,BF$15-1,1,1))))</f>
        <v>0</v>
      </c>
      <c r="BG213" s="144">
        <f ca="1">IF(BG$13="",0,CHOOSE(Detalhamento.OpçãoServiços,OFFSET(Import.PLQ,$A213-1,BG$15-1,1,1),IF($E213&lt;&gt;1,IF(ISNUMBER(INDEX(Import.PLE,Detalhamento!$E213,Detalhamento!BG$15)),IF(INDEX(Import.PLE,Detalhamento!$E213,Detalhamento!BG$15)&lt;=mediçao,OFFSET(Import.PLQ,$A213-1,BG$15-1,1,1),0),0),PLE!$AA$28*OFFSET(Import.PLQ,$A213-1,BG$15-1,1,1)),IF($E213&lt;&gt;1,IF(ISNUMBER(INDEX(Import.PLE,Detalhamento!$E213,Detalhamento!BG$15)),IF(INDEX(Import.PLE,Detalhamento!$E213,Detalhamento!BG$15)&lt;=mediçao,0,OFFSET(Import.PLQ,$A213-1,BG$15-1,1,1)),OFFSET(Import.PLQ,$A213-1,BG$15-1,1,1)),(1-PLE!$AA$28)*OFFSET(Import.PLQ,$A213-1,BG$15-1,1,1))))</f>
        <v>0</v>
      </c>
      <c r="BH213" s="144">
        <f ca="1">IF(BH$13="",0,CHOOSE(Detalhamento.OpçãoServiços,OFFSET(Import.PLQ,$A213-1,BH$15-1,1,1),IF($E213&lt;&gt;1,IF(ISNUMBER(INDEX(Import.PLE,Detalhamento!$E213,Detalhamento!BH$15)),IF(INDEX(Import.PLE,Detalhamento!$E213,Detalhamento!BH$15)&lt;=mediçao,OFFSET(Import.PLQ,$A213-1,BH$15-1,1,1),0),0),PLE!$AA$28*OFFSET(Import.PLQ,$A213-1,BH$15-1,1,1)),IF($E213&lt;&gt;1,IF(ISNUMBER(INDEX(Import.PLE,Detalhamento!$E213,Detalhamento!BH$15)),IF(INDEX(Import.PLE,Detalhamento!$E213,Detalhamento!BH$15)&lt;=mediçao,0,OFFSET(Import.PLQ,$A213-1,BH$15-1,1,1)),OFFSET(Import.PLQ,$A213-1,BH$15-1,1,1)),(1-PLE!$AA$28)*OFFSET(Import.PLQ,$A213-1,BH$15-1,1,1))))</f>
        <v>0</v>
      </c>
      <c r="BI213" s="144">
        <f ca="1">IF(BI$13="",0,CHOOSE(Detalhamento.OpçãoServiços,OFFSET(Import.PLQ,$A213-1,BI$15-1,1,1),IF($E213&lt;&gt;1,IF(ISNUMBER(INDEX(Import.PLE,Detalhamento!$E213,Detalhamento!BI$15)),IF(INDEX(Import.PLE,Detalhamento!$E213,Detalhamento!BI$15)&lt;=mediçao,OFFSET(Import.PLQ,$A213-1,BI$15-1,1,1),0),0),PLE!$AA$28*OFFSET(Import.PLQ,$A213-1,BI$15-1,1,1)),IF($E213&lt;&gt;1,IF(ISNUMBER(INDEX(Import.PLE,Detalhamento!$E213,Detalhamento!BI$15)),IF(INDEX(Import.PLE,Detalhamento!$E213,Detalhamento!BI$15)&lt;=mediçao,0,OFFSET(Import.PLQ,$A213-1,BI$15-1,1,1)),OFFSET(Import.PLQ,$A213-1,BI$15-1,1,1)),(1-PLE!$AA$28)*OFFSET(Import.PLQ,$A213-1,BI$15-1,1,1))))</f>
        <v>0</v>
      </c>
    </row>
    <row r="214" spans="1:61" ht="30" x14ac:dyDescent="0.2">
      <c r="A214" s="155">
        <v>170</v>
      </c>
      <c r="B214" s="21" t="str">
        <f t="shared" ca="1" si="33"/>
        <v>Serviço</v>
      </c>
      <c r="E214" s="153">
        <f t="shared" ca="1" si="34"/>
        <v>24</v>
      </c>
      <c r="F214" s="154">
        <f t="shared" ca="1" si="35"/>
        <v>240170</v>
      </c>
      <c r="G214" s="154" t="str">
        <f t="shared" ca="1" si="32"/>
        <v>2.6.1</v>
      </c>
      <c r="H214" s="182" t="str">
        <f t="shared" ca="1" si="32"/>
        <v>CHAPISCO APLICADO EM ALVENARIAS E ESTRUTURAS DE CONCRETO INTERNAS, COM COLHER DE PEDREIRO.  ARGAMASSA TRAÇO 1:3 COM PREPARO EM BETONEIRA 400L. AF_06/2014</v>
      </c>
      <c r="I214" s="37" t="str">
        <f t="shared" ca="1" si="36"/>
        <v>M2</v>
      </c>
      <c r="J214" s="144">
        <f t="shared" ca="1" si="37"/>
        <v>300.05</v>
      </c>
      <c r="K214" s="67"/>
      <c r="L214" s="144">
        <f ca="1">IF(L$13="",0,CHOOSE(Detalhamento.OpçãoServiços,OFFSET(Import.PLQ,$A214-1,L$15-1,1,1),IF($E214&lt;&gt;1,IF(ISNUMBER(INDEX(Import.PLE,Detalhamento!$E214,Detalhamento!L$15)),IF(INDEX(Import.PLE,Detalhamento!$E214,Detalhamento!L$15)&lt;=mediçao,OFFSET(Import.PLQ,$A214-1,L$15-1,1,1),0),0),PLE!$AA$28*OFFSET(Import.PLQ,$A214-1,L$15-1,1,1)),IF($E214&lt;&gt;1,IF(ISNUMBER(INDEX(Import.PLE,Detalhamento!$E214,Detalhamento!L$15)),IF(INDEX(Import.PLE,Detalhamento!$E214,Detalhamento!L$15)&lt;=mediçao,0,OFFSET(Import.PLQ,$A214-1,L$15-1,1,1)),OFFSET(Import.PLQ,$A214-1,L$15-1,1,1)),(1-PLE!$AA$28)*OFFSET(Import.PLQ,$A214-1,L$15-1,1,1))))</f>
        <v>300.05</v>
      </c>
      <c r="M214" s="144">
        <f ca="1">IF(M$13="",0,CHOOSE(Detalhamento.OpçãoServiços,OFFSET(Import.PLQ,$A214-1,M$15-1,1,1),IF($E214&lt;&gt;1,IF(ISNUMBER(INDEX(Import.PLE,Detalhamento!$E214,Detalhamento!M$15)),IF(INDEX(Import.PLE,Detalhamento!$E214,Detalhamento!M$15)&lt;=mediçao,OFFSET(Import.PLQ,$A214-1,M$15-1,1,1),0),0),PLE!$AA$28*OFFSET(Import.PLQ,$A214-1,M$15-1,1,1)),IF($E214&lt;&gt;1,IF(ISNUMBER(INDEX(Import.PLE,Detalhamento!$E214,Detalhamento!M$15)),IF(INDEX(Import.PLE,Detalhamento!$E214,Detalhamento!M$15)&lt;=mediçao,0,OFFSET(Import.PLQ,$A214-1,M$15-1,1,1)),OFFSET(Import.PLQ,$A214-1,M$15-1,1,1)),(1-PLE!$AA$28)*OFFSET(Import.PLQ,$A214-1,M$15-1,1,1))))</f>
        <v>0</v>
      </c>
      <c r="N214" s="144">
        <f ca="1">IF(N$13="",0,CHOOSE(Detalhamento.OpçãoServiços,OFFSET(Import.PLQ,$A214-1,N$15-1,1,1),IF($E214&lt;&gt;1,IF(ISNUMBER(INDEX(Import.PLE,Detalhamento!$E214,Detalhamento!N$15)),IF(INDEX(Import.PLE,Detalhamento!$E214,Detalhamento!N$15)&lt;=mediçao,OFFSET(Import.PLQ,$A214-1,N$15-1,1,1),0),0),PLE!$AA$28*OFFSET(Import.PLQ,$A214-1,N$15-1,1,1)),IF($E214&lt;&gt;1,IF(ISNUMBER(INDEX(Import.PLE,Detalhamento!$E214,Detalhamento!N$15)),IF(INDEX(Import.PLE,Detalhamento!$E214,Detalhamento!N$15)&lt;=mediçao,0,OFFSET(Import.PLQ,$A214-1,N$15-1,1,1)),OFFSET(Import.PLQ,$A214-1,N$15-1,1,1)),(1-PLE!$AA$28)*OFFSET(Import.PLQ,$A214-1,N$15-1,1,1))))</f>
        <v>0</v>
      </c>
      <c r="O214" s="144">
        <f ca="1">IF(O$13="",0,CHOOSE(Detalhamento.OpçãoServiços,OFFSET(Import.PLQ,$A214-1,O$15-1,1,1),IF($E214&lt;&gt;1,IF(ISNUMBER(INDEX(Import.PLE,Detalhamento!$E214,Detalhamento!O$15)),IF(INDEX(Import.PLE,Detalhamento!$E214,Detalhamento!O$15)&lt;=mediçao,OFFSET(Import.PLQ,$A214-1,O$15-1,1,1),0),0),PLE!$AA$28*OFFSET(Import.PLQ,$A214-1,O$15-1,1,1)),IF($E214&lt;&gt;1,IF(ISNUMBER(INDEX(Import.PLE,Detalhamento!$E214,Detalhamento!O$15)),IF(INDEX(Import.PLE,Detalhamento!$E214,Detalhamento!O$15)&lt;=mediçao,0,OFFSET(Import.PLQ,$A214-1,O$15-1,1,1)),OFFSET(Import.PLQ,$A214-1,O$15-1,1,1)),(1-PLE!$AA$28)*OFFSET(Import.PLQ,$A214-1,O$15-1,1,1))))</f>
        <v>0</v>
      </c>
      <c r="P214" s="144">
        <f ca="1">IF(P$13="",0,CHOOSE(Detalhamento.OpçãoServiços,OFFSET(Import.PLQ,$A214-1,P$15-1,1,1),IF($E214&lt;&gt;1,IF(ISNUMBER(INDEX(Import.PLE,Detalhamento!$E214,Detalhamento!P$15)),IF(INDEX(Import.PLE,Detalhamento!$E214,Detalhamento!P$15)&lt;=mediçao,OFFSET(Import.PLQ,$A214-1,P$15-1,1,1),0),0),PLE!$AA$28*OFFSET(Import.PLQ,$A214-1,P$15-1,1,1)),IF($E214&lt;&gt;1,IF(ISNUMBER(INDEX(Import.PLE,Detalhamento!$E214,Detalhamento!P$15)),IF(INDEX(Import.PLE,Detalhamento!$E214,Detalhamento!P$15)&lt;=mediçao,0,OFFSET(Import.PLQ,$A214-1,P$15-1,1,1)),OFFSET(Import.PLQ,$A214-1,P$15-1,1,1)),(1-PLE!$AA$28)*OFFSET(Import.PLQ,$A214-1,P$15-1,1,1))))</f>
        <v>0</v>
      </c>
      <c r="Q214" s="144">
        <f ca="1">IF(Q$13="",0,CHOOSE(Detalhamento.OpçãoServiços,OFFSET(Import.PLQ,$A214-1,Q$15-1,1,1),IF($E214&lt;&gt;1,IF(ISNUMBER(INDEX(Import.PLE,Detalhamento!$E214,Detalhamento!Q$15)),IF(INDEX(Import.PLE,Detalhamento!$E214,Detalhamento!Q$15)&lt;=mediçao,OFFSET(Import.PLQ,$A214-1,Q$15-1,1,1),0),0),PLE!$AA$28*OFFSET(Import.PLQ,$A214-1,Q$15-1,1,1)),IF($E214&lt;&gt;1,IF(ISNUMBER(INDEX(Import.PLE,Detalhamento!$E214,Detalhamento!Q$15)),IF(INDEX(Import.PLE,Detalhamento!$E214,Detalhamento!Q$15)&lt;=mediçao,0,OFFSET(Import.PLQ,$A214-1,Q$15-1,1,1)),OFFSET(Import.PLQ,$A214-1,Q$15-1,1,1)),(1-PLE!$AA$28)*OFFSET(Import.PLQ,$A214-1,Q$15-1,1,1))))</f>
        <v>0</v>
      </c>
      <c r="R214" s="144">
        <f ca="1">IF(R$13="",0,CHOOSE(Detalhamento.OpçãoServiços,OFFSET(Import.PLQ,$A214-1,R$15-1,1,1),IF($E214&lt;&gt;1,IF(ISNUMBER(INDEX(Import.PLE,Detalhamento!$E214,Detalhamento!R$15)),IF(INDEX(Import.PLE,Detalhamento!$E214,Detalhamento!R$15)&lt;=mediçao,OFFSET(Import.PLQ,$A214-1,R$15-1,1,1),0),0),PLE!$AA$28*OFFSET(Import.PLQ,$A214-1,R$15-1,1,1)),IF($E214&lt;&gt;1,IF(ISNUMBER(INDEX(Import.PLE,Detalhamento!$E214,Detalhamento!R$15)),IF(INDEX(Import.PLE,Detalhamento!$E214,Detalhamento!R$15)&lt;=mediçao,0,OFFSET(Import.PLQ,$A214-1,R$15-1,1,1)),OFFSET(Import.PLQ,$A214-1,R$15-1,1,1)),(1-PLE!$AA$28)*OFFSET(Import.PLQ,$A214-1,R$15-1,1,1))))</f>
        <v>0</v>
      </c>
      <c r="S214" s="144">
        <f ca="1">IF(S$13="",0,CHOOSE(Detalhamento.OpçãoServiços,OFFSET(Import.PLQ,$A214-1,S$15-1,1,1),IF($E214&lt;&gt;1,IF(ISNUMBER(INDEX(Import.PLE,Detalhamento!$E214,Detalhamento!S$15)),IF(INDEX(Import.PLE,Detalhamento!$E214,Detalhamento!S$15)&lt;=mediçao,OFFSET(Import.PLQ,$A214-1,S$15-1,1,1),0),0),PLE!$AA$28*OFFSET(Import.PLQ,$A214-1,S$15-1,1,1)),IF($E214&lt;&gt;1,IF(ISNUMBER(INDEX(Import.PLE,Detalhamento!$E214,Detalhamento!S$15)),IF(INDEX(Import.PLE,Detalhamento!$E214,Detalhamento!S$15)&lt;=mediçao,0,OFFSET(Import.PLQ,$A214-1,S$15-1,1,1)),OFFSET(Import.PLQ,$A214-1,S$15-1,1,1)),(1-PLE!$AA$28)*OFFSET(Import.PLQ,$A214-1,S$15-1,1,1))))</f>
        <v>0</v>
      </c>
      <c r="T214" s="144">
        <f ca="1">IF(T$13="",0,CHOOSE(Detalhamento.OpçãoServiços,OFFSET(Import.PLQ,$A214-1,T$15-1,1,1),IF($E214&lt;&gt;1,IF(ISNUMBER(INDEX(Import.PLE,Detalhamento!$E214,Detalhamento!T$15)),IF(INDEX(Import.PLE,Detalhamento!$E214,Detalhamento!T$15)&lt;=mediçao,OFFSET(Import.PLQ,$A214-1,T$15-1,1,1),0),0),PLE!$AA$28*OFFSET(Import.PLQ,$A214-1,T$15-1,1,1)),IF($E214&lt;&gt;1,IF(ISNUMBER(INDEX(Import.PLE,Detalhamento!$E214,Detalhamento!T$15)),IF(INDEX(Import.PLE,Detalhamento!$E214,Detalhamento!T$15)&lt;=mediçao,0,OFFSET(Import.PLQ,$A214-1,T$15-1,1,1)),OFFSET(Import.PLQ,$A214-1,T$15-1,1,1)),(1-PLE!$AA$28)*OFFSET(Import.PLQ,$A214-1,T$15-1,1,1))))</f>
        <v>0</v>
      </c>
      <c r="U214" s="144">
        <f ca="1">IF(U$13="",0,CHOOSE(Detalhamento.OpçãoServiços,OFFSET(Import.PLQ,$A214-1,U$15-1,1,1),IF($E214&lt;&gt;1,IF(ISNUMBER(INDEX(Import.PLE,Detalhamento!$E214,Detalhamento!U$15)),IF(INDEX(Import.PLE,Detalhamento!$E214,Detalhamento!U$15)&lt;=mediçao,OFFSET(Import.PLQ,$A214-1,U$15-1,1,1),0),0),PLE!$AA$28*OFFSET(Import.PLQ,$A214-1,U$15-1,1,1)),IF($E214&lt;&gt;1,IF(ISNUMBER(INDEX(Import.PLE,Detalhamento!$E214,Detalhamento!U$15)),IF(INDEX(Import.PLE,Detalhamento!$E214,Detalhamento!U$15)&lt;=mediçao,0,OFFSET(Import.PLQ,$A214-1,U$15-1,1,1)),OFFSET(Import.PLQ,$A214-1,U$15-1,1,1)),(1-PLE!$AA$28)*OFFSET(Import.PLQ,$A214-1,U$15-1,1,1))))</f>
        <v>0</v>
      </c>
      <c r="V214" s="144">
        <f ca="1">IF(V$13="",0,CHOOSE(Detalhamento.OpçãoServiços,OFFSET(Import.PLQ,$A214-1,V$15-1,1,1),IF($E214&lt;&gt;1,IF(ISNUMBER(INDEX(Import.PLE,Detalhamento!$E214,Detalhamento!V$15)),IF(INDEX(Import.PLE,Detalhamento!$E214,Detalhamento!V$15)&lt;=mediçao,OFFSET(Import.PLQ,$A214-1,V$15-1,1,1),0),0),PLE!$AA$28*OFFSET(Import.PLQ,$A214-1,V$15-1,1,1)),IF($E214&lt;&gt;1,IF(ISNUMBER(INDEX(Import.PLE,Detalhamento!$E214,Detalhamento!V$15)),IF(INDEX(Import.PLE,Detalhamento!$E214,Detalhamento!V$15)&lt;=mediçao,0,OFFSET(Import.PLQ,$A214-1,V$15-1,1,1)),OFFSET(Import.PLQ,$A214-1,V$15-1,1,1)),(1-PLE!$AA$28)*OFFSET(Import.PLQ,$A214-1,V$15-1,1,1))))</f>
        <v>0</v>
      </c>
      <c r="W214" s="144">
        <f ca="1">IF(W$13="",0,CHOOSE(Detalhamento.OpçãoServiços,OFFSET(Import.PLQ,$A214-1,W$15-1,1,1),IF($E214&lt;&gt;1,IF(ISNUMBER(INDEX(Import.PLE,Detalhamento!$E214,Detalhamento!W$15)),IF(INDEX(Import.PLE,Detalhamento!$E214,Detalhamento!W$15)&lt;=mediçao,OFFSET(Import.PLQ,$A214-1,W$15-1,1,1),0),0),PLE!$AA$28*OFFSET(Import.PLQ,$A214-1,W$15-1,1,1)),IF($E214&lt;&gt;1,IF(ISNUMBER(INDEX(Import.PLE,Detalhamento!$E214,Detalhamento!W$15)),IF(INDEX(Import.PLE,Detalhamento!$E214,Detalhamento!W$15)&lt;=mediçao,0,OFFSET(Import.PLQ,$A214-1,W$15-1,1,1)),OFFSET(Import.PLQ,$A214-1,W$15-1,1,1)),(1-PLE!$AA$28)*OFFSET(Import.PLQ,$A214-1,W$15-1,1,1))))</f>
        <v>0</v>
      </c>
      <c r="X214" s="144">
        <f ca="1">IF(X$13="",0,CHOOSE(Detalhamento.OpçãoServiços,OFFSET(Import.PLQ,$A214-1,X$15-1,1,1),IF($E214&lt;&gt;1,IF(ISNUMBER(INDEX(Import.PLE,Detalhamento!$E214,Detalhamento!X$15)),IF(INDEX(Import.PLE,Detalhamento!$E214,Detalhamento!X$15)&lt;=mediçao,OFFSET(Import.PLQ,$A214-1,X$15-1,1,1),0),0),PLE!$AA$28*OFFSET(Import.PLQ,$A214-1,X$15-1,1,1)),IF($E214&lt;&gt;1,IF(ISNUMBER(INDEX(Import.PLE,Detalhamento!$E214,Detalhamento!X$15)),IF(INDEX(Import.PLE,Detalhamento!$E214,Detalhamento!X$15)&lt;=mediçao,0,OFFSET(Import.PLQ,$A214-1,X$15-1,1,1)),OFFSET(Import.PLQ,$A214-1,X$15-1,1,1)),(1-PLE!$AA$28)*OFFSET(Import.PLQ,$A214-1,X$15-1,1,1))))</f>
        <v>0</v>
      </c>
      <c r="Y214" s="144">
        <f ca="1">IF(Y$13="",0,CHOOSE(Detalhamento.OpçãoServiços,OFFSET(Import.PLQ,$A214-1,Y$15-1,1,1),IF($E214&lt;&gt;1,IF(ISNUMBER(INDEX(Import.PLE,Detalhamento!$E214,Detalhamento!Y$15)),IF(INDEX(Import.PLE,Detalhamento!$E214,Detalhamento!Y$15)&lt;=mediçao,OFFSET(Import.PLQ,$A214-1,Y$15-1,1,1),0),0),PLE!$AA$28*OFFSET(Import.PLQ,$A214-1,Y$15-1,1,1)),IF($E214&lt;&gt;1,IF(ISNUMBER(INDEX(Import.PLE,Detalhamento!$E214,Detalhamento!Y$15)),IF(INDEX(Import.PLE,Detalhamento!$E214,Detalhamento!Y$15)&lt;=mediçao,0,OFFSET(Import.PLQ,$A214-1,Y$15-1,1,1)),OFFSET(Import.PLQ,$A214-1,Y$15-1,1,1)),(1-PLE!$AA$28)*OFFSET(Import.PLQ,$A214-1,Y$15-1,1,1))))</f>
        <v>0</v>
      </c>
      <c r="Z214" s="144">
        <f ca="1">IF(Z$13="",0,CHOOSE(Detalhamento.OpçãoServiços,OFFSET(Import.PLQ,$A214-1,Z$15-1,1,1),IF($E214&lt;&gt;1,IF(ISNUMBER(INDEX(Import.PLE,Detalhamento!$E214,Detalhamento!Z$15)),IF(INDEX(Import.PLE,Detalhamento!$E214,Detalhamento!Z$15)&lt;=mediçao,OFFSET(Import.PLQ,$A214-1,Z$15-1,1,1),0),0),PLE!$AA$28*OFFSET(Import.PLQ,$A214-1,Z$15-1,1,1)),IF($E214&lt;&gt;1,IF(ISNUMBER(INDEX(Import.PLE,Detalhamento!$E214,Detalhamento!Z$15)),IF(INDEX(Import.PLE,Detalhamento!$E214,Detalhamento!Z$15)&lt;=mediçao,0,OFFSET(Import.PLQ,$A214-1,Z$15-1,1,1)),OFFSET(Import.PLQ,$A214-1,Z$15-1,1,1)),(1-PLE!$AA$28)*OFFSET(Import.PLQ,$A214-1,Z$15-1,1,1))))</f>
        <v>0</v>
      </c>
      <c r="AA214" s="144">
        <f ca="1">IF(AA$13="",0,CHOOSE(Detalhamento.OpçãoServiços,OFFSET(Import.PLQ,$A214-1,AA$15-1,1,1),IF($E214&lt;&gt;1,IF(ISNUMBER(INDEX(Import.PLE,Detalhamento!$E214,Detalhamento!AA$15)),IF(INDEX(Import.PLE,Detalhamento!$E214,Detalhamento!AA$15)&lt;=mediçao,OFFSET(Import.PLQ,$A214-1,AA$15-1,1,1),0),0),PLE!$AA$28*OFFSET(Import.PLQ,$A214-1,AA$15-1,1,1)),IF($E214&lt;&gt;1,IF(ISNUMBER(INDEX(Import.PLE,Detalhamento!$E214,Detalhamento!AA$15)),IF(INDEX(Import.PLE,Detalhamento!$E214,Detalhamento!AA$15)&lt;=mediçao,0,OFFSET(Import.PLQ,$A214-1,AA$15-1,1,1)),OFFSET(Import.PLQ,$A214-1,AA$15-1,1,1)),(1-PLE!$AA$28)*OFFSET(Import.PLQ,$A214-1,AA$15-1,1,1))))</f>
        <v>0</v>
      </c>
      <c r="AB214" s="144">
        <f ca="1">IF(AB$13="",0,CHOOSE(Detalhamento.OpçãoServiços,OFFSET(Import.PLQ,$A214-1,AB$15-1,1,1),IF($E214&lt;&gt;1,IF(ISNUMBER(INDEX(Import.PLE,Detalhamento!$E214,Detalhamento!AB$15)),IF(INDEX(Import.PLE,Detalhamento!$E214,Detalhamento!AB$15)&lt;=mediçao,OFFSET(Import.PLQ,$A214-1,AB$15-1,1,1),0),0),PLE!$AA$28*OFFSET(Import.PLQ,$A214-1,AB$15-1,1,1)),IF($E214&lt;&gt;1,IF(ISNUMBER(INDEX(Import.PLE,Detalhamento!$E214,Detalhamento!AB$15)),IF(INDEX(Import.PLE,Detalhamento!$E214,Detalhamento!AB$15)&lt;=mediçao,0,OFFSET(Import.PLQ,$A214-1,AB$15-1,1,1)),OFFSET(Import.PLQ,$A214-1,AB$15-1,1,1)),(1-PLE!$AA$28)*OFFSET(Import.PLQ,$A214-1,AB$15-1,1,1))))</f>
        <v>0</v>
      </c>
      <c r="AC214" s="144">
        <f ca="1">IF(AC$13="",0,CHOOSE(Detalhamento.OpçãoServiços,OFFSET(Import.PLQ,$A214-1,AC$15-1,1,1),IF($E214&lt;&gt;1,IF(ISNUMBER(INDEX(Import.PLE,Detalhamento!$E214,Detalhamento!AC$15)),IF(INDEX(Import.PLE,Detalhamento!$E214,Detalhamento!AC$15)&lt;=mediçao,OFFSET(Import.PLQ,$A214-1,AC$15-1,1,1),0),0),PLE!$AA$28*OFFSET(Import.PLQ,$A214-1,AC$15-1,1,1)),IF($E214&lt;&gt;1,IF(ISNUMBER(INDEX(Import.PLE,Detalhamento!$E214,Detalhamento!AC$15)),IF(INDEX(Import.PLE,Detalhamento!$E214,Detalhamento!AC$15)&lt;=mediçao,0,OFFSET(Import.PLQ,$A214-1,AC$15-1,1,1)),OFFSET(Import.PLQ,$A214-1,AC$15-1,1,1)),(1-PLE!$AA$28)*OFFSET(Import.PLQ,$A214-1,AC$15-1,1,1))))</f>
        <v>0</v>
      </c>
      <c r="AD214" s="144">
        <f ca="1">IF(AD$13="",0,CHOOSE(Detalhamento.OpçãoServiços,OFFSET(Import.PLQ,$A214-1,AD$15-1,1,1),IF($E214&lt;&gt;1,IF(ISNUMBER(INDEX(Import.PLE,Detalhamento!$E214,Detalhamento!AD$15)),IF(INDEX(Import.PLE,Detalhamento!$E214,Detalhamento!AD$15)&lt;=mediçao,OFFSET(Import.PLQ,$A214-1,AD$15-1,1,1),0),0),PLE!$AA$28*OFFSET(Import.PLQ,$A214-1,AD$15-1,1,1)),IF($E214&lt;&gt;1,IF(ISNUMBER(INDEX(Import.PLE,Detalhamento!$E214,Detalhamento!AD$15)),IF(INDEX(Import.PLE,Detalhamento!$E214,Detalhamento!AD$15)&lt;=mediçao,0,OFFSET(Import.PLQ,$A214-1,AD$15-1,1,1)),OFFSET(Import.PLQ,$A214-1,AD$15-1,1,1)),(1-PLE!$AA$28)*OFFSET(Import.PLQ,$A214-1,AD$15-1,1,1))))</f>
        <v>0</v>
      </c>
      <c r="AE214" s="144">
        <f ca="1">IF(AE$13="",0,CHOOSE(Detalhamento.OpçãoServiços,OFFSET(Import.PLQ,$A214-1,AE$15-1,1,1),IF($E214&lt;&gt;1,IF(ISNUMBER(INDEX(Import.PLE,Detalhamento!$E214,Detalhamento!AE$15)),IF(INDEX(Import.PLE,Detalhamento!$E214,Detalhamento!AE$15)&lt;=mediçao,OFFSET(Import.PLQ,$A214-1,AE$15-1,1,1),0),0),PLE!$AA$28*OFFSET(Import.PLQ,$A214-1,AE$15-1,1,1)),IF($E214&lt;&gt;1,IF(ISNUMBER(INDEX(Import.PLE,Detalhamento!$E214,Detalhamento!AE$15)),IF(INDEX(Import.PLE,Detalhamento!$E214,Detalhamento!AE$15)&lt;=mediçao,0,OFFSET(Import.PLQ,$A214-1,AE$15-1,1,1)),OFFSET(Import.PLQ,$A214-1,AE$15-1,1,1)),(1-PLE!$AA$28)*OFFSET(Import.PLQ,$A214-1,AE$15-1,1,1))))</f>
        <v>0</v>
      </c>
      <c r="AF214" s="144">
        <f ca="1">IF(AF$13="",0,CHOOSE(Detalhamento.OpçãoServiços,OFFSET(Import.PLQ,$A214-1,AF$15-1,1,1),IF($E214&lt;&gt;1,IF(ISNUMBER(INDEX(Import.PLE,Detalhamento!$E214,Detalhamento!AF$15)),IF(INDEX(Import.PLE,Detalhamento!$E214,Detalhamento!AF$15)&lt;=mediçao,OFFSET(Import.PLQ,$A214-1,AF$15-1,1,1),0),0),PLE!$AA$28*OFFSET(Import.PLQ,$A214-1,AF$15-1,1,1)),IF($E214&lt;&gt;1,IF(ISNUMBER(INDEX(Import.PLE,Detalhamento!$E214,Detalhamento!AF$15)),IF(INDEX(Import.PLE,Detalhamento!$E214,Detalhamento!AF$15)&lt;=mediçao,0,OFFSET(Import.PLQ,$A214-1,AF$15-1,1,1)),OFFSET(Import.PLQ,$A214-1,AF$15-1,1,1)),(1-PLE!$AA$28)*OFFSET(Import.PLQ,$A214-1,AF$15-1,1,1))))</f>
        <v>0</v>
      </c>
      <c r="AG214" s="144">
        <f ca="1">IF(AG$13="",0,CHOOSE(Detalhamento.OpçãoServiços,OFFSET(Import.PLQ,$A214-1,AG$15-1,1,1),IF($E214&lt;&gt;1,IF(ISNUMBER(INDEX(Import.PLE,Detalhamento!$E214,Detalhamento!AG$15)),IF(INDEX(Import.PLE,Detalhamento!$E214,Detalhamento!AG$15)&lt;=mediçao,OFFSET(Import.PLQ,$A214-1,AG$15-1,1,1),0),0),PLE!$AA$28*OFFSET(Import.PLQ,$A214-1,AG$15-1,1,1)),IF($E214&lt;&gt;1,IF(ISNUMBER(INDEX(Import.PLE,Detalhamento!$E214,Detalhamento!AG$15)),IF(INDEX(Import.PLE,Detalhamento!$E214,Detalhamento!AG$15)&lt;=mediçao,0,OFFSET(Import.PLQ,$A214-1,AG$15-1,1,1)),OFFSET(Import.PLQ,$A214-1,AG$15-1,1,1)),(1-PLE!$AA$28)*OFFSET(Import.PLQ,$A214-1,AG$15-1,1,1))))</f>
        <v>0</v>
      </c>
      <c r="AH214" s="144">
        <f ca="1">IF(AH$13="",0,CHOOSE(Detalhamento.OpçãoServiços,OFFSET(Import.PLQ,$A214-1,AH$15-1,1,1),IF($E214&lt;&gt;1,IF(ISNUMBER(INDEX(Import.PLE,Detalhamento!$E214,Detalhamento!AH$15)),IF(INDEX(Import.PLE,Detalhamento!$E214,Detalhamento!AH$15)&lt;=mediçao,OFFSET(Import.PLQ,$A214-1,AH$15-1,1,1),0),0),PLE!$AA$28*OFFSET(Import.PLQ,$A214-1,AH$15-1,1,1)),IF($E214&lt;&gt;1,IF(ISNUMBER(INDEX(Import.PLE,Detalhamento!$E214,Detalhamento!AH$15)),IF(INDEX(Import.PLE,Detalhamento!$E214,Detalhamento!AH$15)&lt;=mediçao,0,OFFSET(Import.PLQ,$A214-1,AH$15-1,1,1)),OFFSET(Import.PLQ,$A214-1,AH$15-1,1,1)),(1-PLE!$AA$28)*OFFSET(Import.PLQ,$A214-1,AH$15-1,1,1))))</f>
        <v>0</v>
      </c>
      <c r="AI214" s="144">
        <f ca="1">IF(AI$13="",0,CHOOSE(Detalhamento.OpçãoServiços,OFFSET(Import.PLQ,$A214-1,AI$15-1,1,1),IF($E214&lt;&gt;1,IF(ISNUMBER(INDEX(Import.PLE,Detalhamento!$E214,Detalhamento!AI$15)),IF(INDEX(Import.PLE,Detalhamento!$E214,Detalhamento!AI$15)&lt;=mediçao,OFFSET(Import.PLQ,$A214-1,AI$15-1,1,1),0),0),PLE!$AA$28*OFFSET(Import.PLQ,$A214-1,AI$15-1,1,1)),IF($E214&lt;&gt;1,IF(ISNUMBER(INDEX(Import.PLE,Detalhamento!$E214,Detalhamento!AI$15)),IF(INDEX(Import.PLE,Detalhamento!$E214,Detalhamento!AI$15)&lt;=mediçao,0,OFFSET(Import.PLQ,$A214-1,AI$15-1,1,1)),OFFSET(Import.PLQ,$A214-1,AI$15-1,1,1)),(1-PLE!$AA$28)*OFFSET(Import.PLQ,$A214-1,AI$15-1,1,1))))</f>
        <v>0</v>
      </c>
      <c r="AJ214" s="144">
        <f ca="1">IF(AJ$13="",0,CHOOSE(Detalhamento.OpçãoServiços,OFFSET(Import.PLQ,$A214-1,AJ$15-1,1,1),IF($E214&lt;&gt;1,IF(ISNUMBER(INDEX(Import.PLE,Detalhamento!$E214,Detalhamento!AJ$15)),IF(INDEX(Import.PLE,Detalhamento!$E214,Detalhamento!AJ$15)&lt;=mediçao,OFFSET(Import.PLQ,$A214-1,AJ$15-1,1,1),0),0),PLE!$AA$28*OFFSET(Import.PLQ,$A214-1,AJ$15-1,1,1)),IF($E214&lt;&gt;1,IF(ISNUMBER(INDEX(Import.PLE,Detalhamento!$E214,Detalhamento!AJ$15)),IF(INDEX(Import.PLE,Detalhamento!$E214,Detalhamento!AJ$15)&lt;=mediçao,0,OFFSET(Import.PLQ,$A214-1,AJ$15-1,1,1)),OFFSET(Import.PLQ,$A214-1,AJ$15-1,1,1)),(1-PLE!$AA$28)*OFFSET(Import.PLQ,$A214-1,AJ$15-1,1,1))))</f>
        <v>0</v>
      </c>
      <c r="AK214" s="144">
        <f ca="1">IF(AK$13="",0,CHOOSE(Detalhamento.OpçãoServiços,OFFSET(Import.PLQ,$A214-1,AK$15-1,1,1),IF($E214&lt;&gt;1,IF(ISNUMBER(INDEX(Import.PLE,Detalhamento!$E214,Detalhamento!AK$15)),IF(INDEX(Import.PLE,Detalhamento!$E214,Detalhamento!AK$15)&lt;=mediçao,OFFSET(Import.PLQ,$A214-1,AK$15-1,1,1),0),0),PLE!$AA$28*OFFSET(Import.PLQ,$A214-1,AK$15-1,1,1)),IF($E214&lt;&gt;1,IF(ISNUMBER(INDEX(Import.PLE,Detalhamento!$E214,Detalhamento!AK$15)),IF(INDEX(Import.PLE,Detalhamento!$E214,Detalhamento!AK$15)&lt;=mediçao,0,OFFSET(Import.PLQ,$A214-1,AK$15-1,1,1)),OFFSET(Import.PLQ,$A214-1,AK$15-1,1,1)),(1-PLE!$AA$28)*OFFSET(Import.PLQ,$A214-1,AK$15-1,1,1))))</f>
        <v>0</v>
      </c>
      <c r="AL214" s="144">
        <f ca="1">IF(AL$13="",0,CHOOSE(Detalhamento.OpçãoServiços,OFFSET(Import.PLQ,$A214-1,AL$15-1,1,1),IF($E214&lt;&gt;1,IF(ISNUMBER(INDEX(Import.PLE,Detalhamento!$E214,Detalhamento!AL$15)),IF(INDEX(Import.PLE,Detalhamento!$E214,Detalhamento!AL$15)&lt;=mediçao,OFFSET(Import.PLQ,$A214-1,AL$15-1,1,1),0),0),PLE!$AA$28*OFFSET(Import.PLQ,$A214-1,AL$15-1,1,1)),IF($E214&lt;&gt;1,IF(ISNUMBER(INDEX(Import.PLE,Detalhamento!$E214,Detalhamento!AL$15)),IF(INDEX(Import.PLE,Detalhamento!$E214,Detalhamento!AL$15)&lt;=mediçao,0,OFFSET(Import.PLQ,$A214-1,AL$15-1,1,1)),OFFSET(Import.PLQ,$A214-1,AL$15-1,1,1)),(1-PLE!$AA$28)*OFFSET(Import.PLQ,$A214-1,AL$15-1,1,1))))</f>
        <v>0</v>
      </c>
      <c r="AM214" s="144">
        <f ca="1">IF(AM$13="",0,CHOOSE(Detalhamento.OpçãoServiços,OFFSET(Import.PLQ,$A214-1,AM$15-1,1,1),IF($E214&lt;&gt;1,IF(ISNUMBER(INDEX(Import.PLE,Detalhamento!$E214,Detalhamento!AM$15)),IF(INDEX(Import.PLE,Detalhamento!$E214,Detalhamento!AM$15)&lt;=mediçao,OFFSET(Import.PLQ,$A214-1,AM$15-1,1,1),0),0),PLE!$AA$28*OFFSET(Import.PLQ,$A214-1,AM$15-1,1,1)),IF($E214&lt;&gt;1,IF(ISNUMBER(INDEX(Import.PLE,Detalhamento!$E214,Detalhamento!AM$15)),IF(INDEX(Import.PLE,Detalhamento!$E214,Detalhamento!AM$15)&lt;=mediçao,0,OFFSET(Import.PLQ,$A214-1,AM$15-1,1,1)),OFFSET(Import.PLQ,$A214-1,AM$15-1,1,1)),(1-PLE!$AA$28)*OFFSET(Import.PLQ,$A214-1,AM$15-1,1,1))))</f>
        <v>0</v>
      </c>
      <c r="AN214" s="144">
        <f ca="1">IF(AN$13="",0,CHOOSE(Detalhamento.OpçãoServiços,OFFSET(Import.PLQ,$A214-1,AN$15-1,1,1),IF($E214&lt;&gt;1,IF(ISNUMBER(INDEX(Import.PLE,Detalhamento!$E214,Detalhamento!AN$15)),IF(INDEX(Import.PLE,Detalhamento!$E214,Detalhamento!AN$15)&lt;=mediçao,OFFSET(Import.PLQ,$A214-1,AN$15-1,1,1),0),0),PLE!$AA$28*OFFSET(Import.PLQ,$A214-1,AN$15-1,1,1)),IF($E214&lt;&gt;1,IF(ISNUMBER(INDEX(Import.PLE,Detalhamento!$E214,Detalhamento!AN$15)),IF(INDEX(Import.PLE,Detalhamento!$E214,Detalhamento!AN$15)&lt;=mediçao,0,OFFSET(Import.PLQ,$A214-1,AN$15-1,1,1)),OFFSET(Import.PLQ,$A214-1,AN$15-1,1,1)),(1-PLE!$AA$28)*OFFSET(Import.PLQ,$A214-1,AN$15-1,1,1))))</f>
        <v>0</v>
      </c>
      <c r="AO214" s="144">
        <f ca="1">IF(AO$13="",0,CHOOSE(Detalhamento.OpçãoServiços,OFFSET(Import.PLQ,$A214-1,AO$15-1,1,1),IF($E214&lt;&gt;1,IF(ISNUMBER(INDEX(Import.PLE,Detalhamento!$E214,Detalhamento!AO$15)),IF(INDEX(Import.PLE,Detalhamento!$E214,Detalhamento!AO$15)&lt;=mediçao,OFFSET(Import.PLQ,$A214-1,AO$15-1,1,1),0),0),PLE!$AA$28*OFFSET(Import.PLQ,$A214-1,AO$15-1,1,1)),IF($E214&lt;&gt;1,IF(ISNUMBER(INDEX(Import.PLE,Detalhamento!$E214,Detalhamento!AO$15)),IF(INDEX(Import.PLE,Detalhamento!$E214,Detalhamento!AO$15)&lt;=mediçao,0,OFFSET(Import.PLQ,$A214-1,AO$15-1,1,1)),OFFSET(Import.PLQ,$A214-1,AO$15-1,1,1)),(1-PLE!$AA$28)*OFFSET(Import.PLQ,$A214-1,AO$15-1,1,1))))</f>
        <v>0</v>
      </c>
      <c r="AP214" s="144">
        <f ca="1">IF(AP$13="",0,CHOOSE(Detalhamento.OpçãoServiços,OFFSET(Import.PLQ,$A214-1,AP$15-1,1,1),IF($E214&lt;&gt;1,IF(ISNUMBER(INDEX(Import.PLE,Detalhamento!$E214,Detalhamento!AP$15)),IF(INDEX(Import.PLE,Detalhamento!$E214,Detalhamento!AP$15)&lt;=mediçao,OFFSET(Import.PLQ,$A214-1,AP$15-1,1,1),0),0),PLE!$AA$28*OFFSET(Import.PLQ,$A214-1,AP$15-1,1,1)),IF($E214&lt;&gt;1,IF(ISNUMBER(INDEX(Import.PLE,Detalhamento!$E214,Detalhamento!AP$15)),IF(INDEX(Import.PLE,Detalhamento!$E214,Detalhamento!AP$15)&lt;=mediçao,0,OFFSET(Import.PLQ,$A214-1,AP$15-1,1,1)),OFFSET(Import.PLQ,$A214-1,AP$15-1,1,1)),(1-PLE!$AA$28)*OFFSET(Import.PLQ,$A214-1,AP$15-1,1,1))))</f>
        <v>0</v>
      </c>
      <c r="AQ214" s="144">
        <f ca="1">IF(AQ$13="",0,CHOOSE(Detalhamento.OpçãoServiços,OFFSET(Import.PLQ,$A214-1,AQ$15-1,1,1),IF($E214&lt;&gt;1,IF(ISNUMBER(INDEX(Import.PLE,Detalhamento!$E214,Detalhamento!AQ$15)),IF(INDEX(Import.PLE,Detalhamento!$E214,Detalhamento!AQ$15)&lt;=mediçao,OFFSET(Import.PLQ,$A214-1,AQ$15-1,1,1),0),0),PLE!$AA$28*OFFSET(Import.PLQ,$A214-1,AQ$15-1,1,1)),IF($E214&lt;&gt;1,IF(ISNUMBER(INDEX(Import.PLE,Detalhamento!$E214,Detalhamento!AQ$15)),IF(INDEX(Import.PLE,Detalhamento!$E214,Detalhamento!AQ$15)&lt;=mediçao,0,OFFSET(Import.PLQ,$A214-1,AQ$15-1,1,1)),OFFSET(Import.PLQ,$A214-1,AQ$15-1,1,1)),(1-PLE!$AA$28)*OFFSET(Import.PLQ,$A214-1,AQ$15-1,1,1))))</f>
        <v>0</v>
      </c>
      <c r="AR214" s="144">
        <f ca="1">IF(AR$13="",0,CHOOSE(Detalhamento.OpçãoServiços,OFFSET(Import.PLQ,$A214-1,AR$15-1,1,1),IF($E214&lt;&gt;1,IF(ISNUMBER(INDEX(Import.PLE,Detalhamento!$E214,Detalhamento!AR$15)),IF(INDEX(Import.PLE,Detalhamento!$E214,Detalhamento!AR$15)&lt;=mediçao,OFFSET(Import.PLQ,$A214-1,AR$15-1,1,1),0),0),PLE!$AA$28*OFFSET(Import.PLQ,$A214-1,AR$15-1,1,1)),IF($E214&lt;&gt;1,IF(ISNUMBER(INDEX(Import.PLE,Detalhamento!$E214,Detalhamento!AR$15)),IF(INDEX(Import.PLE,Detalhamento!$E214,Detalhamento!AR$15)&lt;=mediçao,0,OFFSET(Import.PLQ,$A214-1,AR$15-1,1,1)),OFFSET(Import.PLQ,$A214-1,AR$15-1,1,1)),(1-PLE!$AA$28)*OFFSET(Import.PLQ,$A214-1,AR$15-1,1,1))))</f>
        <v>0</v>
      </c>
      <c r="AS214" s="144">
        <f ca="1">IF(AS$13="",0,CHOOSE(Detalhamento.OpçãoServiços,OFFSET(Import.PLQ,$A214-1,AS$15-1,1,1),IF($E214&lt;&gt;1,IF(ISNUMBER(INDEX(Import.PLE,Detalhamento!$E214,Detalhamento!AS$15)),IF(INDEX(Import.PLE,Detalhamento!$E214,Detalhamento!AS$15)&lt;=mediçao,OFFSET(Import.PLQ,$A214-1,AS$15-1,1,1),0),0),PLE!$AA$28*OFFSET(Import.PLQ,$A214-1,AS$15-1,1,1)),IF($E214&lt;&gt;1,IF(ISNUMBER(INDEX(Import.PLE,Detalhamento!$E214,Detalhamento!AS$15)),IF(INDEX(Import.PLE,Detalhamento!$E214,Detalhamento!AS$15)&lt;=mediçao,0,OFFSET(Import.PLQ,$A214-1,AS$15-1,1,1)),OFFSET(Import.PLQ,$A214-1,AS$15-1,1,1)),(1-PLE!$AA$28)*OFFSET(Import.PLQ,$A214-1,AS$15-1,1,1))))</f>
        <v>0</v>
      </c>
      <c r="AT214" s="144">
        <f ca="1">IF(AT$13="",0,CHOOSE(Detalhamento.OpçãoServiços,OFFSET(Import.PLQ,$A214-1,AT$15-1,1,1),IF($E214&lt;&gt;1,IF(ISNUMBER(INDEX(Import.PLE,Detalhamento!$E214,Detalhamento!AT$15)),IF(INDEX(Import.PLE,Detalhamento!$E214,Detalhamento!AT$15)&lt;=mediçao,OFFSET(Import.PLQ,$A214-1,AT$15-1,1,1),0),0),PLE!$AA$28*OFFSET(Import.PLQ,$A214-1,AT$15-1,1,1)),IF($E214&lt;&gt;1,IF(ISNUMBER(INDEX(Import.PLE,Detalhamento!$E214,Detalhamento!AT$15)),IF(INDEX(Import.PLE,Detalhamento!$E214,Detalhamento!AT$15)&lt;=mediçao,0,OFFSET(Import.PLQ,$A214-1,AT$15-1,1,1)),OFFSET(Import.PLQ,$A214-1,AT$15-1,1,1)),(1-PLE!$AA$28)*OFFSET(Import.PLQ,$A214-1,AT$15-1,1,1))))</f>
        <v>0</v>
      </c>
      <c r="AU214" s="144">
        <f ca="1">IF(AU$13="",0,CHOOSE(Detalhamento.OpçãoServiços,OFFSET(Import.PLQ,$A214-1,AU$15-1,1,1),IF($E214&lt;&gt;1,IF(ISNUMBER(INDEX(Import.PLE,Detalhamento!$E214,Detalhamento!AU$15)),IF(INDEX(Import.PLE,Detalhamento!$E214,Detalhamento!AU$15)&lt;=mediçao,OFFSET(Import.PLQ,$A214-1,AU$15-1,1,1),0),0),PLE!$AA$28*OFFSET(Import.PLQ,$A214-1,AU$15-1,1,1)),IF($E214&lt;&gt;1,IF(ISNUMBER(INDEX(Import.PLE,Detalhamento!$E214,Detalhamento!AU$15)),IF(INDEX(Import.PLE,Detalhamento!$E214,Detalhamento!AU$15)&lt;=mediçao,0,OFFSET(Import.PLQ,$A214-1,AU$15-1,1,1)),OFFSET(Import.PLQ,$A214-1,AU$15-1,1,1)),(1-PLE!$AA$28)*OFFSET(Import.PLQ,$A214-1,AU$15-1,1,1))))</f>
        <v>0</v>
      </c>
      <c r="AV214" s="144">
        <f ca="1">IF(AV$13="",0,CHOOSE(Detalhamento.OpçãoServiços,OFFSET(Import.PLQ,$A214-1,AV$15-1,1,1),IF($E214&lt;&gt;1,IF(ISNUMBER(INDEX(Import.PLE,Detalhamento!$E214,Detalhamento!AV$15)),IF(INDEX(Import.PLE,Detalhamento!$E214,Detalhamento!AV$15)&lt;=mediçao,OFFSET(Import.PLQ,$A214-1,AV$15-1,1,1),0),0),PLE!$AA$28*OFFSET(Import.PLQ,$A214-1,AV$15-1,1,1)),IF($E214&lt;&gt;1,IF(ISNUMBER(INDEX(Import.PLE,Detalhamento!$E214,Detalhamento!AV$15)),IF(INDEX(Import.PLE,Detalhamento!$E214,Detalhamento!AV$15)&lt;=mediçao,0,OFFSET(Import.PLQ,$A214-1,AV$15-1,1,1)),OFFSET(Import.PLQ,$A214-1,AV$15-1,1,1)),(1-PLE!$AA$28)*OFFSET(Import.PLQ,$A214-1,AV$15-1,1,1))))</f>
        <v>0</v>
      </c>
      <c r="AW214" s="144">
        <f ca="1">IF(AW$13="",0,CHOOSE(Detalhamento.OpçãoServiços,OFFSET(Import.PLQ,$A214-1,AW$15-1,1,1),IF($E214&lt;&gt;1,IF(ISNUMBER(INDEX(Import.PLE,Detalhamento!$E214,Detalhamento!AW$15)),IF(INDEX(Import.PLE,Detalhamento!$E214,Detalhamento!AW$15)&lt;=mediçao,OFFSET(Import.PLQ,$A214-1,AW$15-1,1,1),0),0),PLE!$AA$28*OFFSET(Import.PLQ,$A214-1,AW$15-1,1,1)),IF($E214&lt;&gt;1,IF(ISNUMBER(INDEX(Import.PLE,Detalhamento!$E214,Detalhamento!AW$15)),IF(INDEX(Import.PLE,Detalhamento!$E214,Detalhamento!AW$15)&lt;=mediçao,0,OFFSET(Import.PLQ,$A214-1,AW$15-1,1,1)),OFFSET(Import.PLQ,$A214-1,AW$15-1,1,1)),(1-PLE!$AA$28)*OFFSET(Import.PLQ,$A214-1,AW$15-1,1,1))))</f>
        <v>0</v>
      </c>
      <c r="AX214" s="144">
        <f ca="1">IF(AX$13="",0,CHOOSE(Detalhamento.OpçãoServiços,OFFSET(Import.PLQ,$A214-1,AX$15-1,1,1),IF($E214&lt;&gt;1,IF(ISNUMBER(INDEX(Import.PLE,Detalhamento!$E214,Detalhamento!AX$15)),IF(INDEX(Import.PLE,Detalhamento!$E214,Detalhamento!AX$15)&lt;=mediçao,OFFSET(Import.PLQ,$A214-1,AX$15-1,1,1),0),0),PLE!$AA$28*OFFSET(Import.PLQ,$A214-1,AX$15-1,1,1)),IF($E214&lt;&gt;1,IF(ISNUMBER(INDEX(Import.PLE,Detalhamento!$E214,Detalhamento!AX$15)),IF(INDEX(Import.PLE,Detalhamento!$E214,Detalhamento!AX$15)&lt;=mediçao,0,OFFSET(Import.PLQ,$A214-1,AX$15-1,1,1)),OFFSET(Import.PLQ,$A214-1,AX$15-1,1,1)),(1-PLE!$AA$28)*OFFSET(Import.PLQ,$A214-1,AX$15-1,1,1))))</f>
        <v>0</v>
      </c>
      <c r="AY214" s="144">
        <f ca="1">IF(AY$13="",0,CHOOSE(Detalhamento.OpçãoServiços,OFFSET(Import.PLQ,$A214-1,AY$15-1,1,1),IF($E214&lt;&gt;1,IF(ISNUMBER(INDEX(Import.PLE,Detalhamento!$E214,Detalhamento!AY$15)),IF(INDEX(Import.PLE,Detalhamento!$E214,Detalhamento!AY$15)&lt;=mediçao,OFFSET(Import.PLQ,$A214-1,AY$15-1,1,1),0),0),PLE!$AA$28*OFFSET(Import.PLQ,$A214-1,AY$15-1,1,1)),IF($E214&lt;&gt;1,IF(ISNUMBER(INDEX(Import.PLE,Detalhamento!$E214,Detalhamento!AY$15)),IF(INDEX(Import.PLE,Detalhamento!$E214,Detalhamento!AY$15)&lt;=mediçao,0,OFFSET(Import.PLQ,$A214-1,AY$15-1,1,1)),OFFSET(Import.PLQ,$A214-1,AY$15-1,1,1)),(1-PLE!$AA$28)*OFFSET(Import.PLQ,$A214-1,AY$15-1,1,1))))</f>
        <v>0</v>
      </c>
      <c r="AZ214" s="144">
        <f ca="1">IF(AZ$13="",0,CHOOSE(Detalhamento.OpçãoServiços,OFFSET(Import.PLQ,$A214-1,AZ$15-1,1,1),IF($E214&lt;&gt;1,IF(ISNUMBER(INDEX(Import.PLE,Detalhamento!$E214,Detalhamento!AZ$15)),IF(INDEX(Import.PLE,Detalhamento!$E214,Detalhamento!AZ$15)&lt;=mediçao,OFFSET(Import.PLQ,$A214-1,AZ$15-1,1,1),0),0),PLE!$AA$28*OFFSET(Import.PLQ,$A214-1,AZ$15-1,1,1)),IF($E214&lt;&gt;1,IF(ISNUMBER(INDEX(Import.PLE,Detalhamento!$E214,Detalhamento!AZ$15)),IF(INDEX(Import.PLE,Detalhamento!$E214,Detalhamento!AZ$15)&lt;=mediçao,0,OFFSET(Import.PLQ,$A214-1,AZ$15-1,1,1)),OFFSET(Import.PLQ,$A214-1,AZ$15-1,1,1)),(1-PLE!$AA$28)*OFFSET(Import.PLQ,$A214-1,AZ$15-1,1,1))))</f>
        <v>0</v>
      </c>
      <c r="BA214" s="144">
        <f ca="1">IF(BA$13="",0,CHOOSE(Detalhamento.OpçãoServiços,OFFSET(Import.PLQ,$A214-1,BA$15-1,1,1),IF($E214&lt;&gt;1,IF(ISNUMBER(INDEX(Import.PLE,Detalhamento!$E214,Detalhamento!BA$15)),IF(INDEX(Import.PLE,Detalhamento!$E214,Detalhamento!BA$15)&lt;=mediçao,OFFSET(Import.PLQ,$A214-1,BA$15-1,1,1),0),0),PLE!$AA$28*OFFSET(Import.PLQ,$A214-1,BA$15-1,1,1)),IF($E214&lt;&gt;1,IF(ISNUMBER(INDEX(Import.PLE,Detalhamento!$E214,Detalhamento!BA$15)),IF(INDEX(Import.PLE,Detalhamento!$E214,Detalhamento!BA$15)&lt;=mediçao,0,OFFSET(Import.PLQ,$A214-1,BA$15-1,1,1)),OFFSET(Import.PLQ,$A214-1,BA$15-1,1,1)),(1-PLE!$AA$28)*OFFSET(Import.PLQ,$A214-1,BA$15-1,1,1))))</f>
        <v>0</v>
      </c>
      <c r="BB214" s="144">
        <f ca="1">IF(BB$13="",0,CHOOSE(Detalhamento.OpçãoServiços,OFFSET(Import.PLQ,$A214-1,BB$15-1,1,1),IF($E214&lt;&gt;1,IF(ISNUMBER(INDEX(Import.PLE,Detalhamento!$E214,Detalhamento!BB$15)),IF(INDEX(Import.PLE,Detalhamento!$E214,Detalhamento!BB$15)&lt;=mediçao,OFFSET(Import.PLQ,$A214-1,BB$15-1,1,1),0),0),PLE!$AA$28*OFFSET(Import.PLQ,$A214-1,BB$15-1,1,1)),IF($E214&lt;&gt;1,IF(ISNUMBER(INDEX(Import.PLE,Detalhamento!$E214,Detalhamento!BB$15)),IF(INDEX(Import.PLE,Detalhamento!$E214,Detalhamento!BB$15)&lt;=mediçao,0,OFFSET(Import.PLQ,$A214-1,BB$15-1,1,1)),OFFSET(Import.PLQ,$A214-1,BB$15-1,1,1)),(1-PLE!$AA$28)*OFFSET(Import.PLQ,$A214-1,BB$15-1,1,1))))</f>
        <v>0</v>
      </c>
      <c r="BC214" s="144">
        <f ca="1">IF(BC$13="",0,CHOOSE(Detalhamento.OpçãoServiços,OFFSET(Import.PLQ,$A214-1,BC$15-1,1,1),IF($E214&lt;&gt;1,IF(ISNUMBER(INDEX(Import.PLE,Detalhamento!$E214,Detalhamento!BC$15)),IF(INDEX(Import.PLE,Detalhamento!$E214,Detalhamento!BC$15)&lt;=mediçao,OFFSET(Import.PLQ,$A214-1,BC$15-1,1,1),0),0),PLE!$AA$28*OFFSET(Import.PLQ,$A214-1,BC$15-1,1,1)),IF($E214&lt;&gt;1,IF(ISNUMBER(INDEX(Import.PLE,Detalhamento!$E214,Detalhamento!BC$15)),IF(INDEX(Import.PLE,Detalhamento!$E214,Detalhamento!BC$15)&lt;=mediçao,0,OFFSET(Import.PLQ,$A214-1,BC$15-1,1,1)),OFFSET(Import.PLQ,$A214-1,BC$15-1,1,1)),(1-PLE!$AA$28)*OFFSET(Import.PLQ,$A214-1,BC$15-1,1,1))))</f>
        <v>0</v>
      </c>
      <c r="BD214" s="144">
        <f ca="1">IF(BD$13="",0,CHOOSE(Detalhamento.OpçãoServiços,OFFSET(Import.PLQ,$A214-1,BD$15-1,1,1),IF($E214&lt;&gt;1,IF(ISNUMBER(INDEX(Import.PLE,Detalhamento!$E214,Detalhamento!BD$15)),IF(INDEX(Import.PLE,Detalhamento!$E214,Detalhamento!BD$15)&lt;=mediçao,OFFSET(Import.PLQ,$A214-1,BD$15-1,1,1),0),0),PLE!$AA$28*OFFSET(Import.PLQ,$A214-1,BD$15-1,1,1)),IF($E214&lt;&gt;1,IF(ISNUMBER(INDEX(Import.PLE,Detalhamento!$E214,Detalhamento!BD$15)),IF(INDEX(Import.PLE,Detalhamento!$E214,Detalhamento!BD$15)&lt;=mediçao,0,OFFSET(Import.PLQ,$A214-1,BD$15-1,1,1)),OFFSET(Import.PLQ,$A214-1,BD$15-1,1,1)),(1-PLE!$AA$28)*OFFSET(Import.PLQ,$A214-1,BD$15-1,1,1))))</f>
        <v>0</v>
      </c>
      <c r="BE214" s="144">
        <f ca="1">IF(BE$13="",0,CHOOSE(Detalhamento.OpçãoServiços,OFFSET(Import.PLQ,$A214-1,BE$15-1,1,1),IF($E214&lt;&gt;1,IF(ISNUMBER(INDEX(Import.PLE,Detalhamento!$E214,Detalhamento!BE$15)),IF(INDEX(Import.PLE,Detalhamento!$E214,Detalhamento!BE$15)&lt;=mediçao,OFFSET(Import.PLQ,$A214-1,BE$15-1,1,1),0),0),PLE!$AA$28*OFFSET(Import.PLQ,$A214-1,BE$15-1,1,1)),IF($E214&lt;&gt;1,IF(ISNUMBER(INDEX(Import.PLE,Detalhamento!$E214,Detalhamento!BE$15)),IF(INDEX(Import.PLE,Detalhamento!$E214,Detalhamento!BE$15)&lt;=mediçao,0,OFFSET(Import.PLQ,$A214-1,BE$15-1,1,1)),OFFSET(Import.PLQ,$A214-1,BE$15-1,1,1)),(1-PLE!$AA$28)*OFFSET(Import.PLQ,$A214-1,BE$15-1,1,1))))</f>
        <v>0</v>
      </c>
      <c r="BF214" s="144">
        <f ca="1">IF(BF$13="",0,CHOOSE(Detalhamento.OpçãoServiços,OFFSET(Import.PLQ,$A214-1,BF$15-1,1,1),IF($E214&lt;&gt;1,IF(ISNUMBER(INDEX(Import.PLE,Detalhamento!$E214,Detalhamento!BF$15)),IF(INDEX(Import.PLE,Detalhamento!$E214,Detalhamento!BF$15)&lt;=mediçao,OFFSET(Import.PLQ,$A214-1,BF$15-1,1,1),0),0),PLE!$AA$28*OFFSET(Import.PLQ,$A214-1,BF$15-1,1,1)),IF($E214&lt;&gt;1,IF(ISNUMBER(INDEX(Import.PLE,Detalhamento!$E214,Detalhamento!BF$15)),IF(INDEX(Import.PLE,Detalhamento!$E214,Detalhamento!BF$15)&lt;=mediçao,0,OFFSET(Import.PLQ,$A214-1,BF$15-1,1,1)),OFFSET(Import.PLQ,$A214-1,BF$15-1,1,1)),(1-PLE!$AA$28)*OFFSET(Import.PLQ,$A214-1,BF$15-1,1,1))))</f>
        <v>0</v>
      </c>
      <c r="BG214" s="144">
        <f ca="1">IF(BG$13="",0,CHOOSE(Detalhamento.OpçãoServiços,OFFSET(Import.PLQ,$A214-1,BG$15-1,1,1),IF($E214&lt;&gt;1,IF(ISNUMBER(INDEX(Import.PLE,Detalhamento!$E214,Detalhamento!BG$15)),IF(INDEX(Import.PLE,Detalhamento!$E214,Detalhamento!BG$15)&lt;=mediçao,OFFSET(Import.PLQ,$A214-1,BG$15-1,1,1),0),0),PLE!$AA$28*OFFSET(Import.PLQ,$A214-1,BG$15-1,1,1)),IF($E214&lt;&gt;1,IF(ISNUMBER(INDEX(Import.PLE,Detalhamento!$E214,Detalhamento!BG$15)),IF(INDEX(Import.PLE,Detalhamento!$E214,Detalhamento!BG$15)&lt;=mediçao,0,OFFSET(Import.PLQ,$A214-1,BG$15-1,1,1)),OFFSET(Import.PLQ,$A214-1,BG$15-1,1,1)),(1-PLE!$AA$28)*OFFSET(Import.PLQ,$A214-1,BG$15-1,1,1))))</f>
        <v>0</v>
      </c>
      <c r="BH214" s="144">
        <f ca="1">IF(BH$13="",0,CHOOSE(Detalhamento.OpçãoServiços,OFFSET(Import.PLQ,$A214-1,BH$15-1,1,1),IF($E214&lt;&gt;1,IF(ISNUMBER(INDEX(Import.PLE,Detalhamento!$E214,Detalhamento!BH$15)),IF(INDEX(Import.PLE,Detalhamento!$E214,Detalhamento!BH$15)&lt;=mediçao,OFFSET(Import.PLQ,$A214-1,BH$15-1,1,1),0),0),PLE!$AA$28*OFFSET(Import.PLQ,$A214-1,BH$15-1,1,1)),IF($E214&lt;&gt;1,IF(ISNUMBER(INDEX(Import.PLE,Detalhamento!$E214,Detalhamento!BH$15)),IF(INDEX(Import.PLE,Detalhamento!$E214,Detalhamento!BH$15)&lt;=mediçao,0,OFFSET(Import.PLQ,$A214-1,BH$15-1,1,1)),OFFSET(Import.PLQ,$A214-1,BH$15-1,1,1)),(1-PLE!$AA$28)*OFFSET(Import.PLQ,$A214-1,BH$15-1,1,1))))</f>
        <v>0</v>
      </c>
      <c r="BI214" s="144">
        <f ca="1">IF(BI$13="",0,CHOOSE(Detalhamento.OpçãoServiços,OFFSET(Import.PLQ,$A214-1,BI$15-1,1,1),IF($E214&lt;&gt;1,IF(ISNUMBER(INDEX(Import.PLE,Detalhamento!$E214,Detalhamento!BI$15)),IF(INDEX(Import.PLE,Detalhamento!$E214,Detalhamento!BI$15)&lt;=mediçao,OFFSET(Import.PLQ,$A214-1,BI$15-1,1,1),0),0),PLE!$AA$28*OFFSET(Import.PLQ,$A214-1,BI$15-1,1,1)),IF($E214&lt;&gt;1,IF(ISNUMBER(INDEX(Import.PLE,Detalhamento!$E214,Detalhamento!BI$15)),IF(INDEX(Import.PLE,Detalhamento!$E214,Detalhamento!BI$15)&lt;=mediçao,0,OFFSET(Import.PLQ,$A214-1,BI$15-1,1,1)),OFFSET(Import.PLQ,$A214-1,BI$15-1,1,1)),(1-PLE!$AA$28)*OFFSET(Import.PLQ,$A214-1,BI$15-1,1,1))))</f>
        <v>0</v>
      </c>
    </row>
    <row r="215" spans="1:61" ht="40" x14ac:dyDescent="0.2">
      <c r="A215" s="155">
        <v>171</v>
      </c>
      <c r="B215" s="21" t="str">
        <f t="shared" ca="1" si="33"/>
        <v>Serviço</v>
      </c>
      <c r="E215" s="153">
        <f t="shared" ca="1" si="34"/>
        <v>24</v>
      </c>
      <c r="F215" s="154">
        <f t="shared" ca="1" si="35"/>
        <v>240171</v>
      </c>
      <c r="G215" s="154" t="str">
        <f t="shared" ca="1" si="32"/>
        <v>2.6.2</v>
      </c>
      <c r="H215" s="182" t="str">
        <f t="shared" ca="1" si="32"/>
        <v>MASSA ÚNICA, PARA RECEBIMENTO DE PINTURA, EM ARGAMASSA TRAÇO 1:2:8, PREPARO MECÂNICO COM BETONEIRA 400L, APLICADA MANUALMENTE EM FACES INTERNAS DE PAREDES, ESPESSURA DE 20MM, COM EXECUÇÃO DE TALISCAS. AF_06/2014</v>
      </c>
      <c r="I215" s="37" t="str">
        <f t="shared" ca="1" si="36"/>
        <v>M2</v>
      </c>
      <c r="J215" s="144">
        <f t="shared" ca="1" si="37"/>
        <v>118.71</v>
      </c>
      <c r="K215" s="67"/>
      <c r="L215" s="144">
        <f ca="1">IF(L$13="",0,CHOOSE(Detalhamento.OpçãoServiços,OFFSET(Import.PLQ,$A215-1,L$15-1,1,1),IF($E215&lt;&gt;1,IF(ISNUMBER(INDEX(Import.PLE,Detalhamento!$E215,Detalhamento!L$15)),IF(INDEX(Import.PLE,Detalhamento!$E215,Detalhamento!L$15)&lt;=mediçao,OFFSET(Import.PLQ,$A215-1,L$15-1,1,1),0),0),PLE!$AA$28*OFFSET(Import.PLQ,$A215-1,L$15-1,1,1)),IF($E215&lt;&gt;1,IF(ISNUMBER(INDEX(Import.PLE,Detalhamento!$E215,Detalhamento!L$15)),IF(INDEX(Import.PLE,Detalhamento!$E215,Detalhamento!L$15)&lt;=mediçao,0,OFFSET(Import.PLQ,$A215-1,L$15-1,1,1)),OFFSET(Import.PLQ,$A215-1,L$15-1,1,1)),(1-PLE!$AA$28)*OFFSET(Import.PLQ,$A215-1,L$15-1,1,1))))</f>
        <v>118.71</v>
      </c>
      <c r="M215" s="144">
        <f ca="1">IF(M$13="",0,CHOOSE(Detalhamento.OpçãoServiços,OFFSET(Import.PLQ,$A215-1,M$15-1,1,1),IF($E215&lt;&gt;1,IF(ISNUMBER(INDEX(Import.PLE,Detalhamento!$E215,Detalhamento!M$15)),IF(INDEX(Import.PLE,Detalhamento!$E215,Detalhamento!M$15)&lt;=mediçao,OFFSET(Import.PLQ,$A215-1,M$15-1,1,1),0),0),PLE!$AA$28*OFFSET(Import.PLQ,$A215-1,M$15-1,1,1)),IF($E215&lt;&gt;1,IF(ISNUMBER(INDEX(Import.PLE,Detalhamento!$E215,Detalhamento!M$15)),IF(INDEX(Import.PLE,Detalhamento!$E215,Detalhamento!M$15)&lt;=mediçao,0,OFFSET(Import.PLQ,$A215-1,M$15-1,1,1)),OFFSET(Import.PLQ,$A215-1,M$15-1,1,1)),(1-PLE!$AA$28)*OFFSET(Import.PLQ,$A215-1,M$15-1,1,1))))</f>
        <v>0</v>
      </c>
      <c r="N215" s="144">
        <f ca="1">IF(N$13="",0,CHOOSE(Detalhamento.OpçãoServiços,OFFSET(Import.PLQ,$A215-1,N$15-1,1,1),IF($E215&lt;&gt;1,IF(ISNUMBER(INDEX(Import.PLE,Detalhamento!$E215,Detalhamento!N$15)),IF(INDEX(Import.PLE,Detalhamento!$E215,Detalhamento!N$15)&lt;=mediçao,OFFSET(Import.PLQ,$A215-1,N$15-1,1,1),0),0),PLE!$AA$28*OFFSET(Import.PLQ,$A215-1,N$15-1,1,1)),IF($E215&lt;&gt;1,IF(ISNUMBER(INDEX(Import.PLE,Detalhamento!$E215,Detalhamento!N$15)),IF(INDEX(Import.PLE,Detalhamento!$E215,Detalhamento!N$15)&lt;=mediçao,0,OFFSET(Import.PLQ,$A215-1,N$15-1,1,1)),OFFSET(Import.PLQ,$A215-1,N$15-1,1,1)),(1-PLE!$AA$28)*OFFSET(Import.PLQ,$A215-1,N$15-1,1,1))))</f>
        <v>0</v>
      </c>
      <c r="O215" s="144">
        <f ca="1">IF(O$13="",0,CHOOSE(Detalhamento.OpçãoServiços,OFFSET(Import.PLQ,$A215-1,O$15-1,1,1),IF($E215&lt;&gt;1,IF(ISNUMBER(INDEX(Import.PLE,Detalhamento!$E215,Detalhamento!O$15)),IF(INDEX(Import.PLE,Detalhamento!$E215,Detalhamento!O$15)&lt;=mediçao,OFFSET(Import.PLQ,$A215-1,O$15-1,1,1),0),0),PLE!$AA$28*OFFSET(Import.PLQ,$A215-1,O$15-1,1,1)),IF($E215&lt;&gt;1,IF(ISNUMBER(INDEX(Import.PLE,Detalhamento!$E215,Detalhamento!O$15)),IF(INDEX(Import.PLE,Detalhamento!$E215,Detalhamento!O$15)&lt;=mediçao,0,OFFSET(Import.PLQ,$A215-1,O$15-1,1,1)),OFFSET(Import.PLQ,$A215-1,O$15-1,1,1)),(1-PLE!$AA$28)*OFFSET(Import.PLQ,$A215-1,O$15-1,1,1))))</f>
        <v>0</v>
      </c>
      <c r="P215" s="144">
        <f ca="1">IF(P$13="",0,CHOOSE(Detalhamento.OpçãoServiços,OFFSET(Import.PLQ,$A215-1,P$15-1,1,1),IF($E215&lt;&gt;1,IF(ISNUMBER(INDEX(Import.PLE,Detalhamento!$E215,Detalhamento!P$15)),IF(INDEX(Import.PLE,Detalhamento!$E215,Detalhamento!P$15)&lt;=mediçao,OFFSET(Import.PLQ,$A215-1,P$15-1,1,1),0),0),PLE!$AA$28*OFFSET(Import.PLQ,$A215-1,P$15-1,1,1)),IF($E215&lt;&gt;1,IF(ISNUMBER(INDEX(Import.PLE,Detalhamento!$E215,Detalhamento!P$15)),IF(INDEX(Import.PLE,Detalhamento!$E215,Detalhamento!P$15)&lt;=mediçao,0,OFFSET(Import.PLQ,$A215-1,P$15-1,1,1)),OFFSET(Import.PLQ,$A215-1,P$15-1,1,1)),(1-PLE!$AA$28)*OFFSET(Import.PLQ,$A215-1,P$15-1,1,1))))</f>
        <v>0</v>
      </c>
      <c r="Q215" s="144">
        <f ca="1">IF(Q$13="",0,CHOOSE(Detalhamento.OpçãoServiços,OFFSET(Import.PLQ,$A215-1,Q$15-1,1,1),IF($E215&lt;&gt;1,IF(ISNUMBER(INDEX(Import.PLE,Detalhamento!$E215,Detalhamento!Q$15)),IF(INDEX(Import.PLE,Detalhamento!$E215,Detalhamento!Q$15)&lt;=mediçao,OFFSET(Import.PLQ,$A215-1,Q$15-1,1,1),0),0),PLE!$AA$28*OFFSET(Import.PLQ,$A215-1,Q$15-1,1,1)),IF($E215&lt;&gt;1,IF(ISNUMBER(INDEX(Import.PLE,Detalhamento!$E215,Detalhamento!Q$15)),IF(INDEX(Import.PLE,Detalhamento!$E215,Detalhamento!Q$15)&lt;=mediçao,0,OFFSET(Import.PLQ,$A215-1,Q$15-1,1,1)),OFFSET(Import.PLQ,$A215-1,Q$15-1,1,1)),(1-PLE!$AA$28)*OFFSET(Import.PLQ,$A215-1,Q$15-1,1,1))))</f>
        <v>0</v>
      </c>
      <c r="R215" s="144">
        <f ca="1">IF(R$13="",0,CHOOSE(Detalhamento.OpçãoServiços,OFFSET(Import.PLQ,$A215-1,R$15-1,1,1),IF($E215&lt;&gt;1,IF(ISNUMBER(INDEX(Import.PLE,Detalhamento!$E215,Detalhamento!R$15)),IF(INDEX(Import.PLE,Detalhamento!$E215,Detalhamento!R$15)&lt;=mediçao,OFFSET(Import.PLQ,$A215-1,R$15-1,1,1),0),0),PLE!$AA$28*OFFSET(Import.PLQ,$A215-1,R$15-1,1,1)),IF($E215&lt;&gt;1,IF(ISNUMBER(INDEX(Import.PLE,Detalhamento!$E215,Detalhamento!R$15)),IF(INDEX(Import.PLE,Detalhamento!$E215,Detalhamento!R$15)&lt;=mediçao,0,OFFSET(Import.PLQ,$A215-1,R$15-1,1,1)),OFFSET(Import.PLQ,$A215-1,R$15-1,1,1)),(1-PLE!$AA$28)*OFFSET(Import.PLQ,$A215-1,R$15-1,1,1))))</f>
        <v>0</v>
      </c>
      <c r="S215" s="144">
        <f ca="1">IF(S$13="",0,CHOOSE(Detalhamento.OpçãoServiços,OFFSET(Import.PLQ,$A215-1,S$15-1,1,1),IF($E215&lt;&gt;1,IF(ISNUMBER(INDEX(Import.PLE,Detalhamento!$E215,Detalhamento!S$15)),IF(INDEX(Import.PLE,Detalhamento!$E215,Detalhamento!S$15)&lt;=mediçao,OFFSET(Import.PLQ,$A215-1,S$15-1,1,1),0),0),PLE!$AA$28*OFFSET(Import.PLQ,$A215-1,S$15-1,1,1)),IF($E215&lt;&gt;1,IF(ISNUMBER(INDEX(Import.PLE,Detalhamento!$E215,Detalhamento!S$15)),IF(INDEX(Import.PLE,Detalhamento!$E215,Detalhamento!S$15)&lt;=mediçao,0,OFFSET(Import.PLQ,$A215-1,S$15-1,1,1)),OFFSET(Import.PLQ,$A215-1,S$15-1,1,1)),(1-PLE!$AA$28)*OFFSET(Import.PLQ,$A215-1,S$15-1,1,1))))</f>
        <v>0</v>
      </c>
      <c r="T215" s="144">
        <f ca="1">IF(T$13="",0,CHOOSE(Detalhamento.OpçãoServiços,OFFSET(Import.PLQ,$A215-1,T$15-1,1,1),IF($E215&lt;&gt;1,IF(ISNUMBER(INDEX(Import.PLE,Detalhamento!$E215,Detalhamento!T$15)),IF(INDEX(Import.PLE,Detalhamento!$E215,Detalhamento!T$15)&lt;=mediçao,OFFSET(Import.PLQ,$A215-1,T$15-1,1,1),0),0),PLE!$AA$28*OFFSET(Import.PLQ,$A215-1,T$15-1,1,1)),IF($E215&lt;&gt;1,IF(ISNUMBER(INDEX(Import.PLE,Detalhamento!$E215,Detalhamento!T$15)),IF(INDEX(Import.PLE,Detalhamento!$E215,Detalhamento!T$15)&lt;=mediçao,0,OFFSET(Import.PLQ,$A215-1,T$15-1,1,1)),OFFSET(Import.PLQ,$A215-1,T$15-1,1,1)),(1-PLE!$AA$28)*OFFSET(Import.PLQ,$A215-1,T$15-1,1,1))))</f>
        <v>0</v>
      </c>
      <c r="U215" s="144">
        <f ca="1">IF(U$13="",0,CHOOSE(Detalhamento.OpçãoServiços,OFFSET(Import.PLQ,$A215-1,U$15-1,1,1),IF($E215&lt;&gt;1,IF(ISNUMBER(INDEX(Import.PLE,Detalhamento!$E215,Detalhamento!U$15)),IF(INDEX(Import.PLE,Detalhamento!$E215,Detalhamento!U$15)&lt;=mediçao,OFFSET(Import.PLQ,$A215-1,U$15-1,1,1),0),0),PLE!$AA$28*OFFSET(Import.PLQ,$A215-1,U$15-1,1,1)),IF($E215&lt;&gt;1,IF(ISNUMBER(INDEX(Import.PLE,Detalhamento!$E215,Detalhamento!U$15)),IF(INDEX(Import.PLE,Detalhamento!$E215,Detalhamento!U$15)&lt;=mediçao,0,OFFSET(Import.PLQ,$A215-1,U$15-1,1,1)),OFFSET(Import.PLQ,$A215-1,U$15-1,1,1)),(1-PLE!$AA$28)*OFFSET(Import.PLQ,$A215-1,U$15-1,1,1))))</f>
        <v>0</v>
      </c>
      <c r="V215" s="144">
        <f ca="1">IF(V$13="",0,CHOOSE(Detalhamento.OpçãoServiços,OFFSET(Import.PLQ,$A215-1,V$15-1,1,1),IF($E215&lt;&gt;1,IF(ISNUMBER(INDEX(Import.PLE,Detalhamento!$E215,Detalhamento!V$15)),IF(INDEX(Import.PLE,Detalhamento!$E215,Detalhamento!V$15)&lt;=mediçao,OFFSET(Import.PLQ,$A215-1,V$15-1,1,1),0),0),PLE!$AA$28*OFFSET(Import.PLQ,$A215-1,V$15-1,1,1)),IF($E215&lt;&gt;1,IF(ISNUMBER(INDEX(Import.PLE,Detalhamento!$E215,Detalhamento!V$15)),IF(INDEX(Import.PLE,Detalhamento!$E215,Detalhamento!V$15)&lt;=mediçao,0,OFFSET(Import.PLQ,$A215-1,V$15-1,1,1)),OFFSET(Import.PLQ,$A215-1,V$15-1,1,1)),(1-PLE!$AA$28)*OFFSET(Import.PLQ,$A215-1,V$15-1,1,1))))</f>
        <v>0</v>
      </c>
      <c r="W215" s="144">
        <f ca="1">IF(W$13="",0,CHOOSE(Detalhamento.OpçãoServiços,OFFSET(Import.PLQ,$A215-1,W$15-1,1,1),IF($E215&lt;&gt;1,IF(ISNUMBER(INDEX(Import.PLE,Detalhamento!$E215,Detalhamento!W$15)),IF(INDEX(Import.PLE,Detalhamento!$E215,Detalhamento!W$15)&lt;=mediçao,OFFSET(Import.PLQ,$A215-1,W$15-1,1,1),0),0),PLE!$AA$28*OFFSET(Import.PLQ,$A215-1,W$15-1,1,1)),IF($E215&lt;&gt;1,IF(ISNUMBER(INDEX(Import.PLE,Detalhamento!$E215,Detalhamento!W$15)),IF(INDEX(Import.PLE,Detalhamento!$E215,Detalhamento!W$15)&lt;=mediçao,0,OFFSET(Import.PLQ,$A215-1,W$15-1,1,1)),OFFSET(Import.PLQ,$A215-1,W$15-1,1,1)),(1-PLE!$AA$28)*OFFSET(Import.PLQ,$A215-1,W$15-1,1,1))))</f>
        <v>0</v>
      </c>
      <c r="X215" s="144">
        <f ca="1">IF(X$13="",0,CHOOSE(Detalhamento.OpçãoServiços,OFFSET(Import.PLQ,$A215-1,X$15-1,1,1),IF($E215&lt;&gt;1,IF(ISNUMBER(INDEX(Import.PLE,Detalhamento!$E215,Detalhamento!X$15)),IF(INDEX(Import.PLE,Detalhamento!$E215,Detalhamento!X$15)&lt;=mediçao,OFFSET(Import.PLQ,$A215-1,X$15-1,1,1),0),0),PLE!$AA$28*OFFSET(Import.PLQ,$A215-1,X$15-1,1,1)),IF($E215&lt;&gt;1,IF(ISNUMBER(INDEX(Import.PLE,Detalhamento!$E215,Detalhamento!X$15)),IF(INDEX(Import.PLE,Detalhamento!$E215,Detalhamento!X$15)&lt;=mediçao,0,OFFSET(Import.PLQ,$A215-1,X$15-1,1,1)),OFFSET(Import.PLQ,$A215-1,X$15-1,1,1)),(1-PLE!$AA$28)*OFFSET(Import.PLQ,$A215-1,X$15-1,1,1))))</f>
        <v>0</v>
      </c>
      <c r="Y215" s="144">
        <f ca="1">IF(Y$13="",0,CHOOSE(Detalhamento.OpçãoServiços,OFFSET(Import.PLQ,$A215-1,Y$15-1,1,1),IF($E215&lt;&gt;1,IF(ISNUMBER(INDEX(Import.PLE,Detalhamento!$E215,Detalhamento!Y$15)),IF(INDEX(Import.PLE,Detalhamento!$E215,Detalhamento!Y$15)&lt;=mediçao,OFFSET(Import.PLQ,$A215-1,Y$15-1,1,1),0),0),PLE!$AA$28*OFFSET(Import.PLQ,$A215-1,Y$15-1,1,1)),IF($E215&lt;&gt;1,IF(ISNUMBER(INDEX(Import.PLE,Detalhamento!$E215,Detalhamento!Y$15)),IF(INDEX(Import.PLE,Detalhamento!$E215,Detalhamento!Y$15)&lt;=mediçao,0,OFFSET(Import.PLQ,$A215-1,Y$15-1,1,1)),OFFSET(Import.PLQ,$A215-1,Y$15-1,1,1)),(1-PLE!$AA$28)*OFFSET(Import.PLQ,$A215-1,Y$15-1,1,1))))</f>
        <v>0</v>
      </c>
      <c r="Z215" s="144">
        <f ca="1">IF(Z$13="",0,CHOOSE(Detalhamento.OpçãoServiços,OFFSET(Import.PLQ,$A215-1,Z$15-1,1,1),IF($E215&lt;&gt;1,IF(ISNUMBER(INDEX(Import.PLE,Detalhamento!$E215,Detalhamento!Z$15)),IF(INDEX(Import.PLE,Detalhamento!$E215,Detalhamento!Z$15)&lt;=mediçao,OFFSET(Import.PLQ,$A215-1,Z$15-1,1,1),0),0),PLE!$AA$28*OFFSET(Import.PLQ,$A215-1,Z$15-1,1,1)),IF($E215&lt;&gt;1,IF(ISNUMBER(INDEX(Import.PLE,Detalhamento!$E215,Detalhamento!Z$15)),IF(INDEX(Import.PLE,Detalhamento!$E215,Detalhamento!Z$15)&lt;=mediçao,0,OFFSET(Import.PLQ,$A215-1,Z$15-1,1,1)),OFFSET(Import.PLQ,$A215-1,Z$15-1,1,1)),(1-PLE!$AA$28)*OFFSET(Import.PLQ,$A215-1,Z$15-1,1,1))))</f>
        <v>0</v>
      </c>
      <c r="AA215" s="144">
        <f ca="1">IF(AA$13="",0,CHOOSE(Detalhamento.OpçãoServiços,OFFSET(Import.PLQ,$A215-1,AA$15-1,1,1),IF($E215&lt;&gt;1,IF(ISNUMBER(INDEX(Import.PLE,Detalhamento!$E215,Detalhamento!AA$15)),IF(INDEX(Import.PLE,Detalhamento!$E215,Detalhamento!AA$15)&lt;=mediçao,OFFSET(Import.PLQ,$A215-1,AA$15-1,1,1),0),0),PLE!$AA$28*OFFSET(Import.PLQ,$A215-1,AA$15-1,1,1)),IF($E215&lt;&gt;1,IF(ISNUMBER(INDEX(Import.PLE,Detalhamento!$E215,Detalhamento!AA$15)),IF(INDEX(Import.PLE,Detalhamento!$E215,Detalhamento!AA$15)&lt;=mediçao,0,OFFSET(Import.PLQ,$A215-1,AA$15-1,1,1)),OFFSET(Import.PLQ,$A215-1,AA$15-1,1,1)),(1-PLE!$AA$28)*OFFSET(Import.PLQ,$A215-1,AA$15-1,1,1))))</f>
        <v>0</v>
      </c>
      <c r="AB215" s="144">
        <f ca="1">IF(AB$13="",0,CHOOSE(Detalhamento.OpçãoServiços,OFFSET(Import.PLQ,$A215-1,AB$15-1,1,1),IF($E215&lt;&gt;1,IF(ISNUMBER(INDEX(Import.PLE,Detalhamento!$E215,Detalhamento!AB$15)),IF(INDEX(Import.PLE,Detalhamento!$E215,Detalhamento!AB$15)&lt;=mediçao,OFFSET(Import.PLQ,$A215-1,AB$15-1,1,1),0),0),PLE!$AA$28*OFFSET(Import.PLQ,$A215-1,AB$15-1,1,1)),IF($E215&lt;&gt;1,IF(ISNUMBER(INDEX(Import.PLE,Detalhamento!$E215,Detalhamento!AB$15)),IF(INDEX(Import.PLE,Detalhamento!$E215,Detalhamento!AB$15)&lt;=mediçao,0,OFFSET(Import.PLQ,$A215-1,AB$15-1,1,1)),OFFSET(Import.PLQ,$A215-1,AB$15-1,1,1)),(1-PLE!$AA$28)*OFFSET(Import.PLQ,$A215-1,AB$15-1,1,1))))</f>
        <v>0</v>
      </c>
      <c r="AC215" s="144">
        <f ca="1">IF(AC$13="",0,CHOOSE(Detalhamento.OpçãoServiços,OFFSET(Import.PLQ,$A215-1,AC$15-1,1,1),IF($E215&lt;&gt;1,IF(ISNUMBER(INDEX(Import.PLE,Detalhamento!$E215,Detalhamento!AC$15)),IF(INDEX(Import.PLE,Detalhamento!$E215,Detalhamento!AC$15)&lt;=mediçao,OFFSET(Import.PLQ,$A215-1,AC$15-1,1,1),0),0),PLE!$AA$28*OFFSET(Import.PLQ,$A215-1,AC$15-1,1,1)),IF($E215&lt;&gt;1,IF(ISNUMBER(INDEX(Import.PLE,Detalhamento!$E215,Detalhamento!AC$15)),IF(INDEX(Import.PLE,Detalhamento!$E215,Detalhamento!AC$15)&lt;=mediçao,0,OFFSET(Import.PLQ,$A215-1,AC$15-1,1,1)),OFFSET(Import.PLQ,$A215-1,AC$15-1,1,1)),(1-PLE!$AA$28)*OFFSET(Import.PLQ,$A215-1,AC$15-1,1,1))))</f>
        <v>0</v>
      </c>
      <c r="AD215" s="144">
        <f ca="1">IF(AD$13="",0,CHOOSE(Detalhamento.OpçãoServiços,OFFSET(Import.PLQ,$A215-1,AD$15-1,1,1),IF($E215&lt;&gt;1,IF(ISNUMBER(INDEX(Import.PLE,Detalhamento!$E215,Detalhamento!AD$15)),IF(INDEX(Import.PLE,Detalhamento!$E215,Detalhamento!AD$15)&lt;=mediçao,OFFSET(Import.PLQ,$A215-1,AD$15-1,1,1),0),0),PLE!$AA$28*OFFSET(Import.PLQ,$A215-1,AD$15-1,1,1)),IF($E215&lt;&gt;1,IF(ISNUMBER(INDEX(Import.PLE,Detalhamento!$E215,Detalhamento!AD$15)),IF(INDEX(Import.PLE,Detalhamento!$E215,Detalhamento!AD$15)&lt;=mediçao,0,OFFSET(Import.PLQ,$A215-1,AD$15-1,1,1)),OFFSET(Import.PLQ,$A215-1,AD$15-1,1,1)),(1-PLE!$AA$28)*OFFSET(Import.PLQ,$A215-1,AD$15-1,1,1))))</f>
        <v>0</v>
      </c>
      <c r="AE215" s="144">
        <f ca="1">IF(AE$13="",0,CHOOSE(Detalhamento.OpçãoServiços,OFFSET(Import.PLQ,$A215-1,AE$15-1,1,1),IF($E215&lt;&gt;1,IF(ISNUMBER(INDEX(Import.PLE,Detalhamento!$E215,Detalhamento!AE$15)),IF(INDEX(Import.PLE,Detalhamento!$E215,Detalhamento!AE$15)&lt;=mediçao,OFFSET(Import.PLQ,$A215-1,AE$15-1,1,1),0),0),PLE!$AA$28*OFFSET(Import.PLQ,$A215-1,AE$15-1,1,1)),IF($E215&lt;&gt;1,IF(ISNUMBER(INDEX(Import.PLE,Detalhamento!$E215,Detalhamento!AE$15)),IF(INDEX(Import.PLE,Detalhamento!$E215,Detalhamento!AE$15)&lt;=mediçao,0,OFFSET(Import.PLQ,$A215-1,AE$15-1,1,1)),OFFSET(Import.PLQ,$A215-1,AE$15-1,1,1)),(1-PLE!$AA$28)*OFFSET(Import.PLQ,$A215-1,AE$15-1,1,1))))</f>
        <v>0</v>
      </c>
      <c r="AF215" s="144">
        <f ca="1">IF(AF$13="",0,CHOOSE(Detalhamento.OpçãoServiços,OFFSET(Import.PLQ,$A215-1,AF$15-1,1,1),IF($E215&lt;&gt;1,IF(ISNUMBER(INDEX(Import.PLE,Detalhamento!$E215,Detalhamento!AF$15)),IF(INDEX(Import.PLE,Detalhamento!$E215,Detalhamento!AF$15)&lt;=mediçao,OFFSET(Import.PLQ,$A215-1,AF$15-1,1,1),0),0),PLE!$AA$28*OFFSET(Import.PLQ,$A215-1,AF$15-1,1,1)),IF($E215&lt;&gt;1,IF(ISNUMBER(INDEX(Import.PLE,Detalhamento!$E215,Detalhamento!AF$15)),IF(INDEX(Import.PLE,Detalhamento!$E215,Detalhamento!AF$15)&lt;=mediçao,0,OFFSET(Import.PLQ,$A215-1,AF$15-1,1,1)),OFFSET(Import.PLQ,$A215-1,AF$15-1,1,1)),(1-PLE!$AA$28)*OFFSET(Import.PLQ,$A215-1,AF$15-1,1,1))))</f>
        <v>0</v>
      </c>
      <c r="AG215" s="144">
        <f ca="1">IF(AG$13="",0,CHOOSE(Detalhamento.OpçãoServiços,OFFSET(Import.PLQ,$A215-1,AG$15-1,1,1),IF($E215&lt;&gt;1,IF(ISNUMBER(INDEX(Import.PLE,Detalhamento!$E215,Detalhamento!AG$15)),IF(INDEX(Import.PLE,Detalhamento!$E215,Detalhamento!AG$15)&lt;=mediçao,OFFSET(Import.PLQ,$A215-1,AG$15-1,1,1),0),0),PLE!$AA$28*OFFSET(Import.PLQ,$A215-1,AG$15-1,1,1)),IF($E215&lt;&gt;1,IF(ISNUMBER(INDEX(Import.PLE,Detalhamento!$E215,Detalhamento!AG$15)),IF(INDEX(Import.PLE,Detalhamento!$E215,Detalhamento!AG$15)&lt;=mediçao,0,OFFSET(Import.PLQ,$A215-1,AG$15-1,1,1)),OFFSET(Import.PLQ,$A215-1,AG$15-1,1,1)),(1-PLE!$AA$28)*OFFSET(Import.PLQ,$A215-1,AG$15-1,1,1))))</f>
        <v>0</v>
      </c>
      <c r="AH215" s="144">
        <f ca="1">IF(AH$13="",0,CHOOSE(Detalhamento.OpçãoServiços,OFFSET(Import.PLQ,$A215-1,AH$15-1,1,1),IF($E215&lt;&gt;1,IF(ISNUMBER(INDEX(Import.PLE,Detalhamento!$E215,Detalhamento!AH$15)),IF(INDEX(Import.PLE,Detalhamento!$E215,Detalhamento!AH$15)&lt;=mediçao,OFFSET(Import.PLQ,$A215-1,AH$15-1,1,1),0),0),PLE!$AA$28*OFFSET(Import.PLQ,$A215-1,AH$15-1,1,1)),IF($E215&lt;&gt;1,IF(ISNUMBER(INDEX(Import.PLE,Detalhamento!$E215,Detalhamento!AH$15)),IF(INDEX(Import.PLE,Detalhamento!$E215,Detalhamento!AH$15)&lt;=mediçao,0,OFFSET(Import.PLQ,$A215-1,AH$15-1,1,1)),OFFSET(Import.PLQ,$A215-1,AH$15-1,1,1)),(1-PLE!$AA$28)*OFFSET(Import.PLQ,$A215-1,AH$15-1,1,1))))</f>
        <v>0</v>
      </c>
      <c r="AI215" s="144">
        <f ca="1">IF(AI$13="",0,CHOOSE(Detalhamento.OpçãoServiços,OFFSET(Import.PLQ,$A215-1,AI$15-1,1,1),IF($E215&lt;&gt;1,IF(ISNUMBER(INDEX(Import.PLE,Detalhamento!$E215,Detalhamento!AI$15)),IF(INDEX(Import.PLE,Detalhamento!$E215,Detalhamento!AI$15)&lt;=mediçao,OFFSET(Import.PLQ,$A215-1,AI$15-1,1,1),0),0),PLE!$AA$28*OFFSET(Import.PLQ,$A215-1,AI$15-1,1,1)),IF($E215&lt;&gt;1,IF(ISNUMBER(INDEX(Import.PLE,Detalhamento!$E215,Detalhamento!AI$15)),IF(INDEX(Import.PLE,Detalhamento!$E215,Detalhamento!AI$15)&lt;=mediçao,0,OFFSET(Import.PLQ,$A215-1,AI$15-1,1,1)),OFFSET(Import.PLQ,$A215-1,AI$15-1,1,1)),(1-PLE!$AA$28)*OFFSET(Import.PLQ,$A215-1,AI$15-1,1,1))))</f>
        <v>0</v>
      </c>
      <c r="AJ215" s="144">
        <f ca="1">IF(AJ$13="",0,CHOOSE(Detalhamento.OpçãoServiços,OFFSET(Import.PLQ,$A215-1,AJ$15-1,1,1),IF($E215&lt;&gt;1,IF(ISNUMBER(INDEX(Import.PLE,Detalhamento!$E215,Detalhamento!AJ$15)),IF(INDEX(Import.PLE,Detalhamento!$E215,Detalhamento!AJ$15)&lt;=mediçao,OFFSET(Import.PLQ,$A215-1,AJ$15-1,1,1),0),0),PLE!$AA$28*OFFSET(Import.PLQ,$A215-1,AJ$15-1,1,1)),IF($E215&lt;&gt;1,IF(ISNUMBER(INDEX(Import.PLE,Detalhamento!$E215,Detalhamento!AJ$15)),IF(INDEX(Import.PLE,Detalhamento!$E215,Detalhamento!AJ$15)&lt;=mediçao,0,OFFSET(Import.PLQ,$A215-1,AJ$15-1,1,1)),OFFSET(Import.PLQ,$A215-1,AJ$15-1,1,1)),(1-PLE!$AA$28)*OFFSET(Import.PLQ,$A215-1,AJ$15-1,1,1))))</f>
        <v>0</v>
      </c>
      <c r="AK215" s="144">
        <f ca="1">IF(AK$13="",0,CHOOSE(Detalhamento.OpçãoServiços,OFFSET(Import.PLQ,$A215-1,AK$15-1,1,1),IF($E215&lt;&gt;1,IF(ISNUMBER(INDEX(Import.PLE,Detalhamento!$E215,Detalhamento!AK$15)),IF(INDEX(Import.PLE,Detalhamento!$E215,Detalhamento!AK$15)&lt;=mediçao,OFFSET(Import.PLQ,$A215-1,AK$15-1,1,1),0),0),PLE!$AA$28*OFFSET(Import.PLQ,$A215-1,AK$15-1,1,1)),IF($E215&lt;&gt;1,IF(ISNUMBER(INDEX(Import.PLE,Detalhamento!$E215,Detalhamento!AK$15)),IF(INDEX(Import.PLE,Detalhamento!$E215,Detalhamento!AK$15)&lt;=mediçao,0,OFFSET(Import.PLQ,$A215-1,AK$15-1,1,1)),OFFSET(Import.PLQ,$A215-1,AK$15-1,1,1)),(1-PLE!$AA$28)*OFFSET(Import.PLQ,$A215-1,AK$15-1,1,1))))</f>
        <v>0</v>
      </c>
      <c r="AL215" s="144">
        <f ca="1">IF(AL$13="",0,CHOOSE(Detalhamento.OpçãoServiços,OFFSET(Import.PLQ,$A215-1,AL$15-1,1,1),IF($E215&lt;&gt;1,IF(ISNUMBER(INDEX(Import.PLE,Detalhamento!$E215,Detalhamento!AL$15)),IF(INDEX(Import.PLE,Detalhamento!$E215,Detalhamento!AL$15)&lt;=mediçao,OFFSET(Import.PLQ,$A215-1,AL$15-1,1,1),0),0),PLE!$AA$28*OFFSET(Import.PLQ,$A215-1,AL$15-1,1,1)),IF($E215&lt;&gt;1,IF(ISNUMBER(INDEX(Import.PLE,Detalhamento!$E215,Detalhamento!AL$15)),IF(INDEX(Import.PLE,Detalhamento!$E215,Detalhamento!AL$15)&lt;=mediçao,0,OFFSET(Import.PLQ,$A215-1,AL$15-1,1,1)),OFFSET(Import.PLQ,$A215-1,AL$15-1,1,1)),(1-PLE!$AA$28)*OFFSET(Import.PLQ,$A215-1,AL$15-1,1,1))))</f>
        <v>0</v>
      </c>
      <c r="AM215" s="144">
        <f ca="1">IF(AM$13="",0,CHOOSE(Detalhamento.OpçãoServiços,OFFSET(Import.PLQ,$A215-1,AM$15-1,1,1),IF($E215&lt;&gt;1,IF(ISNUMBER(INDEX(Import.PLE,Detalhamento!$E215,Detalhamento!AM$15)),IF(INDEX(Import.PLE,Detalhamento!$E215,Detalhamento!AM$15)&lt;=mediçao,OFFSET(Import.PLQ,$A215-1,AM$15-1,1,1),0),0),PLE!$AA$28*OFFSET(Import.PLQ,$A215-1,AM$15-1,1,1)),IF($E215&lt;&gt;1,IF(ISNUMBER(INDEX(Import.PLE,Detalhamento!$E215,Detalhamento!AM$15)),IF(INDEX(Import.PLE,Detalhamento!$E215,Detalhamento!AM$15)&lt;=mediçao,0,OFFSET(Import.PLQ,$A215-1,AM$15-1,1,1)),OFFSET(Import.PLQ,$A215-1,AM$15-1,1,1)),(1-PLE!$AA$28)*OFFSET(Import.PLQ,$A215-1,AM$15-1,1,1))))</f>
        <v>0</v>
      </c>
      <c r="AN215" s="144">
        <f ca="1">IF(AN$13="",0,CHOOSE(Detalhamento.OpçãoServiços,OFFSET(Import.PLQ,$A215-1,AN$15-1,1,1),IF($E215&lt;&gt;1,IF(ISNUMBER(INDEX(Import.PLE,Detalhamento!$E215,Detalhamento!AN$15)),IF(INDEX(Import.PLE,Detalhamento!$E215,Detalhamento!AN$15)&lt;=mediçao,OFFSET(Import.PLQ,$A215-1,AN$15-1,1,1),0),0),PLE!$AA$28*OFFSET(Import.PLQ,$A215-1,AN$15-1,1,1)),IF($E215&lt;&gt;1,IF(ISNUMBER(INDEX(Import.PLE,Detalhamento!$E215,Detalhamento!AN$15)),IF(INDEX(Import.PLE,Detalhamento!$E215,Detalhamento!AN$15)&lt;=mediçao,0,OFFSET(Import.PLQ,$A215-1,AN$15-1,1,1)),OFFSET(Import.PLQ,$A215-1,AN$15-1,1,1)),(1-PLE!$AA$28)*OFFSET(Import.PLQ,$A215-1,AN$15-1,1,1))))</f>
        <v>0</v>
      </c>
      <c r="AO215" s="144">
        <f ca="1">IF(AO$13="",0,CHOOSE(Detalhamento.OpçãoServiços,OFFSET(Import.PLQ,$A215-1,AO$15-1,1,1),IF($E215&lt;&gt;1,IF(ISNUMBER(INDEX(Import.PLE,Detalhamento!$E215,Detalhamento!AO$15)),IF(INDEX(Import.PLE,Detalhamento!$E215,Detalhamento!AO$15)&lt;=mediçao,OFFSET(Import.PLQ,$A215-1,AO$15-1,1,1),0),0),PLE!$AA$28*OFFSET(Import.PLQ,$A215-1,AO$15-1,1,1)),IF($E215&lt;&gt;1,IF(ISNUMBER(INDEX(Import.PLE,Detalhamento!$E215,Detalhamento!AO$15)),IF(INDEX(Import.PLE,Detalhamento!$E215,Detalhamento!AO$15)&lt;=mediçao,0,OFFSET(Import.PLQ,$A215-1,AO$15-1,1,1)),OFFSET(Import.PLQ,$A215-1,AO$15-1,1,1)),(1-PLE!$AA$28)*OFFSET(Import.PLQ,$A215-1,AO$15-1,1,1))))</f>
        <v>0</v>
      </c>
      <c r="AP215" s="144">
        <f ca="1">IF(AP$13="",0,CHOOSE(Detalhamento.OpçãoServiços,OFFSET(Import.PLQ,$A215-1,AP$15-1,1,1),IF($E215&lt;&gt;1,IF(ISNUMBER(INDEX(Import.PLE,Detalhamento!$E215,Detalhamento!AP$15)),IF(INDEX(Import.PLE,Detalhamento!$E215,Detalhamento!AP$15)&lt;=mediçao,OFFSET(Import.PLQ,$A215-1,AP$15-1,1,1),0),0),PLE!$AA$28*OFFSET(Import.PLQ,$A215-1,AP$15-1,1,1)),IF($E215&lt;&gt;1,IF(ISNUMBER(INDEX(Import.PLE,Detalhamento!$E215,Detalhamento!AP$15)),IF(INDEX(Import.PLE,Detalhamento!$E215,Detalhamento!AP$15)&lt;=mediçao,0,OFFSET(Import.PLQ,$A215-1,AP$15-1,1,1)),OFFSET(Import.PLQ,$A215-1,AP$15-1,1,1)),(1-PLE!$AA$28)*OFFSET(Import.PLQ,$A215-1,AP$15-1,1,1))))</f>
        <v>0</v>
      </c>
      <c r="AQ215" s="144">
        <f ca="1">IF(AQ$13="",0,CHOOSE(Detalhamento.OpçãoServiços,OFFSET(Import.PLQ,$A215-1,AQ$15-1,1,1),IF($E215&lt;&gt;1,IF(ISNUMBER(INDEX(Import.PLE,Detalhamento!$E215,Detalhamento!AQ$15)),IF(INDEX(Import.PLE,Detalhamento!$E215,Detalhamento!AQ$15)&lt;=mediçao,OFFSET(Import.PLQ,$A215-1,AQ$15-1,1,1),0),0),PLE!$AA$28*OFFSET(Import.PLQ,$A215-1,AQ$15-1,1,1)),IF($E215&lt;&gt;1,IF(ISNUMBER(INDEX(Import.PLE,Detalhamento!$E215,Detalhamento!AQ$15)),IF(INDEX(Import.PLE,Detalhamento!$E215,Detalhamento!AQ$15)&lt;=mediçao,0,OFFSET(Import.PLQ,$A215-1,AQ$15-1,1,1)),OFFSET(Import.PLQ,$A215-1,AQ$15-1,1,1)),(1-PLE!$AA$28)*OFFSET(Import.PLQ,$A215-1,AQ$15-1,1,1))))</f>
        <v>0</v>
      </c>
      <c r="AR215" s="144">
        <f ca="1">IF(AR$13="",0,CHOOSE(Detalhamento.OpçãoServiços,OFFSET(Import.PLQ,$A215-1,AR$15-1,1,1),IF($E215&lt;&gt;1,IF(ISNUMBER(INDEX(Import.PLE,Detalhamento!$E215,Detalhamento!AR$15)),IF(INDEX(Import.PLE,Detalhamento!$E215,Detalhamento!AR$15)&lt;=mediçao,OFFSET(Import.PLQ,$A215-1,AR$15-1,1,1),0),0),PLE!$AA$28*OFFSET(Import.PLQ,$A215-1,AR$15-1,1,1)),IF($E215&lt;&gt;1,IF(ISNUMBER(INDEX(Import.PLE,Detalhamento!$E215,Detalhamento!AR$15)),IF(INDEX(Import.PLE,Detalhamento!$E215,Detalhamento!AR$15)&lt;=mediçao,0,OFFSET(Import.PLQ,$A215-1,AR$15-1,1,1)),OFFSET(Import.PLQ,$A215-1,AR$15-1,1,1)),(1-PLE!$AA$28)*OFFSET(Import.PLQ,$A215-1,AR$15-1,1,1))))</f>
        <v>0</v>
      </c>
      <c r="AS215" s="144">
        <f ca="1">IF(AS$13="",0,CHOOSE(Detalhamento.OpçãoServiços,OFFSET(Import.PLQ,$A215-1,AS$15-1,1,1),IF($E215&lt;&gt;1,IF(ISNUMBER(INDEX(Import.PLE,Detalhamento!$E215,Detalhamento!AS$15)),IF(INDEX(Import.PLE,Detalhamento!$E215,Detalhamento!AS$15)&lt;=mediçao,OFFSET(Import.PLQ,$A215-1,AS$15-1,1,1),0),0),PLE!$AA$28*OFFSET(Import.PLQ,$A215-1,AS$15-1,1,1)),IF($E215&lt;&gt;1,IF(ISNUMBER(INDEX(Import.PLE,Detalhamento!$E215,Detalhamento!AS$15)),IF(INDEX(Import.PLE,Detalhamento!$E215,Detalhamento!AS$15)&lt;=mediçao,0,OFFSET(Import.PLQ,$A215-1,AS$15-1,1,1)),OFFSET(Import.PLQ,$A215-1,AS$15-1,1,1)),(1-PLE!$AA$28)*OFFSET(Import.PLQ,$A215-1,AS$15-1,1,1))))</f>
        <v>0</v>
      </c>
      <c r="AT215" s="144">
        <f ca="1">IF(AT$13="",0,CHOOSE(Detalhamento.OpçãoServiços,OFFSET(Import.PLQ,$A215-1,AT$15-1,1,1),IF($E215&lt;&gt;1,IF(ISNUMBER(INDEX(Import.PLE,Detalhamento!$E215,Detalhamento!AT$15)),IF(INDEX(Import.PLE,Detalhamento!$E215,Detalhamento!AT$15)&lt;=mediçao,OFFSET(Import.PLQ,$A215-1,AT$15-1,1,1),0),0),PLE!$AA$28*OFFSET(Import.PLQ,$A215-1,AT$15-1,1,1)),IF($E215&lt;&gt;1,IF(ISNUMBER(INDEX(Import.PLE,Detalhamento!$E215,Detalhamento!AT$15)),IF(INDEX(Import.PLE,Detalhamento!$E215,Detalhamento!AT$15)&lt;=mediçao,0,OFFSET(Import.PLQ,$A215-1,AT$15-1,1,1)),OFFSET(Import.PLQ,$A215-1,AT$15-1,1,1)),(1-PLE!$AA$28)*OFFSET(Import.PLQ,$A215-1,AT$15-1,1,1))))</f>
        <v>0</v>
      </c>
      <c r="AU215" s="144">
        <f ca="1">IF(AU$13="",0,CHOOSE(Detalhamento.OpçãoServiços,OFFSET(Import.PLQ,$A215-1,AU$15-1,1,1),IF($E215&lt;&gt;1,IF(ISNUMBER(INDEX(Import.PLE,Detalhamento!$E215,Detalhamento!AU$15)),IF(INDEX(Import.PLE,Detalhamento!$E215,Detalhamento!AU$15)&lt;=mediçao,OFFSET(Import.PLQ,$A215-1,AU$15-1,1,1),0),0),PLE!$AA$28*OFFSET(Import.PLQ,$A215-1,AU$15-1,1,1)),IF($E215&lt;&gt;1,IF(ISNUMBER(INDEX(Import.PLE,Detalhamento!$E215,Detalhamento!AU$15)),IF(INDEX(Import.PLE,Detalhamento!$E215,Detalhamento!AU$15)&lt;=mediçao,0,OFFSET(Import.PLQ,$A215-1,AU$15-1,1,1)),OFFSET(Import.PLQ,$A215-1,AU$15-1,1,1)),(1-PLE!$AA$28)*OFFSET(Import.PLQ,$A215-1,AU$15-1,1,1))))</f>
        <v>0</v>
      </c>
      <c r="AV215" s="144">
        <f ca="1">IF(AV$13="",0,CHOOSE(Detalhamento.OpçãoServiços,OFFSET(Import.PLQ,$A215-1,AV$15-1,1,1),IF($E215&lt;&gt;1,IF(ISNUMBER(INDEX(Import.PLE,Detalhamento!$E215,Detalhamento!AV$15)),IF(INDEX(Import.PLE,Detalhamento!$E215,Detalhamento!AV$15)&lt;=mediçao,OFFSET(Import.PLQ,$A215-1,AV$15-1,1,1),0),0),PLE!$AA$28*OFFSET(Import.PLQ,$A215-1,AV$15-1,1,1)),IF($E215&lt;&gt;1,IF(ISNUMBER(INDEX(Import.PLE,Detalhamento!$E215,Detalhamento!AV$15)),IF(INDEX(Import.PLE,Detalhamento!$E215,Detalhamento!AV$15)&lt;=mediçao,0,OFFSET(Import.PLQ,$A215-1,AV$15-1,1,1)),OFFSET(Import.PLQ,$A215-1,AV$15-1,1,1)),(1-PLE!$AA$28)*OFFSET(Import.PLQ,$A215-1,AV$15-1,1,1))))</f>
        <v>0</v>
      </c>
      <c r="AW215" s="144">
        <f ca="1">IF(AW$13="",0,CHOOSE(Detalhamento.OpçãoServiços,OFFSET(Import.PLQ,$A215-1,AW$15-1,1,1),IF($E215&lt;&gt;1,IF(ISNUMBER(INDEX(Import.PLE,Detalhamento!$E215,Detalhamento!AW$15)),IF(INDEX(Import.PLE,Detalhamento!$E215,Detalhamento!AW$15)&lt;=mediçao,OFFSET(Import.PLQ,$A215-1,AW$15-1,1,1),0),0),PLE!$AA$28*OFFSET(Import.PLQ,$A215-1,AW$15-1,1,1)),IF($E215&lt;&gt;1,IF(ISNUMBER(INDEX(Import.PLE,Detalhamento!$E215,Detalhamento!AW$15)),IF(INDEX(Import.PLE,Detalhamento!$E215,Detalhamento!AW$15)&lt;=mediçao,0,OFFSET(Import.PLQ,$A215-1,AW$15-1,1,1)),OFFSET(Import.PLQ,$A215-1,AW$15-1,1,1)),(1-PLE!$AA$28)*OFFSET(Import.PLQ,$A215-1,AW$15-1,1,1))))</f>
        <v>0</v>
      </c>
      <c r="AX215" s="144">
        <f ca="1">IF(AX$13="",0,CHOOSE(Detalhamento.OpçãoServiços,OFFSET(Import.PLQ,$A215-1,AX$15-1,1,1),IF($E215&lt;&gt;1,IF(ISNUMBER(INDEX(Import.PLE,Detalhamento!$E215,Detalhamento!AX$15)),IF(INDEX(Import.PLE,Detalhamento!$E215,Detalhamento!AX$15)&lt;=mediçao,OFFSET(Import.PLQ,$A215-1,AX$15-1,1,1),0),0),PLE!$AA$28*OFFSET(Import.PLQ,$A215-1,AX$15-1,1,1)),IF($E215&lt;&gt;1,IF(ISNUMBER(INDEX(Import.PLE,Detalhamento!$E215,Detalhamento!AX$15)),IF(INDEX(Import.PLE,Detalhamento!$E215,Detalhamento!AX$15)&lt;=mediçao,0,OFFSET(Import.PLQ,$A215-1,AX$15-1,1,1)),OFFSET(Import.PLQ,$A215-1,AX$15-1,1,1)),(1-PLE!$AA$28)*OFFSET(Import.PLQ,$A215-1,AX$15-1,1,1))))</f>
        <v>0</v>
      </c>
      <c r="AY215" s="144">
        <f ca="1">IF(AY$13="",0,CHOOSE(Detalhamento.OpçãoServiços,OFFSET(Import.PLQ,$A215-1,AY$15-1,1,1),IF($E215&lt;&gt;1,IF(ISNUMBER(INDEX(Import.PLE,Detalhamento!$E215,Detalhamento!AY$15)),IF(INDEX(Import.PLE,Detalhamento!$E215,Detalhamento!AY$15)&lt;=mediçao,OFFSET(Import.PLQ,$A215-1,AY$15-1,1,1),0),0),PLE!$AA$28*OFFSET(Import.PLQ,$A215-1,AY$15-1,1,1)),IF($E215&lt;&gt;1,IF(ISNUMBER(INDEX(Import.PLE,Detalhamento!$E215,Detalhamento!AY$15)),IF(INDEX(Import.PLE,Detalhamento!$E215,Detalhamento!AY$15)&lt;=mediçao,0,OFFSET(Import.PLQ,$A215-1,AY$15-1,1,1)),OFFSET(Import.PLQ,$A215-1,AY$15-1,1,1)),(1-PLE!$AA$28)*OFFSET(Import.PLQ,$A215-1,AY$15-1,1,1))))</f>
        <v>0</v>
      </c>
      <c r="AZ215" s="144">
        <f ca="1">IF(AZ$13="",0,CHOOSE(Detalhamento.OpçãoServiços,OFFSET(Import.PLQ,$A215-1,AZ$15-1,1,1),IF($E215&lt;&gt;1,IF(ISNUMBER(INDEX(Import.PLE,Detalhamento!$E215,Detalhamento!AZ$15)),IF(INDEX(Import.PLE,Detalhamento!$E215,Detalhamento!AZ$15)&lt;=mediçao,OFFSET(Import.PLQ,$A215-1,AZ$15-1,1,1),0),0),PLE!$AA$28*OFFSET(Import.PLQ,$A215-1,AZ$15-1,1,1)),IF($E215&lt;&gt;1,IF(ISNUMBER(INDEX(Import.PLE,Detalhamento!$E215,Detalhamento!AZ$15)),IF(INDEX(Import.PLE,Detalhamento!$E215,Detalhamento!AZ$15)&lt;=mediçao,0,OFFSET(Import.PLQ,$A215-1,AZ$15-1,1,1)),OFFSET(Import.PLQ,$A215-1,AZ$15-1,1,1)),(1-PLE!$AA$28)*OFFSET(Import.PLQ,$A215-1,AZ$15-1,1,1))))</f>
        <v>0</v>
      </c>
      <c r="BA215" s="144">
        <f ca="1">IF(BA$13="",0,CHOOSE(Detalhamento.OpçãoServiços,OFFSET(Import.PLQ,$A215-1,BA$15-1,1,1),IF($E215&lt;&gt;1,IF(ISNUMBER(INDEX(Import.PLE,Detalhamento!$E215,Detalhamento!BA$15)),IF(INDEX(Import.PLE,Detalhamento!$E215,Detalhamento!BA$15)&lt;=mediçao,OFFSET(Import.PLQ,$A215-1,BA$15-1,1,1),0),0),PLE!$AA$28*OFFSET(Import.PLQ,$A215-1,BA$15-1,1,1)),IF($E215&lt;&gt;1,IF(ISNUMBER(INDEX(Import.PLE,Detalhamento!$E215,Detalhamento!BA$15)),IF(INDEX(Import.PLE,Detalhamento!$E215,Detalhamento!BA$15)&lt;=mediçao,0,OFFSET(Import.PLQ,$A215-1,BA$15-1,1,1)),OFFSET(Import.PLQ,$A215-1,BA$15-1,1,1)),(1-PLE!$AA$28)*OFFSET(Import.PLQ,$A215-1,BA$15-1,1,1))))</f>
        <v>0</v>
      </c>
      <c r="BB215" s="144">
        <f ca="1">IF(BB$13="",0,CHOOSE(Detalhamento.OpçãoServiços,OFFSET(Import.PLQ,$A215-1,BB$15-1,1,1),IF($E215&lt;&gt;1,IF(ISNUMBER(INDEX(Import.PLE,Detalhamento!$E215,Detalhamento!BB$15)),IF(INDEX(Import.PLE,Detalhamento!$E215,Detalhamento!BB$15)&lt;=mediçao,OFFSET(Import.PLQ,$A215-1,BB$15-1,1,1),0),0),PLE!$AA$28*OFFSET(Import.PLQ,$A215-1,BB$15-1,1,1)),IF($E215&lt;&gt;1,IF(ISNUMBER(INDEX(Import.PLE,Detalhamento!$E215,Detalhamento!BB$15)),IF(INDEX(Import.PLE,Detalhamento!$E215,Detalhamento!BB$15)&lt;=mediçao,0,OFFSET(Import.PLQ,$A215-1,BB$15-1,1,1)),OFFSET(Import.PLQ,$A215-1,BB$15-1,1,1)),(1-PLE!$AA$28)*OFFSET(Import.PLQ,$A215-1,BB$15-1,1,1))))</f>
        <v>0</v>
      </c>
      <c r="BC215" s="144">
        <f ca="1">IF(BC$13="",0,CHOOSE(Detalhamento.OpçãoServiços,OFFSET(Import.PLQ,$A215-1,BC$15-1,1,1),IF($E215&lt;&gt;1,IF(ISNUMBER(INDEX(Import.PLE,Detalhamento!$E215,Detalhamento!BC$15)),IF(INDEX(Import.PLE,Detalhamento!$E215,Detalhamento!BC$15)&lt;=mediçao,OFFSET(Import.PLQ,$A215-1,BC$15-1,1,1),0),0),PLE!$AA$28*OFFSET(Import.PLQ,$A215-1,BC$15-1,1,1)),IF($E215&lt;&gt;1,IF(ISNUMBER(INDEX(Import.PLE,Detalhamento!$E215,Detalhamento!BC$15)),IF(INDEX(Import.PLE,Detalhamento!$E215,Detalhamento!BC$15)&lt;=mediçao,0,OFFSET(Import.PLQ,$A215-1,BC$15-1,1,1)),OFFSET(Import.PLQ,$A215-1,BC$15-1,1,1)),(1-PLE!$AA$28)*OFFSET(Import.PLQ,$A215-1,BC$15-1,1,1))))</f>
        <v>0</v>
      </c>
      <c r="BD215" s="144">
        <f ca="1">IF(BD$13="",0,CHOOSE(Detalhamento.OpçãoServiços,OFFSET(Import.PLQ,$A215-1,BD$15-1,1,1),IF($E215&lt;&gt;1,IF(ISNUMBER(INDEX(Import.PLE,Detalhamento!$E215,Detalhamento!BD$15)),IF(INDEX(Import.PLE,Detalhamento!$E215,Detalhamento!BD$15)&lt;=mediçao,OFFSET(Import.PLQ,$A215-1,BD$15-1,1,1),0),0),PLE!$AA$28*OFFSET(Import.PLQ,$A215-1,BD$15-1,1,1)),IF($E215&lt;&gt;1,IF(ISNUMBER(INDEX(Import.PLE,Detalhamento!$E215,Detalhamento!BD$15)),IF(INDEX(Import.PLE,Detalhamento!$E215,Detalhamento!BD$15)&lt;=mediçao,0,OFFSET(Import.PLQ,$A215-1,BD$15-1,1,1)),OFFSET(Import.PLQ,$A215-1,BD$15-1,1,1)),(1-PLE!$AA$28)*OFFSET(Import.PLQ,$A215-1,BD$15-1,1,1))))</f>
        <v>0</v>
      </c>
      <c r="BE215" s="144">
        <f ca="1">IF(BE$13="",0,CHOOSE(Detalhamento.OpçãoServiços,OFFSET(Import.PLQ,$A215-1,BE$15-1,1,1),IF($E215&lt;&gt;1,IF(ISNUMBER(INDEX(Import.PLE,Detalhamento!$E215,Detalhamento!BE$15)),IF(INDEX(Import.PLE,Detalhamento!$E215,Detalhamento!BE$15)&lt;=mediçao,OFFSET(Import.PLQ,$A215-1,BE$15-1,1,1),0),0),PLE!$AA$28*OFFSET(Import.PLQ,$A215-1,BE$15-1,1,1)),IF($E215&lt;&gt;1,IF(ISNUMBER(INDEX(Import.PLE,Detalhamento!$E215,Detalhamento!BE$15)),IF(INDEX(Import.PLE,Detalhamento!$E215,Detalhamento!BE$15)&lt;=mediçao,0,OFFSET(Import.PLQ,$A215-1,BE$15-1,1,1)),OFFSET(Import.PLQ,$A215-1,BE$15-1,1,1)),(1-PLE!$AA$28)*OFFSET(Import.PLQ,$A215-1,BE$15-1,1,1))))</f>
        <v>0</v>
      </c>
      <c r="BF215" s="144">
        <f ca="1">IF(BF$13="",0,CHOOSE(Detalhamento.OpçãoServiços,OFFSET(Import.PLQ,$A215-1,BF$15-1,1,1),IF($E215&lt;&gt;1,IF(ISNUMBER(INDEX(Import.PLE,Detalhamento!$E215,Detalhamento!BF$15)),IF(INDEX(Import.PLE,Detalhamento!$E215,Detalhamento!BF$15)&lt;=mediçao,OFFSET(Import.PLQ,$A215-1,BF$15-1,1,1),0),0),PLE!$AA$28*OFFSET(Import.PLQ,$A215-1,BF$15-1,1,1)),IF($E215&lt;&gt;1,IF(ISNUMBER(INDEX(Import.PLE,Detalhamento!$E215,Detalhamento!BF$15)),IF(INDEX(Import.PLE,Detalhamento!$E215,Detalhamento!BF$15)&lt;=mediçao,0,OFFSET(Import.PLQ,$A215-1,BF$15-1,1,1)),OFFSET(Import.PLQ,$A215-1,BF$15-1,1,1)),(1-PLE!$AA$28)*OFFSET(Import.PLQ,$A215-1,BF$15-1,1,1))))</f>
        <v>0</v>
      </c>
      <c r="BG215" s="144">
        <f ca="1">IF(BG$13="",0,CHOOSE(Detalhamento.OpçãoServiços,OFFSET(Import.PLQ,$A215-1,BG$15-1,1,1),IF($E215&lt;&gt;1,IF(ISNUMBER(INDEX(Import.PLE,Detalhamento!$E215,Detalhamento!BG$15)),IF(INDEX(Import.PLE,Detalhamento!$E215,Detalhamento!BG$15)&lt;=mediçao,OFFSET(Import.PLQ,$A215-1,BG$15-1,1,1),0),0),PLE!$AA$28*OFFSET(Import.PLQ,$A215-1,BG$15-1,1,1)),IF($E215&lt;&gt;1,IF(ISNUMBER(INDEX(Import.PLE,Detalhamento!$E215,Detalhamento!BG$15)),IF(INDEX(Import.PLE,Detalhamento!$E215,Detalhamento!BG$15)&lt;=mediçao,0,OFFSET(Import.PLQ,$A215-1,BG$15-1,1,1)),OFFSET(Import.PLQ,$A215-1,BG$15-1,1,1)),(1-PLE!$AA$28)*OFFSET(Import.PLQ,$A215-1,BG$15-1,1,1))))</f>
        <v>0</v>
      </c>
      <c r="BH215" s="144">
        <f ca="1">IF(BH$13="",0,CHOOSE(Detalhamento.OpçãoServiços,OFFSET(Import.PLQ,$A215-1,BH$15-1,1,1),IF($E215&lt;&gt;1,IF(ISNUMBER(INDEX(Import.PLE,Detalhamento!$E215,Detalhamento!BH$15)),IF(INDEX(Import.PLE,Detalhamento!$E215,Detalhamento!BH$15)&lt;=mediçao,OFFSET(Import.PLQ,$A215-1,BH$15-1,1,1),0),0),PLE!$AA$28*OFFSET(Import.PLQ,$A215-1,BH$15-1,1,1)),IF($E215&lt;&gt;1,IF(ISNUMBER(INDEX(Import.PLE,Detalhamento!$E215,Detalhamento!BH$15)),IF(INDEX(Import.PLE,Detalhamento!$E215,Detalhamento!BH$15)&lt;=mediçao,0,OFFSET(Import.PLQ,$A215-1,BH$15-1,1,1)),OFFSET(Import.PLQ,$A215-1,BH$15-1,1,1)),(1-PLE!$AA$28)*OFFSET(Import.PLQ,$A215-1,BH$15-1,1,1))))</f>
        <v>0</v>
      </c>
      <c r="BI215" s="144">
        <f ca="1">IF(BI$13="",0,CHOOSE(Detalhamento.OpçãoServiços,OFFSET(Import.PLQ,$A215-1,BI$15-1,1,1),IF($E215&lt;&gt;1,IF(ISNUMBER(INDEX(Import.PLE,Detalhamento!$E215,Detalhamento!BI$15)),IF(INDEX(Import.PLE,Detalhamento!$E215,Detalhamento!BI$15)&lt;=mediçao,OFFSET(Import.PLQ,$A215-1,BI$15-1,1,1),0),0),PLE!$AA$28*OFFSET(Import.PLQ,$A215-1,BI$15-1,1,1)),IF($E215&lt;&gt;1,IF(ISNUMBER(INDEX(Import.PLE,Detalhamento!$E215,Detalhamento!BI$15)),IF(INDEX(Import.PLE,Detalhamento!$E215,Detalhamento!BI$15)&lt;=mediçao,0,OFFSET(Import.PLQ,$A215-1,BI$15-1,1,1)),OFFSET(Import.PLQ,$A215-1,BI$15-1,1,1)),(1-PLE!$AA$28)*OFFSET(Import.PLQ,$A215-1,BI$15-1,1,1))))</f>
        <v>0</v>
      </c>
    </row>
    <row r="216" spans="1:61" ht="50" x14ac:dyDescent="0.2">
      <c r="A216" s="155">
        <v>172</v>
      </c>
      <c r="B216" s="21" t="str">
        <f t="shared" ca="1" si="33"/>
        <v>Serviço</v>
      </c>
      <c r="E216" s="153">
        <f t="shared" ca="1" si="34"/>
        <v>24</v>
      </c>
      <c r="F216" s="154">
        <f t="shared" ca="1" si="35"/>
        <v>240172</v>
      </c>
      <c r="G216" s="154" t="str">
        <f t="shared" ca="1" si="32"/>
        <v>2.6.3</v>
      </c>
      <c r="H216" s="182" t="str">
        <f t="shared" ca="1" si="32"/>
        <v>EMBOÇO, PARA RECEBIMENTO DE CERÂMICA, EM ARGAMASSA TRAÇO 1:2:8, PREPARO MECÂNICO COM BETONEIRA 400L, APLICADO MANUALMENTE EM FACES INTERNAS DE PAREDES, PARA AMBIENTE COM ÁREA  MAIOR QUE 10M2, ESPESSURA DE 20MM, COM EXECUÇÃO DE TALISCAS. AF_06/2014</v>
      </c>
      <c r="I216" s="37" t="str">
        <f t="shared" ca="1" si="36"/>
        <v>M2</v>
      </c>
      <c r="J216" s="144">
        <f t="shared" ca="1" si="37"/>
        <v>181.34</v>
      </c>
      <c r="K216" s="67"/>
      <c r="L216" s="144">
        <f ca="1">IF(L$13="",0,CHOOSE(Detalhamento.OpçãoServiços,OFFSET(Import.PLQ,$A216-1,L$15-1,1,1),IF($E216&lt;&gt;1,IF(ISNUMBER(INDEX(Import.PLE,Detalhamento!$E216,Detalhamento!L$15)),IF(INDEX(Import.PLE,Detalhamento!$E216,Detalhamento!L$15)&lt;=mediçao,OFFSET(Import.PLQ,$A216-1,L$15-1,1,1),0),0),PLE!$AA$28*OFFSET(Import.PLQ,$A216-1,L$15-1,1,1)),IF($E216&lt;&gt;1,IF(ISNUMBER(INDEX(Import.PLE,Detalhamento!$E216,Detalhamento!L$15)),IF(INDEX(Import.PLE,Detalhamento!$E216,Detalhamento!L$15)&lt;=mediçao,0,OFFSET(Import.PLQ,$A216-1,L$15-1,1,1)),OFFSET(Import.PLQ,$A216-1,L$15-1,1,1)),(1-PLE!$AA$28)*OFFSET(Import.PLQ,$A216-1,L$15-1,1,1))))</f>
        <v>181.34</v>
      </c>
      <c r="M216" s="144">
        <f ca="1">IF(M$13="",0,CHOOSE(Detalhamento.OpçãoServiços,OFFSET(Import.PLQ,$A216-1,M$15-1,1,1),IF($E216&lt;&gt;1,IF(ISNUMBER(INDEX(Import.PLE,Detalhamento!$E216,Detalhamento!M$15)),IF(INDEX(Import.PLE,Detalhamento!$E216,Detalhamento!M$15)&lt;=mediçao,OFFSET(Import.PLQ,$A216-1,M$15-1,1,1),0),0),PLE!$AA$28*OFFSET(Import.PLQ,$A216-1,M$15-1,1,1)),IF($E216&lt;&gt;1,IF(ISNUMBER(INDEX(Import.PLE,Detalhamento!$E216,Detalhamento!M$15)),IF(INDEX(Import.PLE,Detalhamento!$E216,Detalhamento!M$15)&lt;=mediçao,0,OFFSET(Import.PLQ,$A216-1,M$15-1,1,1)),OFFSET(Import.PLQ,$A216-1,M$15-1,1,1)),(1-PLE!$AA$28)*OFFSET(Import.PLQ,$A216-1,M$15-1,1,1))))</f>
        <v>0</v>
      </c>
      <c r="N216" s="144">
        <f ca="1">IF(N$13="",0,CHOOSE(Detalhamento.OpçãoServiços,OFFSET(Import.PLQ,$A216-1,N$15-1,1,1),IF($E216&lt;&gt;1,IF(ISNUMBER(INDEX(Import.PLE,Detalhamento!$E216,Detalhamento!N$15)),IF(INDEX(Import.PLE,Detalhamento!$E216,Detalhamento!N$15)&lt;=mediçao,OFFSET(Import.PLQ,$A216-1,N$15-1,1,1),0),0),PLE!$AA$28*OFFSET(Import.PLQ,$A216-1,N$15-1,1,1)),IF($E216&lt;&gt;1,IF(ISNUMBER(INDEX(Import.PLE,Detalhamento!$E216,Detalhamento!N$15)),IF(INDEX(Import.PLE,Detalhamento!$E216,Detalhamento!N$15)&lt;=mediçao,0,OFFSET(Import.PLQ,$A216-1,N$15-1,1,1)),OFFSET(Import.PLQ,$A216-1,N$15-1,1,1)),(1-PLE!$AA$28)*OFFSET(Import.PLQ,$A216-1,N$15-1,1,1))))</f>
        <v>0</v>
      </c>
      <c r="O216" s="144">
        <f ca="1">IF(O$13="",0,CHOOSE(Detalhamento.OpçãoServiços,OFFSET(Import.PLQ,$A216-1,O$15-1,1,1),IF($E216&lt;&gt;1,IF(ISNUMBER(INDEX(Import.PLE,Detalhamento!$E216,Detalhamento!O$15)),IF(INDEX(Import.PLE,Detalhamento!$E216,Detalhamento!O$15)&lt;=mediçao,OFFSET(Import.PLQ,$A216-1,O$15-1,1,1),0),0),PLE!$AA$28*OFFSET(Import.PLQ,$A216-1,O$15-1,1,1)),IF($E216&lt;&gt;1,IF(ISNUMBER(INDEX(Import.PLE,Detalhamento!$E216,Detalhamento!O$15)),IF(INDEX(Import.PLE,Detalhamento!$E216,Detalhamento!O$15)&lt;=mediçao,0,OFFSET(Import.PLQ,$A216-1,O$15-1,1,1)),OFFSET(Import.PLQ,$A216-1,O$15-1,1,1)),(1-PLE!$AA$28)*OFFSET(Import.PLQ,$A216-1,O$15-1,1,1))))</f>
        <v>0</v>
      </c>
      <c r="P216" s="144">
        <f ca="1">IF(P$13="",0,CHOOSE(Detalhamento.OpçãoServiços,OFFSET(Import.PLQ,$A216-1,P$15-1,1,1),IF($E216&lt;&gt;1,IF(ISNUMBER(INDEX(Import.PLE,Detalhamento!$E216,Detalhamento!P$15)),IF(INDEX(Import.PLE,Detalhamento!$E216,Detalhamento!P$15)&lt;=mediçao,OFFSET(Import.PLQ,$A216-1,P$15-1,1,1),0),0),PLE!$AA$28*OFFSET(Import.PLQ,$A216-1,P$15-1,1,1)),IF($E216&lt;&gt;1,IF(ISNUMBER(INDEX(Import.PLE,Detalhamento!$E216,Detalhamento!P$15)),IF(INDEX(Import.PLE,Detalhamento!$E216,Detalhamento!P$15)&lt;=mediçao,0,OFFSET(Import.PLQ,$A216-1,P$15-1,1,1)),OFFSET(Import.PLQ,$A216-1,P$15-1,1,1)),(1-PLE!$AA$28)*OFFSET(Import.PLQ,$A216-1,P$15-1,1,1))))</f>
        <v>0</v>
      </c>
      <c r="Q216" s="144">
        <f ca="1">IF(Q$13="",0,CHOOSE(Detalhamento.OpçãoServiços,OFFSET(Import.PLQ,$A216-1,Q$15-1,1,1),IF($E216&lt;&gt;1,IF(ISNUMBER(INDEX(Import.PLE,Detalhamento!$E216,Detalhamento!Q$15)),IF(INDEX(Import.PLE,Detalhamento!$E216,Detalhamento!Q$15)&lt;=mediçao,OFFSET(Import.PLQ,$A216-1,Q$15-1,1,1),0),0),PLE!$AA$28*OFFSET(Import.PLQ,$A216-1,Q$15-1,1,1)),IF($E216&lt;&gt;1,IF(ISNUMBER(INDEX(Import.PLE,Detalhamento!$E216,Detalhamento!Q$15)),IF(INDEX(Import.PLE,Detalhamento!$E216,Detalhamento!Q$15)&lt;=mediçao,0,OFFSET(Import.PLQ,$A216-1,Q$15-1,1,1)),OFFSET(Import.PLQ,$A216-1,Q$15-1,1,1)),(1-PLE!$AA$28)*OFFSET(Import.PLQ,$A216-1,Q$15-1,1,1))))</f>
        <v>0</v>
      </c>
      <c r="R216" s="144">
        <f ca="1">IF(R$13="",0,CHOOSE(Detalhamento.OpçãoServiços,OFFSET(Import.PLQ,$A216-1,R$15-1,1,1),IF($E216&lt;&gt;1,IF(ISNUMBER(INDEX(Import.PLE,Detalhamento!$E216,Detalhamento!R$15)),IF(INDEX(Import.PLE,Detalhamento!$E216,Detalhamento!R$15)&lt;=mediçao,OFFSET(Import.PLQ,$A216-1,R$15-1,1,1),0),0),PLE!$AA$28*OFFSET(Import.PLQ,$A216-1,R$15-1,1,1)),IF($E216&lt;&gt;1,IF(ISNUMBER(INDEX(Import.PLE,Detalhamento!$E216,Detalhamento!R$15)),IF(INDEX(Import.PLE,Detalhamento!$E216,Detalhamento!R$15)&lt;=mediçao,0,OFFSET(Import.PLQ,$A216-1,R$15-1,1,1)),OFFSET(Import.PLQ,$A216-1,R$15-1,1,1)),(1-PLE!$AA$28)*OFFSET(Import.PLQ,$A216-1,R$15-1,1,1))))</f>
        <v>0</v>
      </c>
      <c r="S216" s="144">
        <f ca="1">IF(S$13="",0,CHOOSE(Detalhamento.OpçãoServiços,OFFSET(Import.PLQ,$A216-1,S$15-1,1,1),IF($E216&lt;&gt;1,IF(ISNUMBER(INDEX(Import.PLE,Detalhamento!$E216,Detalhamento!S$15)),IF(INDEX(Import.PLE,Detalhamento!$E216,Detalhamento!S$15)&lt;=mediçao,OFFSET(Import.PLQ,$A216-1,S$15-1,1,1),0),0),PLE!$AA$28*OFFSET(Import.PLQ,$A216-1,S$15-1,1,1)),IF($E216&lt;&gt;1,IF(ISNUMBER(INDEX(Import.PLE,Detalhamento!$E216,Detalhamento!S$15)),IF(INDEX(Import.PLE,Detalhamento!$E216,Detalhamento!S$15)&lt;=mediçao,0,OFFSET(Import.PLQ,$A216-1,S$15-1,1,1)),OFFSET(Import.PLQ,$A216-1,S$15-1,1,1)),(1-PLE!$AA$28)*OFFSET(Import.PLQ,$A216-1,S$15-1,1,1))))</f>
        <v>0</v>
      </c>
      <c r="T216" s="144">
        <f ca="1">IF(T$13="",0,CHOOSE(Detalhamento.OpçãoServiços,OFFSET(Import.PLQ,$A216-1,T$15-1,1,1),IF($E216&lt;&gt;1,IF(ISNUMBER(INDEX(Import.PLE,Detalhamento!$E216,Detalhamento!T$15)),IF(INDEX(Import.PLE,Detalhamento!$E216,Detalhamento!T$15)&lt;=mediçao,OFFSET(Import.PLQ,$A216-1,T$15-1,1,1),0),0),PLE!$AA$28*OFFSET(Import.PLQ,$A216-1,T$15-1,1,1)),IF($E216&lt;&gt;1,IF(ISNUMBER(INDEX(Import.PLE,Detalhamento!$E216,Detalhamento!T$15)),IF(INDEX(Import.PLE,Detalhamento!$E216,Detalhamento!T$15)&lt;=mediçao,0,OFFSET(Import.PLQ,$A216-1,T$15-1,1,1)),OFFSET(Import.PLQ,$A216-1,T$15-1,1,1)),(1-PLE!$AA$28)*OFFSET(Import.PLQ,$A216-1,T$15-1,1,1))))</f>
        <v>0</v>
      </c>
      <c r="U216" s="144">
        <f ca="1">IF(U$13="",0,CHOOSE(Detalhamento.OpçãoServiços,OFFSET(Import.PLQ,$A216-1,U$15-1,1,1),IF($E216&lt;&gt;1,IF(ISNUMBER(INDEX(Import.PLE,Detalhamento!$E216,Detalhamento!U$15)),IF(INDEX(Import.PLE,Detalhamento!$E216,Detalhamento!U$15)&lt;=mediçao,OFFSET(Import.PLQ,$A216-1,U$15-1,1,1),0),0),PLE!$AA$28*OFFSET(Import.PLQ,$A216-1,U$15-1,1,1)),IF($E216&lt;&gt;1,IF(ISNUMBER(INDEX(Import.PLE,Detalhamento!$E216,Detalhamento!U$15)),IF(INDEX(Import.PLE,Detalhamento!$E216,Detalhamento!U$15)&lt;=mediçao,0,OFFSET(Import.PLQ,$A216-1,U$15-1,1,1)),OFFSET(Import.PLQ,$A216-1,U$15-1,1,1)),(1-PLE!$AA$28)*OFFSET(Import.PLQ,$A216-1,U$15-1,1,1))))</f>
        <v>0</v>
      </c>
      <c r="V216" s="144">
        <f ca="1">IF(V$13="",0,CHOOSE(Detalhamento.OpçãoServiços,OFFSET(Import.PLQ,$A216-1,V$15-1,1,1),IF($E216&lt;&gt;1,IF(ISNUMBER(INDEX(Import.PLE,Detalhamento!$E216,Detalhamento!V$15)),IF(INDEX(Import.PLE,Detalhamento!$E216,Detalhamento!V$15)&lt;=mediçao,OFFSET(Import.PLQ,$A216-1,V$15-1,1,1),0),0),PLE!$AA$28*OFFSET(Import.PLQ,$A216-1,V$15-1,1,1)),IF($E216&lt;&gt;1,IF(ISNUMBER(INDEX(Import.PLE,Detalhamento!$E216,Detalhamento!V$15)),IF(INDEX(Import.PLE,Detalhamento!$E216,Detalhamento!V$15)&lt;=mediçao,0,OFFSET(Import.PLQ,$A216-1,V$15-1,1,1)),OFFSET(Import.PLQ,$A216-1,V$15-1,1,1)),(1-PLE!$AA$28)*OFFSET(Import.PLQ,$A216-1,V$15-1,1,1))))</f>
        <v>0</v>
      </c>
      <c r="W216" s="144">
        <f ca="1">IF(W$13="",0,CHOOSE(Detalhamento.OpçãoServiços,OFFSET(Import.PLQ,$A216-1,W$15-1,1,1),IF($E216&lt;&gt;1,IF(ISNUMBER(INDEX(Import.PLE,Detalhamento!$E216,Detalhamento!W$15)),IF(INDEX(Import.PLE,Detalhamento!$E216,Detalhamento!W$15)&lt;=mediçao,OFFSET(Import.PLQ,$A216-1,W$15-1,1,1),0),0),PLE!$AA$28*OFFSET(Import.PLQ,$A216-1,W$15-1,1,1)),IF($E216&lt;&gt;1,IF(ISNUMBER(INDEX(Import.PLE,Detalhamento!$E216,Detalhamento!W$15)),IF(INDEX(Import.PLE,Detalhamento!$E216,Detalhamento!W$15)&lt;=mediçao,0,OFFSET(Import.PLQ,$A216-1,W$15-1,1,1)),OFFSET(Import.PLQ,$A216-1,W$15-1,1,1)),(1-PLE!$AA$28)*OFFSET(Import.PLQ,$A216-1,W$15-1,1,1))))</f>
        <v>0</v>
      </c>
      <c r="X216" s="144">
        <f ca="1">IF(X$13="",0,CHOOSE(Detalhamento.OpçãoServiços,OFFSET(Import.PLQ,$A216-1,X$15-1,1,1),IF($E216&lt;&gt;1,IF(ISNUMBER(INDEX(Import.PLE,Detalhamento!$E216,Detalhamento!X$15)),IF(INDEX(Import.PLE,Detalhamento!$E216,Detalhamento!X$15)&lt;=mediçao,OFFSET(Import.PLQ,$A216-1,X$15-1,1,1),0),0),PLE!$AA$28*OFFSET(Import.PLQ,$A216-1,X$15-1,1,1)),IF($E216&lt;&gt;1,IF(ISNUMBER(INDEX(Import.PLE,Detalhamento!$E216,Detalhamento!X$15)),IF(INDEX(Import.PLE,Detalhamento!$E216,Detalhamento!X$15)&lt;=mediçao,0,OFFSET(Import.PLQ,$A216-1,X$15-1,1,1)),OFFSET(Import.PLQ,$A216-1,X$15-1,1,1)),(1-PLE!$AA$28)*OFFSET(Import.PLQ,$A216-1,X$15-1,1,1))))</f>
        <v>0</v>
      </c>
      <c r="Y216" s="144">
        <f ca="1">IF(Y$13="",0,CHOOSE(Detalhamento.OpçãoServiços,OFFSET(Import.PLQ,$A216-1,Y$15-1,1,1),IF($E216&lt;&gt;1,IF(ISNUMBER(INDEX(Import.PLE,Detalhamento!$E216,Detalhamento!Y$15)),IF(INDEX(Import.PLE,Detalhamento!$E216,Detalhamento!Y$15)&lt;=mediçao,OFFSET(Import.PLQ,$A216-1,Y$15-1,1,1),0),0),PLE!$AA$28*OFFSET(Import.PLQ,$A216-1,Y$15-1,1,1)),IF($E216&lt;&gt;1,IF(ISNUMBER(INDEX(Import.PLE,Detalhamento!$E216,Detalhamento!Y$15)),IF(INDEX(Import.PLE,Detalhamento!$E216,Detalhamento!Y$15)&lt;=mediçao,0,OFFSET(Import.PLQ,$A216-1,Y$15-1,1,1)),OFFSET(Import.PLQ,$A216-1,Y$15-1,1,1)),(1-PLE!$AA$28)*OFFSET(Import.PLQ,$A216-1,Y$15-1,1,1))))</f>
        <v>0</v>
      </c>
      <c r="Z216" s="144">
        <f ca="1">IF(Z$13="",0,CHOOSE(Detalhamento.OpçãoServiços,OFFSET(Import.PLQ,$A216-1,Z$15-1,1,1),IF($E216&lt;&gt;1,IF(ISNUMBER(INDEX(Import.PLE,Detalhamento!$E216,Detalhamento!Z$15)),IF(INDEX(Import.PLE,Detalhamento!$E216,Detalhamento!Z$15)&lt;=mediçao,OFFSET(Import.PLQ,$A216-1,Z$15-1,1,1),0),0),PLE!$AA$28*OFFSET(Import.PLQ,$A216-1,Z$15-1,1,1)),IF($E216&lt;&gt;1,IF(ISNUMBER(INDEX(Import.PLE,Detalhamento!$E216,Detalhamento!Z$15)),IF(INDEX(Import.PLE,Detalhamento!$E216,Detalhamento!Z$15)&lt;=mediçao,0,OFFSET(Import.PLQ,$A216-1,Z$15-1,1,1)),OFFSET(Import.PLQ,$A216-1,Z$15-1,1,1)),(1-PLE!$AA$28)*OFFSET(Import.PLQ,$A216-1,Z$15-1,1,1))))</f>
        <v>0</v>
      </c>
      <c r="AA216" s="144">
        <f ca="1">IF(AA$13="",0,CHOOSE(Detalhamento.OpçãoServiços,OFFSET(Import.PLQ,$A216-1,AA$15-1,1,1),IF($E216&lt;&gt;1,IF(ISNUMBER(INDEX(Import.PLE,Detalhamento!$E216,Detalhamento!AA$15)),IF(INDEX(Import.PLE,Detalhamento!$E216,Detalhamento!AA$15)&lt;=mediçao,OFFSET(Import.PLQ,$A216-1,AA$15-1,1,1),0),0),PLE!$AA$28*OFFSET(Import.PLQ,$A216-1,AA$15-1,1,1)),IF($E216&lt;&gt;1,IF(ISNUMBER(INDEX(Import.PLE,Detalhamento!$E216,Detalhamento!AA$15)),IF(INDEX(Import.PLE,Detalhamento!$E216,Detalhamento!AA$15)&lt;=mediçao,0,OFFSET(Import.PLQ,$A216-1,AA$15-1,1,1)),OFFSET(Import.PLQ,$A216-1,AA$15-1,1,1)),(1-PLE!$AA$28)*OFFSET(Import.PLQ,$A216-1,AA$15-1,1,1))))</f>
        <v>0</v>
      </c>
      <c r="AB216" s="144">
        <f ca="1">IF(AB$13="",0,CHOOSE(Detalhamento.OpçãoServiços,OFFSET(Import.PLQ,$A216-1,AB$15-1,1,1),IF($E216&lt;&gt;1,IF(ISNUMBER(INDEX(Import.PLE,Detalhamento!$E216,Detalhamento!AB$15)),IF(INDEX(Import.PLE,Detalhamento!$E216,Detalhamento!AB$15)&lt;=mediçao,OFFSET(Import.PLQ,$A216-1,AB$15-1,1,1),0),0),PLE!$AA$28*OFFSET(Import.PLQ,$A216-1,AB$15-1,1,1)),IF($E216&lt;&gt;1,IF(ISNUMBER(INDEX(Import.PLE,Detalhamento!$E216,Detalhamento!AB$15)),IF(INDEX(Import.PLE,Detalhamento!$E216,Detalhamento!AB$15)&lt;=mediçao,0,OFFSET(Import.PLQ,$A216-1,AB$15-1,1,1)),OFFSET(Import.PLQ,$A216-1,AB$15-1,1,1)),(1-PLE!$AA$28)*OFFSET(Import.PLQ,$A216-1,AB$15-1,1,1))))</f>
        <v>0</v>
      </c>
      <c r="AC216" s="144">
        <f ca="1">IF(AC$13="",0,CHOOSE(Detalhamento.OpçãoServiços,OFFSET(Import.PLQ,$A216-1,AC$15-1,1,1),IF($E216&lt;&gt;1,IF(ISNUMBER(INDEX(Import.PLE,Detalhamento!$E216,Detalhamento!AC$15)),IF(INDEX(Import.PLE,Detalhamento!$E216,Detalhamento!AC$15)&lt;=mediçao,OFFSET(Import.PLQ,$A216-1,AC$15-1,1,1),0),0),PLE!$AA$28*OFFSET(Import.PLQ,$A216-1,AC$15-1,1,1)),IF($E216&lt;&gt;1,IF(ISNUMBER(INDEX(Import.PLE,Detalhamento!$E216,Detalhamento!AC$15)),IF(INDEX(Import.PLE,Detalhamento!$E216,Detalhamento!AC$15)&lt;=mediçao,0,OFFSET(Import.PLQ,$A216-1,AC$15-1,1,1)),OFFSET(Import.PLQ,$A216-1,AC$15-1,1,1)),(1-PLE!$AA$28)*OFFSET(Import.PLQ,$A216-1,AC$15-1,1,1))))</f>
        <v>0</v>
      </c>
      <c r="AD216" s="144">
        <f ca="1">IF(AD$13="",0,CHOOSE(Detalhamento.OpçãoServiços,OFFSET(Import.PLQ,$A216-1,AD$15-1,1,1),IF($E216&lt;&gt;1,IF(ISNUMBER(INDEX(Import.PLE,Detalhamento!$E216,Detalhamento!AD$15)),IF(INDEX(Import.PLE,Detalhamento!$E216,Detalhamento!AD$15)&lt;=mediçao,OFFSET(Import.PLQ,$A216-1,AD$15-1,1,1),0),0),PLE!$AA$28*OFFSET(Import.PLQ,$A216-1,AD$15-1,1,1)),IF($E216&lt;&gt;1,IF(ISNUMBER(INDEX(Import.PLE,Detalhamento!$E216,Detalhamento!AD$15)),IF(INDEX(Import.PLE,Detalhamento!$E216,Detalhamento!AD$15)&lt;=mediçao,0,OFFSET(Import.PLQ,$A216-1,AD$15-1,1,1)),OFFSET(Import.PLQ,$A216-1,AD$15-1,1,1)),(1-PLE!$AA$28)*OFFSET(Import.PLQ,$A216-1,AD$15-1,1,1))))</f>
        <v>0</v>
      </c>
      <c r="AE216" s="144">
        <f ca="1">IF(AE$13="",0,CHOOSE(Detalhamento.OpçãoServiços,OFFSET(Import.PLQ,$A216-1,AE$15-1,1,1),IF($E216&lt;&gt;1,IF(ISNUMBER(INDEX(Import.PLE,Detalhamento!$E216,Detalhamento!AE$15)),IF(INDEX(Import.PLE,Detalhamento!$E216,Detalhamento!AE$15)&lt;=mediçao,OFFSET(Import.PLQ,$A216-1,AE$15-1,1,1),0),0),PLE!$AA$28*OFFSET(Import.PLQ,$A216-1,AE$15-1,1,1)),IF($E216&lt;&gt;1,IF(ISNUMBER(INDEX(Import.PLE,Detalhamento!$E216,Detalhamento!AE$15)),IF(INDEX(Import.PLE,Detalhamento!$E216,Detalhamento!AE$15)&lt;=mediçao,0,OFFSET(Import.PLQ,$A216-1,AE$15-1,1,1)),OFFSET(Import.PLQ,$A216-1,AE$15-1,1,1)),(1-PLE!$AA$28)*OFFSET(Import.PLQ,$A216-1,AE$15-1,1,1))))</f>
        <v>0</v>
      </c>
      <c r="AF216" s="144">
        <f ca="1">IF(AF$13="",0,CHOOSE(Detalhamento.OpçãoServiços,OFFSET(Import.PLQ,$A216-1,AF$15-1,1,1),IF($E216&lt;&gt;1,IF(ISNUMBER(INDEX(Import.PLE,Detalhamento!$E216,Detalhamento!AF$15)),IF(INDEX(Import.PLE,Detalhamento!$E216,Detalhamento!AF$15)&lt;=mediçao,OFFSET(Import.PLQ,$A216-1,AF$15-1,1,1),0),0),PLE!$AA$28*OFFSET(Import.PLQ,$A216-1,AF$15-1,1,1)),IF($E216&lt;&gt;1,IF(ISNUMBER(INDEX(Import.PLE,Detalhamento!$E216,Detalhamento!AF$15)),IF(INDEX(Import.PLE,Detalhamento!$E216,Detalhamento!AF$15)&lt;=mediçao,0,OFFSET(Import.PLQ,$A216-1,AF$15-1,1,1)),OFFSET(Import.PLQ,$A216-1,AF$15-1,1,1)),(1-PLE!$AA$28)*OFFSET(Import.PLQ,$A216-1,AF$15-1,1,1))))</f>
        <v>0</v>
      </c>
      <c r="AG216" s="144">
        <f ca="1">IF(AG$13="",0,CHOOSE(Detalhamento.OpçãoServiços,OFFSET(Import.PLQ,$A216-1,AG$15-1,1,1),IF($E216&lt;&gt;1,IF(ISNUMBER(INDEX(Import.PLE,Detalhamento!$E216,Detalhamento!AG$15)),IF(INDEX(Import.PLE,Detalhamento!$E216,Detalhamento!AG$15)&lt;=mediçao,OFFSET(Import.PLQ,$A216-1,AG$15-1,1,1),0),0),PLE!$AA$28*OFFSET(Import.PLQ,$A216-1,AG$15-1,1,1)),IF($E216&lt;&gt;1,IF(ISNUMBER(INDEX(Import.PLE,Detalhamento!$E216,Detalhamento!AG$15)),IF(INDEX(Import.PLE,Detalhamento!$E216,Detalhamento!AG$15)&lt;=mediçao,0,OFFSET(Import.PLQ,$A216-1,AG$15-1,1,1)),OFFSET(Import.PLQ,$A216-1,AG$15-1,1,1)),(1-PLE!$AA$28)*OFFSET(Import.PLQ,$A216-1,AG$15-1,1,1))))</f>
        <v>0</v>
      </c>
      <c r="AH216" s="144">
        <f ca="1">IF(AH$13="",0,CHOOSE(Detalhamento.OpçãoServiços,OFFSET(Import.PLQ,$A216-1,AH$15-1,1,1),IF($E216&lt;&gt;1,IF(ISNUMBER(INDEX(Import.PLE,Detalhamento!$E216,Detalhamento!AH$15)),IF(INDEX(Import.PLE,Detalhamento!$E216,Detalhamento!AH$15)&lt;=mediçao,OFFSET(Import.PLQ,$A216-1,AH$15-1,1,1),0),0),PLE!$AA$28*OFFSET(Import.PLQ,$A216-1,AH$15-1,1,1)),IF($E216&lt;&gt;1,IF(ISNUMBER(INDEX(Import.PLE,Detalhamento!$E216,Detalhamento!AH$15)),IF(INDEX(Import.PLE,Detalhamento!$E216,Detalhamento!AH$15)&lt;=mediçao,0,OFFSET(Import.PLQ,$A216-1,AH$15-1,1,1)),OFFSET(Import.PLQ,$A216-1,AH$15-1,1,1)),(1-PLE!$AA$28)*OFFSET(Import.PLQ,$A216-1,AH$15-1,1,1))))</f>
        <v>0</v>
      </c>
      <c r="AI216" s="144">
        <f ca="1">IF(AI$13="",0,CHOOSE(Detalhamento.OpçãoServiços,OFFSET(Import.PLQ,$A216-1,AI$15-1,1,1),IF($E216&lt;&gt;1,IF(ISNUMBER(INDEX(Import.PLE,Detalhamento!$E216,Detalhamento!AI$15)),IF(INDEX(Import.PLE,Detalhamento!$E216,Detalhamento!AI$15)&lt;=mediçao,OFFSET(Import.PLQ,$A216-1,AI$15-1,1,1),0),0),PLE!$AA$28*OFFSET(Import.PLQ,$A216-1,AI$15-1,1,1)),IF($E216&lt;&gt;1,IF(ISNUMBER(INDEX(Import.PLE,Detalhamento!$E216,Detalhamento!AI$15)),IF(INDEX(Import.PLE,Detalhamento!$E216,Detalhamento!AI$15)&lt;=mediçao,0,OFFSET(Import.PLQ,$A216-1,AI$15-1,1,1)),OFFSET(Import.PLQ,$A216-1,AI$15-1,1,1)),(1-PLE!$AA$28)*OFFSET(Import.PLQ,$A216-1,AI$15-1,1,1))))</f>
        <v>0</v>
      </c>
      <c r="AJ216" s="144">
        <f ca="1">IF(AJ$13="",0,CHOOSE(Detalhamento.OpçãoServiços,OFFSET(Import.PLQ,$A216-1,AJ$15-1,1,1),IF($E216&lt;&gt;1,IF(ISNUMBER(INDEX(Import.PLE,Detalhamento!$E216,Detalhamento!AJ$15)),IF(INDEX(Import.PLE,Detalhamento!$E216,Detalhamento!AJ$15)&lt;=mediçao,OFFSET(Import.PLQ,$A216-1,AJ$15-1,1,1),0),0),PLE!$AA$28*OFFSET(Import.PLQ,$A216-1,AJ$15-1,1,1)),IF($E216&lt;&gt;1,IF(ISNUMBER(INDEX(Import.PLE,Detalhamento!$E216,Detalhamento!AJ$15)),IF(INDEX(Import.PLE,Detalhamento!$E216,Detalhamento!AJ$15)&lt;=mediçao,0,OFFSET(Import.PLQ,$A216-1,AJ$15-1,1,1)),OFFSET(Import.PLQ,$A216-1,AJ$15-1,1,1)),(1-PLE!$AA$28)*OFFSET(Import.PLQ,$A216-1,AJ$15-1,1,1))))</f>
        <v>0</v>
      </c>
      <c r="AK216" s="144">
        <f ca="1">IF(AK$13="",0,CHOOSE(Detalhamento.OpçãoServiços,OFFSET(Import.PLQ,$A216-1,AK$15-1,1,1),IF($E216&lt;&gt;1,IF(ISNUMBER(INDEX(Import.PLE,Detalhamento!$E216,Detalhamento!AK$15)),IF(INDEX(Import.PLE,Detalhamento!$E216,Detalhamento!AK$15)&lt;=mediçao,OFFSET(Import.PLQ,$A216-1,AK$15-1,1,1),0),0),PLE!$AA$28*OFFSET(Import.PLQ,$A216-1,AK$15-1,1,1)),IF($E216&lt;&gt;1,IF(ISNUMBER(INDEX(Import.PLE,Detalhamento!$E216,Detalhamento!AK$15)),IF(INDEX(Import.PLE,Detalhamento!$E216,Detalhamento!AK$15)&lt;=mediçao,0,OFFSET(Import.PLQ,$A216-1,AK$15-1,1,1)),OFFSET(Import.PLQ,$A216-1,AK$15-1,1,1)),(1-PLE!$AA$28)*OFFSET(Import.PLQ,$A216-1,AK$15-1,1,1))))</f>
        <v>0</v>
      </c>
      <c r="AL216" s="144">
        <f ca="1">IF(AL$13="",0,CHOOSE(Detalhamento.OpçãoServiços,OFFSET(Import.PLQ,$A216-1,AL$15-1,1,1),IF($E216&lt;&gt;1,IF(ISNUMBER(INDEX(Import.PLE,Detalhamento!$E216,Detalhamento!AL$15)),IF(INDEX(Import.PLE,Detalhamento!$E216,Detalhamento!AL$15)&lt;=mediçao,OFFSET(Import.PLQ,$A216-1,AL$15-1,1,1),0),0),PLE!$AA$28*OFFSET(Import.PLQ,$A216-1,AL$15-1,1,1)),IF($E216&lt;&gt;1,IF(ISNUMBER(INDEX(Import.PLE,Detalhamento!$E216,Detalhamento!AL$15)),IF(INDEX(Import.PLE,Detalhamento!$E216,Detalhamento!AL$15)&lt;=mediçao,0,OFFSET(Import.PLQ,$A216-1,AL$15-1,1,1)),OFFSET(Import.PLQ,$A216-1,AL$15-1,1,1)),(1-PLE!$AA$28)*OFFSET(Import.PLQ,$A216-1,AL$15-1,1,1))))</f>
        <v>0</v>
      </c>
      <c r="AM216" s="144">
        <f ca="1">IF(AM$13="",0,CHOOSE(Detalhamento.OpçãoServiços,OFFSET(Import.PLQ,$A216-1,AM$15-1,1,1),IF($E216&lt;&gt;1,IF(ISNUMBER(INDEX(Import.PLE,Detalhamento!$E216,Detalhamento!AM$15)),IF(INDEX(Import.PLE,Detalhamento!$E216,Detalhamento!AM$15)&lt;=mediçao,OFFSET(Import.PLQ,$A216-1,AM$15-1,1,1),0),0),PLE!$AA$28*OFFSET(Import.PLQ,$A216-1,AM$15-1,1,1)),IF($E216&lt;&gt;1,IF(ISNUMBER(INDEX(Import.PLE,Detalhamento!$E216,Detalhamento!AM$15)),IF(INDEX(Import.PLE,Detalhamento!$E216,Detalhamento!AM$15)&lt;=mediçao,0,OFFSET(Import.PLQ,$A216-1,AM$15-1,1,1)),OFFSET(Import.PLQ,$A216-1,AM$15-1,1,1)),(1-PLE!$AA$28)*OFFSET(Import.PLQ,$A216-1,AM$15-1,1,1))))</f>
        <v>0</v>
      </c>
      <c r="AN216" s="144">
        <f ca="1">IF(AN$13="",0,CHOOSE(Detalhamento.OpçãoServiços,OFFSET(Import.PLQ,$A216-1,AN$15-1,1,1),IF($E216&lt;&gt;1,IF(ISNUMBER(INDEX(Import.PLE,Detalhamento!$E216,Detalhamento!AN$15)),IF(INDEX(Import.PLE,Detalhamento!$E216,Detalhamento!AN$15)&lt;=mediçao,OFFSET(Import.PLQ,$A216-1,AN$15-1,1,1),0),0),PLE!$AA$28*OFFSET(Import.PLQ,$A216-1,AN$15-1,1,1)),IF($E216&lt;&gt;1,IF(ISNUMBER(INDEX(Import.PLE,Detalhamento!$E216,Detalhamento!AN$15)),IF(INDEX(Import.PLE,Detalhamento!$E216,Detalhamento!AN$15)&lt;=mediçao,0,OFFSET(Import.PLQ,$A216-1,AN$15-1,1,1)),OFFSET(Import.PLQ,$A216-1,AN$15-1,1,1)),(1-PLE!$AA$28)*OFFSET(Import.PLQ,$A216-1,AN$15-1,1,1))))</f>
        <v>0</v>
      </c>
      <c r="AO216" s="144">
        <f ca="1">IF(AO$13="",0,CHOOSE(Detalhamento.OpçãoServiços,OFFSET(Import.PLQ,$A216-1,AO$15-1,1,1),IF($E216&lt;&gt;1,IF(ISNUMBER(INDEX(Import.PLE,Detalhamento!$E216,Detalhamento!AO$15)),IF(INDEX(Import.PLE,Detalhamento!$E216,Detalhamento!AO$15)&lt;=mediçao,OFFSET(Import.PLQ,$A216-1,AO$15-1,1,1),0),0),PLE!$AA$28*OFFSET(Import.PLQ,$A216-1,AO$15-1,1,1)),IF($E216&lt;&gt;1,IF(ISNUMBER(INDEX(Import.PLE,Detalhamento!$E216,Detalhamento!AO$15)),IF(INDEX(Import.PLE,Detalhamento!$E216,Detalhamento!AO$15)&lt;=mediçao,0,OFFSET(Import.PLQ,$A216-1,AO$15-1,1,1)),OFFSET(Import.PLQ,$A216-1,AO$15-1,1,1)),(1-PLE!$AA$28)*OFFSET(Import.PLQ,$A216-1,AO$15-1,1,1))))</f>
        <v>0</v>
      </c>
      <c r="AP216" s="144">
        <f ca="1">IF(AP$13="",0,CHOOSE(Detalhamento.OpçãoServiços,OFFSET(Import.PLQ,$A216-1,AP$15-1,1,1),IF($E216&lt;&gt;1,IF(ISNUMBER(INDEX(Import.PLE,Detalhamento!$E216,Detalhamento!AP$15)),IF(INDEX(Import.PLE,Detalhamento!$E216,Detalhamento!AP$15)&lt;=mediçao,OFFSET(Import.PLQ,$A216-1,AP$15-1,1,1),0),0),PLE!$AA$28*OFFSET(Import.PLQ,$A216-1,AP$15-1,1,1)),IF($E216&lt;&gt;1,IF(ISNUMBER(INDEX(Import.PLE,Detalhamento!$E216,Detalhamento!AP$15)),IF(INDEX(Import.PLE,Detalhamento!$E216,Detalhamento!AP$15)&lt;=mediçao,0,OFFSET(Import.PLQ,$A216-1,AP$15-1,1,1)),OFFSET(Import.PLQ,$A216-1,AP$15-1,1,1)),(1-PLE!$AA$28)*OFFSET(Import.PLQ,$A216-1,AP$15-1,1,1))))</f>
        <v>0</v>
      </c>
      <c r="AQ216" s="144">
        <f ca="1">IF(AQ$13="",0,CHOOSE(Detalhamento.OpçãoServiços,OFFSET(Import.PLQ,$A216-1,AQ$15-1,1,1),IF($E216&lt;&gt;1,IF(ISNUMBER(INDEX(Import.PLE,Detalhamento!$E216,Detalhamento!AQ$15)),IF(INDEX(Import.PLE,Detalhamento!$E216,Detalhamento!AQ$15)&lt;=mediçao,OFFSET(Import.PLQ,$A216-1,AQ$15-1,1,1),0),0),PLE!$AA$28*OFFSET(Import.PLQ,$A216-1,AQ$15-1,1,1)),IF($E216&lt;&gt;1,IF(ISNUMBER(INDEX(Import.PLE,Detalhamento!$E216,Detalhamento!AQ$15)),IF(INDEX(Import.PLE,Detalhamento!$E216,Detalhamento!AQ$15)&lt;=mediçao,0,OFFSET(Import.PLQ,$A216-1,AQ$15-1,1,1)),OFFSET(Import.PLQ,$A216-1,AQ$15-1,1,1)),(1-PLE!$AA$28)*OFFSET(Import.PLQ,$A216-1,AQ$15-1,1,1))))</f>
        <v>0</v>
      </c>
      <c r="AR216" s="144">
        <f ca="1">IF(AR$13="",0,CHOOSE(Detalhamento.OpçãoServiços,OFFSET(Import.PLQ,$A216-1,AR$15-1,1,1),IF($E216&lt;&gt;1,IF(ISNUMBER(INDEX(Import.PLE,Detalhamento!$E216,Detalhamento!AR$15)),IF(INDEX(Import.PLE,Detalhamento!$E216,Detalhamento!AR$15)&lt;=mediçao,OFFSET(Import.PLQ,$A216-1,AR$15-1,1,1),0),0),PLE!$AA$28*OFFSET(Import.PLQ,$A216-1,AR$15-1,1,1)),IF($E216&lt;&gt;1,IF(ISNUMBER(INDEX(Import.PLE,Detalhamento!$E216,Detalhamento!AR$15)),IF(INDEX(Import.PLE,Detalhamento!$E216,Detalhamento!AR$15)&lt;=mediçao,0,OFFSET(Import.PLQ,$A216-1,AR$15-1,1,1)),OFFSET(Import.PLQ,$A216-1,AR$15-1,1,1)),(1-PLE!$AA$28)*OFFSET(Import.PLQ,$A216-1,AR$15-1,1,1))))</f>
        <v>0</v>
      </c>
      <c r="AS216" s="144">
        <f ca="1">IF(AS$13="",0,CHOOSE(Detalhamento.OpçãoServiços,OFFSET(Import.PLQ,$A216-1,AS$15-1,1,1),IF($E216&lt;&gt;1,IF(ISNUMBER(INDEX(Import.PLE,Detalhamento!$E216,Detalhamento!AS$15)),IF(INDEX(Import.PLE,Detalhamento!$E216,Detalhamento!AS$15)&lt;=mediçao,OFFSET(Import.PLQ,$A216-1,AS$15-1,1,1),0),0),PLE!$AA$28*OFFSET(Import.PLQ,$A216-1,AS$15-1,1,1)),IF($E216&lt;&gt;1,IF(ISNUMBER(INDEX(Import.PLE,Detalhamento!$E216,Detalhamento!AS$15)),IF(INDEX(Import.PLE,Detalhamento!$E216,Detalhamento!AS$15)&lt;=mediçao,0,OFFSET(Import.PLQ,$A216-1,AS$15-1,1,1)),OFFSET(Import.PLQ,$A216-1,AS$15-1,1,1)),(1-PLE!$AA$28)*OFFSET(Import.PLQ,$A216-1,AS$15-1,1,1))))</f>
        <v>0</v>
      </c>
      <c r="AT216" s="144">
        <f ca="1">IF(AT$13="",0,CHOOSE(Detalhamento.OpçãoServiços,OFFSET(Import.PLQ,$A216-1,AT$15-1,1,1),IF($E216&lt;&gt;1,IF(ISNUMBER(INDEX(Import.PLE,Detalhamento!$E216,Detalhamento!AT$15)),IF(INDEX(Import.PLE,Detalhamento!$E216,Detalhamento!AT$15)&lt;=mediçao,OFFSET(Import.PLQ,$A216-1,AT$15-1,1,1),0),0),PLE!$AA$28*OFFSET(Import.PLQ,$A216-1,AT$15-1,1,1)),IF($E216&lt;&gt;1,IF(ISNUMBER(INDEX(Import.PLE,Detalhamento!$E216,Detalhamento!AT$15)),IF(INDEX(Import.PLE,Detalhamento!$E216,Detalhamento!AT$15)&lt;=mediçao,0,OFFSET(Import.PLQ,$A216-1,AT$15-1,1,1)),OFFSET(Import.PLQ,$A216-1,AT$15-1,1,1)),(1-PLE!$AA$28)*OFFSET(Import.PLQ,$A216-1,AT$15-1,1,1))))</f>
        <v>0</v>
      </c>
      <c r="AU216" s="144">
        <f ca="1">IF(AU$13="",0,CHOOSE(Detalhamento.OpçãoServiços,OFFSET(Import.PLQ,$A216-1,AU$15-1,1,1),IF($E216&lt;&gt;1,IF(ISNUMBER(INDEX(Import.PLE,Detalhamento!$E216,Detalhamento!AU$15)),IF(INDEX(Import.PLE,Detalhamento!$E216,Detalhamento!AU$15)&lt;=mediçao,OFFSET(Import.PLQ,$A216-1,AU$15-1,1,1),0),0),PLE!$AA$28*OFFSET(Import.PLQ,$A216-1,AU$15-1,1,1)),IF($E216&lt;&gt;1,IF(ISNUMBER(INDEX(Import.PLE,Detalhamento!$E216,Detalhamento!AU$15)),IF(INDEX(Import.PLE,Detalhamento!$E216,Detalhamento!AU$15)&lt;=mediçao,0,OFFSET(Import.PLQ,$A216-1,AU$15-1,1,1)),OFFSET(Import.PLQ,$A216-1,AU$15-1,1,1)),(1-PLE!$AA$28)*OFFSET(Import.PLQ,$A216-1,AU$15-1,1,1))))</f>
        <v>0</v>
      </c>
      <c r="AV216" s="144">
        <f ca="1">IF(AV$13="",0,CHOOSE(Detalhamento.OpçãoServiços,OFFSET(Import.PLQ,$A216-1,AV$15-1,1,1),IF($E216&lt;&gt;1,IF(ISNUMBER(INDEX(Import.PLE,Detalhamento!$E216,Detalhamento!AV$15)),IF(INDEX(Import.PLE,Detalhamento!$E216,Detalhamento!AV$15)&lt;=mediçao,OFFSET(Import.PLQ,$A216-1,AV$15-1,1,1),0),0),PLE!$AA$28*OFFSET(Import.PLQ,$A216-1,AV$15-1,1,1)),IF($E216&lt;&gt;1,IF(ISNUMBER(INDEX(Import.PLE,Detalhamento!$E216,Detalhamento!AV$15)),IF(INDEX(Import.PLE,Detalhamento!$E216,Detalhamento!AV$15)&lt;=mediçao,0,OFFSET(Import.PLQ,$A216-1,AV$15-1,1,1)),OFFSET(Import.PLQ,$A216-1,AV$15-1,1,1)),(1-PLE!$AA$28)*OFFSET(Import.PLQ,$A216-1,AV$15-1,1,1))))</f>
        <v>0</v>
      </c>
      <c r="AW216" s="144">
        <f ca="1">IF(AW$13="",0,CHOOSE(Detalhamento.OpçãoServiços,OFFSET(Import.PLQ,$A216-1,AW$15-1,1,1),IF($E216&lt;&gt;1,IF(ISNUMBER(INDEX(Import.PLE,Detalhamento!$E216,Detalhamento!AW$15)),IF(INDEX(Import.PLE,Detalhamento!$E216,Detalhamento!AW$15)&lt;=mediçao,OFFSET(Import.PLQ,$A216-1,AW$15-1,1,1),0),0),PLE!$AA$28*OFFSET(Import.PLQ,$A216-1,AW$15-1,1,1)),IF($E216&lt;&gt;1,IF(ISNUMBER(INDEX(Import.PLE,Detalhamento!$E216,Detalhamento!AW$15)),IF(INDEX(Import.PLE,Detalhamento!$E216,Detalhamento!AW$15)&lt;=mediçao,0,OFFSET(Import.PLQ,$A216-1,AW$15-1,1,1)),OFFSET(Import.PLQ,$A216-1,AW$15-1,1,1)),(1-PLE!$AA$28)*OFFSET(Import.PLQ,$A216-1,AW$15-1,1,1))))</f>
        <v>0</v>
      </c>
      <c r="AX216" s="144">
        <f ca="1">IF(AX$13="",0,CHOOSE(Detalhamento.OpçãoServiços,OFFSET(Import.PLQ,$A216-1,AX$15-1,1,1),IF($E216&lt;&gt;1,IF(ISNUMBER(INDEX(Import.PLE,Detalhamento!$E216,Detalhamento!AX$15)),IF(INDEX(Import.PLE,Detalhamento!$E216,Detalhamento!AX$15)&lt;=mediçao,OFFSET(Import.PLQ,$A216-1,AX$15-1,1,1),0),0),PLE!$AA$28*OFFSET(Import.PLQ,$A216-1,AX$15-1,1,1)),IF($E216&lt;&gt;1,IF(ISNUMBER(INDEX(Import.PLE,Detalhamento!$E216,Detalhamento!AX$15)),IF(INDEX(Import.PLE,Detalhamento!$E216,Detalhamento!AX$15)&lt;=mediçao,0,OFFSET(Import.PLQ,$A216-1,AX$15-1,1,1)),OFFSET(Import.PLQ,$A216-1,AX$15-1,1,1)),(1-PLE!$AA$28)*OFFSET(Import.PLQ,$A216-1,AX$15-1,1,1))))</f>
        <v>0</v>
      </c>
      <c r="AY216" s="144">
        <f ca="1">IF(AY$13="",0,CHOOSE(Detalhamento.OpçãoServiços,OFFSET(Import.PLQ,$A216-1,AY$15-1,1,1),IF($E216&lt;&gt;1,IF(ISNUMBER(INDEX(Import.PLE,Detalhamento!$E216,Detalhamento!AY$15)),IF(INDEX(Import.PLE,Detalhamento!$E216,Detalhamento!AY$15)&lt;=mediçao,OFFSET(Import.PLQ,$A216-1,AY$15-1,1,1),0),0),PLE!$AA$28*OFFSET(Import.PLQ,$A216-1,AY$15-1,1,1)),IF($E216&lt;&gt;1,IF(ISNUMBER(INDEX(Import.PLE,Detalhamento!$E216,Detalhamento!AY$15)),IF(INDEX(Import.PLE,Detalhamento!$E216,Detalhamento!AY$15)&lt;=mediçao,0,OFFSET(Import.PLQ,$A216-1,AY$15-1,1,1)),OFFSET(Import.PLQ,$A216-1,AY$15-1,1,1)),(1-PLE!$AA$28)*OFFSET(Import.PLQ,$A216-1,AY$15-1,1,1))))</f>
        <v>0</v>
      </c>
      <c r="AZ216" s="144">
        <f ca="1">IF(AZ$13="",0,CHOOSE(Detalhamento.OpçãoServiços,OFFSET(Import.PLQ,$A216-1,AZ$15-1,1,1),IF($E216&lt;&gt;1,IF(ISNUMBER(INDEX(Import.PLE,Detalhamento!$E216,Detalhamento!AZ$15)),IF(INDEX(Import.PLE,Detalhamento!$E216,Detalhamento!AZ$15)&lt;=mediçao,OFFSET(Import.PLQ,$A216-1,AZ$15-1,1,1),0),0),PLE!$AA$28*OFFSET(Import.PLQ,$A216-1,AZ$15-1,1,1)),IF($E216&lt;&gt;1,IF(ISNUMBER(INDEX(Import.PLE,Detalhamento!$E216,Detalhamento!AZ$15)),IF(INDEX(Import.PLE,Detalhamento!$E216,Detalhamento!AZ$15)&lt;=mediçao,0,OFFSET(Import.PLQ,$A216-1,AZ$15-1,1,1)),OFFSET(Import.PLQ,$A216-1,AZ$15-1,1,1)),(1-PLE!$AA$28)*OFFSET(Import.PLQ,$A216-1,AZ$15-1,1,1))))</f>
        <v>0</v>
      </c>
      <c r="BA216" s="144">
        <f ca="1">IF(BA$13="",0,CHOOSE(Detalhamento.OpçãoServiços,OFFSET(Import.PLQ,$A216-1,BA$15-1,1,1),IF($E216&lt;&gt;1,IF(ISNUMBER(INDEX(Import.PLE,Detalhamento!$E216,Detalhamento!BA$15)),IF(INDEX(Import.PLE,Detalhamento!$E216,Detalhamento!BA$15)&lt;=mediçao,OFFSET(Import.PLQ,$A216-1,BA$15-1,1,1),0),0),PLE!$AA$28*OFFSET(Import.PLQ,$A216-1,BA$15-1,1,1)),IF($E216&lt;&gt;1,IF(ISNUMBER(INDEX(Import.PLE,Detalhamento!$E216,Detalhamento!BA$15)),IF(INDEX(Import.PLE,Detalhamento!$E216,Detalhamento!BA$15)&lt;=mediçao,0,OFFSET(Import.PLQ,$A216-1,BA$15-1,1,1)),OFFSET(Import.PLQ,$A216-1,BA$15-1,1,1)),(1-PLE!$AA$28)*OFFSET(Import.PLQ,$A216-1,BA$15-1,1,1))))</f>
        <v>0</v>
      </c>
      <c r="BB216" s="144">
        <f ca="1">IF(BB$13="",0,CHOOSE(Detalhamento.OpçãoServiços,OFFSET(Import.PLQ,$A216-1,BB$15-1,1,1),IF($E216&lt;&gt;1,IF(ISNUMBER(INDEX(Import.PLE,Detalhamento!$E216,Detalhamento!BB$15)),IF(INDEX(Import.PLE,Detalhamento!$E216,Detalhamento!BB$15)&lt;=mediçao,OFFSET(Import.PLQ,$A216-1,BB$15-1,1,1),0),0),PLE!$AA$28*OFFSET(Import.PLQ,$A216-1,BB$15-1,1,1)),IF($E216&lt;&gt;1,IF(ISNUMBER(INDEX(Import.PLE,Detalhamento!$E216,Detalhamento!BB$15)),IF(INDEX(Import.PLE,Detalhamento!$E216,Detalhamento!BB$15)&lt;=mediçao,0,OFFSET(Import.PLQ,$A216-1,BB$15-1,1,1)),OFFSET(Import.PLQ,$A216-1,BB$15-1,1,1)),(1-PLE!$AA$28)*OFFSET(Import.PLQ,$A216-1,BB$15-1,1,1))))</f>
        <v>0</v>
      </c>
      <c r="BC216" s="144">
        <f ca="1">IF(BC$13="",0,CHOOSE(Detalhamento.OpçãoServiços,OFFSET(Import.PLQ,$A216-1,BC$15-1,1,1),IF($E216&lt;&gt;1,IF(ISNUMBER(INDEX(Import.PLE,Detalhamento!$E216,Detalhamento!BC$15)),IF(INDEX(Import.PLE,Detalhamento!$E216,Detalhamento!BC$15)&lt;=mediçao,OFFSET(Import.PLQ,$A216-1,BC$15-1,1,1),0),0),PLE!$AA$28*OFFSET(Import.PLQ,$A216-1,BC$15-1,1,1)),IF($E216&lt;&gt;1,IF(ISNUMBER(INDEX(Import.PLE,Detalhamento!$E216,Detalhamento!BC$15)),IF(INDEX(Import.PLE,Detalhamento!$E216,Detalhamento!BC$15)&lt;=mediçao,0,OFFSET(Import.PLQ,$A216-1,BC$15-1,1,1)),OFFSET(Import.PLQ,$A216-1,BC$15-1,1,1)),(1-PLE!$AA$28)*OFFSET(Import.PLQ,$A216-1,BC$15-1,1,1))))</f>
        <v>0</v>
      </c>
      <c r="BD216" s="144">
        <f ca="1">IF(BD$13="",0,CHOOSE(Detalhamento.OpçãoServiços,OFFSET(Import.PLQ,$A216-1,BD$15-1,1,1),IF($E216&lt;&gt;1,IF(ISNUMBER(INDEX(Import.PLE,Detalhamento!$E216,Detalhamento!BD$15)),IF(INDEX(Import.PLE,Detalhamento!$E216,Detalhamento!BD$15)&lt;=mediçao,OFFSET(Import.PLQ,$A216-1,BD$15-1,1,1),0),0),PLE!$AA$28*OFFSET(Import.PLQ,$A216-1,BD$15-1,1,1)),IF($E216&lt;&gt;1,IF(ISNUMBER(INDEX(Import.PLE,Detalhamento!$E216,Detalhamento!BD$15)),IF(INDEX(Import.PLE,Detalhamento!$E216,Detalhamento!BD$15)&lt;=mediçao,0,OFFSET(Import.PLQ,$A216-1,BD$15-1,1,1)),OFFSET(Import.PLQ,$A216-1,BD$15-1,1,1)),(1-PLE!$AA$28)*OFFSET(Import.PLQ,$A216-1,BD$15-1,1,1))))</f>
        <v>0</v>
      </c>
      <c r="BE216" s="144">
        <f ca="1">IF(BE$13="",0,CHOOSE(Detalhamento.OpçãoServiços,OFFSET(Import.PLQ,$A216-1,BE$15-1,1,1),IF($E216&lt;&gt;1,IF(ISNUMBER(INDEX(Import.PLE,Detalhamento!$E216,Detalhamento!BE$15)),IF(INDEX(Import.PLE,Detalhamento!$E216,Detalhamento!BE$15)&lt;=mediçao,OFFSET(Import.PLQ,$A216-1,BE$15-1,1,1),0),0),PLE!$AA$28*OFFSET(Import.PLQ,$A216-1,BE$15-1,1,1)),IF($E216&lt;&gt;1,IF(ISNUMBER(INDEX(Import.PLE,Detalhamento!$E216,Detalhamento!BE$15)),IF(INDEX(Import.PLE,Detalhamento!$E216,Detalhamento!BE$15)&lt;=mediçao,0,OFFSET(Import.PLQ,$A216-1,BE$15-1,1,1)),OFFSET(Import.PLQ,$A216-1,BE$15-1,1,1)),(1-PLE!$AA$28)*OFFSET(Import.PLQ,$A216-1,BE$15-1,1,1))))</f>
        <v>0</v>
      </c>
      <c r="BF216" s="144">
        <f ca="1">IF(BF$13="",0,CHOOSE(Detalhamento.OpçãoServiços,OFFSET(Import.PLQ,$A216-1,BF$15-1,1,1),IF($E216&lt;&gt;1,IF(ISNUMBER(INDEX(Import.PLE,Detalhamento!$E216,Detalhamento!BF$15)),IF(INDEX(Import.PLE,Detalhamento!$E216,Detalhamento!BF$15)&lt;=mediçao,OFFSET(Import.PLQ,$A216-1,BF$15-1,1,1),0),0),PLE!$AA$28*OFFSET(Import.PLQ,$A216-1,BF$15-1,1,1)),IF($E216&lt;&gt;1,IF(ISNUMBER(INDEX(Import.PLE,Detalhamento!$E216,Detalhamento!BF$15)),IF(INDEX(Import.PLE,Detalhamento!$E216,Detalhamento!BF$15)&lt;=mediçao,0,OFFSET(Import.PLQ,$A216-1,BF$15-1,1,1)),OFFSET(Import.PLQ,$A216-1,BF$15-1,1,1)),(1-PLE!$AA$28)*OFFSET(Import.PLQ,$A216-1,BF$15-1,1,1))))</f>
        <v>0</v>
      </c>
      <c r="BG216" s="144">
        <f ca="1">IF(BG$13="",0,CHOOSE(Detalhamento.OpçãoServiços,OFFSET(Import.PLQ,$A216-1,BG$15-1,1,1),IF($E216&lt;&gt;1,IF(ISNUMBER(INDEX(Import.PLE,Detalhamento!$E216,Detalhamento!BG$15)),IF(INDEX(Import.PLE,Detalhamento!$E216,Detalhamento!BG$15)&lt;=mediçao,OFFSET(Import.PLQ,$A216-1,BG$15-1,1,1),0),0),PLE!$AA$28*OFFSET(Import.PLQ,$A216-1,BG$15-1,1,1)),IF($E216&lt;&gt;1,IF(ISNUMBER(INDEX(Import.PLE,Detalhamento!$E216,Detalhamento!BG$15)),IF(INDEX(Import.PLE,Detalhamento!$E216,Detalhamento!BG$15)&lt;=mediçao,0,OFFSET(Import.PLQ,$A216-1,BG$15-1,1,1)),OFFSET(Import.PLQ,$A216-1,BG$15-1,1,1)),(1-PLE!$AA$28)*OFFSET(Import.PLQ,$A216-1,BG$15-1,1,1))))</f>
        <v>0</v>
      </c>
      <c r="BH216" s="144">
        <f ca="1">IF(BH$13="",0,CHOOSE(Detalhamento.OpçãoServiços,OFFSET(Import.PLQ,$A216-1,BH$15-1,1,1),IF($E216&lt;&gt;1,IF(ISNUMBER(INDEX(Import.PLE,Detalhamento!$E216,Detalhamento!BH$15)),IF(INDEX(Import.PLE,Detalhamento!$E216,Detalhamento!BH$15)&lt;=mediçao,OFFSET(Import.PLQ,$A216-1,BH$15-1,1,1),0),0),PLE!$AA$28*OFFSET(Import.PLQ,$A216-1,BH$15-1,1,1)),IF($E216&lt;&gt;1,IF(ISNUMBER(INDEX(Import.PLE,Detalhamento!$E216,Detalhamento!BH$15)),IF(INDEX(Import.PLE,Detalhamento!$E216,Detalhamento!BH$15)&lt;=mediçao,0,OFFSET(Import.PLQ,$A216-1,BH$15-1,1,1)),OFFSET(Import.PLQ,$A216-1,BH$15-1,1,1)),(1-PLE!$AA$28)*OFFSET(Import.PLQ,$A216-1,BH$15-1,1,1))))</f>
        <v>0</v>
      </c>
      <c r="BI216" s="144">
        <f ca="1">IF(BI$13="",0,CHOOSE(Detalhamento.OpçãoServiços,OFFSET(Import.PLQ,$A216-1,BI$15-1,1,1),IF($E216&lt;&gt;1,IF(ISNUMBER(INDEX(Import.PLE,Detalhamento!$E216,Detalhamento!BI$15)),IF(INDEX(Import.PLE,Detalhamento!$E216,Detalhamento!BI$15)&lt;=mediçao,OFFSET(Import.PLQ,$A216-1,BI$15-1,1,1),0),0),PLE!$AA$28*OFFSET(Import.PLQ,$A216-1,BI$15-1,1,1)),IF($E216&lt;&gt;1,IF(ISNUMBER(INDEX(Import.PLE,Detalhamento!$E216,Detalhamento!BI$15)),IF(INDEX(Import.PLE,Detalhamento!$E216,Detalhamento!BI$15)&lt;=mediçao,0,OFFSET(Import.PLQ,$A216-1,BI$15-1,1,1)),OFFSET(Import.PLQ,$A216-1,BI$15-1,1,1)),(1-PLE!$AA$28)*OFFSET(Import.PLQ,$A216-1,BI$15-1,1,1))))</f>
        <v>0</v>
      </c>
    </row>
    <row r="217" spans="1:61" ht="40" x14ac:dyDescent="0.2">
      <c r="A217" s="155">
        <v>173</v>
      </c>
      <c r="B217" s="21" t="str">
        <f t="shared" ca="1" si="33"/>
        <v>Serviço</v>
      </c>
      <c r="E217" s="153">
        <f t="shared" ca="1" si="34"/>
        <v>24</v>
      </c>
      <c r="F217" s="154">
        <f t="shared" ca="1" si="35"/>
        <v>240173</v>
      </c>
      <c r="G217" s="154" t="str">
        <f t="shared" ca="1" si="32"/>
        <v>2.6.4</v>
      </c>
      <c r="H217" s="182" t="str">
        <f t="shared" ca="1" si="32"/>
        <v>REVESTIMENTO CERÂMICO PARA PAREDES INTERNAS COM PLACAS TIPO ESMALTADA EXTRA DE DIMENSÕES 20X20 CM APLICADAS EM AMBIENTES DE ÁREA MAIOR QUE 5 M² NA ALTURA INTEIRA DAS PAREDES. AF_06/2014</v>
      </c>
      <c r="I217" s="37" t="str">
        <f t="shared" ca="1" si="36"/>
        <v>M2</v>
      </c>
      <c r="J217" s="144">
        <f t="shared" ca="1" si="37"/>
        <v>181.34</v>
      </c>
      <c r="K217" s="67"/>
      <c r="L217" s="144">
        <f ca="1">IF(L$13="",0,CHOOSE(Detalhamento.OpçãoServiços,OFFSET(Import.PLQ,$A217-1,L$15-1,1,1),IF($E217&lt;&gt;1,IF(ISNUMBER(INDEX(Import.PLE,Detalhamento!$E217,Detalhamento!L$15)),IF(INDEX(Import.PLE,Detalhamento!$E217,Detalhamento!L$15)&lt;=mediçao,OFFSET(Import.PLQ,$A217-1,L$15-1,1,1),0),0),PLE!$AA$28*OFFSET(Import.PLQ,$A217-1,L$15-1,1,1)),IF($E217&lt;&gt;1,IF(ISNUMBER(INDEX(Import.PLE,Detalhamento!$E217,Detalhamento!L$15)),IF(INDEX(Import.PLE,Detalhamento!$E217,Detalhamento!L$15)&lt;=mediçao,0,OFFSET(Import.PLQ,$A217-1,L$15-1,1,1)),OFFSET(Import.PLQ,$A217-1,L$15-1,1,1)),(1-PLE!$AA$28)*OFFSET(Import.PLQ,$A217-1,L$15-1,1,1))))</f>
        <v>181.34</v>
      </c>
      <c r="M217" s="144">
        <f ca="1">IF(M$13="",0,CHOOSE(Detalhamento.OpçãoServiços,OFFSET(Import.PLQ,$A217-1,M$15-1,1,1),IF($E217&lt;&gt;1,IF(ISNUMBER(INDEX(Import.PLE,Detalhamento!$E217,Detalhamento!M$15)),IF(INDEX(Import.PLE,Detalhamento!$E217,Detalhamento!M$15)&lt;=mediçao,OFFSET(Import.PLQ,$A217-1,M$15-1,1,1),0),0),PLE!$AA$28*OFFSET(Import.PLQ,$A217-1,M$15-1,1,1)),IF($E217&lt;&gt;1,IF(ISNUMBER(INDEX(Import.PLE,Detalhamento!$E217,Detalhamento!M$15)),IF(INDEX(Import.PLE,Detalhamento!$E217,Detalhamento!M$15)&lt;=mediçao,0,OFFSET(Import.PLQ,$A217-1,M$15-1,1,1)),OFFSET(Import.PLQ,$A217-1,M$15-1,1,1)),(1-PLE!$AA$28)*OFFSET(Import.PLQ,$A217-1,M$15-1,1,1))))</f>
        <v>0</v>
      </c>
      <c r="N217" s="144">
        <f ca="1">IF(N$13="",0,CHOOSE(Detalhamento.OpçãoServiços,OFFSET(Import.PLQ,$A217-1,N$15-1,1,1),IF($E217&lt;&gt;1,IF(ISNUMBER(INDEX(Import.PLE,Detalhamento!$E217,Detalhamento!N$15)),IF(INDEX(Import.PLE,Detalhamento!$E217,Detalhamento!N$15)&lt;=mediçao,OFFSET(Import.PLQ,$A217-1,N$15-1,1,1),0),0),PLE!$AA$28*OFFSET(Import.PLQ,$A217-1,N$15-1,1,1)),IF($E217&lt;&gt;1,IF(ISNUMBER(INDEX(Import.PLE,Detalhamento!$E217,Detalhamento!N$15)),IF(INDEX(Import.PLE,Detalhamento!$E217,Detalhamento!N$15)&lt;=mediçao,0,OFFSET(Import.PLQ,$A217-1,N$15-1,1,1)),OFFSET(Import.PLQ,$A217-1,N$15-1,1,1)),(1-PLE!$AA$28)*OFFSET(Import.PLQ,$A217-1,N$15-1,1,1))))</f>
        <v>0</v>
      </c>
      <c r="O217" s="144">
        <f ca="1">IF(O$13="",0,CHOOSE(Detalhamento.OpçãoServiços,OFFSET(Import.PLQ,$A217-1,O$15-1,1,1),IF($E217&lt;&gt;1,IF(ISNUMBER(INDEX(Import.PLE,Detalhamento!$E217,Detalhamento!O$15)),IF(INDEX(Import.PLE,Detalhamento!$E217,Detalhamento!O$15)&lt;=mediçao,OFFSET(Import.PLQ,$A217-1,O$15-1,1,1),0),0),PLE!$AA$28*OFFSET(Import.PLQ,$A217-1,O$15-1,1,1)),IF($E217&lt;&gt;1,IF(ISNUMBER(INDEX(Import.PLE,Detalhamento!$E217,Detalhamento!O$15)),IF(INDEX(Import.PLE,Detalhamento!$E217,Detalhamento!O$15)&lt;=mediçao,0,OFFSET(Import.PLQ,$A217-1,O$15-1,1,1)),OFFSET(Import.PLQ,$A217-1,O$15-1,1,1)),(1-PLE!$AA$28)*OFFSET(Import.PLQ,$A217-1,O$15-1,1,1))))</f>
        <v>0</v>
      </c>
      <c r="P217" s="144">
        <f ca="1">IF(P$13="",0,CHOOSE(Detalhamento.OpçãoServiços,OFFSET(Import.PLQ,$A217-1,P$15-1,1,1),IF($E217&lt;&gt;1,IF(ISNUMBER(INDEX(Import.PLE,Detalhamento!$E217,Detalhamento!P$15)),IF(INDEX(Import.PLE,Detalhamento!$E217,Detalhamento!P$15)&lt;=mediçao,OFFSET(Import.PLQ,$A217-1,P$15-1,1,1),0),0),PLE!$AA$28*OFFSET(Import.PLQ,$A217-1,P$15-1,1,1)),IF($E217&lt;&gt;1,IF(ISNUMBER(INDEX(Import.PLE,Detalhamento!$E217,Detalhamento!P$15)),IF(INDEX(Import.PLE,Detalhamento!$E217,Detalhamento!P$15)&lt;=mediçao,0,OFFSET(Import.PLQ,$A217-1,P$15-1,1,1)),OFFSET(Import.PLQ,$A217-1,P$15-1,1,1)),(1-PLE!$AA$28)*OFFSET(Import.PLQ,$A217-1,P$15-1,1,1))))</f>
        <v>0</v>
      </c>
      <c r="Q217" s="144">
        <f ca="1">IF(Q$13="",0,CHOOSE(Detalhamento.OpçãoServiços,OFFSET(Import.PLQ,$A217-1,Q$15-1,1,1),IF($E217&lt;&gt;1,IF(ISNUMBER(INDEX(Import.PLE,Detalhamento!$E217,Detalhamento!Q$15)),IF(INDEX(Import.PLE,Detalhamento!$E217,Detalhamento!Q$15)&lt;=mediçao,OFFSET(Import.PLQ,$A217-1,Q$15-1,1,1),0),0),PLE!$AA$28*OFFSET(Import.PLQ,$A217-1,Q$15-1,1,1)),IF($E217&lt;&gt;1,IF(ISNUMBER(INDEX(Import.PLE,Detalhamento!$E217,Detalhamento!Q$15)),IF(INDEX(Import.PLE,Detalhamento!$E217,Detalhamento!Q$15)&lt;=mediçao,0,OFFSET(Import.PLQ,$A217-1,Q$15-1,1,1)),OFFSET(Import.PLQ,$A217-1,Q$15-1,1,1)),(1-PLE!$AA$28)*OFFSET(Import.PLQ,$A217-1,Q$15-1,1,1))))</f>
        <v>0</v>
      </c>
      <c r="R217" s="144">
        <f ca="1">IF(R$13="",0,CHOOSE(Detalhamento.OpçãoServiços,OFFSET(Import.PLQ,$A217-1,R$15-1,1,1),IF($E217&lt;&gt;1,IF(ISNUMBER(INDEX(Import.PLE,Detalhamento!$E217,Detalhamento!R$15)),IF(INDEX(Import.PLE,Detalhamento!$E217,Detalhamento!R$15)&lt;=mediçao,OFFSET(Import.PLQ,$A217-1,R$15-1,1,1),0),0),PLE!$AA$28*OFFSET(Import.PLQ,$A217-1,R$15-1,1,1)),IF($E217&lt;&gt;1,IF(ISNUMBER(INDEX(Import.PLE,Detalhamento!$E217,Detalhamento!R$15)),IF(INDEX(Import.PLE,Detalhamento!$E217,Detalhamento!R$15)&lt;=mediçao,0,OFFSET(Import.PLQ,$A217-1,R$15-1,1,1)),OFFSET(Import.PLQ,$A217-1,R$15-1,1,1)),(1-PLE!$AA$28)*OFFSET(Import.PLQ,$A217-1,R$15-1,1,1))))</f>
        <v>0</v>
      </c>
      <c r="S217" s="144">
        <f ca="1">IF(S$13="",0,CHOOSE(Detalhamento.OpçãoServiços,OFFSET(Import.PLQ,$A217-1,S$15-1,1,1),IF($E217&lt;&gt;1,IF(ISNUMBER(INDEX(Import.PLE,Detalhamento!$E217,Detalhamento!S$15)),IF(INDEX(Import.PLE,Detalhamento!$E217,Detalhamento!S$15)&lt;=mediçao,OFFSET(Import.PLQ,$A217-1,S$15-1,1,1),0),0),PLE!$AA$28*OFFSET(Import.PLQ,$A217-1,S$15-1,1,1)),IF($E217&lt;&gt;1,IF(ISNUMBER(INDEX(Import.PLE,Detalhamento!$E217,Detalhamento!S$15)),IF(INDEX(Import.PLE,Detalhamento!$E217,Detalhamento!S$15)&lt;=mediçao,0,OFFSET(Import.PLQ,$A217-1,S$15-1,1,1)),OFFSET(Import.PLQ,$A217-1,S$15-1,1,1)),(1-PLE!$AA$28)*OFFSET(Import.PLQ,$A217-1,S$15-1,1,1))))</f>
        <v>0</v>
      </c>
      <c r="T217" s="144">
        <f ca="1">IF(T$13="",0,CHOOSE(Detalhamento.OpçãoServiços,OFFSET(Import.PLQ,$A217-1,T$15-1,1,1),IF($E217&lt;&gt;1,IF(ISNUMBER(INDEX(Import.PLE,Detalhamento!$E217,Detalhamento!T$15)),IF(INDEX(Import.PLE,Detalhamento!$E217,Detalhamento!T$15)&lt;=mediçao,OFFSET(Import.PLQ,$A217-1,T$15-1,1,1),0),0),PLE!$AA$28*OFFSET(Import.PLQ,$A217-1,T$15-1,1,1)),IF($E217&lt;&gt;1,IF(ISNUMBER(INDEX(Import.PLE,Detalhamento!$E217,Detalhamento!T$15)),IF(INDEX(Import.PLE,Detalhamento!$E217,Detalhamento!T$15)&lt;=mediçao,0,OFFSET(Import.PLQ,$A217-1,T$15-1,1,1)),OFFSET(Import.PLQ,$A217-1,T$15-1,1,1)),(1-PLE!$AA$28)*OFFSET(Import.PLQ,$A217-1,T$15-1,1,1))))</f>
        <v>0</v>
      </c>
      <c r="U217" s="144">
        <f ca="1">IF(U$13="",0,CHOOSE(Detalhamento.OpçãoServiços,OFFSET(Import.PLQ,$A217-1,U$15-1,1,1),IF($E217&lt;&gt;1,IF(ISNUMBER(INDEX(Import.PLE,Detalhamento!$E217,Detalhamento!U$15)),IF(INDEX(Import.PLE,Detalhamento!$E217,Detalhamento!U$15)&lt;=mediçao,OFFSET(Import.PLQ,$A217-1,U$15-1,1,1),0),0),PLE!$AA$28*OFFSET(Import.PLQ,$A217-1,U$15-1,1,1)),IF($E217&lt;&gt;1,IF(ISNUMBER(INDEX(Import.PLE,Detalhamento!$E217,Detalhamento!U$15)),IF(INDEX(Import.PLE,Detalhamento!$E217,Detalhamento!U$15)&lt;=mediçao,0,OFFSET(Import.PLQ,$A217-1,U$15-1,1,1)),OFFSET(Import.PLQ,$A217-1,U$15-1,1,1)),(1-PLE!$AA$28)*OFFSET(Import.PLQ,$A217-1,U$15-1,1,1))))</f>
        <v>0</v>
      </c>
      <c r="V217" s="144">
        <f ca="1">IF(V$13="",0,CHOOSE(Detalhamento.OpçãoServiços,OFFSET(Import.PLQ,$A217-1,V$15-1,1,1),IF($E217&lt;&gt;1,IF(ISNUMBER(INDEX(Import.PLE,Detalhamento!$E217,Detalhamento!V$15)),IF(INDEX(Import.PLE,Detalhamento!$E217,Detalhamento!V$15)&lt;=mediçao,OFFSET(Import.PLQ,$A217-1,V$15-1,1,1),0),0),PLE!$AA$28*OFFSET(Import.PLQ,$A217-1,V$15-1,1,1)),IF($E217&lt;&gt;1,IF(ISNUMBER(INDEX(Import.PLE,Detalhamento!$E217,Detalhamento!V$15)),IF(INDEX(Import.PLE,Detalhamento!$E217,Detalhamento!V$15)&lt;=mediçao,0,OFFSET(Import.PLQ,$A217-1,V$15-1,1,1)),OFFSET(Import.PLQ,$A217-1,V$15-1,1,1)),(1-PLE!$AA$28)*OFFSET(Import.PLQ,$A217-1,V$15-1,1,1))))</f>
        <v>0</v>
      </c>
      <c r="W217" s="144">
        <f ca="1">IF(W$13="",0,CHOOSE(Detalhamento.OpçãoServiços,OFFSET(Import.PLQ,$A217-1,W$15-1,1,1),IF($E217&lt;&gt;1,IF(ISNUMBER(INDEX(Import.PLE,Detalhamento!$E217,Detalhamento!W$15)),IF(INDEX(Import.PLE,Detalhamento!$E217,Detalhamento!W$15)&lt;=mediçao,OFFSET(Import.PLQ,$A217-1,W$15-1,1,1),0),0),PLE!$AA$28*OFFSET(Import.PLQ,$A217-1,W$15-1,1,1)),IF($E217&lt;&gt;1,IF(ISNUMBER(INDEX(Import.PLE,Detalhamento!$E217,Detalhamento!W$15)),IF(INDEX(Import.PLE,Detalhamento!$E217,Detalhamento!W$15)&lt;=mediçao,0,OFFSET(Import.PLQ,$A217-1,W$15-1,1,1)),OFFSET(Import.PLQ,$A217-1,W$15-1,1,1)),(1-PLE!$AA$28)*OFFSET(Import.PLQ,$A217-1,W$15-1,1,1))))</f>
        <v>0</v>
      </c>
      <c r="X217" s="144">
        <f ca="1">IF(X$13="",0,CHOOSE(Detalhamento.OpçãoServiços,OFFSET(Import.PLQ,$A217-1,X$15-1,1,1),IF($E217&lt;&gt;1,IF(ISNUMBER(INDEX(Import.PLE,Detalhamento!$E217,Detalhamento!X$15)),IF(INDEX(Import.PLE,Detalhamento!$E217,Detalhamento!X$15)&lt;=mediçao,OFFSET(Import.PLQ,$A217-1,X$15-1,1,1),0),0),PLE!$AA$28*OFFSET(Import.PLQ,$A217-1,X$15-1,1,1)),IF($E217&lt;&gt;1,IF(ISNUMBER(INDEX(Import.PLE,Detalhamento!$E217,Detalhamento!X$15)),IF(INDEX(Import.PLE,Detalhamento!$E217,Detalhamento!X$15)&lt;=mediçao,0,OFFSET(Import.PLQ,$A217-1,X$15-1,1,1)),OFFSET(Import.PLQ,$A217-1,X$15-1,1,1)),(1-PLE!$AA$28)*OFFSET(Import.PLQ,$A217-1,X$15-1,1,1))))</f>
        <v>0</v>
      </c>
      <c r="Y217" s="144">
        <f ca="1">IF(Y$13="",0,CHOOSE(Detalhamento.OpçãoServiços,OFFSET(Import.PLQ,$A217-1,Y$15-1,1,1),IF($E217&lt;&gt;1,IF(ISNUMBER(INDEX(Import.PLE,Detalhamento!$E217,Detalhamento!Y$15)),IF(INDEX(Import.PLE,Detalhamento!$E217,Detalhamento!Y$15)&lt;=mediçao,OFFSET(Import.PLQ,$A217-1,Y$15-1,1,1),0),0),PLE!$AA$28*OFFSET(Import.PLQ,$A217-1,Y$15-1,1,1)),IF($E217&lt;&gt;1,IF(ISNUMBER(INDEX(Import.PLE,Detalhamento!$E217,Detalhamento!Y$15)),IF(INDEX(Import.PLE,Detalhamento!$E217,Detalhamento!Y$15)&lt;=mediçao,0,OFFSET(Import.PLQ,$A217-1,Y$15-1,1,1)),OFFSET(Import.PLQ,$A217-1,Y$15-1,1,1)),(1-PLE!$AA$28)*OFFSET(Import.PLQ,$A217-1,Y$15-1,1,1))))</f>
        <v>0</v>
      </c>
      <c r="Z217" s="144">
        <f ca="1">IF(Z$13="",0,CHOOSE(Detalhamento.OpçãoServiços,OFFSET(Import.PLQ,$A217-1,Z$15-1,1,1),IF($E217&lt;&gt;1,IF(ISNUMBER(INDEX(Import.PLE,Detalhamento!$E217,Detalhamento!Z$15)),IF(INDEX(Import.PLE,Detalhamento!$E217,Detalhamento!Z$15)&lt;=mediçao,OFFSET(Import.PLQ,$A217-1,Z$15-1,1,1),0),0),PLE!$AA$28*OFFSET(Import.PLQ,$A217-1,Z$15-1,1,1)),IF($E217&lt;&gt;1,IF(ISNUMBER(INDEX(Import.PLE,Detalhamento!$E217,Detalhamento!Z$15)),IF(INDEX(Import.PLE,Detalhamento!$E217,Detalhamento!Z$15)&lt;=mediçao,0,OFFSET(Import.PLQ,$A217-1,Z$15-1,1,1)),OFFSET(Import.PLQ,$A217-1,Z$15-1,1,1)),(1-PLE!$AA$28)*OFFSET(Import.PLQ,$A217-1,Z$15-1,1,1))))</f>
        <v>0</v>
      </c>
      <c r="AA217" s="144">
        <f ca="1">IF(AA$13="",0,CHOOSE(Detalhamento.OpçãoServiços,OFFSET(Import.PLQ,$A217-1,AA$15-1,1,1),IF($E217&lt;&gt;1,IF(ISNUMBER(INDEX(Import.PLE,Detalhamento!$E217,Detalhamento!AA$15)),IF(INDEX(Import.PLE,Detalhamento!$E217,Detalhamento!AA$15)&lt;=mediçao,OFFSET(Import.PLQ,$A217-1,AA$15-1,1,1),0),0),PLE!$AA$28*OFFSET(Import.PLQ,$A217-1,AA$15-1,1,1)),IF($E217&lt;&gt;1,IF(ISNUMBER(INDEX(Import.PLE,Detalhamento!$E217,Detalhamento!AA$15)),IF(INDEX(Import.PLE,Detalhamento!$E217,Detalhamento!AA$15)&lt;=mediçao,0,OFFSET(Import.PLQ,$A217-1,AA$15-1,1,1)),OFFSET(Import.PLQ,$A217-1,AA$15-1,1,1)),(1-PLE!$AA$28)*OFFSET(Import.PLQ,$A217-1,AA$15-1,1,1))))</f>
        <v>0</v>
      </c>
      <c r="AB217" s="144">
        <f ca="1">IF(AB$13="",0,CHOOSE(Detalhamento.OpçãoServiços,OFFSET(Import.PLQ,$A217-1,AB$15-1,1,1),IF($E217&lt;&gt;1,IF(ISNUMBER(INDEX(Import.PLE,Detalhamento!$E217,Detalhamento!AB$15)),IF(INDEX(Import.PLE,Detalhamento!$E217,Detalhamento!AB$15)&lt;=mediçao,OFFSET(Import.PLQ,$A217-1,AB$15-1,1,1),0),0),PLE!$AA$28*OFFSET(Import.PLQ,$A217-1,AB$15-1,1,1)),IF($E217&lt;&gt;1,IF(ISNUMBER(INDEX(Import.PLE,Detalhamento!$E217,Detalhamento!AB$15)),IF(INDEX(Import.PLE,Detalhamento!$E217,Detalhamento!AB$15)&lt;=mediçao,0,OFFSET(Import.PLQ,$A217-1,AB$15-1,1,1)),OFFSET(Import.PLQ,$A217-1,AB$15-1,1,1)),(1-PLE!$AA$28)*OFFSET(Import.PLQ,$A217-1,AB$15-1,1,1))))</f>
        <v>0</v>
      </c>
      <c r="AC217" s="144">
        <f ca="1">IF(AC$13="",0,CHOOSE(Detalhamento.OpçãoServiços,OFFSET(Import.PLQ,$A217-1,AC$15-1,1,1),IF($E217&lt;&gt;1,IF(ISNUMBER(INDEX(Import.PLE,Detalhamento!$E217,Detalhamento!AC$15)),IF(INDEX(Import.PLE,Detalhamento!$E217,Detalhamento!AC$15)&lt;=mediçao,OFFSET(Import.PLQ,$A217-1,AC$15-1,1,1),0),0),PLE!$AA$28*OFFSET(Import.PLQ,$A217-1,AC$15-1,1,1)),IF($E217&lt;&gt;1,IF(ISNUMBER(INDEX(Import.PLE,Detalhamento!$E217,Detalhamento!AC$15)),IF(INDEX(Import.PLE,Detalhamento!$E217,Detalhamento!AC$15)&lt;=mediçao,0,OFFSET(Import.PLQ,$A217-1,AC$15-1,1,1)),OFFSET(Import.PLQ,$A217-1,AC$15-1,1,1)),(1-PLE!$AA$28)*OFFSET(Import.PLQ,$A217-1,AC$15-1,1,1))))</f>
        <v>0</v>
      </c>
      <c r="AD217" s="144">
        <f ca="1">IF(AD$13="",0,CHOOSE(Detalhamento.OpçãoServiços,OFFSET(Import.PLQ,$A217-1,AD$15-1,1,1),IF($E217&lt;&gt;1,IF(ISNUMBER(INDEX(Import.PLE,Detalhamento!$E217,Detalhamento!AD$15)),IF(INDEX(Import.PLE,Detalhamento!$E217,Detalhamento!AD$15)&lt;=mediçao,OFFSET(Import.PLQ,$A217-1,AD$15-1,1,1),0),0),PLE!$AA$28*OFFSET(Import.PLQ,$A217-1,AD$15-1,1,1)),IF($E217&lt;&gt;1,IF(ISNUMBER(INDEX(Import.PLE,Detalhamento!$E217,Detalhamento!AD$15)),IF(INDEX(Import.PLE,Detalhamento!$E217,Detalhamento!AD$15)&lt;=mediçao,0,OFFSET(Import.PLQ,$A217-1,AD$15-1,1,1)),OFFSET(Import.PLQ,$A217-1,AD$15-1,1,1)),(1-PLE!$AA$28)*OFFSET(Import.PLQ,$A217-1,AD$15-1,1,1))))</f>
        <v>0</v>
      </c>
      <c r="AE217" s="144">
        <f ca="1">IF(AE$13="",0,CHOOSE(Detalhamento.OpçãoServiços,OFFSET(Import.PLQ,$A217-1,AE$15-1,1,1),IF($E217&lt;&gt;1,IF(ISNUMBER(INDEX(Import.PLE,Detalhamento!$E217,Detalhamento!AE$15)),IF(INDEX(Import.PLE,Detalhamento!$E217,Detalhamento!AE$15)&lt;=mediçao,OFFSET(Import.PLQ,$A217-1,AE$15-1,1,1),0),0),PLE!$AA$28*OFFSET(Import.PLQ,$A217-1,AE$15-1,1,1)),IF($E217&lt;&gt;1,IF(ISNUMBER(INDEX(Import.PLE,Detalhamento!$E217,Detalhamento!AE$15)),IF(INDEX(Import.PLE,Detalhamento!$E217,Detalhamento!AE$15)&lt;=mediçao,0,OFFSET(Import.PLQ,$A217-1,AE$15-1,1,1)),OFFSET(Import.PLQ,$A217-1,AE$15-1,1,1)),(1-PLE!$AA$28)*OFFSET(Import.PLQ,$A217-1,AE$15-1,1,1))))</f>
        <v>0</v>
      </c>
      <c r="AF217" s="144">
        <f ca="1">IF(AF$13="",0,CHOOSE(Detalhamento.OpçãoServiços,OFFSET(Import.PLQ,$A217-1,AF$15-1,1,1),IF($E217&lt;&gt;1,IF(ISNUMBER(INDEX(Import.PLE,Detalhamento!$E217,Detalhamento!AF$15)),IF(INDEX(Import.PLE,Detalhamento!$E217,Detalhamento!AF$15)&lt;=mediçao,OFFSET(Import.PLQ,$A217-1,AF$15-1,1,1),0),0),PLE!$AA$28*OFFSET(Import.PLQ,$A217-1,AF$15-1,1,1)),IF($E217&lt;&gt;1,IF(ISNUMBER(INDEX(Import.PLE,Detalhamento!$E217,Detalhamento!AF$15)),IF(INDEX(Import.PLE,Detalhamento!$E217,Detalhamento!AF$15)&lt;=mediçao,0,OFFSET(Import.PLQ,$A217-1,AF$15-1,1,1)),OFFSET(Import.PLQ,$A217-1,AF$15-1,1,1)),(1-PLE!$AA$28)*OFFSET(Import.PLQ,$A217-1,AF$15-1,1,1))))</f>
        <v>0</v>
      </c>
      <c r="AG217" s="144">
        <f ca="1">IF(AG$13="",0,CHOOSE(Detalhamento.OpçãoServiços,OFFSET(Import.PLQ,$A217-1,AG$15-1,1,1),IF($E217&lt;&gt;1,IF(ISNUMBER(INDEX(Import.PLE,Detalhamento!$E217,Detalhamento!AG$15)),IF(INDEX(Import.PLE,Detalhamento!$E217,Detalhamento!AG$15)&lt;=mediçao,OFFSET(Import.PLQ,$A217-1,AG$15-1,1,1),0),0),PLE!$AA$28*OFFSET(Import.PLQ,$A217-1,AG$15-1,1,1)),IF($E217&lt;&gt;1,IF(ISNUMBER(INDEX(Import.PLE,Detalhamento!$E217,Detalhamento!AG$15)),IF(INDEX(Import.PLE,Detalhamento!$E217,Detalhamento!AG$15)&lt;=mediçao,0,OFFSET(Import.PLQ,$A217-1,AG$15-1,1,1)),OFFSET(Import.PLQ,$A217-1,AG$15-1,1,1)),(1-PLE!$AA$28)*OFFSET(Import.PLQ,$A217-1,AG$15-1,1,1))))</f>
        <v>0</v>
      </c>
      <c r="AH217" s="144">
        <f ca="1">IF(AH$13="",0,CHOOSE(Detalhamento.OpçãoServiços,OFFSET(Import.PLQ,$A217-1,AH$15-1,1,1),IF($E217&lt;&gt;1,IF(ISNUMBER(INDEX(Import.PLE,Detalhamento!$E217,Detalhamento!AH$15)),IF(INDEX(Import.PLE,Detalhamento!$E217,Detalhamento!AH$15)&lt;=mediçao,OFFSET(Import.PLQ,$A217-1,AH$15-1,1,1),0),0),PLE!$AA$28*OFFSET(Import.PLQ,$A217-1,AH$15-1,1,1)),IF($E217&lt;&gt;1,IF(ISNUMBER(INDEX(Import.PLE,Detalhamento!$E217,Detalhamento!AH$15)),IF(INDEX(Import.PLE,Detalhamento!$E217,Detalhamento!AH$15)&lt;=mediçao,0,OFFSET(Import.PLQ,$A217-1,AH$15-1,1,1)),OFFSET(Import.PLQ,$A217-1,AH$15-1,1,1)),(1-PLE!$AA$28)*OFFSET(Import.PLQ,$A217-1,AH$15-1,1,1))))</f>
        <v>0</v>
      </c>
      <c r="AI217" s="144">
        <f ca="1">IF(AI$13="",0,CHOOSE(Detalhamento.OpçãoServiços,OFFSET(Import.PLQ,$A217-1,AI$15-1,1,1),IF($E217&lt;&gt;1,IF(ISNUMBER(INDEX(Import.PLE,Detalhamento!$E217,Detalhamento!AI$15)),IF(INDEX(Import.PLE,Detalhamento!$E217,Detalhamento!AI$15)&lt;=mediçao,OFFSET(Import.PLQ,$A217-1,AI$15-1,1,1),0),0),PLE!$AA$28*OFFSET(Import.PLQ,$A217-1,AI$15-1,1,1)),IF($E217&lt;&gt;1,IF(ISNUMBER(INDEX(Import.PLE,Detalhamento!$E217,Detalhamento!AI$15)),IF(INDEX(Import.PLE,Detalhamento!$E217,Detalhamento!AI$15)&lt;=mediçao,0,OFFSET(Import.PLQ,$A217-1,AI$15-1,1,1)),OFFSET(Import.PLQ,$A217-1,AI$15-1,1,1)),(1-PLE!$AA$28)*OFFSET(Import.PLQ,$A217-1,AI$15-1,1,1))))</f>
        <v>0</v>
      </c>
      <c r="AJ217" s="144">
        <f ca="1">IF(AJ$13="",0,CHOOSE(Detalhamento.OpçãoServiços,OFFSET(Import.PLQ,$A217-1,AJ$15-1,1,1),IF($E217&lt;&gt;1,IF(ISNUMBER(INDEX(Import.PLE,Detalhamento!$E217,Detalhamento!AJ$15)),IF(INDEX(Import.PLE,Detalhamento!$E217,Detalhamento!AJ$15)&lt;=mediçao,OFFSET(Import.PLQ,$A217-1,AJ$15-1,1,1),0),0),PLE!$AA$28*OFFSET(Import.PLQ,$A217-1,AJ$15-1,1,1)),IF($E217&lt;&gt;1,IF(ISNUMBER(INDEX(Import.PLE,Detalhamento!$E217,Detalhamento!AJ$15)),IF(INDEX(Import.PLE,Detalhamento!$E217,Detalhamento!AJ$15)&lt;=mediçao,0,OFFSET(Import.PLQ,$A217-1,AJ$15-1,1,1)),OFFSET(Import.PLQ,$A217-1,AJ$15-1,1,1)),(1-PLE!$AA$28)*OFFSET(Import.PLQ,$A217-1,AJ$15-1,1,1))))</f>
        <v>0</v>
      </c>
      <c r="AK217" s="144">
        <f ca="1">IF(AK$13="",0,CHOOSE(Detalhamento.OpçãoServiços,OFFSET(Import.PLQ,$A217-1,AK$15-1,1,1),IF($E217&lt;&gt;1,IF(ISNUMBER(INDEX(Import.PLE,Detalhamento!$E217,Detalhamento!AK$15)),IF(INDEX(Import.PLE,Detalhamento!$E217,Detalhamento!AK$15)&lt;=mediçao,OFFSET(Import.PLQ,$A217-1,AK$15-1,1,1),0),0),PLE!$AA$28*OFFSET(Import.PLQ,$A217-1,AK$15-1,1,1)),IF($E217&lt;&gt;1,IF(ISNUMBER(INDEX(Import.PLE,Detalhamento!$E217,Detalhamento!AK$15)),IF(INDEX(Import.PLE,Detalhamento!$E217,Detalhamento!AK$15)&lt;=mediçao,0,OFFSET(Import.PLQ,$A217-1,AK$15-1,1,1)),OFFSET(Import.PLQ,$A217-1,AK$15-1,1,1)),(1-PLE!$AA$28)*OFFSET(Import.PLQ,$A217-1,AK$15-1,1,1))))</f>
        <v>0</v>
      </c>
      <c r="AL217" s="144">
        <f ca="1">IF(AL$13="",0,CHOOSE(Detalhamento.OpçãoServiços,OFFSET(Import.PLQ,$A217-1,AL$15-1,1,1),IF($E217&lt;&gt;1,IF(ISNUMBER(INDEX(Import.PLE,Detalhamento!$E217,Detalhamento!AL$15)),IF(INDEX(Import.PLE,Detalhamento!$E217,Detalhamento!AL$15)&lt;=mediçao,OFFSET(Import.PLQ,$A217-1,AL$15-1,1,1),0),0),PLE!$AA$28*OFFSET(Import.PLQ,$A217-1,AL$15-1,1,1)),IF($E217&lt;&gt;1,IF(ISNUMBER(INDEX(Import.PLE,Detalhamento!$E217,Detalhamento!AL$15)),IF(INDEX(Import.PLE,Detalhamento!$E217,Detalhamento!AL$15)&lt;=mediçao,0,OFFSET(Import.PLQ,$A217-1,AL$15-1,1,1)),OFFSET(Import.PLQ,$A217-1,AL$15-1,1,1)),(1-PLE!$AA$28)*OFFSET(Import.PLQ,$A217-1,AL$15-1,1,1))))</f>
        <v>0</v>
      </c>
      <c r="AM217" s="144">
        <f ca="1">IF(AM$13="",0,CHOOSE(Detalhamento.OpçãoServiços,OFFSET(Import.PLQ,$A217-1,AM$15-1,1,1),IF($E217&lt;&gt;1,IF(ISNUMBER(INDEX(Import.PLE,Detalhamento!$E217,Detalhamento!AM$15)),IF(INDEX(Import.PLE,Detalhamento!$E217,Detalhamento!AM$15)&lt;=mediçao,OFFSET(Import.PLQ,$A217-1,AM$15-1,1,1),0),0),PLE!$AA$28*OFFSET(Import.PLQ,$A217-1,AM$15-1,1,1)),IF($E217&lt;&gt;1,IF(ISNUMBER(INDEX(Import.PLE,Detalhamento!$E217,Detalhamento!AM$15)),IF(INDEX(Import.PLE,Detalhamento!$E217,Detalhamento!AM$15)&lt;=mediçao,0,OFFSET(Import.PLQ,$A217-1,AM$15-1,1,1)),OFFSET(Import.PLQ,$A217-1,AM$15-1,1,1)),(1-PLE!$AA$28)*OFFSET(Import.PLQ,$A217-1,AM$15-1,1,1))))</f>
        <v>0</v>
      </c>
      <c r="AN217" s="144">
        <f ca="1">IF(AN$13="",0,CHOOSE(Detalhamento.OpçãoServiços,OFFSET(Import.PLQ,$A217-1,AN$15-1,1,1),IF($E217&lt;&gt;1,IF(ISNUMBER(INDEX(Import.PLE,Detalhamento!$E217,Detalhamento!AN$15)),IF(INDEX(Import.PLE,Detalhamento!$E217,Detalhamento!AN$15)&lt;=mediçao,OFFSET(Import.PLQ,$A217-1,AN$15-1,1,1),0),0),PLE!$AA$28*OFFSET(Import.PLQ,$A217-1,AN$15-1,1,1)),IF($E217&lt;&gt;1,IF(ISNUMBER(INDEX(Import.PLE,Detalhamento!$E217,Detalhamento!AN$15)),IF(INDEX(Import.PLE,Detalhamento!$E217,Detalhamento!AN$15)&lt;=mediçao,0,OFFSET(Import.PLQ,$A217-1,AN$15-1,1,1)),OFFSET(Import.PLQ,$A217-1,AN$15-1,1,1)),(1-PLE!$AA$28)*OFFSET(Import.PLQ,$A217-1,AN$15-1,1,1))))</f>
        <v>0</v>
      </c>
      <c r="AO217" s="144">
        <f ca="1">IF(AO$13="",0,CHOOSE(Detalhamento.OpçãoServiços,OFFSET(Import.PLQ,$A217-1,AO$15-1,1,1),IF($E217&lt;&gt;1,IF(ISNUMBER(INDEX(Import.PLE,Detalhamento!$E217,Detalhamento!AO$15)),IF(INDEX(Import.PLE,Detalhamento!$E217,Detalhamento!AO$15)&lt;=mediçao,OFFSET(Import.PLQ,$A217-1,AO$15-1,1,1),0),0),PLE!$AA$28*OFFSET(Import.PLQ,$A217-1,AO$15-1,1,1)),IF($E217&lt;&gt;1,IF(ISNUMBER(INDEX(Import.PLE,Detalhamento!$E217,Detalhamento!AO$15)),IF(INDEX(Import.PLE,Detalhamento!$E217,Detalhamento!AO$15)&lt;=mediçao,0,OFFSET(Import.PLQ,$A217-1,AO$15-1,1,1)),OFFSET(Import.PLQ,$A217-1,AO$15-1,1,1)),(1-PLE!$AA$28)*OFFSET(Import.PLQ,$A217-1,AO$15-1,1,1))))</f>
        <v>0</v>
      </c>
      <c r="AP217" s="144">
        <f ca="1">IF(AP$13="",0,CHOOSE(Detalhamento.OpçãoServiços,OFFSET(Import.PLQ,$A217-1,AP$15-1,1,1),IF($E217&lt;&gt;1,IF(ISNUMBER(INDEX(Import.PLE,Detalhamento!$E217,Detalhamento!AP$15)),IF(INDEX(Import.PLE,Detalhamento!$E217,Detalhamento!AP$15)&lt;=mediçao,OFFSET(Import.PLQ,$A217-1,AP$15-1,1,1),0),0),PLE!$AA$28*OFFSET(Import.PLQ,$A217-1,AP$15-1,1,1)),IF($E217&lt;&gt;1,IF(ISNUMBER(INDEX(Import.PLE,Detalhamento!$E217,Detalhamento!AP$15)),IF(INDEX(Import.PLE,Detalhamento!$E217,Detalhamento!AP$15)&lt;=mediçao,0,OFFSET(Import.PLQ,$A217-1,AP$15-1,1,1)),OFFSET(Import.PLQ,$A217-1,AP$15-1,1,1)),(1-PLE!$AA$28)*OFFSET(Import.PLQ,$A217-1,AP$15-1,1,1))))</f>
        <v>0</v>
      </c>
      <c r="AQ217" s="144">
        <f ca="1">IF(AQ$13="",0,CHOOSE(Detalhamento.OpçãoServiços,OFFSET(Import.PLQ,$A217-1,AQ$15-1,1,1),IF($E217&lt;&gt;1,IF(ISNUMBER(INDEX(Import.PLE,Detalhamento!$E217,Detalhamento!AQ$15)),IF(INDEX(Import.PLE,Detalhamento!$E217,Detalhamento!AQ$15)&lt;=mediçao,OFFSET(Import.PLQ,$A217-1,AQ$15-1,1,1),0),0),PLE!$AA$28*OFFSET(Import.PLQ,$A217-1,AQ$15-1,1,1)),IF($E217&lt;&gt;1,IF(ISNUMBER(INDEX(Import.PLE,Detalhamento!$E217,Detalhamento!AQ$15)),IF(INDEX(Import.PLE,Detalhamento!$E217,Detalhamento!AQ$15)&lt;=mediçao,0,OFFSET(Import.PLQ,$A217-1,AQ$15-1,1,1)),OFFSET(Import.PLQ,$A217-1,AQ$15-1,1,1)),(1-PLE!$AA$28)*OFFSET(Import.PLQ,$A217-1,AQ$15-1,1,1))))</f>
        <v>0</v>
      </c>
      <c r="AR217" s="144">
        <f ca="1">IF(AR$13="",0,CHOOSE(Detalhamento.OpçãoServiços,OFFSET(Import.PLQ,$A217-1,AR$15-1,1,1),IF($E217&lt;&gt;1,IF(ISNUMBER(INDEX(Import.PLE,Detalhamento!$E217,Detalhamento!AR$15)),IF(INDEX(Import.PLE,Detalhamento!$E217,Detalhamento!AR$15)&lt;=mediçao,OFFSET(Import.PLQ,$A217-1,AR$15-1,1,1),0),0),PLE!$AA$28*OFFSET(Import.PLQ,$A217-1,AR$15-1,1,1)),IF($E217&lt;&gt;1,IF(ISNUMBER(INDEX(Import.PLE,Detalhamento!$E217,Detalhamento!AR$15)),IF(INDEX(Import.PLE,Detalhamento!$E217,Detalhamento!AR$15)&lt;=mediçao,0,OFFSET(Import.PLQ,$A217-1,AR$15-1,1,1)),OFFSET(Import.PLQ,$A217-1,AR$15-1,1,1)),(1-PLE!$AA$28)*OFFSET(Import.PLQ,$A217-1,AR$15-1,1,1))))</f>
        <v>0</v>
      </c>
      <c r="AS217" s="144">
        <f ca="1">IF(AS$13="",0,CHOOSE(Detalhamento.OpçãoServiços,OFFSET(Import.PLQ,$A217-1,AS$15-1,1,1),IF($E217&lt;&gt;1,IF(ISNUMBER(INDEX(Import.PLE,Detalhamento!$E217,Detalhamento!AS$15)),IF(INDEX(Import.PLE,Detalhamento!$E217,Detalhamento!AS$15)&lt;=mediçao,OFFSET(Import.PLQ,$A217-1,AS$15-1,1,1),0),0),PLE!$AA$28*OFFSET(Import.PLQ,$A217-1,AS$15-1,1,1)),IF($E217&lt;&gt;1,IF(ISNUMBER(INDEX(Import.PLE,Detalhamento!$E217,Detalhamento!AS$15)),IF(INDEX(Import.PLE,Detalhamento!$E217,Detalhamento!AS$15)&lt;=mediçao,0,OFFSET(Import.PLQ,$A217-1,AS$15-1,1,1)),OFFSET(Import.PLQ,$A217-1,AS$15-1,1,1)),(1-PLE!$AA$28)*OFFSET(Import.PLQ,$A217-1,AS$15-1,1,1))))</f>
        <v>0</v>
      </c>
      <c r="AT217" s="144">
        <f ca="1">IF(AT$13="",0,CHOOSE(Detalhamento.OpçãoServiços,OFFSET(Import.PLQ,$A217-1,AT$15-1,1,1),IF($E217&lt;&gt;1,IF(ISNUMBER(INDEX(Import.PLE,Detalhamento!$E217,Detalhamento!AT$15)),IF(INDEX(Import.PLE,Detalhamento!$E217,Detalhamento!AT$15)&lt;=mediçao,OFFSET(Import.PLQ,$A217-1,AT$15-1,1,1),0),0),PLE!$AA$28*OFFSET(Import.PLQ,$A217-1,AT$15-1,1,1)),IF($E217&lt;&gt;1,IF(ISNUMBER(INDEX(Import.PLE,Detalhamento!$E217,Detalhamento!AT$15)),IF(INDEX(Import.PLE,Detalhamento!$E217,Detalhamento!AT$15)&lt;=mediçao,0,OFFSET(Import.PLQ,$A217-1,AT$15-1,1,1)),OFFSET(Import.PLQ,$A217-1,AT$15-1,1,1)),(1-PLE!$AA$28)*OFFSET(Import.PLQ,$A217-1,AT$15-1,1,1))))</f>
        <v>0</v>
      </c>
      <c r="AU217" s="144">
        <f ca="1">IF(AU$13="",0,CHOOSE(Detalhamento.OpçãoServiços,OFFSET(Import.PLQ,$A217-1,AU$15-1,1,1),IF($E217&lt;&gt;1,IF(ISNUMBER(INDEX(Import.PLE,Detalhamento!$E217,Detalhamento!AU$15)),IF(INDEX(Import.PLE,Detalhamento!$E217,Detalhamento!AU$15)&lt;=mediçao,OFFSET(Import.PLQ,$A217-1,AU$15-1,1,1),0),0),PLE!$AA$28*OFFSET(Import.PLQ,$A217-1,AU$15-1,1,1)),IF($E217&lt;&gt;1,IF(ISNUMBER(INDEX(Import.PLE,Detalhamento!$E217,Detalhamento!AU$15)),IF(INDEX(Import.PLE,Detalhamento!$E217,Detalhamento!AU$15)&lt;=mediçao,0,OFFSET(Import.PLQ,$A217-1,AU$15-1,1,1)),OFFSET(Import.PLQ,$A217-1,AU$15-1,1,1)),(1-PLE!$AA$28)*OFFSET(Import.PLQ,$A217-1,AU$15-1,1,1))))</f>
        <v>0</v>
      </c>
      <c r="AV217" s="144">
        <f ca="1">IF(AV$13="",0,CHOOSE(Detalhamento.OpçãoServiços,OFFSET(Import.PLQ,$A217-1,AV$15-1,1,1),IF($E217&lt;&gt;1,IF(ISNUMBER(INDEX(Import.PLE,Detalhamento!$E217,Detalhamento!AV$15)),IF(INDEX(Import.PLE,Detalhamento!$E217,Detalhamento!AV$15)&lt;=mediçao,OFFSET(Import.PLQ,$A217-1,AV$15-1,1,1),0),0),PLE!$AA$28*OFFSET(Import.PLQ,$A217-1,AV$15-1,1,1)),IF($E217&lt;&gt;1,IF(ISNUMBER(INDEX(Import.PLE,Detalhamento!$E217,Detalhamento!AV$15)),IF(INDEX(Import.PLE,Detalhamento!$E217,Detalhamento!AV$15)&lt;=mediçao,0,OFFSET(Import.PLQ,$A217-1,AV$15-1,1,1)),OFFSET(Import.PLQ,$A217-1,AV$15-1,1,1)),(1-PLE!$AA$28)*OFFSET(Import.PLQ,$A217-1,AV$15-1,1,1))))</f>
        <v>0</v>
      </c>
      <c r="AW217" s="144">
        <f ca="1">IF(AW$13="",0,CHOOSE(Detalhamento.OpçãoServiços,OFFSET(Import.PLQ,$A217-1,AW$15-1,1,1),IF($E217&lt;&gt;1,IF(ISNUMBER(INDEX(Import.PLE,Detalhamento!$E217,Detalhamento!AW$15)),IF(INDEX(Import.PLE,Detalhamento!$E217,Detalhamento!AW$15)&lt;=mediçao,OFFSET(Import.PLQ,$A217-1,AW$15-1,1,1),0),0),PLE!$AA$28*OFFSET(Import.PLQ,$A217-1,AW$15-1,1,1)),IF($E217&lt;&gt;1,IF(ISNUMBER(INDEX(Import.PLE,Detalhamento!$E217,Detalhamento!AW$15)),IF(INDEX(Import.PLE,Detalhamento!$E217,Detalhamento!AW$15)&lt;=mediçao,0,OFFSET(Import.PLQ,$A217-1,AW$15-1,1,1)),OFFSET(Import.PLQ,$A217-1,AW$15-1,1,1)),(1-PLE!$AA$28)*OFFSET(Import.PLQ,$A217-1,AW$15-1,1,1))))</f>
        <v>0</v>
      </c>
      <c r="AX217" s="144">
        <f ca="1">IF(AX$13="",0,CHOOSE(Detalhamento.OpçãoServiços,OFFSET(Import.PLQ,$A217-1,AX$15-1,1,1),IF($E217&lt;&gt;1,IF(ISNUMBER(INDEX(Import.PLE,Detalhamento!$E217,Detalhamento!AX$15)),IF(INDEX(Import.PLE,Detalhamento!$E217,Detalhamento!AX$15)&lt;=mediçao,OFFSET(Import.PLQ,$A217-1,AX$15-1,1,1),0),0),PLE!$AA$28*OFFSET(Import.PLQ,$A217-1,AX$15-1,1,1)),IF($E217&lt;&gt;1,IF(ISNUMBER(INDEX(Import.PLE,Detalhamento!$E217,Detalhamento!AX$15)),IF(INDEX(Import.PLE,Detalhamento!$E217,Detalhamento!AX$15)&lt;=mediçao,0,OFFSET(Import.PLQ,$A217-1,AX$15-1,1,1)),OFFSET(Import.PLQ,$A217-1,AX$15-1,1,1)),(1-PLE!$AA$28)*OFFSET(Import.PLQ,$A217-1,AX$15-1,1,1))))</f>
        <v>0</v>
      </c>
      <c r="AY217" s="144">
        <f ca="1">IF(AY$13="",0,CHOOSE(Detalhamento.OpçãoServiços,OFFSET(Import.PLQ,$A217-1,AY$15-1,1,1),IF($E217&lt;&gt;1,IF(ISNUMBER(INDEX(Import.PLE,Detalhamento!$E217,Detalhamento!AY$15)),IF(INDEX(Import.PLE,Detalhamento!$E217,Detalhamento!AY$15)&lt;=mediçao,OFFSET(Import.PLQ,$A217-1,AY$15-1,1,1),0),0),PLE!$AA$28*OFFSET(Import.PLQ,$A217-1,AY$15-1,1,1)),IF($E217&lt;&gt;1,IF(ISNUMBER(INDEX(Import.PLE,Detalhamento!$E217,Detalhamento!AY$15)),IF(INDEX(Import.PLE,Detalhamento!$E217,Detalhamento!AY$15)&lt;=mediçao,0,OFFSET(Import.PLQ,$A217-1,AY$15-1,1,1)),OFFSET(Import.PLQ,$A217-1,AY$15-1,1,1)),(1-PLE!$AA$28)*OFFSET(Import.PLQ,$A217-1,AY$15-1,1,1))))</f>
        <v>0</v>
      </c>
      <c r="AZ217" s="144">
        <f ca="1">IF(AZ$13="",0,CHOOSE(Detalhamento.OpçãoServiços,OFFSET(Import.PLQ,$A217-1,AZ$15-1,1,1),IF($E217&lt;&gt;1,IF(ISNUMBER(INDEX(Import.PLE,Detalhamento!$E217,Detalhamento!AZ$15)),IF(INDEX(Import.PLE,Detalhamento!$E217,Detalhamento!AZ$15)&lt;=mediçao,OFFSET(Import.PLQ,$A217-1,AZ$15-1,1,1),0),0),PLE!$AA$28*OFFSET(Import.PLQ,$A217-1,AZ$15-1,1,1)),IF($E217&lt;&gt;1,IF(ISNUMBER(INDEX(Import.PLE,Detalhamento!$E217,Detalhamento!AZ$15)),IF(INDEX(Import.PLE,Detalhamento!$E217,Detalhamento!AZ$15)&lt;=mediçao,0,OFFSET(Import.PLQ,$A217-1,AZ$15-1,1,1)),OFFSET(Import.PLQ,$A217-1,AZ$15-1,1,1)),(1-PLE!$AA$28)*OFFSET(Import.PLQ,$A217-1,AZ$15-1,1,1))))</f>
        <v>0</v>
      </c>
      <c r="BA217" s="144">
        <f ca="1">IF(BA$13="",0,CHOOSE(Detalhamento.OpçãoServiços,OFFSET(Import.PLQ,$A217-1,BA$15-1,1,1),IF($E217&lt;&gt;1,IF(ISNUMBER(INDEX(Import.PLE,Detalhamento!$E217,Detalhamento!BA$15)),IF(INDEX(Import.PLE,Detalhamento!$E217,Detalhamento!BA$15)&lt;=mediçao,OFFSET(Import.PLQ,$A217-1,BA$15-1,1,1),0),0),PLE!$AA$28*OFFSET(Import.PLQ,$A217-1,BA$15-1,1,1)),IF($E217&lt;&gt;1,IF(ISNUMBER(INDEX(Import.PLE,Detalhamento!$E217,Detalhamento!BA$15)),IF(INDEX(Import.PLE,Detalhamento!$E217,Detalhamento!BA$15)&lt;=mediçao,0,OFFSET(Import.PLQ,$A217-1,BA$15-1,1,1)),OFFSET(Import.PLQ,$A217-1,BA$15-1,1,1)),(1-PLE!$AA$28)*OFFSET(Import.PLQ,$A217-1,BA$15-1,1,1))))</f>
        <v>0</v>
      </c>
      <c r="BB217" s="144">
        <f ca="1">IF(BB$13="",0,CHOOSE(Detalhamento.OpçãoServiços,OFFSET(Import.PLQ,$A217-1,BB$15-1,1,1),IF($E217&lt;&gt;1,IF(ISNUMBER(INDEX(Import.PLE,Detalhamento!$E217,Detalhamento!BB$15)),IF(INDEX(Import.PLE,Detalhamento!$E217,Detalhamento!BB$15)&lt;=mediçao,OFFSET(Import.PLQ,$A217-1,BB$15-1,1,1),0),0),PLE!$AA$28*OFFSET(Import.PLQ,$A217-1,BB$15-1,1,1)),IF($E217&lt;&gt;1,IF(ISNUMBER(INDEX(Import.PLE,Detalhamento!$E217,Detalhamento!BB$15)),IF(INDEX(Import.PLE,Detalhamento!$E217,Detalhamento!BB$15)&lt;=mediçao,0,OFFSET(Import.PLQ,$A217-1,BB$15-1,1,1)),OFFSET(Import.PLQ,$A217-1,BB$15-1,1,1)),(1-PLE!$AA$28)*OFFSET(Import.PLQ,$A217-1,BB$15-1,1,1))))</f>
        <v>0</v>
      </c>
      <c r="BC217" s="144">
        <f ca="1">IF(BC$13="",0,CHOOSE(Detalhamento.OpçãoServiços,OFFSET(Import.PLQ,$A217-1,BC$15-1,1,1),IF($E217&lt;&gt;1,IF(ISNUMBER(INDEX(Import.PLE,Detalhamento!$E217,Detalhamento!BC$15)),IF(INDEX(Import.PLE,Detalhamento!$E217,Detalhamento!BC$15)&lt;=mediçao,OFFSET(Import.PLQ,$A217-1,BC$15-1,1,1),0),0),PLE!$AA$28*OFFSET(Import.PLQ,$A217-1,BC$15-1,1,1)),IF($E217&lt;&gt;1,IF(ISNUMBER(INDEX(Import.PLE,Detalhamento!$E217,Detalhamento!BC$15)),IF(INDEX(Import.PLE,Detalhamento!$E217,Detalhamento!BC$15)&lt;=mediçao,0,OFFSET(Import.PLQ,$A217-1,BC$15-1,1,1)),OFFSET(Import.PLQ,$A217-1,BC$15-1,1,1)),(1-PLE!$AA$28)*OFFSET(Import.PLQ,$A217-1,BC$15-1,1,1))))</f>
        <v>0</v>
      </c>
      <c r="BD217" s="144">
        <f ca="1">IF(BD$13="",0,CHOOSE(Detalhamento.OpçãoServiços,OFFSET(Import.PLQ,$A217-1,BD$15-1,1,1),IF($E217&lt;&gt;1,IF(ISNUMBER(INDEX(Import.PLE,Detalhamento!$E217,Detalhamento!BD$15)),IF(INDEX(Import.PLE,Detalhamento!$E217,Detalhamento!BD$15)&lt;=mediçao,OFFSET(Import.PLQ,$A217-1,BD$15-1,1,1),0),0),PLE!$AA$28*OFFSET(Import.PLQ,$A217-1,BD$15-1,1,1)),IF($E217&lt;&gt;1,IF(ISNUMBER(INDEX(Import.PLE,Detalhamento!$E217,Detalhamento!BD$15)),IF(INDEX(Import.PLE,Detalhamento!$E217,Detalhamento!BD$15)&lt;=mediçao,0,OFFSET(Import.PLQ,$A217-1,BD$15-1,1,1)),OFFSET(Import.PLQ,$A217-1,BD$15-1,1,1)),(1-PLE!$AA$28)*OFFSET(Import.PLQ,$A217-1,BD$15-1,1,1))))</f>
        <v>0</v>
      </c>
      <c r="BE217" s="144">
        <f ca="1">IF(BE$13="",0,CHOOSE(Detalhamento.OpçãoServiços,OFFSET(Import.PLQ,$A217-1,BE$15-1,1,1),IF($E217&lt;&gt;1,IF(ISNUMBER(INDEX(Import.PLE,Detalhamento!$E217,Detalhamento!BE$15)),IF(INDEX(Import.PLE,Detalhamento!$E217,Detalhamento!BE$15)&lt;=mediçao,OFFSET(Import.PLQ,$A217-1,BE$15-1,1,1),0),0),PLE!$AA$28*OFFSET(Import.PLQ,$A217-1,BE$15-1,1,1)),IF($E217&lt;&gt;1,IF(ISNUMBER(INDEX(Import.PLE,Detalhamento!$E217,Detalhamento!BE$15)),IF(INDEX(Import.PLE,Detalhamento!$E217,Detalhamento!BE$15)&lt;=mediçao,0,OFFSET(Import.PLQ,$A217-1,BE$15-1,1,1)),OFFSET(Import.PLQ,$A217-1,BE$15-1,1,1)),(1-PLE!$AA$28)*OFFSET(Import.PLQ,$A217-1,BE$15-1,1,1))))</f>
        <v>0</v>
      </c>
      <c r="BF217" s="144">
        <f ca="1">IF(BF$13="",0,CHOOSE(Detalhamento.OpçãoServiços,OFFSET(Import.PLQ,$A217-1,BF$15-1,1,1),IF($E217&lt;&gt;1,IF(ISNUMBER(INDEX(Import.PLE,Detalhamento!$E217,Detalhamento!BF$15)),IF(INDEX(Import.PLE,Detalhamento!$E217,Detalhamento!BF$15)&lt;=mediçao,OFFSET(Import.PLQ,$A217-1,BF$15-1,1,1),0),0),PLE!$AA$28*OFFSET(Import.PLQ,$A217-1,BF$15-1,1,1)),IF($E217&lt;&gt;1,IF(ISNUMBER(INDEX(Import.PLE,Detalhamento!$E217,Detalhamento!BF$15)),IF(INDEX(Import.PLE,Detalhamento!$E217,Detalhamento!BF$15)&lt;=mediçao,0,OFFSET(Import.PLQ,$A217-1,BF$15-1,1,1)),OFFSET(Import.PLQ,$A217-1,BF$15-1,1,1)),(1-PLE!$AA$28)*OFFSET(Import.PLQ,$A217-1,BF$15-1,1,1))))</f>
        <v>0</v>
      </c>
      <c r="BG217" s="144">
        <f ca="1">IF(BG$13="",0,CHOOSE(Detalhamento.OpçãoServiços,OFFSET(Import.PLQ,$A217-1,BG$15-1,1,1),IF($E217&lt;&gt;1,IF(ISNUMBER(INDEX(Import.PLE,Detalhamento!$E217,Detalhamento!BG$15)),IF(INDEX(Import.PLE,Detalhamento!$E217,Detalhamento!BG$15)&lt;=mediçao,OFFSET(Import.PLQ,$A217-1,BG$15-1,1,1),0),0),PLE!$AA$28*OFFSET(Import.PLQ,$A217-1,BG$15-1,1,1)),IF($E217&lt;&gt;1,IF(ISNUMBER(INDEX(Import.PLE,Detalhamento!$E217,Detalhamento!BG$15)),IF(INDEX(Import.PLE,Detalhamento!$E217,Detalhamento!BG$15)&lt;=mediçao,0,OFFSET(Import.PLQ,$A217-1,BG$15-1,1,1)),OFFSET(Import.PLQ,$A217-1,BG$15-1,1,1)),(1-PLE!$AA$28)*OFFSET(Import.PLQ,$A217-1,BG$15-1,1,1))))</f>
        <v>0</v>
      </c>
      <c r="BH217" s="144">
        <f ca="1">IF(BH$13="",0,CHOOSE(Detalhamento.OpçãoServiços,OFFSET(Import.PLQ,$A217-1,BH$15-1,1,1),IF($E217&lt;&gt;1,IF(ISNUMBER(INDEX(Import.PLE,Detalhamento!$E217,Detalhamento!BH$15)),IF(INDEX(Import.PLE,Detalhamento!$E217,Detalhamento!BH$15)&lt;=mediçao,OFFSET(Import.PLQ,$A217-1,BH$15-1,1,1),0),0),PLE!$AA$28*OFFSET(Import.PLQ,$A217-1,BH$15-1,1,1)),IF($E217&lt;&gt;1,IF(ISNUMBER(INDEX(Import.PLE,Detalhamento!$E217,Detalhamento!BH$15)),IF(INDEX(Import.PLE,Detalhamento!$E217,Detalhamento!BH$15)&lt;=mediçao,0,OFFSET(Import.PLQ,$A217-1,BH$15-1,1,1)),OFFSET(Import.PLQ,$A217-1,BH$15-1,1,1)),(1-PLE!$AA$28)*OFFSET(Import.PLQ,$A217-1,BH$15-1,1,1))))</f>
        <v>0</v>
      </c>
      <c r="BI217" s="144">
        <f ca="1">IF(BI$13="",0,CHOOSE(Detalhamento.OpçãoServiços,OFFSET(Import.PLQ,$A217-1,BI$15-1,1,1),IF($E217&lt;&gt;1,IF(ISNUMBER(INDEX(Import.PLE,Detalhamento!$E217,Detalhamento!BI$15)),IF(INDEX(Import.PLE,Detalhamento!$E217,Detalhamento!BI$15)&lt;=mediçao,OFFSET(Import.PLQ,$A217-1,BI$15-1,1,1),0),0),PLE!$AA$28*OFFSET(Import.PLQ,$A217-1,BI$15-1,1,1)),IF($E217&lt;&gt;1,IF(ISNUMBER(INDEX(Import.PLE,Detalhamento!$E217,Detalhamento!BI$15)),IF(INDEX(Import.PLE,Detalhamento!$E217,Detalhamento!BI$15)&lt;=mediçao,0,OFFSET(Import.PLQ,$A217-1,BI$15-1,1,1)),OFFSET(Import.PLQ,$A217-1,BI$15-1,1,1)),(1-PLE!$AA$28)*OFFSET(Import.PLQ,$A217-1,BI$15-1,1,1))))</f>
        <v>0</v>
      </c>
    </row>
    <row r="218" spans="1:61" ht="20" x14ac:dyDescent="0.2">
      <c r="A218" s="155">
        <v>174</v>
      </c>
      <c r="B218" s="21" t="str">
        <f t="shared" ca="1" si="33"/>
        <v>Serviço</v>
      </c>
      <c r="E218" s="153">
        <f t="shared" ca="1" si="34"/>
        <v>24</v>
      </c>
      <c r="F218" s="154">
        <f t="shared" ca="1" si="35"/>
        <v>240174</v>
      </c>
      <c r="G218" s="154" t="str">
        <f t="shared" ca="1" si="32"/>
        <v>2.6.5</v>
      </c>
      <c r="H218" s="182" t="str">
        <f t="shared" ca="1" si="32"/>
        <v>CONTRAPISO AUTONIVELANTE, APLICADO SOBRE LAJE, ADERIDO, ESPESSURA 3CM. AF_06/2014</v>
      </c>
      <c r="I218" s="37" t="str">
        <f t="shared" ca="1" si="36"/>
        <v>M2</v>
      </c>
      <c r="J218" s="144">
        <f t="shared" ca="1" si="37"/>
        <v>40.54</v>
      </c>
      <c r="K218" s="67"/>
      <c r="L218" s="144">
        <f ca="1">IF(L$13="",0,CHOOSE(Detalhamento.OpçãoServiços,OFFSET(Import.PLQ,$A218-1,L$15-1,1,1),IF($E218&lt;&gt;1,IF(ISNUMBER(INDEX(Import.PLE,Detalhamento!$E218,Detalhamento!L$15)),IF(INDEX(Import.PLE,Detalhamento!$E218,Detalhamento!L$15)&lt;=mediçao,OFFSET(Import.PLQ,$A218-1,L$15-1,1,1),0),0),PLE!$AA$28*OFFSET(Import.PLQ,$A218-1,L$15-1,1,1)),IF($E218&lt;&gt;1,IF(ISNUMBER(INDEX(Import.PLE,Detalhamento!$E218,Detalhamento!L$15)),IF(INDEX(Import.PLE,Detalhamento!$E218,Detalhamento!L$15)&lt;=mediçao,0,OFFSET(Import.PLQ,$A218-1,L$15-1,1,1)),OFFSET(Import.PLQ,$A218-1,L$15-1,1,1)),(1-PLE!$AA$28)*OFFSET(Import.PLQ,$A218-1,L$15-1,1,1))))</f>
        <v>40.54</v>
      </c>
      <c r="M218" s="144">
        <f ca="1">IF(M$13="",0,CHOOSE(Detalhamento.OpçãoServiços,OFFSET(Import.PLQ,$A218-1,M$15-1,1,1),IF($E218&lt;&gt;1,IF(ISNUMBER(INDEX(Import.PLE,Detalhamento!$E218,Detalhamento!M$15)),IF(INDEX(Import.PLE,Detalhamento!$E218,Detalhamento!M$15)&lt;=mediçao,OFFSET(Import.PLQ,$A218-1,M$15-1,1,1),0),0),PLE!$AA$28*OFFSET(Import.PLQ,$A218-1,M$15-1,1,1)),IF($E218&lt;&gt;1,IF(ISNUMBER(INDEX(Import.PLE,Detalhamento!$E218,Detalhamento!M$15)),IF(INDEX(Import.PLE,Detalhamento!$E218,Detalhamento!M$15)&lt;=mediçao,0,OFFSET(Import.PLQ,$A218-1,M$15-1,1,1)),OFFSET(Import.PLQ,$A218-1,M$15-1,1,1)),(1-PLE!$AA$28)*OFFSET(Import.PLQ,$A218-1,M$15-1,1,1))))</f>
        <v>0</v>
      </c>
      <c r="N218" s="144">
        <f ca="1">IF(N$13="",0,CHOOSE(Detalhamento.OpçãoServiços,OFFSET(Import.PLQ,$A218-1,N$15-1,1,1),IF($E218&lt;&gt;1,IF(ISNUMBER(INDEX(Import.PLE,Detalhamento!$E218,Detalhamento!N$15)),IF(INDEX(Import.PLE,Detalhamento!$E218,Detalhamento!N$15)&lt;=mediçao,OFFSET(Import.PLQ,$A218-1,N$15-1,1,1),0),0),PLE!$AA$28*OFFSET(Import.PLQ,$A218-1,N$15-1,1,1)),IF($E218&lt;&gt;1,IF(ISNUMBER(INDEX(Import.PLE,Detalhamento!$E218,Detalhamento!N$15)),IF(INDEX(Import.PLE,Detalhamento!$E218,Detalhamento!N$15)&lt;=mediçao,0,OFFSET(Import.PLQ,$A218-1,N$15-1,1,1)),OFFSET(Import.PLQ,$A218-1,N$15-1,1,1)),(1-PLE!$AA$28)*OFFSET(Import.PLQ,$A218-1,N$15-1,1,1))))</f>
        <v>0</v>
      </c>
      <c r="O218" s="144">
        <f ca="1">IF(O$13="",0,CHOOSE(Detalhamento.OpçãoServiços,OFFSET(Import.PLQ,$A218-1,O$15-1,1,1),IF($E218&lt;&gt;1,IF(ISNUMBER(INDEX(Import.PLE,Detalhamento!$E218,Detalhamento!O$15)),IF(INDEX(Import.PLE,Detalhamento!$E218,Detalhamento!O$15)&lt;=mediçao,OFFSET(Import.PLQ,$A218-1,O$15-1,1,1),0),0),PLE!$AA$28*OFFSET(Import.PLQ,$A218-1,O$15-1,1,1)),IF($E218&lt;&gt;1,IF(ISNUMBER(INDEX(Import.PLE,Detalhamento!$E218,Detalhamento!O$15)),IF(INDEX(Import.PLE,Detalhamento!$E218,Detalhamento!O$15)&lt;=mediçao,0,OFFSET(Import.PLQ,$A218-1,O$15-1,1,1)),OFFSET(Import.PLQ,$A218-1,O$15-1,1,1)),(1-PLE!$AA$28)*OFFSET(Import.PLQ,$A218-1,O$15-1,1,1))))</f>
        <v>0</v>
      </c>
      <c r="P218" s="144">
        <f ca="1">IF(P$13="",0,CHOOSE(Detalhamento.OpçãoServiços,OFFSET(Import.PLQ,$A218-1,P$15-1,1,1),IF($E218&lt;&gt;1,IF(ISNUMBER(INDEX(Import.PLE,Detalhamento!$E218,Detalhamento!P$15)),IF(INDEX(Import.PLE,Detalhamento!$E218,Detalhamento!P$15)&lt;=mediçao,OFFSET(Import.PLQ,$A218-1,P$15-1,1,1),0),0),PLE!$AA$28*OFFSET(Import.PLQ,$A218-1,P$15-1,1,1)),IF($E218&lt;&gt;1,IF(ISNUMBER(INDEX(Import.PLE,Detalhamento!$E218,Detalhamento!P$15)),IF(INDEX(Import.PLE,Detalhamento!$E218,Detalhamento!P$15)&lt;=mediçao,0,OFFSET(Import.PLQ,$A218-1,P$15-1,1,1)),OFFSET(Import.PLQ,$A218-1,P$15-1,1,1)),(1-PLE!$AA$28)*OFFSET(Import.PLQ,$A218-1,P$15-1,1,1))))</f>
        <v>0</v>
      </c>
      <c r="Q218" s="144">
        <f ca="1">IF(Q$13="",0,CHOOSE(Detalhamento.OpçãoServiços,OFFSET(Import.PLQ,$A218-1,Q$15-1,1,1),IF($E218&lt;&gt;1,IF(ISNUMBER(INDEX(Import.PLE,Detalhamento!$E218,Detalhamento!Q$15)),IF(INDEX(Import.PLE,Detalhamento!$E218,Detalhamento!Q$15)&lt;=mediçao,OFFSET(Import.PLQ,$A218-1,Q$15-1,1,1),0),0),PLE!$AA$28*OFFSET(Import.PLQ,$A218-1,Q$15-1,1,1)),IF($E218&lt;&gt;1,IF(ISNUMBER(INDEX(Import.PLE,Detalhamento!$E218,Detalhamento!Q$15)),IF(INDEX(Import.PLE,Detalhamento!$E218,Detalhamento!Q$15)&lt;=mediçao,0,OFFSET(Import.PLQ,$A218-1,Q$15-1,1,1)),OFFSET(Import.PLQ,$A218-1,Q$15-1,1,1)),(1-PLE!$AA$28)*OFFSET(Import.PLQ,$A218-1,Q$15-1,1,1))))</f>
        <v>0</v>
      </c>
      <c r="R218" s="144">
        <f ca="1">IF(R$13="",0,CHOOSE(Detalhamento.OpçãoServiços,OFFSET(Import.PLQ,$A218-1,R$15-1,1,1),IF($E218&lt;&gt;1,IF(ISNUMBER(INDEX(Import.PLE,Detalhamento!$E218,Detalhamento!R$15)),IF(INDEX(Import.PLE,Detalhamento!$E218,Detalhamento!R$15)&lt;=mediçao,OFFSET(Import.PLQ,$A218-1,R$15-1,1,1),0),0),PLE!$AA$28*OFFSET(Import.PLQ,$A218-1,R$15-1,1,1)),IF($E218&lt;&gt;1,IF(ISNUMBER(INDEX(Import.PLE,Detalhamento!$E218,Detalhamento!R$15)),IF(INDEX(Import.PLE,Detalhamento!$E218,Detalhamento!R$15)&lt;=mediçao,0,OFFSET(Import.PLQ,$A218-1,R$15-1,1,1)),OFFSET(Import.PLQ,$A218-1,R$15-1,1,1)),(1-PLE!$AA$28)*OFFSET(Import.PLQ,$A218-1,R$15-1,1,1))))</f>
        <v>0</v>
      </c>
      <c r="S218" s="144">
        <f ca="1">IF(S$13="",0,CHOOSE(Detalhamento.OpçãoServiços,OFFSET(Import.PLQ,$A218-1,S$15-1,1,1),IF($E218&lt;&gt;1,IF(ISNUMBER(INDEX(Import.PLE,Detalhamento!$E218,Detalhamento!S$15)),IF(INDEX(Import.PLE,Detalhamento!$E218,Detalhamento!S$15)&lt;=mediçao,OFFSET(Import.PLQ,$A218-1,S$15-1,1,1),0),0),PLE!$AA$28*OFFSET(Import.PLQ,$A218-1,S$15-1,1,1)),IF($E218&lt;&gt;1,IF(ISNUMBER(INDEX(Import.PLE,Detalhamento!$E218,Detalhamento!S$15)),IF(INDEX(Import.PLE,Detalhamento!$E218,Detalhamento!S$15)&lt;=mediçao,0,OFFSET(Import.PLQ,$A218-1,S$15-1,1,1)),OFFSET(Import.PLQ,$A218-1,S$15-1,1,1)),(1-PLE!$AA$28)*OFFSET(Import.PLQ,$A218-1,S$15-1,1,1))))</f>
        <v>0</v>
      </c>
      <c r="T218" s="144">
        <f ca="1">IF(T$13="",0,CHOOSE(Detalhamento.OpçãoServiços,OFFSET(Import.PLQ,$A218-1,T$15-1,1,1),IF($E218&lt;&gt;1,IF(ISNUMBER(INDEX(Import.PLE,Detalhamento!$E218,Detalhamento!T$15)),IF(INDEX(Import.PLE,Detalhamento!$E218,Detalhamento!T$15)&lt;=mediçao,OFFSET(Import.PLQ,$A218-1,T$15-1,1,1),0),0),PLE!$AA$28*OFFSET(Import.PLQ,$A218-1,T$15-1,1,1)),IF($E218&lt;&gt;1,IF(ISNUMBER(INDEX(Import.PLE,Detalhamento!$E218,Detalhamento!T$15)),IF(INDEX(Import.PLE,Detalhamento!$E218,Detalhamento!T$15)&lt;=mediçao,0,OFFSET(Import.PLQ,$A218-1,T$15-1,1,1)),OFFSET(Import.PLQ,$A218-1,T$15-1,1,1)),(1-PLE!$AA$28)*OFFSET(Import.PLQ,$A218-1,T$15-1,1,1))))</f>
        <v>0</v>
      </c>
      <c r="U218" s="144">
        <f ca="1">IF(U$13="",0,CHOOSE(Detalhamento.OpçãoServiços,OFFSET(Import.PLQ,$A218-1,U$15-1,1,1),IF($E218&lt;&gt;1,IF(ISNUMBER(INDEX(Import.PLE,Detalhamento!$E218,Detalhamento!U$15)),IF(INDEX(Import.PLE,Detalhamento!$E218,Detalhamento!U$15)&lt;=mediçao,OFFSET(Import.PLQ,$A218-1,U$15-1,1,1),0),0),PLE!$AA$28*OFFSET(Import.PLQ,$A218-1,U$15-1,1,1)),IF($E218&lt;&gt;1,IF(ISNUMBER(INDEX(Import.PLE,Detalhamento!$E218,Detalhamento!U$15)),IF(INDEX(Import.PLE,Detalhamento!$E218,Detalhamento!U$15)&lt;=mediçao,0,OFFSET(Import.PLQ,$A218-1,U$15-1,1,1)),OFFSET(Import.PLQ,$A218-1,U$15-1,1,1)),(1-PLE!$AA$28)*OFFSET(Import.PLQ,$A218-1,U$15-1,1,1))))</f>
        <v>0</v>
      </c>
      <c r="V218" s="144">
        <f ca="1">IF(V$13="",0,CHOOSE(Detalhamento.OpçãoServiços,OFFSET(Import.PLQ,$A218-1,V$15-1,1,1),IF($E218&lt;&gt;1,IF(ISNUMBER(INDEX(Import.PLE,Detalhamento!$E218,Detalhamento!V$15)),IF(INDEX(Import.PLE,Detalhamento!$E218,Detalhamento!V$15)&lt;=mediçao,OFFSET(Import.PLQ,$A218-1,V$15-1,1,1),0),0),PLE!$AA$28*OFFSET(Import.PLQ,$A218-1,V$15-1,1,1)),IF($E218&lt;&gt;1,IF(ISNUMBER(INDEX(Import.PLE,Detalhamento!$E218,Detalhamento!V$15)),IF(INDEX(Import.PLE,Detalhamento!$E218,Detalhamento!V$15)&lt;=mediçao,0,OFFSET(Import.PLQ,$A218-1,V$15-1,1,1)),OFFSET(Import.PLQ,$A218-1,V$15-1,1,1)),(1-PLE!$AA$28)*OFFSET(Import.PLQ,$A218-1,V$15-1,1,1))))</f>
        <v>0</v>
      </c>
      <c r="W218" s="144">
        <f ca="1">IF(W$13="",0,CHOOSE(Detalhamento.OpçãoServiços,OFFSET(Import.PLQ,$A218-1,W$15-1,1,1),IF($E218&lt;&gt;1,IF(ISNUMBER(INDEX(Import.PLE,Detalhamento!$E218,Detalhamento!W$15)),IF(INDEX(Import.PLE,Detalhamento!$E218,Detalhamento!W$15)&lt;=mediçao,OFFSET(Import.PLQ,$A218-1,W$15-1,1,1),0),0),PLE!$AA$28*OFFSET(Import.PLQ,$A218-1,W$15-1,1,1)),IF($E218&lt;&gt;1,IF(ISNUMBER(INDEX(Import.PLE,Detalhamento!$E218,Detalhamento!W$15)),IF(INDEX(Import.PLE,Detalhamento!$E218,Detalhamento!W$15)&lt;=mediçao,0,OFFSET(Import.PLQ,$A218-1,W$15-1,1,1)),OFFSET(Import.PLQ,$A218-1,W$15-1,1,1)),(1-PLE!$AA$28)*OFFSET(Import.PLQ,$A218-1,W$15-1,1,1))))</f>
        <v>0</v>
      </c>
      <c r="X218" s="144">
        <f ca="1">IF(X$13="",0,CHOOSE(Detalhamento.OpçãoServiços,OFFSET(Import.PLQ,$A218-1,X$15-1,1,1),IF($E218&lt;&gt;1,IF(ISNUMBER(INDEX(Import.PLE,Detalhamento!$E218,Detalhamento!X$15)),IF(INDEX(Import.PLE,Detalhamento!$E218,Detalhamento!X$15)&lt;=mediçao,OFFSET(Import.PLQ,$A218-1,X$15-1,1,1),0),0),PLE!$AA$28*OFFSET(Import.PLQ,$A218-1,X$15-1,1,1)),IF($E218&lt;&gt;1,IF(ISNUMBER(INDEX(Import.PLE,Detalhamento!$E218,Detalhamento!X$15)),IF(INDEX(Import.PLE,Detalhamento!$E218,Detalhamento!X$15)&lt;=mediçao,0,OFFSET(Import.PLQ,$A218-1,X$15-1,1,1)),OFFSET(Import.PLQ,$A218-1,X$15-1,1,1)),(1-PLE!$AA$28)*OFFSET(Import.PLQ,$A218-1,X$15-1,1,1))))</f>
        <v>0</v>
      </c>
      <c r="Y218" s="144">
        <f ca="1">IF(Y$13="",0,CHOOSE(Detalhamento.OpçãoServiços,OFFSET(Import.PLQ,$A218-1,Y$15-1,1,1),IF($E218&lt;&gt;1,IF(ISNUMBER(INDEX(Import.PLE,Detalhamento!$E218,Detalhamento!Y$15)),IF(INDEX(Import.PLE,Detalhamento!$E218,Detalhamento!Y$15)&lt;=mediçao,OFFSET(Import.PLQ,$A218-1,Y$15-1,1,1),0),0),PLE!$AA$28*OFFSET(Import.PLQ,$A218-1,Y$15-1,1,1)),IF($E218&lt;&gt;1,IF(ISNUMBER(INDEX(Import.PLE,Detalhamento!$E218,Detalhamento!Y$15)),IF(INDEX(Import.PLE,Detalhamento!$E218,Detalhamento!Y$15)&lt;=mediçao,0,OFFSET(Import.PLQ,$A218-1,Y$15-1,1,1)),OFFSET(Import.PLQ,$A218-1,Y$15-1,1,1)),(1-PLE!$AA$28)*OFFSET(Import.PLQ,$A218-1,Y$15-1,1,1))))</f>
        <v>0</v>
      </c>
      <c r="Z218" s="144">
        <f ca="1">IF(Z$13="",0,CHOOSE(Detalhamento.OpçãoServiços,OFFSET(Import.PLQ,$A218-1,Z$15-1,1,1),IF($E218&lt;&gt;1,IF(ISNUMBER(INDEX(Import.PLE,Detalhamento!$E218,Detalhamento!Z$15)),IF(INDEX(Import.PLE,Detalhamento!$E218,Detalhamento!Z$15)&lt;=mediçao,OFFSET(Import.PLQ,$A218-1,Z$15-1,1,1),0),0),PLE!$AA$28*OFFSET(Import.PLQ,$A218-1,Z$15-1,1,1)),IF($E218&lt;&gt;1,IF(ISNUMBER(INDEX(Import.PLE,Detalhamento!$E218,Detalhamento!Z$15)),IF(INDEX(Import.PLE,Detalhamento!$E218,Detalhamento!Z$15)&lt;=mediçao,0,OFFSET(Import.PLQ,$A218-1,Z$15-1,1,1)),OFFSET(Import.PLQ,$A218-1,Z$15-1,1,1)),(1-PLE!$AA$28)*OFFSET(Import.PLQ,$A218-1,Z$15-1,1,1))))</f>
        <v>0</v>
      </c>
      <c r="AA218" s="144">
        <f ca="1">IF(AA$13="",0,CHOOSE(Detalhamento.OpçãoServiços,OFFSET(Import.PLQ,$A218-1,AA$15-1,1,1),IF($E218&lt;&gt;1,IF(ISNUMBER(INDEX(Import.PLE,Detalhamento!$E218,Detalhamento!AA$15)),IF(INDEX(Import.PLE,Detalhamento!$E218,Detalhamento!AA$15)&lt;=mediçao,OFFSET(Import.PLQ,$A218-1,AA$15-1,1,1),0),0),PLE!$AA$28*OFFSET(Import.PLQ,$A218-1,AA$15-1,1,1)),IF($E218&lt;&gt;1,IF(ISNUMBER(INDEX(Import.PLE,Detalhamento!$E218,Detalhamento!AA$15)),IF(INDEX(Import.PLE,Detalhamento!$E218,Detalhamento!AA$15)&lt;=mediçao,0,OFFSET(Import.PLQ,$A218-1,AA$15-1,1,1)),OFFSET(Import.PLQ,$A218-1,AA$15-1,1,1)),(1-PLE!$AA$28)*OFFSET(Import.PLQ,$A218-1,AA$15-1,1,1))))</f>
        <v>0</v>
      </c>
      <c r="AB218" s="144">
        <f ca="1">IF(AB$13="",0,CHOOSE(Detalhamento.OpçãoServiços,OFFSET(Import.PLQ,$A218-1,AB$15-1,1,1),IF($E218&lt;&gt;1,IF(ISNUMBER(INDEX(Import.PLE,Detalhamento!$E218,Detalhamento!AB$15)),IF(INDEX(Import.PLE,Detalhamento!$E218,Detalhamento!AB$15)&lt;=mediçao,OFFSET(Import.PLQ,$A218-1,AB$15-1,1,1),0),0),PLE!$AA$28*OFFSET(Import.PLQ,$A218-1,AB$15-1,1,1)),IF($E218&lt;&gt;1,IF(ISNUMBER(INDEX(Import.PLE,Detalhamento!$E218,Detalhamento!AB$15)),IF(INDEX(Import.PLE,Detalhamento!$E218,Detalhamento!AB$15)&lt;=mediçao,0,OFFSET(Import.PLQ,$A218-1,AB$15-1,1,1)),OFFSET(Import.PLQ,$A218-1,AB$15-1,1,1)),(1-PLE!$AA$28)*OFFSET(Import.PLQ,$A218-1,AB$15-1,1,1))))</f>
        <v>0</v>
      </c>
      <c r="AC218" s="144">
        <f ca="1">IF(AC$13="",0,CHOOSE(Detalhamento.OpçãoServiços,OFFSET(Import.PLQ,$A218-1,AC$15-1,1,1),IF($E218&lt;&gt;1,IF(ISNUMBER(INDEX(Import.PLE,Detalhamento!$E218,Detalhamento!AC$15)),IF(INDEX(Import.PLE,Detalhamento!$E218,Detalhamento!AC$15)&lt;=mediçao,OFFSET(Import.PLQ,$A218-1,AC$15-1,1,1),0),0),PLE!$AA$28*OFFSET(Import.PLQ,$A218-1,AC$15-1,1,1)),IF($E218&lt;&gt;1,IF(ISNUMBER(INDEX(Import.PLE,Detalhamento!$E218,Detalhamento!AC$15)),IF(INDEX(Import.PLE,Detalhamento!$E218,Detalhamento!AC$15)&lt;=mediçao,0,OFFSET(Import.PLQ,$A218-1,AC$15-1,1,1)),OFFSET(Import.PLQ,$A218-1,AC$15-1,1,1)),(1-PLE!$AA$28)*OFFSET(Import.PLQ,$A218-1,AC$15-1,1,1))))</f>
        <v>0</v>
      </c>
      <c r="AD218" s="144">
        <f ca="1">IF(AD$13="",0,CHOOSE(Detalhamento.OpçãoServiços,OFFSET(Import.PLQ,$A218-1,AD$15-1,1,1),IF($E218&lt;&gt;1,IF(ISNUMBER(INDEX(Import.PLE,Detalhamento!$E218,Detalhamento!AD$15)),IF(INDEX(Import.PLE,Detalhamento!$E218,Detalhamento!AD$15)&lt;=mediçao,OFFSET(Import.PLQ,$A218-1,AD$15-1,1,1),0),0),PLE!$AA$28*OFFSET(Import.PLQ,$A218-1,AD$15-1,1,1)),IF($E218&lt;&gt;1,IF(ISNUMBER(INDEX(Import.PLE,Detalhamento!$E218,Detalhamento!AD$15)),IF(INDEX(Import.PLE,Detalhamento!$E218,Detalhamento!AD$15)&lt;=mediçao,0,OFFSET(Import.PLQ,$A218-1,AD$15-1,1,1)),OFFSET(Import.PLQ,$A218-1,AD$15-1,1,1)),(1-PLE!$AA$28)*OFFSET(Import.PLQ,$A218-1,AD$15-1,1,1))))</f>
        <v>0</v>
      </c>
      <c r="AE218" s="144">
        <f ca="1">IF(AE$13="",0,CHOOSE(Detalhamento.OpçãoServiços,OFFSET(Import.PLQ,$A218-1,AE$15-1,1,1),IF($E218&lt;&gt;1,IF(ISNUMBER(INDEX(Import.PLE,Detalhamento!$E218,Detalhamento!AE$15)),IF(INDEX(Import.PLE,Detalhamento!$E218,Detalhamento!AE$15)&lt;=mediçao,OFFSET(Import.PLQ,$A218-1,AE$15-1,1,1),0),0),PLE!$AA$28*OFFSET(Import.PLQ,$A218-1,AE$15-1,1,1)),IF($E218&lt;&gt;1,IF(ISNUMBER(INDEX(Import.PLE,Detalhamento!$E218,Detalhamento!AE$15)),IF(INDEX(Import.PLE,Detalhamento!$E218,Detalhamento!AE$15)&lt;=mediçao,0,OFFSET(Import.PLQ,$A218-1,AE$15-1,1,1)),OFFSET(Import.PLQ,$A218-1,AE$15-1,1,1)),(1-PLE!$AA$28)*OFFSET(Import.PLQ,$A218-1,AE$15-1,1,1))))</f>
        <v>0</v>
      </c>
      <c r="AF218" s="144">
        <f ca="1">IF(AF$13="",0,CHOOSE(Detalhamento.OpçãoServiços,OFFSET(Import.PLQ,$A218-1,AF$15-1,1,1),IF($E218&lt;&gt;1,IF(ISNUMBER(INDEX(Import.PLE,Detalhamento!$E218,Detalhamento!AF$15)),IF(INDEX(Import.PLE,Detalhamento!$E218,Detalhamento!AF$15)&lt;=mediçao,OFFSET(Import.PLQ,$A218-1,AF$15-1,1,1),0),0),PLE!$AA$28*OFFSET(Import.PLQ,$A218-1,AF$15-1,1,1)),IF($E218&lt;&gt;1,IF(ISNUMBER(INDEX(Import.PLE,Detalhamento!$E218,Detalhamento!AF$15)),IF(INDEX(Import.PLE,Detalhamento!$E218,Detalhamento!AF$15)&lt;=mediçao,0,OFFSET(Import.PLQ,$A218-1,AF$15-1,1,1)),OFFSET(Import.PLQ,$A218-1,AF$15-1,1,1)),(1-PLE!$AA$28)*OFFSET(Import.PLQ,$A218-1,AF$15-1,1,1))))</f>
        <v>0</v>
      </c>
      <c r="AG218" s="144">
        <f ca="1">IF(AG$13="",0,CHOOSE(Detalhamento.OpçãoServiços,OFFSET(Import.PLQ,$A218-1,AG$15-1,1,1),IF($E218&lt;&gt;1,IF(ISNUMBER(INDEX(Import.PLE,Detalhamento!$E218,Detalhamento!AG$15)),IF(INDEX(Import.PLE,Detalhamento!$E218,Detalhamento!AG$15)&lt;=mediçao,OFFSET(Import.PLQ,$A218-1,AG$15-1,1,1),0),0),PLE!$AA$28*OFFSET(Import.PLQ,$A218-1,AG$15-1,1,1)),IF($E218&lt;&gt;1,IF(ISNUMBER(INDEX(Import.PLE,Detalhamento!$E218,Detalhamento!AG$15)),IF(INDEX(Import.PLE,Detalhamento!$E218,Detalhamento!AG$15)&lt;=mediçao,0,OFFSET(Import.PLQ,$A218-1,AG$15-1,1,1)),OFFSET(Import.PLQ,$A218-1,AG$15-1,1,1)),(1-PLE!$AA$28)*OFFSET(Import.PLQ,$A218-1,AG$15-1,1,1))))</f>
        <v>0</v>
      </c>
      <c r="AH218" s="144">
        <f ca="1">IF(AH$13="",0,CHOOSE(Detalhamento.OpçãoServiços,OFFSET(Import.PLQ,$A218-1,AH$15-1,1,1),IF($E218&lt;&gt;1,IF(ISNUMBER(INDEX(Import.PLE,Detalhamento!$E218,Detalhamento!AH$15)),IF(INDEX(Import.PLE,Detalhamento!$E218,Detalhamento!AH$15)&lt;=mediçao,OFFSET(Import.PLQ,$A218-1,AH$15-1,1,1),0),0),PLE!$AA$28*OFFSET(Import.PLQ,$A218-1,AH$15-1,1,1)),IF($E218&lt;&gt;1,IF(ISNUMBER(INDEX(Import.PLE,Detalhamento!$E218,Detalhamento!AH$15)),IF(INDEX(Import.PLE,Detalhamento!$E218,Detalhamento!AH$15)&lt;=mediçao,0,OFFSET(Import.PLQ,$A218-1,AH$15-1,1,1)),OFFSET(Import.PLQ,$A218-1,AH$15-1,1,1)),(1-PLE!$AA$28)*OFFSET(Import.PLQ,$A218-1,AH$15-1,1,1))))</f>
        <v>0</v>
      </c>
      <c r="AI218" s="144">
        <f ca="1">IF(AI$13="",0,CHOOSE(Detalhamento.OpçãoServiços,OFFSET(Import.PLQ,$A218-1,AI$15-1,1,1),IF($E218&lt;&gt;1,IF(ISNUMBER(INDEX(Import.PLE,Detalhamento!$E218,Detalhamento!AI$15)),IF(INDEX(Import.PLE,Detalhamento!$E218,Detalhamento!AI$15)&lt;=mediçao,OFFSET(Import.PLQ,$A218-1,AI$15-1,1,1),0),0),PLE!$AA$28*OFFSET(Import.PLQ,$A218-1,AI$15-1,1,1)),IF($E218&lt;&gt;1,IF(ISNUMBER(INDEX(Import.PLE,Detalhamento!$E218,Detalhamento!AI$15)),IF(INDEX(Import.PLE,Detalhamento!$E218,Detalhamento!AI$15)&lt;=mediçao,0,OFFSET(Import.PLQ,$A218-1,AI$15-1,1,1)),OFFSET(Import.PLQ,$A218-1,AI$15-1,1,1)),(1-PLE!$AA$28)*OFFSET(Import.PLQ,$A218-1,AI$15-1,1,1))))</f>
        <v>0</v>
      </c>
      <c r="AJ218" s="144">
        <f ca="1">IF(AJ$13="",0,CHOOSE(Detalhamento.OpçãoServiços,OFFSET(Import.PLQ,$A218-1,AJ$15-1,1,1),IF($E218&lt;&gt;1,IF(ISNUMBER(INDEX(Import.PLE,Detalhamento!$E218,Detalhamento!AJ$15)),IF(INDEX(Import.PLE,Detalhamento!$E218,Detalhamento!AJ$15)&lt;=mediçao,OFFSET(Import.PLQ,$A218-1,AJ$15-1,1,1),0),0),PLE!$AA$28*OFFSET(Import.PLQ,$A218-1,AJ$15-1,1,1)),IF($E218&lt;&gt;1,IF(ISNUMBER(INDEX(Import.PLE,Detalhamento!$E218,Detalhamento!AJ$15)),IF(INDEX(Import.PLE,Detalhamento!$E218,Detalhamento!AJ$15)&lt;=mediçao,0,OFFSET(Import.PLQ,$A218-1,AJ$15-1,1,1)),OFFSET(Import.PLQ,$A218-1,AJ$15-1,1,1)),(1-PLE!$AA$28)*OFFSET(Import.PLQ,$A218-1,AJ$15-1,1,1))))</f>
        <v>0</v>
      </c>
      <c r="AK218" s="144">
        <f ca="1">IF(AK$13="",0,CHOOSE(Detalhamento.OpçãoServiços,OFFSET(Import.PLQ,$A218-1,AK$15-1,1,1),IF($E218&lt;&gt;1,IF(ISNUMBER(INDEX(Import.PLE,Detalhamento!$E218,Detalhamento!AK$15)),IF(INDEX(Import.PLE,Detalhamento!$E218,Detalhamento!AK$15)&lt;=mediçao,OFFSET(Import.PLQ,$A218-1,AK$15-1,1,1),0),0),PLE!$AA$28*OFFSET(Import.PLQ,$A218-1,AK$15-1,1,1)),IF($E218&lt;&gt;1,IF(ISNUMBER(INDEX(Import.PLE,Detalhamento!$E218,Detalhamento!AK$15)),IF(INDEX(Import.PLE,Detalhamento!$E218,Detalhamento!AK$15)&lt;=mediçao,0,OFFSET(Import.PLQ,$A218-1,AK$15-1,1,1)),OFFSET(Import.PLQ,$A218-1,AK$15-1,1,1)),(1-PLE!$AA$28)*OFFSET(Import.PLQ,$A218-1,AK$15-1,1,1))))</f>
        <v>0</v>
      </c>
      <c r="AL218" s="144">
        <f ca="1">IF(AL$13="",0,CHOOSE(Detalhamento.OpçãoServiços,OFFSET(Import.PLQ,$A218-1,AL$15-1,1,1),IF($E218&lt;&gt;1,IF(ISNUMBER(INDEX(Import.PLE,Detalhamento!$E218,Detalhamento!AL$15)),IF(INDEX(Import.PLE,Detalhamento!$E218,Detalhamento!AL$15)&lt;=mediçao,OFFSET(Import.PLQ,$A218-1,AL$15-1,1,1),0),0),PLE!$AA$28*OFFSET(Import.PLQ,$A218-1,AL$15-1,1,1)),IF($E218&lt;&gt;1,IF(ISNUMBER(INDEX(Import.PLE,Detalhamento!$E218,Detalhamento!AL$15)),IF(INDEX(Import.PLE,Detalhamento!$E218,Detalhamento!AL$15)&lt;=mediçao,0,OFFSET(Import.PLQ,$A218-1,AL$15-1,1,1)),OFFSET(Import.PLQ,$A218-1,AL$15-1,1,1)),(1-PLE!$AA$28)*OFFSET(Import.PLQ,$A218-1,AL$15-1,1,1))))</f>
        <v>0</v>
      </c>
      <c r="AM218" s="144">
        <f ca="1">IF(AM$13="",0,CHOOSE(Detalhamento.OpçãoServiços,OFFSET(Import.PLQ,$A218-1,AM$15-1,1,1),IF($E218&lt;&gt;1,IF(ISNUMBER(INDEX(Import.PLE,Detalhamento!$E218,Detalhamento!AM$15)),IF(INDEX(Import.PLE,Detalhamento!$E218,Detalhamento!AM$15)&lt;=mediçao,OFFSET(Import.PLQ,$A218-1,AM$15-1,1,1),0),0),PLE!$AA$28*OFFSET(Import.PLQ,$A218-1,AM$15-1,1,1)),IF($E218&lt;&gt;1,IF(ISNUMBER(INDEX(Import.PLE,Detalhamento!$E218,Detalhamento!AM$15)),IF(INDEX(Import.PLE,Detalhamento!$E218,Detalhamento!AM$15)&lt;=mediçao,0,OFFSET(Import.PLQ,$A218-1,AM$15-1,1,1)),OFFSET(Import.PLQ,$A218-1,AM$15-1,1,1)),(1-PLE!$AA$28)*OFFSET(Import.PLQ,$A218-1,AM$15-1,1,1))))</f>
        <v>0</v>
      </c>
      <c r="AN218" s="144">
        <f ca="1">IF(AN$13="",0,CHOOSE(Detalhamento.OpçãoServiços,OFFSET(Import.PLQ,$A218-1,AN$15-1,1,1),IF($E218&lt;&gt;1,IF(ISNUMBER(INDEX(Import.PLE,Detalhamento!$E218,Detalhamento!AN$15)),IF(INDEX(Import.PLE,Detalhamento!$E218,Detalhamento!AN$15)&lt;=mediçao,OFFSET(Import.PLQ,$A218-1,AN$15-1,1,1),0),0),PLE!$AA$28*OFFSET(Import.PLQ,$A218-1,AN$15-1,1,1)),IF($E218&lt;&gt;1,IF(ISNUMBER(INDEX(Import.PLE,Detalhamento!$E218,Detalhamento!AN$15)),IF(INDEX(Import.PLE,Detalhamento!$E218,Detalhamento!AN$15)&lt;=mediçao,0,OFFSET(Import.PLQ,$A218-1,AN$15-1,1,1)),OFFSET(Import.PLQ,$A218-1,AN$15-1,1,1)),(1-PLE!$AA$28)*OFFSET(Import.PLQ,$A218-1,AN$15-1,1,1))))</f>
        <v>0</v>
      </c>
      <c r="AO218" s="144">
        <f ca="1">IF(AO$13="",0,CHOOSE(Detalhamento.OpçãoServiços,OFFSET(Import.PLQ,$A218-1,AO$15-1,1,1),IF($E218&lt;&gt;1,IF(ISNUMBER(INDEX(Import.PLE,Detalhamento!$E218,Detalhamento!AO$15)),IF(INDEX(Import.PLE,Detalhamento!$E218,Detalhamento!AO$15)&lt;=mediçao,OFFSET(Import.PLQ,$A218-1,AO$15-1,1,1),0),0),PLE!$AA$28*OFFSET(Import.PLQ,$A218-1,AO$15-1,1,1)),IF($E218&lt;&gt;1,IF(ISNUMBER(INDEX(Import.PLE,Detalhamento!$E218,Detalhamento!AO$15)),IF(INDEX(Import.PLE,Detalhamento!$E218,Detalhamento!AO$15)&lt;=mediçao,0,OFFSET(Import.PLQ,$A218-1,AO$15-1,1,1)),OFFSET(Import.PLQ,$A218-1,AO$15-1,1,1)),(1-PLE!$AA$28)*OFFSET(Import.PLQ,$A218-1,AO$15-1,1,1))))</f>
        <v>0</v>
      </c>
      <c r="AP218" s="144">
        <f ca="1">IF(AP$13="",0,CHOOSE(Detalhamento.OpçãoServiços,OFFSET(Import.PLQ,$A218-1,AP$15-1,1,1),IF($E218&lt;&gt;1,IF(ISNUMBER(INDEX(Import.PLE,Detalhamento!$E218,Detalhamento!AP$15)),IF(INDEX(Import.PLE,Detalhamento!$E218,Detalhamento!AP$15)&lt;=mediçao,OFFSET(Import.PLQ,$A218-1,AP$15-1,1,1),0),0),PLE!$AA$28*OFFSET(Import.PLQ,$A218-1,AP$15-1,1,1)),IF($E218&lt;&gt;1,IF(ISNUMBER(INDEX(Import.PLE,Detalhamento!$E218,Detalhamento!AP$15)),IF(INDEX(Import.PLE,Detalhamento!$E218,Detalhamento!AP$15)&lt;=mediçao,0,OFFSET(Import.PLQ,$A218-1,AP$15-1,1,1)),OFFSET(Import.PLQ,$A218-1,AP$15-1,1,1)),(1-PLE!$AA$28)*OFFSET(Import.PLQ,$A218-1,AP$15-1,1,1))))</f>
        <v>0</v>
      </c>
      <c r="AQ218" s="144">
        <f ca="1">IF(AQ$13="",0,CHOOSE(Detalhamento.OpçãoServiços,OFFSET(Import.PLQ,$A218-1,AQ$15-1,1,1),IF($E218&lt;&gt;1,IF(ISNUMBER(INDEX(Import.PLE,Detalhamento!$E218,Detalhamento!AQ$15)),IF(INDEX(Import.PLE,Detalhamento!$E218,Detalhamento!AQ$15)&lt;=mediçao,OFFSET(Import.PLQ,$A218-1,AQ$15-1,1,1),0),0),PLE!$AA$28*OFFSET(Import.PLQ,$A218-1,AQ$15-1,1,1)),IF($E218&lt;&gt;1,IF(ISNUMBER(INDEX(Import.PLE,Detalhamento!$E218,Detalhamento!AQ$15)),IF(INDEX(Import.PLE,Detalhamento!$E218,Detalhamento!AQ$15)&lt;=mediçao,0,OFFSET(Import.PLQ,$A218-1,AQ$15-1,1,1)),OFFSET(Import.PLQ,$A218-1,AQ$15-1,1,1)),(1-PLE!$AA$28)*OFFSET(Import.PLQ,$A218-1,AQ$15-1,1,1))))</f>
        <v>0</v>
      </c>
      <c r="AR218" s="144">
        <f ca="1">IF(AR$13="",0,CHOOSE(Detalhamento.OpçãoServiços,OFFSET(Import.PLQ,$A218-1,AR$15-1,1,1),IF($E218&lt;&gt;1,IF(ISNUMBER(INDEX(Import.PLE,Detalhamento!$E218,Detalhamento!AR$15)),IF(INDEX(Import.PLE,Detalhamento!$E218,Detalhamento!AR$15)&lt;=mediçao,OFFSET(Import.PLQ,$A218-1,AR$15-1,1,1),0),0),PLE!$AA$28*OFFSET(Import.PLQ,$A218-1,AR$15-1,1,1)),IF($E218&lt;&gt;1,IF(ISNUMBER(INDEX(Import.PLE,Detalhamento!$E218,Detalhamento!AR$15)),IF(INDEX(Import.PLE,Detalhamento!$E218,Detalhamento!AR$15)&lt;=mediçao,0,OFFSET(Import.PLQ,$A218-1,AR$15-1,1,1)),OFFSET(Import.PLQ,$A218-1,AR$15-1,1,1)),(1-PLE!$AA$28)*OFFSET(Import.PLQ,$A218-1,AR$15-1,1,1))))</f>
        <v>0</v>
      </c>
      <c r="AS218" s="144">
        <f ca="1">IF(AS$13="",0,CHOOSE(Detalhamento.OpçãoServiços,OFFSET(Import.PLQ,$A218-1,AS$15-1,1,1),IF($E218&lt;&gt;1,IF(ISNUMBER(INDEX(Import.PLE,Detalhamento!$E218,Detalhamento!AS$15)),IF(INDEX(Import.PLE,Detalhamento!$E218,Detalhamento!AS$15)&lt;=mediçao,OFFSET(Import.PLQ,$A218-1,AS$15-1,1,1),0),0),PLE!$AA$28*OFFSET(Import.PLQ,$A218-1,AS$15-1,1,1)),IF($E218&lt;&gt;1,IF(ISNUMBER(INDEX(Import.PLE,Detalhamento!$E218,Detalhamento!AS$15)),IF(INDEX(Import.PLE,Detalhamento!$E218,Detalhamento!AS$15)&lt;=mediçao,0,OFFSET(Import.PLQ,$A218-1,AS$15-1,1,1)),OFFSET(Import.PLQ,$A218-1,AS$15-1,1,1)),(1-PLE!$AA$28)*OFFSET(Import.PLQ,$A218-1,AS$15-1,1,1))))</f>
        <v>0</v>
      </c>
      <c r="AT218" s="144">
        <f ca="1">IF(AT$13="",0,CHOOSE(Detalhamento.OpçãoServiços,OFFSET(Import.PLQ,$A218-1,AT$15-1,1,1),IF($E218&lt;&gt;1,IF(ISNUMBER(INDEX(Import.PLE,Detalhamento!$E218,Detalhamento!AT$15)),IF(INDEX(Import.PLE,Detalhamento!$E218,Detalhamento!AT$15)&lt;=mediçao,OFFSET(Import.PLQ,$A218-1,AT$15-1,1,1),0),0),PLE!$AA$28*OFFSET(Import.PLQ,$A218-1,AT$15-1,1,1)),IF($E218&lt;&gt;1,IF(ISNUMBER(INDEX(Import.PLE,Detalhamento!$E218,Detalhamento!AT$15)),IF(INDEX(Import.PLE,Detalhamento!$E218,Detalhamento!AT$15)&lt;=mediçao,0,OFFSET(Import.PLQ,$A218-1,AT$15-1,1,1)),OFFSET(Import.PLQ,$A218-1,AT$15-1,1,1)),(1-PLE!$AA$28)*OFFSET(Import.PLQ,$A218-1,AT$15-1,1,1))))</f>
        <v>0</v>
      </c>
      <c r="AU218" s="144">
        <f ca="1">IF(AU$13="",0,CHOOSE(Detalhamento.OpçãoServiços,OFFSET(Import.PLQ,$A218-1,AU$15-1,1,1),IF($E218&lt;&gt;1,IF(ISNUMBER(INDEX(Import.PLE,Detalhamento!$E218,Detalhamento!AU$15)),IF(INDEX(Import.PLE,Detalhamento!$E218,Detalhamento!AU$15)&lt;=mediçao,OFFSET(Import.PLQ,$A218-1,AU$15-1,1,1),0),0),PLE!$AA$28*OFFSET(Import.PLQ,$A218-1,AU$15-1,1,1)),IF($E218&lt;&gt;1,IF(ISNUMBER(INDEX(Import.PLE,Detalhamento!$E218,Detalhamento!AU$15)),IF(INDEX(Import.PLE,Detalhamento!$E218,Detalhamento!AU$15)&lt;=mediçao,0,OFFSET(Import.PLQ,$A218-1,AU$15-1,1,1)),OFFSET(Import.PLQ,$A218-1,AU$15-1,1,1)),(1-PLE!$AA$28)*OFFSET(Import.PLQ,$A218-1,AU$15-1,1,1))))</f>
        <v>0</v>
      </c>
      <c r="AV218" s="144">
        <f ca="1">IF(AV$13="",0,CHOOSE(Detalhamento.OpçãoServiços,OFFSET(Import.PLQ,$A218-1,AV$15-1,1,1),IF($E218&lt;&gt;1,IF(ISNUMBER(INDEX(Import.PLE,Detalhamento!$E218,Detalhamento!AV$15)),IF(INDEX(Import.PLE,Detalhamento!$E218,Detalhamento!AV$15)&lt;=mediçao,OFFSET(Import.PLQ,$A218-1,AV$15-1,1,1),0),0),PLE!$AA$28*OFFSET(Import.PLQ,$A218-1,AV$15-1,1,1)),IF($E218&lt;&gt;1,IF(ISNUMBER(INDEX(Import.PLE,Detalhamento!$E218,Detalhamento!AV$15)),IF(INDEX(Import.PLE,Detalhamento!$E218,Detalhamento!AV$15)&lt;=mediçao,0,OFFSET(Import.PLQ,$A218-1,AV$15-1,1,1)),OFFSET(Import.PLQ,$A218-1,AV$15-1,1,1)),(1-PLE!$AA$28)*OFFSET(Import.PLQ,$A218-1,AV$15-1,1,1))))</f>
        <v>0</v>
      </c>
      <c r="AW218" s="144">
        <f ca="1">IF(AW$13="",0,CHOOSE(Detalhamento.OpçãoServiços,OFFSET(Import.PLQ,$A218-1,AW$15-1,1,1),IF($E218&lt;&gt;1,IF(ISNUMBER(INDEX(Import.PLE,Detalhamento!$E218,Detalhamento!AW$15)),IF(INDEX(Import.PLE,Detalhamento!$E218,Detalhamento!AW$15)&lt;=mediçao,OFFSET(Import.PLQ,$A218-1,AW$15-1,1,1),0),0),PLE!$AA$28*OFFSET(Import.PLQ,$A218-1,AW$15-1,1,1)),IF($E218&lt;&gt;1,IF(ISNUMBER(INDEX(Import.PLE,Detalhamento!$E218,Detalhamento!AW$15)),IF(INDEX(Import.PLE,Detalhamento!$E218,Detalhamento!AW$15)&lt;=mediçao,0,OFFSET(Import.PLQ,$A218-1,AW$15-1,1,1)),OFFSET(Import.PLQ,$A218-1,AW$15-1,1,1)),(1-PLE!$AA$28)*OFFSET(Import.PLQ,$A218-1,AW$15-1,1,1))))</f>
        <v>0</v>
      </c>
      <c r="AX218" s="144">
        <f ca="1">IF(AX$13="",0,CHOOSE(Detalhamento.OpçãoServiços,OFFSET(Import.PLQ,$A218-1,AX$15-1,1,1),IF($E218&lt;&gt;1,IF(ISNUMBER(INDEX(Import.PLE,Detalhamento!$E218,Detalhamento!AX$15)),IF(INDEX(Import.PLE,Detalhamento!$E218,Detalhamento!AX$15)&lt;=mediçao,OFFSET(Import.PLQ,$A218-1,AX$15-1,1,1),0),0),PLE!$AA$28*OFFSET(Import.PLQ,$A218-1,AX$15-1,1,1)),IF($E218&lt;&gt;1,IF(ISNUMBER(INDEX(Import.PLE,Detalhamento!$E218,Detalhamento!AX$15)),IF(INDEX(Import.PLE,Detalhamento!$E218,Detalhamento!AX$15)&lt;=mediçao,0,OFFSET(Import.PLQ,$A218-1,AX$15-1,1,1)),OFFSET(Import.PLQ,$A218-1,AX$15-1,1,1)),(1-PLE!$AA$28)*OFFSET(Import.PLQ,$A218-1,AX$15-1,1,1))))</f>
        <v>0</v>
      </c>
      <c r="AY218" s="144">
        <f ca="1">IF(AY$13="",0,CHOOSE(Detalhamento.OpçãoServiços,OFFSET(Import.PLQ,$A218-1,AY$15-1,1,1),IF($E218&lt;&gt;1,IF(ISNUMBER(INDEX(Import.PLE,Detalhamento!$E218,Detalhamento!AY$15)),IF(INDEX(Import.PLE,Detalhamento!$E218,Detalhamento!AY$15)&lt;=mediçao,OFFSET(Import.PLQ,$A218-1,AY$15-1,1,1),0),0),PLE!$AA$28*OFFSET(Import.PLQ,$A218-1,AY$15-1,1,1)),IF($E218&lt;&gt;1,IF(ISNUMBER(INDEX(Import.PLE,Detalhamento!$E218,Detalhamento!AY$15)),IF(INDEX(Import.PLE,Detalhamento!$E218,Detalhamento!AY$15)&lt;=mediçao,0,OFFSET(Import.PLQ,$A218-1,AY$15-1,1,1)),OFFSET(Import.PLQ,$A218-1,AY$15-1,1,1)),(1-PLE!$AA$28)*OFFSET(Import.PLQ,$A218-1,AY$15-1,1,1))))</f>
        <v>0</v>
      </c>
      <c r="AZ218" s="144">
        <f ca="1">IF(AZ$13="",0,CHOOSE(Detalhamento.OpçãoServiços,OFFSET(Import.PLQ,$A218-1,AZ$15-1,1,1),IF($E218&lt;&gt;1,IF(ISNUMBER(INDEX(Import.PLE,Detalhamento!$E218,Detalhamento!AZ$15)),IF(INDEX(Import.PLE,Detalhamento!$E218,Detalhamento!AZ$15)&lt;=mediçao,OFFSET(Import.PLQ,$A218-1,AZ$15-1,1,1),0),0),PLE!$AA$28*OFFSET(Import.PLQ,$A218-1,AZ$15-1,1,1)),IF($E218&lt;&gt;1,IF(ISNUMBER(INDEX(Import.PLE,Detalhamento!$E218,Detalhamento!AZ$15)),IF(INDEX(Import.PLE,Detalhamento!$E218,Detalhamento!AZ$15)&lt;=mediçao,0,OFFSET(Import.PLQ,$A218-1,AZ$15-1,1,1)),OFFSET(Import.PLQ,$A218-1,AZ$15-1,1,1)),(1-PLE!$AA$28)*OFFSET(Import.PLQ,$A218-1,AZ$15-1,1,1))))</f>
        <v>0</v>
      </c>
      <c r="BA218" s="144">
        <f ca="1">IF(BA$13="",0,CHOOSE(Detalhamento.OpçãoServiços,OFFSET(Import.PLQ,$A218-1,BA$15-1,1,1),IF($E218&lt;&gt;1,IF(ISNUMBER(INDEX(Import.PLE,Detalhamento!$E218,Detalhamento!BA$15)),IF(INDEX(Import.PLE,Detalhamento!$E218,Detalhamento!BA$15)&lt;=mediçao,OFFSET(Import.PLQ,$A218-1,BA$15-1,1,1),0),0),PLE!$AA$28*OFFSET(Import.PLQ,$A218-1,BA$15-1,1,1)),IF($E218&lt;&gt;1,IF(ISNUMBER(INDEX(Import.PLE,Detalhamento!$E218,Detalhamento!BA$15)),IF(INDEX(Import.PLE,Detalhamento!$E218,Detalhamento!BA$15)&lt;=mediçao,0,OFFSET(Import.PLQ,$A218-1,BA$15-1,1,1)),OFFSET(Import.PLQ,$A218-1,BA$15-1,1,1)),(1-PLE!$AA$28)*OFFSET(Import.PLQ,$A218-1,BA$15-1,1,1))))</f>
        <v>0</v>
      </c>
      <c r="BB218" s="144">
        <f ca="1">IF(BB$13="",0,CHOOSE(Detalhamento.OpçãoServiços,OFFSET(Import.PLQ,$A218-1,BB$15-1,1,1),IF($E218&lt;&gt;1,IF(ISNUMBER(INDEX(Import.PLE,Detalhamento!$E218,Detalhamento!BB$15)),IF(INDEX(Import.PLE,Detalhamento!$E218,Detalhamento!BB$15)&lt;=mediçao,OFFSET(Import.PLQ,$A218-1,BB$15-1,1,1),0),0),PLE!$AA$28*OFFSET(Import.PLQ,$A218-1,BB$15-1,1,1)),IF($E218&lt;&gt;1,IF(ISNUMBER(INDEX(Import.PLE,Detalhamento!$E218,Detalhamento!BB$15)),IF(INDEX(Import.PLE,Detalhamento!$E218,Detalhamento!BB$15)&lt;=mediçao,0,OFFSET(Import.PLQ,$A218-1,BB$15-1,1,1)),OFFSET(Import.PLQ,$A218-1,BB$15-1,1,1)),(1-PLE!$AA$28)*OFFSET(Import.PLQ,$A218-1,BB$15-1,1,1))))</f>
        <v>0</v>
      </c>
      <c r="BC218" s="144">
        <f ca="1">IF(BC$13="",0,CHOOSE(Detalhamento.OpçãoServiços,OFFSET(Import.PLQ,$A218-1,BC$15-1,1,1),IF($E218&lt;&gt;1,IF(ISNUMBER(INDEX(Import.PLE,Detalhamento!$E218,Detalhamento!BC$15)),IF(INDEX(Import.PLE,Detalhamento!$E218,Detalhamento!BC$15)&lt;=mediçao,OFFSET(Import.PLQ,$A218-1,BC$15-1,1,1),0),0),PLE!$AA$28*OFFSET(Import.PLQ,$A218-1,BC$15-1,1,1)),IF($E218&lt;&gt;1,IF(ISNUMBER(INDEX(Import.PLE,Detalhamento!$E218,Detalhamento!BC$15)),IF(INDEX(Import.PLE,Detalhamento!$E218,Detalhamento!BC$15)&lt;=mediçao,0,OFFSET(Import.PLQ,$A218-1,BC$15-1,1,1)),OFFSET(Import.PLQ,$A218-1,BC$15-1,1,1)),(1-PLE!$AA$28)*OFFSET(Import.PLQ,$A218-1,BC$15-1,1,1))))</f>
        <v>0</v>
      </c>
      <c r="BD218" s="144">
        <f ca="1">IF(BD$13="",0,CHOOSE(Detalhamento.OpçãoServiços,OFFSET(Import.PLQ,$A218-1,BD$15-1,1,1),IF($E218&lt;&gt;1,IF(ISNUMBER(INDEX(Import.PLE,Detalhamento!$E218,Detalhamento!BD$15)),IF(INDEX(Import.PLE,Detalhamento!$E218,Detalhamento!BD$15)&lt;=mediçao,OFFSET(Import.PLQ,$A218-1,BD$15-1,1,1),0),0),PLE!$AA$28*OFFSET(Import.PLQ,$A218-1,BD$15-1,1,1)),IF($E218&lt;&gt;1,IF(ISNUMBER(INDEX(Import.PLE,Detalhamento!$E218,Detalhamento!BD$15)),IF(INDEX(Import.PLE,Detalhamento!$E218,Detalhamento!BD$15)&lt;=mediçao,0,OFFSET(Import.PLQ,$A218-1,BD$15-1,1,1)),OFFSET(Import.PLQ,$A218-1,BD$15-1,1,1)),(1-PLE!$AA$28)*OFFSET(Import.PLQ,$A218-1,BD$15-1,1,1))))</f>
        <v>0</v>
      </c>
      <c r="BE218" s="144">
        <f ca="1">IF(BE$13="",0,CHOOSE(Detalhamento.OpçãoServiços,OFFSET(Import.PLQ,$A218-1,BE$15-1,1,1),IF($E218&lt;&gt;1,IF(ISNUMBER(INDEX(Import.PLE,Detalhamento!$E218,Detalhamento!BE$15)),IF(INDEX(Import.PLE,Detalhamento!$E218,Detalhamento!BE$15)&lt;=mediçao,OFFSET(Import.PLQ,$A218-1,BE$15-1,1,1),0),0),PLE!$AA$28*OFFSET(Import.PLQ,$A218-1,BE$15-1,1,1)),IF($E218&lt;&gt;1,IF(ISNUMBER(INDEX(Import.PLE,Detalhamento!$E218,Detalhamento!BE$15)),IF(INDEX(Import.PLE,Detalhamento!$E218,Detalhamento!BE$15)&lt;=mediçao,0,OFFSET(Import.PLQ,$A218-1,BE$15-1,1,1)),OFFSET(Import.PLQ,$A218-1,BE$15-1,1,1)),(1-PLE!$AA$28)*OFFSET(Import.PLQ,$A218-1,BE$15-1,1,1))))</f>
        <v>0</v>
      </c>
      <c r="BF218" s="144">
        <f ca="1">IF(BF$13="",0,CHOOSE(Detalhamento.OpçãoServiços,OFFSET(Import.PLQ,$A218-1,BF$15-1,1,1),IF($E218&lt;&gt;1,IF(ISNUMBER(INDEX(Import.PLE,Detalhamento!$E218,Detalhamento!BF$15)),IF(INDEX(Import.PLE,Detalhamento!$E218,Detalhamento!BF$15)&lt;=mediçao,OFFSET(Import.PLQ,$A218-1,BF$15-1,1,1),0),0),PLE!$AA$28*OFFSET(Import.PLQ,$A218-1,BF$15-1,1,1)),IF($E218&lt;&gt;1,IF(ISNUMBER(INDEX(Import.PLE,Detalhamento!$E218,Detalhamento!BF$15)),IF(INDEX(Import.PLE,Detalhamento!$E218,Detalhamento!BF$15)&lt;=mediçao,0,OFFSET(Import.PLQ,$A218-1,BF$15-1,1,1)),OFFSET(Import.PLQ,$A218-1,BF$15-1,1,1)),(1-PLE!$AA$28)*OFFSET(Import.PLQ,$A218-1,BF$15-1,1,1))))</f>
        <v>0</v>
      </c>
      <c r="BG218" s="144">
        <f ca="1">IF(BG$13="",0,CHOOSE(Detalhamento.OpçãoServiços,OFFSET(Import.PLQ,$A218-1,BG$15-1,1,1),IF($E218&lt;&gt;1,IF(ISNUMBER(INDEX(Import.PLE,Detalhamento!$E218,Detalhamento!BG$15)),IF(INDEX(Import.PLE,Detalhamento!$E218,Detalhamento!BG$15)&lt;=mediçao,OFFSET(Import.PLQ,$A218-1,BG$15-1,1,1),0),0),PLE!$AA$28*OFFSET(Import.PLQ,$A218-1,BG$15-1,1,1)),IF($E218&lt;&gt;1,IF(ISNUMBER(INDEX(Import.PLE,Detalhamento!$E218,Detalhamento!BG$15)),IF(INDEX(Import.PLE,Detalhamento!$E218,Detalhamento!BG$15)&lt;=mediçao,0,OFFSET(Import.PLQ,$A218-1,BG$15-1,1,1)),OFFSET(Import.PLQ,$A218-1,BG$15-1,1,1)),(1-PLE!$AA$28)*OFFSET(Import.PLQ,$A218-1,BG$15-1,1,1))))</f>
        <v>0</v>
      </c>
      <c r="BH218" s="144">
        <f ca="1">IF(BH$13="",0,CHOOSE(Detalhamento.OpçãoServiços,OFFSET(Import.PLQ,$A218-1,BH$15-1,1,1),IF($E218&lt;&gt;1,IF(ISNUMBER(INDEX(Import.PLE,Detalhamento!$E218,Detalhamento!BH$15)),IF(INDEX(Import.PLE,Detalhamento!$E218,Detalhamento!BH$15)&lt;=mediçao,OFFSET(Import.PLQ,$A218-1,BH$15-1,1,1),0),0),PLE!$AA$28*OFFSET(Import.PLQ,$A218-1,BH$15-1,1,1)),IF($E218&lt;&gt;1,IF(ISNUMBER(INDEX(Import.PLE,Detalhamento!$E218,Detalhamento!BH$15)),IF(INDEX(Import.PLE,Detalhamento!$E218,Detalhamento!BH$15)&lt;=mediçao,0,OFFSET(Import.PLQ,$A218-1,BH$15-1,1,1)),OFFSET(Import.PLQ,$A218-1,BH$15-1,1,1)),(1-PLE!$AA$28)*OFFSET(Import.PLQ,$A218-1,BH$15-1,1,1))))</f>
        <v>0</v>
      </c>
      <c r="BI218" s="144">
        <f ca="1">IF(BI$13="",0,CHOOSE(Detalhamento.OpçãoServiços,OFFSET(Import.PLQ,$A218-1,BI$15-1,1,1),IF($E218&lt;&gt;1,IF(ISNUMBER(INDEX(Import.PLE,Detalhamento!$E218,Detalhamento!BI$15)),IF(INDEX(Import.PLE,Detalhamento!$E218,Detalhamento!BI$15)&lt;=mediçao,OFFSET(Import.PLQ,$A218-1,BI$15-1,1,1),0),0),PLE!$AA$28*OFFSET(Import.PLQ,$A218-1,BI$15-1,1,1)),IF($E218&lt;&gt;1,IF(ISNUMBER(INDEX(Import.PLE,Detalhamento!$E218,Detalhamento!BI$15)),IF(INDEX(Import.PLE,Detalhamento!$E218,Detalhamento!BI$15)&lt;=mediçao,0,OFFSET(Import.PLQ,$A218-1,BI$15-1,1,1)),OFFSET(Import.PLQ,$A218-1,BI$15-1,1,1)),(1-PLE!$AA$28)*OFFSET(Import.PLQ,$A218-1,BI$15-1,1,1))))</f>
        <v>0</v>
      </c>
    </row>
    <row r="219" spans="1:61" ht="10.5" x14ac:dyDescent="0.25">
      <c r="A219" s="155">
        <v>299</v>
      </c>
      <c r="B219" s="21" t="str">
        <f t="shared" ca="1" si="33"/>
        <v>Evento</v>
      </c>
      <c r="E219" s="153">
        <f t="shared" ca="1" si="34"/>
        <v>25</v>
      </c>
      <c r="F219" s="154">
        <f t="shared" ca="1" si="35"/>
        <v>250000</v>
      </c>
      <c r="G219" s="154" t="str">
        <f t="shared" ca="1" si="32"/>
        <v>Evento</v>
      </c>
      <c r="H219" s="182" t="str">
        <f t="shared" ca="1" si="32"/>
        <v>Ban/Vest - PAVIMENTAÇÃO</v>
      </c>
      <c r="I219" s="37" t="str">
        <f t="shared" ca="1" si="36"/>
        <v>R$</v>
      </c>
      <c r="J219" s="144">
        <f t="shared" ca="1" si="37"/>
        <v>7269</v>
      </c>
      <c r="K219" s="67"/>
      <c r="L219" s="144">
        <f ca="1">IF(L$13="",0,CHOOSE(Detalhamento.OpçãoServiços,OFFSET(Import.PLQ,$A219-1,L$15-1,1,1),IF($E219&lt;&gt;1,IF(ISNUMBER(INDEX(Import.PLE,Detalhamento!$E219,Detalhamento!L$15)),IF(INDEX(Import.PLE,Detalhamento!$E219,Detalhamento!L$15)&lt;=mediçao,OFFSET(Import.PLQ,$A219-1,L$15-1,1,1),0),0),PLE!$AA$28*OFFSET(Import.PLQ,$A219-1,L$15-1,1,1)),IF($E219&lt;&gt;1,IF(ISNUMBER(INDEX(Import.PLE,Detalhamento!$E219,Detalhamento!L$15)),IF(INDEX(Import.PLE,Detalhamento!$E219,Detalhamento!L$15)&lt;=mediçao,0,OFFSET(Import.PLQ,$A219-1,L$15-1,1,1)),OFFSET(Import.PLQ,$A219-1,L$15-1,1,1)),(1-PLE!$AA$28)*OFFSET(Import.PLQ,$A219-1,L$15-1,1,1))))</f>
        <v>7269</v>
      </c>
      <c r="M219" s="144">
        <f ca="1">IF(M$13="",0,CHOOSE(Detalhamento.OpçãoServiços,OFFSET(Import.PLQ,$A219-1,M$15-1,1,1),IF($E219&lt;&gt;1,IF(ISNUMBER(INDEX(Import.PLE,Detalhamento!$E219,Detalhamento!M$15)),IF(INDEX(Import.PLE,Detalhamento!$E219,Detalhamento!M$15)&lt;=mediçao,OFFSET(Import.PLQ,$A219-1,M$15-1,1,1),0),0),PLE!$AA$28*OFFSET(Import.PLQ,$A219-1,M$15-1,1,1)),IF($E219&lt;&gt;1,IF(ISNUMBER(INDEX(Import.PLE,Detalhamento!$E219,Detalhamento!M$15)),IF(INDEX(Import.PLE,Detalhamento!$E219,Detalhamento!M$15)&lt;=mediçao,0,OFFSET(Import.PLQ,$A219-1,M$15-1,1,1)),OFFSET(Import.PLQ,$A219-1,M$15-1,1,1)),(1-PLE!$AA$28)*OFFSET(Import.PLQ,$A219-1,M$15-1,1,1))))</f>
        <v>0</v>
      </c>
      <c r="N219" s="144">
        <f ca="1">IF(N$13="",0,CHOOSE(Detalhamento.OpçãoServiços,OFFSET(Import.PLQ,$A219-1,N$15-1,1,1),IF($E219&lt;&gt;1,IF(ISNUMBER(INDEX(Import.PLE,Detalhamento!$E219,Detalhamento!N$15)),IF(INDEX(Import.PLE,Detalhamento!$E219,Detalhamento!N$15)&lt;=mediçao,OFFSET(Import.PLQ,$A219-1,N$15-1,1,1),0),0),PLE!$AA$28*OFFSET(Import.PLQ,$A219-1,N$15-1,1,1)),IF($E219&lt;&gt;1,IF(ISNUMBER(INDEX(Import.PLE,Detalhamento!$E219,Detalhamento!N$15)),IF(INDEX(Import.PLE,Detalhamento!$E219,Detalhamento!N$15)&lt;=mediçao,0,OFFSET(Import.PLQ,$A219-1,N$15-1,1,1)),OFFSET(Import.PLQ,$A219-1,N$15-1,1,1)),(1-PLE!$AA$28)*OFFSET(Import.PLQ,$A219-1,N$15-1,1,1))))</f>
        <v>0</v>
      </c>
      <c r="O219" s="144">
        <f ca="1">IF(O$13="",0,CHOOSE(Detalhamento.OpçãoServiços,OFFSET(Import.PLQ,$A219-1,O$15-1,1,1),IF($E219&lt;&gt;1,IF(ISNUMBER(INDEX(Import.PLE,Detalhamento!$E219,Detalhamento!O$15)),IF(INDEX(Import.PLE,Detalhamento!$E219,Detalhamento!O$15)&lt;=mediçao,OFFSET(Import.PLQ,$A219-1,O$15-1,1,1),0),0),PLE!$AA$28*OFFSET(Import.PLQ,$A219-1,O$15-1,1,1)),IF($E219&lt;&gt;1,IF(ISNUMBER(INDEX(Import.PLE,Detalhamento!$E219,Detalhamento!O$15)),IF(INDEX(Import.PLE,Detalhamento!$E219,Detalhamento!O$15)&lt;=mediçao,0,OFFSET(Import.PLQ,$A219-1,O$15-1,1,1)),OFFSET(Import.PLQ,$A219-1,O$15-1,1,1)),(1-PLE!$AA$28)*OFFSET(Import.PLQ,$A219-1,O$15-1,1,1))))</f>
        <v>0</v>
      </c>
      <c r="P219" s="144">
        <f ca="1">IF(P$13="",0,CHOOSE(Detalhamento.OpçãoServiços,OFFSET(Import.PLQ,$A219-1,P$15-1,1,1),IF($E219&lt;&gt;1,IF(ISNUMBER(INDEX(Import.PLE,Detalhamento!$E219,Detalhamento!P$15)),IF(INDEX(Import.PLE,Detalhamento!$E219,Detalhamento!P$15)&lt;=mediçao,OFFSET(Import.PLQ,$A219-1,P$15-1,1,1),0),0),PLE!$AA$28*OFFSET(Import.PLQ,$A219-1,P$15-1,1,1)),IF($E219&lt;&gt;1,IF(ISNUMBER(INDEX(Import.PLE,Detalhamento!$E219,Detalhamento!P$15)),IF(INDEX(Import.PLE,Detalhamento!$E219,Detalhamento!P$15)&lt;=mediçao,0,OFFSET(Import.PLQ,$A219-1,P$15-1,1,1)),OFFSET(Import.PLQ,$A219-1,P$15-1,1,1)),(1-PLE!$AA$28)*OFFSET(Import.PLQ,$A219-1,P$15-1,1,1))))</f>
        <v>0</v>
      </c>
      <c r="Q219" s="144">
        <f ca="1">IF(Q$13="",0,CHOOSE(Detalhamento.OpçãoServiços,OFFSET(Import.PLQ,$A219-1,Q$15-1,1,1),IF($E219&lt;&gt;1,IF(ISNUMBER(INDEX(Import.PLE,Detalhamento!$E219,Detalhamento!Q$15)),IF(INDEX(Import.PLE,Detalhamento!$E219,Detalhamento!Q$15)&lt;=mediçao,OFFSET(Import.PLQ,$A219-1,Q$15-1,1,1),0),0),PLE!$AA$28*OFFSET(Import.PLQ,$A219-1,Q$15-1,1,1)),IF($E219&lt;&gt;1,IF(ISNUMBER(INDEX(Import.PLE,Detalhamento!$E219,Detalhamento!Q$15)),IF(INDEX(Import.PLE,Detalhamento!$E219,Detalhamento!Q$15)&lt;=mediçao,0,OFFSET(Import.PLQ,$A219-1,Q$15-1,1,1)),OFFSET(Import.PLQ,$A219-1,Q$15-1,1,1)),(1-PLE!$AA$28)*OFFSET(Import.PLQ,$A219-1,Q$15-1,1,1))))</f>
        <v>0</v>
      </c>
      <c r="R219" s="144">
        <f ca="1">IF(R$13="",0,CHOOSE(Detalhamento.OpçãoServiços,OFFSET(Import.PLQ,$A219-1,R$15-1,1,1),IF($E219&lt;&gt;1,IF(ISNUMBER(INDEX(Import.PLE,Detalhamento!$E219,Detalhamento!R$15)),IF(INDEX(Import.PLE,Detalhamento!$E219,Detalhamento!R$15)&lt;=mediçao,OFFSET(Import.PLQ,$A219-1,R$15-1,1,1),0),0),PLE!$AA$28*OFFSET(Import.PLQ,$A219-1,R$15-1,1,1)),IF($E219&lt;&gt;1,IF(ISNUMBER(INDEX(Import.PLE,Detalhamento!$E219,Detalhamento!R$15)),IF(INDEX(Import.PLE,Detalhamento!$E219,Detalhamento!R$15)&lt;=mediçao,0,OFFSET(Import.PLQ,$A219-1,R$15-1,1,1)),OFFSET(Import.PLQ,$A219-1,R$15-1,1,1)),(1-PLE!$AA$28)*OFFSET(Import.PLQ,$A219-1,R$15-1,1,1))))</f>
        <v>0</v>
      </c>
      <c r="S219" s="144">
        <f ca="1">IF(S$13="",0,CHOOSE(Detalhamento.OpçãoServiços,OFFSET(Import.PLQ,$A219-1,S$15-1,1,1),IF($E219&lt;&gt;1,IF(ISNUMBER(INDEX(Import.PLE,Detalhamento!$E219,Detalhamento!S$15)),IF(INDEX(Import.PLE,Detalhamento!$E219,Detalhamento!S$15)&lt;=mediçao,OFFSET(Import.PLQ,$A219-1,S$15-1,1,1),0),0),PLE!$AA$28*OFFSET(Import.PLQ,$A219-1,S$15-1,1,1)),IF($E219&lt;&gt;1,IF(ISNUMBER(INDEX(Import.PLE,Detalhamento!$E219,Detalhamento!S$15)),IF(INDEX(Import.PLE,Detalhamento!$E219,Detalhamento!S$15)&lt;=mediçao,0,OFFSET(Import.PLQ,$A219-1,S$15-1,1,1)),OFFSET(Import.PLQ,$A219-1,S$15-1,1,1)),(1-PLE!$AA$28)*OFFSET(Import.PLQ,$A219-1,S$15-1,1,1))))</f>
        <v>0</v>
      </c>
      <c r="T219" s="144">
        <f ca="1">IF(T$13="",0,CHOOSE(Detalhamento.OpçãoServiços,OFFSET(Import.PLQ,$A219-1,T$15-1,1,1),IF($E219&lt;&gt;1,IF(ISNUMBER(INDEX(Import.PLE,Detalhamento!$E219,Detalhamento!T$15)),IF(INDEX(Import.PLE,Detalhamento!$E219,Detalhamento!T$15)&lt;=mediçao,OFFSET(Import.PLQ,$A219-1,T$15-1,1,1),0),0),PLE!$AA$28*OFFSET(Import.PLQ,$A219-1,T$15-1,1,1)),IF($E219&lt;&gt;1,IF(ISNUMBER(INDEX(Import.PLE,Detalhamento!$E219,Detalhamento!T$15)),IF(INDEX(Import.PLE,Detalhamento!$E219,Detalhamento!T$15)&lt;=mediçao,0,OFFSET(Import.PLQ,$A219-1,T$15-1,1,1)),OFFSET(Import.PLQ,$A219-1,T$15-1,1,1)),(1-PLE!$AA$28)*OFFSET(Import.PLQ,$A219-1,T$15-1,1,1))))</f>
        <v>0</v>
      </c>
      <c r="U219" s="144">
        <f ca="1">IF(U$13="",0,CHOOSE(Detalhamento.OpçãoServiços,OFFSET(Import.PLQ,$A219-1,U$15-1,1,1),IF($E219&lt;&gt;1,IF(ISNUMBER(INDEX(Import.PLE,Detalhamento!$E219,Detalhamento!U$15)),IF(INDEX(Import.PLE,Detalhamento!$E219,Detalhamento!U$15)&lt;=mediçao,OFFSET(Import.PLQ,$A219-1,U$15-1,1,1),0),0),PLE!$AA$28*OFFSET(Import.PLQ,$A219-1,U$15-1,1,1)),IF($E219&lt;&gt;1,IF(ISNUMBER(INDEX(Import.PLE,Detalhamento!$E219,Detalhamento!U$15)),IF(INDEX(Import.PLE,Detalhamento!$E219,Detalhamento!U$15)&lt;=mediçao,0,OFFSET(Import.PLQ,$A219-1,U$15-1,1,1)),OFFSET(Import.PLQ,$A219-1,U$15-1,1,1)),(1-PLE!$AA$28)*OFFSET(Import.PLQ,$A219-1,U$15-1,1,1))))</f>
        <v>0</v>
      </c>
      <c r="V219" s="144">
        <f ca="1">IF(V$13="",0,CHOOSE(Detalhamento.OpçãoServiços,OFFSET(Import.PLQ,$A219-1,V$15-1,1,1),IF($E219&lt;&gt;1,IF(ISNUMBER(INDEX(Import.PLE,Detalhamento!$E219,Detalhamento!V$15)),IF(INDEX(Import.PLE,Detalhamento!$E219,Detalhamento!V$15)&lt;=mediçao,OFFSET(Import.PLQ,$A219-1,V$15-1,1,1),0),0),PLE!$AA$28*OFFSET(Import.PLQ,$A219-1,V$15-1,1,1)),IF($E219&lt;&gt;1,IF(ISNUMBER(INDEX(Import.PLE,Detalhamento!$E219,Detalhamento!V$15)),IF(INDEX(Import.PLE,Detalhamento!$E219,Detalhamento!V$15)&lt;=mediçao,0,OFFSET(Import.PLQ,$A219-1,V$15-1,1,1)),OFFSET(Import.PLQ,$A219-1,V$15-1,1,1)),(1-PLE!$AA$28)*OFFSET(Import.PLQ,$A219-1,V$15-1,1,1))))</f>
        <v>0</v>
      </c>
      <c r="W219" s="144">
        <f ca="1">IF(W$13="",0,CHOOSE(Detalhamento.OpçãoServiços,OFFSET(Import.PLQ,$A219-1,W$15-1,1,1),IF($E219&lt;&gt;1,IF(ISNUMBER(INDEX(Import.PLE,Detalhamento!$E219,Detalhamento!W$15)),IF(INDEX(Import.PLE,Detalhamento!$E219,Detalhamento!W$15)&lt;=mediçao,OFFSET(Import.PLQ,$A219-1,W$15-1,1,1),0),0),PLE!$AA$28*OFFSET(Import.PLQ,$A219-1,W$15-1,1,1)),IF($E219&lt;&gt;1,IF(ISNUMBER(INDEX(Import.PLE,Detalhamento!$E219,Detalhamento!W$15)),IF(INDEX(Import.PLE,Detalhamento!$E219,Detalhamento!W$15)&lt;=mediçao,0,OFFSET(Import.PLQ,$A219-1,W$15-1,1,1)),OFFSET(Import.PLQ,$A219-1,W$15-1,1,1)),(1-PLE!$AA$28)*OFFSET(Import.PLQ,$A219-1,W$15-1,1,1))))</f>
        <v>0</v>
      </c>
      <c r="X219" s="144">
        <f ca="1">IF(X$13="",0,CHOOSE(Detalhamento.OpçãoServiços,OFFSET(Import.PLQ,$A219-1,X$15-1,1,1),IF($E219&lt;&gt;1,IF(ISNUMBER(INDEX(Import.PLE,Detalhamento!$E219,Detalhamento!X$15)),IF(INDEX(Import.PLE,Detalhamento!$E219,Detalhamento!X$15)&lt;=mediçao,OFFSET(Import.PLQ,$A219-1,X$15-1,1,1),0),0),PLE!$AA$28*OFFSET(Import.PLQ,$A219-1,X$15-1,1,1)),IF($E219&lt;&gt;1,IF(ISNUMBER(INDEX(Import.PLE,Detalhamento!$E219,Detalhamento!X$15)),IF(INDEX(Import.PLE,Detalhamento!$E219,Detalhamento!X$15)&lt;=mediçao,0,OFFSET(Import.PLQ,$A219-1,X$15-1,1,1)),OFFSET(Import.PLQ,$A219-1,X$15-1,1,1)),(1-PLE!$AA$28)*OFFSET(Import.PLQ,$A219-1,X$15-1,1,1))))</f>
        <v>0</v>
      </c>
      <c r="Y219" s="144">
        <f ca="1">IF(Y$13="",0,CHOOSE(Detalhamento.OpçãoServiços,OFFSET(Import.PLQ,$A219-1,Y$15-1,1,1),IF($E219&lt;&gt;1,IF(ISNUMBER(INDEX(Import.PLE,Detalhamento!$E219,Detalhamento!Y$15)),IF(INDEX(Import.PLE,Detalhamento!$E219,Detalhamento!Y$15)&lt;=mediçao,OFFSET(Import.PLQ,$A219-1,Y$15-1,1,1),0),0),PLE!$AA$28*OFFSET(Import.PLQ,$A219-1,Y$15-1,1,1)),IF($E219&lt;&gt;1,IF(ISNUMBER(INDEX(Import.PLE,Detalhamento!$E219,Detalhamento!Y$15)),IF(INDEX(Import.PLE,Detalhamento!$E219,Detalhamento!Y$15)&lt;=mediçao,0,OFFSET(Import.PLQ,$A219-1,Y$15-1,1,1)),OFFSET(Import.PLQ,$A219-1,Y$15-1,1,1)),(1-PLE!$AA$28)*OFFSET(Import.PLQ,$A219-1,Y$15-1,1,1))))</f>
        <v>0</v>
      </c>
      <c r="Z219" s="144">
        <f ca="1">IF(Z$13="",0,CHOOSE(Detalhamento.OpçãoServiços,OFFSET(Import.PLQ,$A219-1,Z$15-1,1,1),IF($E219&lt;&gt;1,IF(ISNUMBER(INDEX(Import.PLE,Detalhamento!$E219,Detalhamento!Z$15)),IF(INDEX(Import.PLE,Detalhamento!$E219,Detalhamento!Z$15)&lt;=mediçao,OFFSET(Import.PLQ,$A219-1,Z$15-1,1,1),0),0),PLE!$AA$28*OFFSET(Import.PLQ,$A219-1,Z$15-1,1,1)),IF($E219&lt;&gt;1,IF(ISNUMBER(INDEX(Import.PLE,Detalhamento!$E219,Detalhamento!Z$15)),IF(INDEX(Import.PLE,Detalhamento!$E219,Detalhamento!Z$15)&lt;=mediçao,0,OFFSET(Import.PLQ,$A219-1,Z$15-1,1,1)),OFFSET(Import.PLQ,$A219-1,Z$15-1,1,1)),(1-PLE!$AA$28)*OFFSET(Import.PLQ,$A219-1,Z$15-1,1,1))))</f>
        <v>0</v>
      </c>
      <c r="AA219" s="144">
        <f ca="1">IF(AA$13="",0,CHOOSE(Detalhamento.OpçãoServiços,OFFSET(Import.PLQ,$A219-1,AA$15-1,1,1),IF($E219&lt;&gt;1,IF(ISNUMBER(INDEX(Import.PLE,Detalhamento!$E219,Detalhamento!AA$15)),IF(INDEX(Import.PLE,Detalhamento!$E219,Detalhamento!AA$15)&lt;=mediçao,OFFSET(Import.PLQ,$A219-1,AA$15-1,1,1),0),0),PLE!$AA$28*OFFSET(Import.PLQ,$A219-1,AA$15-1,1,1)),IF($E219&lt;&gt;1,IF(ISNUMBER(INDEX(Import.PLE,Detalhamento!$E219,Detalhamento!AA$15)),IF(INDEX(Import.PLE,Detalhamento!$E219,Detalhamento!AA$15)&lt;=mediçao,0,OFFSET(Import.PLQ,$A219-1,AA$15-1,1,1)),OFFSET(Import.PLQ,$A219-1,AA$15-1,1,1)),(1-PLE!$AA$28)*OFFSET(Import.PLQ,$A219-1,AA$15-1,1,1))))</f>
        <v>0</v>
      </c>
      <c r="AB219" s="144">
        <f ca="1">IF(AB$13="",0,CHOOSE(Detalhamento.OpçãoServiços,OFFSET(Import.PLQ,$A219-1,AB$15-1,1,1),IF($E219&lt;&gt;1,IF(ISNUMBER(INDEX(Import.PLE,Detalhamento!$E219,Detalhamento!AB$15)),IF(INDEX(Import.PLE,Detalhamento!$E219,Detalhamento!AB$15)&lt;=mediçao,OFFSET(Import.PLQ,$A219-1,AB$15-1,1,1),0),0),PLE!$AA$28*OFFSET(Import.PLQ,$A219-1,AB$15-1,1,1)),IF($E219&lt;&gt;1,IF(ISNUMBER(INDEX(Import.PLE,Detalhamento!$E219,Detalhamento!AB$15)),IF(INDEX(Import.PLE,Detalhamento!$E219,Detalhamento!AB$15)&lt;=mediçao,0,OFFSET(Import.PLQ,$A219-1,AB$15-1,1,1)),OFFSET(Import.PLQ,$A219-1,AB$15-1,1,1)),(1-PLE!$AA$28)*OFFSET(Import.PLQ,$A219-1,AB$15-1,1,1))))</f>
        <v>0</v>
      </c>
      <c r="AC219" s="144">
        <f ca="1">IF(AC$13="",0,CHOOSE(Detalhamento.OpçãoServiços,OFFSET(Import.PLQ,$A219-1,AC$15-1,1,1),IF($E219&lt;&gt;1,IF(ISNUMBER(INDEX(Import.PLE,Detalhamento!$E219,Detalhamento!AC$15)),IF(INDEX(Import.PLE,Detalhamento!$E219,Detalhamento!AC$15)&lt;=mediçao,OFFSET(Import.PLQ,$A219-1,AC$15-1,1,1),0),0),PLE!$AA$28*OFFSET(Import.PLQ,$A219-1,AC$15-1,1,1)),IF($E219&lt;&gt;1,IF(ISNUMBER(INDEX(Import.PLE,Detalhamento!$E219,Detalhamento!AC$15)),IF(INDEX(Import.PLE,Detalhamento!$E219,Detalhamento!AC$15)&lt;=mediçao,0,OFFSET(Import.PLQ,$A219-1,AC$15-1,1,1)),OFFSET(Import.PLQ,$A219-1,AC$15-1,1,1)),(1-PLE!$AA$28)*OFFSET(Import.PLQ,$A219-1,AC$15-1,1,1))))</f>
        <v>0</v>
      </c>
      <c r="AD219" s="144">
        <f ca="1">IF(AD$13="",0,CHOOSE(Detalhamento.OpçãoServiços,OFFSET(Import.PLQ,$A219-1,AD$15-1,1,1),IF($E219&lt;&gt;1,IF(ISNUMBER(INDEX(Import.PLE,Detalhamento!$E219,Detalhamento!AD$15)),IF(INDEX(Import.PLE,Detalhamento!$E219,Detalhamento!AD$15)&lt;=mediçao,OFFSET(Import.PLQ,$A219-1,AD$15-1,1,1),0),0),PLE!$AA$28*OFFSET(Import.PLQ,$A219-1,AD$15-1,1,1)),IF($E219&lt;&gt;1,IF(ISNUMBER(INDEX(Import.PLE,Detalhamento!$E219,Detalhamento!AD$15)),IF(INDEX(Import.PLE,Detalhamento!$E219,Detalhamento!AD$15)&lt;=mediçao,0,OFFSET(Import.PLQ,$A219-1,AD$15-1,1,1)),OFFSET(Import.PLQ,$A219-1,AD$15-1,1,1)),(1-PLE!$AA$28)*OFFSET(Import.PLQ,$A219-1,AD$15-1,1,1))))</f>
        <v>0</v>
      </c>
      <c r="AE219" s="144">
        <f ca="1">IF(AE$13="",0,CHOOSE(Detalhamento.OpçãoServiços,OFFSET(Import.PLQ,$A219-1,AE$15-1,1,1),IF($E219&lt;&gt;1,IF(ISNUMBER(INDEX(Import.PLE,Detalhamento!$E219,Detalhamento!AE$15)),IF(INDEX(Import.PLE,Detalhamento!$E219,Detalhamento!AE$15)&lt;=mediçao,OFFSET(Import.PLQ,$A219-1,AE$15-1,1,1),0),0),PLE!$AA$28*OFFSET(Import.PLQ,$A219-1,AE$15-1,1,1)),IF($E219&lt;&gt;1,IF(ISNUMBER(INDEX(Import.PLE,Detalhamento!$E219,Detalhamento!AE$15)),IF(INDEX(Import.PLE,Detalhamento!$E219,Detalhamento!AE$15)&lt;=mediçao,0,OFFSET(Import.PLQ,$A219-1,AE$15-1,1,1)),OFFSET(Import.PLQ,$A219-1,AE$15-1,1,1)),(1-PLE!$AA$28)*OFFSET(Import.PLQ,$A219-1,AE$15-1,1,1))))</f>
        <v>0</v>
      </c>
      <c r="AF219" s="144">
        <f ca="1">IF(AF$13="",0,CHOOSE(Detalhamento.OpçãoServiços,OFFSET(Import.PLQ,$A219-1,AF$15-1,1,1),IF($E219&lt;&gt;1,IF(ISNUMBER(INDEX(Import.PLE,Detalhamento!$E219,Detalhamento!AF$15)),IF(INDEX(Import.PLE,Detalhamento!$E219,Detalhamento!AF$15)&lt;=mediçao,OFFSET(Import.PLQ,$A219-1,AF$15-1,1,1),0),0),PLE!$AA$28*OFFSET(Import.PLQ,$A219-1,AF$15-1,1,1)),IF($E219&lt;&gt;1,IF(ISNUMBER(INDEX(Import.PLE,Detalhamento!$E219,Detalhamento!AF$15)),IF(INDEX(Import.PLE,Detalhamento!$E219,Detalhamento!AF$15)&lt;=mediçao,0,OFFSET(Import.PLQ,$A219-1,AF$15-1,1,1)),OFFSET(Import.PLQ,$A219-1,AF$15-1,1,1)),(1-PLE!$AA$28)*OFFSET(Import.PLQ,$A219-1,AF$15-1,1,1))))</f>
        <v>0</v>
      </c>
      <c r="AG219" s="144">
        <f ca="1">IF(AG$13="",0,CHOOSE(Detalhamento.OpçãoServiços,OFFSET(Import.PLQ,$A219-1,AG$15-1,1,1),IF($E219&lt;&gt;1,IF(ISNUMBER(INDEX(Import.PLE,Detalhamento!$E219,Detalhamento!AG$15)),IF(INDEX(Import.PLE,Detalhamento!$E219,Detalhamento!AG$15)&lt;=mediçao,OFFSET(Import.PLQ,$A219-1,AG$15-1,1,1),0),0),PLE!$AA$28*OFFSET(Import.PLQ,$A219-1,AG$15-1,1,1)),IF($E219&lt;&gt;1,IF(ISNUMBER(INDEX(Import.PLE,Detalhamento!$E219,Detalhamento!AG$15)),IF(INDEX(Import.PLE,Detalhamento!$E219,Detalhamento!AG$15)&lt;=mediçao,0,OFFSET(Import.PLQ,$A219-1,AG$15-1,1,1)),OFFSET(Import.PLQ,$A219-1,AG$15-1,1,1)),(1-PLE!$AA$28)*OFFSET(Import.PLQ,$A219-1,AG$15-1,1,1))))</f>
        <v>0</v>
      </c>
      <c r="AH219" s="144">
        <f ca="1">IF(AH$13="",0,CHOOSE(Detalhamento.OpçãoServiços,OFFSET(Import.PLQ,$A219-1,AH$15-1,1,1),IF($E219&lt;&gt;1,IF(ISNUMBER(INDEX(Import.PLE,Detalhamento!$E219,Detalhamento!AH$15)),IF(INDEX(Import.PLE,Detalhamento!$E219,Detalhamento!AH$15)&lt;=mediçao,OFFSET(Import.PLQ,$A219-1,AH$15-1,1,1),0),0),PLE!$AA$28*OFFSET(Import.PLQ,$A219-1,AH$15-1,1,1)),IF($E219&lt;&gt;1,IF(ISNUMBER(INDEX(Import.PLE,Detalhamento!$E219,Detalhamento!AH$15)),IF(INDEX(Import.PLE,Detalhamento!$E219,Detalhamento!AH$15)&lt;=mediçao,0,OFFSET(Import.PLQ,$A219-1,AH$15-1,1,1)),OFFSET(Import.PLQ,$A219-1,AH$15-1,1,1)),(1-PLE!$AA$28)*OFFSET(Import.PLQ,$A219-1,AH$15-1,1,1))))</f>
        <v>0</v>
      </c>
      <c r="AI219" s="144">
        <f ca="1">IF(AI$13="",0,CHOOSE(Detalhamento.OpçãoServiços,OFFSET(Import.PLQ,$A219-1,AI$15-1,1,1),IF($E219&lt;&gt;1,IF(ISNUMBER(INDEX(Import.PLE,Detalhamento!$E219,Detalhamento!AI$15)),IF(INDEX(Import.PLE,Detalhamento!$E219,Detalhamento!AI$15)&lt;=mediçao,OFFSET(Import.PLQ,$A219-1,AI$15-1,1,1),0),0),PLE!$AA$28*OFFSET(Import.PLQ,$A219-1,AI$15-1,1,1)),IF($E219&lt;&gt;1,IF(ISNUMBER(INDEX(Import.PLE,Detalhamento!$E219,Detalhamento!AI$15)),IF(INDEX(Import.PLE,Detalhamento!$E219,Detalhamento!AI$15)&lt;=mediçao,0,OFFSET(Import.PLQ,$A219-1,AI$15-1,1,1)),OFFSET(Import.PLQ,$A219-1,AI$15-1,1,1)),(1-PLE!$AA$28)*OFFSET(Import.PLQ,$A219-1,AI$15-1,1,1))))</f>
        <v>0</v>
      </c>
      <c r="AJ219" s="144">
        <f ca="1">IF(AJ$13="",0,CHOOSE(Detalhamento.OpçãoServiços,OFFSET(Import.PLQ,$A219-1,AJ$15-1,1,1),IF($E219&lt;&gt;1,IF(ISNUMBER(INDEX(Import.PLE,Detalhamento!$E219,Detalhamento!AJ$15)),IF(INDEX(Import.PLE,Detalhamento!$E219,Detalhamento!AJ$15)&lt;=mediçao,OFFSET(Import.PLQ,$A219-1,AJ$15-1,1,1),0),0),PLE!$AA$28*OFFSET(Import.PLQ,$A219-1,AJ$15-1,1,1)),IF($E219&lt;&gt;1,IF(ISNUMBER(INDEX(Import.PLE,Detalhamento!$E219,Detalhamento!AJ$15)),IF(INDEX(Import.PLE,Detalhamento!$E219,Detalhamento!AJ$15)&lt;=mediçao,0,OFFSET(Import.PLQ,$A219-1,AJ$15-1,1,1)),OFFSET(Import.PLQ,$A219-1,AJ$15-1,1,1)),(1-PLE!$AA$28)*OFFSET(Import.PLQ,$A219-1,AJ$15-1,1,1))))</f>
        <v>0</v>
      </c>
      <c r="AK219" s="144">
        <f ca="1">IF(AK$13="",0,CHOOSE(Detalhamento.OpçãoServiços,OFFSET(Import.PLQ,$A219-1,AK$15-1,1,1),IF($E219&lt;&gt;1,IF(ISNUMBER(INDEX(Import.PLE,Detalhamento!$E219,Detalhamento!AK$15)),IF(INDEX(Import.PLE,Detalhamento!$E219,Detalhamento!AK$15)&lt;=mediçao,OFFSET(Import.PLQ,$A219-1,AK$15-1,1,1),0),0),PLE!$AA$28*OFFSET(Import.PLQ,$A219-1,AK$15-1,1,1)),IF($E219&lt;&gt;1,IF(ISNUMBER(INDEX(Import.PLE,Detalhamento!$E219,Detalhamento!AK$15)),IF(INDEX(Import.PLE,Detalhamento!$E219,Detalhamento!AK$15)&lt;=mediçao,0,OFFSET(Import.PLQ,$A219-1,AK$15-1,1,1)),OFFSET(Import.PLQ,$A219-1,AK$15-1,1,1)),(1-PLE!$AA$28)*OFFSET(Import.PLQ,$A219-1,AK$15-1,1,1))))</f>
        <v>0</v>
      </c>
      <c r="AL219" s="144">
        <f ca="1">IF(AL$13="",0,CHOOSE(Detalhamento.OpçãoServiços,OFFSET(Import.PLQ,$A219-1,AL$15-1,1,1),IF($E219&lt;&gt;1,IF(ISNUMBER(INDEX(Import.PLE,Detalhamento!$E219,Detalhamento!AL$15)),IF(INDEX(Import.PLE,Detalhamento!$E219,Detalhamento!AL$15)&lt;=mediçao,OFFSET(Import.PLQ,$A219-1,AL$15-1,1,1),0),0),PLE!$AA$28*OFFSET(Import.PLQ,$A219-1,AL$15-1,1,1)),IF($E219&lt;&gt;1,IF(ISNUMBER(INDEX(Import.PLE,Detalhamento!$E219,Detalhamento!AL$15)),IF(INDEX(Import.PLE,Detalhamento!$E219,Detalhamento!AL$15)&lt;=mediçao,0,OFFSET(Import.PLQ,$A219-1,AL$15-1,1,1)),OFFSET(Import.PLQ,$A219-1,AL$15-1,1,1)),(1-PLE!$AA$28)*OFFSET(Import.PLQ,$A219-1,AL$15-1,1,1))))</f>
        <v>0</v>
      </c>
      <c r="AM219" s="144">
        <f ca="1">IF(AM$13="",0,CHOOSE(Detalhamento.OpçãoServiços,OFFSET(Import.PLQ,$A219-1,AM$15-1,1,1),IF($E219&lt;&gt;1,IF(ISNUMBER(INDEX(Import.PLE,Detalhamento!$E219,Detalhamento!AM$15)),IF(INDEX(Import.PLE,Detalhamento!$E219,Detalhamento!AM$15)&lt;=mediçao,OFFSET(Import.PLQ,$A219-1,AM$15-1,1,1),0),0),PLE!$AA$28*OFFSET(Import.PLQ,$A219-1,AM$15-1,1,1)),IF($E219&lt;&gt;1,IF(ISNUMBER(INDEX(Import.PLE,Detalhamento!$E219,Detalhamento!AM$15)),IF(INDEX(Import.PLE,Detalhamento!$E219,Detalhamento!AM$15)&lt;=mediçao,0,OFFSET(Import.PLQ,$A219-1,AM$15-1,1,1)),OFFSET(Import.PLQ,$A219-1,AM$15-1,1,1)),(1-PLE!$AA$28)*OFFSET(Import.PLQ,$A219-1,AM$15-1,1,1))))</f>
        <v>0</v>
      </c>
      <c r="AN219" s="144">
        <f ca="1">IF(AN$13="",0,CHOOSE(Detalhamento.OpçãoServiços,OFFSET(Import.PLQ,$A219-1,AN$15-1,1,1),IF($E219&lt;&gt;1,IF(ISNUMBER(INDEX(Import.PLE,Detalhamento!$E219,Detalhamento!AN$15)),IF(INDEX(Import.PLE,Detalhamento!$E219,Detalhamento!AN$15)&lt;=mediçao,OFFSET(Import.PLQ,$A219-1,AN$15-1,1,1),0),0),PLE!$AA$28*OFFSET(Import.PLQ,$A219-1,AN$15-1,1,1)),IF($E219&lt;&gt;1,IF(ISNUMBER(INDEX(Import.PLE,Detalhamento!$E219,Detalhamento!AN$15)),IF(INDEX(Import.PLE,Detalhamento!$E219,Detalhamento!AN$15)&lt;=mediçao,0,OFFSET(Import.PLQ,$A219-1,AN$15-1,1,1)),OFFSET(Import.PLQ,$A219-1,AN$15-1,1,1)),(1-PLE!$AA$28)*OFFSET(Import.PLQ,$A219-1,AN$15-1,1,1))))</f>
        <v>0</v>
      </c>
      <c r="AO219" s="144">
        <f ca="1">IF(AO$13="",0,CHOOSE(Detalhamento.OpçãoServiços,OFFSET(Import.PLQ,$A219-1,AO$15-1,1,1),IF($E219&lt;&gt;1,IF(ISNUMBER(INDEX(Import.PLE,Detalhamento!$E219,Detalhamento!AO$15)),IF(INDEX(Import.PLE,Detalhamento!$E219,Detalhamento!AO$15)&lt;=mediçao,OFFSET(Import.PLQ,$A219-1,AO$15-1,1,1),0),0),PLE!$AA$28*OFFSET(Import.PLQ,$A219-1,AO$15-1,1,1)),IF($E219&lt;&gt;1,IF(ISNUMBER(INDEX(Import.PLE,Detalhamento!$E219,Detalhamento!AO$15)),IF(INDEX(Import.PLE,Detalhamento!$E219,Detalhamento!AO$15)&lt;=mediçao,0,OFFSET(Import.PLQ,$A219-1,AO$15-1,1,1)),OFFSET(Import.PLQ,$A219-1,AO$15-1,1,1)),(1-PLE!$AA$28)*OFFSET(Import.PLQ,$A219-1,AO$15-1,1,1))))</f>
        <v>0</v>
      </c>
      <c r="AP219" s="144">
        <f ca="1">IF(AP$13="",0,CHOOSE(Detalhamento.OpçãoServiços,OFFSET(Import.PLQ,$A219-1,AP$15-1,1,1),IF($E219&lt;&gt;1,IF(ISNUMBER(INDEX(Import.PLE,Detalhamento!$E219,Detalhamento!AP$15)),IF(INDEX(Import.PLE,Detalhamento!$E219,Detalhamento!AP$15)&lt;=mediçao,OFFSET(Import.PLQ,$A219-1,AP$15-1,1,1),0),0),PLE!$AA$28*OFFSET(Import.PLQ,$A219-1,AP$15-1,1,1)),IF($E219&lt;&gt;1,IF(ISNUMBER(INDEX(Import.PLE,Detalhamento!$E219,Detalhamento!AP$15)),IF(INDEX(Import.PLE,Detalhamento!$E219,Detalhamento!AP$15)&lt;=mediçao,0,OFFSET(Import.PLQ,$A219-1,AP$15-1,1,1)),OFFSET(Import.PLQ,$A219-1,AP$15-1,1,1)),(1-PLE!$AA$28)*OFFSET(Import.PLQ,$A219-1,AP$15-1,1,1))))</f>
        <v>0</v>
      </c>
      <c r="AQ219" s="144">
        <f ca="1">IF(AQ$13="",0,CHOOSE(Detalhamento.OpçãoServiços,OFFSET(Import.PLQ,$A219-1,AQ$15-1,1,1),IF($E219&lt;&gt;1,IF(ISNUMBER(INDEX(Import.PLE,Detalhamento!$E219,Detalhamento!AQ$15)),IF(INDEX(Import.PLE,Detalhamento!$E219,Detalhamento!AQ$15)&lt;=mediçao,OFFSET(Import.PLQ,$A219-1,AQ$15-1,1,1),0),0),PLE!$AA$28*OFFSET(Import.PLQ,$A219-1,AQ$15-1,1,1)),IF($E219&lt;&gt;1,IF(ISNUMBER(INDEX(Import.PLE,Detalhamento!$E219,Detalhamento!AQ$15)),IF(INDEX(Import.PLE,Detalhamento!$E219,Detalhamento!AQ$15)&lt;=mediçao,0,OFFSET(Import.PLQ,$A219-1,AQ$15-1,1,1)),OFFSET(Import.PLQ,$A219-1,AQ$15-1,1,1)),(1-PLE!$AA$28)*OFFSET(Import.PLQ,$A219-1,AQ$15-1,1,1))))</f>
        <v>0</v>
      </c>
      <c r="AR219" s="144">
        <f ca="1">IF(AR$13="",0,CHOOSE(Detalhamento.OpçãoServiços,OFFSET(Import.PLQ,$A219-1,AR$15-1,1,1),IF($E219&lt;&gt;1,IF(ISNUMBER(INDEX(Import.PLE,Detalhamento!$E219,Detalhamento!AR$15)),IF(INDEX(Import.PLE,Detalhamento!$E219,Detalhamento!AR$15)&lt;=mediçao,OFFSET(Import.PLQ,$A219-1,AR$15-1,1,1),0),0),PLE!$AA$28*OFFSET(Import.PLQ,$A219-1,AR$15-1,1,1)),IF($E219&lt;&gt;1,IF(ISNUMBER(INDEX(Import.PLE,Detalhamento!$E219,Detalhamento!AR$15)),IF(INDEX(Import.PLE,Detalhamento!$E219,Detalhamento!AR$15)&lt;=mediçao,0,OFFSET(Import.PLQ,$A219-1,AR$15-1,1,1)),OFFSET(Import.PLQ,$A219-1,AR$15-1,1,1)),(1-PLE!$AA$28)*OFFSET(Import.PLQ,$A219-1,AR$15-1,1,1))))</f>
        <v>0</v>
      </c>
      <c r="AS219" s="144">
        <f ca="1">IF(AS$13="",0,CHOOSE(Detalhamento.OpçãoServiços,OFFSET(Import.PLQ,$A219-1,AS$15-1,1,1),IF($E219&lt;&gt;1,IF(ISNUMBER(INDEX(Import.PLE,Detalhamento!$E219,Detalhamento!AS$15)),IF(INDEX(Import.PLE,Detalhamento!$E219,Detalhamento!AS$15)&lt;=mediçao,OFFSET(Import.PLQ,$A219-1,AS$15-1,1,1),0),0),PLE!$AA$28*OFFSET(Import.PLQ,$A219-1,AS$15-1,1,1)),IF($E219&lt;&gt;1,IF(ISNUMBER(INDEX(Import.PLE,Detalhamento!$E219,Detalhamento!AS$15)),IF(INDEX(Import.PLE,Detalhamento!$E219,Detalhamento!AS$15)&lt;=mediçao,0,OFFSET(Import.PLQ,$A219-1,AS$15-1,1,1)),OFFSET(Import.PLQ,$A219-1,AS$15-1,1,1)),(1-PLE!$AA$28)*OFFSET(Import.PLQ,$A219-1,AS$15-1,1,1))))</f>
        <v>0</v>
      </c>
      <c r="AT219" s="144">
        <f ca="1">IF(AT$13="",0,CHOOSE(Detalhamento.OpçãoServiços,OFFSET(Import.PLQ,$A219-1,AT$15-1,1,1),IF($E219&lt;&gt;1,IF(ISNUMBER(INDEX(Import.PLE,Detalhamento!$E219,Detalhamento!AT$15)),IF(INDEX(Import.PLE,Detalhamento!$E219,Detalhamento!AT$15)&lt;=mediçao,OFFSET(Import.PLQ,$A219-1,AT$15-1,1,1),0),0),PLE!$AA$28*OFFSET(Import.PLQ,$A219-1,AT$15-1,1,1)),IF($E219&lt;&gt;1,IF(ISNUMBER(INDEX(Import.PLE,Detalhamento!$E219,Detalhamento!AT$15)),IF(INDEX(Import.PLE,Detalhamento!$E219,Detalhamento!AT$15)&lt;=mediçao,0,OFFSET(Import.PLQ,$A219-1,AT$15-1,1,1)),OFFSET(Import.PLQ,$A219-1,AT$15-1,1,1)),(1-PLE!$AA$28)*OFFSET(Import.PLQ,$A219-1,AT$15-1,1,1))))</f>
        <v>0</v>
      </c>
      <c r="AU219" s="144">
        <f ca="1">IF(AU$13="",0,CHOOSE(Detalhamento.OpçãoServiços,OFFSET(Import.PLQ,$A219-1,AU$15-1,1,1),IF($E219&lt;&gt;1,IF(ISNUMBER(INDEX(Import.PLE,Detalhamento!$E219,Detalhamento!AU$15)),IF(INDEX(Import.PLE,Detalhamento!$E219,Detalhamento!AU$15)&lt;=mediçao,OFFSET(Import.PLQ,$A219-1,AU$15-1,1,1),0),0),PLE!$AA$28*OFFSET(Import.PLQ,$A219-1,AU$15-1,1,1)),IF($E219&lt;&gt;1,IF(ISNUMBER(INDEX(Import.PLE,Detalhamento!$E219,Detalhamento!AU$15)),IF(INDEX(Import.PLE,Detalhamento!$E219,Detalhamento!AU$15)&lt;=mediçao,0,OFFSET(Import.PLQ,$A219-1,AU$15-1,1,1)),OFFSET(Import.PLQ,$A219-1,AU$15-1,1,1)),(1-PLE!$AA$28)*OFFSET(Import.PLQ,$A219-1,AU$15-1,1,1))))</f>
        <v>0</v>
      </c>
      <c r="AV219" s="144">
        <f ca="1">IF(AV$13="",0,CHOOSE(Detalhamento.OpçãoServiços,OFFSET(Import.PLQ,$A219-1,AV$15-1,1,1),IF($E219&lt;&gt;1,IF(ISNUMBER(INDEX(Import.PLE,Detalhamento!$E219,Detalhamento!AV$15)),IF(INDEX(Import.PLE,Detalhamento!$E219,Detalhamento!AV$15)&lt;=mediçao,OFFSET(Import.PLQ,$A219-1,AV$15-1,1,1),0),0),PLE!$AA$28*OFFSET(Import.PLQ,$A219-1,AV$15-1,1,1)),IF($E219&lt;&gt;1,IF(ISNUMBER(INDEX(Import.PLE,Detalhamento!$E219,Detalhamento!AV$15)),IF(INDEX(Import.PLE,Detalhamento!$E219,Detalhamento!AV$15)&lt;=mediçao,0,OFFSET(Import.PLQ,$A219-1,AV$15-1,1,1)),OFFSET(Import.PLQ,$A219-1,AV$15-1,1,1)),(1-PLE!$AA$28)*OFFSET(Import.PLQ,$A219-1,AV$15-1,1,1))))</f>
        <v>0</v>
      </c>
      <c r="AW219" s="144">
        <f ca="1">IF(AW$13="",0,CHOOSE(Detalhamento.OpçãoServiços,OFFSET(Import.PLQ,$A219-1,AW$15-1,1,1),IF($E219&lt;&gt;1,IF(ISNUMBER(INDEX(Import.PLE,Detalhamento!$E219,Detalhamento!AW$15)),IF(INDEX(Import.PLE,Detalhamento!$E219,Detalhamento!AW$15)&lt;=mediçao,OFFSET(Import.PLQ,$A219-1,AW$15-1,1,1),0),0),PLE!$AA$28*OFFSET(Import.PLQ,$A219-1,AW$15-1,1,1)),IF($E219&lt;&gt;1,IF(ISNUMBER(INDEX(Import.PLE,Detalhamento!$E219,Detalhamento!AW$15)),IF(INDEX(Import.PLE,Detalhamento!$E219,Detalhamento!AW$15)&lt;=mediçao,0,OFFSET(Import.PLQ,$A219-1,AW$15-1,1,1)),OFFSET(Import.PLQ,$A219-1,AW$15-1,1,1)),(1-PLE!$AA$28)*OFFSET(Import.PLQ,$A219-1,AW$15-1,1,1))))</f>
        <v>0</v>
      </c>
      <c r="AX219" s="144">
        <f ca="1">IF(AX$13="",0,CHOOSE(Detalhamento.OpçãoServiços,OFFSET(Import.PLQ,$A219-1,AX$15-1,1,1),IF($E219&lt;&gt;1,IF(ISNUMBER(INDEX(Import.PLE,Detalhamento!$E219,Detalhamento!AX$15)),IF(INDEX(Import.PLE,Detalhamento!$E219,Detalhamento!AX$15)&lt;=mediçao,OFFSET(Import.PLQ,$A219-1,AX$15-1,1,1),0),0),PLE!$AA$28*OFFSET(Import.PLQ,$A219-1,AX$15-1,1,1)),IF($E219&lt;&gt;1,IF(ISNUMBER(INDEX(Import.PLE,Detalhamento!$E219,Detalhamento!AX$15)),IF(INDEX(Import.PLE,Detalhamento!$E219,Detalhamento!AX$15)&lt;=mediçao,0,OFFSET(Import.PLQ,$A219-1,AX$15-1,1,1)),OFFSET(Import.PLQ,$A219-1,AX$15-1,1,1)),(1-PLE!$AA$28)*OFFSET(Import.PLQ,$A219-1,AX$15-1,1,1))))</f>
        <v>0</v>
      </c>
      <c r="AY219" s="144">
        <f ca="1">IF(AY$13="",0,CHOOSE(Detalhamento.OpçãoServiços,OFFSET(Import.PLQ,$A219-1,AY$15-1,1,1),IF($E219&lt;&gt;1,IF(ISNUMBER(INDEX(Import.PLE,Detalhamento!$E219,Detalhamento!AY$15)),IF(INDEX(Import.PLE,Detalhamento!$E219,Detalhamento!AY$15)&lt;=mediçao,OFFSET(Import.PLQ,$A219-1,AY$15-1,1,1),0),0),PLE!$AA$28*OFFSET(Import.PLQ,$A219-1,AY$15-1,1,1)),IF($E219&lt;&gt;1,IF(ISNUMBER(INDEX(Import.PLE,Detalhamento!$E219,Detalhamento!AY$15)),IF(INDEX(Import.PLE,Detalhamento!$E219,Detalhamento!AY$15)&lt;=mediçao,0,OFFSET(Import.PLQ,$A219-1,AY$15-1,1,1)),OFFSET(Import.PLQ,$A219-1,AY$15-1,1,1)),(1-PLE!$AA$28)*OFFSET(Import.PLQ,$A219-1,AY$15-1,1,1))))</f>
        <v>0</v>
      </c>
      <c r="AZ219" s="144">
        <f ca="1">IF(AZ$13="",0,CHOOSE(Detalhamento.OpçãoServiços,OFFSET(Import.PLQ,$A219-1,AZ$15-1,1,1),IF($E219&lt;&gt;1,IF(ISNUMBER(INDEX(Import.PLE,Detalhamento!$E219,Detalhamento!AZ$15)),IF(INDEX(Import.PLE,Detalhamento!$E219,Detalhamento!AZ$15)&lt;=mediçao,OFFSET(Import.PLQ,$A219-1,AZ$15-1,1,1),0),0),PLE!$AA$28*OFFSET(Import.PLQ,$A219-1,AZ$15-1,1,1)),IF($E219&lt;&gt;1,IF(ISNUMBER(INDEX(Import.PLE,Detalhamento!$E219,Detalhamento!AZ$15)),IF(INDEX(Import.PLE,Detalhamento!$E219,Detalhamento!AZ$15)&lt;=mediçao,0,OFFSET(Import.PLQ,$A219-1,AZ$15-1,1,1)),OFFSET(Import.PLQ,$A219-1,AZ$15-1,1,1)),(1-PLE!$AA$28)*OFFSET(Import.PLQ,$A219-1,AZ$15-1,1,1))))</f>
        <v>0</v>
      </c>
      <c r="BA219" s="144">
        <f ca="1">IF(BA$13="",0,CHOOSE(Detalhamento.OpçãoServiços,OFFSET(Import.PLQ,$A219-1,BA$15-1,1,1),IF($E219&lt;&gt;1,IF(ISNUMBER(INDEX(Import.PLE,Detalhamento!$E219,Detalhamento!BA$15)),IF(INDEX(Import.PLE,Detalhamento!$E219,Detalhamento!BA$15)&lt;=mediçao,OFFSET(Import.PLQ,$A219-1,BA$15-1,1,1),0),0),PLE!$AA$28*OFFSET(Import.PLQ,$A219-1,BA$15-1,1,1)),IF($E219&lt;&gt;1,IF(ISNUMBER(INDEX(Import.PLE,Detalhamento!$E219,Detalhamento!BA$15)),IF(INDEX(Import.PLE,Detalhamento!$E219,Detalhamento!BA$15)&lt;=mediçao,0,OFFSET(Import.PLQ,$A219-1,BA$15-1,1,1)),OFFSET(Import.PLQ,$A219-1,BA$15-1,1,1)),(1-PLE!$AA$28)*OFFSET(Import.PLQ,$A219-1,BA$15-1,1,1))))</f>
        <v>0</v>
      </c>
      <c r="BB219" s="144">
        <f ca="1">IF(BB$13="",0,CHOOSE(Detalhamento.OpçãoServiços,OFFSET(Import.PLQ,$A219-1,BB$15-1,1,1),IF($E219&lt;&gt;1,IF(ISNUMBER(INDEX(Import.PLE,Detalhamento!$E219,Detalhamento!BB$15)),IF(INDEX(Import.PLE,Detalhamento!$E219,Detalhamento!BB$15)&lt;=mediçao,OFFSET(Import.PLQ,$A219-1,BB$15-1,1,1),0),0),PLE!$AA$28*OFFSET(Import.PLQ,$A219-1,BB$15-1,1,1)),IF($E219&lt;&gt;1,IF(ISNUMBER(INDEX(Import.PLE,Detalhamento!$E219,Detalhamento!BB$15)),IF(INDEX(Import.PLE,Detalhamento!$E219,Detalhamento!BB$15)&lt;=mediçao,0,OFFSET(Import.PLQ,$A219-1,BB$15-1,1,1)),OFFSET(Import.PLQ,$A219-1,BB$15-1,1,1)),(1-PLE!$AA$28)*OFFSET(Import.PLQ,$A219-1,BB$15-1,1,1))))</f>
        <v>0</v>
      </c>
      <c r="BC219" s="144">
        <f ca="1">IF(BC$13="",0,CHOOSE(Detalhamento.OpçãoServiços,OFFSET(Import.PLQ,$A219-1,BC$15-1,1,1),IF($E219&lt;&gt;1,IF(ISNUMBER(INDEX(Import.PLE,Detalhamento!$E219,Detalhamento!BC$15)),IF(INDEX(Import.PLE,Detalhamento!$E219,Detalhamento!BC$15)&lt;=mediçao,OFFSET(Import.PLQ,$A219-1,BC$15-1,1,1),0),0),PLE!$AA$28*OFFSET(Import.PLQ,$A219-1,BC$15-1,1,1)),IF($E219&lt;&gt;1,IF(ISNUMBER(INDEX(Import.PLE,Detalhamento!$E219,Detalhamento!BC$15)),IF(INDEX(Import.PLE,Detalhamento!$E219,Detalhamento!BC$15)&lt;=mediçao,0,OFFSET(Import.PLQ,$A219-1,BC$15-1,1,1)),OFFSET(Import.PLQ,$A219-1,BC$15-1,1,1)),(1-PLE!$AA$28)*OFFSET(Import.PLQ,$A219-1,BC$15-1,1,1))))</f>
        <v>0</v>
      </c>
      <c r="BD219" s="144">
        <f ca="1">IF(BD$13="",0,CHOOSE(Detalhamento.OpçãoServiços,OFFSET(Import.PLQ,$A219-1,BD$15-1,1,1),IF($E219&lt;&gt;1,IF(ISNUMBER(INDEX(Import.PLE,Detalhamento!$E219,Detalhamento!BD$15)),IF(INDEX(Import.PLE,Detalhamento!$E219,Detalhamento!BD$15)&lt;=mediçao,OFFSET(Import.PLQ,$A219-1,BD$15-1,1,1),0),0),PLE!$AA$28*OFFSET(Import.PLQ,$A219-1,BD$15-1,1,1)),IF($E219&lt;&gt;1,IF(ISNUMBER(INDEX(Import.PLE,Detalhamento!$E219,Detalhamento!BD$15)),IF(INDEX(Import.PLE,Detalhamento!$E219,Detalhamento!BD$15)&lt;=mediçao,0,OFFSET(Import.PLQ,$A219-1,BD$15-1,1,1)),OFFSET(Import.PLQ,$A219-1,BD$15-1,1,1)),(1-PLE!$AA$28)*OFFSET(Import.PLQ,$A219-1,BD$15-1,1,1))))</f>
        <v>0</v>
      </c>
      <c r="BE219" s="144">
        <f ca="1">IF(BE$13="",0,CHOOSE(Detalhamento.OpçãoServiços,OFFSET(Import.PLQ,$A219-1,BE$15-1,1,1),IF($E219&lt;&gt;1,IF(ISNUMBER(INDEX(Import.PLE,Detalhamento!$E219,Detalhamento!BE$15)),IF(INDEX(Import.PLE,Detalhamento!$E219,Detalhamento!BE$15)&lt;=mediçao,OFFSET(Import.PLQ,$A219-1,BE$15-1,1,1),0),0),PLE!$AA$28*OFFSET(Import.PLQ,$A219-1,BE$15-1,1,1)),IF($E219&lt;&gt;1,IF(ISNUMBER(INDEX(Import.PLE,Detalhamento!$E219,Detalhamento!BE$15)),IF(INDEX(Import.PLE,Detalhamento!$E219,Detalhamento!BE$15)&lt;=mediçao,0,OFFSET(Import.PLQ,$A219-1,BE$15-1,1,1)),OFFSET(Import.PLQ,$A219-1,BE$15-1,1,1)),(1-PLE!$AA$28)*OFFSET(Import.PLQ,$A219-1,BE$15-1,1,1))))</f>
        <v>0</v>
      </c>
      <c r="BF219" s="144">
        <f ca="1">IF(BF$13="",0,CHOOSE(Detalhamento.OpçãoServiços,OFFSET(Import.PLQ,$A219-1,BF$15-1,1,1),IF($E219&lt;&gt;1,IF(ISNUMBER(INDEX(Import.PLE,Detalhamento!$E219,Detalhamento!BF$15)),IF(INDEX(Import.PLE,Detalhamento!$E219,Detalhamento!BF$15)&lt;=mediçao,OFFSET(Import.PLQ,$A219-1,BF$15-1,1,1),0),0),PLE!$AA$28*OFFSET(Import.PLQ,$A219-1,BF$15-1,1,1)),IF($E219&lt;&gt;1,IF(ISNUMBER(INDEX(Import.PLE,Detalhamento!$E219,Detalhamento!BF$15)),IF(INDEX(Import.PLE,Detalhamento!$E219,Detalhamento!BF$15)&lt;=mediçao,0,OFFSET(Import.PLQ,$A219-1,BF$15-1,1,1)),OFFSET(Import.PLQ,$A219-1,BF$15-1,1,1)),(1-PLE!$AA$28)*OFFSET(Import.PLQ,$A219-1,BF$15-1,1,1))))</f>
        <v>0</v>
      </c>
      <c r="BG219" s="144">
        <f ca="1">IF(BG$13="",0,CHOOSE(Detalhamento.OpçãoServiços,OFFSET(Import.PLQ,$A219-1,BG$15-1,1,1),IF($E219&lt;&gt;1,IF(ISNUMBER(INDEX(Import.PLE,Detalhamento!$E219,Detalhamento!BG$15)),IF(INDEX(Import.PLE,Detalhamento!$E219,Detalhamento!BG$15)&lt;=mediçao,OFFSET(Import.PLQ,$A219-1,BG$15-1,1,1),0),0),PLE!$AA$28*OFFSET(Import.PLQ,$A219-1,BG$15-1,1,1)),IF($E219&lt;&gt;1,IF(ISNUMBER(INDEX(Import.PLE,Detalhamento!$E219,Detalhamento!BG$15)),IF(INDEX(Import.PLE,Detalhamento!$E219,Detalhamento!BG$15)&lt;=mediçao,0,OFFSET(Import.PLQ,$A219-1,BG$15-1,1,1)),OFFSET(Import.PLQ,$A219-1,BG$15-1,1,1)),(1-PLE!$AA$28)*OFFSET(Import.PLQ,$A219-1,BG$15-1,1,1))))</f>
        <v>0</v>
      </c>
      <c r="BH219" s="144">
        <f ca="1">IF(BH$13="",0,CHOOSE(Detalhamento.OpçãoServiços,OFFSET(Import.PLQ,$A219-1,BH$15-1,1,1),IF($E219&lt;&gt;1,IF(ISNUMBER(INDEX(Import.PLE,Detalhamento!$E219,Detalhamento!BH$15)),IF(INDEX(Import.PLE,Detalhamento!$E219,Detalhamento!BH$15)&lt;=mediçao,OFFSET(Import.PLQ,$A219-1,BH$15-1,1,1),0),0),PLE!$AA$28*OFFSET(Import.PLQ,$A219-1,BH$15-1,1,1)),IF($E219&lt;&gt;1,IF(ISNUMBER(INDEX(Import.PLE,Detalhamento!$E219,Detalhamento!BH$15)),IF(INDEX(Import.PLE,Detalhamento!$E219,Detalhamento!BH$15)&lt;=mediçao,0,OFFSET(Import.PLQ,$A219-1,BH$15-1,1,1)),OFFSET(Import.PLQ,$A219-1,BH$15-1,1,1)),(1-PLE!$AA$28)*OFFSET(Import.PLQ,$A219-1,BH$15-1,1,1))))</f>
        <v>0</v>
      </c>
      <c r="BI219" s="144">
        <f ca="1">IF(BI$13="",0,CHOOSE(Detalhamento.OpçãoServiços,OFFSET(Import.PLQ,$A219-1,BI$15-1,1,1),IF($E219&lt;&gt;1,IF(ISNUMBER(INDEX(Import.PLE,Detalhamento!$E219,Detalhamento!BI$15)),IF(INDEX(Import.PLE,Detalhamento!$E219,Detalhamento!BI$15)&lt;=mediçao,OFFSET(Import.PLQ,$A219-1,BI$15-1,1,1),0),0),PLE!$AA$28*OFFSET(Import.PLQ,$A219-1,BI$15-1,1,1)),IF($E219&lt;&gt;1,IF(ISNUMBER(INDEX(Import.PLE,Detalhamento!$E219,Detalhamento!BI$15)),IF(INDEX(Import.PLE,Detalhamento!$E219,Detalhamento!BI$15)&lt;=mediçao,0,OFFSET(Import.PLQ,$A219-1,BI$15-1,1,1)),OFFSET(Import.PLQ,$A219-1,BI$15-1,1,1)),(1-PLE!$AA$28)*OFFSET(Import.PLQ,$A219-1,BI$15-1,1,1))))</f>
        <v>0</v>
      </c>
    </row>
    <row r="220" spans="1:61" ht="20" x14ac:dyDescent="0.2">
      <c r="A220" s="155">
        <v>176</v>
      </c>
      <c r="B220" s="21" t="str">
        <f t="shared" ca="1" si="33"/>
        <v>Serviço</v>
      </c>
      <c r="E220" s="153">
        <f t="shared" ca="1" si="34"/>
        <v>25</v>
      </c>
      <c r="F220" s="154">
        <f t="shared" ca="1" si="35"/>
        <v>250176</v>
      </c>
      <c r="G220" s="154" t="str">
        <f t="shared" ref="G220:H239" ca="1" si="38">OFFSET(LIorçamento,$A220-1,G$16,1,1)</f>
        <v>2.7.1</v>
      </c>
      <c r="H220" s="182" t="str">
        <f t="shared" ca="1" si="38"/>
        <v>LASTRO DE CONCRETO MAGRO, APLICADO EM PISOS, LAJES SOBRE SOLO OU RADIERS, ESPESSURA DE 5 CM. AF_07/2016</v>
      </c>
      <c r="I220" s="37" t="str">
        <f t="shared" ca="1" si="36"/>
        <v>M2</v>
      </c>
      <c r="J220" s="144">
        <f t="shared" ca="1" si="37"/>
        <v>39.78</v>
      </c>
      <c r="K220" s="67"/>
      <c r="L220" s="144">
        <f ca="1">IF(L$13="",0,CHOOSE(Detalhamento.OpçãoServiços,OFFSET(Import.PLQ,$A220-1,L$15-1,1,1),IF($E220&lt;&gt;1,IF(ISNUMBER(INDEX(Import.PLE,Detalhamento!$E220,Detalhamento!L$15)),IF(INDEX(Import.PLE,Detalhamento!$E220,Detalhamento!L$15)&lt;=mediçao,OFFSET(Import.PLQ,$A220-1,L$15-1,1,1),0),0),PLE!$AA$28*OFFSET(Import.PLQ,$A220-1,L$15-1,1,1)),IF($E220&lt;&gt;1,IF(ISNUMBER(INDEX(Import.PLE,Detalhamento!$E220,Detalhamento!L$15)),IF(INDEX(Import.PLE,Detalhamento!$E220,Detalhamento!L$15)&lt;=mediçao,0,OFFSET(Import.PLQ,$A220-1,L$15-1,1,1)),OFFSET(Import.PLQ,$A220-1,L$15-1,1,1)),(1-PLE!$AA$28)*OFFSET(Import.PLQ,$A220-1,L$15-1,1,1))))</f>
        <v>39.78</v>
      </c>
      <c r="M220" s="144">
        <f ca="1">IF(M$13="",0,CHOOSE(Detalhamento.OpçãoServiços,OFFSET(Import.PLQ,$A220-1,M$15-1,1,1),IF($E220&lt;&gt;1,IF(ISNUMBER(INDEX(Import.PLE,Detalhamento!$E220,Detalhamento!M$15)),IF(INDEX(Import.PLE,Detalhamento!$E220,Detalhamento!M$15)&lt;=mediçao,OFFSET(Import.PLQ,$A220-1,M$15-1,1,1),0),0),PLE!$AA$28*OFFSET(Import.PLQ,$A220-1,M$15-1,1,1)),IF($E220&lt;&gt;1,IF(ISNUMBER(INDEX(Import.PLE,Detalhamento!$E220,Detalhamento!M$15)),IF(INDEX(Import.PLE,Detalhamento!$E220,Detalhamento!M$15)&lt;=mediçao,0,OFFSET(Import.PLQ,$A220-1,M$15-1,1,1)),OFFSET(Import.PLQ,$A220-1,M$15-1,1,1)),(1-PLE!$AA$28)*OFFSET(Import.PLQ,$A220-1,M$15-1,1,1))))</f>
        <v>0</v>
      </c>
      <c r="N220" s="144">
        <f ca="1">IF(N$13="",0,CHOOSE(Detalhamento.OpçãoServiços,OFFSET(Import.PLQ,$A220-1,N$15-1,1,1),IF($E220&lt;&gt;1,IF(ISNUMBER(INDEX(Import.PLE,Detalhamento!$E220,Detalhamento!N$15)),IF(INDEX(Import.PLE,Detalhamento!$E220,Detalhamento!N$15)&lt;=mediçao,OFFSET(Import.PLQ,$A220-1,N$15-1,1,1),0),0),PLE!$AA$28*OFFSET(Import.PLQ,$A220-1,N$15-1,1,1)),IF($E220&lt;&gt;1,IF(ISNUMBER(INDEX(Import.PLE,Detalhamento!$E220,Detalhamento!N$15)),IF(INDEX(Import.PLE,Detalhamento!$E220,Detalhamento!N$15)&lt;=mediçao,0,OFFSET(Import.PLQ,$A220-1,N$15-1,1,1)),OFFSET(Import.PLQ,$A220-1,N$15-1,1,1)),(1-PLE!$AA$28)*OFFSET(Import.PLQ,$A220-1,N$15-1,1,1))))</f>
        <v>0</v>
      </c>
      <c r="O220" s="144">
        <f ca="1">IF(O$13="",0,CHOOSE(Detalhamento.OpçãoServiços,OFFSET(Import.PLQ,$A220-1,O$15-1,1,1),IF($E220&lt;&gt;1,IF(ISNUMBER(INDEX(Import.PLE,Detalhamento!$E220,Detalhamento!O$15)),IF(INDEX(Import.PLE,Detalhamento!$E220,Detalhamento!O$15)&lt;=mediçao,OFFSET(Import.PLQ,$A220-1,O$15-1,1,1),0),0),PLE!$AA$28*OFFSET(Import.PLQ,$A220-1,O$15-1,1,1)),IF($E220&lt;&gt;1,IF(ISNUMBER(INDEX(Import.PLE,Detalhamento!$E220,Detalhamento!O$15)),IF(INDEX(Import.PLE,Detalhamento!$E220,Detalhamento!O$15)&lt;=mediçao,0,OFFSET(Import.PLQ,$A220-1,O$15-1,1,1)),OFFSET(Import.PLQ,$A220-1,O$15-1,1,1)),(1-PLE!$AA$28)*OFFSET(Import.PLQ,$A220-1,O$15-1,1,1))))</f>
        <v>0</v>
      </c>
      <c r="P220" s="144">
        <f ca="1">IF(P$13="",0,CHOOSE(Detalhamento.OpçãoServiços,OFFSET(Import.PLQ,$A220-1,P$15-1,1,1),IF($E220&lt;&gt;1,IF(ISNUMBER(INDEX(Import.PLE,Detalhamento!$E220,Detalhamento!P$15)),IF(INDEX(Import.PLE,Detalhamento!$E220,Detalhamento!P$15)&lt;=mediçao,OFFSET(Import.PLQ,$A220-1,P$15-1,1,1),0),0),PLE!$AA$28*OFFSET(Import.PLQ,$A220-1,P$15-1,1,1)),IF($E220&lt;&gt;1,IF(ISNUMBER(INDEX(Import.PLE,Detalhamento!$E220,Detalhamento!P$15)),IF(INDEX(Import.PLE,Detalhamento!$E220,Detalhamento!P$15)&lt;=mediçao,0,OFFSET(Import.PLQ,$A220-1,P$15-1,1,1)),OFFSET(Import.PLQ,$A220-1,P$15-1,1,1)),(1-PLE!$AA$28)*OFFSET(Import.PLQ,$A220-1,P$15-1,1,1))))</f>
        <v>0</v>
      </c>
      <c r="Q220" s="144">
        <f ca="1">IF(Q$13="",0,CHOOSE(Detalhamento.OpçãoServiços,OFFSET(Import.PLQ,$A220-1,Q$15-1,1,1),IF($E220&lt;&gt;1,IF(ISNUMBER(INDEX(Import.PLE,Detalhamento!$E220,Detalhamento!Q$15)),IF(INDEX(Import.PLE,Detalhamento!$E220,Detalhamento!Q$15)&lt;=mediçao,OFFSET(Import.PLQ,$A220-1,Q$15-1,1,1),0),0),PLE!$AA$28*OFFSET(Import.PLQ,$A220-1,Q$15-1,1,1)),IF($E220&lt;&gt;1,IF(ISNUMBER(INDEX(Import.PLE,Detalhamento!$E220,Detalhamento!Q$15)),IF(INDEX(Import.PLE,Detalhamento!$E220,Detalhamento!Q$15)&lt;=mediçao,0,OFFSET(Import.PLQ,$A220-1,Q$15-1,1,1)),OFFSET(Import.PLQ,$A220-1,Q$15-1,1,1)),(1-PLE!$AA$28)*OFFSET(Import.PLQ,$A220-1,Q$15-1,1,1))))</f>
        <v>0</v>
      </c>
      <c r="R220" s="144">
        <f ca="1">IF(R$13="",0,CHOOSE(Detalhamento.OpçãoServiços,OFFSET(Import.PLQ,$A220-1,R$15-1,1,1),IF($E220&lt;&gt;1,IF(ISNUMBER(INDEX(Import.PLE,Detalhamento!$E220,Detalhamento!R$15)),IF(INDEX(Import.PLE,Detalhamento!$E220,Detalhamento!R$15)&lt;=mediçao,OFFSET(Import.PLQ,$A220-1,R$15-1,1,1),0),0),PLE!$AA$28*OFFSET(Import.PLQ,$A220-1,R$15-1,1,1)),IF($E220&lt;&gt;1,IF(ISNUMBER(INDEX(Import.PLE,Detalhamento!$E220,Detalhamento!R$15)),IF(INDEX(Import.PLE,Detalhamento!$E220,Detalhamento!R$15)&lt;=mediçao,0,OFFSET(Import.PLQ,$A220-1,R$15-1,1,1)),OFFSET(Import.PLQ,$A220-1,R$15-1,1,1)),(1-PLE!$AA$28)*OFFSET(Import.PLQ,$A220-1,R$15-1,1,1))))</f>
        <v>0</v>
      </c>
      <c r="S220" s="144">
        <f ca="1">IF(S$13="",0,CHOOSE(Detalhamento.OpçãoServiços,OFFSET(Import.PLQ,$A220-1,S$15-1,1,1),IF($E220&lt;&gt;1,IF(ISNUMBER(INDEX(Import.PLE,Detalhamento!$E220,Detalhamento!S$15)),IF(INDEX(Import.PLE,Detalhamento!$E220,Detalhamento!S$15)&lt;=mediçao,OFFSET(Import.PLQ,$A220-1,S$15-1,1,1),0),0),PLE!$AA$28*OFFSET(Import.PLQ,$A220-1,S$15-1,1,1)),IF($E220&lt;&gt;1,IF(ISNUMBER(INDEX(Import.PLE,Detalhamento!$E220,Detalhamento!S$15)),IF(INDEX(Import.PLE,Detalhamento!$E220,Detalhamento!S$15)&lt;=mediçao,0,OFFSET(Import.PLQ,$A220-1,S$15-1,1,1)),OFFSET(Import.PLQ,$A220-1,S$15-1,1,1)),(1-PLE!$AA$28)*OFFSET(Import.PLQ,$A220-1,S$15-1,1,1))))</f>
        <v>0</v>
      </c>
      <c r="T220" s="144">
        <f ca="1">IF(T$13="",0,CHOOSE(Detalhamento.OpçãoServiços,OFFSET(Import.PLQ,$A220-1,T$15-1,1,1),IF($E220&lt;&gt;1,IF(ISNUMBER(INDEX(Import.PLE,Detalhamento!$E220,Detalhamento!T$15)),IF(INDEX(Import.PLE,Detalhamento!$E220,Detalhamento!T$15)&lt;=mediçao,OFFSET(Import.PLQ,$A220-1,T$15-1,1,1),0),0),PLE!$AA$28*OFFSET(Import.PLQ,$A220-1,T$15-1,1,1)),IF($E220&lt;&gt;1,IF(ISNUMBER(INDEX(Import.PLE,Detalhamento!$E220,Detalhamento!T$15)),IF(INDEX(Import.PLE,Detalhamento!$E220,Detalhamento!T$15)&lt;=mediçao,0,OFFSET(Import.PLQ,$A220-1,T$15-1,1,1)),OFFSET(Import.PLQ,$A220-1,T$15-1,1,1)),(1-PLE!$AA$28)*OFFSET(Import.PLQ,$A220-1,T$15-1,1,1))))</f>
        <v>0</v>
      </c>
      <c r="U220" s="144">
        <f ca="1">IF(U$13="",0,CHOOSE(Detalhamento.OpçãoServiços,OFFSET(Import.PLQ,$A220-1,U$15-1,1,1),IF($E220&lt;&gt;1,IF(ISNUMBER(INDEX(Import.PLE,Detalhamento!$E220,Detalhamento!U$15)),IF(INDEX(Import.PLE,Detalhamento!$E220,Detalhamento!U$15)&lt;=mediçao,OFFSET(Import.PLQ,$A220-1,U$15-1,1,1),0),0),PLE!$AA$28*OFFSET(Import.PLQ,$A220-1,U$15-1,1,1)),IF($E220&lt;&gt;1,IF(ISNUMBER(INDEX(Import.PLE,Detalhamento!$E220,Detalhamento!U$15)),IF(INDEX(Import.PLE,Detalhamento!$E220,Detalhamento!U$15)&lt;=mediçao,0,OFFSET(Import.PLQ,$A220-1,U$15-1,1,1)),OFFSET(Import.PLQ,$A220-1,U$15-1,1,1)),(1-PLE!$AA$28)*OFFSET(Import.PLQ,$A220-1,U$15-1,1,1))))</f>
        <v>0</v>
      </c>
      <c r="V220" s="144">
        <f ca="1">IF(V$13="",0,CHOOSE(Detalhamento.OpçãoServiços,OFFSET(Import.PLQ,$A220-1,V$15-1,1,1),IF($E220&lt;&gt;1,IF(ISNUMBER(INDEX(Import.PLE,Detalhamento!$E220,Detalhamento!V$15)),IF(INDEX(Import.PLE,Detalhamento!$E220,Detalhamento!V$15)&lt;=mediçao,OFFSET(Import.PLQ,$A220-1,V$15-1,1,1),0),0),PLE!$AA$28*OFFSET(Import.PLQ,$A220-1,V$15-1,1,1)),IF($E220&lt;&gt;1,IF(ISNUMBER(INDEX(Import.PLE,Detalhamento!$E220,Detalhamento!V$15)),IF(INDEX(Import.PLE,Detalhamento!$E220,Detalhamento!V$15)&lt;=mediçao,0,OFFSET(Import.PLQ,$A220-1,V$15-1,1,1)),OFFSET(Import.PLQ,$A220-1,V$15-1,1,1)),(1-PLE!$AA$28)*OFFSET(Import.PLQ,$A220-1,V$15-1,1,1))))</f>
        <v>0</v>
      </c>
      <c r="W220" s="144">
        <f ca="1">IF(W$13="",0,CHOOSE(Detalhamento.OpçãoServiços,OFFSET(Import.PLQ,$A220-1,W$15-1,1,1),IF($E220&lt;&gt;1,IF(ISNUMBER(INDEX(Import.PLE,Detalhamento!$E220,Detalhamento!W$15)),IF(INDEX(Import.PLE,Detalhamento!$E220,Detalhamento!W$15)&lt;=mediçao,OFFSET(Import.PLQ,$A220-1,W$15-1,1,1),0),0),PLE!$AA$28*OFFSET(Import.PLQ,$A220-1,W$15-1,1,1)),IF($E220&lt;&gt;1,IF(ISNUMBER(INDEX(Import.PLE,Detalhamento!$E220,Detalhamento!W$15)),IF(INDEX(Import.PLE,Detalhamento!$E220,Detalhamento!W$15)&lt;=mediçao,0,OFFSET(Import.PLQ,$A220-1,W$15-1,1,1)),OFFSET(Import.PLQ,$A220-1,W$15-1,1,1)),(1-PLE!$AA$28)*OFFSET(Import.PLQ,$A220-1,W$15-1,1,1))))</f>
        <v>0</v>
      </c>
      <c r="X220" s="144">
        <f ca="1">IF(X$13="",0,CHOOSE(Detalhamento.OpçãoServiços,OFFSET(Import.PLQ,$A220-1,X$15-1,1,1),IF($E220&lt;&gt;1,IF(ISNUMBER(INDEX(Import.PLE,Detalhamento!$E220,Detalhamento!X$15)),IF(INDEX(Import.PLE,Detalhamento!$E220,Detalhamento!X$15)&lt;=mediçao,OFFSET(Import.PLQ,$A220-1,X$15-1,1,1),0),0),PLE!$AA$28*OFFSET(Import.PLQ,$A220-1,X$15-1,1,1)),IF($E220&lt;&gt;1,IF(ISNUMBER(INDEX(Import.PLE,Detalhamento!$E220,Detalhamento!X$15)),IF(INDEX(Import.PLE,Detalhamento!$E220,Detalhamento!X$15)&lt;=mediçao,0,OFFSET(Import.PLQ,$A220-1,X$15-1,1,1)),OFFSET(Import.PLQ,$A220-1,X$15-1,1,1)),(1-PLE!$AA$28)*OFFSET(Import.PLQ,$A220-1,X$15-1,1,1))))</f>
        <v>0</v>
      </c>
      <c r="Y220" s="144">
        <f ca="1">IF(Y$13="",0,CHOOSE(Detalhamento.OpçãoServiços,OFFSET(Import.PLQ,$A220-1,Y$15-1,1,1),IF($E220&lt;&gt;1,IF(ISNUMBER(INDEX(Import.PLE,Detalhamento!$E220,Detalhamento!Y$15)),IF(INDEX(Import.PLE,Detalhamento!$E220,Detalhamento!Y$15)&lt;=mediçao,OFFSET(Import.PLQ,$A220-1,Y$15-1,1,1),0),0),PLE!$AA$28*OFFSET(Import.PLQ,$A220-1,Y$15-1,1,1)),IF($E220&lt;&gt;1,IF(ISNUMBER(INDEX(Import.PLE,Detalhamento!$E220,Detalhamento!Y$15)),IF(INDEX(Import.PLE,Detalhamento!$E220,Detalhamento!Y$15)&lt;=mediçao,0,OFFSET(Import.PLQ,$A220-1,Y$15-1,1,1)),OFFSET(Import.PLQ,$A220-1,Y$15-1,1,1)),(1-PLE!$AA$28)*OFFSET(Import.PLQ,$A220-1,Y$15-1,1,1))))</f>
        <v>0</v>
      </c>
      <c r="Z220" s="144">
        <f ca="1">IF(Z$13="",0,CHOOSE(Detalhamento.OpçãoServiços,OFFSET(Import.PLQ,$A220-1,Z$15-1,1,1),IF($E220&lt;&gt;1,IF(ISNUMBER(INDEX(Import.PLE,Detalhamento!$E220,Detalhamento!Z$15)),IF(INDEX(Import.PLE,Detalhamento!$E220,Detalhamento!Z$15)&lt;=mediçao,OFFSET(Import.PLQ,$A220-1,Z$15-1,1,1),0),0),PLE!$AA$28*OFFSET(Import.PLQ,$A220-1,Z$15-1,1,1)),IF($E220&lt;&gt;1,IF(ISNUMBER(INDEX(Import.PLE,Detalhamento!$E220,Detalhamento!Z$15)),IF(INDEX(Import.PLE,Detalhamento!$E220,Detalhamento!Z$15)&lt;=mediçao,0,OFFSET(Import.PLQ,$A220-1,Z$15-1,1,1)),OFFSET(Import.PLQ,$A220-1,Z$15-1,1,1)),(1-PLE!$AA$28)*OFFSET(Import.PLQ,$A220-1,Z$15-1,1,1))))</f>
        <v>0</v>
      </c>
      <c r="AA220" s="144">
        <f ca="1">IF(AA$13="",0,CHOOSE(Detalhamento.OpçãoServiços,OFFSET(Import.PLQ,$A220-1,AA$15-1,1,1),IF($E220&lt;&gt;1,IF(ISNUMBER(INDEX(Import.PLE,Detalhamento!$E220,Detalhamento!AA$15)),IF(INDEX(Import.PLE,Detalhamento!$E220,Detalhamento!AA$15)&lt;=mediçao,OFFSET(Import.PLQ,$A220-1,AA$15-1,1,1),0),0),PLE!$AA$28*OFFSET(Import.PLQ,$A220-1,AA$15-1,1,1)),IF($E220&lt;&gt;1,IF(ISNUMBER(INDEX(Import.PLE,Detalhamento!$E220,Detalhamento!AA$15)),IF(INDEX(Import.PLE,Detalhamento!$E220,Detalhamento!AA$15)&lt;=mediçao,0,OFFSET(Import.PLQ,$A220-1,AA$15-1,1,1)),OFFSET(Import.PLQ,$A220-1,AA$15-1,1,1)),(1-PLE!$AA$28)*OFFSET(Import.PLQ,$A220-1,AA$15-1,1,1))))</f>
        <v>0</v>
      </c>
      <c r="AB220" s="144">
        <f ca="1">IF(AB$13="",0,CHOOSE(Detalhamento.OpçãoServiços,OFFSET(Import.PLQ,$A220-1,AB$15-1,1,1),IF($E220&lt;&gt;1,IF(ISNUMBER(INDEX(Import.PLE,Detalhamento!$E220,Detalhamento!AB$15)),IF(INDEX(Import.PLE,Detalhamento!$E220,Detalhamento!AB$15)&lt;=mediçao,OFFSET(Import.PLQ,$A220-1,AB$15-1,1,1),0),0),PLE!$AA$28*OFFSET(Import.PLQ,$A220-1,AB$15-1,1,1)),IF($E220&lt;&gt;1,IF(ISNUMBER(INDEX(Import.PLE,Detalhamento!$E220,Detalhamento!AB$15)),IF(INDEX(Import.PLE,Detalhamento!$E220,Detalhamento!AB$15)&lt;=mediçao,0,OFFSET(Import.PLQ,$A220-1,AB$15-1,1,1)),OFFSET(Import.PLQ,$A220-1,AB$15-1,1,1)),(1-PLE!$AA$28)*OFFSET(Import.PLQ,$A220-1,AB$15-1,1,1))))</f>
        <v>0</v>
      </c>
      <c r="AC220" s="144">
        <f ca="1">IF(AC$13="",0,CHOOSE(Detalhamento.OpçãoServiços,OFFSET(Import.PLQ,$A220-1,AC$15-1,1,1),IF($E220&lt;&gt;1,IF(ISNUMBER(INDEX(Import.PLE,Detalhamento!$E220,Detalhamento!AC$15)),IF(INDEX(Import.PLE,Detalhamento!$E220,Detalhamento!AC$15)&lt;=mediçao,OFFSET(Import.PLQ,$A220-1,AC$15-1,1,1),0),0),PLE!$AA$28*OFFSET(Import.PLQ,$A220-1,AC$15-1,1,1)),IF($E220&lt;&gt;1,IF(ISNUMBER(INDEX(Import.PLE,Detalhamento!$E220,Detalhamento!AC$15)),IF(INDEX(Import.PLE,Detalhamento!$E220,Detalhamento!AC$15)&lt;=mediçao,0,OFFSET(Import.PLQ,$A220-1,AC$15-1,1,1)),OFFSET(Import.PLQ,$A220-1,AC$15-1,1,1)),(1-PLE!$AA$28)*OFFSET(Import.PLQ,$A220-1,AC$15-1,1,1))))</f>
        <v>0</v>
      </c>
      <c r="AD220" s="144">
        <f ca="1">IF(AD$13="",0,CHOOSE(Detalhamento.OpçãoServiços,OFFSET(Import.PLQ,$A220-1,AD$15-1,1,1),IF($E220&lt;&gt;1,IF(ISNUMBER(INDEX(Import.PLE,Detalhamento!$E220,Detalhamento!AD$15)),IF(INDEX(Import.PLE,Detalhamento!$E220,Detalhamento!AD$15)&lt;=mediçao,OFFSET(Import.PLQ,$A220-1,AD$15-1,1,1),0),0),PLE!$AA$28*OFFSET(Import.PLQ,$A220-1,AD$15-1,1,1)),IF($E220&lt;&gt;1,IF(ISNUMBER(INDEX(Import.PLE,Detalhamento!$E220,Detalhamento!AD$15)),IF(INDEX(Import.PLE,Detalhamento!$E220,Detalhamento!AD$15)&lt;=mediçao,0,OFFSET(Import.PLQ,$A220-1,AD$15-1,1,1)),OFFSET(Import.PLQ,$A220-1,AD$15-1,1,1)),(1-PLE!$AA$28)*OFFSET(Import.PLQ,$A220-1,AD$15-1,1,1))))</f>
        <v>0</v>
      </c>
      <c r="AE220" s="144">
        <f ca="1">IF(AE$13="",0,CHOOSE(Detalhamento.OpçãoServiços,OFFSET(Import.PLQ,$A220-1,AE$15-1,1,1),IF($E220&lt;&gt;1,IF(ISNUMBER(INDEX(Import.PLE,Detalhamento!$E220,Detalhamento!AE$15)),IF(INDEX(Import.PLE,Detalhamento!$E220,Detalhamento!AE$15)&lt;=mediçao,OFFSET(Import.PLQ,$A220-1,AE$15-1,1,1),0),0),PLE!$AA$28*OFFSET(Import.PLQ,$A220-1,AE$15-1,1,1)),IF($E220&lt;&gt;1,IF(ISNUMBER(INDEX(Import.PLE,Detalhamento!$E220,Detalhamento!AE$15)),IF(INDEX(Import.PLE,Detalhamento!$E220,Detalhamento!AE$15)&lt;=mediçao,0,OFFSET(Import.PLQ,$A220-1,AE$15-1,1,1)),OFFSET(Import.PLQ,$A220-1,AE$15-1,1,1)),(1-PLE!$AA$28)*OFFSET(Import.PLQ,$A220-1,AE$15-1,1,1))))</f>
        <v>0</v>
      </c>
      <c r="AF220" s="144">
        <f ca="1">IF(AF$13="",0,CHOOSE(Detalhamento.OpçãoServiços,OFFSET(Import.PLQ,$A220-1,AF$15-1,1,1),IF($E220&lt;&gt;1,IF(ISNUMBER(INDEX(Import.PLE,Detalhamento!$E220,Detalhamento!AF$15)),IF(INDEX(Import.PLE,Detalhamento!$E220,Detalhamento!AF$15)&lt;=mediçao,OFFSET(Import.PLQ,$A220-1,AF$15-1,1,1),0),0),PLE!$AA$28*OFFSET(Import.PLQ,$A220-1,AF$15-1,1,1)),IF($E220&lt;&gt;1,IF(ISNUMBER(INDEX(Import.PLE,Detalhamento!$E220,Detalhamento!AF$15)),IF(INDEX(Import.PLE,Detalhamento!$E220,Detalhamento!AF$15)&lt;=mediçao,0,OFFSET(Import.PLQ,$A220-1,AF$15-1,1,1)),OFFSET(Import.PLQ,$A220-1,AF$15-1,1,1)),(1-PLE!$AA$28)*OFFSET(Import.PLQ,$A220-1,AF$15-1,1,1))))</f>
        <v>0</v>
      </c>
      <c r="AG220" s="144">
        <f ca="1">IF(AG$13="",0,CHOOSE(Detalhamento.OpçãoServiços,OFFSET(Import.PLQ,$A220-1,AG$15-1,1,1),IF($E220&lt;&gt;1,IF(ISNUMBER(INDEX(Import.PLE,Detalhamento!$E220,Detalhamento!AG$15)),IF(INDEX(Import.PLE,Detalhamento!$E220,Detalhamento!AG$15)&lt;=mediçao,OFFSET(Import.PLQ,$A220-1,AG$15-1,1,1),0),0),PLE!$AA$28*OFFSET(Import.PLQ,$A220-1,AG$15-1,1,1)),IF($E220&lt;&gt;1,IF(ISNUMBER(INDEX(Import.PLE,Detalhamento!$E220,Detalhamento!AG$15)),IF(INDEX(Import.PLE,Detalhamento!$E220,Detalhamento!AG$15)&lt;=mediçao,0,OFFSET(Import.PLQ,$A220-1,AG$15-1,1,1)),OFFSET(Import.PLQ,$A220-1,AG$15-1,1,1)),(1-PLE!$AA$28)*OFFSET(Import.PLQ,$A220-1,AG$15-1,1,1))))</f>
        <v>0</v>
      </c>
      <c r="AH220" s="144">
        <f ca="1">IF(AH$13="",0,CHOOSE(Detalhamento.OpçãoServiços,OFFSET(Import.PLQ,$A220-1,AH$15-1,1,1),IF($E220&lt;&gt;1,IF(ISNUMBER(INDEX(Import.PLE,Detalhamento!$E220,Detalhamento!AH$15)),IF(INDEX(Import.PLE,Detalhamento!$E220,Detalhamento!AH$15)&lt;=mediçao,OFFSET(Import.PLQ,$A220-1,AH$15-1,1,1),0),0),PLE!$AA$28*OFFSET(Import.PLQ,$A220-1,AH$15-1,1,1)),IF($E220&lt;&gt;1,IF(ISNUMBER(INDEX(Import.PLE,Detalhamento!$E220,Detalhamento!AH$15)),IF(INDEX(Import.PLE,Detalhamento!$E220,Detalhamento!AH$15)&lt;=mediçao,0,OFFSET(Import.PLQ,$A220-1,AH$15-1,1,1)),OFFSET(Import.PLQ,$A220-1,AH$15-1,1,1)),(1-PLE!$AA$28)*OFFSET(Import.PLQ,$A220-1,AH$15-1,1,1))))</f>
        <v>0</v>
      </c>
      <c r="AI220" s="144">
        <f ca="1">IF(AI$13="",0,CHOOSE(Detalhamento.OpçãoServiços,OFFSET(Import.PLQ,$A220-1,AI$15-1,1,1),IF($E220&lt;&gt;1,IF(ISNUMBER(INDEX(Import.PLE,Detalhamento!$E220,Detalhamento!AI$15)),IF(INDEX(Import.PLE,Detalhamento!$E220,Detalhamento!AI$15)&lt;=mediçao,OFFSET(Import.PLQ,$A220-1,AI$15-1,1,1),0),0),PLE!$AA$28*OFFSET(Import.PLQ,$A220-1,AI$15-1,1,1)),IF($E220&lt;&gt;1,IF(ISNUMBER(INDEX(Import.PLE,Detalhamento!$E220,Detalhamento!AI$15)),IF(INDEX(Import.PLE,Detalhamento!$E220,Detalhamento!AI$15)&lt;=mediçao,0,OFFSET(Import.PLQ,$A220-1,AI$15-1,1,1)),OFFSET(Import.PLQ,$A220-1,AI$15-1,1,1)),(1-PLE!$AA$28)*OFFSET(Import.PLQ,$A220-1,AI$15-1,1,1))))</f>
        <v>0</v>
      </c>
      <c r="AJ220" s="144">
        <f ca="1">IF(AJ$13="",0,CHOOSE(Detalhamento.OpçãoServiços,OFFSET(Import.PLQ,$A220-1,AJ$15-1,1,1),IF($E220&lt;&gt;1,IF(ISNUMBER(INDEX(Import.PLE,Detalhamento!$E220,Detalhamento!AJ$15)),IF(INDEX(Import.PLE,Detalhamento!$E220,Detalhamento!AJ$15)&lt;=mediçao,OFFSET(Import.PLQ,$A220-1,AJ$15-1,1,1),0),0),PLE!$AA$28*OFFSET(Import.PLQ,$A220-1,AJ$15-1,1,1)),IF($E220&lt;&gt;1,IF(ISNUMBER(INDEX(Import.PLE,Detalhamento!$E220,Detalhamento!AJ$15)),IF(INDEX(Import.PLE,Detalhamento!$E220,Detalhamento!AJ$15)&lt;=mediçao,0,OFFSET(Import.PLQ,$A220-1,AJ$15-1,1,1)),OFFSET(Import.PLQ,$A220-1,AJ$15-1,1,1)),(1-PLE!$AA$28)*OFFSET(Import.PLQ,$A220-1,AJ$15-1,1,1))))</f>
        <v>0</v>
      </c>
      <c r="AK220" s="144">
        <f ca="1">IF(AK$13="",0,CHOOSE(Detalhamento.OpçãoServiços,OFFSET(Import.PLQ,$A220-1,AK$15-1,1,1),IF($E220&lt;&gt;1,IF(ISNUMBER(INDEX(Import.PLE,Detalhamento!$E220,Detalhamento!AK$15)),IF(INDEX(Import.PLE,Detalhamento!$E220,Detalhamento!AK$15)&lt;=mediçao,OFFSET(Import.PLQ,$A220-1,AK$15-1,1,1),0),0),PLE!$AA$28*OFFSET(Import.PLQ,$A220-1,AK$15-1,1,1)),IF($E220&lt;&gt;1,IF(ISNUMBER(INDEX(Import.PLE,Detalhamento!$E220,Detalhamento!AK$15)),IF(INDEX(Import.PLE,Detalhamento!$E220,Detalhamento!AK$15)&lt;=mediçao,0,OFFSET(Import.PLQ,$A220-1,AK$15-1,1,1)),OFFSET(Import.PLQ,$A220-1,AK$15-1,1,1)),(1-PLE!$AA$28)*OFFSET(Import.PLQ,$A220-1,AK$15-1,1,1))))</f>
        <v>0</v>
      </c>
      <c r="AL220" s="144">
        <f ca="1">IF(AL$13="",0,CHOOSE(Detalhamento.OpçãoServiços,OFFSET(Import.PLQ,$A220-1,AL$15-1,1,1),IF($E220&lt;&gt;1,IF(ISNUMBER(INDEX(Import.PLE,Detalhamento!$E220,Detalhamento!AL$15)),IF(INDEX(Import.PLE,Detalhamento!$E220,Detalhamento!AL$15)&lt;=mediçao,OFFSET(Import.PLQ,$A220-1,AL$15-1,1,1),0),0),PLE!$AA$28*OFFSET(Import.PLQ,$A220-1,AL$15-1,1,1)),IF($E220&lt;&gt;1,IF(ISNUMBER(INDEX(Import.PLE,Detalhamento!$E220,Detalhamento!AL$15)),IF(INDEX(Import.PLE,Detalhamento!$E220,Detalhamento!AL$15)&lt;=mediçao,0,OFFSET(Import.PLQ,$A220-1,AL$15-1,1,1)),OFFSET(Import.PLQ,$A220-1,AL$15-1,1,1)),(1-PLE!$AA$28)*OFFSET(Import.PLQ,$A220-1,AL$15-1,1,1))))</f>
        <v>0</v>
      </c>
      <c r="AM220" s="144">
        <f ca="1">IF(AM$13="",0,CHOOSE(Detalhamento.OpçãoServiços,OFFSET(Import.PLQ,$A220-1,AM$15-1,1,1),IF($E220&lt;&gt;1,IF(ISNUMBER(INDEX(Import.PLE,Detalhamento!$E220,Detalhamento!AM$15)),IF(INDEX(Import.PLE,Detalhamento!$E220,Detalhamento!AM$15)&lt;=mediçao,OFFSET(Import.PLQ,$A220-1,AM$15-1,1,1),0),0),PLE!$AA$28*OFFSET(Import.PLQ,$A220-1,AM$15-1,1,1)),IF($E220&lt;&gt;1,IF(ISNUMBER(INDEX(Import.PLE,Detalhamento!$E220,Detalhamento!AM$15)),IF(INDEX(Import.PLE,Detalhamento!$E220,Detalhamento!AM$15)&lt;=mediçao,0,OFFSET(Import.PLQ,$A220-1,AM$15-1,1,1)),OFFSET(Import.PLQ,$A220-1,AM$15-1,1,1)),(1-PLE!$AA$28)*OFFSET(Import.PLQ,$A220-1,AM$15-1,1,1))))</f>
        <v>0</v>
      </c>
      <c r="AN220" s="144">
        <f ca="1">IF(AN$13="",0,CHOOSE(Detalhamento.OpçãoServiços,OFFSET(Import.PLQ,$A220-1,AN$15-1,1,1),IF($E220&lt;&gt;1,IF(ISNUMBER(INDEX(Import.PLE,Detalhamento!$E220,Detalhamento!AN$15)),IF(INDEX(Import.PLE,Detalhamento!$E220,Detalhamento!AN$15)&lt;=mediçao,OFFSET(Import.PLQ,$A220-1,AN$15-1,1,1),0),0),PLE!$AA$28*OFFSET(Import.PLQ,$A220-1,AN$15-1,1,1)),IF($E220&lt;&gt;1,IF(ISNUMBER(INDEX(Import.PLE,Detalhamento!$E220,Detalhamento!AN$15)),IF(INDEX(Import.PLE,Detalhamento!$E220,Detalhamento!AN$15)&lt;=mediçao,0,OFFSET(Import.PLQ,$A220-1,AN$15-1,1,1)),OFFSET(Import.PLQ,$A220-1,AN$15-1,1,1)),(1-PLE!$AA$28)*OFFSET(Import.PLQ,$A220-1,AN$15-1,1,1))))</f>
        <v>0</v>
      </c>
      <c r="AO220" s="144">
        <f ca="1">IF(AO$13="",0,CHOOSE(Detalhamento.OpçãoServiços,OFFSET(Import.PLQ,$A220-1,AO$15-1,1,1),IF($E220&lt;&gt;1,IF(ISNUMBER(INDEX(Import.PLE,Detalhamento!$E220,Detalhamento!AO$15)),IF(INDEX(Import.PLE,Detalhamento!$E220,Detalhamento!AO$15)&lt;=mediçao,OFFSET(Import.PLQ,$A220-1,AO$15-1,1,1),0),0),PLE!$AA$28*OFFSET(Import.PLQ,$A220-1,AO$15-1,1,1)),IF($E220&lt;&gt;1,IF(ISNUMBER(INDEX(Import.PLE,Detalhamento!$E220,Detalhamento!AO$15)),IF(INDEX(Import.PLE,Detalhamento!$E220,Detalhamento!AO$15)&lt;=mediçao,0,OFFSET(Import.PLQ,$A220-1,AO$15-1,1,1)),OFFSET(Import.PLQ,$A220-1,AO$15-1,1,1)),(1-PLE!$AA$28)*OFFSET(Import.PLQ,$A220-1,AO$15-1,1,1))))</f>
        <v>0</v>
      </c>
      <c r="AP220" s="144">
        <f ca="1">IF(AP$13="",0,CHOOSE(Detalhamento.OpçãoServiços,OFFSET(Import.PLQ,$A220-1,AP$15-1,1,1),IF($E220&lt;&gt;1,IF(ISNUMBER(INDEX(Import.PLE,Detalhamento!$E220,Detalhamento!AP$15)),IF(INDEX(Import.PLE,Detalhamento!$E220,Detalhamento!AP$15)&lt;=mediçao,OFFSET(Import.PLQ,$A220-1,AP$15-1,1,1),0),0),PLE!$AA$28*OFFSET(Import.PLQ,$A220-1,AP$15-1,1,1)),IF($E220&lt;&gt;1,IF(ISNUMBER(INDEX(Import.PLE,Detalhamento!$E220,Detalhamento!AP$15)),IF(INDEX(Import.PLE,Detalhamento!$E220,Detalhamento!AP$15)&lt;=mediçao,0,OFFSET(Import.PLQ,$A220-1,AP$15-1,1,1)),OFFSET(Import.PLQ,$A220-1,AP$15-1,1,1)),(1-PLE!$AA$28)*OFFSET(Import.PLQ,$A220-1,AP$15-1,1,1))))</f>
        <v>0</v>
      </c>
      <c r="AQ220" s="144">
        <f ca="1">IF(AQ$13="",0,CHOOSE(Detalhamento.OpçãoServiços,OFFSET(Import.PLQ,$A220-1,AQ$15-1,1,1),IF($E220&lt;&gt;1,IF(ISNUMBER(INDEX(Import.PLE,Detalhamento!$E220,Detalhamento!AQ$15)),IF(INDEX(Import.PLE,Detalhamento!$E220,Detalhamento!AQ$15)&lt;=mediçao,OFFSET(Import.PLQ,$A220-1,AQ$15-1,1,1),0),0),PLE!$AA$28*OFFSET(Import.PLQ,$A220-1,AQ$15-1,1,1)),IF($E220&lt;&gt;1,IF(ISNUMBER(INDEX(Import.PLE,Detalhamento!$E220,Detalhamento!AQ$15)),IF(INDEX(Import.PLE,Detalhamento!$E220,Detalhamento!AQ$15)&lt;=mediçao,0,OFFSET(Import.PLQ,$A220-1,AQ$15-1,1,1)),OFFSET(Import.PLQ,$A220-1,AQ$15-1,1,1)),(1-PLE!$AA$28)*OFFSET(Import.PLQ,$A220-1,AQ$15-1,1,1))))</f>
        <v>0</v>
      </c>
      <c r="AR220" s="144">
        <f ca="1">IF(AR$13="",0,CHOOSE(Detalhamento.OpçãoServiços,OFFSET(Import.PLQ,$A220-1,AR$15-1,1,1),IF($E220&lt;&gt;1,IF(ISNUMBER(INDEX(Import.PLE,Detalhamento!$E220,Detalhamento!AR$15)),IF(INDEX(Import.PLE,Detalhamento!$E220,Detalhamento!AR$15)&lt;=mediçao,OFFSET(Import.PLQ,$A220-1,AR$15-1,1,1),0),0),PLE!$AA$28*OFFSET(Import.PLQ,$A220-1,AR$15-1,1,1)),IF($E220&lt;&gt;1,IF(ISNUMBER(INDEX(Import.PLE,Detalhamento!$E220,Detalhamento!AR$15)),IF(INDEX(Import.PLE,Detalhamento!$E220,Detalhamento!AR$15)&lt;=mediçao,0,OFFSET(Import.PLQ,$A220-1,AR$15-1,1,1)),OFFSET(Import.PLQ,$A220-1,AR$15-1,1,1)),(1-PLE!$AA$28)*OFFSET(Import.PLQ,$A220-1,AR$15-1,1,1))))</f>
        <v>0</v>
      </c>
      <c r="AS220" s="144">
        <f ca="1">IF(AS$13="",0,CHOOSE(Detalhamento.OpçãoServiços,OFFSET(Import.PLQ,$A220-1,AS$15-1,1,1),IF($E220&lt;&gt;1,IF(ISNUMBER(INDEX(Import.PLE,Detalhamento!$E220,Detalhamento!AS$15)),IF(INDEX(Import.PLE,Detalhamento!$E220,Detalhamento!AS$15)&lt;=mediçao,OFFSET(Import.PLQ,$A220-1,AS$15-1,1,1),0),0),PLE!$AA$28*OFFSET(Import.PLQ,$A220-1,AS$15-1,1,1)),IF($E220&lt;&gt;1,IF(ISNUMBER(INDEX(Import.PLE,Detalhamento!$E220,Detalhamento!AS$15)),IF(INDEX(Import.PLE,Detalhamento!$E220,Detalhamento!AS$15)&lt;=mediçao,0,OFFSET(Import.PLQ,$A220-1,AS$15-1,1,1)),OFFSET(Import.PLQ,$A220-1,AS$15-1,1,1)),(1-PLE!$AA$28)*OFFSET(Import.PLQ,$A220-1,AS$15-1,1,1))))</f>
        <v>0</v>
      </c>
      <c r="AT220" s="144">
        <f ca="1">IF(AT$13="",0,CHOOSE(Detalhamento.OpçãoServiços,OFFSET(Import.PLQ,$A220-1,AT$15-1,1,1),IF($E220&lt;&gt;1,IF(ISNUMBER(INDEX(Import.PLE,Detalhamento!$E220,Detalhamento!AT$15)),IF(INDEX(Import.PLE,Detalhamento!$E220,Detalhamento!AT$15)&lt;=mediçao,OFFSET(Import.PLQ,$A220-1,AT$15-1,1,1),0),0),PLE!$AA$28*OFFSET(Import.PLQ,$A220-1,AT$15-1,1,1)),IF($E220&lt;&gt;1,IF(ISNUMBER(INDEX(Import.PLE,Detalhamento!$E220,Detalhamento!AT$15)),IF(INDEX(Import.PLE,Detalhamento!$E220,Detalhamento!AT$15)&lt;=mediçao,0,OFFSET(Import.PLQ,$A220-1,AT$15-1,1,1)),OFFSET(Import.PLQ,$A220-1,AT$15-1,1,1)),(1-PLE!$AA$28)*OFFSET(Import.PLQ,$A220-1,AT$15-1,1,1))))</f>
        <v>0</v>
      </c>
      <c r="AU220" s="144">
        <f ca="1">IF(AU$13="",0,CHOOSE(Detalhamento.OpçãoServiços,OFFSET(Import.PLQ,$A220-1,AU$15-1,1,1),IF($E220&lt;&gt;1,IF(ISNUMBER(INDEX(Import.PLE,Detalhamento!$E220,Detalhamento!AU$15)),IF(INDEX(Import.PLE,Detalhamento!$E220,Detalhamento!AU$15)&lt;=mediçao,OFFSET(Import.PLQ,$A220-1,AU$15-1,1,1),0),0),PLE!$AA$28*OFFSET(Import.PLQ,$A220-1,AU$15-1,1,1)),IF($E220&lt;&gt;1,IF(ISNUMBER(INDEX(Import.PLE,Detalhamento!$E220,Detalhamento!AU$15)),IF(INDEX(Import.PLE,Detalhamento!$E220,Detalhamento!AU$15)&lt;=mediçao,0,OFFSET(Import.PLQ,$A220-1,AU$15-1,1,1)),OFFSET(Import.PLQ,$A220-1,AU$15-1,1,1)),(1-PLE!$AA$28)*OFFSET(Import.PLQ,$A220-1,AU$15-1,1,1))))</f>
        <v>0</v>
      </c>
      <c r="AV220" s="144">
        <f ca="1">IF(AV$13="",0,CHOOSE(Detalhamento.OpçãoServiços,OFFSET(Import.PLQ,$A220-1,AV$15-1,1,1),IF($E220&lt;&gt;1,IF(ISNUMBER(INDEX(Import.PLE,Detalhamento!$E220,Detalhamento!AV$15)),IF(INDEX(Import.PLE,Detalhamento!$E220,Detalhamento!AV$15)&lt;=mediçao,OFFSET(Import.PLQ,$A220-1,AV$15-1,1,1),0),0),PLE!$AA$28*OFFSET(Import.PLQ,$A220-1,AV$15-1,1,1)),IF($E220&lt;&gt;1,IF(ISNUMBER(INDEX(Import.PLE,Detalhamento!$E220,Detalhamento!AV$15)),IF(INDEX(Import.PLE,Detalhamento!$E220,Detalhamento!AV$15)&lt;=mediçao,0,OFFSET(Import.PLQ,$A220-1,AV$15-1,1,1)),OFFSET(Import.PLQ,$A220-1,AV$15-1,1,1)),(1-PLE!$AA$28)*OFFSET(Import.PLQ,$A220-1,AV$15-1,1,1))))</f>
        <v>0</v>
      </c>
      <c r="AW220" s="144">
        <f ca="1">IF(AW$13="",0,CHOOSE(Detalhamento.OpçãoServiços,OFFSET(Import.PLQ,$A220-1,AW$15-1,1,1),IF($E220&lt;&gt;1,IF(ISNUMBER(INDEX(Import.PLE,Detalhamento!$E220,Detalhamento!AW$15)),IF(INDEX(Import.PLE,Detalhamento!$E220,Detalhamento!AW$15)&lt;=mediçao,OFFSET(Import.PLQ,$A220-1,AW$15-1,1,1),0),0),PLE!$AA$28*OFFSET(Import.PLQ,$A220-1,AW$15-1,1,1)),IF($E220&lt;&gt;1,IF(ISNUMBER(INDEX(Import.PLE,Detalhamento!$E220,Detalhamento!AW$15)),IF(INDEX(Import.PLE,Detalhamento!$E220,Detalhamento!AW$15)&lt;=mediçao,0,OFFSET(Import.PLQ,$A220-1,AW$15-1,1,1)),OFFSET(Import.PLQ,$A220-1,AW$15-1,1,1)),(1-PLE!$AA$28)*OFFSET(Import.PLQ,$A220-1,AW$15-1,1,1))))</f>
        <v>0</v>
      </c>
      <c r="AX220" s="144">
        <f ca="1">IF(AX$13="",0,CHOOSE(Detalhamento.OpçãoServiços,OFFSET(Import.PLQ,$A220-1,AX$15-1,1,1),IF($E220&lt;&gt;1,IF(ISNUMBER(INDEX(Import.PLE,Detalhamento!$E220,Detalhamento!AX$15)),IF(INDEX(Import.PLE,Detalhamento!$E220,Detalhamento!AX$15)&lt;=mediçao,OFFSET(Import.PLQ,$A220-1,AX$15-1,1,1),0),0),PLE!$AA$28*OFFSET(Import.PLQ,$A220-1,AX$15-1,1,1)),IF($E220&lt;&gt;1,IF(ISNUMBER(INDEX(Import.PLE,Detalhamento!$E220,Detalhamento!AX$15)),IF(INDEX(Import.PLE,Detalhamento!$E220,Detalhamento!AX$15)&lt;=mediçao,0,OFFSET(Import.PLQ,$A220-1,AX$15-1,1,1)),OFFSET(Import.PLQ,$A220-1,AX$15-1,1,1)),(1-PLE!$AA$28)*OFFSET(Import.PLQ,$A220-1,AX$15-1,1,1))))</f>
        <v>0</v>
      </c>
      <c r="AY220" s="144">
        <f ca="1">IF(AY$13="",0,CHOOSE(Detalhamento.OpçãoServiços,OFFSET(Import.PLQ,$A220-1,AY$15-1,1,1),IF($E220&lt;&gt;1,IF(ISNUMBER(INDEX(Import.PLE,Detalhamento!$E220,Detalhamento!AY$15)),IF(INDEX(Import.PLE,Detalhamento!$E220,Detalhamento!AY$15)&lt;=mediçao,OFFSET(Import.PLQ,$A220-1,AY$15-1,1,1),0),0),PLE!$AA$28*OFFSET(Import.PLQ,$A220-1,AY$15-1,1,1)),IF($E220&lt;&gt;1,IF(ISNUMBER(INDEX(Import.PLE,Detalhamento!$E220,Detalhamento!AY$15)),IF(INDEX(Import.PLE,Detalhamento!$E220,Detalhamento!AY$15)&lt;=mediçao,0,OFFSET(Import.PLQ,$A220-1,AY$15-1,1,1)),OFFSET(Import.PLQ,$A220-1,AY$15-1,1,1)),(1-PLE!$AA$28)*OFFSET(Import.PLQ,$A220-1,AY$15-1,1,1))))</f>
        <v>0</v>
      </c>
      <c r="AZ220" s="144">
        <f ca="1">IF(AZ$13="",0,CHOOSE(Detalhamento.OpçãoServiços,OFFSET(Import.PLQ,$A220-1,AZ$15-1,1,1),IF($E220&lt;&gt;1,IF(ISNUMBER(INDEX(Import.PLE,Detalhamento!$E220,Detalhamento!AZ$15)),IF(INDEX(Import.PLE,Detalhamento!$E220,Detalhamento!AZ$15)&lt;=mediçao,OFFSET(Import.PLQ,$A220-1,AZ$15-1,1,1),0),0),PLE!$AA$28*OFFSET(Import.PLQ,$A220-1,AZ$15-1,1,1)),IF($E220&lt;&gt;1,IF(ISNUMBER(INDEX(Import.PLE,Detalhamento!$E220,Detalhamento!AZ$15)),IF(INDEX(Import.PLE,Detalhamento!$E220,Detalhamento!AZ$15)&lt;=mediçao,0,OFFSET(Import.PLQ,$A220-1,AZ$15-1,1,1)),OFFSET(Import.PLQ,$A220-1,AZ$15-1,1,1)),(1-PLE!$AA$28)*OFFSET(Import.PLQ,$A220-1,AZ$15-1,1,1))))</f>
        <v>0</v>
      </c>
      <c r="BA220" s="144">
        <f ca="1">IF(BA$13="",0,CHOOSE(Detalhamento.OpçãoServiços,OFFSET(Import.PLQ,$A220-1,BA$15-1,1,1),IF($E220&lt;&gt;1,IF(ISNUMBER(INDEX(Import.PLE,Detalhamento!$E220,Detalhamento!BA$15)),IF(INDEX(Import.PLE,Detalhamento!$E220,Detalhamento!BA$15)&lt;=mediçao,OFFSET(Import.PLQ,$A220-1,BA$15-1,1,1),0),0),PLE!$AA$28*OFFSET(Import.PLQ,$A220-1,BA$15-1,1,1)),IF($E220&lt;&gt;1,IF(ISNUMBER(INDEX(Import.PLE,Detalhamento!$E220,Detalhamento!BA$15)),IF(INDEX(Import.PLE,Detalhamento!$E220,Detalhamento!BA$15)&lt;=mediçao,0,OFFSET(Import.PLQ,$A220-1,BA$15-1,1,1)),OFFSET(Import.PLQ,$A220-1,BA$15-1,1,1)),(1-PLE!$AA$28)*OFFSET(Import.PLQ,$A220-1,BA$15-1,1,1))))</f>
        <v>0</v>
      </c>
      <c r="BB220" s="144">
        <f ca="1">IF(BB$13="",0,CHOOSE(Detalhamento.OpçãoServiços,OFFSET(Import.PLQ,$A220-1,BB$15-1,1,1),IF($E220&lt;&gt;1,IF(ISNUMBER(INDEX(Import.PLE,Detalhamento!$E220,Detalhamento!BB$15)),IF(INDEX(Import.PLE,Detalhamento!$E220,Detalhamento!BB$15)&lt;=mediçao,OFFSET(Import.PLQ,$A220-1,BB$15-1,1,1),0),0),PLE!$AA$28*OFFSET(Import.PLQ,$A220-1,BB$15-1,1,1)),IF($E220&lt;&gt;1,IF(ISNUMBER(INDEX(Import.PLE,Detalhamento!$E220,Detalhamento!BB$15)),IF(INDEX(Import.PLE,Detalhamento!$E220,Detalhamento!BB$15)&lt;=mediçao,0,OFFSET(Import.PLQ,$A220-1,BB$15-1,1,1)),OFFSET(Import.PLQ,$A220-1,BB$15-1,1,1)),(1-PLE!$AA$28)*OFFSET(Import.PLQ,$A220-1,BB$15-1,1,1))))</f>
        <v>0</v>
      </c>
      <c r="BC220" s="144">
        <f ca="1">IF(BC$13="",0,CHOOSE(Detalhamento.OpçãoServiços,OFFSET(Import.PLQ,$A220-1,BC$15-1,1,1),IF($E220&lt;&gt;1,IF(ISNUMBER(INDEX(Import.PLE,Detalhamento!$E220,Detalhamento!BC$15)),IF(INDEX(Import.PLE,Detalhamento!$E220,Detalhamento!BC$15)&lt;=mediçao,OFFSET(Import.PLQ,$A220-1,BC$15-1,1,1),0),0),PLE!$AA$28*OFFSET(Import.PLQ,$A220-1,BC$15-1,1,1)),IF($E220&lt;&gt;1,IF(ISNUMBER(INDEX(Import.PLE,Detalhamento!$E220,Detalhamento!BC$15)),IF(INDEX(Import.PLE,Detalhamento!$E220,Detalhamento!BC$15)&lt;=mediçao,0,OFFSET(Import.PLQ,$A220-1,BC$15-1,1,1)),OFFSET(Import.PLQ,$A220-1,BC$15-1,1,1)),(1-PLE!$AA$28)*OFFSET(Import.PLQ,$A220-1,BC$15-1,1,1))))</f>
        <v>0</v>
      </c>
      <c r="BD220" s="144">
        <f ca="1">IF(BD$13="",0,CHOOSE(Detalhamento.OpçãoServiços,OFFSET(Import.PLQ,$A220-1,BD$15-1,1,1),IF($E220&lt;&gt;1,IF(ISNUMBER(INDEX(Import.PLE,Detalhamento!$E220,Detalhamento!BD$15)),IF(INDEX(Import.PLE,Detalhamento!$E220,Detalhamento!BD$15)&lt;=mediçao,OFFSET(Import.PLQ,$A220-1,BD$15-1,1,1),0),0),PLE!$AA$28*OFFSET(Import.PLQ,$A220-1,BD$15-1,1,1)),IF($E220&lt;&gt;1,IF(ISNUMBER(INDEX(Import.PLE,Detalhamento!$E220,Detalhamento!BD$15)),IF(INDEX(Import.PLE,Detalhamento!$E220,Detalhamento!BD$15)&lt;=mediçao,0,OFFSET(Import.PLQ,$A220-1,BD$15-1,1,1)),OFFSET(Import.PLQ,$A220-1,BD$15-1,1,1)),(1-PLE!$AA$28)*OFFSET(Import.PLQ,$A220-1,BD$15-1,1,1))))</f>
        <v>0</v>
      </c>
      <c r="BE220" s="144">
        <f ca="1">IF(BE$13="",0,CHOOSE(Detalhamento.OpçãoServiços,OFFSET(Import.PLQ,$A220-1,BE$15-1,1,1),IF($E220&lt;&gt;1,IF(ISNUMBER(INDEX(Import.PLE,Detalhamento!$E220,Detalhamento!BE$15)),IF(INDEX(Import.PLE,Detalhamento!$E220,Detalhamento!BE$15)&lt;=mediçao,OFFSET(Import.PLQ,$A220-1,BE$15-1,1,1),0),0),PLE!$AA$28*OFFSET(Import.PLQ,$A220-1,BE$15-1,1,1)),IF($E220&lt;&gt;1,IF(ISNUMBER(INDEX(Import.PLE,Detalhamento!$E220,Detalhamento!BE$15)),IF(INDEX(Import.PLE,Detalhamento!$E220,Detalhamento!BE$15)&lt;=mediçao,0,OFFSET(Import.PLQ,$A220-1,BE$15-1,1,1)),OFFSET(Import.PLQ,$A220-1,BE$15-1,1,1)),(1-PLE!$AA$28)*OFFSET(Import.PLQ,$A220-1,BE$15-1,1,1))))</f>
        <v>0</v>
      </c>
      <c r="BF220" s="144">
        <f ca="1">IF(BF$13="",0,CHOOSE(Detalhamento.OpçãoServiços,OFFSET(Import.PLQ,$A220-1,BF$15-1,1,1),IF($E220&lt;&gt;1,IF(ISNUMBER(INDEX(Import.PLE,Detalhamento!$E220,Detalhamento!BF$15)),IF(INDEX(Import.PLE,Detalhamento!$E220,Detalhamento!BF$15)&lt;=mediçao,OFFSET(Import.PLQ,$A220-1,BF$15-1,1,1),0),0),PLE!$AA$28*OFFSET(Import.PLQ,$A220-1,BF$15-1,1,1)),IF($E220&lt;&gt;1,IF(ISNUMBER(INDEX(Import.PLE,Detalhamento!$E220,Detalhamento!BF$15)),IF(INDEX(Import.PLE,Detalhamento!$E220,Detalhamento!BF$15)&lt;=mediçao,0,OFFSET(Import.PLQ,$A220-1,BF$15-1,1,1)),OFFSET(Import.PLQ,$A220-1,BF$15-1,1,1)),(1-PLE!$AA$28)*OFFSET(Import.PLQ,$A220-1,BF$15-1,1,1))))</f>
        <v>0</v>
      </c>
      <c r="BG220" s="144">
        <f ca="1">IF(BG$13="",0,CHOOSE(Detalhamento.OpçãoServiços,OFFSET(Import.PLQ,$A220-1,BG$15-1,1,1),IF($E220&lt;&gt;1,IF(ISNUMBER(INDEX(Import.PLE,Detalhamento!$E220,Detalhamento!BG$15)),IF(INDEX(Import.PLE,Detalhamento!$E220,Detalhamento!BG$15)&lt;=mediçao,OFFSET(Import.PLQ,$A220-1,BG$15-1,1,1),0),0),PLE!$AA$28*OFFSET(Import.PLQ,$A220-1,BG$15-1,1,1)),IF($E220&lt;&gt;1,IF(ISNUMBER(INDEX(Import.PLE,Detalhamento!$E220,Detalhamento!BG$15)),IF(INDEX(Import.PLE,Detalhamento!$E220,Detalhamento!BG$15)&lt;=mediçao,0,OFFSET(Import.PLQ,$A220-1,BG$15-1,1,1)),OFFSET(Import.PLQ,$A220-1,BG$15-1,1,1)),(1-PLE!$AA$28)*OFFSET(Import.PLQ,$A220-1,BG$15-1,1,1))))</f>
        <v>0</v>
      </c>
      <c r="BH220" s="144">
        <f ca="1">IF(BH$13="",0,CHOOSE(Detalhamento.OpçãoServiços,OFFSET(Import.PLQ,$A220-1,BH$15-1,1,1),IF($E220&lt;&gt;1,IF(ISNUMBER(INDEX(Import.PLE,Detalhamento!$E220,Detalhamento!BH$15)),IF(INDEX(Import.PLE,Detalhamento!$E220,Detalhamento!BH$15)&lt;=mediçao,OFFSET(Import.PLQ,$A220-1,BH$15-1,1,1),0),0),PLE!$AA$28*OFFSET(Import.PLQ,$A220-1,BH$15-1,1,1)),IF($E220&lt;&gt;1,IF(ISNUMBER(INDEX(Import.PLE,Detalhamento!$E220,Detalhamento!BH$15)),IF(INDEX(Import.PLE,Detalhamento!$E220,Detalhamento!BH$15)&lt;=mediçao,0,OFFSET(Import.PLQ,$A220-1,BH$15-1,1,1)),OFFSET(Import.PLQ,$A220-1,BH$15-1,1,1)),(1-PLE!$AA$28)*OFFSET(Import.PLQ,$A220-1,BH$15-1,1,1))))</f>
        <v>0</v>
      </c>
      <c r="BI220" s="144">
        <f ca="1">IF(BI$13="",0,CHOOSE(Detalhamento.OpçãoServiços,OFFSET(Import.PLQ,$A220-1,BI$15-1,1,1),IF($E220&lt;&gt;1,IF(ISNUMBER(INDEX(Import.PLE,Detalhamento!$E220,Detalhamento!BI$15)),IF(INDEX(Import.PLE,Detalhamento!$E220,Detalhamento!BI$15)&lt;=mediçao,OFFSET(Import.PLQ,$A220-1,BI$15-1,1,1),0),0),PLE!$AA$28*OFFSET(Import.PLQ,$A220-1,BI$15-1,1,1)),IF($E220&lt;&gt;1,IF(ISNUMBER(INDEX(Import.PLE,Detalhamento!$E220,Detalhamento!BI$15)),IF(INDEX(Import.PLE,Detalhamento!$E220,Detalhamento!BI$15)&lt;=mediçao,0,OFFSET(Import.PLQ,$A220-1,BI$15-1,1,1)),OFFSET(Import.PLQ,$A220-1,BI$15-1,1,1)),(1-PLE!$AA$28)*OFFSET(Import.PLQ,$A220-1,BI$15-1,1,1))))</f>
        <v>0</v>
      </c>
    </row>
    <row r="221" spans="1:61" ht="30" x14ac:dyDescent="0.2">
      <c r="A221" s="155">
        <v>177</v>
      </c>
      <c r="B221" s="21" t="str">
        <f t="shared" ca="1" si="33"/>
        <v>Serviço</v>
      </c>
      <c r="E221" s="153">
        <f t="shared" ca="1" si="34"/>
        <v>25</v>
      </c>
      <c r="F221" s="154">
        <f t="shared" ca="1" si="35"/>
        <v>250177</v>
      </c>
      <c r="G221" s="154" t="str">
        <f t="shared" ca="1" si="38"/>
        <v>2.7.2</v>
      </c>
      <c r="H221" s="182" t="str">
        <f t="shared" ca="1" si="38"/>
        <v>CONTRAPISO EM ARGAMASSA PRONTA, PREPARO MANUAL, APLICADO EM ÁREAS MOLHADAS SOBRE IMPERMEABILIZAÇÃO, ESPESSURA 4CM. AF_06/2014</v>
      </c>
      <c r="I221" s="37" t="str">
        <f t="shared" ca="1" si="36"/>
        <v>M2</v>
      </c>
      <c r="J221" s="144">
        <f t="shared" ca="1" si="37"/>
        <v>39.78</v>
      </c>
      <c r="K221" s="67"/>
      <c r="L221" s="144">
        <f ca="1">IF(L$13="",0,CHOOSE(Detalhamento.OpçãoServiços,OFFSET(Import.PLQ,$A221-1,L$15-1,1,1),IF($E221&lt;&gt;1,IF(ISNUMBER(INDEX(Import.PLE,Detalhamento!$E221,Detalhamento!L$15)),IF(INDEX(Import.PLE,Detalhamento!$E221,Detalhamento!L$15)&lt;=mediçao,OFFSET(Import.PLQ,$A221-1,L$15-1,1,1),0),0),PLE!$AA$28*OFFSET(Import.PLQ,$A221-1,L$15-1,1,1)),IF($E221&lt;&gt;1,IF(ISNUMBER(INDEX(Import.PLE,Detalhamento!$E221,Detalhamento!L$15)),IF(INDEX(Import.PLE,Detalhamento!$E221,Detalhamento!L$15)&lt;=mediçao,0,OFFSET(Import.PLQ,$A221-1,L$15-1,1,1)),OFFSET(Import.PLQ,$A221-1,L$15-1,1,1)),(1-PLE!$AA$28)*OFFSET(Import.PLQ,$A221-1,L$15-1,1,1))))</f>
        <v>39.78</v>
      </c>
      <c r="M221" s="144">
        <f ca="1">IF(M$13="",0,CHOOSE(Detalhamento.OpçãoServiços,OFFSET(Import.PLQ,$A221-1,M$15-1,1,1),IF($E221&lt;&gt;1,IF(ISNUMBER(INDEX(Import.PLE,Detalhamento!$E221,Detalhamento!M$15)),IF(INDEX(Import.PLE,Detalhamento!$E221,Detalhamento!M$15)&lt;=mediçao,OFFSET(Import.PLQ,$A221-1,M$15-1,1,1),0),0),PLE!$AA$28*OFFSET(Import.PLQ,$A221-1,M$15-1,1,1)),IF($E221&lt;&gt;1,IF(ISNUMBER(INDEX(Import.PLE,Detalhamento!$E221,Detalhamento!M$15)),IF(INDEX(Import.PLE,Detalhamento!$E221,Detalhamento!M$15)&lt;=mediçao,0,OFFSET(Import.PLQ,$A221-1,M$15-1,1,1)),OFFSET(Import.PLQ,$A221-1,M$15-1,1,1)),(1-PLE!$AA$28)*OFFSET(Import.PLQ,$A221-1,M$15-1,1,1))))</f>
        <v>0</v>
      </c>
      <c r="N221" s="144">
        <f ca="1">IF(N$13="",0,CHOOSE(Detalhamento.OpçãoServiços,OFFSET(Import.PLQ,$A221-1,N$15-1,1,1),IF($E221&lt;&gt;1,IF(ISNUMBER(INDEX(Import.PLE,Detalhamento!$E221,Detalhamento!N$15)),IF(INDEX(Import.PLE,Detalhamento!$E221,Detalhamento!N$15)&lt;=mediçao,OFFSET(Import.PLQ,$A221-1,N$15-1,1,1),0),0),PLE!$AA$28*OFFSET(Import.PLQ,$A221-1,N$15-1,1,1)),IF($E221&lt;&gt;1,IF(ISNUMBER(INDEX(Import.PLE,Detalhamento!$E221,Detalhamento!N$15)),IF(INDEX(Import.PLE,Detalhamento!$E221,Detalhamento!N$15)&lt;=mediçao,0,OFFSET(Import.PLQ,$A221-1,N$15-1,1,1)),OFFSET(Import.PLQ,$A221-1,N$15-1,1,1)),(1-PLE!$AA$28)*OFFSET(Import.PLQ,$A221-1,N$15-1,1,1))))</f>
        <v>0</v>
      </c>
      <c r="O221" s="144">
        <f ca="1">IF(O$13="",0,CHOOSE(Detalhamento.OpçãoServiços,OFFSET(Import.PLQ,$A221-1,O$15-1,1,1),IF($E221&lt;&gt;1,IF(ISNUMBER(INDEX(Import.PLE,Detalhamento!$E221,Detalhamento!O$15)),IF(INDEX(Import.PLE,Detalhamento!$E221,Detalhamento!O$15)&lt;=mediçao,OFFSET(Import.PLQ,$A221-1,O$15-1,1,1),0),0),PLE!$AA$28*OFFSET(Import.PLQ,$A221-1,O$15-1,1,1)),IF($E221&lt;&gt;1,IF(ISNUMBER(INDEX(Import.PLE,Detalhamento!$E221,Detalhamento!O$15)),IF(INDEX(Import.PLE,Detalhamento!$E221,Detalhamento!O$15)&lt;=mediçao,0,OFFSET(Import.PLQ,$A221-1,O$15-1,1,1)),OFFSET(Import.PLQ,$A221-1,O$15-1,1,1)),(1-PLE!$AA$28)*OFFSET(Import.PLQ,$A221-1,O$15-1,1,1))))</f>
        <v>0</v>
      </c>
      <c r="P221" s="144">
        <f ca="1">IF(P$13="",0,CHOOSE(Detalhamento.OpçãoServiços,OFFSET(Import.PLQ,$A221-1,P$15-1,1,1),IF($E221&lt;&gt;1,IF(ISNUMBER(INDEX(Import.PLE,Detalhamento!$E221,Detalhamento!P$15)),IF(INDEX(Import.PLE,Detalhamento!$E221,Detalhamento!P$15)&lt;=mediçao,OFFSET(Import.PLQ,$A221-1,P$15-1,1,1),0),0),PLE!$AA$28*OFFSET(Import.PLQ,$A221-1,P$15-1,1,1)),IF($E221&lt;&gt;1,IF(ISNUMBER(INDEX(Import.PLE,Detalhamento!$E221,Detalhamento!P$15)),IF(INDEX(Import.PLE,Detalhamento!$E221,Detalhamento!P$15)&lt;=mediçao,0,OFFSET(Import.PLQ,$A221-1,P$15-1,1,1)),OFFSET(Import.PLQ,$A221-1,P$15-1,1,1)),(1-PLE!$AA$28)*OFFSET(Import.PLQ,$A221-1,P$15-1,1,1))))</f>
        <v>0</v>
      </c>
      <c r="Q221" s="144">
        <f ca="1">IF(Q$13="",0,CHOOSE(Detalhamento.OpçãoServiços,OFFSET(Import.PLQ,$A221-1,Q$15-1,1,1),IF($E221&lt;&gt;1,IF(ISNUMBER(INDEX(Import.PLE,Detalhamento!$E221,Detalhamento!Q$15)),IF(INDEX(Import.PLE,Detalhamento!$E221,Detalhamento!Q$15)&lt;=mediçao,OFFSET(Import.PLQ,$A221-1,Q$15-1,1,1),0),0),PLE!$AA$28*OFFSET(Import.PLQ,$A221-1,Q$15-1,1,1)),IF($E221&lt;&gt;1,IF(ISNUMBER(INDEX(Import.PLE,Detalhamento!$E221,Detalhamento!Q$15)),IF(INDEX(Import.PLE,Detalhamento!$E221,Detalhamento!Q$15)&lt;=mediçao,0,OFFSET(Import.PLQ,$A221-1,Q$15-1,1,1)),OFFSET(Import.PLQ,$A221-1,Q$15-1,1,1)),(1-PLE!$AA$28)*OFFSET(Import.PLQ,$A221-1,Q$15-1,1,1))))</f>
        <v>0</v>
      </c>
      <c r="R221" s="144">
        <f ca="1">IF(R$13="",0,CHOOSE(Detalhamento.OpçãoServiços,OFFSET(Import.PLQ,$A221-1,R$15-1,1,1),IF($E221&lt;&gt;1,IF(ISNUMBER(INDEX(Import.PLE,Detalhamento!$E221,Detalhamento!R$15)),IF(INDEX(Import.PLE,Detalhamento!$E221,Detalhamento!R$15)&lt;=mediçao,OFFSET(Import.PLQ,$A221-1,R$15-1,1,1),0),0),PLE!$AA$28*OFFSET(Import.PLQ,$A221-1,R$15-1,1,1)),IF($E221&lt;&gt;1,IF(ISNUMBER(INDEX(Import.PLE,Detalhamento!$E221,Detalhamento!R$15)),IF(INDEX(Import.PLE,Detalhamento!$E221,Detalhamento!R$15)&lt;=mediçao,0,OFFSET(Import.PLQ,$A221-1,R$15-1,1,1)),OFFSET(Import.PLQ,$A221-1,R$15-1,1,1)),(1-PLE!$AA$28)*OFFSET(Import.PLQ,$A221-1,R$15-1,1,1))))</f>
        <v>0</v>
      </c>
      <c r="S221" s="144">
        <f ca="1">IF(S$13="",0,CHOOSE(Detalhamento.OpçãoServiços,OFFSET(Import.PLQ,$A221-1,S$15-1,1,1),IF($E221&lt;&gt;1,IF(ISNUMBER(INDEX(Import.PLE,Detalhamento!$E221,Detalhamento!S$15)),IF(INDEX(Import.PLE,Detalhamento!$E221,Detalhamento!S$15)&lt;=mediçao,OFFSET(Import.PLQ,$A221-1,S$15-1,1,1),0),0),PLE!$AA$28*OFFSET(Import.PLQ,$A221-1,S$15-1,1,1)),IF($E221&lt;&gt;1,IF(ISNUMBER(INDEX(Import.PLE,Detalhamento!$E221,Detalhamento!S$15)),IF(INDEX(Import.PLE,Detalhamento!$E221,Detalhamento!S$15)&lt;=mediçao,0,OFFSET(Import.PLQ,$A221-1,S$15-1,1,1)),OFFSET(Import.PLQ,$A221-1,S$15-1,1,1)),(1-PLE!$AA$28)*OFFSET(Import.PLQ,$A221-1,S$15-1,1,1))))</f>
        <v>0</v>
      </c>
      <c r="T221" s="144">
        <f ca="1">IF(T$13="",0,CHOOSE(Detalhamento.OpçãoServiços,OFFSET(Import.PLQ,$A221-1,T$15-1,1,1),IF($E221&lt;&gt;1,IF(ISNUMBER(INDEX(Import.PLE,Detalhamento!$E221,Detalhamento!T$15)),IF(INDEX(Import.PLE,Detalhamento!$E221,Detalhamento!T$15)&lt;=mediçao,OFFSET(Import.PLQ,$A221-1,T$15-1,1,1),0),0),PLE!$AA$28*OFFSET(Import.PLQ,$A221-1,T$15-1,1,1)),IF($E221&lt;&gt;1,IF(ISNUMBER(INDEX(Import.PLE,Detalhamento!$E221,Detalhamento!T$15)),IF(INDEX(Import.PLE,Detalhamento!$E221,Detalhamento!T$15)&lt;=mediçao,0,OFFSET(Import.PLQ,$A221-1,T$15-1,1,1)),OFFSET(Import.PLQ,$A221-1,T$15-1,1,1)),(1-PLE!$AA$28)*OFFSET(Import.PLQ,$A221-1,T$15-1,1,1))))</f>
        <v>0</v>
      </c>
      <c r="U221" s="144">
        <f ca="1">IF(U$13="",0,CHOOSE(Detalhamento.OpçãoServiços,OFFSET(Import.PLQ,$A221-1,U$15-1,1,1),IF($E221&lt;&gt;1,IF(ISNUMBER(INDEX(Import.PLE,Detalhamento!$E221,Detalhamento!U$15)),IF(INDEX(Import.PLE,Detalhamento!$E221,Detalhamento!U$15)&lt;=mediçao,OFFSET(Import.PLQ,$A221-1,U$15-1,1,1),0),0),PLE!$AA$28*OFFSET(Import.PLQ,$A221-1,U$15-1,1,1)),IF($E221&lt;&gt;1,IF(ISNUMBER(INDEX(Import.PLE,Detalhamento!$E221,Detalhamento!U$15)),IF(INDEX(Import.PLE,Detalhamento!$E221,Detalhamento!U$15)&lt;=mediçao,0,OFFSET(Import.PLQ,$A221-1,U$15-1,1,1)),OFFSET(Import.PLQ,$A221-1,U$15-1,1,1)),(1-PLE!$AA$28)*OFFSET(Import.PLQ,$A221-1,U$15-1,1,1))))</f>
        <v>0</v>
      </c>
      <c r="V221" s="144">
        <f ca="1">IF(V$13="",0,CHOOSE(Detalhamento.OpçãoServiços,OFFSET(Import.PLQ,$A221-1,V$15-1,1,1),IF($E221&lt;&gt;1,IF(ISNUMBER(INDEX(Import.PLE,Detalhamento!$E221,Detalhamento!V$15)),IF(INDEX(Import.PLE,Detalhamento!$E221,Detalhamento!V$15)&lt;=mediçao,OFFSET(Import.PLQ,$A221-1,V$15-1,1,1),0),0),PLE!$AA$28*OFFSET(Import.PLQ,$A221-1,V$15-1,1,1)),IF($E221&lt;&gt;1,IF(ISNUMBER(INDEX(Import.PLE,Detalhamento!$E221,Detalhamento!V$15)),IF(INDEX(Import.PLE,Detalhamento!$E221,Detalhamento!V$15)&lt;=mediçao,0,OFFSET(Import.PLQ,$A221-1,V$15-1,1,1)),OFFSET(Import.PLQ,$A221-1,V$15-1,1,1)),(1-PLE!$AA$28)*OFFSET(Import.PLQ,$A221-1,V$15-1,1,1))))</f>
        <v>0</v>
      </c>
      <c r="W221" s="144">
        <f ca="1">IF(W$13="",0,CHOOSE(Detalhamento.OpçãoServiços,OFFSET(Import.PLQ,$A221-1,W$15-1,1,1),IF($E221&lt;&gt;1,IF(ISNUMBER(INDEX(Import.PLE,Detalhamento!$E221,Detalhamento!W$15)),IF(INDEX(Import.PLE,Detalhamento!$E221,Detalhamento!W$15)&lt;=mediçao,OFFSET(Import.PLQ,$A221-1,W$15-1,1,1),0),0),PLE!$AA$28*OFFSET(Import.PLQ,$A221-1,W$15-1,1,1)),IF($E221&lt;&gt;1,IF(ISNUMBER(INDEX(Import.PLE,Detalhamento!$E221,Detalhamento!W$15)),IF(INDEX(Import.PLE,Detalhamento!$E221,Detalhamento!W$15)&lt;=mediçao,0,OFFSET(Import.PLQ,$A221-1,W$15-1,1,1)),OFFSET(Import.PLQ,$A221-1,W$15-1,1,1)),(1-PLE!$AA$28)*OFFSET(Import.PLQ,$A221-1,W$15-1,1,1))))</f>
        <v>0</v>
      </c>
      <c r="X221" s="144">
        <f ca="1">IF(X$13="",0,CHOOSE(Detalhamento.OpçãoServiços,OFFSET(Import.PLQ,$A221-1,X$15-1,1,1),IF($E221&lt;&gt;1,IF(ISNUMBER(INDEX(Import.PLE,Detalhamento!$E221,Detalhamento!X$15)),IF(INDEX(Import.PLE,Detalhamento!$E221,Detalhamento!X$15)&lt;=mediçao,OFFSET(Import.PLQ,$A221-1,X$15-1,1,1),0),0),PLE!$AA$28*OFFSET(Import.PLQ,$A221-1,X$15-1,1,1)),IF($E221&lt;&gt;1,IF(ISNUMBER(INDEX(Import.PLE,Detalhamento!$E221,Detalhamento!X$15)),IF(INDEX(Import.PLE,Detalhamento!$E221,Detalhamento!X$15)&lt;=mediçao,0,OFFSET(Import.PLQ,$A221-1,X$15-1,1,1)),OFFSET(Import.PLQ,$A221-1,X$15-1,1,1)),(1-PLE!$AA$28)*OFFSET(Import.PLQ,$A221-1,X$15-1,1,1))))</f>
        <v>0</v>
      </c>
      <c r="Y221" s="144">
        <f ca="1">IF(Y$13="",0,CHOOSE(Detalhamento.OpçãoServiços,OFFSET(Import.PLQ,$A221-1,Y$15-1,1,1),IF($E221&lt;&gt;1,IF(ISNUMBER(INDEX(Import.PLE,Detalhamento!$E221,Detalhamento!Y$15)),IF(INDEX(Import.PLE,Detalhamento!$E221,Detalhamento!Y$15)&lt;=mediçao,OFFSET(Import.PLQ,$A221-1,Y$15-1,1,1),0),0),PLE!$AA$28*OFFSET(Import.PLQ,$A221-1,Y$15-1,1,1)),IF($E221&lt;&gt;1,IF(ISNUMBER(INDEX(Import.PLE,Detalhamento!$E221,Detalhamento!Y$15)),IF(INDEX(Import.PLE,Detalhamento!$E221,Detalhamento!Y$15)&lt;=mediçao,0,OFFSET(Import.PLQ,$A221-1,Y$15-1,1,1)),OFFSET(Import.PLQ,$A221-1,Y$15-1,1,1)),(1-PLE!$AA$28)*OFFSET(Import.PLQ,$A221-1,Y$15-1,1,1))))</f>
        <v>0</v>
      </c>
      <c r="Z221" s="144">
        <f ca="1">IF(Z$13="",0,CHOOSE(Detalhamento.OpçãoServiços,OFFSET(Import.PLQ,$A221-1,Z$15-1,1,1),IF($E221&lt;&gt;1,IF(ISNUMBER(INDEX(Import.PLE,Detalhamento!$E221,Detalhamento!Z$15)),IF(INDEX(Import.PLE,Detalhamento!$E221,Detalhamento!Z$15)&lt;=mediçao,OFFSET(Import.PLQ,$A221-1,Z$15-1,1,1),0),0),PLE!$AA$28*OFFSET(Import.PLQ,$A221-1,Z$15-1,1,1)),IF($E221&lt;&gt;1,IF(ISNUMBER(INDEX(Import.PLE,Detalhamento!$E221,Detalhamento!Z$15)),IF(INDEX(Import.PLE,Detalhamento!$E221,Detalhamento!Z$15)&lt;=mediçao,0,OFFSET(Import.PLQ,$A221-1,Z$15-1,1,1)),OFFSET(Import.PLQ,$A221-1,Z$15-1,1,1)),(1-PLE!$AA$28)*OFFSET(Import.PLQ,$A221-1,Z$15-1,1,1))))</f>
        <v>0</v>
      </c>
      <c r="AA221" s="144">
        <f ca="1">IF(AA$13="",0,CHOOSE(Detalhamento.OpçãoServiços,OFFSET(Import.PLQ,$A221-1,AA$15-1,1,1),IF($E221&lt;&gt;1,IF(ISNUMBER(INDEX(Import.PLE,Detalhamento!$E221,Detalhamento!AA$15)),IF(INDEX(Import.PLE,Detalhamento!$E221,Detalhamento!AA$15)&lt;=mediçao,OFFSET(Import.PLQ,$A221-1,AA$15-1,1,1),0),0),PLE!$AA$28*OFFSET(Import.PLQ,$A221-1,AA$15-1,1,1)),IF($E221&lt;&gt;1,IF(ISNUMBER(INDEX(Import.PLE,Detalhamento!$E221,Detalhamento!AA$15)),IF(INDEX(Import.PLE,Detalhamento!$E221,Detalhamento!AA$15)&lt;=mediçao,0,OFFSET(Import.PLQ,$A221-1,AA$15-1,1,1)),OFFSET(Import.PLQ,$A221-1,AA$15-1,1,1)),(1-PLE!$AA$28)*OFFSET(Import.PLQ,$A221-1,AA$15-1,1,1))))</f>
        <v>0</v>
      </c>
      <c r="AB221" s="144">
        <f ca="1">IF(AB$13="",0,CHOOSE(Detalhamento.OpçãoServiços,OFFSET(Import.PLQ,$A221-1,AB$15-1,1,1),IF($E221&lt;&gt;1,IF(ISNUMBER(INDEX(Import.PLE,Detalhamento!$E221,Detalhamento!AB$15)),IF(INDEX(Import.PLE,Detalhamento!$E221,Detalhamento!AB$15)&lt;=mediçao,OFFSET(Import.PLQ,$A221-1,AB$15-1,1,1),0),0),PLE!$AA$28*OFFSET(Import.PLQ,$A221-1,AB$15-1,1,1)),IF($E221&lt;&gt;1,IF(ISNUMBER(INDEX(Import.PLE,Detalhamento!$E221,Detalhamento!AB$15)),IF(INDEX(Import.PLE,Detalhamento!$E221,Detalhamento!AB$15)&lt;=mediçao,0,OFFSET(Import.PLQ,$A221-1,AB$15-1,1,1)),OFFSET(Import.PLQ,$A221-1,AB$15-1,1,1)),(1-PLE!$AA$28)*OFFSET(Import.PLQ,$A221-1,AB$15-1,1,1))))</f>
        <v>0</v>
      </c>
      <c r="AC221" s="144">
        <f ca="1">IF(AC$13="",0,CHOOSE(Detalhamento.OpçãoServiços,OFFSET(Import.PLQ,$A221-1,AC$15-1,1,1),IF($E221&lt;&gt;1,IF(ISNUMBER(INDEX(Import.PLE,Detalhamento!$E221,Detalhamento!AC$15)),IF(INDEX(Import.PLE,Detalhamento!$E221,Detalhamento!AC$15)&lt;=mediçao,OFFSET(Import.PLQ,$A221-1,AC$15-1,1,1),0),0),PLE!$AA$28*OFFSET(Import.PLQ,$A221-1,AC$15-1,1,1)),IF($E221&lt;&gt;1,IF(ISNUMBER(INDEX(Import.PLE,Detalhamento!$E221,Detalhamento!AC$15)),IF(INDEX(Import.PLE,Detalhamento!$E221,Detalhamento!AC$15)&lt;=mediçao,0,OFFSET(Import.PLQ,$A221-1,AC$15-1,1,1)),OFFSET(Import.PLQ,$A221-1,AC$15-1,1,1)),(1-PLE!$AA$28)*OFFSET(Import.PLQ,$A221-1,AC$15-1,1,1))))</f>
        <v>0</v>
      </c>
      <c r="AD221" s="144">
        <f ca="1">IF(AD$13="",0,CHOOSE(Detalhamento.OpçãoServiços,OFFSET(Import.PLQ,$A221-1,AD$15-1,1,1),IF($E221&lt;&gt;1,IF(ISNUMBER(INDEX(Import.PLE,Detalhamento!$E221,Detalhamento!AD$15)),IF(INDEX(Import.PLE,Detalhamento!$E221,Detalhamento!AD$15)&lt;=mediçao,OFFSET(Import.PLQ,$A221-1,AD$15-1,1,1),0),0),PLE!$AA$28*OFFSET(Import.PLQ,$A221-1,AD$15-1,1,1)),IF($E221&lt;&gt;1,IF(ISNUMBER(INDEX(Import.PLE,Detalhamento!$E221,Detalhamento!AD$15)),IF(INDEX(Import.PLE,Detalhamento!$E221,Detalhamento!AD$15)&lt;=mediçao,0,OFFSET(Import.PLQ,$A221-1,AD$15-1,1,1)),OFFSET(Import.PLQ,$A221-1,AD$15-1,1,1)),(1-PLE!$AA$28)*OFFSET(Import.PLQ,$A221-1,AD$15-1,1,1))))</f>
        <v>0</v>
      </c>
      <c r="AE221" s="144">
        <f ca="1">IF(AE$13="",0,CHOOSE(Detalhamento.OpçãoServiços,OFFSET(Import.PLQ,$A221-1,AE$15-1,1,1),IF($E221&lt;&gt;1,IF(ISNUMBER(INDEX(Import.PLE,Detalhamento!$E221,Detalhamento!AE$15)),IF(INDEX(Import.PLE,Detalhamento!$E221,Detalhamento!AE$15)&lt;=mediçao,OFFSET(Import.PLQ,$A221-1,AE$15-1,1,1),0),0),PLE!$AA$28*OFFSET(Import.PLQ,$A221-1,AE$15-1,1,1)),IF($E221&lt;&gt;1,IF(ISNUMBER(INDEX(Import.PLE,Detalhamento!$E221,Detalhamento!AE$15)),IF(INDEX(Import.PLE,Detalhamento!$E221,Detalhamento!AE$15)&lt;=mediçao,0,OFFSET(Import.PLQ,$A221-1,AE$15-1,1,1)),OFFSET(Import.PLQ,$A221-1,AE$15-1,1,1)),(1-PLE!$AA$28)*OFFSET(Import.PLQ,$A221-1,AE$15-1,1,1))))</f>
        <v>0</v>
      </c>
      <c r="AF221" s="144">
        <f ca="1">IF(AF$13="",0,CHOOSE(Detalhamento.OpçãoServiços,OFFSET(Import.PLQ,$A221-1,AF$15-1,1,1),IF($E221&lt;&gt;1,IF(ISNUMBER(INDEX(Import.PLE,Detalhamento!$E221,Detalhamento!AF$15)),IF(INDEX(Import.PLE,Detalhamento!$E221,Detalhamento!AF$15)&lt;=mediçao,OFFSET(Import.PLQ,$A221-1,AF$15-1,1,1),0),0),PLE!$AA$28*OFFSET(Import.PLQ,$A221-1,AF$15-1,1,1)),IF($E221&lt;&gt;1,IF(ISNUMBER(INDEX(Import.PLE,Detalhamento!$E221,Detalhamento!AF$15)),IF(INDEX(Import.PLE,Detalhamento!$E221,Detalhamento!AF$15)&lt;=mediçao,0,OFFSET(Import.PLQ,$A221-1,AF$15-1,1,1)),OFFSET(Import.PLQ,$A221-1,AF$15-1,1,1)),(1-PLE!$AA$28)*OFFSET(Import.PLQ,$A221-1,AF$15-1,1,1))))</f>
        <v>0</v>
      </c>
      <c r="AG221" s="144">
        <f ca="1">IF(AG$13="",0,CHOOSE(Detalhamento.OpçãoServiços,OFFSET(Import.PLQ,$A221-1,AG$15-1,1,1),IF($E221&lt;&gt;1,IF(ISNUMBER(INDEX(Import.PLE,Detalhamento!$E221,Detalhamento!AG$15)),IF(INDEX(Import.PLE,Detalhamento!$E221,Detalhamento!AG$15)&lt;=mediçao,OFFSET(Import.PLQ,$A221-1,AG$15-1,1,1),0),0),PLE!$AA$28*OFFSET(Import.PLQ,$A221-1,AG$15-1,1,1)),IF($E221&lt;&gt;1,IF(ISNUMBER(INDEX(Import.PLE,Detalhamento!$E221,Detalhamento!AG$15)),IF(INDEX(Import.PLE,Detalhamento!$E221,Detalhamento!AG$15)&lt;=mediçao,0,OFFSET(Import.PLQ,$A221-1,AG$15-1,1,1)),OFFSET(Import.PLQ,$A221-1,AG$15-1,1,1)),(1-PLE!$AA$28)*OFFSET(Import.PLQ,$A221-1,AG$15-1,1,1))))</f>
        <v>0</v>
      </c>
      <c r="AH221" s="144">
        <f ca="1">IF(AH$13="",0,CHOOSE(Detalhamento.OpçãoServiços,OFFSET(Import.PLQ,$A221-1,AH$15-1,1,1),IF($E221&lt;&gt;1,IF(ISNUMBER(INDEX(Import.PLE,Detalhamento!$E221,Detalhamento!AH$15)),IF(INDEX(Import.PLE,Detalhamento!$E221,Detalhamento!AH$15)&lt;=mediçao,OFFSET(Import.PLQ,$A221-1,AH$15-1,1,1),0),0),PLE!$AA$28*OFFSET(Import.PLQ,$A221-1,AH$15-1,1,1)),IF($E221&lt;&gt;1,IF(ISNUMBER(INDEX(Import.PLE,Detalhamento!$E221,Detalhamento!AH$15)),IF(INDEX(Import.PLE,Detalhamento!$E221,Detalhamento!AH$15)&lt;=mediçao,0,OFFSET(Import.PLQ,$A221-1,AH$15-1,1,1)),OFFSET(Import.PLQ,$A221-1,AH$15-1,1,1)),(1-PLE!$AA$28)*OFFSET(Import.PLQ,$A221-1,AH$15-1,1,1))))</f>
        <v>0</v>
      </c>
      <c r="AI221" s="144">
        <f ca="1">IF(AI$13="",0,CHOOSE(Detalhamento.OpçãoServiços,OFFSET(Import.PLQ,$A221-1,AI$15-1,1,1),IF($E221&lt;&gt;1,IF(ISNUMBER(INDEX(Import.PLE,Detalhamento!$E221,Detalhamento!AI$15)),IF(INDEX(Import.PLE,Detalhamento!$E221,Detalhamento!AI$15)&lt;=mediçao,OFFSET(Import.PLQ,$A221-1,AI$15-1,1,1),0),0),PLE!$AA$28*OFFSET(Import.PLQ,$A221-1,AI$15-1,1,1)),IF($E221&lt;&gt;1,IF(ISNUMBER(INDEX(Import.PLE,Detalhamento!$E221,Detalhamento!AI$15)),IF(INDEX(Import.PLE,Detalhamento!$E221,Detalhamento!AI$15)&lt;=mediçao,0,OFFSET(Import.PLQ,$A221-1,AI$15-1,1,1)),OFFSET(Import.PLQ,$A221-1,AI$15-1,1,1)),(1-PLE!$AA$28)*OFFSET(Import.PLQ,$A221-1,AI$15-1,1,1))))</f>
        <v>0</v>
      </c>
      <c r="AJ221" s="144">
        <f ca="1">IF(AJ$13="",0,CHOOSE(Detalhamento.OpçãoServiços,OFFSET(Import.PLQ,$A221-1,AJ$15-1,1,1),IF($E221&lt;&gt;1,IF(ISNUMBER(INDEX(Import.PLE,Detalhamento!$E221,Detalhamento!AJ$15)),IF(INDEX(Import.PLE,Detalhamento!$E221,Detalhamento!AJ$15)&lt;=mediçao,OFFSET(Import.PLQ,$A221-1,AJ$15-1,1,1),0),0),PLE!$AA$28*OFFSET(Import.PLQ,$A221-1,AJ$15-1,1,1)),IF($E221&lt;&gt;1,IF(ISNUMBER(INDEX(Import.PLE,Detalhamento!$E221,Detalhamento!AJ$15)),IF(INDEX(Import.PLE,Detalhamento!$E221,Detalhamento!AJ$15)&lt;=mediçao,0,OFFSET(Import.PLQ,$A221-1,AJ$15-1,1,1)),OFFSET(Import.PLQ,$A221-1,AJ$15-1,1,1)),(1-PLE!$AA$28)*OFFSET(Import.PLQ,$A221-1,AJ$15-1,1,1))))</f>
        <v>0</v>
      </c>
      <c r="AK221" s="144">
        <f ca="1">IF(AK$13="",0,CHOOSE(Detalhamento.OpçãoServiços,OFFSET(Import.PLQ,$A221-1,AK$15-1,1,1),IF($E221&lt;&gt;1,IF(ISNUMBER(INDEX(Import.PLE,Detalhamento!$E221,Detalhamento!AK$15)),IF(INDEX(Import.PLE,Detalhamento!$E221,Detalhamento!AK$15)&lt;=mediçao,OFFSET(Import.PLQ,$A221-1,AK$15-1,1,1),0),0),PLE!$AA$28*OFFSET(Import.PLQ,$A221-1,AK$15-1,1,1)),IF($E221&lt;&gt;1,IF(ISNUMBER(INDEX(Import.PLE,Detalhamento!$E221,Detalhamento!AK$15)),IF(INDEX(Import.PLE,Detalhamento!$E221,Detalhamento!AK$15)&lt;=mediçao,0,OFFSET(Import.PLQ,$A221-1,AK$15-1,1,1)),OFFSET(Import.PLQ,$A221-1,AK$15-1,1,1)),(1-PLE!$AA$28)*OFFSET(Import.PLQ,$A221-1,AK$15-1,1,1))))</f>
        <v>0</v>
      </c>
      <c r="AL221" s="144">
        <f ca="1">IF(AL$13="",0,CHOOSE(Detalhamento.OpçãoServiços,OFFSET(Import.PLQ,$A221-1,AL$15-1,1,1),IF($E221&lt;&gt;1,IF(ISNUMBER(INDEX(Import.PLE,Detalhamento!$E221,Detalhamento!AL$15)),IF(INDEX(Import.PLE,Detalhamento!$E221,Detalhamento!AL$15)&lt;=mediçao,OFFSET(Import.PLQ,$A221-1,AL$15-1,1,1),0),0),PLE!$AA$28*OFFSET(Import.PLQ,$A221-1,AL$15-1,1,1)),IF($E221&lt;&gt;1,IF(ISNUMBER(INDEX(Import.PLE,Detalhamento!$E221,Detalhamento!AL$15)),IF(INDEX(Import.PLE,Detalhamento!$E221,Detalhamento!AL$15)&lt;=mediçao,0,OFFSET(Import.PLQ,$A221-1,AL$15-1,1,1)),OFFSET(Import.PLQ,$A221-1,AL$15-1,1,1)),(1-PLE!$AA$28)*OFFSET(Import.PLQ,$A221-1,AL$15-1,1,1))))</f>
        <v>0</v>
      </c>
      <c r="AM221" s="144">
        <f ca="1">IF(AM$13="",0,CHOOSE(Detalhamento.OpçãoServiços,OFFSET(Import.PLQ,$A221-1,AM$15-1,1,1),IF($E221&lt;&gt;1,IF(ISNUMBER(INDEX(Import.PLE,Detalhamento!$E221,Detalhamento!AM$15)),IF(INDEX(Import.PLE,Detalhamento!$E221,Detalhamento!AM$15)&lt;=mediçao,OFFSET(Import.PLQ,$A221-1,AM$15-1,1,1),0),0),PLE!$AA$28*OFFSET(Import.PLQ,$A221-1,AM$15-1,1,1)),IF($E221&lt;&gt;1,IF(ISNUMBER(INDEX(Import.PLE,Detalhamento!$E221,Detalhamento!AM$15)),IF(INDEX(Import.PLE,Detalhamento!$E221,Detalhamento!AM$15)&lt;=mediçao,0,OFFSET(Import.PLQ,$A221-1,AM$15-1,1,1)),OFFSET(Import.PLQ,$A221-1,AM$15-1,1,1)),(1-PLE!$AA$28)*OFFSET(Import.PLQ,$A221-1,AM$15-1,1,1))))</f>
        <v>0</v>
      </c>
      <c r="AN221" s="144">
        <f ca="1">IF(AN$13="",0,CHOOSE(Detalhamento.OpçãoServiços,OFFSET(Import.PLQ,$A221-1,AN$15-1,1,1),IF($E221&lt;&gt;1,IF(ISNUMBER(INDEX(Import.PLE,Detalhamento!$E221,Detalhamento!AN$15)),IF(INDEX(Import.PLE,Detalhamento!$E221,Detalhamento!AN$15)&lt;=mediçao,OFFSET(Import.PLQ,$A221-1,AN$15-1,1,1),0),0),PLE!$AA$28*OFFSET(Import.PLQ,$A221-1,AN$15-1,1,1)),IF($E221&lt;&gt;1,IF(ISNUMBER(INDEX(Import.PLE,Detalhamento!$E221,Detalhamento!AN$15)),IF(INDEX(Import.PLE,Detalhamento!$E221,Detalhamento!AN$15)&lt;=mediçao,0,OFFSET(Import.PLQ,$A221-1,AN$15-1,1,1)),OFFSET(Import.PLQ,$A221-1,AN$15-1,1,1)),(1-PLE!$AA$28)*OFFSET(Import.PLQ,$A221-1,AN$15-1,1,1))))</f>
        <v>0</v>
      </c>
      <c r="AO221" s="144">
        <f ca="1">IF(AO$13="",0,CHOOSE(Detalhamento.OpçãoServiços,OFFSET(Import.PLQ,$A221-1,AO$15-1,1,1),IF($E221&lt;&gt;1,IF(ISNUMBER(INDEX(Import.PLE,Detalhamento!$E221,Detalhamento!AO$15)),IF(INDEX(Import.PLE,Detalhamento!$E221,Detalhamento!AO$15)&lt;=mediçao,OFFSET(Import.PLQ,$A221-1,AO$15-1,1,1),0),0),PLE!$AA$28*OFFSET(Import.PLQ,$A221-1,AO$15-1,1,1)),IF($E221&lt;&gt;1,IF(ISNUMBER(INDEX(Import.PLE,Detalhamento!$E221,Detalhamento!AO$15)),IF(INDEX(Import.PLE,Detalhamento!$E221,Detalhamento!AO$15)&lt;=mediçao,0,OFFSET(Import.PLQ,$A221-1,AO$15-1,1,1)),OFFSET(Import.PLQ,$A221-1,AO$15-1,1,1)),(1-PLE!$AA$28)*OFFSET(Import.PLQ,$A221-1,AO$15-1,1,1))))</f>
        <v>0</v>
      </c>
      <c r="AP221" s="144">
        <f ca="1">IF(AP$13="",0,CHOOSE(Detalhamento.OpçãoServiços,OFFSET(Import.PLQ,$A221-1,AP$15-1,1,1),IF($E221&lt;&gt;1,IF(ISNUMBER(INDEX(Import.PLE,Detalhamento!$E221,Detalhamento!AP$15)),IF(INDEX(Import.PLE,Detalhamento!$E221,Detalhamento!AP$15)&lt;=mediçao,OFFSET(Import.PLQ,$A221-1,AP$15-1,1,1),0),0),PLE!$AA$28*OFFSET(Import.PLQ,$A221-1,AP$15-1,1,1)),IF($E221&lt;&gt;1,IF(ISNUMBER(INDEX(Import.PLE,Detalhamento!$E221,Detalhamento!AP$15)),IF(INDEX(Import.PLE,Detalhamento!$E221,Detalhamento!AP$15)&lt;=mediçao,0,OFFSET(Import.PLQ,$A221-1,AP$15-1,1,1)),OFFSET(Import.PLQ,$A221-1,AP$15-1,1,1)),(1-PLE!$AA$28)*OFFSET(Import.PLQ,$A221-1,AP$15-1,1,1))))</f>
        <v>0</v>
      </c>
      <c r="AQ221" s="144">
        <f ca="1">IF(AQ$13="",0,CHOOSE(Detalhamento.OpçãoServiços,OFFSET(Import.PLQ,$A221-1,AQ$15-1,1,1),IF($E221&lt;&gt;1,IF(ISNUMBER(INDEX(Import.PLE,Detalhamento!$E221,Detalhamento!AQ$15)),IF(INDEX(Import.PLE,Detalhamento!$E221,Detalhamento!AQ$15)&lt;=mediçao,OFFSET(Import.PLQ,$A221-1,AQ$15-1,1,1),0),0),PLE!$AA$28*OFFSET(Import.PLQ,$A221-1,AQ$15-1,1,1)),IF($E221&lt;&gt;1,IF(ISNUMBER(INDEX(Import.PLE,Detalhamento!$E221,Detalhamento!AQ$15)),IF(INDEX(Import.PLE,Detalhamento!$E221,Detalhamento!AQ$15)&lt;=mediçao,0,OFFSET(Import.PLQ,$A221-1,AQ$15-1,1,1)),OFFSET(Import.PLQ,$A221-1,AQ$15-1,1,1)),(1-PLE!$AA$28)*OFFSET(Import.PLQ,$A221-1,AQ$15-1,1,1))))</f>
        <v>0</v>
      </c>
      <c r="AR221" s="144">
        <f ca="1">IF(AR$13="",0,CHOOSE(Detalhamento.OpçãoServiços,OFFSET(Import.PLQ,$A221-1,AR$15-1,1,1),IF($E221&lt;&gt;1,IF(ISNUMBER(INDEX(Import.PLE,Detalhamento!$E221,Detalhamento!AR$15)),IF(INDEX(Import.PLE,Detalhamento!$E221,Detalhamento!AR$15)&lt;=mediçao,OFFSET(Import.PLQ,$A221-1,AR$15-1,1,1),0),0),PLE!$AA$28*OFFSET(Import.PLQ,$A221-1,AR$15-1,1,1)),IF($E221&lt;&gt;1,IF(ISNUMBER(INDEX(Import.PLE,Detalhamento!$E221,Detalhamento!AR$15)),IF(INDEX(Import.PLE,Detalhamento!$E221,Detalhamento!AR$15)&lt;=mediçao,0,OFFSET(Import.PLQ,$A221-1,AR$15-1,1,1)),OFFSET(Import.PLQ,$A221-1,AR$15-1,1,1)),(1-PLE!$AA$28)*OFFSET(Import.PLQ,$A221-1,AR$15-1,1,1))))</f>
        <v>0</v>
      </c>
      <c r="AS221" s="144">
        <f ca="1">IF(AS$13="",0,CHOOSE(Detalhamento.OpçãoServiços,OFFSET(Import.PLQ,$A221-1,AS$15-1,1,1),IF($E221&lt;&gt;1,IF(ISNUMBER(INDEX(Import.PLE,Detalhamento!$E221,Detalhamento!AS$15)),IF(INDEX(Import.PLE,Detalhamento!$E221,Detalhamento!AS$15)&lt;=mediçao,OFFSET(Import.PLQ,$A221-1,AS$15-1,1,1),0),0),PLE!$AA$28*OFFSET(Import.PLQ,$A221-1,AS$15-1,1,1)),IF($E221&lt;&gt;1,IF(ISNUMBER(INDEX(Import.PLE,Detalhamento!$E221,Detalhamento!AS$15)),IF(INDEX(Import.PLE,Detalhamento!$E221,Detalhamento!AS$15)&lt;=mediçao,0,OFFSET(Import.PLQ,$A221-1,AS$15-1,1,1)),OFFSET(Import.PLQ,$A221-1,AS$15-1,1,1)),(1-PLE!$AA$28)*OFFSET(Import.PLQ,$A221-1,AS$15-1,1,1))))</f>
        <v>0</v>
      </c>
      <c r="AT221" s="144">
        <f ca="1">IF(AT$13="",0,CHOOSE(Detalhamento.OpçãoServiços,OFFSET(Import.PLQ,$A221-1,AT$15-1,1,1),IF($E221&lt;&gt;1,IF(ISNUMBER(INDEX(Import.PLE,Detalhamento!$E221,Detalhamento!AT$15)),IF(INDEX(Import.PLE,Detalhamento!$E221,Detalhamento!AT$15)&lt;=mediçao,OFFSET(Import.PLQ,$A221-1,AT$15-1,1,1),0),0),PLE!$AA$28*OFFSET(Import.PLQ,$A221-1,AT$15-1,1,1)),IF($E221&lt;&gt;1,IF(ISNUMBER(INDEX(Import.PLE,Detalhamento!$E221,Detalhamento!AT$15)),IF(INDEX(Import.PLE,Detalhamento!$E221,Detalhamento!AT$15)&lt;=mediçao,0,OFFSET(Import.PLQ,$A221-1,AT$15-1,1,1)),OFFSET(Import.PLQ,$A221-1,AT$15-1,1,1)),(1-PLE!$AA$28)*OFFSET(Import.PLQ,$A221-1,AT$15-1,1,1))))</f>
        <v>0</v>
      </c>
      <c r="AU221" s="144">
        <f ca="1">IF(AU$13="",0,CHOOSE(Detalhamento.OpçãoServiços,OFFSET(Import.PLQ,$A221-1,AU$15-1,1,1),IF($E221&lt;&gt;1,IF(ISNUMBER(INDEX(Import.PLE,Detalhamento!$E221,Detalhamento!AU$15)),IF(INDEX(Import.PLE,Detalhamento!$E221,Detalhamento!AU$15)&lt;=mediçao,OFFSET(Import.PLQ,$A221-1,AU$15-1,1,1),0),0),PLE!$AA$28*OFFSET(Import.PLQ,$A221-1,AU$15-1,1,1)),IF($E221&lt;&gt;1,IF(ISNUMBER(INDEX(Import.PLE,Detalhamento!$E221,Detalhamento!AU$15)),IF(INDEX(Import.PLE,Detalhamento!$E221,Detalhamento!AU$15)&lt;=mediçao,0,OFFSET(Import.PLQ,$A221-1,AU$15-1,1,1)),OFFSET(Import.PLQ,$A221-1,AU$15-1,1,1)),(1-PLE!$AA$28)*OFFSET(Import.PLQ,$A221-1,AU$15-1,1,1))))</f>
        <v>0</v>
      </c>
      <c r="AV221" s="144">
        <f ca="1">IF(AV$13="",0,CHOOSE(Detalhamento.OpçãoServiços,OFFSET(Import.PLQ,$A221-1,AV$15-1,1,1),IF($E221&lt;&gt;1,IF(ISNUMBER(INDEX(Import.PLE,Detalhamento!$E221,Detalhamento!AV$15)),IF(INDEX(Import.PLE,Detalhamento!$E221,Detalhamento!AV$15)&lt;=mediçao,OFFSET(Import.PLQ,$A221-1,AV$15-1,1,1),0),0),PLE!$AA$28*OFFSET(Import.PLQ,$A221-1,AV$15-1,1,1)),IF($E221&lt;&gt;1,IF(ISNUMBER(INDEX(Import.PLE,Detalhamento!$E221,Detalhamento!AV$15)),IF(INDEX(Import.PLE,Detalhamento!$E221,Detalhamento!AV$15)&lt;=mediçao,0,OFFSET(Import.PLQ,$A221-1,AV$15-1,1,1)),OFFSET(Import.PLQ,$A221-1,AV$15-1,1,1)),(1-PLE!$AA$28)*OFFSET(Import.PLQ,$A221-1,AV$15-1,1,1))))</f>
        <v>0</v>
      </c>
      <c r="AW221" s="144">
        <f ca="1">IF(AW$13="",0,CHOOSE(Detalhamento.OpçãoServiços,OFFSET(Import.PLQ,$A221-1,AW$15-1,1,1),IF($E221&lt;&gt;1,IF(ISNUMBER(INDEX(Import.PLE,Detalhamento!$E221,Detalhamento!AW$15)),IF(INDEX(Import.PLE,Detalhamento!$E221,Detalhamento!AW$15)&lt;=mediçao,OFFSET(Import.PLQ,$A221-1,AW$15-1,1,1),0),0),PLE!$AA$28*OFFSET(Import.PLQ,$A221-1,AW$15-1,1,1)),IF($E221&lt;&gt;1,IF(ISNUMBER(INDEX(Import.PLE,Detalhamento!$E221,Detalhamento!AW$15)),IF(INDEX(Import.PLE,Detalhamento!$E221,Detalhamento!AW$15)&lt;=mediçao,0,OFFSET(Import.PLQ,$A221-1,AW$15-1,1,1)),OFFSET(Import.PLQ,$A221-1,AW$15-1,1,1)),(1-PLE!$AA$28)*OFFSET(Import.PLQ,$A221-1,AW$15-1,1,1))))</f>
        <v>0</v>
      </c>
      <c r="AX221" s="144">
        <f ca="1">IF(AX$13="",0,CHOOSE(Detalhamento.OpçãoServiços,OFFSET(Import.PLQ,$A221-1,AX$15-1,1,1),IF($E221&lt;&gt;1,IF(ISNUMBER(INDEX(Import.PLE,Detalhamento!$E221,Detalhamento!AX$15)),IF(INDEX(Import.PLE,Detalhamento!$E221,Detalhamento!AX$15)&lt;=mediçao,OFFSET(Import.PLQ,$A221-1,AX$15-1,1,1),0),0),PLE!$AA$28*OFFSET(Import.PLQ,$A221-1,AX$15-1,1,1)),IF($E221&lt;&gt;1,IF(ISNUMBER(INDEX(Import.PLE,Detalhamento!$E221,Detalhamento!AX$15)),IF(INDEX(Import.PLE,Detalhamento!$E221,Detalhamento!AX$15)&lt;=mediçao,0,OFFSET(Import.PLQ,$A221-1,AX$15-1,1,1)),OFFSET(Import.PLQ,$A221-1,AX$15-1,1,1)),(1-PLE!$AA$28)*OFFSET(Import.PLQ,$A221-1,AX$15-1,1,1))))</f>
        <v>0</v>
      </c>
      <c r="AY221" s="144">
        <f ca="1">IF(AY$13="",0,CHOOSE(Detalhamento.OpçãoServiços,OFFSET(Import.PLQ,$A221-1,AY$15-1,1,1),IF($E221&lt;&gt;1,IF(ISNUMBER(INDEX(Import.PLE,Detalhamento!$E221,Detalhamento!AY$15)),IF(INDEX(Import.PLE,Detalhamento!$E221,Detalhamento!AY$15)&lt;=mediçao,OFFSET(Import.PLQ,$A221-1,AY$15-1,1,1),0),0),PLE!$AA$28*OFFSET(Import.PLQ,$A221-1,AY$15-1,1,1)),IF($E221&lt;&gt;1,IF(ISNUMBER(INDEX(Import.PLE,Detalhamento!$E221,Detalhamento!AY$15)),IF(INDEX(Import.PLE,Detalhamento!$E221,Detalhamento!AY$15)&lt;=mediçao,0,OFFSET(Import.PLQ,$A221-1,AY$15-1,1,1)),OFFSET(Import.PLQ,$A221-1,AY$15-1,1,1)),(1-PLE!$AA$28)*OFFSET(Import.PLQ,$A221-1,AY$15-1,1,1))))</f>
        <v>0</v>
      </c>
      <c r="AZ221" s="144">
        <f ca="1">IF(AZ$13="",0,CHOOSE(Detalhamento.OpçãoServiços,OFFSET(Import.PLQ,$A221-1,AZ$15-1,1,1),IF($E221&lt;&gt;1,IF(ISNUMBER(INDEX(Import.PLE,Detalhamento!$E221,Detalhamento!AZ$15)),IF(INDEX(Import.PLE,Detalhamento!$E221,Detalhamento!AZ$15)&lt;=mediçao,OFFSET(Import.PLQ,$A221-1,AZ$15-1,1,1),0),0),PLE!$AA$28*OFFSET(Import.PLQ,$A221-1,AZ$15-1,1,1)),IF($E221&lt;&gt;1,IF(ISNUMBER(INDEX(Import.PLE,Detalhamento!$E221,Detalhamento!AZ$15)),IF(INDEX(Import.PLE,Detalhamento!$E221,Detalhamento!AZ$15)&lt;=mediçao,0,OFFSET(Import.PLQ,$A221-1,AZ$15-1,1,1)),OFFSET(Import.PLQ,$A221-1,AZ$15-1,1,1)),(1-PLE!$AA$28)*OFFSET(Import.PLQ,$A221-1,AZ$15-1,1,1))))</f>
        <v>0</v>
      </c>
      <c r="BA221" s="144">
        <f ca="1">IF(BA$13="",0,CHOOSE(Detalhamento.OpçãoServiços,OFFSET(Import.PLQ,$A221-1,BA$15-1,1,1),IF($E221&lt;&gt;1,IF(ISNUMBER(INDEX(Import.PLE,Detalhamento!$E221,Detalhamento!BA$15)),IF(INDEX(Import.PLE,Detalhamento!$E221,Detalhamento!BA$15)&lt;=mediçao,OFFSET(Import.PLQ,$A221-1,BA$15-1,1,1),0),0),PLE!$AA$28*OFFSET(Import.PLQ,$A221-1,BA$15-1,1,1)),IF($E221&lt;&gt;1,IF(ISNUMBER(INDEX(Import.PLE,Detalhamento!$E221,Detalhamento!BA$15)),IF(INDEX(Import.PLE,Detalhamento!$E221,Detalhamento!BA$15)&lt;=mediçao,0,OFFSET(Import.PLQ,$A221-1,BA$15-1,1,1)),OFFSET(Import.PLQ,$A221-1,BA$15-1,1,1)),(1-PLE!$AA$28)*OFFSET(Import.PLQ,$A221-1,BA$15-1,1,1))))</f>
        <v>0</v>
      </c>
      <c r="BB221" s="144">
        <f ca="1">IF(BB$13="",0,CHOOSE(Detalhamento.OpçãoServiços,OFFSET(Import.PLQ,$A221-1,BB$15-1,1,1),IF($E221&lt;&gt;1,IF(ISNUMBER(INDEX(Import.PLE,Detalhamento!$E221,Detalhamento!BB$15)),IF(INDEX(Import.PLE,Detalhamento!$E221,Detalhamento!BB$15)&lt;=mediçao,OFFSET(Import.PLQ,$A221-1,BB$15-1,1,1),0),0),PLE!$AA$28*OFFSET(Import.PLQ,$A221-1,BB$15-1,1,1)),IF($E221&lt;&gt;1,IF(ISNUMBER(INDEX(Import.PLE,Detalhamento!$E221,Detalhamento!BB$15)),IF(INDEX(Import.PLE,Detalhamento!$E221,Detalhamento!BB$15)&lt;=mediçao,0,OFFSET(Import.PLQ,$A221-1,BB$15-1,1,1)),OFFSET(Import.PLQ,$A221-1,BB$15-1,1,1)),(1-PLE!$AA$28)*OFFSET(Import.PLQ,$A221-1,BB$15-1,1,1))))</f>
        <v>0</v>
      </c>
      <c r="BC221" s="144">
        <f ca="1">IF(BC$13="",0,CHOOSE(Detalhamento.OpçãoServiços,OFFSET(Import.PLQ,$A221-1,BC$15-1,1,1),IF($E221&lt;&gt;1,IF(ISNUMBER(INDEX(Import.PLE,Detalhamento!$E221,Detalhamento!BC$15)),IF(INDEX(Import.PLE,Detalhamento!$E221,Detalhamento!BC$15)&lt;=mediçao,OFFSET(Import.PLQ,$A221-1,BC$15-1,1,1),0),0),PLE!$AA$28*OFFSET(Import.PLQ,$A221-1,BC$15-1,1,1)),IF($E221&lt;&gt;1,IF(ISNUMBER(INDEX(Import.PLE,Detalhamento!$E221,Detalhamento!BC$15)),IF(INDEX(Import.PLE,Detalhamento!$E221,Detalhamento!BC$15)&lt;=mediçao,0,OFFSET(Import.PLQ,$A221-1,BC$15-1,1,1)),OFFSET(Import.PLQ,$A221-1,BC$15-1,1,1)),(1-PLE!$AA$28)*OFFSET(Import.PLQ,$A221-1,BC$15-1,1,1))))</f>
        <v>0</v>
      </c>
      <c r="BD221" s="144">
        <f ca="1">IF(BD$13="",0,CHOOSE(Detalhamento.OpçãoServiços,OFFSET(Import.PLQ,$A221-1,BD$15-1,1,1),IF($E221&lt;&gt;1,IF(ISNUMBER(INDEX(Import.PLE,Detalhamento!$E221,Detalhamento!BD$15)),IF(INDEX(Import.PLE,Detalhamento!$E221,Detalhamento!BD$15)&lt;=mediçao,OFFSET(Import.PLQ,$A221-1,BD$15-1,1,1),0),0),PLE!$AA$28*OFFSET(Import.PLQ,$A221-1,BD$15-1,1,1)),IF($E221&lt;&gt;1,IF(ISNUMBER(INDEX(Import.PLE,Detalhamento!$E221,Detalhamento!BD$15)),IF(INDEX(Import.PLE,Detalhamento!$E221,Detalhamento!BD$15)&lt;=mediçao,0,OFFSET(Import.PLQ,$A221-1,BD$15-1,1,1)),OFFSET(Import.PLQ,$A221-1,BD$15-1,1,1)),(1-PLE!$AA$28)*OFFSET(Import.PLQ,$A221-1,BD$15-1,1,1))))</f>
        <v>0</v>
      </c>
      <c r="BE221" s="144">
        <f ca="1">IF(BE$13="",0,CHOOSE(Detalhamento.OpçãoServiços,OFFSET(Import.PLQ,$A221-1,BE$15-1,1,1),IF($E221&lt;&gt;1,IF(ISNUMBER(INDEX(Import.PLE,Detalhamento!$E221,Detalhamento!BE$15)),IF(INDEX(Import.PLE,Detalhamento!$E221,Detalhamento!BE$15)&lt;=mediçao,OFFSET(Import.PLQ,$A221-1,BE$15-1,1,1),0),0),PLE!$AA$28*OFFSET(Import.PLQ,$A221-1,BE$15-1,1,1)),IF($E221&lt;&gt;1,IF(ISNUMBER(INDEX(Import.PLE,Detalhamento!$E221,Detalhamento!BE$15)),IF(INDEX(Import.PLE,Detalhamento!$E221,Detalhamento!BE$15)&lt;=mediçao,0,OFFSET(Import.PLQ,$A221-1,BE$15-1,1,1)),OFFSET(Import.PLQ,$A221-1,BE$15-1,1,1)),(1-PLE!$AA$28)*OFFSET(Import.PLQ,$A221-1,BE$15-1,1,1))))</f>
        <v>0</v>
      </c>
      <c r="BF221" s="144">
        <f ca="1">IF(BF$13="",0,CHOOSE(Detalhamento.OpçãoServiços,OFFSET(Import.PLQ,$A221-1,BF$15-1,1,1),IF($E221&lt;&gt;1,IF(ISNUMBER(INDEX(Import.PLE,Detalhamento!$E221,Detalhamento!BF$15)),IF(INDEX(Import.PLE,Detalhamento!$E221,Detalhamento!BF$15)&lt;=mediçao,OFFSET(Import.PLQ,$A221-1,BF$15-1,1,1),0),0),PLE!$AA$28*OFFSET(Import.PLQ,$A221-1,BF$15-1,1,1)),IF($E221&lt;&gt;1,IF(ISNUMBER(INDEX(Import.PLE,Detalhamento!$E221,Detalhamento!BF$15)),IF(INDEX(Import.PLE,Detalhamento!$E221,Detalhamento!BF$15)&lt;=mediçao,0,OFFSET(Import.PLQ,$A221-1,BF$15-1,1,1)),OFFSET(Import.PLQ,$A221-1,BF$15-1,1,1)),(1-PLE!$AA$28)*OFFSET(Import.PLQ,$A221-1,BF$15-1,1,1))))</f>
        <v>0</v>
      </c>
      <c r="BG221" s="144">
        <f ca="1">IF(BG$13="",0,CHOOSE(Detalhamento.OpçãoServiços,OFFSET(Import.PLQ,$A221-1,BG$15-1,1,1),IF($E221&lt;&gt;1,IF(ISNUMBER(INDEX(Import.PLE,Detalhamento!$E221,Detalhamento!BG$15)),IF(INDEX(Import.PLE,Detalhamento!$E221,Detalhamento!BG$15)&lt;=mediçao,OFFSET(Import.PLQ,$A221-1,BG$15-1,1,1),0),0),PLE!$AA$28*OFFSET(Import.PLQ,$A221-1,BG$15-1,1,1)),IF($E221&lt;&gt;1,IF(ISNUMBER(INDEX(Import.PLE,Detalhamento!$E221,Detalhamento!BG$15)),IF(INDEX(Import.PLE,Detalhamento!$E221,Detalhamento!BG$15)&lt;=mediçao,0,OFFSET(Import.PLQ,$A221-1,BG$15-1,1,1)),OFFSET(Import.PLQ,$A221-1,BG$15-1,1,1)),(1-PLE!$AA$28)*OFFSET(Import.PLQ,$A221-1,BG$15-1,1,1))))</f>
        <v>0</v>
      </c>
      <c r="BH221" s="144">
        <f ca="1">IF(BH$13="",0,CHOOSE(Detalhamento.OpçãoServiços,OFFSET(Import.PLQ,$A221-1,BH$15-1,1,1),IF($E221&lt;&gt;1,IF(ISNUMBER(INDEX(Import.PLE,Detalhamento!$E221,Detalhamento!BH$15)),IF(INDEX(Import.PLE,Detalhamento!$E221,Detalhamento!BH$15)&lt;=mediçao,OFFSET(Import.PLQ,$A221-1,BH$15-1,1,1),0),0),PLE!$AA$28*OFFSET(Import.PLQ,$A221-1,BH$15-1,1,1)),IF($E221&lt;&gt;1,IF(ISNUMBER(INDEX(Import.PLE,Detalhamento!$E221,Detalhamento!BH$15)),IF(INDEX(Import.PLE,Detalhamento!$E221,Detalhamento!BH$15)&lt;=mediçao,0,OFFSET(Import.PLQ,$A221-1,BH$15-1,1,1)),OFFSET(Import.PLQ,$A221-1,BH$15-1,1,1)),(1-PLE!$AA$28)*OFFSET(Import.PLQ,$A221-1,BH$15-1,1,1))))</f>
        <v>0</v>
      </c>
      <c r="BI221" s="144">
        <f ca="1">IF(BI$13="",0,CHOOSE(Detalhamento.OpçãoServiços,OFFSET(Import.PLQ,$A221-1,BI$15-1,1,1),IF($E221&lt;&gt;1,IF(ISNUMBER(INDEX(Import.PLE,Detalhamento!$E221,Detalhamento!BI$15)),IF(INDEX(Import.PLE,Detalhamento!$E221,Detalhamento!BI$15)&lt;=mediçao,OFFSET(Import.PLQ,$A221-1,BI$15-1,1,1),0),0),PLE!$AA$28*OFFSET(Import.PLQ,$A221-1,BI$15-1,1,1)),IF($E221&lt;&gt;1,IF(ISNUMBER(INDEX(Import.PLE,Detalhamento!$E221,Detalhamento!BI$15)),IF(INDEX(Import.PLE,Detalhamento!$E221,Detalhamento!BI$15)&lt;=mediçao,0,OFFSET(Import.PLQ,$A221-1,BI$15-1,1,1)),OFFSET(Import.PLQ,$A221-1,BI$15-1,1,1)),(1-PLE!$AA$28)*OFFSET(Import.PLQ,$A221-1,BI$15-1,1,1))))</f>
        <v>0</v>
      </c>
    </row>
    <row r="222" spans="1:61" ht="30" x14ac:dyDescent="0.2">
      <c r="A222" s="155">
        <v>178</v>
      </c>
      <c r="B222" s="21" t="str">
        <f t="shared" ca="1" si="33"/>
        <v>Serviço</v>
      </c>
      <c r="E222" s="153">
        <f t="shared" ca="1" si="34"/>
        <v>25</v>
      </c>
      <c r="F222" s="154">
        <f t="shared" ca="1" si="35"/>
        <v>250178</v>
      </c>
      <c r="G222" s="154" t="str">
        <f t="shared" ca="1" si="38"/>
        <v>2.7.3</v>
      </c>
      <c r="H222" s="182" t="str">
        <f t="shared" ca="1" si="38"/>
        <v>REVESTIMENTO CERÂMICO PARA PISO COM PLACAS TIPO ESMALTADA EXTRA DE DIMENSÕES 35X35 CM APLICADA EM AMBIENTES DE ÁREA MAIOR QUE 10 M2. AF_06/2014</v>
      </c>
      <c r="I222" s="37" t="str">
        <f t="shared" ca="1" si="36"/>
        <v>M2</v>
      </c>
      <c r="J222" s="144">
        <f t="shared" ca="1" si="37"/>
        <v>39.78</v>
      </c>
      <c r="K222" s="67"/>
      <c r="L222" s="144">
        <f ca="1">IF(L$13="",0,CHOOSE(Detalhamento.OpçãoServiços,OFFSET(Import.PLQ,$A222-1,L$15-1,1,1),IF($E222&lt;&gt;1,IF(ISNUMBER(INDEX(Import.PLE,Detalhamento!$E222,Detalhamento!L$15)),IF(INDEX(Import.PLE,Detalhamento!$E222,Detalhamento!L$15)&lt;=mediçao,OFFSET(Import.PLQ,$A222-1,L$15-1,1,1),0),0),PLE!$AA$28*OFFSET(Import.PLQ,$A222-1,L$15-1,1,1)),IF($E222&lt;&gt;1,IF(ISNUMBER(INDEX(Import.PLE,Detalhamento!$E222,Detalhamento!L$15)),IF(INDEX(Import.PLE,Detalhamento!$E222,Detalhamento!L$15)&lt;=mediçao,0,OFFSET(Import.PLQ,$A222-1,L$15-1,1,1)),OFFSET(Import.PLQ,$A222-1,L$15-1,1,1)),(1-PLE!$AA$28)*OFFSET(Import.PLQ,$A222-1,L$15-1,1,1))))</f>
        <v>39.78</v>
      </c>
      <c r="M222" s="144">
        <f ca="1">IF(M$13="",0,CHOOSE(Detalhamento.OpçãoServiços,OFFSET(Import.PLQ,$A222-1,M$15-1,1,1),IF($E222&lt;&gt;1,IF(ISNUMBER(INDEX(Import.PLE,Detalhamento!$E222,Detalhamento!M$15)),IF(INDEX(Import.PLE,Detalhamento!$E222,Detalhamento!M$15)&lt;=mediçao,OFFSET(Import.PLQ,$A222-1,M$15-1,1,1),0),0),PLE!$AA$28*OFFSET(Import.PLQ,$A222-1,M$15-1,1,1)),IF($E222&lt;&gt;1,IF(ISNUMBER(INDEX(Import.PLE,Detalhamento!$E222,Detalhamento!M$15)),IF(INDEX(Import.PLE,Detalhamento!$E222,Detalhamento!M$15)&lt;=mediçao,0,OFFSET(Import.PLQ,$A222-1,M$15-1,1,1)),OFFSET(Import.PLQ,$A222-1,M$15-1,1,1)),(1-PLE!$AA$28)*OFFSET(Import.PLQ,$A222-1,M$15-1,1,1))))</f>
        <v>0</v>
      </c>
      <c r="N222" s="144">
        <f ca="1">IF(N$13="",0,CHOOSE(Detalhamento.OpçãoServiços,OFFSET(Import.PLQ,$A222-1,N$15-1,1,1),IF($E222&lt;&gt;1,IF(ISNUMBER(INDEX(Import.PLE,Detalhamento!$E222,Detalhamento!N$15)),IF(INDEX(Import.PLE,Detalhamento!$E222,Detalhamento!N$15)&lt;=mediçao,OFFSET(Import.PLQ,$A222-1,N$15-1,1,1),0),0),PLE!$AA$28*OFFSET(Import.PLQ,$A222-1,N$15-1,1,1)),IF($E222&lt;&gt;1,IF(ISNUMBER(INDEX(Import.PLE,Detalhamento!$E222,Detalhamento!N$15)),IF(INDEX(Import.PLE,Detalhamento!$E222,Detalhamento!N$15)&lt;=mediçao,0,OFFSET(Import.PLQ,$A222-1,N$15-1,1,1)),OFFSET(Import.PLQ,$A222-1,N$15-1,1,1)),(1-PLE!$AA$28)*OFFSET(Import.PLQ,$A222-1,N$15-1,1,1))))</f>
        <v>0</v>
      </c>
      <c r="O222" s="144">
        <f ca="1">IF(O$13="",0,CHOOSE(Detalhamento.OpçãoServiços,OFFSET(Import.PLQ,$A222-1,O$15-1,1,1),IF($E222&lt;&gt;1,IF(ISNUMBER(INDEX(Import.PLE,Detalhamento!$E222,Detalhamento!O$15)),IF(INDEX(Import.PLE,Detalhamento!$E222,Detalhamento!O$15)&lt;=mediçao,OFFSET(Import.PLQ,$A222-1,O$15-1,1,1),0),0),PLE!$AA$28*OFFSET(Import.PLQ,$A222-1,O$15-1,1,1)),IF($E222&lt;&gt;1,IF(ISNUMBER(INDEX(Import.PLE,Detalhamento!$E222,Detalhamento!O$15)),IF(INDEX(Import.PLE,Detalhamento!$E222,Detalhamento!O$15)&lt;=mediçao,0,OFFSET(Import.PLQ,$A222-1,O$15-1,1,1)),OFFSET(Import.PLQ,$A222-1,O$15-1,1,1)),(1-PLE!$AA$28)*OFFSET(Import.PLQ,$A222-1,O$15-1,1,1))))</f>
        <v>0</v>
      </c>
      <c r="P222" s="144">
        <f ca="1">IF(P$13="",0,CHOOSE(Detalhamento.OpçãoServiços,OFFSET(Import.PLQ,$A222-1,P$15-1,1,1),IF($E222&lt;&gt;1,IF(ISNUMBER(INDEX(Import.PLE,Detalhamento!$E222,Detalhamento!P$15)),IF(INDEX(Import.PLE,Detalhamento!$E222,Detalhamento!P$15)&lt;=mediçao,OFFSET(Import.PLQ,$A222-1,P$15-1,1,1),0),0),PLE!$AA$28*OFFSET(Import.PLQ,$A222-1,P$15-1,1,1)),IF($E222&lt;&gt;1,IF(ISNUMBER(INDEX(Import.PLE,Detalhamento!$E222,Detalhamento!P$15)),IF(INDEX(Import.PLE,Detalhamento!$E222,Detalhamento!P$15)&lt;=mediçao,0,OFFSET(Import.PLQ,$A222-1,P$15-1,1,1)),OFFSET(Import.PLQ,$A222-1,P$15-1,1,1)),(1-PLE!$AA$28)*OFFSET(Import.PLQ,$A222-1,P$15-1,1,1))))</f>
        <v>0</v>
      </c>
      <c r="Q222" s="144">
        <f ca="1">IF(Q$13="",0,CHOOSE(Detalhamento.OpçãoServiços,OFFSET(Import.PLQ,$A222-1,Q$15-1,1,1),IF($E222&lt;&gt;1,IF(ISNUMBER(INDEX(Import.PLE,Detalhamento!$E222,Detalhamento!Q$15)),IF(INDEX(Import.PLE,Detalhamento!$E222,Detalhamento!Q$15)&lt;=mediçao,OFFSET(Import.PLQ,$A222-1,Q$15-1,1,1),0),0),PLE!$AA$28*OFFSET(Import.PLQ,$A222-1,Q$15-1,1,1)),IF($E222&lt;&gt;1,IF(ISNUMBER(INDEX(Import.PLE,Detalhamento!$E222,Detalhamento!Q$15)),IF(INDEX(Import.PLE,Detalhamento!$E222,Detalhamento!Q$15)&lt;=mediçao,0,OFFSET(Import.PLQ,$A222-1,Q$15-1,1,1)),OFFSET(Import.PLQ,$A222-1,Q$15-1,1,1)),(1-PLE!$AA$28)*OFFSET(Import.PLQ,$A222-1,Q$15-1,1,1))))</f>
        <v>0</v>
      </c>
      <c r="R222" s="144">
        <f ca="1">IF(R$13="",0,CHOOSE(Detalhamento.OpçãoServiços,OFFSET(Import.PLQ,$A222-1,R$15-1,1,1),IF($E222&lt;&gt;1,IF(ISNUMBER(INDEX(Import.PLE,Detalhamento!$E222,Detalhamento!R$15)),IF(INDEX(Import.PLE,Detalhamento!$E222,Detalhamento!R$15)&lt;=mediçao,OFFSET(Import.PLQ,$A222-1,R$15-1,1,1),0),0),PLE!$AA$28*OFFSET(Import.PLQ,$A222-1,R$15-1,1,1)),IF($E222&lt;&gt;1,IF(ISNUMBER(INDEX(Import.PLE,Detalhamento!$E222,Detalhamento!R$15)),IF(INDEX(Import.PLE,Detalhamento!$E222,Detalhamento!R$15)&lt;=mediçao,0,OFFSET(Import.PLQ,$A222-1,R$15-1,1,1)),OFFSET(Import.PLQ,$A222-1,R$15-1,1,1)),(1-PLE!$AA$28)*OFFSET(Import.PLQ,$A222-1,R$15-1,1,1))))</f>
        <v>0</v>
      </c>
      <c r="S222" s="144">
        <f ca="1">IF(S$13="",0,CHOOSE(Detalhamento.OpçãoServiços,OFFSET(Import.PLQ,$A222-1,S$15-1,1,1),IF($E222&lt;&gt;1,IF(ISNUMBER(INDEX(Import.PLE,Detalhamento!$E222,Detalhamento!S$15)),IF(INDEX(Import.PLE,Detalhamento!$E222,Detalhamento!S$15)&lt;=mediçao,OFFSET(Import.PLQ,$A222-1,S$15-1,1,1),0),0),PLE!$AA$28*OFFSET(Import.PLQ,$A222-1,S$15-1,1,1)),IF($E222&lt;&gt;1,IF(ISNUMBER(INDEX(Import.PLE,Detalhamento!$E222,Detalhamento!S$15)),IF(INDEX(Import.PLE,Detalhamento!$E222,Detalhamento!S$15)&lt;=mediçao,0,OFFSET(Import.PLQ,$A222-1,S$15-1,1,1)),OFFSET(Import.PLQ,$A222-1,S$15-1,1,1)),(1-PLE!$AA$28)*OFFSET(Import.PLQ,$A222-1,S$15-1,1,1))))</f>
        <v>0</v>
      </c>
      <c r="T222" s="144">
        <f ca="1">IF(T$13="",0,CHOOSE(Detalhamento.OpçãoServiços,OFFSET(Import.PLQ,$A222-1,T$15-1,1,1),IF($E222&lt;&gt;1,IF(ISNUMBER(INDEX(Import.PLE,Detalhamento!$E222,Detalhamento!T$15)),IF(INDEX(Import.PLE,Detalhamento!$E222,Detalhamento!T$15)&lt;=mediçao,OFFSET(Import.PLQ,$A222-1,T$15-1,1,1),0),0),PLE!$AA$28*OFFSET(Import.PLQ,$A222-1,T$15-1,1,1)),IF($E222&lt;&gt;1,IF(ISNUMBER(INDEX(Import.PLE,Detalhamento!$E222,Detalhamento!T$15)),IF(INDEX(Import.PLE,Detalhamento!$E222,Detalhamento!T$15)&lt;=mediçao,0,OFFSET(Import.PLQ,$A222-1,T$15-1,1,1)),OFFSET(Import.PLQ,$A222-1,T$15-1,1,1)),(1-PLE!$AA$28)*OFFSET(Import.PLQ,$A222-1,T$15-1,1,1))))</f>
        <v>0</v>
      </c>
      <c r="U222" s="144">
        <f ca="1">IF(U$13="",0,CHOOSE(Detalhamento.OpçãoServiços,OFFSET(Import.PLQ,$A222-1,U$15-1,1,1),IF($E222&lt;&gt;1,IF(ISNUMBER(INDEX(Import.PLE,Detalhamento!$E222,Detalhamento!U$15)),IF(INDEX(Import.PLE,Detalhamento!$E222,Detalhamento!U$15)&lt;=mediçao,OFFSET(Import.PLQ,$A222-1,U$15-1,1,1),0),0),PLE!$AA$28*OFFSET(Import.PLQ,$A222-1,U$15-1,1,1)),IF($E222&lt;&gt;1,IF(ISNUMBER(INDEX(Import.PLE,Detalhamento!$E222,Detalhamento!U$15)),IF(INDEX(Import.PLE,Detalhamento!$E222,Detalhamento!U$15)&lt;=mediçao,0,OFFSET(Import.PLQ,$A222-1,U$15-1,1,1)),OFFSET(Import.PLQ,$A222-1,U$15-1,1,1)),(1-PLE!$AA$28)*OFFSET(Import.PLQ,$A222-1,U$15-1,1,1))))</f>
        <v>0</v>
      </c>
      <c r="V222" s="144">
        <f ca="1">IF(V$13="",0,CHOOSE(Detalhamento.OpçãoServiços,OFFSET(Import.PLQ,$A222-1,V$15-1,1,1),IF($E222&lt;&gt;1,IF(ISNUMBER(INDEX(Import.PLE,Detalhamento!$E222,Detalhamento!V$15)),IF(INDEX(Import.PLE,Detalhamento!$E222,Detalhamento!V$15)&lt;=mediçao,OFFSET(Import.PLQ,$A222-1,V$15-1,1,1),0),0),PLE!$AA$28*OFFSET(Import.PLQ,$A222-1,V$15-1,1,1)),IF($E222&lt;&gt;1,IF(ISNUMBER(INDEX(Import.PLE,Detalhamento!$E222,Detalhamento!V$15)),IF(INDEX(Import.PLE,Detalhamento!$E222,Detalhamento!V$15)&lt;=mediçao,0,OFFSET(Import.PLQ,$A222-1,V$15-1,1,1)),OFFSET(Import.PLQ,$A222-1,V$15-1,1,1)),(1-PLE!$AA$28)*OFFSET(Import.PLQ,$A222-1,V$15-1,1,1))))</f>
        <v>0</v>
      </c>
      <c r="W222" s="144">
        <f ca="1">IF(W$13="",0,CHOOSE(Detalhamento.OpçãoServiços,OFFSET(Import.PLQ,$A222-1,W$15-1,1,1),IF($E222&lt;&gt;1,IF(ISNUMBER(INDEX(Import.PLE,Detalhamento!$E222,Detalhamento!W$15)),IF(INDEX(Import.PLE,Detalhamento!$E222,Detalhamento!W$15)&lt;=mediçao,OFFSET(Import.PLQ,$A222-1,W$15-1,1,1),0),0),PLE!$AA$28*OFFSET(Import.PLQ,$A222-1,W$15-1,1,1)),IF($E222&lt;&gt;1,IF(ISNUMBER(INDEX(Import.PLE,Detalhamento!$E222,Detalhamento!W$15)),IF(INDEX(Import.PLE,Detalhamento!$E222,Detalhamento!W$15)&lt;=mediçao,0,OFFSET(Import.PLQ,$A222-1,W$15-1,1,1)),OFFSET(Import.PLQ,$A222-1,W$15-1,1,1)),(1-PLE!$AA$28)*OFFSET(Import.PLQ,$A222-1,W$15-1,1,1))))</f>
        <v>0</v>
      </c>
      <c r="X222" s="144">
        <f ca="1">IF(X$13="",0,CHOOSE(Detalhamento.OpçãoServiços,OFFSET(Import.PLQ,$A222-1,X$15-1,1,1),IF($E222&lt;&gt;1,IF(ISNUMBER(INDEX(Import.PLE,Detalhamento!$E222,Detalhamento!X$15)),IF(INDEX(Import.PLE,Detalhamento!$E222,Detalhamento!X$15)&lt;=mediçao,OFFSET(Import.PLQ,$A222-1,X$15-1,1,1),0),0),PLE!$AA$28*OFFSET(Import.PLQ,$A222-1,X$15-1,1,1)),IF($E222&lt;&gt;1,IF(ISNUMBER(INDEX(Import.PLE,Detalhamento!$E222,Detalhamento!X$15)),IF(INDEX(Import.PLE,Detalhamento!$E222,Detalhamento!X$15)&lt;=mediçao,0,OFFSET(Import.PLQ,$A222-1,X$15-1,1,1)),OFFSET(Import.PLQ,$A222-1,X$15-1,1,1)),(1-PLE!$AA$28)*OFFSET(Import.PLQ,$A222-1,X$15-1,1,1))))</f>
        <v>0</v>
      </c>
      <c r="Y222" s="144">
        <f ca="1">IF(Y$13="",0,CHOOSE(Detalhamento.OpçãoServiços,OFFSET(Import.PLQ,$A222-1,Y$15-1,1,1),IF($E222&lt;&gt;1,IF(ISNUMBER(INDEX(Import.PLE,Detalhamento!$E222,Detalhamento!Y$15)),IF(INDEX(Import.PLE,Detalhamento!$E222,Detalhamento!Y$15)&lt;=mediçao,OFFSET(Import.PLQ,$A222-1,Y$15-1,1,1),0),0),PLE!$AA$28*OFFSET(Import.PLQ,$A222-1,Y$15-1,1,1)),IF($E222&lt;&gt;1,IF(ISNUMBER(INDEX(Import.PLE,Detalhamento!$E222,Detalhamento!Y$15)),IF(INDEX(Import.PLE,Detalhamento!$E222,Detalhamento!Y$15)&lt;=mediçao,0,OFFSET(Import.PLQ,$A222-1,Y$15-1,1,1)),OFFSET(Import.PLQ,$A222-1,Y$15-1,1,1)),(1-PLE!$AA$28)*OFFSET(Import.PLQ,$A222-1,Y$15-1,1,1))))</f>
        <v>0</v>
      </c>
      <c r="Z222" s="144">
        <f ca="1">IF(Z$13="",0,CHOOSE(Detalhamento.OpçãoServiços,OFFSET(Import.PLQ,$A222-1,Z$15-1,1,1),IF($E222&lt;&gt;1,IF(ISNUMBER(INDEX(Import.PLE,Detalhamento!$E222,Detalhamento!Z$15)),IF(INDEX(Import.PLE,Detalhamento!$E222,Detalhamento!Z$15)&lt;=mediçao,OFFSET(Import.PLQ,$A222-1,Z$15-1,1,1),0),0),PLE!$AA$28*OFFSET(Import.PLQ,$A222-1,Z$15-1,1,1)),IF($E222&lt;&gt;1,IF(ISNUMBER(INDEX(Import.PLE,Detalhamento!$E222,Detalhamento!Z$15)),IF(INDEX(Import.PLE,Detalhamento!$E222,Detalhamento!Z$15)&lt;=mediçao,0,OFFSET(Import.PLQ,$A222-1,Z$15-1,1,1)),OFFSET(Import.PLQ,$A222-1,Z$15-1,1,1)),(1-PLE!$AA$28)*OFFSET(Import.PLQ,$A222-1,Z$15-1,1,1))))</f>
        <v>0</v>
      </c>
      <c r="AA222" s="144">
        <f ca="1">IF(AA$13="",0,CHOOSE(Detalhamento.OpçãoServiços,OFFSET(Import.PLQ,$A222-1,AA$15-1,1,1),IF($E222&lt;&gt;1,IF(ISNUMBER(INDEX(Import.PLE,Detalhamento!$E222,Detalhamento!AA$15)),IF(INDEX(Import.PLE,Detalhamento!$E222,Detalhamento!AA$15)&lt;=mediçao,OFFSET(Import.PLQ,$A222-1,AA$15-1,1,1),0),0),PLE!$AA$28*OFFSET(Import.PLQ,$A222-1,AA$15-1,1,1)),IF($E222&lt;&gt;1,IF(ISNUMBER(INDEX(Import.PLE,Detalhamento!$E222,Detalhamento!AA$15)),IF(INDEX(Import.PLE,Detalhamento!$E222,Detalhamento!AA$15)&lt;=mediçao,0,OFFSET(Import.PLQ,$A222-1,AA$15-1,1,1)),OFFSET(Import.PLQ,$A222-1,AA$15-1,1,1)),(1-PLE!$AA$28)*OFFSET(Import.PLQ,$A222-1,AA$15-1,1,1))))</f>
        <v>0</v>
      </c>
      <c r="AB222" s="144">
        <f ca="1">IF(AB$13="",0,CHOOSE(Detalhamento.OpçãoServiços,OFFSET(Import.PLQ,$A222-1,AB$15-1,1,1),IF($E222&lt;&gt;1,IF(ISNUMBER(INDEX(Import.PLE,Detalhamento!$E222,Detalhamento!AB$15)),IF(INDEX(Import.PLE,Detalhamento!$E222,Detalhamento!AB$15)&lt;=mediçao,OFFSET(Import.PLQ,$A222-1,AB$15-1,1,1),0),0),PLE!$AA$28*OFFSET(Import.PLQ,$A222-1,AB$15-1,1,1)),IF($E222&lt;&gt;1,IF(ISNUMBER(INDEX(Import.PLE,Detalhamento!$E222,Detalhamento!AB$15)),IF(INDEX(Import.PLE,Detalhamento!$E222,Detalhamento!AB$15)&lt;=mediçao,0,OFFSET(Import.PLQ,$A222-1,AB$15-1,1,1)),OFFSET(Import.PLQ,$A222-1,AB$15-1,1,1)),(1-PLE!$AA$28)*OFFSET(Import.PLQ,$A222-1,AB$15-1,1,1))))</f>
        <v>0</v>
      </c>
      <c r="AC222" s="144">
        <f ca="1">IF(AC$13="",0,CHOOSE(Detalhamento.OpçãoServiços,OFFSET(Import.PLQ,$A222-1,AC$15-1,1,1),IF($E222&lt;&gt;1,IF(ISNUMBER(INDEX(Import.PLE,Detalhamento!$E222,Detalhamento!AC$15)),IF(INDEX(Import.PLE,Detalhamento!$E222,Detalhamento!AC$15)&lt;=mediçao,OFFSET(Import.PLQ,$A222-1,AC$15-1,1,1),0),0),PLE!$AA$28*OFFSET(Import.PLQ,$A222-1,AC$15-1,1,1)),IF($E222&lt;&gt;1,IF(ISNUMBER(INDEX(Import.PLE,Detalhamento!$E222,Detalhamento!AC$15)),IF(INDEX(Import.PLE,Detalhamento!$E222,Detalhamento!AC$15)&lt;=mediçao,0,OFFSET(Import.PLQ,$A222-1,AC$15-1,1,1)),OFFSET(Import.PLQ,$A222-1,AC$15-1,1,1)),(1-PLE!$AA$28)*OFFSET(Import.PLQ,$A222-1,AC$15-1,1,1))))</f>
        <v>0</v>
      </c>
      <c r="AD222" s="144">
        <f ca="1">IF(AD$13="",0,CHOOSE(Detalhamento.OpçãoServiços,OFFSET(Import.PLQ,$A222-1,AD$15-1,1,1),IF($E222&lt;&gt;1,IF(ISNUMBER(INDEX(Import.PLE,Detalhamento!$E222,Detalhamento!AD$15)),IF(INDEX(Import.PLE,Detalhamento!$E222,Detalhamento!AD$15)&lt;=mediçao,OFFSET(Import.PLQ,$A222-1,AD$15-1,1,1),0),0),PLE!$AA$28*OFFSET(Import.PLQ,$A222-1,AD$15-1,1,1)),IF($E222&lt;&gt;1,IF(ISNUMBER(INDEX(Import.PLE,Detalhamento!$E222,Detalhamento!AD$15)),IF(INDEX(Import.PLE,Detalhamento!$E222,Detalhamento!AD$15)&lt;=mediçao,0,OFFSET(Import.PLQ,$A222-1,AD$15-1,1,1)),OFFSET(Import.PLQ,$A222-1,AD$15-1,1,1)),(1-PLE!$AA$28)*OFFSET(Import.PLQ,$A222-1,AD$15-1,1,1))))</f>
        <v>0</v>
      </c>
      <c r="AE222" s="144">
        <f ca="1">IF(AE$13="",0,CHOOSE(Detalhamento.OpçãoServiços,OFFSET(Import.PLQ,$A222-1,AE$15-1,1,1),IF($E222&lt;&gt;1,IF(ISNUMBER(INDEX(Import.PLE,Detalhamento!$E222,Detalhamento!AE$15)),IF(INDEX(Import.PLE,Detalhamento!$E222,Detalhamento!AE$15)&lt;=mediçao,OFFSET(Import.PLQ,$A222-1,AE$15-1,1,1),0),0),PLE!$AA$28*OFFSET(Import.PLQ,$A222-1,AE$15-1,1,1)),IF($E222&lt;&gt;1,IF(ISNUMBER(INDEX(Import.PLE,Detalhamento!$E222,Detalhamento!AE$15)),IF(INDEX(Import.PLE,Detalhamento!$E222,Detalhamento!AE$15)&lt;=mediçao,0,OFFSET(Import.PLQ,$A222-1,AE$15-1,1,1)),OFFSET(Import.PLQ,$A222-1,AE$15-1,1,1)),(1-PLE!$AA$28)*OFFSET(Import.PLQ,$A222-1,AE$15-1,1,1))))</f>
        <v>0</v>
      </c>
      <c r="AF222" s="144">
        <f ca="1">IF(AF$13="",0,CHOOSE(Detalhamento.OpçãoServiços,OFFSET(Import.PLQ,$A222-1,AF$15-1,1,1),IF($E222&lt;&gt;1,IF(ISNUMBER(INDEX(Import.PLE,Detalhamento!$E222,Detalhamento!AF$15)),IF(INDEX(Import.PLE,Detalhamento!$E222,Detalhamento!AF$15)&lt;=mediçao,OFFSET(Import.PLQ,$A222-1,AF$15-1,1,1),0),0),PLE!$AA$28*OFFSET(Import.PLQ,$A222-1,AF$15-1,1,1)),IF($E222&lt;&gt;1,IF(ISNUMBER(INDEX(Import.PLE,Detalhamento!$E222,Detalhamento!AF$15)),IF(INDEX(Import.PLE,Detalhamento!$E222,Detalhamento!AF$15)&lt;=mediçao,0,OFFSET(Import.PLQ,$A222-1,AF$15-1,1,1)),OFFSET(Import.PLQ,$A222-1,AF$15-1,1,1)),(1-PLE!$AA$28)*OFFSET(Import.PLQ,$A222-1,AF$15-1,1,1))))</f>
        <v>0</v>
      </c>
      <c r="AG222" s="144">
        <f ca="1">IF(AG$13="",0,CHOOSE(Detalhamento.OpçãoServiços,OFFSET(Import.PLQ,$A222-1,AG$15-1,1,1),IF($E222&lt;&gt;1,IF(ISNUMBER(INDEX(Import.PLE,Detalhamento!$E222,Detalhamento!AG$15)),IF(INDEX(Import.PLE,Detalhamento!$E222,Detalhamento!AG$15)&lt;=mediçao,OFFSET(Import.PLQ,$A222-1,AG$15-1,1,1),0),0),PLE!$AA$28*OFFSET(Import.PLQ,$A222-1,AG$15-1,1,1)),IF($E222&lt;&gt;1,IF(ISNUMBER(INDEX(Import.PLE,Detalhamento!$E222,Detalhamento!AG$15)),IF(INDEX(Import.PLE,Detalhamento!$E222,Detalhamento!AG$15)&lt;=mediçao,0,OFFSET(Import.PLQ,$A222-1,AG$15-1,1,1)),OFFSET(Import.PLQ,$A222-1,AG$15-1,1,1)),(1-PLE!$AA$28)*OFFSET(Import.PLQ,$A222-1,AG$15-1,1,1))))</f>
        <v>0</v>
      </c>
      <c r="AH222" s="144">
        <f ca="1">IF(AH$13="",0,CHOOSE(Detalhamento.OpçãoServiços,OFFSET(Import.PLQ,$A222-1,AH$15-1,1,1),IF($E222&lt;&gt;1,IF(ISNUMBER(INDEX(Import.PLE,Detalhamento!$E222,Detalhamento!AH$15)),IF(INDEX(Import.PLE,Detalhamento!$E222,Detalhamento!AH$15)&lt;=mediçao,OFFSET(Import.PLQ,$A222-1,AH$15-1,1,1),0),0),PLE!$AA$28*OFFSET(Import.PLQ,$A222-1,AH$15-1,1,1)),IF($E222&lt;&gt;1,IF(ISNUMBER(INDEX(Import.PLE,Detalhamento!$E222,Detalhamento!AH$15)),IF(INDEX(Import.PLE,Detalhamento!$E222,Detalhamento!AH$15)&lt;=mediçao,0,OFFSET(Import.PLQ,$A222-1,AH$15-1,1,1)),OFFSET(Import.PLQ,$A222-1,AH$15-1,1,1)),(1-PLE!$AA$28)*OFFSET(Import.PLQ,$A222-1,AH$15-1,1,1))))</f>
        <v>0</v>
      </c>
      <c r="AI222" s="144">
        <f ca="1">IF(AI$13="",0,CHOOSE(Detalhamento.OpçãoServiços,OFFSET(Import.PLQ,$A222-1,AI$15-1,1,1),IF($E222&lt;&gt;1,IF(ISNUMBER(INDEX(Import.PLE,Detalhamento!$E222,Detalhamento!AI$15)),IF(INDEX(Import.PLE,Detalhamento!$E222,Detalhamento!AI$15)&lt;=mediçao,OFFSET(Import.PLQ,$A222-1,AI$15-1,1,1),0),0),PLE!$AA$28*OFFSET(Import.PLQ,$A222-1,AI$15-1,1,1)),IF($E222&lt;&gt;1,IF(ISNUMBER(INDEX(Import.PLE,Detalhamento!$E222,Detalhamento!AI$15)),IF(INDEX(Import.PLE,Detalhamento!$E222,Detalhamento!AI$15)&lt;=mediçao,0,OFFSET(Import.PLQ,$A222-1,AI$15-1,1,1)),OFFSET(Import.PLQ,$A222-1,AI$15-1,1,1)),(1-PLE!$AA$28)*OFFSET(Import.PLQ,$A222-1,AI$15-1,1,1))))</f>
        <v>0</v>
      </c>
      <c r="AJ222" s="144">
        <f ca="1">IF(AJ$13="",0,CHOOSE(Detalhamento.OpçãoServiços,OFFSET(Import.PLQ,$A222-1,AJ$15-1,1,1),IF($E222&lt;&gt;1,IF(ISNUMBER(INDEX(Import.PLE,Detalhamento!$E222,Detalhamento!AJ$15)),IF(INDEX(Import.PLE,Detalhamento!$E222,Detalhamento!AJ$15)&lt;=mediçao,OFFSET(Import.PLQ,$A222-1,AJ$15-1,1,1),0),0),PLE!$AA$28*OFFSET(Import.PLQ,$A222-1,AJ$15-1,1,1)),IF($E222&lt;&gt;1,IF(ISNUMBER(INDEX(Import.PLE,Detalhamento!$E222,Detalhamento!AJ$15)),IF(INDEX(Import.PLE,Detalhamento!$E222,Detalhamento!AJ$15)&lt;=mediçao,0,OFFSET(Import.PLQ,$A222-1,AJ$15-1,1,1)),OFFSET(Import.PLQ,$A222-1,AJ$15-1,1,1)),(1-PLE!$AA$28)*OFFSET(Import.PLQ,$A222-1,AJ$15-1,1,1))))</f>
        <v>0</v>
      </c>
      <c r="AK222" s="144">
        <f ca="1">IF(AK$13="",0,CHOOSE(Detalhamento.OpçãoServiços,OFFSET(Import.PLQ,$A222-1,AK$15-1,1,1),IF($E222&lt;&gt;1,IF(ISNUMBER(INDEX(Import.PLE,Detalhamento!$E222,Detalhamento!AK$15)),IF(INDEX(Import.PLE,Detalhamento!$E222,Detalhamento!AK$15)&lt;=mediçao,OFFSET(Import.PLQ,$A222-1,AK$15-1,1,1),0),0),PLE!$AA$28*OFFSET(Import.PLQ,$A222-1,AK$15-1,1,1)),IF($E222&lt;&gt;1,IF(ISNUMBER(INDEX(Import.PLE,Detalhamento!$E222,Detalhamento!AK$15)),IF(INDEX(Import.PLE,Detalhamento!$E222,Detalhamento!AK$15)&lt;=mediçao,0,OFFSET(Import.PLQ,$A222-1,AK$15-1,1,1)),OFFSET(Import.PLQ,$A222-1,AK$15-1,1,1)),(1-PLE!$AA$28)*OFFSET(Import.PLQ,$A222-1,AK$15-1,1,1))))</f>
        <v>0</v>
      </c>
      <c r="AL222" s="144">
        <f ca="1">IF(AL$13="",0,CHOOSE(Detalhamento.OpçãoServiços,OFFSET(Import.PLQ,$A222-1,AL$15-1,1,1),IF($E222&lt;&gt;1,IF(ISNUMBER(INDEX(Import.PLE,Detalhamento!$E222,Detalhamento!AL$15)),IF(INDEX(Import.PLE,Detalhamento!$E222,Detalhamento!AL$15)&lt;=mediçao,OFFSET(Import.PLQ,$A222-1,AL$15-1,1,1),0),0),PLE!$AA$28*OFFSET(Import.PLQ,$A222-1,AL$15-1,1,1)),IF($E222&lt;&gt;1,IF(ISNUMBER(INDEX(Import.PLE,Detalhamento!$E222,Detalhamento!AL$15)),IF(INDEX(Import.PLE,Detalhamento!$E222,Detalhamento!AL$15)&lt;=mediçao,0,OFFSET(Import.PLQ,$A222-1,AL$15-1,1,1)),OFFSET(Import.PLQ,$A222-1,AL$15-1,1,1)),(1-PLE!$AA$28)*OFFSET(Import.PLQ,$A222-1,AL$15-1,1,1))))</f>
        <v>0</v>
      </c>
      <c r="AM222" s="144">
        <f ca="1">IF(AM$13="",0,CHOOSE(Detalhamento.OpçãoServiços,OFFSET(Import.PLQ,$A222-1,AM$15-1,1,1),IF($E222&lt;&gt;1,IF(ISNUMBER(INDEX(Import.PLE,Detalhamento!$E222,Detalhamento!AM$15)),IF(INDEX(Import.PLE,Detalhamento!$E222,Detalhamento!AM$15)&lt;=mediçao,OFFSET(Import.PLQ,$A222-1,AM$15-1,1,1),0),0),PLE!$AA$28*OFFSET(Import.PLQ,$A222-1,AM$15-1,1,1)),IF($E222&lt;&gt;1,IF(ISNUMBER(INDEX(Import.PLE,Detalhamento!$E222,Detalhamento!AM$15)),IF(INDEX(Import.PLE,Detalhamento!$E222,Detalhamento!AM$15)&lt;=mediçao,0,OFFSET(Import.PLQ,$A222-1,AM$15-1,1,1)),OFFSET(Import.PLQ,$A222-1,AM$15-1,1,1)),(1-PLE!$AA$28)*OFFSET(Import.PLQ,$A222-1,AM$15-1,1,1))))</f>
        <v>0</v>
      </c>
      <c r="AN222" s="144">
        <f ca="1">IF(AN$13="",0,CHOOSE(Detalhamento.OpçãoServiços,OFFSET(Import.PLQ,$A222-1,AN$15-1,1,1),IF($E222&lt;&gt;1,IF(ISNUMBER(INDEX(Import.PLE,Detalhamento!$E222,Detalhamento!AN$15)),IF(INDEX(Import.PLE,Detalhamento!$E222,Detalhamento!AN$15)&lt;=mediçao,OFFSET(Import.PLQ,$A222-1,AN$15-1,1,1),0),0),PLE!$AA$28*OFFSET(Import.PLQ,$A222-1,AN$15-1,1,1)),IF($E222&lt;&gt;1,IF(ISNUMBER(INDEX(Import.PLE,Detalhamento!$E222,Detalhamento!AN$15)),IF(INDEX(Import.PLE,Detalhamento!$E222,Detalhamento!AN$15)&lt;=mediçao,0,OFFSET(Import.PLQ,$A222-1,AN$15-1,1,1)),OFFSET(Import.PLQ,$A222-1,AN$15-1,1,1)),(1-PLE!$AA$28)*OFFSET(Import.PLQ,$A222-1,AN$15-1,1,1))))</f>
        <v>0</v>
      </c>
      <c r="AO222" s="144">
        <f ca="1">IF(AO$13="",0,CHOOSE(Detalhamento.OpçãoServiços,OFFSET(Import.PLQ,$A222-1,AO$15-1,1,1),IF($E222&lt;&gt;1,IF(ISNUMBER(INDEX(Import.PLE,Detalhamento!$E222,Detalhamento!AO$15)),IF(INDEX(Import.PLE,Detalhamento!$E222,Detalhamento!AO$15)&lt;=mediçao,OFFSET(Import.PLQ,$A222-1,AO$15-1,1,1),0),0),PLE!$AA$28*OFFSET(Import.PLQ,$A222-1,AO$15-1,1,1)),IF($E222&lt;&gt;1,IF(ISNUMBER(INDEX(Import.PLE,Detalhamento!$E222,Detalhamento!AO$15)),IF(INDEX(Import.PLE,Detalhamento!$E222,Detalhamento!AO$15)&lt;=mediçao,0,OFFSET(Import.PLQ,$A222-1,AO$15-1,1,1)),OFFSET(Import.PLQ,$A222-1,AO$15-1,1,1)),(1-PLE!$AA$28)*OFFSET(Import.PLQ,$A222-1,AO$15-1,1,1))))</f>
        <v>0</v>
      </c>
      <c r="AP222" s="144">
        <f ca="1">IF(AP$13="",0,CHOOSE(Detalhamento.OpçãoServiços,OFFSET(Import.PLQ,$A222-1,AP$15-1,1,1),IF($E222&lt;&gt;1,IF(ISNUMBER(INDEX(Import.PLE,Detalhamento!$E222,Detalhamento!AP$15)),IF(INDEX(Import.PLE,Detalhamento!$E222,Detalhamento!AP$15)&lt;=mediçao,OFFSET(Import.PLQ,$A222-1,AP$15-1,1,1),0),0),PLE!$AA$28*OFFSET(Import.PLQ,$A222-1,AP$15-1,1,1)),IF($E222&lt;&gt;1,IF(ISNUMBER(INDEX(Import.PLE,Detalhamento!$E222,Detalhamento!AP$15)),IF(INDEX(Import.PLE,Detalhamento!$E222,Detalhamento!AP$15)&lt;=mediçao,0,OFFSET(Import.PLQ,$A222-1,AP$15-1,1,1)),OFFSET(Import.PLQ,$A222-1,AP$15-1,1,1)),(1-PLE!$AA$28)*OFFSET(Import.PLQ,$A222-1,AP$15-1,1,1))))</f>
        <v>0</v>
      </c>
      <c r="AQ222" s="144">
        <f ca="1">IF(AQ$13="",0,CHOOSE(Detalhamento.OpçãoServiços,OFFSET(Import.PLQ,$A222-1,AQ$15-1,1,1),IF($E222&lt;&gt;1,IF(ISNUMBER(INDEX(Import.PLE,Detalhamento!$E222,Detalhamento!AQ$15)),IF(INDEX(Import.PLE,Detalhamento!$E222,Detalhamento!AQ$15)&lt;=mediçao,OFFSET(Import.PLQ,$A222-1,AQ$15-1,1,1),0),0),PLE!$AA$28*OFFSET(Import.PLQ,$A222-1,AQ$15-1,1,1)),IF($E222&lt;&gt;1,IF(ISNUMBER(INDEX(Import.PLE,Detalhamento!$E222,Detalhamento!AQ$15)),IF(INDEX(Import.PLE,Detalhamento!$E222,Detalhamento!AQ$15)&lt;=mediçao,0,OFFSET(Import.PLQ,$A222-1,AQ$15-1,1,1)),OFFSET(Import.PLQ,$A222-1,AQ$15-1,1,1)),(1-PLE!$AA$28)*OFFSET(Import.PLQ,$A222-1,AQ$15-1,1,1))))</f>
        <v>0</v>
      </c>
      <c r="AR222" s="144">
        <f ca="1">IF(AR$13="",0,CHOOSE(Detalhamento.OpçãoServiços,OFFSET(Import.PLQ,$A222-1,AR$15-1,1,1),IF($E222&lt;&gt;1,IF(ISNUMBER(INDEX(Import.PLE,Detalhamento!$E222,Detalhamento!AR$15)),IF(INDEX(Import.PLE,Detalhamento!$E222,Detalhamento!AR$15)&lt;=mediçao,OFFSET(Import.PLQ,$A222-1,AR$15-1,1,1),0),0),PLE!$AA$28*OFFSET(Import.PLQ,$A222-1,AR$15-1,1,1)),IF($E222&lt;&gt;1,IF(ISNUMBER(INDEX(Import.PLE,Detalhamento!$E222,Detalhamento!AR$15)),IF(INDEX(Import.PLE,Detalhamento!$E222,Detalhamento!AR$15)&lt;=mediçao,0,OFFSET(Import.PLQ,$A222-1,AR$15-1,1,1)),OFFSET(Import.PLQ,$A222-1,AR$15-1,1,1)),(1-PLE!$AA$28)*OFFSET(Import.PLQ,$A222-1,AR$15-1,1,1))))</f>
        <v>0</v>
      </c>
      <c r="AS222" s="144">
        <f ca="1">IF(AS$13="",0,CHOOSE(Detalhamento.OpçãoServiços,OFFSET(Import.PLQ,$A222-1,AS$15-1,1,1),IF($E222&lt;&gt;1,IF(ISNUMBER(INDEX(Import.PLE,Detalhamento!$E222,Detalhamento!AS$15)),IF(INDEX(Import.PLE,Detalhamento!$E222,Detalhamento!AS$15)&lt;=mediçao,OFFSET(Import.PLQ,$A222-1,AS$15-1,1,1),0),0),PLE!$AA$28*OFFSET(Import.PLQ,$A222-1,AS$15-1,1,1)),IF($E222&lt;&gt;1,IF(ISNUMBER(INDEX(Import.PLE,Detalhamento!$E222,Detalhamento!AS$15)),IF(INDEX(Import.PLE,Detalhamento!$E222,Detalhamento!AS$15)&lt;=mediçao,0,OFFSET(Import.PLQ,$A222-1,AS$15-1,1,1)),OFFSET(Import.PLQ,$A222-1,AS$15-1,1,1)),(1-PLE!$AA$28)*OFFSET(Import.PLQ,$A222-1,AS$15-1,1,1))))</f>
        <v>0</v>
      </c>
      <c r="AT222" s="144">
        <f ca="1">IF(AT$13="",0,CHOOSE(Detalhamento.OpçãoServiços,OFFSET(Import.PLQ,$A222-1,AT$15-1,1,1),IF($E222&lt;&gt;1,IF(ISNUMBER(INDEX(Import.PLE,Detalhamento!$E222,Detalhamento!AT$15)),IF(INDEX(Import.PLE,Detalhamento!$E222,Detalhamento!AT$15)&lt;=mediçao,OFFSET(Import.PLQ,$A222-1,AT$15-1,1,1),0),0),PLE!$AA$28*OFFSET(Import.PLQ,$A222-1,AT$15-1,1,1)),IF($E222&lt;&gt;1,IF(ISNUMBER(INDEX(Import.PLE,Detalhamento!$E222,Detalhamento!AT$15)),IF(INDEX(Import.PLE,Detalhamento!$E222,Detalhamento!AT$15)&lt;=mediçao,0,OFFSET(Import.PLQ,$A222-1,AT$15-1,1,1)),OFFSET(Import.PLQ,$A222-1,AT$15-1,1,1)),(1-PLE!$AA$28)*OFFSET(Import.PLQ,$A222-1,AT$15-1,1,1))))</f>
        <v>0</v>
      </c>
      <c r="AU222" s="144">
        <f ca="1">IF(AU$13="",0,CHOOSE(Detalhamento.OpçãoServiços,OFFSET(Import.PLQ,$A222-1,AU$15-1,1,1),IF($E222&lt;&gt;1,IF(ISNUMBER(INDEX(Import.PLE,Detalhamento!$E222,Detalhamento!AU$15)),IF(INDEX(Import.PLE,Detalhamento!$E222,Detalhamento!AU$15)&lt;=mediçao,OFFSET(Import.PLQ,$A222-1,AU$15-1,1,1),0),0),PLE!$AA$28*OFFSET(Import.PLQ,$A222-1,AU$15-1,1,1)),IF($E222&lt;&gt;1,IF(ISNUMBER(INDEX(Import.PLE,Detalhamento!$E222,Detalhamento!AU$15)),IF(INDEX(Import.PLE,Detalhamento!$E222,Detalhamento!AU$15)&lt;=mediçao,0,OFFSET(Import.PLQ,$A222-1,AU$15-1,1,1)),OFFSET(Import.PLQ,$A222-1,AU$15-1,1,1)),(1-PLE!$AA$28)*OFFSET(Import.PLQ,$A222-1,AU$15-1,1,1))))</f>
        <v>0</v>
      </c>
      <c r="AV222" s="144">
        <f ca="1">IF(AV$13="",0,CHOOSE(Detalhamento.OpçãoServiços,OFFSET(Import.PLQ,$A222-1,AV$15-1,1,1),IF($E222&lt;&gt;1,IF(ISNUMBER(INDEX(Import.PLE,Detalhamento!$E222,Detalhamento!AV$15)),IF(INDEX(Import.PLE,Detalhamento!$E222,Detalhamento!AV$15)&lt;=mediçao,OFFSET(Import.PLQ,$A222-1,AV$15-1,1,1),0),0),PLE!$AA$28*OFFSET(Import.PLQ,$A222-1,AV$15-1,1,1)),IF($E222&lt;&gt;1,IF(ISNUMBER(INDEX(Import.PLE,Detalhamento!$E222,Detalhamento!AV$15)),IF(INDEX(Import.PLE,Detalhamento!$E222,Detalhamento!AV$15)&lt;=mediçao,0,OFFSET(Import.PLQ,$A222-1,AV$15-1,1,1)),OFFSET(Import.PLQ,$A222-1,AV$15-1,1,1)),(1-PLE!$AA$28)*OFFSET(Import.PLQ,$A222-1,AV$15-1,1,1))))</f>
        <v>0</v>
      </c>
      <c r="AW222" s="144">
        <f ca="1">IF(AW$13="",0,CHOOSE(Detalhamento.OpçãoServiços,OFFSET(Import.PLQ,$A222-1,AW$15-1,1,1),IF($E222&lt;&gt;1,IF(ISNUMBER(INDEX(Import.PLE,Detalhamento!$E222,Detalhamento!AW$15)),IF(INDEX(Import.PLE,Detalhamento!$E222,Detalhamento!AW$15)&lt;=mediçao,OFFSET(Import.PLQ,$A222-1,AW$15-1,1,1),0),0),PLE!$AA$28*OFFSET(Import.PLQ,$A222-1,AW$15-1,1,1)),IF($E222&lt;&gt;1,IF(ISNUMBER(INDEX(Import.PLE,Detalhamento!$E222,Detalhamento!AW$15)),IF(INDEX(Import.PLE,Detalhamento!$E222,Detalhamento!AW$15)&lt;=mediçao,0,OFFSET(Import.PLQ,$A222-1,AW$15-1,1,1)),OFFSET(Import.PLQ,$A222-1,AW$15-1,1,1)),(1-PLE!$AA$28)*OFFSET(Import.PLQ,$A222-1,AW$15-1,1,1))))</f>
        <v>0</v>
      </c>
      <c r="AX222" s="144">
        <f ca="1">IF(AX$13="",0,CHOOSE(Detalhamento.OpçãoServiços,OFFSET(Import.PLQ,$A222-1,AX$15-1,1,1),IF($E222&lt;&gt;1,IF(ISNUMBER(INDEX(Import.PLE,Detalhamento!$E222,Detalhamento!AX$15)),IF(INDEX(Import.PLE,Detalhamento!$E222,Detalhamento!AX$15)&lt;=mediçao,OFFSET(Import.PLQ,$A222-1,AX$15-1,1,1),0),0),PLE!$AA$28*OFFSET(Import.PLQ,$A222-1,AX$15-1,1,1)),IF($E222&lt;&gt;1,IF(ISNUMBER(INDEX(Import.PLE,Detalhamento!$E222,Detalhamento!AX$15)),IF(INDEX(Import.PLE,Detalhamento!$E222,Detalhamento!AX$15)&lt;=mediçao,0,OFFSET(Import.PLQ,$A222-1,AX$15-1,1,1)),OFFSET(Import.PLQ,$A222-1,AX$15-1,1,1)),(1-PLE!$AA$28)*OFFSET(Import.PLQ,$A222-1,AX$15-1,1,1))))</f>
        <v>0</v>
      </c>
      <c r="AY222" s="144">
        <f ca="1">IF(AY$13="",0,CHOOSE(Detalhamento.OpçãoServiços,OFFSET(Import.PLQ,$A222-1,AY$15-1,1,1),IF($E222&lt;&gt;1,IF(ISNUMBER(INDEX(Import.PLE,Detalhamento!$E222,Detalhamento!AY$15)),IF(INDEX(Import.PLE,Detalhamento!$E222,Detalhamento!AY$15)&lt;=mediçao,OFFSET(Import.PLQ,$A222-1,AY$15-1,1,1),0),0),PLE!$AA$28*OFFSET(Import.PLQ,$A222-1,AY$15-1,1,1)),IF($E222&lt;&gt;1,IF(ISNUMBER(INDEX(Import.PLE,Detalhamento!$E222,Detalhamento!AY$15)),IF(INDEX(Import.PLE,Detalhamento!$E222,Detalhamento!AY$15)&lt;=mediçao,0,OFFSET(Import.PLQ,$A222-1,AY$15-1,1,1)),OFFSET(Import.PLQ,$A222-1,AY$15-1,1,1)),(1-PLE!$AA$28)*OFFSET(Import.PLQ,$A222-1,AY$15-1,1,1))))</f>
        <v>0</v>
      </c>
      <c r="AZ222" s="144">
        <f ca="1">IF(AZ$13="",0,CHOOSE(Detalhamento.OpçãoServiços,OFFSET(Import.PLQ,$A222-1,AZ$15-1,1,1),IF($E222&lt;&gt;1,IF(ISNUMBER(INDEX(Import.PLE,Detalhamento!$E222,Detalhamento!AZ$15)),IF(INDEX(Import.PLE,Detalhamento!$E222,Detalhamento!AZ$15)&lt;=mediçao,OFFSET(Import.PLQ,$A222-1,AZ$15-1,1,1),0),0),PLE!$AA$28*OFFSET(Import.PLQ,$A222-1,AZ$15-1,1,1)),IF($E222&lt;&gt;1,IF(ISNUMBER(INDEX(Import.PLE,Detalhamento!$E222,Detalhamento!AZ$15)),IF(INDEX(Import.PLE,Detalhamento!$E222,Detalhamento!AZ$15)&lt;=mediçao,0,OFFSET(Import.PLQ,$A222-1,AZ$15-1,1,1)),OFFSET(Import.PLQ,$A222-1,AZ$15-1,1,1)),(1-PLE!$AA$28)*OFFSET(Import.PLQ,$A222-1,AZ$15-1,1,1))))</f>
        <v>0</v>
      </c>
      <c r="BA222" s="144">
        <f ca="1">IF(BA$13="",0,CHOOSE(Detalhamento.OpçãoServiços,OFFSET(Import.PLQ,$A222-1,BA$15-1,1,1),IF($E222&lt;&gt;1,IF(ISNUMBER(INDEX(Import.PLE,Detalhamento!$E222,Detalhamento!BA$15)),IF(INDEX(Import.PLE,Detalhamento!$E222,Detalhamento!BA$15)&lt;=mediçao,OFFSET(Import.PLQ,$A222-1,BA$15-1,1,1),0),0),PLE!$AA$28*OFFSET(Import.PLQ,$A222-1,BA$15-1,1,1)),IF($E222&lt;&gt;1,IF(ISNUMBER(INDEX(Import.PLE,Detalhamento!$E222,Detalhamento!BA$15)),IF(INDEX(Import.PLE,Detalhamento!$E222,Detalhamento!BA$15)&lt;=mediçao,0,OFFSET(Import.PLQ,$A222-1,BA$15-1,1,1)),OFFSET(Import.PLQ,$A222-1,BA$15-1,1,1)),(1-PLE!$AA$28)*OFFSET(Import.PLQ,$A222-1,BA$15-1,1,1))))</f>
        <v>0</v>
      </c>
      <c r="BB222" s="144">
        <f ca="1">IF(BB$13="",0,CHOOSE(Detalhamento.OpçãoServiços,OFFSET(Import.PLQ,$A222-1,BB$15-1,1,1),IF($E222&lt;&gt;1,IF(ISNUMBER(INDEX(Import.PLE,Detalhamento!$E222,Detalhamento!BB$15)),IF(INDEX(Import.PLE,Detalhamento!$E222,Detalhamento!BB$15)&lt;=mediçao,OFFSET(Import.PLQ,$A222-1,BB$15-1,1,1),0),0),PLE!$AA$28*OFFSET(Import.PLQ,$A222-1,BB$15-1,1,1)),IF($E222&lt;&gt;1,IF(ISNUMBER(INDEX(Import.PLE,Detalhamento!$E222,Detalhamento!BB$15)),IF(INDEX(Import.PLE,Detalhamento!$E222,Detalhamento!BB$15)&lt;=mediçao,0,OFFSET(Import.PLQ,$A222-1,BB$15-1,1,1)),OFFSET(Import.PLQ,$A222-1,BB$15-1,1,1)),(1-PLE!$AA$28)*OFFSET(Import.PLQ,$A222-1,BB$15-1,1,1))))</f>
        <v>0</v>
      </c>
      <c r="BC222" s="144">
        <f ca="1">IF(BC$13="",0,CHOOSE(Detalhamento.OpçãoServiços,OFFSET(Import.PLQ,$A222-1,BC$15-1,1,1),IF($E222&lt;&gt;1,IF(ISNUMBER(INDEX(Import.PLE,Detalhamento!$E222,Detalhamento!BC$15)),IF(INDEX(Import.PLE,Detalhamento!$E222,Detalhamento!BC$15)&lt;=mediçao,OFFSET(Import.PLQ,$A222-1,BC$15-1,1,1),0),0),PLE!$AA$28*OFFSET(Import.PLQ,$A222-1,BC$15-1,1,1)),IF($E222&lt;&gt;1,IF(ISNUMBER(INDEX(Import.PLE,Detalhamento!$E222,Detalhamento!BC$15)),IF(INDEX(Import.PLE,Detalhamento!$E222,Detalhamento!BC$15)&lt;=mediçao,0,OFFSET(Import.PLQ,$A222-1,BC$15-1,1,1)),OFFSET(Import.PLQ,$A222-1,BC$15-1,1,1)),(1-PLE!$AA$28)*OFFSET(Import.PLQ,$A222-1,BC$15-1,1,1))))</f>
        <v>0</v>
      </c>
      <c r="BD222" s="144">
        <f ca="1">IF(BD$13="",0,CHOOSE(Detalhamento.OpçãoServiços,OFFSET(Import.PLQ,$A222-1,BD$15-1,1,1),IF($E222&lt;&gt;1,IF(ISNUMBER(INDEX(Import.PLE,Detalhamento!$E222,Detalhamento!BD$15)),IF(INDEX(Import.PLE,Detalhamento!$E222,Detalhamento!BD$15)&lt;=mediçao,OFFSET(Import.PLQ,$A222-1,BD$15-1,1,1),0),0),PLE!$AA$28*OFFSET(Import.PLQ,$A222-1,BD$15-1,1,1)),IF($E222&lt;&gt;1,IF(ISNUMBER(INDEX(Import.PLE,Detalhamento!$E222,Detalhamento!BD$15)),IF(INDEX(Import.PLE,Detalhamento!$E222,Detalhamento!BD$15)&lt;=mediçao,0,OFFSET(Import.PLQ,$A222-1,BD$15-1,1,1)),OFFSET(Import.PLQ,$A222-1,BD$15-1,1,1)),(1-PLE!$AA$28)*OFFSET(Import.PLQ,$A222-1,BD$15-1,1,1))))</f>
        <v>0</v>
      </c>
      <c r="BE222" s="144">
        <f ca="1">IF(BE$13="",0,CHOOSE(Detalhamento.OpçãoServiços,OFFSET(Import.PLQ,$A222-1,BE$15-1,1,1),IF($E222&lt;&gt;1,IF(ISNUMBER(INDEX(Import.PLE,Detalhamento!$E222,Detalhamento!BE$15)),IF(INDEX(Import.PLE,Detalhamento!$E222,Detalhamento!BE$15)&lt;=mediçao,OFFSET(Import.PLQ,$A222-1,BE$15-1,1,1),0),0),PLE!$AA$28*OFFSET(Import.PLQ,$A222-1,BE$15-1,1,1)),IF($E222&lt;&gt;1,IF(ISNUMBER(INDEX(Import.PLE,Detalhamento!$E222,Detalhamento!BE$15)),IF(INDEX(Import.PLE,Detalhamento!$E222,Detalhamento!BE$15)&lt;=mediçao,0,OFFSET(Import.PLQ,$A222-1,BE$15-1,1,1)),OFFSET(Import.PLQ,$A222-1,BE$15-1,1,1)),(1-PLE!$AA$28)*OFFSET(Import.PLQ,$A222-1,BE$15-1,1,1))))</f>
        <v>0</v>
      </c>
      <c r="BF222" s="144">
        <f ca="1">IF(BF$13="",0,CHOOSE(Detalhamento.OpçãoServiços,OFFSET(Import.PLQ,$A222-1,BF$15-1,1,1),IF($E222&lt;&gt;1,IF(ISNUMBER(INDEX(Import.PLE,Detalhamento!$E222,Detalhamento!BF$15)),IF(INDEX(Import.PLE,Detalhamento!$E222,Detalhamento!BF$15)&lt;=mediçao,OFFSET(Import.PLQ,$A222-1,BF$15-1,1,1),0),0),PLE!$AA$28*OFFSET(Import.PLQ,$A222-1,BF$15-1,1,1)),IF($E222&lt;&gt;1,IF(ISNUMBER(INDEX(Import.PLE,Detalhamento!$E222,Detalhamento!BF$15)),IF(INDEX(Import.PLE,Detalhamento!$E222,Detalhamento!BF$15)&lt;=mediçao,0,OFFSET(Import.PLQ,$A222-1,BF$15-1,1,1)),OFFSET(Import.PLQ,$A222-1,BF$15-1,1,1)),(1-PLE!$AA$28)*OFFSET(Import.PLQ,$A222-1,BF$15-1,1,1))))</f>
        <v>0</v>
      </c>
      <c r="BG222" s="144">
        <f ca="1">IF(BG$13="",0,CHOOSE(Detalhamento.OpçãoServiços,OFFSET(Import.PLQ,$A222-1,BG$15-1,1,1),IF($E222&lt;&gt;1,IF(ISNUMBER(INDEX(Import.PLE,Detalhamento!$E222,Detalhamento!BG$15)),IF(INDEX(Import.PLE,Detalhamento!$E222,Detalhamento!BG$15)&lt;=mediçao,OFFSET(Import.PLQ,$A222-1,BG$15-1,1,1),0),0),PLE!$AA$28*OFFSET(Import.PLQ,$A222-1,BG$15-1,1,1)),IF($E222&lt;&gt;1,IF(ISNUMBER(INDEX(Import.PLE,Detalhamento!$E222,Detalhamento!BG$15)),IF(INDEX(Import.PLE,Detalhamento!$E222,Detalhamento!BG$15)&lt;=mediçao,0,OFFSET(Import.PLQ,$A222-1,BG$15-1,1,1)),OFFSET(Import.PLQ,$A222-1,BG$15-1,1,1)),(1-PLE!$AA$28)*OFFSET(Import.PLQ,$A222-1,BG$15-1,1,1))))</f>
        <v>0</v>
      </c>
      <c r="BH222" s="144">
        <f ca="1">IF(BH$13="",0,CHOOSE(Detalhamento.OpçãoServiços,OFFSET(Import.PLQ,$A222-1,BH$15-1,1,1),IF($E222&lt;&gt;1,IF(ISNUMBER(INDEX(Import.PLE,Detalhamento!$E222,Detalhamento!BH$15)),IF(INDEX(Import.PLE,Detalhamento!$E222,Detalhamento!BH$15)&lt;=mediçao,OFFSET(Import.PLQ,$A222-1,BH$15-1,1,1),0),0),PLE!$AA$28*OFFSET(Import.PLQ,$A222-1,BH$15-1,1,1)),IF($E222&lt;&gt;1,IF(ISNUMBER(INDEX(Import.PLE,Detalhamento!$E222,Detalhamento!BH$15)),IF(INDEX(Import.PLE,Detalhamento!$E222,Detalhamento!BH$15)&lt;=mediçao,0,OFFSET(Import.PLQ,$A222-1,BH$15-1,1,1)),OFFSET(Import.PLQ,$A222-1,BH$15-1,1,1)),(1-PLE!$AA$28)*OFFSET(Import.PLQ,$A222-1,BH$15-1,1,1))))</f>
        <v>0</v>
      </c>
      <c r="BI222" s="144">
        <f ca="1">IF(BI$13="",0,CHOOSE(Detalhamento.OpçãoServiços,OFFSET(Import.PLQ,$A222-1,BI$15-1,1,1),IF($E222&lt;&gt;1,IF(ISNUMBER(INDEX(Import.PLE,Detalhamento!$E222,Detalhamento!BI$15)),IF(INDEX(Import.PLE,Detalhamento!$E222,Detalhamento!BI$15)&lt;=mediçao,OFFSET(Import.PLQ,$A222-1,BI$15-1,1,1),0),0),PLE!$AA$28*OFFSET(Import.PLQ,$A222-1,BI$15-1,1,1)),IF($E222&lt;&gt;1,IF(ISNUMBER(INDEX(Import.PLE,Detalhamento!$E222,Detalhamento!BI$15)),IF(INDEX(Import.PLE,Detalhamento!$E222,Detalhamento!BI$15)&lt;=mediçao,0,OFFSET(Import.PLQ,$A222-1,BI$15-1,1,1)),OFFSET(Import.PLQ,$A222-1,BI$15-1,1,1)),(1-PLE!$AA$28)*OFFSET(Import.PLQ,$A222-1,BI$15-1,1,1))))</f>
        <v>0</v>
      </c>
    </row>
    <row r="223" spans="1:61" ht="10.5" hidden="1" x14ac:dyDescent="0.25">
      <c r="A223" s="155">
        <v>207</v>
      </c>
      <c r="B223" s="21" t="str">
        <f t="shared" ca="1" si="33"/>
        <v>Nível</v>
      </c>
      <c r="E223" s="153" t="str">
        <f t="shared" ca="1" si="34"/>
        <v/>
      </c>
      <c r="F223" s="154">
        <f t="shared" ca="1" si="35"/>
        <v>0</v>
      </c>
      <c r="G223" s="154" t="str">
        <f t="shared" ca="1" si="38"/>
        <v>2.9.2</v>
      </c>
      <c r="H223" s="182" t="str">
        <f t="shared" ca="1" si="38"/>
        <v>ACESSÓRIOS E COMPLEMENTOS</v>
      </c>
      <c r="I223" s="37" t="str">
        <f t="shared" ca="1" si="36"/>
        <v/>
      </c>
      <c r="J223" s="144" t="str">
        <f t="shared" ca="1" si="37"/>
        <v/>
      </c>
      <c r="K223" s="67"/>
      <c r="L223" s="144">
        <f ca="1">IF(L$13="",0,CHOOSE(Detalhamento.OpçãoServiços,OFFSET(Import.PLQ,$A223-1,L$15-1,1,1),IF($E223&lt;&gt;1,IF(ISNUMBER(INDEX(Import.PLE,Detalhamento!$E223,Detalhamento!L$15)),IF(INDEX(Import.PLE,Detalhamento!$E223,Detalhamento!L$15)&lt;=mediçao,OFFSET(Import.PLQ,$A223-1,L$15-1,1,1),0),0),PLE!$AA$28*OFFSET(Import.PLQ,$A223-1,L$15-1,1,1)),IF($E223&lt;&gt;1,IF(ISNUMBER(INDEX(Import.PLE,Detalhamento!$E223,Detalhamento!L$15)),IF(INDEX(Import.PLE,Detalhamento!$E223,Detalhamento!L$15)&lt;=mediçao,0,OFFSET(Import.PLQ,$A223-1,L$15-1,1,1)),OFFSET(Import.PLQ,$A223-1,L$15-1,1,1)),(1-PLE!$AA$28)*OFFSET(Import.PLQ,$A223-1,L$15-1,1,1))))</f>
        <v>0</v>
      </c>
      <c r="M223" s="144">
        <f ca="1">IF(M$13="",0,CHOOSE(Detalhamento.OpçãoServiços,OFFSET(Import.PLQ,$A223-1,M$15-1,1,1),IF($E223&lt;&gt;1,IF(ISNUMBER(INDEX(Import.PLE,Detalhamento!$E223,Detalhamento!M$15)),IF(INDEX(Import.PLE,Detalhamento!$E223,Detalhamento!M$15)&lt;=mediçao,OFFSET(Import.PLQ,$A223-1,M$15-1,1,1),0),0),PLE!$AA$28*OFFSET(Import.PLQ,$A223-1,M$15-1,1,1)),IF($E223&lt;&gt;1,IF(ISNUMBER(INDEX(Import.PLE,Detalhamento!$E223,Detalhamento!M$15)),IF(INDEX(Import.PLE,Detalhamento!$E223,Detalhamento!M$15)&lt;=mediçao,0,OFFSET(Import.PLQ,$A223-1,M$15-1,1,1)),OFFSET(Import.PLQ,$A223-1,M$15-1,1,1)),(1-PLE!$AA$28)*OFFSET(Import.PLQ,$A223-1,M$15-1,1,1))))</f>
        <v>0</v>
      </c>
      <c r="N223" s="144">
        <f ca="1">IF(N$13="",0,CHOOSE(Detalhamento.OpçãoServiços,OFFSET(Import.PLQ,$A223-1,N$15-1,1,1),IF($E223&lt;&gt;1,IF(ISNUMBER(INDEX(Import.PLE,Detalhamento!$E223,Detalhamento!N$15)),IF(INDEX(Import.PLE,Detalhamento!$E223,Detalhamento!N$15)&lt;=mediçao,OFFSET(Import.PLQ,$A223-1,N$15-1,1,1),0),0),PLE!$AA$28*OFFSET(Import.PLQ,$A223-1,N$15-1,1,1)),IF($E223&lt;&gt;1,IF(ISNUMBER(INDEX(Import.PLE,Detalhamento!$E223,Detalhamento!N$15)),IF(INDEX(Import.PLE,Detalhamento!$E223,Detalhamento!N$15)&lt;=mediçao,0,OFFSET(Import.PLQ,$A223-1,N$15-1,1,1)),OFFSET(Import.PLQ,$A223-1,N$15-1,1,1)),(1-PLE!$AA$28)*OFFSET(Import.PLQ,$A223-1,N$15-1,1,1))))</f>
        <v>0</v>
      </c>
      <c r="O223" s="144">
        <f ca="1">IF(O$13="",0,CHOOSE(Detalhamento.OpçãoServiços,OFFSET(Import.PLQ,$A223-1,O$15-1,1,1),IF($E223&lt;&gt;1,IF(ISNUMBER(INDEX(Import.PLE,Detalhamento!$E223,Detalhamento!O$15)),IF(INDEX(Import.PLE,Detalhamento!$E223,Detalhamento!O$15)&lt;=mediçao,OFFSET(Import.PLQ,$A223-1,O$15-1,1,1),0),0),PLE!$AA$28*OFFSET(Import.PLQ,$A223-1,O$15-1,1,1)),IF($E223&lt;&gt;1,IF(ISNUMBER(INDEX(Import.PLE,Detalhamento!$E223,Detalhamento!O$15)),IF(INDEX(Import.PLE,Detalhamento!$E223,Detalhamento!O$15)&lt;=mediçao,0,OFFSET(Import.PLQ,$A223-1,O$15-1,1,1)),OFFSET(Import.PLQ,$A223-1,O$15-1,1,1)),(1-PLE!$AA$28)*OFFSET(Import.PLQ,$A223-1,O$15-1,1,1))))</f>
        <v>0</v>
      </c>
      <c r="P223" s="144">
        <f ca="1">IF(P$13="",0,CHOOSE(Detalhamento.OpçãoServiços,OFFSET(Import.PLQ,$A223-1,P$15-1,1,1),IF($E223&lt;&gt;1,IF(ISNUMBER(INDEX(Import.PLE,Detalhamento!$E223,Detalhamento!P$15)),IF(INDEX(Import.PLE,Detalhamento!$E223,Detalhamento!P$15)&lt;=mediçao,OFFSET(Import.PLQ,$A223-1,P$15-1,1,1),0),0),PLE!$AA$28*OFFSET(Import.PLQ,$A223-1,P$15-1,1,1)),IF($E223&lt;&gt;1,IF(ISNUMBER(INDEX(Import.PLE,Detalhamento!$E223,Detalhamento!P$15)),IF(INDEX(Import.PLE,Detalhamento!$E223,Detalhamento!P$15)&lt;=mediçao,0,OFFSET(Import.PLQ,$A223-1,P$15-1,1,1)),OFFSET(Import.PLQ,$A223-1,P$15-1,1,1)),(1-PLE!$AA$28)*OFFSET(Import.PLQ,$A223-1,P$15-1,1,1))))</f>
        <v>0</v>
      </c>
      <c r="Q223" s="144">
        <f ca="1">IF(Q$13="",0,CHOOSE(Detalhamento.OpçãoServiços,OFFSET(Import.PLQ,$A223-1,Q$15-1,1,1),IF($E223&lt;&gt;1,IF(ISNUMBER(INDEX(Import.PLE,Detalhamento!$E223,Detalhamento!Q$15)),IF(INDEX(Import.PLE,Detalhamento!$E223,Detalhamento!Q$15)&lt;=mediçao,OFFSET(Import.PLQ,$A223-1,Q$15-1,1,1),0),0),PLE!$AA$28*OFFSET(Import.PLQ,$A223-1,Q$15-1,1,1)),IF($E223&lt;&gt;1,IF(ISNUMBER(INDEX(Import.PLE,Detalhamento!$E223,Detalhamento!Q$15)),IF(INDEX(Import.PLE,Detalhamento!$E223,Detalhamento!Q$15)&lt;=mediçao,0,OFFSET(Import.PLQ,$A223-1,Q$15-1,1,1)),OFFSET(Import.PLQ,$A223-1,Q$15-1,1,1)),(1-PLE!$AA$28)*OFFSET(Import.PLQ,$A223-1,Q$15-1,1,1))))</f>
        <v>0</v>
      </c>
      <c r="R223" s="144">
        <f ca="1">IF(R$13="",0,CHOOSE(Detalhamento.OpçãoServiços,OFFSET(Import.PLQ,$A223-1,R$15-1,1,1),IF($E223&lt;&gt;1,IF(ISNUMBER(INDEX(Import.PLE,Detalhamento!$E223,Detalhamento!R$15)),IF(INDEX(Import.PLE,Detalhamento!$E223,Detalhamento!R$15)&lt;=mediçao,OFFSET(Import.PLQ,$A223-1,R$15-1,1,1),0),0),PLE!$AA$28*OFFSET(Import.PLQ,$A223-1,R$15-1,1,1)),IF($E223&lt;&gt;1,IF(ISNUMBER(INDEX(Import.PLE,Detalhamento!$E223,Detalhamento!R$15)),IF(INDEX(Import.PLE,Detalhamento!$E223,Detalhamento!R$15)&lt;=mediçao,0,OFFSET(Import.PLQ,$A223-1,R$15-1,1,1)),OFFSET(Import.PLQ,$A223-1,R$15-1,1,1)),(1-PLE!$AA$28)*OFFSET(Import.PLQ,$A223-1,R$15-1,1,1))))</f>
        <v>0</v>
      </c>
      <c r="S223" s="144">
        <f ca="1">IF(S$13="",0,CHOOSE(Detalhamento.OpçãoServiços,OFFSET(Import.PLQ,$A223-1,S$15-1,1,1),IF($E223&lt;&gt;1,IF(ISNUMBER(INDEX(Import.PLE,Detalhamento!$E223,Detalhamento!S$15)),IF(INDEX(Import.PLE,Detalhamento!$E223,Detalhamento!S$15)&lt;=mediçao,OFFSET(Import.PLQ,$A223-1,S$15-1,1,1),0),0),PLE!$AA$28*OFFSET(Import.PLQ,$A223-1,S$15-1,1,1)),IF($E223&lt;&gt;1,IF(ISNUMBER(INDEX(Import.PLE,Detalhamento!$E223,Detalhamento!S$15)),IF(INDEX(Import.PLE,Detalhamento!$E223,Detalhamento!S$15)&lt;=mediçao,0,OFFSET(Import.PLQ,$A223-1,S$15-1,1,1)),OFFSET(Import.PLQ,$A223-1,S$15-1,1,1)),(1-PLE!$AA$28)*OFFSET(Import.PLQ,$A223-1,S$15-1,1,1))))</f>
        <v>0</v>
      </c>
      <c r="T223" s="144">
        <f ca="1">IF(T$13="",0,CHOOSE(Detalhamento.OpçãoServiços,OFFSET(Import.PLQ,$A223-1,T$15-1,1,1),IF($E223&lt;&gt;1,IF(ISNUMBER(INDEX(Import.PLE,Detalhamento!$E223,Detalhamento!T$15)),IF(INDEX(Import.PLE,Detalhamento!$E223,Detalhamento!T$15)&lt;=mediçao,OFFSET(Import.PLQ,$A223-1,T$15-1,1,1),0),0),PLE!$AA$28*OFFSET(Import.PLQ,$A223-1,T$15-1,1,1)),IF($E223&lt;&gt;1,IF(ISNUMBER(INDEX(Import.PLE,Detalhamento!$E223,Detalhamento!T$15)),IF(INDEX(Import.PLE,Detalhamento!$E223,Detalhamento!T$15)&lt;=mediçao,0,OFFSET(Import.PLQ,$A223-1,T$15-1,1,1)),OFFSET(Import.PLQ,$A223-1,T$15-1,1,1)),(1-PLE!$AA$28)*OFFSET(Import.PLQ,$A223-1,T$15-1,1,1))))</f>
        <v>0</v>
      </c>
      <c r="U223" s="144">
        <f ca="1">IF(U$13="",0,CHOOSE(Detalhamento.OpçãoServiços,OFFSET(Import.PLQ,$A223-1,U$15-1,1,1),IF($E223&lt;&gt;1,IF(ISNUMBER(INDEX(Import.PLE,Detalhamento!$E223,Detalhamento!U$15)),IF(INDEX(Import.PLE,Detalhamento!$E223,Detalhamento!U$15)&lt;=mediçao,OFFSET(Import.PLQ,$A223-1,U$15-1,1,1),0),0),PLE!$AA$28*OFFSET(Import.PLQ,$A223-1,U$15-1,1,1)),IF($E223&lt;&gt;1,IF(ISNUMBER(INDEX(Import.PLE,Detalhamento!$E223,Detalhamento!U$15)),IF(INDEX(Import.PLE,Detalhamento!$E223,Detalhamento!U$15)&lt;=mediçao,0,OFFSET(Import.PLQ,$A223-1,U$15-1,1,1)),OFFSET(Import.PLQ,$A223-1,U$15-1,1,1)),(1-PLE!$AA$28)*OFFSET(Import.PLQ,$A223-1,U$15-1,1,1))))</f>
        <v>0</v>
      </c>
      <c r="V223" s="144">
        <f ca="1">IF(V$13="",0,CHOOSE(Detalhamento.OpçãoServiços,OFFSET(Import.PLQ,$A223-1,V$15-1,1,1),IF($E223&lt;&gt;1,IF(ISNUMBER(INDEX(Import.PLE,Detalhamento!$E223,Detalhamento!V$15)),IF(INDEX(Import.PLE,Detalhamento!$E223,Detalhamento!V$15)&lt;=mediçao,OFFSET(Import.PLQ,$A223-1,V$15-1,1,1),0),0),PLE!$AA$28*OFFSET(Import.PLQ,$A223-1,V$15-1,1,1)),IF($E223&lt;&gt;1,IF(ISNUMBER(INDEX(Import.PLE,Detalhamento!$E223,Detalhamento!V$15)),IF(INDEX(Import.PLE,Detalhamento!$E223,Detalhamento!V$15)&lt;=mediçao,0,OFFSET(Import.PLQ,$A223-1,V$15-1,1,1)),OFFSET(Import.PLQ,$A223-1,V$15-1,1,1)),(1-PLE!$AA$28)*OFFSET(Import.PLQ,$A223-1,V$15-1,1,1))))</f>
        <v>0</v>
      </c>
      <c r="W223" s="144">
        <f ca="1">IF(W$13="",0,CHOOSE(Detalhamento.OpçãoServiços,OFFSET(Import.PLQ,$A223-1,W$15-1,1,1),IF($E223&lt;&gt;1,IF(ISNUMBER(INDEX(Import.PLE,Detalhamento!$E223,Detalhamento!W$15)),IF(INDEX(Import.PLE,Detalhamento!$E223,Detalhamento!W$15)&lt;=mediçao,OFFSET(Import.PLQ,$A223-1,W$15-1,1,1),0),0),PLE!$AA$28*OFFSET(Import.PLQ,$A223-1,W$15-1,1,1)),IF($E223&lt;&gt;1,IF(ISNUMBER(INDEX(Import.PLE,Detalhamento!$E223,Detalhamento!W$15)),IF(INDEX(Import.PLE,Detalhamento!$E223,Detalhamento!W$15)&lt;=mediçao,0,OFFSET(Import.PLQ,$A223-1,W$15-1,1,1)),OFFSET(Import.PLQ,$A223-1,W$15-1,1,1)),(1-PLE!$AA$28)*OFFSET(Import.PLQ,$A223-1,W$15-1,1,1))))</f>
        <v>0</v>
      </c>
      <c r="X223" s="144">
        <f ca="1">IF(X$13="",0,CHOOSE(Detalhamento.OpçãoServiços,OFFSET(Import.PLQ,$A223-1,X$15-1,1,1),IF($E223&lt;&gt;1,IF(ISNUMBER(INDEX(Import.PLE,Detalhamento!$E223,Detalhamento!X$15)),IF(INDEX(Import.PLE,Detalhamento!$E223,Detalhamento!X$15)&lt;=mediçao,OFFSET(Import.PLQ,$A223-1,X$15-1,1,1),0),0),PLE!$AA$28*OFFSET(Import.PLQ,$A223-1,X$15-1,1,1)),IF($E223&lt;&gt;1,IF(ISNUMBER(INDEX(Import.PLE,Detalhamento!$E223,Detalhamento!X$15)),IF(INDEX(Import.PLE,Detalhamento!$E223,Detalhamento!X$15)&lt;=mediçao,0,OFFSET(Import.PLQ,$A223-1,X$15-1,1,1)),OFFSET(Import.PLQ,$A223-1,X$15-1,1,1)),(1-PLE!$AA$28)*OFFSET(Import.PLQ,$A223-1,X$15-1,1,1))))</f>
        <v>0</v>
      </c>
      <c r="Y223" s="144">
        <f ca="1">IF(Y$13="",0,CHOOSE(Detalhamento.OpçãoServiços,OFFSET(Import.PLQ,$A223-1,Y$15-1,1,1),IF($E223&lt;&gt;1,IF(ISNUMBER(INDEX(Import.PLE,Detalhamento!$E223,Detalhamento!Y$15)),IF(INDEX(Import.PLE,Detalhamento!$E223,Detalhamento!Y$15)&lt;=mediçao,OFFSET(Import.PLQ,$A223-1,Y$15-1,1,1),0),0),PLE!$AA$28*OFFSET(Import.PLQ,$A223-1,Y$15-1,1,1)),IF($E223&lt;&gt;1,IF(ISNUMBER(INDEX(Import.PLE,Detalhamento!$E223,Detalhamento!Y$15)),IF(INDEX(Import.PLE,Detalhamento!$E223,Detalhamento!Y$15)&lt;=mediçao,0,OFFSET(Import.PLQ,$A223-1,Y$15-1,1,1)),OFFSET(Import.PLQ,$A223-1,Y$15-1,1,1)),(1-PLE!$AA$28)*OFFSET(Import.PLQ,$A223-1,Y$15-1,1,1))))</f>
        <v>0</v>
      </c>
      <c r="Z223" s="144">
        <f ca="1">IF(Z$13="",0,CHOOSE(Detalhamento.OpçãoServiços,OFFSET(Import.PLQ,$A223-1,Z$15-1,1,1),IF($E223&lt;&gt;1,IF(ISNUMBER(INDEX(Import.PLE,Detalhamento!$E223,Detalhamento!Z$15)),IF(INDEX(Import.PLE,Detalhamento!$E223,Detalhamento!Z$15)&lt;=mediçao,OFFSET(Import.PLQ,$A223-1,Z$15-1,1,1),0),0),PLE!$AA$28*OFFSET(Import.PLQ,$A223-1,Z$15-1,1,1)),IF($E223&lt;&gt;1,IF(ISNUMBER(INDEX(Import.PLE,Detalhamento!$E223,Detalhamento!Z$15)),IF(INDEX(Import.PLE,Detalhamento!$E223,Detalhamento!Z$15)&lt;=mediçao,0,OFFSET(Import.PLQ,$A223-1,Z$15-1,1,1)),OFFSET(Import.PLQ,$A223-1,Z$15-1,1,1)),(1-PLE!$AA$28)*OFFSET(Import.PLQ,$A223-1,Z$15-1,1,1))))</f>
        <v>0</v>
      </c>
      <c r="AA223" s="144">
        <f ca="1">IF(AA$13="",0,CHOOSE(Detalhamento.OpçãoServiços,OFFSET(Import.PLQ,$A223-1,AA$15-1,1,1),IF($E223&lt;&gt;1,IF(ISNUMBER(INDEX(Import.PLE,Detalhamento!$E223,Detalhamento!AA$15)),IF(INDEX(Import.PLE,Detalhamento!$E223,Detalhamento!AA$15)&lt;=mediçao,OFFSET(Import.PLQ,$A223-1,AA$15-1,1,1),0),0),PLE!$AA$28*OFFSET(Import.PLQ,$A223-1,AA$15-1,1,1)),IF($E223&lt;&gt;1,IF(ISNUMBER(INDEX(Import.PLE,Detalhamento!$E223,Detalhamento!AA$15)),IF(INDEX(Import.PLE,Detalhamento!$E223,Detalhamento!AA$15)&lt;=mediçao,0,OFFSET(Import.PLQ,$A223-1,AA$15-1,1,1)),OFFSET(Import.PLQ,$A223-1,AA$15-1,1,1)),(1-PLE!$AA$28)*OFFSET(Import.PLQ,$A223-1,AA$15-1,1,1))))</f>
        <v>0</v>
      </c>
      <c r="AB223" s="144">
        <f ca="1">IF(AB$13="",0,CHOOSE(Detalhamento.OpçãoServiços,OFFSET(Import.PLQ,$A223-1,AB$15-1,1,1),IF($E223&lt;&gt;1,IF(ISNUMBER(INDEX(Import.PLE,Detalhamento!$E223,Detalhamento!AB$15)),IF(INDEX(Import.PLE,Detalhamento!$E223,Detalhamento!AB$15)&lt;=mediçao,OFFSET(Import.PLQ,$A223-1,AB$15-1,1,1),0),0),PLE!$AA$28*OFFSET(Import.PLQ,$A223-1,AB$15-1,1,1)),IF($E223&lt;&gt;1,IF(ISNUMBER(INDEX(Import.PLE,Detalhamento!$E223,Detalhamento!AB$15)),IF(INDEX(Import.PLE,Detalhamento!$E223,Detalhamento!AB$15)&lt;=mediçao,0,OFFSET(Import.PLQ,$A223-1,AB$15-1,1,1)),OFFSET(Import.PLQ,$A223-1,AB$15-1,1,1)),(1-PLE!$AA$28)*OFFSET(Import.PLQ,$A223-1,AB$15-1,1,1))))</f>
        <v>0</v>
      </c>
      <c r="AC223" s="144">
        <f ca="1">IF(AC$13="",0,CHOOSE(Detalhamento.OpçãoServiços,OFFSET(Import.PLQ,$A223-1,AC$15-1,1,1),IF($E223&lt;&gt;1,IF(ISNUMBER(INDEX(Import.PLE,Detalhamento!$E223,Detalhamento!AC$15)),IF(INDEX(Import.PLE,Detalhamento!$E223,Detalhamento!AC$15)&lt;=mediçao,OFFSET(Import.PLQ,$A223-1,AC$15-1,1,1),0),0),PLE!$AA$28*OFFSET(Import.PLQ,$A223-1,AC$15-1,1,1)),IF($E223&lt;&gt;1,IF(ISNUMBER(INDEX(Import.PLE,Detalhamento!$E223,Detalhamento!AC$15)),IF(INDEX(Import.PLE,Detalhamento!$E223,Detalhamento!AC$15)&lt;=mediçao,0,OFFSET(Import.PLQ,$A223-1,AC$15-1,1,1)),OFFSET(Import.PLQ,$A223-1,AC$15-1,1,1)),(1-PLE!$AA$28)*OFFSET(Import.PLQ,$A223-1,AC$15-1,1,1))))</f>
        <v>0</v>
      </c>
      <c r="AD223" s="144">
        <f ca="1">IF(AD$13="",0,CHOOSE(Detalhamento.OpçãoServiços,OFFSET(Import.PLQ,$A223-1,AD$15-1,1,1),IF($E223&lt;&gt;1,IF(ISNUMBER(INDEX(Import.PLE,Detalhamento!$E223,Detalhamento!AD$15)),IF(INDEX(Import.PLE,Detalhamento!$E223,Detalhamento!AD$15)&lt;=mediçao,OFFSET(Import.PLQ,$A223-1,AD$15-1,1,1),0),0),PLE!$AA$28*OFFSET(Import.PLQ,$A223-1,AD$15-1,1,1)),IF($E223&lt;&gt;1,IF(ISNUMBER(INDEX(Import.PLE,Detalhamento!$E223,Detalhamento!AD$15)),IF(INDEX(Import.PLE,Detalhamento!$E223,Detalhamento!AD$15)&lt;=mediçao,0,OFFSET(Import.PLQ,$A223-1,AD$15-1,1,1)),OFFSET(Import.PLQ,$A223-1,AD$15-1,1,1)),(1-PLE!$AA$28)*OFFSET(Import.PLQ,$A223-1,AD$15-1,1,1))))</f>
        <v>0</v>
      </c>
      <c r="AE223" s="144">
        <f ca="1">IF(AE$13="",0,CHOOSE(Detalhamento.OpçãoServiços,OFFSET(Import.PLQ,$A223-1,AE$15-1,1,1),IF($E223&lt;&gt;1,IF(ISNUMBER(INDEX(Import.PLE,Detalhamento!$E223,Detalhamento!AE$15)),IF(INDEX(Import.PLE,Detalhamento!$E223,Detalhamento!AE$15)&lt;=mediçao,OFFSET(Import.PLQ,$A223-1,AE$15-1,1,1),0),0),PLE!$AA$28*OFFSET(Import.PLQ,$A223-1,AE$15-1,1,1)),IF($E223&lt;&gt;1,IF(ISNUMBER(INDEX(Import.PLE,Detalhamento!$E223,Detalhamento!AE$15)),IF(INDEX(Import.PLE,Detalhamento!$E223,Detalhamento!AE$15)&lt;=mediçao,0,OFFSET(Import.PLQ,$A223-1,AE$15-1,1,1)),OFFSET(Import.PLQ,$A223-1,AE$15-1,1,1)),(1-PLE!$AA$28)*OFFSET(Import.PLQ,$A223-1,AE$15-1,1,1))))</f>
        <v>0</v>
      </c>
      <c r="AF223" s="144">
        <f ca="1">IF(AF$13="",0,CHOOSE(Detalhamento.OpçãoServiços,OFFSET(Import.PLQ,$A223-1,AF$15-1,1,1),IF($E223&lt;&gt;1,IF(ISNUMBER(INDEX(Import.PLE,Detalhamento!$E223,Detalhamento!AF$15)),IF(INDEX(Import.PLE,Detalhamento!$E223,Detalhamento!AF$15)&lt;=mediçao,OFFSET(Import.PLQ,$A223-1,AF$15-1,1,1),0),0),PLE!$AA$28*OFFSET(Import.PLQ,$A223-1,AF$15-1,1,1)),IF($E223&lt;&gt;1,IF(ISNUMBER(INDEX(Import.PLE,Detalhamento!$E223,Detalhamento!AF$15)),IF(INDEX(Import.PLE,Detalhamento!$E223,Detalhamento!AF$15)&lt;=mediçao,0,OFFSET(Import.PLQ,$A223-1,AF$15-1,1,1)),OFFSET(Import.PLQ,$A223-1,AF$15-1,1,1)),(1-PLE!$AA$28)*OFFSET(Import.PLQ,$A223-1,AF$15-1,1,1))))</f>
        <v>0</v>
      </c>
      <c r="AG223" s="144">
        <f ca="1">IF(AG$13="",0,CHOOSE(Detalhamento.OpçãoServiços,OFFSET(Import.PLQ,$A223-1,AG$15-1,1,1),IF($E223&lt;&gt;1,IF(ISNUMBER(INDEX(Import.PLE,Detalhamento!$E223,Detalhamento!AG$15)),IF(INDEX(Import.PLE,Detalhamento!$E223,Detalhamento!AG$15)&lt;=mediçao,OFFSET(Import.PLQ,$A223-1,AG$15-1,1,1),0),0),PLE!$AA$28*OFFSET(Import.PLQ,$A223-1,AG$15-1,1,1)),IF($E223&lt;&gt;1,IF(ISNUMBER(INDEX(Import.PLE,Detalhamento!$E223,Detalhamento!AG$15)),IF(INDEX(Import.PLE,Detalhamento!$E223,Detalhamento!AG$15)&lt;=mediçao,0,OFFSET(Import.PLQ,$A223-1,AG$15-1,1,1)),OFFSET(Import.PLQ,$A223-1,AG$15-1,1,1)),(1-PLE!$AA$28)*OFFSET(Import.PLQ,$A223-1,AG$15-1,1,1))))</f>
        <v>0</v>
      </c>
      <c r="AH223" s="144">
        <f ca="1">IF(AH$13="",0,CHOOSE(Detalhamento.OpçãoServiços,OFFSET(Import.PLQ,$A223-1,AH$15-1,1,1),IF($E223&lt;&gt;1,IF(ISNUMBER(INDEX(Import.PLE,Detalhamento!$E223,Detalhamento!AH$15)),IF(INDEX(Import.PLE,Detalhamento!$E223,Detalhamento!AH$15)&lt;=mediçao,OFFSET(Import.PLQ,$A223-1,AH$15-1,1,1),0),0),PLE!$AA$28*OFFSET(Import.PLQ,$A223-1,AH$15-1,1,1)),IF($E223&lt;&gt;1,IF(ISNUMBER(INDEX(Import.PLE,Detalhamento!$E223,Detalhamento!AH$15)),IF(INDEX(Import.PLE,Detalhamento!$E223,Detalhamento!AH$15)&lt;=mediçao,0,OFFSET(Import.PLQ,$A223-1,AH$15-1,1,1)),OFFSET(Import.PLQ,$A223-1,AH$15-1,1,1)),(1-PLE!$AA$28)*OFFSET(Import.PLQ,$A223-1,AH$15-1,1,1))))</f>
        <v>0</v>
      </c>
      <c r="AI223" s="144">
        <f ca="1">IF(AI$13="",0,CHOOSE(Detalhamento.OpçãoServiços,OFFSET(Import.PLQ,$A223-1,AI$15-1,1,1),IF($E223&lt;&gt;1,IF(ISNUMBER(INDEX(Import.PLE,Detalhamento!$E223,Detalhamento!AI$15)),IF(INDEX(Import.PLE,Detalhamento!$E223,Detalhamento!AI$15)&lt;=mediçao,OFFSET(Import.PLQ,$A223-1,AI$15-1,1,1),0),0),PLE!$AA$28*OFFSET(Import.PLQ,$A223-1,AI$15-1,1,1)),IF($E223&lt;&gt;1,IF(ISNUMBER(INDEX(Import.PLE,Detalhamento!$E223,Detalhamento!AI$15)),IF(INDEX(Import.PLE,Detalhamento!$E223,Detalhamento!AI$15)&lt;=mediçao,0,OFFSET(Import.PLQ,$A223-1,AI$15-1,1,1)),OFFSET(Import.PLQ,$A223-1,AI$15-1,1,1)),(1-PLE!$AA$28)*OFFSET(Import.PLQ,$A223-1,AI$15-1,1,1))))</f>
        <v>0</v>
      </c>
      <c r="AJ223" s="144">
        <f ca="1">IF(AJ$13="",0,CHOOSE(Detalhamento.OpçãoServiços,OFFSET(Import.PLQ,$A223-1,AJ$15-1,1,1),IF($E223&lt;&gt;1,IF(ISNUMBER(INDEX(Import.PLE,Detalhamento!$E223,Detalhamento!AJ$15)),IF(INDEX(Import.PLE,Detalhamento!$E223,Detalhamento!AJ$15)&lt;=mediçao,OFFSET(Import.PLQ,$A223-1,AJ$15-1,1,1),0),0),PLE!$AA$28*OFFSET(Import.PLQ,$A223-1,AJ$15-1,1,1)),IF($E223&lt;&gt;1,IF(ISNUMBER(INDEX(Import.PLE,Detalhamento!$E223,Detalhamento!AJ$15)),IF(INDEX(Import.PLE,Detalhamento!$E223,Detalhamento!AJ$15)&lt;=mediçao,0,OFFSET(Import.PLQ,$A223-1,AJ$15-1,1,1)),OFFSET(Import.PLQ,$A223-1,AJ$15-1,1,1)),(1-PLE!$AA$28)*OFFSET(Import.PLQ,$A223-1,AJ$15-1,1,1))))</f>
        <v>0</v>
      </c>
      <c r="AK223" s="144">
        <f ca="1">IF(AK$13="",0,CHOOSE(Detalhamento.OpçãoServiços,OFFSET(Import.PLQ,$A223-1,AK$15-1,1,1),IF($E223&lt;&gt;1,IF(ISNUMBER(INDEX(Import.PLE,Detalhamento!$E223,Detalhamento!AK$15)),IF(INDEX(Import.PLE,Detalhamento!$E223,Detalhamento!AK$15)&lt;=mediçao,OFFSET(Import.PLQ,$A223-1,AK$15-1,1,1),0),0),PLE!$AA$28*OFFSET(Import.PLQ,$A223-1,AK$15-1,1,1)),IF($E223&lt;&gt;1,IF(ISNUMBER(INDEX(Import.PLE,Detalhamento!$E223,Detalhamento!AK$15)),IF(INDEX(Import.PLE,Detalhamento!$E223,Detalhamento!AK$15)&lt;=mediçao,0,OFFSET(Import.PLQ,$A223-1,AK$15-1,1,1)),OFFSET(Import.PLQ,$A223-1,AK$15-1,1,1)),(1-PLE!$AA$28)*OFFSET(Import.PLQ,$A223-1,AK$15-1,1,1))))</f>
        <v>0</v>
      </c>
      <c r="AL223" s="144">
        <f ca="1">IF(AL$13="",0,CHOOSE(Detalhamento.OpçãoServiços,OFFSET(Import.PLQ,$A223-1,AL$15-1,1,1),IF($E223&lt;&gt;1,IF(ISNUMBER(INDEX(Import.PLE,Detalhamento!$E223,Detalhamento!AL$15)),IF(INDEX(Import.PLE,Detalhamento!$E223,Detalhamento!AL$15)&lt;=mediçao,OFFSET(Import.PLQ,$A223-1,AL$15-1,1,1),0),0),PLE!$AA$28*OFFSET(Import.PLQ,$A223-1,AL$15-1,1,1)),IF($E223&lt;&gt;1,IF(ISNUMBER(INDEX(Import.PLE,Detalhamento!$E223,Detalhamento!AL$15)),IF(INDEX(Import.PLE,Detalhamento!$E223,Detalhamento!AL$15)&lt;=mediçao,0,OFFSET(Import.PLQ,$A223-1,AL$15-1,1,1)),OFFSET(Import.PLQ,$A223-1,AL$15-1,1,1)),(1-PLE!$AA$28)*OFFSET(Import.PLQ,$A223-1,AL$15-1,1,1))))</f>
        <v>0</v>
      </c>
      <c r="AM223" s="144">
        <f ca="1">IF(AM$13="",0,CHOOSE(Detalhamento.OpçãoServiços,OFFSET(Import.PLQ,$A223-1,AM$15-1,1,1),IF($E223&lt;&gt;1,IF(ISNUMBER(INDEX(Import.PLE,Detalhamento!$E223,Detalhamento!AM$15)),IF(INDEX(Import.PLE,Detalhamento!$E223,Detalhamento!AM$15)&lt;=mediçao,OFFSET(Import.PLQ,$A223-1,AM$15-1,1,1),0),0),PLE!$AA$28*OFFSET(Import.PLQ,$A223-1,AM$15-1,1,1)),IF($E223&lt;&gt;1,IF(ISNUMBER(INDEX(Import.PLE,Detalhamento!$E223,Detalhamento!AM$15)),IF(INDEX(Import.PLE,Detalhamento!$E223,Detalhamento!AM$15)&lt;=mediçao,0,OFFSET(Import.PLQ,$A223-1,AM$15-1,1,1)),OFFSET(Import.PLQ,$A223-1,AM$15-1,1,1)),(1-PLE!$AA$28)*OFFSET(Import.PLQ,$A223-1,AM$15-1,1,1))))</f>
        <v>0</v>
      </c>
      <c r="AN223" s="144">
        <f ca="1">IF(AN$13="",0,CHOOSE(Detalhamento.OpçãoServiços,OFFSET(Import.PLQ,$A223-1,AN$15-1,1,1),IF($E223&lt;&gt;1,IF(ISNUMBER(INDEX(Import.PLE,Detalhamento!$E223,Detalhamento!AN$15)),IF(INDEX(Import.PLE,Detalhamento!$E223,Detalhamento!AN$15)&lt;=mediçao,OFFSET(Import.PLQ,$A223-1,AN$15-1,1,1),0),0),PLE!$AA$28*OFFSET(Import.PLQ,$A223-1,AN$15-1,1,1)),IF($E223&lt;&gt;1,IF(ISNUMBER(INDEX(Import.PLE,Detalhamento!$E223,Detalhamento!AN$15)),IF(INDEX(Import.PLE,Detalhamento!$E223,Detalhamento!AN$15)&lt;=mediçao,0,OFFSET(Import.PLQ,$A223-1,AN$15-1,1,1)),OFFSET(Import.PLQ,$A223-1,AN$15-1,1,1)),(1-PLE!$AA$28)*OFFSET(Import.PLQ,$A223-1,AN$15-1,1,1))))</f>
        <v>0</v>
      </c>
      <c r="AO223" s="144">
        <f ca="1">IF(AO$13="",0,CHOOSE(Detalhamento.OpçãoServiços,OFFSET(Import.PLQ,$A223-1,AO$15-1,1,1),IF($E223&lt;&gt;1,IF(ISNUMBER(INDEX(Import.PLE,Detalhamento!$E223,Detalhamento!AO$15)),IF(INDEX(Import.PLE,Detalhamento!$E223,Detalhamento!AO$15)&lt;=mediçao,OFFSET(Import.PLQ,$A223-1,AO$15-1,1,1),0),0),PLE!$AA$28*OFFSET(Import.PLQ,$A223-1,AO$15-1,1,1)),IF($E223&lt;&gt;1,IF(ISNUMBER(INDEX(Import.PLE,Detalhamento!$E223,Detalhamento!AO$15)),IF(INDEX(Import.PLE,Detalhamento!$E223,Detalhamento!AO$15)&lt;=mediçao,0,OFFSET(Import.PLQ,$A223-1,AO$15-1,1,1)),OFFSET(Import.PLQ,$A223-1,AO$15-1,1,1)),(1-PLE!$AA$28)*OFFSET(Import.PLQ,$A223-1,AO$15-1,1,1))))</f>
        <v>0</v>
      </c>
      <c r="AP223" s="144">
        <f ca="1">IF(AP$13="",0,CHOOSE(Detalhamento.OpçãoServiços,OFFSET(Import.PLQ,$A223-1,AP$15-1,1,1),IF($E223&lt;&gt;1,IF(ISNUMBER(INDEX(Import.PLE,Detalhamento!$E223,Detalhamento!AP$15)),IF(INDEX(Import.PLE,Detalhamento!$E223,Detalhamento!AP$15)&lt;=mediçao,OFFSET(Import.PLQ,$A223-1,AP$15-1,1,1),0),0),PLE!$AA$28*OFFSET(Import.PLQ,$A223-1,AP$15-1,1,1)),IF($E223&lt;&gt;1,IF(ISNUMBER(INDEX(Import.PLE,Detalhamento!$E223,Detalhamento!AP$15)),IF(INDEX(Import.PLE,Detalhamento!$E223,Detalhamento!AP$15)&lt;=mediçao,0,OFFSET(Import.PLQ,$A223-1,AP$15-1,1,1)),OFFSET(Import.PLQ,$A223-1,AP$15-1,1,1)),(1-PLE!$AA$28)*OFFSET(Import.PLQ,$A223-1,AP$15-1,1,1))))</f>
        <v>0</v>
      </c>
      <c r="AQ223" s="144">
        <f ca="1">IF(AQ$13="",0,CHOOSE(Detalhamento.OpçãoServiços,OFFSET(Import.PLQ,$A223-1,AQ$15-1,1,1),IF($E223&lt;&gt;1,IF(ISNUMBER(INDEX(Import.PLE,Detalhamento!$E223,Detalhamento!AQ$15)),IF(INDEX(Import.PLE,Detalhamento!$E223,Detalhamento!AQ$15)&lt;=mediçao,OFFSET(Import.PLQ,$A223-1,AQ$15-1,1,1),0),0),PLE!$AA$28*OFFSET(Import.PLQ,$A223-1,AQ$15-1,1,1)),IF($E223&lt;&gt;1,IF(ISNUMBER(INDEX(Import.PLE,Detalhamento!$E223,Detalhamento!AQ$15)),IF(INDEX(Import.PLE,Detalhamento!$E223,Detalhamento!AQ$15)&lt;=mediçao,0,OFFSET(Import.PLQ,$A223-1,AQ$15-1,1,1)),OFFSET(Import.PLQ,$A223-1,AQ$15-1,1,1)),(1-PLE!$AA$28)*OFFSET(Import.PLQ,$A223-1,AQ$15-1,1,1))))</f>
        <v>0</v>
      </c>
      <c r="AR223" s="144">
        <f ca="1">IF(AR$13="",0,CHOOSE(Detalhamento.OpçãoServiços,OFFSET(Import.PLQ,$A223-1,AR$15-1,1,1),IF($E223&lt;&gt;1,IF(ISNUMBER(INDEX(Import.PLE,Detalhamento!$E223,Detalhamento!AR$15)),IF(INDEX(Import.PLE,Detalhamento!$E223,Detalhamento!AR$15)&lt;=mediçao,OFFSET(Import.PLQ,$A223-1,AR$15-1,1,1),0),0),PLE!$AA$28*OFFSET(Import.PLQ,$A223-1,AR$15-1,1,1)),IF($E223&lt;&gt;1,IF(ISNUMBER(INDEX(Import.PLE,Detalhamento!$E223,Detalhamento!AR$15)),IF(INDEX(Import.PLE,Detalhamento!$E223,Detalhamento!AR$15)&lt;=mediçao,0,OFFSET(Import.PLQ,$A223-1,AR$15-1,1,1)),OFFSET(Import.PLQ,$A223-1,AR$15-1,1,1)),(1-PLE!$AA$28)*OFFSET(Import.PLQ,$A223-1,AR$15-1,1,1))))</f>
        <v>0</v>
      </c>
      <c r="AS223" s="144">
        <f ca="1">IF(AS$13="",0,CHOOSE(Detalhamento.OpçãoServiços,OFFSET(Import.PLQ,$A223-1,AS$15-1,1,1),IF($E223&lt;&gt;1,IF(ISNUMBER(INDEX(Import.PLE,Detalhamento!$E223,Detalhamento!AS$15)),IF(INDEX(Import.PLE,Detalhamento!$E223,Detalhamento!AS$15)&lt;=mediçao,OFFSET(Import.PLQ,$A223-1,AS$15-1,1,1),0),0),PLE!$AA$28*OFFSET(Import.PLQ,$A223-1,AS$15-1,1,1)),IF($E223&lt;&gt;1,IF(ISNUMBER(INDEX(Import.PLE,Detalhamento!$E223,Detalhamento!AS$15)),IF(INDEX(Import.PLE,Detalhamento!$E223,Detalhamento!AS$15)&lt;=mediçao,0,OFFSET(Import.PLQ,$A223-1,AS$15-1,1,1)),OFFSET(Import.PLQ,$A223-1,AS$15-1,1,1)),(1-PLE!$AA$28)*OFFSET(Import.PLQ,$A223-1,AS$15-1,1,1))))</f>
        <v>0</v>
      </c>
      <c r="AT223" s="144">
        <f ca="1">IF(AT$13="",0,CHOOSE(Detalhamento.OpçãoServiços,OFFSET(Import.PLQ,$A223-1,AT$15-1,1,1),IF($E223&lt;&gt;1,IF(ISNUMBER(INDEX(Import.PLE,Detalhamento!$E223,Detalhamento!AT$15)),IF(INDEX(Import.PLE,Detalhamento!$E223,Detalhamento!AT$15)&lt;=mediçao,OFFSET(Import.PLQ,$A223-1,AT$15-1,1,1),0),0),PLE!$AA$28*OFFSET(Import.PLQ,$A223-1,AT$15-1,1,1)),IF($E223&lt;&gt;1,IF(ISNUMBER(INDEX(Import.PLE,Detalhamento!$E223,Detalhamento!AT$15)),IF(INDEX(Import.PLE,Detalhamento!$E223,Detalhamento!AT$15)&lt;=mediçao,0,OFFSET(Import.PLQ,$A223-1,AT$15-1,1,1)),OFFSET(Import.PLQ,$A223-1,AT$15-1,1,1)),(1-PLE!$AA$28)*OFFSET(Import.PLQ,$A223-1,AT$15-1,1,1))))</f>
        <v>0</v>
      </c>
      <c r="AU223" s="144">
        <f ca="1">IF(AU$13="",0,CHOOSE(Detalhamento.OpçãoServiços,OFFSET(Import.PLQ,$A223-1,AU$15-1,1,1),IF($E223&lt;&gt;1,IF(ISNUMBER(INDEX(Import.PLE,Detalhamento!$E223,Detalhamento!AU$15)),IF(INDEX(Import.PLE,Detalhamento!$E223,Detalhamento!AU$15)&lt;=mediçao,OFFSET(Import.PLQ,$A223-1,AU$15-1,1,1),0),0),PLE!$AA$28*OFFSET(Import.PLQ,$A223-1,AU$15-1,1,1)),IF($E223&lt;&gt;1,IF(ISNUMBER(INDEX(Import.PLE,Detalhamento!$E223,Detalhamento!AU$15)),IF(INDEX(Import.PLE,Detalhamento!$E223,Detalhamento!AU$15)&lt;=mediçao,0,OFFSET(Import.PLQ,$A223-1,AU$15-1,1,1)),OFFSET(Import.PLQ,$A223-1,AU$15-1,1,1)),(1-PLE!$AA$28)*OFFSET(Import.PLQ,$A223-1,AU$15-1,1,1))))</f>
        <v>0</v>
      </c>
      <c r="AV223" s="144">
        <f ca="1">IF(AV$13="",0,CHOOSE(Detalhamento.OpçãoServiços,OFFSET(Import.PLQ,$A223-1,AV$15-1,1,1),IF($E223&lt;&gt;1,IF(ISNUMBER(INDEX(Import.PLE,Detalhamento!$E223,Detalhamento!AV$15)),IF(INDEX(Import.PLE,Detalhamento!$E223,Detalhamento!AV$15)&lt;=mediçao,OFFSET(Import.PLQ,$A223-1,AV$15-1,1,1),0),0),PLE!$AA$28*OFFSET(Import.PLQ,$A223-1,AV$15-1,1,1)),IF($E223&lt;&gt;1,IF(ISNUMBER(INDEX(Import.PLE,Detalhamento!$E223,Detalhamento!AV$15)),IF(INDEX(Import.PLE,Detalhamento!$E223,Detalhamento!AV$15)&lt;=mediçao,0,OFFSET(Import.PLQ,$A223-1,AV$15-1,1,1)),OFFSET(Import.PLQ,$A223-1,AV$15-1,1,1)),(1-PLE!$AA$28)*OFFSET(Import.PLQ,$A223-1,AV$15-1,1,1))))</f>
        <v>0</v>
      </c>
      <c r="AW223" s="144">
        <f ca="1">IF(AW$13="",0,CHOOSE(Detalhamento.OpçãoServiços,OFFSET(Import.PLQ,$A223-1,AW$15-1,1,1),IF($E223&lt;&gt;1,IF(ISNUMBER(INDEX(Import.PLE,Detalhamento!$E223,Detalhamento!AW$15)),IF(INDEX(Import.PLE,Detalhamento!$E223,Detalhamento!AW$15)&lt;=mediçao,OFFSET(Import.PLQ,$A223-1,AW$15-1,1,1),0),0),PLE!$AA$28*OFFSET(Import.PLQ,$A223-1,AW$15-1,1,1)),IF($E223&lt;&gt;1,IF(ISNUMBER(INDEX(Import.PLE,Detalhamento!$E223,Detalhamento!AW$15)),IF(INDEX(Import.PLE,Detalhamento!$E223,Detalhamento!AW$15)&lt;=mediçao,0,OFFSET(Import.PLQ,$A223-1,AW$15-1,1,1)),OFFSET(Import.PLQ,$A223-1,AW$15-1,1,1)),(1-PLE!$AA$28)*OFFSET(Import.PLQ,$A223-1,AW$15-1,1,1))))</f>
        <v>0</v>
      </c>
      <c r="AX223" s="144">
        <f ca="1">IF(AX$13="",0,CHOOSE(Detalhamento.OpçãoServiços,OFFSET(Import.PLQ,$A223-1,AX$15-1,1,1),IF($E223&lt;&gt;1,IF(ISNUMBER(INDEX(Import.PLE,Detalhamento!$E223,Detalhamento!AX$15)),IF(INDEX(Import.PLE,Detalhamento!$E223,Detalhamento!AX$15)&lt;=mediçao,OFFSET(Import.PLQ,$A223-1,AX$15-1,1,1),0),0),PLE!$AA$28*OFFSET(Import.PLQ,$A223-1,AX$15-1,1,1)),IF($E223&lt;&gt;1,IF(ISNUMBER(INDEX(Import.PLE,Detalhamento!$E223,Detalhamento!AX$15)),IF(INDEX(Import.PLE,Detalhamento!$E223,Detalhamento!AX$15)&lt;=mediçao,0,OFFSET(Import.PLQ,$A223-1,AX$15-1,1,1)),OFFSET(Import.PLQ,$A223-1,AX$15-1,1,1)),(1-PLE!$AA$28)*OFFSET(Import.PLQ,$A223-1,AX$15-1,1,1))))</f>
        <v>0</v>
      </c>
      <c r="AY223" s="144">
        <f ca="1">IF(AY$13="",0,CHOOSE(Detalhamento.OpçãoServiços,OFFSET(Import.PLQ,$A223-1,AY$15-1,1,1),IF($E223&lt;&gt;1,IF(ISNUMBER(INDEX(Import.PLE,Detalhamento!$E223,Detalhamento!AY$15)),IF(INDEX(Import.PLE,Detalhamento!$E223,Detalhamento!AY$15)&lt;=mediçao,OFFSET(Import.PLQ,$A223-1,AY$15-1,1,1),0),0),PLE!$AA$28*OFFSET(Import.PLQ,$A223-1,AY$15-1,1,1)),IF($E223&lt;&gt;1,IF(ISNUMBER(INDEX(Import.PLE,Detalhamento!$E223,Detalhamento!AY$15)),IF(INDEX(Import.PLE,Detalhamento!$E223,Detalhamento!AY$15)&lt;=mediçao,0,OFFSET(Import.PLQ,$A223-1,AY$15-1,1,1)),OFFSET(Import.PLQ,$A223-1,AY$15-1,1,1)),(1-PLE!$AA$28)*OFFSET(Import.PLQ,$A223-1,AY$15-1,1,1))))</f>
        <v>0</v>
      </c>
      <c r="AZ223" s="144">
        <f ca="1">IF(AZ$13="",0,CHOOSE(Detalhamento.OpçãoServiços,OFFSET(Import.PLQ,$A223-1,AZ$15-1,1,1),IF($E223&lt;&gt;1,IF(ISNUMBER(INDEX(Import.PLE,Detalhamento!$E223,Detalhamento!AZ$15)),IF(INDEX(Import.PLE,Detalhamento!$E223,Detalhamento!AZ$15)&lt;=mediçao,OFFSET(Import.PLQ,$A223-1,AZ$15-1,1,1),0),0),PLE!$AA$28*OFFSET(Import.PLQ,$A223-1,AZ$15-1,1,1)),IF($E223&lt;&gt;1,IF(ISNUMBER(INDEX(Import.PLE,Detalhamento!$E223,Detalhamento!AZ$15)),IF(INDEX(Import.PLE,Detalhamento!$E223,Detalhamento!AZ$15)&lt;=mediçao,0,OFFSET(Import.PLQ,$A223-1,AZ$15-1,1,1)),OFFSET(Import.PLQ,$A223-1,AZ$15-1,1,1)),(1-PLE!$AA$28)*OFFSET(Import.PLQ,$A223-1,AZ$15-1,1,1))))</f>
        <v>0</v>
      </c>
      <c r="BA223" s="144">
        <f ca="1">IF(BA$13="",0,CHOOSE(Detalhamento.OpçãoServiços,OFFSET(Import.PLQ,$A223-1,BA$15-1,1,1),IF($E223&lt;&gt;1,IF(ISNUMBER(INDEX(Import.PLE,Detalhamento!$E223,Detalhamento!BA$15)),IF(INDEX(Import.PLE,Detalhamento!$E223,Detalhamento!BA$15)&lt;=mediçao,OFFSET(Import.PLQ,$A223-1,BA$15-1,1,1),0),0),PLE!$AA$28*OFFSET(Import.PLQ,$A223-1,BA$15-1,1,1)),IF($E223&lt;&gt;1,IF(ISNUMBER(INDEX(Import.PLE,Detalhamento!$E223,Detalhamento!BA$15)),IF(INDEX(Import.PLE,Detalhamento!$E223,Detalhamento!BA$15)&lt;=mediçao,0,OFFSET(Import.PLQ,$A223-1,BA$15-1,1,1)),OFFSET(Import.PLQ,$A223-1,BA$15-1,1,1)),(1-PLE!$AA$28)*OFFSET(Import.PLQ,$A223-1,BA$15-1,1,1))))</f>
        <v>0</v>
      </c>
      <c r="BB223" s="144">
        <f ca="1">IF(BB$13="",0,CHOOSE(Detalhamento.OpçãoServiços,OFFSET(Import.PLQ,$A223-1,BB$15-1,1,1),IF($E223&lt;&gt;1,IF(ISNUMBER(INDEX(Import.PLE,Detalhamento!$E223,Detalhamento!BB$15)),IF(INDEX(Import.PLE,Detalhamento!$E223,Detalhamento!BB$15)&lt;=mediçao,OFFSET(Import.PLQ,$A223-1,BB$15-1,1,1),0),0),PLE!$AA$28*OFFSET(Import.PLQ,$A223-1,BB$15-1,1,1)),IF($E223&lt;&gt;1,IF(ISNUMBER(INDEX(Import.PLE,Detalhamento!$E223,Detalhamento!BB$15)),IF(INDEX(Import.PLE,Detalhamento!$E223,Detalhamento!BB$15)&lt;=mediçao,0,OFFSET(Import.PLQ,$A223-1,BB$15-1,1,1)),OFFSET(Import.PLQ,$A223-1,BB$15-1,1,1)),(1-PLE!$AA$28)*OFFSET(Import.PLQ,$A223-1,BB$15-1,1,1))))</f>
        <v>0</v>
      </c>
      <c r="BC223" s="144">
        <f ca="1">IF(BC$13="",0,CHOOSE(Detalhamento.OpçãoServiços,OFFSET(Import.PLQ,$A223-1,BC$15-1,1,1),IF($E223&lt;&gt;1,IF(ISNUMBER(INDEX(Import.PLE,Detalhamento!$E223,Detalhamento!BC$15)),IF(INDEX(Import.PLE,Detalhamento!$E223,Detalhamento!BC$15)&lt;=mediçao,OFFSET(Import.PLQ,$A223-1,BC$15-1,1,1),0),0),PLE!$AA$28*OFFSET(Import.PLQ,$A223-1,BC$15-1,1,1)),IF($E223&lt;&gt;1,IF(ISNUMBER(INDEX(Import.PLE,Detalhamento!$E223,Detalhamento!BC$15)),IF(INDEX(Import.PLE,Detalhamento!$E223,Detalhamento!BC$15)&lt;=mediçao,0,OFFSET(Import.PLQ,$A223-1,BC$15-1,1,1)),OFFSET(Import.PLQ,$A223-1,BC$15-1,1,1)),(1-PLE!$AA$28)*OFFSET(Import.PLQ,$A223-1,BC$15-1,1,1))))</f>
        <v>0</v>
      </c>
      <c r="BD223" s="144">
        <f ca="1">IF(BD$13="",0,CHOOSE(Detalhamento.OpçãoServiços,OFFSET(Import.PLQ,$A223-1,BD$15-1,1,1),IF($E223&lt;&gt;1,IF(ISNUMBER(INDEX(Import.PLE,Detalhamento!$E223,Detalhamento!BD$15)),IF(INDEX(Import.PLE,Detalhamento!$E223,Detalhamento!BD$15)&lt;=mediçao,OFFSET(Import.PLQ,$A223-1,BD$15-1,1,1),0),0),PLE!$AA$28*OFFSET(Import.PLQ,$A223-1,BD$15-1,1,1)),IF($E223&lt;&gt;1,IF(ISNUMBER(INDEX(Import.PLE,Detalhamento!$E223,Detalhamento!BD$15)),IF(INDEX(Import.PLE,Detalhamento!$E223,Detalhamento!BD$15)&lt;=mediçao,0,OFFSET(Import.PLQ,$A223-1,BD$15-1,1,1)),OFFSET(Import.PLQ,$A223-1,BD$15-1,1,1)),(1-PLE!$AA$28)*OFFSET(Import.PLQ,$A223-1,BD$15-1,1,1))))</f>
        <v>0</v>
      </c>
      <c r="BE223" s="144">
        <f ca="1">IF(BE$13="",0,CHOOSE(Detalhamento.OpçãoServiços,OFFSET(Import.PLQ,$A223-1,BE$15-1,1,1),IF($E223&lt;&gt;1,IF(ISNUMBER(INDEX(Import.PLE,Detalhamento!$E223,Detalhamento!BE$15)),IF(INDEX(Import.PLE,Detalhamento!$E223,Detalhamento!BE$15)&lt;=mediçao,OFFSET(Import.PLQ,$A223-1,BE$15-1,1,1),0),0),PLE!$AA$28*OFFSET(Import.PLQ,$A223-1,BE$15-1,1,1)),IF($E223&lt;&gt;1,IF(ISNUMBER(INDEX(Import.PLE,Detalhamento!$E223,Detalhamento!BE$15)),IF(INDEX(Import.PLE,Detalhamento!$E223,Detalhamento!BE$15)&lt;=mediçao,0,OFFSET(Import.PLQ,$A223-1,BE$15-1,1,1)),OFFSET(Import.PLQ,$A223-1,BE$15-1,1,1)),(1-PLE!$AA$28)*OFFSET(Import.PLQ,$A223-1,BE$15-1,1,1))))</f>
        <v>0</v>
      </c>
      <c r="BF223" s="144">
        <f ca="1">IF(BF$13="",0,CHOOSE(Detalhamento.OpçãoServiços,OFFSET(Import.PLQ,$A223-1,BF$15-1,1,1),IF($E223&lt;&gt;1,IF(ISNUMBER(INDEX(Import.PLE,Detalhamento!$E223,Detalhamento!BF$15)),IF(INDEX(Import.PLE,Detalhamento!$E223,Detalhamento!BF$15)&lt;=mediçao,OFFSET(Import.PLQ,$A223-1,BF$15-1,1,1),0),0),PLE!$AA$28*OFFSET(Import.PLQ,$A223-1,BF$15-1,1,1)),IF($E223&lt;&gt;1,IF(ISNUMBER(INDEX(Import.PLE,Detalhamento!$E223,Detalhamento!BF$15)),IF(INDEX(Import.PLE,Detalhamento!$E223,Detalhamento!BF$15)&lt;=mediçao,0,OFFSET(Import.PLQ,$A223-1,BF$15-1,1,1)),OFFSET(Import.PLQ,$A223-1,BF$15-1,1,1)),(1-PLE!$AA$28)*OFFSET(Import.PLQ,$A223-1,BF$15-1,1,1))))</f>
        <v>0</v>
      </c>
      <c r="BG223" s="144">
        <f ca="1">IF(BG$13="",0,CHOOSE(Detalhamento.OpçãoServiços,OFFSET(Import.PLQ,$A223-1,BG$15-1,1,1),IF($E223&lt;&gt;1,IF(ISNUMBER(INDEX(Import.PLE,Detalhamento!$E223,Detalhamento!BG$15)),IF(INDEX(Import.PLE,Detalhamento!$E223,Detalhamento!BG$15)&lt;=mediçao,OFFSET(Import.PLQ,$A223-1,BG$15-1,1,1),0),0),PLE!$AA$28*OFFSET(Import.PLQ,$A223-1,BG$15-1,1,1)),IF($E223&lt;&gt;1,IF(ISNUMBER(INDEX(Import.PLE,Detalhamento!$E223,Detalhamento!BG$15)),IF(INDEX(Import.PLE,Detalhamento!$E223,Detalhamento!BG$15)&lt;=mediçao,0,OFFSET(Import.PLQ,$A223-1,BG$15-1,1,1)),OFFSET(Import.PLQ,$A223-1,BG$15-1,1,1)),(1-PLE!$AA$28)*OFFSET(Import.PLQ,$A223-1,BG$15-1,1,1))))</f>
        <v>0</v>
      </c>
      <c r="BH223" s="144">
        <f ca="1">IF(BH$13="",0,CHOOSE(Detalhamento.OpçãoServiços,OFFSET(Import.PLQ,$A223-1,BH$15-1,1,1),IF($E223&lt;&gt;1,IF(ISNUMBER(INDEX(Import.PLE,Detalhamento!$E223,Detalhamento!BH$15)),IF(INDEX(Import.PLE,Detalhamento!$E223,Detalhamento!BH$15)&lt;=mediçao,OFFSET(Import.PLQ,$A223-1,BH$15-1,1,1),0),0),PLE!$AA$28*OFFSET(Import.PLQ,$A223-1,BH$15-1,1,1)),IF($E223&lt;&gt;1,IF(ISNUMBER(INDEX(Import.PLE,Detalhamento!$E223,Detalhamento!BH$15)),IF(INDEX(Import.PLE,Detalhamento!$E223,Detalhamento!BH$15)&lt;=mediçao,0,OFFSET(Import.PLQ,$A223-1,BH$15-1,1,1)),OFFSET(Import.PLQ,$A223-1,BH$15-1,1,1)),(1-PLE!$AA$28)*OFFSET(Import.PLQ,$A223-1,BH$15-1,1,1))))</f>
        <v>0</v>
      </c>
      <c r="BI223" s="144">
        <f ca="1">IF(BI$13="",0,CHOOSE(Detalhamento.OpçãoServiços,OFFSET(Import.PLQ,$A223-1,BI$15-1,1,1),IF($E223&lt;&gt;1,IF(ISNUMBER(INDEX(Import.PLE,Detalhamento!$E223,Detalhamento!BI$15)),IF(INDEX(Import.PLE,Detalhamento!$E223,Detalhamento!BI$15)&lt;=mediçao,OFFSET(Import.PLQ,$A223-1,BI$15-1,1,1),0),0),PLE!$AA$28*OFFSET(Import.PLQ,$A223-1,BI$15-1,1,1)),IF($E223&lt;&gt;1,IF(ISNUMBER(INDEX(Import.PLE,Detalhamento!$E223,Detalhamento!BI$15)),IF(INDEX(Import.PLE,Detalhamento!$E223,Detalhamento!BI$15)&lt;=mediçao,0,OFFSET(Import.PLQ,$A223-1,BI$15-1,1,1)),OFFSET(Import.PLQ,$A223-1,BI$15-1,1,1)),(1-PLE!$AA$28)*OFFSET(Import.PLQ,$A223-1,BI$15-1,1,1))))</f>
        <v>0</v>
      </c>
    </row>
    <row r="224" spans="1:61" ht="10.5" x14ac:dyDescent="0.25">
      <c r="A224" s="155">
        <v>300</v>
      </c>
      <c r="B224" s="21" t="str">
        <f t="shared" ca="1" si="33"/>
        <v>Evento</v>
      </c>
      <c r="E224" s="153">
        <f t="shared" ca="1" si="34"/>
        <v>26</v>
      </c>
      <c r="F224" s="154">
        <f t="shared" ca="1" si="35"/>
        <v>260000</v>
      </c>
      <c r="G224" s="154" t="str">
        <f t="shared" ca="1" si="38"/>
        <v>Evento</v>
      </c>
      <c r="H224" s="182" t="str">
        <f t="shared" ca="1" si="38"/>
        <v>Ban/Vest - PINTURA</v>
      </c>
      <c r="I224" s="37" t="str">
        <f t="shared" ca="1" si="36"/>
        <v>R$</v>
      </c>
      <c r="J224" s="144">
        <f t="shared" ca="1" si="37"/>
        <v>2543.96</v>
      </c>
      <c r="K224" s="67"/>
      <c r="L224" s="144">
        <f ca="1">IF(L$13="",0,CHOOSE(Detalhamento.OpçãoServiços,OFFSET(Import.PLQ,$A224-1,L$15-1,1,1),IF($E224&lt;&gt;1,IF(ISNUMBER(INDEX(Import.PLE,Detalhamento!$E224,Detalhamento!L$15)),IF(INDEX(Import.PLE,Detalhamento!$E224,Detalhamento!L$15)&lt;=mediçao,OFFSET(Import.PLQ,$A224-1,L$15-1,1,1),0),0),PLE!$AA$28*OFFSET(Import.PLQ,$A224-1,L$15-1,1,1)),IF($E224&lt;&gt;1,IF(ISNUMBER(INDEX(Import.PLE,Detalhamento!$E224,Detalhamento!L$15)),IF(INDEX(Import.PLE,Detalhamento!$E224,Detalhamento!L$15)&lt;=mediçao,0,OFFSET(Import.PLQ,$A224-1,L$15-1,1,1)),OFFSET(Import.PLQ,$A224-1,L$15-1,1,1)),(1-PLE!$AA$28)*OFFSET(Import.PLQ,$A224-1,L$15-1,1,1))))</f>
        <v>2543.96</v>
      </c>
      <c r="M224" s="144">
        <f ca="1">IF(M$13="",0,CHOOSE(Detalhamento.OpçãoServiços,OFFSET(Import.PLQ,$A224-1,M$15-1,1,1),IF($E224&lt;&gt;1,IF(ISNUMBER(INDEX(Import.PLE,Detalhamento!$E224,Detalhamento!M$15)),IF(INDEX(Import.PLE,Detalhamento!$E224,Detalhamento!M$15)&lt;=mediçao,OFFSET(Import.PLQ,$A224-1,M$15-1,1,1),0),0),PLE!$AA$28*OFFSET(Import.PLQ,$A224-1,M$15-1,1,1)),IF($E224&lt;&gt;1,IF(ISNUMBER(INDEX(Import.PLE,Detalhamento!$E224,Detalhamento!M$15)),IF(INDEX(Import.PLE,Detalhamento!$E224,Detalhamento!M$15)&lt;=mediçao,0,OFFSET(Import.PLQ,$A224-1,M$15-1,1,1)),OFFSET(Import.PLQ,$A224-1,M$15-1,1,1)),(1-PLE!$AA$28)*OFFSET(Import.PLQ,$A224-1,M$15-1,1,1))))</f>
        <v>0</v>
      </c>
      <c r="N224" s="144">
        <f ca="1">IF(N$13="",0,CHOOSE(Detalhamento.OpçãoServiços,OFFSET(Import.PLQ,$A224-1,N$15-1,1,1),IF($E224&lt;&gt;1,IF(ISNUMBER(INDEX(Import.PLE,Detalhamento!$E224,Detalhamento!N$15)),IF(INDEX(Import.PLE,Detalhamento!$E224,Detalhamento!N$15)&lt;=mediçao,OFFSET(Import.PLQ,$A224-1,N$15-1,1,1),0),0),PLE!$AA$28*OFFSET(Import.PLQ,$A224-1,N$15-1,1,1)),IF($E224&lt;&gt;1,IF(ISNUMBER(INDEX(Import.PLE,Detalhamento!$E224,Detalhamento!N$15)),IF(INDEX(Import.PLE,Detalhamento!$E224,Detalhamento!N$15)&lt;=mediçao,0,OFFSET(Import.PLQ,$A224-1,N$15-1,1,1)),OFFSET(Import.PLQ,$A224-1,N$15-1,1,1)),(1-PLE!$AA$28)*OFFSET(Import.PLQ,$A224-1,N$15-1,1,1))))</f>
        <v>0</v>
      </c>
      <c r="O224" s="144">
        <f ca="1">IF(O$13="",0,CHOOSE(Detalhamento.OpçãoServiços,OFFSET(Import.PLQ,$A224-1,O$15-1,1,1),IF($E224&lt;&gt;1,IF(ISNUMBER(INDEX(Import.PLE,Detalhamento!$E224,Detalhamento!O$15)),IF(INDEX(Import.PLE,Detalhamento!$E224,Detalhamento!O$15)&lt;=mediçao,OFFSET(Import.PLQ,$A224-1,O$15-1,1,1),0),0),PLE!$AA$28*OFFSET(Import.PLQ,$A224-1,O$15-1,1,1)),IF($E224&lt;&gt;1,IF(ISNUMBER(INDEX(Import.PLE,Detalhamento!$E224,Detalhamento!O$15)),IF(INDEX(Import.PLE,Detalhamento!$E224,Detalhamento!O$15)&lt;=mediçao,0,OFFSET(Import.PLQ,$A224-1,O$15-1,1,1)),OFFSET(Import.PLQ,$A224-1,O$15-1,1,1)),(1-PLE!$AA$28)*OFFSET(Import.PLQ,$A224-1,O$15-1,1,1))))</f>
        <v>0</v>
      </c>
      <c r="P224" s="144">
        <f ca="1">IF(P$13="",0,CHOOSE(Detalhamento.OpçãoServiços,OFFSET(Import.PLQ,$A224-1,P$15-1,1,1),IF($E224&lt;&gt;1,IF(ISNUMBER(INDEX(Import.PLE,Detalhamento!$E224,Detalhamento!P$15)),IF(INDEX(Import.PLE,Detalhamento!$E224,Detalhamento!P$15)&lt;=mediçao,OFFSET(Import.PLQ,$A224-1,P$15-1,1,1),0),0),PLE!$AA$28*OFFSET(Import.PLQ,$A224-1,P$15-1,1,1)),IF($E224&lt;&gt;1,IF(ISNUMBER(INDEX(Import.PLE,Detalhamento!$E224,Detalhamento!P$15)),IF(INDEX(Import.PLE,Detalhamento!$E224,Detalhamento!P$15)&lt;=mediçao,0,OFFSET(Import.PLQ,$A224-1,P$15-1,1,1)),OFFSET(Import.PLQ,$A224-1,P$15-1,1,1)),(1-PLE!$AA$28)*OFFSET(Import.PLQ,$A224-1,P$15-1,1,1))))</f>
        <v>0</v>
      </c>
      <c r="Q224" s="144">
        <f ca="1">IF(Q$13="",0,CHOOSE(Detalhamento.OpçãoServiços,OFFSET(Import.PLQ,$A224-1,Q$15-1,1,1),IF($E224&lt;&gt;1,IF(ISNUMBER(INDEX(Import.PLE,Detalhamento!$E224,Detalhamento!Q$15)),IF(INDEX(Import.PLE,Detalhamento!$E224,Detalhamento!Q$15)&lt;=mediçao,OFFSET(Import.PLQ,$A224-1,Q$15-1,1,1),0),0),PLE!$AA$28*OFFSET(Import.PLQ,$A224-1,Q$15-1,1,1)),IF($E224&lt;&gt;1,IF(ISNUMBER(INDEX(Import.PLE,Detalhamento!$E224,Detalhamento!Q$15)),IF(INDEX(Import.PLE,Detalhamento!$E224,Detalhamento!Q$15)&lt;=mediçao,0,OFFSET(Import.PLQ,$A224-1,Q$15-1,1,1)),OFFSET(Import.PLQ,$A224-1,Q$15-1,1,1)),(1-PLE!$AA$28)*OFFSET(Import.PLQ,$A224-1,Q$15-1,1,1))))</f>
        <v>0</v>
      </c>
      <c r="R224" s="144">
        <f ca="1">IF(R$13="",0,CHOOSE(Detalhamento.OpçãoServiços,OFFSET(Import.PLQ,$A224-1,R$15-1,1,1),IF($E224&lt;&gt;1,IF(ISNUMBER(INDEX(Import.PLE,Detalhamento!$E224,Detalhamento!R$15)),IF(INDEX(Import.PLE,Detalhamento!$E224,Detalhamento!R$15)&lt;=mediçao,OFFSET(Import.PLQ,$A224-1,R$15-1,1,1),0),0),PLE!$AA$28*OFFSET(Import.PLQ,$A224-1,R$15-1,1,1)),IF($E224&lt;&gt;1,IF(ISNUMBER(INDEX(Import.PLE,Detalhamento!$E224,Detalhamento!R$15)),IF(INDEX(Import.PLE,Detalhamento!$E224,Detalhamento!R$15)&lt;=mediçao,0,OFFSET(Import.PLQ,$A224-1,R$15-1,1,1)),OFFSET(Import.PLQ,$A224-1,R$15-1,1,1)),(1-PLE!$AA$28)*OFFSET(Import.PLQ,$A224-1,R$15-1,1,1))))</f>
        <v>0</v>
      </c>
      <c r="S224" s="144">
        <f ca="1">IF(S$13="",0,CHOOSE(Detalhamento.OpçãoServiços,OFFSET(Import.PLQ,$A224-1,S$15-1,1,1),IF($E224&lt;&gt;1,IF(ISNUMBER(INDEX(Import.PLE,Detalhamento!$E224,Detalhamento!S$15)),IF(INDEX(Import.PLE,Detalhamento!$E224,Detalhamento!S$15)&lt;=mediçao,OFFSET(Import.PLQ,$A224-1,S$15-1,1,1),0),0),PLE!$AA$28*OFFSET(Import.PLQ,$A224-1,S$15-1,1,1)),IF($E224&lt;&gt;1,IF(ISNUMBER(INDEX(Import.PLE,Detalhamento!$E224,Detalhamento!S$15)),IF(INDEX(Import.PLE,Detalhamento!$E224,Detalhamento!S$15)&lt;=mediçao,0,OFFSET(Import.PLQ,$A224-1,S$15-1,1,1)),OFFSET(Import.PLQ,$A224-1,S$15-1,1,1)),(1-PLE!$AA$28)*OFFSET(Import.PLQ,$A224-1,S$15-1,1,1))))</f>
        <v>0</v>
      </c>
      <c r="T224" s="144">
        <f ca="1">IF(T$13="",0,CHOOSE(Detalhamento.OpçãoServiços,OFFSET(Import.PLQ,$A224-1,T$15-1,1,1),IF($E224&lt;&gt;1,IF(ISNUMBER(INDEX(Import.PLE,Detalhamento!$E224,Detalhamento!T$15)),IF(INDEX(Import.PLE,Detalhamento!$E224,Detalhamento!T$15)&lt;=mediçao,OFFSET(Import.PLQ,$A224-1,T$15-1,1,1),0),0),PLE!$AA$28*OFFSET(Import.PLQ,$A224-1,T$15-1,1,1)),IF($E224&lt;&gt;1,IF(ISNUMBER(INDEX(Import.PLE,Detalhamento!$E224,Detalhamento!T$15)),IF(INDEX(Import.PLE,Detalhamento!$E224,Detalhamento!T$15)&lt;=mediçao,0,OFFSET(Import.PLQ,$A224-1,T$15-1,1,1)),OFFSET(Import.PLQ,$A224-1,T$15-1,1,1)),(1-PLE!$AA$28)*OFFSET(Import.PLQ,$A224-1,T$15-1,1,1))))</f>
        <v>0</v>
      </c>
      <c r="U224" s="144">
        <f ca="1">IF(U$13="",0,CHOOSE(Detalhamento.OpçãoServiços,OFFSET(Import.PLQ,$A224-1,U$15-1,1,1),IF($E224&lt;&gt;1,IF(ISNUMBER(INDEX(Import.PLE,Detalhamento!$E224,Detalhamento!U$15)),IF(INDEX(Import.PLE,Detalhamento!$E224,Detalhamento!U$15)&lt;=mediçao,OFFSET(Import.PLQ,$A224-1,U$15-1,1,1),0),0),PLE!$AA$28*OFFSET(Import.PLQ,$A224-1,U$15-1,1,1)),IF($E224&lt;&gt;1,IF(ISNUMBER(INDEX(Import.PLE,Detalhamento!$E224,Detalhamento!U$15)),IF(INDEX(Import.PLE,Detalhamento!$E224,Detalhamento!U$15)&lt;=mediçao,0,OFFSET(Import.PLQ,$A224-1,U$15-1,1,1)),OFFSET(Import.PLQ,$A224-1,U$15-1,1,1)),(1-PLE!$AA$28)*OFFSET(Import.PLQ,$A224-1,U$15-1,1,1))))</f>
        <v>0</v>
      </c>
      <c r="V224" s="144">
        <f ca="1">IF(V$13="",0,CHOOSE(Detalhamento.OpçãoServiços,OFFSET(Import.PLQ,$A224-1,V$15-1,1,1),IF($E224&lt;&gt;1,IF(ISNUMBER(INDEX(Import.PLE,Detalhamento!$E224,Detalhamento!V$15)),IF(INDEX(Import.PLE,Detalhamento!$E224,Detalhamento!V$15)&lt;=mediçao,OFFSET(Import.PLQ,$A224-1,V$15-1,1,1),0),0),PLE!$AA$28*OFFSET(Import.PLQ,$A224-1,V$15-1,1,1)),IF($E224&lt;&gt;1,IF(ISNUMBER(INDEX(Import.PLE,Detalhamento!$E224,Detalhamento!V$15)),IF(INDEX(Import.PLE,Detalhamento!$E224,Detalhamento!V$15)&lt;=mediçao,0,OFFSET(Import.PLQ,$A224-1,V$15-1,1,1)),OFFSET(Import.PLQ,$A224-1,V$15-1,1,1)),(1-PLE!$AA$28)*OFFSET(Import.PLQ,$A224-1,V$15-1,1,1))))</f>
        <v>0</v>
      </c>
      <c r="W224" s="144">
        <f ca="1">IF(W$13="",0,CHOOSE(Detalhamento.OpçãoServiços,OFFSET(Import.PLQ,$A224-1,W$15-1,1,1),IF($E224&lt;&gt;1,IF(ISNUMBER(INDEX(Import.PLE,Detalhamento!$E224,Detalhamento!W$15)),IF(INDEX(Import.PLE,Detalhamento!$E224,Detalhamento!W$15)&lt;=mediçao,OFFSET(Import.PLQ,$A224-1,W$15-1,1,1),0),0),PLE!$AA$28*OFFSET(Import.PLQ,$A224-1,W$15-1,1,1)),IF($E224&lt;&gt;1,IF(ISNUMBER(INDEX(Import.PLE,Detalhamento!$E224,Detalhamento!W$15)),IF(INDEX(Import.PLE,Detalhamento!$E224,Detalhamento!W$15)&lt;=mediçao,0,OFFSET(Import.PLQ,$A224-1,W$15-1,1,1)),OFFSET(Import.PLQ,$A224-1,W$15-1,1,1)),(1-PLE!$AA$28)*OFFSET(Import.PLQ,$A224-1,W$15-1,1,1))))</f>
        <v>0</v>
      </c>
      <c r="X224" s="144">
        <f ca="1">IF(X$13="",0,CHOOSE(Detalhamento.OpçãoServiços,OFFSET(Import.PLQ,$A224-1,X$15-1,1,1),IF($E224&lt;&gt;1,IF(ISNUMBER(INDEX(Import.PLE,Detalhamento!$E224,Detalhamento!X$15)),IF(INDEX(Import.PLE,Detalhamento!$E224,Detalhamento!X$15)&lt;=mediçao,OFFSET(Import.PLQ,$A224-1,X$15-1,1,1),0),0),PLE!$AA$28*OFFSET(Import.PLQ,$A224-1,X$15-1,1,1)),IF($E224&lt;&gt;1,IF(ISNUMBER(INDEX(Import.PLE,Detalhamento!$E224,Detalhamento!X$15)),IF(INDEX(Import.PLE,Detalhamento!$E224,Detalhamento!X$15)&lt;=mediçao,0,OFFSET(Import.PLQ,$A224-1,X$15-1,1,1)),OFFSET(Import.PLQ,$A224-1,X$15-1,1,1)),(1-PLE!$AA$28)*OFFSET(Import.PLQ,$A224-1,X$15-1,1,1))))</f>
        <v>0</v>
      </c>
      <c r="Y224" s="144">
        <f ca="1">IF(Y$13="",0,CHOOSE(Detalhamento.OpçãoServiços,OFFSET(Import.PLQ,$A224-1,Y$15-1,1,1),IF($E224&lt;&gt;1,IF(ISNUMBER(INDEX(Import.PLE,Detalhamento!$E224,Detalhamento!Y$15)),IF(INDEX(Import.PLE,Detalhamento!$E224,Detalhamento!Y$15)&lt;=mediçao,OFFSET(Import.PLQ,$A224-1,Y$15-1,1,1),0),0),PLE!$AA$28*OFFSET(Import.PLQ,$A224-1,Y$15-1,1,1)),IF($E224&lt;&gt;1,IF(ISNUMBER(INDEX(Import.PLE,Detalhamento!$E224,Detalhamento!Y$15)),IF(INDEX(Import.PLE,Detalhamento!$E224,Detalhamento!Y$15)&lt;=mediçao,0,OFFSET(Import.PLQ,$A224-1,Y$15-1,1,1)),OFFSET(Import.PLQ,$A224-1,Y$15-1,1,1)),(1-PLE!$AA$28)*OFFSET(Import.PLQ,$A224-1,Y$15-1,1,1))))</f>
        <v>0</v>
      </c>
      <c r="Z224" s="144">
        <f ca="1">IF(Z$13="",0,CHOOSE(Detalhamento.OpçãoServiços,OFFSET(Import.PLQ,$A224-1,Z$15-1,1,1),IF($E224&lt;&gt;1,IF(ISNUMBER(INDEX(Import.PLE,Detalhamento!$E224,Detalhamento!Z$15)),IF(INDEX(Import.PLE,Detalhamento!$E224,Detalhamento!Z$15)&lt;=mediçao,OFFSET(Import.PLQ,$A224-1,Z$15-1,1,1),0),0),PLE!$AA$28*OFFSET(Import.PLQ,$A224-1,Z$15-1,1,1)),IF($E224&lt;&gt;1,IF(ISNUMBER(INDEX(Import.PLE,Detalhamento!$E224,Detalhamento!Z$15)),IF(INDEX(Import.PLE,Detalhamento!$E224,Detalhamento!Z$15)&lt;=mediçao,0,OFFSET(Import.PLQ,$A224-1,Z$15-1,1,1)),OFFSET(Import.PLQ,$A224-1,Z$15-1,1,1)),(1-PLE!$AA$28)*OFFSET(Import.PLQ,$A224-1,Z$15-1,1,1))))</f>
        <v>0</v>
      </c>
      <c r="AA224" s="144">
        <f ca="1">IF(AA$13="",0,CHOOSE(Detalhamento.OpçãoServiços,OFFSET(Import.PLQ,$A224-1,AA$15-1,1,1),IF($E224&lt;&gt;1,IF(ISNUMBER(INDEX(Import.PLE,Detalhamento!$E224,Detalhamento!AA$15)),IF(INDEX(Import.PLE,Detalhamento!$E224,Detalhamento!AA$15)&lt;=mediçao,OFFSET(Import.PLQ,$A224-1,AA$15-1,1,1),0),0),PLE!$AA$28*OFFSET(Import.PLQ,$A224-1,AA$15-1,1,1)),IF($E224&lt;&gt;1,IF(ISNUMBER(INDEX(Import.PLE,Detalhamento!$E224,Detalhamento!AA$15)),IF(INDEX(Import.PLE,Detalhamento!$E224,Detalhamento!AA$15)&lt;=mediçao,0,OFFSET(Import.PLQ,$A224-1,AA$15-1,1,1)),OFFSET(Import.PLQ,$A224-1,AA$15-1,1,1)),(1-PLE!$AA$28)*OFFSET(Import.PLQ,$A224-1,AA$15-1,1,1))))</f>
        <v>0</v>
      </c>
      <c r="AB224" s="144">
        <f ca="1">IF(AB$13="",0,CHOOSE(Detalhamento.OpçãoServiços,OFFSET(Import.PLQ,$A224-1,AB$15-1,1,1),IF($E224&lt;&gt;1,IF(ISNUMBER(INDEX(Import.PLE,Detalhamento!$E224,Detalhamento!AB$15)),IF(INDEX(Import.PLE,Detalhamento!$E224,Detalhamento!AB$15)&lt;=mediçao,OFFSET(Import.PLQ,$A224-1,AB$15-1,1,1),0),0),PLE!$AA$28*OFFSET(Import.PLQ,$A224-1,AB$15-1,1,1)),IF($E224&lt;&gt;1,IF(ISNUMBER(INDEX(Import.PLE,Detalhamento!$E224,Detalhamento!AB$15)),IF(INDEX(Import.PLE,Detalhamento!$E224,Detalhamento!AB$15)&lt;=mediçao,0,OFFSET(Import.PLQ,$A224-1,AB$15-1,1,1)),OFFSET(Import.PLQ,$A224-1,AB$15-1,1,1)),(1-PLE!$AA$28)*OFFSET(Import.PLQ,$A224-1,AB$15-1,1,1))))</f>
        <v>0</v>
      </c>
      <c r="AC224" s="144">
        <f ca="1">IF(AC$13="",0,CHOOSE(Detalhamento.OpçãoServiços,OFFSET(Import.PLQ,$A224-1,AC$15-1,1,1),IF($E224&lt;&gt;1,IF(ISNUMBER(INDEX(Import.PLE,Detalhamento!$E224,Detalhamento!AC$15)),IF(INDEX(Import.PLE,Detalhamento!$E224,Detalhamento!AC$15)&lt;=mediçao,OFFSET(Import.PLQ,$A224-1,AC$15-1,1,1),0),0),PLE!$AA$28*OFFSET(Import.PLQ,$A224-1,AC$15-1,1,1)),IF($E224&lt;&gt;1,IF(ISNUMBER(INDEX(Import.PLE,Detalhamento!$E224,Detalhamento!AC$15)),IF(INDEX(Import.PLE,Detalhamento!$E224,Detalhamento!AC$15)&lt;=mediçao,0,OFFSET(Import.PLQ,$A224-1,AC$15-1,1,1)),OFFSET(Import.PLQ,$A224-1,AC$15-1,1,1)),(1-PLE!$AA$28)*OFFSET(Import.PLQ,$A224-1,AC$15-1,1,1))))</f>
        <v>0</v>
      </c>
      <c r="AD224" s="144">
        <f ca="1">IF(AD$13="",0,CHOOSE(Detalhamento.OpçãoServiços,OFFSET(Import.PLQ,$A224-1,AD$15-1,1,1),IF($E224&lt;&gt;1,IF(ISNUMBER(INDEX(Import.PLE,Detalhamento!$E224,Detalhamento!AD$15)),IF(INDEX(Import.PLE,Detalhamento!$E224,Detalhamento!AD$15)&lt;=mediçao,OFFSET(Import.PLQ,$A224-1,AD$15-1,1,1),0),0),PLE!$AA$28*OFFSET(Import.PLQ,$A224-1,AD$15-1,1,1)),IF($E224&lt;&gt;1,IF(ISNUMBER(INDEX(Import.PLE,Detalhamento!$E224,Detalhamento!AD$15)),IF(INDEX(Import.PLE,Detalhamento!$E224,Detalhamento!AD$15)&lt;=mediçao,0,OFFSET(Import.PLQ,$A224-1,AD$15-1,1,1)),OFFSET(Import.PLQ,$A224-1,AD$15-1,1,1)),(1-PLE!$AA$28)*OFFSET(Import.PLQ,$A224-1,AD$15-1,1,1))))</f>
        <v>0</v>
      </c>
      <c r="AE224" s="144">
        <f ca="1">IF(AE$13="",0,CHOOSE(Detalhamento.OpçãoServiços,OFFSET(Import.PLQ,$A224-1,AE$15-1,1,1),IF($E224&lt;&gt;1,IF(ISNUMBER(INDEX(Import.PLE,Detalhamento!$E224,Detalhamento!AE$15)),IF(INDEX(Import.PLE,Detalhamento!$E224,Detalhamento!AE$15)&lt;=mediçao,OFFSET(Import.PLQ,$A224-1,AE$15-1,1,1),0),0),PLE!$AA$28*OFFSET(Import.PLQ,$A224-1,AE$15-1,1,1)),IF($E224&lt;&gt;1,IF(ISNUMBER(INDEX(Import.PLE,Detalhamento!$E224,Detalhamento!AE$15)),IF(INDEX(Import.PLE,Detalhamento!$E224,Detalhamento!AE$15)&lt;=mediçao,0,OFFSET(Import.PLQ,$A224-1,AE$15-1,1,1)),OFFSET(Import.PLQ,$A224-1,AE$15-1,1,1)),(1-PLE!$AA$28)*OFFSET(Import.PLQ,$A224-1,AE$15-1,1,1))))</f>
        <v>0</v>
      </c>
      <c r="AF224" s="144">
        <f ca="1">IF(AF$13="",0,CHOOSE(Detalhamento.OpçãoServiços,OFFSET(Import.PLQ,$A224-1,AF$15-1,1,1),IF($E224&lt;&gt;1,IF(ISNUMBER(INDEX(Import.PLE,Detalhamento!$E224,Detalhamento!AF$15)),IF(INDEX(Import.PLE,Detalhamento!$E224,Detalhamento!AF$15)&lt;=mediçao,OFFSET(Import.PLQ,$A224-1,AF$15-1,1,1),0),0),PLE!$AA$28*OFFSET(Import.PLQ,$A224-1,AF$15-1,1,1)),IF($E224&lt;&gt;1,IF(ISNUMBER(INDEX(Import.PLE,Detalhamento!$E224,Detalhamento!AF$15)),IF(INDEX(Import.PLE,Detalhamento!$E224,Detalhamento!AF$15)&lt;=mediçao,0,OFFSET(Import.PLQ,$A224-1,AF$15-1,1,1)),OFFSET(Import.PLQ,$A224-1,AF$15-1,1,1)),(1-PLE!$AA$28)*OFFSET(Import.PLQ,$A224-1,AF$15-1,1,1))))</f>
        <v>0</v>
      </c>
      <c r="AG224" s="144">
        <f ca="1">IF(AG$13="",0,CHOOSE(Detalhamento.OpçãoServiços,OFFSET(Import.PLQ,$A224-1,AG$15-1,1,1),IF($E224&lt;&gt;1,IF(ISNUMBER(INDEX(Import.PLE,Detalhamento!$E224,Detalhamento!AG$15)),IF(INDEX(Import.PLE,Detalhamento!$E224,Detalhamento!AG$15)&lt;=mediçao,OFFSET(Import.PLQ,$A224-1,AG$15-1,1,1),0),0),PLE!$AA$28*OFFSET(Import.PLQ,$A224-1,AG$15-1,1,1)),IF($E224&lt;&gt;1,IF(ISNUMBER(INDEX(Import.PLE,Detalhamento!$E224,Detalhamento!AG$15)),IF(INDEX(Import.PLE,Detalhamento!$E224,Detalhamento!AG$15)&lt;=mediçao,0,OFFSET(Import.PLQ,$A224-1,AG$15-1,1,1)),OFFSET(Import.PLQ,$A224-1,AG$15-1,1,1)),(1-PLE!$AA$28)*OFFSET(Import.PLQ,$A224-1,AG$15-1,1,1))))</f>
        <v>0</v>
      </c>
      <c r="AH224" s="144">
        <f ca="1">IF(AH$13="",0,CHOOSE(Detalhamento.OpçãoServiços,OFFSET(Import.PLQ,$A224-1,AH$15-1,1,1),IF($E224&lt;&gt;1,IF(ISNUMBER(INDEX(Import.PLE,Detalhamento!$E224,Detalhamento!AH$15)),IF(INDEX(Import.PLE,Detalhamento!$E224,Detalhamento!AH$15)&lt;=mediçao,OFFSET(Import.PLQ,$A224-1,AH$15-1,1,1),0),0),PLE!$AA$28*OFFSET(Import.PLQ,$A224-1,AH$15-1,1,1)),IF($E224&lt;&gt;1,IF(ISNUMBER(INDEX(Import.PLE,Detalhamento!$E224,Detalhamento!AH$15)),IF(INDEX(Import.PLE,Detalhamento!$E224,Detalhamento!AH$15)&lt;=mediçao,0,OFFSET(Import.PLQ,$A224-1,AH$15-1,1,1)),OFFSET(Import.PLQ,$A224-1,AH$15-1,1,1)),(1-PLE!$AA$28)*OFFSET(Import.PLQ,$A224-1,AH$15-1,1,1))))</f>
        <v>0</v>
      </c>
      <c r="AI224" s="144">
        <f ca="1">IF(AI$13="",0,CHOOSE(Detalhamento.OpçãoServiços,OFFSET(Import.PLQ,$A224-1,AI$15-1,1,1),IF($E224&lt;&gt;1,IF(ISNUMBER(INDEX(Import.PLE,Detalhamento!$E224,Detalhamento!AI$15)),IF(INDEX(Import.PLE,Detalhamento!$E224,Detalhamento!AI$15)&lt;=mediçao,OFFSET(Import.PLQ,$A224-1,AI$15-1,1,1),0),0),PLE!$AA$28*OFFSET(Import.PLQ,$A224-1,AI$15-1,1,1)),IF($E224&lt;&gt;1,IF(ISNUMBER(INDEX(Import.PLE,Detalhamento!$E224,Detalhamento!AI$15)),IF(INDEX(Import.PLE,Detalhamento!$E224,Detalhamento!AI$15)&lt;=mediçao,0,OFFSET(Import.PLQ,$A224-1,AI$15-1,1,1)),OFFSET(Import.PLQ,$A224-1,AI$15-1,1,1)),(1-PLE!$AA$28)*OFFSET(Import.PLQ,$A224-1,AI$15-1,1,1))))</f>
        <v>0</v>
      </c>
      <c r="AJ224" s="144">
        <f ca="1">IF(AJ$13="",0,CHOOSE(Detalhamento.OpçãoServiços,OFFSET(Import.PLQ,$A224-1,AJ$15-1,1,1),IF($E224&lt;&gt;1,IF(ISNUMBER(INDEX(Import.PLE,Detalhamento!$E224,Detalhamento!AJ$15)),IF(INDEX(Import.PLE,Detalhamento!$E224,Detalhamento!AJ$15)&lt;=mediçao,OFFSET(Import.PLQ,$A224-1,AJ$15-1,1,1),0),0),PLE!$AA$28*OFFSET(Import.PLQ,$A224-1,AJ$15-1,1,1)),IF($E224&lt;&gt;1,IF(ISNUMBER(INDEX(Import.PLE,Detalhamento!$E224,Detalhamento!AJ$15)),IF(INDEX(Import.PLE,Detalhamento!$E224,Detalhamento!AJ$15)&lt;=mediçao,0,OFFSET(Import.PLQ,$A224-1,AJ$15-1,1,1)),OFFSET(Import.PLQ,$A224-1,AJ$15-1,1,1)),(1-PLE!$AA$28)*OFFSET(Import.PLQ,$A224-1,AJ$15-1,1,1))))</f>
        <v>0</v>
      </c>
      <c r="AK224" s="144">
        <f ca="1">IF(AK$13="",0,CHOOSE(Detalhamento.OpçãoServiços,OFFSET(Import.PLQ,$A224-1,AK$15-1,1,1),IF($E224&lt;&gt;1,IF(ISNUMBER(INDEX(Import.PLE,Detalhamento!$E224,Detalhamento!AK$15)),IF(INDEX(Import.PLE,Detalhamento!$E224,Detalhamento!AK$15)&lt;=mediçao,OFFSET(Import.PLQ,$A224-1,AK$15-1,1,1),0),0),PLE!$AA$28*OFFSET(Import.PLQ,$A224-1,AK$15-1,1,1)),IF($E224&lt;&gt;1,IF(ISNUMBER(INDEX(Import.PLE,Detalhamento!$E224,Detalhamento!AK$15)),IF(INDEX(Import.PLE,Detalhamento!$E224,Detalhamento!AK$15)&lt;=mediçao,0,OFFSET(Import.PLQ,$A224-1,AK$15-1,1,1)),OFFSET(Import.PLQ,$A224-1,AK$15-1,1,1)),(1-PLE!$AA$28)*OFFSET(Import.PLQ,$A224-1,AK$15-1,1,1))))</f>
        <v>0</v>
      </c>
      <c r="AL224" s="144">
        <f ca="1">IF(AL$13="",0,CHOOSE(Detalhamento.OpçãoServiços,OFFSET(Import.PLQ,$A224-1,AL$15-1,1,1),IF($E224&lt;&gt;1,IF(ISNUMBER(INDEX(Import.PLE,Detalhamento!$E224,Detalhamento!AL$15)),IF(INDEX(Import.PLE,Detalhamento!$E224,Detalhamento!AL$15)&lt;=mediçao,OFFSET(Import.PLQ,$A224-1,AL$15-1,1,1),0),0),PLE!$AA$28*OFFSET(Import.PLQ,$A224-1,AL$15-1,1,1)),IF($E224&lt;&gt;1,IF(ISNUMBER(INDEX(Import.PLE,Detalhamento!$E224,Detalhamento!AL$15)),IF(INDEX(Import.PLE,Detalhamento!$E224,Detalhamento!AL$15)&lt;=mediçao,0,OFFSET(Import.PLQ,$A224-1,AL$15-1,1,1)),OFFSET(Import.PLQ,$A224-1,AL$15-1,1,1)),(1-PLE!$AA$28)*OFFSET(Import.PLQ,$A224-1,AL$15-1,1,1))))</f>
        <v>0</v>
      </c>
      <c r="AM224" s="144">
        <f ca="1">IF(AM$13="",0,CHOOSE(Detalhamento.OpçãoServiços,OFFSET(Import.PLQ,$A224-1,AM$15-1,1,1),IF($E224&lt;&gt;1,IF(ISNUMBER(INDEX(Import.PLE,Detalhamento!$E224,Detalhamento!AM$15)),IF(INDEX(Import.PLE,Detalhamento!$E224,Detalhamento!AM$15)&lt;=mediçao,OFFSET(Import.PLQ,$A224-1,AM$15-1,1,1),0),0),PLE!$AA$28*OFFSET(Import.PLQ,$A224-1,AM$15-1,1,1)),IF($E224&lt;&gt;1,IF(ISNUMBER(INDEX(Import.PLE,Detalhamento!$E224,Detalhamento!AM$15)),IF(INDEX(Import.PLE,Detalhamento!$E224,Detalhamento!AM$15)&lt;=mediçao,0,OFFSET(Import.PLQ,$A224-1,AM$15-1,1,1)),OFFSET(Import.PLQ,$A224-1,AM$15-1,1,1)),(1-PLE!$AA$28)*OFFSET(Import.PLQ,$A224-1,AM$15-1,1,1))))</f>
        <v>0</v>
      </c>
      <c r="AN224" s="144">
        <f ca="1">IF(AN$13="",0,CHOOSE(Detalhamento.OpçãoServiços,OFFSET(Import.PLQ,$A224-1,AN$15-1,1,1),IF($E224&lt;&gt;1,IF(ISNUMBER(INDEX(Import.PLE,Detalhamento!$E224,Detalhamento!AN$15)),IF(INDEX(Import.PLE,Detalhamento!$E224,Detalhamento!AN$15)&lt;=mediçao,OFFSET(Import.PLQ,$A224-1,AN$15-1,1,1),0),0),PLE!$AA$28*OFFSET(Import.PLQ,$A224-1,AN$15-1,1,1)),IF($E224&lt;&gt;1,IF(ISNUMBER(INDEX(Import.PLE,Detalhamento!$E224,Detalhamento!AN$15)),IF(INDEX(Import.PLE,Detalhamento!$E224,Detalhamento!AN$15)&lt;=mediçao,0,OFFSET(Import.PLQ,$A224-1,AN$15-1,1,1)),OFFSET(Import.PLQ,$A224-1,AN$15-1,1,1)),(1-PLE!$AA$28)*OFFSET(Import.PLQ,$A224-1,AN$15-1,1,1))))</f>
        <v>0</v>
      </c>
      <c r="AO224" s="144">
        <f ca="1">IF(AO$13="",0,CHOOSE(Detalhamento.OpçãoServiços,OFFSET(Import.PLQ,$A224-1,AO$15-1,1,1),IF($E224&lt;&gt;1,IF(ISNUMBER(INDEX(Import.PLE,Detalhamento!$E224,Detalhamento!AO$15)),IF(INDEX(Import.PLE,Detalhamento!$E224,Detalhamento!AO$15)&lt;=mediçao,OFFSET(Import.PLQ,$A224-1,AO$15-1,1,1),0),0),PLE!$AA$28*OFFSET(Import.PLQ,$A224-1,AO$15-1,1,1)),IF($E224&lt;&gt;1,IF(ISNUMBER(INDEX(Import.PLE,Detalhamento!$E224,Detalhamento!AO$15)),IF(INDEX(Import.PLE,Detalhamento!$E224,Detalhamento!AO$15)&lt;=mediçao,0,OFFSET(Import.PLQ,$A224-1,AO$15-1,1,1)),OFFSET(Import.PLQ,$A224-1,AO$15-1,1,1)),(1-PLE!$AA$28)*OFFSET(Import.PLQ,$A224-1,AO$15-1,1,1))))</f>
        <v>0</v>
      </c>
      <c r="AP224" s="144">
        <f ca="1">IF(AP$13="",0,CHOOSE(Detalhamento.OpçãoServiços,OFFSET(Import.PLQ,$A224-1,AP$15-1,1,1),IF($E224&lt;&gt;1,IF(ISNUMBER(INDEX(Import.PLE,Detalhamento!$E224,Detalhamento!AP$15)),IF(INDEX(Import.PLE,Detalhamento!$E224,Detalhamento!AP$15)&lt;=mediçao,OFFSET(Import.PLQ,$A224-1,AP$15-1,1,1),0),0),PLE!$AA$28*OFFSET(Import.PLQ,$A224-1,AP$15-1,1,1)),IF($E224&lt;&gt;1,IF(ISNUMBER(INDEX(Import.PLE,Detalhamento!$E224,Detalhamento!AP$15)),IF(INDEX(Import.PLE,Detalhamento!$E224,Detalhamento!AP$15)&lt;=mediçao,0,OFFSET(Import.PLQ,$A224-1,AP$15-1,1,1)),OFFSET(Import.PLQ,$A224-1,AP$15-1,1,1)),(1-PLE!$AA$28)*OFFSET(Import.PLQ,$A224-1,AP$15-1,1,1))))</f>
        <v>0</v>
      </c>
      <c r="AQ224" s="144">
        <f ca="1">IF(AQ$13="",0,CHOOSE(Detalhamento.OpçãoServiços,OFFSET(Import.PLQ,$A224-1,AQ$15-1,1,1),IF($E224&lt;&gt;1,IF(ISNUMBER(INDEX(Import.PLE,Detalhamento!$E224,Detalhamento!AQ$15)),IF(INDEX(Import.PLE,Detalhamento!$E224,Detalhamento!AQ$15)&lt;=mediçao,OFFSET(Import.PLQ,$A224-1,AQ$15-1,1,1),0),0),PLE!$AA$28*OFFSET(Import.PLQ,$A224-1,AQ$15-1,1,1)),IF($E224&lt;&gt;1,IF(ISNUMBER(INDEX(Import.PLE,Detalhamento!$E224,Detalhamento!AQ$15)),IF(INDEX(Import.PLE,Detalhamento!$E224,Detalhamento!AQ$15)&lt;=mediçao,0,OFFSET(Import.PLQ,$A224-1,AQ$15-1,1,1)),OFFSET(Import.PLQ,$A224-1,AQ$15-1,1,1)),(1-PLE!$AA$28)*OFFSET(Import.PLQ,$A224-1,AQ$15-1,1,1))))</f>
        <v>0</v>
      </c>
      <c r="AR224" s="144">
        <f ca="1">IF(AR$13="",0,CHOOSE(Detalhamento.OpçãoServiços,OFFSET(Import.PLQ,$A224-1,AR$15-1,1,1),IF($E224&lt;&gt;1,IF(ISNUMBER(INDEX(Import.PLE,Detalhamento!$E224,Detalhamento!AR$15)),IF(INDEX(Import.PLE,Detalhamento!$E224,Detalhamento!AR$15)&lt;=mediçao,OFFSET(Import.PLQ,$A224-1,AR$15-1,1,1),0),0),PLE!$AA$28*OFFSET(Import.PLQ,$A224-1,AR$15-1,1,1)),IF($E224&lt;&gt;1,IF(ISNUMBER(INDEX(Import.PLE,Detalhamento!$E224,Detalhamento!AR$15)),IF(INDEX(Import.PLE,Detalhamento!$E224,Detalhamento!AR$15)&lt;=mediçao,0,OFFSET(Import.PLQ,$A224-1,AR$15-1,1,1)),OFFSET(Import.PLQ,$A224-1,AR$15-1,1,1)),(1-PLE!$AA$28)*OFFSET(Import.PLQ,$A224-1,AR$15-1,1,1))))</f>
        <v>0</v>
      </c>
      <c r="AS224" s="144">
        <f ca="1">IF(AS$13="",0,CHOOSE(Detalhamento.OpçãoServiços,OFFSET(Import.PLQ,$A224-1,AS$15-1,1,1),IF($E224&lt;&gt;1,IF(ISNUMBER(INDEX(Import.PLE,Detalhamento!$E224,Detalhamento!AS$15)),IF(INDEX(Import.PLE,Detalhamento!$E224,Detalhamento!AS$15)&lt;=mediçao,OFFSET(Import.PLQ,$A224-1,AS$15-1,1,1),0),0),PLE!$AA$28*OFFSET(Import.PLQ,$A224-1,AS$15-1,1,1)),IF($E224&lt;&gt;1,IF(ISNUMBER(INDEX(Import.PLE,Detalhamento!$E224,Detalhamento!AS$15)),IF(INDEX(Import.PLE,Detalhamento!$E224,Detalhamento!AS$15)&lt;=mediçao,0,OFFSET(Import.PLQ,$A224-1,AS$15-1,1,1)),OFFSET(Import.PLQ,$A224-1,AS$15-1,1,1)),(1-PLE!$AA$28)*OFFSET(Import.PLQ,$A224-1,AS$15-1,1,1))))</f>
        <v>0</v>
      </c>
      <c r="AT224" s="144">
        <f ca="1">IF(AT$13="",0,CHOOSE(Detalhamento.OpçãoServiços,OFFSET(Import.PLQ,$A224-1,AT$15-1,1,1),IF($E224&lt;&gt;1,IF(ISNUMBER(INDEX(Import.PLE,Detalhamento!$E224,Detalhamento!AT$15)),IF(INDEX(Import.PLE,Detalhamento!$E224,Detalhamento!AT$15)&lt;=mediçao,OFFSET(Import.PLQ,$A224-1,AT$15-1,1,1),0),0),PLE!$AA$28*OFFSET(Import.PLQ,$A224-1,AT$15-1,1,1)),IF($E224&lt;&gt;1,IF(ISNUMBER(INDEX(Import.PLE,Detalhamento!$E224,Detalhamento!AT$15)),IF(INDEX(Import.PLE,Detalhamento!$E224,Detalhamento!AT$15)&lt;=mediçao,0,OFFSET(Import.PLQ,$A224-1,AT$15-1,1,1)),OFFSET(Import.PLQ,$A224-1,AT$15-1,1,1)),(1-PLE!$AA$28)*OFFSET(Import.PLQ,$A224-1,AT$15-1,1,1))))</f>
        <v>0</v>
      </c>
      <c r="AU224" s="144">
        <f ca="1">IF(AU$13="",0,CHOOSE(Detalhamento.OpçãoServiços,OFFSET(Import.PLQ,$A224-1,AU$15-1,1,1),IF($E224&lt;&gt;1,IF(ISNUMBER(INDEX(Import.PLE,Detalhamento!$E224,Detalhamento!AU$15)),IF(INDEX(Import.PLE,Detalhamento!$E224,Detalhamento!AU$15)&lt;=mediçao,OFFSET(Import.PLQ,$A224-1,AU$15-1,1,1),0),0),PLE!$AA$28*OFFSET(Import.PLQ,$A224-1,AU$15-1,1,1)),IF($E224&lt;&gt;1,IF(ISNUMBER(INDEX(Import.PLE,Detalhamento!$E224,Detalhamento!AU$15)),IF(INDEX(Import.PLE,Detalhamento!$E224,Detalhamento!AU$15)&lt;=mediçao,0,OFFSET(Import.PLQ,$A224-1,AU$15-1,1,1)),OFFSET(Import.PLQ,$A224-1,AU$15-1,1,1)),(1-PLE!$AA$28)*OFFSET(Import.PLQ,$A224-1,AU$15-1,1,1))))</f>
        <v>0</v>
      </c>
      <c r="AV224" s="144">
        <f ca="1">IF(AV$13="",0,CHOOSE(Detalhamento.OpçãoServiços,OFFSET(Import.PLQ,$A224-1,AV$15-1,1,1),IF($E224&lt;&gt;1,IF(ISNUMBER(INDEX(Import.PLE,Detalhamento!$E224,Detalhamento!AV$15)),IF(INDEX(Import.PLE,Detalhamento!$E224,Detalhamento!AV$15)&lt;=mediçao,OFFSET(Import.PLQ,$A224-1,AV$15-1,1,1),0),0),PLE!$AA$28*OFFSET(Import.PLQ,$A224-1,AV$15-1,1,1)),IF($E224&lt;&gt;1,IF(ISNUMBER(INDEX(Import.PLE,Detalhamento!$E224,Detalhamento!AV$15)),IF(INDEX(Import.PLE,Detalhamento!$E224,Detalhamento!AV$15)&lt;=mediçao,0,OFFSET(Import.PLQ,$A224-1,AV$15-1,1,1)),OFFSET(Import.PLQ,$A224-1,AV$15-1,1,1)),(1-PLE!$AA$28)*OFFSET(Import.PLQ,$A224-1,AV$15-1,1,1))))</f>
        <v>0</v>
      </c>
      <c r="AW224" s="144">
        <f ca="1">IF(AW$13="",0,CHOOSE(Detalhamento.OpçãoServiços,OFFSET(Import.PLQ,$A224-1,AW$15-1,1,1),IF($E224&lt;&gt;1,IF(ISNUMBER(INDEX(Import.PLE,Detalhamento!$E224,Detalhamento!AW$15)),IF(INDEX(Import.PLE,Detalhamento!$E224,Detalhamento!AW$15)&lt;=mediçao,OFFSET(Import.PLQ,$A224-1,AW$15-1,1,1),0),0),PLE!$AA$28*OFFSET(Import.PLQ,$A224-1,AW$15-1,1,1)),IF($E224&lt;&gt;1,IF(ISNUMBER(INDEX(Import.PLE,Detalhamento!$E224,Detalhamento!AW$15)),IF(INDEX(Import.PLE,Detalhamento!$E224,Detalhamento!AW$15)&lt;=mediçao,0,OFFSET(Import.PLQ,$A224-1,AW$15-1,1,1)),OFFSET(Import.PLQ,$A224-1,AW$15-1,1,1)),(1-PLE!$AA$28)*OFFSET(Import.PLQ,$A224-1,AW$15-1,1,1))))</f>
        <v>0</v>
      </c>
      <c r="AX224" s="144">
        <f ca="1">IF(AX$13="",0,CHOOSE(Detalhamento.OpçãoServiços,OFFSET(Import.PLQ,$A224-1,AX$15-1,1,1),IF($E224&lt;&gt;1,IF(ISNUMBER(INDEX(Import.PLE,Detalhamento!$E224,Detalhamento!AX$15)),IF(INDEX(Import.PLE,Detalhamento!$E224,Detalhamento!AX$15)&lt;=mediçao,OFFSET(Import.PLQ,$A224-1,AX$15-1,1,1),0),0),PLE!$AA$28*OFFSET(Import.PLQ,$A224-1,AX$15-1,1,1)),IF($E224&lt;&gt;1,IF(ISNUMBER(INDEX(Import.PLE,Detalhamento!$E224,Detalhamento!AX$15)),IF(INDEX(Import.PLE,Detalhamento!$E224,Detalhamento!AX$15)&lt;=mediçao,0,OFFSET(Import.PLQ,$A224-1,AX$15-1,1,1)),OFFSET(Import.PLQ,$A224-1,AX$15-1,1,1)),(1-PLE!$AA$28)*OFFSET(Import.PLQ,$A224-1,AX$15-1,1,1))))</f>
        <v>0</v>
      </c>
      <c r="AY224" s="144">
        <f ca="1">IF(AY$13="",0,CHOOSE(Detalhamento.OpçãoServiços,OFFSET(Import.PLQ,$A224-1,AY$15-1,1,1),IF($E224&lt;&gt;1,IF(ISNUMBER(INDEX(Import.PLE,Detalhamento!$E224,Detalhamento!AY$15)),IF(INDEX(Import.PLE,Detalhamento!$E224,Detalhamento!AY$15)&lt;=mediçao,OFFSET(Import.PLQ,$A224-1,AY$15-1,1,1),0),0),PLE!$AA$28*OFFSET(Import.PLQ,$A224-1,AY$15-1,1,1)),IF($E224&lt;&gt;1,IF(ISNUMBER(INDEX(Import.PLE,Detalhamento!$E224,Detalhamento!AY$15)),IF(INDEX(Import.PLE,Detalhamento!$E224,Detalhamento!AY$15)&lt;=mediçao,0,OFFSET(Import.PLQ,$A224-1,AY$15-1,1,1)),OFFSET(Import.PLQ,$A224-1,AY$15-1,1,1)),(1-PLE!$AA$28)*OFFSET(Import.PLQ,$A224-1,AY$15-1,1,1))))</f>
        <v>0</v>
      </c>
      <c r="AZ224" s="144">
        <f ca="1">IF(AZ$13="",0,CHOOSE(Detalhamento.OpçãoServiços,OFFSET(Import.PLQ,$A224-1,AZ$15-1,1,1),IF($E224&lt;&gt;1,IF(ISNUMBER(INDEX(Import.PLE,Detalhamento!$E224,Detalhamento!AZ$15)),IF(INDEX(Import.PLE,Detalhamento!$E224,Detalhamento!AZ$15)&lt;=mediçao,OFFSET(Import.PLQ,$A224-1,AZ$15-1,1,1),0),0),PLE!$AA$28*OFFSET(Import.PLQ,$A224-1,AZ$15-1,1,1)),IF($E224&lt;&gt;1,IF(ISNUMBER(INDEX(Import.PLE,Detalhamento!$E224,Detalhamento!AZ$15)),IF(INDEX(Import.PLE,Detalhamento!$E224,Detalhamento!AZ$15)&lt;=mediçao,0,OFFSET(Import.PLQ,$A224-1,AZ$15-1,1,1)),OFFSET(Import.PLQ,$A224-1,AZ$15-1,1,1)),(1-PLE!$AA$28)*OFFSET(Import.PLQ,$A224-1,AZ$15-1,1,1))))</f>
        <v>0</v>
      </c>
      <c r="BA224" s="144">
        <f ca="1">IF(BA$13="",0,CHOOSE(Detalhamento.OpçãoServiços,OFFSET(Import.PLQ,$A224-1,BA$15-1,1,1),IF($E224&lt;&gt;1,IF(ISNUMBER(INDEX(Import.PLE,Detalhamento!$E224,Detalhamento!BA$15)),IF(INDEX(Import.PLE,Detalhamento!$E224,Detalhamento!BA$15)&lt;=mediçao,OFFSET(Import.PLQ,$A224-1,BA$15-1,1,1),0),0),PLE!$AA$28*OFFSET(Import.PLQ,$A224-1,BA$15-1,1,1)),IF($E224&lt;&gt;1,IF(ISNUMBER(INDEX(Import.PLE,Detalhamento!$E224,Detalhamento!BA$15)),IF(INDEX(Import.PLE,Detalhamento!$E224,Detalhamento!BA$15)&lt;=mediçao,0,OFFSET(Import.PLQ,$A224-1,BA$15-1,1,1)),OFFSET(Import.PLQ,$A224-1,BA$15-1,1,1)),(1-PLE!$AA$28)*OFFSET(Import.PLQ,$A224-1,BA$15-1,1,1))))</f>
        <v>0</v>
      </c>
      <c r="BB224" s="144">
        <f ca="1">IF(BB$13="",0,CHOOSE(Detalhamento.OpçãoServiços,OFFSET(Import.PLQ,$A224-1,BB$15-1,1,1),IF($E224&lt;&gt;1,IF(ISNUMBER(INDEX(Import.PLE,Detalhamento!$E224,Detalhamento!BB$15)),IF(INDEX(Import.PLE,Detalhamento!$E224,Detalhamento!BB$15)&lt;=mediçao,OFFSET(Import.PLQ,$A224-1,BB$15-1,1,1),0),0),PLE!$AA$28*OFFSET(Import.PLQ,$A224-1,BB$15-1,1,1)),IF($E224&lt;&gt;1,IF(ISNUMBER(INDEX(Import.PLE,Detalhamento!$E224,Detalhamento!BB$15)),IF(INDEX(Import.PLE,Detalhamento!$E224,Detalhamento!BB$15)&lt;=mediçao,0,OFFSET(Import.PLQ,$A224-1,BB$15-1,1,1)),OFFSET(Import.PLQ,$A224-1,BB$15-1,1,1)),(1-PLE!$AA$28)*OFFSET(Import.PLQ,$A224-1,BB$15-1,1,1))))</f>
        <v>0</v>
      </c>
      <c r="BC224" s="144">
        <f ca="1">IF(BC$13="",0,CHOOSE(Detalhamento.OpçãoServiços,OFFSET(Import.PLQ,$A224-1,BC$15-1,1,1),IF($E224&lt;&gt;1,IF(ISNUMBER(INDEX(Import.PLE,Detalhamento!$E224,Detalhamento!BC$15)),IF(INDEX(Import.PLE,Detalhamento!$E224,Detalhamento!BC$15)&lt;=mediçao,OFFSET(Import.PLQ,$A224-1,BC$15-1,1,1),0),0),PLE!$AA$28*OFFSET(Import.PLQ,$A224-1,BC$15-1,1,1)),IF($E224&lt;&gt;1,IF(ISNUMBER(INDEX(Import.PLE,Detalhamento!$E224,Detalhamento!BC$15)),IF(INDEX(Import.PLE,Detalhamento!$E224,Detalhamento!BC$15)&lt;=mediçao,0,OFFSET(Import.PLQ,$A224-1,BC$15-1,1,1)),OFFSET(Import.PLQ,$A224-1,BC$15-1,1,1)),(1-PLE!$AA$28)*OFFSET(Import.PLQ,$A224-1,BC$15-1,1,1))))</f>
        <v>0</v>
      </c>
      <c r="BD224" s="144">
        <f ca="1">IF(BD$13="",0,CHOOSE(Detalhamento.OpçãoServiços,OFFSET(Import.PLQ,$A224-1,BD$15-1,1,1),IF($E224&lt;&gt;1,IF(ISNUMBER(INDEX(Import.PLE,Detalhamento!$E224,Detalhamento!BD$15)),IF(INDEX(Import.PLE,Detalhamento!$E224,Detalhamento!BD$15)&lt;=mediçao,OFFSET(Import.PLQ,$A224-1,BD$15-1,1,1),0),0),PLE!$AA$28*OFFSET(Import.PLQ,$A224-1,BD$15-1,1,1)),IF($E224&lt;&gt;1,IF(ISNUMBER(INDEX(Import.PLE,Detalhamento!$E224,Detalhamento!BD$15)),IF(INDEX(Import.PLE,Detalhamento!$E224,Detalhamento!BD$15)&lt;=mediçao,0,OFFSET(Import.PLQ,$A224-1,BD$15-1,1,1)),OFFSET(Import.PLQ,$A224-1,BD$15-1,1,1)),(1-PLE!$AA$28)*OFFSET(Import.PLQ,$A224-1,BD$15-1,1,1))))</f>
        <v>0</v>
      </c>
      <c r="BE224" s="144">
        <f ca="1">IF(BE$13="",0,CHOOSE(Detalhamento.OpçãoServiços,OFFSET(Import.PLQ,$A224-1,BE$15-1,1,1),IF($E224&lt;&gt;1,IF(ISNUMBER(INDEX(Import.PLE,Detalhamento!$E224,Detalhamento!BE$15)),IF(INDEX(Import.PLE,Detalhamento!$E224,Detalhamento!BE$15)&lt;=mediçao,OFFSET(Import.PLQ,$A224-1,BE$15-1,1,1),0),0),PLE!$AA$28*OFFSET(Import.PLQ,$A224-1,BE$15-1,1,1)),IF($E224&lt;&gt;1,IF(ISNUMBER(INDEX(Import.PLE,Detalhamento!$E224,Detalhamento!BE$15)),IF(INDEX(Import.PLE,Detalhamento!$E224,Detalhamento!BE$15)&lt;=mediçao,0,OFFSET(Import.PLQ,$A224-1,BE$15-1,1,1)),OFFSET(Import.PLQ,$A224-1,BE$15-1,1,1)),(1-PLE!$AA$28)*OFFSET(Import.PLQ,$A224-1,BE$15-1,1,1))))</f>
        <v>0</v>
      </c>
      <c r="BF224" s="144">
        <f ca="1">IF(BF$13="",0,CHOOSE(Detalhamento.OpçãoServiços,OFFSET(Import.PLQ,$A224-1,BF$15-1,1,1),IF($E224&lt;&gt;1,IF(ISNUMBER(INDEX(Import.PLE,Detalhamento!$E224,Detalhamento!BF$15)),IF(INDEX(Import.PLE,Detalhamento!$E224,Detalhamento!BF$15)&lt;=mediçao,OFFSET(Import.PLQ,$A224-1,BF$15-1,1,1),0),0),PLE!$AA$28*OFFSET(Import.PLQ,$A224-1,BF$15-1,1,1)),IF($E224&lt;&gt;1,IF(ISNUMBER(INDEX(Import.PLE,Detalhamento!$E224,Detalhamento!BF$15)),IF(INDEX(Import.PLE,Detalhamento!$E224,Detalhamento!BF$15)&lt;=mediçao,0,OFFSET(Import.PLQ,$A224-1,BF$15-1,1,1)),OFFSET(Import.PLQ,$A224-1,BF$15-1,1,1)),(1-PLE!$AA$28)*OFFSET(Import.PLQ,$A224-1,BF$15-1,1,1))))</f>
        <v>0</v>
      </c>
      <c r="BG224" s="144">
        <f ca="1">IF(BG$13="",0,CHOOSE(Detalhamento.OpçãoServiços,OFFSET(Import.PLQ,$A224-1,BG$15-1,1,1),IF($E224&lt;&gt;1,IF(ISNUMBER(INDEX(Import.PLE,Detalhamento!$E224,Detalhamento!BG$15)),IF(INDEX(Import.PLE,Detalhamento!$E224,Detalhamento!BG$15)&lt;=mediçao,OFFSET(Import.PLQ,$A224-1,BG$15-1,1,1),0),0),PLE!$AA$28*OFFSET(Import.PLQ,$A224-1,BG$15-1,1,1)),IF($E224&lt;&gt;1,IF(ISNUMBER(INDEX(Import.PLE,Detalhamento!$E224,Detalhamento!BG$15)),IF(INDEX(Import.PLE,Detalhamento!$E224,Detalhamento!BG$15)&lt;=mediçao,0,OFFSET(Import.PLQ,$A224-1,BG$15-1,1,1)),OFFSET(Import.PLQ,$A224-1,BG$15-1,1,1)),(1-PLE!$AA$28)*OFFSET(Import.PLQ,$A224-1,BG$15-1,1,1))))</f>
        <v>0</v>
      </c>
      <c r="BH224" s="144">
        <f ca="1">IF(BH$13="",0,CHOOSE(Detalhamento.OpçãoServiços,OFFSET(Import.PLQ,$A224-1,BH$15-1,1,1),IF($E224&lt;&gt;1,IF(ISNUMBER(INDEX(Import.PLE,Detalhamento!$E224,Detalhamento!BH$15)),IF(INDEX(Import.PLE,Detalhamento!$E224,Detalhamento!BH$15)&lt;=mediçao,OFFSET(Import.PLQ,$A224-1,BH$15-1,1,1),0),0),PLE!$AA$28*OFFSET(Import.PLQ,$A224-1,BH$15-1,1,1)),IF($E224&lt;&gt;1,IF(ISNUMBER(INDEX(Import.PLE,Detalhamento!$E224,Detalhamento!BH$15)),IF(INDEX(Import.PLE,Detalhamento!$E224,Detalhamento!BH$15)&lt;=mediçao,0,OFFSET(Import.PLQ,$A224-1,BH$15-1,1,1)),OFFSET(Import.PLQ,$A224-1,BH$15-1,1,1)),(1-PLE!$AA$28)*OFFSET(Import.PLQ,$A224-1,BH$15-1,1,1))))</f>
        <v>0</v>
      </c>
      <c r="BI224" s="144">
        <f ca="1">IF(BI$13="",0,CHOOSE(Detalhamento.OpçãoServiços,OFFSET(Import.PLQ,$A224-1,BI$15-1,1,1),IF($E224&lt;&gt;1,IF(ISNUMBER(INDEX(Import.PLE,Detalhamento!$E224,Detalhamento!BI$15)),IF(INDEX(Import.PLE,Detalhamento!$E224,Detalhamento!BI$15)&lt;=mediçao,OFFSET(Import.PLQ,$A224-1,BI$15-1,1,1),0),0),PLE!$AA$28*OFFSET(Import.PLQ,$A224-1,BI$15-1,1,1)),IF($E224&lt;&gt;1,IF(ISNUMBER(INDEX(Import.PLE,Detalhamento!$E224,Detalhamento!BI$15)),IF(INDEX(Import.PLE,Detalhamento!$E224,Detalhamento!BI$15)&lt;=mediçao,0,OFFSET(Import.PLQ,$A224-1,BI$15-1,1,1)),OFFSET(Import.PLQ,$A224-1,BI$15-1,1,1)),(1-PLE!$AA$28)*OFFSET(Import.PLQ,$A224-1,BI$15-1,1,1))))</f>
        <v>0</v>
      </c>
    </row>
    <row r="225" spans="1:61" ht="20" x14ac:dyDescent="0.2">
      <c r="A225" s="155">
        <v>180</v>
      </c>
      <c r="B225" s="21" t="str">
        <f t="shared" ca="1" si="33"/>
        <v>Serviço</v>
      </c>
      <c r="E225" s="153">
        <f t="shared" ca="1" si="34"/>
        <v>26</v>
      </c>
      <c r="F225" s="154">
        <f t="shared" ca="1" si="35"/>
        <v>260180</v>
      </c>
      <c r="G225" s="154" t="str">
        <f t="shared" ca="1" si="38"/>
        <v>2.8.1</v>
      </c>
      <c r="H225" s="182" t="str">
        <f t="shared" ca="1" si="38"/>
        <v>APLICAÇÃO DE FUNDO SELADOR ACRÍLICO EM PAREDES, UMA DEMÃO. AF_06/2014</v>
      </c>
      <c r="I225" s="37" t="str">
        <f t="shared" ca="1" si="36"/>
        <v>M2</v>
      </c>
      <c r="J225" s="144">
        <f t="shared" ca="1" si="37"/>
        <v>118.71</v>
      </c>
      <c r="K225" s="67"/>
      <c r="L225" s="144">
        <f ca="1">IF(L$13="",0,CHOOSE(Detalhamento.OpçãoServiços,OFFSET(Import.PLQ,$A225-1,L$15-1,1,1),IF($E225&lt;&gt;1,IF(ISNUMBER(INDEX(Import.PLE,Detalhamento!$E225,Detalhamento!L$15)),IF(INDEX(Import.PLE,Detalhamento!$E225,Detalhamento!L$15)&lt;=mediçao,OFFSET(Import.PLQ,$A225-1,L$15-1,1,1),0),0),PLE!$AA$28*OFFSET(Import.PLQ,$A225-1,L$15-1,1,1)),IF($E225&lt;&gt;1,IF(ISNUMBER(INDEX(Import.PLE,Detalhamento!$E225,Detalhamento!L$15)),IF(INDEX(Import.PLE,Detalhamento!$E225,Detalhamento!L$15)&lt;=mediçao,0,OFFSET(Import.PLQ,$A225-1,L$15-1,1,1)),OFFSET(Import.PLQ,$A225-1,L$15-1,1,1)),(1-PLE!$AA$28)*OFFSET(Import.PLQ,$A225-1,L$15-1,1,1))))</f>
        <v>118.71</v>
      </c>
      <c r="M225" s="144">
        <f ca="1">IF(M$13="",0,CHOOSE(Detalhamento.OpçãoServiços,OFFSET(Import.PLQ,$A225-1,M$15-1,1,1),IF($E225&lt;&gt;1,IF(ISNUMBER(INDEX(Import.PLE,Detalhamento!$E225,Detalhamento!M$15)),IF(INDEX(Import.PLE,Detalhamento!$E225,Detalhamento!M$15)&lt;=mediçao,OFFSET(Import.PLQ,$A225-1,M$15-1,1,1),0),0),PLE!$AA$28*OFFSET(Import.PLQ,$A225-1,M$15-1,1,1)),IF($E225&lt;&gt;1,IF(ISNUMBER(INDEX(Import.PLE,Detalhamento!$E225,Detalhamento!M$15)),IF(INDEX(Import.PLE,Detalhamento!$E225,Detalhamento!M$15)&lt;=mediçao,0,OFFSET(Import.PLQ,$A225-1,M$15-1,1,1)),OFFSET(Import.PLQ,$A225-1,M$15-1,1,1)),(1-PLE!$AA$28)*OFFSET(Import.PLQ,$A225-1,M$15-1,1,1))))</f>
        <v>0</v>
      </c>
      <c r="N225" s="144">
        <f ca="1">IF(N$13="",0,CHOOSE(Detalhamento.OpçãoServiços,OFFSET(Import.PLQ,$A225-1,N$15-1,1,1),IF($E225&lt;&gt;1,IF(ISNUMBER(INDEX(Import.PLE,Detalhamento!$E225,Detalhamento!N$15)),IF(INDEX(Import.PLE,Detalhamento!$E225,Detalhamento!N$15)&lt;=mediçao,OFFSET(Import.PLQ,$A225-1,N$15-1,1,1),0),0),PLE!$AA$28*OFFSET(Import.PLQ,$A225-1,N$15-1,1,1)),IF($E225&lt;&gt;1,IF(ISNUMBER(INDEX(Import.PLE,Detalhamento!$E225,Detalhamento!N$15)),IF(INDEX(Import.PLE,Detalhamento!$E225,Detalhamento!N$15)&lt;=mediçao,0,OFFSET(Import.PLQ,$A225-1,N$15-1,1,1)),OFFSET(Import.PLQ,$A225-1,N$15-1,1,1)),(1-PLE!$AA$28)*OFFSET(Import.PLQ,$A225-1,N$15-1,1,1))))</f>
        <v>0</v>
      </c>
      <c r="O225" s="144">
        <f ca="1">IF(O$13="",0,CHOOSE(Detalhamento.OpçãoServiços,OFFSET(Import.PLQ,$A225-1,O$15-1,1,1),IF($E225&lt;&gt;1,IF(ISNUMBER(INDEX(Import.PLE,Detalhamento!$E225,Detalhamento!O$15)),IF(INDEX(Import.PLE,Detalhamento!$E225,Detalhamento!O$15)&lt;=mediçao,OFFSET(Import.PLQ,$A225-1,O$15-1,1,1),0),0),PLE!$AA$28*OFFSET(Import.PLQ,$A225-1,O$15-1,1,1)),IF($E225&lt;&gt;1,IF(ISNUMBER(INDEX(Import.PLE,Detalhamento!$E225,Detalhamento!O$15)),IF(INDEX(Import.PLE,Detalhamento!$E225,Detalhamento!O$15)&lt;=mediçao,0,OFFSET(Import.PLQ,$A225-1,O$15-1,1,1)),OFFSET(Import.PLQ,$A225-1,O$15-1,1,1)),(1-PLE!$AA$28)*OFFSET(Import.PLQ,$A225-1,O$15-1,1,1))))</f>
        <v>0</v>
      </c>
      <c r="P225" s="144">
        <f ca="1">IF(P$13="",0,CHOOSE(Detalhamento.OpçãoServiços,OFFSET(Import.PLQ,$A225-1,P$15-1,1,1),IF($E225&lt;&gt;1,IF(ISNUMBER(INDEX(Import.PLE,Detalhamento!$E225,Detalhamento!P$15)),IF(INDEX(Import.PLE,Detalhamento!$E225,Detalhamento!P$15)&lt;=mediçao,OFFSET(Import.PLQ,$A225-1,P$15-1,1,1),0),0),PLE!$AA$28*OFFSET(Import.PLQ,$A225-1,P$15-1,1,1)),IF($E225&lt;&gt;1,IF(ISNUMBER(INDEX(Import.PLE,Detalhamento!$E225,Detalhamento!P$15)),IF(INDEX(Import.PLE,Detalhamento!$E225,Detalhamento!P$15)&lt;=mediçao,0,OFFSET(Import.PLQ,$A225-1,P$15-1,1,1)),OFFSET(Import.PLQ,$A225-1,P$15-1,1,1)),(1-PLE!$AA$28)*OFFSET(Import.PLQ,$A225-1,P$15-1,1,1))))</f>
        <v>0</v>
      </c>
      <c r="Q225" s="144">
        <f ca="1">IF(Q$13="",0,CHOOSE(Detalhamento.OpçãoServiços,OFFSET(Import.PLQ,$A225-1,Q$15-1,1,1),IF($E225&lt;&gt;1,IF(ISNUMBER(INDEX(Import.PLE,Detalhamento!$E225,Detalhamento!Q$15)),IF(INDEX(Import.PLE,Detalhamento!$E225,Detalhamento!Q$15)&lt;=mediçao,OFFSET(Import.PLQ,$A225-1,Q$15-1,1,1),0),0),PLE!$AA$28*OFFSET(Import.PLQ,$A225-1,Q$15-1,1,1)),IF($E225&lt;&gt;1,IF(ISNUMBER(INDEX(Import.PLE,Detalhamento!$E225,Detalhamento!Q$15)),IF(INDEX(Import.PLE,Detalhamento!$E225,Detalhamento!Q$15)&lt;=mediçao,0,OFFSET(Import.PLQ,$A225-1,Q$15-1,1,1)),OFFSET(Import.PLQ,$A225-1,Q$15-1,1,1)),(1-PLE!$AA$28)*OFFSET(Import.PLQ,$A225-1,Q$15-1,1,1))))</f>
        <v>0</v>
      </c>
      <c r="R225" s="144">
        <f ca="1">IF(R$13="",0,CHOOSE(Detalhamento.OpçãoServiços,OFFSET(Import.PLQ,$A225-1,R$15-1,1,1),IF($E225&lt;&gt;1,IF(ISNUMBER(INDEX(Import.PLE,Detalhamento!$E225,Detalhamento!R$15)),IF(INDEX(Import.PLE,Detalhamento!$E225,Detalhamento!R$15)&lt;=mediçao,OFFSET(Import.PLQ,$A225-1,R$15-1,1,1),0),0),PLE!$AA$28*OFFSET(Import.PLQ,$A225-1,R$15-1,1,1)),IF($E225&lt;&gt;1,IF(ISNUMBER(INDEX(Import.PLE,Detalhamento!$E225,Detalhamento!R$15)),IF(INDEX(Import.PLE,Detalhamento!$E225,Detalhamento!R$15)&lt;=mediçao,0,OFFSET(Import.PLQ,$A225-1,R$15-1,1,1)),OFFSET(Import.PLQ,$A225-1,R$15-1,1,1)),(1-PLE!$AA$28)*OFFSET(Import.PLQ,$A225-1,R$15-1,1,1))))</f>
        <v>0</v>
      </c>
      <c r="S225" s="144">
        <f ca="1">IF(S$13="",0,CHOOSE(Detalhamento.OpçãoServiços,OFFSET(Import.PLQ,$A225-1,S$15-1,1,1),IF($E225&lt;&gt;1,IF(ISNUMBER(INDEX(Import.PLE,Detalhamento!$E225,Detalhamento!S$15)),IF(INDEX(Import.PLE,Detalhamento!$E225,Detalhamento!S$15)&lt;=mediçao,OFFSET(Import.PLQ,$A225-1,S$15-1,1,1),0),0),PLE!$AA$28*OFFSET(Import.PLQ,$A225-1,S$15-1,1,1)),IF($E225&lt;&gt;1,IF(ISNUMBER(INDEX(Import.PLE,Detalhamento!$E225,Detalhamento!S$15)),IF(INDEX(Import.PLE,Detalhamento!$E225,Detalhamento!S$15)&lt;=mediçao,0,OFFSET(Import.PLQ,$A225-1,S$15-1,1,1)),OFFSET(Import.PLQ,$A225-1,S$15-1,1,1)),(1-PLE!$AA$28)*OFFSET(Import.PLQ,$A225-1,S$15-1,1,1))))</f>
        <v>0</v>
      </c>
      <c r="T225" s="144">
        <f ca="1">IF(T$13="",0,CHOOSE(Detalhamento.OpçãoServiços,OFFSET(Import.PLQ,$A225-1,T$15-1,1,1),IF($E225&lt;&gt;1,IF(ISNUMBER(INDEX(Import.PLE,Detalhamento!$E225,Detalhamento!T$15)),IF(INDEX(Import.PLE,Detalhamento!$E225,Detalhamento!T$15)&lt;=mediçao,OFFSET(Import.PLQ,$A225-1,T$15-1,1,1),0),0),PLE!$AA$28*OFFSET(Import.PLQ,$A225-1,T$15-1,1,1)),IF($E225&lt;&gt;1,IF(ISNUMBER(INDEX(Import.PLE,Detalhamento!$E225,Detalhamento!T$15)),IF(INDEX(Import.PLE,Detalhamento!$E225,Detalhamento!T$15)&lt;=mediçao,0,OFFSET(Import.PLQ,$A225-1,T$15-1,1,1)),OFFSET(Import.PLQ,$A225-1,T$15-1,1,1)),(1-PLE!$AA$28)*OFFSET(Import.PLQ,$A225-1,T$15-1,1,1))))</f>
        <v>0</v>
      </c>
      <c r="U225" s="144">
        <f ca="1">IF(U$13="",0,CHOOSE(Detalhamento.OpçãoServiços,OFFSET(Import.PLQ,$A225-1,U$15-1,1,1),IF($E225&lt;&gt;1,IF(ISNUMBER(INDEX(Import.PLE,Detalhamento!$E225,Detalhamento!U$15)),IF(INDEX(Import.PLE,Detalhamento!$E225,Detalhamento!U$15)&lt;=mediçao,OFFSET(Import.PLQ,$A225-1,U$15-1,1,1),0),0),PLE!$AA$28*OFFSET(Import.PLQ,$A225-1,U$15-1,1,1)),IF($E225&lt;&gt;1,IF(ISNUMBER(INDEX(Import.PLE,Detalhamento!$E225,Detalhamento!U$15)),IF(INDEX(Import.PLE,Detalhamento!$E225,Detalhamento!U$15)&lt;=mediçao,0,OFFSET(Import.PLQ,$A225-1,U$15-1,1,1)),OFFSET(Import.PLQ,$A225-1,U$15-1,1,1)),(1-PLE!$AA$28)*OFFSET(Import.PLQ,$A225-1,U$15-1,1,1))))</f>
        <v>0</v>
      </c>
      <c r="V225" s="144">
        <f ca="1">IF(V$13="",0,CHOOSE(Detalhamento.OpçãoServiços,OFFSET(Import.PLQ,$A225-1,V$15-1,1,1),IF($E225&lt;&gt;1,IF(ISNUMBER(INDEX(Import.PLE,Detalhamento!$E225,Detalhamento!V$15)),IF(INDEX(Import.PLE,Detalhamento!$E225,Detalhamento!V$15)&lt;=mediçao,OFFSET(Import.PLQ,$A225-1,V$15-1,1,1),0),0),PLE!$AA$28*OFFSET(Import.PLQ,$A225-1,V$15-1,1,1)),IF($E225&lt;&gt;1,IF(ISNUMBER(INDEX(Import.PLE,Detalhamento!$E225,Detalhamento!V$15)),IF(INDEX(Import.PLE,Detalhamento!$E225,Detalhamento!V$15)&lt;=mediçao,0,OFFSET(Import.PLQ,$A225-1,V$15-1,1,1)),OFFSET(Import.PLQ,$A225-1,V$15-1,1,1)),(1-PLE!$AA$28)*OFFSET(Import.PLQ,$A225-1,V$15-1,1,1))))</f>
        <v>0</v>
      </c>
      <c r="W225" s="144">
        <f ca="1">IF(W$13="",0,CHOOSE(Detalhamento.OpçãoServiços,OFFSET(Import.PLQ,$A225-1,W$15-1,1,1),IF($E225&lt;&gt;1,IF(ISNUMBER(INDEX(Import.PLE,Detalhamento!$E225,Detalhamento!W$15)),IF(INDEX(Import.PLE,Detalhamento!$E225,Detalhamento!W$15)&lt;=mediçao,OFFSET(Import.PLQ,$A225-1,W$15-1,1,1),0),0),PLE!$AA$28*OFFSET(Import.PLQ,$A225-1,W$15-1,1,1)),IF($E225&lt;&gt;1,IF(ISNUMBER(INDEX(Import.PLE,Detalhamento!$E225,Detalhamento!W$15)),IF(INDEX(Import.PLE,Detalhamento!$E225,Detalhamento!W$15)&lt;=mediçao,0,OFFSET(Import.PLQ,$A225-1,W$15-1,1,1)),OFFSET(Import.PLQ,$A225-1,W$15-1,1,1)),(1-PLE!$AA$28)*OFFSET(Import.PLQ,$A225-1,W$15-1,1,1))))</f>
        <v>0</v>
      </c>
      <c r="X225" s="144">
        <f ca="1">IF(X$13="",0,CHOOSE(Detalhamento.OpçãoServiços,OFFSET(Import.PLQ,$A225-1,X$15-1,1,1),IF($E225&lt;&gt;1,IF(ISNUMBER(INDEX(Import.PLE,Detalhamento!$E225,Detalhamento!X$15)),IF(INDEX(Import.PLE,Detalhamento!$E225,Detalhamento!X$15)&lt;=mediçao,OFFSET(Import.PLQ,$A225-1,X$15-1,1,1),0),0),PLE!$AA$28*OFFSET(Import.PLQ,$A225-1,X$15-1,1,1)),IF($E225&lt;&gt;1,IF(ISNUMBER(INDEX(Import.PLE,Detalhamento!$E225,Detalhamento!X$15)),IF(INDEX(Import.PLE,Detalhamento!$E225,Detalhamento!X$15)&lt;=mediçao,0,OFFSET(Import.PLQ,$A225-1,X$15-1,1,1)),OFFSET(Import.PLQ,$A225-1,X$15-1,1,1)),(1-PLE!$AA$28)*OFFSET(Import.PLQ,$A225-1,X$15-1,1,1))))</f>
        <v>0</v>
      </c>
      <c r="Y225" s="144">
        <f ca="1">IF(Y$13="",0,CHOOSE(Detalhamento.OpçãoServiços,OFFSET(Import.PLQ,$A225-1,Y$15-1,1,1),IF($E225&lt;&gt;1,IF(ISNUMBER(INDEX(Import.PLE,Detalhamento!$E225,Detalhamento!Y$15)),IF(INDEX(Import.PLE,Detalhamento!$E225,Detalhamento!Y$15)&lt;=mediçao,OFFSET(Import.PLQ,$A225-1,Y$15-1,1,1),0),0),PLE!$AA$28*OFFSET(Import.PLQ,$A225-1,Y$15-1,1,1)),IF($E225&lt;&gt;1,IF(ISNUMBER(INDEX(Import.PLE,Detalhamento!$E225,Detalhamento!Y$15)),IF(INDEX(Import.PLE,Detalhamento!$E225,Detalhamento!Y$15)&lt;=mediçao,0,OFFSET(Import.PLQ,$A225-1,Y$15-1,1,1)),OFFSET(Import.PLQ,$A225-1,Y$15-1,1,1)),(1-PLE!$AA$28)*OFFSET(Import.PLQ,$A225-1,Y$15-1,1,1))))</f>
        <v>0</v>
      </c>
      <c r="Z225" s="144">
        <f ca="1">IF(Z$13="",0,CHOOSE(Detalhamento.OpçãoServiços,OFFSET(Import.PLQ,$A225-1,Z$15-1,1,1),IF($E225&lt;&gt;1,IF(ISNUMBER(INDEX(Import.PLE,Detalhamento!$E225,Detalhamento!Z$15)),IF(INDEX(Import.PLE,Detalhamento!$E225,Detalhamento!Z$15)&lt;=mediçao,OFFSET(Import.PLQ,$A225-1,Z$15-1,1,1),0),0),PLE!$AA$28*OFFSET(Import.PLQ,$A225-1,Z$15-1,1,1)),IF($E225&lt;&gt;1,IF(ISNUMBER(INDEX(Import.PLE,Detalhamento!$E225,Detalhamento!Z$15)),IF(INDEX(Import.PLE,Detalhamento!$E225,Detalhamento!Z$15)&lt;=mediçao,0,OFFSET(Import.PLQ,$A225-1,Z$15-1,1,1)),OFFSET(Import.PLQ,$A225-1,Z$15-1,1,1)),(1-PLE!$AA$28)*OFFSET(Import.PLQ,$A225-1,Z$15-1,1,1))))</f>
        <v>0</v>
      </c>
      <c r="AA225" s="144">
        <f ca="1">IF(AA$13="",0,CHOOSE(Detalhamento.OpçãoServiços,OFFSET(Import.PLQ,$A225-1,AA$15-1,1,1),IF($E225&lt;&gt;1,IF(ISNUMBER(INDEX(Import.PLE,Detalhamento!$E225,Detalhamento!AA$15)),IF(INDEX(Import.PLE,Detalhamento!$E225,Detalhamento!AA$15)&lt;=mediçao,OFFSET(Import.PLQ,$A225-1,AA$15-1,1,1),0),0),PLE!$AA$28*OFFSET(Import.PLQ,$A225-1,AA$15-1,1,1)),IF($E225&lt;&gt;1,IF(ISNUMBER(INDEX(Import.PLE,Detalhamento!$E225,Detalhamento!AA$15)),IF(INDEX(Import.PLE,Detalhamento!$E225,Detalhamento!AA$15)&lt;=mediçao,0,OFFSET(Import.PLQ,$A225-1,AA$15-1,1,1)),OFFSET(Import.PLQ,$A225-1,AA$15-1,1,1)),(1-PLE!$AA$28)*OFFSET(Import.PLQ,$A225-1,AA$15-1,1,1))))</f>
        <v>0</v>
      </c>
      <c r="AB225" s="144">
        <f ca="1">IF(AB$13="",0,CHOOSE(Detalhamento.OpçãoServiços,OFFSET(Import.PLQ,$A225-1,AB$15-1,1,1),IF($E225&lt;&gt;1,IF(ISNUMBER(INDEX(Import.PLE,Detalhamento!$E225,Detalhamento!AB$15)),IF(INDEX(Import.PLE,Detalhamento!$E225,Detalhamento!AB$15)&lt;=mediçao,OFFSET(Import.PLQ,$A225-1,AB$15-1,1,1),0),0),PLE!$AA$28*OFFSET(Import.PLQ,$A225-1,AB$15-1,1,1)),IF($E225&lt;&gt;1,IF(ISNUMBER(INDEX(Import.PLE,Detalhamento!$E225,Detalhamento!AB$15)),IF(INDEX(Import.PLE,Detalhamento!$E225,Detalhamento!AB$15)&lt;=mediçao,0,OFFSET(Import.PLQ,$A225-1,AB$15-1,1,1)),OFFSET(Import.PLQ,$A225-1,AB$15-1,1,1)),(1-PLE!$AA$28)*OFFSET(Import.PLQ,$A225-1,AB$15-1,1,1))))</f>
        <v>0</v>
      </c>
      <c r="AC225" s="144">
        <f ca="1">IF(AC$13="",0,CHOOSE(Detalhamento.OpçãoServiços,OFFSET(Import.PLQ,$A225-1,AC$15-1,1,1),IF($E225&lt;&gt;1,IF(ISNUMBER(INDEX(Import.PLE,Detalhamento!$E225,Detalhamento!AC$15)),IF(INDEX(Import.PLE,Detalhamento!$E225,Detalhamento!AC$15)&lt;=mediçao,OFFSET(Import.PLQ,$A225-1,AC$15-1,1,1),0),0),PLE!$AA$28*OFFSET(Import.PLQ,$A225-1,AC$15-1,1,1)),IF($E225&lt;&gt;1,IF(ISNUMBER(INDEX(Import.PLE,Detalhamento!$E225,Detalhamento!AC$15)),IF(INDEX(Import.PLE,Detalhamento!$E225,Detalhamento!AC$15)&lt;=mediçao,0,OFFSET(Import.PLQ,$A225-1,AC$15-1,1,1)),OFFSET(Import.PLQ,$A225-1,AC$15-1,1,1)),(1-PLE!$AA$28)*OFFSET(Import.PLQ,$A225-1,AC$15-1,1,1))))</f>
        <v>0</v>
      </c>
      <c r="AD225" s="144">
        <f ca="1">IF(AD$13="",0,CHOOSE(Detalhamento.OpçãoServiços,OFFSET(Import.PLQ,$A225-1,AD$15-1,1,1),IF($E225&lt;&gt;1,IF(ISNUMBER(INDEX(Import.PLE,Detalhamento!$E225,Detalhamento!AD$15)),IF(INDEX(Import.PLE,Detalhamento!$E225,Detalhamento!AD$15)&lt;=mediçao,OFFSET(Import.PLQ,$A225-1,AD$15-1,1,1),0),0),PLE!$AA$28*OFFSET(Import.PLQ,$A225-1,AD$15-1,1,1)),IF($E225&lt;&gt;1,IF(ISNUMBER(INDEX(Import.PLE,Detalhamento!$E225,Detalhamento!AD$15)),IF(INDEX(Import.PLE,Detalhamento!$E225,Detalhamento!AD$15)&lt;=mediçao,0,OFFSET(Import.PLQ,$A225-1,AD$15-1,1,1)),OFFSET(Import.PLQ,$A225-1,AD$15-1,1,1)),(1-PLE!$AA$28)*OFFSET(Import.PLQ,$A225-1,AD$15-1,1,1))))</f>
        <v>0</v>
      </c>
      <c r="AE225" s="144">
        <f ca="1">IF(AE$13="",0,CHOOSE(Detalhamento.OpçãoServiços,OFFSET(Import.PLQ,$A225-1,AE$15-1,1,1),IF($E225&lt;&gt;1,IF(ISNUMBER(INDEX(Import.PLE,Detalhamento!$E225,Detalhamento!AE$15)),IF(INDEX(Import.PLE,Detalhamento!$E225,Detalhamento!AE$15)&lt;=mediçao,OFFSET(Import.PLQ,$A225-1,AE$15-1,1,1),0),0),PLE!$AA$28*OFFSET(Import.PLQ,$A225-1,AE$15-1,1,1)),IF($E225&lt;&gt;1,IF(ISNUMBER(INDEX(Import.PLE,Detalhamento!$E225,Detalhamento!AE$15)),IF(INDEX(Import.PLE,Detalhamento!$E225,Detalhamento!AE$15)&lt;=mediçao,0,OFFSET(Import.PLQ,$A225-1,AE$15-1,1,1)),OFFSET(Import.PLQ,$A225-1,AE$15-1,1,1)),(1-PLE!$AA$28)*OFFSET(Import.PLQ,$A225-1,AE$15-1,1,1))))</f>
        <v>0</v>
      </c>
      <c r="AF225" s="144">
        <f ca="1">IF(AF$13="",0,CHOOSE(Detalhamento.OpçãoServiços,OFFSET(Import.PLQ,$A225-1,AF$15-1,1,1),IF($E225&lt;&gt;1,IF(ISNUMBER(INDEX(Import.PLE,Detalhamento!$E225,Detalhamento!AF$15)),IF(INDEX(Import.PLE,Detalhamento!$E225,Detalhamento!AF$15)&lt;=mediçao,OFFSET(Import.PLQ,$A225-1,AF$15-1,1,1),0),0),PLE!$AA$28*OFFSET(Import.PLQ,$A225-1,AF$15-1,1,1)),IF($E225&lt;&gt;1,IF(ISNUMBER(INDEX(Import.PLE,Detalhamento!$E225,Detalhamento!AF$15)),IF(INDEX(Import.PLE,Detalhamento!$E225,Detalhamento!AF$15)&lt;=mediçao,0,OFFSET(Import.PLQ,$A225-1,AF$15-1,1,1)),OFFSET(Import.PLQ,$A225-1,AF$15-1,1,1)),(1-PLE!$AA$28)*OFFSET(Import.PLQ,$A225-1,AF$15-1,1,1))))</f>
        <v>0</v>
      </c>
      <c r="AG225" s="144">
        <f ca="1">IF(AG$13="",0,CHOOSE(Detalhamento.OpçãoServiços,OFFSET(Import.PLQ,$A225-1,AG$15-1,1,1),IF($E225&lt;&gt;1,IF(ISNUMBER(INDEX(Import.PLE,Detalhamento!$E225,Detalhamento!AG$15)),IF(INDEX(Import.PLE,Detalhamento!$E225,Detalhamento!AG$15)&lt;=mediçao,OFFSET(Import.PLQ,$A225-1,AG$15-1,1,1),0),0),PLE!$AA$28*OFFSET(Import.PLQ,$A225-1,AG$15-1,1,1)),IF($E225&lt;&gt;1,IF(ISNUMBER(INDEX(Import.PLE,Detalhamento!$E225,Detalhamento!AG$15)),IF(INDEX(Import.PLE,Detalhamento!$E225,Detalhamento!AG$15)&lt;=mediçao,0,OFFSET(Import.PLQ,$A225-1,AG$15-1,1,1)),OFFSET(Import.PLQ,$A225-1,AG$15-1,1,1)),(1-PLE!$AA$28)*OFFSET(Import.PLQ,$A225-1,AG$15-1,1,1))))</f>
        <v>0</v>
      </c>
      <c r="AH225" s="144">
        <f ca="1">IF(AH$13="",0,CHOOSE(Detalhamento.OpçãoServiços,OFFSET(Import.PLQ,$A225-1,AH$15-1,1,1),IF($E225&lt;&gt;1,IF(ISNUMBER(INDEX(Import.PLE,Detalhamento!$E225,Detalhamento!AH$15)),IF(INDEX(Import.PLE,Detalhamento!$E225,Detalhamento!AH$15)&lt;=mediçao,OFFSET(Import.PLQ,$A225-1,AH$15-1,1,1),0),0),PLE!$AA$28*OFFSET(Import.PLQ,$A225-1,AH$15-1,1,1)),IF($E225&lt;&gt;1,IF(ISNUMBER(INDEX(Import.PLE,Detalhamento!$E225,Detalhamento!AH$15)),IF(INDEX(Import.PLE,Detalhamento!$E225,Detalhamento!AH$15)&lt;=mediçao,0,OFFSET(Import.PLQ,$A225-1,AH$15-1,1,1)),OFFSET(Import.PLQ,$A225-1,AH$15-1,1,1)),(1-PLE!$AA$28)*OFFSET(Import.PLQ,$A225-1,AH$15-1,1,1))))</f>
        <v>0</v>
      </c>
      <c r="AI225" s="144">
        <f ca="1">IF(AI$13="",0,CHOOSE(Detalhamento.OpçãoServiços,OFFSET(Import.PLQ,$A225-1,AI$15-1,1,1),IF($E225&lt;&gt;1,IF(ISNUMBER(INDEX(Import.PLE,Detalhamento!$E225,Detalhamento!AI$15)),IF(INDEX(Import.PLE,Detalhamento!$E225,Detalhamento!AI$15)&lt;=mediçao,OFFSET(Import.PLQ,$A225-1,AI$15-1,1,1),0),0),PLE!$AA$28*OFFSET(Import.PLQ,$A225-1,AI$15-1,1,1)),IF($E225&lt;&gt;1,IF(ISNUMBER(INDEX(Import.PLE,Detalhamento!$E225,Detalhamento!AI$15)),IF(INDEX(Import.PLE,Detalhamento!$E225,Detalhamento!AI$15)&lt;=mediçao,0,OFFSET(Import.PLQ,$A225-1,AI$15-1,1,1)),OFFSET(Import.PLQ,$A225-1,AI$15-1,1,1)),(1-PLE!$AA$28)*OFFSET(Import.PLQ,$A225-1,AI$15-1,1,1))))</f>
        <v>0</v>
      </c>
      <c r="AJ225" s="144">
        <f ca="1">IF(AJ$13="",0,CHOOSE(Detalhamento.OpçãoServiços,OFFSET(Import.PLQ,$A225-1,AJ$15-1,1,1),IF($E225&lt;&gt;1,IF(ISNUMBER(INDEX(Import.PLE,Detalhamento!$E225,Detalhamento!AJ$15)),IF(INDEX(Import.PLE,Detalhamento!$E225,Detalhamento!AJ$15)&lt;=mediçao,OFFSET(Import.PLQ,$A225-1,AJ$15-1,1,1),0),0),PLE!$AA$28*OFFSET(Import.PLQ,$A225-1,AJ$15-1,1,1)),IF($E225&lt;&gt;1,IF(ISNUMBER(INDEX(Import.PLE,Detalhamento!$E225,Detalhamento!AJ$15)),IF(INDEX(Import.PLE,Detalhamento!$E225,Detalhamento!AJ$15)&lt;=mediçao,0,OFFSET(Import.PLQ,$A225-1,AJ$15-1,1,1)),OFFSET(Import.PLQ,$A225-1,AJ$15-1,1,1)),(1-PLE!$AA$28)*OFFSET(Import.PLQ,$A225-1,AJ$15-1,1,1))))</f>
        <v>0</v>
      </c>
      <c r="AK225" s="144">
        <f ca="1">IF(AK$13="",0,CHOOSE(Detalhamento.OpçãoServiços,OFFSET(Import.PLQ,$A225-1,AK$15-1,1,1),IF($E225&lt;&gt;1,IF(ISNUMBER(INDEX(Import.PLE,Detalhamento!$E225,Detalhamento!AK$15)),IF(INDEX(Import.PLE,Detalhamento!$E225,Detalhamento!AK$15)&lt;=mediçao,OFFSET(Import.PLQ,$A225-1,AK$15-1,1,1),0),0),PLE!$AA$28*OFFSET(Import.PLQ,$A225-1,AK$15-1,1,1)),IF($E225&lt;&gt;1,IF(ISNUMBER(INDEX(Import.PLE,Detalhamento!$E225,Detalhamento!AK$15)),IF(INDEX(Import.PLE,Detalhamento!$E225,Detalhamento!AK$15)&lt;=mediçao,0,OFFSET(Import.PLQ,$A225-1,AK$15-1,1,1)),OFFSET(Import.PLQ,$A225-1,AK$15-1,1,1)),(1-PLE!$AA$28)*OFFSET(Import.PLQ,$A225-1,AK$15-1,1,1))))</f>
        <v>0</v>
      </c>
      <c r="AL225" s="144">
        <f ca="1">IF(AL$13="",0,CHOOSE(Detalhamento.OpçãoServiços,OFFSET(Import.PLQ,$A225-1,AL$15-1,1,1),IF($E225&lt;&gt;1,IF(ISNUMBER(INDEX(Import.PLE,Detalhamento!$E225,Detalhamento!AL$15)),IF(INDEX(Import.PLE,Detalhamento!$E225,Detalhamento!AL$15)&lt;=mediçao,OFFSET(Import.PLQ,$A225-1,AL$15-1,1,1),0),0),PLE!$AA$28*OFFSET(Import.PLQ,$A225-1,AL$15-1,1,1)),IF($E225&lt;&gt;1,IF(ISNUMBER(INDEX(Import.PLE,Detalhamento!$E225,Detalhamento!AL$15)),IF(INDEX(Import.PLE,Detalhamento!$E225,Detalhamento!AL$15)&lt;=mediçao,0,OFFSET(Import.PLQ,$A225-1,AL$15-1,1,1)),OFFSET(Import.PLQ,$A225-1,AL$15-1,1,1)),(1-PLE!$AA$28)*OFFSET(Import.PLQ,$A225-1,AL$15-1,1,1))))</f>
        <v>0</v>
      </c>
      <c r="AM225" s="144">
        <f ca="1">IF(AM$13="",0,CHOOSE(Detalhamento.OpçãoServiços,OFFSET(Import.PLQ,$A225-1,AM$15-1,1,1),IF($E225&lt;&gt;1,IF(ISNUMBER(INDEX(Import.PLE,Detalhamento!$E225,Detalhamento!AM$15)),IF(INDEX(Import.PLE,Detalhamento!$E225,Detalhamento!AM$15)&lt;=mediçao,OFFSET(Import.PLQ,$A225-1,AM$15-1,1,1),0),0),PLE!$AA$28*OFFSET(Import.PLQ,$A225-1,AM$15-1,1,1)),IF($E225&lt;&gt;1,IF(ISNUMBER(INDEX(Import.PLE,Detalhamento!$E225,Detalhamento!AM$15)),IF(INDEX(Import.PLE,Detalhamento!$E225,Detalhamento!AM$15)&lt;=mediçao,0,OFFSET(Import.PLQ,$A225-1,AM$15-1,1,1)),OFFSET(Import.PLQ,$A225-1,AM$15-1,1,1)),(1-PLE!$AA$28)*OFFSET(Import.PLQ,$A225-1,AM$15-1,1,1))))</f>
        <v>0</v>
      </c>
      <c r="AN225" s="144">
        <f ca="1">IF(AN$13="",0,CHOOSE(Detalhamento.OpçãoServiços,OFFSET(Import.PLQ,$A225-1,AN$15-1,1,1),IF($E225&lt;&gt;1,IF(ISNUMBER(INDEX(Import.PLE,Detalhamento!$E225,Detalhamento!AN$15)),IF(INDEX(Import.PLE,Detalhamento!$E225,Detalhamento!AN$15)&lt;=mediçao,OFFSET(Import.PLQ,$A225-1,AN$15-1,1,1),0),0),PLE!$AA$28*OFFSET(Import.PLQ,$A225-1,AN$15-1,1,1)),IF($E225&lt;&gt;1,IF(ISNUMBER(INDEX(Import.PLE,Detalhamento!$E225,Detalhamento!AN$15)),IF(INDEX(Import.PLE,Detalhamento!$E225,Detalhamento!AN$15)&lt;=mediçao,0,OFFSET(Import.PLQ,$A225-1,AN$15-1,1,1)),OFFSET(Import.PLQ,$A225-1,AN$15-1,1,1)),(1-PLE!$AA$28)*OFFSET(Import.PLQ,$A225-1,AN$15-1,1,1))))</f>
        <v>0</v>
      </c>
      <c r="AO225" s="144">
        <f ca="1">IF(AO$13="",0,CHOOSE(Detalhamento.OpçãoServiços,OFFSET(Import.PLQ,$A225-1,AO$15-1,1,1),IF($E225&lt;&gt;1,IF(ISNUMBER(INDEX(Import.PLE,Detalhamento!$E225,Detalhamento!AO$15)),IF(INDEX(Import.PLE,Detalhamento!$E225,Detalhamento!AO$15)&lt;=mediçao,OFFSET(Import.PLQ,$A225-1,AO$15-1,1,1),0),0),PLE!$AA$28*OFFSET(Import.PLQ,$A225-1,AO$15-1,1,1)),IF($E225&lt;&gt;1,IF(ISNUMBER(INDEX(Import.PLE,Detalhamento!$E225,Detalhamento!AO$15)),IF(INDEX(Import.PLE,Detalhamento!$E225,Detalhamento!AO$15)&lt;=mediçao,0,OFFSET(Import.PLQ,$A225-1,AO$15-1,1,1)),OFFSET(Import.PLQ,$A225-1,AO$15-1,1,1)),(1-PLE!$AA$28)*OFFSET(Import.PLQ,$A225-1,AO$15-1,1,1))))</f>
        <v>0</v>
      </c>
      <c r="AP225" s="144">
        <f ca="1">IF(AP$13="",0,CHOOSE(Detalhamento.OpçãoServiços,OFFSET(Import.PLQ,$A225-1,AP$15-1,1,1),IF($E225&lt;&gt;1,IF(ISNUMBER(INDEX(Import.PLE,Detalhamento!$E225,Detalhamento!AP$15)),IF(INDEX(Import.PLE,Detalhamento!$E225,Detalhamento!AP$15)&lt;=mediçao,OFFSET(Import.PLQ,$A225-1,AP$15-1,1,1),0),0),PLE!$AA$28*OFFSET(Import.PLQ,$A225-1,AP$15-1,1,1)),IF($E225&lt;&gt;1,IF(ISNUMBER(INDEX(Import.PLE,Detalhamento!$E225,Detalhamento!AP$15)),IF(INDEX(Import.PLE,Detalhamento!$E225,Detalhamento!AP$15)&lt;=mediçao,0,OFFSET(Import.PLQ,$A225-1,AP$15-1,1,1)),OFFSET(Import.PLQ,$A225-1,AP$15-1,1,1)),(1-PLE!$AA$28)*OFFSET(Import.PLQ,$A225-1,AP$15-1,1,1))))</f>
        <v>0</v>
      </c>
      <c r="AQ225" s="144">
        <f ca="1">IF(AQ$13="",0,CHOOSE(Detalhamento.OpçãoServiços,OFFSET(Import.PLQ,$A225-1,AQ$15-1,1,1),IF($E225&lt;&gt;1,IF(ISNUMBER(INDEX(Import.PLE,Detalhamento!$E225,Detalhamento!AQ$15)),IF(INDEX(Import.PLE,Detalhamento!$E225,Detalhamento!AQ$15)&lt;=mediçao,OFFSET(Import.PLQ,$A225-1,AQ$15-1,1,1),0),0),PLE!$AA$28*OFFSET(Import.PLQ,$A225-1,AQ$15-1,1,1)),IF($E225&lt;&gt;1,IF(ISNUMBER(INDEX(Import.PLE,Detalhamento!$E225,Detalhamento!AQ$15)),IF(INDEX(Import.PLE,Detalhamento!$E225,Detalhamento!AQ$15)&lt;=mediçao,0,OFFSET(Import.PLQ,$A225-1,AQ$15-1,1,1)),OFFSET(Import.PLQ,$A225-1,AQ$15-1,1,1)),(1-PLE!$AA$28)*OFFSET(Import.PLQ,$A225-1,AQ$15-1,1,1))))</f>
        <v>0</v>
      </c>
      <c r="AR225" s="144">
        <f ca="1">IF(AR$13="",0,CHOOSE(Detalhamento.OpçãoServiços,OFFSET(Import.PLQ,$A225-1,AR$15-1,1,1),IF($E225&lt;&gt;1,IF(ISNUMBER(INDEX(Import.PLE,Detalhamento!$E225,Detalhamento!AR$15)),IF(INDEX(Import.PLE,Detalhamento!$E225,Detalhamento!AR$15)&lt;=mediçao,OFFSET(Import.PLQ,$A225-1,AR$15-1,1,1),0),0),PLE!$AA$28*OFFSET(Import.PLQ,$A225-1,AR$15-1,1,1)),IF($E225&lt;&gt;1,IF(ISNUMBER(INDEX(Import.PLE,Detalhamento!$E225,Detalhamento!AR$15)),IF(INDEX(Import.PLE,Detalhamento!$E225,Detalhamento!AR$15)&lt;=mediçao,0,OFFSET(Import.PLQ,$A225-1,AR$15-1,1,1)),OFFSET(Import.PLQ,$A225-1,AR$15-1,1,1)),(1-PLE!$AA$28)*OFFSET(Import.PLQ,$A225-1,AR$15-1,1,1))))</f>
        <v>0</v>
      </c>
      <c r="AS225" s="144">
        <f ca="1">IF(AS$13="",0,CHOOSE(Detalhamento.OpçãoServiços,OFFSET(Import.PLQ,$A225-1,AS$15-1,1,1),IF($E225&lt;&gt;1,IF(ISNUMBER(INDEX(Import.PLE,Detalhamento!$E225,Detalhamento!AS$15)),IF(INDEX(Import.PLE,Detalhamento!$E225,Detalhamento!AS$15)&lt;=mediçao,OFFSET(Import.PLQ,$A225-1,AS$15-1,1,1),0),0),PLE!$AA$28*OFFSET(Import.PLQ,$A225-1,AS$15-1,1,1)),IF($E225&lt;&gt;1,IF(ISNUMBER(INDEX(Import.PLE,Detalhamento!$E225,Detalhamento!AS$15)),IF(INDEX(Import.PLE,Detalhamento!$E225,Detalhamento!AS$15)&lt;=mediçao,0,OFFSET(Import.PLQ,$A225-1,AS$15-1,1,1)),OFFSET(Import.PLQ,$A225-1,AS$15-1,1,1)),(1-PLE!$AA$28)*OFFSET(Import.PLQ,$A225-1,AS$15-1,1,1))))</f>
        <v>0</v>
      </c>
      <c r="AT225" s="144">
        <f ca="1">IF(AT$13="",0,CHOOSE(Detalhamento.OpçãoServiços,OFFSET(Import.PLQ,$A225-1,AT$15-1,1,1),IF($E225&lt;&gt;1,IF(ISNUMBER(INDEX(Import.PLE,Detalhamento!$E225,Detalhamento!AT$15)),IF(INDEX(Import.PLE,Detalhamento!$E225,Detalhamento!AT$15)&lt;=mediçao,OFFSET(Import.PLQ,$A225-1,AT$15-1,1,1),0),0),PLE!$AA$28*OFFSET(Import.PLQ,$A225-1,AT$15-1,1,1)),IF($E225&lt;&gt;1,IF(ISNUMBER(INDEX(Import.PLE,Detalhamento!$E225,Detalhamento!AT$15)),IF(INDEX(Import.PLE,Detalhamento!$E225,Detalhamento!AT$15)&lt;=mediçao,0,OFFSET(Import.PLQ,$A225-1,AT$15-1,1,1)),OFFSET(Import.PLQ,$A225-1,AT$15-1,1,1)),(1-PLE!$AA$28)*OFFSET(Import.PLQ,$A225-1,AT$15-1,1,1))))</f>
        <v>0</v>
      </c>
      <c r="AU225" s="144">
        <f ca="1">IF(AU$13="",0,CHOOSE(Detalhamento.OpçãoServiços,OFFSET(Import.PLQ,$A225-1,AU$15-1,1,1),IF($E225&lt;&gt;1,IF(ISNUMBER(INDEX(Import.PLE,Detalhamento!$E225,Detalhamento!AU$15)),IF(INDEX(Import.PLE,Detalhamento!$E225,Detalhamento!AU$15)&lt;=mediçao,OFFSET(Import.PLQ,$A225-1,AU$15-1,1,1),0),0),PLE!$AA$28*OFFSET(Import.PLQ,$A225-1,AU$15-1,1,1)),IF($E225&lt;&gt;1,IF(ISNUMBER(INDEX(Import.PLE,Detalhamento!$E225,Detalhamento!AU$15)),IF(INDEX(Import.PLE,Detalhamento!$E225,Detalhamento!AU$15)&lt;=mediçao,0,OFFSET(Import.PLQ,$A225-1,AU$15-1,1,1)),OFFSET(Import.PLQ,$A225-1,AU$15-1,1,1)),(1-PLE!$AA$28)*OFFSET(Import.PLQ,$A225-1,AU$15-1,1,1))))</f>
        <v>0</v>
      </c>
      <c r="AV225" s="144">
        <f ca="1">IF(AV$13="",0,CHOOSE(Detalhamento.OpçãoServiços,OFFSET(Import.PLQ,$A225-1,AV$15-1,1,1),IF($E225&lt;&gt;1,IF(ISNUMBER(INDEX(Import.PLE,Detalhamento!$E225,Detalhamento!AV$15)),IF(INDEX(Import.PLE,Detalhamento!$E225,Detalhamento!AV$15)&lt;=mediçao,OFFSET(Import.PLQ,$A225-1,AV$15-1,1,1),0),0),PLE!$AA$28*OFFSET(Import.PLQ,$A225-1,AV$15-1,1,1)),IF($E225&lt;&gt;1,IF(ISNUMBER(INDEX(Import.PLE,Detalhamento!$E225,Detalhamento!AV$15)),IF(INDEX(Import.PLE,Detalhamento!$E225,Detalhamento!AV$15)&lt;=mediçao,0,OFFSET(Import.PLQ,$A225-1,AV$15-1,1,1)),OFFSET(Import.PLQ,$A225-1,AV$15-1,1,1)),(1-PLE!$AA$28)*OFFSET(Import.PLQ,$A225-1,AV$15-1,1,1))))</f>
        <v>0</v>
      </c>
      <c r="AW225" s="144">
        <f ca="1">IF(AW$13="",0,CHOOSE(Detalhamento.OpçãoServiços,OFFSET(Import.PLQ,$A225-1,AW$15-1,1,1),IF($E225&lt;&gt;1,IF(ISNUMBER(INDEX(Import.PLE,Detalhamento!$E225,Detalhamento!AW$15)),IF(INDEX(Import.PLE,Detalhamento!$E225,Detalhamento!AW$15)&lt;=mediçao,OFFSET(Import.PLQ,$A225-1,AW$15-1,1,1),0),0),PLE!$AA$28*OFFSET(Import.PLQ,$A225-1,AW$15-1,1,1)),IF($E225&lt;&gt;1,IF(ISNUMBER(INDEX(Import.PLE,Detalhamento!$E225,Detalhamento!AW$15)),IF(INDEX(Import.PLE,Detalhamento!$E225,Detalhamento!AW$15)&lt;=mediçao,0,OFFSET(Import.PLQ,$A225-1,AW$15-1,1,1)),OFFSET(Import.PLQ,$A225-1,AW$15-1,1,1)),(1-PLE!$AA$28)*OFFSET(Import.PLQ,$A225-1,AW$15-1,1,1))))</f>
        <v>0</v>
      </c>
      <c r="AX225" s="144">
        <f ca="1">IF(AX$13="",0,CHOOSE(Detalhamento.OpçãoServiços,OFFSET(Import.PLQ,$A225-1,AX$15-1,1,1),IF($E225&lt;&gt;1,IF(ISNUMBER(INDEX(Import.PLE,Detalhamento!$E225,Detalhamento!AX$15)),IF(INDEX(Import.PLE,Detalhamento!$E225,Detalhamento!AX$15)&lt;=mediçao,OFFSET(Import.PLQ,$A225-1,AX$15-1,1,1),0),0),PLE!$AA$28*OFFSET(Import.PLQ,$A225-1,AX$15-1,1,1)),IF($E225&lt;&gt;1,IF(ISNUMBER(INDEX(Import.PLE,Detalhamento!$E225,Detalhamento!AX$15)),IF(INDEX(Import.PLE,Detalhamento!$E225,Detalhamento!AX$15)&lt;=mediçao,0,OFFSET(Import.PLQ,$A225-1,AX$15-1,1,1)),OFFSET(Import.PLQ,$A225-1,AX$15-1,1,1)),(1-PLE!$AA$28)*OFFSET(Import.PLQ,$A225-1,AX$15-1,1,1))))</f>
        <v>0</v>
      </c>
      <c r="AY225" s="144">
        <f ca="1">IF(AY$13="",0,CHOOSE(Detalhamento.OpçãoServiços,OFFSET(Import.PLQ,$A225-1,AY$15-1,1,1),IF($E225&lt;&gt;1,IF(ISNUMBER(INDEX(Import.PLE,Detalhamento!$E225,Detalhamento!AY$15)),IF(INDEX(Import.PLE,Detalhamento!$E225,Detalhamento!AY$15)&lt;=mediçao,OFFSET(Import.PLQ,$A225-1,AY$15-1,1,1),0),0),PLE!$AA$28*OFFSET(Import.PLQ,$A225-1,AY$15-1,1,1)),IF($E225&lt;&gt;1,IF(ISNUMBER(INDEX(Import.PLE,Detalhamento!$E225,Detalhamento!AY$15)),IF(INDEX(Import.PLE,Detalhamento!$E225,Detalhamento!AY$15)&lt;=mediçao,0,OFFSET(Import.PLQ,$A225-1,AY$15-1,1,1)),OFFSET(Import.PLQ,$A225-1,AY$15-1,1,1)),(1-PLE!$AA$28)*OFFSET(Import.PLQ,$A225-1,AY$15-1,1,1))))</f>
        <v>0</v>
      </c>
      <c r="AZ225" s="144">
        <f ca="1">IF(AZ$13="",0,CHOOSE(Detalhamento.OpçãoServiços,OFFSET(Import.PLQ,$A225-1,AZ$15-1,1,1),IF($E225&lt;&gt;1,IF(ISNUMBER(INDEX(Import.PLE,Detalhamento!$E225,Detalhamento!AZ$15)),IF(INDEX(Import.PLE,Detalhamento!$E225,Detalhamento!AZ$15)&lt;=mediçao,OFFSET(Import.PLQ,$A225-1,AZ$15-1,1,1),0),0),PLE!$AA$28*OFFSET(Import.PLQ,$A225-1,AZ$15-1,1,1)),IF($E225&lt;&gt;1,IF(ISNUMBER(INDEX(Import.PLE,Detalhamento!$E225,Detalhamento!AZ$15)),IF(INDEX(Import.PLE,Detalhamento!$E225,Detalhamento!AZ$15)&lt;=mediçao,0,OFFSET(Import.PLQ,$A225-1,AZ$15-1,1,1)),OFFSET(Import.PLQ,$A225-1,AZ$15-1,1,1)),(1-PLE!$AA$28)*OFFSET(Import.PLQ,$A225-1,AZ$15-1,1,1))))</f>
        <v>0</v>
      </c>
      <c r="BA225" s="144">
        <f ca="1">IF(BA$13="",0,CHOOSE(Detalhamento.OpçãoServiços,OFFSET(Import.PLQ,$A225-1,BA$15-1,1,1),IF($E225&lt;&gt;1,IF(ISNUMBER(INDEX(Import.PLE,Detalhamento!$E225,Detalhamento!BA$15)),IF(INDEX(Import.PLE,Detalhamento!$E225,Detalhamento!BA$15)&lt;=mediçao,OFFSET(Import.PLQ,$A225-1,BA$15-1,1,1),0),0),PLE!$AA$28*OFFSET(Import.PLQ,$A225-1,BA$15-1,1,1)),IF($E225&lt;&gt;1,IF(ISNUMBER(INDEX(Import.PLE,Detalhamento!$E225,Detalhamento!BA$15)),IF(INDEX(Import.PLE,Detalhamento!$E225,Detalhamento!BA$15)&lt;=mediçao,0,OFFSET(Import.PLQ,$A225-1,BA$15-1,1,1)),OFFSET(Import.PLQ,$A225-1,BA$15-1,1,1)),(1-PLE!$AA$28)*OFFSET(Import.PLQ,$A225-1,BA$15-1,1,1))))</f>
        <v>0</v>
      </c>
      <c r="BB225" s="144">
        <f ca="1">IF(BB$13="",0,CHOOSE(Detalhamento.OpçãoServiços,OFFSET(Import.PLQ,$A225-1,BB$15-1,1,1),IF($E225&lt;&gt;1,IF(ISNUMBER(INDEX(Import.PLE,Detalhamento!$E225,Detalhamento!BB$15)),IF(INDEX(Import.PLE,Detalhamento!$E225,Detalhamento!BB$15)&lt;=mediçao,OFFSET(Import.PLQ,$A225-1,BB$15-1,1,1),0),0),PLE!$AA$28*OFFSET(Import.PLQ,$A225-1,BB$15-1,1,1)),IF($E225&lt;&gt;1,IF(ISNUMBER(INDEX(Import.PLE,Detalhamento!$E225,Detalhamento!BB$15)),IF(INDEX(Import.PLE,Detalhamento!$E225,Detalhamento!BB$15)&lt;=mediçao,0,OFFSET(Import.PLQ,$A225-1,BB$15-1,1,1)),OFFSET(Import.PLQ,$A225-1,BB$15-1,1,1)),(1-PLE!$AA$28)*OFFSET(Import.PLQ,$A225-1,BB$15-1,1,1))))</f>
        <v>0</v>
      </c>
      <c r="BC225" s="144">
        <f ca="1">IF(BC$13="",0,CHOOSE(Detalhamento.OpçãoServiços,OFFSET(Import.PLQ,$A225-1,BC$15-1,1,1),IF($E225&lt;&gt;1,IF(ISNUMBER(INDEX(Import.PLE,Detalhamento!$E225,Detalhamento!BC$15)),IF(INDEX(Import.PLE,Detalhamento!$E225,Detalhamento!BC$15)&lt;=mediçao,OFFSET(Import.PLQ,$A225-1,BC$15-1,1,1),0),0),PLE!$AA$28*OFFSET(Import.PLQ,$A225-1,BC$15-1,1,1)),IF($E225&lt;&gt;1,IF(ISNUMBER(INDEX(Import.PLE,Detalhamento!$E225,Detalhamento!BC$15)),IF(INDEX(Import.PLE,Detalhamento!$E225,Detalhamento!BC$15)&lt;=mediçao,0,OFFSET(Import.PLQ,$A225-1,BC$15-1,1,1)),OFFSET(Import.PLQ,$A225-1,BC$15-1,1,1)),(1-PLE!$AA$28)*OFFSET(Import.PLQ,$A225-1,BC$15-1,1,1))))</f>
        <v>0</v>
      </c>
      <c r="BD225" s="144">
        <f ca="1">IF(BD$13="",0,CHOOSE(Detalhamento.OpçãoServiços,OFFSET(Import.PLQ,$A225-1,BD$15-1,1,1),IF($E225&lt;&gt;1,IF(ISNUMBER(INDEX(Import.PLE,Detalhamento!$E225,Detalhamento!BD$15)),IF(INDEX(Import.PLE,Detalhamento!$E225,Detalhamento!BD$15)&lt;=mediçao,OFFSET(Import.PLQ,$A225-1,BD$15-1,1,1),0),0),PLE!$AA$28*OFFSET(Import.PLQ,$A225-1,BD$15-1,1,1)),IF($E225&lt;&gt;1,IF(ISNUMBER(INDEX(Import.PLE,Detalhamento!$E225,Detalhamento!BD$15)),IF(INDEX(Import.PLE,Detalhamento!$E225,Detalhamento!BD$15)&lt;=mediçao,0,OFFSET(Import.PLQ,$A225-1,BD$15-1,1,1)),OFFSET(Import.PLQ,$A225-1,BD$15-1,1,1)),(1-PLE!$AA$28)*OFFSET(Import.PLQ,$A225-1,BD$15-1,1,1))))</f>
        <v>0</v>
      </c>
      <c r="BE225" s="144">
        <f ca="1">IF(BE$13="",0,CHOOSE(Detalhamento.OpçãoServiços,OFFSET(Import.PLQ,$A225-1,BE$15-1,1,1),IF($E225&lt;&gt;1,IF(ISNUMBER(INDEX(Import.PLE,Detalhamento!$E225,Detalhamento!BE$15)),IF(INDEX(Import.PLE,Detalhamento!$E225,Detalhamento!BE$15)&lt;=mediçao,OFFSET(Import.PLQ,$A225-1,BE$15-1,1,1),0),0),PLE!$AA$28*OFFSET(Import.PLQ,$A225-1,BE$15-1,1,1)),IF($E225&lt;&gt;1,IF(ISNUMBER(INDEX(Import.PLE,Detalhamento!$E225,Detalhamento!BE$15)),IF(INDEX(Import.PLE,Detalhamento!$E225,Detalhamento!BE$15)&lt;=mediçao,0,OFFSET(Import.PLQ,$A225-1,BE$15-1,1,1)),OFFSET(Import.PLQ,$A225-1,BE$15-1,1,1)),(1-PLE!$AA$28)*OFFSET(Import.PLQ,$A225-1,BE$15-1,1,1))))</f>
        <v>0</v>
      </c>
      <c r="BF225" s="144">
        <f ca="1">IF(BF$13="",0,CHOOSE(Detalhamento.OpçãoServiços,OFFSET(Import.PLQ,$A225-1,BF$15-1,1,1),IF($E225&lt;&gt;1,IF(ISNUMBER(INDEX(Import.PLE,Detalhamento!$E225,Detalhamento!BF$15)),IF(INDEX(Import.PLE,Detalhamento!$E225,Detalhamento!BF$15)&lt;=mediçao,OFFSET(Import.PLQ,$A225-1,BF$15-1,1,1),0),0),PLE!$AA$28*OFFSET(Import.PLQ,$A225-1,BF$15-1,1,1)),IF($E225&lt;&gt;1,IF(ISNUMBER(INDEX(Import.PLE,Detalhamento!$E225,Detalhamento!BF$15)),IF(INDEX(Import.PLE,Detalhamento!$E225,Detalhamento!BF$15)&lt;=mediçao,0,OFFSET(Import.PLQ,$A225-1,BF$15-1,1,1)),OFFSET(Import.PLQ,$A225-1,BF$15-1,1,1)),(1-PLE!$AA$28)*OFFSET(Import.PLQ,$A225-1,BF$15-1,1,1))))</f>
        <v>0</v>
      </c>
      <c r="BG225" s="144">
        <f ca="1">IF(BG$13="",0,CHOOSE(Detalhamento.OpçãoServiços,OFFSET(Import.PLQ,$A225-1,BG$15-1,1,1),IF($E225&lt;&gt;1,IF(ISNUMBER(INDEX(Import.PLE,Detalhamento!$E225,Detalhamento!BG$15)),IF(INDEX(Import.PLE,Detalhamento!$E225,Detalhamento!BG$15)&lt;=mediçao,OFFSET(Import.PLQ,$A225-1,BG$15-1,1,1),0),0),PLE!$AA$28*OFFSET(Import.PLQ,$A225-1,BG$15-1,1,1)),IF($E225&lt;&gt;1,IF(ISNUMBER(INDEX(Import.PLE,Detalhamento!$E225,Detalhamento!BG$15)),IF(INDEX(Import.PLE,Detalhamento!$E225,Detalhamento!BG$15)&lt;=mediçao,0,OFFSET(Import.PLQ,$A225-1,BG$15-1,1,1)),OFFSET(Import.PLQ,$A225-1,BG$15-1,1,1)),(1-PLE!$AA$28)*OFFSET(Import.PLQ,$A225-1,BG$15-1,1,1))))</f>
        <v>0</v>
      </c>
      <c r="BH225" s="144">
        <f ca="1">IF(BH$13="",0,CHOOSE(Detalhamento.OpçãoServiços,OFFSET(Import.PLQ,$A225-1,BH$15-1,1,1),IF($E225&lt;&gt;1,IF(ISNUMBER(INDEX(Import.PLE,Detalhamento!$E225,Detalhamento!BH$15)),IF(INDEX(Import.PLE,Detalhamento!$E225,Detalhamento!BH$15)&lt;=mediçao,OFFSET(Import.PLQ,$A225-1,BH$15-1,1,1),0),0),PLE!$AA$28*OFFSET(Import.PLQ,$A225-1,BH$15-1,1,1)),IF($E225&lt;&gt;1,IF(ISNUMBER(INDEX(Import.PLE,Detalhamento!$E225,Detalhamento!BH$15)),IF(INDEX(Import.PLE,Detalhamento!$E225,Detalhamento!BH$15)&lt;=mediçao,0,OFFSET(Import.PLQ,$A225-1,BH$15-1,1,1)),OFFSET(Import.PLQ,$A225-1,BH$15-1,1,1)),(1-PLE!$AA$28)*OFFSET(Import.PLQ,$A225-1,BH$15-1,1,1))))</f>
        <v>0</v>
      </c>
      <c r="BI225" s="144">
        <f ca="1">IF(BI$13="",0,CHOOSE(Detalhamento.OpçãoServiços,OFFSET(Import.PLQ,$A225-1,BI$15-1,1,1),IF($E225&lt;&gt;1,IF(ISNUMBER(INDEX(Import.PLE,Detalhamento!$E225,Detalhamento!BI$15)),IF(INDEX(Import.PLE,Detalhamento!$E225,Detalhamento!BI$15)&lt;=mediçao,OFFSET(Import.PLQ,$A225-1,BI$15-1,1,1),0),0),PLE!$AA$28*OFFSET(Import.PLQ,$A225-1,BI$15-1,1,1)),IF($E225&lt;&gt;1,IF(ISNUMBER(INDEX(Import.PLE,Detalhamento!$E225,Detalhamento!BI$15)),IF(INDEX(Import.PLE,Detalhamento!$E225,Detalhamento!BI$15)&lt;=mediçao,0,OFFSET(Import.PLQ,$A225-1,BI$15-1,1,1)),OFFSET(Import.PLQ,$A225-1,BI$15-1,1,1)),(1-PLE!$AA$28)*OFFSET(Import.PLQ,$A225-1,BI$15-1,1,1))))</f>
        <v>0</v>
      </c>
    </row>
    <row r="226" spans="1:61" ht="20" x14ac:dyDescent="0.2">
      <c r="A226" s="155">
        <v>181</v>
      </c>
      <c r="B226" s="21" t="str">
        <f t="shared" ca="1" si="33"/>
        <v>Serviço</v>
      </c>
      <c r="E226" s="153">
        <f t="shared" ca="1" si="34"/>
        <v>26</v>
      </c>
      <c r="F226" s="154">
        <f t="shared" ca="1" si="35"/>
        <v>260181</v>
      </c>
      <c r="G226" s="154" t="str">
        <f t="shared" ca="1" si="38"/>
        <v>2.8.2</v>
      </c>
      <c r="H226" s="182" t="str">
        <f t="shared" ca="1" si="38"/>
        <v>APLICAÇÃO E LIXAMENTO DE MASSA LÁTEX EM PAREDES, UMA DEMÃO. AF_06/2014</v>
      </c>
      <c r="I226" s="37" t="str">
        <f t="shared" ca="1" si="36"/>
        <v>M2</v>
      </c>
      <c r="J226" s="144">
        <f t="shared" ca="1" si="37"/>
        <v>118.71</v>
      </c>
      <c r="K226" s="67"/>
      <c r="L226" s="144">
        <f ca="1">IF(L$13="",0,CHOOSE(Detalhamento.OpçãoServiços,OFFSET(Import.PLQ,$A226-1,L$15-1,1,1),IF($E226&lt;&gt;1,IF(ISNUMBER(INDEX(Import.PLE,Detalhamento!$E226,Detalhamento!L$15)),IF(INDEX(Import.PLE,Detalhamento!$E226,Detalhamento!L$15)&lt;=mediçao,OFFSET(Import.PLQ,$A226-1,L$15-1,1,1),0),0),PLE!$AA$28*OFFSET(Import.PLQ,$A226-1,L$15-1,1,1)),IF($E226&lt;&gt;1,IF(ISNUMBER(INDEX(Import.PLE,Detalhamento!$E226,Detalhamento!L$15)),IF(INDEX(Import.PLE,Detalhamento!$E226,Detalhamento!L$15)&lt;=mediçao,0,OFFSET(Import.PLQ,$A226-1,L$15-1,1,1)),OFFSET(Import.PLQ,$A226-1,L$15-1,1,1)),(1-PLE!$AA$28)*OFFSET(Import.PLQ,$A226-1,L$15-1,1,1))))</f>
        <v>118.71</v>
      </c>
      <c r="M226" s="144">
        <f ca="1">IF(M$13="",0,CHOOSE(Detalhamento.OpçãoServiços,OFFSET(Import.PLQ,$A226-1,M$15-1,1,1),IF($E226&lt;&gt;1,IF(ISNUMBER(INDEX(Import.PLE,Detalhamento!$E226,Detalhamento!M$15)),IF(INDEX(Import.PLE,Detalhamento!$E226,Detalhamento!M$15)&lt;=mediçao,OFFSET(Import.PLQ,$A226-1,M$15-1,1,1),0),0),PLE!$AA$28*OFFSET(Import.PLQ,$A226-1,M$15-1,1,1)),IF($E226&lt;&gt;1,IF(ISNUMBER(INDEX(Import.PLE,Detalhamento!$E226,Detalhamento!M$15)),IF(INDEX(Import.PLE,Detalhamento!$E226,Detalhamento!M$15)&lt;=mediçao,0,OFFSET(Import.PLQ,$A226-1,M$15-1,1,1)),OFFSET(Import.PLQ,$A226-1,M$15-1,1,1)),(1-PLE!$AA$28)*OFFSET(Import.PLQ,$A226-1,M$15-1,1,1))))</f>
        <v>0</v>
      </c>
      <c r="N226" s="144">
        <f ca="1">IF(N$13="",0,CHOOSE(Detalhamento.OpçãoServiços,OFFSET(Import.PLQ,$A226-1,N$15-1,1,1),IF($E226&lt;&gt;1,IF(ISNUMBER(INDEX(Import.PLE,Detalhamento!$E226,Detalhamento!N$15)),IF(INDEX(Import.PLE,Detalhamento!$E226,Detalhamento!N$15)&lt;=mediçao,OFFSET(Import.PLQ,$A226-1,N$15-1,1,1),0),0),PLE!$AA$28*OFFSET(Import.PLQ,$A226-1,N$15-1,1,1)),IF($E226&lt;&gt;1,IF(ISNUMBER(INDEX(Import.PLE,Detalhamento!$E226,Detalhamento!N$15)),IF(INDEX(Import.PLE,Detalhamento!$E226,Detalhamento!N$15)&lt;=mediçao,0,OFFSET(Import.PLQ,$A226-1,N$15-1,1,1)),OFFSET(Import.PLQ,$A226-1,N$15-1,1,1)),(1-PLE!$AA$28)*OFFSET(Import.PLQ,$A226-1,N$15-1,1,1))))</f>
        <v>0</v>
      </c>
      <c r="O226" s="144">
        <f ca="1">IF(O$13="",0,CHOOSE(Detalhamento.OpçãoServiços,OFFSET(Import.PLQ,$A226-1,O$15-1,1,1),IF($E226&lt;&gt;1,IF(ISNUMBER(INDEX(Import.PLE,Detalhamento!$E226,Detalhamento!O$15)),IF(INDEX(Import.PLE,Detalhamento!$E226,Detalhamento!O$15)&lt;=mediçao,OFFSET(Import.PLQ,$A226-1,O$15-1,1,1),0),0),PLE!$AA$28*OFFSET(Import.PLQ,$A226-1,O$15-1,1,1)),IF($E226&lt;&gt;1,IF(ISNUMBER(INDEX(Import.PLE,Detalhamento!$E226,Detalhamento!O$15)),IF(INDEX(Import.PLE,Detalhamento!$E226,Detalhamento!O$15)&lt;=mediçao,0,OFFSET(Import.PLQ,$A226-1,O$15-1,1,1)),OFFSET(Import.PLQ,$A226-1,O$15-1,1,1)),(1-PLE!$AA$28)*OFFSET(Import.PLQ,$A226-1,O$15-1,1,1))))</f>
        <v>0</v>
      </c>
      <c r="P226" s="144">
        <f ca="1">IF(P$13="",0,CHOOSE(Detalhamento.OpçãoServiços,OFFSET(Import.PLQ,$A226-1,P$15-1,1,1),IF($E226&lt;&gt;1,IF(ISNUMBER(INDEX(Import.PLE,Detalhamento!$E226,Detalhamento!P$15)),IF(INDEX(Import.PLE,Detalhamento!$E226,Detalhamento!P$15)&lt;=mediçao,OFFSET(Import.PLQ,$A226-1,P$15-1,1,1),0),0),PLE!$AA$28*OFFSET(Import.PLQ,$A226-1,P$15-1,1,1)),IF($E226&lt;&gt;1,IF(ISNUMBER(INDEX(Import.PLE,Detalhamento!$E226,Detalhamento!P$15)),IF(INDEX(Import.PLE,Detalhamento!$E226,Detalhamento!P$15)&lt;=mediçao,0,OFFSET(Import.PLQ,$A226-1,P$15-1,1,1)),OFFSET(Import.PLQ,$A226-1,P$15-1,1,1)),(1-PLE!$AA$28)*OFFSET(Import.PLQ,$A226-1,P$15-1,1,1))))</f>
        <v>0</v>
      </c>
      <c r="Q226" s="144">
        <f ca="1">IF(Q$13="",0,CHOOSE(Detalhamento.OpçãoServiços,OFFSET(Import.PLQ,$A226-1,Q$15-1,1,1),IF($E226&lt;&gt;1,IF(ISNUMBER(INDEX(Import.PLE,Detalhamento!$E226,Detalhamento!Q$15)),IF(INDEX(Import.PLE,Detalhamento!$E226,Detalhamento!Q$15)&lt;=mediçao,OFFSET(Import.PLQ,$A226-1,Q$15-1,1,1),0),0),PLE!$AA$28*OFFSET(Import.PLQ,$A226-1,Q$15-1,1,1)),IF($E226&lt;&gt;1,IF(ISNUMBER(INDEX(Import.PLE,Detalhamento!$E226,Detalhamento!Q$15)),IF(INDEX(Import.PLE,Detalhamento!$E226,Detalhamento!Q$15)&lt;=mediçao,0,OFFSET(Import.PLQ,$A226-1,Q$15-1,1,1)),OFFSET(Import.PLQ,$A226-1,Q$15-1,1,1)),(1-PLE!$AA$28)*OFFSET(Import.PLQ,$A226-1,Q$15-1,1,1))))</f>
        <v>0</v>
      </c>
      <c r="R226" s="144">
        <f ca="1">IF(R$13="",0,CHOOSE(Detalhamento.OpçãoServiços,OFFSET(Import.PLQ,$A226-1,R$15-1,1,1),IF($E226&lt;&gt;1,IF(ISNUMBER(INDEX(Import.PLE,Detalhamento!$E226,Detalhamento!R$15)),IF(INDEX(Import.PLE,Detalhamento!$E226,Detalhamento!R$15)&lt;=mediçao,OFFSET(Import.PLQ,$A226-1,R$15-1,1,1),0),0),PLE!$AA$28*OFFSET(Import.PLQ,$A226-1,R$15-1,1,1)),IF($E226&lt;&gt;1,IF(ISNUMBER(INDEX(Import.PLE,Detalhamento!$E226,Detalhamento!R$15)),IF(INDEX(Import.PLE,Detalhamento!$E226,Detalhamento!R$15)&lt;=mediçao,0,OFFSET(Import.PLQ,$A226-1,R$15-1,1,1)),OFFSET(Import.PLQ,$A226-1,R$15-1,1,1)),(1-PLE!$AA$28)*OFFSET(Import.PLQ,$A226-1,R$15-1,1,1))))</f>
        <v>0</v>
      </c>
      <c r="S226" s="144">
        <f ca="1">IF(S$13="",0,CHOOSE(Detalhamento.OpçãoServiços,OFFSET(Import.PLQ,$A226-1,S$15-1,1,1),IF($E226&lt;&gt;1,IF(ISNUMBER(INDEX(Import.PLE,Detalhamento!$E226,Detalhamento!S$15)),IF(INDEX(Import.PLE,Detalhamento!$E226,Detalhamento!S$15)&lt;=mediçao,OFFSET(Import.PLQ,$A226-1,S$15-1,1,1),0),0),PLE!$AA$28*OFFSET(Import.PLQ,$A226-1,S$15-1,1,1)),IF($E226&lt;&gt;1,IF(ISNUMBER(INDEX(Import.PLE,Detalhamento!$E226,Detalhamento!S$15)),IF(INDEX(Import.PLE,Detalhamento!$E226,Detalhamento!S$15)&lt;=mediçao,0,OFFSET(Import.PLQ,$A226-1,S$15-1,1,1)),OFFSET(Import.PLQ,$A226-1,S$15-1,1,1)),(1-PLE!$AA$28)*OFFSET(Import.PLQ,$A226-1,S$15-1,1,1))))</f>
        <v>0</v>
      </c>
      <c r="T226" s="144">
        <f ca="1">IF(T$13="",0,CHOOSE(Detalhamento.OpçãoServiços,OFFSET(Import.PLQ,$A226-1,T$15-1,1,1),IF($E226&lt;&gt;1,IF(ISNUMBER(INDEX(Import.PLE,Detalhamento!$E226,Detalhamento!T$15)),IF(INDEX(Import.PLE,Detalhamento!$E226,Detalhamento!T$15)&lt;=mediçao,OFFSET(Import.PLQ,$A226-1,T$15-1,1,1),0),0),PLE!$AA$28*OFFSET(Import.PLQ,$A226-1,T$15-1,1,1)),IF($E226&lt;&gt;1,IF(ISNUMBER(INDEX(Import.PLE,Detalhamento!$E226,Detalhamento!T$15)),IF(INDEX(Import.PLE,Detalhamento!$E226,Detalhamento!T$15)&lt;=mediçao,0,OFFSET(Import.PLQ,$A226-1,T$15-1,1,1)),OFFSET(Import.PLQ,$A226-1,T$15-1,1,1)),(1-PLE!$AA$28)*OFFSET(Import.PLQ,$A226-1,T$15-1,1,1))))</f>
        <v>0</v>
      </c>
      <c r="U226" s="144">
        <f ca="1">IF(U$13="",0,CHOOSE(Detalhamento.OpçãoServiços,OFFSET(Import.PLQ,$A226-1,U$15-1,1,1),IF($E226&lt;&gt;1,IF(ISNUMBER(INDEX(Import.PLE,Detalhamento!$E226,Detalhamento!U$15)),IF(INDEX(Import.PLE,Detalhamento!$E226,Detalhamento!U$15)&lt;=mediçao,OFFSET(Import.PLQ,$A226-1,U$15-1,1,1),0),0),PLE!$AA$28*OFFSET(Import.PLQ,$A226-1,U$15-1,1,1)),IF($E226&lt;&gt;1,IF(ISNUMBER(INDEX(Import.PLE,Detalhamento!$E226,Detalhamento!U$15)),IF(INDEX(Import.PLE,Detalhamento!$E226,Detalhamento!U$15)&lt;=mediçao,0,OFFSET(Import.PLQ,$A226-1,U$15-1,1,1)),OFFSET(Import.PLQ,$A226-1,U$15-1,1,1)),(1-PLE!$AA$28)*OFFSET(Import.PLQ,$A226-1,U$15-1,1,1))))</f>
        <v>0</v>
      </c>
      <c r="V226" s="144">
        <f ca="1">IF(V$13="",0,CHOOSE(Detalhamento.OpçãoServiços,OFFSET(Import.PLQ,$A226-1,V$15-1,1,1),IF($E226&lt;&gt;1,IF(ISNUMBER(INDEX(Import.PLE,Detalhamento!$E226,Detalhamento!V$15)),IF(INDEX(Import.PLE,Detalhamento!$E226,Detalhamento!V$15)&lt;=mediçao,OFFSET(Import.PLQ,$A226-1,V$15-1,1,1),0),0),PLE!$AA$28*OFFSET(Import.PLQ,$A226-1,V$15-1,1,1)),IF($E226&lt;&gt;1,IF(ISNUMBER(INDEX(Import.PLE,Detalhamento!$E226,Detalhamento!V$15)),IF(INDEX(Import.PLE,Detalhamento!$E226,Detalhamento!V$15)&lt;=mediçao,0,OFFSET(Import.PLQ,$A226-1,V$15-1,1,1)),OFFSET(Import.PLQ,$A226-1,V$15-1,1,1)),(1-PLE!$AA$28)*OFFSET(Import.PLQ,$A226-1,V$15-1,1,1))))</f>
        <v>0</v>
      </c>
      <c r="W226" s="144">
        <f ca="1">IF(W$13="",0,CHOOSE(Detalhamento.OpçãoServiços,OFFSET(Import.PLQ,$A226-1,W$15-1,1,1),IF($E226&lt;&gt;1,IF(ISNUMBER(INDEX(Import.PLE,Detalhamento!$E226,Detalhamento!W$15)),IF(INDEX(Import.PLE,Detalhamento!$E226,Detalhamento!W$15)&lt;=mediçao,OFFSET(Import.PLQ,$A226-1,W$15-1,1,1),0),0),PLE!$AA$28*OFFSET(Import.PLQ,$A226-1,W$15-1,1,1)),IF($E226&lt;&gt;1,IF(ISNUMBER(INDEX(Import.PLE,Detalhamento!$E226,Detalhamento!W$15)),IF(INDEX(Import.PLE,Detalhamento!$E226,Detalhamento!W$15)&lt;=mediçao,0,OFFSET(Import.PLQ,$A226-1,W$15-1,1,1)),OFFSET(Import.PLQ,$A226-1,W$15-1,1,1)),(1-PLE!$AA$28)*OFFSET(Import.PLQ,$A226-1,W$15-1,1,1))))</f>
        <v>0</v>
      </c>
      <c r="X226" s="144">
        <f ca="1">IF(X$13="",0,CHOOSE(Detalhamento.OpçãoServiços,OFFSET(Import.PLQ,$A226-1,X$15-1,1,1),IF($E226&lt;&gt;1,IF(ISNUMBER(INDEX(Import.PLE,Detalhamento!$E226,Detalhamento!X$15)),IF(INDEX(Import.PLE,Detalhamento!$E226,Detalhamento!X$15)&lt;=mediçao,OFFSET(Import.PLQ,$A226-1,X$15-1,1,1),0),0),PLE!$AA$28*OFFSET(Import.PLQ,$A226-1,X$15-1,1,1)),IF($E226&lt;&gt;1,IF(ISNUMBER(INDEX(Import.PLE,Detalhamento!$E226,Detalhamento!X$15)),IF(INDEX(Import.PLE,Detalhamento!$E226,Detalhamento!X$15)&lt;=mediçao,0,OFFSET(Import.PLQ,$A226-1,X$15-1,1,1)),OFFSET(Import.PLQ,$A226-1,X$15-1,1,1)),(1-PLE!$AA$28)*OFFSET(Import.PLQ,$A226-1,X$15-1,1,1))))</f>
        <v>0</v>
      </c>
      <c r="Y226" s="144">
        <f ca="1">IF(Y$13="",0,CHOOSE(Detalhamento.OpçãoServiços,OFFSET(Import.PLQ,$A226-1,Y$15-1,1,1),IF($E226&lt;&gt;1,IF(ISNUMBER(INDEX(Import.PLE,Detalhamento!$E226,Detalhamento!Y$15)),IF(INDEX(Import.PLE,Detalhamento!$E226,Detalhamento!Y$15)&lt;=mediçao,OFFSET(Import.PLQ,$A226-1,Y$15-1,1,1),0),0),PLE!$AA$28*OFFSET(Import.PLQ,$A226-1,Y$15-1,1,1)),IF($E226&lt;&gt;1,IF(ISNUMBER(INDEX(Import.PLE,Detalhamento!$E226,Detalhamento!Y$15)),IF(INDEX(Import.PLE,Detalhamento!$E226,Detalhamento!Y$15)&lt;=mediçao,0,OFFSET(Import.PLQ,$A226-1,Y$15-1,1,1)),OFFSET(Import.PLQ,$A226-1,Y$15-1,1,1)),(1-PLE!$AA$28)*OFFSET(Import.PLQ,$A226-1,Y$15-1,1,1))))</f>
        <v>0</v>
      </c>
      <c r="Z226" s="144">
        <f ca="1">IF(Z$13="",0,CHOOSE(Detalhamento.OpçãoServiços,OFFSET(Import.PLQ,$A226-1,Z$15-1,1,1),IF($E226&lt;&gt;1,IF(ISNUMBER(INDEX(Import.PLE,Detalhamento!$E226,Detalhamento!Z$15)),IF(INDEX(Import.PLE,Detalhamento!$E226,Detalhamento!Z$15)&lt;=mediçao,OFFSET(Import.PLQ,$A226-1,Z$15-1,1,1),0),0),PLE!$AA$28*OFFSET(Import.PLQ,$A226-1,Z$15-1,1,1)),IF($E226&lt;&gt;1,IF(ISNUMBER(INDEX(Import.PLE,Detalhamento!$E226,Detalhamento!Z$15)),IF(INDEX(Import.PLE,Detalhamento!$E226,Detalhamento!Z$15)&lt;=mediçao,0,OFFSET(Import.PLQ,$A226-1,Z$15-1,1,1)),OFFSET(Import.PLQ,$A226-1,Z$15-1,1,1)),(1-PLE!$AA$28)*OFFSET(Import.PLQ,$A226-1,Z$15-1,1,1))))</f>
        <v>0</v>
      </c>
      <c r="AA226" s="144">
        <f ca="1">IF(AA$13="",0,CHOOSE(Detalhamento.OpçãoServiços,OFFSET(Import.PLQ,$A226-1,AA$15-1,1,1),IF($E226&lt;&gt;1,IF(ISNUMBER(INDEX(Import.PLE,Detalhamento!$E226,Detalhamento!AA$15)),IF(INDEX(Import.PLE,Detalhamento!$E226,Detalhamento!AA$15)&lt;=mediçao,OFFSET(Import.PLQ,$A226-1,AA$15-1,1,1),0),0),PLE!$AA$28*OFFSET(Import.PLQ,$A226-1,AA$15-1,1,1)),IF($E226&lt;&gt;1,IF(ISNUMBER(INDEX(Import.PLE,Detalhamento!$E226,Detalhamento!AA$15)),IF(INDEX(Import.PLE,Detalhamento!$E226,Detalhamento!AA$15)&lt;=mediçao,0,OFFSET(Import.PLQ,$A226-1,AA$15-1,1,1)),OFFSET(Import.PLQ,$A226-1,AA$15-1,1,1)),(1-PLE!$AA$28)*OFFSET(Import.PLQ,$A226-1,AA$15-1,1,1))))</f>
        <v>0</v>
      </c>
      <c r="AB226" s="144">
        <f ca="1">IF(AB$13="",0,CHOOSE(Detalhamento.OpçãoServiços,OFFSET(Import.PLQ,$A226-1,AB$15-1,1,1),IF($E226&lt;&gt;1,IF(ISNUMBER(INDEX(Import.PLE,Detalhamento!$E226,Detalhamento!AB$15)),IF(INDEX(Import.PLE,Detalhamento!$E226,Detalhamento!AB$15)&lt;=mediçao,OFFSET(Import.PLQ,$A226-1,AB$15-1,1,1),0),0),PLE!$AA$28*OFFSET(Import.PLQ,$A226-1,AB$15-1,1,1)),IF($E226&lt;&gt;1,IF(ISNUMBER(INDEX(Import.PLE,Detalhamento!$E226,Detalhamento!AB$15)),IF(INDEX(Import.PLE,Detalhamento!$E226,Detalhamento!AB$15)&lt;=mediçao,0,OFFSET(Import.PLQ,$A226-1,AB$15-1,1,1)),OFFSET(Import.PLQ,$A226-1,AB$15-1,1,1)),(1-PLE!$AA$28)*OFFSET(Import.PLQ,$A226-1,AB$15-1,1,1))))</f>
        <v>0</v>
      </c>
      <c r="AC226" s="144">
        <f ca="1">IF(AC$13="",0,CHOOSE(Detalhamento.OpçãoServiços,OFFSET(Import.PLQ,$A226-1,AC$15-1,1,1),IF($E226&lt;&gt;1,IF(ISNUMBER(INDEX(Import.PLE,Detalhamento!$E226,Detalhamento!AC$15)),IF(INDEX(Import.PLE,Detalhamento!$E226,Detalhamento!AC$15)&lt;=mediçao,OFFSET(Import.PLQ,$A226-1,AC$15-1,1,1),0),0),PLE!$AA$28*OFFSET(Import.PLQ,$A226-1,AC$15-1,1,1)),IF($E226&lt;&gt;1,IF(ISNUMBER(INDEX(Import.PLE,Detalhamento!$E226,Detalhamento!AC$15)),IF(INDEX(Import.PLE,Detalhamento!$E226,Detalhamento!AC$15)&lt;=mediçao,0,OFFSET(Import.PLQ,$A226-1,AC$15-1,1,1)),OFFSET(Import.PLQ,$A226-1,AC$15-1,1,1)),(1-PLE!$AA$28)*OFFSET(Import.PLQ,$A226-1,AC$15-1,1,1))))</f>
        <v>0</v>
      </c>
      <c r="AD226" s="144">
        <f ca="1">IF(AD$13="",0,CHOOSE(Detalhamento.OpçãoServiços,OFFSET(Import.PLQ,$A226-1,AD$15-1,1,1),IF($E226&lt;&gt;1,IF(ISNUMBER(INDEX(Import.PLE,Detalhamento!$E226,Detalhamento!AD$15)),IF(INDEX(Import.PLE,Detalhamento!$E226,Detalhamento!AD$15)&lt;=mediçao,OFFSET(Import.PLQ,$A226-1,AD$15-1,1,1),0),0),PLE!$AA$28*OFFSET(Import.PLQ,$A226-1,AD$15-1,1,1)),IF($E226&lt;&gt;1,IF(ISNUMBER(INDEX(Import.PLE,Detalhamento!$E226,Detalhamento!AD$15)),IF(INDEX(Import.PLE,Detalhamento!$E226,Detalhamento!AD$15)&lt;=mediçao,0,OFFSET(Import.PLQ,$A226-1,AD$15-1,1,1)),OFFSET(Import.PLQ,$A226-1,AD$15-1,1,1)),(1-PLE!$AA$28)*OFFSET(Import.PLQ,$A226-1,AD$15-1,1,1))))</f>
        <v>0</v>
      </c>
      <c r="AE226" s="144">
        <f ca="1">IF(AE$13="",0,CHOOSE(Detalhamento.OpçãoServiços,OFFSET(Import.PLQ,$A226-1,AE$15-1,1,1),IF($E226&lt;&gt;1,IF(ISNUMBER(INDEX(Import.PLE,Detalhamento!$E226,Detalhamento!AE$15)),IF(INDEX(Import.PLE,Detalhamento!$E226,Detalhamento!AE$15)&lt;=mediçao,OFFSET(Import.PLQ,$A226-1,AE$15-1,1,1),0),0),PLE!$AA$28*OFFSET(Import.PLQ,$A226-1,AE$15-1,1,1)),IF($E226&lt;&gt;1,IF(ISNUMBER(INDEX(Import.PLE,Detalhamento!$E226,Detalhamento!AE$15)),IF(INDEX(Import.PLE,Detalhamento!$E226,Detalhamento!AE$15)&lt;=mediçao,0,OFFSET(Import.PLQ,$A226-1,AE$15-1,1,1)),OFFSET(Import.PLQ,$A226-1,AE$15-1,1,1)),(1-PLE!$AA$28)*OFFSET(Import.PLQ,$A226-1,AE$15-1,1,1))))</f>
        <v>0</v>
      </c>
      <c r="AF226" s="144">
        <f ca="1">IF(AF$13="",0,CHOOSE(Detalhamento.OpçãoServiços,OFFSET(Import.PLQ,$A226-1,AF$15-1,1,1),IF($E226&lt;&gt;1,IF(ISNUMBER(INDEX(Import.PLE,Detalhamento!$E226,Detalhamento!AF$15)),IF(INDEX(Import.PLE,Detalhamento!$E226,Detalhamento!AF$15)&lt;=mediçao,OFFSET(Import.PLQ,$A226-1,AF$15-1,1,1),0),0),PLE!$AA$28*OFFSET(Import.PLQ,$A226-1,AF$15-1,1,1)),IF($E226&lt;&gt;1,IF(ISNUMBER(INDEX(Import.PLE,Detalhamento!$E226,Detalhamento!AF$15)),IF(INDEX(Import.PLE,Detalhamento!$E226,Detalhamento!AF$15)&lt;=mediçao,0,OFFSET(Import.PLQ,$A226-1,AF$15-1,1,1)),OFFSET(Import.PLQ,$A226-1,AF$15-1,1,1)),(1-PLE!$AA$28)*OFFSET(Import.PLQ,$A226-1,AF$15-1,1,1))))</f>
        <v>0</v>
      </c>
      <c r="AG226" s="144">
        <f ca="1">IF(AG$13="",0,CHOOSE(Detalhamento.OpçãoServiços,OFFSET(Import.PLQ,$A226-1,AG$15-1,1,1),IF($E226&lt;&gt;1,IF(ISNUMBER(INDEX(Import.PLE,Detalhamento!$E226,Detalhamento!AG$15)),IF(INDEX(Import.PLE,Detalhamento!$E226,Detalhamento!AG$15)&lt;=mediçao,OFFSET(Import.PLQ,$A226-1,AG$15-1,1,1),0),0),PLE!$AA$28*OFFSET(Import.PLQ,$A226-1,AG$15-1,1,1)),IF($E226&lt;&gt;1,IF(ISNUMBER(INDEX(Import.PLE,Detalhamento!$E226,Detalhamento!AG$15)),IF(INDEX(Import.PLE,Detalhamento!$E226,Detalhamento!AG$15)&lt;=mediçao,0,OFFSET(Import.PLQ,$A226-1,AG$15-1,1,1)),OFFSET(Import.PLQ,$A226-1,AG$15-1,1,1)),(1-PLE!$AA$28)*OFFSET(Import.PLQ,$A226-1,AG$15-1,1,1))))</f>
        <v>0</v>
      </c>
      <c r="AH226" s="144">
        <f ca="1">IF(AH$13="",0,CHOOSE(Detalhamento.OpçãoServiços,OFFSET(Import.PLQ,$A226-1,AH$15-1,1,1),IF($E226&lt;&gt;1,IF(ISNUMBER(INDEX(Import.PLE,Detalhamento!$E226,Detalhamento!AH$15)),IF(INDEX(Import.PLE,Detalhamento!$E226,Detalhamento!AH$15)&lt;=mediçao,OFFSET(Import.PLQ,$A226-1,AH$15-1,1,1),0),0),PLE!$AA$28*OFFSET(Import.PLQ,$A226-1,AH$15-1,1,1)),IF($E226&lt;&gt;1,IF(ISNUMBER(INDEX(Import.PLE,Detalhamento!$E226,Detalhamento!AH$15)),IF(INDEX(Import.PLE,Detalhamento!$E226,Detalhamento!AH$15)&lt;=mediçao,0,OFFSET(Import.PLQ,$A226-1,AH$15-1,1,1)),OFFSET(Import.PLQ,$A226-1,AH$15-1,1,1)),(1-PLE!$AA$28)*OFFSET(Import.PLQ,$A226-1,AH$15-1,1,1))))</f>
        <v>0</v>
      </c>
      <c r="AI226" s="144">
        <f ca="1">IF(AI$13="",0,CHOOSE(Detalhamento.OpçãoServiços,OFFSET(Import.PLQ,$A226-1,AI$15-1,1,1),IF($E226&lt;&gt;1,IF(ISNUMBER(INDEX(Import.PLE,Detalhamento!$E226,Detalhamento!AI$15)),IF(INDEX(Import.PLE,Detalhamento!$E226,Detalhamento!AI$15)&lt;=mediçao,OFFSET(Import.PLQ,$A226-1,AI$15-1,1,1),0),0),PLE!$AA$28*OFFSET(Import.PLQ,$A226-1,AI$15-1,1,1)),IF($E226&lt;&gt;1,IF(ISNUMBER(INDEX(Import.PLE,Detalhamento!$E226,Detalhamento!AI$15)),IF(INDEX(Import.PLE,Detalhamento!$E226,Detalhamento!AI$15)&lt;=mediçao,0,OFFSET(Import.PLQ,$A226-1,AI$15-1,1,1)),OFFSET(Import.PLQ,$A226-1,AI$15-1,1,1)),(1-PLE!$AA$28)*OFFSET(Import.PLQ,$A226-1,AI$15-1,1,1))))</f>
        <v>0</v>
      </c>
      <c r="AJ226" s="144">
        <f ca="1">IF(AJ$13="",0,CHOOSE(Detalhamento.OpçãoServiços,OFFSET(Import.PLQ,$A226-1,AJ$15-1,1,1),IF($E226&lt;&gt;1,IF(ISNUMBER(INDEX(Import.PLE,Detalhamento!$E226,Detalhamento!AJ$15)),IF(INDEX(Import.PLE,Detalhamento!$E226,Detalhamento!AJ$15)&lt;=mediçao,OFFSET(Import.PLQ,$A226-1,AJ$15-1,1,1),0),0),PLE!$AA$28*OFFSET(Import.PLQ,$A226-1,AJ$15-1,1,1)),IF($E226&lt;&gt;1,IF(ISNUMBER(INDEX(Import.PLE,Detalhamento!$E226,Detalhamento!AJ$15)),IF(INDEX(Import.PLE,Detalhamento!$E226,Detalhamento!AJ$15)&lt;=mediçao,0,OFFSET(Import.PLQ,$A226-1,AJ$15-1,1,1)),OFFSET(Import.PLQ,$A226-1,AJ$15-1,1,1)),(1-PLE!$AA$28)*OFFSET(Import.PLQ,$A226-1,AJ$15-1,1,1))))</f>
        <v>0</v>
      </c>
      <c r="AK226" s="144">
        <f ca="1">IF(AK$13="",0,CHOOSE(Detalhamento.OpçãoServiços,OFFSET(Import.PLQ,$A226-1,AK$15-1,1,1),IF($E226&lt;&gt;1,IF(ISNUMBER(INDEX(Import.PLE,Detalhamento!$E226,Detalhamento!AK$15)),IF(INDEX(Import.PLE,Detalhamento!$E226,Detalhamento!AK$15)&lt;=mediçao,OFFSET(Import.PLQ,$A226-1,AK$15-1,1,1),0),0),PLE!$AA$28*OFFSET(Import.PLQ,$A226-1,AK$15-1,1,1)),IF($E226&lt;&gt;1,IF(ISNUMBER(INDEX(Import.PLE,Detalhamento!$E226,Detalhamento!AK$15)),IF(INDEX(Import.PLE,Detalhamento!$E226,Detalhamento!AK$15)&lt;=mediçao,0,OFFSET(Import.PLQ,$A226-1,AK$15-1,1,1)),OFFSET(Import.PLQ,$A226-1,AK$15-1,1,1)),(1-PLE!$AA$28)*OFFSET(Import.PLQ,$A226-1,AK$15-1,1,1))))</f>
        <v>0</v>
      </c>
      <c r="AL226" s="144">
        <f ca="1">IF(AL$13="",0,CHOOSE(Detalhamento.OpçãoServiços,OFFSET(Import.PLQ,$A226-1,AL$15-1,1,1),IF($E226&lt;&gt;1,IF(ISNUMBER(INDEX(Import.PLE,Detalhamento!$E226,Detalhamento!AL$15)),IF(INDEX(Import.PLE,Detalhamento!$E226,Detalhamento!AL$15)&lt;=mediçao,OFFSET(Import.PLQ,$A226-1,AL$15-1,1,1),0),0),PLE!$AA$28*OFFSET(Import.PLQ,$A226-1,AL$15-1,1,1)),IF($E226&lt;&gt;1,IF(ISNUMBER(INDEX(Import.PLE,Detalhamento!$E226,Detalhamento!AL$15)),IF(INDEX(Import.PLE,Detalhamento!$E226,Detalhamento!AL$15)&lt;=mediçao,0,OFFSET(Import.PLQ,$A226-1,AL$15-1,1,1)),OFFSET(Import.PLQ,$A226-1,AL$15-1,1,1)),(1-PLE!$AA$28)*OFFSET(Import.PLQ,$A226-1,AL$15-1,1,1))))</f>
        <v>0</v>
      </c>
      <c r="AM226" s="144">
        <f ca="1">IF(AM$13="",0,CHOOSE(Detalhamento.OpçãoServiços,OFFSET(Import.PLQ,$A226-1,AM$15-1,1,1),IF($E226&lt;&gt;1,IF(ISNUMBER(INDEX(Import.PLE,Detalhamento!$E226,Detalhamento!AM$15)),IF(INDEX(Import.PLE,Detalhamento!$E226,Detalhamento!AM$15)&lt;=mediçao,OFFSET(Import.PLQ,$A226-1,AM$15-1,1,1),0),0),PLE!$AA$28*OFFSET(Import.PLQ,$A226-1,AM$15-1,1,1)),IF($E226&lt;&gt;1,IF(ISNUMBER(INDEX(Import.PLE,Detalhamento!$E226,Detalhamento!AM$15)),IF(INDEX(Import.PLE,Detalhamento!$E226,Detalhamento!AM$15)&lt;=mediçao,0,OFFSET(Import.PLQ,$A226-1,AM$15-1,1,1)),OFFSET(Import.PLQ,$A226-1,AM$15-1,1,1)),(1-PLE!$AA$28)*OFFSET(Import.PLQ,$A226-1,AM$15-1,1,1))))</f>
        <v>0</v>
      </c>
      <c r="AN226" s="144">
        <f ca="1">IF(AN$13="",0,CHOOSE(Detalhamento.OpçãoServiços,OFFSET(Import.PLQ,$A226-1,AN$15-1,1,1),IF($E226&lt;&gt;1,IF(ISNUMBER(INDEX(Import.PLE,Detalhamento!$E226,Detalhamento!AN$15)),IF(INDEX(Import.PLE,Detalhamento!$E226,Detalhamento!AN$15)&lt;=mediçao,OFFSET(Import.PLQ,$A226-1,AN$15-1,1,1),0),0),PLE!$AA$28*OFFSET(Import.PLQ,$A226-1,AN$15-1,1,1)),IF($E226&lt;&gt;1,IF(ISNUMBER(INDEX(Import.PLE,Detalhamento!$E226,Detalhamento!AN$15)),IF(INDEX(Import.PLE,Detalhamento!$E226,Detalhamento!AN$15)&lt;=mediçao,0,OFFSET(Import.PLQ,$A226-1,AN$15-1,1,1)),OFFSET(Import.PLQ,$A226-1,AN$15-1,1,1)),(1-PLE!$AA$28)*OFFSET(Import.PLQ,$A226-1,AN$15-1,1,1))))</f>
        <v>0</v>
      </c>
      <c r="AO226" s="144">
        <f ca="1">IF(AO$13="",0,CHOOSE(Detalhamento.OpçãoServiços,OFFSET(Import.PLQ,$A226-1,AO$15-1,1,1),IF($E226&lt;&gt;1,IF(ISNUMBER(INDEX(Import.PLE,Detalhamento!$E226,Detalhamento!AO$15)),IF(INDEX(Import.PLE,Detalhamento!$E226,Detalhamento!AO$15)&lt;=mediçao,OFFSET(Import.PLQ,$A226-1,AO$15-1,1,1),0),0),PLE!$AA$28*OFFSET(Import.PLQ,$A226-1,AO$15-1,1,1)),IF($E226&lt;&gt;1,IF(ISNUMBER(INDEX(Import.PLE,Detalhamento!$E226,Detalhamento!AO$15)),IF(INDEX(Import.PLE,Detalhamento!$E226,Detalhamento!AO$15)&lt;=mediçao,0,OFFSET(Import.PLQ,$A226-1,AO$15-1,1,1)),OFFSET(Import.PLQ,$A226-1,AO$15-1,1,1)),(1-PLE!$AA$28)*OFFSET(Import.PLQ,$A226-1,AO$15-1,1,1))))</f>
        <v>0</v>
      </c>
      <c r="AP226" s="144">
        <f ca="1">IF(AP$13="",0,CHOOSE(Detalhamento.OpçãoServiços,OFFSET(Import.PLQ,$A226-1,AP$15-1,1,1),IF($E226&lt;&gt;1,IF(ISNUMBER(INDEX(Import.PLE,Detalhamento!$E226,Detalhamento!AP$15)),IF(INDEX(Import.PLE,Detalhamento!$E226,Detalhamento!AP$15)&lt;=mediçao,OFFSET(Import.PLQ,$A226-1,AP$15-1,1,1),0),0),PLE!$AA$28*OFFSET(Import.PLQ,$A226-1,AP$15-1,1,1)),IF($E226&lt;&gt;1,IF(ISNUMBER(INDEX(Import.PLE,Detalhamento!$E226,Detalhamento!AP$15)),IF(INDEX(Import.PLE,Detalhamento!$E226,Detalhamento!AP$15)&lt;=mediçao,0,OFFSET(Import.PLQ,$A226-1,AP$15-1,1,1)),OFFSET(Import.PLQ,$A226-1,AP$15-1,1,1)),(1-PLE!$AA$28)*OFFSET(Import.PLQ,$A226-1,AP$15-1,1,1))))</f>
        <v>0</v>
      </c>
      <c r="AQ226" s="144">
        <f ca="1">IF(AQ$13="",0,CHOOSE(Detalhamento.OpçãoServiços,OFFSET(Import.PLQ,$A226-1,AQ$15-1,1,1),IF($E226&lt;&gt;1,IF(ISNUMBER(INDEX(Import.PLE,Detalhamento!$E226,Detalhamento!AQ$15)),IF(INDEX(Import.PLE,Detalhamento!$E226,Detalhamento!AQ$15)&lt;=mediçao,OFFSET(Import.PLQ,$A226-1,AQ$15-1,1,1),0),0),PLE!$AA$28*OFFSET(Import.PLQ,$A226-1,AQ$15-1,1,1)),IF($E226&lt;&gt;1,IF(ISNUMBER(INDEX(Import.PLE,Detalhamento!$E226,Detalhamento!AQ$15)),IF(INDEX(Import.PLE,Detalhamento!$E226,Detalhamento!AQ$15)&lt;=mediçao,0,OFFSET(Import.PLQ,$A226-1,AQ$15-1,1,1)),OFFSET(Import.PLQ,$A226-1,AQ$15-1,1,1)),(1-PLE!$AA$28)*OFFSET(Import.PLQ,$A226-1,AQ$15-1,1,1))))</f>
        <v>0</v>
      </c>
      <c r="AR226" s="144">
        <f ca="1">IF(AR$13="",0,CHOOSE(Detalhamento.OpçãoServiços,OFFSET(Import.PLQ,$A226-1,AR$15-1,1,1),IF($E226&lt;&gt;1,IF(ISNUMBER(INDEX(Import.PLE,Detalhamento!$E226,Detalhamento!AR$15)),IF(INDEX(Import.PLE,Detalhamento!$E226,Detalhamento!AR$15)&lt;=mediçao,OFFSET(Import.PLQ,$A226-1,AR$15-1,1,1),0),0),PLE!$AA$28*OFFSET(Import.PLQ,$A226-1,AR$15-1,1,1)),IF($E226&lt;&gt;1,IF(ISNUMBER(INDEX(Import.PLE,Detalhamento!$E226,Detalhamento!AR$15)),IF(INDEX(Import.PLE,Detalhamento!$E226,Detalhamento!AR$15)&lt;=mediçao,0,OFFSET(Import.PLQ,$A226-1,AR$15-1,1,1)),OFFSET(Import.PLQ,$A226-1,AR$15-1,1,1)),(1-PLE!$AA$28)*OFFSET(Import.PLQ,$A226-1,AR$15-1,1,1))))</f>
        <v>0</v>
      </c>
      <c r="AS226" s="144">
        <f ca="1">IF(AS$13="",0,CHOOSE(Detalhamento.OpçãoServiços,OFFSET(Import.PLQ,$A226-1,AS$15-1,1,1),IF($E226&lt;&gt;1,IF(ISNUMBER(INDEX(Import.PLE,Detalhamento!$E226,Detalhamento!AS$15)),IF(INDEX(Import.PLE,Detalhamento!$E226,Detalhamento!AS$15)&lt;=mediçao,OFFSET(Import.PLQ,$A226-1,AS$15-1,1,1),0),0),PLE!$AA$28*OFFSET(Import.PLQ,$A226-1,AS$15-1,1,1)),IF($E226&lt;&gt;1,IF(ISNUMBER(INDEX(Import.PLE,Detalhamento!$E226,Detalhamento!AS$15)),IF(INDEX(Import.PLE,Detalhamento!$E226,Detalhamento!AS$15)&lt;=mediçao,0,OFFSET(Import.PLQ,$A226-1,AS$15-1,1,1)),OFFSET(Import.PLQ,$A226-1,AS$15-1,1,1)),(1-PLE!$AA$28)*OFFSET(Import.PLQ,$A226-1,AS$15-1,1,1))))</f>
        <v>0</v>
      </c>
      <c r="AT226" s="144">
        <f ca="1">IF(AT$13="",0,CHOOSE(Detalhamento.OpçãoServiços,OFFSET(Import.PLQ,$A226-1,AT$15-1,1,1),IF($E226&lt;&gt;1,IF(ISNUMBER(INDEX(Import.PLE,Detalhamento!$E226,Detalhamento!AT$15)),IF(INDEX(Import.PLE,Detalhamento!$E226,Detalhamento!AT$15)&lt;=mediçao,OFFSET(Import.PLQ,$A226-1,AT$15-1,1,1),0),0),PLE!$AA$28*OFFSET(Import.PLQ,$A226-1,AT$15-1,1,1)),IF($E226&lt;&gt;1,IF(ISNUMBER(INDEX(Import.PLE,Detalhamento!$E226,Detalhamento!AT$15)),IF(INDEX(Import.PLE,Detalhamento!$E226,Detalhamento!AT$15)&lt;=mediçao,0,OFFSET(Import.PLQ,$A226-1,AT$15-1,1,1)),OFFSET(Import.PLQ,$A226-1,AT$15-1,1,1)),(1-PLE!$AA$28)*OFFSET(Import.PLQ,$A226-1,AT$15-1,1,1))))</f>
        <v>0</v>
      </c>
      <c r="AU226" s="144">
        <f ca="1">IF(AU$13="",0,CHOOSE(Detalhamento.OpçãoServiços,OFFSET(Import.PLQ,$A226-1,AU$15-1,1,1),IF($E226&lt;&gt;1,IF(ISNUMBER(INDEX(Import.PLE,Detalhamento!$E226,Detalhamento!AU$15)),IF(INDEX(Import.PLE,Detalhamento!$E226,Detalhamento!AU$15)&lt;=mediçao,OFFSET(Import.PLQ,$A226-1,AU$15-1,1,1),0),0),PLE!$AA$28*OFFSET(Import.PLQ,$A226-1,AU$15-1,1,1)),IF($E226&lt;&gt;1,IF(ISNUMBER(INDEX(Import.PLE,Detalhamento!$E226,Detalhamento!AU$15)),IF(INDEX(Import.PLE,Detalhamento!$E226,Detalhamento!AU$15)&lt;=mediçao,0,OFFSET(Import.PLQ,$A226-1,AU$15-1,1,1)),OFFSET(Import.PLQ,$A226-1,AU$15-1,1,1)),(1-PLE!$AA$28)*OFFSET(Import.PLQ,$A226-1,AU$15-1,1,1))))</f>
        <v>0</v>
      </c>
      <c r="AV226" s="144">
        <f ca="1">IF(AV$13="",0,CHOOSE(Detalhamento.OpçãoServiços,OFFSET(Import.PLQ,$A226-1,AV$15-1,1,1),IF($E226&lt;&gt;1,IF(ISNUMBER(INDEX(Import.PLE,Detalhamento!$E226,Detalhamento!AV$15)),IF(INDEX(Import.PLE,Detalhamento!$E226,Detalhamento!AV$15)&lt;=mediçao,OFFSET(Import.PLQ,$A226-1,AV$15-1,1,1),0),0),PLE!$AA$28*OFFSET(Import.PLQ,$A226-1,AV$15-1,1,1)),IF($E226&lt;&gt;1,IF(ISNUMBER(INDEX(Import.PLE,Detalhamento!$E226,Detalhamento!AV$15)),IF(INDEX(Import.PLE,Detalhamento!$E226,Detalhamento!AV$15)&lt;=mediçao,0,OFFSET(Import.PLQ,$A226-1,AV$15-1,1,1)),OFFSET(Import.PLQ,$A226-1,AV$15-1,1,1)),(1-PLE!$AA$28)*OFFSET(Import.PLQ,$A226-1,AV$15-1,1,1))))</f>
        <v>0</v>
      </c>
      <c r="AW226" s="144">
        <f ca="1">IF(AW$13="",0,CHOOSE(Detalhamento.OpçãoServiços,OFFSET(Import.PLQ,$A226-1,AW$15-1,1,1),IF($E226&lt;&gt;1,IF(ISNUMBER(INDEX(Import.PLE,Detalhamento!$E226,Detalhamento!AW$15)),IF(INDEX(Import.PLE,Detalhamento!$E226,Detalhamento!AW$15)&lt;=mediçao,OFFSET(Import.PLQ,$A226-1,AW$15-1,1,1),0),0),PLE!$AA$28*OFFSET(Import.PLQ,$A226-1,AW$15-1,1,1)),IF($E226&lt;&gt;1,IF(ISNUMBER(INDEX(Import.PLE,Detalhamento!$E226,Detalhamento!AW$15)),IF(INDEX(Import.PLE,Detalhamento!$E226,Detalhamento!AW$15)&lt;=mediçao,0,OFFSET(Import.PLQ,$A226-1,AW$15-1,1,1)),OFFSET(Import.PLQ,$A226-1,AW$15-1,1,1)),(1-PLE!$AA$28)*OFFSET(Import.PLQ,$A226-1,AW$15-1,1,1))))</f>
        <v>0</v>
      </c>
      <c r="AX226" s="144">
        <f ca="1">IF(AX$13="",0,CHOOSE(Detalhamento.OpçãoServiços,OFFSET(Import.PLQ,$A226-1,AX$15-1,1,1),IF($E226&lt;&gt;1,IF(ISNUMBER(INDEX(Import.PLE,Detalhamento!$E226,Detalhamento!AX$15)),IF(INDEX(Import.PLE,Detalhamento!$E226,Detalhamento!AX$15)&lt;=mediçao,OFFSET(Import.PLQ,$A226-1,AX$15-1,1,1),0),0),PLE!$AA$28*OFFSET(Import.PLQ,$A226-1,AX$15-1,1,1)),IF($E226&lt;&gt;1,IF(ISNUMBER(INDEX(Import.PLE,Detalhamento!$E226,Detalhamento!AX$15)),IF(INDEX(Import.PLE,Detalhamento!$E226,Detalhamento!AX$15)&lt;=mediçao,0,OFFSET(Import.PLQ,$A226-1,AX$15-1,1,1)),OFFSET(Import.PLQ,$A226-1,AX$15-1,1,1)),(1-PLE!$AA$28)*OFFSET(Import.PLQ,$A226-1,AX$15-1,1,1))))</f>
        <v>0</v>
      </c>
      <c r="AY226" s="144">
        <f ca="1">IF(AY$13="",0,CHOOSE(Detalhamento.OpçãoServiços,OFFSET(Import.PLQ,$A226-1,AY$15-1,1,1),IF($E226&lt;&gt;1,IF(ISNUMBER(INDEX(Import.PLE,Detalhamento!$E226,Detalhamento!AY$15)),IF(INDEX(Import.PLE,Detalhamento!$E226,Detalhamento!AY$15)&lt;=mediçao,OFFSET(Import.PLQ,$A226-1,AY$15-1,1,1),0),0),PLE!$AA$28*OFFSET(Import.PLQ,$A226-1,AY$15-1,1,1)),IF($E226&lt;&gt;1,IF(ISNUMBER(INDEX(Import.PLE,Detalhamento!$E226,Detalhamento!AY$15)),IF(INDEX(Import.PLE,Detalhamento!$E226,Detalhamento!AY$15)&lt;=mediçao,0,OFFSET(Import.PLQ,$A226-1,AY$15-1,1,1)),OFFSET(Import.PLQ,$A226-1,AY$15-1,1,1)),(1-PLE!$AA$28)*OFFSET(Import.PLQ,$A226-1,AY$15-1,1,1))))</f>
        <v>0</v>
      </c>
      <c r="AZ226" s="144">
        <f ca="1">IF(AZ$13="",0,CHOOSE(Detalhamento.OpçãoServiços,OFFSET(Import.PLQ,$A226-1,AZ$15-1,1,1),IF($E226&lt;&gt;1,IF(ISNUMBER(INDEX(Import.PLE,Detalhamento!$E226,Detalhamento!AZ$15)),IF(INDEX(Import.PLE,Detalhamento!$E226,Detalhamento!AZ$15)&lt;=mediçao,OFFSET(Import.PLQ,$A226-1,AZ$15-1,1,1),0),0),PLE!$AA$28*OFFSET(Import.PLQ,$A226-1,AZ$15-1,1,1)),IF($E226&lt;&gt;1,IF(ISNUMBER(INDEX(Import.PLE,Detalhamento!$E226,Detalhamento!AZ$15)),IF(INDEX(Import.PLE,Detalhamento!$E226,Detalhamento!AZ$15)&lt;=mediçao,0,OFFSET(Import.PLQ,$A226-1,AZ$15-1,1,1)),OFFSET(Import.PLQ,$A226-1,AZ$15-1,1,1)),(1-PLE!$AA$28)*OFFSET(Import.PLQ,$A226-1,AZ$15-1,1,1))))</f>
        <v>0</v>
      </c>
      <c r="BA226" s="144">
        <f ca="1">IF(BA$13="",0,CHOOSE(Detalhamento.OpçãoServiços,OFFSET(Import.PLQ,$A226-1,BA$15-1,1,1),IF($E226&lt;&gt;1,IF(ISNUMBER(INDEX(Import.PLE,Detalhamento!$E226,Detalhamento!BA$15)),IF(INDEX(Import.PLE,Detalhamento!$E226,Detalhamento!BA$15)&lt;=mediçao,OFFSET(Import.PLQ,$A226-1,BA$15-1,1,1),0),0),PLE!$AA$28*OFFSET(Import.PLQ,$A226-1,BA$15-1,1,1)),IF($E226&lt;&gt;1,IF(ISNUMBER(INDEX(Import.PLE,Detalhamento!$E226,Detalhamento!BA$15)),IF(INDEX(Import.PLE,Detalhamento!$E226,Detalhamento!BA$15)&lt;=mediçao,0,OFFSET(Import.PLQ,$A226-1,BA$15-1,1,1)),OFFSET(Import.PLQ,$A226-1,BA$15-1,1,1)),(1-PLE!$AA$28)*OFFSET(Import.PLQ,$A226-1,BA$15-1,1,1))))</f>
        <v>0</v>
      </c>
      <c r="BB226" s="144">
        <f ca="1">IF(BB$13="",0,CHOOSE(Detalhamento.OpçãoServiços,OFFSET(Import.PLQ,$A226-1,BB$15-1,1,1),IF($E226&lt;&gt;1,IF(ISNUMBER(INDEX(Import.PLE,Detalhamento!$E226,Detalhamento!BB$15)),IF(INDEX(Import.PLE,Detalhamento!$E226,Detalhamento!BB$15)&lt;=mediçao,OFFSET(Import.PLQ,$A226-1,BB$15-1,1,1),0),0),PLE!$AA$28*OFFSET(Import.PLQ,$A226-1,BB$15-1,1,1)),IF($E226&lt;&gt;1,IF(ISNUMBER(INDEX(Import.PLE,Detalhamento!$E226,Detalhamento!BB$15)),IF(INDEX(Import.PLE,Detalhamento!$E226,Detalhamento!BB$15)&lt;=mediçao,0,OFFSET(Import.PLQ,$A226-1,BB$15-1,1,1)),OFFSET(Import.PLQ,$A226-1,BB$15-1,1,1)),(1-PLE!$AA$28)*OFFSET(Import.PLQ,$A226-1,BB$15-1,1,1))))</f>
        <v>0</v>
      </c>
      <c r="BC226" s="144">
        <f ca="1">IF(BC$13="",0,CHOOSE(Detalhamento.OpçãoServiços,OFFSET(Import.PLQ,$A226-1,BC$15-1,1,1),IF($E226&lt;&gt;1,IF(ISNUMBER(INDEX(Import.PLE,Detalhamento!$E226,Detalhamento!BC$15)),IF(INDEX(Import.PLE,Detalhamento!$E226,Detalhamento!BC$15)&lt;=mediçao,OFFSET(Import.PLQ,$A226-1,BC$15-1,1,1),0),0),PLE!$AA$28*OFFSET(Import.PLQ,$A226-1,BC$15-1,1,1)),IF($E226&lt;&gt;1,IF(ISNUMBER(INDEX(Import.PLE,Detalhamento!$E226,Detalhamento!BC$15)),IF(INDEX(Import.PLE,Detalhamento!$E226,Detalhamento!BC$15)&lt;=mediçao,0,OFFSET(Import.PLQ,$A226-1,BC$15-1,1,1)),OFFSET(Import.PLQ,$A226-1,BC$15-1,1,1)),(1-PLE!$AA$28)*OFFSET(Import.PLQ,$A226-1,BC$15-1,1,1))))</f>
        <v>0</v>
      </c>
      <c r="BD226" s="144">
        <f ca="1">IF(BD$13="",0,CHOOSE(Detalhamento.OpçãoServiços,OFFSET(Import.PLQ,$A226-1,BD$15-1,1,1),IF($E226&lt;&gt;1,IF(ISNUMBER(INDEX(Import.PLE,Detalhamento!$E226,Detalhamento!BD$15)),IF(INDEX(Import.PLE,Detalhamento!$E226,Detalhamento!BD$15)&lt;=mediçao,OFFSET(Import.PLQ,$A226-1,BD$15-1,1,1),0),0),PLE!$AA$28*OFFSET(Import.PLQ,$A226-1,BD$15-1,1,1)),IF($E226&lt;&gt;1,IF(ISNUMBER(INDEX(Import.PLE,Detalhamento!$E226,Detalhamento!BD$15)),IF(INDEX(Import.PLE,Detalhamento!$E226,Detalhamento!BD$15)&lt;=mediçao,0,OFFSET(Import.PLQ,$A226-1,BD$15-1,1,1)),OFFSET(Import.PLQ,$A226-1,BD$15-1,1,1)),(1-PLE!$AA$28)*OFFSET(Import.PLQ,$A226-1,BD$15-1,1,1))))</f>
        <v>0</v>
      </c>
      <c r="BE226" s="144">
        <f ca="1">IF(BE$13="",0,CHOOSE(Detalhamento.OpçãoServiços,OFFSET(Import.PLQ,$A226-1,BE$15-1,1,1),IF($E226&lt;&gt;1,IF(ISNUMBER(INDEX(Import.PLE,Detalhamento!$E226,Detalhamento!BE$15)),IF(INDEX(Import.PLE,Detalhamento!$E226,Detalhamento!BE$15)&lt;=mediçao,OFFSET(Import.PLQ,$A226-1,BE$15-1,1,1),0),0),PLE!$AA$28*OFFSET(Import.PLQ,$A226-1,BE$15-1,1,1)),IF($E226&lt;&gt;1,IF(ISNUMBER(INDEX(Import.PLE,Detalhamento!$E226,Detalhamento!BE$15)),IF(INDEX(Import.PLE,Detalhamento!$E226,Detalhamento!BE$15)&lt;=mediçao,0,OFFSET(Import.PLQ,$A226-1,BE$15-1,1,1)),OFFSET(Import.PLQ,$A226-1,BE$15-1,1,1)),(1-PLE!$AA$28)*OFFSET(Import.PLQ,$A226-1,BE$15-1,1,1))))</f>
        <v>0</v>
      </c>
      <c r="BF226" s="144">
        <f ca="1">IF(BF$13="",0,CHOOSE(Detalhamento.OpçãoServiços,OFFSET(Import.PLQ,$A226-1,BF$15-1,1,1),IF($E226&lt;&gt;1,IF(ISNUMBER(INDEX(Import.PLE,Detalhamento!$E226,Detalhamento!BF$15)),IF(INDEX(Import.PLE,Detalhamento!$E226,Detalhamento!BF$15)&lt;=mediçao,OFFSET(Import.PLQ,$A226-1,BF$15-1,1,1),0),0),PLE!$AA$28*OFFSET(Import.PLQ,$A226-1,BF$15-1,1,1)),IF($E226&lt;&gt;1,IF(ISNUMBER(INDEX(Import.PLE,Detalhamento!$E226,Detalhamento!BF$15)),IF(INDEX(Import.PLE,Detalhamento!$E226,Detalhamento!BF$15)&lt;=mediçao,0,OFFSET(Import.PLQ,$A226-1,BF$15-1,1,1)),OFFSET(Import.PLQ,$A226-1,BF$15-1,1,1)),(1-PLE!$AA$28)*OFFSET(Import.PLQ,$A226-1,BF$15-1,1,1))))</f>
        <v>0</v>
      </c>
      <c r="BG226" s="144">
        <f ca="1">IF(BG$13="",0,CHOOSE(Detalhamento.OpçãoServiços,OFFSET(Import.PLQ,$A226-1,BG$15-1,1,1),IF($E226&lt;&gt;1,IF(ISNUMBER(INDEX(Import.PLE,Detalhamento!$E226,Detalhamento!BG$15)),IF(INDEX(Import.PLE,Detalhamento!$E226,Detalhamento!BG$15)&lt;=mediçao,OFFSET(Import.PLQ,$A226-1,BG$15-1,1,1),0),0),PLE!$AA$28*OFFSET(Import.PLQ,$A226-1,BG$15-1,1,1)),IF($E226&lt;&gt;1,IF(ISNUMBER(INDEX(Import.PLE,Detalhamento!$E226,Detalhamento!BG$15)),IF(INDEX(Import.PLE,Detalhamento!$E226,Detalhamento!BG$15)&lt;=mediçao,0,OFFSET(Import.PLQ,$A226-1,BG$15-1,1,1)),OFFSET(Import.PLQ,$A226-1,BG$15-1,1,1)),(1-PLE!$AA$28)*OFFSET(Import.PLQ,$A226-1,BG$15-1,1,1))))</f>
        <v>0</v>
      </c>
      <c r="BH226" s="144">
        <f ca="1">IF(BH$13="",0,CHOOSE(Detalhamento.OpçãoServiços,OFFSET(Import.PLQ,$A226-1,BH$15-1,1,1),IF($E226&lt;&gt;1,IF(ISNUMBER(INDEX(Import.PLE,Detalhamento!$E226,Detalhamento!BH$15)),IF(INDEX(Import.PLE,Detalhamento!$E226,Detalhamento!BH$15)&lt;=mediçao,OFFSET(Import.PLQ,$A226-1,BH$15-1,1,1),0),0),PLE!$AA$28*OFFSET(Import.PLQ,$A226-1,BH$15-1,1,1)),IF($E226&lt;&gt;1,IF(ISNUMBER(INDEX(Import.PLE,Detalhamento!$E226,Detalhamento!BH$15)),IF(INDEX(Import.PLE,Detalhamento!$E226,Detalhamento!BH$15)&lt;=mediçao,0,OFFSET(Import.PLQ,$A226-1,BH$15-1,1,1)),OFFSET(Import.PLQ,$A226-1,BH$15-1,1,1)),(1-PLE!$AA$28)*OFFSET(Import.PLQ,$A226-1,BH$15-1,1,1))))</f>
        <v>0</v>
      </c>
      <c r="BI226" s="144">
        <f ca="1">IF(BI$13="",0,CHOOSE(Detalhamento.OpçãoServiços,OFFSET(Import.PLQ,$A226-1,BI$15-1,1,1),IF($E226&lt;&gt;1,IF(ISNUMBER(INDEX(Import.PLE,Detalhamento!$E226,Detalhamento!BI$15)),IF(INDEX(Import.PLE,Detalhamento!$E226,Detalhamento!BI$15)&lt;=mediçao,OFFSET(Import.PLQ,$A226-1,BI$15-1,1,1),0),0),PLE!$AA$28*OFFSET(Import.PLQ,$A226-1,BI$15-1,1,1)),IF($E226&lt;&gt;1,IF(ISNUMBER(INDEX(Import.PLE,Detalhamento!$E226,Detalhamento!BI$15)),IF(INDEX(Import.PLE,Detalhamento!$E226,Detalhamento!BI$15)&lt;=mediçao,0,OFFSET(Import.PLQ,$A226-1,BI$15-1,1,1)),OFFSET(Import.PLQ,$A226-1,BI$15-1,1,1)),(1-PLE!$AA$28)*OFFSET(Import.PLQ,$A226-1,BI$15-1,1,1))))</f>
        <v>0</v>
      </c>
    </row>
    <row r="227" spans="1:61" ht="20" x14ac:dyDescent="0.2">
      <c r="A227" s="155">
        <v>182</v>
      </c>
      <c r="B227" s="21" t="str">
        <f t="shared" ca="1" si="33"/>
        <v>Serviço</v>
      </c>
      <c r="E227" s="153">
        <f t="shared" ca="1" si="34"/>
        <v>26</v>
      </c>
      <c r="F227" s="154">
        <f t="shared" ca="1" si="35"/>
        <v>260182</v>
      </c>
      <c r="G227" s="154" t="str">
        <f t="shared" ca="1" si="38"/>
        <v>2.8.3</v>
      </c>
      <c r="H227" s="182" t="str">
        <f t="shared" ca="1" si="38"/>
        <v>APLICAÇÃO MANUAL DE PINTURA COM TINTA LÁTEX ACRÍLICA EM PAREDES, DUAS DEMÃOS. AF_06/2014</v>
      </c>
      <c r="I227" s="37" t="str">
        <f t="shared" ca="1" si="36"/>
        <v>M2</v>
      </c>
      <c r="J227" s="144">
        <f t="shared" ca="1" si="37"/>
        <v>118.71</v>
      </c>
      <c r="K227" s="67"/>
      <c r="L227" s="144">
        <f ca="1">IF(L$13="",0,CHOOSE(Detalhamento.OpçãoServiços,OFFSET(Import.PLQ,$A227-1,L$15-1,1,1),IF($E227&lt;&gt;1,IF(ISNUMBER(INDEX(Import.PLE,Detalhamento!$E227,Detalhamento!L$15)),IF(INDEX(Import.PLE,Detalhamento!$E227,Detalhamento!L$15)&lt;=mediçao,OFFSET(Import.PLQ,$A227-1,L$15-1,1,1),0),0),PLE!$AA$28*OFFSET(Import.PLQ,$A227-1,L$15-1,1,1)),IF($E227&lt;&gt;1,IF(ISNUMBER(INDEX(Import.PLE,Detalhamento!$E227,Detalhamento!L$15)),IF(INDEX(Import.PLE,Detalhamento!$E227,Detalhamento!L$15)&lt;=mediçao,0,OFFSET(Import.PLQ,$A227-1,L$15-1,1,1)),OFFSET(Import.PLQ,$A227-1,L$15-1,1,1)),(1-PLE!$AA$28)*OFFSET(Import.PLQ,$A227-1,L$15-1,1,1))))</f>
        <v>118.71</v>
      </c>
      <c r="M227" s="144">
        <f ca="1">IF(M$13="",0,CHOOSE(Detalhamento.OpçãoServiços,OFFSET(Import.PLQ,$A227-1,M$15-1,1,1),IF($E227&lt;&gt;1,IF(ISNUMBER(INDEX(Import.PLE,Detalhamento!$E227,Detalhamento!M$15)),IF(INDEX(Import.PLE,Detalhamento!$E227,Detalhamento!M$15)&lt;=mediçao,OFFSET(Import.PLQ,$A227-1,M$15-1,1,1),0),0),PLE!$AA$28*OFFSET(Import.PLQ,$A227-1,M$15-1,1,1)),IF($E227&lt;&gt;1,IF(ISNUMBER(INDEX(Import.PLE,Detalhamento!$E227,Detalhamento!M$15)),IF(INDEX(Import.PLE,Detalhamento!$E227,Detalhamento!M$15)&lt;=mediçao,0,OFFSET(Import.PLQ,$A227-1,M$15-1,1,1)),OFFSET(Import.PLQ,$A227-1,M$15-1,1,1)),(1-PLE!$AA$28)*OFFSET(Import.PLQ,$A227-1,M$15-1,1,1))))</f>
        <v>0</v>
      </c>
      <c r="N227" s="144">
        <f ca="1">IF(N$13="",0,CHOOSE(Detalhamento.OpçãoServiços,OFFSET(Import.PLQ,$A227-1,N$15-1,1,1),IF($E227&lt;&gt;1,IF(ISNUMBER(INDEX(Import.PLE,Detalhamento!$E227,Detalhamento!N$15)),IF(INDEX(Import.PLE,Detalhamento!$E227,Detalhamento!N$15)&lt;=mediçao,OFFSET(Import.PLQ,$A227-1,N$15-1,1,1),0),0),PLE!$AA$28*OFFSET(Import.PLQ,$A227-1,N$15-1,1,1)),IF($E227&lt;&gt;1,IF(ISNUMBER(INDEX(Import.PLE,Detalhamento!$E227,Detalhamento!N$15)),IF(INDEX(Import.PLE,Detalhamento!$E227,Detalhamento!N$15)&lt;=mediçao,0,OFFSET(Import.PLQ,$A227-1,N$15-1,1,1)),OFFSET(Import.PLQ,$A227-1,N$15-1,1,1)),(1-PLE!$AA$28)*OFFSET(Import.PLQ,$A227-1,N$15-1,1,1))))</f>
        <v>0</v>
      </c>
      <c r="O227" s="144">
        <f ca="1">IF(O$13="",0,CHOOSE(Detalhamento.OpçãoServiços,OFFSET(Import.PLQ,$A227-1,O$15-1,1,1),IF($E227&lt;&gt;1,IF(ISNUMBER(INDEX(Import.PLE,Detalhamento!$E227,Detalhamento!O$15)),IF(INDEX(Import.PLE,Detalhamento!$E227,Detalhamento!O$15)&lt;=mediçao,OFFSET(Import.PLQ,$A227-1,O$15-1,1,1),0),0),PLE!$AA$28*OFFSET(Import.PLQ,$A227-1,O$15-1,1,1)),IF($E227&lt;&gt;1,IF(ISNUMBER(INDEX(Import.PLE,Detalhamento!$E227,Detalhamento!O$15)),IF(INDEX(Import.PLE,Detalhamento!$E227,Detalhamento!O$15)&lt;=mediçao,0,OFFSET(Import.PLQ,$A227-1,O$15-1,1,1)),OFFSET(Import.PLQ,$A227-1,O$15-1,1,1)),(1-PLE!$AA$28)*OFFSET(Import.PLQ,$A227-1,O$15-1,1,1))))</f>
        <v>0</v>
      </c>
      <c r="P227" s="144">
        <f ca="1">IF(P$13="",0,CHOOSE(Detalhamento.OpçãoServiços,OFFSET(Import.PLQ,$A227-1,P$15-1,1,1),IF($E227&lt;&gt;1,IF(ISNUMBER(INDEX(Import.PLE,Detalhamento!$E227,Detalhamento!P$15)),IF(INDEX(Import.PLE,Detalhamento!$E227,Detalhamento!P$15)&lt;=mediçao,OFFSET(Import.PLQ,$A227-1,P$15-1,1,1),0),0),PLE!$AA$28*OFFSET(Import.PLQ,$A227-1,P$15-1,1,1)),IF($E227&lt;&gt;1,IF(ISNUMBER(INDEX(Import.PLE,Detalhamento!$E227,Detalhamento!P$15)),IF(INDEX(Import.PLE,Detalhamento!$E227,Detalhamento!P$15)&lt;=mediçao,0,OFFSET(Import.PLQ,$A227-1,P$15-1,1,1)),OFFSET(Import.PLQ,$A227-1,P$15-1,1,1)),(1-PLE!$AA$28)*OFFSET(Import.PLQ,$A227-1,P$15-1,1,1))))</f>
        <v>0</v>
      </c>
      <c r="Q227" s="144">
        <f ca="1">IF(Q$13="",0,CHOOSE(Detalhamento.OpçãoServiços,OFFSET(Import.PLQ,$A227-1,Q$15-1,1,1),IF($E227&lt;&gt;1,IF(ISNUMBER(INDEX(Import.PLE,Detalhamento!$E227,Detalhamento!Q$15)),IF(INDEX(Import.PLE,Detalhamento!$E227,Detalhamento!Q$15)&lt;=mediçao,OFFSET(Import.PLQ,$A227-1,Q$15-1,1,1),0),0),PLE!$AA$28*OFFSET(Import.PLQ,$A227-1,Q$15-1,1,1)),IF($E227&lt;&gt;1,IF(ISNUMBER(INDEX(Import.PLE,Detalhamento!$E227,Detalhamento!Q$15)),IF(INDEX(Import.PLE,Detalhamento!$E227,Detalhamento!Q$15)&lt;=mediçao,0,OFFSET(Import.PLQ,$A227-1,Q$15-1,1,1)),OFFSET(Import.PLQ,$A227-1,Q$15-1,1,1)),(1-PLE!$AA$28)*OFFSET(Import.PLQ,$A227-1,Q$15-1,1,1))))</f>
        <v>0</v>
      </c>
      <c r="R227" s="144">
        <f ca="1">IF(R$13="",0,CHOOSE(Detalhamento.OpçãoServiços,OFFSET(Import.PLQ,$A227-1,R$15-1,1,1),IF($E227&lt;&gt;1,IF(ISNUMBER(INDEX(Import.PLE,Detalhamento!$E227,Detalhamento!R$15)),IF(INDEX(Import.PLE,Detalhamento!$E227,Detalhamento!R$15)&lt;=mediçao,OFFSET(Import.PLQ,$A227-1,R$15-1,1,1),0),0),PLE!$AA$28*OFFSET(Import.PLQ,$A227-1,R$15-1,1,1)),IF($E227&lt;&gt;1,IF(ISNUMBER(INDEX(Import.PLE,Detalhamento!$E227,Detalhamento!R$15)),IF(INDEX(Import.PLE,Detalhamento!$E227,Detalhamento!R$15)&lt;=mediçao,0,OFFSET(Import.PLQ,$A227-1,R$15-1,1,1)),OFFSET(Import.PLQ,$A227-1,R$15-1,1,1)),(1-PLE!$AA$28)*OFFSET(Import.PLQ,$A227-1,R$15-1,1,1))))</f>
        <v>0</v>
      </c>
      <c r="S227" s="144">
        <f ca="1">IF(S$13="",0,CHOOSE(Detalhamento.OpçãoServiços,OFFSET(Import.PLQ,$A227-1,S$15-1,1,1),IF($E227&lt;&gt;1,IF(ISNUMBER(INDEX(Import.PLE,Detalhamento!$E227,Detalhamento!S$15)),IF(INDEX(Import.PLE,Detalhamento!$E227,Detalhamento!S$15)&lt;=mediçao,OFFSET(Import.PLQ,$A227-1,S$15-1,1,1),0),0),PLE!$AA$28*OFFSET(Import.PLQ,$A227-1,S$15-1,1,1)),IF($E227&lt;&gt;1,IF(ISNUMBER(INDEX(Import.PLE,Detalhamento!$E227,Detalhamento!S$15)),IF(INDEX(Import.PLE,Detalhamento!$E227,Detalhamento!S$15)&lt;=mediçao,0,OFFSET(Import.PLQ,$A227-1,S$15-1,1,1)),OFFSET(Import.PLQ,$A227-1,S$15-1,1,1)),(1-PLE!$AA$28)*OFFSET(Import.PLQ,$A227-1,S$15-1,1,1))))</f>
        <v>0</v>
      </c>
      <c r="T227" s="144">
        <f ca="1">IF(T$13="",0,CHOOSE(Detalhamento.OpçãoServiços,OFFSET(Import.PLQ,$A227-1,T$15-1,1,1),IF($E227&lt;&gt;1,IF(ISNUMBER(INDEX(Import.PLE,Detalhamento!$E227,Detalhamento!T$15)),IF(INDEX(Import.PLE,Detalhamento!$E227,Detalhamento!T$15)&lt;=mediçao,OFFSET(Import.PLQ,$A227-1,T$15-1,1,1),0),0),PLE!$AA$28*OFFSET(Import.PLQ,$A227-1,T$15-1,1,1)),IF($E227&lt;&gt;1,IF(ISNUMBER(INDEX(Import.PLE,Detalhamento!$E227,Detalhamento!T$15)),IF(INDEX(Import.PLE,Detalhamento!$E227,Detalhamento!T$15)&lt;=mediçao,0,OFFSET(Import.PLQ,$A227-1,T$15-1,1,1)),OFFSET(Import.PLQ,$A227-1,T$15-1,1,1)),(1-PLE!$AA$28)*OFFSET(Import.PLQ,$A227-1,T$15-1,1,1))))</f>
        <v>0</v>
      </c>
      <c r="U227" s="144">
        <f ca="1">IF(U$13="",0,CHOOSE(Detalhamento.OpçãoServiços,OFFSET(Import.PLQ,$A227-1,U$15-1,1,1),IF($E227&lt;&gt;1,IF(ISNUMBER(INDEX(Import.PLE,Detalhamento!$E227,Detalhamento!U$15)),IF(INDEX(Import.PLE,Detalhamento!$E227,Detalhamento!U$15)&lt;=mediçao,OFFSET(Import.PLQ,$A227-1,U$15-1,1,1),0),0),PLE!$AA$28*OFFSET(Import.PLQ,$A227-1,U$15-1,1,1)),IF($E227&lt;&gt;1,IF(ISNUMBER(INDEX(Import.PLE,Detalhamento!$E227,Detalhamento!U$15)),IF(INDEX(Import.PLE,Detalhamento!$E227,Detalhamento!U$15)&lt;=mediçao,0,OFFSET(Import.PLQ,$A227-1,U$15-1,1,1)),OFFSET(Import.PLQ,$A227-1,U$15-1,1,1)),(1-PLE!$AA$28)*OFFSET(Import.PLQ,$A227-1,U$15-1,1,1))))</f>
        <v>0</v>
      </c>
      <c r="V227" s="144">
        <f ca="1">IF(V$13="",0,CHOOSE(Detalhamento.OpçãoServiços,OFFSET(Import.PLQ,$A227-1,V$15-1,1,1),IF($E227&lt;&gt;1,IF(ISNUMBER(INDEX(Import.PLE,Detalhamento!$E227,Detalhamento!V$15)),IF(INDEX(Import.PLE,Detalhamento!$E227,Detalhamento!V$15)&lt;=mediçao,OFFSET(Import.PLQ,$A227-1,V$15-1,1,1),0),0),PLE!$AA$28*OFFSET(Import.PLQ,$A227-1,V$15-1,1,1)),IF($E227&lt;&gt;1,IF(ISNUMBER(INDEX(Import.PLE,Detalhamento!$E227,Detalhamento!V$15)),IF(INDEX(Import.PLE,Detalhamento!$E227,Detalhamento!V$15)&lt;=mediçao,0,OFFSET(Import.PLQ,$A227-1,V$15-1,1,1)),OFFSET(Import.PLQ,$A227-1,V$15-1,1,1)),(1-PLE!$AA$28)*OFFSET(Import.PLQ,$A227-1,V$15-1,1,1))))</f>
        <v>0</v>
      </c>
      <c r="W227" s="144">
        <f ca="1">IF(W$13="",0,CHOOSE(Detalhamento.OpçãoServiços,OFFSET(Import.PLQ,$A227-1,W$15-1,1,1),IF($E227&lt;&gt;1,IF(ISNUMBER(INDEX(Import.PLE,Detalhamento!$E227,Detalhamento!W$15)),IF(INDEX(Import.PLE,Detalhamento!$E227,Detalhamento!W$15)&lt;=mediçao,OFFSET(Import.PLQ,$A227-1,W$15-1,1,1),0),0),PLE!$AA$28*OFFSET(Import.PLQ,$A227-1,W$15-1,1,1)),IF($E227&lt;&gt;1,IF(ISNUMBER(INDEX(Import.PLE,Detalhamento!$E227,Detalhamento!W$15)),IF(INDEX(Import.PLE,Detalhamento!$E227,Detalhamento!W$15)&lt;=mediçao,0,OFFSET(Import.PLQ,$A227-1,W$15-1,1,1)),OFFSET(Import.PLQ,$A227-1,W$15-1,1,1)),(1-PLE!$AA$28)*OFFSET(Import.PLQ,$A227-1,W$15-1,1,1))))</f>
        <v>0</v>
      </c>
      <c r="X227" s="144">
        <f ca="1">IF(X$13="",0,CHOOSE(Detalhamento.OpçãoServiços,OFFSET(Import.PLQ,$A227-1,X$15-1,1,1),IF($E227&lt;&gt;1,IF(ISNUMBER(INDEX(Import.PLE,Detalhamento!$E227,Detalhamento!X$15)),IF(INDEX(Import.PLE,Detalhamento!$E227,Detalhamento!X$15)&lt;=mediçao,OFFSET(Import.PLQ,$A227-1,X$15-1,1,1),0),0),PLE!$AA$28*OFFSET(Import.PLQ,$A227-1,X$15-1,1,1)),IF($E227&lt;&gt;1,IF(ISNUMBER(INDEX(Import.PLE,Detalhamento!$E227,Detalhamento!X$15)),IF(INDEX(Import.PLE,Detalhamento!$E227,Detalhamento!X$15)&lt;=mediçao,0,OFFSET(Import.PLQ,$A227-1,X$15-1,1,1)),OFFSET(Import.PLQ,$A227-1,X$15-1,1,1)),(1-PLE!$AA$28)*OFFSET(Import.PLQ,$A227-1,X$15-1,1,1))))</f>
        <v>0</v>
      </c>
      <c r="Y227" s="144">
        <f ca="1">IF(Y$13="",0,CHOOSE(Detalhamento.OpçãoServiços,OFFSET(Import.PLQ,$A227-1,Y$15-1,1,1),IF($E227&lt;&gt;1,IF(ISNUMBER(INDEX(Import.PLE,Detalhamento!$E227,Detalhamento!Y$15)),IF(INDEX(Import.PLE,Detalhamento!$E227,Detalhamento!Y$15)&lt;=mediçao,OFFSET(Import.PLQ,$A227-1,Y$15-1,1,1),0),0),PLE!$AA$28*OFFSET(Import.PLQ,$A227-1,Y$15-1,1,1)),IF($E227&lt;&gt;1,IF(ISNUMBER(INDEX(Import.PLE,Detalhamento!$E227,Detalhamento!Y$15)),IF(INDEX(Import.PLE,Detalhamento!$E227,Detalhamento!Y$15)&lt;=mediçao,0,OFFSET(Import.PLQ,$A227-1,Y$15-1,1,1)),OFFSET(Import.PLQ,$A227-1,Y$15-1,1,1)),(1-PLE!$AA$28)*OFFSET(Import.PLQ,$A227-1,Y$15-1,1,1))))</f>
        <v>0</v>
      </c>
      <c r="Z227" s="144">
        <f ca="1">IF(Z$13="",0,CHOOSE(Detalhamento.OpçãoServiços,OFFSET(Import.PLQ,$A227-1,Z$15-1,1,1),IF($E227&lt;&gt;1,IF(ISNUMBER(INDEX(Import.PLE,Detalhamento!$E227,Detalhamento!Z$15)),IF(INDEX(Import.PLE,Detalhamento!$E227,Detalhamento!Z$15)&lt;=mediçao,OFFSET(Import.PLQ,$A227-1,Z$15-1,1,1),0),0),PLE!$AA$28*OFFSET(Import.PLQ,$A227-1,Z$15-1,1,1)),IF($E227&lt;&gt;1,IF(ISNUMBER(INDEX(Import.PLE,Detalhamento!$E227,Detalhamento!Z$15)),IF(INDEX(Import.PLE,Detalhamento!$E227,Detalhamento!Z$15)&lt;=mediçao,0,OFFSET(Import.PLQ,$A227-1,Z$15-1,1,1)),OFFSET(Import.PLQ,$A227-1,Z$15-1,1,1)),(1-PLE!$AA$28)*OFFSET(Import.PLQ,$A227-1,Z$15-1,1,1))))</f>
        <v>0</v>
      </c>
      <c r="AA227" s="144">
        <f ca="1">IF(AA$13="",0,CHOOSE(Detalhamento.OpçãoServiços,OFFSET(Import.PLQ,$A227-1,AA$15-1,1,1),IF($E227&lt;&gt;1,IF(ISNUMBER(INDEX(Import.PLE,Detalhamento!$E227,Detalhamento!AA$15)),IF(INDEX(Import.PLE,Detalhamento!$E227,Detalhamento!AA$15)&lt;=mediçao,OFFSET(Import.PLQ,$A227-1,AA$15-1,1,1),0),0),PLE!$AA$28*OFFSET(Import.PLQ,$A227-1,AA$15-1,1,1)),IF($E227&lt;&gt;1,IF(ISNUMBER(INDEX(Import.PLE,Detalhamento!$E227,Detalhamento!AA$15)),IF(INDEX(Import.PLE,Detalhamento!$E227,Detalhamento!AA$15)&lt;=mediçao,0,OFFSET(Import.PLQ,$A227-1,AA$15-1,1,1)),OFFSET(Import.PLQ,$A227-1,AA$15-1,1,1)),(1-PLE!$AA$28)*OFFSET(Import.PLQ,$A227-1,AA$15-1,1,1))))</f>
        <v>0</v>
      </c>
      <c r="AB227" s="144">
        <f ca="1">IF(AB$13="",0,CHOOSE(Detalhamento.OpçãoServiços,OFFSET(Import.PLQ,$A227-1,AB$15-1,1,1),IF($E227&lt;&gt;1,IF(ISNUMBER(INDEX(Import.PLE,Detalhamento!$E227,Detalhamento!AB$15)),IF(INDEX(Import.PLE,Detalhamento!$E227,Detalhamento!AB$15)&lt;=mediçao,OFFSET(Import.PLQ,$A227-1,AB$15-1,1,1),0),0),PLE!$AA$28*OFFSET(Import.PLQ,$A227-1,AB$15-1,1,1)),IF($E227&lt;&gt;1,IF(ISNUMBER(INDEX(Import.PLE,Detalhamento!$E227,Detalhamento!AB$15)),IF(INDEX(Import.PLE,Detalhamento!$E227,Detalhamento!AB$15)&lt;=mediçao,0,OFFSET(Import.PLQ,$A227-1,AB$15-1,1,1)),OFFSET(Import.PLQ,$A227-1,AB$15-1,1,1)),(1-PLE!$AA$28)*OFFSET(Import.PLQ,$A227-1,AB$15-1,1,1))))</f>
        <v>0</v>
      </c>
      <c r="AC227" s="144">
        <f ca="1">IF(AC$13="",0,CHOOSE(Detalhamento.OpçãoServiços,OFFSET(Import.PLQ,$A227-1,AC$15-1,1,1),IF($E227&lt;&gt;1,IF(ISNUMBER(INDEX(Import.PLE,Detalhamento!$E227,Detalhamento!AC$15)),IF(INDEX(Import.PLE,Detalhamento!$E227,Detalhamento!AC$15)&lt;=mediçao,OFFSET(Import.PLQ,$A227-1,AC$15-1,1,1),0),0),PLE!$AA$28*OFFSET(Import.PLQ,$A227-1,AC$15-1,1,1)),IF($E227&lt;&gt;1,IF(ISNUMBER(INDEX(Import.PLE,Detalhamento!$E227,Detalhamento!AC$15)),IF(INDEX(Import.PLE,Detalhamento!$E227,Detalhamento!AC$15)&lt;=mediçao,0,OFFSET(Import.PLQ,$A227-1,AC$15-1,1,1)),OFFSET(Import.PLQ,$A227-1,AC$15-1,1,1)),(1-PLE!$AA$28)*OFFSET(Import.PLQ,$A227-1,AC$15-1,1,1))))</f>
        <v>0</v>
      </c>
      <c r="AD227" s="144">
        <f ca="1">IF(AD$13="",0,CHOOSE(Detalhamento.OpçãoServiços,OFFSET(Import.PLQ,$A227-1,AD$15-1,1,1),IF($E227&lt;&gt;1,IF(ISNUMBER(INDEX(Import.PLE,Detalhamento!$E227,Detalhamento!AD$15)),IF(INDEX(Import.PLE,Detalhamento!$E227,Detalhamento!AD$15)&lt;=mediçao,OFFSET(Import.PLQ,$A227-1,AD$15-1,1,1),0),0),PLE!$AA$28*OFFSET(Import.PLQ,$A227-1,AD$15-1,1,1)),IF($E227&lt;&gt;1,IF(ISNUMBER(INDEX(Import.PLE,Detalhamento!$E227,Detalhamento!AD$15)),IF(INDEX(Import.PLE,Detalhamento!$E227,Detalhamento!AD$15)&lt;=mediçao,0,OFFSET(Import.PLQ,$A227-1,AD$15-1,1,1)),OFFSET(Import.PLQ,$A227-1,AD$15-1,1,1)),(1-PLE!$AA$28)*OFFSET(Import.PLQ,$A227-1,AD$15-1,1,1))))</f>
        <v>0</v>
      </c>
      <c r="AE227" s="144">
        <f ca="1">IF(AE$13="",0,CHOOSE(Detalhamento.OpçãoServiços,OFFSET(Import.PLQ,$A227-1,AE$15-1,1,1),IF($E227&lt;&gt;1,IF(ISNUMBER(INDEX(Import.PLE,Detalhamento!$E227,Detalhamento!AE$15)),IF(INDEX(Import.PLE,Detalhamento!$E227,Detalhamento!AE$15)&lt;=mediçao,OFFSET(Import.PLQ,$A227-1,AE$15-1,1,1),0),0),PLE!$AA$28*OFFSET(Import.PLQ,$A227-1,AE$15-1,1,1)),IF($E227&lt;&gt;1,IF(ISNUMBER(INDEX(Import.PLE,Detalhamento!$E227,Detalhamento!AE$15)),IF(INDEX(Import.PLE,Detalhamento!$E227,Detalhamento!AE$15)&lt;=mediçao,0,OFFSET(Import.PLQ,$A227-1,AE$15-1,1,1)),OFFSET(Import.PLQ,$A227-1,AE$15-1,1,1)),(1-PLE!$AA$28)*OFFSET(Import.PLQ,$A227-1,AE$15-1,1,1))))</f>
        <v>0</v>
      </c>
      <c r="AF227" s="144">
        <f ca="1">IF(AF$13="",0,CHOOSE(Detalhamento.OpçãoServiços,OFFSET(Import.PLQ,$A227-1,AF$15-1,1,1),IF($E227&lt;&gt;1,IF(ISNUMBER(INDEX(Import.PLE,Detalhamento!$E227,Detalhamento!AF$15)),IF(INDEX(Import.PLE,Detalhamento!$E227,Detalhamento!AF$15)&lt;=mediçao,OFFSET(Import.PLQ,$A227-1,AF$15-1,1,1),0),0),PLE!$AA$28*OFFSET(Import.PLQ,$A227-1,AF$15-1,1,1)),IF($E227&lt;&gt;1,IF(ISNUMBER(INDEX(Import.PLE,Detalhamento!$E227,Detalhamento!AF$15)),IF(INDEX(Import.PLE,Detalhamento!$E227,Detalhamento!AF$15)&lt;=mediçao,0,OFFSET(Import.PLQ,$A227-1,AF$15-1,1,1)),OFFSET(Import.PLQ,$A227-1,AF$15-1,1,1)),(1-PLE!$AA$28)*OFFSET(Import.PLQ,$A227-1,AF$15-1,1,1))))</f>
        <v>0</v>
      </c>
      <c r="AG227" s="144">
        <f ca="1">IF(AG$13="",0,CHOOSE(Detalhamento.OpçãoServiços,OFFSET(Import.PLQ,$A227-1,AG$15-1,1,1),IF($E227&lt;&gt;1,IF(ISNUMBER(INDEX(Import.PLE,Detalhamento!$E227,Detalhamento!AG$15)),IF(INDEX(Import.PLE,Detalhamento!$E227,Detalhamento!AG$15)&lt;=mediçao,OFFSET(Import.PLQ,$A227-1,AG$15-1,1,1),0),0),PLE!$AA$28*OFFSET(Import.PLQ,$A227-1,AG$15-1,1,1)),IF($E227&lt;&gt;1,IF(ISNUMBER(INDEX(Import.PLE,Detalhamento!$E227,Detalhamento!AG$15)),IF(INDEX(Import.PLE,Detalhamento!$E227,Detalhamento!AG$15)&lt;=mediçao,0,OFFSET(Import.PLQ,$A227-1,AG$15-1,1,1)),OFFSET(Import.PLQ,$A227-1,AG$15-1,1,1)),(1-PLE!$AA$28)*OFFSET(Import.PLQ,$A227-1,AG$15-1,1,1))))</f>
        <v>0</v>
      </c>
      <c r="AH227" s="144">
        <f ca="1">IF(AH$13="",0,CHOOSE(Detalhamento.OpçãoServiços,OFFSET(Import.PLQ,$A227-1,AH$15-1,1,1),IF($E227&lt;&gt;1,IF(ISNUMBER(INDEX(Import.PLE,Detalhamento!$E227,Detalhamento!AH$15)),IF(INDEX(Import.PLE,Detalhamento!$E227,Detalhamento!AH$15)&lt;=mediçao,OFFSET(Import.PLQ,$A227-1,AH$15-1,1,1),0),0),PLE!$AA$28*OFFSET(Import.PLQ,$A227-1,AH$15-1,1,1)),IF($E227&lt;&gt;1,IF(ISNUMBER(INDEX(Import.PLE,Detalhamento!$E227,Detalhamento!AH$15)),IF(INDEX(Import.PLE,Detalhamento!$E227,Detalhamento!AH$15)&lt;=mediçao,0,OFFSET(Import.PLQ,$A227-1,AH$15-1,1,1)),OFFSET(Import.PLQ,$A227-1,AH$15-1,1,1)),(1-PLE!$AA$28)*OFFSET(Import.PLQ,$A227-1,AH$15-1,1,1))))</f>
        <v>0</v>
      </c>
      <c r="AI227" s="144">
        <f ca="1">IF(AI$13="",0,CHOOSE(Detalhamento.OpçãoServiços,OFFSET(Import.PLQ,$A227-1,AI$15-1,1,1),IF($E227&lt;&gt;1,IF(ISNUMBER(INDEX(Import.PLE,Detalhamento!$E227,Detalhamento!AI$15)),IF(INDEX(Import.PLE,Detalhamento!$E227,Detalhamento!AI$15)&lt;=mediçao,OFFSET(Import.PLQ,$A227-1,AI$15-1,1,1),0),0),PLE!$AA$28*OFFSET(Import.PLQ,$A227-1,AI$15-1,1,1)),IF($E227&lt;&gt;1,IF(ISNUMBER(INDEX(Import.PLE,Detalhamento!$E227,Detalhamento!AI$15)),IF(INDEX(Import.PLE,Detalhamento!$E227,Detalhamento!AI$15)&lt;=mediçao,0,OFFSET(Import.PLQ,$A227-1,AI$15-1,1,1)),OFFSET(Import.PLQ,$A227-1,AI$15-1,1,1)),(1-PLE!$AA$28)*OFFSET(Import.PLQ,$A227-1,AI$15-1,1,1))))</f>
        <v>0</v>
      </c>
      <c r="AJ227" s="144">
        <f ca="1">IF(AJ$13="",0,CHOOSE(Detalhamento.OpçãoServiços,OFFSET(Import.PLQ,$A227-1,AJ$15-1,1,1),IF($E227&lt;&gt;1,IF(ISNUMBER(INDEX(Import.PLE,Detalhamento!$E227,Detalhamento!AJ$15)),IF(INDEX(Import.PLE,Detalhamento!$E227,Detalhamento!AJ$15)&lt;=mediçao,OFFSET(Import.PLQ,$A227-1,AJ$15-1,1,1),0),0),PLE!$AA$28*OFFSET(Import.PLQ,$A227-1,AJ$15-1,1,1)),IF($E227&lt;&gt;1,IF(ISNUMBER(INDEX(Import.PLE,Detalhamento!$E227,Detalhamento!AJ$15)),IF(INDEX(Import.PLE,Detalhamento!$E227,Detalhamento!AJ$15)&lt;=mediçao,0,OFFSET(Import.PLQ,$A227-1,AJ$15-1,1,1)),OFFSET(Import.PLQ,$A227-1,AJ$15-1,1,1)),(1-PLE!$AA$28)*OFFSET(Import.PLQ,$A227-1,AJ$15-1,1,1))))</f>
        <v>0</v>
      </c>
      <c r="AK227" s="144">
        <f ca="1">IF(AK$13="",0,CHOOSE(Detalhamento.OpçãoServiços,OFFSET(Import.PLQ,$A227-1,AK$15-1,1,1),IF($E227&lt;&gt;1,IF(ISNUMBER(INDEX(Import.PLE,Detalhamento!$E227,Detalhamento!AK$15)),IF(INDEX(Import.PLE,Detalhamento!$E227,Detalhamento!AK$15)&lt;=mediçao,OFFSET(Import.PLQ,$A227-1,AK$15-1,1,1),0),0),PLE!$AA$28*OFFSET(Import.PLQ,$A227-1,AK$15-1,1,1)),IF($E227&lt;&gt;1,IF(ISNUMBER(INDEX(Import.PLE,Detalhamento!$E227,Detalhamento!AK$15)),IF(INDEX(Import.PLE,Detalhamento!$E227,Detalhamento!AK$15)&lt;=mediçao,0,OFFSET(Import.PLQ,$A227-1,AK$15-1,1,1)),OFFSET(Import.PLQ,$A227-1,AK$15-1,1,1)),(1-PLE!$AA$28)*OFFSET(Import.PLQ,$A227-1,AK$15-1,1,1))))</f>
        <v>0</v>
      </c>
      <c r="AL227" s="144">
        <f ca="1">IF(AL$13="",0,CHOOSE(Detalhamento.OpçãoServiços,OFFSET(Import.PLQ,$A227-1,AL$15-1,1,1),IF($E227&lt;&gt;1,IF(ISNUMBER(INDEX(Import.PLE,Detalhamento!$E227,Detalhamento!AL$15)),IF(INDEX(Import.PLE,Detalhamento!$E227,Detalhamento!AL$15)&lt;=mediçao,OFFSET(Import.PLQ,$A227-1,AL$15-1,1,1),0),0),PLE!$AA$28*OFFSET(Import.PLQ,$A227-1,AL$15-1,1,1)),IF($E227&lt;&gt;1,IF(ISNUMBER(INDEX(Import.PLE,Detalhamento!$E227,Detalhamento!AL$15)),IF(INDEX(Import.PLE,Detalhamento!$E227,Detalhamento!AL$15)&lt;=mediçao,0,OFFSET(Import.PLQ,$A227-1,AL$15-1,1,1)),OFFSET(Import.PLQ,$A227-1,AL$15-1,1,1)),(1-PLE!$AA$28)*OFFSET(Import.PLQ,$A227-1,AL$15-1,1,1))))</f>
        <v>0</v>
      </c>
      <c r="AM227" s="144">
        <f ca="1">IF(AM$13="",0,CHOOSE(Detalhamento.OpçãoServiços,OFFSET(Import.PLQ,$A227-1,AM$15-1,1,1),IF($E227&lt;&gt;1,IF(ISNUMBER(INDEX(Import.PLE,Detalhamento!$E227,Detalhamento!AM$15)),IF(INDEX(Import.PLE,Detalhamento!$E227,Detalhamento!AM$15)&lt;=mediçao,OFFSET(Import.PLQ,$A227-1,AM$15-1,1,1),0),0),PLE!$AA$28*OFFSET(Import.PLQ,$A227-1,AM$15-1,1,1)),IF($E227&lt;&gt;1,IF(ISNUMBER(INDEX(Import.PLE,Detalhamento!$E227,Detalhamento!AM$15)),IF(INDEX(Import.PLE,Detalhamento!$E227,Detalhamento!AM$15)&lt;=mediçao,0,OFFSET(Import.PLQ,$A227-1,AM$15-1,1,1)),OFFSET(Import.PLQ,$A227-1,AM$15-1,1,1)),(1-PLE!$AA$28)*OFFSET(Import.PLQ,$A227-1,AM$15-1,1,1))))</f>
        <v>0</v>
      </c>
      <c r="AN227" s="144">
        <f ca="1">IF(AN$13="",0,CHOOSE(Detalhamento.OpçãoServiços,OFFSET(Import.PLQ,$A227-1,AN$15-1,1,1),IF($E227&lt;&gt;1,IF(ISNUMBER(INDEX(Import.PLE,Detalhamento!$E227,Detalhamento!AN$15)),IF(INDEX(Import.PLE,Detalhamento!$E227,Detalhamento!AN$15)&lt;=mediçao,OFFSET(Import.PLQ,$A227-1,AN$15-1,1,1),0),0),PLE!$AA$28*OFFSET(Import.PLQ,$A227-1,AN$15-1,1,1)),IF($E227&lt;&gt;1,IF(ISNUMBER(INDEX(Import.PLE,Detalhamento!$E227,Detalhamento!AN$15)),IF(INDEX(Import.PLE,Detalhamento!$E227,Detalhamento!AN$15)&lt;=mediçao,0,OFFSET(Import.PLQ,$A227-1,AN$15-1,1,1)),OFFSET(Import.PLQ,$A227-1,AN$15-1,1,1)),(1-PLE!$AA$28)*OFFSET(Import.PLQ,$A227-1,AN$15-1,1,1))))</f>
        <v>0</v>
      </c>
      <c r="AO227" s="144">
        <f ca="1">IF(AO$13="",0,CHOOSE(Detalhamento.OpçãoServiços,OFFSET(Import.PLQ,$A227-1,AO$15-1,1,1),IF($E227&lt;&gt;1,IF(ISNUMBER(INDEX(Import.PLE,Detalhamento!$E227,Detalhamento!AO$15)),IF(INDEX(Import.PLE,Detalhamento!$E227,Detalhamento!AO$15)&lt;=mediçao,OFFSET(Import.PLQ,$A227-1,AO$15-1,1,1),0),0),PLE!$AA$28*OFFSET(Import.PLQ,$A227-1,AO$15-1,1,1)),IF($E227&lt;&gt;1,IF(ISNUMBER(INDEX(Import.PLE,Detalhamento!$E227,Detalhamento!AO$15)),IF(INDEX(Import.PLE,Detalhamento!$E227,Detalhamento!AO$15)&lt;=mediçao,0,OFFSET(Import.PLQ,$A227-1,AO$15-1,1,1)),OFFSET(Import.PLQ,$A227-1,AO$15-1,1,1)),(1-PLE!$AA$28)*OFFSET(Import.PLQ,$A227-1,AO$15-1,1,1))))</f>
        <v>0</v>
      </c>
      <c r="AP227" s="144">
        <f ca="1">IF(AP$13="",0,CHOOSE(Detalhamento.OpçãoServiços,OFFSET(Import.PLQ,$A227-1,AP$15-1,1,1),IF($E227&lt;&gt;1,IF(ISNUMBER(INDEX(Import.PLE,Detalhamento!$E227,Detalhamento!AP$15)),IF(INDEX(Import.PLE,Detalhamento!$E227,Detalhamento!AP$15)&lt;=mediçao,OFFSET(Import.PLQ,$A227-1,AP$15-1,1,1),0),0),PLE!$AA$28*OFFSET(Import.PLQ,$A227-1,AP$15-1,1,1)),IF($E227&lt;&gt;1,IF(ISNUMBER(INDEX(Import.PLE,Detalhamento!$E227,Detalhamento!AP$15)),IF(INDEX(Import.PLE,Detalhamento!$E227,Detalhamento!AP$15)&lt;=mediçao,0,OFFSET(Import.PLQ,$A227-1,AP$15-1,1,1)),OFFSET(Import.PLQ,$A227-1,AP$15-1,1,1)),(1-PLE!$AA$28)*OFFSET(Import.PLQ,$A227-1,AP$15-1,1,1))))</f>
        <v>0</v>
      </c>
      <c r="AQ227" s="144">
        <f ca="1">IF(AQ$13="",0,CHOOSE(Detalhamento.OpçãoServiços,OFFSET(Import.PLQ,$A227-1,AQ$15-1,1,1),IF($E227&lt;&gt;1,IF(ISNUMBER(INDEX(Import.PLE,Detalhamento!$E227,Detalhamento!AQ$15)),IF(INDEX(Import.PLE,Detalhamento!$E227,Detalhamento!AQ$15)&lt;=mediçao,OFFSET(Import.PLQ,$A227-1,AQ$15-1,1,1),0),0),PLE!$AA$28*OFFSET(Import.PLQ,$A227-1,AQ$15-1,1,1)),IF($E227&lt;&gt;1,IF(ISNUMBER(INDEX(Import.PLE,Detalhamento!$E227,Detalhamento!AQ$15)),IF(INDEX(Import.PLE,Detalhamento!$E227,Detalhamento!AQ$15)&lt;=mediçao,0,OFFSET(Import.PLQ,$A227-1,AQ$15-1,1,1)),OFFSET(Import.PLQ,$A227-1,AQ$15-1,1,1)),(1-PLE!$AA$28)*OFFSET(Import.PLQ,$A227-1,AQ$15-1,1,1))))</f>
        <v>0</v>
      </c>
      <c r="AR227" s="144">
        <f ca="1">IF(AR$13="",0,CHOOSE(Detalhamento.OpçãoServiços,OFFSET(Import.PLQ,$A227-1,AR$15-1,1,1),IF($E227&lt;&gt;1,IF(ISNUMBER(INDEX(Import.PLE,Detalhamento!$E227,Detalhamento!AR$15)),IF(INDEX(Import.PLE,Detalhamento!$E227,Detalhamento!AR$15)&lt;=mediçao,OFFSET(Import.PLQ,$A227-1,AR$15-1,1,1),0),0),PLE!$AA$28*OFFSET(Import.PLQ,$A227-1,AR$15-1,1,1)),IF($E227&lt;&gt;1,IF(ISNUMBER(INDEX(Import.PLE,Detalhamento!$E227,Detalhamento!AR$15)),IF(INDEX(Import.PLE,Detalhamento!$E227,Detalhamento!AR$15)&lt;=mediçao,0,OFFSET(Import.PLQ,$A227-1,AR$15-1,1,1)),OFFSET(Import.PLQ,$A227-1,AR$15-1,1,1)),(1-PLE!$AA$28)*OFFSET(Import.PLQ,$A227-1,AR$15-1,1,1))))</f>
        <v>0</v>
      </c>
      <c r="AS227" s="144">
        <f ca="1">IF(AS$13="",0,CHOOSE(Detalhamento.OpçãoServiços,OFFSET(Import.PLQ,$A227-1,AS$15-1,1,1),IF($E227&lt;&gt;1,IF(ISNUMBER(INDEX(Import.PLE,Detalhamento!$E227,Detalhamento!AS$15)),IF(INDEX(Import.PLE,Detalhamento!$E227,Detalhamento!AS$15)&lt;=mediçao,OFFSET(Import.PLQ,$A227-1,AS$15-1,1,1),0),0),PLE!$AA$28*OFFSET(Import.PLQ,$A227-1,AS$15-1,1,1)),IF($E227&lt;&gt;1,IF(ISNUMBER(INDEX(Import.PLE,Detalhamento!$E227,Detalhamento!AS$15)),IF(INDEX(Import.PLE,Detalhamento!$E227,Detalhamento!AS$15)&lt;=mediçao,0,OFFSET(Import.PLQ,$A227-1,AS$15-1,1,1)),OFFSET(Import.PLQ,$A227-1,AS$15-1,1,1)),(1-PLE!$AA$28)*OFFSET(Import.PLQ,$A227-1,AS$15-1,1,1))))</f>
        <v>0</v>
      </c>
      <c r="AT227" s="144">
        <f ca="1">IF(AT$13="",0,CHOOSE(Detalhamento.OpçãoServiços,OFFSET(Import.PLQ,$A227-1,AT$15-1,1,1),IF($E227&lt;&gt;1,IF(ISNUMBER(INDEX(Import.PLE,Detalhamento!$E227,Detalhamento!AT$15)),IF(INDEX(Import.PLE,Detalhamento!$E227,Detalhamento!AT$15)&lt;=mediçao,OFFSET(Import.PLQ,$A227-1,AT$15-1,1,1),0),0),PLE!$AA$28*OFFSET(Import.PLQ,$A227-1,AT$15-1,1,1)),IF($E227&lt;&gt;1,IF(ISNUMBER(INDEX(Import.PLE,Detalhamento!$E227,Detalhamento!AT$15)),IF(INDEX(Import.PLE,Detalhamento!$E227,Detalhamento!AT$15)&lt;=mediçao,0,OFFSET(Import.PLQ,$A227-1,AT$15-1,1,1)),OFFSET(Import.PLQ,$A227-1,AT$15-1,1,1)),(1-PLE!$AA$28)*OFFSET(Import.PLQ,$A227-1,AT$15-1,1,1))))</f>
        <v>0</v>
      </c>
      <c r="AU227" s="144">
        <f ca="1">IF(AU$13="",0,CHOOSE(Detalhamento.OpçãoServiços,OFFSET(Import.PLQ,$A227-1,AU$15-1,1,1),IF($E227&lt;&gt;1,IF(ISNUMBER(INDEX(Import.PLE,Detalhamento!$E227,Detalhamento!AU$15)),IF(INDEX(Import.PLE,Detalhamento!$E227,Detalhamento!AU$15)&lt;=mediçao,OFFSET(Import.PLQ,$A227-1,AU$15-1,1,1),0),0),PLE!$AA$28*OFFSET(Import.PLQ,$A227-1,AU$15-1,1,1)),IF($E227&lt;&gt;1,IF(ISNUMBER(INDEX(Import.PLE,Detalhamento!$E227,Detalhamento!AU$15)),IF(INDEX(Import.PLE,Detalhamento!$E227,Detalhamento!AU$15)&lt;=mediçao,0,OFFSET(Import.PLQ,$A227-1,AU$15-1,1,1)),OFFSET(Import.PLQ,$A227-1,AU$15-1,1,1)),(1-PLE!$AA$28)*OFFSET(Import.PLQ,$A227-1,AU$15-1,1,1))))</f>
        <v>0</v>
      </c>
      <c r="AV227" s="144">
        <f ca="1">IF(AV$13="",0,CHOOSE(Detalhamento.OpçãoServiços,OFFSET(Import.PLQ,$A227-1,AV$15-1,1,1),IF($E227&lt;&gt;1,IF(ISNUMBER(INDEX(Import.PLE,Detalhamento!$E227,Detalhamento!AV$15)),IF(INDEX(Import.PLE,Detalhamento!$E227,Detalhamento!AV$15)&lt;=mediçao,OFFSET(Import.PLQ,$A227-1,AV$15-1,1,1),0),0),PLE!$AA$28*OFFSET(Import.PLQ,$A227-1,AV$15-1,1,1)),IF($E227&lt;&gt;1,IF(ISNUMBER(INDEX(Import.PLE,Detalhamento!$E227,Detalhamento!AV$15)),IF(INDEX(Import.PLE,Detalhamento!$E227,Detalhamento!AV$15)&lt;=mediçao,0,OFFSET(Import.PLQ,$A227-1,AV$15-1,1,1)),OFFSET(Import.PLQ,$A227-1,AV$15-1,1,1)),(1-PLE!$AA$28)*OFFSET(Import.PLQ,$A227-1,AV$15-1,1,1))))</f>
        <v>0</v>
      </c>
      <c r="AW227" s="144">
        <f ca="1">IF(AW$13="",0,CHOOSE(Detalhamento.OpçãoServiços,OFFSET(Import.PLQ,$A227-1,AW$15-1,1,1),IF($E227&lt;&gt;1,IF(ISNUMBER(INDEX(Import.PLE,Detalhamento!$E227,Detalhamento!AW$15)),IF(INDEX(Import.PLE,Detalhamento!$E227,Detalhamento!AW$15)&lt;=mediçao,OFFSET(Import.PLQ,$A227-1,AW$15-1,1,1),0),0),PLE!$AA$28*OFFSET(Import.PLQ,$A227-1,AW$15-1,1,1)),IF($E227&lt;&gt;1,IF(ISNUMBER(INDEX(Import.PLE,Detalhamento!$E227,Detalhamento!AW$15)),IF(INDEX(Import.PLE,Detalhamento!$E227,Detalhamento!AW$15)&lt;=mediçao,0,OFFSET(Import.PLQ,$A227-1,AW$15-1,1,1)),OFFSET(Import.PLQ,$A227-1,AW$15-1,1,1)),(1-PLE!$AA$28)*OFFSET(Import.PLQ,$A227-1,AW$15-1,1,1))))</f>
        <v>0</v>
      </c>
      <c r="AX227" s="144">
        <f ca="1">IF(AX$13="",0,CHOOSE(Detalhamento.OpçãoServiços,OFFSET(Import.PLQ,$A227-1,AX$15-1,1,1),IF($E227&lt;&gt;1,IF(ISNUMBER(INDEX(Import.PLE,Detalhamento!$E227,Detalhamento!AX$15)),IF(INDEX(Import.PLE,Detalhamento!$E227,Detalhamento!AX$15)&lt;=mediçao,OFFSET(Import.PLQ,$A227-1,AX$15-1,1,1),0),0),PLE!$AA$28*OFFSET(Import.PLQ,$A227-1,AX$15-1,1,1)),IF($E227&lt;&gt;1,IF(ISNUMBER(INDEX(Import.PLE,Detalhamento!$E227,Detalhamento!AX$15)),IF(INDEX(Import.PLE,Detalhamento!$E227,Detalhamento!AX$15)&lt;=mediçao,0,OFFSET(Import.PLQ,$A227-1,AX$15-1,1,1)),OFFSET(Import.PLQ,$A227-1,AX$15-1,1,1)),(1-PLE!$AA$28)*OFFSET(Import.PLQ,$A227-1,AX$15-1,1,1))))</f>
        <v>0</v>
      </c>
      <c r="AY227" s="144">
        <f ca="1">IF(AY$13="",0,CHOOSE(Detalhamento.OpçãoServiços,OFFSET(Import.PLQ,$A227-1,AY$15-1,1,1),IF($E227&lt;&gt;1,IF(ISNUMBER(INDEX(Import.PLE,Detalhamento!$E227,Detalhamento!AY$15)),IF(INDEX(Import.PLE,Detalhamento!$E227,Detalhamento!AY$15)&lt;=mediçao,OFFSET(Import.PLQ,$A227-1,AY$15-1,1,1),0),0),PLE!$AA$28*OFFSET(Import.PLQ,$A227-1,AY$15-1,1,1)),IF($E227&lt;&gt;1,IF(ISNUMBER(INDEX(Import.PLE,Detalhamento!$E227,Detalhamento!AY$15)),IF(INDEX(Import.PLE,Detalhamento!$E227,Detalhamento!AY$15)&lt;=mediçao,0,OFFSET(Import.PLQ,$A227-1,AY$15-1,1,1)),OFFSET(Import.PLQ,$A227-1,AY$15-1,1,1)),(1-PLE!$AA$28)*OFFSET(Import.PLQ,$A227-1,AY$15-1,1,1))))</f>
        <v>0</v>
      </c>
      <c r="AZ227" s="144">
        <f ca="1">IF(AZ$13="",0,CHOOSE(Detalhamento.OpçãoServiços,OFFSET(Import.PLQ,$A227-1,AZ$15-1,1,1),IF($E227&lt;&gt;1,IF(ISNUMBER(INDEX(Import.PLE,Detalhamento!$E227,Detalhamento!AZ$15)),IF(INDEX(Import.PLE,Detalhamento!$E227,Detalhamento!AZ$15)&lt;=mediçao,OFFSET(Import.PLQ,$A227-1,AZ$15-1,1,1),0),0),PLE!$AA$28*OFFSET(Import.PLQ,$A227-1,AZ$15-1,1,1)),IF($E227&lt;&gt;1,IF(ISNUMBER(INDEX(Import.PLE,Detalhamento!$E227,Detalhamento!AZ$15)),IF(INDEX(Import.PLE,Detalhamento!$E227,Detalhamento!AZ$15)&lt;=mediçao,0,OFFSET(Import.PLQ,$A227-1,AZ$15-1,1,1)),OFFSET(Import.PLQ,$A227-1,AZ$15-1,1,1)),(1-PLE!$AA$28)*OFFSET(Import.PLQ,$A227-1,AZ$15-1,1,1))))</f>
        <v>0</v>
      </c>
      <c r="BA227" s="144">
        <f ca="1">IF(BA$13="",0,CHOOSE(Detalhamento.OpçãoServiços,OFFSET(Import.PLQ,$A227-1,BA$15-1,1,1),IF($E227&lt;&gt;1,IF(ISNUMBER(INDEX(Import.PLE,Detalhamento!$E227,Detalhamento!BA$15)),IF(INDEX(Import.PLE,Detalhamento!$E227,Detalhamento!BA$15)&lt;=mediçao,OFFSET(Import.PLQ,$A227-1,BA$15-1,1,1),0),0),PLE!$AA$28*OFFSET(Import.PLQ,$A227-1,BA$15-1,1,1)),IF($E227&lt;&gt;1,IF(ISNUMBER(INDEX(Import.PLE,Detalhamento!$E227,Detalhamento!BA$15)),IF(INDEX(Import.PLE,Detalhamento!$E227,Detalhamento!BA$15)&lt;=mediçao,0,OFFSET(Import.PLQ,$A227-1,BA$15-1,1,1)),OFFSET(Import.PLQ,$A227-1,BA$15-1,1,1)),(1-PLE!$AA$28)*OFFSET(Import.PLQ,$A227-1,BA$15-1,1,1))))</f>
        <v>0</v>
      </c>
      <c r="BB227" s="144">
        <f ca="1">IF(BB$13="",0,CHOOSE(Detalhamento.OpçãoServiços,OFFSET(Import.PLQ,$A227-1,BB$15-1,1,1),IF($E227&lt;&gt;1,IF(ISNUMBER(INDEX(Import.PLE,Detalhamento!$E227,Detalhamento!BB$15)),IF(INDEX(Import.PLE,Detalhamento!$E227,Detalhamento!BB$15)&lt;=mediçao,OFFSET(Import.PLQ,$A227-1,BB$15-1,1,1),0),0),PLE!$AA$28*OFFSET(Import.PLQ,$A227-1,BB$15-1,1,1)),IF($E227&lt;&gt;1,IF(ISNUMBER(INDEX(Import.PLE,Detalhamento!$E227,Detalhamento!BB$15)),IF(INDEX(Import.PLE,Detalhamento!$E227,Detalhamento!BB$15)&lt;=mediçao,0,OFFSET(Import.PLQ,$A227-1,BB$15-1,1,1)),OFFSET(Import.PLQ,$A227-1,BB$15-1,1,1)),(1-PLE!$AA$28)*OFFSET(Import.PLQ,$A227-1,BB$15-1,1,1))))</f>
        <v>0</v>
      </c>
      <c r="BC227" s="144">
        <f ca="1">IF(BC$13="",0,CHOOSE(Detalhamento.OpçãoServiços,OFFSET(Import.PLQ,$A227-1,BC$15-1,1,1),IF($E227&lt;&gt;1,IF(ISNUMBER(INDEX(Import.PLE,Detalhamento!$E227,Detalhamento!BC$15)),IF(INDEX(Import.PLE,Detalhamento!$E227,Detalhamento!BC$15)&lt;=mediçao,OFFSET(Import.PLQ,$A227-1,BC$15-1,1,1),0),0),PLE!$AA$28*OFFSET(Import.PLQ,$A227-1,BC$15-1,1,1)),IF($E227&lt;&gt;1,IF(ISNUMBER(INDEX(Import.PLE,Detalhamento!$E227,Detalhamento!BC$15)),IF(INDEX(Import.PLE,Detalhamento!$E227,Detalhamento!BC$15)&lt;=mediçao,0,OFFSET(Import.PLQ,$A227-1,BC$15-1,1,1)),OFFSET(Import.PLQ,$A227-1,BC$15-1,1,1)),(1-PLE!$AA$28)*OFFSET(Import.PLQ,$A227-1,BC$15-1,1,1))))</f>
        <v>0</v>
      </c>
      <c r="BD227" s="144">
        <f ca="1">IF(BD$13="",0,CHOOSE(Detalhamento.OpçãoServiços,OFFSET(Import.PLQ,$A227-1,BD$15-1,1,1),IF($E227&lt;&gt;1,IF(ISNUMBER(INDEX(Import.PLE,Detalhamento!$E227,Detalhamento!BD$15)),IF(INDEX(Import.PLE,Detalhamento!$E227,Detalhamento!BD$15)&lt;=mediçao,OFFSET(Import.PLQ,$A227-1,BD$15-1,1,1),0),0),PLE!$AA$28*OFFSET(Import.PLQ,$A227-1,BD$15-1,1,1)),IF($E227&lt;&gt;1,IF(ISNUMBER(INDEX(Import.PLE,Detalhamento!$E227,Detalhamento!BD$15)),IF(INDEX(Import.PLE,Detalhamento!$E227,Detalhamento!BD$15)&lt;=mediçao,0,OFFSET(Import.PLQ,$A227-1,BD$15-1,1,1)),OFFSET(Import.PLQ,$A227-1,BD$15-1,1,1)),(1-PLE!$AA$28)*OFFSET(Import.PLQ,$A227-1,BD$15-1,1,1))))</f>
        <v>0</v>
      </c>
      <c r="BE227" s="144">
        <f ca="1">IF(BE$13="",0,CHOOSE(Detalhamento.OpçãoServiços,OFFSET(Import.PLQ,$A227-1,BE$15-1,1,1),IF($E227&lt;&gt;1,IF(ISNUMBER(INDEX(Import.PLE,Detalhamento!$E227,Detalhamento!BE$15)),IF(INDEX(Import.PLE,Detalhamento!$E227,Detalhamento!BE$15)&lt;=mediçao,OFFSET(Import.PLQ,$A227-1,BE$15-1,1,1),0),0),PLE!$AA$28*OFFSET(Import.PLQ,$A227-1,BE$15-1,1,1)),IF($E227&lt;&gt;1,IF(ISNUMBER(INDEX(Import.PLE,Detalhamento!$E227,Detalhamento!BE$15)),IF(INDEX(Import.PLE,Detalhamento!$E227,Detalhamento!BE$15)&lt;=mediçao,0,OFFSET(Import.PLQ,$A227-1,BE$15-1,1,1)),OFFSET(Import.PLQ,$A227-1,BE$15-1,1,1)),(1-PLE!$AA$28)*OFFSET(Import.PLQ,$A227-1,BE$15-1,1,1))))</f>
        <v>0</v>
      </c>
      <c r="BF227" s="144">
        <f ca="1">IF(BF$13="",0,CHOOSE(Detalhamento.OpçãoServiços,OFFSET(Import.PLQ,$A227-1,BF$15-1,1,1),IF($E227&lt;&gt;1,IF(ISNUMBER(INDEX(Import.PLE,Detalhamento!$E227,Detalhamento!BF$15)),IF(INDEX(Import.PLE,Detalhamento!$E227,Detalhamento!BF$15)&lt;=mediçao,OFFSET(Import.PLQ,$A227-1,BF$15-1,1,1),0),0),PLE!$AA$28*OFFSET(Import.PLQ,$A227-1,BF$15-1,1,1)),IF($E227&lt;&gt;1,IF(ISNUMBER(INDEX(Import.PLE,Detalhamento!$E227,Detalhamento!BF$15)),IF(INDEX(Import.PLE,Detalhamento!$E227,Detalhamento!BF$15)&lt;=mediçao,0,OFFSET(Import.PLQ,$A227-1,BF$15-1,1,1)),OFFSET(Import.PLQ,$A227-1,BF$15-1,1,1)),(1-PLE!$AA$28)*OFFSET(Import.PLQ,$A227-1,BF$15-1,1,1))))</f>
        <v>0</v>
      </c>
      <c r="BG227" s="144">
        <f ca="1">IF(BG$13="",0,CHOOSE(Detalhamento.OpçãoServiços,OFFSET(Import.PLQ,$A227-1,BG$15-1,1,1),IF($E227&lt;&gt;1,IF(ISNUMBER(INDEX(Import.PLE,Detalhamento!$E227,Detalhamento!BG$15)),IF(INDEX(Import.PLE,Detalhamento!$E227,Detalhamento!BG$15)&lt;=mediçao,OFFSET(Import.PLQ,$A227-1,BG$15-1,1,1),0),0),PLE!$AA$28*OFFSET(Import.PLQ,$A227-1,BG$15-1,1,1)),IF($E227&lt;&gt;1,IF(ISNUMBER(INDEX(Import.PLE,Detalhamento!$E227,Detalhamento!BG$15)),IF(INDEX(Import.PLE,Detalhamento!$E227,Detalhamento!BG$15)&lt;=mediçao,0,OFFSET(Import.PLQ,$A227-1,BG$15-1,1,1)),OFFSET(Import.PLQ,$A227-1,BG$15-1,1,1)),(1-PLE!$AA$28)*OFFSET(Import.PLQ,$A227-1,BG$15-1,1,1))))</f>
        <v>0</v>
      </c>
      <c r="BH227" s="144">
        <f ca="1">IF(BH$13="",0,CHOOSE(Detalhamento.OpçãoServiços,OFFSET(Import.PLQ,$A227-1,BH$15-1,1,1),IF($E227&lt;&gt;1,IF(ISNUMBER(INDEX(Import.PLE,Detalhamento!$E227,Detalhamento!BH$15)),IF(INDEX(Import.PLE,Detalhamento!$E227,Detalhamento!BH$15)&lt;=mediçao,OFFSET(Import.PLQ,$A227-1,BH$15-1,1,1),0),0),PLE!$AA$28*OFFSET(Import.PLQ,$A227-1,BH$15-1,1,1)),IF($E227&lt;&gt;1,IF(ISNUMBER(INDEX(Import.PLE,Detalhamento!$E227,Detalhamento!BH$15)),IF(INDEX(Import.PLE,Detalhamento!$E227,Detalhamento!BH$15)&lt;=mediçao,0,OFFSET(Import.PLQ,$A227-1,BH$15-1,1,1)),OFFSET(Import.PLQ,$A227-1,BH$15-1,1,1)),(1-PLE!$AA$28)*OFFSET(Import.PLQ,$A227-1,BH$15-1,1,1))))</f>
        <v>0</v>
      </c>
      <c r="BI227" s="144">
        <f ca="1">IF(BI$13="",0,CHOOSE(Detalhamento.OpçãoServiços,OFFSET(Import.PLQ,$A227-1,BI$15-1,1,1),IF($E227&lt;&gt;1,IF(ISNUMBER(INDEX(Import.PLE,Detalhamento!$E227,Detalhamento!BI$15)),IF(INDEX(Import.PLE,Detalhamento!$E227,Detalhamento!BI$15)&lt;=mediçao,OFFSET(Import.PLQ,$A227-1,BI$15-1,1,1),0),0),PLE!$AA$28*OFFSET(Import.PLQ,$A227-1,BI$15-1,1,1)),IF($E227&lt;&gt;1,IF(ISNUMBER(INDEX(Import.PLE,Detalhamento!$E227,Detalhamento!BI$15)),IF(INDEX(Import.PLE,Detalhamento!$E227,Detalhamento!BI$15)&lt;=mediçao,0,OFFSET(Import.PLQ,$A227-1,BI$15-1,1,1)),OFFSET(Import.PLQ,$A227-1,BI$15-1,1,1)),(1-PLE!$AA$28)*OFFSET(Import.PLQ,$A227-1,BI$15-1,1,1))))</f>
        <v>0</v>
      </c>
    </row>
    <row r="228" spans="1:61" ht="10.5" x14ac:dyDescent="0.25">
      <c r="A228" s="155">
        <v>301</v>
      </c>
      <c r="B228" s="21" t="str">
        <f t="shared" ca="1" si="33"/>
        <v>Evento</v>
      </c>
      <c r="E228" s="153">
        <f t="shared" ca="1" si="34"/>
        <v>27</v>
      </c>
      <c r="F228" s="154">
        <f t="shared" ca="1" si="35"/>
        <v>270000</v>
      </c>
      <c r="G228" s="154" t="str">
        <f t="shared" ca="1" si="38"/>
        <v>Evento</v>
      </c>
      <c r="H228" s="182" t="str">
        <f t="shared" ca="1" si="38"/>
        <v>Ban/Vest - INSTALAÇÃO HIDRÁULICA</v>
      </c>
      <c r="I228" s="37" t="str">
        <f t="shared" ca="1" si="36"/>
        <v>R$</v>
      </c>
      <c r="J228" s="144">
        <f t="shared" ca="1" si="37"/>
        <v>3709.8599999999997</v>
      </c>
      <c r="K228" s="67"/>
      <c r="L228" s="144">
        <f ca="1">IF(L$13="",0,CHOOSE(Detalhamento.OpçãoServiços,OFFSET(Import.PLQ,$A228-1,L$15-1,1,1),IF($E228&lt;&gt;1,IF(ISNUMBER(INDEX(Import.PLE,Detalhamento!$E228,Detalhamento!L$15)),IF(INDEX(Import.PLE,Detalhamento!$E228,Detalhamento!L$15)&lt;=mediçao,OFFSET(Import.PLQ,$A228-1,L$15-1,1,1),0),0),PLE!$AA$28*OFFSET(Import.PLQ,$A228-1,L$15-1,1,1)),IF($E228&lt;&gt;1,IF(ISNUMBER(INDEX(Import.PLE,Detalhamento!$E228,Detalhamento!L$15)),IF(INDEX(Import.PLE,Detalhamento!$E228,Detalhamento!L$15)&lt;=mediçao,0,OFFSET(Import.PLQ,$A228-1,L$15-1,1,1)),OFFSET(Import.PLQ,$A228-1,L$15-1,1,1)),(1-PLE!$AA$28)*OFFSET(Import.PLQ,$A228-1,L$15-1,1,1))))</f>
        <v>3709.8599999999997</v>
      </c>
      <c r="M228" s="144">
        <f ca="1">IF(M$13="",0,CHOOSE(Detalhamento.OpçãoServiços,OFFSET(Import.PLQ,$A228-1,M$15-1,1,1),IF($E228&lt;&gt;1,IF(ISNUMBER(INDEX(Import.PLE,Detalhamento!$E228,Detalhamento!M$15)),IF(INDEX(Import.PLE,Detalhamento!$E228,Detalhamento!M$15)&lt;=mediçao,OFFSET(Import.PLQ,$A228-1,M$15-1,1,1),0),0),PLE!$AA$28*OFFSET(Import.PLQ,$A228-1,M$15-1,1,1)),IF($E228&lt;&gt;1,IF(ISNUMBER(INDEX(Import.PLE,Detalhamento!$E228,Detalhamento!M$15)),IF(INDEX(Import.PLE,Detalhamento!$E228,Detalhamento!M$15)&lt;=mediçao,0,OFFSET(Import.PLQ,$A228-1,M$15-1,1,1)),OFFSET(Import.PLQ,$A228-1,M$15-1,1,1)),(1-PLE!$AA$28)*OFFSET(Import.PLQ,$A228-1,M$15-1,1,1))))</f>
        <v>0</v>
      </c>
      <c r="N228" s="144">
        <f ca="1">IF(N$13="",0,CHOOSE(Detalhamento.OpçãoServiços,OFFSET(Import.PLQ,$A228-1,N$15-1,1,1),IF($E228&lt;&gt;1,IF(ISNUMBER(INDEX(Import.PLE,Detalhamento!$E228,Detalhamento!N$15)),IF(INDEX(Import.PLE,Detalhamento!$E228,Detalhamento!N$15)&lt;=mediçao,OFFSET(Import.PLQ,$A228-1,N$15-1,1,1),0),0),PLE!$AA$28*OFFSET(Import.PLQ,$A228-1,N$15-1,1,1)),IF($E228&lt;&gt;1,IF(ISNUMBER(INDEX(Import.PLE,Detalhamento!$E228,Detalhamento!N$15)),IF(INDEX(Import.PLE,Detalhamento!$E228,Detalhamento!N$15)&lt;=mediçao,0,OFFSET(Import.PLQ,$A228-1,N$15-1,1,1)),OFFSET(Import.PLQ,$A228-1,N$15-1,1,1)),(1-PLE!$AA$28)*OFFSET(Import.PLQ,$A228-1,N$15-1,1,1))))</f>
        <v>0</v>
      </c>
      <c r="O228" s="144">
        <f ca="1">IF(O$13="",0,CHOOSE(Detalhamento.OpçãoServiços,OFFSET(Import.PLQ,$A228-1,O$15-1,1,1),IF($E228&lt;&gt;1,IF(ISNUMBER(INDEX(Import.PLE,Detalhamento!$E228,Detalhamento!O$15)),IF(INDEX(Import.PLE,Detalhamento!$E228,Detalhamento!O$15)&lt;=mediçao,OFFSET(Import.PLQ,$A228-1,O$15-1,1,1),0),0),PLE!$AA$28*OFFSET(Import.PLQ,$A228-1,O$15-1,1,1)),IF($E228&lt;&gt;1,IF(ISNUMBER(INDEX(Import.PLE,Detalhamento!$E228,Detalhamento!O$15)),IF(INDEX(Import.PLE,Detalhamento!$E228,Detalhamento!O$15)&lt;=mediçao,0,OFFSET(Import.PLQ,$A228-1,O$15-1,1,1)),OFFSET(Import.PLQ,$A228-1,O$15-1,1,1)),(1-PLE!$AA$28)*OFFSET(Import.PLQ,$A228-1,O$15-1,1,1))))</f>
        <v>0</v>
      </c>
      <c r="P228" s="144">
        <f ca="1">IF(P$13="",0,CHOOSE(Detalhamento.OpçãoServiços,OFFSET(Import.PLQ,$A228-1,P$15-1,1,1),IF($E228&lt;&gt;1,IF(ISNUMBER(INDEX(Import.PLE,Detalhamento!$E228,Detalhamento!P$15)),IF(INDEX(Import.PLE,Detalhamento!$E228,Detalhamento!P$15)&lt;=mediçao,OFFSET(Import.PLQ,$A228-1,P$15-1,1,1),0),0),PLE!$AA$28*OFFSET(Import.PLQ,$A228-1,P$15-1,1,1)),IF($E228&lt;&gt;1,IF(ISNUMBER(INDEX(Import.PLE,Detalhamento!$E228,Detalhamento!P$15)),IF(INDEX(Import.PLE,Detalhamento!$E228,Detalhamento!P$15)&lt;=mediçao,0,OFFSET(Import.PLQ,$A228-1,P$15-1,1,1)),OFFSET(Import.PLQ,$A228-1,P$15-1,1,1)),(1-PLE!$AA$28)*OFFSET(Import.PLQ,$A228-1,P$15-1,1,1))))</f>
        <v>0</v>
      </c>
      <c r="Q228" s="144">
        <f ca="1">IF(Q$13="",0,CHOOSE(Detalhamento.OpçãoServiços,OFFSET(Import.PLQ,$A228-1,Q$15-1,1,1),IF($E228&lt;&gt;1,IF(ISNUMBER(INDEX(Import.PLE,Detalhamento!$E228,Detalhamento!Q$15)),IF(INDEX(Import.PLE,Detalhamento!$E228,Detalhamento!Q$15)&lt;=mediçao,OFFSET(Import.PLQ,$A228-1,Q$15-1,1,1),0),0),PLE!$AA$28*OFFSET(Import.PLQ,$A228-1,Q$15-1,1,1)),IF($E228&lt;&gt;1,IF(ISNUMBER(INDEX(Import.PLE,Detalhamento!$E228,Detalhamento!Q$15)),IF(INDEX(Import.PLE,Detalhamento!$E228,Detalhamento!Q$15)&lt;=mediçao,0,OFFSET(Import.PLQ,$A228-1,Q$15-1,1,1)),OFFSET(Import.PLQ,$A228-1,Q$15-1,1,1)),(1-PLE!$AA$28)*OFFSET(Import.PLQ,$A228-1,Q$15-1,1,1))))</f>
        <v>0</v>
      </c>
      <c r="R228" s="144">
        <f ca="1">IF(R$13="",0,CHOOSE(Detalhamento.OpçãoServiços,OFFSET(Import.PLQ,$A228-1,R$15-1,1,1),IF($E228&lt;&gt;1,IF(ISNUMBER(INDEX(Import.PLE,Detalhamento!$E228,Detalhamento!R$15)),IF(INDEX(Import.PLE,Detalhamento!$E228,Detalhamento!R$15)&lt;=mediçao,OFFSET(Import.PLQ,$A228-1,R$15-1,1,1),0),0),PLE!$AA$28*OFFSET(Import.PLQ,$A228-1,R$15-1,1,1)),IF($E228&lt;&gt;1,IF(ISNUMBER(INDEX(Import.PLE,Detalhamento!$E228,Detalhamento!R$15)),IF(INDEX(Import.PLE,Detalhamento!$E228,Detalhamento!R$15)&lt;=mediçao,0,OFFSET(Import.PLQ,$A228-1,R$15-1,1,1)),OFFSET(Import.PLQ,$A228-1,R$15-1,1,1)),(1-PLE!$AA$28)*OFFSET(Import.PLQ,$A228-1,R$15-1,1,1))))</f>
        <v>0</v>
      </c>
      <c r="S228" s="144">
        <f ca="1">IF(S$13="",0,CHOOSE(Detalhamento.OpçãoServiços,OFFSET(Import.PLQ,$A228-1,S$15-1,1,1),IF($E228&lt;&gt;1,IF(ISNUMBER(INDEX(Import.PLE,Detalhamento!$E228,Detalhamento!S$15)),IF(INDEX(Import.PLE,Detalhamento!$E228,Detalhamento!S$15)&lt;=mediçao,OFFSET(Import.PLQ,$A228-1,S$15-1,1,1),0),0),PLE!$AA$28*OFFSET(Import.PLQ,$A228-1,S$15-1,1,1)),IF($E228&lt;&gt;1,IF(ISNUMBER(INDEX(Import.PLE,Detalhamento!$E228,Detalhamento!S$15)),IF(INDEX(Import.PLE,Detalhamento!$E228,Detalhamento!S$15)&lt;=mediçao,0,OFFSET(Import.PLQ,$A228-1,S$15-1,1,1)),OFFSET(Import.PLQ,$A228-1,S$15-1,1,1)),(1-PLE!$AA$28)*OFFSET(Import.PLQ,$A228-1,S$15-1,1,1))))</f>
        <v>0</v>
      </c>
      <c r="T228" s="144">
        <f ca="1">IF(T$13="",0,CHOOSE(Detalhamento.OpçãoServiços,OFFSET(Import.PLQ,$A228-1,T$15-1,1,1),IF($E228&lt;&gt;1,IF(ISNUMBER(INDEX(Import.PLE,Detalhamento!$E228,Detalhamento!T$15)),IF(INDEX(Import.PLE,Detalhamento!$E228,Detalhamento!T$15)&lt;=mediçao,OFFSET(Import.PLQ,$A228-1,T$15-1,1,1),0),0),PLE!$AA$28*OFFSET(Import.PLQ,$A228-1,T$15-1,1,1)),IF($E228&lt;&gt;1,IF(ISNUMBER(INDEX(Import.PLE,Detalhamento!$E228,Detalhamento!T$15)),IF(INDEX(Import.PLE,Detalhamento!$E228,Detalhamento!T$15)&lt;=mediçao,0,OFFSET(Import.PLQ,$A228-1,T$15-1,1,1)),OFFSET(Import.PLQ,$A228-1,T$15-1,1,1)),(1-PLE!$AA$28)*OFFSET(Import.PLQ,$A228-1,T$15-1,1,1))))</f>
        <v>0</v>
      </c>
      <c r="U228" s="144">
        <f ca="1">IF(U$13="",0,CHOOSE(Detalhamento.OpçãoServiços,OFFSET(Import.PLQ,$A228-1,U$15-1,1,1),IF($E228&lt;&gt;1,IF(ISNUMBER(INDEX(Import.PLE,Detalhamento!$E228,Detalhamento!U$15)),IF(INDEX(Import.PLE,Detalhamento!$E228,Detalhamento!U$15)&lt;=mediçao,OFFSET(Import.PLQ,$A228-1,U$15-1,1,1),0),0),PLE!$AA$28*OFFSET(Import.PLQ,$A228-1,U$15-1,1,1)),IF($E228&lt;&gt;1,IF(ISNUMBER(INDEX(Import.PLE,Detalhamento!$E228,Detalhamento!U$15)),IF(INDEX(Import.PLE,Detalhamento!$E228,Detalhamento!U$15)&lt;=mediçao,0,OFFSET(Import.PLQ,$A228-1,U$15-1,1,1)),OFFSET(Import.PLQ,$A228-1,U$15-1,1,1)),(1-PLE!$AA$28)*OFFSET(Import.PLQ,$A228-1,U$15-1,1,1))))</f>
        <v>0</v>
      </c>
      <c r="V228" s="144">
        <f ca="1">IF(V$13="",0,CHOOSE(Detalhamento.OpçãoServiços,OFFSET(Import.PLQ,$A228-1,V$15-1,1,1),IF($E228&lt;&gt;1,IF(ISNUMBER(INDEX(Import.PLE,Detalhamento!$E228,Detalhamento!V$15)),IF(INDEX(Import.PLE,Detalhamento!$E228,Detalhamento!V$15)&lt;=mediçao,OFFSET(Import.PLQ,$A228-1,V$15-1,1,1),0),0),PLE!$AA$28*OFFSET(Import.PLQ,$A228-1,V$15-1,1,1)),IF($E228&lt;&gt;1,IF(ISNUMBER(INDEX(Import.PLE,Detalhamento!$E228,Detalhamento!V$15)),IF(INDEX(Import.PLE,Detalhamento!$E228,Detalhamento!V$15)&lt;=mediçao,0,OFFSET(Import.PLQ,$A228-1,V$15-1,1,1)),OFFSET(Import.PLQ,$A228-1,V$15-1,1,1)),(1-PLE!$AA$28)*OFFSET(Import.PLQ,$A228-1,V$15-1,1,1))))</f>
        <v>0</v>
      </c>
      <c r="W228" s="144">
        <f ca="1">IF(W$13="",0,CHOOSE(Detalhamento.OpçãoServiços,OFFSET(Import.PLQ,$A228-1,W$15-1,1,1),IF($E228&lt;&gt;1,IF(ISNUMBER(INDEX(Import.PLE,Detalhamento!$E228,Detalhamento!W$15)),IF(INDEX(Import.PLE,Detalhamento!$E228,Detalhamento!W$15)&lt;=mediçao,OFFSET(Import.PLQ,$A228-1,W$15-1,1,1),0),0),PLE!$AA$28*OFFSET(Import.PLQ,$A228-1,W$15-1,1,1)),IF($E228&lt;&gt;1,IF(ISNUMBER(INDEX(Import.PLE,Detalhamento!$E228,Detalhamento!W$15)),IF(INDEX(Import.PLE,Detalhamento!$E228,Detalhamento!W$15)&lt;=mediçao,0,OFFSET(Import.PLQ,$A228-1,W$15-1,1,1)),OFFSET(Import.PLQ,$A228-1,W$15-1,1,1)),(1-PLE!$AA$28)*OFFSET(Import.PLQ,$A228-1,W$15-1,1,1))))</f>
        <v>0</v>
      </c>
      <c r="X228" s="144">
        <f ca="1">IF(X$13="",0,CHOOSE(Detalhamento.OpçãoServiços,OFFSET(Import.PLQ,$A228-1,X$15-1,1,1),IF($E228&lt;&gt;1,IF(ISNUMBER(INDEX(Import.PLE,Detalhamento!$E228,Detalhamento!X$15)),IF(INDEX(Import.PLE,Detalhamento!$E228,Detalhamento!X$15)&lt;=mediçao,OFFSET(Import.PLQ,$A228-1,X$15-1,1,1),0),0),PLE!$AA$28*OFFSET(Import.PLQ,$A228-1,X$15-1,1,1)),IF($E228&lt;&gt;1,IF(ISNUMBER(INDEX(Import.PLE,Detalhamento!$E228,Detalhamento!X$15)),IF(INDEX(Import.PLE,Detalhamento!$E228,Detalhamento!X$15)&lt;=mediçao,0,OFFSET(Import.PLQ,$A228-1,X$15-1,1,1)),OFFSET(Import.PLQ,$A228-1,X$15-1,1,1)),(1-PLE!$AA$28)*OFFSET(Import.PLQ,$A228-1,X$15-1,1,1))))</f>
        <v>0</v>
      </c>
      <c r="Y228" s="144">
        <f ca="1">IF(Y$13="",0,CHOOSE(Detalhamento.OpçãoServiços,OFFSET(Import.PLQ,$A228-1,Y$15-1,1,1),IF($E228&lt;&gt;1,IF(ISNUMBER(INDEX(Import.PLE,Detalhamento!$E228,Detalhamento!Y$15)),IF(INDEX(Import.PLE,Detalhamento!$E228,Detalhamento!Y$15)&lt;=mediçao,OFFSET(Import.PLQ,$A228-1,Y$15-1,1,1),0),0),PLE!$AA$28*OFFSET(Import.PLQ,$A228-1,Y$15-1,1,1)),IF($E228&lt;&gt;1,IF(ISNUMBER(INDEX(Import.PLE,Detalhamento!$E228,Detalhamento!Y$15)),IF(INDEX(Import.PLE,Detalhamento!$E228,Detalhamento!Y$15)&lt;=mediçao,0,OFFSET(Import.PLQ,$A228-1,Y$15-1,1,1)),OFFSET(Import.PLQ,$A228-1,Y$15-1,1,1)),(1-PLE!$AA$28)*OFFSET(Import.PLQ,$A228-1,Y$15-1,1,1))))</f>
        <v>0</v>
      </c>
      <c r="Z228" s="144">
        <f ca="1">IF(Z$13="",0,CHOOSE(Detalhamento.OpçãoServiços,OFFSET(Import.PLQ,$A228-1,Z$15-1,1,1),IF($E228&lt;&gt;1,IF(ISNUMBER(INDEX(Import.PLE,Detalhamento!$E228,Detalhamento!Z$15)),IF(INDEX(Import.PLE,Detalhamento!$E228,Detalhamento!Z$15)&lt;=mediçao,OFFSET(Import.PLQ,$A228-1,Z$15-1,1,1),0),0),PLE!$AA$28*OFFSET(Import.PLQ,$A228-1,Z$15-1,1,1)),IF($E228&lt;&gt;1,IF(ISNUMBER(INDEX(Import.PLE,Detalhamento!$E228,Detalhamento!Z$15)),IF(INDEX(Import.PLE,Detalhamento!$E228,Detalhamento!Z$15)&lt;=mediçao,0,OFFSET(Import.PLQ,$A228-1,Z$15-1,1,1)),OFFSET(Import.PLQ,$A228-1,Z$15-1,1,1)),(1-PLE!$AA$28)*OFFSET(Import.PLQ,$A228-1,Z$15-1,1,1))))</f>
        <v>0</v>
      </c>
      <c r="AA228" s="144">
        <f ca="1">IF(AA$13="",0,CHOOSE(Detalhamento.OpçãoServiços,OFFSET(Import.PLQ,$A228-1,AA$15-1,1,1),IF($E228&lt;&gt;1,IF(ISNUMBER(INDEX(Import.PLE,Detalhamento!$E228,Detalhamento!AA$15)),IF(INDEX(Import.PLE,Detalhamento!$E228,Detalhamento!AA$15)&lt;=mediçao,OFFSET(Import.PLQ,$A228-1,AA$15-1,1,1),0),0),PLE!$AA$28*OFFSET(Import.PLQ,$A228-1,AA$15-1,1,1)),IF($E228&lt;&gt;1,IF(ISNUMBER(INDEX(Import.PLE,Detalhamento!$E228,Detalhamento!AA$15)),IF(INDEX(Import.PLE,Detalhamento!$E228,Detalhamento!AA$15)&lt;=mediçao,0,OFFSET(Import.PLQ,$A228-1,AA$15-1,1,1)),OFFSET(Import.PLQ,$A228-1,AA$15-1,1,1)),(1-PLE!$AA$28)*OFFSET(Import.PLQ,$A228-1,AA$15-1,1,1))))</f>
        <v>0</v>
      </c>
      <c r="AB228" s="144">
        <f ca="1">IF(AB$13="",0,CHOOSE(Detalhamento.OpçãoServiços,OFFSET(Import.PLQ,$A228-1,AB$15-1,1,1),IF($E228&lt;&gt;1,IF(ISNUMBER(INDEX(Import.PLE,Detalhamento!$E228,Detalhamento!AB$15)),IF(INDEX(Import.PLE,Detalhamento!$E228,Detalhamento!AB$15)&lt;=mediçao,OFFSET(Import.PLQ,$A228-1,AB$15-1,1,1),0),0),PLE!$AA$28*OFFSET(Import.PLQ,$A228-1,AB$15-1,1,1)),IF($E228&lt;&gt;1,IF(ISNUMBER(INDEX(Import.PLE,Detalhamento!$E228,Detalhamento!AB$15)),IF(INDEX(Import.PLE,Detalhamento!$E228,Detalhamento!AB$15)&lt;=mediçao,0,OFFSET(Import.PLQ,$A228-1,AB$15-1,1,1)),OFFSET(Import.PLQ,$A228-1,AB$15-1,1,1)),(1-PLE!$AA$28)*OFFSET(Import.PLQ,$A228-1,AB$15-1,1,1))))</f>
        <v>0</v>
      </c>
      <c r="AC228" s="144">
        <f ca="1">IF(AC$13="",0,CHOOSE(Detalhamento.OpçãoServiços,OFFSET(Import.PLQ,$A228-1,AC$15-1,1,1),IF($E228&lt;&gt;1,IF(ISNUMBER(INDEX(Import.PLE,Detalhamento!$E228,Detalhamento!AC$15)),IF(INDEX(Import.PLE,Detalhamento!$E228,Detalhamento!AC$15)&lt;=mediçao,OFFSET(Import.PLQ,$A228-1,AC$15-1,1,1),0),0),PLE!$AA$28*OFFSET(Import.PLQ,$A228-1,AC$15-1,1,1)),IF($E228&lt;&gt;1,IF(ISNUMBER(INDEX(Import.PLE,Detalhamento!$E228,Detalhamento!AC$15)),IF(INDEX(Import.PLE,Detalhamento!$E228,Detalhamento!AC$15)&lt;=mediçao,0,OFFSET(Import.PLQ,$A228-1,AC$15-1,1,1)),OFFSET(Import.PLQ,$A228-1,AC$15-1,1,1)),(1-PLE!$AA$28)*OFFSET(Import.PLQ,$A228-1,AC$15-1,1,1))))</f>
        <v>0</v>
      </c>
      <c r="AD228" s="144">
        <f ca="1">IF(AD$13="",0,CHOOSE(Detalhamento.OpçãoServiços,OFFSET(Import.PLQ,$A228-1,AD$15-1,1,1),IF($E228&lt;&gt;1,IF(ISNUMBER(INDEX(Import.PLE,Detalhamento!$E228,Detalhamento!AD$15)),IF(INDEX(Import.PLE,Detalhamento!$E228,Detalhamento!AD$15)&lt;=mediçao,OFFSET(Import.PLQ,$A228-1,AD$15-1,1,1),0),0),PLE!$AA$28*OFFSET(Import.PLQ,$A228-1,AD$15-1,1,1)),IF($E228&lt;&gt;1,IF(ISNUMBER(INDEX(Import.PLE,Detalhamento!$E228,Detalhamento!AD$15)),IF(INDEX(Import.PLE,Detalhamento!$E228,Detalhamento!AD$15)&lt;=mediçao,0,OFFSET(Import.PLQ,$A228-1,AD$15-1,1,1)),OFFSET(Import.PLQ,$A228-1,AD$15-1,1,1)),(1-PLE!$AA$28)*OFFSET(Import.PLQ,$A228-1,AD$15-1,1,1))))</f>
        <v>0</v>
      </c>
      <c r="AE228" s="144">
        <f ca="1">IF(AE$13="",0,CHOOSE(Detalhamento.OpçãoServiços,OFFSET(Import.PLQ,$A228-1,AE$15-1,1,1),IF($E228&lt;&gt;1,IF(ISNUMBER(INDEX(Import.PLE,Detalhamento!$E228,Detalhamento!AE$15)),IF(INDEX(Import.PLE,Detalhamento!$E228,Detalhamento!AE$15)&lt;=mediçao,OFFSET(Import.PLQ,$A228-1,AE$15-1,1,1),0),0),PLE!$AA$28*OFFSET(Import.PLQ,$A228-1,AE$15-1,1,1)),IF($E228&lt;&gt;1,IF(ISNUMBER(INDEX(Import.PLE,Detalhamento!$E228,Detalhamento!AE$15)),IF(INDEX(Import.PLE,Detalhamento!$E228,Detalhamento!AE$15)&lt;=mediçao,0,OFFSET(Import.PLQ,$A228-1,AE$15-1,1,1)),OFFSET(Import.PLQ,$A228-1,AE$15-1,1,1)),(1-PLE!$AA$28)*OFFSET(Import.PLQ,$A228-1,AE$15-1,1,1))))</f>
        <v>0</v>
      </c>
      <c r="AF228" s="144">
        <f ca="1">IF(AF$13="",0,CHOOSE(Detalhamento.OpçãoServiços,OFFSET(Import.PLQ,$A228-1,AF$15-1,1,1),IF($E228&lt;&gt;1,IF(ISNUMBER(INDEX(Import.PLE,Detalhamento!$E228,Detalhamento!AF$15)),IF(INDEX(Import.PLE,Detalhamento!$E228,Detalhamento!AF$15)&lt;=mediçao,OFFSET(Import.PLQ,$A228-1,AF$15-1,1,1),0),0),PLE!$AA$28*OFFSET(Import.PLQ,$A228-1,AF$15-1,1,1)),IF($E228&lt;&gt;1,IF(ISNUMBER(INDEX(Import.PLE,Detalhamento!$E228,Detalhamento!AF$15)),IF(INDEX(Import.PLE,Detalhamento!$E228,Detalhamento!AF$15)&lt;=mediçao,0,OFFSET(Import.PLQ,$A228-1,AF$15-1,1,1)),OFFSET(Import.PLQ,$A228-1,AF$15-1,1,1)),(1-PLE!$AA$28)*OFFSET(Import.PLQ,$A228-1,AF$15-1,1,1))))</f>
        <v>0</v>
      </c>
      <c r="AG228" s="144">
        <f ca="1">IF(AG$13="",0,CHOOSE(Detalhamento.OpçãoServiços,OFFSET(Import.PLQ,$A228-1,AG$15-1,1,1),IF($E228&lt;&gt;1,IF(ISNUMBER(INDEX(Import.PLE,Detalhamento!$E228,Detalhamento!AG$15)),IF(INDEX(Import.PLE,Detalhamento!$E228,Detalhamento!AG$15)&lt;=mediçao,OFFSET(Import.PLQ,$A228-1,AG$15-1,1,1),0),0),PLE!$AA$28*OFFSET(Import.PLQ,$A228-1,AG$15-1,1,1)),IF($E228&lt;&gt;1,IF(ISNUMBER(INDEX(Import.PLE,Detalhamento!$E228,Detalhamento!AG$15)),IF(INDEX(Import.PLE,Detalhamento!$E228,Detalhamento!AG$15)&lt;=mediçao,0,OFFSET(Import.PLQ,$A228-1,AG$15-1,1,1)),OFFSET(Import.PLQ,$A228-1,AG$15-1,1,1)),(1-PLE!$AA$28)*OFFSET(Import.PLQ,$A228-1,AG$15-1,1,1))))</f>
        <v>0</v>
      </c>
      <c r="AH228" s="144">
        <f ca="1">IF(AH$13="",0,CHOOSE(Detalhamento.OpçãoServiços,OFFSET(Import.PLQ,$A228-1,AH$15-1,1,1),IF($E228&lt;&gt;1,IF(ISNUMBER(INDEX(Import.PLE,Detalhamento!$E228,Detalhamento!AH$15)),IF(INDEX(Import.PLE,Detalhamento!$E228,Detalhamento!AH$15)&lt;=mediçao,OFFSET(Import.PLQ,$A228-1,AH$15-1,1,1),0),0),PLE!$AA$28*OFFSET(Import.PLQ,$A228-1,AH$15-1,1,1)),IF($E228&lt;&gt;1,IF(ISNUMBER(INDEX(Import.PLE,Detalhamento!$E228,Detalhamento!AH$15)),IF(INDEX(Import.PLE,Detalhamento!$E228,Detalhamento!AH$15)&lt;=mediçao,0,OFFSET(Import.PLQ,$A228-1,AH$15-1,1,1)),OFFSET(Import.PLQ,$A228-1,AH$15-1,1,1)),(1-PLE!$AA$28)*OFFSET(Import.PLQ,$A228-1,AH$15-1,1,1))))</f>
        <v>0</v>
      </c>
      <c r="AI228" s="144">
        <f ca="1">IF(AI$13="",0,CHOOSE(Detalhamento.OpçãoServiços,OFFSET(Import.PLQ,$A228-1,AI$15-1,1,1),IF($E228&lt;&gt;1,IF(ISNUMBER(INDEX(Import.PLE,Detalhamento!$E228,Detalhamento!AI$15)),IF(INDEX(Import.PLE,Detalhamento!$E228,Detalhamento!AI$15)&lt;=mediçao,OFFSET(Import.PLQ,$A228-1,AI$15-1,1,1),0),0),PLE!$AA$28*OFFSET(Import.PLQ,$A228-1,AI$15-1,1,1)),IF($E228&lt;&gt;1,IF(ISNUMBER(INDEX(Import.PLE,Detalhamento!$E228,Detalhamento!AI$15)),IF(INDEX(Import.PLE,Detalhamento!$E228,Detalhamento!AI$15)&lt;=mediçao,0,OFFSET(Import.PLQ,$A228-1,AI$15-1,1,1)),OFFSET(Import.PLQ,$A228-1,AI$15-1,1,1)),(1-PLE!$AA$28)*OFFSET(Import.PLQ,$A228-1,AI$15-1,1,1))))</f>
        <v>0</v>
      </c>
      <c r="AJ228" s="144">
        <f ca="1">IF(AJ$13="",0,CHOOSE(Detalhamento.OpçãoServiços,OFFSET(Import.PLQ,$A228-1,AJ$15-1,1,1),IF($E228&lt;&gt;1,IF(ISNUMBER(INDEX(Import.PLE,Detalhamento!$E228,Detalhamento!AJ$15)),IF(INDEX(Import.PLE,Detalhamento!$E228,Detalhamento!AJ$15)&lt;=mediçao,OFFSET(Import.PLQ,$A228-1,AJ$15-1,1,1),0),0),PLE!$AA$28*OFFSET(Import.PLQ,$A228-1,AJ$15-1,1,1)),IF($E228&lt;&gt;1,IF(ISNUMBER(INDEX(Import.PLE,Detalhamento!$E228,Detalhamento!AJ$15)),IF(INDEX(Import.PLE,Detalhamento!$E228,Detalhamento!AJ$15)&lt;=mediçao,0,OFFSET(Import.PLQ,$A228-1,AJ$15-1,1,1)),OFFSET(Import.PLQ,$A228-1,AJ$15-1,1,1)),(1-PLE!$AA$28)*OFFSET(Import.PLQ,$A228-1,AJ$15-1,1,1))))</f>
        <v>0</v>
      </c>
      <c r="AK228" s="144">
        <f ca="1">IF(AK$13="",0,CHOOSE(Detalhamento.OpçãoServiços,OFFSET(Import.PLQ,$A228-1,AK$15-1,1,1),IF($E228&lt;&gt;1,IF(ISNUMBER(INDEX(Import.PLE,Detalhamento!$E228,Detalhamento!AK$15)),IF(INDEX(Import.PLE,Detalhamento!$E228,Detalhamento!AK$15)&lt;=mediçao,OFFSET(Import.PLQ,$A228-1,AK$15-1,1,1),0),0),PLE!$AA$28*OFFSET(Import.PLQ,$A228-1,AK$15-1,1,1)),IF($E228&lt;&gt;1,IF(ISNUMBER(INDEX(Import.PLE,Detalhamento!$E228,Detalhamento!AK$15)),IF(INDEX(Import.PLE,Detalhamento!$E228,Detalhamento!AK$15)&lt;=mediçao,0,OFFSET(Import.PLQ,$A228-1,AK$15-1,1,1)),OFFSET(Import.PLQ,$A228-1,AK$15-1,1,1)),(1-PLE!$AA$28)*OFFSET(Import.PLQ,$A228-1,AK$15-1,1,1))))</f>
        <v>0</v>
      </c>
      <c r="AL228" s="144">
        <f ca="1">IF(AL$13="",0,CHOOSE(Detalhamento.OpçãoServiços,OFFSET(Import.PLQ,$A228-1,AL$15-1,1,1),IF($E228&lt;&gt;1,IF(ISNUMBER(INDEX(Import.PLE,Detalhamento!$E228,Detalhamento!AL$15)),IF(INDEX(Import.PLE,Detalhamento!$E228,Detalhamento!AL$15)&lt;=mediçao,OFFSET(Import.PLQ,$A228-1,AL$15-1,1,1),0),0),PLE!$AA$28*OFFSET(Import.PLQ,$A228-1,AL$15-1,1,1)),IF($E228&lt;&gt;1,IF(ISNUMBER(INDEX(Import.PLE,Detalhamento!$E228,Detalhamento!AL$15)),IF(INDEX(Import.PLE,Detalhamento!$E228,Detalhamento!AL$15)&lt;=mediçao,0,OFFSET(Import.PLQ,$A228-1,AL$15-1,1,1)),OFFSET(Import.PLQ,$A228-1,AL$15-1,1,1)),(1-PLE!$AA$28)*OFFSET(Import.PLQ,$A228-1,AL$15-1,1,1))))</f>
        <v>0</v>
      </c>
      <c r="AM228" s="144">
        <f ca="1">IF(AM$13="",0,CHOOSE(Detalhamento.OpçãoServiços,OFFSET(Import.PLQ,$A228-1,AM$15-1,1,1),IF($E228&lt;&gt;1,IF(ISNUMBER(INDEX(Import.PLE,Detalhamento!$E228,Detalhamento!AM$15)),IF(INDEX(Import.PLE,Detalhamento!$E228,Detalhamento!AM$15)&lt;=mediçao,OFFSET(Import.PLQ,$A228-1,AM$15-1,1,1),0),0),PLE!$AA$28*OFFSET(Import.PLQ,$A228-1,AM$15-1,1,1)),IF($E228&lt;&gt;1,IF(ISNUMBER(INDEX(Import.PLE,Detalhamento!$E228,Detalhamento!AM$15)),IF(INDEX(Import.PLE,Detalhamento!$E228,Detalhamento!AM$15)&lt;=mediçao,0,OFFSET(Import.PLQ,$A228-1,AM$15-1,1,1)),OFFSET(Import.PLQ,$A228-1,AM$15-1,1,1)),(1-PLE!$AA$28)*OFFSET(Import.PLQ,$A228-1,AM$15-1,1,1))))</f>
        <v>0</v>
      </c>
      <c r="AN228" s="144">
        <f ca="1">IF(AN$13="",0,CHOOSE(Detalhamento.OpçãoServiços,OFFSET(Import.PLQ,$A228-1,AN$15-1,1,1),IF($E228&lt;&gt;1,IF(ISNUMBER(INDEX(Import.PLE,Detalhamento!$E228,Detalhamento!AN$15)),IF(INDEX(Import.PLE,Detalhamento!$E228,Detalhamento!AN$15)&lt;=mediçao,OFFSET(Import.PLQ,$A228-1,AN$15-1,1,1),0),0),PLE!$AA$28*OFFSET(Import.PLQ,$A228-1,AN$15-1,1,1)),IF($E228&lt;&gt;1,IF(ISNUMBER(INDEX(Import.PLE,Detalhamento!$E228,Detalhamento!AN$15)),IF(INDEX(Import.PLE,Detalhamento!$E228,Detalhamento!AN$15)&lt;=mediçao,0,OFFSET(Import.PLQ,$A228-1,AN$15-1,1,1)),OFFSET(Import.PLQ,$A228-1,AN$15-1,1,1)),(1-PLE!$AA$28)*OFFSET(Import.PLQ,$A228-1,AN$15-1,1,1))))</f>
        <v>0</v>
      </c>
      <c r="AO228" s="144">
        <f ca="1">IF(AO$13="",0,CHOOSE(Detalhamento.OpçãoServiços,OFFSET(Import.PLQ,$A228-1,AO$15-1,1,1),IF($E228&lt;&gt;1,IF(ISNUMBER(INDEX(Import.PLE,Detalhamento!$E228,Detalhamento!AO$15)),IF(INDEX(Import.PLE,Detalhamento!$E228,Detalhamento!AO$15)&lt;=mediçao,OFFSET(Import.PLQ,$A228-1,AO$15-1,1,1),0),0),PLE!$AA$28*OFFSET(Import.PLQ,$A228-1,AO$15-1,1,1)),IF($E228&lt;&gt;1,IF(ISNUMBER(INDEX(Import.PLE,Detalhamento!$E228,Detalhamento!AO$15)),IF(INDEX(Import.PLE,Detalhamento!$E228,Detalhamento!AO$15)&lt;=mediçao,0,OFFSET(Import.PLQ,$A228-1,AO$15-1,1,1)),OFFSET(Import.PLQ,$A228-1,AO$15-1,1,1)),(1-PLE!$AA$28)*OFFSET(Import.PLQ,$A228-1,AO$15-1,1,1))))</f>
        <v>0</v>
      </c>
      <c r="AP228" s="144">
        <f ca="1">IF(AP$13="",0,CHOOSE(Detalhamento.OpçãoServiços,OFFSET(Import.PLQ,$A228-1,AP$15-1,1,1),IF($E228&lt;&gt;1,IF(ISNUMBER(INDEX(Import.PLE,Detalhamento!$E228,Detalhamento!AP$15)),IF(INDEX(Import.PLE,Detalhamento!$E228,Detalhamento!AP$15)&lt;=mediçao,OFFSET(Import.PLQ,$A228-1,AP$15-1,1,1),0),0),PLE!$AA$28*OFFSET(Import.PLQ,$A228-1,AP$15-1,1,1)),IF($E228&lt;&gt;1,IF(ISNUMBER(INDEX(Import.PLE,Detalhamento!$E228,Detalhamento!AP$15)),IF(INDEX(Import.PLE,Detalhamento!$E228,Detalhamento!AP$15)&lt;=mediçao,0,OFFSET(Import.PLQ,$A228-1,AP$15-1,1,1)),OFFSET(Import.PLQ,$A228-1,AP$15-1,1,1)),(1-PLE!$AA$28)*OFFSET(Import.PLQ,$A228-1,AP$15-1,1,1))))</f>
        <v>0</v>
      </c>
      <c r="AQ228" s="144">
        <f ca="1">IF(AQ$13="",0,CHOOSE(Detalhamento.OpçãoServiços,OFFSET(Import.PLQ,$A228-1,AQ$15-1,1,1),IF($E228&lt;&gt;1,IF(ISNUMBER(INDEX(Import.PLE,Detalhamento!$E228,Detalhamento!AQ$15)),IF(INDEX(Import.PLE,Detalhamento!$E228,Detalhamento!AQ$15)&lt;=mediçao,OFFSET(Import.PLQ,$A228-1,AQ$15-1,1,1),0),0),PLE!$AA$28*OFFSET(Import.PLQ,$A228-1,AQ$15-1,1,1)),IF($E228&lt;&gt;1,IF(ISNUMBER(INDEX(Import.PLE,Detalhamento!$E228,Detalhamento!AQ$15)),IF(INDEX(Import.PLE,Detalhamento!$E228,Detalhamento!AQ$15)&lt;=mediçao,0,OFFSET(Import.PLQ,$A228-1,AQ$15-1,1,1)),OFFSET(Import.PLQ,$A228-1,AQ$15-1,1,1)),(1-PLE!$AA$28)*OFFSET(Import.PLQ,$A228-1,AQ$15-1,1,1))))</f>
        <v>0</v>
      </c>
      <c r="AR228" s="144">
        <f ca="1">IF(AR$13="",0,CHOOSE(Detalhamento.OpçãoServiços,OFFSET(Import.PLQ,$A228-1,AR$15-1,1,1),IF($E228&lt;&gt;1,IF(ISNUMBER(INDEX(Import.PLE,Detalhamento!$E228,Detalhamento!AR$15)),IF(INDEX(Import.PLE,Detalhamento!$E228,Detalhamento!AR$15)&lt;=mediçao,OFFSET(Import.PLQ,$A228-1,AR$15-1,1,1),0),0),PLE!$AA$28*OFFSET(Import.PLQ,$A228-1,AR$15-1,1,1)),IF($E228&lt;&gt;1,IF(ISNUMBER(INDEX(Import.PLE,Detalhamento!$E228,Detalhamento!AR$15)),IF(INDEX(Import.PLE,Detalhamento!$E228,Detalhamento!AR$15)&lt;=mediçao,0,OFFSET(Import.PLQ,$A228-1,AR$15-1,1,1)),OFFSET(Import.PLQ,$A228-1,AR$15-1,1,1)),(1-PLE!$AA$28)*OFFSET(Import.PLQ,$A228-1,AR$15-1,1,1))))</f>
        <v>0</v>
      </c>
      <c r="AS228" s="144">
        <f ca="1">IF(AS$13="",0,CHOOSE(Detalhamento.OpçãoServiços,OFFSET(Import.PLQ,$A228-1,AS$15-1,1,1),IF($E228&lt;&gt;1,IF(ISNUMBER(INDEX(Import.PLE,Detalhamento!$E228,Detalhamento!AS$15)),IF(INDEX(Import.PLE,Detalhamento!$E228,Detalhamento!AS$15)&lt;=mediçao,OFFSET(Import.PLQ,$A228-1,AS$15-1,1,1),0),0),PLE!$AA$28*OFFSET(Import.PLQ,$A228-1,AS$15-1,1,1)),IF($E228&lt;&gt;1,IF(ISNUMBER(INDEX(Import.PLE,Detalhamento!$E228,Detalhamento!AS$15)),IF(INDEX(Import.PLE,Detalhamento!$E228,Detalhamento!AS$15)&lt;=mediçao,0,OFFSET(Import.PLQ,$A228-1,AS$15-1,1,1)),OFFSET(Import.PLQ,$A228-1,AS$15-1,1,1)),(1-PLE!$AA$28)*OFFSET(Import.PLQ,$A228-1,AS$15-1,1,1))))</f>
        <v>0</v>
      </c>
      <c r="AT228" s="144">
        <f ca="1">IF(AT$13="",0,CHOOSE(Detalhamento.OpçãoServiços,OFFSET(Import.PLQ,$A228-1,AT$15-1,1,1),IF($E228&lt;&gt;1,IF(ISNUMBER(INDEX(Import.PLE,Detalhamento!$E228,Detalhamento!AT$15)),IF(INDEX(Import.PLE,Detalhamento!$E228,Detalhamento!AT$15)&lt;=mediçao,OFFSET(Import.PLQ,$A228-1,AT$15-1,1,1),0),0),PLE!$AA$28*OFFSET(Import.PLQ,$A228-1,AT$15-1,1,1)),IF($E228&lt;&gt;1,IF(ISNUMBER(INDEX(Import.PLE,Detalhamento!$E228,Detalhamento!AT$15)),IF(INDEX(Import.PLE,Detalhamento!$E228,Detalhamento!AT$15)&lt;=mediçao,0,OFFSET(Import.PLQ,$A228-1,AT$15-1,1,1)),OFFSET(Import.PLQ,$A228-1,AT$15-1,1,1)),(1-PLE!$AA$28)*OFFSET(Import.PLQ,$A228-1,AT$15-1,1,1))))</f>
        <v>0</v>
      </c>
      <c r="AU228" s="144">
        <f ca="1">IF(AU$13="",0,CHOOSE(Detalhamento.OpçãoServiços,OFFSET(Import.PLQ,$A228-1,AU$15-1,1,1),IF($E228&lt;&gt;1,IF(ISNUMBER(INDEX(Import.PLE,Detalhamento!$E228,Detalhamento!AU$15)),IF(INDEX(Import.PLE,Detalhamento!$E228,Detalhamento!AU$15)&lt;=mediçao,OFFSET(Import.PLQ,$A228-1,AU$15-1,1,1),0),0),PLE!$AA$28*OFFSET(Import.PLQ,$A228-1,AU$15-1,1,1)),IF($E228&lt;&gt;1,IF(ISNUMBER(INDEX(Import.PLE,Detalhamento!$E228,Detalhamento!AU$15)),IF(INDEX(Import.PLE,Detalhamento!$E228,Detalhamento!AU$15)&lt;=mediçao,0,OFFSET(Import.PLQ,$A228-1,AU$15-1,1,1)),OFFSET(Import.PLQ,$A228-1,AU$15-1,1,1)),(1-PLE!$AA$28)*OFFSET(Import.PLQ,$A228-1,AU$15-1,1,1))))</f>
        <v>0</v>
      </c>
      <c r="AV228" s="144">
        <f ca="1">IF(AV$13="",0,CHOOSE(Detalhamento.OpçãoServiços,OFFSET(Import.PLQ,$A228-1,AV$15-1,1,1),IF($E228&lt;&gt;1,IF(ISNUMBER(INDEX(Import.PLE,Detalhamento!$E228,Detalhamento!AV$15)),IF(INDEX(Import.PLE,Detalhamento!$E228,Detalhamento!AV$15)&lt;=mediçao,OFFSET(Import.PLQ,$A228-1,AV$15-1,1,1),0),0),PLE!$AA$28*OFFSET(Import.PLQ,$A228-1,AV$15-1,1,1)),IF($E228&lt;&gt;1,IF(ISNUMBER(INDEX(Import.PLE,Detalhamento!$E228,Detalhamento!AV$15)),IF(INDEX(Import.PLE,Detalhamento!$E228,Detalhamento!AV$15)&lt;=mediçao,0,OFFSET(Import.PLQ,$A228-1,AV$15-1,1,1)),OFFSET(Import.PLQ,$A228-1,AV$15-1,1,1)),(1-PLE!$AA$28)*OFFSET(Import.PLQ,$A228-1,AV$15-1,1,1))))</f>
        <v>0</v>
      </c>
      <c r="AW228" s="144">
        <f ca="1">IF(AW$13="",0,CHOOSE(Detalhamento.OpçãoServiços,OFFSET(Import.PLQ,$A228-1,AW$15-1,1,1),IF($E228&lt;&gt;1,IF(ISNUMBER(INDEX(Import.PLE,Detalhamento!$E228,Detalhamento!AW$15)),IF(INDEX(Import.PLE,Detalhamento!$E228,Detalhamento!AW$15)&lt;=mediçao,OFFSET(Import.PLQ,$A228-1,AW$15-1,1,1),0),0),PLE!$AA$28*OFFSET(Import.PLQ,$A228-1,AW$15-1,1,1)),IF($E228&lt;&gt;1,IF(ISNUMBER(INDEX(Import.PLE,Detalhamento!$E228,Detalhamento!AW$15)),IF(INDEX(Import.PLE,Detalhamento!$E228,Detalhamento!AW$15)&lt;=mediçao,0,OFFSET(Import.PLQ,$A228-1,AW$15-1,1,1)),OFFSET(Import.PLQ,$A228-1,AW$15-1,1,1)),(1-PLE!$AA$28)*OFFSET(Import.PLQ,$A228-1,AW$15-1,1,1))))</f>
        <v>0</v>
      </c>
      <c r="AX228" s="144">
        <f ca="1">IF(AX$13="",0,CHOOSE(Detalhamento.OpçãoServiços,OFFSET(Import.PLQ,$A228-1,AX$15-1,1,1),IF($E228&lt;&gt;1,IF(ISNUMBER(INDEX(Import.PLE,Detalhamento!$E228,Detalhamento!AX$15)),IF(INDEX(Import.PLE,Detalhamento!$E228,Detalhamento!AX$15)&lt;=mediçao,OFFSET(Import.PLQ,$A228-1,AX$15-1,1,1),0),0),PLE!$AA$28*OFFSET(Import.PLQ,$A228-1,AX$15-1,1,1)),IF($E228&lt;&gt;1,IF(ISNUMBER(INDEX(Import.PLE,Detalhamento!$E228,Detalhamento!AX$15)),IF(INDEX(Import.PLE,Detalhamento!$E228,Detalhamento!AX$15)&lt;=mediçao,0,OFFSET(Import.PLQ,$A228-1,AX$15-1,1,1)),OFFSET(Import.PLQ,$A228-1,AX$15-1,1,1)),(1-PLE!$AA$28)*OFFSET(Import.PLQ,$A228-1,AX$15-1,1,1))))</f>
        <v>0</v>
      </c>
      <c r="AY228" s="144">
        <f ca="1">IF(AY$13="",0,CHOOSE(Detalhamento.OpçãoServiços,OFFSET(Import.PLQ,$A228-1,AY$15-1,1,1),IF($E228&lt;&gt;1,IF(ISNUMBER(INDEX(Import.PLE,Detalhamento!$E228,Detalhamento!AY$15)),IF(INDEX(Import.PLE,Detalhamento!$E228,Detalhamento!AY$15)&lt;=mediçao,OFFSET(Import.PLQ,$A228-1,AY$15-1,1,1),0),0),PLE!$AA$28*OFFSET(Import.PLQ,$A228-1,AY$15-1,1,1)),IF($E228&lt;&gt;1,IF(ISNUMBER(INDEX(Import.PLE,Detalhamento!$E228,Detalhamento!AY$15)),IF(INDEX(Import.PLE,Detalhamento!$E228,Detalhamento!AY$15)&lt;=mediçao,0,OFFSET(Import.PLQ,$A228-1,AY$15-1,1,1)),OFFSET(Import.PLQ,$A228-1,AY$15-1,1,1)),(1-PLE!$AA$28)*OFFSET(Import.PLQ,$A228-1,AY$15-1,1,1))))</f>
        <v>0</v>
      </c>
      <c r="AZ228" s="144">
        <f ca="1">IF(AZ$13="",0,CHOOSE(Detalhamento.OpçãoServiços,OFFSET(Import.PLQ,$A228-1,AZ$15-1,1,1),IF($E228&lt;&gt;1,IF(ISNUMBER(INDEX(Import.PLE,Detalhamento!$E228,Detalhamento!AZ$15)),IF(INDEX(Import.PLE,Detalhamento!$E228,Detalhamento!AZ$15)&lt;=mediçao,OFFSET(Import.PLQ,$A228-1,AZ$15-1,1,1),0),0),PLE!$AA$28*OFFSET(Import.PLQ,$A228-1,AZ$15-1,1,1)),IF($E228&lt;&gt;1,IF(ISNUMBER(INDEX(Import.PLE,Detalhamento!$E228,Detalhamento!AZ$15)),IF(INDEX(Import.PLE,Detalhamento!$E228,Detalhamento!AZ$15)&lt;=mediçao,0,OFFSET(Import.PLQ,$A228-1,AZ$15-1,1,1)),OFFSET(Import.PLQ,$A228-1,AZ$15-1,1,1)),(1-PLE!$AA$28)*OFFSET(Import.PLQ,$A228-1,AZ$15-1,1,1))))</f>
        <v>0</v>
      </c>
      <c r="BA228" s="144">
        <f ca="1">IF(BA$13="",0,CHOOSE(Detalhamento.OpçãoServiços,OFFSET(Import.PLQ,$A228-1,BA$15-1,1,1),IF($E228&lt;&gt;1,IF(ISNUMBER(INDEX(Import.PLE,Detalhamento!$E228,Detalhamento!BA$15)),IF(INDEX(Import.PLE,Detalhamento!$E228,Detalhamento!BA$15)&lt;=mediçao,OFFSET(Import.PLQ,$A228-1,BA$15-1,1,1),0),0),PLE!$AA$28*OFFSET(Import.PLQ,$A228-1,BA$15-1,1,1)),IF($E228&lt;&gt;1,IF(ISNUMBER(INDEX(Import.PLE,Detalhamento!$E228,Detalhamento!BA$15)),IF(INDEX(Import.PLE,Detalhamento!$E228,Detalhamento!BA$15)&lt;=mediçao,0,OFFSET(Import.PLQ,$A228-1,BA$15-1,1,1)),OFFSET(Import.PLQ,$A228-1,BA$15-1,1,1)),(1-PLE!$AA$28)*OFFSET(Import.PLQ,$A228-1,BA$15-1,1,1))))</f>
        <v>0</v>
      </c>
      <c r="BB228" s="144">
        <f ca="1">IF(BB$13="",0,CHOOSE(Detalhamento.OpçãoServiços,OFFSET(Import.PLQ,$A228-1,BB$15-1,1,1),IF($E228&lt;&gt;1,IF(ISNUMBER(INDEX(Import.PLE,Detalhamento!$E228,Detalhamento!BB$15)),IF(INDEX(Import.PLE,Detalhamento!$E228,Detalhamento!BB$15)&lt;=mediçao,OFFSET(Import.PLQ,$A228-1,BB$15-1,1,1),0),0),PLE!$AA$28*OFFSET(Import.PLQ,$A228-1,BB$15-1,1,1)),IF($E228&lt;&gt;1,IF(ISNUMBER(INDEX(Import.PLE,Detalhamento!$E228,Detalhamento!BB$15)),IF(INDEX(Import.PLE,Detalhamento!$E228,Detalhamento!BB$15)&lt;=mediçao,0,OFFSET(Import.PLQ,$A228-1,BB$15-1,1,1)),OFFSET(Import.PLQ,$A228-1,BB$15-1,1,1)),(1-PLE!$AA$28)*OFFSET(Import.PLQ,$A228-1,BB$15-1,1,1))))</f>
        <v>0</v>
      </c>
      <c r="BC228" s="144">
        <f ca="1">IF(BC$13="",0,CHOOSE(Detalhamento.OpçãoServiços,OFFSET(Import.PLQ,$A228-1,BC$15-1,1,1),IF($E228&lt;&gt;1,IF(ISNUMBER(INDEX(Import.PLE,Detalhamento!$E228,Detalhamento!BC$15)),IF(INDEX(Import.PLE,Detalhamento!$E228,Detalhamento!BC$15)&lt;=mediçao,OFFSET(Import.PLQ,$A228-1,BC$15-1,1,1),0),0),PLE!$AA$28*OFFSET(Import.PLQ,$A228-1,BC$15-1,1,1)),IF($E228&lt;&gt;1,IF(ISNUMBER(INDEX(Import.PLE,Detalhamento!$E228,Detalhamento!BC$15)),IF(INDEX(Import.PLE,Detalhamento!$E228,Detalhamento!BC$15)&lt;=mediçao,0,OFFSET(Import.PLQ,$A228-1,BC$15-1,1,1)),OFFSET(Import.PLQ,$A228-1,BC$15-1,1,1)),(1-PLE!$AA$28)*OFFSET(Import.PLQ,$A228-1,BC$15-1,1,1))))</f>
        <v>0</v>
      </c>
      <c r="BD228" s="144">
        <f ca="1">IF(BD$13="",0,CHOOSE(Detalhamento.OpçãoServiços,OFFSET(Import.PLQ,$A228-1,BD$15-1,1,1),IF($E228&lt;&gt;1,IF(ISNUMBER(INDEX(Import.PLE,Detalhamento!$E228,Detalhamento!BD$15)),IF(INDEX(Import.PLE,Detalhamento!$E228,Detalhamento!BD$15)&lt;=mediçao,OFFSET(Import.PLQ,$A228-1,BD$15-1,1,1),0),0),PLE!$AA$28*OFFSET(Import.PLQ,$A228-1,BD$15-1,1,1)),IF($E228&lt;&gt;1,IF(ISNUMBER(INDEX(Import.PLE,Detalhamento!$E228,Detalhamento!BD$15)),IF(INDEX(Import.PLE,Detalhamento!$E228,Detalhamento!BD$15)&lt;=mediçao,0,OFFSET(Import.PLQ,$A228-1,BD$15-1,1,1)),OFFSET(Import.PLQ,$A228-1,BD$15-1,1,1)),(1-PLE!$AA$28)*OFFSET(Import.PLQ,$A228-1,BD$15-1,1,1))))</f>
        <v>0</v>
      </c>
      <c r="BE228" s="144">
        <f ca="1">IF(BE$13="",0,CHOOSE(Detalhamento.OpçãoServiços,OFFSET(Import.PLQ,$A228-1,BE$15-1,1,1),IF($E228&lt;&gt;1,IF(ISNUMBER(INDEX(Import.PLE,Detalhamento!$E228,Detalhamento!BE$15)),IF(INDEX(Import.PLE,Detalhamento!$E228,Detalhamento!BE$15)&lt;=mediçao,OFFSET(Import.PLQ,$A228-1,BE$15-1,1,1),0),0),PLE!$AA$28*OFFSET(Import.PLQ,$A228-1,BE$15-1,1,1)),IF($E228&lt;&gt;1,IF(ISNUMBER(INDEX(Import.PLE,Detalhamento!$E228,Detalhamento!BE$15)),IF(INDEX(Import.PLE,Detalhamento!$E228,Detalhamento!BE$15)&lt;=mediçao,0,OFFSET(Import.PLQ,$A228-1,BE$15-1,1,1)),OFFSET(Import.PLQ,$A228-1,BE$15-1,1,1)),(1-PLE!$AA$28)*OFFSET(Import.PLQ,$A228-1,BE$15-1,1,1))))</f>
        <v>0</v>
      </c>
      <c r="BF228" s="144">
        <f ca="1">IF(BF$13="",0,CHOOSE(Detalhamento.OpçãoServiços,OFFSET(Import.PLQ,$A228-1,BF$15-1,1,1),IF($E228&lt;&gt;1,IF(ISNUMBER(INDEX(Import.PLE,Detalhamento!$E228,Detalhamento!BF$15)),IF(INDEX(Import.PLE,Detalhamento!$E228,Detalhamento!BF$15)&lt;=mediçao,OFFSET(Import.PLQ,$A228-1,BF$15-1,1,1),0),0),PLE!$AA$28*OFFSET(Import.PLQ,$A228-1,BF$15-1,1,1)),IF($E228&lt;&gt;1,IF(ISNUMBER(INDEX(Import.PLE,Detalhamento!$E228,Detalhamento!BF$15)),IF(INDEX(Import.PLE,Detalhamento!$E228,Detalhamento!BF$15)&lt;=mediçao,0,OFFSET(Import.PLQ,$A228-1,BF$15-1,1,1)),OFFSET(Import.PLQ,$A228-1,BF$15-1,1,1)),(1-PLE!$AA$28)*OFFSET(Import.PLQ,$A228-1,BF$15-1,1,1))))</f>
        <v>0</v>
      </c>
      <c r="BG228" s="144">
        <f ca="1">IF(BG$13="",0,CHOOSE(Detalhamento.OpçãoServiços,OFFSET(Import.PLQ,$A228-1,BG$15-1,1,1),IF($E228&lt;&gt;1,IF(ISNUMBER(INDEX(Import.PLE,Detalhamento!$E228,Detalhamento!BG$15)),IF(INDEX(Import.PLE,Detalhamento!$E228,Detalhamento!BG$15)&lt;=mediçao,OFFSET(Import.PLQ,$A228-1,BG$15-1,1,1),0),0),PLE!$AA$28*OFFSET(Import.PLQ,$A228-1,BG$15-1,1,1)),IF($E228&lt;&gt;1,IF(ISNUMBER(INDEX(Import.PLE,Detalhamento!$E228,Detalhamento!BG$15)),IF(INDEX(Import.PLE,Detalhamento!$E228,Detalhamento!BG$15)&lt;=mediçao,0,OFFSET(Import.PLQ,$A228-1,BG$15-1,1,1)),OFFSET(Import.PLQ,$A228-1,BG$15-1,1,1)),(1-PLE!$AA$28)*OFFSET(Import.PLQ,$A228-1,BG$15-1,1,1))))</f>
        <v>0</v>
      </c>
      <c r="BH228" s="144">
        <f ca="1">IF(BH$13="",0,CHOOSE(Detalhamento.OpçãoServiços,OFFSET(Import.PLQ,$A228-1,BH$15-1,1,1),IF($E228&lt;&gt;1,IF(ISNUMBER(INDEX(Import.PLE,Detalhamento!$E228,Detalhamento!BH$15)),IF(INDEX(Import.PLE,Detalhamento!$E228,Detalhamento!BH$15)&lt;=mediçao,OFFSET(Import.PLQ,$A228-1,BH$15-1,1,1),0),0),PLE!$AA$28*OFFSET(Import.PLQ,$A228-1,BH$15-1,1,1)),IF($E228&lt;&gt;1,IF(ISNUMBER(INDEX(Import.PLE,Detalhamento!$E228,Detalhamento!BH$15)),IF(INDEX(Import.PLE,Detalhamento!$E228,Detalhamento!BH$15)&lt;=mediçao,0,OFFSET(Import.PLQ,$A228-1,BH$15-1,1,1)),OFFSET(Import.PLQ,$A228-1,BH$15-1,1,1)),(1-PLE!$AA$28)*OFFSET(Import.PLQ,$A228-1,BH$15-1,1,1))))</f>
        <v>0</v>
      </c>
      <c r="BI228" s="144">
        <f ca="1">IF(BI$13="",0,CHOOSE(Detalhamento.OpçãoServiços,OFFSET(Import.PLQ,$A228-1,BI$15-1,1,1),IF($E228&lt;&gt;1,IF(ISNUMBER(INDEX(Import.PLE,Detalhamento!$E228,Detalhamento!BI$15)),IF(INDEX(Import.PLE,Detalhamento!$E228,Detalhamento!BI$15)&lt;=mediçao,OFFSET(Import.PLQ,$A228-1,BI$15-1,1,1),0),0),PLE!$AA$28*OFFSET(Import.PLQ,$A228-1,BI$15-1,1,1)),IF($E228&lt;&gt;1,IF(ISNUMBER(INDEX(Import.PLE,Detalhamento!$E228,Detalhamento!BI$15)),IF(INDEX(Import.PLE,Detalhamento!$E228,Detalhamento!BI$15)&lt;=mediçao,0,OFFSET(Import.PLQ,$A228-1,BI$15-1,1,1)),OFFSET(Import.PLQ,$A228-1,BI$15-1,1,1)),(1-PLE!$AA$28)*OFFSET(Import.PLQ,$A228-1,BI$15-1,1,1))))</f>
        <v>0</v>
      </c>
    </row>
    <row r="229" spans="1:61" ht="20" x14ac:dyDescent="0.2">
      <c r="A229" s="155">
        <v>185</v>
      </c>
      <c r="B229" s="21" t="str">
        <f t="shared" ca="1" si="33"/>
        <v>Serviço</v>
      </c>
      <c r="E229" s="153">
        <f t="shared" ca="1" si="34"/>
        <v>27</v>
      </c>
      <c r="F229" s="154">
        <f t="shared" ca="1" si="35"/>
        <v>270185</v>
      </c>
      <c r="G229" s="154" t="str">
        <f t="shared" ca="1" si="38"/>
        <v>2.9.1.1</v>
      </c>
      <c r="H229" s="182" t="str">
        <f t="shared" ca="1" si="38"/>
        <v>BUCHA DE REDUCAO DE PVC, SOLDAVEL, LONGA, COM 50 X 32 MM, PARA AGUA FRIA PREDIAL</v>
      </c>
      <c r="I229" s="37" t="str">
        <f t="shared" ca="1" si="36"/>
        <v xml:space="preserve">UN    </v>
      </c>
      <c r="J229" s="144">
        <f t="shared" ca="1" si="37"/>
        <v>2</v>
      </c>
      <c r="K229" s="67"/>
      <c r="L229" s="144">
        <f ca="1">IF(L$13="",0,CHOOSE(Detalhamento.OpçãoServiços,OFFSET(Import.PLQ,$A229-1,L$15-1,1,1),IF($E229&lt;&gt;1,IF(ISNUMBER(INDEX(Import.PLE,Detalhamento!$E229,Detalhamento!L$15)),IF(INDEX(Import.PLE,Detalhamento!$E229,Detalhamento!L$15)&lt;=mediçao,OFFSET(Import.PLQ,$A229-1,L$15-1,1,1),0),0),PLE!$AA$28*OFFSET(Import.PLQ,$A229-1,L$15-1,1,1)),IF($E229&lt;&gt;1,IF(ISNUMBER(INDEX(Import.PLE,Detalhamento!$E229,Detalhamento!L$15)),IF(INDEX(Import.PLE,Detalhamento!$E229,Detalhamento!L$15)&lt;=mediçao,0,OFFSET(Import.PLQ,$A229-1,L$15-1,1,1)),OFFSET(Import.PLQ,$A229-1,L$15-1,1,1)),(1-PLE!$AA$28)*OFFSET(Import.PLQ,$A229-1,L$15-1,1,1))))</f>
        <v>2</v>
      </c>
      <c r="M229" s="144">
        <f ca="1">IF(M$13="",0,CHOOSE(Detalhamento.OpçãoServiços,OFFSET(Import.PLQ,$A229-1,M$15-1,1,1),IF($E229&lt;&gt;1,IF(ISNUMBER(INDEX(Import.PLE,Detalhamento!$E229,Detalhamento!M$15)),IF(INDEX(Import.PLE,Detalhamento!$E229,Detalhamento!M$15)&lt;=mediçao,OFFSET(Import.PLQ,$A229-1,M$15-1,1,1),0),0),PLE!$AA$28*OFFSET(Import.PLQ,$A229-1,M$15-1,1,1)),IF($E229&lt;&gt;1,IF(ISNUMBER(INDEX(Import.PLE,Detalhamento!$E229,Detalhamento!M$15)),IF(INDEX(Import.PLE,Detalhamento!$E229,Detalhamento!M$15)&lt;=mediçao,0,OFFSET(Import.PLQ,$A229-1,M$15-1,1,1)),OFFSET(Import.PLQ,$A229-1,M$15-1,1,1)),(1-PLE!$AA$28)*OFFSET(Import.PLQ,$A229-1,M$15-1,1,1))))</f>
        <v>0</v>
      </c>
      <c r="N229" s="144">
        <f ca="1">IF(N$13="",0,CHOOSE(Detalhamento.OpçãoServiços,OFFSET(Import.PLQ,$A229-1,N$15-1,1,1),IF($E229&lt;&gt;1,IF(ISNUMBER(INDEX(Import.PLE,Detalhamento!$E229,Detalhamento!N$15)),IF(INDEX(Import.PLE,Detalhamento!$E229,Detalhamento!N$15)&lt;=mediçao,OFFSET(Import.PLQ,$A229-1,N$15-1,1,1),0),0),PLE!$AA$28*OFFSET(Import.PLQ,$A229-1,N$15-1,1,1)),IF($E229&lt;&gt;1,IF(ISNUMBER(INDEX(Import.PLE,Detalhamento!$E229,Detalhamento!N$15)),IF(INDEX(Import.PLE,Detalhamento!$E229,Detalhamento!N$15)&lt;=mediçao,0,OFFSET(Import.PLQ,$A229-1,N$15-1,1,1)),OFFSET(Import.PLQ,$A229-1,N$15-1,1,1)),(1-PLE!$AA$28)*OFFSET(Import.PLQ,$A229-1,N$15-1,1,1))))</f>
        <v>0</v>
      </c>
      <c r="O229" s="144">
        <f ca="1">IF(O$13="",0,CHOOSE(Detalhamento.OpçãoServiços,OFFSET(Import.PLQ,$A229-1,O$15-1,1,1),IF($E229&lt;&gt;1,IF(ISNUMBER(INDEX(Import.PLE,Detalhamento!$E229,Detalhamento!O$15)),IF(INDEX(Import.PLE,Detalhamento!$E229,Detalhamento!O$15)&lt;=mediçao,OFFSET(Import.PLQ,$A229-1,O$15-1,1,1),0),0),PLE!$AA$28*OFFSET(Import.PLQ,$A229-1,O$15-1,1,1)),IF($E229&lt;&gt;1,IF(ISNUMBER(INDEX(Import.PLE,Detalhamento!$E229,Detalhamento!O$15)),IF(INDEX(Import.PLE,Detalhamento!$E229,Detalhamento!O$15)&lt;=mediçao,0,OFFSET(Import.PLQ,$A229-1,O$15-1,1,1)),OFFSET(Import.PLQ,$A229-1,O$15-1,1,1)),(1-PLE!$AA$28)*OFFSET(Import.PLQ,$A229-1,O$15-1,1,1))))</f>
        <v>0</v>
      </c>
      <c r="P229" s="144">
        <f ca="1">IF(P$13="",0,CHOOSE(Detalhamento.OpçãoServiços,OFFSET(Import.PLQ,$A229-1,P$15-1,1,1),IF($E229&lt;&gt;1,IF(ISNUMBER(INDEX(Import.PLE,Detalhamento!$E229,Detalhamento!P$15)),IF(INDEX(Import.PLE,Detalhamento!$E229,Detalhamento!P$15)&lt;=mediçao,OFFSET(Import.PLQ,$A229-1,P$15-1,1,1),0),0),PLE!$AA$28*OFFSET(Import.PLQ,$A229-1,P$15-1,1,1)),IF($E229&lt;&gt;1,IF(ISNUMBER(INDEX(Import.PLE,Detalhamento!$E229,Detalhamento!P$15)),IF(INDEX(Import.PLE,Detalhamento!$E229,Detalhamento!P$15)&lt;=mediçao,0,OFFSET(Import.PLQ,$A229-1,P$15-1,1,1)),OFFSET(Import.PLQ,$A229-1,P$15-1,1,1)),(1-PLE!$AA$28)*OFFSET(Import.PLQ,$A229-1,P$15-1,1,1))))</f>
        <v>0</v>
      </c>
      <c r="Q229" s="144">
        <f ca="1">IF(Q$13="",0,CHOOSE(Detalhamento.OpçãoServiços,OFFSET(Import.PLQ,$A229-1,Q$15-1,1,1),IF($E229&lt;&gt;1,IF(ISNUMBER(INDEX(Import.PLE,Detalhamento!$E229,Detalhamento!Q$15)),IF(INDEX(Import.PLE,Detalhamento!$E229,Detalhamento!Q$15)&lt;=mediçao,OFFSET(Import.PLQ,$A229-1,Q$15-1,1,1),0),0),PLE!$AA$28*OFFSET(Import.PLQ,$A229-1,Q$15-1,1,1)),IF($E229&lt;&gt;1,IF(ISNUMBER(INDEX(Import.PLE,Detalhamento!$E229,Detalhamento!Q$15)),IF(INDEX(Import.PLE,Detalhamento!$E229,Detalhamento!Q$15)&lt;=mediçao,0,OFFSET(Import.PLQ,$A229-1,Q$15-1,1,1)),OFFSET(Import.PLQ,$A229-1,Q$15-1,1,1)),(1-PLE!$AA$28)*OFFSET(Import.PLQ,$A229-1,Q$15-1,1,1))))</f>
        <v>0</v>
      </c>
      <c r="R229" s="144">
        <f ca="1">IF(R$13="",0,CHOOSE(Detalhamento.OpçãoServiços,OFFSET(Import.PLQ,$A229-1,R$15-1,1,1),IF($E229&lt;&gt;1,IF(ISNUMBER(INDEX(Import.PLE,Detalhamento!$E229,Detalhamento!R$15)),IF(INDEX(Import.PLE,Detalhamento!$E229,Detalhamento!R$15)&lt;=mediçao,OFFSET(Import.PLQ,$A229-1,R$15-1,1,1),0),0),PLE!$AA$28*OFFSET(Import.PLQ,$A229-1,R$15-1,1,1)),IF($E229&lt;&gt;1,IF(ISNUMBER(INDEX(Import.PLE,Detalhamento!$E229,Detalhamento!R$15)),IF(INDEX(Import.PLE,Detalhamento!$E229,Detalhamento!R$15)&lt;=mediçao,0,OFFSET(Import.PLQ,$A229-1,R$15-1,1,1)),OFFSET(Import.PLQ,$A229-1,R$15-1,1,1)),(1-PLE!$AA$28)*OFFSET(Import.PLQ,$A229-1,R$15-1,1,1))))</f>
        <v>0</v>
      </c>
      <c r="S229" s="144">
        <f ca="1">IF(S$13="",0,CHOOSE(Detalhamento.OpçãoServiços,OFFSET(Import.PLQ,$A229-1,S$15-1,1,1),IF($E229&lt;&gt;1,IF(ISNUMBER(INDEX(Import.PLE,Detalhamento!$E229,Detalhamento!S$15)),IF(INDEX(Import.PLE,Detalhamento!$E229,Detalhamento!S$15)&lt;=mediçao,OFFSET(Import.PLQ,$A229-1,S$15-1,1,1),0),0),PLE!$AA$28*OFFSET(Import.PLQ,$A229-1,S$15-1,1,1)),IF($E229&lt;&gt;1,IF(ISNUMBER(INDEX(Import.PLE,Detalhamento!$E229,Detalhamento!S$15)),IF(INDEX(Import.PLE,Detalhamento!$E229,Detalhamento!S$15)&lt;=mediçao,0,OFFSET(Import.PLQ,$A229-1,S$15-1,1,1)),OFFSET(Import.PLQ,$A229-1,S$15-1,1,1)),(1-PLE!$AA$28)*OFFSET(Import.PLQ,$A229-1,S$15-1,1,1))))</f>
        <v>0</v>
      </c>
      <c r="T229" s="144">
        <f ca="1">IF(T$13="",0,CHOOSE(Detalhamento.OpçãoServiços,OFFSET(Import.PLQ,$A229-1,T$15-1,1,1),IF($E229&lt;&gt;1,IF(ISNUMBER(INDEX(Import.PLE,Detalhamento!$E229,Detalhamento!T$15)),IF(INDEX(Import.PLE,Detalhamento!$E229,Detalhamento!T$15)&lt;=mediçao,OFFSET(Import.PLQ,$A229-1,T$15-1,1,1),0),0),PLE!$AA$28*OFFSET(Import.PLQ,$A229-1,T$15-1,1,1)),IF($E229&lt;&gt;1,IF(ISNUMBER(INDEX(Import.PLE,Detalhamento!$E229,Detalhamento!T$15)),IF(INDEX(Import.PLE,Detalhamento!$E229,Detalhamento!T$15)&lt;=mediçao,0,OFFSET(Import.PLQ,$A229-1,T$15-1,1,1)),OFFSET(Import.PLQ,$A229-1,T$15-1,1,1)),(1-PLE!$AA$28)*OFFSET(Import.PLQ,$A229-1,T$15-1,1,1))))</f>
        <v>0</v>
      </c>
      <c r="U229" s="144">
        <f ca="1">IF(U$13="",0,CHOOSE(Detalhamento.OpçãoServiços,OFFSET(Import.PLQ,$A229-1,U$15-1,1,1),IF($E229&lt;&gt;1,IF(ISNUMBER(INDEX(Import.PLE,Detalhamento!$E229,Detalhamento!U$15)),IF(INDEX(Import.PLE,Detalhamento!$E229,Detalhamento!U$15)&lt;=mediçao,OFFSET(Import.PLQ,$A229-1,U$15-1,1,1),0),0),PLE!$AA$28*OFFSET(Import.PLQ,$A229-1,U$15-1,1,1)),IF($E229&lt;&gt;1,IF(ISNUMBER(INDEX(Import.PLE,Detalhamento!$E229,Detalhamento!U$15)),IF(INDEX(Import.PLE,Detalhamento!$E229,Detalhamento!U$15)&lt;=mediçao,0,OFFSET(Import.PLQ,$A229-1,U$15-1,1,1)),OFFSET(Import.PLQ,$A229-1,U$15-1,1,1)),(1-PLE!$AA$28)*OFFSET(Import.PLQ,$A229-1,U$15-1,1,1))))</f>
        <v>0</v>
      </c>
      <c r="V229" s="144">
        <f ca="1">IF(V$13="",0,CHOOSE(Detalhamento.OpçãoServiços,OFFSET(Import.PLQ,$A229-1,V$15-1,1,1),IF($E229&lt;&gt;1,IF(ISNUMBER(INDEX(Import.PLE,Detalhamento!$E229,Detalhamento!V$15)),IF(INDEX(Import.PLE,Detalhamento!$E229,Detalhamento!V$15)&lt;=mediçao,OFFSET(Import.PLQ,$A229-1,V$15-1,1,1),0),0),PLE!$AA$28*OFFSET(Import.PLQ,$A229-1,V$15-1,1,1)),IF($E229&lt;&gt;1,IF(ISNUMBER(INDEX(Import.PLE,Detalhamento!$E229,Detalhamento!V$15)),IF(INDEX(Import.PLE,Detalhamento!$E229,Detalhamento!V$15)&lt;=mediçao,0,OFFSET(Import.PLQ,$A229-1,V$15-1,1,1)),OFFSET(Import.PLQ,$A229-1,V$15-1,1,1)),(1-PLE!$AA$28)*OFFSET(Import.PLQ,$A229-1,V$15-1,1,1))))</f>
        <v>0</v>
      </c>
      <c r="W229" s="144">
        <f ca="1">IF(W$13="",0,CHOOSE(Detalhamento.OpçãoServiços,OFFSET(Import.PLQ,$A229-1,W$15-1,1,1),IF($E229&lt;&gt;1,IF(ISNUMBER(INDEX(Import.PLE,Detalhamento!$E229,Detalhamento!W$15)),IF(INDEX(Import.PLE,Detalhamento!$E229,Detalhamento!W$15)&lt;=mediçao,OFFSET(Import.PLQ,$A229-1,W$15-1,1,1),0),0),PLE!$AA$28*OFFSET(Import.PLQ,$A229-1,W$15-1,1,1)),IF($E229&lt;&gt;1,IF(ISNUMBER(INDEX(Import.PLE,Detalhamento!$E229,Detalhamento!W$15)),IF(INDEX(Import.PLE,Detalhamento!$E229,Detalhamento!W$15)&lt;=mediçao,0,OFFSET(Import.PLQ,$A229-1,W$15-1,1,1)),OFFSET(Import.PLQ,$A229-1,W$15-1,1,1)),(1-PLE!$AA$28)*OFFSET(Import.PLQ,$A229-1,W$15-1,1,1))))</f>
        <v>0</v>
      </c>
      <c r="X229" s="144">
        <f ca="1">IF(X$13="",0,CHOOSE(Detalhamento.OpçãoServiços,OFFSET(Import.PLQ,$A229-1,X$15-1,1,1),IF($E229&lt;&gt;1,IF(ISNUMBER(INDEX(Import.PLE,Detalhamento!$E229,Detalhamento!X$15)),IF(INDEX(Import.PLE,Detalhamento!$E229,Detalhamento!X$15)&lt;=mediçao,OFFSET(Import.PLQ,$A229-1,X$15-1,1,1),0),0),PLE!$AA$28*OFFSET(Import.PLQ,$A229-1,X$15-1,1,1)),IF($E229&lt;&gt;1,IF(ISNUMBER(INDEX(Import.PLE,Detalhamento!$E229,Detalhamento!X$15)),IF(INDEX(Import.PLE,Detalhamento!$E229,Detalhamento!X$15)&lt;=mediçao,0,OFFSET(Import.PLQ,$A229-1,X$15-1,1,1)),OFFSET(Import.PLQ,$A229-1,X$15-1,1,1)),(1-PLE!$AA$28)*OFFSET(Import.PLQ,$A229-1,X$15-1,1,1))))</f>
        <v>0</v>
      </c>
      <c r="Y229" s="144">
        <f ca="1">IF(Y$13="",0,CHOOSE(Detalhamento.OpçãoServiços,OFFSET(Import.PLQ,$A229-1,Y$15-1,1,1),IF($E229&lt;&gt;1,IF(ISNUMBER(INDEX(Import.PLE,Detalhamento!$E229,Detalhamento!Y$15)),IF(INDEX(Import.PLE,Detalhamento!$E229,Detalhamento!Y$15)&lt;=mediçao,OFFSET(Import.PLQ,$A229-1,Y$15-1,1,1),0),0),PLE!$AA$28*OFFSET(Import.PLQ,$A229-1,Y$15-1,1,1)),IF($E229&lt;&gt;1,IF(ISNUMBER(INDEX(Import.PLE,Detalhamento!$E229,Detalhamento!Y$15)),IF(INDEX(Import.PLE,Detalhamento!$E229,Detalhamento!Y$15)&lt;=mediçao,0,OFFSET(Import.PLQ,$A229-1,Y$15-1,1,1)),OFFSET(Import.PLQ,$A229-1,Y$15-1,1,1)),(1-PLE!$AA$28)*OFFSET(Import.PLQ,$A229-1,Y$15-1,1,1))))</f>
        <v>0</v>
      </c>
      <c r="Z229" s="144">
        <f ca="1">IF(Z$13="",0,CHOOSE(Detalhamento.OpçãoServiços,OFFSET(Import.PLQ,$A229-1,Z$15-1,1,1),IF($E229&lt;&gt;1,IF(ISNUMBER(INDEX(Import.PLE,Detalhamento!$E229,Detalhamento!Z$15)),IF(INDEX(Import.PLE,Detalhamento!$E229,Detalhamento!Z$15)&lt;=mediçao,OFFSET(Import.PLQ,$A229-1,Z$15-1,1,1),0),0),PLE!$AA$28*OFFSET(Import.PLQ,$A229-1,Z$15-1,1,1)),IF($E229&lt;&gt;1,IF(ISNUMBER(INDEX(Import.PLE,Detalhamento!$E229,Detalhamento!Z$15)),IF(INDEX(Import.PLE,Detalhamento!$E229,Detalhamento!Z$15)&lt;=mediçao,0,OFFSET(Import.PLQ,$A229-1,Z$15-1,1,1)),OFFSET(Import.PLQ,$A229-1,Z$15-1,1,1)),(1-PLE!$AA$28)*OFFSET(Import.PLQ,$A229-1,Z$15-1,1,1))))</f>
        <v>0</v>
      </c>
      <c r="AA229" s="144">
        <f ca="1">IF(AA$13="",0,CHOOSE(Detalhamento.OpçãoServiços,OFFSET(Import.PLQ,$A229-1,AA$15-1,1,1),IF($E229&lt;&gt;1,IF(ISNUMBER(INDEX(Import.PLE,Detalhamento!$E229,Detalhamento!AA$15)),IF(INDEX(Import.PLE,Detalhamento!$E229,Detalhamento!AA$15)&lt;=mediçao,OFFSET(Import.PLQ,$A229-1,AA$15-1,1,1),0),0),PLE!$AA$28*OFFSET(Import.PLQ,$A229-1,AA$15-1,1,1)),IF($E229&lt;&gt;1,IF(ISNUMBER(INDEX(Import.PLE,Detalhamento!$E229,Detalhamento!AA$15)),IF(INDEX(Import.PLE,Detalhamento!$E229,Detalhamento!AA$15)&lt;=mediçao,0,OFFSET(Import.PLQ,$A229-1,AA$15-1,1,1)),OFFSET(Import.PLQ,$A229-1,AA$15-1,1,1)),(1-PLE!$AA$28)*OFFSET(Import.PLQ,$A229-1,AA$15-1,1,1))))</f>
        <v>0</v>
      </c>
      <c r="AB229" s="144">
        <f ca="1">IF(AB$13="",0,CHOOSE(Detalhamento.OpçãoServiços,OFFSET(Import.PLQ,$A229-1,AB$15-1,1,1),IF($E229&lt;&gt;1,IF(ISNUMBER(INDEX(Import.PLE,Detalhamento!$E229,Detalhamento!AB$15)),IF(INDEX(Import.PLE,Detalhamento!$E229,Detalhamento!AB$15)&lt;=mediçao,OFFSET(Import.PLQ,$A229-1,AB$15-1,1,1),0),0),PLE!$AA$28*OFFSET(Import.PLQ,$A229-1,AB$15-1,1,1)),IF($E229&lt;&gt;1,IF(ISNUMBER(INDEX(Import.PLE,Detalhamento!$E229,Detalhamento!AB$15)),IF(INDEX(Import.PLE,Detalhamento!$E229,Detalhamento!AB$15)&lt;=mediçao,0,OFFSET(Import.PLQ,$A229-1,AB$15-1,1,1)),OFFSET(Import.PLQ,$A229-1,AB$15-1,1,1)),(1-PLE!$AA$28)*OFFSET(Import.PLQ,$A229-1,AB$15-1,1,1))))</f>
        <v>0</v>
      </c>
      <c r="AC229" s="144">
        <f ca="1">IF(AC$13="",0,CHOOSE(Detalhamento.OpçãoServiços,OFFSET(Import.PLQ,$A229-1,AC$15-1,1,1),IF($E229&lt;&gt;1,IF(ISNUMBER(INDEX(Import.PLE,Detalhamento!$E229,Detalhamento!AC$15)),IF(INDEX(Import.PLE,Detalhamento!$E229,Detalhamento!AC$15)&lt;=mediçao,OFFSET(Import.PLQ,$A229-1,AC$15-1,1,1),0),0),PLE!$AA$28*OFFSET(Import.PLQ,$A229-1,AC$15-1,1,1)),IF($E229&lt;&gt;1,IF(ISNUMBER(INDEX(Import.PLE,Detalhamento!$E229,Detalhamento!AC$15)),IF(INDEX(Import.PLE,Detalhamento!$E229,Detalhamento!AC$15)&lt;=mediçao,0,OFFSET(Import.PLQ,$A229-1,AC$15-1,1,1)),OFFSET(Import.PLQ,$A229-1,AC$15-1,1,1)),(1-PLE!$AA$28)*OFFSET(Import.PLQ,$A229-1,AC$15-1,1,1))))</f>
        <v>0</v>
      </c>
      <c r="AD229" s="144">
        <f ca="1">IF(AD$13="",0,CHOOSE(Detalhamento.OpçãoServiços,OFFSET(Import.PLQ,$A229-1,AD$15-1,1,1),IF($E229&lt;&gt;1,IF(ISNUMBER(INDEX(Import.PLE,Detalhamento!$E229,Detalhamento!AD$15)),IF(INDEX(Import.PLE,Detalhamento!$E229,Detalhamento!AD$15)&lt;=mediçao,OFFSET(Import.PLQ,$A229-1,AD$15-1,1,1),0),0),PLE!$AA$28*OFFSET(Import.PLQ,$A229-1,AD$15-1,1,1)),IF($E229&lt;&gt;1,IF(ISNUMBER(INDEX(Import.PLE,Detalhamento!$E229,Detalhamento!AD$15)),IF(INDEX(Import.PLE,Detalhamento!$E229,Detalhamento!AD$15)&lt;=mediçao,0,OFFSET(Import.PLQ,$A229-1,AD$15-1,1,1)),OFFSET(Import.PLQ,$A229-1,AD$15-1,1,1)),(1-PLE!$AA$28)*OFFSET(Import.PLQ,$A229-1,AD$15-1,1,1))))</f>
        <v>0</v>
      </c>
      <c r="AE229" s="144">
        <f ca="1">IF(AE$13="",0,CHOOSE(Detalhamento.OpçãoServiços,OFFSET(Import.PLQ,$A229-1,AE$15-1,1,1),IF($E229&lt;&gt;1,IF(ISNUMBER(INDEX(Import.PLE,Detalhamento!$E229,Detalhamento!AE$15)),IF(INDEX(Import.PLE,Detalhamento!$E229,Detalhamento!AE$15)&lt;=mediçao,OFFSET(Import.PLQ,$A229-1,AE$15-1,1,1),0),0),PLE!$AA$28*OFFSET(Import.PLQ,$A229-1,AE$15-1,1,1)),IF($E229&lt;&gt;1,IF(ISNUMBER(INDEX(Import.PLE,Detalhamento!$E229,Detalhamento!AE$15)),IF(INDEX(Import.PLE,Detalhamento!$E229,Detalhamento!AE$15)&lt;=mediçao,0,OFFSET(Import.PLQ,$A229-1,AE$15-1,1,1)),OFFSET(Import.PLQ,$A229-1,AE$15-1,1,1)),(1-PLE!$AA$28)*OFFSET(Import.PLQ,$A229-1,AE$15-1,1,1))))</f>
        <v>0</v>
      </c>
      <c r="AF229" s="144">
        <f ca="1">IF(AF$13="",0,CHOOSE(Detalhamento.OpçãoServiços,OFFSET(Import.PLQ,$A229-1,AF$15-1,1,1),IF($E229&lt;&gt;1,IF(ISNUMBER(INDEX(Import.PLE,Detalhamento!$E229,Detalhamento!AF$15)),IF(INDEX(Import.PLE,Detalhamento!$E229,Detalhamento!AF$15)&lt;=mediçao,OFFSET(Import.PLQ,$A229-1,AF$15-1,1,1),0),0),PLE!$AA$28*OFFSET(Import.PLQ,$A229-1,AF$15-1,1,1)),IF($E229&lt;&gt;1,IF(ISNUMBER(INDEX(Import.PLE,Detalhamento!$E229,Detalhamento!AF$15)),IF(INDEX(Import.PLE,Detalhamento!$E229,Detalhamento!AF$15)&lt;=mediçao,0,OFFSET(Import.PLQ,$A229-1,AF$15-1,1,1)),OFFSET(Import.PLQ,$A229-1,AF$15-1,1,1)),(1-PLE!$AA$28)*OFFSET(Import.PLQ,$A229-1,AF$15-1,1,1))))</f>
        <v>0</v>
      </c>
      <c r="AG229" s="144">
        <f ca="1">IF(AG$13="",0,CHOOSE(Detalhamento.OpçãoServiços,OFFSET(Import.PLQ,$A229-1,AG$15-1,1,1),IF($E229&lt;&gt;1,IF(ISNUMBER(INDEX(Import.PLE,Detalhamento!$E229,Detalhamento!AG$15)),IF(INDEX(Import.PLE,Detalhamento!$E229,Detalhamento!AG$15)&lt;=mediçao,OFFSET(Import.PLQ,$A229-1,AG$15-1,1,1),0),0),PLE!$AA$28*OFFSET(Import.PLQ,$A229-1,AG$15-1,1,1)),IF($E229&lt;&gt;1,IF(ISNUMBER(INDEX(Import.PLE,Detalhamento!$E229,Detalhamento!AG$15)),IF(INDEX(Import.PLE,Detalhamento!$E229,Detalhamento!AG$15)&lt;=mediçao,0,OFFSET(Import.PLQ,$A229-1,AG$15-1,1,1)),OFFSET(Import.PLQ,$A229-1,AG$15-1,1,1)),(1-PLE!$AA$28)*OFFSET(Import.PLQ,$A229-1,AG$15-1,1,1))))</f>
        <v>0</v>
      </c>
      <c r="AH229" s="144">
        <f ca="1">IF(AH$13="",0,CHOOSE(Detalhamento.OpçãoServiços,OFFSET(Import.PLQ,$A229-1,AH$15-1,1,1),IF($E229&lt;&gt;1,IF(ISNUMBER(INDEX(Import.PLE,Detalhamento!$E229,Detalhamento!AH$15)),IF(INDEX(Import.PLE,Detalhamento!$E229,Detalhamento!AH$15)&lt;=mediçao,OFFSET(Import.PLQ,$A229-1,AH$15-1,1,1),0),0),PLE!$AA$28*OFFSET(Import.PLQ,$A229-1,AH$15-1,1,1)),IF($E229&lt;&gt;1,IF(ISNUMBER(INDEX(Import.PLE,Detalhamento!$E229,Detalhamento!AH$15)),IF(INDEX(Import.PLE,Detalhamento!$E229,Detalhamento!AH$15)&lt;=mediçao,0,OFFSET(Import.PLQ,$A229-1,AH$15-1,1,1)),OFFSET(Import.PLQ,$A229-1,AH$15-1,1,1)),(1-PLE!$AA$28)*OFFSET(Import.PLQ,$A229-1,AH$15-1,1,1))))</f>
        <v>0</v>
      </c>
      <c r="AI229" s="144">
        <f ca="1">IF(AI$13="",0,CHOOSE(Detalhamento.OpçãoServiços,OFFSET(Import.PLQ,$A229-1,AI$15-1,1,1),IF($E229&lt;&gt;1,IF(ISNUMBER(INDEX(Import.PLE,Detalhamento!$E229,Detalhamento!AI$15)),IF(INDEX(Import.PLE,Detalhamento!$E229,Detalhamento!AI$15)&lt;=mediçao,OFFSET(Import.PLQ,$A229-1,AI$15-1,1,1),0),0),PLE!$AA$28*OFFSET(Import.PLQ,$A229-1,AI$15-1,1,1)),IF($E229&lt;&gt;1,IF(ISNUMBER(INDEX(Import.PLE,Detalhamento!$E229,Detalhamento!AI$15)),IF(INDEX(Import.PLE,Detalhamento!$E229,Detalhamento!AI$15)&lt;=mediçao,0,OFFSET(Import.PLQ,$A229-1,AI$15-1,1,1)),OFFSET(Import.PLQ,$A229-1,AI$15-1,1,1)),(1-PLE!$AA$28)*OFFSET(Import.PLQ,$A229-1,AI$15-1,1,1))))</f>
        <v>0</v>
      </c>
      <c r="AJ229" s="144">
        <f ca="1">IF(AJ$13="",0,CHOOSE(Detalhamento.OpçãoServiços,OFFSET(Import.PLQ,$A229-1,AJ$15-1,1,1),IF($E229&lt;&gt;1,IF(ISNUMBER(INDEX(Import.PLE,Detalhamento!$E229,Detalhamento!AJ$15)),IF(INDEX(Import.PLE,Detalhamento!$E229,Detalhamento!AJ$15)&lt;=mediçao,OFFSET(Import.PLQ,$A229-1,AJ$15-1,1,1),0),0),PLE!$AA$28*OFFSET(Import.PLQ,$A229-1,AJ$15-1,1,1)),IF($E229&lt;&gt;1,IF(ISNUMBER(INDEX(Import.PLE,Detalhamento!$E229,Detalhamento!AJ$15)),IF(INDEX(Import.PLE,Detalhamento!$E229,Detalhamento!AJ$15)&lt;=mediçao,0,OFFSET(Import.PLQ,$A229-1,AJ$15-1,1,1)),OFFSET(Import.PLQ,$A229-1,AJ$15-1,1,1)),(1-PLE!$AA$28)*OFFSET(Import.PLQ,$A229-1,AJ$15-1,1,1))))</f>
        <v>0</v>
      </c>
      <c r="AK229" s="144">
        <f ca="1">IF(AK$13="",0,CHOOSE(Detalhamento.OpçãoServiços,OFFSET(Import.PLQ,$A229-1,AK$15-1,1,1),IF($E229&lt;&gt;1,IF(ISNUMBER(INDEX(Import.PLE,Detalhamento!$E229,Detalhamento!AK$15)),IF(INDEX(Import.PLE,Detalhamento!$E229,Detalhamento!AK$15)&lt;=mediçao,OFFSET(Import.PLQ,$A229-1,AK$15-1,1,1),0),0),PLE!$AA$28*OFFSET(Import.PLQ,$A229-1,AK$15-1,1,1)),IF($E229&lt;&gt;1,IF(ISNUMBER(INDEX(Import.PLE,Detalhamento!$E229,Detalhamento!AK$15)),IF(INDEX(Import.PLE,Detalhamento!$E229,Detalhamento!AK$15)&lt;=mediçao,0,OFFSET(Import.PLQ,$A229-1,AK$15-1,1,1)),OFFSET(Import.PLQ,$A229-1,AK$15-1,1,1)),(1-PLE!$AA$28)*OFFSET(Import.PLQ,$A229-1,AK$15-1,1,1))))</f>
        <v>0</v>
      </c>
      <c r="AL229" s="144">
        <f ca="1">IF(AL$13="",0,CHOOSE(Detalhamento.OpçãoServiços,OFFSET(Import.PLQ,$A229-1,AL$15-1,1,1),IF($E229&lt;&gt;1,IF(ISNUMBER(INDEX(Import.PLE,Detalhamento!$E229,Detalhamento!AL$15)),IF(INDEX(Import.PLE,Detalhamento!$E229,Detalhamento!AL$15)&lt;=mediçao,OFFSET(Import.PLQ,$A229-1,AL$15-1,1,1),0),0),PLE!$AA$28*OFFSET(Import.PLQ,$A229-1,AL$15-1,1,1)),IF($E229&lt;&gt;1,IF(ISNUMBER(INDEX(Import.PLE,Detalhamento!$E229,Detalhamento!AL$15)),IF(INDEX(Import.PLE,Detalhamento!$E229,Detalhamento!AL$15)&lt;=mediçao,0,OFFSET(Import.PLQ,$A229-1,AL$15-1,1,1)),OFFSET(Import.PLQ,$A229-1,AL$15-1,1,1)),(1-PLE!$AA$28)*OFFSET(Import.PLQ,$A229-1,AL$15-1,1,1))))</f>
        <v>0</v>
      </c>
      <c r="AM229" s="144">
        <f ca="1">IF(AM$13="",0,CHOOSE(Detalhamento.OpçãoServiços,OFFSET(Import.PLQ,$A229-1,AM$15-1,1,1),IF($E229&lt;&gt;1,IF(ISNUMBER(INDEX(Import.PLE,Detalhamento!$E229,Detalhamento!AM$15)),IF(INDEX(Import.PLE,Detalhamento!$E229,Detalhamento!AM$15)&lt;=mediçao,OFFSET(Import.PLQ,$A229-1,AM$15-1,1,1),0),0),PLE!$AA$28*OFFSET(Import.PLQ,$A229-1,AM$15-1,1,1)),IF($E229&lt;&gt;1,IF(ISNUMBER(INDEX(Import.PLE,Detalhamento!$E229,Detalhamento!AM$15)),IF(INDEX(Import.PLE,Detalhamento!$E229,Detalhamento!AM$15)&lt;=mediçao,0,OFFSET(Import.PLQ,$A229-1,AM$15-1,1,1)),OFFSET(Import.PLQ,$A229-1,AM$15-1,1,1)),(1-PLE!$AA$28)*OFFSET(Import.PLQ,$A229-1,AM$15-1,1,1))))</f>
        <v>0</v>
      </c>
      <c r="AN229" s="144">
        <f ca="1">IF(AN$13="",0,CHOOSE(Detalhamento.OpçãoServiços,OFFSET(Import.PLQ,$A229-1,AN$15-1,1,1),IF($E229&lt;&gt;1,IF(ISNUMBER(INDEX(Import.PLE,Detalhamento!$E229,Detalhamento!AN$15)),IF(INDEX(Import.PLE,Detalhamento!$E229,Detalhamento!AN$15)&lt;=mediçao,OFFSET(Import.PLQ,$A229-1,AN$15-1,1,1),0),0),PLE!$AA$28*OFFSET(Import.PLQ,$A229-1,AN$15-1,1,1)),IF($E229&lt;&gt;1,IF(ISNUMBER(INDEX(Import.PLE,Detalhamento!$E229,Detalhamento!AN$15)),IF(INDEX(Import.PLE,Detalhamento!$E229,Detalhamento!AN$15)&lt;=mediçao,0,OFFSET(Import.PLQ,$A229-1,AN$15-1,1,1)),OFFSET(Import.PLQ,$A229-1,AN$15-1,1,1)),(1-PLE!$AA$28)*OFFSET(Import.PLQ,$A229-1,AN$15-1,1,1))))</f>
        <v>0</v>
      </c>
      <c r="AO229" s="144">
        <f ca="1">IF(AO$13="",0,CHOOSE(Detalhamento.OpçãoServiços,OFFSET(Import.PLQ,$A229-1,AO$15-1,1,1),IF($E229&lt;&gt;1,IF(ISNUMBER(INDEX(Import.PLE,Detalhamento!$E229,Detalhamento!AO$15)),IF(INDEX(Import.PLE,Detalhamento!$E229,Detalhamento!AO$15)&lt;=mediçao,OFFSET(Import.PLQ,$A229-1,AO$15-1,1,1),0),0),PLE!$AA$28*OFFSET(Import.PLQ,$A229-1,AO$15-1,1,1)),IF($E229&lt;&gt;1,IF(ISNUMBER(INDEX(Import.PLE,Detalhamento!$E229,Detalhamento!AO$15)),IF(INDEX(Import.PLE,Detalhamento!$E229,Detalhamento!AO$15)&lt;=mediçao,0,OFFSET(Import.PLQ,$A229-1,AO$15-1,1,1)),OFFSET(Import.PLQ,$A229-1,AO$15-1,1,1)),(1-PLE!$AA$28)*OFFSET(Import.PLQ,$A229-1,AO$15-1,1,1))))</f>
        <v>0</v>
      </c>
      <c r="AP229" s="144">
        <f ca="1">IF(AP$13="",0,CHOOSE(Detalhamento.OpçãoServiços,OFFSET(Import.PLQ,$A229-1,AP$15-1,1,1),IF($E229&lt;&gt;1,IF(ISNUMBER(INDEX(Import.PLE,Detalhamento!$E229,Detalhamento!AP$15)),IF(INDEX(Import.PLE,Detalhamento!$E229,Detalhamento!AP$15)&lt;=mediçao,OFFSET(Import.PLQ,$A229-1,AP$15-1,1,1),0),0),PLE!$AA$28*OFFSET(Import.PLQ,$A229-1,AP$15-1,1,1)),IF($E229&lt;&gt;1,IF(ISNUMBER(INDEX(Import.PLE,Detalhamento!$E229,Detalhamento!AP$15)),IF(INDEX(Import.PLE,Detalhamento!$E229,Detalhamento!AP$15)&lt;=mediçao,0,OFFSET(Import.PLQ,$A229-1,AP$15-1,1,1)),OFFSET(Import.PLQ,$A229-1,AP$15-1,1,1)),(1-PLE!$AA$28)*OFFSET(Import.PLQ,$A229-1,AP$15-1,1,1))))</f>
        <v>0</v>
      </c>
      <c r="AQ229" s="144">
        <f ca="1">IF(AQ$13="",0,CHOOSE(Detalhamento.OpçãoServiços,OFFSET(Import.PLQ,$A229-1,AQ$15-1,1,1),IF($E229&lt;&gt;1,IF(ISNUMBER(INDEX(Import.PLE,Detalhamento!$E229,Detalhamento!AQ$15)),IF(INDEX(Import.PLE,Detalhamento!$E229,Detalhamento!AQ$15)&lt;=mediçao,OFFSET(Import.PLQ,$A229-1,AQ$15-1,1,1),0),0),PLE!$AA$28*OFFSET(Import.PLQ,$A229-1,AQ$15-1,1,1)),IF($E229&lt;&gt;1,IF(ISNUMBER(INDEX(Import.PLE,Detalhamento!$E229,Detalhamento!AQ$15)),IF(INDEX(Import.PLE,Detalhamento!$E229,Detalhamento!AQ$15)&lt;=mediçao,0,OFFSET(Import.PLQ,$A229-1,AQ$15-1,1,1)),OFFSET(Import.PLQ,$A229-1,AQ$15-1,1,1)),(1-PLE!$AA$28)*OFFSET(Import.PLQ,$A229-1,AQ$15-1,1,1))))</f>
        <v>0</v>
      </c>
      <c r="AR229" s="144">
        <f ca="1">IF(AR$13="",0,CHOOSE(Detalhamento.OpçãoServiços,OFFSET(Import.PLQ,$A229-1,AR$15-1,1,1),IF($E229&lt;&gt;1,IF(ISNUMBER(INDEX(Import.PLE,Detalhamento!$E229,Detalhamento!AR$15)),IF(INDEX(Import.PLE,Detalhamento!$E229,Detalhamento!AR$15)&lt;=mediçao,OFFSET(Import.PLQ,$A229-1,AR$15-1,1,1),0),0),PLE!$AA$28*OFFSET(Import.PLQ,$A229-1,AR$15-1,1,1)),IF($E229&lt;&gt;1,IF(ISNUMBER(INDEX(Import.PLE,Detalhamento!$E229,Detalhamento!AR$15)),IF(INDEX(Import.PLE,Detalhamento!$E229,Detalhamento!AR$15)&lt;=mediçao,0,OFFSET(Import.PLQ,$A229-1,AR$15-1,1,1)),OFFSET(Import.PLQ,$A229-1,AR$15-1,1,1)),(1-PLE!$AA$28)*OFFSET(Import.PLQ,$A229-1,AR$15-1,1,1))))</f>
        <v>0</v>
      </c>
      <c r="AS229" s="144">
        <f ca="1">IF(AS$13="",0,CHOOSE(Detalhamento.OpçãoServiços,OFFSET(Import.PLQ,$A229-1,AS$15-1,1,1),IF($E229&lt;&gt;1,IF(ISNUMBER(INDEX(Import.PLE,Detalhamento!$E229,Detalhamento!AS$15)),IF(INDEX(Import.PLE,Detalhamento!$E229,Detalhamento!AS$15)&lt;=mediçao,OFFSET(Import.PLQ,$A229-1,AS$15-1,1,1),0),0),PLE!$AA$28*OFFSET(Import.PLQ,$A229-1,AS$15-1,1,1)),IF($E229&lt;&gt;1,IF(ISNUMBER(INDEX(Import.PLE,Detalhamento!$E229,Detalhamento!AS$15)),IF(INDEX(Import.PLE,Detalhamento!$E229,Detalhamento!AS$15)&lt;=mediçao,0,OFFSET(Import.PLQ,$A229-1,AS$15-1,1,1)),OFFSET(Import.PLQ,$A229-1,AS$15-1,1,1)),(1-PLE!$AA$28)*OFFSET(Import.PLQ,$A229-1,AS$15-1,1,1))))</f>
        <v>0</v>
      </c>
      <c r="AT229" s="144">
        <f ca="1">IF(AT$13="",0,CHOOSE(Detalhamento.OpçãoServiços,OFFSET(Import.PLQ,$A229-1,AT$15-1,1,1),IF($E229&lt;&gt;1,IF(ISNUMBER(INDEX(Import.PLE,Detalhamento!$E229,Detalhamento!AT$15)),IF(INDEX(Import.PLE,Detalhamento!$E229,Detalhamento!AT$15)&lt;=mediçao,OFFSET(Import.PLQ,$A229-1,AT$15-1,1,1),0),0),PLE!$AA$28*OFFSET(Import.PLQ,$A229-1,AT$15-1,1,1)),IF($E229&lt;&gt;1,IF(ISNUMBER(INDEX(Import.PLE,Detalhamento!$E229,Detalhamento!AT$15)),IF(INDEX(Import.PLE,Detalhamento!$E229,Detalhamento!AT$15)&lt;=mediçao,0,OFFSET(Import.PLQ,$A229-1,AT$15-1,1,1)),OFFSET(Import.PLQ,$A229-1,AT$15-1,1,1)),(1-PLE!$AA$28)*OFFSET(Import.PLQ,$A229-1,AT$15-1,1,1))))</f>
        <v>0</v>
      </c>
      <c r="AU229" s="144">
        <f ca="1">IF(AU$13="",0,CHOOSE(Detalhamento.OpçãoServiços,OFFSET(Import.PLQ,$A229-1,AU$15-1,1,1),IF($E229&lt;&gt;1,IF(ISNUMBER(INDEX(Import.PLE,Detalhamento!$E229,Detalhamento!AU$15)),IF(INDEX(Import.PLE,Detalhamento!$E229,Detalhamento!AU$15)&lt;=mediçao,OFFSET(Import.PLQ,$A229-1,AU$15-1,1,1),0),0),PLE!$AA$28*OFFSET(Import.PLQ,$A229-1,AU$15-1,1,1)),IF($E229&lt;&gt;1,IF(ISNUMBER(INDEX(Import.PLE,Detalhamento!$E229,Detalhamento!AU$15)),IF(INDEX(Import.PLE,Detalhamento!$E229,Detalhamento!AU$15)&lt;=mediçao,0,OFFSET(Import.PLQ,$A229-1,AU$15-1,1,1)),OFFSET(Import.PLQ,$A229-1,AU$15-1,1,1)),(1-PLE!$AA$28)*OFFSET(Import.PLQ,$A229-1,AU$15-1,1,1))))</f>
        <v>0</v>
      </c>
      <c r="AV229" s="144">
        <f ca="1">IF(AV$13="",0,CHOOSE(Detalhamento.OpçãoServiços,OFFSET(Import.PLQ,$A229-1,AV$15-1,1,1),IF($E229&lt;&gt;1,IF(ISNUMBER(INDEX(Import.PLE,Detalhamento!$E229,Detalhamento!AV$15)),IF(INDEX(Import.PLE,Detalhamento!$E229,Detalhamento!AV$15)&lt;=mediçao,OFFSET(Import.PLQ,$A229-1,AV$15-1,1,1),0),0),PLE!$AA$28*OFFSET(Import.PLQ,$A229-1,AV$15-1,1,1)),IF($E229&lt;&gt;1,IF(ISNUMBER(INDEX(Import.PLE,Detalhamento!$E229,Detalhamento!AV$15)),IF(INDEX(Import.PLE,Detalhamento!$E229,Detalhamento!AV$15)&lt;=mediçao,0,OFFSET(Import.PLQ,$A229-1,AV$15-1,1,1)),OFFSET(Import.PLQ,$A229-1,AV$15-1,1,1)),(1-PLE!$AA$28)*OFFSET(Import.PLQ,$A229-1,AV$15-1,1,1))))</f>
        <v>0</v>
      </c>
      <c r="AW229" s="144">
        <f ca="1">IF(AW$13="",0,CHOOSE(Detalhamento.OpçãoServiços,OFFSET(Import.PLQ,$A229-1,AW$15-1,1,1),IF($E229&lt;&gt;1,IF(ISNUMBER(INDEX(Import.PLE,Detalhamento!$E229,Detalhamento!AW$15)),IF(INDEX(Import.PLE,Detalhamento!$E229,Detalhamento!AW$15)&lt;=mediçao,OFFSET(Import.PLQ,$A229-1,AW$15-1,1,1),0),0),PLE!$AA$28*OFFSET(Import.PLQ,$A229-1,AW$15-1,1,1)),IF($E229&lt;&gt;1,IF(ISNUMBER(INDEX(Import.PLE,Detalhamento!$E229,Detalhamento!AW$15)),IF(INDEX(Import.PLE,Detalhamento!$E229,Detalhamento!AW$15)&lt;=mediçao,0,OFFSET(Import.PLQ,$A229-1,AW$15-1,1,1)),OFFSET(Import.PLQ,$A229-1,AW$15-1,1,1)),(1-PLE!$AA$28)*OFFSET(Import.PLQ,$A229-1,AW$15-1,1,1))))</f>
        <v>0</v>
      </c>
      <c r="AX229" s="144">
        <f ca="1">IF(AX$13="",0,CHOOSE(Detalhamento.OpçãoServiços,OFFSET(Import.PLQ,$A229-1,AX$15-1,1,1),IF($E229&lt;&gt;1,IF(ISNUMBER(INDEX(Import.PLE,Detalhamento!$E229,Detalhamento!AX$15)),IF(INDEX(Import.PLE,Detalhamento!$E229,Detalhamento!AX$15)&lt;=mediçao,OFFSET(Import.PLQ,$A229-1,AX$15-1,1,1),0),0),PLE!$AA$28*OFFSET(Import.PLQ,$A229-1,AX$15-1,1,1)),IF($E229&lt;&gt;1,IF(ISNUMBER(INDEX(Import.PLE,Detalhamento!$E229,Detalhamento!AX$15)),IF(INDEX(Import.PLE,Detalhamento!$E229,Detalhamento!AX$15)&lt;=mediçao,0,OFFSET(Import.PLQ,$A229-1,AX$15-1,1,1)),OFFSET(Import.PLQ,$A229-1,AX$15-1,1,1)),(1-PLE!$AA$28)*OFFSET(Import.PLQ,$A229-1,AX$15-1,1,1))))</f>
        <v>0</v>
      </c>
      <c r="AY229" s="144">
        <f ca="1">IF(AY$13="",0,CHOOSE(Detalhamento.OpçãoServiços,OFFSET(Import.PLQ,$A229-1,AY$15-1,1,1),IF($E229&lt;&gt;1,IF(ISNUMBER(INDEX(Import.PLE,Detalhamento!$E229,Detalhamento!AY$15)),IF(INDEX(Import.PLE,Detalhamento!$E229,Detalhamento!AY$15)&lt;=mediçao,OFFSET(Import.PLQ,$A229-1,AY$15-1,1,1),0),0),PLE!$AA$28*OFFSET(Import.PLQ,$A229-1,AY$15-1,1,1)),IF($E229&lt;&gt;1,IF(ISNUMBER(INDEX(Import.PLE,Detalhamento!$E229,Detalhamento!AY$15)),IF(INDEX(Import.PLE,Detalhamento!$E229,Detalhamento!AY$15)&lt;=mediçao,0,OFFSET(Import.PLQ,$A229-1,AY$15-1,1,1)),OFFSET(Import.PLQ,$A229-1,AY$15-1,1,1)),(1-PLE!$AA$28)*OFFSET(Import.PLQ,$A229-1,AY$15-1,1,1))))</f>
        <v>0</v>
      </c>
      <c r="AZ229" s="144">
        <f ca="1">IF(AZ$13="",0,CHOOSE(Detalhamento.OpçãoServiços,OFFSET(Import.PLQ,$A229-1,AZ$15-1,1,1),IF($E229&lt;&gt;1,IF(ISNUMBER(INDEX(Import.PLE,Detalhamento!$E229,Detalhamento!AZ$15)),IF(INDEX(Import.PLE,Detalhamento!$E229,Detalhamento!AZ$15)&lt;=mediçao,OFFSET(Import.PLQ,$A229-1,AZ$15-1,1,1),0),0),PLE!$AA$28*OFFSET(Import.PLQ,$A229-1,AZ$15-1,1,1)),IF($E229&lt;&gt;1,IF(ISNUMBER(INDEX(Import.PLE,Detalhamento!$E229,Detalhamento!AZ$15)),IF(INDEX(Import.PLE,Detalhamento!$E229,Detalhamento!AZ$15)&lt;=mediçao,0,OFFSET(Import.PLQ,$A229-1,AZ$15-1,1,1)),OFFSET(Import.PLQ,$A229-1,AZ$15-1,1,1)),(1-PLE!$AA$28)*OFFSET(Import.PLQ,$A229-1,AZ$15-1,1,1))))</f>
        <v>0</v>
      </c>
      <c r="BA229" s="144">
        <f ca="1">IF(BA$13="",0,CHOOSE(Detalhamento.OpçãoServiços,OFFSET(Import.PLQ,$A229-1,BA$15-1,1,1),IF($E229&lt;&gt;1,IF(ISNUMBER(INDEX(Import.PLE,Detalhamento!$E229,Detalhamento!BA$15)),IF(INDEX(Import.PLE,Detalhamento!$E229,Detalhamento!BA$15)&lt;=mediçao,OFFSET(Import.PLQ,$A229-1,BA$15-1,1,1),0),0),PLE!$AA$28*OFFSET(Import.PLQ,$A229-1,BA$15-1,1,1)),IF($E229&lt;&gt;1,IF(ISNUMBER(INDEX(Import.PLE,Detalhamento!$E229,Detalhamento!BA$15)),IF(INDEX(Import.PLE,Detalhamento!$E229,Detalhamento!BA$15)&lt;=mediçao,0,OFFSET(Import.PLQ,$A229-1,BA$15-1,1,1)),OFFSET(Import.PLQ,$A229-1,BA$15-1,1,1)),(1-PLE!$AA$28)*OFFSET(Import.PLQ,$A229-1,BA$15-1,1,1))))</f>
        <v>0</v>
      </c>
      <c r="BB229" s="144">
        <f ca="1">IF(BB$13="",0,CHOOSE(Detalhamento.OpçãoServiços,OFFSET(Import.PLQ,$A229-1,BB$15-1,1,1),IF($E229&lt;&gt;1,IF(ISNUMBER(INDEX(Import.PLE,Detalhamento!$E229,Detalhamento!BB$15)),IF(INDEX(Import.PLE,Detalhamento!$E229,Detalhamento!BB$15)&lt;=mediçao,OFFSET(Import.PLQ,$A229-1,BB$15-1,1,1),0),0),PLE!$AA$28*OFFSET(Import.PLQ,$A229-1,BB$15-1,1,1)),IF($E229&lt;&gt;1,IF(ISNUMBER(INDEX(Import.PLE,Detalhamento!$E229,Detalhamento!BB$15)),IF(INDEX(Import.PLE,Detalhamento!$E229,Detalhamento!BB$15)&lt;=mediçao,0,OFFSET(Import.PLQ,$A229-1,BB$15-1,1,1)),OFFSET(Import.PLQ,$A229-1,BB$15-1,1,1)),(1-PLE!$AA$28)*OFFSET(Import.PLQ,$A229-1,BB$15-1,1,1))))</f>
        <v>0</v>
      </c>
      <c r="BC229" s="144">
        <f ca="1">IF(BC$13="",0,CHOOSE(Detalhamento.OpçãoServiços,OFFSET(Import.PLQ,$A229-1,BC$15-1,1,1),IF($E229&lt;&gt;1,IF(ISNUMBER(INDEX(Import.PLE,Detalhamento!$E229,Detalhamento!BC$15)),IF(INDEX(Import.PLE,Detalhamento!$E229,Detalhamento!BC$15)&lt;=mediçao,OFFSET(Import.PLQ,$A229-1,BC$15-1,1,1),0),0),PLE!$AA$28*OFFSET(Import.PLQ,$A229-1,BC$15-1,1,1)),IF($E229&lt;&gt;1,IF(ISNUMBER(INDEX(Import.PLE,Detalhamento!$E229,Detalhamento!BC$15)),IF(INDEX(Import.PLE,Detalhamento!$E229,Detalhamento!BC$15)&lt;=mediçao,0,OFFSET(Import.PLQ,$A229-1,BC$15-1,1,1)),OFFSET(Import.PLQ,$A229-1,BC$15-1,1,1)),(1-PLE!$AA$28)*OFFSET(Import.PLQ,$A229-1,BC$15-1,1,1))))</f>
        <v>0</v>
      </c>
      <c r="BD229" s="144">
        <f ca="1">IF(BD$13="",0,CHOOSE(Detalhamento.OpçãoServiços,OFFSET(Import.PLQ,$A229-1,BD$15-1,1,1),IF($E229&lt;&gt;1,IF(ISNUMBER(INDEX(Import.PLE,Detalhamento!$E229,Detalhamento!BD$15)),IF(INDEX(Import.PLE,Detalhamento!$E229,Detalhamento!BD$15)&lt;=mediçao,OFFSET(Import.PLQ,$A229-1,BD$15-1,1,1),0),0),PLE!$AA$28*OFFSET(Import.PLQ,$A229-1,BD$15-1,1,1)),IF($E229&lt;&gt;1,IF(ISNUMBER(INDEX(Import.PLE,Detalhamento!$E229,Detalhamento!BD$15)),IF(INDEX(Import.PLE,Detalhamento!$E229,Detalhamento!BD$15)&lt;=mediçao,0,OFFSET(Import.PLQ,$A229-1,BD$15-1,1,1)),OFFSET(Import.PLQ,$A229-1,BD$15-1,1,1)),(1-PLE!$AA$28)*OFFSET(Import.PLQ,$A229-1,BD$15-1,1,1))))</f>
        <v>0</v>
      </c>
      <c r="BE229" s="144">
        <f ca="1">IF(BE$13="",0,CHOOSE(Detalhamento.OpçãoServiços,OFFSET(Import.PLQ,$A229-1,BE$15-1,1,1),IF($E229&lt;&gt;1,IF(ISNUMBER(INDEX(Import.PLE,Detalhamento!$E229,Detalhamento!BE$15)),IF(INDEX(Import.PLE,Detalhamento!$E229,Detalhamento!BE$15)&lt;=mediçao,OFFSET(Import.PLQ,$A229-1,BE$15-1,1,1),0),0),PLE!$AA$28*OFFSET(Import.PLQ,$A229-1,BE$15-1,1,1)),IF($E229&lt;&gt;1,IF(ISNUMBER(INDEX(Import.PLE,Detalhamento!$E229,Detalhamento!BE$15)),IF(INDEX(Import.PLE,Detalhamento!$E229,Detalhamento!BE$15)&lt;=mediçao,0,OFFSET(Import.PLQ,$A229-1,BE$15-1,1,1)),OFFSET(Import.PLQ,$A229-1,BE$15-1,1,1)),(1-PLE!$AA$28)*OFFSET(Import.PLQ,$A229-1,BE$15-1,1,1))))</f>
        <v>0</v>
      </c>
      <c r="BF229" s="144">
        <f ca="1">IF(BF$13="",0,CHOOSE(Detalhamento.OpçãoServiços,OFFSET(Import.PLQ,$A229-1,BF$15-1,1,1),IF($E229&lt;&gt;1,IF(ISNUMBER(INDEX(Import.PLE,Detalhamento!$E229,Detalhamento!BF$15)),IF(INDEX(Import.PLE,Detalhamento!$E229,Detalhamento!BF$15)&lt;=mediçao,OFFSET(Import.PLQ,$A229-1,BF$15-1,1,1),0),0),PLE!$AA$28*OFFSET(Import.PLQ,$A229-1,BF$15-1,1,1)),IF($E229&lt;&gt;1,IF(ISNUMBER(INDEX(Import.PLE,Detalhamento!$E229,Detalhamento!BF$15)),IF(INDEX(Import.PLE,Detalhamento!$E229,Detalhamento!BF$15)&lt;=mediçao,0,OFFSET(Import.PLQ,$A229-1,BF$15-1,1,1)),OFFSET(Import.PLQ,$A229-1,BF$15-1,1,1)),(1-PLE!$AA$28)*OFFSET(Import.PLQ,$A229-1,BF$15-1,1,1))))</f>
        <v>0</v>
      </c>
      <c r="BG229" s="144">
        <f ca="1">IF(BG$13="",0,CHOOSE(Detalhamento.OpçãoServiços,OFFSET(Import.PLQ,$A229-1,BG$15-1,1,1),IF($E229&lt;&gt;1,IF(ISNUMBER(INDEX(Import.PLE,Detalhamento!$E229,Detalhamento!BG$15)),IF(INDEX(Import.PLE,Detalhamento!$E229,Detalhamento!BG$15)&lt;=mediçao,OFFSET(Import.PLQ,$A229-1,BG$15-1,1,1),0),0),PLE!$AA$28*OFFSET(Import.PLQ,$A229-1,BG$15-1,1,1)),IF($E229&lt;&gt;1,IF(ISNUMBER(INDEX(Import.PLE,Detalhamento!$E229,Detalhamento!BG$15)),IF(INDEX(Import.PLE,Detalhamento!$E229,Detalhamento!BG$15)&lt;=mediçao,0,OFFSET(Import.PLQ,$A229-1,BG$15-1,1,1)),OFFSET(Import.PLQ,$A229-1,BG$15-1,1,1)),(1-PLE!$AA$28)*OFFSET(Import.PLQ,$A229-1,BG$15-1,1,1))))</f>
        <v>0</v>
      </c>
      <c r="BH229" s="144">
        <f ca="1">IF(BH$13="",0,CHOOSE(Detalhamento.OpçãoServiços,OFFSET(Import.PLQ,$A229-1,BH$15-1,1,1),IF($E229&lt;&gt;1,IF(ISNUMBER(INDEX(Import.PLE,Detalhamento!$E229,Detalhamento!BH$15)),IF(INDEX(Import.PLE,Detalhamento!$E229,Detalhamento!BH$15)&lt;=mediçao,OFFSET(Import.PLQ,$A229-1,BH$15-1,1,1),0),0),PLE!$AA$28*OFFSET(Import.PLQ,$A229-1,BH$15-1,1,1)),IF($E229&lt;&gt;1,IF(ISNUMBER(INDEX(Import.PLE,Detalhamento!$E229,Detalhamento!BH$15)),IF(INDEX(Import.PLE,Detalhamento!$E229,Detalhamento!BH$15)&lt;=mediçao,0,OFFSET(Import.PLQ,$A229-1,BH$15-1,1,1)),OFFSET(Import.PLQ,$A229-1,BH$15-1,1,1)),(1-PLE!$AA$28)*OFFSET(Import.PLQ,$A229-1,BH$15-1,1,1))))</f>
        <v>0</v>
      </c>
      <c r="BI229" s="144">
        <f ca="1">IF(BI$13="",0,CHOOSE(Detalhamento.OpçãoServiços,OFFSET(Import.PLQ,$A229-1,BI$15-1,1,1),IF($E229&lt;&gt;1,IF(ISNUMBER(INDEX(Import.PLE,Detalhamento!$E229,Detalhamento!BI$15)),IF(INDEX(Import.PLE,Detalhamento!$E229,Detalhamento!BI$15)&lt;=mediçao,OFFSET(Import.PLQ,$A229-1,BI$15-1,1,1),0),0),PLE!$AA$28*OFFSET(Import.PLQ,$A229-1,BI$15-1,1,1)),IF($E229&lt;&gt;1,IF(ISNUMBER(INDEX(Import.PLE,Detalhamento!$E229,Detalhamento!BI$15)),IF(INDEX(Import.PLE,Detalhamento!$E229,Detalhamento!BI$15)&lt;=mediçao,0,OFFSET(Import.PLQ,$A229-1,BI$15-1,1,1)),OFFSET(Import.PLQ,$A229-1,BI$15-1,1,1)),(1-PLE!$AA$28)*OFFSET(Import.PLQ,$A229-1,BI$15-1,1,1))))</f>
        <v>0</v>
      </c>
    </row>
    <row r="230" spans="1:61" ht="10.5" hidden="1" x14ac:dyDescent="0.25">
      <c r="A230" s="155">
        <v>214</v>
      </c>
      <c r="B230" s="21" t="str">
        <f t="shared" ca="1" si="33"/>
        <v>Nível</v>
      </c>
      <c r="E230" s="153" t="str">
        <f t="shared" ca="1" si="34"/>
        <v/>
      </c>
      <c r="F230" s="154">
        <f t="shared" ca="1" si="35"/>
        <v>0</v>
      </c>
      <c r="G230" s="154" t="str">
        <f t="shared" ca="1" si="38"/>
        <v>2.10</v>
      </c>
      <c r="H230" s="182" t="str">
        <f t="shared" ca="1" si="38"/>
        <v>INSTALAÇÃO SANITÁRIA</v>
      </c>
      <c r="I230" s="37" t="str">
        <f t="shared" ca="1" si="36"/>
        <v/>
      </c>
      <c r="J230" s="144" t="str">
        <f t="shared" ca="1" si="37"/>
        <v/>
      </c>
      <c r="K230" s="67"/>
      <c r="L230" s="144">
        <f ca="1">IF(L$13="",0,CHOOSE(Detalhamento.OpçãoServiços,OFFSET(Import.PLQ,$A230-1,L$15-1,1,1),IF($E230&lt;&gt;1,IF(ISNUMBER(INDEX(Import.PLE,Detalhamento!$E230,Detalhamento!L$15)),IF(INDEX(Import.PLE,Detalhamento!$E230,Detalhamento!L$15)&lt;=mediçao,OFFSET(Import.PLQ,$A230-1,L$15-1,1,1),0),0),PLE!$AA$28*OFFSET(Import.PLQ,$A230-1,L$15-1,1,1)),IF($E230&lt;&gt;1,IF(ISNUMBER(INDEX(Import.PLE,Detalhamento!$E230,Detalhamento!L$15)),IF(INDEX(Import.PLE,Detalhamento!$E230,Detalhamento!L$15)&lt;=mediçao,0,OFFSET(Import.PLQ,$A230-1,L$15-1,1,1)),OFFSET(Import.PLQ,$A230-1,L$15-1,1,1)),(1-PLE!$AA$28)*OFFSET(Import.PLQ,$A230-1,L$15-1,1,1))))</f>
        <v>0</v>
      </c>
      <c r="M230" s="144">
        <f ca="1">IF(M$13="",0,CHOOSE(Detalhamento.OpçãoServiços,OFFSET(Import.PLQ,$A230-1,M$15-1,1,1),IF($E230&lt;&gt;1,IF(ISNUMBER(INDEX(Import.PLE,Detalhamento!$E230,Detalhamento!M$15)),IF(INDEX(Import.PLE,Detalhamento!$E230,Detalhamento!M$15)&lt;=mediçao,OFFSET(Import.PLQ,$A230-1,M$15-1,1,1),0),0),PLE!$AA$28*OFFSET(Import.PLQ,$A230-1,M$15-1,1,1)),IF($E230&lt;&gt;1,IF(ISNUMBER(INDEX(Import.PLE,Detalhamento!$E230,Detalhamento!M$15)),IF(INDEX(Import.PLE,Detalhamento!$E230,Detalhamento!M$15)&lt;=mediçao,0,OFFSET(Import.PLQ,$A230-1,M$15-1,1,1)),OFFSET(Import.PLQ,$A230-1,M$15-1,1,1)),(1-PLE!$AA$28)*OFFSET(Import.PLQ,$A230-1,M$15-1,1,1))))</f>
        <v>0</v>
      </c>
      <c r="N230" s="144">
        <f ca="1">IF(N$13="",0,CHOOSE(Detalhamento.OpçãoServiços,OFFSET(Import.PLQ,$A230-1,N$15-1,1,1),IF($E230&lt;&gt;1,IF(ISNUMBER(INDEX(Import.PLE,Detalhamento!$E230,Detalhamento!N$15)),IF(INDEX(Import.PLE,Detalhamento!$E230,Detalhamento!N$15)&lt;=mediçao,OFFSET(Import.PLQ,$A230-1,N$15-1,1,1),0),0),PLE!$AA$28*OFFSET(Import.PLQ,$A230-1,N$15-1,1,1)),IF($E230&lt;&gt;1,IF(ISNUMBER(INDEX(Import.PLE,Detalhamento!$E230,Detalhamento!N$15)),IF(INDEX(Import.PLE,Detalhamento!$E230,Detalhamento!N$15)&lt;=mediçao,0,OFFSET(Import.PLQ,$A230-1,N$15-1,1,1)),OFFSET(Import.PLQ,$A230-1,N$15-1,1,1)),(1-PLE!$AA$28)*OFFSET(Import.PLQ,$A230-1,N$15-1,1,1))))</f>
        <v>0</v>
      </c>
      <c r="O230" s="144">
        <f ca="1">IF(O$13="",0,CHOOSE(Detalhamento.OpçãoServiços,OFFSET(Import.PLQ,$A230-1,O$15-1,1,1),IF($E230&lt;&gt;1,IF(ISNUMBER(INDEX(Import.PLE,Detalhamento!$E230,Detalhamento!O$15)),IF(INDEX(Import.PLE,Detalhamento!$E230,Detalhamento!O$15)&lt;=mediçao,OFFSET(Import.PLQ,$A230-1,O$15-1,1,1),0),0),PLE!$AA$28*OFFSET(Import.PLQ,$A230-1,O$15-1,1,1)),IF($E230&lt;&gt;1,IF(ISNUMBER(INDEX(Import.PLE,Detalhamento!$E230,Detalhamento!O$15)),IF(INDEX(Import.PLE,Detalhamento!$E230,Detalhamento!O$15)&lt;=mediçao,0,OFFSET(Import.PLQ,$A230-1,O$15-1,1,1)),OFFSET(Import.PLQ,$A230-1,O$15-1,1,1)),(1-PLE!$AA$28)*OFFSET(Import.PLQ,$A230-1,O$15-1,1,1))))</f>
        <v>0</v>
      </c>
      <c r="P230" s="144">
        <f ca="1">IF(P$13="",0,CHOOSE(Detalhamento.OpçãoServiços,OFFSET(Import.PLQ,$A230-1,P$15-1,1,1),IF($E230&lt;&gt;1,IF(ISNUMBER(INDEX(Import.PLE,Detalhamento!$E230,Detalhamento!P$15)),IF(INDEX(Import.PLE,Detalhamento!$E230,Detalhamento!P$15)&lt;=mediçao,OFFSET(Import.PLQ,$A230-1,P$15-1,1,1),0),0),PLE!$AA$28*OFFSET(Import.PLQ,$A230-1,P$15-1,1,1)),IF($E230&lt;&gt;1,IF(ISNUMBER(INDEX(Import.PLE,Detalhamento!$E230,Detalhamento!P$15)),IF(INDEX(Import.PLE,Detalhamento!$E230,Detalhamento!P$15)&lt;=mediçao,0,OFFSET(Import.PLQ,$A230-1,P$15-1,1,1)),OFFSET(Import.PLQ,$A230-1,P$15-1,1,1)),(1-PLE!$AA$28)*OFFSET(Import.PLQ,$A230-1,P$15-1,1,1))))</f>
        <v>0</v>
      </c>
      <c r="Q230" s="144">
        <f ca="1">IF(Q$13="",0,CHOOSE(Detalhamento.OpçãoServiços,OFFSET(Import.PLQ,$A230-1,Q$15-1,1,1),IF($E230&lt;&gt;1,IF(ISNUMBER(INDEX(Import.PLE,Detalhamento!$E230,Detalhamento!Q$15)),IF(INDEX(Import.PLE,Detalhamento!$E230,Detalhamento!Q$15)&lt;=mediçao,OFFSET(Import.PLQ,$A230-1,Q$15-1,1,1),0),0),PLE!$AA$28*OFFSET(Import.PLQ,$A230-1,Q$15-1,1,1)),IF($E230&lt;&gt;1,IF(ISNUMBER(INDEX(Import.PLE,Detalhamento!$E230,Detalhamento!Q$15)),IF(INDEX(Import.PLE,Detalhamento!$E230,Detalhamento!Q$15)&lt;=mediçao,0,OFFSET(Import.PLQ,$A230-1,Q$15-1,1,1)),OFFSET(Import.PLQ,$A230-1,Q$15-1,1,1)),(1-PLE!$AA$28)*OFFSET(Import.PLQ,$A230-1,Q$15-1,1,1))))</f>
        <v>0</v>
      </c>
      <c r="R230" s="144">
        <f ca="1">IF(R$13="",0,CHOOSE(Detalhamento.OpçãoServiços,OFFSET(Import.PLQ,$A230-1,R$15-1,1,1),IF($E230&lt;&gt;1,IF(ISNUMBER(INDEX(Import.PLE,Detalhamento!$E230,Detalhamento!R$15)),IF(INDEX(Import.PLE,Detalhamento!$E230,Detalhamento!R$15)&lt;=mediçao,OFFSET(Import.PLQ,$A230-1,R$15-1,1,1),0),0),PLE!$AA$28*OFFSET(Import.PLQ,$A230-1,R$15-1,1,1)),IF($E230&lt;&gt;1,IF(ISNUMBER(INDEX(Import.PLE,Detalhamento!$E230,Detalhamento!R$15)),IF(INDEX(Import.PLE,Detalhamento!$E230,Detalhamento!R$15)&lt;=mediçao,0,OFFSET(Import.PLQ,$A230-1,R$15-1,1,1)),OFFSET(Import.PLQ,$A230-1,R$15-1,1,1)),(1-PLE!$AA$28)*OFFSET(Import.PLQ,$A230-1,R$15-1,1,1))))</f>
        <v>0</v>
      </c>
      <c r="S230" s="144">
        <f ca="1">IF(S$13="",0,CHOOSE(Detalhamento.OpçãoServiços,OFFSET(Import.PLQ,$A230-1,S$15-1,1,1),IF($E230&lt;&gt;1,IF(ISNUMBER(INDEX(Import.PLE,Detalhamento!$E230,Detalhamento!S$15)),IF(INDEX(Import.PLE,Detalhamento!$E230,Detalhamento!S$15)&lt;=mediçao,OFFSET(Import.PLQ,$A230-1,S$15-1,1,1),0),0),PLE!$AA$28*OFFSET(Import.PLQ,$A230-1,S$15-1,1,1)),IF($E230&lt;&gt;1,IF(ISNUMBER(INDEX(Import.PLE,Detalhamento!$E230,Detalhamento!S$15)),IF(INDEX(Import.PLE,Detalhamento!$E230,Detalhamento!S$15)&lt;=mediçao,0,OFFSET(Import.PLQ,$A230-1,S$15-1,1,1)),OFFSET(Import.PLQ,$A230-1,S$15-1,1,1)),(1-PLE!$AA$28)*OFFSET(Import.PLQ,$A230-1,S$15-1,1,1))))</f>
        <v>0</v>
      </c>
      <c r="T230" s="144">
        <f ca="1">IF(T$13="",0,CHOOSE(Detalhamento.OpçãoServiços,OFFSET(Import.PLQ,$A230-1,T$15-1,1,1),IF($E230&lt;&gt;1,IF(ISNUMBER(INDEX(Import.PLE,Detalhamento!$E230,Detalhamento!T$15)),IF(INDEX(Import.PLE,Detalhamento!$E230,Detalhamento!T$15)&lt;=mediçao,OFFSET(Import.PLQ,$A230-1,T$15-1,1,1),0),0),PLE!$AA$28*OFFSET(Import.PLQ,$A230-1,T$15-1,1,1)),IF($E230&lt;&gt;1,IF(ISNUMBER(INDEX(Import.PLE,Detalhamento!$E230,Detalhamento!T$15)),IF(INDEX(Import.PLE,Detalhamento!$E230,Detalhamento!T$15)&lt;=mediçao,0,OFFSET(Import.PLQ,$A230-1,T$15-1,1,1)),OFFSET(Import.PLQ,$A230-1,T$15-1,1,1)),(1-PLE!$AA$28)*OFFSET(Import.PLQ,$A230-1,T$15-1,1,1))))</f>
        <v>0</v>
      </c>
      <c r="U230" s="144">
        <f ca="1">IF(U$13="",0,CHOOSE(Detalhamento.OpçãoServiços,OFFSET(Import.PLQ,$A230-1,U$15-1,1,1),IF($E230&lt;&gt;1,IF(ISNUMBER(INDEX(Import.PLE,Detalhamento!$E230,Detalhamento!U$15)),IF(INDEX(Import.PLE,Detalhamento!$E230,Detalhamento!U$15)&lt;=mediçao,OFFSET(Import.PLQ,$A230-1,U$15-1,1,1),0),0),PLE!$AA$28*OFFSET(Import.PLQ,$A230-1,U$15-1,1,1)),IF($E230&lt;&gt;1,IF(ISNUMBER(INDEX(Import.PLE,Detalhamento!$E230,Detalhamento!U$15)),IF(INDEX(Import.PLE,Detalhamento!$E230,Detalhamento!U$15)&lt;=mediçao,0,OFFSET(Import.PLQ,$A230-1,U$15-1,1,1)),OFFSET(Import.PLQ,$A230-1,U$15-1,1,1)),(1-PLE!$AA$28)*OFFSET(Import.PLQ,$A230-1,U$15-1,1,1))))</f>
        <v>0</v>
      </c>
      <c r="V230" s="144">
        <f ca="1">IF(V$13="",0,CHOOSE(Detalhamento.OpçãoServiços,OFFSET(Import.PLQ,$A230-1,V$15-1,1,1),IF($E230&lt;&gt;1,IF(ISNUMBER(INDEX(Import.PLE,Detalhamento!$E230,Detalhamento!V$15)),IF(INDEX(Import.PLE,Detalhamento!$E230,Detalhamento!V$15)&lt;=mediçao,OFFSET(Import.PLQ,$A230-1,V$15-1,1,1),0),0),PLE!$AA$28*OFFSET(Import.PLQ,$A230-1,V$15-1,1,1)),IF($E230&lt;&gt;1,IF(ISNUMBER(INDEX(Import.PLE,Detalhamento!$E230,Detalhamento!V$15)),IF(INDEX(Import.PLE,Detalhamento!$E230,Detalhamento!V$15)&lt;=mediçao,0,OFFSET(Import.PLQ,$A230-1,V$15-1,1,1)),OFFSET(Import.PLQ,$A230-1,V$15-1,1,1)),(1-PLE!$AA$28)*OFFSET(Import.PLQ,$A230-1,V$15-1,1,1))))</f>
        <v>0</v>
      </c>
      <c r="W230" s="144">
        <f ca="1">IF(W$13="",0,CHOOSE(Detalhamento.OpçãoServiços,OFFSET(Import.PLQ,$A230-1,W$15-1,1,1),IF($E230&lt;&gt;1,IF(ISNUMBER(INDEX(Import.PLE,Detalhamento!$E230,Detalhamento!W$15)),IF(INDEX(Import.PLE,Detalhamento!$E230,Detalhamento!W$15)&lt;=mediçao,OFFSET(Import.PLQ,$A230-1,W$15-1,1,1),0),0),PLE!$AA$28*OFFSET(Import.PLQ,$A230-1,W$15-1,1,1)),IF($E230&lt;&gt;1,IF(ISNUMBER(INDEX(Import.PLE,Detalhamento!$E230,Detalhamento!W$15)),IF(INDEX(Import.PLE,Detalhamento!$E230,Detalhamento!W$15)&lt;=mediçao,0,OFFSET(Import.PLQ,$A230-1,W$15-1,1,1)),OFFSET(Import.PLQ,$A230-1,W$15-1,1,1)),(1-PLE!$AA$28)*OFFSET(Import.PLQ,$A230-1,W$15-1,1,1))))</f>
        <v>0</v>
      </c>
      <c r="X230" s="144">
        <f ca="1">IF(X$13="",0,CHOOSE(Detalhamento.OpçãoServiços,OFFSET(Import.PLQ,$A230-1,X$15-1,1,1),IF($E230&lt;&gt;1,IF(ISNUMBER(INDEX(Import.PLE,Detalhamento!$E230,Detalhamento!X$15)),IF(INDEX(Import.PLE,Detalhamento!$E230,Detalhamento!X$15)&lt;=mediçao,OFFSET(Import.PLQ,$A230-1,X$15-1,1,1),0),0),PLE!$AA$28*OFFSET(Import.PLQ,$A230-1,X$15-1,1,1)),IF($E230&lt;&gt;1,IF(ISNUMBER(INDEX(Import.PLE,Detalhamento!$E230,Detalhamento!X$15)),IF(INDEX(Import.PLE,Detalhamento!$E230,Detalhamento!X$15)&lt;=mediçao,0,OFFSET(Import.PLQ,$A230-1,X$15-1,1,1)),OFFSET(Import.PLQ,$A230-1,X$15-1,1,1)),(1-PLE!$AA$28)*OFFSET(Import.PLQ,$A230-1,X$15-1,1,1))))</f>
        <v>0</v>
      </c>
      <c r="Y230" s="144">
        <f ca="1">IF(Y$13="",0,CHOOSE(Detalhamento.OpçãoServiços,OFFSET(Import.PLQ,$A230-1,Y$15-1,1,1),IF($E230&lt;&gt;1,IF(ISNUMBER(INDEX(Import.PLE,Detalhamento!$E230,Detalhamento!Y$15)),IF(INDEX(Import.PLE,Detalhamento!$E230,Detalhamento!Y$15)&lt;=mediçao,OFFSET(Import.PLQ,$A230-1,Y$15-1,1,1),0),0),PLE!$AA$28*OFFSET(Import.PLQ,$A230-1,Y$15-1,1,1)),IF($E230&lt;&gt;1,IF(ISNUMBER(INDEX(Import.PLE,Detalhamento!$E230,Detalhamento!Y$15)),IF(INDEX(Import.PLE,Detalhamento!$E230,Detalhamento!Y$15)&lt;=mediçao,0,OFFSET(Import.PLQ,$A230-1,Y$15-1,1,1)),OFFSET(Import.PLQ,$A230-1,Y$15-1,1,1)),(1-PLE!$AA$28)*OFFSET(Import.PLQ,$A230-1,Y$15-1,1,1))))</f>
        <v>0</v>
      </c>
      <c r="Z230" s="144">
        <f ca="1">IF(Z$13="",0,CHOOSE(Detalhamento.OpçãoServiços,OFFSET(Import.PLQ,$A230-1,Z$15-1,1,1),IF($E230&lt;&gt;1,IF(ISNUMBER(INDEX(Import.PLE,Detalhamento!$E230,Detalhamento!Z$15)),IF(INDEX(Import.PLE,Detalhamento!$E230,Detalhamento!Z$15)&lt;=mediçao,OFFSET(Import.PLQ,$A230-1,Z$15-1,1,1),0),0),PLE!$AA$28*OFFSET(Import.PLQ,$A230-1,Z$15-1,1,1)),IF($E230&lt;&gt;1,IF(ISNUMBER(INDEX(Import.PLE,Detalhamento!$E230,Detalhamento!Z$15)),IF(INDEX(Import.PLE,Detalhamento!$E230,Detalhamento!Z$15)&lt;=mediçao,0,OFFSET(Import.PLQ,$A230-1,Z$15-1,1,1)),OFFSET(Import.PLQ,$A230-1,Z$15-1,1,1)),(1-PLE!$AA$28)*OFFSET(Import.PLQ,$A230-1,Z$15-1,1,1))))</f>
        <v>0</v>
      </c>
      <c r="AA230" s="144">
        <f ca="1">IF(AA$13="",0,CHOOSE(Detalhamento.OpçãoServiços,OFFSET(Import.PLQ,$A230-1,AA$15-1,1,1),IF($E230&lt;&gt;1,IF(ISNUMBER(INDEX(Import.PLE,Detalhamento!$E230,Detalhamento!AA$15)),IF(INDEX(Import.PLE,Detalhamento!$E230,Detalhamento!AA$15)&lt;=mediçao,OFFSET(Import.PLQ,$A230-1,AA$15-1,1,1),0),0),PLE!$AA$28*OFFSET(Import.PLQ,$A230-1,AA$15-1,1,1)),IF($E230&lt;&gt;1,IF(ISNUMBER(INDEX(Import.PLE,Detalhamento!$E230,Detalhamento!AA$15)),IF(INDEX(Import.PLE,Detalhamento!$E230,Detalhamento!AA$15)&lt;=mediçao,0,OFFSET(Import.PLQ,$A230-1,AA$15-1,1,1)),OFFSET(Import.PLQ,$A230-1,AA$15-1,1,1)),(1-PLE!$AA$28)*OFFSET(Import.PLQ,$A230-1,AA$15-1,1,1))))</f>
        <v>0</v>
      </c>
      <c r="AB230" s="144">
        <f ca="1">IF(AB$13="",0,CHOOSE(Detalhamento.OpçãoServiços,OFFSET(Import.PLQ,$A230-1,AB$15-1,1,1),IF($E230&lt;&gt;1,IF(ISNUMBER(INDEX(Import.PLE,Detalhamento!$E230,Detalhamento!AB$15)),IF(INDEX(Import.PLE,Detalhamento!$E230,Detalhamento!AB$15)&lt;=mediçao,OFFSET(Import.PLQ,$A230-1,AB$15-1,1,1),0),0),PLE!$AA$28*OFFSET(Import.PLQ,$A230-1,AB$15-1,1,1)),IF($E230&lt;&gt;1,IF(ISNUMBER(INDEX(Import.PLE,Detalhamento!$E230,Detalhamento!AB$15)),IF(INDEX(Import.PLE,Detalhamento!$E230,Detalhamento!AB$15)&lt;=mediçao,0,OFFSET(Import.PLQ,$A230-1,AB$15-1,1,1)),OFFSET(Import.PLQ,$A230-1,AB$15-1,1,1)),(1-PLE!$AA$28)*OFFSET(Import.PLQ,$A230-1,AB$15-1,1,1))))</f>
        <v>0</v>
      </c>
      <c r="AC230" s="144">
        <f ca="1">IF(AC$13="",0,CHOOSE(Detalhamento.OpçãoServiços,OFFSET(Import.PLQ,$A230-1,AC$15-1,1,1),IF($E230&lt;&gt;1,IF(ISNUMBER(INDEX(Import.PLE,Detalhamento!$E230,Detalhamento!AC$15)),IF(INDEX(Import.PLE,Detalhamento!$E230,Detalhamento!AC$15)&lt;=mediçao,OFFSET(Import.PLQ,$A230-1,AC$15-1,1,1),0),0),PLE!$AA$28*OFFSET(Import.PLQ,$A230-1,AC$15-1,1,1)),IF($E230&lt;&gt;1,IF(ISNUMBER(INDEX(Import.PLE,Detalhamento!$E230,Detalhamento!AC$15)),IF(INDEX(Import.PLE,Detalhamento!$E230,Detalhamento!AC$15)&lt;=mediçao,0,OFFSET(Import.PLQ,$A230-1,AC$15-1,1,1)),OFFSET(Import.PLQ,$A230-1,AC$15-1,1,1)),(1-PLE!$AA$28)*OFFSET(Import.PLQ,$A230-1,AC$15-1,1,1))))</f>
        <v>0</v>
      </c>
      <c r="AD230" s="144">
        <f ca="1">IF(AD$13="",0,CHOOSE(Detalhamento.OpçãoServiços,OFFSET(Import.PLQ,$A230-1,AD$15-1,1,1),IF($E230&lt;&gt;1,IF(ISNUMBER(INDEX(Import.PLE,Detalhamento!$E230,Detalhamento!AD$15)),IF(INDEX(Import.PLE,Detalhamento!$E230,Detalhamento!AD$15)&lt;=mediçao,OFFSET(Import.PLQ,$A230-1,AD$15-1,1,1),0),0),PLE!$AA$28*OFFSET(Import.PLQ,$A230-1,AD$15-1,1,1)),IF($E230&lt;&gt;1,IF(ISNUMBER(INDEX(Import.PLE,Detalhamento!$E230,Detalhamento!AD$15)),IF(INDEX(Import.PLE,Detalhamento!$E230,Detalhamento!AD$15)&lt;=mediçao,0,OFFSET(Import.PLQ,$A230-1,AD$15-1,1,1)),OFFSET(Import.PLQ,$A230-1,AD$15-1,1,1)),(1-PLE!$AA$28)*OFFSET(Import.PLQ,$A230-1,AD$15-1,1,1))))</f>
        <v>0</v>
      </c>
      <c r="AE230" s="144">
        <f ca="1">IF(AE$13="",0,CHOOSE(Detalhamento.OpçãoServiços,OFFSET(Import.PLQ,$A230-1,AE$15-1,1,1),IF($E230&lt;&gt;1,IF(ISNUMBER(INDEX(Import.PLE,Detalhamento!$E230,Detalhamento!AE$15)),IF(INDEX(Import.PLE,Detalhamento!$E230,Detalhamento!AE$15)&lt;=mediçao,OFFSET(Import.PLQ,$A230-1,AE$15-1,1,1),0),0),PLE!$AA$28*OFFSET(Import.PLQ,$A230-1,AE$15-1,1,1)),IF($E230&lt;&gt;1,IF(ISNUMBER(INDEX(Import.PLE,Detalhamento!$E230,Detalhamento!AE$15)),IF(INDEX(Import.PLE,Detalhamento!$E230,Detalhamento!AE$15)&lt;=mediçao,0,OFFSET(Import.PLQ,$A230-1,AE$15-1,1,1)),OFFSET(Import.PLQ,$A230-1,AE$15-1,1,1)),(1-PLE!$AA$28)*OFFSET(Import.PLQ,$A230-1,AE$15-1,1,1))))</f>
        <v>0</v>
      </c>
      <c r="AF230" s="144">
        <f ca="1">IF(AF$13="",0,CHOOSE(Detalhamento.OpçãoServiços,OFFSET(Import.PLQ,$A230-1,AF$15-1,1,1),IF($E230&lt;&gt;1,IF(ISNUMBER(INDEX(Import.PLE,Detalhamento!$E230,Detalhamento!AF$15)),IF(INDEX(Import.PLE,Detalhamento!$E230,Detalhamento!AF$15)&lt;=mediçao,OFFSET(Import.PLQ,$A230-1,AF$15-1,1,1),0),0),PLE!$AA$28*OFFSET(Import.PLQ,$A230-1,AF$15-1,1,1)),IF($E230&lt;&gt;1,IF(ISNUMBER(INDEX(Import.PLE,Detalhamento!$E230,Detalhamento!AF$15)),IF(INDEX(Import.PLE,Detalhamento!$E230,Detalhamento!AF$15)&lt;=mediçao,0,OFFSET(Import.PLQ,$A230-1,AF$15-1,1,1)),OFFSET(Import.PLQ,$A230-1,AF$15-1,1,1)),(1-PLE!$AA$28)*OFFSET(Import.PLQ,$A230-1,AF$15-1,1,1))))</f>
        <v>0</v>
      </c>
      <c r="AG230" s="144">
        <f ca="1">IF(AG$13="",0,CHOOSE(Detalhamento.OpçãoServiços,OFFSET(Import.PLQ,$A230-1,AG$15-1,1,1),IF($E230&lt;&gt;1,IF(ISNUMBER(INDEX(Import.PLE,Detalhamento!$E230,Detalhamento!AG$15)),IF(INDEX(Import.PLE,Detalhamento!$E230,Detalhamento!AG$15)&lt;=mediçao,OFFSET(Import.PLQ,$A230-1,AG$15-1,1,1),0),0),PLE!$AA$28*OFFSET(Import.PLQ,$A230-1,AG$15-1,1,1)),IF($E230&lt;&gt;1,IF(ISNUMBER(INDEX(Import.PLE,Detalhamento!$E230,Detalhamento!AG$15)),IF(INDEX(Import.PLE,Detalhamento!$E230,Detalhamento!AG$15)&lt;=mediçao,0,OFFSET(Import.PLQ,$A230-1,AG$15-1,1,1)),OFFSET(Import.PLQ,$A230-1,AG$15-1,1,1)),(1-PLE!$AA$28)*OFFSET(Import.PLQ,$A230-1,AG$15-1,1,1))))</f>
        <v>0</v>
      </c>
      <c r="AH230" s="144">
        <f ca="1">IF(AH$13="",0,CHOOSE(Detalhamento.OpçãoServiços,OFFSET(Import.PLQ,$A230-1,AH$15-1,1,1),IF($E230&lt;&gt;1,IF(ISNUMBER(INDEX(Import.PLE,Detalhamento!$E230,Detalhamento!AH$15)),IF(INDEX(Import.PLE,Detalhamento!$E230,Detalhamento!AH$15)&lt;=mediçao,OFFSET(Import.PLQ,$A230-1,AH$15-1,1,1),0),0),PLE!$AA$28*OFFSET(Import.PLQ,$A230-1,AH$15-1,1,1)),IF($E230&lt;&gt;1,IF(ISNUMBER(INDEX(Import.PLE,Detalhamento!$E230,Detalhamento!AH$15)),IF(INDEX(Import.PLE,Detalhamento!$E230,Detalhamento!AH$15)&lt;=mediçao,0,OFFSET(Import.PLQ,$A230-1,AH$15-1,1,1)),OFFSET(Import.PLQ,$A230-1,AH$15-1,1,1)),(1-PLE!$AA$28)*OFFSET(Import.PLQ,$A230-1,AH$15-1,1,1))))</f>
        <v>0</v>
      </c>
      <c r="AI230" s="144">
        <f ca="1">IF(AI$13="",0,CHOOSE(Detalhamento.OpçãoServiços,OFFSET(Import.PLQ,$A230-1,AI$15-1,1,1),IF($E230&lt;&gt;1,IF(ISNUMBER(INDEX(Import.PLE,Detalhamento!$E230,Detalhamento!AI$15)),IF(INDEX(Import.PLE,Detalhamento!$E230,Detalhamento!AI$15)&lt;=mediçao,OFFSET(Import.PLQ,$A230-1,AI$15-1,1,1),0),0),PLE!$AA$28*OFFSET(Import.PLQ,$A230-1,AI$15-1,1,1)),IF($E230&lt;&gt;1,IF(ISNUMBER(INDEX(Import.PLE,Detalhamento!$E230,Detalhamento!AI$15)),IF(INDEX(Import.PLE,Detalhamento!$E230,Detalhamento!AI$15)&lt;=mediçao,0,OFFSET(Import.PLQ,$A230-1,AI$15-1,1,1)),OFFSET(Import.PLQ,$A230-1,AI$15-1,1,1)),(1-PLE!$AA$28)*OFFSET(Import.PLQ,$A230-1,AI$15-1,1,1))))</f>
        <v>0</v>
      </c>
      <c r="AJ230" s="144">
        <f ca="1">IF(AJ$13="",0,CHOOSE(Detalhamento.OpçãoServiços,OFFSET(Import.PLQ,$A230-1,AJ$15-1,1,1),IF($E230&lt;&gt;1,IF(ISNUMBER(INDEX(Import.PLE,Detalhamento!$E230,Detalhamento!AJ$15)),IF(INDEX(Import.PLE,Detalhamento!$E230,Detalhamento!AJ$15)&lt;=mediçao,OFFSET(Import.PLQ,$A230-1,AJ$15-1,1,1),0),0),PLE!$AA$28*OFFSET(Import.PLQ,$A230-1,AJ$15-1,1,1)),IF($E230&lt;&gt;1,IF(ISNUMBER(INDEX(Import.PLE,Detalhamento!$E230,Detalhamento!AJ$15)),IF(INDEX(Import.PLE,Detalhamento!$E230,Detalhamento!AJ$15)&lt;=mediçao,0,OFFSET(Import.PLQ,$A230-1,AJ$15-1,1,1)),OFFSET(Import.PLQ,$A230-1,AJ$15-1,1,1)),(1-PLE!$AA$28)*OFFSET(Import.PLQ,$A230-1,AJ$15-1,1,1))))</f>
        <v>0</v>
      </c>
      <c r="AK230" s="144">
        <f ca="1">IF(AK$13="",0,CHOOSE(Detalhamento.OpçãoServiços,OFFSET(Import.PLQ,$A230-1,AK$15-1,1,1),IF($E230&lt;&gt;1,IF(ISNUMBER(INDEX(Import.PLE,Detalhamento!$E230,Detalhamento!AK$15)),IF(INDEX(Import.PLE,Detalhamento!$E230,Detalhamento!AK$15)&lt;=mediçao,OFFSET(Import.PLQ,$A230-1,AK$15-1,1,1),0),0),PLE!$AA$28*OFFSET(Import.PLQ,$A230-1,AK$15-1,1,1)),IF($E230&lt;&gt;1,IF(ISNUMBER(INDEX(Import.PLE,Detalhamento!$E230,Detalhamento!AK$15)),IF(INDEX(Import.PLE,Detalhamento!$E230,Detalhamento!AK$15)&lt;=mediçao,0,OFFSET(Import.PLQ,$A230-1,AK$15-1,1,1)),OFFSET(Import.PLQ,$A230-1,AK$15-1,1,1)),(1-PLE!$AA$28)*OFFSET(Import.PLQ,$A230-1,AK$15-1,1,1))))</f>
        <v>0</v>
      </c>
      <c r="AL230" s="144">
        <f ca="1">IF(AL$13="",0,CHOOSE(Detalhamento.OpçãoServiços,OFFSET(Import.PLQ,$A230-1,AL$15-1,1,1),IF($E230&lt;&gt;1,IF(ISNUMBER(INDEX(Import.PLE,Detalhamento!$E230,Detalhamento!AL$15)),IF(INDEX(Import.PLE,Detalhamento!$E230,Detalhamento!AL$15)&lt;=mediçao,OFFSET(Import.PLQ,$A230-1,AL$15-1,1,1),0),0),PLE!$AA$28*OFFSET(Import.PLQ,$A230-1,AL$15-1,1,1)),IF($E230&lt;&gt;1,IF(ISNUMBER(INDEX(Import.PLE,Detalhamento!$E230,Detalhamento!AL$15)),IF(INDEX(Import.PLE,Detalhamento!$E230,Detalhamento!AL$15)&lt;=mediçao,0,OFFSET(Import.PLQ,$A230-1,AL$15-1,1,1)),OFFSET(Import.PLQ,$A230-1,AL$15-1,1,1)),(1-PLE!$AA$28)*OFFSET(Import.PLQ,$A230-1,AL$15-1,1,1))))</f>
        <v>0</v>
      </c>
      <c r="AM230" s="144">
        <f ca="1">IF(AM$13="",0,CHOOSE(Detalhamento.OpçãoServiços,OFFSET(Import.PLQ,$A230-1,AM$15-1,1,1),IF($E230&lt;&gt;1,IF(ISNUMBER(INDEX(Import.PLE,Detalhamento!$E230,Detalhamento!AM$15)),IF(INDEX(Import.PLE,Detalhamento!$E230,Detalhamento!AM$15)&lt;=mediçao,OFFSET(Import.PLQ,$A230-1,AM$15-1,1,1),0),0),PLE!$AA$28*OFFSET(Import.PLQ,$A230-1,AM$15-1,1,1)),IF($E230&lt;&gt;1,IF(ISNUMBER(INDEX(Import.PLE,Detalhamento!$E230,Detalhamento!AM$15)),IF(INDEX(Import.PLE,Detalhamento!$E230,Detalhamento!AM$15)&lt;=mediçao,0,OFFSET(Import.PLQ,$A230-1,AM$15-1,1,1)),OFFSET(Import.PLQ,$A230-1,AM$15-1,1,1)),(1-PLE!$AA$28)*OFFSET(Import.PLQ,$A230-1,AM$15-1,1,1))))</f>
        <v>0</v>
      </c>
      <c r="AN230" s="144">
        <f ca="1">IF(AN$13="",0,CHOOSE(Detalhamento.OpçãoServiços,OFFSET(Import.PLQ,$A230-1,AN$15-1,1,1),IF($E230&lt;&gt;1,IF(ISNUMBER(INDEX(Import.PLE,Detalhamento!$E230,Detalhamento!AN$15)),IF(INDEX(Import.PLE,Detalhamento!$E230,Detalhamento!AN$15)&lt;=mediçao,OFFSET(Import.PLQ,$A230-1,AN$15-1,1,1),0),0),PLE!$AA$28*OFFSET(Import.PLQ,$A230-1,AN$15-1,1,1)),IF($E230&lt;&gt;1,IF(ISNUMBER(INDEX(Import.PLE,Detalhamento!$E230,Detalhamento!AN$15)),IF(INDEX(Import.PLE,Detalhamento!$E230,Detalhamento!AN$15)&lt;=mediçao,0,OFFSET(Import.PLQ,$A230-1,AN$15-1,1,1)),OFFSET(Import.PLQ,$A230-1,AN$15-1,1,1)),(1-PLE!$AA$28)*OFFSET(Import.PLQ,$A230-1,AN$15-1,1,1))))</f>
        <v>0</v>
      </c>
      <c r="AO230" s="144">
        <f ca="1">IF(AO$13="",0,CHOOSE(Detalhamento.OpçãoServiços,OFFSET(Import.PLQ,$A230-1,AO$15-1,1,1),IF($E230&lt;&gt;1,IF(ISNUMBER(INDEX(Import.PLE,Detalhamento!$E230,Detalhamento!AO$15)),IF(INDEX(Import.PLE,Detalhamento!$E230,Detalhamento!AO$15)&lt;=mediçao,OFFSET(Import.PLQ,$A230-1,AO$15-1,1,1),0),0),PLE!$AA$28*OFFSET(Import.PLQ,$A230-1,AO$15-1,1,1)),IF($E230&lt;&gt;1,IF(ISNUMBER(INDEX(Import.PLE,Detalhamento!$E230,Detalhamento!AO$15)),IF(INDEX(Import.PLE,Detalhamento!$E230,Detalhamento!AO$15)&lt;=mediçao,0,OFFSET(Import.PLQ,$A230-1,AO$15-1,1,1)),OFFSET(Import.PLQ,$A230-1,AO$15-1,1,1)),(1-PLE!$AA$28)*OFFSET(Import.PLQ,$A230-1,AO$15-1,1,1))))</f>
        <v>0</v>
      </c>
      <c r="AP230" s="144">
        <f ca="1">IF(AP$13="",0,CHOOSE(Detalhamento.OpçãoServiços,OFFSET(Import.PLQ,$A230-1,AP$15-1,1,1),IF($E230&lt;&gt;1,IF(ISNUMBER(INDEX(Import.PLE,Detalhamento!$E230,Detalhamento!AP$15)),IF(INDEX(Import.PLE,Detalhamento!$E230,Detalhamento!AP$15)&lt;=mediçao,OFFSET(Import.PLQ,$A230-1,AP$15-1,1,1),0),0),PLE!$AA$28*OFFSET(Import.PLQ,$A230-1,AP$15-1,1,1)),IF($E230&lt;&gt;1,IF(ISNUMBER(INDEX(Import.PLE,Detalhamento!$E230,Detalhamento!AP$15)),IF(INDEX(Import.PLE,Detalhamento!$E230,Detalhamento!AP$15)&lt;=mediçao,0,OFFSET(Import.PLQ,$A230-1,AP$15-1,1,1)),OFFSET(Import.PLQ,$A230-1,AP$15-1,1,1)),(1-PLE!$AA$28)*OFFSET(Import.PLQ,$A230-1,AP$15-1,1,1))))</f>
        <v>0</v>
      </c>
      <c r="AQ230" s="144">
        <f ca="1">IF(AQ$13="",0,CHOOSE(Detalhamento.OpçãoServiços,OFFSET(Import.PLQ,$A230-1,AQ$15-1,1,1),IF($E230&lt;&gt;1,IF(ISNUMBER(INDEX(Import.PLE,Detalhamento!$E230,Detalhamento!AQ$15)),IF(INDEX(Import.PLE,Detalhamento!$E230,Detalhamento!AQ$15)&lt;=mediçao,OFFSET(Import.PLQ,$A230-1,AQ$15-1,1,1),0),0),PLE!$AA$28*OFFSET(Import.PLQ,$A230-1,AQ$15-1,1,1)),IF($E230&lt;&gt;1,IF(ISNUMBER(INDEX(Import.PLE,Detalhamento!$E230,Detalhamento!AQ$15)),IF(INDEX(Import.PLE,Detalhamento!$E230,Detalhamento!AQ$15)&lt;=mediçao,0,OFFSET(Import.PLQ,$A230-1,AQ$15-1,1,1)),OFFSET(Import.PLQ,$A230-1,AQ$15-1,1,1)),(1-PLE!$AA$28)*OFFSET(Import.PLQ,$A230-1,AQ$15-1,1,1))))</f>
        <v>0</v>
      </c>
      <c r="AR230" s="144">
        <f ca="1">IF(AR$13="",0,CHOOSE(Detalhamento.OpçãoServiços,OFFSET(Import.PLQ,$A230-1,AR$15-1,1,1),IF($E230&lt;&gt;1,IF(ISNUMBER(INDEX(Import.PLE,Detalhamento!$E230,Detalhamento!AR$15)),IF(INDEX(Import.PLE,Detalhamento!$E230,Detalhamento!AR$15)&lt;=mediçao,OFFSET(Import.PLQ,$A230-1,AR$15-1,1,1),0),0),PLE!$AA$28*OFFSET(Import.PLQ,$A230-1,AR$15-1,1,1)),IF($E230&lt;&gt;1,IF(ISNUMBER(INDEX(Import.PLE,Detalhamento!$E230,Detalhamento!AR$15)),IF(INDEX(Import.PLE,Detalhamento!$E230,Detalhamento!AR$15)&lt;=mediçao,0,OFFSET(Import.PLQ,$A230-1,AR$15-1,1,1)),OFFSET(Import.PLQ,$A230-1,AR$15-1,1,1)),(1-PLE!$AA$28)*OFFSET(Import.PLQ,$A230-1,AR$15-1,1,1))))</f>
        <v>0</v>
      </c>
      <c r="AS230" s="144">
        <f ca="1">IF(AS$13="",0,CHOOSE(Detalhamento.OpçãoServiços,OFFSET(Import.PLQ,$A230-1,AS$15-1,1,1),IF($E230&lt;&gt;1,IF(ISNUMBER(INDEX(Import.PLE,Detalhamento!$E230,Detalhamento!AS$15)),IF(INDEX(Import.PLE,Detalhamento!$E230,Detalhamento!AS$15)&lt;=mediçao,OFFSET(Import.PLQ,$A230-1,AS$15-1,1,1),0),0),PLE!$AA$28*OFFSET(Import.PLQ,$A230-1,AS$15-1,1,1)),IF($E230&lt;&gt;1,IF(ISNUMBER(INDEX(Import.PLE,Detalhamento!$E230,Detalhamento!AS$15)),IF(INDEX(Import.PLE,Detalhamento!$E230,Detalhamento!AS$15)&lt;=mediçao,0,OFFSET(Import.PLQ,$A230-1,AS$15-1,1,1)),OFFSET(Import.PLQ,$A230-1,AS$15-1,1,1)),(1-PLE!$AA$28)*OFFSET(Import.PLQ,$A230-1,AS$15-1,1,1))))</f>
        <v>0</v>
      </c>
      <c r="AT230" s="144">
        <f ca="1">IF(AT$13="",0,CHOOSE(Detalhamento.OpçãoServiços,OFFSET(Import.PLQ,$A230-1,AT$15-1,1,1),IF($E230&lt;&gt;1,IF(ISNUMBER(INDEX(Import.PLE,Detalhamento!$E230,Detalhamento!AT$15)),IF(INDEX(Import.PLE,Detalhamento!$E230,Detalhamento!AT$15)&lt;=mediçao,OFFSET(Import.PLQ,$A230-1,AT$15-1,1,1),0),0),PLE!$AA$28*OFFSET(Import.PLQ,$A230-1,AT$15-1,1,1)),IF($E230&lt;&gt;1,IF(ISNUMBER(INDEX(Import.PLE,Detalhamento!$E230,Detalhamento!AT$15)),IF(INDEX(Import.PLE,Detalhamento!$E230,Detalhamento!AT$15)&lt;=mediçao,0,OFFSET(Import.PLQ,$A230-1,AT$15-1,1,1)),OFFSET(Import.PLQ,$A230-1,AT$15-1,1,1)),(1-PLE!$AA$28)*OFFSET(Import.PLQ,$A230-1,AT$15-1,1,1))))</f>
        <v>0</v>
      </c>
      <c r="AU230" s="144">
        <f ca="1">IF(AU$13="",0,CHOOSE(Detalhamento.OpçãoServiços,OFFSET(Import.PLQ,$A230-1,AU$15-1,1,1),IF($E230&lt;&gt;1,IF(ISNUMBER(INDEX(Import.PLE,Detalhamento!$E230,Detalhamento!AU$15)),IF(INDEX(Import.PLE,Detalhamento!$E230,Detalhamento!AU$15)&lt;=mediçao,OFFSET(Import.PLQ,$A230-1,AU$15-1,1,1),0),0),PLE!$AA$28*OFFSET(Import.PLQ,$A230-1,AU$15-1,1,1)),IF($E230&lt;&gt;1,IF(ISNUMBER(INDEX(Import.PLE,Detalhamento!$E230,Detalhamento!AU$15)),IF(INDEX(Import.PLE,Detalhamento!$E230,Detalhamento!AU$15)&lt;=mediçao,0,OFFSET(Import.PLQ,$A230-1,AU$15-1,1,1)),OFFSET(Import.PLQ,$A230-1,AU$15-1,1,1)),(1-PLE!$AA$28)*OFFSET(Import.PLQ,$A230-1,AU$15-1,1,1))))</f>
        <v>0</v>
      </c>
      <c r="AV230" s="144">
        <f ca="1">IF(AV$13="",0,CHOOSE(Detalhamento.OpçãoServiços,OFFSET(Import.PLQ,$A230-1,AV$15-1,1,1),IF($E230&lt;&gt;1,IF(ISNUMBER(INDEX(Import.PLE,Detalhamento!$E230,Detalhamento!AV$15)),IF(INDEX(Import.PLE,Detalhamento!$E230,Detalhamento!AV$15)&lt;=mediçao,OFFSET(Import.PLQ,$A230-1,AV$15-1,1,1),0),0),PLE!$AA$28*OFFSET(Import.PLQ,$A230-1,AV$15-1,1,1)),IF($E230&lt;&gt;1,IF(ISNUMBER(INDEX(Import.PLE,Detalhamento!$E230,Detalhamento!AV$15)),IF(INDEX(Import.PLE,Detalhamento!$E230,Detalhamento!AV$15)&lt;=mediçao,0,OFFSET(Import.PLQ,$A230-1,AV$15-1,1,1)),OFFSET(Import.PLQ,$A230-1,AV$15-1,1,1)),(1-PLE!$AA$28)*OFFSET(Import.PLQ,$A230-1,AV$15-1,1,1))))</f>
        <v>0</v>
      </c>
      <c r="AW230" s="144">
        <f ca="1">IF(AW$13="",0,CHOOSE(Detalhamento.OpçãoServiços,OFFSET(Import.PLQ,$A230-1,AW$15-1,1,1),IF($E230&lt;&gt;1,IF(ISNUMBER(INDEX(Import.PLE,Detalhamento!$E230,Detalhamento!AW$15)),IF(INDEX(Import.PLE,Detalhamento!$E230,Detalhamento!AW$15)&lt;=mediçao,OFFSET(Import.PLQ,$A230-1,AW$15-1,1,1),0),0),PLE!$AA$28*OFFSET(Import.PLQ,$A230-1,AW$15-1,1,1)),IF($E230&lt;&gt;1,IF(ISNUMBER(INDEX(Import.PLE,Detalhamento!$E230,Detalhamento!AW$15)),IF(INDEX(Import.PLE,Detalhamento!$E230,Detalhamento!AW$15)&lt;=mediçao,0,OFFSET(Import.PLQ,$A230-1,AW$15-1,1,1)),OFFSET(Import.PLQ,$A230-1,AW$15-1,1,1)),(1-PLE!$AA$28)*OFFSET(Import.PLQ,$A230-1,AW$15-1,1,1))))</f>
        <v>0</v>
      </c>
      <c r="AX230" s="144">
        <f ca="1">IF(AX$13="",0,CHOOSE(Detalhamento.OpçãoServiços,OFFSET(Import.PLQ,$A230-1,AX$15-1,1,1),IF($E230&lt;&gt;1,IF(ISNUMBER(INDEX(Import.PLE,Detalhamento!$E230,Detalhamento!AX$15)),IF(INDEX(Import.PLE,Detalhamento!$E230,Detalhamento!AX$15)&lt;=mediçao,OFFSET(Import.PLQ,$A230-1,AX$15-1,1,1),0),0),PLE!$AA$28*OFFSET(Import.PLQ,$A230-1,AX$15-1,1,1)),IF($E230&lt;&gt;1,IF(ISNUMBER(INDEX(Import.PLE,Detalhamento!$E230,Detalhamento!AX$15)),IF(INDEX(Import.PLE,Detalhamento!$E230,Detalhamento!AX$15)&lt;=mediçao,0,OFFSET(Import.PLQ,$A230-1,AX$15-1,1,1)),OFFSET(Import.PLQ,$A230-1,AX$15-1,1,1)),(1-PLE!$AA$28)*OFFSET(Import.PLQ,$A230-1,AX$15-1,1,1))))</f>
        <v>0</v>
      </c>
      <c r="AY230" s="144">
        <f ca="1">IF(AY$13="",0,CHOOSE(Detalhamento.OpçãoServiços,OFFSET(Import.PLQ,$A230-1,AY$15-1,1,1),IF($E230&lt;&gt;1,IF(ISNUMBER(INDEX(Import.PLE,Detalhamento!$E230,Detalhamento!AY$15)),IF(INDEX(Import.PLE,Detalhamento!$E230,Detalhamento!AY$15)&lt;=mediçao,OFFSET(Import.PLQ,$A230-1,AY$15-1,1,1),0),0),PLE!$AA$28*OFFSET(Import.PLQ,$A230-1,AY$15-1,1,1)),IF($E230&lt;&gt;1,IF(ISNUMBER(INDEX(Import.PLE,Detalhamento!$E230,Detalhamento!AY$15)),IF(INDEX(Import.PLE,Detalhamento!$E230,Detalhamento!AY$15)&lt;=mediçao,0,OFFSET(Import.PLQ,$A230-1,AY$15-1,1,1)),OFFSET(Import.PLQ,$A230-1,AY$15-1,1,1)),(1-PLE!$AA$28)*OFFSET(Import.PLQ,$A230-1,AY$15-1,1,1))))</f>
        <v>0</v>
      </c>
      <c r="AZ230" s="144">
        <f ca="1">IF(AZ$13="",0,CHOOSE(Detalhamento.OpçãoServiços,OFFSET(Import.PLQ,$A230-1,AZ$15-1,1,1),IF($E230&lt;&gt;1,IF(ISNUMBER(INDEX(Import.PLE,Detalhamento!$E230,Detalhamento!AZ$15)),IF(INDEX(Import.PLE,Detalhamento!$E230,Detalhamento!AZ$15)&lt;=mediçao,OFFSET(Import.PLQ,$A230-1,AZ$15-1,1,1),0),0),PLE!$AA$28*OFFSET(Import.PLQ,$A230-1,AZ$15-1,1,1)),IF($E230&lt;&gt;1,IF(ISNUMBER(INDEX(Import.PLE,Detalhamento!$E230,Detalhamento!AZ$15)),IF(INDEX(Import.PLE,Detalhamento!$E230,Detalhamento!AZ$15)&lt;=mediçao,0,OFFSET(Import.PLQ,$A230-1,AZ$15-1,1,1)),OFFSET(Import.PLQ,$A230-1,AZ$15-1,1,1)),(1-PLE!$AA$28)*OFFSET(Import.PLQ,$A230-1,AZ$15-1,1,1))))</f>
        <v>0</v>
      </c>
      <c r="BA230" s="144">
        <f ca="1">IF(BA$13="",0,CHOOSE(Detalhamento.OpçãoServiços,OFFSET(Import.PLQ,$A230-1,BA$15-1,1,1),IF($E230&lt;&gt;1,IF(ISNUMBER(INDEX(Import.PLE,Detalhamento!$E230,Detalhamento!BA$15)),IF(INDEX(Import.PLE,Detalhamento!$E230,Detalhamento!BA$15)&lt;=mediçao,OFFSET(Import.PLQ,$A230-1,BA$15-1,1,1),0),0),PLE!$AA$28*OFFSET(Import.PLQ,$A230-1,BA$15-1,1,1)),IF($E230&lt;&gt;1,IF(ISNUMBER(INDEX(Import.PLE,Detalhamento!$E230,Detalhamento!BA$15)),IF(INDEX(Import.PLE,Detalhamento!$E230,Detalhamento!BA$15)&lt;=mediçao,0,OFFSET(Import.PLQ,$A230-1,BA$15-1,1,1)),OFFSET(Import.PLQ,$A230-1,BA$15-1,1,1)),(1-PLE!$AA$28)*OFFSET(Import.PLQ,$A230-1,BA$15-1,1,1))))</f>
        <v>0</v>
      </c>
      <c r="BB230" s="144">
        <f ca="1">IF(BB$13="",0,CHOOSE(Detalhamento.OpçãoServiços,OFFSET(Import.PLQ,$A230-1,BB$15-1,1,1),IF($E230&lt;&gt;1,IF(ISNUMBER(INDEX(Import.PLE,Detalhamento!$E230,Detalhamento!BB$15)),IF(INDEX(Import.PLE,Detalhamento!$E230,Detalhamento!BB$15)&lt;=mediçao,OFFSET(Import.PLQ,$A230-1,BB$15-1,1,1),0),0),PLE!$AA$28*OFFSET(Import.PLQ,$A230-1,BB$15-1,1,1)),IF($E230&lt;&gt;1,IF(ISNUMBER(INDEX(Import.PLE,Detalhamento!$E230,Detalhamento!BB$15)),IF(INDEX(Import.PLE,Detalhamento!$E230,Detalhamento!BB$15)&lt;=mediçao,0,OFFSET(Import.PLQ,$A230-1,BB$15-1,1,1)),OFFSET(Import.PLQ,$A230-1,BB$15-1,1,1)),(1-PLE!$AA$28)*OFFSET(Import.PLQ,$A230-1,BB$15-1,1,1))))</f>
        <v>0</v>
      </c>
      <c r="BC230" s="144">
        <f ca="1">IF(BC$13="",0,CHOOSE(Detalhamento.OpçãoServiços,OFFSET(Import.PLQ,$A230-1,BC$15-1,1,1),IF($E230&lt;&gt;1,IF(ISNUMBER(INDEX(Import.PLE,Detalhamento!$E230,Detalhamento!BC$15)),IF(INDEX(Import.PLE,Detalhamento!$E230,Detalhamento!BC$15)&lt;=mediçao,OFFSET(Import.PLQ,$A230-1,BC$15-1,1,1),0),0),PLE!$AA$28*OFFSET(Import.PLQ,$A230-1,BC$15-1,1,1)),IF($E230&lt;&gt;1,IF(ISNUMBER(INDEX(Import.PLE,Detalhamento!$E230,Detalhamento!BC$15)),IF(INDEX(Import.PLE,Detalhamento!$E230,Detalhamento!BC$15)&lt;=mediçao,0,OFFSET(Import.PLQ,$A230-1,BC$15-1,1,1)),OFFSET(Import.PLQ,$A230-1,BC$15-1,1,1)),(1-PLE!$AA$28)*OFFSET(Import.PLQ,$A230-1,BC$15-1,1,1))))</f>
        <v>0</v>
      </c>
      <c r="BD230" s="144">
        <f ca="1">IF(BD$13="",0,CHOOSE(Detalhamento.OpçãoServiços,OFFSET(Import.PLQ,$A230-1,BD$15-1,1,1),IF($E230&lt;&gt;1,IF(ISNUMBER(INDEX(Import.PLE,Detalhamento!$E230,Detalhamento!BD$15)),IF(INDEX(Import.PLE,Detalhamento!$E230,Detalhamento!BD$15)&lt;=mediçao,OFFSET(Import.PLQ,$A230-1,BD$15-1,1,1),0),0),PLE!$AA$28*OFFSET(Import.PLQ,$A230-1,BD$15-1,1,1)),IF($E230&lt;&gt;1,IF(ISNUMBER(INDEX(Import.PLE,Detalhamento!$E230,Detalhamento!BD$15)),IF(INDEX(Import.PLE,Detalhamento!$E230,Detalhamento!BD$15)&lt;=mediçao,0,OFFSET(Import.PLQ,$A230-1,BD$15-1,1,1)),OFFSET(Import.PLQ,$A230-1,BD$15-1,1,1)),(1-PLE!$AA$28)*OFFSET(Import.PLQ,$A230-1,BD$15-1,1,1))))</f>
        <v>0</v>
      </c>
      <c r="BE230" s="144">
        <f ca="1">IF(BE$13="",0,CHOOSE(Detalhamento.OpçãoServiços,OFFSET(Import.PLQ,$A230-1,BE$15-1,1,1),IF($E230&lt;&gt;1,IF(ISNUMBER(INDEX(Import.PLE,Detalhamento!$E230,Detalhamento!BE$15)),IF(INDEX(Import.PLE,Detalhamento!$E230,Detalhamento!BE$15)&lt;=mediçao,OFFSET(Import.PLQ,$A230-1,BE$15-1,1,1),0),0),PLE!$AA$28*OFFSET(Import.PLQ,$A230-1,BE$15-1,1,1)),IF($E230&lt;&gt;1,IF(ISNUMBER(INDEX(Import.PLE,Detalhamento!$E230,Detalhamento!BE$15)),IF(INDEX(Import.PLE,Detalhamento!$E230,Detalhamento!BE$15)&lt;=mediçao,0,OFFSET(Import.PLQ,$A230-1,BE$15-1,1,1)),OFFSET(Import.PLQ,$A230-1,BE$15-1,1,1)),(1-PLE!$AA$28)*OFFSET(Import.PLQ,$A230-1,BE$15-1,1,1))))</f>
        <v>0</v>
      </c>
      <c r="BF230" s="144">
        <f ca="1">IF(BF$13="",0,CHOOSE(Detalhamento.OpçãoServiços,OFFSET(Import.PLQ,$A230-1,BF$15-1,1,1),IF($E230&lt;&gt;1,IF(ISNUMBER(INDEX(Import.PLE,Detalhamento!$E230,Detalhamento!BF$15)),IF(INDEX(Import.PLE,Detalhamento!$E230,Detalhamento!BF$15)&lt;=mediçao,OFFSET(Import.PLQ,$A230-1,BF$15-1,1,1),0),0),PLE!$AA$28*OFFSET(Import.PLQ,$A230-1,BF$15-1,1,1)),IF($E230&lt;&gt;1,IF(ISNUMBER(INDEX(Import.PLE,Detalhamento!$E230,Detalhamento!BF$15)),IF(INDEX(Import.PLE,Detalhamento!$E230,Detalhamento!BF$15)&lt;=mediçao,0,OFFSET(Import.PLQ,$A230-1,BF$15-1,1,1)),OFFSET(Import.PLQ,$A230-1,BF$15-1,1,1)),(1-PLE!$AA$28)*OFFSET(Import.PLQ,$A230-1,BF$15-1,1,1))))</f>
        <v>0</v>
      </c>
      <c r="BG230" s="144">
        <f ca="1">IF(BG$13="",0,CHOOSE(Detalhamento.OpçãoServiços,OFFSET(Import.PLQ,$A230-1,BG$15-1,1,1),IF($E230&lt;&gt;1,IF(ISNUMBER(INDEX(Import.PLE,Detalhamento!$E230,Detalhamento!BG$15)),IF(INDEX(Import.PLE,Detalhamento!$E230,Detalhamento!BG$15)&lt;=mediçao,OFFSET(Import.PLQ,$A230-1,BG$15-1,1,1),0),0),PLE!$AA$28*OFFSET(Import.PLQ,$A230-1,BG$15-1,1,1)),IF($E230&lt;&gt;1,IF(ISNUMBER(INDEX(Import.PLE,Detalhamento!$E230,Detalhamento!BG$15)),IF(INDEX(Import.PLE,Detalhamento!$E230,Detalhamento!BG$15)&lt;=mediçao,0,OFFSET(Import.PLQ,$A230-1,BG$15-1,1,1)),OFFSET(Import.PLQ,$A230-1,BG$15-1,1,1)),(1-PLE!$AA$28)*OFFSET(Import.PLQ,$A230-1,BG$15-1,1,1))))</f>
        <v>0</v>
      </c>
      <c r="BH230" s="144">
        <f ca="1">IF(BH$13="",0,CHOOSE(Detalhamento.OpçãoServiços,OFFSET(Import.PLQ,$A230-1,BH$15-1,1,1),IF($E230&lt;&gt;1,IF(ISNUMBER(INDEX(Import.PLE,Detalhamento!$E230,Detalhamento!BH$15)),IF(INDEX(Import.PLE,Detalhamento!$E230,Detalhamento!BH$15)&lt;=mediçao,OFFSET(Import.PLQ,$A230-1,BH$15-1,1,1),0),0),PLE!$AA$28*OFFSET(Import.PLQ,$A230-1,BH$15-1,1,1)),IF($E230&lt;&gt;1,IF(ISNUMBER(INDEX(Import.PLE,Detalhamento!$E230,Detalhamento!BH$15)),IF(INDEX(Import.PLE,Detalhamento!$E230,Detalhamento!BH$15)&lt;=mediçao,0,OFFSET(Import.PLQ,$A230-1,BH$15-1,1,1)),OFFSET(Import.PLQ,$A230-1,BH$15-1,1,1)),(1-PLE!$AA$28)*OFFSET(Import.PLQ,$A230-1,BH$15-1,1,1))))</f>
        <v>0</v>
      </c>
      <c r="BI230" s="144">
        <f ca="1">IF(BI$13="",0,CHOOSE(Detalhamento.OpçãoServiços,OFFSET(Import.PLQ,$A230-1,BI$15-1,1,1),IF($E230&lt;&gt;1,IF(ISNUMBER(INDEX(Import.PLE,Detalhamento!$E230,Detalhamento!BI$15)),IF(INDEX(Import.PLE,Detalhamento!$E230,Detalhamento!BI$15)&lt;=mediçao,OFFSET(Import.PLQ,$A230-1,BI$15-1,1,1),0),0),PLE!$AA$28*OFFSET(Import.PLQ,$A230-1,BI$15-1,1,1)),IF($E230&lt;&gt;1,IF(ISNUMBER(INDEX(Import.PLE,Detalhamento!$E230,Detalhamento!BI$15)),IF(INDEX(Import.PLE,Detalhamento!$E230,Detalhamento!BI$15)&lt;=mediçao,0,OFFSET(Import.PLQ,$A230-1,BI$15-1,1,1)),OFFSET(Import.PLQ,$A230-1,BI$15-1,1,1)),(1-PLE!$AA$28)*OFFSET(Import.PLQ,$A230-1,BI$15-1,1,1))))</f>
        <v>0</v>
      </c>
    </row>
    <row r="231" spans="1:61" ht="10.5" hidden="1" x14ac:dyDescent="0.25">
      <c r="A231" s="155">
        <v>215</v>
      </c>
      <c r="B231" s="21" t="str">
        <f t="shared" ca="1" si="33"/>
        <v>Nível</v>
      </c>
      <c r="E231" s="153" t="str">
        <f t="shared" ca="1" si="34"/>
        <v/>
      </c>
      <c r="F231" s="154">
        <f t="shared" ca="1" si="35"/>
        <v>0</v>
      </c>
      <c r="G231" s="154" t="str">
        <f t="shared" ca="1" si="38"/>
        <v>2.10.1</v>
      </c>
      <c r="H231" s="182" t="str">
        <f t="shared" ca="1" si="38"/>
        <v>TUBULAÇÕES E CONEXÕES DE PVC</v>
      </c>
      <c r="I231" s="37" t="str">
        <f t="shared" ca="1" si="36"/>
        <v/>
      </c>
      <c r="J231" s="144" t="str">
        <f t="shared" ca="1" si="37"/>
        <v/>
      </c>
      <c r="K231" s="67"/>
      <c r="L231" s="144">
        <f ca="1">IF(L$13="",0,CHOOSE(Detalhamento.OpçãoServiços,OFFSET(Import.PLQ,$A231-1,L$15-1,1,1),IF($E231&lt;&gt;1,IF(ISNUMBER(INDEX(Import.PLE,Detalhamento!$E231,Detalhamento!L$15)),IF(INDEX(Import.PLE,Detalhamento!$E231,Detalhamento!L$15)&lt;=mediçao,OFFSET(Import.PLQ,$A231-1,L$15-1,1,1),0),0),PLE!$AA$28*OFFSET(Import.PLQ,$A231-1,L$15-1,1,1)),IF($E231&lt;&gt;1,IF(ISNUMBER(INDEX(Import.PLE,Detalhamento!$E231,Detalhamento!L$15)),IF(INDEX(Import.PLE,Detalhamento!$E231,Detalhamento!L$15)&lt;=mediçao,0,OFFSET(Import.PLQ,$A231-1,L$15-1,1,1)),OFFSET(Import.PLQ,$A231-1,L$15-1,1,1)),(1-PLE!$AA$28)*OFFSET(Import.PLQ,$A231-1,L$15-1,1,1))))</f>
        <v>0</v>
      </c>
      <c r="M231" s="144">
        <f ca="1">IF(M$13="",0,CHOOSE(Detalhamento.OpçãoServiços,OFFSET(Import.PLQ,$A231-1,M$15-1,1,1),IF($E231&lt;&gt;1,IF(ISNUMBER(INDEX(Import.PLE,Detalhamento!$E231,Detalhamento!M$15)),IF(INDEX(Import.PLE,Detalhamento!$E231,Detalhamento!M$15)&lt;=mediçao,OFFSET(Import.PLQ,$A231-1,M$15-1,1,1),0),0),PLE!$AA$28*OFFSET(Import.PLQ,$A231-1,M$15-1,1,1)),IF($E231&lt;&gt;1,IF(ISNUMBER(INDEX(Import.PLE,Detalhamento!$E231,Detalhamento!M$15)),IF(INDEX(Import.PLE,Detalhamento!$E231,Detalhamento!M$15)&lt;=mediçao,0,OFFSET(Import.PLQ,$A231-1,M$15-1,1,1)),OFFSET(Import.PLQ,$A231-1,M$15-1,1,1)),(1-PLE!$AA$28)*OFFSET(Import.PLQ,$A231-1,M$15-1,1,1))))</f>
        <v>0</v>
      </c>
      <c r="N231" s="144">
        <f ca="1">IF(N$13="",0,CHOOSE(Detalhamento.OpçãoServiços,OFFSET(Import.PLQ,$A231-1,N$15-1,1,1),IF($E231&lt;&gt;1,IF(ISNUMBER(INDEX(Import.PLE,Detalhamento!$E231,Detalhamento!N$15)),IF(INDEX(Import.PLE,Detalhamento!$E231,Detalhamento!N$15)&lt;=mediçao,OFFSET(Import.PLQ,$A231-1,N$15-1,1,1),0),0),PLE!$AA$28*OFFSET(Import.PLQ,$A231-1,N$15-1,1,1)),IF($E231&lt;&gt;1,IF(ISNUMBER(INDEX(Import.PLE,Detalhamento!$E231,Detalhamento!N$15)),IF(INDEX(Import.PLE,Detalhamento!$E231,Detalhamento!N$15)&lt;=mediçao,0,OFFSET(Import.PLQ,$A231-1,N$15-1,1,1)),OFFSET(Import.PLQ,$A231-1,N$15-1,1,1)),(1-PLE!$AA$28)*OFFSET(Import.PLQ,$A231-1,N$15-1,1,1))))</f>
        <v>0</v>
      </c>
      <c r="O231" s="144">
        <f ca="1">IF(O$13="",0,CHOOSE(Detalhamento.OpçãoServiços,OFFSET(Import.PLQ,$A231-1,O$15-1,1,1),IF($E231&lt;&gt;1,IF(ISNUMBER(INDEX(Import.PLE,Detalhamento!$E231,Detalhamento!O$15)),IF(INDEX(Import.PLE,Detalhamento!$E231,Detalhamento!O$15)&lt;=mediçao,OFFSET(Import.PLQ,$A231-1,O$15-1,1,1),0),0),PLE!$AA$28*OFFSET(Import.PLQ,$A231-1,O$15-1,1,1)),IF($E231&lt;&gt;1,IF(ISNUMBER(INDEX(Import.PLE,Detalhamento!$E231,Detalhamento!O$15)),IF(INDEX(Import.PLE,Detalhamento!$E231,Detalhamento!O$15)&lt;=mediçao,0,OFFSET(Import.PLQ,$A231-1,O$15-1,1,1)),OFFSET(Import.PLQ,$A231-1,O$15-1,1,1)),(1-PLE!$AA$28)*OFFSET(Import.PLQ,$A231-1,O$15-1,1,1))))</f>
        <v>0</v>
      </c>
      <c r="P231" s="144">
        <f ca="1">IF(P$13="",0,CHOOSE(Detalhamento.OpçãoServiços,OFFSET(Import.PLQ,$A231-1,P$15-1,1,1),IF($E231&lt;&gt;1,IF(ISNUMBER(INDEX(Import.PLE,Detalhamento!$E231,Detalhamento!P$15)),IF(INDEX(Import.PLE,Detalhamento!$E231,Detalhamento!P$15)&lt;=mediçao,OFFSET(Import.PLQ,$A231-1,P$15-1,1,1),0),0),PLE!$AA$28*OFFSET(Import.PLQ,$A231-1,P$15-1,1,1)),IF($E231&lt;&gt;1,IF(ISNUMBER(INDEX(Import.PLE,Detalhamento!$E231,Detalhamento!P$15)),IF(INDEX(Import.PLE,Detalhamento!$E231,Detalhamento!P$15)&lt;=mediçao,0,OFFSET(Import.PLQ,$A231-1,P$15-1,1,1)),OFFSET(Import.PLQ,$A231-1,P$15-1,1,1)),(1-PLE!$AA$28)*OFFSET(Import.PLQ,$A231-1,P$15-1,1,1))))</f>
        <v>0</v>
      </c>
      <c r="Q231" s="144">
        <f ca="1">IF(Q$13="",0,CHOOSE(Detalhamento.OpçãoServiços,OFFSET(Import.PLQ,$A231-1,Q$15-1,1,1),IF($E231&lt;&gt;1,IF(ISNUMBER(INDEX(Import.PLE,Detalhamento!$E231,Detalhamento!Q$15)),IF(INDEX(Import.PLE,Detalhamento!$E231,Detalhamento!Q$15)&lt;=mediçao,OFFSET(Import.PLQ,$A231-1,Q$15-1,1,1),0),0),PLE!$AA$28*OFFSET(Import.PLQ,$A231-1,Q$15-1,1,1)),IF($E231&lt;&gt;1,IF(ISNUMBER(INDEX(Import.PLE,Detalhamento!$E231,Detalhamento!Q$15)),IF(INDEX(Import.PLE,Detalhamento!$E231,Detalhamento!Q$15)&lt;=mediçao,0,OFFSET(Import.PLQ,$A231-1,Q$15-1,1,1)),OFFSET(Import.PLQ,$A231-1,Q$15-1,1,1)),(1-PLE!$AA$28)*OFFSET(Import.PLQ,$A231-1,Q$15-1,1,1))))</f>
        <v>0</v>
      </c>
      <c r="R231" s="144">
        <f ca="1">IF(R$13="",0,CHOOSE(Detalhamento.OpçãoServiços,OFFSET(Import.PLQ,$A231-1,R$15-1,1,1),IF($E231&lt;&gt;1,IF(ISNUMBER(INDEX(Import.PLE,Detalhamento!$E231,Detalhamento!R$15)),IF(INDEX(Import.PLE,Detalhamento!$E231,Detalhamento!R$15)&lt;=mediçao,OFFSET(Import.PLQ,$A231-1,R$15-1,1,1),0),0),PLE!$AA$28*OFFSET(Import.PLQ,$A231-1,R$15-1,1,1)),IF($E231&lt;&gt;1,IF(ISNUMBER(INDEX(Import.PLE,Detalhamento!$E231,Detalhamento!R$15)),IF(INDEX(Import.PLE,Detalhamento!$E231,Detalhamento!R$15)&lt;=mediçao,0,OFFSET(Import.PLQ,$A231-1,R$15-1,1,1)),OFFSET(Import.PLQ,$A231-1,R$15-1,1,1)),(1-PLE!$AA$28)*OFFSET(Import.PLQ,$A231-1,R$15-1,1,1))))</f>
        <v>0</v>
      </c>
      <c r="S231" s="144">
        <f ca="1">IF(S$13="",0,CHOOSE(Detalhamento.OpçãoServiços,OFFSET(Import.PLQ,$A231-1,S$15-1,1,1),IF($E231&lt;&gt;1,IF(ISNUMBER(INDEX(Import.PLE,Detalhamento!$E231,Detalhamento!S$15)),IF(INDEX(Import.PLE,Detalhamento!$E231,Detalhamento!S$15)&lt;=mediçao,OFFSET(Import.PLQ,$A231-1,S$15-1,1,1),0),0),PLE!$AA$28*OFFSET(Import.PLQ,$A231-1,S$15-1,1,1)),IF($E231&lt;&gt;1,IF(ISNUMBER(INDEX(Import.PLE,Detalhamento!$E231,Detalhamento!S$15)),IF(INDEX(Import.PLE,Detalhamento!$E231,Detalhamento!S$15)&lt;=mediçao,0,OFFSET(Import.PLQ,$A231-1,S$15-1,1,1)),OFFSET(Import.PLQ,$A231-1,S$15-1,1,1)),(1-PLE!$AA$28)*OFFSET(Import.PLQ,$A231-1,S$15-1,1,1))))</f>
        <v>0</v>
      </c>
      <c r="T231" s="144">
        <f ca="1">IF(T$13="",0,CHOOSE(Detalhamento.OpçãoServiços,OFFSET(Import.PLQ,$A231-1,T$15-1,1,1),IF($E231&lt;&gt;1,IF(ISNUMBER(INDEX(Import.PLE,Detalhamento!$E231,Detalhamento!T$15)),IF(INDEX(Import.PLE,Detalhamento!$E231,Detalhamento!T$15)&lt;=mediçao,OFFSET(Import.PLQ,$A231-1,T$15-1,1,1),0),0),PLE!$AA$28*OFFSET(Import.PLQ,$A231-1,T$15-1,1,1)),IF($E231&lt;&gt;1,IF(ISNUMBER(INDEX(Import.PLE,Detalhamento!$E231,Detalhamento!T$15)),IF(INDEX(Import.PLE,Detalhamento!$E231,Detalhamento!T$15)&lt;=mediçao,0,OFFSET(Import.PLQ,$A231-1,T$15-1,1,1)),OFFSET(Import.PLQ,$A231-1,T$15-1,1,1)),(1-PLE!$AA$28)*OFFSET(Import.PLQ,$A231-1,T$15-1,1,1))))</f>
        <v>0</v>
      </c>
      <c r="U231" s="144">
        <f ca="1">IF(U$13="",0,CHOOSE(Detalhamento.OpçãoServiços,OFFSET(Import.PLQ,$A231-1,U$15-1,1,1),IF($E231&lt;&gt;1,IF(ISNUMBER(INDEX(Import.PLE,Detalhamento!$E231,Detalhamento!U$15)),IF(INDEX(Import.PLE,Detalhamento!$E231,Detalhamento!U$15)&lt;=mediçao,OFFSET(Import.PLQ,$A231-1,U$15-1,1,1),0),0),PLE!$AA$28*OFFSET(Import.PLQ,$A231-1,U$15-1,1,1)),IF($E231&lt;&gt;1,IF(ISNUMBER(INDEX(Import.PLE,Detalhamento!$E231,Detalhamento!U$15)),IF(INDEX(Import.PLE,Detalhamento!$E231,Detalhamento!U$15)&lt;=mediçao,0,OFFSET(Import.PLQ,$A231-1,U$15-1,1,1)),OFFSET(Import.PLQ,$A231-1,U$15-1,1,1)),(1-PLE!$AA$28)*OFFSET(Import.PLQ,$A231-1,U$15-1,1,1))))</f>
        <v>0</v>
      </c>
      <c r="V231" s="144">
        <f ca="1">IF(V$13="",0,CHOOSE(Detalhamento.OpçãoServiços,OFFSET(Import.PLQ,$A231-1,V$15-1,1,1),IF($E231&lt;&gt;1,IF(ISNUMBER(INDEX(Import.PLE,Detalhamento!$E231,Detalhamento!V$15)),IF(INDEX(Import.PLE,Detalhamento!$E231,Detalhamento!V$15)&lt;=mediçao,OFFSET(Import.PLQ,$A231-1,V$15-1,1,1),0),0),PLE!$AA$28*OFFSET(Import.PLQ,$A231-1,V$15-1,1,1)),IF($E231&lt;&gt;1,IF(ISNUMBER(INDEX(Import.PLE,Detalhamento!$E231,Detalhamento!V$15)),IF(INDEX(Import.PLE,Detalhamento!$E231,Detalhamento!V$15)&lt;=mediçao,0,OFFSET(Import.PLQ,$A231-1,V$15-1,1,1)),OFFSET(Import.PLQ,$A231-1,V$15-1,1,1)),(1-PLE!$AA$28)*OFFSET(Import.PLQ,$A231-1,V$15-1,1,1))))</f>
        <v>0</v>
      </c>
      <c r="W231" s="144">
        <f ca="1">IF(W$13="",0,CHOOSE(Detalhamento.OpçãoServiços,OFFSET(Import.PLQ,$A231-1,W$15-1,1,1),IF($E231&lt;&gt;1,IF(ISNUMBER(INDEX(Import.PLE,Detalhamento!$E231,Detalhamento!W$15)),IF(INDEX(Import.PLE,Detalhamento!$E231,Detalhamento!W$15)&lt;=mediçao,OFFSET(Import.PLQ,$A231-1,W$15-1,1,1),0),0),PLE!$AA$28*OFFSET(Import.PLQ,$A231-1,W$15-1,1,1)),IF($E231&lt;&gt;1,IF(ISNUMBER(INDEX(Import.PLE,Detalhamento!$E231,Detalhamento!W$15)),IF(INDEX(Import.PLE,Detalhamento!$E231,Detalhamento!W$15)&lt;=mediçao,0,OFFSET(Import.PLQ,$A231-1,W$15-1,1,1)),OFFSET(Import.PLQ,$A231-1,W$15-1,1,1)),(1-PLE!$AA$28)*OFFSET(Import.PLQ,$A231-1,W$15-1,1,1))))</f>
        <v>0</v>
      </c>
      <c r="X231" s="144">
        <f ca="1">IF(X$13="",0,CHOOSE(Detalhamento.OpçãoServiços,OFFSET(Import.PLQ,$A231-1,X$15-1,1,1),IF($E231&lt;&gt;1,IF(ISNUMBER(INDEX(Import.PLE,Detalhamento!$E231,Detalhamento!X$15)),IF(INDEX(Import.PLE,Detalhamento!$E231,Detalhamento!X$15)&lt;=mediçao,OFFSET(Import.PLQ,$A231-1,X$15-1,1,1),0),0),PLE!$AA$28*OFFSET(Import.PLQ,$A231-1,X$15-1,1,1)),IF($E231&lt;&gt;1,IF(ISNUMBER(INDEX(Import.PLE,Detalhamento!$E231,Detalhamento!X$15)),IF(INDEX(Import.PLE,Detalhamento!$E231,Detalhamento!X$15)&lt;=mediçao,0,OFFSET(Import.PLQ,$A231-1,X$15-1,1,1)),OFFSET(Import.PLQ,$A231-1,X$15-1,1,1)),(1-PLE!$AA$28)*OFFSET(Import.PLQ,$A231-1,X$15-1,1,1))))</f>
        <v>0</v>
      </c>
      <c r="Y231" s="144">
        <f ca="1">IF(Y$13="",0,CHOOSE(Detalhamento.OpçãoServiços,OFFSET(Import.PLQ,$A231-1,Y$15-1,1,1),IF($E231&lt;&gt;1,IF(ISNUMBER(INDEX(Import.PLE,Detalhamento!$E231,Detalhamento!Y$15)),IF(INDEX(Import.PLE,Detalhamento!$E231,Detalhamento!Y$15)&lt;=mediçao,OFFSET(Import.PLQ,$A231-1,Y$15-1,1,1),0),0),PLE!$AA$28*OFFSET(Import.PLQ,$A231-1,Y$15-1,1,1)),IF($E231&lt;&gt;1,IF(ISNUMBER(INDEX(Import.PLE,Detalhamento!$E231,Detalhamento!Y$15)),IF(INDEX(Import.PLE,Detalhamento!$E231,Detalhamento!Y$15)&lt;=mediçao,0,OFFSET(Import.PLQ,$A231-1,Y$15-1,1,1)),OFFSET(Import.PLQ,$A231-1,Y$15-1,1,1)),(1-PLE!$AA$28)*OFFSET(Import.PLQ,$A231-1,Y$15-1,1,1))))</f>
        <v>0</v>
      </c>
      <c r="Z231" s="144">
        <f ca="1">IF(Z$13="",0,CHOOSE(Detalhamento.OpçãoServiços,OFFSET(Import.PLQ,$A231-1,Z$15-1,1,1),IF($E231&lt;&gt;1,IF(ISNUMBER(INDEX(Import.PLE,Detalhamento!$E231,Detalhamento!Z$15)),IF(INDEX(Import.PLE,Detalhamento!$E231,Detalhamento!Z$15)&lt;=mediçao,OFFSET(Import.PLQ,$A231-1,Z$15-1,1,1),0),0),PLE!$AA$28*OFFSET(Import.PLQ,$A231-1,Z$15-1,1,1)),IF($E231&lt;&gt;1,IF(ISNUMBER(INDEX(Import.PLE,Detalhamento!$E231,Detalhamento!Z$15)),IF(INDEX(Import.PLE,Detalhamento!$E231,Detalhamento!Z$15)&lt;=mediçao,0,OFFSET(Import.PLQ,$A231-1,Z$15-1,1,1)),OFFSET(Import.PLQ,$A231-1,Z$15-1,1,1)),(1-PLE!$AA$28)*OFFSET(Import.PLQ,$A231-1,Z$15-1,1,1))))</f>
        <v>0</v>
      </c>
      <c r="AA231" s="144">
        <f ca="1">IF(AA$13="",0,CHOOSE(Detalhamento.OpçãoServiços,OFFSET(Import.PLQ,$A231-1,AA$15-1,1,1),IF($E231&lt;&gt;1,IF(ISNUMBER(INDEX(Import.PLE,Detalhamento!$E231,Detalhamento!AA$15)),IF(INDEX(Import.PLE,Detalhamento!$E231,Detalhamento!AA$15)&lt;=mediçao,OFFSET(Import.PLQ,$A231-1,AA$15-1,1,1),0),0),PLE!$AA$28*OFFSET(Import.PLQ,$A231-1,AA$15-1,1,1)),IF($E231&lt;&gt;1,IF(ISNUMBER(INDEX(Import.PLE,Detalhamento!$E231,Detalhamento!AA$15)),IF(INDEX(Import.PLE,Detalhamento!$E231,Detalhamento!AA$15)&lt;=mediçao,0,OFFSET(Import.PLQ,$A231-1,AA$15-1,1,1)),OFFSET(Import.PLQ,$A231-1,AA$15-1,1,1)),(1-PLE!$AA$28)*OFFSET(Import.PLQ,$A231-1,AA$15-1,1,1))))</f>
        <v>0</v>
      </c>
      <c r="AB231" s="144">
        <f ca="1">IF(AB$13="",0,CHOOSE(Detalhamento.OpçãoServiços,OFFSET(Import.PLQ,$A231-1,AB$15-1,1,1),IF($E231&lt;&gt;1,IF(ISNUMBER(INDEX(Import.PLE,Detalhamento!$E231,Detalhamento!AB$15)),IF(INDEX(Import.PLE,Detalhamento!$E231,Detalhamento!AB$15)&lt;=mediçao,OFFSET(Import.PLQ,$A231-1,AB$15-1,1,1),0),0),PLE!$AA$28*OFFSET(Import.PLQ,$A231-1,AB$15-1,1,1)),IF($E231&lt;&gt;1,IF(ISNUMBER(INDEX(Import.PLE,Detalhamento!$E231,Detalhamento!AB$15)),IF(INDEX(Import.PLE,Detalhamento!$E231,Detalhamento!AB$15)&lt;=mediçao,0,OFFSET(Import.PLQ,$A231-1,AB$15-1,1,1)),OFFSET(Import.PLQ,$A231-1,AB$15-1,1,1)),(1-PLE!$AA$28)*OFFSET(Import.PLQ,$A231-1,AB$15-1,1,1))))</f>
        <v>0</v>
      </c>
      <c r="AC231" s="144">
        <f ca="1">IF(AC$13="",0,CHOOSE(Detalhamento.OpçãoServiços,OFFSET(Import.PLQ,$A231-1,AC$15-1,1,1),IF($E231&lt;&gt;1,IF(ISNUMBER(INDEX(Import.PLE,Detalhamento!$E231,Detalhamento!AC$15)),IF(INDEX(Import.PLE,Detalhamento!$E231,Detalhamento!AC$15)&lt;=mediçao,OFFSET(Import.PLQ,$A231-1,AC$15-1,1,1),0),0),PLE!$AA$28*OFFSET(Import.PLQ,$A231-1,AC$15-1,1,1)),IF($E231&lt;&gt;1,IF(ISNUMBER(INDEX(Import.PLE,Detalhamento!$E231,Detalhamento!AC$15)),IF(INDEX(Import.PLE,Detalhamento!$E231,Detalhamento!AC$15)&lt;=mediçao,0,OFFSET(Import.PLQ,$A231-1,AC$15-1,1,1)),OFFSET(Import.PLQ,$A231-1,AC$15-1,1,1)),(1-PLE!$AA$28)*OFFSET(Import.PLQ,$A231-1,AC$15-1,1,1))))</f>
        <v>0</v>
      </c>
      <c r="AD231" s="144">
        <f ca="1">IF(AD$13="",0,CHOOSE(Detalhamento.OpçãoServiços,OFFSET(Import.PLQ,$A231-1,AD$15-1,1,1),IF($E231&lt;&gt;1,IF(ISNUMBER(INDEX(Import.PLE,Detalhamento!$E231,Detalhamento!AD$15)),IF(INDEX(Import.PLE,Detalhamento!$E231,Detalhamento!AD$15)&lt;=mediçao,OFFSET(Import.PLQ,$A231-1,AD$15-1,1,1),0),0),PLE!$AA$28*OFFSET(Import.PLQ,$A231-1,AD$15-1,1,1)),IF($E231&lt;&gt;1,IF(ISNUMBER(INDEX(Import.PLE,Detalhamento!$E231,Detalhamento!AD$15)),IF(INDEX(Import.PLE,Detalhamento!$E231,Detalhamento!AD$15)&lt;=mediçao,0,OFFSET(Import.PLQ,$A231-1,AD$15-1,1,1)),OFFSET(Import.PLQ,$A231-1,AD$15-1,1,1)),(1-PLE!$AA$28)*OFFSET(Import.PLQ,$A231-1,AD$15-1,1,1))))</f>
        <v>0</v>
      </c>
      <c r="AE231" s="144">
        <f ca="1">IF(AE$13="",0,CHOOSE(Detalhamento.OpçãoServiços,OFFSET(Import.PLQ,$A231-1,AE$15-1,1,1),IF($E231&lt;&gt;1,IF(ISNUMBER(INDEX(Import.PLE,Detalhamento!$E231,Detalhamento!AE$15)),IF(INDEX(Import.PLE,Detalhamento!$E231,Detalhamento!AE$15)&lt;=mediçao,OFFSET(Import.PLQ,$A231-1,AE$15-1,1,1),0),0),PLE!$AA$28*OFFSET(Import.PLQ,$A231-1,AE$15-1,1,1)),IF($E231&lt;&gt;1,IF(ISNUMBER(INDEX(Import.PLE,Detalhamento!$E231,Detalhamento!AE$15)),IF(INDEX(Import.PLE,Detalhamento!$E231,Detalhamento!AE$15)&lt;=mediçao,0,OFFSET(Import.PLQ,$A231-1,AE$15-1,1,1)),OFFSET(Import.PLQ,$A231-1,AE$15-1,1,1)),(1-PLE!$AA$28)*OFFSET(Import.PLQ,$A231-1,AE$15-1,1,1))))</f>
        <v>0</v>
      </c>
      <c r="AF231" s="144">
        <f ca="1">IF(AF$13="",0,CHOOSE(Detalhamento.OpçãoServiços,OFFSET(Import.PLQ,$A231-1,AF$15-1,1,1),IF($E231&lt;&gt;1,IF(ISNUMBER(INDEX(Import.PLE,Detalhamento!$E231,Detalhamento!AF$15)),IF(INDEX(Import.PLE,Detalhamento!$E231,Detalhamento!AF$15)&lt;=mediçao,OFFSET(Import.PLQ,$A231-1,AF$15-1,1,1),0),0),PLE!$AA$28*OFFSET(Import.PLQ,$A231-1,AF$15-1,1,1)),IF($E231&lt;&gt;1,IF(ISNUMBER(INDEX(Import.PLE,Detalhamento!$E231,Detalhamento!AF$15)),IF(INDEX(Import.PLE,Detalhamento!$E231,Detalhamento!AF$15)&lt;=mediçao,0,OFFSET(Import.PLQ,$A231-1,AF$15-1,1,1)),OFFSET(Import.PLQ,$A231-1,AF$15-1,1,1)),(1-PLE!$AA$28)*OFFSET(Import.PLQ,$A231-1,AF$15-1,1,1))))</f>
        <v>0</v>
      </c>
      <c r="AG231" s="144">
        <f ca="1">IF(AG$13="",0,CHOOSE(Detalhamento.OpçãoServiços,OFFSET(Import.PLQ,$A231-1,AG$15-1,1,1),IF($E231&lt;&gt;1,IF(ISNUMBER(INDEX(Import.PLE,Detalhamento!$E231,Detalhamento!AG$15)),IF(INDEX(Import.PLE,Detalhamento!$E231,Detalhamento!AG$15)&lt;=mediçao,OFFSET(Import.PLQ,$A231-1,AG$15-1,1,1),0),0),PLE!$AA$28*OFFSET(Import.PLQ,$A231-1,AG$15-1,1,1)),IF($E231&lt;&gt;1,IF(ISNUMBER(INDEX(Import.PLE,Detalhamento!$E231,Detalhamento!AG$15)),IF(INDEX(Import.PLE,Detalhamento!$E231,Detalhamento!AG$15)&lt;=mediçao,0,OFFSET(Import.PLQ,$A231-1,AG$15-1,1,1)),OFFSET(Import.PLQ,$A231-1,AG$15-1,1,1)),(1-PLE!$AA$28)*OFFSET(Import.PLQ,$A231-1,AG$15-1,1,1))))</f>
        <v>0</v>
      </c>
      <c r="AH231" s="144">
        <f ca="1">IF(AH$13="",0,CHOOSE(Detalhamento.OpçãoServiços,OFFSET(Import.PLQ,$A231-1,AH$15-1,1,1),IF($E231&lt;&gt;1,IF(ISNUMBER(INDEX(Import.PLE,Detalhamento!$E231,Detalhamento!AH$15)),IF(INDEX(Import.PLE,Detalhamento!$E231,Detalhamento!AH$15)&lt;=mediçao,OFFSET(Import.PLQ,$A231-1,AH$15-1,1,1),0),0),PLE!$AA$28*OFFSET(Import.PLQ,$A231-1,AH$15-1,1,1)),IF($E231&lt;&gt;1,IF(ISNUMBER(INDEX(Import.PLE,Detalhamento!$E231,Detalhamento!AH$15)),IF(INDEX(Import.PLE,Detalhamento!$E231,Detalhamento!AH$15)&lt;=mediçao,0,OFFSET(Import.PLQ,$A231-1,AH$15-1,1,1)),OFFSET(Import.PLQ,$A231-1,AH$15-1,1,1)),(1-PLE!$AA$28)*OFFSET(Import.PLQ,$A231-1,AH$15-1,1,1))))</f>
        <v>0</v>
      </c>
      <c r="AI231" s="144">
        <f ca="1">IF(AI$13="",0,CHOOSE(Detalhamento.OpçãoServiços,OFFSET(Import.PLQ,$A231-1,AI$15-1,1,1),IF($E231&lt;&gt;1,IF(ISNUMBER(INDEX(Import.PLE,Detalhamento!$E231,Detalhamento!AI$15)),IF(INDEX(Import.PLE,Detalhamento!$E231,Detalhamento!AI$15)&lt;=mediçao,OFFSET(Import.PLQ,$A231-1,AI$15-1,1,1),0),0),PLE!$AA$28*OFFSET(Import.PLQ,$A231-1,AI$15-1,1,1)),IF($E231&lt;&gt;1,IF(ISNUMBER(INDEX(Import.PLE,Detalhamento!$E231,Detalhamento!AI$15)),IF(INDEX(Import.PLE,Detalhamento!$E231,Detalhamento!AI$15)&lt;=mediçao,0,OFFSET(Import.PLQ,$A231-1,AI$15-1,1,1)),OFFSET(Import.PLQ,$A231-1,AI$15-1,1,1)),(1-PLE!$AA$28)*OFFSET(Import.PLQ,$A231-1,AI$15-1,1,1))))</f>
        <v>0</v>
      </c>
      <c r="AJ231" s="144">
        <f ca="1">IF(AJ$13="",0,CHOOSE(Detalhamento.OpçãoServiços,OFFSET(Import.PLQ,$A231-1,AJ$15-1,1,1),IF($E231&lt;&gt;1,IF(ISNUMBER(INDEX(Import.PLE,Detalhamento!$E231,Detalhamento!AJ$15)),IF(INDEX(Import.PLE,Detalhamento!$E231,Detalhamento!AJ$15)&lt;=mediçao,OFFSET(Import.PLQ,$A231-1,AJ$15-1,1,1),0),0),PLE!$AA$28*OFFSET(Import.PLQ,$A231-1,AJ$15-1,1,1)),IF($E231&lt;&gt;1,IF(ISNUMBER(INDEX(Import.PLE,Detalhamento!$E231,Detalhamento!AJ$15)),IF(INDEX(Import.PLE,Detalhamento!$E231,Detalhamento!AJ$15)&lt;=mediçao,0,OFFSET(Import.PLQ,$A231-1,AJ$15-1,1,1)),OFFSET(Import.PLQ,$A231-1,AJ$15-1,1,1)),(1-PLE!$AA$28)*OFFSET(Import.PLQ,$A231-1,AJ$15-1,1,1))))</f>
        <v>0</v>
      </c>
      <c r="AK231" s="144">
        <f ca="1">IF(AK$13="",0,CHOOSE(Detalhamento.OpçãoServiços,OFFSET(Import.PLQ,$A231-1,AK$15-1,1,1),IF($E231&lt;&gt;1,IF(ISNUMBER(INDEX(Import.PLE,Detalhamento!$E231,Detalhamento!AK$15)),IF(INDEX(Import.PLE,Detalhamento!$E231,Detalhamento!AK$15)&lt;=mediçao,OFFSET(Import.PLQ,$A231-1,AK$15-1,1,1),0),0),PLE!$AA$28*OFFSET(Import.PLQ,$A231-1,AK$15-1,1,1)),IF($E231&lt;&gt;1,IF(ISNUMBER(INDEX(Import.PLE,Detalhamento!$E231,Detalhamento!AK$15)),IF(INDEX(Import.PLE,Detalhamento!$E231,Detalhamento!AK$15)&lt;=mediçao,0,OFFSET(Import.PLQ,$A231-1,AK$15-1,1,1)),OFFSET(Import.PLQ,$A231-1,AK$15-1,1,1)),(1-PLE!$AA$28)*OFFSET(Import.PLQ,$A231-1,AK$15-1,1,1))))</f>
        <v>0</v>
      </c>
      <c r="AL231" s="144">
        <f ca="1">IF(AL$13="",0,CHOOSE(Detalhamento.OpçãoServiços,OFFSET(Import.PLQ,$A231-1,AL$15-1,1,1),IF($E231&lt;&gt;1,IF(ISNUMBER(INDEX(Import.PLE,Detalhamento!$E231,Detalhamento!AL$15)),IF(INDEX(Import.PLE,Detalhamento!$E231,Detalhamento!AL$15)&lt;=mediçao,OFFSET(Import.PLQ,$A231-1,AL$15-1,1,1),0),0),PLE!$AA$28*OFFSET(Import.PLQ,$A231-1,AL$15-1,1,1)),IF($E231&lt;&gt;1,IF(ISNUMBER(INDEX(Import.PLE,Detalhamento!$E231,Detalhamento!AL$15)),IF(INDEX(Import.PLE,Detalhamento!$E231,Detalhamento!AL$15)&lt;=mediçao,0,OFFSET(Import.PLQ,$A231-1,AL$15-1,1,1)),OFFSET(Import.PLQ,$A231-1,AL$15-1,1,1)),(1-PLE!$AA$28)*OFFSET(Import.PLQ,$A231-1,AL$15-1,1,1))))</f>
        <v>0</v>
      </c>
      <c r="AM231" s="144">
        <f ca="1">IF(AM$13="",0,CHOOSE(Detalhamento.OpçãoServiços,OFFSET(Import.PLQ,$A231-1,AM$15-1,1,1),IF($E231&lt;&gt;1,IF(ISNUMBER(INDEX(Import.PLE,Detalhamento!$E231,Detalhamento!AM$15)),IF(INDEX(Import.PLE,Detalhamento!$E231,Detalhamento!AM$15)&lt;=mediçao,OFFSET(Import.PLQ,$A231-1,AM$15-1,1,1),0),0),PLE!$AA$28*OFFSET(Import.PLQ,$A231-1,AM$15-1,1,1)),IF($E231&lt;&gt;1,IF(ISNUMBER(INDEX(Import.PLE,Detalhamento!$E231,Detalhamento!AM$15)),IF(INDEX(Import.PLE,Detalhamento!$E231,Detalhamento!AM$15)&lt;=mediçao,0,OFFSET(Import.PLQ,$A231-1,AM$15-1,1,1)),OFFSET(Import.PLQ,$A231-1,AM$15-1,1,1)),(1-PLE!$AA$28)*OFFSET(Import.PLQ,$A231-1,AM$15-1,1,1))))</f>
        <v>0</v>
      </c>
      <c r="AN231" s="144">
        <f ca="1">IF(AN$13="",0,CHOOSE(Detalhamento.OpçãoServiços,OFFSET(Import.PLQ,$A231-1,AN$15-1,1,1),IF($E231&lt;&gt;1,IF(ISNUMBER(INDEX(Import.PLE,Detalhamento!$E231,Detalhamento!AN$15)),IF(INDEX(Import.PLE,Detalhamento!$E231,Detalhamento!AN$15)&lt;=mediçao,OFFSET(Import.PLQ,$A231-1,AN$15-1,1,1),0),0),PLE!$AA$28*OFFSET(Import.PLQ,$A231-1,AN$15-1,1,1)),IF($E231&lt;&gt;1,IF(ISNUMBER(INDEX(Import.PLE,Detalhamento!$E231,Detalhamento!AN$15)),IF(INDEX(Import.PLE,Detalhamento!$E231,Detalhamento!AN$15)&lt;=mediçao,0,OFFSET(Import.PLQ,$A231-1,AN$15-1,1,1)),OFFSET(Import.PLQ,$A231-1,AN$15-1,1,1)),(1-PLE!$AA$28)*OFFSET(Import.PLQ,$A231-1,AN$15-1,1,1))))</f>
        <v>0</v>
      </c>
      <c r="AO231" s="144">
        <f ca="1">IF(AO$13="",0,CHOOSE(Detalhamento.OpçãoServiços,OFFSET(Import.PLQ,$A231-1,AO$15-1,1,1),IF($E231&lt;&gt;1,IF(ISNUMBER(INDEX(Import.PLE,Detalhamento!$E231,Detalhamento!AO$15)),IF(INDEX(Import.PLE,Detalhamento!$E231,Detalhamento!AO$15)&lt;=mediçao,OFFSET(Import.PLQ,$A231-1,AO$15-1,1,1),0),0),PLE!$AA$28*OFFSET(Import.PLQ,$A231-1,AO$15-1,1,1)),IF($E231&lt;&gt;1,IF(ISNUMBER(INDEX(Import.PLE,Detalhamento!$E231,Detalhamento!AO$15)),IF(INDEX(Import.PLE,Detalhamento!$E231,Detalhamento!AO$15)&lt;=mediçao,0,OFFSET(Import.PLQ,$A231-1,AO$15-1,1,1)),OFFSET(Import.PLQ,$A231-1,AO$15-1,1,1)),(1-PLE!$AA$28)*OFFSET(Import.PLQ,$A231-1,AO$15-1,1,1))))</f>
        <v>0</v>
      </c>
      <c r="AP231" s="144">
        <f ca="1">IF(AP$13="",0,CHOOSE(Detalhamento.OpçãoServiços,OFFSET(Import.PLQ,$A231-1,AP$15-1,1,1),IF($E231&lt;&gt;1,IF(ISNUMBER(INDEX(Import.PLE,Detalhamento!$E231,Detalhamento!AP$15)),IF(INDEX(Import.PLE,Detalhamento!$E231,Detalhamento!AP$15)&lt;=mediçao,OFFSET(Import.PLQ,$A231-1,AP$15-1,1,1),0),0),PLE!$AA$28*OFFSET(Import.PLQ,$A231-1,AP$15-1,1,1)),IF($E231&lt;&gt;1,IF(ISNUMBER(INDEX(Import.PLE,Detalhamento!$E231,Detalhamento!AP$15)),IF(INDEX(Import.PLE,Detalhamento!$E231,Detalhamento!AP$15)&lt;=mediçao,0,OFFSET(Import.PLQ,$A231-1,AP$15-1,1,1)),OFFSET(Import.PLQ,$A231-1,AP$15-1,1,1)),(1-PLE!$AA$28)*OFFSET(Import.PLQ,$A231-1,AP$15-1,1,1))))</f>
        <v>0</v>
      </c>
      <c r="AQ231" s="144">
        <f ca="1">IF(AQ$13="",0,CHOOSE(Detalhamento.OpçãoServiços,OFFSET(Import.PLQ,$A231-1,AQ$15-1,1,1),IF($E231&lt;&gt;1,IF(ISNUMBER(INDEX(Import.PLE,Detalhamento!$E231,Detalhamento!AQ$15)),IF(INDEX(Import.PLE,Detalhamento!$E231,Detalhamento!AQ$15)&lt;=mediçao,OFFSET(Import.PLQ,$A231-1,AQ$15-1,1,1),0),0),PLE!$AA$28*OFFSET(Import.PLQ,$A231-1,AQ$15-1,1,1)),IF($E231&lt;&gt;1,IF(ISNUMBER(INDEX(Import.PLE,Detalhamento!$E231,Detalhamento!AQ$15)),IF(INDEX(Import.PLE,Detalhamento!$E231,Detalhamento!AQ$15)&lt;=mediçao,0,OFFSET(Import.PLQ,$A231-1,AQ$15-1,1,1)),OFFSET(Import.PLQ,$A231-1,AQ$15-1,1,1)),(1-PLE!$AA$28)*OFFSET(Import.PLQ,$A231-1,AQ$15-1,1,1))))</f>
        <v>0</v>
      </c>
      <c r="AR231" s="144">
        <f ca="1">IF(AR$13="",0,CHOOSE(Detalhamento.OpçãoServiços,OFFSET(Import.PLQ,$A231-1,AR$15-1,1,1),IF($E231&lt;&gt;1,IF(ISNUMBER(INDEX(Import.PLE,Detalhamento!$E231,Detalhamento!AR$15)),IF(INDEX(Import.PLE,Detalhamento!$E231,Detalhamento!AR$15)&lt;=mediçao,OFFSET(Import.PLQ,$A231-1,AR$15-1,1,1),0),0),PLE!$AA$28*OFFSET(Import.PLQ,$A231-1,AR$15-1,1,1)),IF($E231&lt;&gt;1,IF(ISNUMBER(INDEX(Import.PLE,Detalhamento!$E231,Detalhamento!AR$15)),IF(INDEX(Import.PLE,Detalhamento!$E231,Detalhamento!AR$15)&lt;=mediçao,0,OFFSET(Import.PLQ,$A231-1,AR$15-1,1,1)),OFFSET(Import.PLQ,$A231-1,AR$15-1,1,1)),(1-PLE!$AA$28)*OFFSET(Import.PLQ,$A231-1,AR$15-1,1,1))))</f>
        <v>0</v>
      </c>
      <c r="AS231" s="144">
        <f ca="1">IF(AS$13="",0,CHOOSE(Detalhamento.OpçãoServiços,OFFSET(Import.PLQ,$A231-1,AS$15-1,1,1),IF($E231&lt;&gt;1,IF(ISNUMBER(INDEX(Import.PLE,Detalhamento!$E231,Detalhamento!AS$15)),IF(INDEX(Import.PLE,Detalhamento!$E231,Detalhamento!AS$15)&lt;=mediçao,OFFSET(Import.PLQ,$A231-1,AS$15-1,1,1),0),0),PLE!$AA$28*OFFSET(Import.PLQ,$A231-1,AS$15-1,1,1)),IF($E231&lt;&gt;1,IF(ISNUMBER(INDEX(Import.PLE,Detalhamento!$E231,Detalhamento!AS$15)),IF(INDEX(Import.PLE,Detalhamento!$E231,Detalhamento!AS$15)&lt;=mediçao,0,OFFSET(Import.PLQ,$A231-1,AS$15-1,1,1)),OFFSET(Import.PLQ,$A231-1,AS$15-1,1,1)),(1-PLE!$AA$28)*OFFSET(Import.PLQ,$A231-1,AS$15-1,1,1))))</f>
        <v>0</v>
      </c>
      <c r="AT231" s="144">
        <f ca="1">IF(AT$13="",0,CHOOSE(Detalhamento.OpçãoServiços,OFFSET(Import.PLQ,$A231-1,AT$15-1,1,1),IF($E231&lt;&gt;1,IF(ISNUMBER(INDEX(Import.PLE,Detalhamento!$E231,Detalhamento!AT$15)),IF(INDEX(Import.PLE,Detalhamento!$E231,Detalhamento!AT$15)&lt;=mediçao,OFFSET(Import.PLQ,$A231-1,AT$15-1,1,1),0),0),PLE!$AA$28*OFFSET(Import.PLQ,$A231-1,AT$15-1,1,1)),IF($E231&lt;&gt;1,IF(ISNUMBER(INDEX(Import.PLE,Detalhamento!$E231,Detalhamento!AT$15)),IF(INDEX(Import.PLE,Detalhamento!$E231,Detalhamento!AT$15)&lt;=mediçao,0,OFFSET(Import.PLQ,$A231-1,AT$15-1,1,1)),OFFSET(Import.PLQ,$A231-1,AT$15-1,1,1)),(1-PLE!$AA$28)*OFFSET(Import.PLQ,$A231-1,AT$15-1,1,1))))</f>
        <v>0</v>
      </c>
      <c r="AU231" s="144">
        <f ca="1">IF(AU$13="",0,CHOOSE(Detalhamento.OpçãoServiços,OFFSET(Import.PLQ,$A231-1,AU$15-1,1,1),IF($E231&lt;&gt;1,IF(ISNUMBER(INDEX(Import.PLE,Detalhamento!$E231,Detalhamento!AU$15)),IF(INDEX(Import.PLE,Detalhamento!$E231,Detalhamento!AU$15)&lt;=mediçao,OFFSET(Import.PLQ,$A231-1,AU$15-1,1,1),0),0),PLE!$AA$28*OFFSET(Import.PLQ,$A231-1,AU$15-1,1,1)),IF($E231&lt;&gt;1,IF(ISNUMBER(INDEX(Import.PLE,Detalhamento!$E231,Detalhamento!AU$15)),IF(INDEX(Import.PLE,Detalhamento!$E231,Detalhamento!AU$15)&lt;=mediçao,0,OFFSET(Import.PLQ,$A231-1,AU$15-1,1,1)),OFFSET(Import.PLQ,$A231-1,AU$15-1,1,1)),(1-PLE!$AA$28)*OFFSET(Import.PLQ,$A231-1,AU$15-1,1,1))))</f>
        <v>0</v>
      </c>
      <c r="AV231" s="144">
        <f ca="1">IF(AV$13="",0,CHOOSE(Detalhamento.OpçãoServiços,OFFSET(Import.PLQ,$A231-1,AV$15-1,1,1),IF($E231&lt;&gt;1,IF(ISNUMBER(INDEX(Import.PLE,Detalhamento!$E231,Detalhamento!AV$15)),IF(INDEX(Import.PLE,Detalhamento!$E231,Detalhamento!AV$15)&lt;=mediçao,OFFSET(Import.PLQ,$A231-1,AV$15-1,1,1),0),0),PLE!$AA$28*OFFSET(Import.PLQ,$A231-1,AV$15-1,1,1)),IF($E231&lt;&gt;1,IF(ISNUMBER(INDEX(Import.PLE,Detalhamento!$E231,Detalhamento!AV$15)),IF(INDEX(Import.PLE,Detalhamento!$E231,Detalhamento!AV$15)&lt;=mediçao,0,OFFSET(Import.PLQ,$A231-1,AV$15-1,1,1)),OFFSET(Import.PLQ,$A231-1,AV$15-1,1,1)),(1-PLE!$AA$28)*OFFSET(Import.PLQ,$A231-1,AV$15-1,1,1))))</f>
        <v>0</v>
      </c>
      <c r="AW231" s="144">
        <f ca="1">IF(AW$13="",0,CHOOSE(Detalhamento.OpçãoServiços,OFFSET(Import.PLQ,$A231-1,AW$15-1,1,1),IF($E231&lt;&gt;1,IF(ISNUMBER(INDEX(Import.PLE,Detalhamento!$E231,Detalhamento!AW$15)),IF(INDEX(Import.PLE,Detalhamento!$E231,Detalhamento!AW$15)&lt;=mediçao,OFFSET(Import.PLQ,$A231-1,AW$15-1,1,1),0),0),PLE!$AA$28*OFFSET(Import.PLQ,$A231-1,AW$15-1,1,1)),IF($E231&lt;&gt;1,IF(ISNUMBER(INDEX(Import.PLE,Detalhamento!$E231,Detalhamento!AW$15)),IF(INDEX(Import.PLE,Detalhamento!$E231,Detalhamento!AW$15)&lt;=mediçao,0,OFFSET(Import.PLQ,$A231-1,AW$15-1,1,1)),OFFSET(Import.PLQ,$A231-1,AW$15-1,1,1)),(1-PLE!$AA$28)*OFFSET(Import.PLQ,$A231-1,AW$15-1,1,1))))</f>
        <v>0</v>
      </c>
      <c r="AX231" s="144">
        <f ca="1">IF(AX$13="",0,CHOOSE(Detalhamento.OpçãoServiços,OFFSET(Import.PLQ,$A231-1,AX$15-1,1,1),IF($E231&lt;&gt;1,IF(ISNUMBER(INDEX(Import.PLE,Detalhamento!$E231,Detalhamento!AX$15)),IF(INDEX(Import.PLE,Detalhamento!$E231,Detalhamento!AX$15)&lt;=mediçao,OFFSET(Import.PLQ,$A231-1,AX$15-1,1,1),0),0),PLE!$AA$28*OFFSET(Import.PLQ,$A231-1,AX$15-1,1,1)),IF($E231&lt;&gt;1,IF(ISNUMBER(INDEX(Import.PLE,Detalhamento!$E231,Detalhamento!AX$15)),IF(INDEX(Import.PLE,Detalhamento!$E231,Detalhamento!AX$15)&lt;=mediçao,0,OFFSET(Import.PLQ,$A231-1,AX$15-1,1,1)),OFFSET(Import.PLQ,$A231-1,AX$15-1,1,1)),(1-PLE!$AA$28)*OFFSET(Import.PLQ,$A231-1,AX$15-1,1,1))))</f>
        <v>0</v>
      </c>
      <c r="AY231" s="144">
        <f ca="1">IF(AY$13="",0,CHOOSE(Detalhamento.OpçãoServiços,OFFSET(Import.PLQ,$A231-1,AY$15-1,1,1),IF($E231&lt;&gt;1,IF(ISNUMBER(INDEX(Import.PLE,Detalhamento!$E231,Detalhamento!AY$15)),IF(INDEX(Import.PLE,Detalhamento!$E231,Detalhamento!AY$15)&lt;=mediçao,OFFSET(Import.PLQ,$A231-1,AY$15-1,1,1),0),0),PLE!$AA$28*OFFSET(Import.PLQ,$A231-1,AY$15-1,1,1)),IF($E231&lt;&gt;1,IF(ISNUMBER(INDEX(Import.PLE,Detalhamento!$E231,Detalhamento!AY$15)),IF(INDEX(Import.PLE,Detalhamento!$E231,Detalhamento!AY$15)&lt;=mediçao,0,OFFSET(Import.PLQ,$A231-1,AY$15-1,1,1)),OFFSET(Import.PLQ,$A231-1,AY$15-1,1,1)),(1-PLE!$AA$28)*OFFSET(Import.PLQ,$A231-1,AY$15-1,1,1))))</f>
        <v>0</v>
      </c>
      <c r="AZ231" s="144">
        <f ca="1">IF(AZ$13="",0,CHOOSE(Detalhamento.OpçãoServiços,OFFSET(Import.PLQ,$A231-1,AZ$15-1,1,1),IF($E231&lt;&gt;1,IF(ISNUMBER(INDEX(Import.PLE,Detalhamento!$E231,Detalhamento!AZ$15)),IF(INDEX(Import.PLE,Detalhamento!$E231,Detalhamento!AZ$15)&lt;=mediçao,OFFSET(Import.PLQ,$A231-1,AZ$15-1,1,1),0),0),PLE!$AA$28*OFFSET(Import.PLQ,$A231-1,AZ$15-1,1,1)),IF($E231&lt;&gt;1,IF(ISNUMBER(INDEX(Import.PLE,Detalhamento!$E231,Detalhamento!AZ$15)),IF(INDEX(Import.PLE,Detalhamento!$E231,Detalhamento!AZ$15)&lt;=mediçao,0,OFFSET(Import.PLQ,$A231-1,AZ$15-1,1,1)),OFFSET(Import.PLQ,$A231-1,AZ$15-1,1,1)),(1-PLE!$AA$28)*OFFSET(Import.PLQ,$A231-1,AZ$15-1,1,1))))</f>
        <v>0</v>
      </c>
      <c r="BA231" s="144">
        <f ca="1">IF(BA$13="",0,CHOOSE(Detalhamento.OpçãoServiços,OFFSET(Import.PLQ,$A231-1,BA$15-1,1,1),IF($E231&lt;&gt;1,IF(ISNUMBER(INDEX(Import.PLE,Detalhamento!$E231,Detalhamento!BA$15)),IF(INDEX(Import.PLE,Detalhamento!$E231,Detalhamento!BA$15)&lt;=mediçao,OFFSET(Import.PLQ,$A231-1,BA$15-1,1,1),0),0),PLE!$AA$28*OFFSET(Import.PLQ,$A231-1,BA$15-1,1,1)),IF($E231&lt;&gt;1,IF(ISNUMBER(INDEX(Import.PLE,Detalhamento!$E231,Detalhamento!BA$15)),IF(INDEX(Import.PLE,Detalhamento!$E231,Detalhamento!BA$15)&lt;=mediçao,0,OFFSET(Import.PLQ,$A231-1,BA$15-1,1,1)),OFFSET(Import.PLQ,$A231-1,BA$15-1,1,1)),(1-PLE!$AA$28)*OFFSET(Import.PLQ,$A231-1,BA$15-1,1,1))))</f>
        <v>0</v>
      </c>
      <c r="BB231" s="144">
        <f ca="1">IF(BB$13="",0,CHOOSE(Detalhamento.OpçãoServiços,OFFSET(Import.PLQ,$A231-1,BB$15-1,1,1),IF($E231&lt;&gt;1,IF(ISNUMBER(INDEX(Import.PLE,Detalhamento!$E231,Detalhamento!BB$15)),IF(INDEX(Import.PLE,Detalhamento!$E231,Detalhamento!BB$15)&lt;=mediçao,OFFSET(Import.PLQ,$A231-1,BB$15-1,1,1),0),0),PLE!$AA$28*OFFSET(Import.PLQ,$A231-1,BB$15-1,1,1)),IF($E231&lt;&gt;1,IF(ISNUMBER(INDEX(Import.PLE,Detalhamento!$E231,Detalhamento!BB$15)),IF(INDEX(Import.PLE,Detalhamento!$E231,Detalhamento!BB$15)&lt;=mediçao,0,OFFSET(Import.PLQ,$A231-1,BB$15-1,1,1)),OFFSET(Import.PLQ,$A231-1,BB$15-1,1,1)),(1-PLE!$AA$28)*OFFSET(Import.PLQ,$A231-1,BB$15-1,1,1))))</f>
        <v>0</v>
      </c>
      <c r="BC231" s="144">
        <f ca="1">IF(BC$13="",0,CHOOSE(Detalhamento.OpçãoServiços,OFFSET(Import.PLQ,$A231-1,BC$15-1,1,1),IF($E231&lt;&gt;1,IF(ISNUMBER(INDEX(Import.PLE,Detalhamento!$E231,Detalhamento!BC$15)),IF(INDEX(Import.PLE,Detalhamento!$E231,Detalhamento!BC$15)&lt;=mediçao,OFFSET(Import.PLQ,$A231-1,BC$15-1,1,1),0),0),PLE!$AA$28*OFFSET(Import.PLQ,$A231-1,BC$15-1,1,1)),IF($E231&lt;&gt;1,IF(ISNUMBER(INDEX(Import.PLE,Detalhamento!$E231,Detalhamento!BC$15)),IF(INDEX(Import.PLE,Detalhamento!$E231,Detalhamento!BC$15)&lt;=mediçao,0,OFFSET(Import.PLQ,$A231-1,BC$15-1,1,1)),OFFSET(Import.PLQ,$A231-1,BC$15-1,1,1)),(1-PLE!$AA$28)*OFFSET(Import.PLQ,$A231-1,BC$15-1,1,1))))</f>
        <v>0</v>
      </c>
      <c r="BD231" s="144">
        <f ca="1">IF(BD$13="",0,CHOOSE(Detalhamento.OpçãoServiços,OFFSET(Import.PLQ,$A231-1,BD$15-1,1,1),IF($E231&lt;&gt;1,IF(ISNUMBER(INDEX(Import.PLE,Detalhamento!$E231,Detalhamento!BD$15)),IF(INDEX(Import.PLE,Detalhamento!$E231,Detalhamento!BD$15)&lt;=mediçao,OFFSET(Import.PLQ,$A231-1,BD$15-1,1,1),0),0),PLE!$AA$28*OFFSET(Import.PLQ,$A231-1,BD$15-1,1,1)),IF($E231&lt;&gt;1,IF(ISNUMBER(INDEX(Import.PLE,Detalhamento!$E231,Detalhamento!BD$15)),IF(INDEX(Import.PLE,Detalhamento!$E231,Detalhamento!BD$15)&lt;=mediçao,0,OFFSET(Import.PLQ,$A231-1,BD$15-1,1,1)),OFFSET(Import.PLQ,$A231-1,BD$15-1,1,1)),(1-PLE!$AA$28)*OFFSET(Import.PLQ,$A231-1,BD$15-1,1,1))))</f>
        <v>0</v>
      </c>
      <c r="BE231" s="144">
        <f ca="1">IF(BE$13="",0,CHOOSE(Detalhamento.OpçãoServiços,OFFSET(Import.PLQ,$A231-1,BE$15-1,1,1),IF($E231&lt;&gt;1,IF(ISNUMBER(INDEX(Import.PLE,Detalhamento!$E231,Detalhamento!BE$15)),IF(INDEX(Import.PLE,Detalhamento!$E231,Detalhamento!BE$15)&lt;=mediçao,OFFSET(Import.PLQ,$A231-1,BE$15-1,1,1),0),0),PLE!$AA$28*OFFSET(Import.PLQ,$A231-1,BE$15-1,1,1)),IF($E231&lt;&gt;1,IF(ISNUMBER(INDEX(Import.PLE,Detalhamento!$E231,Detalhamento!BE$15)),IF(INDEX(Import.PLE,Detalhamento!$E231,Detalhamento!BE$15)&lt;=mediçao,0,OFFSET(Import.PLQ,$A231-1,BE$15-1,1,1)),OFFSET(Import.PLQ,$A231-1,BE$15-1,1,1)),(1-PLE!$AA$28)*OFFSET(Import.PLQ,$A231-1,BE$15-1,1,1))))</f>
        <v>0</v>
      </c>
      <c r="BF231" s="144">
        <f ca="1">IF(BF$13="",0,CHOOSE(Detalhamento.OpçãoServiços,OFFSET(Import.PLQ,$A231-1,BF$15-1,1,1),IF($E231&lt;&gt;1,IF(ISNUMBER(INDEX(Import.PLE,Detalhamento!$E231,Detalhamento!BF$15)),IF(INDEX(Import.PLE,Detalhamento!$E231,Detalhamento!BF$15)&lt;=mediçao,OFFSET(Import.PLQ,$A231-1,BF$15-1,1,1),0),0),PLE!$AA$28*OFFSET(Import.PLQ,$A231-1,BF$15-1,1,1)),IF($E231&lt;&gt;1,IF(ISNUMBER(INDEX(Import.PLE,Detalhamento!$E231,Detalhamento!BF$15)),IF(INDEX(Import.PLE,Detalhamento!$E231,Detalhamento!BF$15)&lt;=mediçao,0,OFFSET(Import.PLQ,$A231-1,BF$15-1,1,1)),OFFSET(Import.PLQ,$A231-1,BF$15-1,1,1)),(1-PLE!$AA$28)*OFFSET(Import.PLQ,$A231-1,BF$15-1,1,1))))</f>
        <v>0</v>
      </c>
      <c r="BG231" s="144">
        <f ca="1">IF(BG$13="",0,CHOOSE(Detalhamento.OpçãoServiços,OFFSET(Import.PLQ,$A231-1,BG$15-1,1,1),IF($E231&lt;&gt;1,IF(ISNUMBER(INDEX(Import.PLE,Detalhamento!$E231,Detalhamento!BG$15)),IF(INDEX(Import.PLE,Detalhamento!$E231,Detalhamento!BG$15)&lt;=mediçao,OFFSET(Import.PLQ,$A231-1,BG$15-1,1,1),0),0),PLE!$AA$28*OFFSET(Import.PLQ,$A231-1,BG$15-1,1,1)),IF($E231&lt;&gt;1,IF(ISNUMBER(INDEX(Import.PLE,Detalhamento!$E231,Detalhamento!BG$15)),IF(INDEX(Import.PLE,Detalhamento!$E231,Detalhamento!BG$15)&lt;=mediçao,0,OFFSET(Import.PLQ,$A231-1,BG$15-1,1,1)),OFFSET(Import.PLQ,$A231-1,BG$15-1,1,1)),(1-PLE!$AA$28)*OFFSET(Import.PLQ,$A231-1,BG$15-1,1,1))))</f>
        <v>0</v>
      </c>
      <c r="BH231" s="144">
        <f ca="1">IF(BH$13="",0,CHOOSE(Detalhamento.OpçãoServiços,OFFSET(Import.PLQ,$A231-1,BH$15-1,1,1),IF($E231&lt;&gt;1,IF(ISNUMBER(INDEX(Import.PLE,Detalhamento!$E231,Detalhamento!BH$15)),IF(INDEX(Import.PLE,Detalhamento!$E231,Detalhamento!BH$15)&lt;=mediçao,OFFSET(Import.PLQ,$A231-1,BH$15-1,1,1),0),0),PLE!$AA$28*OFFSET(Import.PLQ,$A231-1,BH$15-1,1,1)),IF($E231&lt;&gt;1,IF(ISNUMBER(INDEX(Import.PLE,Detalhamento!$E231,Detalhamento!BH$15)),IF(INDEX(Import.PLE,Detalhamento!$E231,Detalhamento!BH$15)&lt;=mediçao,0,OFFSET(Import.PLQ,$A231-1,BH$15-1,1,1)),OFFSET(Import.PLQ,$A231-1,BH$15-1,1,1)),(1-PLE!$AA$28)*OFFSET(Import.PLQ,$A231-1,BH$15-1,1,1))))</f>
        <v>0</v>
      </c>
      <c r="BI231" s="144">
        <f ca="1">IF(BI$13="",0,CHOOSE(Detalhamento.OpçãoServiços,OFFSET(Import.PLQ,$A231-1,BI$15-1,1,1),IF($E231&lt;&gt;1,IF(ISNUMBER(INDEX(Import.PLE,Detalhamento!$E231,Detalhamento!BI$15)),IF(INDEX(Import.PLE,Detalhamento!$E231,Detalhamento!BI$15)&lt;=mediçao,OFFSET(Import.PLQ,$A231-1,BI$15-1,1,1),0),0),PLE!$AA$28*OFFSET(Import.PLQ,$A231-1,BI$15-1,1,1)),IF($E231&lt;&gt;1,IF(ISNUMBER(INDEX(Import.PLE,Detalhamento!$E231,Detalhamento!BI$15)),IF(INDEX(Import.PLE,Detalhamento!$E231,Detalhamento!BI$15)&lt;=mediçao,0,OFFSET(Import.PLQ,$A231-1,BI$15-1,1,1)),OFFSET(Import.PLQ,$A231-1,BI$15-1,1,1)),(1-PLE!$AA$28)*OFFSET(Import.PLQ,$A231-1,BI$15-1,1,1))))</f>
        <v>0</v>
      </c>
    </row>
    <row r="232" spans="1:61" ht="30" x14ac:dyDescent="0.2">
      <c r="A232" s="155">
        <v>186</v>
      </c>
      <c r="B232" s="21" t="str">
        <f t="shared" ca="1" si="33"/>
        <v>Serviço</v>
      </c>
      <c r="E232" s="153">
        <f t="shared" ca="1" si="34"/>
        <v>27</v>
      </c>
      <c r="F232" s="154">
        <f t="shared" ca="1" si="35"/>
        <v>270186</v>
      </c>
      <c r="G232" s="154" t="str">
        <f t="shared" ca="1" si="38"/>
        <v>2.9.1.2</v>
      </c>
      <c r="H232" s="182" t="str">
        <f t="shared" ca="1" si="38"/>
        <v>JOELHO 90 GRAUS, PVC, SOLDÁVEL, DN 25MM, INSTALADO EM RAMAL OU SUB-RAMAL DE ÁGUA - FORNECIMENTO E INSTALAÇÃO. AF_12/2014</v>
      </c>
      <c r="I232" s="37" t="str">
        <f t="shared" ca="1" si="36"/>
        <v>UN</v>
      </c>
      <c r="J232" s="144">
        <f t="shared" ca="1" si="37"/>
        <v>11</v>
      </c>
      <c r="K232" s="67"/>
      <c r="L232" s="144">
        <f ca="1">IF(L$13="",0,CHOOSE(Detalhamento.OpçãoServiços,OFFSET(Import.PLQ,$A232-1,L$15-1,1,1),IF($E232&lt;&gt;1,IF(ISNUMBER(INDEX(Import.PLE,Detalhamento!$E232,Detalhamento!L$15)),IF(INDEX(Import.PLE,Detalhamento!$E232,Detalhamento!L$15)&lt;=mediçao,OFFSET(Import.PLQ,$A232-1,L$15-1,1,1),0),0),PLE!$AA$28*OFFSET(Import.PLQ,$A232-1,L$15-1,1,1)),IF($E232&lt;&gt;1,IF(ISNUMBER(INDEX(Import.PLE,Detalhamento!$E232,Detalhamento!L$15)),IF(INDEX(Import.PLE,Detalhamento!$E232,Detalhamento!L$15)&lt;=mediçao,0,OFFSET(Import.PLQ,$A232-1,L$15-1,1,1)),OFFSET(Import.PLQ,$A232-1,L$15-1,1,1)),(1-PLE!$AA$28)*OFFSET(Import.PLQ,$A232-1,L$15-1,1,1))))</f>
        <v>11</v>
      </c>
      <c r="M232" s="144">
        <f ca="1">IF(M$13="",0,CHOOSE(Detalhamento.OpçãoServiços,OFFSET(Import.PLQ,$A232-1,M$15-1,1,1),IF($E232&lt;&gt;1,IF(ISNUMBER(INDEX(Import.PLE,Detalhamento!$E232,Detalhamento!M$15)),IF(INDEX(Import.PLE,Detalhamento!$E232,Detalhamento!M$15)&lt;=mediçao,OFFSET(Import.PLQ,$A232-1,M$15-1,1,1),0),0),PLE!$AA$28*OFFSET(Import.PLQ,$A232-1,M$15-1,1,1)),IF($E232&lt;&gt;1,IF(ISNUMBER(INDEX(Import.PLE,Detalhamento!$E232,Detalhamento!M$15)),IF(INDEX(Import.PLE,Detalhamento!$E232,Detalhamento!M$15)&lt;=mediçao,0,OFFSET(Import.PLQ,$A232-1,M$15-1,1,1)),OFFSET(Import.PLQ,$A232-1,M$15-1,1,1)),(1-PLE!$AA$28)*OFFSET(Import.PLQ,$A232-1,M$15-1,1,1))))</f>
        <v>0</v>
      </c>
      <c r="N232" s="144">
        <f ca="1">IF(N$13="",0,CHOOSE(Detalhamento.OpçãoServiços,OFFSET(Import.PLQ,$A232-1,N$15-1,1,1),IF($E232&lt;&gt;1,IF(ISNUMBER(INDEX(Import.PLE,Detalhamento!$E232,Detalhamento!N$15)),IF(INDEX(Import.PLE,Detalhamento!$E232,Detalhamento!N$15)&lt;=mediçao,OFFSET(Import.PLQ,$A232-1,N$15-1,1,1),0),0),PLE!$AA$28*OFFSET(Import.PLQ,$A232-1,N$15-1,1,1)),IF($E232&lt;&gt;1,IF(ISNUMBER(INDEX(Import.PLE,Detalhamento!$E232,Detalhamento!N$15)),IF(INDEX(Import.PLE,Detalhamento!$E232,Detalhamento!N$15)&lt;=mediçao,0,OFFSET(Import.PLQ,$A232-1,N$15-1,1,1)),OFFSET(Import.PLQ,$A232-1,N$15-1,1,1)),(1-PLE!$AA$28)*OFFSET(Import.PLQ,$A232-1,N$15-1,1,1))))</f>
        <v>0</v>
      </c>
      <c r="O232" s="144">
        <f ca="1">IF(O$13="",0,CHOOSE(Detalhamento.OpçãoServiços,OFFSET(Import.PLQ,$A232-1,O$15-1,1,1),IF($E232&lt;&gt;1,IF(ISNUMBER(INDEX(Import.PLE,Detalhamento!$E232,Detalhamento!O$15)),IF(INDEX(Import.PLE,Detalhamento!$E232,Detalhamento!O$15)&lt;=mediçao,OFFSET(Import.PLQ,$A232-1,O$15-1,1,1),0),0),PLE!$AA$28*OFFSET(Import.PLQ,$A232-1,O$15-1,1,1)),IF($E232&lt;&gt;1,IF(ISNUMBER(INDEX(Import.PLE,Detalhamento!$E232,Detalhamento!O$15)),IF(INDEX(Import.PLE,Detalhamento!$E232,Detalhamento!O$15)&lt;=mediçao,0,OFFSET(Import.PLQ,$A232-1,O$15-1,1,1)),OFFSET(Import.PLQ,$A232-1,O$15-1,1,1)),(1-PLE!$AA$28)*OFFSET(Import.PLQ,$A232-1,O$15-1,1,1))))</f>
        <v>0</v>
      </c>
      <c r="P232" s="144">
        <f ca="1">IF(P$13="",0,CHOOSE(Detalhamento.OpçãoServiços,OFFSET(Import.PLQ,$A232-1,P$15-1,1,1),IF($E232&lt;&gt;1,IF(ISNUMBER(INDEX(Import.PLE,Detalhamento!$E232,Detalhamento!P$15)),IF(INDEX(Import.PLE,Detalhamento!$E232,Detalhamento!P$15)&lt;=mediçao,OFFSET(Import.PLQ,$A232-1,P$15-1,1,1),0),0),PLE!$AA$28*OFFSET(Import.PLQ,$A232-1,P$15-1,1,1)),IF($E232&lt;&gt;1,IF(ISNUMBER(INDEX(Import.PLE,Detalhamento!$E232,Detalhamento!P$15)),IF(INDEX(Import.PLE,Detalhamento!$E232,Detalhamento!P$15)&lt;=mediçao,0,OFFSET(Import.PLQ,$A232-1,P$15-1,1,1)),OFFSET(Import.PLQ,$A232-1,P$15-1,1,1)),(1-PLE!$AA$28)*OFFSET(Import.PLQ,$A232-1,P$15-1,1,1))))</f>
        <v>0</v>
      </c>
      <c r="Q232" s="144">
        <f ca="1">IF(Q$13="",0,CHOOSE(Detalhamento.OpçãoServiços,OFFSET(Import.PLQ,$A232-1,Q$15-1,1,1),IF($E232&lt;&gt;1,IF(ISNUMBER(INDEX(Import.PLE,Detalhamento!$E232,Detalhamento!Q$15)),IF(INDEX(Import.PLE,Detalhamento!$E232,Detalhamento!Q$15)&lt;=mediçao,OFFSET(Import.PLQ,$A232-1,Q$15-1,1,1),0),0),PLE!$AA$28*OFFSET(Import.PLQ,$A232-1,Q$15-1,1,1)),IF($E232&lt;&gt;1,IF(ISNUMBER(INDEX(Import.PLE,Detalhamento!$E232,Detalhamento!Q$15)),IF(INDEX(Import.PLE,Detalhamento!$E232,Detalhamento!Q$15)&lt;=mediçao,0,OFFSET(Import.PLQ,$A232-1,Q$15-1,1,1)),OFFSET(Import.PLQ,$A232-1,Q$15-1,1,1)),(1-PLE!$AA$28)*OFFSET(Import.PLQ,$A232-1,Q$15-1,1,1))))</f>
        <v>0</v>
      </c>
      <c r="R232" s="144">
        <f ca="1">IF(R$13="",0,CHOOSE(Detalhamento.OpçãoServiços,OFFSET(Import.PLQ,$A232-1,R$15-1,1,1),IF($E232&lt;&gt;1,IF(ISNUMBER(INDEX(Import.PLE,Detalhamento!$E232,Detalhamento!R$15)),IF(INDEX(Import.PLE,Detalhamento!$E232,Detalhamento!R$15)&lt;=mediçao,OFFSET(Import.PLQ,$A232-1,R$15-1,1,1),0),0),PLE!$AA$28*OFFSET(Import.PLQ,$A232-1,R$15-1,1,1)),IF($E232&lt;&gt;1,IF(ISNUMBER(INDEX(Import.PLE,Detalhamento!$E232,Detalhamento!R$15)),IF(INDEX(Import.PLE,Detalhamento!$E232,Detalhamento!R$15)&lt;=mediçao,0,OFFSET(Import.PLQ,$A232-1,R$15-1,1,1)),OFFSET(Import.PLQ,$A232-1,R$15-1,1,1)),(1-PLE!$AA$28)*OFFSET(Import.PLQ,$A232-1,R$15-1,1,1))))</f>
        <v>0</v>
      </c>
      <c r="S232" s="144">
        <f ca="1">IF(S$13="",0,CHOOSE(Detalhamento.OpçãoServiços,OFFSET(Import.PLQ,$A232-1,S$15-1,1,1),IF($E232&lt;&gt;1,IF(ISNUMBER(INDEX(Import.PLE,Detalhamento!$E232,Detalhamento!S$15)),IF(INDEX(Import.PLE,Detalhamento!$E232,Detalhamento!S$15)&lt;=mediçao,OFFSET(Import.PLQ,$A232-1,S$15-1,1,1),0),0),PLE!$AA$28*OFFSET(Import.PLQ,$A232-1,S$15-1,1,1)),IF($E232&lt;&gt;1,IF(ISNUMBER(INDEX(Import.PLE,Detalhamento!$E232,Detalhamento!S$15)),IF(INDEX(Import.PLE,Detalhamento!$E232,Detalhamento!S$15)&lt;=mediçao,0,OFFSET(Import.PLQ,$A232-1,S$15-1,1,1)),OFFSET(Import.PLQ,$A232-1,S$15-1,1,1)),(1-PLE!$AA$28)*OFFSET(Import.PLQ,$A232-1,S$15-1,1,1))))</f>
        <v>0</v>
      </c>
      <c r="T232" s="144">
        <f ca="1">IF(T$13="",0,CHOOSE(Detalhamento.OpçãoServiços,OFFSET(Import.PLQ,$A232-1,T$15-1,1,1),IF($E232&lt;&gt;1,IF(ISNUMBER(INDEX(Import.PLE,Detalhamento!$E232,Detalhamento!T$15)),IF(INDEX(Import.PLE,Detalhamento!$E232,Detalhamento!T$15)&lt;=mediçao,OFFSET(Import.PLQ,$A232-1,T$15-1,1,1),0),0),PLE!$AA$28*OFFSET(Import.PLQ,$A232-1,T$15-1,1,1)),IF($E232&lt;&gt;1,IF(ISNUMBER(INDEX(Import.PLE,Detalhamento!$E232,Detalhamento!T$15)),IF(INDEX(Import.PLE,Detalhamento!$E232,Detalhamento!T$15)&lt;=mediçao,0,OFFSET(Import.PLQ,$A232-1,T$15-1,1,1)),OFFSET(Import.PLQ,$A232-1,T$15-1,1,1)),(1-PLE!$AA$28)*OFFSET(Import.PLQ,$A232-1,T$15-1,1,1))))</f>
        <v>0</v>
      </c>
      <c r="U232" s="144">
        <f ca="1">IF(U$13="",0,CHOOSE(Detalhamento.OpçãoServiços,OFFSET(Import.PLQ,$A232-1,U$15-1,1,1),IF($E232&lt;&gt;1,IF(ISNUMBER(INDEX(Import.PLE,Detalhamento!$E232,Detalhamento!U$15)),IF(INDEX(Import.PLE,Detalhamento!$E232,Detalhamento!U$15)&lt;=mediçao,OFFSET(Import.PLQ,$A232-1,U$15-1,1,1),0),0),PLE!$AA$28*OFFSET(Import.PLQ,$A232-1,U$15-1,1,1)),IF($E232&lt;&gt;1,IF(ISNUMBER(INDEX(Import.PLE,Detalhamento!$E232,Detalhamento!U$15)),IF(INDEX(Import.PLE,Detalhamento!$E232,Detalhamento!U$15)&lt;=mediçao,0,OFFSET(Import.PLQ,$A232-1,U$15-1,1,1)),OFFSET(Import.PLQ,$A232-1,U$15-1,1,1)),(1-PLE!$AA$28)*OFFSET(Import.PLQ,$A232-1,U$15-1,1,1))))</f>
        <v>0</v>
      </c>
      <c r="V232" s="144">
        <f ca="1">IF(V$13="",0,CHOOSE(Detalhamento.OpçãoServiços,OFFSET(Import.PLQ,$A232-1,V$15-1,1,1),IF($E232&lt;&gt;1,IF(ISNUMBER(INDEX(Import.PLE,Detalhamento!$E232,Detalhamento!V$15)),IF(INDEX(Import.PLE,Detalhamento!$E232,Detalhamento!V$15)&lt;=mediçao,OFFSET(Import.PLQ,$A232-1,V$15-1,1,1),0),0),PLE!$AA$28*OFFSET(Import.PLQ,$A232-1,V$15-1,1,1)),IF($E232&lt;&gt;1,IF(ISNUMBER(INDEX(Import.PLE,Detalhamento!$E232,Detalhamento!V$15)),IF(INDEX(Import.PLE,Detalhamento!$E232,Detalhamento!V$15)&lt;=mediçao,0,OFFSET(Import.PLQ,$A232-1,V$15-1,1,1)),OFFSET(Import.PLQ,$A232-1,V$15-1,1,1)),(1-PLE!$AA$28)*OFFSET(Import.PLQ,$A232-1,V$15-1,1,1))))</f>
        <v>0</v>
      </c>
      <c r="W232" s="144">
        <f ca="1">IF(W$13="",0,CHOOSE(Detalhamento.OpçãoServiços,OFFSET(Import.PLQ,$A232-1,W$15-1,1,1),IF($E232&lt;&gt;1,IF(ISNUMBER(INDEX(Import.PLE,Detalhamento!$E232,Detalhamento!W$15)),IF(INDEX(Import.PLE,Detalhamento!$E232,Detalhamento!W$15)&lt;=mediçao,OFFSET(Import.PLQ,$A232-1,W$15-1,1,1),0),0),PLE!$AA$28*OFFSET(Import.PLQ,$A232-1,W$15-1,1,1)),IF($E232&lt;&gt;1,IF(ISNUMBER(INDEX(Import.PLE,Detalhamento!$E232,Detalhamento!W$15)),IF(INDEX(Import.PLE,Detalhamento!$E232,Detalhamento!W$15)&lt;=mediçao,0,OFFSET(Import.PLQ,$A232-1,W$15-1,1,1)),OFFSET(Import.PLQ,$A232-1,W$15-1,1,1)),(1-PLE!$AA$28)*OFFSET(Import.PLQ,$A232-1,W$15-1,1,1))))</f>
        <v>0</v>
      </c>
      <c r="X232" s="144">
        <f ca="1">IF(X$13="",0,CHOOSE(Detalhamento.OpçãoServiços,OFFSET(Import.PLQ,$A232-1,X$15-1,1,1),IF($E232&lt;&gt;1,IF(ISNUMBER(INDEX(Import.PLE,Detalhamento!$E232,Detalhamento!X$15)),IF(INDEX(Import.PLE,Detalhamento!$E232,Detalhamento!X$15)&lt;=mediçao,OFFSET(Import.PLQ,$A232-1,X$15-1,1,1),0),0),PLE!$AA$28*OFFSET(Import.PLQ,$A232-1,X$15-1,1,1)),IF($E232&lt;&gt;1,IF(ISNUMBER(INDEX(Import.PLE,Detalhamento!$E232,Detalhamento!X$15)),IF(INDEX(Import.PLE,Detalhamento!$E232,Detalhamento!X$15)&lt;=mediçao,0,OFFSET(Import.PLQ,$A232-1,X$15-1,1,1)),OFFSET(Import.PLQ,$A232-1,X$15-1,1,1)),(1-PLE!$AA$28)*OFFSET(Import.PLQ,$A232-1,X$15-1,1,1))))</f>
        <v>0</v>
      </c>
      <c r="Y232" s="144">
        <f ca="1">IF(Y$13="",0,CHOOSE(Detalhamento.OpçãoServiços,OFFSET(Import.PLQ,$A232-1,Y$15-1,1,1),IF($E232&lt;&gt;1,IF(ISNUMBER(INDEX(Import.PLE,Detalhamento!$E232,Detalhamento!Y$15)),IF(INDEX(Import.PLE,Detalhamento!$E232,Detalhamento!Y$15)&lt;=mediçao,OFFSET(Import.PLQ,$A232-1,Y$15-1,1,1),0),0),PLE!$AA$28*OFFSET(Import.PLQ,$A232-1,Y$15-1,1,1)),IF($E232&lt;&gt;1,IF(ISNUMBER(INDEX(Import.PLE,Detalhamento!$E232,Detalhamento!Y$15)),IF(INDEX(Import.PLE,Detalhamento!$E232,Detalhamento!Y$15)&lt;=mediçao,0,OFFSET(Import.PLQ,$A232-1,Y$15-1,1,1)),OFFSET(Import.PLQ,$A232-1,Y$15-1,1,1)),(1-PLE!$AA$28)*OFFSET(Import.PLQ,$A232-1,Y$15-1,1,1))))</f>
        <v>0</v>
      </c>
      <c r="Z232" s="144">
        <f ca="1">IF(Z$13="",0,CHOOSE(Detalhamento.OpçãoServiços,OFFSET(Import.PLQ,$A232-1,Z$15-1,1,1),IF($E232&lt;&gt;1,IF(ISNUMBER(INDEX(Import.PLE,Detalhamento!$E232,Detalhamento!Z$15)),IF(INDEX(Import.PLE,Detalhamento!$E232,Detalhamento!Z$15)&lt;=mediçao,OFFSET(Import.PLQ,$A232-1,Z$15-1,1,1),0),0),PLE!$AA$28*OFFSET(Import.PLQ,$A232-1,Z$15-1,1,1)),IF($E232&lt;&gt;1,IF(ISNUMBER(INDEX(Import.PLE,Detalhamento!$E232,Detalhamento!Z$15)),IF(INDEX(Import.PLE,Detalhamento!$E232,Detalhamento!Z$15)&lt;=mediçao,0,OFFSET(Import.PLQ,$A232-1,Z$15-1,1,1)),OFFSET(Import.PLQ,$A232-1,Z$15-1,1,1)),(1-PLE!$AA$28)*OFFSET(Import.PLQ,$A232-1,Z$15-1,1,1))))</f>
        <v>0</v>
      </c>
      <c r="AA232" s="144">
        <f ca="1">IF(AA$13="",0,CHOOSE(Detalhamento.OpçãoServiços,OFFSET(Import.PLQ,$A232-1,AA$15-1,1,1),IF($E232&lt;&gt;1,IF(ISNUMBER(INDEX(Import.PLE,Detalhamento!$E232,Detalhamento!AA$15)),IF(INDEX(Import.PLE,Detalhamento!$E232,Detalhamento!AA$15)&lt;=mediçao,OFFSET(Import.PLQ,$A232-1,AA$15-1,1,1),0),0),PLE!$AA$28*OFFSET(Import.PLQ,$A232-1,AA$15-1,1,1)),IF($E232&lt;&gt;1,IF(ISNUMBER(INDEX(Import.PLE,Detalhamento!$E232,Detalhamento!AA$15)),IF(INDEX(Import.PLE,Detalhamento!$E232,Detalhamento!AA$15)&lt;=mediçao,0,OFFSET(Import.PLQ,$A232-1,AA$15-1,1,1)),OFFSET(Import.PLQ,$A232-1,AA$15-1,1,1)),(1-PLE!$AA$28)*OFFSET(Import.PLQ,$A232-1,AA$15-1,1,1))))</f>
        <v>0</v>
      </c>
      <c r="AB232" s="144">
        <f ca="1">IF(AB$13="",0,CHOOSE(Detalhamento.OpçãoServiços,OFFSET(Import.PLQ,$A232-1,AB$15-1,1,1),IF($E232&lt;&gt;1,IF(ISNUMBER(INDEX(Import.PLE,Detalhamento!$E232,Detalhamento!AB$15)),IF(INDEX(Import.PLE,Detalhamento!$E232,Detalhamento!AB$15)&lt;=mediçao,OFFSET(Import.PLQ,$A232-1,AB$15-1,1,1),0),0),PLE!$AA$28*OFFSET(Import.PLQ,$A232-1,AB$15-1,1,1)),IF($E232&lt;&gt;1,IF(ISNUMBER(INDEX(Import.PLE,Detalhamento!$E232,Detalhamento!AB$15)),IF(INDEX(Import.PLE,Detalhamento!$E232,Detalhamento!AB$15)&lt;=mediçao,0,OFFSET(Import.PLQ,$A232-1,AB$15-1,1,1)),OFFSET(Import.PLQ,$A232-1,AB$15-1,1,1)),(1-PLE!$AA$28)*OFFSET(Import.PLQ,$A232-1,AB$15-1,1,1))))</f>
        <v>0</v>
      </c>
      <c r="AC232" s="144">
        <f ca="1">IF(AC$13="",0,CHOOSE(Detalhamento.OpçãoServiços,OFFSET(Import.PLQ,$A232-1,AC$15-1,1,1),IF($E232&lt;&gt;1,IF(ISNUMBER(INDEX(Import.PLE,Detalhamento!$E232,Detalhamento!AC$15)),IF(INDEX(Import.PLE,Detalhamento!$E232,Detalhamento!AC$15)&lt;=mediçao,OFFSET(Import.PLQ,$A232-1,AC$15-1,1,1),0),0),PLE!$AA$28*OFFSET(Import.PLQ,$A232-1,AC$15-1,1,1)),IF($E232&lt;&gt;1,IF(ISNUMBER(INDEX(Import.PLE,Detalhamento!$E232,Detalhamento!AC$15)),IF(INDEX(Import.PLE,Detalhamento!$E232,Detalhamento!AC$15)&lt;=mediçao,0,OFFSET(Import.PLQ,$A232-1,AC$15-1,1,1)),OFFSET(Import.PLQ,$A232-1,AC$15-1,1,1)),(1-PLE!$AA$28)*OFFSET(Import.PLQ,$A232-1,AC$15-1,1,1))))</f>
        <v>0</v>
      </c>
      <c r="AD232" s="144">
        <f ca="1">IF(AD$13="",0,CHOOSE(Detalhamento.OpçãoServiços,OFFSET(Import.PLQ,$A232-1,AD$15-1,1,1),IF($E232&lt;&gt;1,IF(ISNUMBER(INDEX(Import.PLE,Detalhamento!$E232,Detalhamento!AD$15)),IF(INDEX(Import.PLE,Detalhamento!$E232,Detalhamento!AD$15)&lt;=mediçao,OFFSET(Import.PLQ,$A232-1,AD$15-1,1,1),0),0),PLE!$AA$28*OFFSET(Import.PLQ,$A232-1,AD$15-1,1,1)),IF($E232&lt;&gt;1,IF(ISNUMBER(INDEX(Import.PLE,Detalhamento!$E232,Detalhamento!AD$15)),IF(INDEX(Import.PLE,Detalhamento!$E232,Detalhamento!AD$15)&lt;=mediçao,0,OFFSET(Import.PLQ,$A232-1,AD$15-1,1,1)),OFFSET(Import.PLQ,$A232-1,AD$15-1,1,1)),(1-PLE!$AA$28)*OFFSET(Import.PLQ,$A232-1,AD$15-1,1,1))))</f>
        <v>0</v>
      </c>
      <c r="AE232" s="144">
        <f ca="1">IF(AE$13="",0,CHOOSE(Detalhamento.OpçãoServiços,OFFSET(Import.PLQ,$A232-1,AE$15-1,1,1),IF($E232&lt;&gt;1,IF(ISNUMBER(INDEX(Import.PLE,Detalhamento!$E232,Detalhamento!AE$15)),IF(INDEX(Import.PLE,Detalhamento!$E232,Detalhamento!AE$15)&lt;=mediçao,OFFSET(Import.PLQ,$A232-1,AE$15-1,1,1),0),0),PLE!$AA$28*OFFSET(Import.PLQ,$A232-1,AE$15-1,1,1)),IF($E232&lt;&gt;1,IF(ISNUMBER(INDEX(Import.PLE,Detalhamento!$E232,Detalhamento!AE$15)),IF(INDEX(Import.PLE,Detalhamento!$E232,Detalhamento!AE$15)&lt;=mediçao,0,OFFSET(Import.PLQ,$A232-1,AE$15-1,1,1)),OFFSET(Import.PLQ,$A232-1,AE$15-1,1,1)),(1-PLE!$AA$28)*OFFSET(Import.PLQ,$A232-1,AE$15-1,1,1))))</f>
        <v>0</v>
      </c>
      <c r="AF232" s="144">
        <f ca="1">IF(AF$13="",0,CHOOSE(Detalhamento.OpçãoServiços,OFFSET(Import.PLQ,$A232-1,AF$15-1,1,1),IF($E232&lt;&gt;1,IF(ISNUMBER(INDEX(Import.PLE,Detalhamento!$E232,Detalhamento!AF$15)),IF(INDEX(Import.PLE,Detalhamento!$E232,Detalhamento!AF$15)&lt;=mediçao,OFFSET(Import.PLQ,$A232-1,AF$15-1,1,1),0),0),PLE!$AA$28*OFFSET(Import.PLQ,$A232-1,AF$15-1,1,1)),IF($E232&lt;&gt;1,IF(ISNUMBER(INDEX(Import.PLE,Detalhamento!$E232,Detalhamento!AF$15)),IF(INDEX(Import.PLE,Detalhamento!$E232,Detalhamento!AF$15)&lt;=mediçao,0,OFFSET(Import.PLQ,$A232-1,AF$15-1,1,1)),OFFSET(Import.PLQ,$A232-1,AF$15-1,1,1)),(1-PLE!$AA$28)*OFFSET(Import.PLQ,$A232-1,AF$15-1,1,1))))</f>
        <v>0</v>
      </c>
      <c r="AG232" s="144">
        <f ca="1">IF(AG$13="",0,CHOOSE(Detalhamento.OpçãoServiços,OFFSET(Import.PLQ,$A232-1,AG$15-1,1,1),IF($E232&lt;&gt;1,IF(ISNUMBER(INDEX(Import.PLE,Detalhamento!$E232,Detalhamento!AG$15)),IF(INDEX(Import.PLE,Detalhamento!$E232,Detalhamento!AG$15)&lt;=mediçao,OFFSET(Import.PLQ,$A232-1,AG$15-1,1,1),0),0),PLE!$AA$28*OFFSET(Import.PLQ,$A232-1,AG$15-1,1,1)),IF($E232&lt;&gt;1,IF(ISNUMBER(INDEX(Import.PLE,Detalhamento!$E232,Detalhamento!AG$15)),IF(INDEX(Import.PLE,Detalhamento!$E232,Detalhamento!AG$15)&lt;=mediçao,0,OFFSET(Import.PLQ,$A232-1,AG$15-1,1,1)),OFFSET(Import.PLQ,$A232-1,AG$15-1,1,1)),(1-PLE!$AA$28)*OFFSET(Import.PLQ,$A232-1,AG$15-1,1,1))))</f>
        <v>0</v>
      </c>
      <c r="AH232" s="144">
        <f ca="1">IF(AH$13="",0,CHOOSE(Detalhamento.OpçãoServiços,OFFSET(Import.PLQ,$A232-1,AH$15-1,1,1),IF($E232&lt;&gt;1,IF(ISNUMBER(INDEX(Import.PLE,Detalhamento!$E232,Detalhamento!AH$15)),IF(INDEX(Import.PLE,Detalhamento!$E232,Detalhamento!AH$15)&lt;=mediçao,OFFSET(Import.PLQ,$A232-1,AH$15-1,1,1),0),0),PLE!$AA$28*OFFSET(Import.PLQ,$A232-1,AH$15-1,1,1)),IF($E232&lt;&gt;1,IF(ISNUMBER(INDEX(Import.PLE,Detalhamento!$E232,Detalhamento!AH$15)),IF(INDEX(Import.PLE,Detalhamento!$E232,Detalhamento!AH$15)&lt;=mediçao,0,OFFSET(Import.PLQ,$A232-1,AH$15-1,1,1)),OFFSET(Import.PLQ,$A232-1,AH$15-1,1,1)),(1-PLE!$AA$28)*OFFSET(Import.PLQ,$A232-1,AH$15-1,1,1))))</f>
        <v>0</v>
      </c>
      <c r="AI232" s="144">
        <f ca="1">IF(AI$13="",0,CHOOSE(Detalhamento.OpçãoServiços,OFFSET(Import.PLQ,$A232-1,AI$15-1,1,1),IF($E232&lt;&gt;1,IF(ISNUMBER(INDEX(Import.PLE,Detalhamento!$E232,Detalhamento!AI$15)),IF(INDEX(Import.PLE,Detalhamento!$E232,Detalhamento!AI$15)&lt;=mediçao,OFFSET(Import.PLQ,$A232-1,AI$15-1,1,1),0),0),PLE!$AA$28*OFFSET(Import.PLQ,$A232-1,AI$15-1,1,1)),IF($E232&lt;&gt;1,IF(ISNUMBER(INDEX(Import.PLE,Detalhamento!$E232,Detalhamento!AI$15)),IF(INDEX(Import.PLE,Detalhamento!$E232,Detalhamento!AI$15)&lt;=mediçao,0,OFFSET(Import.PLQ,$A232-1,AI$15-1,1,1)),OFFSET(Import.PLQ,$A232-1,AI$15-1,1,1)),(1-PLE!$AA$28)*OFFSET(Import.PLQ,$A232-1,AI$15-1,1,1))))</f>
        <v>0</v>
      </c>
      <c r="AJ232" s="144">
        <f ca="1">IF(AJ$13="",0,CHOOSE(Detalhamento.OpçãoServiços,OFFSET(Import.PLQ,$A232-1,AJ$15-1,1,1),IF($E232&lt;&gt;1,IF(ISNUMBER(INDEX(Import.PLE,Detalhamento!$E232,Detalhamento!AJ$15)),IF(INDEX(Import.PLE,Detalhamento!$E232,Detalhamento!AJ$15)&lt;=mediçao,OFFSET(Import.PLQ,$A232-1,AJ$15-1,1,1),0),0),PLE!$AA$28*OFFSET(Import.PLQ,$A232-1,AJ$15-1,1,1)),IF($E232&lt;&gt;1,IF(ISNUMBER(INDEX(Import.PLE,Detalhamento!$E232,Detalhamento!AJ$15)),IF(INDEX(Import.PLE,Detalhamento!$E232,Detalhamento!AJ$15)&lt;=mediçao,0,OFFSET(Import.PLQ,$A232-1,AJ$15-1,1,1)),OFFSET(Import.PLQ,$A232-1,AJ$15-1,1,1)),(1-PLE!$AA$28)*OFFSET(Import.PLQ,$A232-1,AJ$15-1,1,1))))</f>
        <v>0</v>
      </c>
      <c r="AK232" s="144">
        <f ca="1">IF(AK$13="",0,CHOOSE(Detalhamento.OpçãoServiços,OFFSET(Import.PLQ,$A232-1,AK$15-1,1,1),IF($E232&lt;&gt;1,IF(ISNUMBER(INDEX(Import.PLE,Detalhamento!$E232,Detalhamento!AK$15)),IF(INDEX(Import.PLE,Detalhamento!$E232,Detalhamento!AK$15)&lt;=mediçao,OFFSET(Import.PLQ,$A232-1,AK$15-1,1,1),0),0),PLE!$AA$28*OFFSET(Import.PLQ,$A232-1,AK$15-1,1,1)),IF($E232&lt;&gt;1,IF(ISNUMBER(INDEX(Import.PLE,Detalhamento!$E232,Detalhamento!AK$15)),IF(INDEX(Import.PLE,Detalhamento!$E232,Detalhamento!AK$15)&lt;=mediçao,0,OFFSET(Import.PLQ,$A232-1,AK$15-1,1,1)),OFFSET(Import.PLQ,$A232-1,AK$15-1,1,1)),(1-PLE!$AA$28)*OFFSET(Import.PLQ,$A232-1,AK$15-1,1,1))))</f>
        <v>0</v>
      </c>
      <c r="AL232" s="144">
        <f ca="1">IF(AL$13="",0,CHOOSE(Detalhamento.OpçãoServiços,OFFSET(Import.PLQ,$A232-1,AL$15-1,1,1),IF($E232&lt;&gt;1,IF(ISNUMBER(INDEX(Import.PLE,Detalhamento!$E232,Detalhamento!AL$15)),IF(INDEX(Import.PLE,Detalhamento!$E232,Detalhamento!AL$15)&lt;=mediçao,OFFSET(Import.PLQ,$A232-1,AL$15-1,1,1),0),0),PLE!$AA$28*OFFSET(Import.PLQ,$A232-1,AL$15-1,1,1)),IF($E232&lt;&gt;1,IF(ISNUMBER(INDEX(Import.PLE,Detalhamento!$E232,Detalhamento!AL$15)),IF(INDEX(Import.PLE,Detalhamento!$E232,Detalhamento!AL$15)&lt;=mediçao,0,OFFSET(Import.PLQ,$A232-1,AL$15-1,1,1)),OFFSET(Import.PLQ,$A232-1,AL$15-1,1,1)),(1-PLE!$AA$28)*OFFSET(Import.PLQ,$A232-1,AL$15-1,1,1))))</f>
        <v>0</v>
      </c>
      <c r="AM232" s="144">
        <f ca="1">IF(AM$13="",0,CHOOSE(Detalhamento.OpçãoServiços,OFFSET(Import.PLQ,$A232-1,AM$15-1,1,1),IF($E232&lt;&gt;1,IF(ISNUMBER(INDEX(Import.PLE,Detalhamento!$E232,Detalhamento!AM$15)),IF(INDEX(Import.PLE,Detalhamento!$E232,Detalhamento!AM$15)&lt;=mediçao,OFFSET(Import.PLQ,$A232-1,AM$15-1,1,1),0),0),PLE!$AA$28*OFFSET(Import.PLQ,$A232-1,AM$15-1,1,1)),IF($E232&lt;&gt;1,IF(ISNUMBER(INDEX(Import.PLE,Detalhamento!$E232,Detalhamento!AM$15)),IF(INDEX(Import.PLE,Detalhamento!$E232,Detalhamento!AM$15)&lt;=mediçao,0,OFFSET(Import.PLQ,$A232-1,AM$15-1,1,1)),OFFSET(Import.PLQ,$A232-1,AM$15-1,1,1)),(1-PLE!$AA$28)*OFFSET(Import.PLQ,$A232-1,AM$15-1,1,1))))</f>
        <v>0</v>
      </c>
      <c r="AN232" s="144">
        <f ca="1">IF(AN$13="",0,CHOOSE(Detalhamento.OpçãoServiços,OFFSET(Import.PLQ,$A232-1,AN$15-1,1,1),IF($E232&lt;&gt;1,IF(ISNUMBER(INDEX(Import.PLE,Detalhamento!$E232,Detalhamento!AN$15)),IF(INDEX(Import.PLE,Detalhamento!$E232,Detalhamento!AN$15)&lt;=mediçao,OFFSET(Import.PLQ,$A232-1,AN$15-1,1,1),0),0),PLE!$AA$28*OFFSET(Import.PLQ,$A232-1,AN$15-1,1,1)),IF($E232&lt;&gt;1,IF(ISNUMBER(INDEX(Import.PLE,Detalhamento!$E232,Detalhamento!AN$15)),IF(INDEX(Import.PLE,Detalhamento!$E232,Detalhamento!AN$15)&lt;=mediçao,0,OFFSET(Import.PLQ,$A232-1,AN$15-1,1,1)),OFFSET(Import.PLQ,$A232-1,AN$15-1,1,1)),(1-PLE!$AA$28)*OFFSET(Import.PLQ,$A232-1,AN$15-1,1,1))))</f>
        <v>0</v>
      </c>
      <c r="AO232" s="144">
        <f ca="1">IF(AO$13="",0,CHOOSE(Detalhamento.OpçãoServiços,OFFSET(Import.PLQ,$A232-1,AO$15-1,1,1),IF($E232&lt;&gt;1,IF(ISNUMBER(INDEX(Import.PLE,Detalhamento!$E232,Detalhamento!AO$15)),IF(INDEX(Import.PLE,Detalhamento!$E232,Detalhamento!AO$15)&lt;=mediçao,OFFSET(Import.PLQ,$A232-1,AO$15-1,1,1),0),0),PLE!$AA$28*OFFSET(Import.PLQ,$A232-1,AO$15-1,1,1)),IF($E232&lt;&gt;1,IF(ISNUMBER(INDEX(Import.PLE,Detalhamento!$E232,Detalhamento!AO$15)),IF(INDEX(Import.PLE,Detalhamento!$E232,Detalhamento!AO$15)&lt;=mediçao,0,OFFSET(Import.PLQ,$A232-1,AO$15-1,1,1)),OFFSET(Import.PLQ,$A232-1,AO$15-1,1,1)),(1-PLE!$AA$28)*OFFSET(Import.PLQ,$A232-1,AO$15-1,1,1))))</f>
        <v>0</v>
      </c>
      <c r="AP232" s="144">
        <f ca="1">IF(AP$13="",0,CHOOSE(Detalhamento.OpçãoServiços,OFFSET(Import.PLQ,$A232-1,AP$15-1,1,1),IF($E232&lt;&gt;1,IF(ISNUMBER(INDEX(Import.PLE,Detalhamento!$E232,Detalhamento!AP$15)),IF(INDEX(Import.PLE,Detalhamento!$E232,Detalhamento!AP$15)&lt;=mediçao,OFFSET(Import.PLQ,$A232-1,AP$15-1,1,1),0),0),PLE!$AA$28*OFFSET(Import.PLQ,$A232-1,AP$15-1,1,1)),IF($E232&lt;&gt;1,IF(ISNUMBER(INDEX(Import.PLE,Detalhamento!$E232,Detalhamento!AP$15)),IF(INDEX(Import.PLE,Detalhamento!$E232,Detalhamento!AP$15)&lt;=mediçao,0,OFFSET(Import.PLQ,$A232-1,AP$15-1,1,1)),OFFSET(Import.PLQ,$A232-1,AP$15-1,1,1)),(1-PLE!$AA$28)*OFFSET(Import.PLQ,$A232-1,AP$15-1,1,1))))</f>
        <v>0</v>
      </c>
      <c r="AQ232" s="144">
        <f ca="1">IF(AQ$13="",0,CHOOSE(Detalhamento.OpçãoServiços,OFFSET(Import.PLQ,$A232-1,AQ$15-1,1,1),IF($E232&lt;&gt;1,IF(ISNUMBER(INDEX(Import.PLE,Detalhamento!$E232,Detalhamento!AQ$15)),IF(INDEX(Import.PLE,Detalhamento!$E232,Detalhamento!AQ$15)&lt;=mediçao,OFFSET(Import.PLQ,$A232-1,AQ$15-1,1,1),0),0),PLE!$AA$28*OFFSET(Import.PLQ,$A232-1,AQ$15-1,1,1)),IF($E232&lt;&gt;1,IF(ISNUMBER(INDEX(Import.PLE,Detalhamento!$E232,Detalhamento!AQ$15)),IF(INDEX(Import.PLE,Detalhamento!$E232,Detalhamento!AQ$15)&lt;=mediçao,0,OFFSET(Import.PLQ,$A232-1,AQ$15-1,1,1)),OFFSET(Import.PLQ,$A232-1,AQ$15-1,1,1)),(1-PLE!$AA$28)*OFFSET(Import.PLQ,$A232-1,AQ$15-1,1,1))))</f>
        <v>0</v>
      </c>
      <c r="AR232" s="144">
        <f ca="1">IF(AR$13="",0,CHOOSE(Detalhamento.OpçãoServiços,OFFSET(Import.PLQ,$A232-1,AR$15-1,1,1),IF($E232&lt;&gt;1,IF(ISNUMBER(INDEX(Import.PLE,Detalhamento!$E232,Detalhamento!AR$15)),IF(INDEX(Import.PLE,Detalhamento!$E232,Detalhamento!AR$15)&lt;=mediçao,OFFSET(Import.PLQ,$A232-1,AR$15-1,1,1),0),0),PLE!$AA$28*OFFSET(Import.PLQ,$A232-1,AR$15-1,1,1)),IF($E232&lt;&gt;1,IF(ISNUMBER(INDEX(Import.PLE,Detalhamento!$E232,Detalhamento!AR$15)),IF(INDEX(Import.PLE,Detalhamento!$E232,Detalhamento!AR$15)&lt;=mediçao,0,OFFSET(Import.PLQ,$A232-1,AR$15-1,1,1)),OFFSET(Import.PLQ,$A232-1,AR$15-1,1,1)),(1-PLE!$AA$28)*OFFSET(Import.PLQ,$A232-1,AR$15-1,1,1))))</f>
        <v>0</v>
      </c>
      <c r="AS232" s="144">
        <f ca="1">IF(AS$13="",0,CHOOSE(Detalhamento.OpçãoServiços,OFFSET(Import.PLQ,$A232-1,AS$15-1,1,1),IF($E232&lt;&gt;1,IF(ISNUMBER(INDEX(Import.PLE,Detalhamento!$E232,Detalhamento!AS$15)),IF(INDEX(Import.PLE,Detalhamento!$E232,Detalhamento!AS$15)&lt;=mediçao,OFFSET(Import.PLQ,$A232-1,AS$15-1,1,1),0),0),PLE!$AA$28*OFFSET(Import.PLQ,$A232-1,AS$15-1,1,1)),IF($E232&lt;&gt;1,IF(ISNUMBER(INDEX(Import.PLE,Detalhamento!$E232,Detalhamento!AS$15)),IF(INDEX(Import.PLE,Detalhamento!$E232,Detalhamento!AS$15)&lt;=mediçao,0,OFFSET(Import.PLQ,$A232-1,AS$15-1,1,1)),OFFSET(Import.PLQ,$A232-1,AS$15-1,1,1)),(1-PLE!$AA$28)*OFFSET(Import.PLQ,$A232-1,AS$15-1,1,1))))</f>
        <v>0</v>
      </c>
      <c r="AT232" s="144">
        <f ca="1">IF(AT$13="",0,CHOOSE(Detalhamento.OpçãoServiços,OFFSET(Import.PLQ,$A232-1,AT$15-1,1,1),IF($E232&lt;&gt;1,IF(ISNUMBER(INDEX(Import.PLE,Detalhamento!$E232,Detalhamento!AT$15)),IF(INDEX(Import.PLE,Detalhamento!$E232,Detalhamento!AT$15)&lt;=mediçao,OFFSET(Import.PLQ,$A232-1,AT$15-1,1,1),0),0),PLE!$AA$28*OFFSET(Import.PLQ,$A232-1,AT$15-1,1,1)),IF($E232&lt;&gt;1,IF(ISNUMBER(INDEX(Import.PLE,Detalhamento!$E232,Detalhamento!AT$15)),IF(INDEX(Import.PLE,Detalhamento!$E232,Detalhamento!AT$15)&lt;=mediçao,0,OFFSET(Import.PLQ,$A232-1,AT$15-1,1,1)),OFFSET(Import.PLQ,$A232-1,AT$15-1,1,1)),(1-PLE!$AA$28)*OFFSET(Import.PLQ,$A232-1,AT$15-1,1,1))))</f>
        <v>0</v>
      </c>
      <c r="AU232" s="144">
        <f ca="1">IF(AU$13="",0,CHOOSE(Detalhamento.OpçãoServiços,OFFSET(Import.PLQ,$A232-1,AU$15-1,1,1),IF($E232&lt;&gt;1,IF(ISNUMBER(INDEX(Import.PLE,Detalhamento!$E232,Detalhamento!AU$15)),IF(INDEX(Import.PLE,Detalhamento!$E232,Detalhamento!AU$15)&lt;=mediçao,OFFSET(Import.PLQ,$A232-1,AU$15-1,1,1),0),0),PLE!$AA$28*OFFSET(Import.PLQ,$A232-1,AU$15-1,1,1)),IF($E232&lt;&gt;1,IF(ISNUMBER(INDEX(Import.PLE,Detalhamento!$E232,Detalhamento!AU$15)),IF(INDEX(Import.PLE,Detalhamento!$E232,Detalhamento!AU$15)&lt;=mediçao,0,OFFSET(Import.PLQ,$A232-1,AU$15-1,1,1)),OFFSET(Import.PLQ,$A232-1,AU$15-1,1,1)),(1-PLE!$AA$28)*OFFSET(Import.PLQ,$A232-1,AU$15-1,1,1))))</f>
        <v>0</v>
      </c>
      <c r="AV232" s="144">
        <f ca="1">IF(AV$13="",0,CHOOSE(Detalhamento.OpçãoServiços,OFFSET(Import.PLQ,$A232-1,AV$15-1,1,1),IF($E232&lt;&gt;1,IF(ISNUMBER(INDEX(Import.PLE,Detalhamento!$E232,Detalhamento!AV$15)),IF(INDEX(Import.PLE,Detalhamento!$E232,Detalhamento!AV$15)&lt;=mediçao,OFFSET(Import.PLQ,$A232-1,AV$15-1,1,1),0),0),PLE!$AA$28*OFFSET(Import.PLQ,$A232-1,AV$15-1,1,1)),IF($E232&lt;&gt;1,IF(ISNUMBER(INDEX(Import.PLE,Detalhamento!$E232,Detalhamento!AV$15)),IF(INDEX(Import.PLE,Detalhamento!$E232,Detalhamento!AV$15)&lt;=mediçao,0,OFFSET(Import.PLQ,$A232-1,AV$15-1,1,1)),OFFSET(Import.PLQ,$A232-1,AV$15-1,1,1)),(1-PLE!$AA$28)*OFFSET(Import.PLQ,$A232-1,AV$15-1,1,1))))</f>
        <v>0</v>
      </c>
      <c r="AW232" s="144">
        <f ca="1">IF(AW$13="",0,CHOOSE(Detalhamento.OpçãoServiços,OFFSET(Import.PLQ,$A232-1,AW$15-1,1,1),IF($E232&lt;&gt;1,IF(ISNUMBER(INDEX(Import.PLE,Detalhamento!$E232,Detalhamento!AW$15)),IF(INDEX(Import.PLE,Detalhamento!$E232,Detalhamento!AW$15)&lt;=mediçao,OFFSET(Import.PLQ,$A232-1,AW$15-1,1,1),0),0),PLE!$AA$28*OFFSET(Import.PLQ,$A232-1,AW$15-1,1,1)),IF($E232&lt;&gt;1,IF(ISNUMBER(INDEX(Import.PLE,Detalhamento!$E232,Detalhamento!AW$15)),IF(INDEX(Import.PLE,Detalhamento!$E232,Detalhamento!AW$15)&lt;=mediçao,0,OFFSET(Import.PLQ,$A232-1,AW$15-1,1,1)),OFFSET(Import.PLQ,$A232-1,AW$15-1,1,1)),(1-PLE!$AA$28)*OFFSET(Import.PLQ,$A232-1,AW$15-1,1,1))))</f>
        <v>0</v>
      </c>
      <c r="AX232" s="144">
        <f ca="1">IF(AX$13="",0,CHOOSE(Detalhamento.OpçãoServiços,OFFSET(Import.PLQ,$A232-1,AX$15-1,1,1),IF($E232&lt;&gt;1,IF(ISNUMBER(INDEX(Import.PLE,Detalhamento!$E232,Detalhamento!AX$15)),IF(INDEX(Import.PLE,Detalhamento!$E232,Detalhamento!AX$15)&lt;=mediçao,OFFSET(Import.PLQ,$A232-1,AX$15-1,1,1),0),0),PLE!$AA$28*OFFSET(Import.PLQ,$A232-1,AX$15-1,1,1)),IF($E232&lt;&gt;1,IF(ISNUMBER(INDEX(Import.PLE,Detalhamento!$E232,Detalhamento!AX$15)),IF(INDEX(Import.PLE,Detalhamento!$E232,Detalhamento!AX$15)&lt;=mediçao,0,OFFSET(Import.PLQ,$A232-1,AX$15-1,1,1)),OFFSET(Import.PLQ,$A232-1,AX$15-1,1,1)),(1-PLE!$AA$28)*OFFSET(Import.PLQ,$A232-1,AX$15-1,1,1))))</f>
        <v>0</v>
      </c>
      <c r="AY232" s="144">
        <f ca="1">IF(AY$13="",0,CHOOSE(Detalhamento.OpçãoServiços,OFFSET(Import.PLQ,$A232-1,AY$15-1,1,1),IF($E232&lt;&gt;1,IF(ISNUMBER(INDEX(Import.PLE,Detalhamento!$E232,Detalhamento!AY$15)),IF(INDEX(Import.PLE,Detalhamento!$E232,Detalhamento!AY$15)&lt;=mediçao,OFFSET(Import.PLQ,$A232-1,AY$15-1,1,1),0),0),PLE!$AA$28*OFFSET(Import.PLQ,$A232-1,AY$15-1,1,1)),IF($E232&lt;&gt;1,IF(ISNUMBER(INDEX(Import.PLE,Detalhamento!$E232,Detalhamento!AY$15)),IF(INDEX(Import.PLE,Detalhamento!$E232,Detalhamento!AY$15)&lt;=mediçao,0,OFFSET(Import.PLQ,$A232-1,AY$15-1,1,1)),OFFSET(Import.PLQ,$A232-1,AY$15-1,1,1)),(1-PLE!$AA$28)*OFFSET(Import.PLQ,$A232-1,AY$15-1,1,1))))</f>
        <v>0</v>
      </c>
      <c r="AZ232" s="144">
        <f ca="1">IF(AZ$13="",0,CHOOSE(Detalhamento.OpçãoServiços,OFFSET(Import.PLQ,$A232-1,AZ$15-1,1,1),IF($E232&lt;&gt;1,IF(ISNUMBER(INDEX(Import.PLE,Detalhamento!$E232,Detalhamento!AZ$15)),IF(INDEX(Import.PLE,Detalhamento!$E232,Detalhamento!AZ$15)&lt;=mediçao,OFFSET(Import.PLQ,$A232-1,AZ$15-1,1,1),0),0),PLE!$AA$28*OFFSET(Import.PLQ,$A232-1,AZ$15-1,1,1)),IF($E232&lt;&gt;1,IF(ISNUMBER(INDEX(Import.PLE,Detalhamento!$E232,Detalhamento!AZ$15)),IF(INDEX(Import.PLE,Detalhamento!$E232,Detalhamento!AZ$15)&lt;=mediçao,0,OFFSET(Import.PLQ,$A232-1,AZ$15-1,1,1)),OFFSET(Import.PLQ,$A232-1,AZ$15-1,1,1)),(1-PLE!$AA$28)*OFFSET(Import.PLQ,$A232-1,AZ$15-1,1,1))))</f>
        <v>0</v>
      </c>
      <c r="BA232" s="144">
        <f ca="1">IF(BA$13="",0,CHOOSE(Detalhamento.OpçãoServiços,OFFSET(Import.PLQ,$A232-1,BA$15-1,1,1),IF($E232&lt;&gt;1,IF(ISNUMBER(INDEX(Import.PLE,Detalhamento!$E232,Detalhamento!BA$15)),IF(INDEX(Import.PLE,Detalhamento!$E232,Detalhamento!BA$15)&lt;=mediçao,OFFSET(Import.PLQ,$A232-1,BA$15-1,1,1),0),0),PLE!$AA$28*OFFSET(Import.PLQ,$A232-1,BA$15-1,1,1)),IF($E232&lt;&gt;1,IF(ISNUMBER(INDEX(Import.PLE,Detalhamento!$E232,Detalhamento!BA$15)),IF(INDEX(Import.PLE,Detalhamento!$E232,Detalhamento!BA$15)&lt;=mediçao,0,OFFSET(Import.PLQ,$A232-1,BA$15-1,1,1)),OFFSET(Import.PLQ,$A232-1,BA$15-1,1,1)),(1-PLE!$AA$28)*OFFSET(Import.PLQ,$A232-1,BA$15-1,1,1))))</f>
        <v>0</v>
      </c>
      <c r="BB232" s="144">
        <f ca="1">IF(BB$13="",0,CHOOSE(Detalhamento.OpçãoServiços,OFFSET(Import.PLQ,$A232-1,BB$15-1,1,1),IF($E232&lt;&gt;1,IF(ISNUMBER(INDEX(Import.PLE,Detalhamento!$E232,Detalhamento!BB$15)),IF(INDEX(Import.PLE,Detalhamento!$E232,Detalhamento!BB$15)&lt;=mediçao,OFFSET(Import.PLQ,$A232-1,BB$15-1,1,1),0),0),PLE!$AA$28*OFFSET(Import.PLQ,$A232-1,BB$15-1,1,1)),IF($E232&lt;&gt;1,IF(ISNUMBER(INDEX(Import.PLE,Detalhamento!$E232,Detalhamento!BB$15)),IF(INDEX(Import.PLE,Detalhamento!$E232,Detalhamento!BB$15)&lt;=mediçao,0,OFFSET(Import.PLQ,$A232-1,BB$15-1,1,1)),OFFSET(Import.PLQ,$A232-1,BB$15-1,1,1)),(1-PLE!$AA$28)*OFFSET(Import.PLQ,$A232-1,BB$15-1,1,1))))</f>
        <v>0</v>
      </c>
      <c r="BC232" s="144">
        <f ca="1">IF(BC$13="",0,CHOOSE(Detalhamento.OpçãoServiços,OFFSET(Import.PLQ,$A232-1,BC$15-1,1,1),IF($E232&lt;&gt;1,IF(ISNUMBER(INDEX(Import.PLE,Detalhamento!$E232,Detalhamento!BC$15)),IF(INDEX(Import.PLE,Detalhamento!$E232,Detalhamento!BC$15)&lt;=mediçao,OFFSET(Import.PLQ,$A232-1,BC$15-1,1,1),0),0),PLE!$AA$28*OFFSET(Import.PLQ,$A232-1,BC$15-1,1,1)),IF($E232&lt;&gt;1,IF(ISNUMBER(INDEX(Import.PLE,Detalhamento!$E232,Detalhamento!BC$15)),IF(INDEX(Import.PLE,Detalhamento!$E232,Detalhamento!BC$15)&lt;=mediçao,0,OFFSET(Import.PLQ,$A232-1,BC$15-1,1,1)),OFFSET(Import.PLQ,$A232-1,BC$15-1,1,1)),(1-PLE!$AA$28)*OFFSET(Import.PLQ,$A232-1,BC$15-1,1,1))))</f>
        <v>0</v>
      </c>
      <c r="BD232" s="144">
        <f ca="1">IF(BD$13="",0,CHOOSE(Detalhamento.OpçãoServiços,OFFSET(Import.PLQ,$A232-1,BD$15-1,1,1),IF($E232&lt;&gt;1,IF(ISNUMBER(INDEX(Import.PLE,Detalhamento!$E232,Detalhamento!BD$15)),IF(INDEX(Import.PLE,Detalhamento!$E232,Detalhamento!BD$15)&lt;=mediçao,OFFSET(Import.PLQ,$A232-1,BD$15-1,1,1),0),0),PLE!$AA$28*OFFSET(Import.PLQ,$A232-1,BD$15-1,1,1)),IF($E232&lt;&gt;1,IF(ISNUMBER(INDEX(Import.PLE,Detalhamento!$E232,Detalhamento!BD$15)),IF(INDEX(Import.PLE,Detalhamento!$E232,Detalhamento!BD$15)&lt;=mediçao,0,OFFSET(Import.PLQ,$A232-1,BD$15-1,1,1)),OFFSET(Import.PLQ,$A232-1,BD$15-1,1,1)),(1-PLE!$AA$28)*OFFSET(Import.PLQ,$A232-1,BD$15-1,1,1))))</f>
        <v>0</v>
      </c>
      <c r="BE232" s="144">
        <f ca="1">IF(BE$13="",0,CHOOSE(Detalhamento.OpçãoServiços,OFFSET(Import.PLQ,$A232-1,BE$15-1,1,1),IF($E232&lt;&gt;1,IF(ISNUMBER(INDEX(Import.PLE,Detalhamento!$E232,Detalhamento!BE$15)),IF(INDEX(Import.PLE,Detalhamento!$E232,Detalhamento!BE$15)&lt;=mediçao,OFFSET(Import.PLQ,$A232-1,BE$15-1,1,1),0),0),PLE!$AA$28*OFFSET(Import.PLQ,$A232-1,BE$15-1,1,1)),IF($E232&lt;&gt;1,IF(ISNUMBER(INDEX(Import.PLE,Detalhamento!$E232,Detalhamento!BE$15)),IF(INDEX(Import.PLE,Detalhamento!$E232,Detalhamento!BE$15)&lt;=mediçao,0,OFFSET(Import.PLQ,$A232-1,BE$15-1,1,1)),OFFSET(Import.PLQ,$A232-1,BE$15-1,1,1)),(1-PLE!$AA$28)*OFFSET(Import.PLQ,$A232-1,BE$15-1,1,1))))</f>
        <v>0</v>
      </c>
      <c r="BF232" s="144">
        <f ca="1">IF(BF$13="",0,CHOOSE(Detalhamento.OpçãoServiços,OFFSET(Import.PLQ,$A232-1,BF$15-1,1,1),IF($E232&lt;&gt;1,IF(ISNUMBER(INDEX(Import.PLE,Detalhamento!$E232,Detalhamento!BF$15)),IF(INDEX(Import.PLE,Detalhamento!$E232,Detalhamento!BF$15)&lt;=mediçao,OFFSET(Import.PLQ,$A232-1,BF$15-1,1,1),0),0),PLE!$AA$28*OFFSET(Import.PLQ,$A232-1,BF$15-1,1,1)),IF($E232&lt;&gt;1,IF(ISNUMBER(INDEX(Import.PLE,Detalhamento!$E232,Detalhamento!BF$15)),IF(INDEX(Import.PLE,Detalhamento!$E232,Detalhamento!BF$15)&lt;=mediçao,0,OFFSET(Import.PLQ,$A232-1,BF$15-1,1,1)),OFFSET(Import.PLQ,$A232-1,BF$15-1,1,1)),(1-PLE!$AA$28)*OFFSET(Import.PLQ,$A232-1,BF$15-1,1,1))))</f>
        <v>0</v>
      </c>
      <c r="BG232" s="144">
        <f ca="1">IF(BG$13="",0,CHOOSE(Detalhamento.OpçãoServiços,OFFSET(Import.PLQ,$A232-1,BG$15-1,1,1),IF($E232&lt;&gt;1,IF(ISNUMBER(INDEX(Import.PLE,Detalhamento!$E232,Detalhamento!BG$15)),IF(INDEX(Import.PLE,Detalhamento!$E232,Detalhamento!BG$15)&lt;=mediçao,OFFSET(Import.PLQ,$A232-1,BG$15-1,1,1),0),0),PLE!$AA$28*OFFSET(Import.PLQ,$A232-1,BG$15-1,1,1)),IF($E232&lt;&gt;1,IF(ISNUMBER(INDEX(Import.PLE,Detalhamento!$E232,Detalhamento!BG$15)),IF(INDEX(Import.PLE,Detalhamento!$E232,Detalhamento!BG$15)&lt;=mediçao,0,OFFSET(Import.PLQ,$A232-1,BG$15-1,1,1)),OFFSET(Import.PLQ,$A232-1,BG$15-1,1,1)),(1-PLE!$AA$28)*OFFSET(Import.PLQ,$A232-1,BG$15-1,1,1))))</f>
        <v>0</v>
      </c>
      <c r="BH232" s="144">
        <f ca="1">IF(BH$13="",0,CHOOSE(Detalhamento.OpçãoServiços,OFFSET(Import.PLQ,$A232-1,BH$15-1,1,1),IF($E232&lt;&gt;1,IF(ISNUMBER(INDEX(Import.PLE,Detalhamento!$E232,Detalhamento!BH$15)),IF(INDEX(Import.PLE,Detalhamento!$E232,Detalhamento!BH$15)&lt;=mediçao,OFFSET(Import.PLQ,$A232-1,BH$15-1,1,1),0),0),PLE!$AA$28*OFFSET(Import.PLQ,$A232-1,BH$15-1,1,1)),IF($E232&lt;&gt;1,IF(ISNUMBER(INDEX(Import.PLE,Detalhamento!$E232,Detalhamento!BH$15)),IF(INDEX(Import.PLE,Detalhamento!$E232,Detalhamento!BH$15)&lt;=mediçao,0,OFFSET(Import.PLQ,$A232-1,BH$15-1,1,1)),OFFSET(Import.PLQ,$A232-1,BH$15-1,1,1)),(1-PLE!$AA$28)*OFFSET(Import.PLQ,$A232-1,BH$15-1,1,1))))</f>
        <v>0</v>
      </c>
      <c r="BI232" s="144">
        <f ca="1">IF(BI$13="",0,CHOOSE(Detalhamento.OpçãoServiços,OFFSET(Import.PLQ,$A232-1,BI$15-1,1,1),IF($E232&lt;&gt;1,IF(ISNUMBER(INDEX(Import.PLE,Detalhamento!$E232,Detalhamento!BI$15)),IF(INDEX(Import.PLE,Detalhamento!$E232,Detalhamento!BI$15)&lt;=mediçao,OFFSET(Import.PLQ,$A232-1,BI$15-1,1,1),0),0),PLE!$AA$28*OFFSET(Import.PLQ,$A232-1,BI$15-1,1,1)),IF($E232&lt;&gt;1,IF(ISNUMBER(INDEX(Import.PLE,Detalhamento!$E232,Detalhamento!BI$15)),IF(INDEX(Import.PLE,Detalhamento!$E232,Detalhamento!BI$15)&lt;=mediçao,0,OFFSET(Import.PLQ,$A232-1,BI$15-1,1,1)),OFFSET(Import.PLQ,$A232-1,BI$15-1,1,1)),(1-PLE!$AA$28)*OFFSET(Import.PLQ,$A232-1,BI$15-1,1,1))))</f>
        <v>0</v>
      </c>
    </row>
    <row r="233" spans="1:61" ht="30" x14ac:dyDescent="0.2">
      <c r="A233" s="155">
        <v>187</v>
      </c>
      <c r="B233" s="21" t="str">
        <f t="shared" ca="1" si="33"/>
        <v>Serviço</v>
      </c>
      <c r="E233" s="153">
        <f t="shared" ca="1" si="34"/>
        <v>27</v>
      </c>
      <c r="F233" s="154">
        <f t="shared" ca="1" si="35"/>
        <v>270187</v>
      </c>
      <c r="G233" s="154" t="str">
        <f t="shared" ca="1" si="38"/>
        <v>2.9.1.3</v>
      </c>
      <c r="H233" s="182" t="str">
        <f t="shared" ca="1" si="38"/>
        <v>JOELHO 90 GRAUS, PVC, SOLDÁVEL, DN 32MM, INSTALADO EM RAMAL OU SUB-RAMAL DE ÁGUA - FORNECIMENTO E INSTALAÇÃO. AF_12/2014</v>
      </c>
      <c r="I233" s="37" t="str">
        <f t="shared" ca="1" si="36"/>
        <v>UN</v>
      </c>
      <c r="J233" s="144">
        <f t="shared" ca="1" si="37"/>
        <v>1</v>
      </c>
      <c r="K233" s="67"/>
      <c r="L233" s="144">
        <f ca="1">IF(L$13="",0,CHOOSE(Detalhamento.OpçãoServiços,OFFSET(Import.PLQ,$A233-1,L$15-1,1,1),IF($E233&lt;&gt;1,IF(ISNUMBER(INDEX(Import.PLE,Detalhamento!$E233,Detalhamento!L$15)),IF(INDEX(Import.PLE,Detalhamento!$E233,Detalhamento!L$15)&lt;=mediçao,OFFSET(Import.PLQ,$A233-1,L$15-1,1,1),0),0),PLE!$AA$28*OFFSET(Import.PLQ,$A233-1,L$15-1,1,1)),IF($E233&lt;&gt;1,IF(ISNUMBER(INDEX(Import.PLE,Detalhamento!$E233,Detalhamento!L$15)),IF(INDEX(Import.PLE,Detalhamento!$E233,Detalhamento!L$15)&lt;=mediçao,0,OFFSET(Import.PLQ,$A233-1,L$15-1,1,1)),OFFSET(Import.PLQ,$A233-1,L$15-1,1,1)),(1-PLE!$AA$28)*OFFSET(Import.PLQ,$A233-1,L$15-1,1,1))))</f>
        <v>1</v>
      </c>
      <c r="M233" s="144">
        <f ca="1">IF(M$13="",0,CHOOSE(Detalhamento.OpçãoServiços,OFFSET(Import.PLQ,$A233-1,M$15-1,1,1),IF($E233&lt;&gt;1,IF(ISNUMBER(INDEX(Import.PLE,Detalhamento!$E233,Detalhamento!M$15)),IF(INDEX(Import.PLE,Detalhamento!$E233,Detalhamento!M$15)&lt;=mediçao,OFFSET(Import.PLQ,$A233-1,M$15-1,1,1),0),0),PLE!$AA$28*OFFSET(Import.PLQ,$A233-1,M$15-1,1,1)),IF($E233&lt;&gt;1,IF(ISNUMBER(INDEX(Import.PLE,Detalhamento!$E233,Detalhamento!M$15)),IF(INDEX(Import.PLE,Detalhamento!$E233,Detalhamento!M$15)&lt;=mediçao,0,OFFSET(Import.PLQ,$A233-1,M$15-1,1,1)),OFFSET(Import.PLQ,$A233-1,M$15-1,1,1)),(1-PLE!$AA$28)*OFFSET(Import.PLQ,$A233-1,M$15-1,1,1))))</f>
        <v>0</v>
      </c>
      <c r="N233" s="144">
        <f ca="1">IF(N$13="",0,CHOOSE(Detalhamento.OpçãoServiços,OFFSET(Import.PLQ,$A233-1,N$15-1,1,1),IF($E233&lt;&gt;1,IF(ISNUMBER(INDEX(Import.PLE,Detalhamento!$E233,Detalhamento!N$15)),IF(INDEX(Import.PLE,Detalhamento!$E233,Detalhamento!N$15)&lt;=mediçao,OFFSET(Import.PLQ,$A233-1,N$15-1,1,1),0),0),PLE!$AA$28*OFFSET(Import.PLQ,$A233-1,N$15-1,1,1)),IF($E233&lt;&gt;1,IF(ISNUMBER(INDEX(Import.PLE,Detalhamento!$E233,Detalhamento!N$15)),IF(INDEX(Import.PLE,Detalhamento!$E233,Detalhamento!N$15)&lt;=mediçao,0,OFFSET(Import.PLQ,$A233-1,N$15-1,1,1)),OFFSET(Import.PLQ,$A233-1,N$15-1,1,1)),(1-PLE!$AA$28)*OFFSET(Import.PLQ,$A233-1,N$15-1,1,1))))</f>
        <v>0</v>
      </c>
      <c r="O233" s="144">
        <f ca="1">IF(O$13="",0,CHOOSE(Detalhamento.OpçãoServiços,OFFSET(Import.PLQ,$A233-1,O$15-1,1,1),IF($E233&lt;&gt;1,IF(ISNUMBER(INDEX(Import.PLE,Detalhamento!$E233,Detalhamento!O$15)),IF(INDEX(Import.PLE,Detalhamento!$E233,Detalhamento!O$15)&lt;=mediçao,OFFSET(Import.PLQ,$A233-1,O$15-1,1,1),0),0),PLE!$AA$28*OFFSET(Import.PLQ,$A233-1,O$15-1,1,1)),IF($E233&lt;&gt;1,IF(ISNUMBER(INDEX(Import.PLE,Detalhamento!$E233,Detalhamento!O$15)),IF(INDEX(Import.PLE,Detalhamento!$E233,Detalhamento!O$15)&lt;=mediçao,0,OFFSET(Import.PLQ,$A233-1,O$15-1,1,1)),OFFSET(Import.PLQ,$A233-1,O$15-1,1,1)),(1-PLE!$AA$28)*OFFSET(Import.PLQ,$A233-1,O$15-1,1,1))))</f>
        <v>0</v>
      </c>
      <c r="P233" s="144">
        <f ca="1">IF(P$13="",0,CHOOSE(Detalhamento.OpçãoServiços,OFFSET(Import.PLQ,$A233-1,P$15-1,1,1),IF($E233&lt;&gt;1,IF(ISNUMBER(INDEX(Import.PLE,Detalhamento!$E233,Detalhamento!P$15)),IF(INDEX(Import.PLE,Detalhamento!$E233,Detalhamento!P$15)&lt;=mediçao,OFFSET(Import.PLQ,$A233-1,P$15-1,1,1),0),0),PLE!$AA$28*OFFSET(Import.PLQ,$A233-1,P$15-1,1,1)),IF($E233&lt;&gt;1,IF(ISNUMBER(INDEX(Import.PLE,Detalhamento!$E233,Detalhamento!P$15)),IF(INDEX(Import.PLE,Detalhamento!$E233,Detalhamento!P$15)&lt;=mediçao,0,OFFSET(Import.PLQ,$A233-1,P$15-1,1,1)),OFFSET(Import.PLQ,$A233-1,P$15-1,1,1)),(1-PLE!$AA$28)*OFFSET(Import.PLQ,$A233-1,P$15-1,1,1))))</f>
        <v>0</v>
      </c>
      <c r="Q233" s="144">
        <f ca="1">IF(Q$13="",0,CHOOSE(Detalhamento.OpçãoServiços,OFFSET(Import.PLQ,$A233-1,Q$15-1,1,1),IF($E233&lt;&gt;1,IF(ISNUMBER(INDEX(Import.PLE,Detalhamento!$E233,Detalhamento!Q$15)),IF(INDEX(Import.PLE,Detalhamento!$E233,Detalhamento!Q$15)&lt;=mediçao,OFFSET(Import.PLQ,$A233-1,Q$15-1,1,1),0),0),PLE!$AA$28*OFFSET(Import.PLQ,$A233-1,Q$15-1,1,1)),IF($E233&lt;&gt;1,IF(ISNUMBER(INDEX(Import.PLE,Detalhamento!$E233,Detalhamento!Q$15)),IF(INDEX(Import.PLE,Detalhamento!$E233,Detalhamento!Q$15)&lt;=mediçao,0,OFFSET(Import.PLQ,$A233-1,Q$15-1,1,1)),OFFSET(Import.PLQ,$A233-1,Q$15-1,1,1)),(1-PLE!$AA$28)*OFFSET(Import.PLQ,$A233-1,Q$15-1,1,1))))</f>
        <v>0</v>
      </c>
      <c r="R233" s="144">
        <f ca="1">IF(R$13="",0,CHOOSE(Detalhamento.OpçãoServiços,OFFSET(Import.PLQ,$A233-1,R$15-1,1,1),IF($E233&lt;&gt;1,IF(ISNUMBER(INDEX(Import.PLE,Detalhamento!$E233,Detalhamento!R$15)),IF(INDEX(Import.PLE,Detalhamento!$E233,Detalhamento!R$15)&lt;=mediçao,OFFSET(Import.PLQ,$A233-1,R$15-1,1,1),0),0),PLE!$AA$28*OFFSET(Import.PLQ,$A233-1,R$15-1,1,1)),IF($E233&lt;&gt;1,IF(ISNUMBER(INDEX(Import.PLE,Detalhamento!$E233,Detalhamento!R$15)),IF(INDEX(Import.PLE,Detalhamento!$E233,Detalhamento!R$15)&lt;=mediçao,0,OFFSET(Import.PLQ,$A233-1,R$15-1,1,1)),OFFSET(Import.PLQ,$A233-1,R$15-1,1,1)),(1-PLE!$AA$28)*OFFSET(Import.PLQ,$A233-1,R$15-1,1,1))))</f>
        <v>0</v>
      </c>
      <c r="S233" s="144">
        <f ca="1">IF(S$13="",0,CHOOSE(Detalhamento.OpçãoServiços,OFFSET(Import.PLQ,$A233-1,S$15-1,1,1),IF($E233&lt;&gt;1,IF(ISNUMBER(INDEX(Import.PLE,Detalhamento!$E233,Detalhamento!S$15)),IF(INDEX(Import.PLE,Detalhamento!$E233,Detalhamento!S$15)&lt;=mediçao,OFFSET(Import.PLQ,$A233-1,S$15-1,1,1),0),0),PLE!$AA$28*OFFSET(Import.PLQ,$A233-1,S$15-1,1,1)),IF($E233&lt;&gt;1,IF(ISNUMBER(INDEX(Import.PLE,Detalhamento!$E233,Detalhamento!S$15)),IF(INDEX(Import.PLE,Detalhamento!$E233,Detalhamento!S$15)&lt;=mediçao,0,OFFSET(Import.PLQ,$A233-1,S$15-1,1,1)),OFFSET(Import.PLQ,$A233-1,S$15-1,1,1)),(1-PLE!$AA$28)*OFFSET(Import.PLQ,$A233-1,S$15-1,1,1))))</f>
        <v>0</v>
      </c>
      <c r="T233" s="144">
        <f ca="1">IF(T$13="",0,CHOOSE(Detalhamento.OpçãoServiços,OFFSET(Import.PLQ,$A233-1,T$15-1,1,1),IF($E233&lt;&gt;1,IF(ISNUMBER(INDEX(Import.PLE,Detalhamento!$E233,Detalhamento!T$15)),IF(INDEX(Import.PLE,Detalhamento!$E233,Detalhamento!T$15)&lt;=mediçao,OFFSET(Import.PLQ,$A233-1,T$15-1,1,1),0),0),PLE!$AA$28*OFFSET(Import.PLQ,$A233-1,T$15-1,1,1)),IF($E233&lt;&gt;1,IF(ISNUMBER(INDEX(Import.PLE,Detalhamento!$E233,Detalhamento!T$15)),IF(INDEX(Import.PLE,Detalhamento!$E233,Detalhamento!T$15)&lt;=mediçao,0,OFFSET(Import.PLQ,$A233-1,T$15-1,1,1)),OFFSET(Import.PLQ,$A233-1,T$15-1,1,1)),(1-PLE!$AA$28)*OFFSET(Import.PLQ,$A233-1,T$15-1,1,1))))</f>
        <v>0</v>
      </c>
      <c r="U233" s="144">
        <f ca="1">IF(U$13="",0,CHOOSE(Detalhamento.OpçãoServiços,OFFSET(Import.PLQ,$A233-1,U$15-1,1,1),IF($E233&lt;&gt;1,IF(ISNUMBER(INDEX(Import.PLE,Detalhamento!$E233,Detalhamento!U$15)),IF(INDEX(Import.PLE,Detalhamento!$E233,Detalhamento!U$15)&lt;=mediçao,OFFSET(Import.PLQ,$A233-1,U$15-1,1,1),0),0),PLE!$AA$28*OFFSET(Import.PLQ,$A233-1,U$15-1,1,1)),IF($E233&lt;&gt;1,IF(ISNUMBER(INDEX(Import.PLE,Detalhamento!$E233,Detalhamento!U$15)),IF(INDEX(Import.PLE,Detalhamento!$E233,Detalhamento!U$15)&lt;=mediçao,0,OFFSET(Import.PLQ,$A233-1,U$15-1,1,1)),OFFSET(Import.PLQ,$A233-1,U$15-1,1,1)),(1-PLE!$AA$28)*OFFSET(Import.PLQ,$A233-1,U$15-1,1,1))))</f>
        <v>0</v>
      </c>
      <c r="V233" s="144">
        <f ca="1">IF(V$13="",0,CHOOSE(Detalhamento.OpçãoServiços,OFFSET(Import.PLQ,$A233-1,V$15-1,1,1),IF($E233&lt;&gt;1,IF(ISNUMBER(INDEX(Import.PLE,Detalhamento!$E233,Detalhamento!V$15)),IF(INDEX(Import.PLE,Detalhamento!$E233,Detalhamento!V$15)&lt;=mediçao,OFFSET(Import.PLQ,$A233-1,V$15-1,1,1),0),0),PLE!$AA$28*OFFSET(Import.PLQ,$A233-1,V$15-1,1,1)),IF($E233&lt;&gt;1,IF(ISNUMBER(INDEX(Import.PLE,Detalhamento!$E233,Detalhamento!V$15)),IF(INDEX(Import.PLE,Detalhamento!$E233,Detalhamento!V$15)&lt;=mediçao,0,OFFSET(Import.PLQ,$A233-1,V$15-1,1,1)),OFFSET(Import.PLQ,$A233-1,V$15-1,1,1)),(1-PLE!$AA$28)*OFFSET(Import.PLQ,$A233-1,V$15-1,1,1))))</f>
        <v>0</v>
      </c>
      <c r="W233" s="144">
        <f ca="1">IF(W$13="",0,CHOOSE(Detalhamento.OpçãoServiços,OFFSET(Import.PLQ,$A233-1,W$15-1,1,1),IF($E233&lt;&gt;1,IF(ISNUMBER(INDEX(Import.PLE,Detalhamento!$E233,Detalhamento!W$15)),IF(INDEX(Import.PLE,Detalhamento!$E233,Detalhamento!W$15)&lt;=mediçao,OFFSET(Import.PLQ,$A233-1,W$15-1,1,1),0),0),PLE!$AA$28*OFFSET(Import.PLQ,$A233-1,W$15-1,1,1)),IF($E233&lt;&gt;1,IF(ISNUMBER(INDEX(Import.PLE,Detalhamento!$E233,Detalhamento!W$15)),IF(INDEX(Import.PLE,Detalhamento!$E233,Detalhamento!W$15)&lt;=mediçao,0,OFFSET(Import.PLQ,$A233-1,W$15-1,1,1)),OFFSET(Import.PLQ,$A233-1,W$15-1,1,1)),(1-PLE!$AA$28)*OFFSET(Import.PLQ,$A233-1,W$15-1,1,1))))</f>
        <v>0</v>
      </c>
      <c r="X233" s="144">
        <f ca="1">IF(X$13="",0,CHOOSE(Detalhamento.OpçãoServiços,OFFSET(Import.PLQ,$A233-1,X$15-1,1,1),IF($E233&lt;&gt;1,IF(ISNUMBER(INDEX(Import.PLE,Detalhamento!$E233,Detalhamento!X$15)),IF(INDEX(Import.PLE,Detalhamento!$E233,Detalhamento!X$15)&lt;=mediçao,OFFSET(Import.PLQ,$A233-1,X$15-1,1,1),0),0),PLE!$AA$28*OFFSET(Import.PLQ,$A233-1,X$15-1,1,1)),IF($E233&lt;&gt;1,IF(ISNUMBER(INDEX(Import.PLE,Detalhamento!$E233,Detalhamento!X$15)),IF(INDEX(Import.PLE,Detalhamento!$E233,Detalhamento!X$15)&lt;=mediçao,0,OFFSET(Import.PLQ,$A233-1,X$15-1,1,1)),OFFSET(Import.PLQ,$A233-1,X$15-1,1,1)),(1-PLE!$AA$28)*OFFSET(Import.PLQ,$A233-1,X$15-1,1,1))))</f>
        <v>0</v>
      </c>
      <c r="Y233" s="144">
        <f ca="1">IF(Y$13="",0,CHOOSE(Detalhamento.OpçãoServiços,OFFSET(Import.PLQ,$A233-1,Y$15-1,1,1),IF($E233&lt;&gt;1,IF(ISNUMBER(INDEX(Import.PLE,Detalhamento!$E233,Detalhamento!Y$15)),IF(INDEX(Import.PLE,Detalhamento!$E233,Detalhamento!Y$15)&lt;=mediçao,OFFSET(Import.PLQ,$A233-1,Y$15-1,1,1),0),0),PLE!$AA$28*OFFSET(Import.PLQ,$A233-1,Y$15-1,1,1)),IF($E233&lt;&gt;1,IF(ISNUMBER(INDEX(Import.PLE,Detalhamento!$E233,Detalhamento!Y$15)),IF(INDEX(Import.PLE,Detalhamento!$E233,Detalhamento!Y$15)&lt;=mediçao,0,OFFSET(Import.PLQ,$A233-1,Y$15-1,1,1)),OFFSET(Import.PLQ,$A233-1,Y$15-1,1,1)),(1-PLE!$AA$28)*OFFSET(Import.PLQ,$A233-1,Y$15-1,1,1))))</f>
        <v>0</v>
      </c>
      <c r="Z233" s="144">
        <f ca="1">IF(Z$13="",0,CHOOSE(Detalhamento.OpçãoServiços,OFFSET(Import.PLQ,$A233-1,Z$15-1,1,1),IF($E233&lt;&gt;1,IF(ISNUMBER(INDEX(Import.PLE,Detalhamento!$E233,Detalhamento!Z$15)),IF(INDEX(Import.PLE,Detalhamento!$E233,Detalhamento!Z$15)&lt;=mediçao,OFFSET(Import.PLQ,$A233-1,Z$15-1,1,1),0),0),PLE!$AA$28*OFFSET(Import.PLQ,$A233-1,Z$15-1,1,1)),IF($E233&lt;&gt;1,IF(ISNUMBER(INDEX(Import.PLE,Detalhamento!$E233,Detalhamento!Z$15)),IF(INDEX(Import.PLE,Detalhamento!$E233,Detalhamento!Z$15)&lt;=mediçao,0,OFFSET(Import.PLQ,$A233-1,Z$15-1,1,1)),OFFSET(Import.PLQ,$A233-1,Z$15-1,1,1)),(1-PLE!$AA$28)*OFFSET(Import.PLQ,$A233-1,Z$15-1,1,1))))</f>
        <v>0</v>
      </c>
      <c r="AA233" s="144">
        <f ca="1">IF(AA$13="",0,CHOOSE(Detalhamento.OpçãoServiços,OFFSET(Import.PLQ,$A233-1,AA$15-1,1,1),IF($E233&lt;&gt;1,IF(ISNUMBER(INDEX(Import.PLE,Detalhamento!$E233,Detalhamento!AA$15)),IF(INDEX(Import.PLE,Detalhamento!$E233,Detalhamento!AA$15)&lt;=mediçao,OFFSET(Import.PLQ,$A233-1,AA$15-1,1,1),0),0),PLE!$AA$28*OFFSET(Import.PLQ,$A233-1,AA$15-1,1,1)),IF($E233&lt;&gt;1,IF(ISNUMBER(INDEX(Import.PLE,Detalhamento!$E233,Detalhamento!AA$15)),IF(INDEX(Import.PLE,Detalhamento!$E233,Detalhamento!AA$15)&lt;=mediçao,0,OFFSET(Import.PLQ,$A233-1,AA$15-1,1,1)),OFFSET(Import.PLQ,$A233-1,AA$15-1,1,1)),(1-PLE!$AA$28)*OFFSET(Import.PLQ,$A233-1,AA$15-1,1,1))))</f>
        <v>0</v>
      </c>
      <c r="AB233" s="144">
        <f ca="1">IF(AB$13="",0,CHOOSE(Detalhamento.OpçãoServiços,OFFSET(Import.PLQ,$A233-1,AB$15-1,1,1),IF($E233&lt;&gt;1,IF(ISNUMBER(INDEX(Import.PLE,Detalhamento!$E233,Detalhamento!AB$15)),IF(INDEX(Import.PLE,Detalhamento!$E233,Detalhamento!AB$15)&lt;=mediçao,OFFSET(Import.PLQ,$A233-1,AB$15-1,1,1),0),0),PLE!$AA$28*OFFSET(Import.PLQ,$A233-1,AB$15-1,1,1)),IF($E233&lt;&gt;1,IF(ISNUMBER(INDEX(Import.PLE,Detalhamento!$E233,Detalhamento!AB$15)),IF(INDEX(Import.PLE,Detalhamento!$E233,Detalhamento!AB$15)&lt;=mediçao,0,OFFSET(Import.PLQ,$A233-1,AB$15-1,1,1)),OFFSET(Import.PLQ,$A233-1,AB$15-1,1,1)),(1-PLE!$AA$28)*OFFSET(Import.PLQ,$A233-1,AB$15-1,1,1))))</f>
        <v>0</v>
      </c>
      <c r="AC233" s="144">
        <f ca="1">IF(AC$13="",0,CHOOSE(Detalhamento.OpçãoServiços,OFFSET(Import.PLQ,$A233-1,AC$15-1,1,1),IF($E233&lt;&gt;1,IF(ISNUMBER(INDEX(Import.PLE,Detalhamento!$E233,Detalhamento!AC$15)),IF(INDEX(Import.PLE,Detalhamento!$E233,Detalhamento!AC$15)&lt;=mediçao,OFFSET(Import.PLQ,$A233-1,AC$15-1,1,1),0),0),PLE!$AA$28*OFFSET(Import.PLQ,$A233-1,AC$15-1,1,1)),IF($E233&lt;&gt;1,IF(ISNUMBER(INDEX(Import.PLE,Detalhamento!$E233,Detalhamento!AC$15)),IF(INDEX(Import.PLE,Detalhamento!$E233,Detalhamento!AC$15)&lt;=mediçao,0,OFFSET(Import.PLQ,$A233-1,AC$15-1,1,1)),OFFSET(Import.PLQ,$A233-1,AC$15-1,1,1)),(1-PLE!$AA$28)*OFFSET(Import.PLQ,$A233-1,AC$15-1,1,1))))</f>
        <v>0</v>
      </c>
      <c r="AD233" s="144">
        <f ca="1">IF(AD$13="",0,CHOOSE(Detalhamento.OpçãoServiços,OFFSET(Import.PLQ,$A233-1,AD$15-1,1,1),IF($E233&lt;&gt;1,IF(ISNUMBER(INDEX(Import.PLE,Detalhamento!$E233,Detalhamento!AD$15)),IF(INDEX(Import.PLE,Detalhamento!$E233,Detalhamento!AD$15)&lt;=mediçao,OFFSET(Import.PLQ,$A233-1,AD$15-1,1,1),0),0),PLE!$AA$28*OFFSET(Import.PLQ,$A233-1,AD$15-1,1,1)),IF($E233&lt;&gt;1,IF(ISNUMBER(INDEX(Import.PLE,Detalhamento!$E233,Detalhamento!AD$15)),IF(INDEX(Import.PLE,Detalhamento!$E233,Detalhamento!AD$15)&lt;=mediçao,0,OFFSET(Import.PLQ,$A233-1,AD$15-1,1,1)),OFFSET(Import.PLQ,$A233-1,AD$15-1,1,1)),(1-PLE!$AA$28)*OFFSET(Import.PLQ,$A233-1,AD$15-1,1,1))))</f>
        <v>0</v>
      </c>
      <c r="AE233" s="144">
        <f ca="1">IF(AE$13="",0,CHOOSE(Detalhamento.OpçãoServiços,OFFSET(Import.PLQ,$A233-1,AE$15-1,1,1),IF($E233&lt;&gt;1,IF(ISNUMBER(INDEX(Import.PLE,Detalhamento!$E233,Detalhamento!AE$15)),IF(INDEX(Import.PLE,Detalhamento!$E233,Detalhamento!AE$15)&lt;=mediçao,OFFSET(Import.PLQ,$A233-1,AE$15-1,1,1),0),0),PLE!$AA$28*OFFSET(Import.PLQ,$A233-1,AE$15-1,1,1)),IF($E233&lt;&gt;1,IF(ISNUMBER(INDEX(Import.PLE,Detalhamento!$E233,Detalhamento!AE$15)),IF(INDEX(Import.PLE,Detalhamento!$E233,Detalhamento!AE$15)&lt;=mediçao,0,OFFSET(Import.PLQ,$A233-1,AE$15-1,1,1)),OFFSET(Import.PLQ,$A233-1,AE$15-1,1,1)),(1-PLE!$AA$28)*OFFSET(Import.PLQ,$A233-1,AE$15-1,1,1))))</f>
        <v>0</v>
      </c>
      <c r="AF233" s="144">
        <f ca="1">IF(AF$13="",0,CHOOSE(Detalhamento.OpçãoServiços,OFFSET(Import.PLQ,$A233-1,AF$15-1,1,1),IF($E233&lt;&gt;1,IF(ISNUMBER(INDEX(Import.PLE,Detalhamento!$E233,Detalhamento!AF$15)),IF(INDEX(Import.PLE,Detalhamento!$E233,Detalhamento!AF$15)&lt;=mediçao,OFFSET(Import.PLQ,$A233-1,AF$15-1,1,1),0),0),PLE!$AA$28*OFFSET(Import.PLQ,$A233-1,AF$15-1,1,1)),IF($E233&lt;&gt;1,IF(ISNUMBER(INDEX(Import.PLE,Detalhamento!$E233,Detalhamento!AF$15)),IF(INDEX(Import.PLE,Detalhamento!$E233,Detalhamento!AF$15)&lt;=mediçao,0,OFFSET(Import.PLQ,$A233-1,AF$15-1,1,1)),OFFSET(Import.PLQ,$A233-1,AF$15-1,1,1)),(1-PLE!$AA$28)*OFFSET(Import.PLQ,$A233-1,AF$15-1,1,1))))</f>
        <v>0</v>
      </c>
      <c r="AG233" s="144">
        <f ca="1">IF(AG$13="",0,CHOOSE(Detalhamento.OpçãoServiços,OFFSET(Import.PLQ,$A233-1,AG$15-1,1,1),IF($E233&lt;&gt;1,IF(ISNUMBER(INDEX(Import.PLE,Detalhamento!$E233,Detalhamento!AG$15)),IF(INDEX(Import.PLE,Detalhamento!$E233,Detalhamento!AG$15)&lt;=mediçao,OFFSET(Import.PLQ,$A233-1,AG$15-1,1,1),0),0),PLE!$AA$28*OFFSET(Import.PLQ,$A233-1,AG$15-1,1,1)),IF($E233&lt;&gt;1,IF(ISNUMBER(INDEX(Import.PLE,Detalhamento!$E233,Detalhamento!AG$15)),IF(INDEX(Import.PLE,Detalhamento!$E233,Detalhamento!AG$15)&lt;=mediçao,0,OFFSET(Import.PLQ,$A233-1,AG$15-1,1,1)),OFFSET(Import.PLQ,$A233-1,AG$15-1,1,1)),(1-PLE!$AA$28)*OFFSET(Import.PLQ,$A233-1,AG$15-1,1,1))))</f>
        <v>0</v>
      </c>
      <c r="AH233" s="144">
        <f ca="1">IF(AH$13="",0,CHOOSE(Detalhamento.OpçãoServiços,OFFSET(Import.PLQ,$A233-1,AH$15-1,1,1),IF($E233&lt;&gt;1,IF(ISNUMBER(INDEX(Import.PLE,Detalhamento!$E233,Detalhamento!AH$15)),IF(INDEX(Import.PLE,Detalhamento!$E233,Detalhamento!AH$15)&lt;=mediçao,OFFSET(Import.PLQ,$A233-1,AH$15-1,1,1),0),0),PLE!$AA$28*OFFSET(Import.PLQ,$A233-1,AH$15-1,1,1)),IF($E233&lt;&gt;1,IF(ISNUMBER(INDEX(Import.PLE,Detalhamento!$E233,Detalhamento!AH$15)),IF(INDEX(Import.PLE,Detalhamento!$E233,Detalhamento!AH$15)&lt;=mediçao,0,OFFSET(Import.PLQ,$A233-1,AH$15-1,1,1)),OFFSET(Import.PLQ,$A233-1,AH$15-1,1,1)),(1-PLE!$AA$28)*OFFSET(Import.PLQ,$A233-1,AH$15-1,1,1))))</f>
        <v>0</v>
      </c>
      <c r="AI233" s="144">
        <f ca="1">IF(AI$13="",0,CHOOSE(Detalhamento.OpçãoServiços,OFFSET(Import.PLQ,$A233-1,AI$15-1,1,1),IF($E233&lt;&gt;1,IF(ISNUMBER(INDEX(Import.PLE,Detalhamento!$E233,Detalhamento!AI$15)),IF(INDEX(Import.PLE,Detalhamento!$E233,Detalhamento!AI$15)&lt;=mediçao,OFFSET(Import.PLQ,$A233-1,AI$15-1,1,1),0),0),PLE!$AA$28*OFFSET(Import.PLQ,$A233-1,AI$15-1,1,1)),IF($E233&lt;&gt;1,IF(ISNUMBER(INDEX(Import.PLE,Detalhamento!$E233,Detalhamento!AI$15)),IF(INDEX(Import.PLE,Detalhamento!$E233,Detalhamento!AI$15)&lt;=mediçao,0,OFFSET(Import.PLQ,$A233-1,AI$15-1,1,1)),OFFSET(Import.PLQ,$A233-1,AI$15-1,1,1)),(1-PLE!$AA$28)*OFFSET(Import.PLQ,$A233-1,AI$15-1,1,1))))</f>
        <v>0</v>
      </c>
      <c r="AJ233" s="144">
        <f ca="1">IF(AJ$13="",0,CHOOSE(Detalhamento.OpçãoServiços,OFFSET(Import.PLQ,$A233-1,AJ$15-1,1,1),IF($E233&lt;&gt;1,IF(ISNUMBER(INDEX(Import.PLE,Detalhamento!$E233,Detalhamento!AJ$15)),IF(INDEX(Import.PLE,Detalhamento!$E233,Detalhamento!AJ$15)&lt;=mediçao,OFFSET(Import.PLQ,$A233-1,AJ$15-1,1,1),0),0),PLE!$AA$28*OFFSET(Import.PLQ,$A233-1,AJ$15-1,1,1)),IF($E233&lt;&gt;1,IF(ISNUMBER(INDEX(Import.PLE,Detalhamento!$E233,Detalhamento!AJ$15)),IF(INDEX(Import.PLE,Detalhamento!$E233,Detalhamento!AJ$15)&lt;=mediçao,0,OFFSET(Import.PLQ,$A233-1,AJ$15-1,1,1)),OFFSET(Import.PLQ,$A233-1,AJ$15-1,1,1)),(1-PLE!$AA$28)*OFFSET(Import.PLQ,$A233-1,AJ$15-1,1,1))))</f>
        <v>0</v>
      </c>
      <c r="AK233" s="144">
        <f ca="1">IF(AK$13="",0,CHOOSE(Detalhamento.OpçãoServiços,OFFSET(Import.PLQ,$A233-1,AK$15-1,1,1),IF($E233&lt;&gt;1,IF(ISNUMBER(INDEX(Import.PLE,Detalhamento!$E233,Detalhamento!AK$15)),IF(INDEX(Import.PLE,Detalhamento!$E233,Detalhamento!AK$15)&lt;=mediçao,OFFSET(Import.PLQ,$A233-1,AK$15-1,1,1),0),0),PLE!$AA$28*OFFSET(Import.PLQ,$A233-1,AK$15-1,1,1)),IF($E233&lt;&gt;1,IF(ISNUMBER(INDEX(Import.PLE,Detalhamento!$E233,Detalhamento!AK$15)),IF(INDEX(Import.PLE,Detalhamento!$E233,Detalhamento!AK$15)&lt;=mediçao,0,OFFSET(Import.PLQ,$A233-1,AK$15-1,1,1)),OFFSET(Import.PLQ,$A233-1,AK$15-1,1,1)),(1-PLE!$AA$28)*OFFSET(Import.PLQ,$A233-1,AK$15-1,1,1))))</f>
        <v>0</v>
      </c>
      <c r="AL233" s="144">
        <f ca="1">IF(AL$13="",0,CHOOSE(Detalhamento.OpçãoServiços,OFFSET(Import.PLQ,$A233-1,AL$15-1,1,1),IF($E233&lt;&gt;1,IF(ISNUMBER(INDEX(Import.PLE,Detalhamento!$E233,Detalhamento!AL$15)),IF(INDEX(Import.PLE,Detalhamento!$E233,Detalhamento!AL$15)&lt;=mediçao,OFFSET(Import.PLQ,$A233-1,AL$15-1,1,1),0),0),PLE!$AA$28*OFFSET(Import.PLQ,$A233-1,AL$15-1,1,1)),IF($E233&lt;&gt;1,IF(ISNUMBER(INDEX(Import.PLE,Detalhamento!$E233,Detalhamento!AL$15)),IF(INDEX(Import.PLE,Detalhamento!$E233,Detalhamento!AL$15)&lt;=mediçao,0,OFFSET(Import.PLQ,$A233-1,AL$15-1,1,1)),OFFSET(Import.PLQ,$A233-1,AL$15-1,1,1)),(1-PLE!$AA$28)*OFFSET(Import.PLQ,$A233-1,AL$15-1,1,1))))</f>
        <v>0</v>
      </c>
      <c r="AM233" s="144">
        <f ca="1">IF(AM$13="",0,CHOOSE(Detalhamento.OpçãoServiços,OFFSET(Import.PLQ,$A233-1,AM$15-1,1,1),IF($E233&lt;&gt;1,IF(ISNUMBER(INDEX(Import.PLE,Detalhamento!$E233,Detalhamento!AM$15)),IF(INDEX(Import.PLE,Detalhamento!$E233,Detalhamento!AM$15)&lt;=mediçao,OFFSET(Import.PLQ,$A233-1,AM$15-1,1,1),0),0),PLE!$AA$28*OFFSET(Import.PLQ,$A233-1,AM$15-1,1,1)),IF($E233&lt;&gt;1,IF(ISNUMBER(INDEX(Import.PLE,Detalhamento!$E233,Detalhamento!AM$15)),IF(INDEX(Import.PLE,Detalhamento!$E233,Detalhamento!AM$15)&lt;=mediçao,0,OFFSET(Import.PLQ,$A233-1,AM$15-1,1,1)),OFFSET(Import.PLQ,$A233-1,AM$15-1,1,1)),(1-PLE!$AA$28)*OFFSET(Import.PLQ,$A233-1,AM$15-1,1,1))))</f>
        <v>0</v>
      </c>
      <c r="AN233" s="144">
        <f ca="1">IF(AN$13="",0,CHOOSE(Detalhamento.OpçãoServiços,OFFSET(Import.PLQ,$A233-1,AN$15-1,1,1),IF($E233&lt;&gt;1,IF(ISNUMBER(INDEX(Import.PLE,Detalhamento!$E233,Detalhamento!AN$15)),IF(INDEX(Import.PLE,Detalhamento!$E233,Detalhamento!AN$15)&lt;=mediçao,OFFSET(Import.PLQ,$A233-1,AN$15-1,1,1),0),0),PLE!$AA$28*OFFSET(Import.PLQ,$A233-1,AN$15-1,1,1)),IF($E233&lt;&gt;1,IF(ISNUMBER(INDEX(Import.PLE,Detalhamento!$E233,Detalhamento!AN$15)),IF(INDEX(Import.PLE,Detalhamento!$E233,Detalhamento!AN$15)&lt;=mediçao,0,OFFSET(Import.PLQ,$A233-1,AN$15-1,1,1)),OFFSET(Import.PLQ,$A233-1,AN$15-1,1,1)),(1-PLE!$AA$28)*OFFSET(Import.PLQ,$A233-1,AN$15-1,1,1))))</f>
        <v>0</v>
      </c>
      <c r="AO233" s="144">
        <f ca="1">IF(AO$13="",0,CHOOSE(Detalhamento.OpçãoServiços,OFFSET(Import.PLQ,$A233-1,AO$15-1,1,1),IF($E233&lt;&gt;1,IF(ISNUMBER(INDEX(Import.PLE,Detalhamento!$E233,Detalhamento!AO$15)),IF(INDEX(Import.PLE,Detalhamento!$E233,Detalhamento!AO$15)&lt;=mediçao,OFFSET(Import.PLQ,$A233-1,AO$15-1,1,1),0),0),PLE!$AA$28*OFFSET(Import.PLQ,$A233-1,AO$15-1,1,1)),IF($E233&lt;&gt;1,IF(ISNUMBER(INDEX(Import.PLE,Detalhamento!$E233,Detalhamento!AO$15)),IF(INDEX(Import.PLE,Detalhamento!$E233,Detalhamento!AO$15)&lt;=mediçao,0,OFFSET(Import.PLQ,$A233-1,AO$15-1,1,1)),OFFSET(Import.PLQ,$A233-1,AO$15-1,1,1)),(1-PLE!$AA$28)*OFFSET(Import.PLQ,$A233-1,AO$15-1,1,1))))</f>
        <v>0</v>
      </c>
      <c r="AP233" s="144">
        <f ca="1">IF(AP$13="",0,CHOOSE(Detalhamento.OpçãoServiços,OFFSET(Import.PLQ,$A233-1,AP$15-1,1,1),IF($E233&lt;&gt;1,IF(ISNUMBER(INDEX(Import.PLE,Detalhamento!$E233,Detalhamento!AP$15)),IF(INDEX(Import.PLE,Detalhamento!$E233,Detalhamento!AP$15)&lt;=mediçao,OFFSET(Import.PLQ,$A233-1,AP$15-1,1,1),0),0),PLE!$AA$28*OFFSET(Import.PLQ,$A233-1,AP$15-1,1,1)),IF($E233&lt;&gt;1,IF(ISNUMBER(INDEX(Import.PLE,Detalhamento!$E233,Detalhamento!AP$15)),IF(INDEX(Import.PLE,Detalhamento!$E233,Detalhamento!AP$15)&lt;=mediçao,0,OFFSET(Import.PLQ,$A233-1,AP$15-1,1,1)),OFFSET(Import.PLQ,$A233-1,AP$15-1,1,1)),(1-PLE!$AA$28)*OFFSET(Import.PLQ,$A233-1,AP$15-1,1,1))))</f>
        <v>0</v>
      </c>
      <c r="AQ233" s="144">
        <f ca="1">IF(AQ$13="",0,CHOOSE(Detalhamento.OpçãoServiços,OFFSET(Import.PLQ,$A233-1,AQ$15-1,1,1),IF($E233&lt;&gt;1,IF(ISNUMBER(INDEX(Import.PLE,Detalhamento!$E233,Detalhamento!AQ$15)),IF(INDEX(Import.PLE,Detalhamento!$E233,Detalhamento!AQ$15)&lt;=mediçao,OFFSET(Import.PLQ,$A233-1,AQ$15-1,1,1),0),0),PLE!$AA$28*OFFSET(Import.PLQ,$A233-1,AQ$15-1,1,1)),IF($E233&lt;&gt;1,IF(ISNUMBER(INDEX(Import.PLE,Detalhamento!$E233,Detalhamento!AQ$15)),IF(INDEX(Import.PLE,Detalhamento!$E233,Detalhamento!AQ$15)&lt;=mediçao,0,OFFSET(Import.PLQ,$A233-1,AQ$15-1,1,1)),OFFSET(Import.PLQ,$A233-1,AQ$15-1,1,1)),(1-PLE!$AA$28)*OFFSET(Import.PLQ,$A233-1,AQ$15-1,1,1))))</f>
        <v>0</v>
      </c>
      <c r="AR233" s="144">
        <f ca="1">IF(AR$13="",0,CHOOSE(Detalhamento.OpçãoServiços,OFFSET(Import.PLQ,$A233-1,AR$15-1,1,1),IF($E233&lt;&gt;1,IF(ISNUMBER(INDEX(Import.PLE,Detalhamento!$E233,Detalhamento!AR$15)),IF(INDEX(Import.PLE,Detalhamento!$E233,Detalhamento!AR$15)&lt;=mediçao,OFFSET(Import.PLQ,$A233-1,AR$15-1,1,1),0),0),PLE!$AA$28*OFFSET(Import.PLQ,$A233-1,AR$15-1,1,1)),IF($E233&lt;&gt;1,IF(ISNUMBER(INDEX(Import.PLE,Detalhamento!$E233,Detalhamento!AR$15)),IF(INDEX(Import.PLE,Detalhamento!$E233,Detalhamento!AR$15)&lt;=mediçao,0,OFFSET(Import.PLQ,$A233-1,AR$15-1,1,1)),OFFSET(Import.PLQ,$A233-1,AR$15-1,1,1)),(1-PLE!$AA$28)*OFFSET(Import.PLQ,$A233-1,AR$15-1,1,1))))</f>
        <v>0</v>
      </c>
      <c r="AS233" s="144">
        <f ca="1">IF(AS$13="",0,CHOOSE(Detalhamento.OpçãoServiços,OFFSET(Import.PLQ,$A233-1,AS$15-1,1,1),IF($E233&lt;&gt;1,IF(ISNUMBER(INDEX(Import.PLE,Detalhamento!$E233,Detalhamento!AS$15)),IF(INDEX(Import.PLE,Detalhamento!$E233,Detalhamento!AS$15)&lt;=mediçao,OFFSET(Import.PLQ,$A233-1,AS$15-1,1,1),0),0),PLE!$AA$28*OFFSET(Import.PLQ,$A233-1,AS$15-1,1,1)),IF($E233&lt;&gt;1,IF(ISNUMBER(INDEX(Import.PLE,Detalhamento!$E233,Detalhamento!AS$15)),IF(INDEX(Import.PLE,Detalhamento!$E233,Detalhamento!AS$15)&lt;=mediçao,0,OFFSET(Import.PLQ,$A233-1,AS$15-1,1,1)),OFFSET(Import.PLQ,$A233-1,AS$15-1,1,1)),(1-PLE!$AA$28)*OFFSET(Import.PLQ,$A233-1,AS$15-1,1,1))))</f>
        <v>0</v>
      </c>
      <c r="AT233" s="144">
        <f ca="1">IF(AT$13="",0,CHOOSE(Detalhamento.OpçãoServiços,OFFSET(Import.PLQ,$A233-1,AT$15-1,1,1),IF($E233&lt;&gt;1,IF(ISNUMBER(INDEX(Import.PLE,Detalhamento!$E233,Detalhamento!AT$15)),IF(INDEX(Import.PLE,Detalhamento!$E233,Detalhamento!AT$15)&lt;=mediçao,OFFSET(Import.PLQ,$A233-1,AT$15-1,1,1),0),0),PLE!$AA$28*OFFSET(Import.PLQ,$A233-1,AT$15-1,1,1)),IF($E233&lt;&gt;1,IF(ISNUMBER(INDEX(Import.PLE,Detalhamento!$E233,Detalhamento!AT$15)),IF(INDEX(Import.PLE,Detalhamento!$E233,Detalhamento!AT$15)&lt;=mediçao,0,OFFSET(Import.PLQ,$A233-1,AT$15-1,1,1)),OFFSET(Import.PLQ,$A233-1,AT$15-1,1,1)),(1-PLE!$AA$28)*OFFSET(Import.PLQ,$A233-1,AT$15-1,1,1))))</f>
        <v>0</v>
      </c>
      <c r="AU233" s="144">
        <f ca="1">IF(AU$13="",0,CHOOSE(Detalhamento.OpçãoServiços,OFFSET(Import.PLQ,$A233-1,AU$15-1,1,1),IF($E233&lt;&gt;1,IF(ISNUMBER(INDEX(Import.PLE,Detalhamento!$E233,Detalhamento!AU$15)),IF(INDEX(Import.PLE,Detalhamento!$E233,Detalhamento!AU$15)&lt;=mediçao,OFFSET(Import.PLQ,$A233-1,AU$15-1,1,1),0),0),PLE!$AA$28*OFFSET(Import.PLQ,$A233-1,AU$15-1,1,1)),IF($E233&lt;&gt;1,IF(ISNUMBER(INDEX(Import.PLE,Detalhamento!$E233,Detalhamento!AU$15)),IF(INDEX(Import.PLE,Detalhamento!$E233,Detalhamento!AU$15)&lt;=mediçao,0,OFFSET(Import.PLQ,$A233-1,AU$15-1,1,1)),OFFSET(Import.PLQ,$A233-1,AU$15-1,1,1)),(1-PLE!$AA$28)*OFFSET(Import.PLQ,$A233-1,AU$15-1,1,1))))</f>
        <v>0</v>
      </c>
      <c r="AV233" s="144">
        <f ca="1">IF(AV$13="",0,CHOOSE(Detalhamento.OpçãoServiços,OFFSET(Import.PLQ,$A233-1,AV$15-1,1,1),IF($E233&lt;&gt;1,IF(ISNUMBER(INDEX(Import.PLE,Detalhamento!$E233,Detalhamento!AV$15)),IF(INDEX(Import.PLE,Detalhamento!$E233,Detalhamento!AV$15)&lt;=mediçao,OFFSET(Import.PLQ,$A233-1,AV$15-1,1,1),0),0),PLE!$AA$28*OFFSET(Import.PLQ,$A233-1,AV$15-1,1,1)),IF($E233&lt;&gt;1,IF(ISNUMBER(INDEX(Import.PLE,Detalhamento!$E233,Detalhamento!AV$15)),IF(INDEX(Import.PLE,Detalhamento!$E233,Detalhamento!AV$15)&lt;=mediçao,0,OFFSET(Import.PLQ,$A233-1,AV$15-1,1,1)),OFFSET(Import.PLQ,$A233-1,AV$15-1,1,1)),(1-PLE!$AA$28)*OFFSET(Import.PLQ,$A233-1,AV$15-1,1,1))))</f>
        <v>0</v>
      </c>
      <c r="AW233" s="144">
        <f ca="1">IF(AW$13="",0,CHOOSE(Detalhamento.OpçãoServiços,OFFSET(Import.PLQ,$A233-1,AW$15-1,1,1),IF($E233&lt;&gt;1,IF(ISNUMBER(INDEX(Import.PLE,Detalhamento!$E233,Detalhamento!AW$15)),IF(INDEX(Import.PLE,Detalhamento!$E233,Detalhamento!AW$15)&lt;=mediçao,OFFSET(Import.PLQ,$A233-1,AW$15-1,1,1),0),0),PLE!$AA$28*OFFSET(Import.PLQ,$A233-1,AW$15-1,1,1)),IF($E233&lt;&gt;1,IF(ISNUMBER(INDEX(Import.PLE,Detalhamento!$E233,Detalhamento!AW$15)),IF(INDEX(Import.PLE,Detalhamento!$E233,Detalhamento!AW$15)&lt;=mediçao,0,OFFSET(Import.PLQ,$A233-1,AW$15-1,1,1)),OFFSET(Import.PLQ,$A233-1,AW$15-1,1,1)),(1-PLE!$AA$28)*OFFSET(Import.PLQ,$A233-1,AW$15-1,1,1))))</f>
        <v>0</v>
      </c>
      <c r="AX233" s="144">
        <f ca="1">IF(AX$13="",0,CHOOSE(Detalhamento.OpçãoServiços,OFFSET(Import.PLQ,$A233-1,AX$15-1,1,1),IF($E233&lt;&gt;1,IF(ISNUMBER(INDEX(Import.PLE,Detalhamento!$E233,Detalhamento!AX$15)),IF(INDEX(Import.PLE,Detalhamento!$E233,Detalhamento!AX$15)&lt;=mediçao,OFFSET(Import.PLQ,$A233-1,AX$15-1,1,1),0),0),PLE!$AA$28*OFFSET(Import.PLQ,$A233-1,AX$15-1,1,1)),IF($E233&lt;&gt;1,IF(ISNUMBER(INDEX(Import.PLE,Detalhamento!$E233,Detalhamento!AX$15)),IF(INDEX(Import.PLE,Detalhamento!$E233,Detalhamento!AX$15)&lt;=mediçao,0,OFFSET(Import.PLQ,$A233-1,AX$15-1,1,1)),OFFSET(Import.PLQ,$A233-1,AX$15-1,1,1)),(1-PLE!$AA$28)*OFFSET(Import.PLQ,$A233-1,AX$15-1,1,1))))</f>
        <v>0</v>
      </c>
      <c r="AY233" s="144">
        <f ca="1">IF(AY$13="",0,CHOOSE(Detalhamento.OpçãoServiços,OFFSET(Import.PLQ,$A233-1,AY$15-1,1,1),IF($E233&lt;&gt;1,IF(ISNUMBER(INDEX(Import.PLE,Detalhamento!$E233,Detalhamento!AY$15)),IF(INDEX(Import.PLE,Detalhamento!$E233,Detalhamento!AY$15)&lt;=mediçao,OFFSET(Import.PLQ,$A233-1,AY$15-1,1,1),0),0),PLE!$AA$28*OFFSET(Import.PLQ,$A233-1,AY$15-1,1,1)),IF($E233&lt;&gt;1,IF(ISNUMBER(INDEX(Import.PLE,Detalhamento!$E233,Detalhamento!AY$15)),IF(INDEX(Import.PLE,Detalhamento!$E233,Detalhamento!AY$15)&lt;=mediçao,0,OFFSET(Import.PLQ,$A233-1,AY$15-1,1,1)),OFFSET(Import.PLQ,$A233-1,AY$15-1,1,1)),(1-PLE!$AA$28)*OFFSET(Import.PLQ,$A233-1,AY$15-1,1,1))))</f>
        <v>0</v>
      </c>
      <c r="AZ233" s="144">
        <f ca="1">IF(AZ$13="",0,CHOOSE(Detalhamento.OpçãoServiços,OFFSET(Import.PLQ,$A233-1,AZ$15-1,1,1),IF($E233&lt;&gt;1,IF(ISNUMBER(INDEX(Import.PLE,Detalhamento!$E233,Detalhamento!AZ$15)),IF(INDEX(Import.PLE,Detalhamento!$E233,Detalhamento!AZ$15)&lt;=mediçao,OFFSET(Import.PLQ,$A233-1,AZ$15-1,1,1),0),0),PLE!$AA$28*OFFSET(Import.PLQ,$A233-1,AZ$15-1,1,1)),IF($E233&lt;&gt;1,IF(ISNUMBER(INDEX(Import.PLE,Detalhamento!$E233,Detalhamento!AZ$15)),IF(INDEX(Import.PLE,Detalhamento!$E233,Detalhamento!AZ$15)&lt;=mediçao,0,OFFSET(Import.PLQ,$A233-1,AZ$15-1,1,1)),OFFSET(Import.PLQ,$A233-1,AZ$15-1,1,1)),(1-PLE!$AA$28)*OFFSET(Import.PLQ,$A233-1,AZ$15-1,1,1))))</f>
        <v>0</v>
      </c>
      <c r="BA233" s="144">
        <f ca="1">IF(BA$13="",0,CHOOSE(Detalhamento.OpçãoServiços,OFFSET(Import.PLQ,$A233-1,BA$15-1,1,1),IF($E233&lt;&gt;1,IF(ISNUMBER(INDEX(Import.PLE,Detalhamento!$E233,Detalhamento!BA$15)),IF(INDEX(Import.PLE,Detalhamento!$E233,Detalhamento!BA$15)&lt;=mediçao,OFFSET(Import.PLQ,$A233-1,BA$15-1,1,1),0),0),PLE!$AA$28*OFFSET(Import.PLQ,$A233-1,BA$15-1,1,1)),IF($E233&lt;&gt;1,IF(ISNUMBER(INDEX(Import.PLE,Detalhamento!$E233,Detalhamento!BA$15)),IF(INDEX(Import.PLE,Detalhamento!$E233,Detalhamento!BA$15)&lt;=mediçao,0,OFFSET(Import.PLQ,$A233-1,BA$15-1,1,1)),OFFSET(Import.PLQ,$A233-1,BA$15-1,1,1)),(1-PLE!$AA$28)*OFFSET(Import.PLQ,$A233-1,BA$15-1,1,1))))</f>
        <v>0</v>
      </c>
      <c r="BB233" s="144">
        <f ca="1">IF(BB$13="",0,CHOOSE(Detalhamento.OpçãoServiços,OFFSET(Import.PLQ,$A233-1,BB$15-1,1,1),IF($E233&lt;&gt;1,IF(ISNUMBER(INDEX(Import.PLE,Detalhamento!$E233,Detalhamento!BB$15)),IF(INDEX(Import.PLE,Detalhamento!$E233,Detalhamento!BB$15)&lt;=mediçao,OFFSET(Import.PLQ,$A233-1,BB$15-1,1,1),0),0),PLE!$AA$28*OFFSET(Import.PLQ,$A233-1,BB$15-1,1,1)),IF($E233&lt;&gt;1,IF(ISNUMBER(INDEX(Import.PLE,Detalhamento!$E233,Detalhamento!BB$15)),IF(INDEX(Import.PLE,Detalhamento!$E233,Detalhamento!BB$15)&lt;=mediçao,0,OFFSET(Import.PLQ,$A233-1,BB$15-1,1,1)),OFFSET(Import.PLQ,$A233-1,BB$15-1,1,1)),(1-PLE!$AA$28)*OFFSET(Import.PLQ,$A233-1,BB$15-1,1,1))))</f>
        <v>0</v>
      </c>
      <c r="BC233" s="144">
        <f ca="1">IF(BC$13="",0,CHOOSE(Detalhamento.OpçãoServiços,OFFSET(Import.PLQ,$A233-1,BC$15-1,1,1),IF($E233&lt;&gt;1,IF(ISNUMBER(INDEX(Import.PLE,Detalhamento!$E233,Detalhamento!BC$15)),IF(INDEX(Import.PLE,Detalhamento!$E233,Detalhamento!BC$15)&lt;=mediçao,OFFSET(Import.PLQ,$A233-1,BC$15-1,1,1),0),0),PLE!$AA$28*OFFSET(Import.PLQ,$A233-1,BC$15-1,1,1)),IF($E233&lt;&gt;1,IF(ISNUMBER(INDEX(Import.PLE,Detalhamento!$E233,Detalhamento!BC$15)),IF(INDEX(Import.PLE,Detalhamento!$E233,Detalhamento!BC$15)&lt;=mediçao,0,OFFSET(Import.PLQ,$A233-1,BC$15-1,1,1)),OFFSET(Import.PLQ,$A233-1,BC$15-1,1,1)),(1-PLE!$AA$28)*OFFSET(Import.PLQ,$A233-1,BC$15-1,1,1))))</f>
        <v>0</v>
      </c>
      <c r="BD233" s="144">
        <f ca="1">IF(BD$13="",0,CHOOSE(Detalhamento.OpçãoServiços,OFFSET(Import.PLQ,$A233-1,BD$15-1,1,1),IF($E233&lt;&gt;1,IF(ISNUMBER(INDEX(Import.PLE,Detalhamento!$E233,Detalhamento!BD$15)),IF(INDEX(Import.PLE,Detalhamento!$E233,Detalhamento!BD$15)&lt;=mediçao,OFFSET(Import.PLQ,$A233-1,BD$15-1,1,1),0),0),PLE!$AA$28*OFFSET(Import.PLQ,$A233-1,BD$15-1,1,1)),IF($E233&lt;&gt;1,IF(ISNUMBER(INDEX(Import.PLE,Detalhamento!$E233,Detalhamento!BD$15)),IF(INDEX(Import.PLE,Detalhamento!$E233,Detalhamento!BD$15)&lt;=mediçao,0,OFFSET(Import.PLQ,$A233-1,BD$15-1,1,1)),OFFSET(Import.PLQ,$A233-1,BD$15-1,1,1)),(1-PLE!$AA$28)*OFFSET(Import.PLQ,$A233-1,BD$15-1,1,1))))</f>
        <v>0</v>
      </c>
      <c r="BE233" s="144">
        <f ca="1">IF(BE$13="",0,CHOOSE(Detalhamento.OpçãoServiços,OFFSET(Import.PLQ,$A233-1,BE$15-1,1,1),IF($E233&lt;&gt;1,IF(ISNUMBER(INDEX(Import.PLE,Detalhamento!$E233,Detalhamento!BE$15)),IF(INDEX(Import.PLE,Detalhamento!$E233,Detalhamento!BE$15)&lt;=mediçao,OFFSET(Import.PLQ,$A233-1,BE$15-1,1,1),0),0),PLE!$AA$28*OFFSET(Import.PLQ,$A233-1,BE$15-1,1,1)),IF($E233&lt;&gt;1,IF(ISNUMBER(INDEX(Import.PLE,Detalhamento!$E233,Detalhamento!BE$15)),IF(INDEX(Import.PLE,Detalhamento!$E233,Detalhamento!BE$15)&lt;=mediçao,0,OFFSET(Import.PLQ,$A233-1,BE$15-1,1,1)),OFFSET(Import.PLQ,$A233-1,BE$15-1,1,1)),(1-PLE!$AA$28)*OFFSET(Import.PLQ,$A233-1,BE$15-1,1,1))))</f>
        <v>0</v>
      </c>
      <c r="BF233" s="144">
        <f ca="1">IF(BF$13="",0,CHOOSE(Detalhamento.OpçãoServiços,OFFSET(Import.PLQ,$A233-1,BF$15-1,1,1),IF($E233&lt;&gt;1,IF(ISNUMBER(INDEX(Import.PLE,Detalhamento!$E233,Detalhamento!BF$15)),IF(INDEX(Import.PLE,Detalhamento!$E233,Detalhamento!BF$15)&lt;=mediçao,OFFSET(Import.PLQ,$A233-1,BF$15-1,1,1),0),0),PLE!$AA$28*OFFSET(Import.PLQ,$A233-1,BF$15-1,1,1)),IF($E233&lt;&gt;1,IF(ISNUMBER(INDEX(Import.PLE,Detalhamento!$E233,Detalhamento!BF$15)),IF(INDEX(Import.PLE,Detalhamento!$E233,Detalhamento!BF$15)&lt;=mediçao,0,OFFSET(Import.PLQ,$A233-1,BF$15-1,1,1)),OFFSET(Import.PLQ,$A233-1,BF$15-1,1,1)),(1-PLE!$AA$28)*OFFSET(Import.PLQ,$A233-1,BF$15-1,1,1))))</f>
        <v>0</v>
      </c>
      <c r="BG233" s="144">
        <f ca="1">IF(BG$13="",0,CHOOSE(Detalhamento.OpçãoServiços,OFFSET(Import.PLQ,$A233-1,BG$15-1,1,1),IF($E233&lt;&gt;1,IF(ISNUMBER(INDEX(Import.PLE,Detalhamento!$E233,Detalhamento!BG$15)),IF(INDEX(Import.PLE,Detalhamento!$E233,Detalhamento!BG$15)&lt;=mediçao,OFFSET(Import.PLQ,$A233-1,BG$15-1,1,1),0),0),PLE!$AA$28*OFFSET(Import.PLQ,$A233-1,BG$15-1,1,1)),IF($E233&lt;&gt;1,IF(ISNUMBER(INDEX(Import.PLE,Detalhamento!$E233,Detalhamento!BG$15)),IF(INDEX(Import.PLE,Detalhamento!$E233,Detalhamento!BG$15)&lt;=mediçao,0,OFFSET(Import.PLQ,$A233-1,BG$15-1,1,1)),OFFSET(Import.PLQ,$A233-1,BG$15-1,1,1)),(1-PLE!$AA$28)*OFFSET(Import.PLQ,$A233-1,BG$15-1,1,1))))</f>
        <v>0</v>
      </c>
      <c r="BH233" s="144">
        <f ca="1">IF(BH$13="",0,CHOOSE(Detalhamento.OpçãoServiços,OFFSET(Import.PLQ,$A233-1,BH$15-1,1,1),IF($E233&lt;&gt;1,IF(ISNUMBER(INDEX(Import.PLE,Detalhamento!$E233,Detalhamento!BH$15)),IF(INDEX(Import.PLE,Detalhamento!$E233,Detalhamento!BH$15)&lt;=mediçao,OFFSET(Import.PLQ,$A233-1,BH$15-1,1,1),0),0),PLE!$AA$28*OFFSET(Import.PLQ,$A233-1,BH$15-1,1,1)),IF($E233&lt;&gt;1,IF(ISNUMBER(INDEX(Import.PLE,Detalhamento!$E233,Detalhamento!BH$15)),IF(INDEX(Import.PLE,Detalhamento!$E233,Detalhamento!BH$15)&lt;=mediçao,0,OFFSET(Import.PLQ,$A233-1,BH$15-1,1,1)),OFFSET(Import.PLQ,$A233-1,BH$15-1,1,1)),(1-PLE!$AA$28)*OFFSET(Import.PLQ,$A233-1,BH$15-1,1,1))))</f>
        <v>0</v>
      </c>
      <c r="BI233" s="144">
        <f ca="1">IF(BI$13="",0,CHOOSE(Detalhamento.OpçãoServiços,OFFSET(Import.PLQ,$A233-1,BI$15-1,1,1),IF($E233&lt;&gt;1,IF(ISNUMBER(INDEX(Import.PLE,Detalhamento!$E233,Detalhamento!BI$15)),IF(INDEX(Import.PLE,Detalhamento!$E233,Detalhamento!BI$15)&lt;=mediçao,OFFSET(Import.PLQ,$A233-1,BI$15-1,1,1),0),0),PLE!$AA$28*OFFSET(Import.PLQ,$A233-1,BI$15-1,1,1)),IF($E233&lt;&gt;1,IF(ISNUMBER(INDEX(Import.PLE,Detalhamento!$E233,Detalhamento!BI$15)),IF(INDEX(Import.PLE,Detalhamento!$E233,Detalhamento!BI$15)&lt;=mediçao,0,OFFSET(Import.PLQ,$A233-1,BI$15-1,1,1)),OFFSET(Import.PLQ,$A233-1,BI$15-1,1,1)),(1-PLE!$AA$28)*OFFSET(Import.PLQ,$A233-1,BI$15-1,1,1))))</f>
        <v>0</v>
      </c>
    </row>
    <row r="234" spans="1:61" ht="20" x14ac:dyDescent="0.2">
      <c r="A234" s="155">
        <v>188</v>
      </c>
      <c r="B234" s="21" t="str">
        <f t="shared" ca="1" si="33"/>
        <v>Serviço</v>
      </c>
      <c r="E234" s="153">
        <f t="shared" ca="1" si="34"/>
        <v>27</v>
      </c>
      <c r="F234" s="154">
        <f t="shared" ca="1" si="35"/>
        <v>270188</v>
      </c>
      <c r="G234" s="154" t="str">
        <f t="shared" ca="1" si="38"/>
        <v>2.9.1.4</v>
      </c>
      <c r="H234" s="182" t="str">
        <f t="shared" ca="1" si="38"/>
        <v>JOELHO 90 GRAUS, PVC, SOLDÁVEL, DN 40MM, INSTALADO EM PRUMADA DE ÁGUA - FORNECIMENTO E INSTALAÇÃO. AF_12/2014</v>
      </c>
      <c r="I234" s="37" t="str">
        <f t="shared" ca="1" si="36"/>
        <v>UN</v>
      </c>
      <c r="J234" s="144">
        <f t="shared" ca="1" si="37"/>
        <v>2</v>
      </c>
      <c r="K234" s="67"/>
      <c r="L234" s="144">
        <f ca="1">IF(L$13="",0,CHOOSE(Detalhamento.OpçãoServiços,OFFSET(Import.PLQ,$A234-1,L$15-1,1,1),IF($E234&lt;&gt;1,IF(ISNUMBER(INDEX(Import.PLE,Detalhamento!$E234,Detalhamento!L$15)),IF(INDEX(Import.PLE,Detalhamento!$E234,Detalhamento!L$15)&lt;=mediçao,OFFSET(Import.PLQ,$A234-1,L$15-1,1,1),0),0),PLE!$AA$28*OFFSET(Import.PLQ,$A234-1,L$15-1,1,1)),IF($E234&lt;&gt;1,IF(ISNUMBER(INDEX(Import.PLE,Detalhamento!$E234,Detalhamento!L$15)),IF(INDEX(Import.PLE,Detalhamento!$E234,Detalhamento!L$15)&lt;=mediçao,0,OFFSET(Import.PLQ,$A234-1,L$15-1,1,1)),OFFSET(Import.PLQ,$A234-1,L$15-1,1,1)),(1-PLE!$AA$28)*OFFSET(Import.PLQ,$A234-1,L$15-1,1,1))))</f>
        <v>2</v>
      </c>
      <c r="M234" s="144">
        <f ca="1">IF(M$13="",0,CHOOSE(Detalhamento.OpçãoServiços,OFFSET(Import.PLQ,$A234-1,M$15-1,1,1),IF($E234&lt;&gt;1,IF(ISNUMBER(INDEX(Import.PLE,Detalhamento!$E234,Detalhamento!M$15)),IF(INDEX(Import.PLE,Detalhamento!$E234,Detalhamento!M$15)&lt;=mediçao,OFFSET(Import.PLQ,$A234-1,M$15-1,1,1),0),0),PLE!$AA$28*OFFSET(Import.PLQ,$A234-1,M$15-1,1,1)),IF($E234&lt;&gt;1,IF(ISNUMBER(INDEX(Import.PLE,Detalhamento!$E234,Detalhamento!M$15)),IF(INDEX(Import.PLE,Detalhamento!$E234,Detalhamento!M$15)&lt;=mediçao,0,OFFSET(Import.PLQ,$A234-1,M$15-1,1,1)),OFFSET(Import.PLQ,$A234-1,M$15-1,1,1)),(1-PLE!$AA$28)*OFFSET(Import.PLQ,$A234-1,M$15-1,1,1))))</f>
        <v>0</v>
      </c>
      <c r="N234" s="144">
        <f ca="1">IF(N$13="",0,CHOOSE(Detalhamento.OpçãoServiços,OFFSET(Import.PLQ,$A234-1,N$15-1,1,1),IF($E234&lt;&gt;1,IF(ISNUMBER(INDEX(Import.PLE,Detalhamento!$E234,Detalhamento!N$15)),IF(INDEX(Import.PLE,Detalhamento!$E234,Detalhamento!N$15)&lt;=mediçao,OFFSET(Import.PLQ,$A234-1,N$15-1,1,1),0),0),PLE!$AA$28*OFFSET(Import.PLQ,$A234-1,N$15-1,1,1)),IF($E234&lt;&gt;1,IF(ISNUMBER(INDEX(Import.PLE,Detalhamento!$E234,Detalhamento!N$15)),IF(INDEX(Import.PLE,Detalhamento!$E234,Detalhamento!N$15)&lt;=mediçao,0,OFFSET(Import.PLQ,$A234-1,N$15-1,1,1)),OFFSET(Import.PLQ,$A234-1,N$15-1,1,1)),(1-PLE!$AA$28)*OFFSET(Import.PLQ,$A234-1,N$15-1,1,1))))</f>
        <v>0</v>
      </c>
      <c r="O234" s="144">
        <f ca="1">IF(O$13="",0,CHOOSE(Detalhamento.OpçãoServiços,OFFSET(Import.PLQ,$A234-1,O$15-1,1,1),IF($E234&lt;&gt;1,IF(ISNUMBER(INDEX(Import.PLE,Detalhamento!$E234,Detalhamento!O$15)),IF(INDEX(Import.PLE,Detalhamento!$E234,Detalhamento!O$15)&lt;=mediçao,OFFSET(Import.PLQ,$A234-1,O$15-1,1,1),0),0),PLE!$AA$28*OFFSET(Import.PLQ,$A234-1,O$15-1,1,1)),IF($E234&lt;&gt;1,IF(ISNUMBER(INDEX(Import.PLE,Detalhamento!$E234,Detalhamento!O$15)),IF(INDEX(Import.PLE,Detalhamento!$E234,Detalhamento!O$15)&lt;=mediçao,0,OFFSET(Import.PLQ,$A234-1,O$15-1,1,1)),OFFSET(Import.PLQ,$A234-1,O$15-1,1,1)),(1-PLE!$AA$28)*OFFSET(Import.PLQ,$A234-1,O$15-1,1,1))))</f>
        <v>0</v>
      </c>
      <c r="P234" s="144">
        <f ca="1">IF(P$13="",0,CHOOSE(Detalhamento.OpçãoServiços,OFFSET(Import.PLQ,$A234-1,P$15-1,1,1),IF($E234&lt;&gt;1,IF(ISNUMBER(INDEX(Import.PLE,Detalhamento!$E234,Detalhamento!P$15)),IF(INDEX(Import.PLE,Detalhamento!$E234,Detalhamento!P$15)&lt;=mediçao,OFFSET(Import.PLQ,$A234-1,P$15-1,1,1),0),0),PLE!$AA$28*OFFSET(Import.PLQ,$A234-1,P$15-1,1,1)),IF($E234&lt;&gt;1,IF(ISNUMBER(INDEX(Import.PLE,Detalhamento!$E234,Detalhamento!P$15)),IF(INDEX(Import.PLE,Detalhamento!$E234,Detalhamento!P$15)&lt;=mediçao,0,OFFSET(Import.PLQ,$A234-1,P$15-1,1,1)),OFFSET(Import.PLQ,$A234-1,P$15-1,1,1)),(1-PLE!$AA$28)*OFFSET(Import.PLQ,$A234-1,P$15-1,1,1))))</f>
        <v>0</v>
      </c>
      <c r="Q234" s="144">
        <f ca="1">IF(Q$13="",0,CHOOSE(Detalhamento.OpçãoServiços,OFFSET(Import.PLQ,$A234-1,Q$15-1,1,1),IF($E234&lt;&gt;1,IF(ISNUMBER(INDEX(Import.PLE,Detalhamento!$E234,Detalhamento!Q$15)),IF(INDEX(Import.PLE,Detalhamento!$E234,Detalhamento!Q$15)&lt;=mediçao,OFFSET(Import.PLQ,$A234-1,Q$15-1,1,1),0),0),PLE!$AA$28*OFFSET(Import.PLQ,$A234-1,Q$15-1,1,1)),IF($E234&lt;&gt;1,IF(ISNUMBER(INDEX(Import.PLE,Detalhamento!$E234,Detalhamento!Q$15)),IF(INDEX(Import.PLE,Detalhamento!$E234,Detalhamento!Q$15)&lt;=mediçao,0,OFFSET(Import.PLQ,$A234-1,Q$15-1,1,1)),OFFSET(Import.PLQ,$A234-1,Q$15-1,1,1)),(1-PLE!$AA$28)*OFFSET(Import.PLQ,$A234-1,Q$15-1,1,1))))</f>
        <v>0</v>
      </c>
      <c r="R234" s="144">
        <f ca="1">IF(R$13="",0,CHOOSE(Detalhamento.OpçãoServiços,OFFSET(Import.PLQ,$A234-1,R$15-1,1,1),IF($E234&lt;&gt;1,IF(ISNUMBER(INDEX(Import.PLE,Detalhamento!$E234,Detalhamento!R$15)),IF(INDEX(Import.PLE,Detalhamento!$E234,Detalhamento!R$15)&lt;=mediçao,OFFSET(Import.PLQ,$A234-1,R$15-1,1,1),0),0),PLE!$AA$28*OFFSET(Import.PLQ,$A234-1,R$15-1,1,1)),IF($E234&lt;&gt;1,IF(ISNUMBER(INDEX(Import.PLE,Detalhamento!$E234,Detalhamento!R$15)),IF(INDEX(Import.PLE,Detalhamento!$E234,Detalhamento!R$15)&lt;=mediçao,0,OFFSET(Import.PLQ,$A234-1,R$15-1,1,1)),OFFSET(Import.PLQ,$A234-1,R$15-1,1,1)),(1-PLE!$AA$28)*OFFSET(Import.PLQ,$A234-1,R$15-1,1,1))))</f>
        <v>0</v>
      </c>
      <c r="S234" s="144">
        <f ca="1">IF(S$13="",0,CHOOSE(Detalhamento.OpçãoServiços,OFFSET(Import.PLQ,$A234-1,S$15-1,1,1),IF($E234&lt;&gt;1,IF(ISNUMBER(INDEX(Import.PLE,Detalhamento!$E234,Detalhamento!S$15)),IF(INDEX(Import.PLE,Detalhamento!$E234,Detalhamento!S$15)&lt;=mediçao,OFFSET(Import.PLQ,$A234-1,S$15-1,1,1),0),0),PLE!$AA$28*OFFSET(Import.PLQ,$A234-1,S$15-1,1,1)),IF($E234&lt;&gt;1,IF(ISNUMBER(INDEX(Import.PLE,Detalhamento!$E234,Detalhamento!S$15)),IF(INDEX(Import.PLE,Detalhamento!$E234,Detalhamento!S$15)&lt;=mediçao,0,OFFSET(Import.PLQ,$A234-1,S$15-1,1,1)),OFFSET(Import.PLQ,$A234-1,S$15-1,1,1)),(1-PLE!$AA$28)*OFFSET(Import.PLQ,$A234-1,S$15-1,1,1))))</f>
        <v>0</v>
      </c>
      <c r="T234" s="144">
        <f ca="1">IF(T$13="",0,CHOOSE(Detalhamento.OpçãoServiços,OFFSET(Import.PLQ,$A234-1,T$15-1,1,1),IF($E234&lt;&gt;1,IF(ISNUMBER(INDEX(Import.PLE,Detalhamento!$E234,Detalhamento!T$15)),IF(INDEX(Import.PLE,Detalhamento!$E234,Detalhamento!T$15)&lt;=mediçao,OFFSET(Import.PLQ,$A234-1,T$15-1,1,1),0),0),PLE!$AA$28*OFFSET(Import.PLQ,$A234-1,T$15-1,1,1)),IF($E234&lt;&gt;1,IF(ISNUMBER(INDEX(Import.PLE,Detalhamento!$E234,Detalhamento!T$15)),IF(INDEX(Import.PLE,Detalhamento!$E234,Detalhamento!T$15)&lt;=mediçao,0,OFFSET(Import.PLQ,$A234-1,T$15-1,1,1)),OFFSET(Import.PLQ,$A234-1,T$15-1,1,1)),(1-PLE!$AA$28)*OFFSET(Import.PLQ,$A234-1,T$15-1,1,1))))</f>
        <v>0</v>
      </c>
      <c r="U234" s="144">
        <f ca="1">IF(U$13="",0,CHOOSE(Detalhamento.OpçãoServiços,OFFSET(Import.PLQ,$A234-1,U$15-1,1,1),IF($E234&lt;&gt;1,IF(ISNUMBER(INDEX(Import.PLE,Detalhamento!$E234,Detalhamento!U$15)),IF(INDEX(Import.PLE,Detalhamento!$E234,Detalhamento!U$15)&lt;=mediçao,OFFSET(Import.PLQ,$A234-1,U$15-1,1,1),0),0),PLE!$AA$28*OFFSET(Import.PLQ,$A234-1,U$15-1,1,1)),IF($E234&lt;&gt;1,IF(ISNUMBER(INDEX(Import.PLE,Detalhamento!$E234,Detalhamento!U$15)),IF(INDEX(Import.PLE,Detalhamento!$E234,Detalhamento!U$15)&lt;=mediçao,0,OFFSET(Import.PLQ,$A234-1,U$15-1,1,1)),OFFSET(Import.PLQ,$A234-1,U$15-1,1,1)),(1-PLE!$AA$28)*OFFSET(Import.PLQ,$A234-1,U$15-1,1,1))))</f>
        <v>0</v>
      </c>
      <c r="V234" s="144">
        <f ca="1">IF(V$13="",0,CHOOSE(Detalhamento.OpçãoServiços,OFFSET(Import.PLQ,$A234-1,V$15-1,1,1),IF($E234&lt;&gt;1,IF(ISNUMBER(INDEX(Import.PLE,Detalhamento!$E234,Detalhamento!V$15)),IF(INDEX(Import.PLE,Detalhamento!$E234,Detalhamento!V$15)&lt;=mediçao,OFFSET(Import.PLQ,$A234-1,V$15-1,1,1),0),0),PLE!$AA$28*OFFSET(Import.PLQ,$A234-1,V$15-1,1,1)),IF($E234&lt;&gt;1,IF(ISNUMBER(INDEX(Import.PLE,Detalhamento!$E234,Detalhamento!V$15)),IF(INDEX(Import.PLE,Detalhamento!$E234,Detalhamento!V$15)&lt;=mediçao,0,OFFSET(Import.PLQ,$A234-1,V$15-1,1,1)),OFFSET(Import.PLQ,$A234-1,V$15-1,1,1)),(1-PLE!$AA$28)*OFFSET(Import.PLQ,$A234-1,V$15-1,1,1))))</f>
        <v>0</v>
      </c>
      <c r="W234" s="144">
        <f ca="1">IF(W$13="",0,CHOOSE(Detalhamento.OpçãoServiços,OFFSET(Import.PLQ,$A234-1,W$15-1,1,1),IF($E234&lt;&gt;1,IF(ISNUMBER(INDEX(Import.PLE,Detalhamento!$E234,Detalhamento!W$15)),IF(INDEX(Import.PLE,Detalhamento!$E234,Detalhamento!W$15)&lt;=mediçao,OFFSET(Import.PLQ,$A234-1,W$15-1,1,1),0),0),PLE!$AA$28*OFFSET(Import.PLQ,$A234-1,W$15-1,1,1)),IF($E234&lt;&gt;1,IF(ISNUMBER(INDEX(Import.PLE,Detalhamento!$E234,Detalhamento!W$15)),IF(INDEX(Import.PLE,Detalhamento!$E234,Detalhamento!W$15)&lt;=mediçao,0,OFFSET(Import.PLQ,$A234-1,W$15-1,1,1)),OFFSET(Import.PLQ,$A234-1,W$15-1,1,1)),(1-PLE!$AA$28)*OFFSET(Import.PLQ,$A234-1,W$15-1,1,1))))</f>
        <v>0</v>
      </c>
      <c r="X234" s="144">
        <f ca="1">IF(X$13="",0,CHOOSE(Detalhamento.OpçãoServiços,OFFSET(Import.PLQ,$A234-1,X$15-1,1,1),IF($E234&lt;&gt;1,IF(ISNUMBER(INDEX(Import.PLE,Detalhamento!$E234,Detalhamento!X$15)),IF(INDEX(Import.PLE,Detalhamento!$E234,Detalhamento!X$15)&lt;=mediçao,OFFSET(Import.PLQ,$A234-1,X$15-1,1,1),0),0),PLE!$AA$28*OFFSET(Import.PLQ,$A234-1,X$15-1,1,1)),IF($E234&lt;&gt;1,IF(ISNUMBER(INDEX(Import.PLE,Detalhamento!$E234,Detalhamento!X$15)),IF(INDEX(Import.PLE,Detalhamento!$E234,Detalhamento!X$15)&lt;=mediçao,0,OFFSET(Import.PLQ,$A234-1,X$15-1,1,1)),OFFSET(Import.PLQ,$A234-1,X$15-1,1,1)),(1-PLE!$AA$28)*OFFSET(Import.PLQ,$A234-1,X$15-1,1,1))))</f>
        <v>0</v>
      </c>
      <c r="Y234" s="144">
        <f ca="1">IF(Y$13="",0,CHOOSE(Detalhamento.OpçãoServiços,OFFSET(Import.PLQ,$A234-1,Y$15-1,1,1),IF($E234&lt;&gt;1,IF(ISNUMBER(INDEX(Import.PLE,Detalhamento!$E234,Detalhamento!Y$15)),IF(INDEX(Import.PLE,Detalhamento!$E234,Detalhamento!Y$15)&lt;=mediçao,OFFSET(Import.PLQ,$A234-1,Y$15-1,1,1),0),0),PLE!$AA$28*OFFSET(Import.PLQ,$A234-1,Y$15-1,1,1)),IF($E234&lt;&gt;1,IF(ISNUMBER(INDEX(Import.PLE,Detalhamento!$E234,Detalhamento!Y$15)),IF(INDEX(Import.PLE,Detalhamento!$E234,Detalhamento!Y$15)&lt;=mediçao,0,OFFSET(Import.PLQ,$A234-1,Y$15-1,1,1)),OFFSET(Import.PLQ,$A234-1,Y$15-1,1,1)),(1-PLE!$AA$28)*OFFSET(Import.PLQ,$A234-1,Y$15-1,1,1))))</f>
        <v>0</v>
      </c>
      <c r="Z234" s="144">
        <f ca="1">IF(Z$13="",0,CHOOSE(Detalhamento.OpçãoServiços,OFFSET(Import.PLQ,$A234-1,Z$15-1,1,1),IF($E234&lt;&gt;1,IF(ISNUMBER(INDEX(Import.PLE,Detalhamento!$E234,Detalhamento!Z$15)),IF(INDEX(Import.PLE,Detalhamento!$E234,Detalhamento!Z$15)&lt;=mediçao,OFFSET(Import.PLQ,$A234-1,Z$15-1,1,1),0),0),PLE!$AA$28*OFFSET(Import.PLQ,$A234-1,Z$15-1,1,1)),IF($E234&lt;&gt;1,IF(ISNUMBER(INDEX(Import.PLE,Detalhamento!$E234,Detalhamento!Z$15)),IF(INDEX(Import.PLE,Detalhamento!$E234,Detalhamento!Z$15)&lt;=mediçao,0,OFFSET(Import.PLQ,$A234-1,Z$15-1,1,1)),OFFSET(Import.PLQ,$A234-1,Z$15-1,1,1)),(1-PLE!$AA$28)*OFFSET(Import.PLQ,$A234-1,Z$15-1,1,1))))</f>
        <v>0</v>
      </c>
      <c r="AA234" s="144">
        <f ca="1">IF(AA$13="",0,CHOOSE(Detalhamento.OpçãoServiços,OFFSET(Import.PLQ,$A234-1,AA$15-1,1,1),IF($E234&lt;&gt;1,IF(ISNUMBER(INDEX(Import.PLE,Detalhamento!$E234,Detalhamento!AA$15)),IF(INDEX(Import.PLE,Detalhamento!$E234,Detalhamento!AA$15)&lt;=mediçao,OFFSET(Import.PLQ,$A234-1,AA$15-1,1,1),0),0),PLE!$AA$28*OFFSET(Import.PLQ,$A234-1,AA$15-1,1,1)),IF($E234&lt;&gt;1,IF(ISNUMBER(INDEX(Import.PLE,Detalhamento!$E234,Detalhamento!AA$15)),IF(INDEX(Import.PLE,Detalhamento!$E234,Detalhamento!AA$15)&lt;=mediçao,0,OFFSET(Import.PLQ,$A234-1,AA$15-1,1,1)),OFFSET(Import.PLQ,$A234-1,AA$15-1,1,1)),(1-PLE!$AA$28)*OFFSET(Import.PLQ,$A234-1,AA$15-1,1,1))))</f>
        <v>0</v>
      </c>
      <c r="AB234" s="144">
        <f ca="1">IF(AB$13="",0,CHOOSE(Detalhamento.OpçãoServiços,OFFSET(Import.PLQ,$A234-1,AB$15-1,1,1),IF($E234&lt;&gt;1,IF(ISNUMBER(INDEX(Import.PLE,Detalhamento!$E234,Detalhamento!AB$15)),IF(INDEX(Import.PLE,Detalhamento!$E234,Detalhamento!AB$15)&lt;=mediçao,OFFSET(Import.PLQ,$A234-1,AB$15-1,1,1),0),0),PLE!$AA$28*OFFSET(Import.PLQ,$A234-1,AB$15-1,1,1)),IF($E234&lt;&gt;1,IF(ISNUMBER(INDEX(Import.PLE,Detalhamento!$E234,Detalhamento!AB$15)),IF(INDEX(Import.PLE,Detalhamento!$E234,Detalhamento!AB$15)&lt;=mediçao,0,OFFSET(Import.PLQ,$A234-1,AB$15-1,1,1)),OFFSET(Import.PLQ,$A234-1,AB$15-1,1,1)),(1-PLE!$AA$28)*OFFSET(Import.PLQ,$A234-1,AB$15-1,1,1))))</f>
        <v>0</v>
      </c>
      <c r="AC234" s="144">
        <f ca="1">IF(AC$13="",0,CHOOSE(Detalhamento.OpçãoServiços,OFFSET(Import.PLQ,$A234-1,AC$15-1,1,1),IF($E234&lt;&gt;1,IF(ISNUMBER(INDEX(Import.PLE,Detalhamento!$E234,Detalhamento!AC$15)),IF(INDEX(Import.PLE,Detalhamento!$E234,Detalhamento!AC$15)&lt;=mediçao,OFFSET(Import.PLQ,$A234-1,AC$15-1,1,1),0),0),PLE!$AA$28*OFFSET(Import.PLQ,$A234-1,AC$15-1,1,1)),IF($E234&lt;&gt;1,IF(ISNUMBER(INDEX(Import.PLE,Detalhamento!$E234,Detalhamento!AC$15)),IF(INDEX(Import.PLE,Detalhamento!$E234,Detalhamento!AC$15)&lt;=mediçao,0,OFFSET(Import.PLQ,$A234-1,AC$15-1,1,1)),OFFSET(Import.PLQ,$A234-1,AC$15-1,1,1)),(1-PLE!$AA$28)*OFFSET(Import.PLQ,$A234-1,AC$15-1,1,1))))</f>
        <v>0</v>
      </c>
      <c r="AD234" s="144">
        <f ca="1">IF(AD$13="",0,CHOOSE(Detalhamento.OpçãoServiços,OFFSET(Import.PLQ,$A234-1,AD$15-1,1,1),IF($E234&lt;&gt;1,IF(ISNUMBER(INDEX(Import.PLE,Detalhamento!$E234,Detalhamento!AD$15)),IF(INDEX(Import.PLE,Detalhamento!$E234,Detalhamento!AD$15)&lt;=mediçao,OFFSET(Import.PLQ,$A234-1,AD$15-1,1,1),0),0),PLE!$AA$28*OFFSET(Import.PLQ,$A234-1,AD$15-1,1,1)),IF($E234&lt;&gt;1,IF(ISNUMBER(INDEX(Import.PLE,Detalhamento!$E234,Detalhamento!AD$15)),IF(INDEX(Import.PLE,Detalhamento!$E234,Detalhamento!AD$15)&lt;=mediçao,0,OFFSET(Import.PLQ,$A234-1,AD$15-1,1,1)),OFFSET(Import.PLQ,$A234-1,AD$15-1,1,1)),(1-PLE!$AA$28)*OFFSET(Import.PLQ,$A234-1,AD$15-1,1,1))))</f>
        <v>0</v>
      </c>
      <c r="AE234" s="144">
        <f ca="1">IF(AE$13="",0,CHOOSE(Detalhamento.OpçãoServiços,OFFSET(Import.PLQ,$A234-1,AE$15-1,1,1),IF($E234&lt;&gt;1,IF(ISNUMBER(INDEX(Import.PLE,Detalhamento!$E234,Detalhamento!AE$15)),IF(INDEX(Import.PLE,Detalhamento!$E234,Detalhamento!AE$15)&lt;=mediçao,OFFSET(Import.PLQ,$A234-1,AE$15-1,1,1),0),0),PLE!$AA$28*OFFSET(Import.PLQ,$A234-1,AE$15-1,1,1)),IF($E234&lt;&gt;1,IF(ISNUMBER(INDEX(Import.PLE,Detalhamento!$E234,Detalhamento!AE$15)),IF(INDEX(Import.PLE,Detalhamento!$E234,Detalhamento!AE$15)&lt;=mediçao,0,OFFSET(Import.PLQ,$A234-1,AE$15-1,1,1)),OFFSET(Import.PLQ,$A234-1,AE$15-1,1,1)),(1-PLE!$AA$28)*OFFSET(Import.PLQ,$A234-1,AE$15-1,1,1))))</f>
        <v>0</v>
      </c>
      <c r="AF234" s="144">
        <f ca="1">IF(AF$13="",0,CHOOSE(Detalhamento.OpçãoServiços,OFFSET(Import.PLQ,$A234-1,AF$15-1,1,1),IF($E234&lt;&gt;1,IF(ISNUMBER(INDEX(Import.PLE,Detalhamento!$E234,Detalhamento!AF$15)),IF(INDEX(Import.PLE,Detalhamento!$E234,Detalhamento!AF$15)&lt;=mediçao,OFFSET(Import.PLQ,$A234-1,AF$15-1,1,1),0),0),PLE!$AA$28*OFFSET(Import.PLQ,$A234-1,AF$15-1,1,1)),IF($E234&lt;&gt;1,IF(ISNUMBER(INDEX(Import.PLE,Detalhamento!$E234,Detalhamento!AF$15)),IF(INDEX(Import.PLE,Detalhamento!$E234,Detalhamento!AF$15)&lt;=mediçao,0,OFFSET(Import.PLQ,$A234-1,AF$15-1,1,1)),OFFSET(Import.PLQ,$A234-1,AF$15-1,1,1)),(1-PLE!$AA$28)*OFFSET(Import.PLQ,$A234-1,AF$15-1,1,1))))</f>
        <v>0</v>
      </c>
      <c r="AG234" s="144">
        <f ca="1">IF(AG$13="",0,CHOOSE(Detalhamento.OpçãoServiços,OFFSET(Import.PLQ,$A234-1,AG$15-1,1,1),IF($E234&lt;&gt;1,IF(ISNUMBER(INDEX(Import.PLE,Detalhamento!$E234,Detalhamento!AG$15)),IF(INDEX(Import.PLE,Detalhamento!$E234,Detalhamento!AG$15)&lt;=mediçao,OFFSET(Import.PLQ,$A234-1,AG$15-1,1,1),0),0),PLE!$AA$28*OFFSET(Import.PLQ,$A234-1,AG$15-1,1,1)),IF($E234&lt;&gt;1,IF(ISNUMBER(INDEX(Import.PLE,Detalhamento!$E234,Detalhamento!AG$15)),IF(INDEX(Import.PLE,Detalhamento!$E234,Detalhamento!AG$15)&lt;=mediçao,0,OFFSET(Import.PLQ,$A234-1,AG$15-1,1,1)),OFFSET(Import.PLQ,$A234-1,AG$15-1,1,1)),(1-PLE!$AA$28)*OFFSET(Import.PLQ,$A234-1,AG$15-1,1,1))))</f>
        <v>0</v>
      </c>
      <c r="AH234" s="144">
        <f ca="1">IF(AH$13="",0,CHOOSE(Detalhamento.OpçãoServiços,OFFSET(Import.PLQ,$A234-1,AH$15-1,1,1),IF($E234&lt;&gt;1,IF(ISNUMBER(INDEX(Import.PLE,Detalhamento!$E234,Detalhamento!AH$15)),IF(INDEX(Import.PLE,Detalhamento!$E234,Detalhamento!AH$15)&lt;=mediçao,OFFSET(Import.PLQ,$A234-1,AH$15-1,1,1),0),0),PLE!$AA$28*OFFSET(Import.PLQ,$A234-1,AH$15-1,1,1)),IF($E234&lt;&gt;1,IF(ISNUMBER(INDEX(Import.PLE,Detalhamento!$E234,Detalhamento!AH$15)),IF(INDEX(Import.PLE,Detalhamento!$E234,Detalhamento!AH$15)&lt;=mediçao,0,OFFSET(Import.PLQ,$A234-1,AH$15-1,1,1)),OFFSET(Import.PLQ,$A234-1,AH$15-1,1,1)),(1-PLE!$AA$28)*OFFSET(Import.PLQ,$A234-1,AH$15-1,1,1))))</f>
        <v>0</v>
      </c>
      <c r="AI234" s="144">
        <f ca="1">IF(AI$13="",0,CHOOSE(Detalhamento.OpçãoServiços,OFFSET(Import.PLQ,$A234-1,AI$15-1,1,1),IF($E234&lt;&gt;1,IF(ISNUMBER(INDEX(Import.PLE,Detalhamento!$E234,Detalhamento!AI$15)),IF(INDEX(Import.PLE,Detalhamento!$E234,Detalhamento!AI$15)&lt;=mediçao,OFFSET(Import.PLQ,$A234-1,AI$15-1,1,1),0),0),PLE!$AA$28*OFFSET(Import.PLQ,$A234-1,AI$15-1,1,1)),IF($E234&lt;&gt;1,IF(ISNUMBER(INDEX(Import.PLE,Detalhamento!$E234,Detalhamento!AI$15)),IF(INDEX(Import.PLE,Detalhamento!$E234,Detalhamento!AI$15)&lt;=mediçao,0,OFFSET(Import.PLQ,$A234-1,AI$15-1,1,1)),OFFSET(Import.PLQ,$A234-1,AI$15-1,1,1)),(1-PLE!$AA$28)*OFFSET(Import.PLQ,$A234-1,AI$15-1,1,1))))</f>
        <v>0</v>
      </c>
      <c r="AJ234" s="144">
        <f ca="1">IF(AJ$13="",0,CHOOSE(Detalhamento.OpçãoServiços,OFFSET(Import.PLQ,$A234-1,AJ$15-1,1,1),IF($E234&lt;&gt;1,IF(ISNUMBER(INDEX(Import.PLE,Detalhamento!$E234,Detalhamento!AJ$15)),IF(INDEX(Import.PLE,Detalhamento!$E234,Detalhamento!AJ$15)&lt;=mediçao,OFFSET(Import.PLQ,$A234-1,AJ$15-1,1,1),0),0),PLE!$AA$28*OFFSET(Import.PLQ,$A234-1,AJ$15-1,1,1)),IF($E234&lt;&gt;1,IF(ISNUMBER(INDEX(Import.PLE,Detalhamento!$E234,Detalhamento!AJ$15)),IF(INDEX(Import.PLE,Detalhamento!$E234,Detalhamento!AJ$15)&lt;=mediçao,0,OFFSET(Import.PLQ,$A234-1,AJ$15-1,1,1)),OFFSET(Import.PLQ,$A234-1,AJ$15-1,1,1)),(1-PLE!$AA$28)*OFFSET(Import.PLQ,$A234-1,AJ$15-1,1,1))))</f>
        <v>0</v>
      </c>
      <c r="AK234" s="144">
        <f ca="1">IF(AK$13="",0,CHOOSE(Detalhamento.OpçãoServiços,OFFSET(Import.PLQ,$A234-1,AK$15-1,1,1),IF($E234&lt;&gt;1,IF(ISNUMBER(INDEX(Import.PLE,Detalhamento!$E234,Detalhamento!AK$15)),IF(INDEX(Import.PLE,Detalhamento!$E234,Detalhamento!AK$15)&lt;=mediçao,OFFSET(Import.PLQ,$A234-1,AK$15-1,1,1),0),0),PLE!$AA$28*OFFSET(Import.PLQ,$A234-1,AK$15-1,1,1)),IF($E234&lt;&gt;1,IF(ISNUMBER(INDEX(Import.PLE,Detalhamento!$E234,Detalhamento!AK$15)),IF(INDEX(Import.PLE,Detalhamento!$E234,Detalhamento!AK$15)&lt;=mediçao,0,OFFSET(Import.PLQ,$A234-1,AK$15-1,1,1)),OFFSET(Import.PLQ,$A234-1,AK$15-1,1,1)),(1-PLE!$AA$28)*OFFSET(Import.PLQ,$A234-1,AK$15-1,1,1))))</f>
        <v>0</v>
      </c>
      <c r="AL234" s="144">
        <f ca="1">IF(AL$13="",0,CHOOSE(Detalhamento.OpçãoServiços,OFFSET(Import.PLQ,$A234-1,AL$15-1,1,1),IF($E234&lt;&gt;1,IF(ISNUMBER(INDEX(Import.PLE,Detalhamento!$E234,Detalhamento!AL$15)),IF(INDEX(Import.PLE,Detalhamento!$E234,Detalhamento!AL$15)&lt;=mediçao,OFFSET(Import.PLQ,$A234-1,AL$15-1,1,1),0),0),PLE!$AA$28*OFFSET(Import.PLQ,$A234-1,AL$15-1,1,1)),IF($E234&lt;&gt;1,IF(ISNUMBER(INDEX(Import.PLE,Detalhamento!$E234,Detalhamento!AL$15)),IF(INDEX(Import.PLE,Detalhamento!$E234,Detalhamento!AL$15)&lt;=mediçao,0,OFFSET(Import.PLQ,$A234-1,AL$15-1,1,1)),OFFSET(Import.PLQ,$A234-1,AL$15-1,1,1)),(1-PLE!$AA$28)*OFFSET(Import.PLQ,$A234-1,AL$15-1,1,1))))</f>
        <v>0</v>
      </c>
      <c r="AM234" s="144">
        <f ca="1">IF(AM$13="",0,CHOOSE(Detalhamento.OpçãoServiços,OFFSET(Import.PLQ,$A234-1,AM$15-1,1,1),IF($E234&lt;&gt;1,IF(ISNUMBER(INDEX(Import.PLE,Detalhamento!$E234,Detalhamento!AM$15)),IF(INDEX(Import.PLE,Detalhamento!$E234,Detalhamento!AM$15)&lt;=mediçao,OFFSET(Import.PLQ,$A234-1,AM$15-1,1,1),0),0),PLE!$AA$28*OFFSET(Import.PLQ,$A234-1,AM$15-1,1,1)),IF($E234&lt;&gt;1,IF(ISNUMBER(INDEX(Import.PLE,Detalhamento!$E234,Detalhamento!AM$15)),IF(INDEX(Import.PLE,Detalhamento!$E234,Detalhamento!AM$15)&lt;=mediçao,0,OFFSET(Import.PLQ,$A234-1,AM$15-1,1,1)),OFFSET(Import.PLQ,$A234-1,AM$15-1,1,1)),(1-PLE!$AA$28)*OFFSET(Import.PLQ,$A234-1,AM$15-1,1,1))))</f>
        <v>0</v>
      </c>
      <c r="AN234" s="144">
        <f ca="1">IF(AN$13="",0,CHOOSE(Detalhamento.OpçãoServiços,OFFSET(Import.PLQ,$A234-1,AN$15-1,1,1),IF($E234&lt;&gt;1,IF(ISNUMBER(INDEX(Import.PLE,Detalhamento!$E234,Detalhamento!AN$15)),IF(INDEX(Import.PLE,Detalhamento!$E234,Detalhamento!AN$15)&lt;=mediçao,OFFSET(Import.PLQ,$A234-1,AN$15-1,1,1),0),0),PLE!$AA$28*OFFSET(Import.PLQ,$A234-1,AN$15-1,1,1)),IF($E234&lt;&gt;1,IF(ISNUMBER(INDEX(Import.PLE,Detalhamento!$E234,Detalhamento!AN$15)),IF(INDEX(Import.PLE,Detalhamento!$E234,Detalhamento!AN$15)&lt;=mediçao,0,OFFSET(Import.PLQ,$A234-1,AN$15-1,1,1)),OFFSET(Import.PLQ,$A234-1,AN$15-1,1,1)),(1-PLE!$AA$28)*OFFSET(Import.PLQ,$A234-1,AN$15-1,1,1))))</f>
        <v>0</v>
      </c>
      <c r="AO234" s="144">
        <f ca="1">IF(AO$13="",0,CHOOSE(Detalhamento.OpçãoServiços,OFFSET(Import.PLQ,$A234-1,AO$15-1,1,1),IF($E234&lt;&gt;1,IF(ISNUMBER(INDEX(Import.PLE,Detalhamento!$E234,Detalhamento!AO$15)),IF(INDEX(Import.PLE,Detalhamento!$E234,Detalhamento!AO$15)&lt;=mediçao,OFFSET(Import.PLQ,$A234-1,AO$15-1,1,1),0),0),PLE!$AA$28*OFFSET(Import.PLQ,$A234-1,AO$15-1,1,1)),IF($E234&lt;&gt;1,IF(ISNUMBER(INDEX(Import.PLE,Detalhamento!$E234,Detalhamento!AO$15)),IF(INDEX(Import.PLE,Detalhamento!$E234,Detalhamento!AO$15)&lt;=mediçao,0,OFFSET(Import.PLQ,$A234-1,AO$15-1,1,1)),OFFSET(Import.PLQ,$A234-1,AO$15-1,1,1)),(1-PLE!$AA$28)*OFFSET(Import.PLQ,$A234-1,AO$15-1,1,1))))</f>
        <v>0</v>
      </c>
      <c r="AP234" s="144">
        <f ca="1">IF(AP$13="",0,CHOOSE(Detalhamento.OpçãoServiços,OFFSET(Import.PLQ,$A234-1,AP$15-1,1,1),IF($E234&lt;&gt;1,IF(ISNUMBER(INDEX(Import.PLE,Detalhamento!$E234,Detalhamento!AP$15)),IF(INDEX(Import.PLE,Detalhamento!$E234,Detalhamento!AP$15)&lt;=mediçao,OFFSET(Import.PLQ,$A234-1,AP$15-1,1,1),0),0),PLE!$AA$28*OFFSET(Import.PLQ,$A234-1,AP$15-1,1,1)),IF($E234&lt;&gt;1,IF(ISNUMBER(INDEX(Import.PLE,Detalhamento!$E234,Detalhamento!AP$15)),IF(INDEX(Import.PLE,Detalhamento!$E234,Detalhamento!AP$15)&lt;=mediçao,0,OFFSET(Import.PLQ,$A234-1,AP$15-1,1,1)),OFFSET(Import.PLQ,$A234-1,AP$15-1,1,1)),(1-PLE!$AA$28)*OFFSET(Import.PLQ,$A234-1,AP$15-1,1,1))))</f>
        <v>0</v>
      </c>
      <c r="AQ234" s="144">
        <f ca="1">IF(AQ$13="",0,CHOOSE(Detalhamento.OpçãoServiços,OFFSET(Import.PLQ,$A234-1,AQ$15-1,1,1),IF($E234&lt;&gt;1,IF(ISNUMBER(INDEX(Import.PLE,Detalhamento!$E234,Detalhamento!AQ$15)),IF(INDEX(Import.PLE,Detalhamento!$E234,Detalhamento!AQ$15)&lt;=mediçao,OFFSET(Import.PLQ,$A234-1,AQ$15-1,1,1),0),0),PLE!$AA$28*OFFSET(Import.PLQ,$A234-1,AQ$15-1,1,1)),IF($E234&lt;&gt;1,IF(ISNUMBER(INDEX(Import.PLE,Detalhamento!$E234,Detalhamento!AQ$15)),IF(INDEX(Import.PLE,Detalhamento!$E234,Detalhamento!AQ$15)&lt;=mediçao,0,OFFSET(Import.PLQ,$A234-1,AQ$15-1,1,1)),OFFSET(Import.PLQ,$A234-1,AQ$15-1,1,1)),(1-PLE!$AA$28)*OFFSET(Import.PLQ,$A234-1,AQ$15-1,1,1))))</f>
        <v>0</v>
      </c>
      <c r="AR234" s="144">
        <f ca="1">IF(AR$13="",0,CHOOSE(Detalhamento.OpçãoServiços,OFFSET(Import.PLQ,$A234-1,AR$15-1,1,1),IF($E234&lt;&gt;1,IF(ISNUMBER(INDEX(Import.PLE,Detalhamento!$E234,Detalhamento!AR$15)),IF(INDEX(Import.PLE,Detalhamento!$E234,Detalhamento!AR$15)&lt;=mediçao,OFFSET(Import.PLQ,$A234-1,AR$15-1,1,1),0),0),PLE!$AA$28*OFFSET(Import.PLQ,$A234-1,AR$15-1,1,1)),IF($E234&lt;&gt;1,IF(ISNUMBER(INDEX(Import.PLE,Detalhamento!$E234,Detalhamento!AR$15)),IF(INDEX(Import.PLE,Detalhamento!$E234,Detalhamento!AR$15)&lt;=mediçao,0,OFFSET(Import.PLQ,$A234-1,AR$15-1,1,1)),OFFSET(Import.PLQ,$A234-1,AR$15-1,1,1)),(1-PLE!$AA$28)*OFFSET(Import.PLQ,$A234-1,AR$15-1,1,1))))</f>
        <v>0</v>
      </c>
      <c r="AS234" s="144">
        <f ca="1">IF(AS$13="",0,CHOOSE(Detalhamento.OpçãoServiços,OFFSET(Import.PLQ,$A234-1,AS$15-1,1,1),IF($E234&lt;&gt;1,IF(ISNUMBER(INDEX(Import.PLE,Detalhamento!$E234,Detalhamento!AS$15)),IF(INDEX(Import.PLE,Detalhamento!$E234,Detalhamento!AS$15)&lt;=mediçao,OFFSET(Import.PLQ,$A234-1,AS$15-1,1,1),0),0),PLE!$AA$28*OFFSET(Import.PLQ,$A234-1,AS$15-1,1,1)),IF($E234&lt;&gt;1,IF(ISNUMBER(INDEX(Import.PLE,Detalhamento!$E234,Detalhamento!AS$15)),IF(INDEX(Import.PLE,Detalhamento!$E234,Detalhamento!AS$15)&lt;=mediçao,0,OFFSET(Import.PLQ,$A234-1,AS$15-1,1,1)),OFFSET(Import.PLQ,$A234-1,AS$15-1,1,1)),(1-PLE!$AA$28)*OFFSET(Import.PLQ,$A234-1,AS$15-1,1,1))))</f>
        <v>0</v>
      </c>
      <c r="AT234" s="144">
        <f ca="1">IF(AT$13="",0,CHOOSE(Detalhamento.OpçãoServiços,OFFSET(Import.PLQ,$A234-1,AT$15-1,1,1),IF($E234&lt;&gt;1,IF(ISNUMBER(INDEX(Import.PLE,Detalhamento!$E234,Detalhamento!AT$15)),IF(INDEX(Import.PLE,Detalhamento!$E234,Detalhamento!AT$15)&lt;=mediçao,OFFSET(Import.PLQ,$A234-1,AT$15-1,1,1),0),0),PLE!$AA$28*OFFSET(Import.PLQ,$A234-1,AT$15-1,1,1)),IF($E234&lt;&gt;1,IF(ISNUMBER(INDEX(Import.PLE,Detalhamento!$E234,Detalhamento!AT$15)),IF(INDEX(Import.PLE,Detalhamento!$E234,Detalhamento!AT$15)&lt;=mediçao,0,OFFSET(Import.PLQ,$A234-1,AT$15-1,1,1)),OFFSET(Import.PLQ,$A234-1,AT$15-1,1,1)),(1-PLE!$AA$28)*OFFSET(Import.PLQ,$A234-1,AT$15-1,1,1))))</f>
        <v>0</v>
      </c>
      <c r="AU234" s="144">
        <f ca="1">IF(AU$13="",0,CHOOSE(Detalhamento.OpçãoServiços,OFFSET(Import.PLQ,$A234-1,AU$15-1,1,1),IF($E234&lt;&gt;1,IF(ISNUMBER(INDEX(Import.PLE,Detalhamento!$E234,Detalhamento!AU$15)),IF(INDEX(Import.PLE,Detalhamento!$E234,Detalhamento!AU$15)&lt;=mediçao,OFFSET(Import.PLQ,$A234-1,AU$15-1,1,1),0),0),PLE!$AA$28*OFFSET(Import.PLQ,$A234-1,AU$15-1,1,1)),IF($E234&lt;&gt;1,IF(ISNUMBER(INDEX(Import.PLE,Detalhamento!$E234,Detalhamento!AU$15)),IF(INDEX(Import.PLE,Detalhamento!$E234,Detalhamento!AU$15)&lt;=mediçao,0,OFFSET(Import.PLQ,$A234-1,AU$15-1,1,1)),OFFSET(Import.PLQ,$A234-1,AU$15-1,1,1)),(1-PLE!$AA$28)*OFFSET(Import.PLQ,$A234-1,AU$15-1,1,1))))</f>
        <v>0</v>
      </c>
      <c r="AV234" s="144">
        <f ca="1">IF(AV$13="",0,CHOOSE(Detalhamento.OpçãoServiços,OFFSET(Import.PLQ,$A234-1,AV$15-1,1,1),IF($E234&lt;&gt;1,IF(ISNUMBER(INDEX(Import.PLE,Detalhamento!$E234,Detalhamento!AV$15)),IF(INDEX(Import.PLE,Detalhamento!$E234,Detalhamento!AV$15)&lt;=mediçao,OFFSET(Import.PLQ,$A234-1,AV$15-1,1,1),0),0),PLE!$AA$28*OFFSET(Import.PLQ,$A234-1,AV$15-1,1,1)),IF($E234&lt;&gt;1,IF(ISNUMBER(INDEX(Import.PLE,Detalhamento!$E234,Detalhamento!AV$15)),IF(INDEX(Import.PLE,Detalhamento!$E234,Detalhamento!AV$15)&lt;=mediçao,0,OFFSET(Import.PLQ,$A234-1,AV$15-1,1,1)),OFFSET(Import.PLQ,$A234-1,AV$15-1,1,1)),(1-PLE!$AA$28)*OFFSET(Import.PLQ,$A234-1,AV$15-1,1,1))))</f>
        <v>0</v>
      </c>
      <c r="AW234" s="144">
        <f ca="1">IF(AW$13="",0,CHOOSE(Detalhamento.OpçãoServiços,OFFSET(Import.PLQ,$A234-1,AW$15-1,1,1),IF($E234&lt;&gt;1,IF(ISNUMBER(INDEX(Import.PLE,Detalhamento!$E234,Detalhamento!AW$15)),IF(INDEX(Import.PLE,Detalhamento!$E234,Detalhamento!AW$15)&lt;=mediçao,OFFSET(Import.PLQ,$A234-1,AW$15-1,1,1),0),0),PLE!$AA$28*OFFSET(Import.PLQ,$A234-1,AW$15-1,1,1)),IF($E234&lt;&gt;1,IF(ISNUMBER(INDEX(Import.PLE,Detalhamento!$E234,Detalhamento!AW$15)),IF(INDEX(Import.PLE,Detalhamento!$E234,Detalhamento!AW$15)&lt;=mediçao,0,OFFSET(Import.PLQ,$A234-1,AW$15-1,1,1)),OFFSET(Import.PLQ,$A234-1,AW$15-1,1,1)),(1-PLE!$AA$28)*OFFSET(Import.PLQ,$A234-1,AW$15-1,1,1))))</f>
        <v>0</v>
      </c>
      <c r="AX234" s="144">
        <f ca="1">IF(AX$13="",0,CHOOSE(Detalhamento.OpçãoServiços,OFFSET(Import.PLQ,$A234-1,AX$15-1,1,1),IF($E234&lt;&gt;1,IF(ISNUMBER(INDEX(Import.PLE,Detalhamento!$E234,Detalhamento!AX$15)),IF(INDEX(Import.PLE,Detalhamento!$E234,Detalhamento!AX$15)&lt;=mediçao,OFFSET(Import.PLQ,$A234-1,AX$15-1,1,1),0),0),PLE!$AA$28*OFFSET(Import.PLQ,$A234-1,AX$15-1,1,1)),IF($E234&lt;&gt;1,IF(ISNUMBER(INDEX(Import.PLE,Detalhamento!$E234,Detalhamento!AX$15)),IF(INDEX(Import.PLE,Detalhamento!$E234,Detalhamento!AX$15)&lt;=mediçao,0,OFFSET(Import.PLQ,$A234-1,AX$15-1,1,1)),OFFSET(Import.PLQ,$A234-1,AX$15-1,1,1)),(1-PLE!$AA$28)*OFFSET(Import.PLQ,$A234-1,AX$15-1,1,1))))</f>
        <v>0</v>
      </c>
      <c r="AY234" s="144">
        <f ca="1">IF(AY$13="",0,CHOOSE(Detalhamento.OpçãoServiços,OFFSET(Import.PLQ,$A234-1,AY$15-1,1,1),IF($E234&lt;&gt;1,IF(ISNUMBER(INDEX(Import.PLE,Detalhamento!$E234,Detalhamento!AY$15)),IF(INDEX(Import.PLE,Detalhamento!$E234,Detalhamento!AY$15)&lt;=mediçao,OFFSET(Import.PLQ,$A234-1,AY$15-1,1,1),0),0),PLE!$AA$28*OFFSET(Import.PLQ,$A234-1,AY$15-1,1,1)),IF($E234&lt;&gt;1,IF(ISNUMBER(INDEX(Import.PLE,Detalhamento!$E234,Detalhamento!AY$15)),IF(INDEX(Import.PLE,Detalhamento!$E234,Detalhamento!AY$15)&lt;=mediçao,0,OFFSET(Import.PLQ,$A234-1,AY$15-1,1,1)),OFFSET(Import.PLQ,$A234-1,AY$15-1,1,1)),(1-PLE!$AA$28)*OFFSET(Import.PLQ,$A234-1,AY$15-1,1,1))))</f>
        <v>0</v>
      </c>
      <c r="AZ234" s="144">
        <f ca="1">IF(AZ$13="",0,CHOOSE(Detalhamento.OpçãoServiços,OFFSET(Import.PLQ,$A234-1,AZ$15-1,1,1),IF($E234&lt;&gt;1,IF(ISNUMBER(INDEX(Import.PLE,Detalhamento!$E234,Detalhamento!AZ$15)),IF(INDEX(Import.PLE,Detalhamento!$E234,Detalhamento!AZ$15)&lt;=mediçao,OFFSET(Import.PLQ,$A234-1,AZ$15-1,1,1),0),0),PLE!$AA$28*OFFSET(Import.PLQ,$A234-1,AZ$15-1,1,1)),IF($E234&lt;&gt;1,IF(ISNUMBER(INDEX(Import.PLE,Detalhamento!$E234,Detalhamento!AZ$15)),IF(INDEX(Import.PLE,Detalhamento!$E234,Detalhamento!AZ$15)&lt;=mediçao,0,OFFSET(Import.PLQ,$A234-1,AZ$15-1,1,1)),OFFSET(Import.PLQ,$A234-1,AZ$15-1,1,1)),(1-PLE!$AA$28)*OFFSET(Import.PLQ,$A234-1,AZ$15-1,1,1))))</f>
        <v>0</v>
      </c>
      <c r="BA234" s="144">
        <f ca="1">IF(BA$13="",0,CHOOSE(Detalhamento.OpçãoServiços,OFFSET(Import.PLQ,$A234-1,BA$15-1,1,1),IF($E234&lt;&gt;1,IF(ISNUMBER(INDEX(Import.PLE,Detalhamento!$E234,Detalhamento!BA$15)),IF(INDEX(Import.PLE,Detalhamento!$E234,Detalhamento!BA$15)&lt;=mediçao,OFFSET(Import.PLQ,$A234-1,BA$15-1,1,1),0),0),PLE!$AA$28*OFFSET(Import.PLQ,$A234-1,BA$15-1,1,1)),IF($E234&lt;&gt;1,IF(ISNUMBER(INDEX(Import.PLE,Detalhamento!$E234,Detalhamento!BA$15)),IF(INDEX(Import.PLE,Detalhamento!$E234,Detalhamento!BA$15)&lt;=mediçao,0,OFFSET(Import.PLQ,$A234-1,BA$15-1,1,1)),OFFSET(Import.PLQ,$A234-1,BA$15-1,1,1)),(1-PLE!$AA$28)*OFFSET(Import.PLQ,$A234-1,BA$15-1,1,1))))</f>
        <v>0</v>
      </c>
      <c r="BB234" s="144">
        <f ca="1">IF(BB$13="",0,CHOOSE(Detalhamento.OpçãoServiços,OFFSET(Import.PLQ,$A234-1,BB$15-1,1,1),IF($E234&lt;&gt;1,IF(ISNUMBER(INDEX(Import.PLE,Detalhamento!$E234,Detalhamento!BB$15)),IF(INDEX(Import.PLE,Detalhamento!$E234,Detalhamento!BB$15)&lt;=mediçao,OFFSET(Import.PLQ,$A234-1,BB$15-1,1,1),0),0),PLE!$AA$28*OFFSET(Import.PLQ,$A234-1,BB$15-1,1,1)),IF($E234&lt;&gt;1,IF(ISNUMBER(INDEX(Import.PLE,Detalhamento!$E234,Detalhamento!BB$15)),IF(INDEX(Import.PLE,Detalhamento!$E234,Detalhamento!BB$15)&lt;=mediçao,0,OFFSET(Import.PLQ,$A234-1,BB$15-1,1,1)),OFFSET(Import.PLQ,$A234-1,BB$15-1,1,1)),(1-PLE!$AA$28)*OFFSET(Import.PLQ,$A234-1,BB$15-1,1,1))))</f>
        <v>0</v>
      </c>
      <c r="BC234" s="144">
        <f ca="1">IF(BC$13="",0,CHOOSE(Detalhamento.OpçãoServiços,OFFSET(Import.PLQ,$A234-1,BC$15-1,1,1),IF($E234&lt;&gt;1,IF(ISNUMBER(INDEX(Import.PLE,Detalhamento!$E234,Detalhamento!BC$15)),IF(INDEX(Import.PLE,Detalhamento!$E234,Detalhamento!BC$15)&lt;=mediçao,OFFSET(Import.PLQ,$A234-1,BC$15-1,1,1),0),0),PLE!$AA$28*OFFSET(Import.PLQ,$A234-1,BC$15-1,1,1)),IF($E234&lt;&gt;1,IF(ISNUMBER(INDEX(Import.PLE,Detalhamento!$E234,Detalhamento!BC$15)),IF(INDEX(Import.PLE,Detalhamento!$E234,Detalhamento!BC$15)&lt;=mediçao,0,OFFSET(Import.PLQ,$A234-1,BC$15-1,1,1)),OFFSET(Import.PLQ,$A234-1,BC$15-1,1,1)),(1-PLE!$AA$28)*OFFSET(Import.PLQ,$A234-1,BC$15-1,1,1))))</f>
        <v>0</v>
      </c>
      <c r="BD234" s="144">
        <f ca="1">IF(BD$13="",0,CHOOSE(Detalhamento.OpçãoServiços,OFFSET(Import.PLQ,$A234-1,BD$15-1,1,1),IF($E234&lt;&gt;1,IF(ISNUMBER(INDEX(Import.PLE,Detalhamento!$E234,Detalhamento!BD$15)),IF(INDEX(Import.PLE,Detalhamento!$E234,Detalhamento!BD$15)&lt;=mediçao,OFFSET(Import.PLQ,$A234-1,BD$15-1,1,1),0),0),PLE!$AA$28*OFFSET(Import.PLQ,$A234-1,BD$15-1,1,1)),IF($E234&lt;&gt;1,IF(ISNUMBER(INDEX(Import.PLE,Detalhamento!$E234,Detalhamento!BD$15)),IF(INDEX(Import.PLE,Detalhamento!$E234,Detalhamento!BD$15)&lt;=mediçao,0,OFFSET(Import.PLQ,$A234-1,BD$15-1,1,1)),OFFSET(Import.PLQ,$A234-1,BD$15-1,1,1)),(1-PLE!$AA$28)*OFFSET(Import.PLQ,$A234-1,BD$15-1,1,1))))</f>
        <v>0</v>
      </c>
      <c r="BE234" s="144">
        <f ca="1">IF(BE$13="",0,CHOOSE(Detalhamento.OpçãoServiços,OFFSET(Import.PLQ,$A234-1,BE$15-1,1,1),IF($E234&lt;&gt;1,IF(ISNUMBER(INDEX(Import.PLE,Detalhamento!$E234,Detalhamento!BE$15)),IF(INDEX(Import.PLE,Detalhamento!$E234,Detalhamento!BE$15)&lt;=mediçao,OFFSET(Import.PLQ,$A234-1,BE$15-1,1,1),0),0),PLE!$AA$28*OFFSET(Import.PLQ,$A234-1,BE$15-1,1,1)),IF($E234&lt;&gt;1,IF(ISNUMBER(INDEX(Import.PLE,Detalhamento!$E234,Detalhamento!BE$15)),IF(INDEX(Import.PLE,Detalhamento!$E234,Detalhamento!BE$15)&lt;=mediçao,0,OFFSET(Import.PLQ,$A234-1,BE$15-1,1,1)),OFFSET(Import.PLQ,$A234-1,BE$15-1,1,1)),(1-PLE!$AA$28)*OFFSET(Import.PLQ,$A234-1,BE$15-1,1,1))))</f>
        <v>0</v>
      </c>
      <c r="BF234" s="144">
        <f ca="1">IF(BF$13="",0,CHOOSE(Detalhamento.OpçãoServiços,OFFSET(Import.PLQ,$A234-1,BF$15-1,1,1),IF($E234&lt;&gt;1,IF(ISNUMBER(INDEX(Import.PLE,Detalhamento!$E234,Detalhamento!BF$15)),IF(INDEX(Import.PLE,Detalhamento!$E234,Detalhamento!BF$15)&lt;=mediçao,OFFSET(Import.PLQ,$A234-1,BF$15-1,1,1),0),0),PLE!$AA$28*OFFSET(Import.PLQ,$A234-1,BF$15-1,1,1)),IF($E234&lt;&gt;1,IF(ISNUMBER(INDEX(Import.PLE,Detalhamento!$E234,Detalhamento!BF$15)),IF(INDEX(Import.PLE,Detalhamento!$E234,Detalhamento!BF$15)&lt;=mediçao,0,OFFSET(Import.PLQ,$A234-1,BF$15-1,1,1)),OFFSET(Import.PLQ,$A234-1,BF$15-1,1,1)),(1-PLE!$AA$28)*OFFSET(Import.PLQ,$A234-1,BF$15-1,1,1))))</f>
        <v>0</v>
      </c>
      <c r="BG234" s="144">
        <f ca="1">IF(BG$13="",0,CHOOSE(Detalhamento.OpçãoServiços,OFFSET(Import.PLQ,$A234-1,BG$15-1,1,1),IF($E234&lt;&gt;1,IF(ISNUMBER(INDEX(Import.PLE,Detalhamento!$E234,Detalhamento!BG$15)),IF(INDEX(Import.PLE,Detalhamento!$E234,Detalhamento!BG$15)&lt;=mediçao,OFFSET(Import.PLQ,$A234-1,BG$15-1,1,1),0),0),PLE!$AA$28*OFFSET(Import.PLQ,$A234-1,BG$15-1,1,1)),IF($E234&lt;&gt;1,IF(ISNUMBER(INDEX(Import.PLE,Detalhamento!$E234,Detalhamento!BG$15)),IF(INDEX(Import.PLE,Detalhamento!$E234,Detalhamento!BG$15)&lt;=mediçao,0,OFFSET(Import.PLQ,$A234-1,BG$15-1,1,1)),OFFSET(Import.PLQ,$A234-1,BG$15-1,1,1)),(1-PLE!$AA$28)*OFFSET(Import.PLQ,$A234-1,BG$15-1,1,1))))</f>
        <v>0</v>
      </c>
      <c r="BH234" s="144">
        <f ca="1">IF(BH$13="",0,CHOOSE(Detalhamento.OpçãoServiços,OFFSET(Import.PLQ,$A234-1,BH$15-1,1,1),IF($E234&lt;&gt;1,IF(ISNUMBER(INDEX(Import.PLE,Detalhamento!$E234,Detalhamento!BH$15)),IF(INDEX(Import.PLE,Detalhamento!$E234,Detalhamento!BH$15)&lt;=mediçao,OFFSET(Import.PLQ,$A234-1,BH$15-1,1,1),0),0),PLE!$AA$28*OFFSET(Import.PLQ,$A234-1,BH$15-1,1,1)),IF($E234&lt;&gt;1,IF(ISNUMBER(INDEX(Import.PLE,Detalhamento!$E234,Detalhamento!BH$15)),IF(INDEX(Import.PLE,Detalhamento!$E234,Detalhamento!BH$15)&lt;=mediçao,0,OFFSET(Import.PLQ,$A234-1,BH$15-1,1,1)),OFFSET(Import.PLQ,$A234-1,BH$15-1,1,1)),(1-PLE!$AA$28)*OFFSET(Import.PLQ,$A234-1,BH$15-1,1,1))))</f>
        <v>0</v>
      </c>
      <c r="BI234" s="144">
        <f ca="1">IF(BI$13="",0,CHOOSE(Detalhamento.OpçãoServiços,OFFSET(Import.PLQ,$A234-1,BI$15-1,1,1),IF($E234&lt;&gt;1,IF(ISNUMBER(INDEX(Import.PLE,Detalhamento!$E234,Detalhamento!BI$15)),IF(INDEX(Import.PLE,Detalhamento!$E234,Detalhamento!BI$15)&lt;=mediçao,OFFSET(Import.PLQ,$A234-1,BI$15-1,1,1),0),0),PLE!$AA$28*OFFSET(Import.PLQ,$A234-1,BI$15-1,1,1)),IF($E234&lt;&gt;1,IF(ISNUMBER(INDEX(Import.PLE,Detalhamento!$E234,Detalhamento!BI$15)),IF(INDEX(Import.PLE,Detalhamento!$E234,Detalhamento!BI$15)&lt;=mediçao,0,OFFSET(Import.PLQ,$A234-1,BI$15-1,1,1)),OFFSET(Import.PLQ,$A234-1,BI$15-1,1,1)),(1-PLE!$AA$28)*OFFSET(Import.PLQ,$A234-1,BI$15-1,1,1))))</f>
        <v>0</v>
      </c>
    </row>
    <row r="235" spans="1:61" ht="20" x14ac:dyDescent="0.2">
      <c r="A235" s="155">
        <v>189</v>
      </c>
      <c r="B235" s="21" t="str">
        <f t="shared" ca="1" si="33"/>
        <v>Serviço</v>
      </c>
      <c r="E235" s="153">
        <f t="shared" ca="1" si="34"/>
        <v>27</v>
      </c>
      <c r="F235" s="154">
        <f t="shared" ca="1" si="35"/>
        <v>270189</v>
      </c>
      <c r="G235" s="154" t="str">
        <f t="shared" ca="1" si="38"/>
        <v>2.9.1.5</v>
      </c>
      <c r="H235" s="182" t="str">
        <f t="shared" ca="1" si="38"/>
        <v>JOELHO DE REDUCAO, PVC SOLDAVEL, 90 GRAUS,  32 MM X 25 MM, PARA AGUA FRIA PREDIAL</v>
      </c>
      <c r="I235" s="37" t="str">
        <f t="shared" ca="1" si="36"/>
        <v xml:space="preserve">UN    </v>
      </c>
      <c r="J235" s="144">
        <f t="shared" ca="1" si="37"/>
        <v>3</v>
      </c>
      <c r="K235" s="67"/>
      <c r="L235" s="144">
        <f ca="1">IF(L$13="",0,CHOOSE(Detalhamento.OpçãoServiços,OFFSET(Import.PLQ,$A235-1,L$15-1,1,1),IF($E235&lt;&gt;1,IF(ISNUMBER(INDEX(Import.PLE,Detalhamento!$E235,Detalhamento!L$15)),IF(INDEX(Import.PLE,Detalhamento!$E235,Detalhamento!L$15)&lt;=mediçao,OFFSET(Import.PLQ,$A235-1,L$15-1,1,1),0),0),PLE!$AA$28*OFFSET(Import.PLQ,$A235-1,L$15-1,1,1)),IF($E235&lt;&gt;1,IF(ISNUMBER(INDEX(Import.PLE,Detalhamento!$E235,Detalhamento!L$15)),IF(INDEX(Import.PLE,Detalhamento!$E235,Detalhamento!L$15)&lt;=mediçao,0,OFFSET(Import.PLQ,$A235-1,L$15-1,1,1)),OFFSET(Import.PLQ,$A235-1,L$15-1,1,1)),(1-PLE!$AA$28)*OFFSET(Import.PLQ,$A235-1,L$15-1,1,1))))</f>
        <v>3</v>
      </c>
      <c r="M235" s="144">
        <f ca="1">IF(M$13="",0,CHOOSE(Detalhamento.OpçãoServiços,OFFSET(Import.PLQ,$A235-1,M$15-1,1,1),IF($E235&lt;&gt;1,IF(ISNUMBER(INDEX(Import.PLE,Detalhamento!$E235,Detalhamento!M$15)),IF(INDEX(Import.PLE,Detalhamento!$E235,Detalhamento!M$15)&lt;=mediçao,OFFSET(Import.PLQ,$A235-1,M$15-1,1,1),0),0),PLE!$AA$28*OFFSET(Import.PLQ,$A235-1,M$15-1,1,1)),IF($E235&lt;&gt;1,IF(ISNUMBER(INDEX(Import.PLE,Detalhamento!$E235,Detalhamento!M$15)),IF(INDEX(Import.PLE,Detalhamento!$E235,Detalhamento!M$15)&lt;=mediçao,0,OFFSET(Import.PLQ,$A235-1,M$15-1,1,1)),OFFSET(Import.PLQ,$A235-1,M$15-1,1,1)),(1-PLE!$AA$28)*OFFSET(Import.PLQ,$A235-1,M$15-1,1,1))))</f>
        <v>0</v>
      </c>
      <c r="N235" s="144">
        <f ca="1">IF(N$13="",0,CHOOSE(Detalhamento.OpçãoServiços,OFFSET(Import.PLQ,$A235-1,N$15-1,1,1),IF($E235&lt;&gt;1,IF(ISNUMBER(INDEX(Import.PLE,Detalhamento!$E235,Detalhamento!N$15)),IF(INDEX(Import.PLE,Detalhamento!$E235,Detalhamento!N$15)&lt;=mediçao,OFFSET(Import.PLQ,$A235-1,N$15-1,1,1),0),0),PLE!$AA$28*OFFSET(Import.PLQ,$A235-1,N$15-1,1,1)),IF($E235&lt;&gt;1,IF(ISNUMBER(INDEX(Import.PLE,Detalhamento!$E235,Detalhamento!N$15)),IF(INDEX(Import.PLE,Detalhamento!$E235,Detalhamento!N$15)&lt;=mediçao,0,OFFSET(Import.PLQ,$A235-1,N$15-1,1,1)),OFFSET(Import.PLQ,$A235-1,N$15-1,1,1)),(1-PLE!$AA$28)*OFFSET(Import.PLQ,$A235-1,N$15-1,1,1))))</f>
        <v>0</v>
      </c>
      <c r="O235" s="144">
        <f ca="1">IF(O$13="",0,CHOOSE(Detalhamento.OpçãoServiços,OFFSET(Import.PLQ,$A235-1,O$15-1,1,1),IF($E235&lt;&gt;1,IF(ISNUMBER(INDEX(Import.PLE,Detalhamento!$E235,Detalhamento!O$15)),IF(INDEX(Import.PLE,Detalhamento!$E235,Detalhamento!O$15)&lt;=mediçao,OFFSET(Import.PLQ,$A235-1,O$15-1,1,1),0),0),PLE!$AA$28*OFFSET(Import.PLQ,$A235-1,O$15-1,1,1)),IF($E235&lt;&gt;1,IF(ISNUMBER(INDEX(Import.PLE,Detalhamento!$E235,Detalhamento!O$15)),IF(INDEX(Import.PLE,Detalhamento!$E235,Detalhamento!O$15)&lt;=mediçao,0,OFFSET(Import.PLQ,$A235-1,O$15-1,1,1)),OFFSET(Import.PLQ,$A235-1,O$15-1,1,1)),(1-PLE!$AA$28)*OFFSET(Import.PLQ,$A235-1,O$15-1,1,1))))</f>
        <v>0</v>
      </c>
      <c r="P235" s="144">
        <f ca="1">IF(P$13="",0,CHOOSE(Detalhamento.OpçãoServiços,OFFSET(Import.PLQ,$A235-1,P$15-1,1,1),IF($E235&lt;&gt;1,IF(ISNUMBER(INDEX(Import.PLE,Detalhamento!$E235,Detalhamento!P$15)),IF(INDEX(Import.PLE,Detalhamento!$E235,Detalhamento!P$15)&lt;=mediçao,OFFSET(Import.PLQ,$A235-1,P$15-1,1,1),0),0),PLE!$AA$28*OFFSET(Import.PLQ,$A235-1,P$15-1,1,1)),IF($E235&lt;&gt;1,IF(ISNUMBER(INDEX(Import.PLE,Detalhamento!$E235,Detalhamento!P$15)),IF(INDEX(Import.PLE,Detalhamento!$E235,Detalhamento!P$15)&lt;=mediçao,0,OFFSET(Import.PLQ,$A235-1,P$15-1,1,1)),OFFSET(Import.PLQ,$A235-1,P$15-1,1,1)),(1-PLE!$AA$28)*OFFSET(Import.PLQ,$A235-1,P$15-1,1,1))))</f>
        <v>0</v>
      </c>
      <c r="Q235" s="144">
        <f ca="1">IF(Q$13="",0,CHOOSE(Detalhamento.OpçãoServiços,OFFSET(Import.PLQ,$A235-1,Q$15-1,1,1),IF($E235&lt;&gt;1,IF(ISNUMBER(INDEX(Import.PLE,Detalhamento!$E235,Detalhamento!Q$15)),IF(INDEX(Import.PLE,Detalhamento!$E235,Detalhamento!Q$15)&lt;=mediçao,OFFSET(Import.PLQ,$A235-1,Q$15-1,1,1),0),0),PLE!$AA$28*OFFSET(Import.PLQ,$A235-1,Q$15-1,1,1)),IF($E235&lt;&gt;1,IF(ISNUMBER(INDEX(Import.PLE,Detalhamento!$E235,Detalhamento!Q$15)),IF(INDEX(Import.PLE,Detalhamento!$E235,Detalhamento!Q$15)&lt;=mediçao,0,OFFSET(Import.PLQ,$A235-1,Q$15-1,1,1)),OFFSET(Import.PLQ,$A235-1,Q$15-1,1,1)),(1-PLE!$AA$28)*OFFSET(Import.PLQ,$A235-1,Q$15-1,1,1))))</f>
        <v>0</v>
      </c>
      <c r="R235" s="144">
        <f ca="1">IF(R$13="",0,CHOOSE(Detalhamento.OpçãoServiços,OFFSET(Import.PLQ,$A235-1,R$15-1,1,1),IF($E235&lt;&gt;1,IF(ISNUMBER(INDEX(Import.PLE,Detalhamento!$E235,Detalhamento!R$15)),IF(INDEX(Import.PLE,Detalhamento!$E235,Detalhamento!R$15)&lt;=mediçao,OFFSET(Import.PLQ,$A235-1,R$15-1,1,1),0),0),PLE!$AA$28*OFFSET(Import.PLQ,$A235-1,R$15-1,1,1)),IF($E235&lt;&gt;1,IF(ISNUMBER(INDEX(Import.PLE,Detalhamento!$E235,Detalhamento!R$15)),IF(INDEX(Import.PLE,Detalhamento!$E235,Detalhamento!R$15)&lt;=mediçao,0,OFFSET(Import.PLQ,$A235-1,R$15-1,1,1)),OFFSET(Import.PLQ,$A235-1,R$15-1,1,1)),(1-PLE!$AA$28)*OFFSET(Import.PLQ,$A235-1,R$15-1,1,1))))</f>
        <v>0</v>
      </c>
      <c r="S235" s="144">
        <f ca="1">IF(S$13="",0,CHOOSE(Detalhamento.OpçãoServiços,OFFSET(Import.PLQ,$A235-1,S$15-1,1,1),IF($E235&lt;&gt;1,IF(ISNUMBER(INDEX(Import.PLE,Detalhamento!$E235,Detalhamento!S$15)),IF(INDEX(Import.PLE,Detalhamento!$E235,Detalhamento!S$15)&lt;=mediçao,OFFSET(Import.PLQ,$A235-1,S$15-1,1,1),0),0),PLE!$AA$28*OFFSET(Import.PLQ,$A235-1,S$15-1,1,1)),IF($E235&lt;&gt;1,IF(ISNUMBER(INDEX(Import.PLE,Detalhamento!$E235,Detalhamento!S$15)),IF(INDEX(Import.PLE,Detalhamento!$E235,Detalhamento!S$15)&lt;=mediçao,0,OFFSET(Import.PLQ,$A235-1,S$15-1,1,1)),OFFSET(Import.PLQ,$A235-1,S$15-1,1,1)),(1-PLE!$AA$28)*OFFSET(Import.PLQ,$A235-1,S$15-1,1,1))))</f>
        <v>0</v>
      </c>
      <c r="T235" s="144">
        <f ca="1">IF(T$13="",0,CHOOSE(Detalhamento.OpçãoServiços,OFFSET(Import.PLQ,$A235-1,T$15-1,1,1),IF($E235&lt;&gt;1,IF(ISNUMBER(INDEX(Import.PLE,Detalhamento!$E235,Detalhamento!T$15)),IF(INDEX(Import.PLE,Detalhamento!$E235,Detalhamento!T$15)&lt;=mediçao,OFFSET(Import.PLQ,$A235-1,T$15-1,1,1),0),0),PLE!$AA$28*OFFSET(Import.PLQ,$A235-1,T$15-1,1,1)),IF($E235&lt;&gt;1,IF(ISNUMBER(INDEX(Import.PLE,Detalhamento!$E235,Detalhamento!T$15)),IF(INDEX(Import.PLE,Detalhamento!$E235,Detalhamento!T$15)&lt;=mediçao,0,OFFSET(Import.PLQ,$A235-1,T$15-1,1,1)),OFFSET(Import.PLQ,$A235-1,T$15-1,1,1)),(1-PLE!$AA$28)*OFFSET(Import.PLQ,$A235-1,T$15-1,1,1))))</f>
        <v>0</v>
      </c>
      <c r="U235" s="144">
        <f ca="1">IF(U$13="",0,CHOOSE(Detalhamento.OpçãoServiços,OFFSET(Import.PLQ,$A235-1,U$15-1,1,1),IF($E235&lt;&gt;1,IF(ISNUMBER(INDEX(Import.PLE,Detalhamento!$E235,Detalhamento!U$15)),IF(INDEX(Import.PLE,Detalhamento!$E235,Detalhamento!U$15)&lt;=mediçao,OFFSET(Import.PLQ,$A235-1,U$15-1,1,1),0),0),PLE!$AA$28*OFFSET(Import.PLQ,$A235-1,U$15-1,1,1)),IF($E235&lt;&gt;1,IF(ISNUMBER(INDEX(Import.PLE,Detalhamento!$E235,Detalhamento!U$15)),IF(INDEX(Import.PLE,Detalhamento!$E235,Detalhamento!U$15)&lt;=mediçao,0,OFFSET(Import.PLQ,$A235-1,U$15-1,1,1)),OFFSET(Import.PLQ,$A235-1,U$15-1,1,1)),(1-PLE!$AA$28)*OFFSET(Import.PLQ,$A235-1,U$15-1,1,1))))</f>
        <v>0</v>
      </c>
      <c r="V235" s="144">
        <f ca="1">IF(V$13="",0,CHOOSE(Detalhamento.OpçãoServiços,OFFSET(Import.PLQ,$A235-1,V$15-1,1,1),IF($E235&lt;&gt;1,IF(ISNUMBER(INDEX(Import.PLE,Detalhamento!$E235,Detalhamento!V$15)),IF(INDEX(Import.PLE,Detalhamento!$E235,Detalhamento!V$15)&lt;=mediçao,OFFSET(Import.PLQ,$A235-1,V$15-1,1,1),0),0),PLE!$AA$28*OFFSET(Import.PLQ,$A235-1,V$15-1,1,1)),IF($E235&lt;&gt;1,IF(ISNUMBER(INDEX(Import.PLE,Detalhamento!$E235,Detalhamento!V$15)),IF(INDEX(Import.PLE,Detalhamento!$E235,Detalhamento!V$15)&lt;=mediçao,0,OFFSET(Import.PLQ,$A235-1,V$15-1,1,1)),OFFSET(Import.PLQ,$A235-1,V$15-1,1,1)),(1-PLE!$AA$28)*OFFSET(Import.PLQ,$A235-1,V$15-1,1,1))))</f>
        <v>0</v>
      </c>
      <c r="W235" s="144">
        <f ca="1">IF(W$13="",0,CHOOSE(Detalhamento.OpçãoServiços,OFFSET(Import.PLQ,$A235-1,W$15-1,1,1),IF($E235&lt;&gt;1,IF(ISNUMBER(INDEX(Import.PLE,Detalhamento!$E235,Detalhamento!W$15)),IF(INDEX(Import.PLE,Detalhamento!$E235,Detalhamento!W$15)&lt;=mediçao,OFFSET(Import.PLQ,$A235-1,W$15-1,1,1),0),0),PLE!$AA$28*OFFSET(Import.PLQ,$A235-1,W$15-1,1,1)),IF($E235&lt;&gt;1,IF(ISNUMBER(INDEX(Import.PLE,Detalhamento!$E235,Detalhamento!W$15)),IF(INDEX(Import.PLE,Detalhamento!$E235,Detalhamento!W$15)&lt;=mediçao,0,OFFSET(Import.PLQ,$A235-1,W$15-1,1,1)),OFFSET(Import.PLQ,$A235-1,W$15-1,1,1)),(1-PLE!$AA$28)*OFFSET(Import.PLQ,$A235-1,W$15-1,1,1))))</f>
        <v>0</v>
      </c>
      <c r="X235" s="144">
        <f ca="1">IF(X$13="",0,CHOOSE(Detalhamento.OpçãoServiços,OFFSET(Import.PLQ,$A235-1,X$15-1,1,1),IF($E235&lt;&gt;1,IF(ISNUMBER(INDEX(Import.PLE,Detalhamento!$E235,Detalhamento!X$15)),IF(INDEX(Import.PLE,Detalhamento!$E235,Detalhamento!X$15)&lt;=mediçao,OFFSET(Import.PLQ,$A235-1,X$15-1,1,1),0),0),PLE!$AA$28*OFFSET(Import.PLQ,$A235-1,X$15-1,1,1)),IF($E235&lt;&gt;1,IF(ISNUMBER(INDEX(Import.PLE,Detalhamento!$E235,Detalhamento!X$15)),IF(INDEX(Import.PLE,Detalhamento!$E235,Detalhamento!X$15)&lt;=mediçao,0,OFFSET(Import.PLQ,$A235-1,X$15-1,1,1)),OFFSET(Import.PLQ,$A235-1,X$15-1,1,1)),(1-PLE!$AA$28)*OFFSET(Import.PLQ,$A235-1,X$15-1,1,1))))</f>
        <v>0</v>
      </c>
      <c r="Y235" s="144">
        <f ca="1">IF(Y$13="",0,CHOOSE(Detalhamento.OpçãoServiços,OFFSET(Import.PLQ,$A235-1,Y$15-1,1,1),IF($E235&lt;&gt;1,IF(ISNUMBER(INDEX(Import.PLE,Detalhamento!$E235,Detalhamento!Y$15)),IF(INDEX(Import.PLE,Detalhamento!$E235,Detalhamento!Y$15)&lt;=mediçao,OFFSET(Import.PLQ,$A235-1,Y$15-1,1,1),0),0),PLE!$AA$28*OFFSET(Import.PLQ,$A235-1,Y$15-1,1,1)),IF($E235&lt;&gt;1,IF(ISNUMBER(INDEX(Import.PLE,Detalhamento!$E235,Detalhamento!Y$15)),IF(INDEX(Import.PLE,Detalhamento!$E235,Detalhamento!Y$15)&lt;=mediçao,0,OFFSET(Import.PLQ,$A235-1,Y$15-1,1,1)),OFFSET(Import.PLQ,$A235-1,Y$15-1,1,1)),(1-PLE!$AA$28)*OFFSET(Import.PLQ,$A235-1,Y$15-1,1,1))))</f>
        <v>0</v>
      </c>
      <c r="Z235" s="144">
        <f ca="1">IF(Z$13="",0,CHOOSE(Detalhamento.OpçãoServiços,OFFSET(Import.PLQ,$A235-1,Z$15-1,1,1),IF($E235&lt;&gt;1,IF(ISNUMBER(INDEX(Import.PLE,Detalhamento!$E235,Detalhamento!Z$15)),IF(INDEX(Import.PLE,Detalhamento!$E235,Detalhamento!Z$15)&lt;=mediçao,OFFSET(Import.PLQ,$A235-1,Z$15-1,1,1),0),0),PLE!$AA$28*OFFSET(Import.PLQ,$A235-1,Z$15-1,1,1)),IF($E235&lt;&gt;1,IF(ISNUMBER(INDEX(Import.PLE,Detalhamento!$E235,Detalhamento!Z$15)),IF(INDEX(Import.PLE,Detalhamento!$E235,Detalhamento!Z$15)&lt;=mediçao,0,OFFSET(Import.PLQ,$A235-1,Z$15-1,1,1)),OFFSET(Import.PLQ,$A235-1,Z$15-1,1,1)),(1-PLE!$AA$28)*OFFSET(Import.PLQ,$A235-1,Z$15-1,1,1))))</f>
        <v>0</v>
      </c>
      <c r="AA235" s="144">
        <f ca="1">IF(AA$13="",0,CHOOSE(Detalhamento.OpçãoServiços,OFFSET(Import.PLQ,$A235-1,AA$15-1,1,1),IF($E235&lt;&gt;1,IF(ISNUMBER(INDEX(Import.PLE,Detalhamento!$E235,Detalhamento!AA$15)),IF(INDEX(Import.PLE,Detalhamento!$E235,Detalhamento!AA$15)&lt;=mediçao,OFFSET(Import.PLQ,$A235-1,AA$15-1,1,1),0),0),PLE!$AA$28*OFFSET(Import.PLQ,$A235-1,AA$15-1,1,1)),IF($E235&lt;&gt;1,IF(ISNUMBER(INDEX(Import.PLE,Detalhamento!$E235,Detalhamento!AA$15)),IF(INDEX(Import.PLE,Detalhamento!$E235,Detalhamento!AA$15)&lt;=mediçao,0,OFFSET(Import.PLQ,$A235-1,AA$15-1,1,1)),OFFSET(Import.PLQ,$A235-1,AA$15-1,1,1)),(1-PLE!$AA$28)*OFFSET(Import.PLQ,$A235-1,AA$15-1,1,1))))</f>
        <v>0</v>
      </c>
      <c r="AB235" s="144">
        <f ca="1">IF(AB$13="",0,CHOOSE(Detalhamento.OpçãoServiços,OFFSET(Import.PLQ,$A235-1,AB$15-1,1,1),IF($E235&lt;&gt;1,IF(ISNUMBER(INDEX(Import.PLE,Detalhamento!$E235,Detalhamento!AB$15)),IF(INDEX(Import.PLE,Detalhamento!$E235,Detalhamento!AB$15)&lt;=mediçao,OFFSET(Import.PLQ,$A235-1,AB$15-1,1,1),0),0),PLE!$AA$28*OFFSET(Import.PLQ,$A235-1,AB$15-1,1,1)),IF($E235&lt;&gt;1,IF(ISNUMBER(INDEX(Import.PLE,Detalhamento!$E235,Detalhamento!AB$15)),IF(INDEX(Import.PLE,Detalhamento!$E235,Detalhamento!AB$15)&lt;=mediçao,0,OFFSET(Import.PLQ,$A235-1,AB$15-1,1,1)),OFFSET(Import.PLQ,$A235-1,AB$15-1,1,1)),(1-PLE!$AA$28)*OFFSET(Import.PLQ,$A235-1,AB$15-1,1,1))))</f>
        <v>0</v>
      </c>
      <c r="AC235" s="144">
        <f ca="1">IF(AC$13="",0,CHOOSE(Detalhamento.OpçãoServiços,OFFSET(Import.PLQ,$A235-1,AC$15-1,1,1),IF($E235&lt;&gt;1,IF(ISNUMBER(INDEX(Import.PLE,Detalhamento!$E235,Detalhamento!AC$15)),IF(INDEX(Import.PLE,Detalhamento!$E235,Detalhamento!AC$15)&lt;=mediçao,OFFSET(Import.PLQ,$A235-1,AC$15-1,1,1),0),0),PLE!$AA$28*OFFSET(Import.PLQ,$A235-1,AC$15-1,1,1)),IF($E235&lt;&gt;1,IF(ISNUMBER(INDEX(Import.PLE,Detalhamento!$E235,Detalhamento!AC$15)),IF(INDEX(Import.PLE,Detalhamento!$E235,Detalhamento!AC$15)&lt;=mediçao,0,OFFSET(Import.PLQ,$A235-1,AC$15-1,1,1)),OFFSET(Import.PLQ,$A235-1,AC$15-1,1,1)),(1-PLE!$AA$28)*OFFSET(Import.PLQ,$A235-1,AC$15-1,1,1))))</f>
        <v>0</v>
      </c>
      <c r="AD235" s="144">
        <f ca="1">IF(AD$13="",0,CHOOSE(Detalhamento.OpçãoServiços,OFFSET(Import.PLQ,$A235-1,AD$15-1,1,1),IF($E235&lt;&gt;1,IF(ISNUMBER(INDEX(Import.PLE,Detalhamento!$E235,Detalhamento!AD$15)),IF(INDEX(Import.PLE,Detalhamento!$E235,Detalhamento!AD$15)&lt;=mediçao,OFFSET(Import.PLQ,$A235-1,AD$15-1,1,1),0),0),PLE!$AA$28*OFFSET(Import.PLQ,$A235-1,AD$15-1,1,1)),IF($E235&lt;&gt;1,IF(ISNUMBER(INDEX(Import.PLE,Detalhamento!$E235,Detalhamento!AD$15)),IF(INDEX(Import.PLE,Detalhamento!$E235,Detalhamento!AD$15)&lt;=mediçao,0,OFFSET(Import.PLQ,$A235-1,AD$15-1,1,1)),OFFSET(Import.PLQ,$A235-1,AD$15-1,1,1)),(1-PLE!$AA$28)*OFFSET(Import.PLQ,$A235-1,AD$15-1,1,1))))</f>
        <v>0</v>
      </c>
      <c r="AE235" s="144">
        <f ca="1">IF(AE$13="",0,CHOOSE(Detalhamento.OpçãoServiços,OFFSET(Import.PLQ,$A235-1,AE$15-1,1,1),IF($E235&lt;&gt;1,IF(ISNUMBER(INDEX(Import.PLE,Detalhamento!$E235,Detalhamento!AE$15)),IF(INDEX(Import.PLE,Detalhamento!$E235,Detalhamento!AE$15)&lt;=mediçao,OFFSET(Import.PLQ,$A235-1,AE$15-1,1,1),0),0),PLE!$AA$28*OFFSET(Import.PLQ,$A235-1,AE$15-1,1,1)),IF($E235&lt;&gt;1,IF(ISNUMBER(INDEX(Import.PLE,Detalhamento!$E235,Detalhamento!AE$15)),IF(INDEX(Import.PLE,Detalhamento!$E235,Detalhamento!AE$15)&lt;=mediçao,0,OFFSET(Import.PLQ,$A235-1,AE$15-1,1,1)),OFFSET(Import.PLQ,$A235-1,AE$15-1,1,1)),(1-PLE!$AA$28)*OFFSET(Import.PLQ,$A235-1,AE$15-1,1,1))))</f>
        <v>0</v>
      </c>
      <c r="AF235" s="144">
        <f ca="1">IF(AF$13="",0,CHOOSE(Detalhamento.OpçãoServiços,OFFSET(Import.PLQ,$A235-1,AF$15-1,1,1),IF($E235&lt;&gt;1,IF(ISNUMBER(INDEX(Import.PLE,Detalhamento!$E235,Detalhamento!AF$15)),IF(INDEX(Import.PLE,Detalhamento!$E235,Detalhamento!AF$15)&lt;=mediçao,OFFSET(Import.PLQ,$A235-1,AF$15-1,1,1),0),0),PLE!$AA$28*OFFSET(Import.PLQ,$A235-1,AF$15-1,1,1)),IF($E235&lt;&gt;1,IF(ISNUMBER(INDEX(Import.PLE,Detalhamento!$E235,Detalhamento!AF$15)),IF(INDEX(Import.PLE,Detalhamento!$E235,Detalhamento!AF$15)&lt;=mediçao,0,OFFSET(Import.PLQ,$A235-1,AF$15-1,1,1)),OFFSET(Import.PLQ,$A235-1,AF$15-1,1,1)),(1-PLE!$AA$28)*OFFSET(Import.PLQ,$A235-1,AF$15-1,1,1))))</f>
        <v>0</v>
      </c>
      <c r="AG235" s="144">
        <f ca="1">IF(AG$13="",0,CHOOSE(Detalhamento.OpçãoServiços,OFFSET(Import.PLQ,$A235-1,AG$15-1,1,1),IF($E235&lt;&gt;1,IF(ISNUMBER(INDEX(Import.PLE,Detalhamento!$E235,Detalhamento!AG$15)),IF(INDEX(Import.PLE,Detalhamento!$E235,Detalhamento!AG$15)&lt;=mediçao,OFFSET(Import.PLQ,$A235-1,AG$15-1,1,1),0),0),PLE!$AA$28*OFFSET(Import.PLQ,$A235-1,AG$15-1,1,1)),IF($E235&lt;&gt;1,IF(ISNUMBER(INDEX(Import.PLE,Detalhamento!$E235,Detalhamento!AG$15)),IF(INDEX(Import.PLE,Detalhamento!$E235,Detalhamento!AG$15)&lt;=mediçao,0,OFFSET(Import.PLQ,$A235-1,AG$15-1,1,1)),OFFSET(Import.PLQ,$A235-1,AG$15-1,1,1)),(1-PLE!$AA$28)*OFFSET(Import.PLQ,$A235-1,AG$15-1,1,1))))</f>
        <v>0</v>
      </c>
      <c r="AH235" s="144">
        <f ca="1">IF(AH$13="",0,CHOOSE(Detalhamento.OpçãoServiços,OFFSET(Import.PLQ,$A235-1,AH$15-1,1,1),IF($E235&lt;&gt;1,IF(ISNUMBER(INDEX(Import.PLE,Detalhamento!$E235,Detalhamento!AH$15)),IF(INDEX(Import.PLE,Detalhamento!$E235,Detalhamento!AH$15)&lt;=mediçao,OFFSET(Import.PLQ,$A235-1,AH$15-1,1,1),0),0),PLE!$AA$28*OFFSET(Import.PLQ,$A235-1,AH$15-1,1,1)),IF($E235&lt;&gt;1,IF(ISNUMBER(INDEX(Import.PLE,Detalhamento!$E235,Detalhamento!AH$15)),IF(INDEX(Import.PLE,Detalhamento!$E235,Detalhamento!AH$15)&lt;=mediçao,0,OFFSET(Import.PLQ,$A235-1,AH$15-1,1,1)),OFFSET(Import.PLQ,$A235-1,AH$15-1,1,1)),(1-PLE!$AA$28)*OFFSET(Import.PLQ,$A235-1,AH$15-1,1,1))))</f>
        <v>0</v>
      </c>
      <c r="AI235" s="144">
        <f ca="1">IF(AI$13="",0,CHOOSE(Detalhamento.OpçãoServiços,OFFSET(Import.PLQ,$A235-1,AI$15-1,1,1),IF($E235&lt;&gt;1,IF(ISNUMBER(INDEX(Import.PLE,Detalhamento!$E235,Detalhamento!AI$15)),IF(INDEX(Import.PLE,Detalhamento!$E235,Detalhamento!AI$15)&lt;=mediçao,OFFSET(Import.PLQ,$A235-1,AI$15-1,1,1),0),0),PLE!$AA$28*OFFSET(Import.PLQ,$A235-1,AI$15-1,1,1)),IF($E235&lt;&gt;1,IF(ISNUMBER(INDEX(Import.PLE,Detalhamento!$E235,Detalhamento!AI$15)),IF(INDEX(Import.PLE,Detalhamento!$E235,Detalhamento!AI$15)&lt;=mediçao,0,OFFSET(Import.PLQ,$A235-1,AI$15-1,1,1)),OFFSET(Import.PLQ,$A235-1,AI$15-1,1,1)),(1-PLE!$AA$28)*OFFSET(Import.PLQ,$A235-1,AI$15-1,1,1))))</f>
        <v>0</v>
      </c>
      <c r="AJ235" s="144">
        <f ca="1">IF(AJ$13="",0,CHOOSE(Detalhamento.OpçãoServiços,OFFSET(Import.PLQ,$A235-1,AJ$15-1,1,1),IF($E235&lt;&gt;1,IF(ISNUMBER(INDEX(Import.PLE,Detalhamento!$E235,Detalhamento!AJ$15)),IF(INDEX(Import.PLE,Detalhamento!$E235,Detalhamento!AJ$15)&lt;=mediçao,OFFSET(Import.PLQ,$A235-1,AJ$15-1,1,1),0),0),PLE!$AA$28*OFFSET(Import.PLQ,$A235-1,AJ$15-1,1,1)),IF($E235&lt;&gt;1,IF(ISNUMBER(INDEX(Import.PLE,Detalhamento!$E235,Detalhamento!AJ$15)),IF(INDEX(Import.PLE,Detalhamento!$E235,Detalhamento!AJ$15)&lt;=mediçao,0,OFFSET(Import.PLQ,$A235-1,AJ$15-1,1,1)),OFFSET(Import.PLQ,$A235-1,AJ$15-1,1,1)),(1-PLE!$AA$28)*OFFSET(Import.PLQ,$A235-1,AJ$15-1,1,1))))</f>
        <v>0</v>
      </c>
      <c r="AK235" s="144">
        <f ca="1">IF(AK$13="",0,CHOOSE(Detalhamento.OpçãoServiços,OFFSET(Import.PLQ,$A235-1,AK$15-1,1,1),IF($E235&lt;&gt;1,IF(ISNUMBER(INDEX(Import.PLE,Detalhamento!$E235,Detalhamento!AK$15)),IF(INDEX(Import.PLE,Detalhamento!$E235,Detalhamento!AK$15)&lt;=mediçao,OFFSET(Import.PLQ,$A235-1,AK$15-1,1,1),0),0),PLE!$AA$28*OFFSET(Import.PLQ,$A235-1,AK$15-1,1,1)),IF($E235&lt;&gt;1,IF(ISNUMBER(INDEX(Import.PLE,Detalhamento!$E235,Detalhamento!AK$15)),IF(INDEX(Import.PLE,Detalhamento!$E235,Detalhamento!AK$15)&lt;=mediçao,0,OFFSET(Import.PLQ,$A235-1,AK$15-1,1,1)),OFFSET(Import.PLQ,$A235-1,AK$15-1,1,1)),(1-PLE!$AA$28)*OFFSET(Import.PLQ,$A235-1,AK$15-1,1,1))))</f>
        <v>0</v>
      </c>
      <c r="AL235" s="144">
        <f ca="1">IF(AL$13="",0,CHOOSE(Detalhamento.OpçãoServiços,OFFSET(Import.PLQ,$A235-1,AL$15-1,1,1),IF($E235&lt;&gt;1,IF(ISNUMBER(INDEX(Import.PLE,Detalhamento!$E235,Detalhamento!AL$15)),IF(INDEX(Import.PLE,Detalhamento!$E235,Detalhamento!AL$15)&lt;=mediçao,OFFSET(Import.PLQ,$A235-1,AL$15-1,1,1),0),0),PLE!$AA$28*OFFSET(Import.PLQ,$A235-1,AL$15-1,1,1)),IF($E235&lt;&gt;1,IF(ISNUMBER(INDEX(Import.PLE,Detalhamento!$E235,Detalhamento!AL$15)),IF(INDEX(Import.PLE,Detalhamento!$E235,Detalhamento!AL$15)&lt;=mediçao,0,OFFSET(Import.PLQ,$A235-1,AL$15-1,1,1)),OFFSET(Import.PLQ,$A235-1,AL$15-1,1,1)),(1-PLE!$AA$28)*OFFSET(Import.PLQ,$A235-1,AL$15-1,1,1))))</f>
        <v>0</v>
      </c>
      <c r="AM235" s="144">
        <f ca="1">IF(AM$13="",0,CHOOSE(Detalhamento.OpçãoServiços,OFFSET(Import.PLQ,$A235-1,AM$15-1,1,1),IF($E235&lt;&gt;1,IF(ISNUMBER(INDEX(Import.PLE,Detalhamento!$E235,Detalhamento!AM$15)),IF(INDEX(Import.PLE,Detalhamento!$E235,Detalhamento!AM$15)&lt;=mediçao,OFFSET(Import.PLQ,$A235-1,AM$15-1,1,1),0),0),PLE!$AA$28*OFFSET(Import.PLQ,$A235-1,AM$15-1,1,1)),IF($E235&lt;&gt;1,IF(ISNUMBER(INDEX(Import.PLE,Detalhamento!$E235,Detalhamento!AM$15)),IF(INDEX(Import.PLE,Detalhamento!$E235,Detalhamento!AM$15)&lt;=mediçao,0,OFFSET(Import.PLQ,$A235-1,AM$15-1,1,1)),OFFSET(Import.PLQ,$A235-1,AM$15-1,1,1)),(1-PLE!$AA$28)*OFFSET(Import.PLQ,$A235-1,AM$15-1,1,1))))</f>
        <v>0</v>
      </c>
      <c r="AN235" s="144">
        <f ca="1">IF(AN$13="",0,CHOOSE(Detalhamento.OpçãoServiços,OFFSET(Import.PLQ,$A235-1,AN$15-1,1,1),IF($E235&lt;&gt;1,IF(ISNUMBER(INDEX(Import.PLE,Detalhamento!$E235,Detalhamento!AN$15)),IF(INDEX(Import.PLE,Detalhamento!$E235,Detalhamento!AN$15)&lt;=mediçao,OFFSET(Import.PLQ,$A235-1,AN$15-1,1,1),0),0),PLE!$AA$28*OFFSET(Import.PLQ,$A235-1,AN$15-1,1,1)),IF($E235&lt;&gt;1,IF(ISNUMBER(INDEX(Import.PLE,Detalhamento!$E235,Detalhamento!AN$15)),IF(INDEX(Import.PLE,Detalhamento!$E235,Detalhamento!AN$15)&lt;=mediçao,0,OFFSET(Import.PLQ,$A235-1,AN$15-1,1,1)),OFFSET(Import.PLQ,$A235-1,AN$15-1,1,1)),(1-PLE!$AA$28)*OFFSET(Import.PLQ,$A235-1,AN$15-1,1,1))))</f>
        <v>0</v>
      </c>
      <c r="AO235" s="144">
        <f ca="1">IF(AO$13="",0,CHOOSE(Detalhamento.OpçãoServiços,OFFSET(Import.PLQ,$A235-1,AO$15-1,1,1),IF($E235&lt;&gt;1,IF(ISNUMBER(INDEX(Import.PLE,Detalhamento!$E235,Detalhamento!AO$15)),IF(INDEX(Import.PLE,Detalhamento!$E235,Detalhamento!AO$15)&lt;=mediçao,OFFSET(Import.PLQ,$A235-1,AO$15-1,1,1),0),0),PLE!$AA$28*OFFSET(Import.PLQ,$A235-1,AO$15-1,1,1)),IF($E235&lt;&gt;1,IF(ISNUMBER(INDEX(Import.PLE,Detalhamento!$E235,Detalhamento!AO$15)),IF(INDEX(Import.PLE,Detalhamento!$E235,Detalhamento!AO$15)&lt;=mediçao,0,OFFSET(Import.PLQ,$A235-1,AO$15-1,1,1)),OFFSET(Import.PLQ,$A235-1,AO$15-1,1,1)),(1-PLE!$AA$28)*OFFSET(Import.PLQ,$A235-1,AO$15-1,1,1))))</f>
        <v>0</v>
      </c>
      <c r="AP235" s="144">
        <f ca="1">IF(AP$13="",0,CHOOSE(Detalhamento.OpçãoServiços,OFFSET(Import.PLQ,$A235-1,AP$15-1,1,1),IF($E235&lt;&gt;1,IF(ISNUMBER(INDEX(Import.PLE,Detalhamento!$E235,Detalhamento!AP$15)),IF(INDEX(Import.PLE,Detalhamento!$E235,Detalhamento!AP$15)&lt;=mediçao,OFFSET(Import.PLQ,$A235-1,AP$15-1,1,1),0),0),PLE!$AA$28*OFFSET(Import.PLQ,$A235-1,AP$15-1,1,1)),IF($E235&lt;&gt;1,IF(ISNUMBER(INDEX(Import.PLE,Detalhamento!$E235,Detalhamento!AP$15)),IF(INDEX(Import.PLE,Detalhamento!$E235,Detalhamento!AP$15)&lt;=mediçao,0,OFFSET(Import.PLQ,$A235-1,AP$15-1,1,1)),OFFSET(Import.PLQ,$A235-1,AP$15-1,1,1)),(1-PLE!$AA$28)*OFFSET(Import.PLQ,$A235-1,AP$15-1,1,1))))</f>
        <v>0</v>
      </c>
      <c r="AQ235" s="144">
        <f ca="1">IF(AQ$13="",0,CHOOSE(Detalhamento.OpçãoServiços,OFFSET(Import.PLQ,$A235-1,AQ$15-1,1,1),IF($E235&lt;&gt;1,IF(ISNUMBER(INDEX(Import.PLE,Detalhamento!$E235,Detalhamento!AQ$15)),IF(INDEX(Import.PLE,Detalhamento!$E235,Detalhamento!AQ$15)&lt;=mediçao,OFFSET(Import.PLQ,$A235-1,AQ$15-1,1,1),0),0),PLE!$AA$28*OFFSET(Import.PLQ,$A235-1,AQ$15-1,1,1)),IF($E235&lt;&gt;1,IF(ISNUMBER(INDEX(Import.PLE,Detalhamento!$E235,Detalhamento!AQ$15)),IF(INDEX(Import.PLE,Detalhamento!$E235,Detalhamento!AQ$15)&lt;=mediçao,0,OFFSET(Import.PLQ,$A235-1,AQ$15-1,1,1)),OFFSET(Import.PLQ,$A235-1,AQ$15-1,1,1)),(1-PLE!$AA$28)*OFFSET(Import.PLQ,$A235-1,AQ$15-1,1,1))))</f>
        <v>0</v>
      </c>
      <c r="AR235" s="144">
        <f ca="1">IF(AR$13="",0,CHOOSE(Detalhamento.OpçãoServiços,OFFSET(Import.PLQ,$A235-1,AR$15-1,1,1),IF($E235&lt;&gt;1,IF(ISNUMBER(INDEX(Import.PLE,Detalhamento!$E235,Detalhamento!AR$15)),IF(INDEX(Import.PLE,Detalhamento!$E235,Detalhamento!AR$15)&lt;=mediçao,OFFSET(Import.PLQ,$A235-1,AR$15-1,1,1),0),0),PLE!$AA$28*OFFSET(Import.PLQ,$A235-1,AR$15-1,1,1)),IF($E235&lt;&gt;1,IF(ISNUMBER(INDEX(Import.PLE,Detalhamento!$E235,Detalhamento!AR$15)),IF(INDEX(Import.PLE,Detalhamento!$E235,Detalhamento!AR$15)&lt;=mediçao,0,OFFSET(Import.PLQ,$A235-1,AR$15-1,1,1)),OFFSET(Import.PLQ,$A235-1,AR$15-1,1,1)),(1-PLE!$AA$28)*OFFSET(Import.PLQ,$A235-1,AR$15-1,1,1))))</f>
        <v>0</v>
      </c>
      <c r="AS235" s="144">
        <f ca="1">IF(AS$13="",0,CHOOSE(Detalhamento.OpçãoServiços,OFFSET(Import.PLQ,$A235-1,AS$15-1,1,1),IF($E235&lt;&gt;1,IF(ISNUMBER(INDEX(Import.PLE,Detalhamento!$E235,Detalhamento!AS$15)),IF(INDEX(Import.PLE,Detalhamento!$E235,Detalhamento!AS$15)&lt;=mediçao,OFFSET(Import.PLQ,$A235-1,AS$15-1,1,1),0),0),PLE!$AA$28*OFFSET(Import.PLQ,$A235-1,AS$15-1,1,1)),IF($E235&lt;&gt;1,IF(ISNUMBER(INDEX(Import.PLE,Detalhamento!$E235,Detalhamento!AS$15)),IF(INDEX(Import.PLE,Detalhamento!$E235,Detalhamento!AS$15)&lt;=mediçao,0,OFFSET(Import.PLQ,$A235-1,AS$15-1,1,1)),OFFSET(Import.PLQ,$A235-1,AS$15-1,1,1)),(1-PLE!$AA$28)*OFFSET(Import.PLQ,$A235-1,AS$15-1,1,1))))</f>
        <v>0</v>
      </c>
      <c r="AT235" s="144">
        <f ca="1">IF(AT$13="",0,CHOOSE(Detalhamento.OpçãoServiços,OFFSET(Import.PLQ,$A235-1,AT$15-1,1,1),IF($E235&lt;&gt;1,IF(ISNUMBER(INDEX(Import.PLE,Detalhamento!$E235,Detalhamento!AT$15)),IF(INDEX(Import.PLE,Detalhamento!$E235,Detalhamento!AT$15)&lt;=mediçao,OFFSET(Import.PLQ,$A235-1,AT$15-1,1,1),0),0),PLE!$AA$28*OFFSET(Import.PLQ,$A235-1,AT$15-1,1,1)),IF($E235&lt;&gt;1,IF(ISNUMBER(INDEX(Import.PLE,Detalhamento!$E235,Detalhamento!AT$15)),IF(INDEX(Import.PLE,Detalhamento!$E235,Detalhamento!AT$15)&lt;=mediçao,0,OFFSET(Import.PLQ,$A235-1,AT$15-1,1,1)),OFFSET(Import.PLQ,$A235-1,AT$15-1,1,1)),(1-PLE!$AA$28)*OFFSET(Import.PLQ,$A235-1,AT$15-1,1,1))))</f>
        <v>0</v>
      </c>
      <c r="AU235" s="144">
        <f ca="1">IF(AU$13="",0,CHOOSE(Detalhamento.OpçãoServiços,OFFSET(Import.PLQ,$A235-1,AU$15-1,1,1),IF($E235&lt;&gt;1,IF(ISNUMBER(INDEX(Import.PLE,Detalhamento!$E235,Detalhamento!AU$15)),IF(INDEX(Import.PLE,Detalhamento!$E235,Detalhamento!AU$15)&lt;=mediçao,OFFSET(Import.PLQ,$A235-1,AU$15-1,1,1),0),0),PLE!$AA$28*OFFSET(Import.PLQ,$A235-1,AU$15-1,1,1)),IF($E235&lt;&gt;1,IF(ISNUMBER(INDEX(Import.PLE,Detalhamento!$E235,Detalhamento!AU$15)),IF(INDEX(Import.PLE,Detalhamento!$E235,Detalhamento!AU$15)&lt;=mediçao,0,OFFSET(Import.PLQ,$A235-1,AU$15-1,1,1)),OFFSET(Import.PLQ,$A235-1,AU$15-1,1,1)),(1-PLE!$AA$28)*OFFSET(Import.PLQ,$A235-1,AU$15-1,1,1))))</f>
        <v>0</v>
      </c>
      <c r="AV235" s="144">
        <f ca="1">IF(AV$13="",0,CHOOSE(Detalhamento.OpçãoServiços,OFFSET(Import.PLQ,$A235-1,AV$15-1,1,1),IF($E235&lt;&gt;1,IF(ISNUMBER(INDEX(Import.PLE,Detalhamento!$E235,Detalhamento!AV$15)),IF(INDEX(Import.PLE,Detalhamento!$E235,Detalhamento!AV$15)&lt;=mediçao,OFFSET(Import.PLQ,$A235-1,AV$15-1,1,1),0),0),PLE!$AA$28*OFFSET(Import.PLQ,$A235-1,AV$15-1,1,1)),IF($E235&lt;&gt;1,IF(ISNUMBER(INDEX(Import.PLE,Detalhamento!$E235,Detalhamento!AV$15)),IF(INDEX(Import.PLE,Detalhamento!$E235,Detalhamento!AV$15)&lt;=mediçao,0,OFFSET(Import.PLQ,$A235-1,AV$15-1,1,1)),OFFSET(Import.PLQ,$A235-1,AV$15-1,1,1)),(1-PLE!$AA$28)*OFFSET(Import.PLQ,$A235-1,AV$15-1,1,1))))</f>
        <v>0</v>
      </c>
      <c r="AW235" s="144">
        <f ca="1">IF(AW$13="",0,CHOOSE(Detalhamento.OpçãoServiços,OFFSET(Import.PLQ,$A235-1,AW$15-1,1,1),IF($E235&lt;&gt;1,IF(ISNUMBER(INDEX(Import.PLE,Detalhamento!$E235,Detalhamento!AW$15)),IF(INDEX(Import.PLE,Detalhamento!$E235,Detalhamento!AW$15)&lt;=mediçao,OFFSET(Import.PLQ,$A235-1,AW$15-1,1,1),0),0),PLE!$AA$28*OFFSET(Import.PLQ,$A235-1,AW$15-1,1,1)),IF($E235&lt;&gt;1,IF(ISNUMBER(INDEX(Import.PLE,Detalhamento!$E235,Detalhamento!AW$15)),IF(INDEX(Import.PLE,Detalhamento!$E235,Detalhamento!AW$15)&lt;=mediçao,0,OFFSET(Import.PLQ,$A235-1,AW$15-1,1,1)),OFFSET(Import.PLQ,$A235-1,AW$15-1,1,1)),(1-PLE!$AA$28)*OFFSET(Import.PLQ,$A235-1,AW$15-1,1,1))))</f>
        <v>0</v>
      </c>
      <c r="AX235" s="144">
        <f ca="1">IF(AX$13="",0,CHOOSE(Detalhamento.OpçãoServiços,OFFSET(Import.PLQ,$A235-1,AX$15-1,1,1),IF($E235&lt;&gt;1,IF(ISNUMBER(INDEX(Import.PLE,Detalhamento!$E235,Detalhamento!AX$15)),IF(INDEX(Import.PLE,Detalhamento!$E235,Detalhamento!AX$15)&lt;=mediçao,OFFSET(Import.PLQ,$A235-1,AX$15-1,1,1),0),0),PLE!$AA$28*OFFSET(Import.PLQ,$A235-1,AX$15-1,1,1)),IF($E235&lt;&gt;1,IF(ISNUMBER(INDEX(Import.PLE,Detalhamento!$E235,Detalhamento!AX$15)),IF(INDEX(Import.PLE,Detalhamento!$E235,Detalhamento!AX$15)&lt;=mediçao,0,OFFSET(Import.PLQ,$A235-1,AX$15-1,1,1)),OFFSET(Import.PLQ,$A235-1,AX$15-1,1,1)),(1-PLE!$AA$28)*OFFSET(Import.PLQ,$A235-1,AX$15-1,1,1))))</f>
        <v>0</v>
      </c>
      <c r="AY235" s="144">
        <f ca="1">IF(AY$13="",0,CHOOSE(Detalhamento.OpçãoServiços,OFFSET(Import.PLQ,$A235-1,AY$15-1,1,1),IF($E235&lt;&gt;1,IF(ISNUMBER(INDEX(Import.PLE,Detalhamento!$E235,Detalhamento!AY$15)),IF(INDEX(Import.PLE,Detalhamento!$E235,Detalhamento!AY$15)&lt;=mediçao,OFFSET(Import.PLQ,$A235-1,AY$15-1,1,1),0),0),PLE!$AA$28*OFFSET(Import.PLQ,$A235-1,AY$15-1,1,1)),IF($E235&lt;&gt;1,IF(ISNUMBER(INDEX(Import.PLE,Detalhamento!$E235,Detalhamento!AY$15)),IF(INDEX(Import.PLE,Detalhamento!$E235,Detalhamento!AY$15)&lt;=mediçao,0,OFFSET(Import.PLQ,$A235-1,AY$15-1,1,1)),OFFSET(Import.PLQ,$A235-1,AY$15-1,1,1)),(1-PLE!$AA$28)*OFFSET(Import.PLQ,$A235-1,AY$15-1,1,1))))</f>
        <v>0</v>
      </c>
      <c r="AZ235" s="144">
        <f ca="1">IF(AZ$13="",0,CHOOSE(Detalhamento.OpçãoServiços,OFFSET(Import.PLQ,$A235-1,AZ$15-1,1,1),IF($E235&lt;&gt;1,IF(ISNUMBER(INDEX(Import.PLE,Detalhamento!$E235,Detalhamento!AZ$15)),IF(INDEX(Import.PLE,Detalhamento!$E235,Detalhamento!AZ$15)&lt;=mediçao,OFFSET(Import.PLQ,$A235-1,AZ$15-1,1,1),0),0),PLE!$AA$28*OFFSET(Import.PLQ,$A235-1,AZ$15-1,1,1)),IF($E235&lt;&gt;1,IF(ISNUMBER(INDEX(Import.PLE,Detalhamento!$E235,Detalhamento!AZ$15)),IF(INDEX(Import.PLE,Detalhamento!$E235,Detalhamento!AZ$15)&lt;=mediçao,0,OFFSET(Import.PLQ,$A235-1,AZ$15-1,1,1)),OFFSET(Import.PLQ,$A235-1,AZ$15-1,1,1)),(1-PLE!$AA$28)*OFFSET(Import.PLQ,$A235-1,AZ$15-1,1,1))))</f>
        <v>0</v>
      </c>
      <c r="BA235" s="144">
        <f ca="1">IF(BA$13="",0,CHOOSE(Detalhamento.OpçãoServiços,OFFSET(Import.PLQ,$A235-1,BA$15-1,1,1),IF($E235&lt;&gt;1,IF(ISNUMBER(INDEX(Import.PLE,Detalhamento!$E235,Detalhamento!BA$15)),IF(INDEX(Import.PLE,Detalhamento!$E235,Detalhamento!BA$15)&lt;=mediçao,OFFSET(Import.PLQ,$A235-1,BA$15-1,1,1),0),0),PLE!$AA$28*OFFSET(Import.PLQ,$A235-1,BA$15-1,1,1)),IF($E235&lt;&gt;1,IF(ISNUMBER(INDEX(Import.PLE,Detalhamento!$E235,Detalhamento!BA$15)),IF(INDEX(Import.PLE,Detalhamento!$E235,Detalhamento!BA$15)&lt;=mediçao,0,OFFSET(Import.PLQ,$A235-1,BA$15-1,1,1)),OFFSET(Import.PLQ,$A235-1,BA$15-1,1,1)),(1-PLE!$AA$28)*OFFSET(Import.PLQ,$A235-1,BA$15-1,1,1))))</f>
        <v>0</v>
      </c>
      <c r="BB235" s="144">
        <f ca="1">IF(BB$13="",0,CHOOSE(Detalhamento.OpçãoServiços,OFFSET(Import.PLQ,$A235-1,BB$15-1,1,1),IF($E235&lt;&gt;1,IF(ISNUMBER(INDEX(Import.PLE,Detalhamento!$E235,Detalhamento!BB$15)),IF(INDEX(Import.PLE,Detalhamento!$E235,Detalhamento!BB$15)&lt;=mediçao,OFFSET(Import.PLQ,$A235-1,BB$15-1,1,1),0),0),PLE!$AA$28*OFFSET(Import.PLQ,$A235-1,BB$15-1,1,1)),IF($E235&lt;&gt;1,IF(ISNUMBER(INDEX(Import.PLE,Detalhamento!$E235,Detalhamento!BB$15)),IF(INDEX(Import.PLE,Detalhamento!$E235,Detalhamento!BB$15)&lt;=mediçao,0,OFFSET(Import.PLQ,$A235-1,BB$15-1,1,1)),OFFSET(Import.PLQ,$A235-1,BB$15-1,1,1)),(1-PLE!$AA$28)*OFFSET(Import.PLQ,$A235-1,BB$15-1,1,1))))</f>
        <v>0</v>
      </c>
      <c r="BC235" s="144">
        <f ca="1">IF(BC$13="",0,CHOOSE(Detalhamento.OpçãoServiços,OFFSET(Import.PLQ,$A235-1,BC$15-1,1,1),IF($E235&lt;&gt;1,IF(ISNUMBER(INDEX(Import.PLE,Detalhamento!$E235,Detalhamento!BC$15)),IF(INDEX(Import.PLE,Detalhamento!$E235,Detalhamento!BC$15)&lt;=mediçao,OFFSET(Import.PLQ,$A235-1,BC$15-1,1,1),0),0),PLE!$AA$28*OFFSET(Import.PLQ,$A235-1,BC$15-1,1,1)),IF($E235&lt;&gt;1,IF(ISNUMBER(INDEX(Import.PLE,Detalhamento!$E235,Detalhamento!BC$15)),IF(INDEX(Import.PLE,Detalhamento!$E235,Detalhamento!BC$15)&lt;=mediçao,0,OFFSET(Import.PLQ,$A235-1,BC$15-1,1,1)),OFFSET(Import.PLQ,$A235-1,BC$15-1,1,1)),(1-PLE!$AA$28)*OFFSET(Import.PLQ,$A235-1,BC$15-1,1,1))))</f>
        <v>0</v>
      </c>
      <c r="BD235" s="144">
        <f ca="1">IF(BD$13="",0,CHOOSE(Detalhamento.OpçãoServiços,OFFSET(Import.PLQ,$A235-1,BD$15-1,1,1),IF($E235&lt;&gt;1,IF(ISNUMBER(INDEX(Import.PLE,Detalhamento!$E235,Detalhamento!BD$15)),IF(INDEX(Import.PLE,Detalhamento!$E235,Detalhamento!BD$15)&lt;=mediçao,OFFSET(Import.PLQ,$A235-1,BD$15-1,1,1),0),0),PLE!$AA$28*OFFSET(Import.PLQ,$A235-1,BD$15-1,1,1)),IF($E235&lt;&gt;1,IF(ISNUMBER(INDEX(Import.PLE,Detalhamento!$E235,Detalhamento!BD$15)),IF(INDEX(Import.PLE,Detalhamento!$E235,Detalhamento!BD$15)&lt;=mediçao,0,OFFSET(Import.PLQ,$A235-1,BD$15-1,1,1)),OFFSET(Import.PLQ,$A235-1,BD$15-1,1,1)),(1-PLE!$AA$28)*OFFSET(Import.PLQ,$A235-1,BD$15-1,1,1))))</f>
        <v>0</v>
      </c>
      <c r="BE235" s="144">
        <f ca="1">IF(BE$13="",0,CHOOSE(Detalhamento.OpçãoServiços,OFFSET(Import.PLQ,$A235-1,BE$15-1,1,1),IF($E235&lt;&gt;1,IF(ISNUMBER(INDEX(Import.PLE,Detalhamento!$E235,Detalhamento!BE$15)),IF(INDEX(Import.PLE,Detalhamento!$E235,Detalhamento!BE$15)&lt;=mediçao,OFFSET(Import.PLQ,$A235-1,BE$15-1,1,1),0),0),PLE!$AA$28*OFFSET(Import.PLQ,$A235-1,BE$15-1,1,1)),IF($E235&lt;&gt;1,IF(ISNUMBER(INDEX(Import.PLE,Detalhamento!$E235,Detalhamento!BE$15)),IF(INDEX(Import.PLE,Detalhamento!$E235,Detalhamento!BE$15)&lt;=mediçao,0,OFFSET(Import.PLQ,$A235-1,BE$15-1,1,1)),OFFSET(Import.PLQ,$A235-1,BE$15-1,1,1)),(1-PLE!$AA$28)*OFFSET(Import.PLQ,$A235-1,BE$15-1,1,1))))</f>
        <v>0</v>
      </c>
      <c r="BF235" s="144">
        <f ca="1">IF(BF$13="",0,CHOOSE(Detalhamento.OpçãoServiços,OFFSET(Import.PLQ,$A235-1,BF$15-1,1,1),IF($E235&lt;&gt;1,IF(ISNUMBER(INDEX(Import.PLE,Detalhamento!$E235,Detalhamento!BF$15)),IF(INDEX(Import.PLE,Detalhamento!$E235,Detalhamento!BF$15)&lt;=mediçao,OFFSET(Import.PLQ,$A235-1,BF$15-1,1,1),0),0),PLE!$AA$28*OFFSET(Import.PLQ,$A235-1,BF$15-1,1,1)),IF($E235&lt;&gt;1,IF(ISNUMBER(INDEX(Import.PLE,Detalhamento!$E235,Detalhamento!BF$15)),IF(INDEX(Import.PLE,Detalhamento!$E235,Detalhamento!BF$15)&lt;=mediçao,0,OFFSET(Import.PLQ,$A235-1,BF$15-1,1,1)),OFFSET(Import.PLQ,$A235-1,BF$15-1,1,1)),(1-PLE!$AA$28)*OFFSET(Import.PLQ,$A235-1,BF$15-1,1,1))))</f>
        <v>0</v>
      </c>
      <c r="BG235" s="144">
        <f ca="1">IF(BG$13="",0,CHOOSE(Detalhamento.OpçãoServiços,OFFSET(Import.PLQ,$A235-1,BG$15-1,1,1),IF($E235&lt;&gt;1,IF(ISNUMBER(INDEX(Import.PLE,Detalhamento!$E235,Detalhamento!BG$15)),IF(INDEX(Import.PLE,Detalhamento!$E235,Detalhamento!BG$15)&lt;=mediçao,OFFSET(Import.PLQ,$A235-1,BG$15-1,1,1),0),0),PLE!$AA$28*OFFSET(Import.PLQ,$A235-1,BG$15-1,1,1)),IF($E235&lt;&gt;1,IF(ISNUMBER(INDEX(Import.PLE,Detalhamento!$E235,Detalhamento!BG$15)),IF(INDEX(Import.PLE,Detalhamento!$E235,Detalhamento!BG$15)&lt;=mediçao,0,OFFSET(Import.PLQ,$A235-1,BG$15-1,1,1)),OFFSET(Import.PLQ,$A235-1,BG$15-1,1,1)),(1-PLE!$AA$28)*OFFSET(Import.PLQ,$A235-1,BG$15-1,1,1))))</f>
        <v>0</v>
      </c>
      <c r="BH235" s="144">
        <f ca="1">IF(BH$13="",0,CHOOSE(Detalhamento.OpçãoServiços,OFFSET(Import.PLQ,$A235-1,BH$15-1,1,1),IF($E235&lt;&gt;1,IF(ISNUMBER(INDEX(Import.PLE,Detalhamento!$E235,Detalhamento!BH$15)),IF(INDEX(Import.PLE,Detalhamento!$E235,Detalhamento!BH$15)&lt;=mediçao,OFFSET(Import.PLQ,$A235-1,BH$15-1,1,1),0),0),PLE!$AA$28*OFFSET(Import.PLQ,$A235-1,BH$15-1,1,1)),IF($E235&lt;&gt;1,IF(ISNUMBER(INDEX(Import.PLE,Detalhamento!$E235,Detalhamento!BH$15)),IF(INDEX(Import.PLE,Detalhamento!$E235,Detalhamento!BH$15)&lt;=mediçao,0,OFFSET(Import.PLQ,$A235-1,BH$15-1,1,1)),OFFSET(Import.PLQ,$A235-1,BH$15-1,1,1)),(1-PLE!$AA$28)*OFFSET(Import.PLQ,$A235-1,BH$15-1,1,1))))</f>
        <v>0</v>
      </c>
      <c r="BI235" s="144">
        <f ca="1">IF(BI$13="",0,CHOOSE(Detalhamento.OpçãoServiços,OFFSET(Import.PLQ,$A235-1,BI$15-1,1,1),IF($E235&lt;&gt;1,IF(ISNUMBER(INDEX(Import.PLE,Detalhamento!$E235,Detalhamento!BI$15)),IF(INDEX(Import.PLE,Detalhamento!$E235,Detalhamento!BI$15)&lt;=mediçao,OFFSET(Import.PLQ,$A235-1,BI$15-1,1,1),0),0),PLE!$AA$28*OFFSET(Import.PLQ,$A235-1,BI$15-1,1,1)),IF($E235&lt;&gt;1,IF(ISNUMBER(INDEX(Import.PLE,Detalhamento!$E235,Detalhamento!BI$15)),IF(INDEX(Import.PLE,Detalhamento!$E235,Detalhamento!BI$15)&lt;=mediçao,0,OFFSET(Import.PLQ,$A235-1,BI$15-1,1,1)),OFFSET(Import.PLQ,$A235-1,BI$15-1,1,1)),(1-PLE!$AA$28)*OFFSET(Import.PLQ,$A235-1,BI$15-1,1,1))))</f>
        <v>0</v>
      </c>
    </row>
    <row r="236" spans="1:61" ht="30" x14ac:dyDescent="0.2">
      <c r="A236" s="155">
        <v>190</v>
      </c>
      <c r="B236" s="21" t="str">
        <f t="shared" ca="1" si="33"/>
        <v>Serviço</v>
      </c>
      <c r="E236" s="153">
        <f t="shared" ca="1" si="34"/>
        <v>27</v>
      </c>
      <c r="F236" s="154">
        <f t="shared" ca="1" si="35"/>
        <v>270190</v>
      </c>
      <c r="G236" s="154" t="str">
        <f t="shared" ca="1" si="38"/>
        <v>2.9.1.6</v>
      </c>
      <c r="H236" s="182" t="str">
        <f t="shared" ca="1" si="38"/>
        <v>LUVA DE REDUÇÃO, PVC, SOLDÁVEL, DN 40MM X 32MM, INSTALADO EM RAMAL OU SUB-RAMAL DE ÁGUA - FORNECIMENTO E INSTALAÇÃO. AF_12/2014</v>
      </c>
      <c r="I236" s="37" t="str">
        <f t="shared" ca="1" si="36"/>
        <v>UN</v>
      </c>
      <c r="J236" s="144">
        <f t="shared" ca="1" si="37"/>
        <v>1</v>
      </c>
      <c r="K236" s="67"/>
      <c r="L236" s="144">
        <f ca="1">IF(L$13="",0,CHOOSE(Detalhamento.OpçãoServiços,OFFSET(Import.PLQ,$A236-1,L$15-1,1,1),IF($E236&lt;&gt;1,IF(ISNUMBER(INDEX(Import.PLE,Detalhamento!$E236,Detalhamento!L$15)),IF(INDEX(Import.PLE,Detalhamento!$E236,Detalhamento!L$15)&lt;=mediçao,OFFSET(Import.PLQ,$A236-1,L$15-1,1,1),0),0),PLE!$AA$28*OFFSET(Import.PLQ,$A236-1,L$15-1,1,1)),IF($E236&lt;&gt;1,IF(ISNUMBER(INDEX(Import.PLE,Detalhamento!$E236,Detalhamento!L$15)),IF(INDEX(Import.PLE,Detalhamento!$E236,Detalhamento!L$15)&lt;=mediçao,0,OFFSET(Import.PLQ,$A236-1,L$15-1,1,1)),OFFSET(Import.PLQ,$A236-1,L$15-1,1,1)),(1-PLE!$AA$28)*OFFSET(Import.PLQ,$A236-1,L$15-1,1,1))))</f>
        <v>1</v>
      </c>
      <c r="M236" s="144">
        <f ca="1">IF(M$13="",0,CHOOSE(Detalhamento.OpçãoServiços,OFFSET(Import.PLQ,$A236-1,M$15-1,1,1),IF($E236&lt;&gt;1,IF(ISNUMBER(INDEX(Import.PLE,Detalhamento!$E236,Detalhamento!M$15)),IF(INDEX(Import.PLE,Detalhamento!$E236,Detalhamento!M$15)&lt;=mediçao,OFFSET(Import.PLQ,$A236-1,M$15-1,1,1),0),0),PLE!$AA$28*OFFSET(Import.PLQ,$A236-1,M$15-1,1,1)),IF($E236&lt;&gt;1,IF(ISNUMBER(INDEX(Import.PLE,Detalhamento!$E236,Detalhamento!M$15)),IF(INDEX(Import.PLE,Detalhamento!$E236,Detalhamento!M$15)&lt;=mediçao,0,OFFSET(Import.PLQ,$A236-1,M$15-1,1,1)),OFFSET(Import.PLQ,$A236-1,M$15-1,1,1)),(1-PLE!$AA$28)*OFFSET(Import.PLQ,$A236-1,M$15-1,1,1))))</f>
        <v>0</v>
      </c>
      <c r="N236" s="144">
        <f ca="1">IF(N$13="",0,CHOOSE(Detalhamento.OpçãoServiços,OFFSET(Import.PLQ,$A236-1,N$15-1,1,1),IF($E236&lt;&gt;1,IF(ISNUMBER(INDEX(Import.PLE,Detalhamento!$E236,Detalhamento!N$15)),IF(INDEX(Import.PLE,Detalhamento!$E236,Detalhamento!N$15)&lt;=mediçao,OFFSET(Import.PLQ,$A236-1,N$15-1,1,1),0),0),PLE!$AA$28*OFFSET(Import.PLQ,$A236-1,N$15-1,1,1)),IF($E236&lt;&gt;1,IF(ISNUMBER(INDEX(Import.PLE,Detalhamento!$E236,Detalhamento!N$15)),IF(INDEX(Import.PLE,Detalhamento!$E236,Detalhamento!N$15)&lt;=mediçao,0,OFFSET(Import.PLQ,$A236-1,N$15-1,1,1)),OFFSET(Import.PLQ,$A236-1,N$15-1,1,1)),(1-PLE!$AA$28)*OFFSET(Import.PLQ,$A236-1,N$15-1,1,1))))</f>
        <v>0</v>
      </c>
      <c r="O236" s="144">
        <f ca="1">IF(O$13="",0,CHOOSE(Detalhamento.OpçãoServiços,OFFSET(Import.PLQ,$A236-1,O$15-1,1,1),IF($E236&lt;&gt;1,IF(ISNUMBER(INDEX(Import.PLE,Detalhamento!$E236,Detalhamento!O$15)),IF(INDEX(Import.PLE,Detalhamento!$E236,Detalhamento!O$15)&lt;=mediçao,OFFSET(Import.PLQ,$A236-1,O$15-1,1,1),0),0),PLE!$AA$28*OFFSET(Import.PLQ,$A236-1,O$15-1,1,1)),IF($E236&lt;&gt;1,IF(ISNUMBER(INDEX(Import.PLE,Detalhamento!$E236,Detalhamento!O$15)),IF(INDEX(Import.PLE,Detalhamento!$E236,Detalhamento!O$15)&lt;=mediçao,0,OFFSET(Import.PLQ,$A236-1,O$15-1,1,1)),OFFSET(Import.PLQ,$A236-1,O$15-1,1,1)),(1-PLE!$AA$28)*OFFSET(Import.PLQ,$A236-1,O$15-1,1,1))))</f>
        <v>0</v>
      </c>
      <c r="P236" s="144">
        <f ca="1">IF(P$13="",0,CHOOSE(Detalhamento.OpçãoServiços,OFFSET(Import.PLQ,$A236-1,P$15-1,1,1),IF($E236&lt;&gt;1,IF(ISNUMBER(INDEX(Import.PLE,Detalhamento!$E236,Detalhamento!P$15)),IF(INDEX(Import.PLE,Detalhamento!$E236,Detalhamento!P$15)&lt;=mediçao,OFFSET(Import.PLQ,$A236-1,P$15-1,1,1),0),0),PLE!$AA$28*OFFSET(Import.PLQ,$A236-1,P$15-1,1,1)),IF($E236&lt;&gt;1,IF(ISNUMBER(INDEX(Import.PLE,Detalhamento!$E236,Detalhamento!P$15)),IF(INDEX(Import.PLE,Detalhamento!$E236,Detalhamento!P$15)&lt;=mediçao,0,OFFSET(Import.PLQ,$A236-1,P$15-1,1,1)),OFFSET(Import.PLQ,$A236-1,P$15-1,1,1)),(1-PLE!$AA$28)*OFFSET(Import.PLQ,$A236-1,P$15-1,1,1))))</f>
        <v>0</v>
      </c>
      <c r="Q236" s="144">
        <f ca="1">IF(Q$13="",0,CHOOSE(Detalhamento.OpçãoServiços,OFFSET(Import.PLQ,$A236-1,Q$15-1,1,1),IF($E236&lt;&gt;1,IF(ISNUMBER(INDEX(Import.PLE,Detalhamento!$E236,Detalhamento!Q$15)),IF(INDEX(Import.PLE,Detalhamento!$E236,Detalhamento!Q$15)&lt;=mediçao,OFFSET(Import.PLQ,$A236-1,Q$15-1,1,1),0),0),PLE!$AA$28*OFFSET(Import.PLQ,$A236-1,Q$15-1,1,1)),IF($E236&lt;&gt;1,IF(ISNUMBER(INDEX(Import.PLE,Detalhamento!$E236,Detalhamento!Q$15)),IF(INDEX(Import.PLE,Detalhamento!$E236,Detalhamento!Q$15)&lt;=mediçao,0,OFFSET(Import.PLQ,$A236-1,Q$15-1,1,1)),OFFSET(Import.PLQ,$A236-1,Q$15-1,1,1)),(1-PLE!$AA$28)*OFFSET(Import.PLQ,$A236-1,Q$15-1,1,1))))</f>
        <v>0</v>
      </c>
      <c r="R236" s="144">
        <f ca="1">IF(R$13="",0,CHOOSE(Detalhamento.OpçãoServiços,OFFSET(Import.PLQ,$A236-1,R$15-1,1,1),IF($E236&lt;&gt;1,IF(ISNUMBER(INDEX(Import.PLE,Detalhamento!$E236,Detalhamento!R$15)),IF(INDEX(Import.PLE,Detalhamento!$E236,Detalhamento!R$15)&lt;=mediçao,OFFSET(Import.PLQ,$A236-1,R$15-1,1,1),0),0),PLE!$AA$28*OFFSET(Import.PLQ,$A236-1,R$15-1,1,1)),IF($E236&lt;&gt;1,IF(ISNUMBER(INDEX(Import.PLE,Detalhamento!$E236,Detalhamento!R$15)),IF(INDEX(Import.PLE,Detalhamento!$E236,Detalhamento!R$15)&lt;=mediçao,0,OFFSET(Import.PLQ,$A236-1,R$15-1,1,1)),OFFSET(Import.PLQ,$A236-1,R$15-1,1,1)),(1-PLE!$AA$28)*OFFSET(Import.PLQ,$A236-1,R$15-1,1,1))))</f>
        <v>0</v>
      </c>
      <c r="S236" s="144">
        <f ca="1">IF(S$13="",0,CHOOSE(Detalhamento.OpçãoServiços,OFFSET(Import.PLQ,$A236-1,S$15-1,1,1),IF($E236&lt;&gt;1,IF(ISNUMBER(INDEX(Import.PLE,Detalhamento!$E236,Detalhamento!S$15)),IF(INDEX(Import.PLE,Detalhamento!$E236,Detalhamento!S$15)&lt;=mediçao,OFFSET(Import.PLQ,$A236-1,S$15-1,1,1),0),0),PLE!$AA$28*OFFSET(Import.PLQ,$A236-1,S$15-1,1,1)),IF($E236&lt;&gt;1,IF(ISNUMBER(INDEX(Import.PLE,Detalhamento!$E236,Detalhamento!S$15)),IF(INDEX(Import.PLE,Detalhamento!$E236,Detalhamento!S$15)&lt;=mediçao,0,OFFSET(Import.PLQ,$A236-1,S$15-1,1,1)),OFFSET(Import.PLQ,$A236-1,S$15-1,1,1)),(1-PLE!$AA$28)*OFFSET(Import.PLQ,$A236-1,S$15-1,1,1))))</f>
        <v>0</v>
      </c>
      <c r="T236" s="144">
        <f ca="1">IF(T$13="",0,CHOOSE(Detalhamento.OpçãoServiços,OFFSET(Import.PLQ,$A236-1,T$15-1,1,1),IF($E236&lt;&gt;1,IF(ISNUMBER(INDEX(Import.PLE,Detalhamento!$E236,Detalhamento!T$15)),IF(INDEX(Import.PLE,Detalhamento!$E236,Detalhamento!T$15)&lt;=mediçao,OFFSET(Import.PLQ,$A236-1,T$15-1,1,1),0),0),PLE!$AA$28*OFFSET(Import.PLQ,$A236-1,T$15-1,1,1)),IF($E236&lt;&gt;1,IF(ISNUMBER(INDEX(Import.PLE,Detalhamento!$E236,Detalhamento!T$15)),IF(INDEX(Import.PLE,Detalhamento!$E236,Detalhamento!T$15)&lt;=mediçao,0,OFFSET(Import.PLQ,$A236-1,T$15-1,1,1)),OFFSET(Import.PLQ,$A236-1,T$15-1,1,1)),(1-PLE!$AA$28)*OFFSET(Import.PLQ,$A236-1,T$15-1,1,1))))</f>
        <v>0</v>
      </c>
      <c r="U236" s="144">
        <f ca="1">IF(U$13="",0,CHOOSE(Detalhamento.OpçãoServiços,OFFSET(Import.PLQ,$A236-1,U$15-1,1,1),IF($E236&lt;&gt;1,IF(ISNUMBER(INDEX(Import.PLE,Detalhamento!$E236,Detalhamento!U$15)),IF(INDEX(Import.PLE,Detalhamento!$E236,Detalhamento!U$15)&lt;=mediçao,OFFSET(Import.PLQ,$A236-1,U$15-1,1,1),0),0),PLE!$AA$28*OFFSET(Import.PLQ,$A236-1,U$15-1,1,1)),IF($E236&lt;&gt;1,IF(ISNUMBER(INDEX(Import.PLE,Detalhamento!$E236,Detalhamento!U$15)),IF(INDEX(Import.PLE,Detalhamento!$E236,Detalhamento!U$15)&lt;=mediçao,0,OFFSET(Import.PLQ,$A236-1,U$15-1,1,1)),OFFSET(Import.PLQ,$A236-1,U$15-1,1,1)),(1-PLE!$AA$28)*OFFSET(Import.PLQ,$A236-1,U$15-1,1,1))))</f>
        <v>0</v>
      </c>
      <c r="V236" s="144">
        <f ca="1">IF(V$13="",0,CHOOSE(Detalhamento.OpçãoServiços,OFFSET(Import.PLQ,$A236-1,V$15-1,1,1),IF($E236&lt;&gt;1,IF(ISNUMBER(INDEX(Import.PLE,Detalhamento!$E236,Detalhamento!V$15)),IF(INDEX(Import.PLE,Detalhamento!$E236,Detalhamento!V$15)&lt;=mediçao,OFFSET(Import.PLQ,$A236-1,V$15-1,1,1),0),0),PLE!$AA$28*OFFSET(Import.PLQ,$A236-1,V$15-1,1,1)),IF($E236&lt;&gt;1,IF(ISNUMBER(INDEX(Import.PLE,Detalhamento!$E236,Detalhamento!V$15)),IF(INDEX(Import.PLE,Detalhamento!$E236,Detalhamento!V$15)&lt;=mediçao,0,OFFSET(Import.PLQ,$A236-1,V$15-1,1,1)),OFFSET(Import.PLQ,$A236-1,V$15-1,1,1)),(1-PLE!$AA$28)*OFFSET(Import.PLQ,$A236-1,V$15-1,1,1))))</f>
        <v>0</v>
      </c>
      <c r="W236" s="144">
        <f ca="1">IF(W$13="",0,CHOOSE(Detalhamento.OpçãoServiços,OFFSET(Import.PLQ,$A236-1,W$15-1,1,1),IF($E236&lt;&gt;1,IF(ISNUMBER(INDEX(Import.PLE,Detalhamento!$E236,Detalhamento!W$15)),IF(INDEX(Import.PLE,Detalhamento!$E236,Detalhamento!W$15)&lt;=mediçao,OFFSET(Import.PLQ,$A236-1,W$15-1,1,1),0),0),PLE!$AA$28*OFFSET(Import.PLQ,$A236-1,W$15-1,1,1)),IF($E236&lt;&gt;1,IF(ISNUMBER(INDEX(Import.PLE,Detalhamento!$E236,Detalhamento!W$15)),IF(INDEX(Import.PLE,Detalhamento!$E236,Detalhamento!W$15)&lt;=mediçao,0,OFFSET(Import.PLQ,$A236-1,W$15-1,1,1)),OFFSET(Import.PLQ,$A236-1,W$15-1,1,1)),(1-PLE!$AA$28)*OFFSET(Import.PLQ,$A236-1,W$15-1,1,1))))</f>
        <v>0</v>
      </c>
      <c r="X236" s="144">
        <f ca="1">IF(X$13="",0,CHOOSE(Detalhamento.OpçãoServiços,OFFSET(Import.PLQ,$A236-1,X$15-1,1,1),IF($E236&lt;&gt;1,IF(ISNUMBER(INDEX(Import.PLE,Detalhamento!$E236,Detalhamento!X$15)),IF(INDEX(Import.PLE,Detalhamento!$E236,Detalhamento!X$15)&lt;=mediçao,OFFSET(Import.PLQ,$A236-1,X$15-1,1,1),0),0),PLE!$AA$28*OFFSET(Import.PLQ,$A236-1,X$15-1,1,1)),IF($E236&lt;&gt;1,IF(ISNUMBER(INDEX(Import.PLE,Detalhamento!$E236,Detalhamento!X$15)),IF(INDEX(Import.PLE,Detalhamento!$E236,Detalhamento!X$15)&lt;=mediçao,0,OFFSET(Import.PLQ,$A236-1,X$15-1,1,1)),OFFSET(Import.PLQ,$A236-1,X$15-1,1,1)),(1-PLE!$AA$28)*OFFSET(Import.PLQ,$A236-1,X$15-1,1,1))))</f>
        <v>0</v>
      </c>
      <c r="Y236" s="144">
        <f ca="1">IF(Y$13="",0,CHOOSE(Detalhamento.OpçãoServiços,OFFSET(Import.PLQ,$A236-1,Y$15-1,1,1),IF($E236&lt;&gt;1,IF(ISNUMBER(INDEX(Import.PLE,Detalhamento!$E236,Detalhamento!Y$15)),IF(INDEX(Import.PLE,Detalhamento!$E236,Detalhamento!Y$15)&lt;=mediçao,OFFSET(Import.PLQ,$A236-1,Y$15-1,1,1),0),0),PLE!$AA$28*OFFSET(Import.PLQ,$A236-1,Y$15-1,1,1)),IF($E236&lt;&gt;1,IF(ISNUMBER(INDEX(Import.PLE,Detalhamento!$E236,Detalhamento!Y$15)),IF(INDEX(Import.PLE,Detalhamento!$E236,Detalhamento!Y$15)&lt;=mediçao,0,OFFSET(Import.PLQ,$A236-1,Y$15-1,1,1)),OFFSET(Import.PLQ,$A236-1,Y$15-1,1,1)),(1-PLE!$AA$28)*OFFSET(Import.PLQ,$A236-1,Y$15-1,1,1))))</f>
        <v>0</v>
      </c>
      <c r="Z236" s="144">
        <f ca="1">IF(Z$13="",0,CHOOSE(Detalhamento.OpçãoServiços,OFFSET(Import.PLQ,$A236-1,Z$15-1,1,1),IF($E236&lt;&gt;1,IF(ISNUMBER(INDEX(Import.PLE,Detalhamento!$E236,Detalhamento!Z$15)),IF(INDEX(Import.PLE,Detalhamento!$E236,Detalhamento!Z$15)&lt;=mediçao,OFFSET(Import.PLQ,$A236-1,Z$15-1,1,1),0),0),PLE!$AA$28*OFFSET(Import.PLQ,$A236-1,Z$15-1,1,1)),IF($E236&lt;&gt;1,IF(ISNUMBER(INDEX(Import.PLE,Detalhamento!$E236,Detalhamento!Z$15)),IF(INDEX(Import.PLE,Detalhamento!$E236,Detalhamento!Z$15)&lt;=mediçao,0,OFFSET(Import.PLQ,$A236-1,Z$15-1,1,1)),OFFSET(Import.PLQ,$A236-1,Z$15-1,1,1)),(1-PLE!$AA$28)*OFFSET(Import.PLQ,$A236-1,Z$15-1,1,1))))</f>
        <v>0</v>
      </c>
      <c r="AA236" s="144">
        <f ca="1">IF(AA$13="",0,CHOOSE(Detalhamento.OpçãoServiços,OFFSET(Import.PLQ,$A236-1,AA$15-1,1,1),IF($E236&lt;&gt;1,IF(ISNUMBER(INDEX(Import.PLE,Detalhamento!$E236,Detalhamento!AA$15)),IF(INDEX(Import.PLE,Detalhamento!$E236,Detalhamento!AA$15)&lt;=mediçao,OFFSET(Import.PLQ,$A236-1,AA$15-1,1,1),0),0),PLE!$AA$28*OFFSET(Import.PLQ,$A236-1,AA$15-1,1,1)),IF($E236&lt;&gt;1,IF(ISNUMBER(INDEX(Import.PLE,Detalhamento!$E236,Detalhamento!AA$15)),IF(INDEX(Import.PLE,Detalhamento!$E236,Detalhamento!AA$15)&lt;=mediçao,0,OFFSET(Import.PLQ,$A236-1,AA$15-1,1,1)),OFFSET(Import.PLQ,$A236-1,AA$15-1,1,1)),(1-PLE!$AA$28)*OFFSET(Import.PLQ,$A236-1,AA$15-1,1,1))))</f>
        <v>0</v>
      </c>
      <c r="AB236" s="144">
        <f ca="1">IF(AB$13="",0,CHOOSE(Detalhamento.OpçãoServiços,OFFSET(Import.PLQ,$A236-1,AB$15-1,1,1),IF($E236&lt;&gt;1,IF(ISNUMBER(INDEX(Import.PLE,Detalhamento!$E236,Detalhamento!AB$15)),IF(INDEX(Import.PLE,Detalhamento!$E236,Detalhamento!AB$15)&lt;=mediçao,OFFSET(Import.PLQ,$A236-1,AB$15-1,1,1),0),0),PLE!$AA$28*OFFSET(Import.PLQ,$A236-1,AB$15-1,1,1)),IF($E236&lt;&gt;1,IF(ISNUMBER(INDEX(Import.PLE,Detalhamento!$E236,Detalhamento!AB$15)),IF(INDEX(Import.PLE,Detalhamento!$E236,Detalhamento!AB$15)&lt;=mediçao,0,OFFSET(Import.PLQ,$A236-1,AB$15-1,1,1)),OFFSET(Import.PLQ,$A236-1,AB$15-1,1,1)),(1-PLE!$AA$28)*OFFSET(Import.PLQ,$A236-1,AB$15-1,1,1))))</f>
        <v>0</v>
      </c>
      <c r="AC236" s="144">
        <f ca="1">IF(AC$13="",0,CHOOSE(Detalhamento.OpçãoServiços,OFFSET(Import.PLQ,$A236-1,AC$15-1,1,1),IF($E236&lt;&gt;1,IF(ISNUMBER(INDEX(Import.PLE,Detalhamento!$E236,Detalhamento!AC$15)),IF(INDEX(Import.PLE,Detalhamento!$E236,Detalhamento!AC$15)&lt;=mediçao,OFFSET(Import.PLQ,$A236-1,AC$15-1,1,1),0),0),PLE!$AA$28*OFFSET(Import.PLQ,$A236-1,AC$15-1,1,1)),IF($E236&lt;&gt;1,IF(ISNUMBER(INDEX(Import.PLE,Detalhamento!$E236,Detalhamento!AC$15)),IF(INDEX(Import.PLE,Detalhamento!$E236,Detalhamento!AC$15)&lt;=mediçao,0,OFFSET(Import.PLQ,$A236-1,AC$15-1,1,1)),OFFSET(Import.PLQ,$A236-1,AC$15-1,1,1)),(1-PLE!$AA$28)*OFFSET(Import.PLQ,$A236-1,AC$15-1,1,1))))</f>
        <v>0</v>
      </c>
      <c r="AD236" s="144">
        <f ca="1">IF(AD$13="",0,CHOOSE(Detalhamento.OpçãoServiços,OFFSET(Import.PLQ,$A236-1,AD$15-1,1,1),IF($E236&lt;&gt;1,IF(ISNUMBER(INDEX(Import.PLE,Detalhamento!$E236,Detalhamento!AD$15)),IF(INDEX(Import.PLE,Detalhamento!$E236,Detalhamento!AD$15)&lt;=mediçao,OFFSET(Import.PLQ,$A236-1,AD$15-1,1,1),0),0),PLE!$AA$28*OFFSET(Import.PLQ,$A236-1,AD$15-1,1,1)),IF($E236&lt;&gt;1,IF(ISNUMBER(INDEX(Import.PLE,Detalhamento!$E236,Detalhamento!AD$15)),IF(INDEX(Import.PLE,Detalhamento!$E236,Detalhamento!AD$15)&lt;=mediçao,0,OFFSET(Import.PLQ,$A236-1,AD$15-1,1,1)),OFFSET(Import.PLQ,$A236-1,AD$15-1,1,1)),(1-PLE!$AA$28)*OFFSET(Import.PLQ,$A236-1,AD$15-1,1,1))))</f>
        <v>0</v>
      </c>
      <c r="AE236" s="144">
        <f ca="1">IF(AE$13="",0,CHOOSE(Detalhamento.OpçãoServiços,OFFSET(Import.PLQ,$A236-1,AE$15-1,1,1),IF($E236&lt;&gt;1,IF(ISNUMBER(INDEX(Import.PLE,Detalhamento!$E236,Detalhamento!AE$15)),IF(INDEX(Import.PLE,Detalhamento!$E236,Detalhamento!AE$15)&lt;=mediçao,OFFSET(Import.PLQ,$A236-1,AE$15-1,1,1),0),0),PLE!$AA$28*OFFSET(Import.PLQ,$A236-1,AE$15-1,1,1)),IF($E236&lt;&gt;1,IF(ISNUMBER(INDEX(Import.PLE,Detalhamento!$E236,Detalhamento!AE$15)),IF(INDEX(Import.PLE,Detalhamento!$E236,Detalhamento!AE$15)&lt;=mediçao,0,OFFSET(Import.PLQ,$A236-1,AE$15-1,1,1)),OFFSET(Import.PLQ,$A236-1,AE$15-1,1,1)),(1-PLE!$AA$28)*OFFSET(Import.PLQ,$A236-1,AE$15-1,1,1))))</f>
        <v>0</v>
      </c>
      <c r="AF236" s="144">
        <f ca="1">IF(AF$13="",0,CHOOSE(Detalhamento.OpçãoServiços,OFFSET(Import.PLQ,$A236-1,AF$15-1,1,1),IF($E236&lt;&gt;1,IF(ISNUMBER(INDEX(Import.PLE,Detalhamento!$E236,Detalhamento!AF$15)),IF(INDEX(Import.PLE,Detalhamento!$E236,Detalhamento!AF$15)&lt;=mediçao,OFFSET(Import.PLQ,$A236-1,AF$15-1,1,1),0),0),PLE!$AA$28*OFFSET(Import.PLQ,$A236-1,AF$15-1,1,1)),IF($E236&lt;&gt;1,IF(ISNUMBER(INDEX(Import.PLE,Detalhamento!$E236,Detalhamento!AF$15)),IF(INDEX(Import.PLE,Detalhamento!$E236,Detalhamento!AF$15)&lt;=mediçao,0,OFFSET(Import.PLQ,$A236-1,AF$15-1,1,1)),OFFSET(Import.PLQ,$A236-1,AF$15-1,1,1)),(1-PLE!$AA$28)*OFFSET(Import.PLQ,$A236-1,AF$15-1,1,1))))</f>
        <v>0</v>
      </c>
      <c r="AG236" s="144">
        <f ca="1">IF(AG$13="",0,CHOOSE(Detalhamento.OpçãoServiços,OFFSET(Import.PLQ,$A236-1,AG$15-1,1,1),IF($E236&lt;&gt;1,IF(ISNUMBER(INDEX(Import.PLE,Detalhamento!$E236,Detalhamento!AG$15)),IF(INDEX(Import.PLE,Detalhamento!$E236,Detalhamento!AG$15)&lt;=mediçao,OFFSET(Import.PLQ,$A236-1,AG$15-1,1,1),0),0),PLE!$AA$28*OFFSET(Import.PLQ,$A236-1,AG$15-1,1,1)),IF($E236&lt;&gt;1,IF(ISNUMBER(INDEX(Import.PLE,Detalhamento!$E236,Detalhamento!AG$15)),IF(INDEX(Import.PLE,Detalhamento!$E236,Detalhamento!AG$15)&lt;=mediçao,0,OFFSET(Import.PLQ,$A236-1,AG$15-1,1,1)),OFFSET(Import.PLQ,$A236-1,AG$15-1,1,1)),(1-PLE!$AA$28)*OFFSET(Import.PLQ,$A236-1,AG$15-1,1,1))))</f>
        <v>0</v>
      </c>
      <c r="AH236" s="144">
        <f ca="1">IF(AH$13="",0,CHOOSE(Detalhamento.OpçãoServiços,OFFSET(Import.PLQ,$A236-1,AH$15-1,1,1),IF($E236&lt;&gt;1,IF(ISNUMBER(INDEX(Import.PLE,Detalhamento!$E236,Detalhamento!AH$15)),IF(INDEX(Import.PLE,Detalhamento!$E236,Detalhamento!AH$15)&lt;=mediçao,OFFSET(Import.PLQ,$A236-1,AH$15-1,1,1),0),0),PLE!$AA$28*OFFSET(Import.PLQ,$A236-1,AH$15-1,1,1)),IF($E236&lt;&gt;1,IF(ISNUMBER(INDEX(Import.PLE,Detalhamento!$E236,Detalhamento!AH$15)),IF(INDEX(Import.PLE,Detalhamento!$E236,Detalhamento!AH$15)&lt;=mediçao,0,OFFSET(Import.PLQ,$A236-1,AH$15-1,1,1)),OFFSET(Import.PLQ,$A236-1,AH$15-1,1,1)),(1-PLE!$AA$28)*OFFSET(Import.PLQ,$A236-1,AH$15-1,1,1))))</f>
        <v>0</v>
      </c>
      <c r="AI236" s="144">
        <f ca="1">IF(AI$13="",0,CHOOSE(Detalhamento.OpçãoServiços,OFFSET(Import.PLQ,$A236-1,AI$15-1,1,1),IF($E236&lt;&gt;1,IF(ISNUMBER(INDEX(Import.PLE,Detalhamento!$E236,Detalhamento!AI$15)),IF(INDEX(Import.PLE,Detalhamento!$E236,Detalhamento!AI$15)&lt;=mediçao,OFFSET(Import.PLQ,$A236-1,AI$15-1,1,1),0),0),PLE!$AA$28*OFFSET(Import.PLQ,$A236-1,AI$15-1,1,1)),IF($E236&lt;&gt;1,IF(ISNUMBER(INDEX(Import.PLE,Detalhamento!$E236,Detalhamento!AI$15)),IF(INDEX(Import.PLE,Detalhamento!$E236,Detalhamento!AI$15)&lt;=mediçao,0,OFFSET(Import.PLQ,$A236-1,AI$15-1,1,1)),OFFSET(Import.PLQ,$A236-1,AI$15-1,1,1)),(1-PLE!$AA$28)*OFFSET(Import.PLQ,$A236-1,AI$15-1,1,1))))</f>
        <v>0</v>
      </c>
      <c r="AJ236" s="144">
        <f ca="1">IF(AJ$13="",0,CHOOSE(Detalhamento.OpçãoServiços,OFFSET(Import.PLQ,$A236-1,AJ$15-1,1,1),IF($E236&lt;&gt;1,IF(ISNUMBER(INDEX(Import.PLE,Detalhamento!$E236,Detalhamento!AJ$15)),IF(INDEX(Import.PLE,Detalhamento!$E236,Detalhamento!AJ$15)&lt;=mediçao,OFFSET(Import.PLQ,$A236-1,AJ$15-1,1,1),0),0),PLE!$AA$28*OFFSET(Import.PLQ,$A236-1,AJ$15-1,1,1)),IF($E236&lt;&gt;1,IF(ISNUMBER(INDEX(Import.PLE,Detalhamento!$E236,Detalhamento!AJ$15)),IF(INDEX(Import.PLE,Detalhamento!$E236,Detalhamento!AJ$15)&lt;=mediçao,0,OFFSET(Import.PLQ,$A236-1,AJ$15-1,1,1)),OFFSET(Import.PLQ,$A236-1,AJ$15-1,1,1)),(1-PLE!$AA$28)*OFFSET(Import.PLQ,$A236-1,AJ$15-1,1,1))))</f>
        <v>0</v>
      </c>
      <c r="AK236" s="144">
        <f ca="1">IF(AK$13="",0,CHOOSE(Detalhamento.OpçãoServiços,OFFSET(Import.PLQ,$A236-1,AK$15-1,1,1),IF($E236&lt;&gt;1,IF(ISNUMBER(INDEX(Import.PLE,Detalhamento!$E236,Detalhamento!AK$15)),IF(INDEX(Import.PLE,Detalhamento!$E236,Detalhamento!AK$15)&lt;=mediçao,OFFSET(Import.PLQ,$A236-1,AK$15-1,1,1),0),0),PLE!$AA$28*OFFSET(Import.PLQ,$A236-1,AK$15-1,1,1)),IF($E236&lt;&gt;1,IF(ISNUMBER(INDEX(Import.PLE,Detalhamento!$E236,Detalhamento!AK$15)),IF(INDEX(Import.PLE,Detalhamento!$E236,Detalhamento!AK$15)&lt;=mediçao,0,OFFSET(Import.PLQ,$A236-1,AK$15-1,1,1)),OFFSET(Import.PLQ,$A236-1,AK$15-1,1,1)),(1-PLE!$AA$28)*OFFSET(Import.PLQ,$A236-1,AK$15-1,1,1))))</f>
        <v>0</v>
      </c>
      <c r="AL236" s="144">
        <f ca="1">IF(AL$13="",0,CHOOSE(Detalhamento.OpçãoServiços,OFFSET(Import.PLQ,$A236-1,AL$15-1,1,1),IF($E236&lt;&gt;1,IF(ISNUMBER(INDEX(Import.PLE,Detalhamento!$E236,Detalhamento!AL$15)),IF(INDEX(Import.PLE,Detalhamento!$E236,Detalhamento!AL$15)&lt;=mediçao,OFFSET(Import.PLQ,$A236-1,AL$15-1,1,1),0),0),PLE!$AA$28*OFFSET(Import.PLQ,$A236-1,AL$15-1,1,1)),IF($E236&lt;&gt;1,IF(ISNUMBER(INDEX(Import.PLE,Detalhamento!$E236,Detalhamento!AL$15)),IF(INDEX(Import.PLE,Detalhamento!$E236,Detalhamento!AL$15)&lt;=mediçao,0,OFFSET(Import.PLQ,$A236-1,AL$15-1,1,1)),OFFSET(Import.PLQ,$A236-1,AL$15-1,1,1)),(1-PLE!$AA$28)*OFFSET(Import.PLQ,$A236-1,AL$15-1,1,1))))</f>
        <v>0</v>
      </c>
      <c r="AM236" s="144">
        <f ca="1">IF(AM$13="",0,CHOOSE(Detalhamento.OpçãoServiços,OFFSET(Import.PLQ,$A236-1,AM$15-1,1,1),IF($E236&lt;&gt;1,IF(ISNUMBER(INDEX(Import.PLE,Detalhamento!$E236,Detalhamento!AM$15)),IF(INDEX(Import.PLE,Detalhamento!$E236,Detalhamento!AM$15)&lt;=mediçao,OFFSET(Import.PLQ,$A236-1,AM$15-1,1,1),0),0),PLE!$AA$28*OFFSET(Import.PLQ,$A236-1,AM$15-1,1,1)),IF($E236&lt;&gt;1,IF(ISNUMBER(INDEX(Import.PLE,Detalhamento!$E236,Detalhamento!AM$15)),IF(INDEX(Import.PLE,Detalhamento!$E236,Detalhamento!AM$15)&lt;=mediçao,0,OFFSET(Import.PLQ,$A236-1,AM$15-1,1,1)),OFFSET(Import.PLQ,$A236-1,AM$15-1,1,1)),(1-PLE!$AA$28)*OFFSET(Import.PLQ,$A236-1,AM$15-1,1,1))))</f>
        <v>0</v>
      </c>
      <c r="AN236" s="144">
        <f ca="1">IF(AN$13="",0,CHOOSE(Detalhamento.OpçãoServiços,OFFSET(Import.PLQ,$A236-1,AN$15-1,1,1),IF($E236&lt;&gt;1,IF(ISNUMBER(INDEX(Import.PLE,Detalhamento!$E236,Detalhamento!AN$15)),IF(INDEX(Import.PLE,Detalhamento!$E236,Detalhamento!AN$15)&lt;=mediçao,OFFSET(Import.PLQ,$A236-1,AN$15-1,1,1),0),0),PLE!$AA$28*OFFSET(Import.PLQ,$A236-1,AN$15-1,1,1)),IF($E236&lt;&gt;1,IF(ISNUMBER(INDEX(Import.PLE,Detalhamento!$E236,Detalhamento!AN$15)),IF(INDEX(Import.PLE,Detalhamento!$E236,Detalhamento!AN$15)&lt;=mediçao,0,OFFSET(Import.PLQ,$A236-1,AN$15-1,1,1)),OFFSET(Import.PLQ,$A236-1,AN$15-1,1,1)),(1-PLE!$AA$28)*OFFSET(Import.PLQ,$A236-1,AN$15-1,1,1))))</f>
        <v>0</v>
      </c>
      <c r="AO236" s="144">
        <f ca="1">IF(AO$13="",0,CHOOSE(Detalhamento.OpçãoServiços,OFFSET(Import.PLQ,$A236-1,AO$15-1,1,1),IF($E236&lt;&gt;1,IF(ISNUMBER(INDEX(Import.PLE,Detalhamento!$E236,Detalhamento!AO$15)),IF(INDEX(Import.PLE,Detalhamento!$E236,Detalhamento!AO$15)&lt;=mediçao,OFFSET(Import.PLQ,$A236-1,AO$15-1,1,1),0),0),PLE!$AA$28*OFFSET(Import.PLQ,$A236-1,AO$15-1,1,1)),IF($E236&lt;&gt;1,IF(ISNUMBER(INDEX(Import.PLE,Detalhamento!$E236,Detalhamento!AO$15)),IF(INDEX(Import.PLE,Detalhamento!$E236,Detalhamento!AO$15)&lt;=mediçao,0,OFFSET(Import.PLQ,$A236-1,AO$15-1,1,1)),OFFSET(Import.PLQ,$A236-1,AO$15-1,1,1)),(1-PLE!$AA$28)*OFFSET(Import.PLQ,$A236-1,AO$15-1,1,1))))</f>
        <v>0</v>
      </c>
      <c r="AP236" s="144">
        <f ca="1">IF(AP$13="",0,CHOOSE(Detalhamento.OpçãoServiços,OFFSET(Import.PLQ,$A236-1,AP$15-1,1,1),IF($E236&lt;&gt;1,IF(ISNUMBER(INDEX(Import.PLE,Detalhamento!$E236,Detalhamento!AP$15)),IF(INDEX(Import.PLE,Detalhamento!$E236,Detalhamento!AP$15)&lt;=mediçao,OFFSET(Import.PLQ,$A236-1,AP$15-1,1,1),0),0),PLE!$AA$28*OFFSET(Import.PLQ,$A236-1,AP$15-1,1,1)),IF($E236&lt;&gt;1,IF(ISNUMBER(INDEX(Import.PLE,Detalhamento!$E236,Detalhamento!AP$15)),IF(INDEX(Import.PLE,Detalhamento!$E236,Detalhamento!AP$15)&lt;=mediçao,0,OFFSET(Import.PLQ,$A236-1,AP$15-1,1,1)),OFFSET(Import.PLQ,$A236-1,AP$15-1,1,1)),(1-PLE!$AA$28)*OFFSET(Import.PLQ,$A236-1,AP$15-1,1,1))))</f>
        <v>0</v>
      </c>
      <c r="AQ236" s="144">
        <f ca="1">IF(AQ$13="",0,CHOOSE(Detalhamento.OpçãoServiços,OFFSET(Import.PLQ,$A236-1,AQ$15-1,1,1),IF($E236&lt;&gt;1,IF(ISNUMBER(INDEX(Import.PLE,Detalhamento!$E236,Detalhamento!AQ$15)),IF(INDEX(Import.PLE,Detalhamento!$E236,Detalhamento!AQ$15)&lt;=mediçao,OFFSET(Import.PLQ,$A236-1,AQ$15-1,1,1),0),0),PLE!$AA$28*OFFSET(Import.PLQ,$A236-1,AQ$15-1,1,1)),IF($E236&lt;&gt;1,IF(ISNUMBER(INDEX(Import.PLE,Detalhamento!$E236,Detalhamento!AQ$15)),IF(INDEX(Import.PLE,Detalhamento!$E236,Detalhamento!AQ$15)&lt;=mediçao,0,OFFSET(Import.PLQ,$A236-1,AQ$15-1,1,1)),OFFSET(Import.PLQ,$A236-1,AQ$15-1,1,1)),(1-PLE!$AA$28)*OFFSET(Import.PLQ,$A236-1,AQ$15-1,1,1))))</f>
        <v>0</v>
      </c>
      <c r="AR236" s="144">
        <f ca="1">IF(AR$13="",0,CHOOSE(Detalhamento.OpçãoServiços,OFFSET(Import.PLQ,$A236-1,AR$15-1,1,1),IF($E236&lt;&gt;1,IF(ISNUMBER(INDEX(Import.PLE,Detalhamento!$E236,Detalhamento!AR$15)),IF(INDEX(Import.PLE,Detalhamento!$E236,Detalhamento!AR$15)&lt;=mediçao,OFFSET(Import.PLQ,$A236-1,AR$15-1,1,1),0),0),PLE!$AA$28*OFFSET(Import.PLQ,$A236-1,AR$15-1,1,1)),IF($E236&lt;&gt;1,IF(ISNUMBER(INDEX(Import.PLE,Detalhamento!$E236,Detalhamento!AR$15)),IF(INDEX(Import.PLE,Detalhamento!$E236,Detalhamento!AR$15)&lt;=mediçao,0,OFFSET(Import.PLQ,$A236-1,AR$15-1,1,1)),OFFSET(Import.PLQ,$A236-1,AR$15-1,1,1)),(1-PLE!$AA$28)*OFFSET(Import.PLQ,$A236-1,AR$15-1,1,1))))</f>
        <v>0</v>
      </c>
      <c r="AS236" s="144">
        <f ca="1">IF(AS$13="",0,CHOOSE(Detalhamento.OpçãoServiços,OFFSET(Import.PLQ,$A236-1,AS$15-1,1,1),IF($E236&lt;&gt;1,IF(ISNUMBER(INDEX(Import.PLE,Detalhamento!$E236,Detalhamento!AS$15)),IF(INDEX(Import.PLE,Detalhamento!$E236,Detalhamento!AS$15)&lt;=mediçao,OFFSET(Import.PLQ,$A236-1,AS$15-1,1,1),0),0),PLE!$AA$28*OFFSET(Import.PLQ,$A236-1,AS$15-1,1,1)),IF($E236&lt;&gt;1,IF(ISNUMBER(INDEX(Import.PLE,Detalhamento!$E236,Detalhamento!AS$15)),IF(INDEX(Import.PLE,Detalhamento!$E236,Detalhamento!AS$15)&lt;=mediçao,0,OFFSET(Import.PLQ,$A236-1,AS$15-1,1,1)),OFFSET(Import.PLQ,$A236-1,AS$15-1,1,1)),(1-PLE!$AA$28)*OFFSET(Import.PLQ,$A236-1,AS$15-1,1,1))))</f>
        <v>0</v>
      </c>
      <c r="AT236" s="144">
        <f ca="1">IF(AT$13="",0,CHOOSE(Detalhamento.OpçãoServiços,OFFSET(Import.PLQ,$A236-1,AT$15-1,1,1),IF($E236&lt;&gt;1,IF(ISNUMBER(INDEX(Import.PLE,Detalhamento!$E236,Detalhamento!AT$15)),IF(INDEX(Import.PLE,Detalhamento!$E236,Detalhamento!AT$15)&lt;=mediçao,OFFSET(Import.PLQ,$A236-1,AT$15-1,1,1),0),0),PLE!$AA$28*OFFSET(Import.PLQ,$A236-1,AT$15-1,1,1)),IF($E236&lt;&gt;1,IF(ISNUMBER(INDEX(Import.PLE,Detalhamento!$E236,Detalhamento!AT$15)),IF(INDEX(Import.PLE,Detalhamento!$E236,Detalhamento!AT$15)&lt;=mediçao,0,OFFSET(Import.PLQ,$A236-1,AT$15-1,1,1)),OFFSET(Import.PLQ,$A236-1,AT$15-1,1,1)),(1-PLE!$AA$28)*OFFSET(Import.PLQ,$A236-1,AT$15-1,1,1))))</f>
        <v>0</v>
      </c>
      <c r="AU236" s="144">
        <f ca="1">IF(AU$13="",0,CHOOSE(Detalhamento.OpçãoServiços,OFFSET(Import.PLQ,$A236-1,AU$15-1,1,1),IF($E236&lt;&gt;1,IF(ISNUMBER(INDEX(Import.PLE,Detalhamento!$E236,Detalhamento!AU$15)),IF(INDEX(Import.PLE,Detalhamento!$E236,Detalhamento!AU$15)&lt;=mediçao,OFFSET(Import.PLQ,$A236-1,AU$15-1,1,1),0),0),PLE!$AA$28*OFFSET(Import.PLQ,$A236-1,AU$15-1,1,1)),IF($E236&lt;&gt;1,IF(ISNUMBER(INDEX(Import.PLE,Detalhamento!$E236,Detalhamento!AU$15)),IF(INDEX(Import.PLE,Detalhamento!$E236,Detalhamento!AU$15)&lt;=mediçao,0,OFFSET(Import.PLQ,$A236-1,AU$15-1,1,1)),OFFSET(Import.PLQ,$A236-1,AU$15-1,1,1)),(1-PLE!$AA$28)*OFFSET(Import.PLQ,$A236-1,AU$15-1,1,1))))</f>
        <v>0</v>
      </c>
      <c r="AV236" s="144">
        <f ca="1">IF(AV$13="",0,CHOOSE(Detalhamento.OpçãoServiços,OFFSET(Import.PLQ,$A236-1,AV$15-1,1,1),IF($E236&lt;&gt;1,IF(ISNUMBER(INDEX(Import.PLE,Detalhamento!$E236,Detalhamento!AV$15)),IF(INDEX(Import.PLE,Detalhamento!$E236,Detalhamento!AV$15)&lt;=mediçao,OFFSET(Import.PLQ,$A236-1,AV$15-1,1,1),0),0),PLE!$AA$28*OFFSET(Import.PLQ,$A236-1,AV$15-1,1,1)),IF($E236&lt;&gt;1,IF(ISNUMBER(INDEX(Import.PLE,Detalhamento!$E236,Detalhamento!AV$15)),IF(INDEX(Import.PLE,Detalhamento!$E236,Detalhamento!AV$15)&lt;=mediçao,0,OFFSET(Import.PLQ,$A236-1,AV$15-1,1,1)),OFFSET(Import.PLQ,$A236-1,AV$15-1,1,1)),(1-PLE!$AA$28)*OFFSET(Import.PLQ,$A236-1,AV$15-1,1,1))))</f>
        <v>0</v>
      </c>
      <c r="AW236" s="144">
        <f ca="1">IF(AW$13="",0,CHOOSE(Detalhamento.OpçãoServiços,OFFSET(Import.PLQ,$A236-1,AW$15-1,1,1),IF($E236&lt;&gt;1,IF(ISNUMBER(INDEX(Import.PLE,Detalhamento!$E236,Detalhamento!AW$15)),IF(INDEX(Import.PLE,Detalhamento!$E236,Detalhamento!AW$15)&lt;=mediçao,OFFSET(Import.PLQ,$A236-1,AW$15-1,1,1),0),0),PLE!$AA$28*OFFSET(Import.PLQ,$A236-1,AW$15-1,1,1)),IF($E236&lt;&gt;1,IF(ISNUMBER(INDEX(Import.PLE,Detalhamento!$E236,Detalhamento!AW$15)),IF(INDEX(Import.PLE,Detalhamento!$E236,Detalhamento!AW$15)&lt;=mediçao,0,OFFSET(Import.PLQ,$A236-1,AW$15-1,1,1)),OFFSET(Import.PLQ,$A236-1,AW$15-1,1,1)),(1-PLE!$AA$28)*OFFSET(Import.PLQ,$A236-1,AW$15-1,1,1))))</f>
        <v>0</v>
      </c>
      <c r="AX236" s="144">
        <f ca="1">IF(AX$13="",0,CHOOSE(Detalhamento.OpçãoServiços,OFFSET(Import.PLQ,$A236-1,AX$15-1,1,1),IF($E236&lt;&gt;1,IF(ISNUMBER(INDEX(Import.PLE,Detalhamento!$E236,Detalhamento!AX$15)),IF(INDEX(Import.PLE,Detalhamento!$E236,Detalhamento!AX$15)&lt;=mediçao,OFFSET(Import.PLQ,$A236-1,AX$15-1,1,1),0),0),PLE!$AA$28*OFFSET(Import.PLQ,$A236-1,AX$15-1,1,1)),IF($E236&lt;&gt;1,IF(ISNUMBER(INDEX(Import.PLE,Detalhamento!$E236,Detalhamento!AX$15)),IF(INDEX(Import.PLE,Detalhamento!$E236,Detalhamento!AX$15)&lt;=mediçao,0,OFFSET(Import.PLQ,$A236-1,AX$15-1,1,1)),OFFSET(Import.PLQ,$A236-1,AX$15-1,1,1)),(1-PLE!$AA$28)*OFFSET(Import.PLQ,$A236-1,AX$15-1,1,1))))</f>
        <v>0</v>
      </c>
      <c r="AY236" s="144">
        <f ca="1">IF(AY$13="",0,CHOOSE(Detalhamento.OpçãoServiços,OFFSET(Import.PLQ,$A236-1,AY$15-1,1,1),IF($E236&lt;&gt;1,IF(ISNUMBER(INDEX(Import.PLE,Detalhamento!$E236,Detalhamento!AY$15)),IF(INDEX(Import.PLE,Detalhamento!$E236,Detalhamento!AY$15)&lt;=mediçao,OFFSET(Import.PLQ,$A236-1,AY$15-1,1,1),0),0),PLE!$AA$28*OFFSET(Import.PLQ,$A236-1,AY$15-1,1,1)),IF($E236&lt;&gt;1,IF(ISNUMBER(INDEX(Import.PLE,Detalhamento!$E236,Detalhamento!AY$15)),IF(INDEX(Import.PLE,Detalhamento!$E236,Detalhamento!AY$15)&lt;=mediçao,0,OFFSET(Import.PLQ,$A236-1,AY$15-1,1,1)),OFFSET(Import.PLQ,$A236-1,AY$15-1,1,1)),(1-PLE!$AA$28)*OFFSET(Import.PLQ,$A236-1,AY$15-1,1,1))))</f>
        <v>0</v>
      </c>
      <c r="AZ236" s="144">
        <f ca="1">IF(AZ$13="",0,CHOOSE(Detalhamento.OpçãoServiços,OFFSET(Import.PLQ,$A236-1,AZ$15-1,1,1),IF($E236&lt;&gt;1,IF(ISNUMBER(INDEX(Import.PLE,Detalhamento!$E236,Detalhamento!AZ$15)),IF(INDEX(Import.PLE,Detalhamento!$E236,Detalhamento!AZ$15)&lt;=mediçao,OFFSET(Import.PLQ,$A236-1,AZ$15-1,1,1),0),0),PLE!$AA$28*OFFSET(Import.PLQ,$A236-1,AZ$15-1,1,1)),IF($E236&lt;&gt;1,IF(ISNUMBER(INDEX(Import.PLE,Detalhamento!$E236,Detalhamento!AZ$15)),IF(INDEX(Import.PLE,Detalhamento!$E236,Detalhamento!AZ$15)&lt;=mediçao,0,OFFSET(Import.PLQ,$A236-1,AZ$15-1,1,1)),OFFSET(Import.PLQ,$A236-1,AZ$15-1,1,1)),(1-PLE!$AA$28)*OFFSET(Import.PLQ,$A236-1,AZ$15-1,1,1))))</f>
        <v>0</v>
      </c>
      <c r="BA236" s="144">
        <f ca="1">IF(BA$13="",0,CHOOSE(Detalhamento.OpçãoServiços,OFFSET(Import.PLQ,$A236-1,BA$15-1,1,1),IF($E236&lt;&gt;1,IF(ISNUMBER(INDEX(Import.PLE,Detalhamento!$E236,Detalhamento!BA$15)),IF(INDEX(Import.PLE,Detalhamento!$E236,Detalhamento!BA$15)&lt;=mediçao,OFFSET(Import.PLQ,$A236-1,BA$15-1,1,1),0),0),PLE!$AA$28*OFFSET(Import.PLQ,$A236-1,BA$15-1,1,1)),IF($E236&lt;&gt;1,IF(ISNUMBER(INDEX(Import.PLE,Detalhamento!$E236,Detalhamento!BA$15)),IF(INDEX(Import.PLE,Detalhamento!$E236,Detalhamento!BA$15)&lt;=mediçao,0,OFFSET(Import.PLQ,$A236-1,BA$15-1,1,1)),OFFSET(Import.PLQ,$A236-1,BA$15-1,1,1)),(1-PLE!$AA$28)*OFFSET(Import.PLQ,$A236-1,BA$15-1,1,1))))</f>
        <v>0</v>
      </c>
      <c r="BB236" s="144">
        <f ca="1">IF(BB$13="",0,CHOOSE(Detalhamento.OpçãoServiços,OFFSET(Import.PLQ,$A236-1,BB$15-1,1,1),IF($E236&lt;&gt;1,IF(ISNUMBER(INDEX(Import.PLE,Detalhamento!$E236,Detalhamento!BB$15)),IF(INDEX(Import.PLE,Detalhamento!$E236,Detalhamento!BB$15)&lt;=mediçao,OFFSET(Import.PLQ,$A236-1,BB$15-1,1,1),0),0),PLE!$AA$28*OFFSET(Import.PLQ,$A236-1,BB$15-1,1,1)),IF($E236&lt;&gt;1,IF(ISNUMBER(INDEX(Import.PLE,Detalhamento!$E236,Detalhamento!BB$15)),IF(INDEX(Import.PLE,Detalhamento!$E236,Detalhamento!BB$15)&lt;=mediçao,0,OFFSET(Import.PLQ,$A236-1,BB$15-1,1,1)),OFFSET(Import.PLQ,$A236-1,BB$15-1,1,1)),(1-PLE!$AA$28)*OFFSET(Import.PLQ,$A236-1,BB$15-1,1,1))))</f>
        <v>0</v>
      </c>
      <c r="BC236" s="144">
        <f ca="1">IF(BC$13="",0,CHOOSE(Detalhamento.OpçãoServiços,OFFSET(Import.PLQ,$A236-1,BC$15-1,1,1),IF($E236&lt;&gt;1,IF(ISNUMBER(INDEX(Import.PLE,Detalhamento!$E236,Detalhamento!BC$15)),IF(INDEX(Import.PLE,Detalhamento!$E236,Detalhamento!BC$15)&lt;=mediçao,OFFSET(Import.PLQ,$A236-1,BC$15-1,1,1),0),0),PLE!$AA$28*OFFSET(Import.PLQ,$A236-1,BC$15-1,1,1)),IF($E236&lt;&gt;1,IF(ISNUMBER(INDEX(Import.PLE,Detalhamento!$E236,Detalhamento!BC$15)),IF(INDEX(Import.PLE,Detalhamento!$E236,Detalhamento!BC$15)&lt;=mediçao,0,OFFSET(Import.PLQ,$A236-1,BC$15-1,1,1)),OFFSET(Import.PLQ,$A236-1,BC$15-1,1,1)),(1-PLE!$AA$28)*OFFSET(Import.PLQ,$A236-1,BC$15-1,1,1))))</f>
        <v>0</v>
      </c>
      <c r="BD236" s="144">
        <f ca="1">IF(BD$13="",0,CHOOSE(Detalhamento.OpçãoServiços,OFFSET(Import.PLQ,$A236-1,BD$15-1,1,1),IF($E236&lt;&gt;1,IF(ISNUMBER(INDEX(Import.PLE,Detalhamento!$E236,Detalhamento!BD$15)),IF(INDEX(Import.PLE,Detalhamento!$E236,Detalhamento!BD$15)&lt;=mediçao,OFFSET(Import.PLQ,$A236-1,BD$15-1,1,1),0),0),PLE!$AA$28*OFFSET(Import.PLQ,$A236-1,BD$15-1,1,1)),IF($E236&lt;&gt;1,IF(ISNUMBER(INDEX(Import.PLE,Detalhamento!$E236,Detalhamento!BD$15)),IF(INDEX(Import.PLE,Detalhamento!$E236,Detalhamento!BD$15)&lt;=mediçao,0,OFFSET(Import.PLQ,$A236-1,BD$15-1,1,1)),OFFSET(Import.PLQ,$A236-1,BD$15-1,1,1)),(1-PLE!$AA$28)*OFFSET(Import.PLQ,$A236-1,BD$15-1,1,1))))</f>
        <v>0</v>
      </c>
      <c r="BE236" s="144">
        <f ca="1">IF(BE$13="",0,CHOOSE(Detalhamento.OpçãoServiços,OFFSET(Import.PLQ,$A236-1,BE$15-1,1,1),IF($E236&lt;&gt;1,IF(ISNUMBER(INDEX(Import.PLE,Detalhamento!$E236,Detalhamento!BE$15)),IF(INDEX(Import.PLE,Detalhamento!$E236,Detalhamento!BE$15)&lt;=mediçao,OFFSET(Import.PLQ,$A236-1,BE$15-1,1,1),0),0),PLE!$AA$28*OFFSET(Import.PLQ,$A236-1,BE$15-1,1,1)),IF($E236&lt;&gt;1,IF(ISNUMBER(INDEX(Import.PLE,Detalhamento!$E236,Detalhamento!BE$15)),IF(INDEX(Import.PLE,Detalhamento!$E236,Detalhamento!BE$15)&lt;=mediçao,0,OFFSET(Import.PLQ,$A236-1,BE$15-1,1,1)),OFFSET(Import.PLQ,$A236-1,BE$15-1,1,1)),(1-PLE!$AA$28)*OFFSET(Import.PLQ,$A236-1,BE$15-1,1,1))))</f>
        <v>0</v>
      </c>
      <c r="BF236" s="144">
        <f ca="1">IF(BF$13="",0,CHOOSE(Detalhamento.OpçãoServiços,OFFSET(Import.PLQ,$A236-1,BF$15-1,1,1),IF($E236&lt;&gt;1,IF(ISNUMBER(INDEX(Import.PLE,Detalhamento!$E236,Detalhamento!BF$15)),IF(INDEX(Import.PLE,Detalhamento!$E236,Detalhamento!BF$15)&lt;=mediçao,OFFSET(Import.PLQ,$A236-1,BF$15-1,1,1),0),0),PLE!$AA$28*OFFSET(Import.PLQ,$A236-1,BF$15-1,1,1)),IF($E236&lt;&gt;1,IF(ISNUMBER(INDEX(Import.PLE,Detalhamento!$E236,Detalhamento!BF$15)),IF(INDEX(Import.PLE,Detalhamento!$E236,Detalhamento!BF$15)&lt;=mediçao,0,OFFSET(Import.PLQ,$A236-1,BF$15-1,1,1)),OFFSET(Import.PLQ,$A236-1,BF$15-1,1,1)),(1-PLE!$AA$28)*OFFSET(Import.PLQ,$A236-1,BF$15-1,1,1))))</f>
        <v>0</v>
      </c>
      <c r="BG236" s="144">
        <f ca="1">IF(BG$13="",0,CHOOSE(Detalhamento.OpçãoServiços,OFFSET(Import.PLQ,$A236-1,BG$15-1,1,1),IF($E236&lt;&gt;1,IF(ISNUMBER(INDEX(Import.PLE,Detalhamento!$E236,Detalhamento!BG$15)),IF(INDEX(Import.PLE,Detalhamento!$E236,Detalhamento!BG$15)&lt;=mediçao,OFFSET(Import.PLQ,$A236-1,BG$15-1,1,1),0),0),PLE!$AA$28*OFFSET(Import.PLQ,$A236-1,BG$15-1,1,1)),IF($E236&lt;&gt;1,IF(ISNUMBER(INDEX(Import.PLE,Detalhamento!$E236,Detalhamento!BG$15)),IF(INDEX(Import.PLE,Detalhamento!$E236,Detalhamento!BG$15)&lt;=mediçao,0,OFFSET(Import.PLQ,$A236-1,BG$15-1,1,1)),OFFSET(Import.PLQ,$A236-1,BG$15-1,1,1)),(1-PLE!$AA$28)*OFFSET(Import.PLQ,$A236-1,BG$15-1,1,1))))</f>
        <v>0</v>
      </c>
      <c r="BH236" s="144">
        <f ca="1">IF(BH$13="",0,CHOOSE(Detalhamento.OpçãoServiços,OFFSET(Import.PLQ,$A236-1,BH$15-1,1,1),IF($E236&lt;&gt;1,IF(ISNUMBER(INDEX(Import.PLE,Detalhamento!$E236,Detalhamento!BH$15)),IF(INDEX(Import.PLE,Detalhamento!$E236,Detalhamento!BH$15)&lt;=mediçao,OFFSET(Import.PLQ,$A236-1,BH$15-1,1,1),0),0),PLE!$AA$28*OFFSET(Import.PLQ,$A236-1,BH$15-1,1,1)),IF($E236&lt;&gt;1,IF(ISNUMBER(INDEX(Import.PLE,Detalhamento!$E236,Detalhamento!BH$15)),IF(INDEX(Import.PLE,Detalhamento!$E236,Detalhamento!BH$15)&lt;=mediçao,0,OFFSET(Import.PLQ,$A236-1,BH$15-1,1,1)),OFFSET(Import.PLQ,$A236-1,BH$15-1,1,1)),(1-PLE!$AA$28)*OFFSET(Import.PLQ,$A236-1,BH$15-1,1,1))))</f>
        <v>0</v>
      </c>
      <c r="BI236" s="144">
        <f ca="1">IF(BI$13="",0,CHOOSE(Detalhamento.OpçãoServiços,OFFSET(Import.PLQ,$A236-1,BI$15-1,1,1),IF($E236&lt;&gt;1,IF(ISNUMBER(INDEX(Import.PLE,Detalhamento!$E236,Detalhamento!BI$15)),IF(INDEX(Import.PLE,Detalhamento!$E236,Detalhamento!BI$15)&lt;=mediçao,OFFSET(Import.PLQ,$A236-1,BI$15-1,1,1),0),0),PLE!$AA$28*OFFSET(Import.PLQ,$A236-1,BI$15-1,1,1)),IF($E236&lt;&gt;1,IF(ISNUMBER(INDEX(Import.PLE,Detalhamento!$E236,Detalhamento!BI$15)),IF(INDEX(Import.PLE,Detalhamento!$E236,Detalhamento!BI$15)&lt;=mediçao,0,OFFSET(Import.PLQ,$A236-1,BI$15-1,1,1)),OFFSET(Import.PLQ,$A236-1,BI$15-1,1,1)),(1-PLE!$AA$28)*OFFSET(Import.PLQ,$A236-1,BI$15-1,1,1))))</f>
        <v>0</v>
      </c>
    </row>
    <row r="237" spans="1:61" ht="30" x14ac:dyDescent="0.2">
      <c r="A237" s="155">
        <v>191</v>
      </c>
      <c r="B237" s="21" t="str">
        <f t="shared" ca="1" si="33"/>
        <v>Serviço</v>
      </c>
      <c r="E237" s="153">
        <f t="shared" ca="1" si="34"/>
        <v>27</v>
      </c>
      <c r="F237" s="154">
        <f t="shared" ca="1" si="35"/>
        <v>270191</v>
      </c>
      <c r="G237" s="154" t="str">
        <f t="shared" ca="1" si="38"/>
        <v>2.9.1.7</v>
      </c>
      <c r="H237" s="182" t="str">
        <f t="shared" ca="1" si="38"/>
        <v>JOELHO 90 GRAUS COM BUCHA DE LATÃO, PVC, SOLDÁVEL, DN 25MM, X 3/4 INSTALADO EM RAMAL OU SUB-RAMAL DE ÁGUA - FORNECIMENTO E INSTALAÇÃO. AF_12/2014</v>
      </c>
      <c r="I237" s="37" t="str">
        <f t="shared" ca="1" si="36"/>
        <v>UN</v>
      </c>
      <c r="J237" s="144">
        <f t="shared" ca="1" si="37"/>
        <v>1</v>
      </c>
      <c r="K237" s="67"/>
      <c r="L237" s="144">
        <f ca="1">IF(L$13="",0,CHOOSE(Detalhamento.OpçãoServiços,OFFSET(Import.PLQ,$A237-1,L$15-1,1,1),IF($E237&lt;&gt;1,IF(ISNUMBER(INDEX(Import.PLE,Detalhamento!$E237,Detalhamento!L$15)),IF(INDEX(Import.PLE,Detalhamento!$E237,Detalhamento!L$15)&lt;=mediçao,OFFSET(Import.PLQ,$A237-1,L$15-1,1,1),0),0),PLE!$AA$28*OFFSET(Import.PLQ,$A237-1,L$15-1,1,1)),IF($E237&lt;&gt;1,IF(ISNUMBER(INDEX(Import.PLE,Detalhamento!$E237,Detalhamento!L$15)),IF(INDEX(Import.PLE,Detalhamento!$E237,Detalhamento!L$15)&lt;=mediçao,0,OFFSET(Import.PLQ,$A237-1,L$15-1,1,1)),OFFSET(Import.PLQ,$A237-1,L$15-1,1,1)),(1-PLE!$AA$28)*OFFSET(Import.PLQ,$A237-1,L$15-1,1,1))))</f>
        <v>1</v>
      </c>
      <c r="M237" s="144">
        <f ca="1">IF(M$13="",0,CHOOSE(Detalhamento.OpçãoServiços,OFFSET(Import.PLQ,$A237-1,M$15-1,1,1),IF($E237&lt;&gt;1,IF(ISNUMBER(INDEX(Import.PLE,Detalhamento!$E237,Detalhamento!M$15)),IF(INDEX(Import.PLE,Detalhamento!$E237,Detalhamento!M$15)&lt;=mediçao,OFFSET(Import.PLQ,$A237-1,M$15-1,1,1),0),0),PLE!$AA$28*OFFSET(Import.PLQ,$A237-1,M$15-1,1,1)),IF($E237&lt;&gt;1,IF(ISNUMBER(INDEX(Import.PLE,Detalhamento!$E237,Detalhamento!M$15)),IF(INDEX(Import.PLE,Detalhamento!$E237,Detalhamento!M$15)&lt;=mediçao,0,OFFSET(Import.PLQ,$A237-1,M$15-1,1,1)),OFFSET(Import.PLQ,$A237-1,M$15-1,1,1)),(1-PLE!$AA$28)*OFFSET(Import.PLQ,$A237-1,M$15-1,1,1))))</f>
        <v>0</v>
      </c>
      <c r="N237" s="144">
        <f ca="1">IF(N$13="",0,CHOOSE(Detalhamento.OpçãoServiços,OFFSET(Import.PLQ,$A237-1,N$15-1,1,1),IF($E237&lt;&gt;1,IF(ISNUMBER(INDEX(Import.PLE,Detalhamento!$E237,Detalhamento!N$15)),IF(INDEX(Import.PLE,Detalhamento!$E237,Detalhamento!N$15)&lt;=mediçao,OFFSET(Import.PLQ,$A237-1,N$15-1,1,1),0),0),PLE!$AA$28*OFFSET(Import.PLQ,$A237-1,N$15-1,1,1)),IF($E237&lt;&gt;1,IF(ISNUMBER(INDEX(Import.PLE,Detalhamento!$E237,Detalhamento!N$15)),IF(INDEX(Import.PLE,Detalhamento!$E237,Detalhamento!N$15)&lt;=mediçao,0,OFFSET(Import.PLQ,$A237-1,N$15-1,1,1)),OFFSET(Import.PLQ,$A237-1,N$15-1,1,1)),(1-PLE!$AA$28)*OFFSET(Import.PLQ,$A237-1,N$15-1,1,1))))</f>
        <v>0</v>
      </c>
      <c r="O237" s="144">
        <f ca="1">IF(O$13="",0,CHOOSE(Detalhamento.OpçãoServiços,OFFSET(Import.PLQ,$A237-1,O$15-1,1,1),IF($E237&lt;&gt;1,IF(ISNUMBER(INDEX(Import.PLE,Detalhamento!$E237,Detalhamento!O$15)),IF(INDEX(Import.PLE,Detalhamento!$E237,Detalhamento!O$15)&lt;=mediçao,OFFSET(Import.PLQ,$A237-1,O$15-1,1,1),0),0),PLE!$AA$28*OFFSET(Import.PLQ,$A237-1,O$15-1,1,1)),IF($E237&lt;&gt;1,IF(ISNUMBER(INDEX(Import.PLE,Detalhamento!$E237,Detalhamento!O$15)),IF(INDEX(Import.PLE,Detalhamento!$E237,Detalhamento!O$15)&lt;=mediçao,0,OFFSET(Import.PLQ,$A237-1,O$15-1,1,1)),OFFSET(Import.PLQ,$A237-1,O$15-1,1,1)),(1-PLE!$AA$28)*OFFSET(Import.PLQ,$A237-1,O$15-1,1,1))))</f>
        <v>0</v>
      </c>
      <c r="P237" s="144">
        <f ca="1">IF(P$13="",0,CHOOSE(Detalhamento.OpçãoServiços,OFFSET(Import.PLQ,$A237-1,P$15-1,1,1),IF($E237&lt;&gt;1,IF(ISNUMBER(INDEX(Import.PLE,Detalhamento!$E237,Detalhamento!P$15)),IF(INDEX(Import.PLE,Detalhamento!$E237,Detalhamento!P$15)&lt;=mediçao,OFFSET(Import.PLQ,$A237-1,P$15-1,1,1),0),0),PLE!$AA$28*OFFSET(Import.PLQ,$A237-1,P$15-1,1,1)),IF($E237&lt;&gt;1,IF(ISNUMBER(INDEX(Import.PLE,Detalhamento!$E237,Detalhamento!P$15)),IF(INDEX(Import.PLE,Detalhamento!$E237,Detalhamento!P$15)&lt;=mediçao,0,OFFSET(Import.PLQ,$A237-1,P$15-1,1,1)),OFFSET(Import.PLQ,$A237-1,P$15-1,1,1)),(1-PLE!$AA$28)*OFFSET(Import.PLQ,$A237-1,P$15-1,1,1))))</f>
        <v>0</v>
      </c>
      <c r="Q237" s="144">
        <f ca="1">IF(Q$13="",0,CHOOSE(Detalhamento.OpçãoServiços,OFFSET(Import.PLQ,$A237-1,Q$15-1,1,1),IF($E237&lt;&gt;1,IF(ISNUMBER(INDEX(Import.PLE,Detalhamento!$E237,Detalhamento!Q$15)),IF(INDEX(Import.PLE,Detalhamento!$E237,Detalhamento!Q$15)&lt;=mediçao,OFFSET(Import.PLQ,$A237-1,Q$15-1,1,1),0),0),PLE!$AA$28*OFFSET(Import.PLQ,$A237-1,Q$15-1,1,1)),IF($E237&lt;&gt;1,IF(ISNUMBER(INDEX(Import.PLE,Detalhamento!$E237,Detalhamento!Q$15)),IF(INDEX(Import.PLE,Detalhamento!$E237,Detalhamento!Q$15)&lt;=mediçao,0,OFFSET(Import.PLQ,$A237-1,Q$15-1,1,1)),OFFSET(Import.PLQ,$A237-1,Q$15-1,1,1)),(1-PLE!$AA$28)*OFFSET(Import.PLQ,$A237-1,Q$15-1,1,1))))</f>
        <v>0</v>
      </c>
      <c r="R237" s="144">
        <f ca="1">IF(R$13="",0,CHOOSE(Detalhamento.OpçãoServiços,OFFSET(Import.PLQ,$A237-1,R$15-1,1,1),IF($E237&lt;&gt;1,IF(ISNUMBER(INDEX(Import.PLE,Detalhamento!$E237,Detalhamento!R$15)),IF(INDEX(Import.PLE,Detalhamento!$E237,Detalhamento!R$15)&lt;=mediçao,OFFSET(Import.PLQ,$A237-1,R$15-1,1,1),0),0),PLE!$AA$28*OFFSET(Import.PLQ,$A237-1,R$15-1,1,1)),IF($E237&lt;&gt;1,IF(ISNUMBER(INDEX(Import.PLE,Detalhamento!$E237,Detalhamento!R$15)),IF(INDEX(Import.PLE,Detalhamento!$E237,Detalhamento!R$15)&lt;=mediçao,0,OFFSET(Import.PLQ,$A237-1,R$15-1,1,1)),OFFSET(Import.PLQ,$A237-1,R$15-1,1,1)),(1-PLE!$AA$28)*OFFSET(Import.PLQ,$A237-1,R$15-1,1,1))))</f>
        <v>0</v>
      </c>
      <c r="S237" s="144">
        <f ca="1">IF(S$13="",0,CHOOSE(Detalhamento.OpçãoServiços,OFFSET(Import.PLQ,$A237-1,S$15-1,1,1),IF($E237&lt;&gt;1,IF(ISNUMBER(INDEX(Import.PLE,Detalhamento!$E237,Detalhamento!S$15)),IF(INDEX(Import.PLE,Detalhamento!$E237,Detalhamento!S$15)&lt;=mediçao,OFFSET(Import.PLQ,$A237-1,S$15-1,1,1),0),0),PLE!$AA$28*OFFSET(Import.PLQ,$A237-1,S$15-1,1,1)),IF($E237&lt;&gt;1,IF(ISNUMBER(INDEX(Import.PLE,Detalhamento!$E237,Detalhamento!S$15)),IF(INDEX(Import.PLE,Detalhamento!$E237,Detalhamento!S$15)&lt;=mediçao,0,OFFSET(Import.PLQ,$A237-1,S$15-1,1,1)),OFFSET(Import.PLQ,$A237-1,S$15-1,1,1)),(1-PLE!$AA$28)*OFFSET(Import.PLQ,$A237-1,S$15-1,1,1))))</f>
        <v>0</v>
      </c>
      <c r="T237" s="144">
        <f ca="1">IF(T$13="",0,CHOOSE(Detalhamento.OpçãoServiços,OFFSET(Import.PLQ,$A237-1,T$15-1,1,1),IF($E237&lt;&gt;1,IF(ISNUMBER(INDEX(Import.PLE,Detalhamento!$E237,Detalhamento!T$15)),IF(INDEX(Import.PLE,Detalhamento!$E237,Detalhamento!T$15)&lt;=mediçao,OFFSET(Import.PLQ,$A237-1,T$15-1,1,1),0),0),PLE!$AA$28*OFFSET(Import.PLQ,$A237-1,T$15-1,1,1)),IF($E237&lt;&gt;1,IF(ISNUMBER(INDEX(Import.PLE,Detalhamento!$E237,Detalhamento!T$15)),IF(INDEX(Import.PLE,Detalhamento!$E237,Detalhamento!T$15)&lt;=mediçao,0,OFFSET(Import.PLQ,$A237-1,T$15-1,1,1)),OFFSET(Import.PLQ,$A237-1,T$15-1,1,1)),(1-PLE!$AA$28)*OFFSET(Import.PLQ,$A237-1,T$15-1,1,1))))</f>
        <v>0</v>
      </c>
      <c r="U237" s="144">
        <f ca="1">IF(U$13="",0,CHOOSE(Detalhamento.OpçãoServiços,OFFSET(Import.PLQ,$A237-1,U$15-1,1,1),IF($E237&lt;&gt;1,IF(ISNUMBER(INDEX(Import.PLE,Detalhamento!$E237,Detalhamento!U$15)),IF(INDEX(Import.PLE,Detalhamento!$E237,Detalhamento!U$15)&lt;=mediçao,OFFSET(Import.PLQ,$A237-1,U$15-1,1,1),0),0),PLE!$AA$28*OFFSET(Import.PLQ,$A237-1,U$15-1,1,1)),IF($E237&lt;&gt;1,IF(ISNUMBER(INDEX(Import.PLE,Detalhamento!$E237,Detalhamento!U$15)),IF(INDEX(Import.PLE,Detalhamento!$E237,Detalhamento!U$15)&lt;=mediçao,0,OFFSET(Import.PLQ,$A237-1,U$15-1,1,1)),OFFSET(Import.PLQ,$A237-1,U$15-1,1,1)),(1-PLE!$AA$28)*OFFSET(Import.PLQ,$A237-1,U$15-1,1,1))))</f>
        <v>0</v>
      </c>
      <c r="V237" s="144">
        <f ca="1">IF(V$13="",0,CHOOSE(Detalhamento.OpçãoServiços,OFFSET(Import.PLQ,$A237-1,V$15-1,1,1),IF($E237&lt;&gt;1,IF(ISNUMBER(INDEX(Import.PLE,Detalhamento!$E237,Detalhamento!V$15)),IF(INDEX(Import.PLE,Detalhamento!$E237,Detalhamento!V$15)&lt;=mediçao,OFFSET(Import.PLQ,$A237-1,V$15-1,1,1),0),0),PLE!$AA$28*OFFSET(Import.PLQ,$A237-1,V$15-1,1,1)),IF($E237&lt;&gt;1,IF(ISNUMBER(INDEX(Import.PLE,Detalhamento!$E237,Detalhamento!V$15)),IF(INDEX(Import.PLE,Detalhamento!$E237,Detalhamento!V$15)&lt;=mediçao,0,OFFSET(Import.PLQ,$A237-1,V$15-1,1,1)),OFFSET(Import.PLQ,$A237-1,V$15-1,1,1)),(1-PLE!$AA$28)*OFFSET(Import.PLQ,$A237-1,V$15-1,1,1))))</f>
        <v>0</v>
      </c>
      <c r="W237" s="144">
        <f ca="1">IF(W$13="",0,CHOOSE(Detalhamento.OpçãoServiços,OFFSET(Import.PLQ,$A237-1,W$15-1,1,1),IF($E237&lt;&gt;1,IF(ISNUMBER(INDEX(Import.PLE,Detalhamento!$E237,Detalhamento!W$15)),IF(INDEX(Import.PLE,Detalhamento!$E237,Detalhamento!W$15)&lt;=mediçao,OFFSET(Import.PLQ,$A237-1,W$15-1,1,1),0),0),PLE!$AA$28*OFFSET(Import.PLQ,$A237-1,W$15-1,1,1)),IF($E237&lt;&gt;1,IF(ISNUMBER(INDEX(Import.PLE,Detalhamento!$E237,Detalhamento!W$15)),IF(INDEX(Import.PLE,Detalhamento!$E237,Detalhamento!W$15)&lt;=mediçao,0,OFFSET(Import.PLQ,$A237-1,W$15-1,1,1)),OFFSET(Import.PLQ,$A237-1,W$15-1,1,1)),(1-PLE!$AA$28)*OFFSET(Import.PLQ,$A237-1,W$15-1,1,1))))</f>
        <v>0</v>
      </c>
      <c r="X237" s="144">
        <f ca="1">IF(X$13="",0,CHOOSE(Detalhamento.OpçãoServiços,OFFSET(Import.PLQ,$A237-1,X$15-1,1,1),IF($E237&lt;&gt;1,IF(ISNUMBER(INDEX(Import.PLE,Detalhamento!$E237,Detalhamento!X$15)),IF(INDEX(Import.PLE,Detalhamento!$E237,Detalhamento!X$15)&lt;=mediçao,OFFSET(Import.PLQ,$A237-1,X$15-1,1,1),0),0),PLE!$AA$28*OFFSET(Import.PLQ,$A237-1,X$15-1,1,1)),IF($E237&lt;&gt;1,IF(ISNUMBER(INDEX(Import.PLE,Detalhamento!$E237,Detalhamento!X$15)),IF(INDEX(Import.PLE,Detalhamento!$E237,Detalhamento!X$15)&lt;=mediçao,0,OFFSET(Import.PLQ,$A237-1,X$15-1,1,1)),OFFSET(Import.PLQ,$A237-1,X$15-1,1,1)),(1-PLE!$AA$28)*OFFSET(Import.PLQ,$A237-1,X$15-1,1,1))))</f>
        <v>0</v>
      </c>
      <c r="Y237" s="144">
        <f ca="1">IF(Y$13="",0,CHOOSE(Detalhamento.OpçãoServiços,OFFSET(Import.PLQ,$A237-1,Y$15-1,1,1),IF($E237&lt;&gt;1,IF(ISNUMBER(INDEX(Import.PLE,Detalhamento!$E237,Detalhamento!Y$15)),IF(INDEX(Import.PLE,Detalhamento!$E237,Detalhamento!Y$15)&lt;=mediçao,OFFSET(Import.PLQ,$A237-1,Y$15-1,1,1),0),0),PLE!$AA$28*OFFSET(Import.PLQ,$A237-1,Y$15-1,1,1)),IF($E237&lt;&gt;1,IF(ISNUMBER(INDEX(Import.PLE,Detalhamento!$E237,Detalhamento!Y$15)),IF(INDEX(Import.PLE,Detalhamento!$E237,Detalhamento!Y$15)&lt;=mediçao,0,OFFSET(Import.PLQ,$A237-1,Y$15-1,1,1)),OFFSET(Import.PLQ,$A237-1,Y$15-1,1,1)),(1-PLE!$AA$28)*OFFSET(Import.PLQ,$A237-1,Y$15-1,1,1))))</f>
        <v>0</v>
      </c>
      <c r="Z237" s="144">
        <f ca="1">IF(Z$13="",0,CHOOSE(Detalhamento.OpçãoServiços,OFFSET(Import.PLQ,$A237-1,Z$15-1,1,1),IF($E237&lt;&gt;1,IF(ISNUMBER(INDEX(Import.PLE,Detalhamento!$E237,Detalhamento!Z$15)),IF(INDEX(Import.PLE,Detalhamento!$E237,Detalhamento!Z$15)&lt;=mediçao,OFFSET(Import.PLQ,$A237-1,Z$15-1,1,1),0),0),PLE!$AA$28*OFFSET(Import.PLQ,$A237-1,Z$15-1,1,1)),IF($E237&lt;&gt;1,IF(ISNUMBER(INDEX(Import.PLE,Detalhamento!$E237,Detalhamento!Z$15)),IF(INDEX(Import.PLE,Detalhamento!$E237,Detalhamento!Z$15)&lt;=mediçao,0,OFFSET(Import.PLQ,$A237-1,Z$15-1,1,1)),OFFSET(Import.PLQ,$A237-1,Z$15-1,1,1)),(1-PLE!$AA$28)*OFFSET(Import.PLQ,$A237-1,Z$15-1,1,1))))</f>
        <v>0</v>
      </c>
      <c r="AA237" s="144">
        <f ca="1">IF(AA$13="",0,CHOOSE(Detalhamento.OpçãoServiços,OFFSET(Import.PLQ,$A237-1,AA$15-1,1,1),IF($E237&lt;&gt;1,IF(ISNUMBER(INDEX(Import.PLE,Detalhamento!$E237,Detalhamento!AA$15)),IF(INDEX(Import.PLE,Detalhamento!$E237,Detalhamento!AA$15)&lt;=mediçao,OFFSET(Import.PLQ,$A237-1,AA$15-1,1,1),0),0),PLE!$AA$28*OFFSET(Import.PLQ,$A237-1,AA$15-1,1,1)),IF($E237&lt;&gt;1,IF(ISNUMBER(INDEX(Import.PLE,Detalhamento!$E237,Detalhamento!AA$15)),IF(INDEX(Import.PLE,Detalhamento!$E237,Detalhamento!AA$15)&lt;=mediçao,0,OFFSET(Import.PLQ,$A237-1,AA$15-1,1,1)),OFFSET(Import.PLQ,$A237-1,AA$15-1,1,1)),(1-PLE!$AA$28)*OFFSET(Import.PLQ,$A237-1,AA$15-1,1,1))))</f>
        <v>0</v>
      </c>
      <c r="AB237" s="144">
        <f ca="1">IF(AB$13="",0,CHOOSE(Detalhamento.OpçãoServiços,OFFSET(Import.PLQ,$A237-1,AB$15-1,1,1),IF($E237&lt;&gt;1,IF(ISNUMBER(INDEX(Import.PLE,Detalhamento!$E237,Detalhamento!AB$15)),IF(INDEX(Import.PLE,Detalhamento!$E237,Detalhamento!AB$15)&lt;=mediçao,OFFSET(Import.PLQ,$A237-1,AB$15-1,1,1),0),0),PLE!$AA$28*OFFSET(Import.PLQ,$A237-1,AB$15-1,1,1)),IF($E237&lt;&gt;1,IF(ISNUMBER(INDEX(Import.PLE,Detalhamento!$E237,Detalhamento!AB$15)),IF(INDEX(Import.PLE,Detalhamento!$E237,Detalhamento!AB$15)&lt;=mediçao,0,OFFSET(Import.PLQ,$A237-1,AB$15-1,1,1)),OFFSET(Import.PLQ,$A237-1,AB$15-1,1,1)),(1-PLE!$AA$28)*OFFSET(Import.PLQ,$A237-1,AB$15-1,1,1))))</f>
        <v>0</v>
      </c>
      <c r="AC237" s="144">
        <f ca="1">IF(AC$13="",0,CHOOSE(Detalhamento.OpçãoServiços,OFFSET(Import.PLQ,$A237-1,AC$15-1,1,1),IF($E237&lt;&gt;1,IF(ISNUMBER(INDEX(Import.PLE,Detalhamento!$E237,Detalhamento!AC$15)),IF(INDEX(Import.PLE,Detalhamento!$E237,Detalhamento!AC$15)&lt;=mediçao,OFFSET(Import.PLQ,$A237-1,AC$15-1,1,1),0),0),PLE!$AA$28*OFFSET(Import.PLQ,$A237-1,AC$15-1,1,1)),IF($E237&lt;&gt;1,IF(ISNUMBER(INDEX(Import.PLE,Detalhamento!$E237,Detalhamento!AC$15)),IF(INDEX(Import.PLE,Detalhamento!$E237,Detalhamento!AC$15)&lt;=mediçao,0,OFFSET(Import.PLQ,$A237-1,AC$15-1,1,1)),OFFSET(Import.PLQ,$A237-1,AC$15-1,1,1)),(1-PLE!$AA$28)*OFFSET(Import.PLQ,$A237-1,AC$15-1,1,1))))</f>
        <v>0</v>
      </c>
      <c r="AD237" s="144">
        <f ca="1">IF(AD$13="",0,CHOOSE(Detalhamento.OpçãoServiços,OFFSET(Import.PLQ,$A237-1,AD$15-1,1,1),IF($E237&lt;&gt;1,IF(ISNUMBER(INDEX(Import.PLE,Detalhamento!$E237,Detalhamento!AD$15)),IF(INDEX(Import.PLE,Detalhamento!$E237,Detalhamento!AD$15)&lt;=mediçao,OFFSET(Import.PLQ,$A237-1,AD$15-1,1,1),0),0),PLE!$AA$28*OFFSET(Import.PLQ,$A237-1,AD$15-1,1,1)),IF($E237&lt;&gt;1,IF(ISNUMBER(INDEX(Import.PLE,Detalhamento!$E237,Detalhamento!AD$15)),IF(INDEX(Import.PLE,Detalhamento!$E237,Detalhamento!AD$15)&lt;=mediçao,0,OFFSET(Import.PLQ,$A237-1,AD$15-1,1,1)),OFFSET(Import.PLQ,$A237-1,AD$15-1,1,1)),(1-PLE!$AA$28)*OFFSET(Import.PLQ,$A237-1,AD$15-1,1,1))))</f>
        <v>0</v>
      </c>
      <c r="AE237" s="144">
        <f ca="1">IF(AE$13="",0,CHOOSE(Detalhamento.OpçãoServiços,OFFSET(Import.PLQ,$A237-1,AE$15-1,1,1),IF($E237&lt;&gt;1,IF(ISNUMBER(INDEX(Import.PLE,Detalhamento!$E237,Detalhamento!AE$15)),IF(INDEX(Import.PLE,Detalhamento!$E237,Detalhamento!AE$15)&lt;=mediçao,OFFSET(Import.PLQ,$A237-1,AE$15-1,1,1),0),0),PLE!$AA$28*OFFSET(Import.PLQ,$A237-1,AE$15-1,1,1)),IF($E237&lt;&gt;1,IF(ISNUMBER(INDEX(Import.PLE,Detalhamento!$E237,Detalhamento!AE$15)),IF(INDEX(Import.PLE,Detalhamento!$E237,Detalhamento!AE$15)&lt;=mediçao,0,OFFSET(Import.PLQ,$A237-1,AE$15-1,1,1)),OFFSET(Import.PLQ,$A237-1,AE$15-1,1,1)),(1-PLE!$AA$28)*OFFSET(Import.PLQ,$A237-1,AE$15-1,1,1))))</f>
        <v>0</v>
      </c>
      <c r="AF237" s="144">
        <f ca="1">IF(AF$13="",0,CHOOSE(Detalhamento.OpçãoServiços,OFFSET(Import.PLQ,$A237-1,AF$15-1,1,1),IF($E237&lt;&gt;1,IF(ISNUMBER(INDEX(Import.PLE,Detalhamento!$E237,Detalhamento!AF$15)),IF(INDEX(Import.PLE,Detalhamento!$E237,Detalhamento!AF$15)&lt;=mediçao,OFFSET(Import.PLQ,$A237-1,AF$15-1,1,1),0),0),PLE!$AA$28*OFFSET(Import.PLQ,$A237-1,AF$15-1,1,1)),IF($E237&lt;&gt;1,IF(ISNUMBER(INDEX(Import.PLE,Detalhamento!$E237,Detalhamento!AF$15)),IF(INDEX(Import.PLE,Detalhamento!$E237,Detalhamento!AF$15)&lt;=mediçao,0,OFFSET(Import.PLQ,$A237-1,AF$15-1,1,1)),OFFSET(Import.PLQ,$A237-1,AF$15-1,1,1)),(1-PLE!$AA$28)*OFFSET(Import.PLQ,$A237-1,AF$15-1,1,1))))</f>
        <v>0</v>
      </c>
      <c r="AG237" s="144">
        <f ca="1">IF(AG$13="",0,CHOOSE(Detalhamento.OpçãoServiços,OFFSET(Import.PLQ,$A237-1,AG$15-1,1,1),IF($E237&lt;&gt;1,IF(ISNUMBER(INDEX(Import.PLE,Detalhamento!$E237,Detalhamento!AG$15)),IF(INDEX(Import.PLE,Detalhamento!$E237,Detalhamento!AG$15)&lt;=mediçao,OFFSET(Import.PLQ,$A237-1,AG$15-1,1,1),0),0),PLE!$AA$28*OFFSET(Import.PLQ,$A237-1,AG$15-1,1,1)),IF($E237&lt;&gt;1,IF(ISNUMBER(INDEX(Import.PLE,Detalhamento!$E237,Detalhamento!AG$15)),IF(INDEX(Import.PLE,Detalhamento!$E237,Detalhamento!AG$15)&lt;=mediçao,0,OFFSET(Import.PLQ,$A237-1,AG$15-1,1,1)),OFFSET(Import.PLQ,$A237-1,AG$15-1,1,1)),(1-PLE!$AA$28)*OFFSET(Import.PLQ,$A237-1,AG$15-1,1,1))))</f>
        <v>0</v>
      </c>
      <c r="AH237" s="144">
        <f ca="1">IF(AH$13="",0,CHOOSE(Detalhamento.OpçãoServiços,OFFSET(Import.PLQ,$A237-1,AH$15-1,1,1),IF($E237&lt;&gt;1,IF(ISNUMBER(INDEX(Import.PLE,Detalhamento!$E237,Detalhamento!AH$15)),IF(INDEX(Import.PLE,Detalhamento!$E237,Detalhamento!AH$15)&lt;=mediçao,OFFSET(Import.PLQ,$A237-1,AH$15-1,1,1),0),0),PLE!$AA$28*OFFSET(Import.PLQ,$A237-1,AH$15-1,1,1)),IF($E237&lt;&gt;1,IF(ISNUMBER(INDEX(Import.PLE,Detalhamento!$E237,Detalhamento!AH$15)),IF(INDEX(Import.PLE,Detalhamento!$E237,Detalhamento!AH$15)&lt;=mediçao,0,OFFSET(Import.PLQ,$A237-1,AH$15-1,1,1)),OFFSET(Import.PLQ,$A237-1,AH$15-1,1,1)),(1-PLE!$AA$28)*OFFSET(Import.PLQ,$A237-1,AH$15-1,1,1))))</f>
        <v>0</v>
      </c>
      <c r="AI237" s="144">
        <f ca="1">IF(AI$13="",0,CHOOSE(Detalhamento.OpçãoServiços,OFFSET(Import.PLQ,$A237-1,AI$15-1,1,1),IF($E237&lt;&gt;1,IF(ISNUMBER(INDEX(Import.PLE,Detalhamento!$E237,Detalhamento!AI$15)),IF(INDEX(Import.PLE,Detalhamento!$E237,Detalhamento!AI$15)&lt;=mediçao,OFFSET(Import.PLQ,$A237-1,AI$15-1,1,1),0),0),PLE!$AA$28*OFFSET(Import.PLQ,$A237-1,AI$15-1,1,1)),IF($E237&lt;&gt;1,IF(ISNUMBER(INDEX(Import.PLE,Detalhamento!$E237,Detalhamento!AI$15)),IF(INDEX(Import.PLE,Detalhamento!$E237,Detalhamento!AI$15)&lt;=mediçao,0,OFFSET(Import.PLQ,$A237-1,AI$15-1,1,1)),OFFSET(Import.PLQ,$A237-1,AI$15-1,1,1)),(1-PLE!$AA$28)*OFFSET(Import.PLQ,$A237-1,AI$15-1,1,1))))</f>
        <v>0</v>
      </c>
      <c r="AJ237" s="144">
        <f ca="1">IF(AJ$13="",0,CHOOSE(Detalhamento.OpçãoServiços,OFFSET(Import.PLQ,$A237-1,AJ$15-1,1,1),IF($E237&lt;&gt;1,IF(ISNUMBER(INDEX(Import.PLE,Detalhamento!$E237,Detalhamento!AJ$15)),IF(INDEX(Import.PLE,Detalhamento!$E237,Detalhamento!AJ$15)&lt;=mediçao,OFFSET(Import.PLQ,$A237-1,AJ$15-1,1,1),0),0),PLE!$AA$28*OFFSET(Import.PLQ,$A237-1,AJ$15-1,1,1)),IF($E237&lt;&gt;1,IF(ISNUMBER(INDEX(Import.PLE,Detalhamento!$E237,Detalhamento!AJ$15)),IF(INDEX(Import.PLE,Detalhamento!$E237,Detalhamento!AJ$15)&lt;=mediçao,0,OFFSET(Import.PLQ,$A237-1,AJ$15-1,1,1)),OFFSET(Import.PLQ,$A237-1,AJ$15-1,1,1)),(1-PLE!$AA$28)*OFFSET(Import.PLQ,$A237-1,AJ$15-1,1,1))))</f>
        <v>0</v>
      </c>
      <c r="AK237" s="144">
        <f ca="1">IF(AK$13="",0,CHOOSE(Detalhamento.OpçãoServiços,OFFSET(Import.PLQ,$A237-1,AK$15-1,1,1),IF($E237&lt;&gt;1,IF(ISNUMBER(INDEX(Import.PLE,Detalhamento!$E237,Detalhamento!AK$15)),IF(INDEX(Import.PLE,Detalhamento!$E237,Detalhamento!AK$15)&lt;=mediçao,OFFSET(Import.PLQ,$A237-1,AK$15-1,1,1),0),0),PLE!$AA$28*OFFSET(Import.PLQ,$A237-1,AK$15-1,1,1)),IF($E237&lt;&gt;1,IF(ISNUMBER(INDEX(Import.PLE,Detalhamento!$E237,Detalhamento!AK$15)),IF(INDEX(Import.PLE,Detalhamento!$E237,Detalhamento!AK$15)&lt;=mediçao,0,OFFSET(Import.PLQ,$A237-1,AK$15-1,1,1)),OFFSET(Import.PLQ,$A237-1,AK$15-1,1,1)),(1-PLE!$AA$28)*OFFSET(Import.PLQ,$A237-1,AK$15-1,1,1))))</f>
        <v>0</v>
      </c>
      <c r="AL237" s="144">
        <f ca="1">IF(AL$13="",0,CHOOSE(Detalhamento.OpçãoServiços,OFFSET(Import.PLQ,$A237-1,AL$15-1,1,1),IF($E237&lt;&gt;1,IF(ISNUMBER(INDEX(Import.PLE,Detalhamento!$E237,Detalhamento!AL$15)),IF(INDEX(Import.PLE,Detalhamento!$E237,Detalhamento!AL$15)&lt;=mediçao,OFFSET(Import.PLQ,$A237-1,AL$15-1,1,1),0),0),PLE!$AA$28*OFFSET(Import.PLQ,$A237-1,AL$15-1,1,1)),IF($E237&lt;&gt;1,IF(ISNUMBER(INDEX(Import.PLE,Detalhamento!$E237,Detalhamento!AL$15)),IF(INDEX(Import.PLE,Detalhamento!$E237,Detalhamento!AL$15)&lt;=mediçao,0,OFFSET(Import.PLQ,$A237-1,AL$15-1,1,1)),OFFSET(Import.PLQ,$A237-1,AL$15-1,1,1)),(1-PLE!$AA$28)*OFFSET(Import.PLQ,$A237-1,AL$15-1,1,1))))</f>
        <v>0</v>
      </c>
      <c r="AM237" s="144">
        <f ca="1">IF(AM$13="",0,CHOOSE(Detalhamento.OpçãoServiços,OFFSET(Import.PLQ,$A237-1,AM$15-1,1,1),IF($E237&lt;&gt;1,IF(ISNUMBER(INDEX(Import.PLE,Detalhamento!$E237,Detalhamento!AM$15)),IF(INDEX(Import.PLE,Detalhamento!$E237,Detalhamento!AM$15)&lt;=mediçao,OFFSET(Import.PLQ,$A237-1,AM$15-1,1,1),0),0),PLE!$AA$28*OFFSET(Import.PLQ,$A237-1,AM$15-1,1,1)),IF($E237&lt;&gt;1,IF(ISNUMBER(INDEX(Import.PLE,Detalhamento!$E237,Detalhamento!AM$15)),IF(INDEX(Import.PLE,Detalhamento!$E237,Detalhamento!AM$15)&lt;=mediçao,0,OFFSET(Import.PLQ,$A237-1,AM$15-1,1,1)),OFFSET(Import.PLQ,$A237-1,AM$15-1,1,1)),(1-PLE!$AA$28)*OFFSET(Import.PLQ,$A237-1,AM$15-1,1,1))))</f>
        <v>0</v>
      </c>
      <c r="AN237" s="144">
        <f ca="1">IF(AN$13="",0,CHOOSE(Detalhamento.OpçãoServiços,OFFSET(Import.PLQ,$A237-1,AN$15-1,1,1),IF($E237&lt;&gt;1,IF(ISNUMBER(INDEX(Import.PLE,Detalhamento!$E237,Detalhamento!AN$15)),IF(INDEX(Import.PLE,Detalhamento!$E237,Detalhamento!AN$15)&lt;=mediçao,OFFSET(Import.PLQ,$A237-1,AN$15-1,1,1),0),0),PLE!$AA$28*OFFSET(Import.PLQ,$A237-1,AN$15-1,1,1)),IF($E237&lt;&gt;1,IF(ISNUMBER(INDEX(Import.PLE,Detalhamento!$E237,Detalhamento!AN$15)),IF(INDEX(Import.PLE,Detalhamento!$E237,Detalhamento!AN$15)&lt;=mediçao,0,OFFSET(Import.PLQ,$A237-1,AN$15-1,1,1)),OFFSET(Import.PLQ,$A237-1,AN$15-1,1,1)),(1-PLE!$AA$28)*OFFSET(Import.PLQ,$A237-1,AN$15-1,1,1))))</f>
        <v>0</v>
      </c>
      <c r="AO237" s="144">
        <f ca="1">IF(AO$13="",0,CHOOSE(Detalhamento.OpçãoServiços,OFFSET(Import.PLQ,$A237-1,AO$15-1,1,1),IF($E237&lt;&gt;1,IF(ISNUMBER(INDEX(Import.PLE,Detalhamento!$E237,Detalhamento!AO$15)),IF(INDEX(Import.PLE,Detalhamento!$E237,Detalhamento!AO$15)&lt;=mediçao,OFFSET(Import.PLQ,$A237-1,AO$15-1,1,1),0),0),PLE!$AA$28*OFFSET(Import.PLQ,$A237-1,AO$15-1,1,1)),IF($E237&lt;&gt;1,IF(ISNUMBER(INDEX(Import.PLE,Detalhamento!$E237,Detalhamento!AO$15)),IF(INDEX(Import.PLE,Detalhamento!$E237,Detalhamento!AO$15)&lt;=mediçao,0,OFFSET(Import.PLQ,$A237-1,AO$15-1,1,1)),OFFSET(Import.PLQ,$A237-1,AO$15-1,1,1)),(1-PLE!$AA$28)*OFFSET(Import.PLQ,$A237-1,AO$15-1,1,1))))</f>
        <v>0</v>
      </c>
      <c r="AP237" s="144">
        <f ca="1">IF(AP$13="",0,CHOOSE(Detalhamento.OpçãoServiços,OFFSET(Import.PLQ,$A237-1,AP$15-1,1,1),IF($E237&lt;&gt;1,IF(ISNUMBER(INDEX(Import.PLE,Detalhamento!$E237,Detalhamento!AP$15)),IF(INDEX(Import.PLE,Detalhamento!$E237,Detalhamento!AP$15)&lt;=mediçao,OFFSET(Import.PLQ,$A237-1,AP$15-1,1,1),0),0),PLE!$AA$28*OFFSET(Import.PLQ,$A237-1,AP$15-1,1,1)),IF($E237&lt;&gt;1,IF(ISNUMBER(INDEX(Import.PLE,Detalhamento!$E237,Detalhamento!AP$15)),IF(INDEX(Import.PLE,Detalhamento!$E237,Detalhamento!AP$15)&lt;=mediçao,0,OFFSET(Import.PLQ,$A237-1,AP$15-1,1,1)),OFFSET(Import.PLQ,$A237-1,AP$15-1,1,1)),(1-PLE!$AA$28)*OFFSET(Import.PLQ,$A237-1,AP$15-1,1,1))))</f>
        <v>0</v>
      </c>
      <c r="AQ237" s="144">
        <f ca="1">IF(AQ$13="",0,CHOOSE(Detalhamento.OpçãoServiços,OFFSET(Import.PLQ,$A237-1,AQ$15-1,1,1),IF($E237&lt;&gt;1,IF(ISNUMBER(INDEX(Import.PLE,Detalhamento!$E237,Detalhamento!AQ$15)),IF(INDEX(Import.PLE,Detalhamento!$E237,Detalhamento!AQ$15)&lt;=mediçao,OFFSET(Import.PLQ,$A237-1,AQ$15-1,1,1),0),0),PLE!$AA$28*OFFSET(Import.PLQ,$A237-1,AQ$15-1,1,1)),IF($E237&lt;&gt;1,IF(ISNUMBER(INDEX(Import.PLE,Detalhamento!$E237,Detalhamento!AQ$15)),IF(INDEX(Import.PLE,Detalhamento!$E237,Detalhamento!AQ$15)&lt;=mediçao,0,OFFSET(Import.PLQ,$A237-1,AQ$15-1,1,1)),OFFSET(Import.PLQ,$A237-1,AQ$15-1,1,1)),(1-PLE!$AA$28)*OFFSET(Import.PLQ,$A237-1,AQ$15-1,1,1))))</f>
        <v>0</v>
      </c>
      <c r="AR237" s="144">
        <f ca="1">IF(AR$13="",0,CHOOSE(Detalhamento.OpçãoServiços,OFFSET(Import.PLQ,$A237-1,AR$15-1,1,1),IF($E237&lt;&gt;1,IF(ISNUMBER(INDEX(Import.PLE,Detalhamento!$E237,Detalhamento!AR$15)),IF(INDEX(Import.PLE,Detalhamento!$E237,Detalhamento!AR$15)&lt;=mediçao,OFFSET(Import.PLQ,$A237-1,AR$15-1,1,1),0),0),PLE!$AA$28*OFFSET(Import.PLQ,$A237-1,AR$15-1,1,1)),IF($E237&lt;&gt;1,IF(ISNUMBER(INDEX(Import.PLE,Detalhamento!$E237,Detalhamento!AR$15)),IF(INDEX(Import.PLE,Detalhamento!$E237,Detalhamento!AR$15)&lt;=mediçao,0,OFFSET(Import.PLQ,$A237-1,AR$15-1,1,1)),OFFSET(Import.PLQ,$A237-1,AR$15-1,1,1)),(1-PLE!$AA$28)*OFFSET(Import.PLQ,$A237-1,AR$15-1,1,1))))</f>
        <v>0</v>
      </c>
      <c r="AS237" s="144">
        <f ca="1">IF(AS$13="",0,CHOOSE(Detalhamento.OpçãoServiços,OFFSET(Import.PLQ,$A237-1,AS$15-1,1,1),IF($E237&lt;&gt;1,IF(ISNUMBER(INDEX(Import.PLE,Detalhamento!$E237,Detalhamento!AS$15)),IF(INDEX(Import.PLE,Detalhamento!$E237,Detalhamento!AS$15)&lt;=mediçao,OFFSET(Import.PLQ,$A237-1,AS$15-1,1,1),0),0),PLE!$AA$28*OFFSET(Import.PLQ,$A237-1,AS$15-1,1,1)),IF($E237&lt;&gt;1,IF(ISNUMBER(INDEX(Import.PLE,Detalhamento!$E237,Detalhamento!AS$15)),IF(INDEX(Import.PLE,Detalhamento!$E237,Detalhamento!AS$15)&lt;=mediçao,0,OFFSET(Import.PLQ,$A237-1,AS$15-1,1,1)),OFFSET(Import.PLQ,$A237-1,AS$15-1,1,1)),(1-PLE!$AA$28)*OFFSET(Import.PLQ,$A237-1,AS$15-1,1,1))))</f>
        <v>0</v>
      </c>
      <c r="AT237" s="144">
        <f ca="1">IF(AT$13="",0,CHOOSE(Detalhamento.OpçãoServiços,OFFSET(Import.PLQ,$A237-1,AT$15-1,1,1),IF($E237&lt;&gt;1,IF(ISNUMBER(INDEX(Import.PLE,Detalhamento!$E237,Detalhamento!AT$15)),IF(INDEX(Import.PLE,Detalhamento!$E237,Detalhamento!AT$15)&lt;=mediçao,OFFSET(Import.PLQ,$A237-1,AT$15-1,1,1),0),0),PLE!$AA$28*OFFSET(Import.PLQ,$A237-1,AT$15-1,1,1)),IF($E237&lt;&gt;1,IF(ISNUMBER(INDEX(Import.PLE,Detalhamento!$E237,Detalhamento!AT$15)),IF(INDEX(Import.PLE,Detalhamento!$E237,Detalhamento!AT$15)&lt;=mediçao,0,OFFSET(Import.PLQ,$A237-1,AT$15-1,1,1)),OFFSET(Import.PLQ,$A237-1,AT$15-1,1,1)),(1-PLE!$AA$28)*OFFSET(Import.PLQ,$A237-1,AT$15-1,1,1))))</f>
        <v>0</v>
      </c>
      <c r="AU237" s="144">
        <f ca="1">IF(AU$13="",0,CHOOSE(Detalhamento.OpçãoServiços,OFFSET(Import.PLQ,$A237-1,AU$15-1,1,1),IF($E237&lt;&gt;1,IF(ISNUMBER(INDEX(Import.PLE,Detalhamento!$E237,Detalhamento!AU$15)),IF(INDEX(Import.PLE,Detalhamento!$E237,Detalhamento!AU$15)&lt;=mediçao,OFFSET(Import.PLQ,$A237-1,AU$15-1,1,1),0),0),PLE!$AA$28*OFFSET(Import.PLQ,$A237-1,AU$15-1,1,1)),IF($E237&lt;&gt;1,IF(ISNUMBER(INDEX(Import.PLE,Detalhamento!$E237,Detalhamento!AU$15)),IF(INDEX(Import.PLE,Detalhamento!$E237,Detalhamento!AU$15)&lt;=mediçao,0,OFFSET(Import.PLQ,$A237-1,AU$15-1,1,1)),OFFSET(Import.PLQ,$A237-1,AU$15-1,1,1)),(1-PLE!$AA$28)*OFFSET(Import.PLQ,$A237-1,AU$15-1,1,1))))</f>
        <v>0</v>
      </c>
      <c r="AV237" s="144">
        <f ca="1">IF(AV$13="",0,CHOOSE(Detalhamento.OpçãoServiços,OFFSET(Import.PLQ,$A237-1,AV$15-1,1,1),IF($E237&lt;&gt;1,IF(ISNUMBER(INDEX(Import.PLE,Detalhamento!$E237,Detalhamento!AV$15)),IF(INDEX(Import.PLE,Detalhamento!$E237,Detalhamento!AV$15)&lt;=mediçao,OFFSET(Import.PLQ,$A237-1,AV$15-1,1,1),0),0),PLE!$AA$28*OFFSET(Import.PLQ,$A237-1,AV$15-1,1,1)),IF($E237&lt;&gt;1,IF(ISNUMBER(INDEX(Import.PLE,Detalhamento!$E237,Detalhamento!AV$15)),IF(INDEX(Import.PLE,Detalhamento!$E237,Detalhamento!AV$15)&lt;=mediçao,0,OFFSET(Import.PLQ,$A237-1,AV$15-1,1,1)),OFFSET(Import.PLQ,$A237-1,AV$15-1,1,1)),(1-PLE!$AA$28)*OFFSET(Import.PLQ,$A237-1,AV$15-1,1,1))))</f>
        <v>0</v>
      </c>
      <c r="AW237" s="144">
        <f ca="1">IF(AW$13="",0,CHOOSE(Detalhamento.OpçãoServiços,OFFSET(Import.PLQ,$A237-1,AW$15-1,1,1),IF($E237&lt;&gt;1,IF(ISNUMBER(INDEX(Import.PLE,Detalhamento!$E237,Detalhamento!AW$15)),IF(INDEX(Import.PLE,Detalhamento!$E237,Detalhamento!AW$15)&lt;=mediçao,OFFSET(Import.PLQ,$A237-1,AW$15-1,1,1),0),0),PLE!$AA$28*OFFSET(Import.PLQ,$A237-1,AW$15-1,1,1)),IF($E237&lt;&gt;1,IF(ISNUMBER(INDEX(Import.PLE,Detalhamento!$E237,Detalhamento!AW$15)),IF(INDEX(Import.PLE,Detalhamento!$E237,Detalhamento!AW$15)&lt;=mediçao,0,OFFSET(Import.PLQ,$A237-1,AW$15-1,1,1)),OFFSET(Import.PLQ,$A237-1,AW$15-1,1,1)),(1-PLE!$AA$28)*OFFSET(Import.PLQ,$A237-1,AW$15-1,1,1))))</f>
        <v>0</v>
      </c>
      <c r="AX237" s="144">
        <f ca="1">IF(AX$13="",0,CHOOSE(Detalhamento.OpçãoServiços,OFFSET(Import.PLQ,$A237-1,AX$15-1,1,1),IF($E237&lt;&gt;1,IF(ISNUMBER(INDEX(Import.PLE,Detalhamento!$E237,Detalhamento!AX$15)),IF(INDEX(Import.PLE,Detalhamento!$E237,Detalhamento!AX$15)&lt;=mediçao,OFFSET(Import.PLQ,$A237-1,AX$15-1,1,1),0),0),PLE!$AA$28*OFFSET(Import.PLQ,$A237-1,AX$15-1,1,1)),IF($E237&lt;&gt;1,IF(ISNUMBER(INDEX(Import.PLE,Detalhamento!$E237,Detalhamento!AX$15)),IF(INDEX(Import.PLE,Detalhamento!$E237,Detalhamento!AX$15)&lt;=mediçao,0,OFFSET(Import.PLQ,$A237-1,AX$15-1,1,1)),OFFSET(Import.PLQ,$A237-1,AX$15-1,1,1)),(1-PLE!$AA$28)*OFFSET(Import.PLQ,$A237-1,AX$15-1,1,1))))</f>
        <v>0</v>
      </c>
      <c r="AY237" s="144">
        <f ca="1">IF(AY$13="",0,CHOOSE(Detalhamento.OpçãoServiços,OFFSET(Import.PLQ,$A237-1,AY$15-1,1,1),IF($E237&lt;&gt;1,IF(ISNUMBER(INDEX(Import.PLE,Detalhamento!$E237,Detalhamento!AY$15)),IF(INDEX(Import.PLE,Detalhamento!$E237,Detalhamento!AY$15)&lt;=mediçao,OFFSET(Import.PLQ,$A237-1,AY$15-1,1,1),0),0),PLE!$AA$28*OFFSET(Import.PLQ,$A237-1,AY$15-1,1,1)),IF($E237&lt;&gt;1,IF(ISNUMBER(INDEX(Import.PLE,Detalhamento!$E237,Detalhamento!AY$15)),IF(INDEX(Import.PLE,Detalhamento!$E237,Detalhamento!AY$15)&lt;=mediçao,0,OFFSET(Import.PLQ,$A237-1,AY$15-1,1,1)),OFFSET(Import.PLQ,$A237-1,AY$15-1,1,1)),(1-PLE!$AA$28)*OFFSET(Import.PLQ,$A237-1,AY$15-1,1,1))))</f>
        <v>0</v>
      </c>
      <c r="AZ237" s="144">
        <f ca="1">IF(AZ$13="",0,CHOOSE(Detalhamento.OpçãoServiços,OFFSET(Import.PLQ,$A237-1,AZ$15-1,1,1),IF($E237&lt;&gt;1,IF(ISNUMBER(INDEX(Import.PLE,Detalhamento!$E237,Detalhamento!AZ$15)),IF(INDEX(Import.PLE,Detalhamento!$E237,Detalhamento!AZ$15)&lt;=mediçao,OFFSET(Import.PLQ,$A237-1,AZ$15-1,1,1),0),0),PLE!$AA$28*OFFSET(Import.PLQ,$A237-1,AZ$15-1,1,1)),IF($E237&lt;&gt;1,IF(ISNUMBER(INDEX(Import.PLE,Detalhamento!$E237,Detalhamento!AZ$15)),IF(INDEX(Import.PLE,Detalhamento!$E237,Detalhamento!AZ$15)&lt;=mediçao,0,OFFSET(Import.PLQ,$A237-1,AZ$15-1,1,1)),OFFSET(Import.PLQ,$A237-1,AZ$15-1,1,1)),(1-PLE!$AA$28)*OFFSET(Import.PLQ,$A237-1,AZ$15-1,1,1))))</f>
        <v>0</v>
      </c>
      <c r="BA237" s="144">
        <f ca="1">IF(BA$13="",0,CHOOSE(Detalhamento.OpçãoServiços,OFFSET(Import.PLQ,$A237-1,BA$15-1,1,1),IF($E237&lt;&gt;1,IF(ISNUMBER(INDEX(Import.PLE,Detalhamento!$E237,Detalhamento!BA$15)),IF(INDEX(Import.PLE,Detalhamento!$E237,Detalhamento!BA$15)&lt;=mediçao,OFFSET(Import.PLQ,$A237-1,BA$15-1,1,1),0),0),PLE!$AA$28*OFFSET(Import.PLQ,$A237-1,BA$15-1,1,1)),IF($E237&lt;&gt;1,IF(ISNUMBER(INDEX(Import.PLE,Detalhamento!$E237,Detalhamento!BA$15)),IF(INDEX(Import.PLE,Detalhamento!$E237,Detalhamento!BA$15)&lt;=mediçao,0,OFFSET(Import.PLQ,$A237-1,BA$15-1,1,1)),OFFSET(Import.PLQ,$A237-1,BA$15-1,1,1)),(1-PLE!$AA$28)*OFFSET(Import.PLQ,$A237-1,BA$15-1,1,1))))</f>
        <v>0</v>
      </c>
      <c r="BB237" s="144">
        <f ca="1">IF(BB$13="",0,CHOOSE(Detalhamento.OpçãoServiços,OFFSET(Import.PLQ,$A237-1,BB$15-1,1,1),IF($E237&lt;&gt;1,IF(ISNUMBER(INDEX(Import.PLE,Detalhamento!$E237,Detalhamento!BB$15)),IF(INDEX(Import.PLE,Detalhamento!$E237,Detalhamento!BB$15)&lt;=mediçao,OFFSET(Import.PLQ,$A237-1,BB$15-1,1,1),0),0),PLE!$AA$28*OFFSET(Import.PLQ,$A237-1,BB$15-1,1,1)),IF($E237&lt;&gt;1,IF(ISNUMBER(INDEX(Import.PLE,Detalhamento!$E237,Detalhamento!BB$15)),IF(INDEX(Import.PLE,Detalhamento!$E237,Detalhamento!BB$15)&lt;=mediçao,0,OFFSET(Import.PLQ,$A237-1,BB$15-1,1,1)),OFFSET(Import.PLQ,$A237-1,BB$15-1,1,1)),(1-PLE!$AA$28)*OFFSET(Import.PLQ,$A237-1,BB$15-1,1,1))))</f>
        <v>0</v>
      </c>
      <c r="BC237" s="144">
        <f ca="1">IF(BC$13="",0,CHOOSE(Detalhamento.OpçãoServiços,OFFSET(Import.PLQ,$A237-1,BC$15-1,1,1),IF($E237&lt;&gt;1,IF(ISNUMBER(INDEX(Import.PLE,Detalhamento!$E237,Detalhamento!BC$15)),IF(INDEX(Import.PLE,Detalhamento!$E237,Detalhamento!BC$15)&lt;=mediçao,OFFSET(Import.PLQ,$A237-1,BC$15-1,1,1),0),0),PLE!$AA$28*OFFSET(Import.PLQ,$A237-1,BC$15-1,1,1)),IF($E237&lt;&gt;1,IF(ISNUMBER(INDEX(Import.PLE,Detalhamento!$E237,Detalhamento!BC$15)),IF(INDEX(Import.PLE,Detalhamento!$E237,Detalhamento!BC$15)&lt;=mediçao,0,OFFSET(Import.PLQ,$A237-1,BC$15-1,1,1)),OFFSET(Import.PLQ,$A237-1,BC$15-1,1,1)),(1-PLE!$AA$28)*OFFSET(Import.PLQ,$A237-1,BC$15-1,1,1))))</f>
        <v>0</v>
      </c>
      <c r="BD237" s="144">
        <f ca="1">IF(BD$13="",0,CHOOSE(Detalhamento.OpçãoServiços,OFFSET(Import.PLQ,$A237-1,BD$15-1,1,1),IF($E237&lt;&gt;1,IF(ISNUMBER(INDEX(Import.PLE,Detalhamento!$E237,Detalhamento!BD$15)),IF(INDEX(Import.PLE,Detalhamento!$E237,Detalhamento!BD$15)&lt;=mediçao,OFFSET(Import.PLQ,$A237-1,BD$15-1,1,1),0),0),PLE!$AA$28*OFFSET(Import.PLQ,$A237-1,BD$15-1,1,1)),IF($E237&lt;&gt;1,IF(ISNUMBER(INDEX(Import.PLE,Detalhamento!$E237,Detalhamento!BD$15)),IF(INDEX(Import.PLE,Detalhamento!$E237,Detalhamento!BD$15)&lt;=mediçao,0,OFFSET(Import.PLQ,$A237-1,BD$15-1,1,1)),OFFSET(Import.PLQ,$A237-1,BD$15-1,1,1)),(1-PLE!$AA$28)*OFFSET(Import.PLQ,$A237-1,BD$15-1,1,1))))</f>
        <v>0</v>
      </c>
      <c r="BE237" s="144">
        <f ca="1">IF(BE$13="",0,CHOOSE(Detalhamento.OpçãoServiços,OFFSET(Import.PLQ,$A237-1,BE$15-1,1,1),IF($E237&lt;&gt;1,IF(ISNUMBER(INDEX(Import.PLE,Detalhamento!$E237,Detalhamento!BE$15)),IF(INDEX(Import.PLE,Detalhamento!$E237,Detalhamento!BE$15)&lt;=mediçao,OFFSET(Import.PLQ,$A237-1,BE$15-1,1,1),0),0),PLE!$AA$28*OFFSET(Import.PLQ,$A237-1,BE$15-1,1,1)),IF($E237&lt;&gt;1,IF(ISNUMBER(INDEX(Import.PLE,Detalhamento!$E237,Detalhamento!BE$15)),IF(INDEX(Import.PLE,Detalhamento!$E237,Detalhamento!BE$15)&lt;=mediçao,0,OFFSET(Import.PLQ,$A237-1,BE$15-1,1,1)),OFFSET(Import.PLQ,$A237-1,BE$15-1,1,1)),(1-PLE!$AA$28)*OFFSET(Import.PLQ,$A237-1,BE$15-1,1,1))))</f>
        <v>0</v>
      </c>
      <c r="BF237" s="144">
        <f ca="1">IF(BF$13="",0,CHOOSE(Detalhamento.OpçãoServiços,OFFSET(Import.PLQ,$A237-1,BF$15-1,1,1),IF($E237&lt;&gt;1,IF(ISNUMBER(INDEX(Import.PLE,Detalhamento!$E237,Detalhamento!BF$15)),IF(INDEX(Import.PLE,Detalhamento!$E237,Detalhamento!BF$15)&lt;=mediçao,OFFSET(Import.PLQ,$A237-1,BF$15-1,1,1),0),0),PLE!$AA$28*OFFSET(Import.PLQ,$A237-1,BF$15-1,1,1)),IF($E237&lt;&gt;1,IF(ISNUMBER(INDEX(Import.PLE,Detalhamento!$E237,Detalhamento!BF$15)),IF(INDEX(Import.PLE,Detalhamento!$E237,Detalhamento!BF$15)&lt;=mediçao,0,OFFSET(Import.PLQ,$A237-1,BF$15-1,1,1)),OFFSET(Import.PLQ,$A237-1,BF$15-1,1,1)),(1-PLE!$AA$28)*OFFSET(Import.PLQ,$A237-1,BF$15-1,1,1))))</f>
        <v>0</v>
      </c>
      <c r="BG237" s="144">
        <f ca="1">IF(BG$13="",0,CHOOSE(Detalhamento.OpçãoServiços,OFFSET(Import.PLQ,$A237-1,BG$15-1,1,1),IF($E237&lt;&gt;1,IF(ISNUMBER(INDEX(Import.PLE,Detalhamento!$E237,Detalhamento!BG$15)),IF(INDEX(Import.PLE,Detalhamento!$E237,Detalhamento!BG$15)&lt;=mediçao,OFFSET(Import.PLQ,$A237-1,BG$15-1,1,1),0),0),PLE!$AA$28*OFFSET(Import.PLQ,$A237-1,BG$15-1,1,1)),IF($E237&lt;&gt;1,IF(ISNUMBER(INDEX(Import.PLE,Detalhamento!$E237,Detalhamento!BG$15)),IF(INDEX(Import.PLE,Detalhamento!$E237,Detalhamento!BG$15)&lt;=mediçao,0,OFFSET(Import.PLQ,$A237-1,BG$15-1,1,1)),OFFSET(Import.PLQ,$A237-1,BG$15-1,1,1)),(1-PLE!$AA$28)*OFFSET(Import.PLQ,$A237-1,BG$15-1,1,1))))</f>
        <v>0</v>
      </c>
      <c r="BH237" s="144">
        <f ca="1">IF(BH$13="",0,CHOOSE(Detalhamento.OpçãoServiços,OFFSET(Import.PLQ,$A237-1,BH$15-1,1,1),IF($E237&lt;&gt;1,IF(ISNUMBER(INDEX(Import.PLE,Detalhamento!$E237,Detalhamento!BH$15)),IF(INDEX(Import.PLE,Detalhamento!$E237,Detalhamento!BH$15)&lt;=mediçao,OFFSET(Import.PLQ,$A237-1,BH$15-1,1,1),0),0),PLE!$AA$28*OFFSET(Import.PLQ,$A237-1,BH$15-1,1,1)),IF($E237&lt;&gt;1,IF(ISNUMBER(INDEX(Import.PLE,Detalhamento!$E237,Detalhamento!BH$15)),IF(INDEX(Import.PLE,Detalhamento!$E237,Detalhamento!BH$15)&lt;=mediçao,0,OFFSET(Import.PLQ,$A237-1,BH$15-1,1,1)),OFFSET(Import.PLQ,$A237-1,BH$15-1,1,1)),(1-PLE!$AA$28)*OFFSET(Import.PLQ,$A237-1,BH$15-1,1,1))))</f>
        <v>0</v>
      </c>
      <c r="BI237" s="144">
        <f ca="1">IF(BI$13="",0,CHOOSE(Detalhamento.OpçãoServiços,OFFSET(Import.PLQ,$A237-1,BI$15-1,1,1),IF($E237&lt;&gt;1,IF(ISNUMBER(INDEX(Import.PLE,Detalhamento!$E237,Detalhamento!BI$15)),IF(INDEX(Import.PLE,Detalhamento!$E237,Detalhamento!BI$15)&lt;=mediçao,OFFSET(Import.PLQ,$A237-1,BI$15-1,1,1),0),0),PLE!$AA$28*OFFSET(Import.PLQ,$A237-1,BI$15-1,1,1)),IF($E237&lt;&gt;1,IF(ISNUMBER(INDEX(Import.PLE,Detalhamento!$E237,Detalhamento!BI$15)),IF(INDEX(Import.PLE,Detalhamento!$E237,Detalhamento!BI$15)&lt;=mediçao,0,OFFSET(Import.PLQ,$A237-1,BI$15-1,1,1)),OFFSET(Import.PLQ,$A237-1,BI$15-1,1,1)),(1-PLE!$AA$28)*OFFSET(Import.PLQ,$A237-1,BI$15-1,1,1))))</f>
        <v>0</v>
      </c>
    </row>
    <row r="238" spans="1:61" ht="20" x14ac:dyDescent="0.2">
      <c r="A238" s="155">
        <v>192</v>
      </c>
      <c r="B238" s="21" t="str">
        <f t="shared" ca="1" si="33"/>
        <v>Serviço</v>
      </c>
      <c r="E238" s="153">
        <f t="shared" ca="1" si="34"/>
        <v>27</v>
      </c>
      <c r="F238" s="154">
        <f t="shared" ca="1" si="35"/>
        <v>270192</v>
      </c>
      <c r="G238" s="154" t="str">
        <f t="shared" ca="1" si="38"/>
        <v>2.9.1.8</v>
      </c>
      <c r="H238" s="182" t="str">
        <f t="shared" ca="1" si="38"/>
        <v>TUBO, PVC, SOLDÁVEL, DN 20MM, INSTALADO EM RAMAL OU SUB-RAMAL DE ÁGUA - FORNECIMENTO E INSTALAÇÃO. AF_12/2014</v>
      </c>
      <c r="I238" s="37" t="str">
        <f t="shared" ca="1" si="36"/>
        <v>M</v>
      </c>
      <c r="J238" s="144">
        <f t="shared" ca="1" si="37"/>
        <v>8.07</v>
      </c>
      <c r="K238" s="67"/>
      <c r="L238" s="144">
        <f ca="1">IF(L$13="",0,CHOOSE(Detalhamento.OpçãoServiços,OFFSET(Import.PLQ,$A238-1,L$15-1,1,1),IF($E238&lt;&gt;1,IF(ISNUMBER(INDEX(Import.PLE,Detalhamento!$E238,Detalhamento!L$15)),IF(INDEX(Import.PLE,Detalhamento!$E238,Detalhamento!L$15)&lt;=mediçao,OFFSET(Import.PLQ,$A238-1,L$15-1,1,1),0),0),PLE!$AA$28*OFFSET(Import.PLQ,$A238-1,L$15-1,1,1)),IF($E238&lt;&gt;1,IF(ISNUMBER(INDEX(Import.PLE,Detalhamento!$E238,Detalhamento!L$15)),IF(INDEX(Import.PLE,Detalhamento!$E238,Detalhamento!L$15)&lt;=mediçao,0,OFFSET(Import.PLQ,$A238-1,L$15-1,1,1)),OFFSET(Import.PLQ,$A238-1,L$15-1,1,1)),(1-PLE!$AA$28)*OFFSET(Import.PLQ,$A238-1,L$15-1,1,1))))</f>
        <v>8.07</v>
      </c>
      <c r="M238" s="144">
        <f ca="1">IF(M$13="",0,CHOOSE(Detalhamento.OpçãoServiços,OFFSET(Import.PLQ,$A238-1,M$15-1,1,1),IF($E238&lt;&gt;1,IF(ISNUMBER(INDEX(Import.PLE,Detalhamento!$E238,Detalhamento!M$15)),IF(INDEX(Import.PLE,Detalhamento!$E238,Detalhamento!M$15)&lt;=mediçao,OFFSET(Import.PLQ,$A238-1,M$15-1,1,1),0),0),PLE!$AA$28*OFFSET(Import.PLQ,$A238-1,M$15-1,1,1)),IF($E238&lt;&gt;1,IF(ISNUMBER(INDEX(Import.PLE,Detalhamento!$E238,Detalhamento!M$15)),IF(INDEX(Import.PLE,Detalhamento!$E238,Detalhamento!M$15)&lt;=mediçao,0,OFFSET(Import.PLQ,$A238-1,M$15-1,1,1)),OFFSET(Import.PLQ,$A238-1,M$15-1,1,1)),(1-PLE!$AA$28)*OFFSET(Import.PLQ,$A238-1,M$15-1,1,1))))</f>
        <v>0</v>
      </c>
      <c r="N238" s="144">
        <f ca="1">IF(N$13="",0,CHOOSE(Detalhamento.OpçãoServiços,OFFSET(Import.PLQ,$A238-1,N$15-1,1,1),IF($E238&lt;&gt;1,IF(ISNUMBER(INDEX(Import.PLE,Detalhamento!$E238,Detalhamento!N$15)),IF(INDEX(Import.PLE,Detalhamento!$E238,Detalhamento!N$15)&lt;=mediçao,OFFSET(Import.PLQ,$A238-1,N$15-1,1,1),0),0),PLE!$AA$28*OFFSET(Import.PLQ,$A238-1,N$15-1,1,1)),IF($E238&lt;&gt;1,IF(ISNUMBER(INDEX(Import.PLE,Detalhamento!$E238,Detalhamento!N$15)),IF(INDEX(Import.PLE,Detalhamento!$E238,Detalhamento!N$15)&lt;=mediçao,0,OFFSET(Import.PLQ,$A238-1,N$15-1,1,1)),OFFSET(Import.PLQ,$A238-1,N$15-1,1,1)),(1-PLE!$AA$28)*OFFSET(Import.PLQ,$A238-1,N$15-1,1,1))))</f>
        <v>0</v>
      </c>
      <c r="O238" s="144">
        <f ca="1">IF(O$13="",0,CHOOSE(Detalhamento.OpçãoServiços,OFFSET(Import.PLQ,$A238-1,O$15-1,1,1),IF($E238&lt;&gt;1,IF(ISNUMBER(INDEX(Import.PLE,Detalhamento!$E238,Detalhamento!O$15)),IF(INDEX(Import.PLE,Detalhamento!$E238,Detalhamento!O$15)&lt;=mediçao,OFFSET(Import.PLQ,$A238-1,O$15-1,1,1),0),0),PLE!$AA$28*OFFSET(Import.PLQ,$A238-1,O$15-1,1,1)),IF($E238&lt;&gt;1,IF(ISNUMBER(INDEX(Import.PLE,Detalhamento!$E238,Detalhamento!O$15)),IF(INDEX(Import.PLE,Detalhamento!$E238,Detalhamento!O$15)&lt;=mediçao,0,OFFSET(Import.PLQ,$A238-1,O$15-1,1,1)),OFFSET(Import.PLQ,$A238-1,O$15-1,1,1)),(1-PLE!$AA$28)*OFFSET(Import.PLQ,$A238-1,O$15-1,1,1))))</f>
        <v>0</v>
      </c>
      <c r="P238" s="144">
        <f ca="1">IF(P$13="",0,CHOOSE(Detalhamento.OpçãoServiços,OFFSET(Import.PLQ,$A238-1,P$15-1,1,1),IF($E238&lt;&gt;1,IF(ISNUMBER(INDEX(Import.PLE,Detalhamento!$E238,Detalhamento!P$15)),IF(INDEX(Import.PLE,Detalhamento!$E238,Detalhamento!P$15)&lt;=mediçao,OFFSET(Import.PLQ,$A238-1,P$15-1,1,1),0),0),PLE!$AA$28*OFFSET(Import.PLQ,$A238-1,P$15-1,1,1)),IF($E238&lt;&gt;1,IF(ISNUMBER(INDEX(Import.PLE,Detalhamento!$E238,Detalhamento!P$15)),IF(INDEX(Import.PLE,Detalhamento!$E238,Detalhamento!P$15)&lt;=mediçao,0,OFFSET(Import.PLQ,$A238-1,P$15-1,1,1)),OFFSET(Import.PLQ,$A238-1,P$15-1,1,1)),(1-PLE!$AA$28)*OFFSET(Import.PLQ,$A238-1,P$15-1,1,1))))</f>
        <v>0</v>
      </c>
      <c r="Q238" s="144">
        <f ca="1">IF(Q$13="",0,CHOOSE(Detalhamento.OpçãoServiços,OFFSET(Import.PLQ,$A238-1,Q$15-1,1,1),IF($E238&lt;&gt;1,IF(ISNUMBER(INDEX(Import.PLE,Detalhamento!$E238,Detalhamento!Q$15)),IF(INDEX(Import.PLE,Detalhamento!$E238,Detalhamento!Q$15)&lt;=mediçao,OFFSET(Import.PLQ,$A238-1,Q$15-1,1,1),0),0),PLE!$AA$28*OFFSET(Import.PLQ,$A238-1,Q$15-1,1,1)),IF($E238&lt;&gt;1,IF(ISNUMBER(INDEX(Import.PLE,Detalhamento!$E238,Detalhamento!Q$15)),IF(INDEX(Import.PLE,Detalhamento!$E238,Detalhamento!Q$15)&lt;=mediçao,0,OFFSET(Import.PLQ,$A238-1,Q$15-1,1,1)),OFFSET(Import.PLQ,$A238-1,Q$15-1,1,1)),(1-PLE!$AA$28)*OFFSET(Import.PLQ,$A238-1,Q$15-1,1,1))))</f>
        <v>0</v>
      </c>
      <c r="R238" s="144">
        <f ca="1">IF(R$13="",0,CHOOSE(Detalhamento.OpçãoServiços,OFFSET(Import.PLQ,$A238-1,R$15-1,1,1),IF($E238&lt;&gt;1,IF(ISNUMBER(INDEX(Import.PLE,Detalhamento!$E238,Detalhamento!R$15)),IF(INDEX(Import.PLE,Detalhamento!$E238,Detalhamento!R$15)&lt;=mediçao,OFFSET(Import.PLQ,$A238-1,R$15-1,1,1),0),0),PLE!$AA$28*OFFSET(Import.PLQ,$A238-1,R$15-1,1,1)),IF($E238&lt;&gt;1,IF(ISNUMBER(INDEX(Import.PLE,Detalhamento!$E238,Detalhamento!R$15)),IF(INDEX(Import.PLE,Detalhamento!$E238,Detalhamento!R$15)&lt;=mediçao,0,OFFSET(Import.PLQ,$A238-1,R$15-1,1,1)),OFFSET(Import.PLQ,$A238-1,R$15-1,1,1)),(1-PLE!$AA$28)*OFFSET(Import.PLQ,$A238-1,R$15-1,1,1))))</f>
        <v>0</v>
      </c>
      <c r="S238" s="144">
        <f ca="1">IF(S$13="",0,CHOOSE(Detalhamento.OpçãoServiços,OFFSET(Import.PLQ,$A238-1,S$15-1,1,1),IF($E238&lt;&gt;1,IF(ISNUMBER(INDEX(Import.PLE,Detalhamento!$E238,Detalhamento!S$15)),IF(INDEX(Import.PLE,Detalhamento!$E238,Detalhamento!S$15)&lt;=mediçao,OFFSET(Import.PLQ,$A238-1,S$15-1,1,1),0),0),PLE!$AA$28*OFFSET(Import.PLQ,$A238-1,S$15-1,1,1)),IF($E238&lt;&gt;1,IF(ISNUMBER(INDEX(Import.PLE,Detalhamento!$E238,Detalhamento!S$15)),IF(INDEX(Import.PLE,Detalhamento!$E238,Detalhamento!S$15)&lt;=mediçao,0,OFFSET(Import.PLQ,$A238-1,S$15-1,1,1)),OFFSET(Import.PLQ,$A238-1,S$15-1,1,1)),(1-PLE!$AA$28)*OFFSET(Import.PLQ,$A238-1,S$15-1,1,1))))</f>
        <v>0</v>
      </c>
      <c r="T238" s="144">
        <f ca="1">IF(T$13="",0,CHOOSE(Detalhamento.OpçãoServiços,OFFSET(Import.PLQ,$A238-1,T$15-1,1,1),IF($E238&lt;&gt;1,IF(ISNUMBER(INDEX(Import.PLE,Detalhamento!$E238,Detalhamento!T$15)),IF(INDEX(Import.PLE,Detalhamento!$E238,Detalhamento!T$15)&lt;=mediçao,OFFSET(Import.PLQ,$A238-1,T$15-1,1,1),0),0),PLE!$AA$28*OFFSET(Import.PLQ,$A238-1,T$15-1,1,1)),IF($E238&lt;&gt;1,IF(ISNUMBER(INDEX(Import.PLE,Detalhamento!$E238,Detalhamento!T$15)),IF(INDEX(Import.PLE,Detalhamento!$E238,Detalhamento!T$15)&lt;=mediçao,0,OFFSET(Import.PLQ,$A238-1,T$15-1,1,1)),OFFSET(Import.PLQ,$A238-1,T$15-1,1,1)),(1-PLE!$AA$28)*OFFSET(Import.PLQ,$A238-1,T$15-1,1,1))))</f>
        <v>0</v>
      </c>
      <c r="U238" s="144">
        <f ca="1">IF(U$13="",0,CHOOSE(Detalhamento.OpçãoServiços,OFFSET(Import.PLQ,$A238-1,U$15-1,1,1),IF($E238&lt;&gt;1,IF(ISNUMBER(INDEX(Import.PLE,Detalhamento!$E238,Detalhamento!U$15)),IF(INDEX(Import.PLE,Detalhamento!$E238,Detalhamento!U$15)&lt;=mediçao,OFFSET(Import.PLQ,$A238-1,U$15-1,1,1),0),0),PLE!$AA$28*OFFSET(Import.PLQ,$A238-1,U$15-1,1,1)),IF($E238&lt;&gt;1,IF(ISNUMBER(INDEX(Import.PLE,Detalhamento!$E238,Detalhamento!U$15)),IF(INDEX(Import.PLE,Detalhamento!$E238,Detalhamento!U$15)&lt;=mediçao,0,OFFSET(Import.PLQ,$A238-1,U$15-1,1,1)),OFFSET(Import.PLQ,$A238-1,U$15-1,1,1)),(1-PLE!$AA$28)*OFFSET(Import.PLQ,$A238-1,U$15-1,1,1))))</f>
        <v>0</v>
      </c>
      <c r="V238" s="144">
        <f ca="1">IF(V$13="",0,CHOOSE(Detalhamento.OpçãoServiços,OFFSET(Import.PLQ,$A238-1,V$15-1,1,1),IF($E238&lt;&gt;1,IF(ISNUMBER(INDEX(Import.PLE,Detalhamento!$E238,Detalhamento!V$15)),IF(INDEX(Import.PLE,Detalhamento!$E238,Detalhamento!V$15)&lt;=mediçao,OFFSET(Import.PLQ,$A238-1,V$15-1,1,1),0),0),PLE!$AA$28*OFFSET(Import.PLQ,$A238-1,V$15-1,1,1)),IF($E238&lt;&gt;1,IF(ISNUMBER(INDEX(Import.PLE,Detalhamento!$E238,Detalhamento!V$15)),IF(INDEX(Import.PLE,Detalhamento!$E238,Detalhamento!V$15)&lt;=mediçao,0,OFFSET(Import.PLQ,$A238-1,V$15-1,1,1)),OFFSET(Import.PLQ,$A238-1,V$15-1,1,1)),(1-PLE!$AA$28)*OFFSET(Import.PLQ,$A238-1,V$15-1,1,1))))</f>
        <v>0</v>
      </c>
      <c r="W238" s="144">
        <f ca="1">IF(W$13="",0,CHOOSE(Detalhamento.OpçãoServiços,OFFSET(Import.PLQ,$A238-1,W$15-1,1,1),IF($E238&lt;&gt;1,IF(ISNUMBER(INDEX(Import.PLE,Detalhamento!$E238,Detalhamento!W$15)),IF(INDEX(Import.PLE,Detalhamento!$E238,Detalhamento!W$15)&lt;=mediçao,OFFSET(Import.PLQ,$A238-1,W$15-1,1,1),0),0),PLE!$AA$28*OFFSET(Import.PLQ,$A238-1,W$15-1,1,1)),IF($E238&lt;&gt;1,IF(ISNUMBER(INDEX(Import.PLE,Detalhamento!$E238,Detalhamento!W$15)),IF(INDEX(Import.PLE,Detalhamento!$E238,Detalhamento!W$15)&lt;=mediçao,0,OFFSET(Import.PLQ,$A238-1,W$15-1,1,1)),OFFSET(Import.PLQ,$A238-1,W$15-1,1,1)),(1-PLE!$AA$28)*OFFSET(Import.PLQ,$A238-1,W$15-1,1,1))))</f>
        <v>0</v>
      </c>
      <c r="X238" s="144">
        <f ca="1">IF(X$13="",0,CHOOSE(Detalhamento.OpçãoServiços,OFFSET(Import.PLQ,$A238-1,X$15-1,1,1),IF($E238&lt;&gt;1,IF(ISNUMBER(INDEX(Import.PLE,Detalhamento!$E238,Detalhamento!X$15)),IF(INDEX(Import.PLE,Detalhamento!$E238,Detalhamento!X$15)&lt;=mediçao,OFFSET(Import.PLQ,$A238-1,X$15-1,1,1),0),0),PLE!$AA$28*OFFSET(Import.PLQ,$A238-1,X$15-1,1,1)),IF($E238&lt;&gt;1,IF(ISNUMBER(INDEX(Import.PLE,Detalhamento!$E238,Detalhamento!X$15)),IF(INDEX(Import.PLE,Detalhamento!$E238,Detalhamento!X$15)&lt;=mediçao,0,OFFSET(Import.PLQ,$A238-1,X$15-1,1,1)),OFFSET(Import.PLQ,$A238-1,X$15-1,1,1)),(1-PLE!$AA$28)*OFFSET(Import.PLQ,$A238-1,X$15-1,1,1))))</f>
        <v>0</v>
      </c>
      <c r="Y238" s="144">
        <f ca="1">IF(Y$13="",0,CHOOSE(Detalhamento.OpçãoServiços,OFFSET(Import.PLQ,$A238-1,Y$15-1,1,1),IF($E238&lt;&gt;1,IF(ISNUMBER(INDEX(Import.PLE,Detalhamento!$E238,Detalhamento!Y$15)),IF(INDEX(Import.PLE,Detalhamento!$E238,Detalhamento!Y$15)&lt;=mediçao,OFFSET(Import.PLQ,$A238-1,Y$15-1,1,1),0),0),PLE!$AA$28*OFFSET(Import.PLQ,$A238-1,Y$15-1,1,1)),IF($E238&lt;&gt;1,IF(ISNUMBER(INDEX(Import.PLE,Detalhamento!$E238,Detalhamento!Y$15)),IF(INDEX(Import.PLE,Detalhamento!$E238,Detalhamento!Y$15)&lt;=mediçao,0,OFFSET(Import.PLQ,$A238-1,Y$15-1,1,1)),OFFSET(Import.PLQ,$A238-1,Y$15-1,1,1)),(1-PLE!$AA$28)*OFFSET(Import.PLQ,$A238-1,Y$15-1,1,1))))</f>
        <v>0</v>
      </c>
      <c r="Z238" s="144">
        <f ca="1">IF(Z$13="",0,CHOOSE(Detalhamento.OpçãoServiços,OFFSET(Import.PLQ,$A238-1,Z$15-1,1,1),IF($E238&lt;&gt;1,IF(ISNUMBER(INDEX(Import.PLE,Detalhamento!$E238,Detalhamento!Z$15)),IF(INDEX(Import.PLE,Detalhamento!$E238,Detalhamento!Z$15)&lt;=mediçao,OFFSET(Import.PLQ,$A238-1,Z$15-1,1,1),0),0),PLE!$AA$28*OFFSET(Import.PLQ,$A238-1,Z$15-1,1,1)),IF($E238&lt;&gt;1,IF(ISNUMBER(INDEX(Import.PLE,Detalhamento!$E238,Detalhamento!Z$15)),IF(INDEX(Import.PLE,Detalhamento!$E238,Detalhamento!Z$15)&lt;=mediçao,0,OFFSET(Import.PLQ,$A238-1,Z$15-1,1,1)),OFFSET(Import.PLQ,$A238-1,Z$15-1,1,1)),(1-PLE!$AA$28)*OFFSET(Import.PLQ,$A238-1,Z$15-1,1,1))))</f>
        <v>0</v>
      </c>
      <c r="AA238" s="144">
        <f ca="1">IF(AA$13="",0,CHOOSE(Detalhamento.OpçãoServiços,OFFSET(Import.PLQ,$A238-1,AA$15-1,1,1),IF($E238&lt;&gt;1,IF(ISNUMBER(INDEX(Import.PLE,Detalhamento!$E238,Detalhamento!AA$15)),IF(INDEX(Import.PLE,Detalhamento!$E238,Detalhamento!AA$15)&lt;=mediçao,OFFSET(Import.PLQ,$A238-1,AA$15-1,1,1),0),0),PLE!$AA$28*OFFSET(Import.PLQ,$A238-1,AA$15-1,1,1)),IF($E238&lt;&gt;1,IF(ISNUMBER(INDEX(Import.PLE,Detalhamento!$E238,Detalhamento!AA$15)),IF(INDEX(Import.PLE,Detalhamento!$E238,Detalhamento!AA$15)&lt;=mediçao,0,OFFSET(Import.PLQ,$A238-1,AA$15-1,1,1)),OFFSET(Import.PLQ,$A238-1,AA$15-1,1,1)),(1-PLE!$AA$28)*OFFSET(Import.PLQ,$A238-1,AA$15-1,1,1))))</f>
        <v>0</v>
      </c>
      <c r="AB238" s="144">
        <f ca="1">IF(AB$13="",0,CHOOSE(Detalhamento.OpçãoServiços,OFFSET(Import.PLQ,$A238-1,AB$15-1,1,1),IF($E238&lt;&gt;1,IF(ISNUMBER(INDEX(Import.PLE,Detalhamento!$E238,Detalhamento!AB$15)),IF(INDEX(Import.PLE,Detalhamento!$E238,Detalhamento!AB$15)&lt;=mediçao,OFFSET(Import.PLQ,$A238-1,AB$15-1,1,1),0),0),PLE!$AA$28*OFFSET(Import.PLQ,$A238-1,AB$15-1,1,1)),IF($E238&lt;&gt;1,IF(ISNUMBER(INDEX(Import.PLE,Detalhamento!$E238,Detalhamento!AB$15)),IF(INDEX(Import.PLE,Detalhamento!$E238,Detalhamento!AB$15)&lt;=mediçao,0,OFFSET(Import.PLQ,$A238-1,AB$15-1,1,1)),OFFSET(Import.PLQ,$A238-1,AB$15-1,1,1)),(1-PLE!$AA$28)*OFFSET(Import.PLQ,$A238-1,AB$15-1,1,1))))</f>
        <v>0</v>
      </c>
      <c r="AC238" s="144">
        <f ca="1">IF(AC$13="",0,CHOOSE(Detalhamento.OpçãoServiços,OFFSET(Import.PLQ,$A238-1,AC$15-1,1,1),IF($E238&lt;&gt;1,IF(ISNUMBER(INDEX(Import.PLE,Detalhamento!$E238,Detalhamento!AC$15)),IF(INDEX(Import.PLE,Detalhamento!$E238,Detalhamento!AC$15)&lt;=mediçao,OFFSET(Import.PLQ,$A238-1,AC$15-1,1,1),0),0),PLE!$AA$28*OFFSET(Import.PLQ,$A238-1,AC$15-1,1,1)),IF($E238&lt;&gt;1,IF(ISNUMBER(INDEX(Import.PLE,Detalhamento!$E238,Detalhamento!AC$15)),IF(INDEX(Import.PLE,Detalhamento!$E238,Detalhamento!AC$15)&lt;=mediçao,0,OFFSET(Import.PLQ,$A238-1,AC$15-1,1,1)),OFFSET(Import.PLQ,$A238-1,AC$15-1,1,1)),(1-PLE!$AA$28)*OFFSET(Import.PLQ,$A238-1,AC$15-1,1,1))))</f>
        <v>0</v>
      </c>
      <c r="AD238" s="144">
        <f ca="1">IF(AD$13="",0,CHOOSE(Detalhamento.OpçãoServiços,OFFSET(Import.PLQ,$A238-1,AD$15-1,1,1),IF($E238&lt;&gt;1,IF(ISNUMBER(INDEX(Import.PLE,Detalhamento!$E238,Detalhamento!AD$15)),IF(INDEX(Import.PLE,Detalhamento!$E238,Detalhamento!AD$15)&lt;=mediçao,OFFSET(Import.PLQ,$A238-1,AD$15-1,1,1),0),0),PLE!$AA$28*OFFSET(Import.PLQ,$A238-1,AD$15-1,1,1)),IF($E238&lt;&gt;1,IF(ISNUMBER(INDEX(Import.PLE,Detalhamento!$E238,Detalhamento!AD$15)),IF(INDEX(Import.PLE,Detalhamento!$E238,Detalhamento!AD$15)&lt;=mediçao,0,OFFSET(Import.PLQ,$A238-1,AD$15-1,1,1)),OFFSET(Import.PLQ,$A238-1,AD$15-1,1,1)),(1-PLE!$AA$28)*OFFSET(Import.PLQ,$A238-1,AD$15-1,1,1))))</f>
        <v>0</v>
      </c>
      <c r="AE238" s="144">
        <f ca="1">IF(AE$13="",0,CHOOSE(Detalhamento.OpçãoServiços,OFFSET(Import.PLQ,$A238-1,AE$15-1,1,1),IF($E238&lt;&gt;1,IF(ISNUMBER(INDEX(Import.PLE,Detalhamento!$E238,Detalhamento!AE$15)),IF(INDEX(Import.PLE,Detalhamento!$E238,Detalhamento!AE$15)&lt;=mediçao,OFFSET(Import.PLQ,$A238-1,AE$15-1,1,1),0),0),PLE!$AA$28*OFFSET(Import.PLQ,$A238-1,AE$15-1,1,1)),IF($E238&lt;&gt;1,IF(ISNUMBER(INDEX(Import.PLE,Detalhamento!$E238,Detalhamento!AE$15)),IF(INDEX(Import.PLE,Detalhamento!$E238,Detalhamento!AE$15)&lt;=mediçao,0,OFFSET(Import.PLQ,$A238-1,AE$15-1,1,1)),OFFSET(Import.PLQ,$A238-1,AE$15-1,1,1)),(1-PLE!$AA$28)*OFFSET(Import.PLQ,$A238-1,AE$15-1,1,1))))</f>
        <v>0</v>
      </c>
      <c r="AF238" s="144">
        <f ca="1">IF(AF$13="",0,CHOOSE(Detalhamento.OpçãoServiços,OFFSET(Import.PLQ,$A238-1,AF$15-1,1,1),IF($E238&lt;&gt;1,IF(ISNUMBER(INDEX(Import.PLE,Detalhamento!$E238,Detalhamento!AF$15)),IF(INDEX(Import.PLE,Detalhamento!$E238,Detalhamento!AF$15)&lt;=mediçao,OFFSET(Import.PLQ,$A238-1,AF$15-1,1,1),0),0),PLE!$AA$28*OFFSET(Import.PLQ,$A238-1,AF$15-1,1,1)),IF($E238&lt;&gt;1,IF(ISNUMBER(INDEX(Import.PLE,Detalhamento!$E238,Detalhamento!AF$15)),IF(INDEX(Import.PLE,Detalhamento!$E238,Detalhamento!AF$15)&lt;=mediçao,0,OFFSET(Import.PLQ,$A238-1,AF$15-1,1,1)),OFFSET(Import.PLQ,$A238-1,AF$15-1,1,1)),(1-PLE!$AA$28)*OFFSET(Import.PLQ,$A238-1,AF$15-1,1,1))))</f>
        <v>0</v>
      </c>
      <c r="AG238" s="144">
        <f ca="1">IF(AG$13="",0,CHOOSE(Detalhamento.OpçãoServiços,OFFSET(Import.PLQ,$A238-1,AG$15-1,1,1),IF($E238&lt;&gt;1,IF(ISNUMBER(INDEX(Import.PLE,Detalhamento!$E238,Detalhamento!AG$15)),IF(INDEX(Import.PLE,Detalhamento!$E238,Detalhamento!AG$15)&lt;=mediçao,OFFSET(Import.PLQ,$A238-1,AG$15-1,1,1),0),0),PLE!$AA$28*OFFSET(Import.PLQ,$A238-1,AG$15-1,1,1)),IF($E238&lt;&gt;1,IF(ISNUMBER(INDEX(Import.PLE,Detalhamento!$E238,Detalhamento!AG$15)),IF(INDEX(Import.PLE,Detalhamento!$E238,Detalhamento!AG$15)&lt;=mediçao,0,OFFSET(Import.PLQ,$A238-1,AG$15-1,1,1)),OFFSET(Import.PLQ,$A238-1,AG$15-1,1,1)),(1-PLE!$AA$28)*OFFSET(Import.PLQ,$A238-1,AG$15-1,1,1))))</f>
        <v>0</v>
      </c>
      <c r="AH238" s="144">
        <f ca="1">IF(AH$13="",0,CHOOSE(Detalhamento.OpçãoServiços,OFFSET(Import.PLQ,$A238-1,AH$15-1,1,1),IF($E238&lt;&gt;1,IF(ISNUMBER(INDEX(Import.PLE,Detalhamento!$E238,Detalhamento!AH$15)),IF(INDEX(Import.PLE,Detalhamento!$E238,Detalhamento!AH$15)&lt;=mediçao,OFFSET(Import.PLQ,$A238-1,AH$15-1,1,1),0),0),PLE!$AA$28*OFFSET(Import.PLQ,$A238-1,AH$15-1,1,1)),IF($E238&lt;&gt;1,IF(ISNUMBER(INDEX(Import.PLE,Detalhamento!$E238,Detalhamento!AH$15)),IF(INDEX(Import.PLE,Detalhamento!$E238,Detalhamento!AH$15)&lt;=mediçao,0,OFFSET(Import.PLQ,$A238-1,AH$15-1,1,1)),OFFSET(Import.PLQ,$A238-1,AH$15-1,1,1)),(1-PLE!$AA$28)*OFFSET(Import.PLQ,$A238-1,AH$15-1,1,1))))</f>
        <v>0</v>
      </c>
      <c r="AI238" s="144">
        <f ca="1">IF(AI$13="",0,CHOOSE(Detalhamento.OpçãoServiços,OFFSET(Import.PLQ,$A238-1,AI$15-1,1,1),IF($E238&lt;&gt;1,IF(ISNUMBER(INDEX(Import.PLE,Detalhamento!$E238,Detalhamento!AI$15)),IF(INDEX(Import.PLE,Detalhamento!$E238,Detalhamento!AI$15)&lt;=mediçao,OFFSET(Import.PLQ,$A238-1,AI$15-1,1,1),0),0),PLE!$AA$28*OFFSET(Import.PLQ,$A238-1,AI$15-1,1,1)),IF($E238&lt;&gt;1,IF(ISNUMBER(INDEX(Import.PLE,Detalhamento!$E238,Detalhamento!AI$15)),IF(INDEX(Import.PLE,Detalhamento!$E238,Detalhamento!AI$15)&lt;=mediçao,0,OFFSET(Import.PLQ,$A238-1,AI$15-1,1,1)),OFFSET(Import.PLQ,$A238-1,AI$15-1,1,1)),(1-PLE!$AA$28)*OFFSET(Import.PLQ,$A238-1,AI$15-1,1,1))))</f>
        <v>0</v>
      </c>
      <c r="AJ238" s="144">
        <f ca="1">IF(AJ$13="",0,CHOOSE(Detalhamento.OpçãoServiços,OFFSET(Import.PLQ,$A238-1,AJ$15-1,1,1),IF($E238&lt;&gt;1,IF(ISNUMBER(INDEX(Import.PLE,Detalhamento!$E238,Detalhamento!AJ$15)),IF(INDEX(Import.PLE,Detalhamento!$E238,Detalhamento!AJ$15)&lt;=mediçao,OFFSET(Import.PLQ,$A238-1,AJ$15-1,1,1),0),0),PLE!$AA$28*OFFSET(Import.PLQ,$A238-1,AJ$15-1,1,1)),IF($E238&lt;&gt;1,IF(ISNUMBER(INDEX(Import.PLE,Detalhamento!$E238,Detalhamento!AJ$15)),IF(INDEX(Import.PLE,Detalhamento!$E238,Detalhamento!AJ$15)&lt;=mediçao,0,OFFSET(Import.PLQ,$A238-1,AJ$15-1,1,1)),OFFSET(Import.PLQ,$A238-1,AJ$15-1,1,1)),(1-PLE!$AA$28)*OFFSET(Import.PLQ,$A238-1,AJ$15-1,1,1))))</f>
        <v>0</v>
      </c>
      <c r="AK238" s="144">
        <f ca="1">IF(AK$13="",0,CHOOSE(Detalhamento.OpçãoServiços,OFFSET(Import.PLQ,$A238-1,AK$15-1,1,1),IF($E238&lt;&gt;1,IF(ISNUMBER(INDEX(Import.PLE,Detalhamento!$E238,Detalhamento!AK$15)),IF(INDEX(Import.PLE,Detalhamento!$E238,Detalhamento!AK$15)&lt;=mediçao,OFFSET(Import.PLQ,$A238-1,AK$15-1,1,1),0),0),PLE!$AA$28*OFFSET(Import.PLQ,$A238-1,AK$15-1,1,1)),IF($E238&lt;&gt;1,IF(ISNUMBER(INDEX(Import.PLE,Detalhamento!$E238,Detalhamento!AK$15)),IF(INDEX(Import.PLE,Detalhamento!$E238,Detalhamento!AK$15)&lt;=mediçao,0,OFFSET(Import.PLQ,$A238-1,AK$15-1,1,1)),OFFSET(Import.PLQ,$A238-1,AK$15-1,1,1)),(1-PLE!$AA$28)*OFFSET(Import.PLQ,$A238-1,AK$15-1,1,1))))</f>
        <v>0</v>
      </c>
      <c r="AL238" s="144">
        <f ca="1">IF(AL$13="",0,CHOOSE(Detalhamento.OpçãoServiços,OFFSET(Import.PLQ,$A238-1,AL$15-1,1,1),IF($E238&lt;&gt;1,IF(ISNUMBER(INDEX(Import.PLE,Detalhamento!$E238,Detalhamento!AL$15)),IF(INDEX(Import.PLE,Detalhamento!$E238,Detalhamento!AL$15)&lt;=mediçao,OFFSET(Import.PLQ,$A238-1,AL$15-1,1,1),0),0),PLE!$AA$28*OFFSET(Import.PLQ,$A238-1,AL$15-1,1,1)),IF($E238&lt;&gt;1,IF(ISNUMBER(INDEX(Import.PLE,Detalhamento!$E238,Detalhamento!AL$15)),IF(INDEX(Import.PLE,Detalhamento!$E238,Detalhamento!AL$15)&lt;=mediçao,0,OFFSET(Import.PLQ,$A238-1,AL$15-1,1,1)),OFFSET(Import.PLQ,$A238-1,AL$15-1,1,1)),(1-PLE!$AA$28)*OFFSET(Import.PLQ,$A238-1,AL$15-1,1,1))))</f>
        <v>0</v>
      </c>
      <c r="AM238" s="144">
        <f ca="1">IF(AM$13="",0,CHOOSE(Detalhamento.OpçãoServiços,OFFSET(Import.PLQ,$A238-1,AM$15-1,1,1),IF($E238&lt;&gt;1,IF(ISNUMBER(INDEX(Import.PLE,Detalhamento!$E238,Detalhamento!AM$15)),IF(INDEX(Import.PLE,Detalhamento!$E238,Detalhamento!AM$15)&lt;=mediçao,OFFSET(Import.PLQ,$A238-1,AM$15-1,1,1),0),0),PLE!$AA$28*OFFSET(Import.PLQ,$A238-1,AM$15-1,1,1)),IF($E238&lt;&gt;1,IF(ISNUMBER(INDEX(Import.PLE,Detalhamento!$E238,Detalhamento!AM$15)),IF(INDEX(Import.PLE,Detalhamento!$E238,Detalhamento!AM$15)&lt;=mediçao,0,OFFSET(Import.PLQ,$A238-1,AM$15-1,1,1)),OFFSET(Import.PLQ,$A238-1,AM$15-1,1,1)),(1-PLE!$AA$28)*OFFSET(Import.PLQ,$A238-1,AM$15-1,1,1))))</f>
        <v>0</v>
      </c>
      <c r="AN238" s="144">
        <f ca="1">IF(AN$13="",0,CHOOSE(Detalhamento.OpçãoServiços,OFFSET(Import.PLQ,$A238-1,AN$15-1,1,1),IF($E238&lt;&gt;1,IF(ISNUMBER(INDEX(Import.PLE,Detalhamento!$E238,Detalhamento!AN$15)),IF(INDEX(Import.PLE,Detalhamento!$E238,Detalhamento!AN$15)&lt;=mediçao,OFFSET(Import.PLQ,$A238-1,AN$15-1,1,1),0),0),PLE!$AA$28*OFFSET(Import.PLQ,$A238-1,AN$15-1,1,1)),IF($E238&lt;&gt;1,IF(ISNUMBER(INDEX(Import.PLE,Detalhamento!$E238,Detalhamento!AN$15)),IF(INDEX(Import.PLE,Detalhamento!$E238,Detalhamento!AN$15)&lt;=mediçao,0,OFFSET(Import.PLQ,$A238-1,AN$15-1,1,1)),OFFSET(Import.PLQ,$A238-1,AN$15-1,1,1)),(1-PLE!$AA$28)*OFFSET(Import.PLQ,$A238-1,AN$15-1,1,1))))</f>
        <v>0</v>
      </c>
      <c r="AO238" s="144">
        <f ca="1">IF(AO$13="",0,CHOOSE(Detalhamento.OpçãoServiços,OFFSET(Import.PLQ,$A238-1,AO$15-1,1,1),IF($E238&lt;&gt;1,IF(ISNUMBER(INDEX(Import.PLE,Detalhamento!$E238,Detalhamento!AO$15)),IF(INDEX(Import.PLE,Detalhamento!$E238,Detalhamento!AO$15)&lt;=mediçao,OFFSET(Import.PLQ,$A238-1,AO$15-1,1,1),0),0),PLE!$AA$28*OFFSET(Import.PLQ,$A238-1,AO$15-1,1,1)),IF($E238&lt;&gt;1,IF(ISNUMBER(INDEX(Import.PLE,Detalhamento!$E238,Detalhamento!AO$15)),IF(INDEX(Import.PLE,Detalhamento!$E238,Detalhamento!AO$15)&lt;=mediçao,0,OFFSET(Import.PLQ,$A238-1,AO$15-1,1,1)),OFFSET(Import.PLQ,$A238-1,AO$15-1,1,1)),(1-PLE!$AA$28)*OFFSET(Import.PLQ,$A238-1,AO$15-1,1,1))))</f>
        <v>0</v>
      </c>
      <c r="AP238" s="144">
        <f ca="1">IF(AP$13="",0,CHOOSE(Detalhamento.OpçãoServiços,OFFSET(Import.PLQ,$A238-1,AP$15-1,1,1),IF($E238&lt;&gt;1,IF(ISNUMBER(INDEX(Import.PLE,Detalhamento!$E238,Detalhamento!AP$15)),IF(INDEX(Import.PLE,Detalhamento!$E238,Detalhamento!AP$15)&lt;=mediçao,OFFSET(Import.PLQ,$A238-1,AP$15-1,1,1),0),0),PLE!$AA$28*OFFSET(Import.PLQ,$A238-1,AP$15-1,1,1)),IF($E238&lt;&gt;1,IF(ISNUMBER(INDEX(Import.PLE,Detalhamento!$E238,Detalhamento!AP$15)),IF(INDEX(Import.PLE,Detalhamento!$E238,Detalhamento!AP$15)&lt;=mediçao,0,OFFSET(Import.PLQ,$A238-1,AP$15-1,1,1)),OFFSET(Import.PLQ,$A238-1,AP$15-1,1,1)),(1-PLE!$AA$28)*OFFSET(Import.PLQ,$A238-1,AP$15-1,1,1))))</f>
        <v>0</v>
      </c>
      <c r="AQ238" s="144">
        <f ca="1">IF(AQ$13="",0,CHOOSE(Detalhamento.OpçãoServiços,OFFSET(Import.PLQ,$A238-1,AQ$15-1,1,1),IF($E238&lt;&gt;1,IF(ISNUMBER(INDEX(Import.PLE,Detalhamento!$E238,Detalhamento!AQ$15)),IF(INDEX(Import.PLE,Detalhamento!$E238,Detalhamento!AQ$15)&lt;=mediçao,OFFSET(Import.PLQ,$A238-1,AQ$15-1,1,1),0),0),PLE!$AA$28*OFFSET(Import.PLQ,$A238-1,AQ$15-1,1,1)),IF($E238&lt;&gt;1,IF(ISNUMBER(INDEX(Import.PLE,Detalhamento!$E238,Detalhamento!AQ$15)),IF(INDEX(Import.PLE,Detalhamento!$E238,Detalhamento!AQ$15)&lt;=mediçao,0,OFFSET(Import.PLQ,$A238-1,AQ$15-1,1,1)),OFFSET(Import.PLQ,$A238-1,AQ$15-1,1,1)),(1-PLE!$AA$28)*OFFSET(Import.PLQ,$A238-1,AQ$15-1,1,1))))</f>
        <v>0</v>
      </c>
      <c r="AR238" s="144">
        <f ca="1">IF(AR$13="",0,CHOOSE(Detalhamento.OpçãoServiços,OFFSET(Import.PLQ,$A238-1,AR$15-1,1,1),IF($E238&lt;&gt;1,IF(ISNUMBER(INDEX(Import.PLE,Detalhamento!$E238,Detalhamento!AR$15)),IF(INDEX(Import.PLE,Detalhamento!$E238,Detalhamento!AR$15)&lt;=mediçao,OFFSET(Import.PLQ,$A238-1,AR$15-1,1,1),0),0),PLE!$AA$28*OFFSET(Import.PLQ,$A238-1,AR$15-1,1,1)),IF($E238&lt;&gt;1,IF(ISNUMBER(INDEX(Import.PLE,Detalhamento!$E238,Detalhamento!AR$15)),IF(INDEX(Import.PLE,Detalhamento!$E238,Detalhamento!AR$15)&lt;=mediçao,0,OFFSET(Import.PLQ,$A238-1,AR$15-1,1,1)),OFFSET(Import.PLQ,$A238-1,AR$15-1,1,1)),(1-PLE!$AA$28)*OFFSET(Import.PLQ,$A238-1,AR$15-1,1,1))))</f>
        <v>0</v>
      </c>
      <c r="AS238" s="144">
        <f ca="1">IF(AS$13="",0,CHOOSE(Detalhamento.OpçãoServiços,OFFSET(Import.PLQ,$A238-1,AS$15-1,1,1),IF($E238&lt;&gt;1,IF(ISNUMBER(INDEX(Import.PLE,Detalhamento!$E238,Detalhamento!AS$15)),IF(INDEX(Import.PLE,Detalhamento!$E238,Detalhamento!AS$15)&lt;=mediçao,OFFSET(Import.PLQ,$A238-1,AS$15-1,1,1),0),0),PLE!$AA$28*OFFSET(Import.PLQ,$A238-1,AS$15-1,1,1)),IF($E238&lt;&gt;1,IF(ISNUMBER(INDEX(Import.PLE,Detalhamento!$E238,Detalhamento!AS$15)),IF(INDEX(Import.PLE,Detalhamento!$E238,Detalhamento!AS$15)&lt;=mediçao,0,OFFSET(Import.PLQ,$A238-1,AS$15-1,1,1)),OFFSET(Import.PLQ,$A238-1,AS$15-1,1,1)),(1-PLE!$AA$28)*OFFSET(Import.PLQ,$A238-1,AS$15-1,1,1))))</f>
        <v>0</v>
      </c>
      <c r="AT238" s="144">
        <f ca="1">IF(AT$13="",0,CHOOSE(Detalhamento.OpçãoServiços,OFFSET(Import.PLQ,$A238-1,AT$15-1,1,1),IF($E238&lt;&gt;1,IF(ISNUMBER(INDEX(Import.PLE,Detalhamento!$E238,Detalhamento!AT$15)),IF(INDEX(Import.PLE,Detalhamento!$E238,Detalhamento!AT$15)&lt;=mediçao,OFFSET(Import.PLQ,$A238-1,AT$15-1,1,1),0),0),PLE!$AA$28*OFFSET(Import.PLQ,$A238-1,AT$15-1,1,1)),IF($E238&lt;&gt;1,IF(ISNUMBER(INDEX(Import.PLE,Detalhamento!$E238,Detalhamento!AT$15)),IF(INDEX(Import.PLE,Detalhamento!$E238,Detalhamento!AT$15)&lt;=mediçao,0,OFFSET(Import.PLQ,$A238-1,AT$15-1,1,1)),OFFSET(Import.PLQ,$A238-1,AT$15-1,1,1)),(1-PLE!$AA$28)*OFFSET(Import.PLQ,$A238-1,AT$15-1,1,1))))</f>
        <v>0</v>
      </c>
      <c r="AU238" s="144">
        <f ca="1">IF(AU$13="",0,CHOOSE(Detalhamento.OpçãoServiços,OFFSET(Import.PLQ,$A238-1,AU$15-1,1,1),IF($E238&lt;&gt;1,IF(ISNUMBER(INDEX(Import.PLE,Detalhamento!$E238,Detalhamento!AU$15)),IF(INDEX(Import.PLE,Detalhamento!$E238,Detalhamento!AU$15)&lt;=mediçao,OFFSET(Import.PLQ,$A238-1,AU$15-1,1,1),0),0),PLE!$AA$28*OFFSET(Import.PLQ,$A238-1,AU$15-1,1,1)),IF($E238&lt;&gt;1,IF(ISNUMBER(INDEX(Import.PLE,Detalhamento!$E238,Detalhamento!AU$15)),IF(INDEX(Import.PLE,Detalhamento!$E238,Detalhamento!AU$15)&lt;=mediçao,0,OFFSET(Import.PLQ,$A238-1,AU$15-1,1,1)),OFFSET(Import.PLQ,$A238-1,AU$15-1,1,1)),(1-PLE!$AA$28)*OFFSET(Import.PLQ,$A238-1,AU$15-1,1,1))))</f>
        <v>0</v>
      </c>
      <c r="AV238" s="144">
        <f ca="1">IF(AV$13="",0,CHOOSE(Detalhamento.OpçãoServiços,OFFSET(Import.PLQ,$A238-1,AV$15-1,1,1),IF($E238&lt;&gt;1,IF(ISNUMBER(INDEX(Import.PLE,Detalhamento!$E238,Detalhamento!AV$15)),IF(INDEX(Import.PLE,Detalhamento!$E238,Detalhamento!AV$15)&lt;=mediçao,OFFSET(Import.PLQ,$A238-1,AV$15-1,1,1),0),0),PLE!$AA$28*OFFSET(Import.PLQ,$A238-1,AV$15-1,1,1)),IF($E238&lt;&gt;1,IF(ISNUMBER(INDEX(Import.PLE,Detalhamento!$E238,Detalhamento!AV$15)),IF(INDEX(Import.PLE,Detalhamento!$E238,Detalhamento!AV$15)&lt;=mediçao,0,OFFSET(Import.PLQ,$A238-1,AV$15-1,1,1)),OFFSET(Import.PLQ,$A238-1,AV$15-1,1,1)),(1-PLE!$AA$28)*OFFSET(Import.PLQ,$A238-1,AV$15-1,1,1))))</f>
        <v>0</v>
      </c>
      <c r="AW238" s="144">
        <f ca="1">IF(AW$13="",0,CHOOSE(Detalhamento.OpçãoServiços,OFFSET(Import.PLQ,$A238-1,AW$15-1,1,1),IF($E238&lt;&gt;1,IF(ISNUMBER(INDEX(Import.PLE,Detalhamento!$E238,Detalhamento!AW$15)),IF(INDEX(Import.PLE,Detalhamento!$E238,Detalhamento!AW$15)&lt;=mediçao,OFFSET(Import.PLQ,$A238-1,AW$15-1,1,1),0),0),PLE!$AA$28*OFFSET(Import.PLQ,$A238-1,AW$15-1,1,1)),IF($E238&lt;&gt;1,IF(ISNUMBER(INDEX(Import.PLE,Detalhamento!$E238,Detalhamento!AW$15)),IF(INDEX(Import.PLE,Detalhamento!$E238,Detalhamento!AW$15)&lt;=mediçao,0,OFFSET(Import.PLQ,$A238-1,AW$15-1,1,1)),OFFSET(Import.PLQ,$A238-1,AW$15-1,1,1)),(1-PLE!$AA$28)*OFFSET(Import.PLQ,$A238-1,AW$15-1,1,1))))</f>
        <v>0</v>
      </c>
      <c r="AX238" s="144">
        <f ca="1">IF(AX$13="",0,CHOOSE(Detalhamento.OpçãoServiços,OFFSET(Import.PLQ,$A238-1,AX$15-1,1,1),IF($E238&lt;&gt;1,IF(ISNUMBER(INDEX(Import.PLE,Detalhamento!$E238,Detalhamento!AX$15)),IF(INDEX(Import.PLE,Detalhamento!$E238,Detalhamento!AX$15)&lt;=mediçao,OFFSET(Import.PLQ,$A238-1,AX$15-1,1,1),0),0),PLE!$AA$28*OFFSET(Import.PLQ,$A238-1,AX$15-1,1,1)),IF($E238&lt;&gt;1,IF(ISNUMBER(INDEX(Import.PLE,Detalhamento!$E238,Detalhamento!AX$15)),IF(INDEX(Import.PLE,Detalhamento!$E238,Detalhamento!AX$15)&lt;=mediçao,0,OFFSET(Import.PLQ,$A238-1,AX$15-1,1,1)),OFFSET(Import.PLQ,$A238-1,AX$15-1,1,1)),(1-PLE!$AA$28)*OFFSET(Import.PLQ,$A238-1,AX$15-1,1,1))))</f>
        <v>0</v>
      </c>
      <c r="AY238" s="144">
        <f ca="1">IF(AY$13="",0,CHOOSE(Detalhamento.OpçãoServiços,OFFSET(Import.PLQ,$A238-1,AY$15-1,1,1),IF($E238&lt;&gt;1,IF(ISNUMBER(INDEX(Import.PLE,Detalhamento!$E238,Detalhamento!AY$15)),IF(INDEX(Import.PLE,Detalhamento!$E238,Detalhamento!AY$15)&lt;=mediçao,OFFSET(Import.PLQ,$A238-1,AY$15-1,1,1),0),0),PLE!$AA$28*OFFSET(Import.PLQ,$A238-1,AY$15-1,1,1)),IF($E238&lt;&gt;1,IF(ISNUMBER(INDEX(Import.PLE,Detalhamento!$E238,Detalhamento!AY$15)),IF(INDEX(Import.PLE,Detalhamento!$E238,Detalhamento!AY$15)&lt;=mediçao,0,OFFSET(Import.PLQ,$A238-1,AY$15-1,1,1)),OFFSET(Import.PLQ,$A238-1,AY$15-1,1,1)),(1-PLE!$AA$28)*OFFSET(Import.PLQ,$A238-1,AY$15-1,1,1))))</f>
        <v>0</v>
      </c>
      <c r="AZ238" s="144">
        <f ca="1">IF(AZ$13="",0,CHOOSE(Detalhamento.OpçãoServiços,OFFSET(Import.PLQ,$A238-1,AZ$15-1,1,1),IF($E238&lt;&gt;1,IF(ISNUMBER(INDEX(Import.PLE,Detalhamento!$E238,Detalhamento!AZ$15)),IF(INDEX(Import.PLE,Detalhamento!$E238,Detalhamento!AZ$15)&lt;=mediçao,OFFSET(Import.PLQ,$A238-1,AZ$15-1,1,1),0),0),PLE!$AA$28*OFFSET(Import.PLQ,$A238-1,AZ$15-1,1,1)),IF($E238&lt;&gt;1,IF(ISNUMBER(INDEX(Import.PLE,Detalhamento!$E238,Detalhamento!AZ$15)),IF(INDEX(Import.PLE,Detalhamento!$E238,Detalhamento!AZ$15)&lt;=mediçao,0,OFFSET(Import.PLQ,$A238-1,AZ$15-1,1,1)),OFFSET(Import.PLQ,$A238-1,AZ$15-1,1,1)),(1-PLE!$AA$28)*OFFSET(Import.PLQ,$A238-1,AZ$15-1,1,1))))</f>
        <v>0</v>
      </c>
      <c r="BA238" s="144">
        <f ca="1">IF(BA$13="",0,CHOOSE(Detalhamento.OpçãoServiços,OFFSET(Import.PLQ,$A238-1,BA$15-1,1,1),IF($E238&lt;&gt;1,IF(ISNUMBER(INDEX(Import.PLE,Detalhamento!$E238,Detalhamento!BA$15)),IF(INDEX(Import.PLE,Detalhamento!$E238,Detalhamento!BA$15)&lt;=mediçao,OFFSET(Import.PLQ,$A238-1,BA$15-1,1,1),0),0),PLE!$AA$28*OFFSET(Import.PLQ,$A238-1,BA$15-1,1,1)),IF($E238&lt;&gt;1,IF(ISNUMBER(INDEX(Import.PLE,Detalhamento!$E238,Detalhamento!BA$15)),IF(INDEX(Import.PLE,Detalhamento!$E238,Detalhamento!BA$15)&lt;=mediçao,0,OFFSET(Import.PLQ,$A238-1,BA$15-1,1,1)),OFFSET(Import.PLQ,$A238-1,BA$15-1,1,1)),(1-PLE!$AA$28)*OFFSET(Import.PLQ,$A238-1,BA$15-1,1,1))))</f>
        <v>0</v>
      </c>
      <c r="BB238" s="144">
        <f ca="1">IF(BB$13="",0,CHOOSE(Detalhamento.OpçãoServiços,OFFSET(Import.PLQ,$A238-1,BB$15-1,1,1),IF($E238&lt;&gt;1,IF(ISNUMBER(INDEX(Import.PLE,Detalhamento!$E238,Detalhamento!BB$15)),IF(INDEX(Import.PLE,Detalhamento!$E238,Detalhamento!BB$15)&lt;=mediçao,OFFSET(Import.PLQ,$A238-1,BB$15-1,1,1),0),0),PLE!$AA$28*OFFSET(Import.PLQ,$A238-1,BB$15-1,1,1)),IF($E238&lt;&gt;1,IF(ISNUMBER(INDEX(Import.PLE,Detalhamento!$E238,Detalhamento!BB$15)),IF(INDEX(Import.PLE,Detalhamento!$E238,Detalhamento!BB$15)&lt;=mediçao,0,OFFSET(Import.PLQ,$A238-1,BB$15-1,1,1)),OFFSET(Import.PLQ,$A238-1,BB$15-1,1,1)),(1-PLE!$AA$28)*OFFSET(Import.PLQ,$A238-1,BB$15-1,1,1))))</f>
        <v>0</v>
      </c>
      <c r="BC238" s="144">
        <f ca="1">IF(BC$13="",0,CHOOSE(Detalhamento.OpçãoServiços,OFFSET(Import.PLQ,$A238-1,BC$15-1,1,1),IF($E238&lt;&gt;1,IF(ISNUMBER(INDEX(Import.PLE,Detalhamento!$E238,Detalhamento!BC$15)),IF(INDEX(Import.PLE,Detalhamento!$E238,Detalhamento!BC$15)&lt;=mediçao,OFFSET(Import.PLQ,$A238-1,BC$15-1,1,1),0),0),PLE!$AA$28*OFFSET(Import.PLQ,$A238-1,BC$15-1,1,1)),IF($E238&lt;&gt;1,IF(ISNUMBER(INDEX(Import.PLE,Detalhamento!$E238,Detalhamento!BC$15)),IF(INDEX(Import.PLE,Detalhamento!$E238,Detalhamento!BC$15)&lt;=mediçao,0,OFFSET(Import.PLQ,$A238-1,BC$15-1,1,1)),OFFSET(Import.PLQ,$A238-1,BC$15-1,1,1)),(1-PLE!$AA$28)*OFFSET(Import.PLQ,$A238-1,BC$15-1,1,1))))</f>
        <v>0</v>
      </c>
      <c r="BD238" s="144">
        <f ca="1">IF(BD$13="",0,CHOOSE(Detalhamento.OpçãoServiços,OFFSET(Import.PLQ,$A238-1,BD$15-1,1,1),IF($E238&lt;&gt;1,IF(ISNUMBER(INDEX(Import.PLE,Detalhamento!$E238,Detalhamento!BD$15)),IF(INDEX(Import.PLE,Detalhamento!$E238,Detalhamento!BD$15)&lt;=mediçao,OFFSET(Import.PLQ,$A238-1,BD$15-1,1,1),0),0),PLE!$AA$28*OFFSET(Import.PLQ,$A238-1,BD$15-1,1,1)),IF($E238&lt;&gt;1,IF(ISNUMBER(INDEX(Import.PLE,Detalhamento!$E238,Detalhamento!BD$15)),IF(INDEX(Import.PLE,Detalhamento!$E238,Detalhamento!BD$15)&lt;=mediçao,0,OFFSET(Import.PLQ,$A238-1,BD$15-1,1,1)),OFFSET(Import.PLQ,$A238-1,BD$15-1,1,1)),(1-PLE!$AA$28)*OFFSET(Import.PLQ,$A238-1,BD$15-1,1,1))))</f>
        <v>0</v>
      </c>
      <c r="BE238" s="144">
        <f ca="1">IF(BE$13="",0,CHOOSE(Detalhamento.OpçãoServiços,OFFSET(Import.PLQ,$A238-1,BE$15-1,1,1),IF($E238&lt;&gt;1,IF(ISNUMBER(INDEX(Import.PLE,Detalhamento!$E238,Detalhamento!BE$15)),IF(INDEX(Import.PLE,Detalhamento!$E238,Detalhamento!BE$15)&lt;=mediçao,OFFSET(Import.PLQ,$A238-1,BE$15-1,1,1),0),0),PLE!$AA$28*OFFSET(Import.PLQ,$A238-1,BE$15-1,1,1)),IF($E238&lt;&gt;1,IF(ISNUMBER(INDEX(Import.PLE,Detalhamento!$E238,Detalhamento!BE$15)),IF(INDEX(Import.PLE,Detalhamento!$E238,Detalhamento!BE$15)&lt;=mediçao,0,OFFSET(Import.PLQ,$A238-1,BE$15-1,1,1)),OFFSET(Import.PLQ,$A238-1,BE$15-1,1,1)),(1-PLE!$AA$28)*OFFSET(Import.PLQ,$A238-1,BE$15-1,1,1))))</f>
        <v>0</v>
      </c>
      <c r="BF238" s="144">
        <f ca="1">IF(BF$13="",0,CHOOSE(Detalhamento.OpçãoServiços,OFFSET(Import.PLQ,$A238-1,BF$15-1,1,1),IF($E238&lt;&gt;1,IF(ISNUMBER(INDEX(Import.PLE,Detalhamento!$E238,Detalhamento!BF$15)),IF(INDEX(Import.PLE,Detalhamento!$E238,Detalhamento!BF$15)&lt;=mediçao,OFFSET(Import.PLQ,$A238-1,BF$15-1,1,1),0),0),PLE!$AA$28*OFFSET(Import.PLQ,$A238-1,BF$15-1,1,1)),IF($E238&lt;&gt;1,IF(ISNUMBER(INDEX(Import.PLE,Detalhamento!$E238,Detalhamento!BF$15)),IF(INDEX(Import.PLE,Detalhamento!$E238,Detalhamento!BF$15)&lt;=mediçao,0,OFFSET(Import.PLQ,$A238-1,BF$15-1,1,1)),OFFSET(Import.PLQ,$A238-1,BF$15-1,1,1)),(1-PLE!$AA$28)*OFFSET(Import.PLQ,$A238-1,BF$15-1,1,1))))</f>
        <v>0</v>
      </c>
      <c r="BG238" s="144">
        <f ca="1">IF(BG$13="",0,CHOOSE(Detalhamento.OpçãoServiços,OFFSET(Import.PLQ,$A238-1,BG$15-1,1,1),IF($E238&lt;&gt;1,IF(ISNUMBER(INDEX(Import.PLE,Detalhamento!$E238,Detalhamento!BG$15)),IF(INDEX(Import.PLE,Detalhamento!$E238,Detalhamento!BG$15)&lt;=mediçao,OFFSET(Import.PLQ,$A238-1,BG$15-1,1,1),0),0),PLE!$AA$28*OFFSET(Import.PLQ,$A238-1,BG$15-1,1,1)),IF($E238&lt;&gt;1,IF(ISNUMBER(INDEX(Import.PLE,Detalhamento!$E238,Detalhamento!BG$15)),IF(INDEX(Import.PLE,Detalhamento!$E238,Detalhamento!BG$15)&lt;=mediçao,0,OFFSET(Import.PLQ,$A238-1,BG$15-1,1,1)),OFFSET(Import.PLQ,$A238-1,BG$15-1,1,1)),(1-PLE!$AA$28)*OFFSET(Import.PLQ,$A238-1,BG$15-1,1,1))))</f>
        <v>0</v>
      </c>
      <c r="BH238" s="144">
        <f ca="1">IF(BH$13="",0,CHOOSE(Detalhamento.OpçãoServiços,OFFSET(Import.PLQ,$A238-1,BH$15-1,1,1),IF($E238&lt;&gt;1,IF(ISNUMBER(INDEX(Import.PLE,Detalhamento!$E238,Detalhamento!BH$15)),IF(INDEX(Import.PLE,Detalhamento!$E238,Detalhamento!BH$15)&lt;=mediçao,OFFSET(Import.PLQ,$A238-1,BH$15-1,1,1),0),0),PLE!$AA$28*OFFSET(Import.PLQ,$A238-1,BH$15-1,1,1)),IF($E238&lt;&gt;1,IF(ISNUMBER(INDEX(Import.PLE,Detalhamento!$E238,Detalhamento!BH$15)),IF(INDEX(Import.PLE,Detalhamento!$E238,Detalhamento!BH$15)&lt;=mediçao,0,OFFSET(Import.PLQ,$A238-1,BH$15-1,1,1)),OFFSET(Import.PLQ,$A238-1,BH$15-1,1,1)),(1-PLE!$AA$28)*OFFSET(Import.PLQ,$A238-1,BH$15-1,1,1))))</f>
        <v>0</v>
      </c>
      <c r="BI238" s="144">
        <f ca="1">IF(BI$13="",0,CHOOSE(Detalhamento.OpçãoServiços,OFFSET(Import.PLQ,$A238-1,BI$15-1,1,1),IF($E238&lt;&gt;1,IF(ISNUMBER(INDEX(Import.PLE,Detalhamento!$E238,Detalhamento!BI$15)),IF(INDEX(Import.PLE,Detalhamento!$E238,Detalhamento!BI$15)&lt;=mediçao,OFFSET(Import.PLQ,$A238-1,BI$15-1,1,1),0),0),PLE!$AA$28*OFFSET(Import.PLQ,$A238-1,BI$15-1,1,1)),IF($E238&lt;&gt;1,IF(ISNUMBER(INDEX(Import.PLE,Detalhamento!$E238,Detalhamento!BI$15)),IF(INDEX(Import.PLE,Detalhamento!$E238,Detalhamento!BI$15)&lt;=mediçao,0,OFFSET(Import.PLQ,$A238-1,BI$15-1,1,1)),OFFSET(Import.PLQ,$A238-1,BI$15-1,1,1)),(1-PLE!$AA$28)*OFFSET(Import.PLQ,$A238-1,BI$15-1,1,1))))</f>
        <v>0</v>
      </c>
    </row>
    <row r="239" spans="1:61" ht="20" x14ac:dyDescent="0.2">
      <c r="A239" s="155">
        <v>193</v>
      </c>
      <c r="B239" s="21" t="str">
        <f t="shared" ca="1" si="33"/>
        <v>Serviço</v>
      </c>
      <c r="E239" s="153">
        <f t="shared" ca="1" si="34"/>
        <v>27</v>
      </c>
      <c r="F239" s="154">
        <f t="shared" ca="1" si="35"/>
        <v>270193</v>
      </c>
      <c r="G239" s="154" t="str">
        <f t="shared" ca="1" si="38"/>
        <v>2.9.1.9</v>
      </c>
      <c r="H239" s="182" t="str">
        <f t="shared" ca="1" si="38"/>
        <v>TUBO, PVC, SOLDÁVEL, DN 25MM, INSTALADO EM RAMAL OU SUB-RAMAL DE ÁGUA - FORNECIMENTO E INSTALAÇÃO. AF_12/2014</v>
      </c>
      <c r="I239" s="37" t="str">
        <f t="shared" ca="1" si="36"/>
        <v>M</v>
      </c>
      <c r="J239" s="144">
        <f t="shared" ca="1" si="37"/>
        <v>34.94</v>
      </c>
      <c r="K239" s="67"/>
      <c r="L239" s="144">
        <f ca="1">IF(L$13="",0,CHOOSE(Detalhamento.OpçãoServiços,OFFSET(Import.PLQ,$A239-1,L$15-1,1,1),IF($E239&lt;&gt;1,IF(ISNUMBER(INDEX(Import.PLE,Detalhamento!$E239,Detalhamento!L$15)),IF(INDEX(Import.PLE,Detalhamento!$E239,Detalhamento!L$15)&lt;=mediçao,OFFSET(Import.PLQ,$A239-1,L$15-1,1,1),0),0),PLE!$AA$28*OFFSET(Import.PLQ,$A239-1,L$15-1,1,1)),IF($E239&lt;&gt;1,IF(ISNUMBER(INDEX(Import.PLE,Detalhamento!$E239,Detalhamento!L$15)),IF(INDEX(Import.PLE,Detalhamento!$E239,Detalhamento!L$15)&lt;=mediçao,0,OFFSET(Import.PLQ,$A239-1,L$15-1,1,1)),OFFSET(Import.PLQ,$A239-1,L$15-1,1,1)),(1-PLE!$AA$28)*OFFSET(Import.PLQ,$A239-1,L$15-1,1,1))))</f>
        <v>34.94</v>
      </c>
      <c r="M239" s="144">
        <f ca="1">IF(M$13="",0,CHOOSE(Detalhamento.OpçãoServiços,OFFSET(Import.PLQ,$A239-1,M$15-1,1,1),IF($E239&lt;&gt;1,IF(ISNUMBER(INDEX(Import.PLE,Detalhamento!$E239,Detalhamento!M$15)),IF(INDEX(Import.PLE,Detalhamento!$E239,Detalhamento!M$15)&lt;=mediçao,OFFSET(Import.PLQ,$A239-1,M$15-1,1,1),0),0),PLE!$AA$28*OFFSET(Import.PLQ,$A239-1,M$15-1,1,1)),IF($E239&lt;&gt;1,IF(ISNUMBER(INDEX(Import.PLE,Detalhamento!$E239,Detalhamento!M$15)),IF(INDEX(Import.PLE,Detalhamento!$E239,Detalhamento!M$15)&lt;=mediçao,0,OFFSET(Import.PLQ,$A239-1,M$15-1,1,1)),OFFSET(Import.PLQ,$A239-1,M$15-1,1,1)),(1-PLE!$AA$28)*OFFSET(Import.PLQ,$A239-1,M$15-1,1,1))))</f>
        <v>0</v>
      </c>
      <c r="N239" s="144">
        <f ca="1">IF(N$13="",0,CHOOSE(Detalhamento.OpçãoServiços,OFFSET(Import.PLQ,$A239-1,N$15-1,1,1),IF($E239&lt;&gt;1,IF(ISNUMBER(INDEX(Import.PLE,Detalhamento!$E239,Detalhamento!N$15)),IF(INDEX(Import.PLE,Detalhamento!$E239,Detalhamento!N$15)&lt;=mediçao,OFFSET(Import.PLQ,$A239-1,N$15-1,1,1),0),0),PLE!$AA$28*OFFSET(Import.PLQ,$A239-1,N$15-1,1,1)),IF($E239&lt;&gt;1,IF(ISNUMBER(INDEX(Import.PLE,Detalhamento!$E239,Detalhamento!N$15)),IF(INDEX(Import.PLE,Detalhamento!$E239,Detalhamento!N$15)&lt;=mediçao,0,OFFSET(Import.PLQ,$A239-1,N$15-1,1,1)),OFFSET(Import.PLQ,$A239-1,N$15-1,1,1)),(1-PLE!$AA$28)*OFFSET(Import.PLQ,$A239-1,N$15-1,1,1))))</f>
        <v>0</v>
      </c>
      <c r="O239" s="144">
        <f ca="1">IF(O$13="",0,CHOOSE(Detalhamento.OpçãoServiços,OFFSET(Import.PLQ,$A239-1,O$15-1,1,1),IF($E239&lt;&gt;1,IF(ISNUMBER(INDEX(Import.PLE,Detalhamento!$E239,Detalhamento!O$15)),IF(INDEX(Import.PLE,Detalhamento!$E239,Detalhamento!O$15)&lt;=mediçao,OFFSET(Import.PLQ,$A239-1,O$15-1,1,1),0),0),PLE!$AA$28*OFFSET(Import.PLQ,$A239-1,O$15-1,1,1)),IF($E239&lt;&gt;1,IF(ISNUMBER(INDEX(Import.PLE,Detalhamento!$E239,Detalhamento!O$15)),IF(INDEX(Import.PLE,Detalhamento!$E239,Detalhamento!O$15)&lt;=mediçao,0,OFFSET(Import.PLQ,$A239-1,O$15-1,1,1)),OFFSET(Import.PLQ,$A239-1,O$15-1,1,1)),(1-PLE!$AA$28)*OFFSET(Import.PLQ,$A239-1,O$15-1,1,1))))</f>
        <v>0</v>
      </c>
      <c r="P239" s="144">
        <f ca="1">IF(P$13="",0,CHOOSE(Detalhamento.OpçãoServiços,OFFSET(Import.PLQ,$A239-1,P$15-1,1,1),IF($E239&lt;&gt;1,IF(ISNUMBER(INDEX(Import.PLE,Detalhamento!$E239,Detalhamento!P$15)),IF(INDEX(Import.PLE,Detalhamento!$E239,Detalhamento!P$15)&lt;=mediçao,OFFSET(Import.PLQ,$A239-1,P$15-1,1,1),0),0),PLE!$AA$28*OFFSET(Import.PLQ,$A239-1,P$15-1,1,1)),IF($E239&lt;&gt;1,IF(ISNUMBER(INDEX(Import.PLE,Detalhamento!$E239,Detalhamento!P$15)),IF(INDEX(Import.PLE,Detalhamento!$E239,Detalhamento!P$15)&lt;=mediçao,0,OFFSET(Import.PLQ,$A239-1,P$15-1,1,1)),OFFSET(Import.PLQ,$A239-1,P$15-1,1,1)),(1-PLE!$AA$28)*OFFSET(Import.PLQ,$A239-1,P$15-1,1,1))))</f>
        <v>0</v>
      </c>
      <c r="Q239" s="144">
        <f ca="1">IF(Q$13="",0,CHOOSE(Detalhamento.OpçãoServiços,OFFSET(Import.PLQ,$A239-1,Q$15-1,1,1),IF($E239&lt;&gt;1,IF(ISNUMBER(INDEX(Import.PLE,Detalhamento!$E239,Detalhamento!Q$15)),IF(INDEX(Import.PLE,Detalhamento!$E239,Detalhamento!Q$15)&lt;=mediçao,OFFSET(Import.PLQ,$A239-1,Q$15-1,1,1),0),0),PLE!$AA$28*OFFSET(Import.PLQ,$A239-1,Q$15-1,1,1)),IF($E239&lt;&gt;1,IF(ISNUMBER(INDEX(Import.PLE,Detalhamento!$E239,Detalhamento!Q$15)),IF(INDEX(Import.PLE,Detalhamento!$E239,Detalhamento!Q$15)&lt;=mediçao,0,OFFSET(Import.PLQ,$A239-1,Q$15-1,1,1)),OFFSET(Import.PLQ,$A239-1,Q$15-1,1,1)),(1-PLE!$AA$28)*OFFSET(Import.PLQ,$A239-1,Q$15-1,1,1))))</f>
        <v>0</v>
      </c>
      <c r="R239" s="144">
        <f ca="1">IF(R$13="",0,CHOOSE(Detalhamento.OpçãoServiços,OFFSET(Import.PLQ,$A239-1,R$15-1,1,1),IF($E239&lt;&gt;1,IF(ISNUMBER(INDEX(Import.PLE,Detalhamento!$E239,Detalhamento!R$15)),IF(INDEX(Import.PLE,Detalhamento!$E239,Detalhamento!R$15)&lt;=mediçao,OFFSET(Import.PLQ,$A239-1,R$15-1,1,1),0),0),PLE!$AA$28*OFFSET(Import.PLQ,$A239-1,R$15-1,1,1)),IF($E239&lt;&gt;1,IF(ISNUMBER(INDEX(Import.PLE,Detalhamento!$E239,Detalhamento!R$15)),IF(INDEX(Import.PLE,Detalhamento!$E239,Detalhamento!R$15)&lt;=mediçao,0,OFFSET(Import.PLQ,$A239-1,R$15-1,1,1)),OFFSET(Import.PLQ,$A239-1,R$15-1,1,1)),(1-PLE!$AA$28)*OFFSET(Import.PLQ,$A239-1,R$15-1,1,1))))</f>
        <v>0</v>
      </c>
      <c r="S239" s="144">
        <f ca="1">IF(S$13="",0,CHOOSE(Detalhamento.OpçãoServiços,OFFSET(Import.PLQ,$A239-1,S$15-1,1,1),IF($E239&lt;&gt;1,IF(ISNUMBER(INDEX(Import.PLE,Detalhamento!$E239,Detalhamento!S$15)),IF(INDEX(Import.PLE,Detalhamento!$E239,Detalhamento!S$15)&lt;=mediçao,OFFSET(Import.PLQ,$A239-1,S$15-1,1,1),0),0),PLE!$AA$28*OFFSET(Import.PLQ,$A239-1,S$15-1,1,1)),IF($E239&lt;&gt;1,IF(ISNUMBER(INDEX(Import.PLE,Detalhamento!$E239,Detalhamento!S$15)),IF(INDEX(Import.PLE,Detalhamento!$E239,Detalhamento!S$15)&lt;=mediçao,0,OFFSET(Import.PLQ,$A239-1,S$15-1,1,1)),OFFSET(Import.PLQ,$A239-1,S$15-1,1,1)),(1-PLE!$AA$28)*OFFSET(Import.PLQ,$A239-1,S$15-1,1,1))))</f>
        <v>0</v>
      </c>
      <c r="T239" s="144">
        <f ca="1">IF(T$13="",0,CHOOSE(Detalhamento.OpçãoServiços,OFFSET(Import.PLQ,$A239-1,T$15-1,1,1),IF($E239&lt;&gt;1,IF(ISNUMBER(INDEX(Import.PLE,Detalhamento!$E239,Detalhamento!T$15)),IF(INDEX(Import.PLE,Detalhamento!$E239,Detalhamento!T$15)&lt;=mediçao,OFFSET(Import.PLQ,$A239-1,T$15-1,1,1),0),0),PLE!$AA$28*OFFSET(Import.PLQ,$A239-1,T$15-1,1,1)),IF($E239&lt;&gt;1,IF(ISNUMBER(INDEX(Import.PLE,Detalhamento!$E239,Detalhamento!T$15)),IF(INDEX(Import.PLE,Detalhamento!$E239,Detalhamento!T$15)&lt;=mediçao,0,OFFSET(Import.PLQ,$A239-1,T$15-1,1,1)),OFFSET(Import.PLQ,$A239-1,T$15-1,1,1)),(1-PLE!$AA$28)*OFFSET(Import.PLQ,$A239-1,T$15-1,1,1))))</f>
        <v>0</v>
      </c>
      <c r="U239" s="144">
        <f ca="1">IF(U$13="",0,CHOOSE(Detalhamento.OpçãoServiços,OFFSET(Import.PLQ,$A239-1,U$15-1,1,1),IF($E239&lt;&gt;1,IF(ISNUMBER(INDEX(Import.PLE,Detalhamento!$E239,Detalhamento!U$15)),IF(INDEX(Import.PLE,Detalhamento!$E239,Detalhamento!U$15)&lt;=mediçao,OFFSET(Import.PLQ,$A239-1,U$15-1,1,1),0),0),PLE!$AA$28*OFFSET(Import.PLQ,$A239-1,U$15-1,1,1)),IF($E239&lt;&gt;1,IF(ISNUMBER(INDEX(Import.PLE,Detalhamento!$E239,Detalhamento!U$15)),IF(INDEX(Import.PLE,Detalhamento!$E239,Detalhamento!U$15)&lt;=mediçao,0,OFFSET(Import.PLQ,$A239-1,U$15-1,1,1)),OFFSET(Import.PLQ,$A239-1,U$15-1,1,1)),(1-PLE!$AA$28)*OFFSET(Import.PLQ,$A239-1,U$15-1,1,1))))</f>
        <v>0</v>
      </c>
      <c r="V239" s="144">
        <f ca="1">IF(V$13="",0,CHOOSE(Detalhamento.OpçãoServiços,OFFSET(Import.PLQ,$A239-1,V$15-1,1,1),IF($E239&lt;&gt;1,IF(ISNUMBER(INDEX(Import.PLE,Detalhamento!$E239,Detalhamento!V$15)),IF(INDEX(Import.PLE,Detalhamento!$E239,Detalhamento!V$15)&lt;=mediçao,OFFSET(Import.PLQ,$A239-1,V$15-1,1,1),0),0),PLE!$AA$28*OFFSET(Import.PLQ,$A239-1,V$15-1,1,1)),IF($E239&lt;&gt;1,IF(ISNUMBER(INDEX(Import.PLE,Detalhamento!$E239,Detalhamento!V$15)),IF(INDEX(Import.PLE,Detalhamento!$E239,Detalhamento!V$15)&lt;=mediçao,0,OFFSET(Import.PLQ,$A239-1,V$15-1,1,1)),OFFSET(Import.PLQ,$A239-1,V$15-1,1,1)),(1-PLE!$AA$28)*OFFSET(Import.PLQ,$A239-1,V$15-1,1,1))))</f>
        <v>0</v>
      </c>
      <c r="W239" s="144">
        <f ca="1">IF(W$13="",0,CHOOSE(Detalhamento.OpçãoServiços,OFFSET(Import.PLQ,$A239-1,W$15-1,1,1),IF($E239&lt;&gt;1,IF(ISNUMBER(INDEX(Import.PLE,Detalhamento!$E239,Detalhamento!W$15)),IF(INDEX(Import.PLE,Detalhamento!$E239,Detalhamento!W$15)&lt;=mediçao,OFFSET(Import.PLQ,$A239-1,W$15-1,1,1),0),0),PLE!$AA$28*OFFSET(Import.PLQ,$A239-1,W$15-1,1,1)),IF($E239&lt;&gt;1,IF(ISNUMBER(INDEX(Import.PLE,Detalhamento!$E239,Detalhamento!W$15)),IF(INDEX(Import.PLE,Detalhamento!$E239,Detalhamento!W$15)&lt;=mediçao,0,OFFSET(Import.PLQ,$A239-1,W$15-1,1,1)),OFFSET(Import.PLQ,$A239-1,W$15-1,1,1)),(1-PLE!$AA$28)*OFFSET(Import.PLQ,$A239-1,W$15-1,1,1))))</f>
        <v>0</v>
      </c>
      <c r="X239" s="144">
        <f ca="1">IF(X$13="",0,CHOOSE(Detalhamento.OpçãoServiços,OFFSET(Import.PLQ,$A239-1,X$15-1,1,1),IF($E239&lt;&gt;1,IF(ISNUMBER(INDEX(Import.PLE,Detalhamento!$E239,Detalhamento!X$15)),IF(INDEX(Import.PLE,Detalhamento!$E239,Detalhamento!X$15)&lt;=mediçao,OFFSET(Import.PLQ,$A239-1,X$15-1,1,1),0),0),PLE!$AA$28*OFFSET(Import.PLQ,$A239-1,X$15-1,1,1)),IF($E239&lt;&gt;1,IF(ISNUMBER(INDEX(Import.PLE,Detalhamento!$E239,Detalhamento!X$15)),IF(INDEX(Import.PLE,Detalhamento!$E239,Detalhamento!X$15)&lt;=mediçao,0,OFFSET(Import.PLQ,$A239-1,X$15-1,1,1)),OFFSET(Import.PLQ,$A239-1,X$15-1,1,1)),(1-PLE!$AA$28)*OFFSET(Import.PLQ,$A239-1,X$15-1,1,1))))</f>
        <v>0</v>
      </c>
      <c r="Y239" s="144">
        <f ca="1">IF(Y$13="",0,CHOOSE(Detalhamento.OpçãoServiços,OFFSET(Import.PLQ,$A239-1,Y$15-1,1,1),IF($E239&lt;&gt;1,IF(ISNUMBER(INDEX(Import.PLE,Detalhamento!$E239,Detalhamento!Y$15)),IF(INDEX(Import.PLE,Detalhamento!$E239,Detalhamento!Y$15)&lt;=mediçao,OFFSET(Import.PLQ,$A239-1,Y$15-1,1,1),0),0),PLE!$AA$28*OFFSET(Import.PLQ,$A239-1,Y$15-1,1,1)),IF($E239&lt;&gt;1,IF(ISNUMBER(INDEX(Import.PLE,Detalhamento!$E239,Detalhamento!Y$15)),IF(INDEX(Import.PLE,Detalhamento!$E239,Detalhamento!Y$15)&lt;=mediçao,0,OFFSET(Import.PLQ,$A239-1,Y$15-1,1,1)),OFFSET(Import.PLQ,$A239-1,Y$15-1,1,1)),(1-PLE!$AA$28)*OFFSET(Import.PLQ,$A239-1,Y$15-1,1,1))))</f>
        <v>0</v>
      </c>
      <c r="Z239" s="144">
        <f ca="1">IF(Z$13="",0,CHOOSE(Detalhamento.OpçãoServiços,OFFSET(Import.PLQ,$A239-1,Z$15-1,1,1),IF($E239&lt;&gt;1,IF(ISNUMBER(INDEX(Import.PLE,Detalhamento!$E239,Detalhamento!Z$15)),IF(INDEX(Import.PLE,Detalhamento!$E239,Detalhamento!Z$15)&lt;=mediçao,OFFSET(Import.PLQ,$A239-1,Z$15-1,1,1),0),0),PLE!$AA$28*OFFSET(Import.PLQ,$A239-1,Z$15-1,1,1)),IF($E239&lt;&gt;1,IF(ISNUMBER(INDEX(Import.PLE,Detalhamento!$E239,Detalhamento!Z$15)),IF(INDEX(Import.PLE,Detalhamento!$E239,Detalhamento!Z$15)&lt;=mediçao,0,OFFSET(Import.PLQ,$A239-1,Z$15-1,1,1)),OFFSET(Import.PLQ,$A239-1,Z$15-1,1,1)),(1-PLE!$AA$28)*OFFSET(Import.PLQ,$A239-1,Z$15-1,1,1))))</f>
        <v>0</v>
      </c>
      <c r="AA239" s="144">
        <f ca="1">IF(AA$13="",0,CHOOSE(Detalhamento.OpçãoServiços,OFFSET(Import.PLQ,$A239-1,AA$15-1,1,1),IF($E239&lt;&gt;1,IF(ISNUMBER(INDEX(Import.PLE,Detalhamento!$E239,Detalhamento!AA$15)),IF(INDEX(Import.PLE,Detalhamento!$E239,Detalhamento!AA$15)&lt;=mediçao,OFFSET(Import.PLQ,$A239-1,AA$15-1,1,1),0),0),PLE!$AA$28*OFFSET(Import.PLQ,$A239-1,AA$15-1,1,1)),IF($E239&lt;&gt;1,IF(ISNUMBER(INDEX(Import.PLE,Detalhamento!$E239,Detalhamento!AA$15)),IF(INDEX(Import.PLE,Detalhamento!$E239,Detalhamento!AA$15)&lt;=mediçao,0,OFFSET(Import.PLQ,$A239-1,AA$15-1,1,1)),OFFSET(Import.PLQ,$A239-1,AA$15-1,1,1)),(1-PLE!$AA$28)*OFFSET(Import.PLQ,$A239-1,AA$15-1,1,1))))</f>
        <v>0</v>
      </c>
      <c r="AB239" s="144">
        <f ca="1">IF(AB$13="",0,CHOOSE(Detalhamento.OpçãoServiços,OFFSET(Import.PLQ,$A239-1,AB$15-1,1,1),IF($E239&lt;&gt;1,IF(ISNUMBER(INDEX(Import.PLE,Detalhamento!$E239,Detalhamento!AB$15)),IF(INDEX(Import.PLE,Detalhamento!$E239,Detalhamento!AB$15)&lt;=mediçao,OFFSET(Import.PLQ,$A239-1,AB$15-1,1,1),0),0),PLE!$AA$28*OFFSET(Import.PLQ,$A239-1,AB$15-1,1,1)),IF($E239&lt;&gt;1,IF(ISNUMBER(INDEX(Import.PLE,Detalhamento!$E239,Detalhamento!AB$15)),IF(INDEX(Import.PLE,Detalhamento!$E239,Detalhamento!AB$15)&lt;=mediçao,0,OFFSET(Import.PLQ,$A239-1,AB$15-1,1,1)),OFFSET(Import.PLQ,$A239-1,AB$15-1,1,1)),(1-PLE!$AA$28)*OFFSET(Import.PLQ,$A239-1,AB$15-1,1,1))))</f>
        <v>0</v>
      </c>
      <c r="AC239" s="144">
        <f ca="1">IF(AC$13="",0,CHOOSE(Detalhamento.OpçãoServiços,OFFSET(Import.PLQ,$A239-1,AC$15-1,1,1),IF($E239&lt;&gt;1,IF(ISNUMBER(INDEX(Import.PLE,Detalhamento!$E239,Detalhamento!AC$15)),IF(INDEX(Import.PLE,Detalhamento!$E239,Detalhamento!AC$15)&lt;=mediçao,OFFSET(Import.PLQ,$A239-1,AC$15-1,1,1),0),0),PLE!$AA$28*OFFSET(Import.PLQ,$A239-1,AC$15-1,1,1)),IF($E239&lt;&gt;1,IF(ISNUMBER(INDEX(Import.PLE,Detalhamento!$E239,Detalhamento!AC$15)),IF(INDEX(Import.PLE,Detalhamento!$E239,Detalhamento!AC$15)&lt;=mediçao,0,OFFSET(Import.PLQ,$A239-1,AC$15-1,1,1)),OFFSET(Import.PLQ,$A239-1,AC$15-1,1,1)),(1-PLE!$AA$28)*OFFSET(Import.PLQ,$A239-1,AC$15-1,1,1))))</f>
        <v>0</v>
      </c>
      <c r="AD239" s="144">
        <f ca="1">IF(AD$13="",0,CHOOSE(Detalhamento.OpçãoServiços,OFFSET(Import.PLQ,$A239-1,AD$15-1,1,1),IF($E239&lt;&gt;1,IF(ISNUMBER(INDEX(Import.PLE,Detalhamento!$E239,Detalhamento!AD$15)),IF(INDEX(Import.PLE,Detalhamento!$E239,Detalhamento!AD$15)&lt;=mediçao,OFFSET(Import.PLQ,$A239-1,AD$15-1,1,1),0),0),PLE!$AA$28*OFFSET(Import.PLQ,$A239-1,AD$15-1,1,1)),IF($E239&lt;&gt;1,IF(ISNUMBER(INDEX(Import.PLE,Detalhamento!$E239,Detalhamento!AD$15)),IF(INDEX(Import.PLE,Detalhamento!$E239,Detalhamento!AD$15)&lt;=mediçao,0,OFFSET(Import.PLQ,$A239-1,AD$15-1,1,1)),OFFSET(Import.PLQ,$A239-1,AD$15-1,1,1)),(1-PLE!$AA$28)*OFFSET(Import.PLQ,$A239-1,AD$15-1,1,1))))</f>
        <v>0</v>
      </c>
      <c r="AE239" s="144">
        <f ca="1">IF(AE$13="",0,CHOOSE(Detalhamento.OpçãoServiços,OFFSET(Import.PLQ,$A239-1,AE$15-1,1,1),IF($E239&lt;&gt;1,IF(ISNUMBER(INDEX(Import.PLE,Detalhamento!$E239,Detalhamento!AE$15)),IF(INDEX(Import.PLE,Detalhamento!$E239,Detalhamento!AE$15)&lt;=mediçao,OFFSET(Import.PLQ,$A239-1,AE$15-1,1,1),0),0),PLE!$AA$28*OFFSET(Import.PLQ,$A239-1,AE$15-1,1,1)),IF($E239&lt;&gt;1,IF(ISNUMBER(INDEX(Import.PLE,Detalhamento!$E239,Detalhamento!AE$15)),IF(INDEX(Import.PLE,Detalhamento!$E239,Detalhamento!AE$15)&lt;=mediçao,0,OFFSET(Import.PLQ,$A239-1,AE$15-1,1,1)),OFFSET(Import.PLQ,$A239-1,AE$15-1,1,1)),(1-PLE!$AA$28)*OFFSET(Import.PLQ,$A239-1,AE$15-1,1,1))))</f>
        <v>0</v>
      </c>
      <c r="AF239" s="144">
        <f ca="1">IF(AF$13="",0,CHOOSE(Detalhamento.OpçãoServiços,OFFSET(Import.PLQ,$A239-1,AF$15-1,1,1),IF($E239&lt;&gt;1,IF(ISNUMBER(INDEX(Import.PLE,Detalhamento!$E239,Detalhamento!AF$15)),IF(INDEX(Import.PLE,Detalhamento!$E239,Detalhamento!AF$15)&lt;=mediçao,OFFSET(Import.PLQ,$A239-1,AF$15-1,1,1),0),0),PLE!$AA$28*OFFSET(Import.PLQ,$A239-1,AF$15-1,1,1)),IF($E239&lt;&gt;1,IF(ISNUMBER(INDEX(Import.PLE,Detalhamento!$E239,Detalhamento!AF$15)),IF(INDEX(Import.PLE,Detalhamento!$E239,Detalhamento!AF$15)&lt;=mediçao,0,OFFSET(Import.PLQ,$A239-1,AF$15-1,1,1)),OFFSET(Import.PLQ,$A239-1,AF$15-1,1,1)),(1-PLE!$AA$28)*OFFSET(Import.PLQ,$A239-1,AF$15-1,1,1))))</f>
        <v>0</v>
      </c>
      <c r="AG239" s="144">
        <f ca="1">IF(AG$13="",0,CHOOSE(Detalhamento.OpçãoServiços,OFFSET(Import.PLQ,$A239-1,AG$15-1,1,1),IF($E239&lt;&gt;1,IF(ISNUMBER(INDEX(Import.PLE,Detalhamento!$E239,Detalhamento!AG$15)),IF(INDEX(Import.PLE,Detalhamento!$E239,Detalhamento!AG$15)&lt;=mediçao,OFFSET(Import.PLQ,$A239-1,AG$15-1,1,1),0),0),PLE!$AA$28*OFFSET(Import.PLQ,$A239-1,AG$15-1,1,1)),IF($E239&lt;&gt;1,IF(ISNUMBER(INDEX(Import.PLE,Detalhamento!$E239,Detalhamento!AG$15)),IF(INDEX(Import.PLE,Detalhamento!$E239,Detalhamento!AG$15)&lt;=mediçao,0,OFFSET(Import.PLQ,$A239-1,AG$15-1,1,1)),OFFSET(Import.PLQ,$A239-1,AG$15-1,1,1)),(1-PLE!$AA$28)*OFFSET(Import.PLQ,$A239-1,AG$15-1,1,1))))</f>
        <v>0</v>
      </c>
      <c r="AH239" s="144">
        <f ca="1">IF(AH$13="",0,CHOOSE(Detalhamento.OpçãoServiços,OFFSET(Import.PLQ,$A239-1,AH$15-1,1,1),IF($E239&lt;&gt;1,IF(ISNUMBER(INDEX(Import.PLE,Detalhamento!$E239,Detalhamento!AH$15)),IF(INDEX(Import.PLE,Detalhamento!$E239,Detalhamento!AH$15)&lt;=mediçao,OFFSET(Import.PLQ,$A239-1,AH$15-1,1,1),0),0),PLE!$AA$28*OFFSET(Import.PLQ,$A239-1,AH$15-1,1,1)),IF($E239&lt;&gt;1,IF(ISNUMBER(INDEX(Import.PLE,Detalhamento!$E239,Detalhamento!AH$15)),IF(INDEX(Import.PLE,Detalhamento!$E239,Detalhamento!AH$15)&lt;=mediçao,0,OFFSET(Import.PLQ,$A239-1,AH$15-1,1,1)),OFFSET(Import.PLQ,$A239-1,AH$15-1,1,1)),(1-PLE!$AA$28)*OFFSET(Import.PLQ,$A239-1,AH$15-1,1,1))))</f>
        <v>0</v>
      </c>
      <c r="AI239" s="144">
        <f ca="1">IF(AI$13="",0,CHOOSE(Detalhamento.OpçãoServiços,OFFSET(Import.PLQ,$A239-1,AI$15-1,1,1),IF($E239&lt;&gt;1,IF(ISNUMBER(INDEX(Import.PLE,Detalhamento!$E239,Detalhamento!AI$15)),IF(INDEX(Import.PLE,Detalhamento!$E239,Detalhamento!AI$15)&lt;=mediçao,OFFSET(Import.PLQ,$A239-1,AI$15-1,1,1),0),0),PLE!$AA$28*OFFSET(Import.PLQ,$A239-1,AI$15-1,1,1)),IF($E239&lt;&gt;1,IF(ISNUMBER(INDEX(Import.PLE,Detalhamento!$E239,Detalhamento!AI$15)),IF(INDEX(Import.PLE,Detalhamento!$E239,Detalhamento!AI$15)&lt;=mediçao,0,OFFSET(Import.PLQ,$A239-1,AI$15-1,1,1)),OFFSET(Import.PLQ,$A239-1,AI$15-1,1,1)),(1-PLE!$AA$28)*OFFSET(Import.PLQ,$A239-1,AI$15-1,1,1))))</f>
        <v>0</v>
      </c>
      <c r="AJ239" s="144">
        <f ca="1">IF(AJ$13="",0,CHOOSE(Detalhamento.OpçãoServiços,OFFSET(Import.PLQ,$A239-1,AJ$15-1,1,1),IF($E239&lt;&gt;1,IF(ISNUMBER(INDEX(Import.PLE,Detalhamento!$E239,Detalhamento!AJ$15)),IF(INDEX(Import.PLE,Detalhamento!$E239,Detalhamento!AJ$15)&lt;=mediçao,OFFSET(Import.PLQ,$A239-1,AJ$15-1,1,1),0),0),PLE!$AA$28*OFFSET(Import.PLQ,$A239-1,AJ$15-1,1,1)),IF($E239&lt;&gt;1,IF(ISNUMBER(INDEX(Import.PLE,Detalhamento!$E239,Detalhamento!AJ$15)),IF(INDEX(Import.PLE,Detalhamento!$E239,Detalhamento!AJ$15)&lt;=mediçao,0,OFFSET(Import.PLQ,$A239-1,AJ$15-1,1,1)),OFFSET(Import.PLQ,$A239-1,AJ$15-1,1,1)),(1-PLE!$AA$28)*OFFSET(Import.PLQ,$A239-1,AJ$15-1,1,1))))</f>
        <v>0</v>
      </c>
      <c r="AK239" s="144">
        <f ca="1">IF(AK$13="",0,CHOOSE(Detalhamento.OpçãoServiços,OFFSET(Import.PLQ,$A239-1,AK$15-1,1,1),IF($E239&lt;&gt;1,IF(ISNUMBER(INDEX(Import.PLE,Detalhamento!$E239,Detalhamento!AK$15)),IF(INDEX(Import.PLE,Detalhamento!$E239,Detalhamento!AK$15)&lt;=mediçao,OFFSET(Import.PLQ,$A239-1,AK$15-1,1,1),0),0),PLE!$AA$28*OFFSET(Import.PLQ,$A239-1,AK$15-1,1,1)),IF($E239&lt;&gt;1,IF(ISNUMBER(INDEX(Import.PLE,Detalhamento!$E239,Detalhamento!AK$15)),IF(INDEX(Import.PLE,Detalhamento!$E239,Detalhamento!AK$15)&lt;=mediçao,0,OFFSET(Import.PLQ,$A239-1,AK$15-1,1,1)),OFFSET(Import.PLQ,$A239-1,AK$15-1,1,1)),(1-PLE!$AA$28)*OFFSET(Import.PLQ,$A239-1,AK$15-1,1,1))))</f>
        <v>0</v>
      </c>
      <c r="AL239" s="144">
        <f ca="1">IF(AL$13="",0,CHOOSE(Detalhamento.OpçãoServiços,OFFSET(Import.PLQ,$A239-1,AL$15-1,1,1),IF($E239&lt;&gt;1,IF(ISNUMBER(INDEX(Import.PLE,Detalhamento!$E239,Detalhamento!AL$15)),IF(INDEX(Import.PLE,Detalhamento!$E239,Detalhamento!AL$15)&lt;=mediçao,OFFSET(Import.PLQ,$A239-1,AL$15-1,1,1),0),0),PLE!$AA$28*OFFSET(Import.PLQ,$A239-1,AL$15-1,1,1)),IF($E239&lt;&gt;1,IF(ISNUMBER(INDEX(Import.PLE,Detalhamento!$E239,Detalhamento!AL$15)),IF(INDEX(Import.PLE,Detalhamento!$E239,Detalhamento!AL$15)&lt;=mediçao,0,OFFSET(Import.PLQ,$A239-1,AL$15-1,1,1)),OFFSET(Import.PLQ,$A239-1,AL$15-1,1,1)),(1-PLE!$AA$28)*OFFSET(Import.PLQ,$A239-1,AL$15-1,1,1))))</f>
        <v>0</v>
      </c>
      <c r="AM239" s="144">
        <f ca="1">IF(AM$13="",0,CHOOSE(Detalhamento.OpçãoServiços,OFFSET(Import.PLQ,$A239-1,AM$15-1,1,1),IF($E239&lt;&gt;1,IF(ISNUMBER(INDEX(Import.PLE,Detalhamento!$E239,Detalhamento!AM$15)),IF(INDEX(Import.PLE,Detalhamento!$E239,Detalhamento!AM$15)&lt;=mediçao,OFFSET(Import.PLQ,$A239-1,AM$15-1,1,1),0),0),PLE!$AA$28*OFFSET(Import.PLQ,$A239-1,AM$15-1,1,1)),IF($E239&lt;&gt;1,IF(ISNUMBER(INDEX(Import.PLE,Detalhamento!$E239,Detalhamento!AM$15)),IF(INDEX(Import.PLE,Detalhamento!$E239,Detalhamento!AM$15)&lt;=mediçao,0,OFFSET(Import.PLQ,$A239-1,AM$15-1,1,1)),OFFSET(Import.PLQ,$A239-1,AM$15-1,1,1)),(1-PLE!$AA$28)*OFFSET(Import.PLQ,$A239-1,AM$15-1,1,1))))</f>
        <v>0</v>
      </c>
      <c r="AN239" s="144">
        <f ca="1">IF(AN$13="",0,CHOOSE(Detalhamento.OpçãoServiços,OFFSET(Import.PLQ,$A239-1,AN$15-1,1,1),IF($E239&lt;&gt;1,IF(ISNUMBER(INDEX(Import.PLE,Detalhamento!$E239,Detalhamento!AN$15)),IF(INDEX(Import.PLE,Detalhamento!$E239,Detalhamento!AN$15)&lt;=mediçao,OFFSET(Import.PLQ,$A239-1,AN$15-1,1,1),0),0),PLE!$AA$28*OFFSET(Import.PLQ,$A239-1,AN$15-1,1,1)),IF($E239&lt;&gt;1,IF(ISNUMBER(INDEX(Import.PLE,Detalhamento!$E239,Detalhamento!AN$15)),IF(INDEX(Import.PLE,Detalhamento!$E239,Detalhamento!AN$15)&lt;=mediçao,0,OFFSET(Import.PLQ,$A239-1,AN$15-1,1,1)),OFFSET(Import.PLQ,$A239-1,AN$15-1,1,1)),(1-PLE!$AA$28)*OFFSET(Import.PLQ,$A239-1,AN$15-1,1,1))))</f>
        <v>0</v>
      </c>
      <c r="AO239" s="144">
        <f ca="1">IF(AO$13="",0,CHOOSE(Detalhamento.OpçãoServiços,OFFSET(Import.PLQ,$A239-1,AO$15-1,1,1),IF($E239&lt;&gt;1,IF(ISNUMBER(INDEX(Import.PLE,Detalhamento!$E239,Detalhamento!AO$15)),IF(INDEX(Import.PLE,Detalhamento!$E239,Detalhamento!AO$15)&lt;=mediçao,OFFSET(Import.PLQ,$A239-1,AO$15-1,1,1),0),0),PLE!$AA$28*OFFSET(Import.PLQ,$A239-1,AO$15-1,1,1)),IF($E239&lt;&gt;1,IF(ISNUMBER(INDEX(Import.PLE,Detalhamento!$E239,Detalhamento!AO$15)),IF(INDEX(Import.PLE,Detalhamento!$E239,Detalhamento!AO$15)&lt;=mediçao,0,OFFSET(Import.PLQ,$A239-1,AO$15-1,1,1)),OFFSET(Import.PLQ,$A239-1,AO$15-1,1,1)),(1-PLE!$AA$28)*OFFSET(Import.PLQ,$A239-1,AO$15-1,1,1))))</f>
        <v>0</v>
      </c>
      <c r="AP239" s="144">
        <f ca="1">IF(AP$13="",0,CHOOSE(Detalhamento.OpçãoServiços,OFFSET(Import.PLQ,$A239-1,AP$15-1,1,1),IF($E239&lt;&gt;1,IF(ISNUMBER(INDEX(Import.PLE,Detalhamento!$E239,Detalhamento!AP$15)),IF(INDEX(Import.PLE,Detalhamento!$E239,Detalhamento!AP$15)&lt;=mediçao,OFFSET(Import.PLQ,$A239-1,AP$15-1,1,1),0),0),PLE!$AA$28*OFFSET(Import.PLQ,$A239-1,AP$15-1,1,1)),IF($E239&lt;&gt;1,IF(ISNUMBER(INDEX(Import.PLE,Detalhamento!$E239,Detalhamento!AP$15)),IF(INDEX(Import.PLE,Detalhamento!$E239,Detalhamento!AP$15)&lt;=mediçao,0,OFFSET(Import.PLQ,$A239-1,AP$15-1,1,1)),OFFSET(Import.PLQ,$A239-1,AP$15-1,1,1)),(1-PLE!$AA$28)*OFFSET(Import.PLQ,$A239-1,AP$15-1,1,1))))</f>
        <v>0</v>
      </c>
      <c r="AQ239" s="144">
        <f ca="1">IF(AQ$13="",0,CHOOSE(Detalhamento.OpçãoServiços,OFFSET(Import.PLQ,$A239-1,AQ$15-1,1,1),IF($E239&lt;&gt;1,IF(ISNUMBER(INDEX(Import.PLE,Detalhamento!$E239,Detalhamento!AQ$15)),IF(INDEX(Import.PLE,Detalhamento!$E239,Detalhamento!AQ$15)&lt;=mediçao,OFFSET(Import.PLQ,$A239-1,AQ$15-1,1,1),0),0),PLE!$AA$28*OFFSET(Import.PLQ,$A239-1,AQ$15-1,1,1)),IF($E239&lt;&gt;1,IF(ISNUMBER(INDEX(Import.PLE,Detalhamento!$E239,Detalhamento!AQ$15)),IF(INDEX(Import.PLE,Detalhamento!$E239,Detalhamento!AQ$15)&lt;=mediçao,0,OFFSET(Import.PLQ,$A239-1,AQ$15-1,1,1)),OFFSET(Import.PLQ,$A239-1,AQ$15-1,1,1)),(1-PLE!$AA$28)*OFFSET(Import.PLQ,$A239-1,AQ$15-1,1,1))))</f>
        <v>0</v>
      </c>
      <c r="AR239" s="144">
        <f ca="1">IF(AR$13="",0,CHOOSE(Detalhamento.OpçãoServiços,OFFSET(Import.PLQ,$A239-1,AR$15-1,1,1),IF($E239&lt;&gt;1,IF(ISNUMBER(INDEX(Import.PLE,Detalhamento!$E239,Detalhamento!AR$15)),IF(INDEX(Import.PLE,Detalhamento!$E239,Detalhamento!AR$15)&lt;=mediçao,OFFSET(Import.PLQ,$A239-1,AR$15-1,1,1),0),0),PLE!$AA$28*OFFSET(Import.PLQ,$A239-1,AR$15-1,1,1)),IF($E239&lt;&gt;1,IF(ISNUMBER(INDEX(Import.PLE,Detalhamento!$E239,Detalhamento!AR$15)),IF(INDEX(Import.PLE,Detalhamento!$E239,Detalhamento!AR$15)&lt;=mediçao,0,OFFSET(Import.PLQ,$A239-1,AR$15-1,1,1)),OFFSET(Import.PLQ,$A239-1,AR$15-1,1,1)),(1-PLE!$AA$28)*OFFSET(Import.PLQ,$A239-1,AR$15-1,1,1))))</f>
        <v>0</v>
      </c>
      <c r="AS239" s="144">
        <f ca="1">IF(AS$13="",0,CHOOSE(Detalhamento.OpçãoServiços,OFFSET(Import.PLQ,$A239-1,AS$15-1,1,1),IF($E239&lt;&gt;1,IF(ISNUMBER(INDEX(Import.PLE,Detalhamento!$E239,Detalhamento!AS$15)),IF(INDEX(Import.PLE,Detalhamento!$E239,Detalhamento!AS$15)&lt;=mediçao,OFFSET(Import.PLQ,$A239-1,AS$15-1,1,1),0),0),PLE!$AA$28*OFFSET(Import.PLQ,$A239-1,AS$15-1,1,1)),IF($E239&lt;&gt;1,IF(ISNUMBER(INDEX(Import.PLE,Detalhamento!$E239,Detalhamento!AS$15)),IF(INDEX(Import.PLE,Detalhamento!$E239,Detalhamento!AS$15)&lt;=mediçao,0,OFFSET(Import.PLQ,$A239-1,AS$15-1,1,1)),OFFSET(Import.PLQ,$A239-1,AS$15-1,1,1)),(1-PLE!$AA$28)*OFFSET(Import.PLQ,$A239-1,AS$15-1,1,1))))</f>
        <v>0</v>
      </c>
      <c r="AT239" s="144">
        <f ca="1">IF(AT$13="",0,CHOOSE(Detalhamento.OpçãoServiços,OFFSET(Import.PLQ,$A239-1,AT$15-1,1,1),IF($E239&lt;&gt;1,IF(ISNUMBER(INDEX(Import.PLE,Detalhamento!$E239,Detalhamento!AT$15)),IF(INDEX(Import.PLE,Detalhamento!$E239,Detalhamento!AT$15)&lt;=mediçao,OFFSET(Import.PLQ,$A239-1,AT$15-1,1,1),0),0),PLE!$AA$28*OFFSET(Import.PLQ,$A239-1,AT$15-1,1,1)),IF($E239&lt;&gt;1,IF(ISNUMBER(INDEX(Import.PLE,Detalhamento!$E239,Detalhamento!AT$15)),IF(INDEX(Import.PLE,Detalhamento!$E239,Detalhamento!AT$15)&lt;=mediçao,0,OFFSET(Import.PLQ,$A239-1,AT$15-1,1,1)),OFFSET(Import.PLQ,$A239-1,AT$15-1,1,1)),(1-PLE!$AA$28)*OFFSET(Import.PLQ,$A239-1,AT$15-1,1,1))))</f>
        <v>0</v>
      </c>
      <c r="AU239" s="144">
        <f ca="1">IF(AU$13="",0,CHOOSE(Detalhamento.OpçãoServiços,OFFSET(Import.PLQ,$A239-1,AU$15-1,1,1),IF($E239&lt;&gt;1,IF(ISNUMBER(INDEX(Import.PLE,Detalhamento!$E239,Detalhamento!AU$15)),IF(INDEX(Import.PLE,Detalhamento!$E239,Detalhamento!AU$15)&lt;=mediçao,OFFSET(Import.PLQ,$A239-1,AU$15-1,1,1),0),0),PLE!$AA$28*OFFSET(Import.PLQ,$A239-1,AU$15-1,1,1)),IF($E239&lt;&gt;1,IF(ISNUMBER(INDEX(Import.PLE,Detalhamento!$E239,Detalhamento!AU$15)),IF(INDEX(Import.PLE,Detalhamento!$E239,Detalhamento!AU$15)&lt;=mediçao,0,OFFSET(Import.PLQ,$A239-1,AU$15-1,1,1)),OFFSET(Import.PLQ,$A239-1,AU$15-1,1,1)),(1-PLE!$AA$28)*OFFSET(Import.PLQ,$A239-1,AU$15-1,1,1))))</f>
        <v>0</v>
      </c>
      <c r="AV239" s="144">
        <f ca="1">IF(AV$13="",0,CHOOSE(Detalhamento.OpçãoServiços,OFFSET(Import.PLQ,$A239-1,AV$15-1,1,1),IF($E239&lt;&gt;1,IF(ISNUMBER(INDEX(Import.PLE,Detalhamento!$E239,Detalhamento!AV$15)),IF(INDEX(Import.PLE,Detalhamento!$E239,Detalhamento!AV$15)&lt;=mediçao,OFFSET(Import.PLQ,$A239-1,AV$15-1,1,1),0),0),PLE!$AA$28*OFFSET(Import.PLQ,$A239-1,AV$15-1,1,1)),IF($E239&lt;&gt;1,IF(ISNUMBER(INDEX(Import.PLE,Detalhamento!$E239,Detalhamento!AV$15)),IF(INDEX(Import.PLE,Detalhamento!$E239,Detalhamento!AV$15)&lt;=mediçao,0,OFFSET(Import.PLQ,$A239-1,AV$15-1,1,1)),OFFSET(Import.PLQ,$A239-1,AV$15-1,1,1)),(1-PLE!$AA$28)*OFFSET(Import.PLQ,$A239-1,AV$15-1,1,1))))</f>
        <v>0</v>
      </c>
      <c r="AW239" s="144">
        <f ca="1">IF(AW$13="",0,CHOOSE(Detalhamento.OpçãoServiços,OFFSET(Import.PLQ,$A239-1,AW$15-1,1,1),IF($E239&lt;&gt;1,IF(ISNUMBER(INDEX(Import.PLE,Detalhamento!$E239,Detalhamento!AW$15)),IF(INDEX(Import.PLE,Detalhamento!$E239,Detalhamento!AW$15)&lt;=mediçao,OFFSET(Import.PLQ,$A239-1,AW$15-1,1,1),0),0),PLE!$AA$28*OFFSET(Import.PLQ,$A239-1,AW$15-1,1,1)),IF($E239&lt;&gt;1,IF(ISNUMBER(INDEX(Import.PLE,Detalhamento!$E239,Detalhamento!AW$15)),IF(INDEX(Import.PLE,Detalhamento!$E239,Detalhamento!AW$15)&lt;=mediçao,0,OFFSET(Import.PLQ,$A239-1,AW$15-1,1,1)),OFFSET(Import.PLQ,$A239-1,AW$15-1,1,1)),(1-PLE!$AA$28)*OFFSET(Import.PLQ,$A239-1,AW$15-1,1,1))))</f>
        <v>0</v>
      </c>
      <c r="AX239" s="144">
        <f ca="1">IF(AX$13="",0,CHOOSE(Detalhamento.OpçãoServiços,OFFSET(Import.PLQ,$A239-1,AX$15-1,1,1),IF($E239&lt;&gt;1,IF(ISNUMBER(INDEX(Import.PLE,Detalhamento!$E239,Detalhamento!AX$15)),IF(INDEX(Import.PLE,Detalhamento!$E239,Detalhamento!AX$15)&lt;=mediçao,OFFSET(Import.PLQ,$A239-1,AX$15-1,1,1),0),0),PLE!$AA$28*OFFSET(Import.PLQ,$A239-1,AX$15-1,1,1)),IF($E239&lt;&gt;1,IF(ISNUMBER(INDEX(Import.PLE,Detalhamento!$E239,Detalhamento!AX$15)),IF(INDEX(Import.PLE,Detalhamento!$E239,Detalhamento!AX$15)&lt;=mediçao,0,OFFSET(Import.PLQ,$A239-1,AX$15-1,1,1)),OFFSET(Import.PLQ,$A239-1,AX$15-1,1,1)),(1-PLE!$AA$28)*OFFSET(Import.PLQ,$A239-1,AX$15-1,1,1))))</f>
        <v>0</v>
      </c>
      <c r="AY239" s="144">
        <f ca="1">IF(AY$13="",0,CHOOSE(Detalhamento.OpçãoServiços,OFFSET(Import.PLQ,$A239-1,AY$15-1,1,1),IF($E239&lt;&gt;1,IF(ISNUMBER(INDEX(Import.PLE,Detalhamento!$E239,Detalhamento!AY$15)),IF(INDEX(Import.PLE,Detalhamento!$E239,Detalhamento!AY$15)&lt;=mediçao,OFFSET(Import.PLQ,$A239-1,AY$15-1,1,1),0),0),PLE!$AA$28*OFFSET(Import.PLQ,$A239-1,AY$15-1,1,1)),IF($E239&lt;&gt;1,IF(ISNUMBER(INDEX(Import.PLE,Detalhamento!$E239,Detalhamento!AY$15)),IF(INDEX(Import.PLE,Detalhamento!$E239,Detalhamento!AY$15)&lt;=mediçao,0,OFFSET(Import.PLQ,$A239-1,AY$15-1,1,1)),OFFSET(Import.PLQ,$A239-1,AY$15-1,1,1)),(1-PLE!$AA$28)*OFFSET(Import.PLQ,$A239-1,AY$15-1,1,1))))</f>
        <v>0</v>
      </c>
      <c r="AZ239" s="144">
        <f ca="1">IF(AZ$13="",0,CHOOSE(Detalhamento.OpçãoServiços,OFFSET(Import.PLQ,$A239-1,AZ$15-1,1,1),IF($E239&lt;&gt;1,IF(ISNUMBER(INDEX(Import.PLE,Detalhamento!$E239,Detalhamento!AZ$15)),IF(INDEX(Import.PLE,Detalhamento!$E239,Detalhamento!AZ$15)&lt;=mediçao,OFFSET(Import.PLQ,$A239-1,AZ$15-1,1,1),0),0),PLE!$AA$28*OFFSET(Import.PLQ,$A239-1,AZ$15-1,1,1)),IF($E239&lt;&gt;1,IF(ISNUMBER(INDEX(Import.PLE,Detalhamento!$E239,Detalhamento!AZ$15)),IF(INDEX(Import.PLE,Detalhamento!$E239,Detalhamento!AZ$15)&lt;=mediçao,0,OFFSET(Import.PLQ,$A239-1,AZ$15-1,1,1)),OFFSET(Import.PLQ,$A239-1,AZ$15-1,1,1)),(1-PLE!$AA$28)*OFFSET(Import.PLQ,$A239-1,AZ$15-1,1,1))))</f>
        <v>0</v>
      </c>
      <c r="BA239" s="144">
        <f ca="1">IF(BA$13="",0,CHOOSE(Detalhamento.OpçãoServiços,OFFSET(Import.PLQ,$A239-1,BA$15-1,1,1),IF($E239&lt;&gt;1,IF(ISNUMBER(INDEX(Import.PLE,Detalhamento!$E239,Detalhamento!BA$15)),IF(INDEX(Import.PLE,Detalhamento!$E239,Detalhamento!BA$15)&lt;=mediçao,OFFSET(Import.PLQ,$A239-1,BA$15-1,1,1),0),0),PLE!$AA$28*OFFSET(Import.PLQ,$A239-1,BA$15-1,1,1)),IF($E239&lt;&gt;1,IF(ISNUMBER(INDEX(Import.PLE,Detalhamento!$E239,Detalhamento!BA$15)),IF(INDEX(Import.PLE,Detalhamento!$E239,Detalhamento!BA$15)&lt;=mediçao,0,OFFSET(Import.PLQ,$A239-1,BA$15-1,1,1)),OFFSET(Import.PLQ,$A239-1,BA$15-1,1,1)),(1-PLE!$AA$28)*OFFSET(Import.PLQ,$A239-1,BA$15-1,1,1))))</f>
        <v>0</v>
      </c>
      <c r="BB239" s="144">
        <f ca="1">IF(BB$13="",0,CHOOSE(Detalhamento.OpçãoServiços,OFFSET(Import.PLQ,$A239-1,BB$15-1,1,1),IF($E239&lt;&gt;1,IF(ISNUMBER(INDEX(Import.PLE,Detalhamento!$E239,Detalhamento!BB$15)),IF(INDEX(Import.PLE,Detalhamento!$E239,Detalhamento!BB$15)&lt;=mediçao,OFFSET(Import.PLQ,$A239-1,BB$15-1,1,1),0),0),PLE!$AA$28*OFFSET(Import.PLQ,$A239-1,BB$15-1,1,1)),IF($E239&lt;&gt;1,IF(ISNUMBER(INDEX(Import.PLE,Detalhamento!$E239,Detalhamento!BB$15)),IF(INDEX(Import.PLE,Detalhamento!$E239,Detalhamento!BB$15)&lt;=mediçao,0,OFFSET(Import.PLQ,$A239-1,BB$15-1,1,1)),OFFSET(Import.PLQ,$A239-1,BB$15-1,1,1)),(1-PLE!$AA$28)*OFFSET(Import.PLQ,$A239-1,BB$15-1,1,1))))</f>
        <v>0</v>
      </c>
      <c r="BC239" s="144">
        <f ca="1">IF(BC$13="",0,CHOOSE(Detalhamento.OpçãoServiços,OFFSET(Import.PLQ,$A239-1,BC$15-1,1,1),IF($E239&lt;&gt;1,IF(ISNUMBER(INDEX(Import.PLE,Detalhamento!$E239,Detalhamento!BC$15)),IF(INDEX(Import.PLE,Detalhamento!$E239,Detalhamento!BC$15)&lt;=mediçao,OFFSET(Import.PLQ,$A239-1,BC$15-1,1,1),0),0),PLE!$AA$28*OFFSET(Import.PLQ,$A239-1,BC$15-1,1,1)),IF($E239&lt;&gt;1,IF(ISNUMBER(INDEX(Import.PLE,Detalhamento!$E239,Detalhamento!BC$15)),IF(INDEX(Import.PLE,Detalhamento!$E239,Detalhamento!BC$15)&lt;=mediçao,0,OFFSET(Import.PLQ,$A239-1,BC$15-1,1,1)),OFFSET(Import.PLQ,$A239-1,BC$15-1,1,1)),(1-PLE!$AA$28)*OFFSET(Import.PLQ,$A239-1,BC$15-1,1,1))))</f>
        <v>0</v>
      </c>
      <c r="BD239" s="144">
        <f ca="1">IF(BD$13="",0,CHOOSE(Detalhamento.OpçãoServiços,OFFSET(Import.PLQ,$A239-1,BD$15-1,1,1),IF($E239&lt;&gt;1,IF(ISNUMBER(INDEX(Import.PLE,Detalhamento!$E239,Detalhamento!BD$15)),IF(INDEX(Import.PLE,Detalhamento!$E239,Detalhamento!BD$15)&lt;=mediçao,OFFSET(Import.PLQ,$A239-1,BD$15-1,1,1),0),0),PLE!$AA$28*OFFSET(Import.PLQ,$A239-1,BD$15-1,1,1)),IF($E239&lt;&gt;1,IF(ISNUMBER(INDEX(Import.PLE,Detalhamento!$E239,Detalhamento!BD$15)),IF(INDEX(Import.PLE,Detalhamento!$E239,Detalhamento!BD$15)&lt;=mediçao,0,OFFSET(Import.PLQ,$A239-1,BD$15-1,1,1)),OFFSET(Import.PLQ,$A239-1,BD$15-1,1,1)),(1-PLE!$AA$28)*OFFSET(Import.PLQ,$A239-1,BD$15-1,1,1))))</f>
        <v>0</v>
      </c>
      <c r="BE239" s="144">
        <f ca="1">IF(BE$13="",0,CHOOSE(Detalhamento.OpçãoServiços,OFFSET(Import.PLQ,$A239-1,BE$15-1,1,1),IF($E239&lt;&gt;1,IF(ISNUMBER(INDEX(Import.PLE,Detalhamento!$E239,Detalhamento!BE$15)),IF(INDEX(Import.PLE,Detalhamento!$E239,Detalhamento!BE$15)&lt;=mediçao,OFFSET(Import.PLQ,$A239-1,BE$15-1,1,1),0),0),PLE!$AA$28*OFFSET(Import.PLQ,$A239-1,BE$15-1,1,1)),IF($E239&lt;&gt;1,IF(ISNUMBER(INDEX(Import.PLE,Detalhamento!$E239,Detalhamento!BE$15)),IF(INDEX(Import.PLE,Detalhamento!$E239,Detalhamento!BE$15)&lt;=mediçao,0,OFFSET(Import.PLQ,$A239-1,BE$15-1,1,1)),OFFSET(Import.PLQ,$A239-1,BE$15-1,1,1)),(1-PLE!$AA$28)*OFFSET(Import.PLQ,$A239-1,BE$15-1,1,1))))</f>
        <v>0</v>
      </c>
      <c r="BF239" s="144">
        <f ca="1">IF(BF$13="",0,CHOOSE(Detalhamento.OpçãoServiços,OFFSET(Import.PLQ,$A239-1,BF$15-1,1,1),IF($E239&lt;&gt;1,IF(ISNUMBER(INDEX(Import.PLE,Detalhamento!$E239,Detalhamento!BF$15)),IF(INDEX(Import.PLE,Detalhamento!$E239,Detalhamento!BF$15)&lt;=mediçao,OFFSET(Import.PLQ,$A239-1,BF$15-1,1,1),0),0),PLE!$AA$28*OFFSET(Import.PLQ,$A239-1,BF$15-1,1,1)),IF($E239&lt;&gt;1,IF(ISNUMBER(INDEX(Import.PLE,Detalhamento!$E239,Detalhamento!BF$15)),IF(INDEX(Import.PLE,Detalhamento!$E239,Detalhamento!BF$15)&lt;=mediçao,0,OFFSET(Import.PLQ,$A239-1,BF$15-1,1,1)),OFFSET(Import.PLQ,$A239-1,BF$15-1,1,1)),(1-PLE!$AA$28)*OFFSET(Import.PLQ,$A239-1,BF$15-1,1,1))))</f>
        <v>0</v>
      </c>
      <c r="BG239" s="144">
        <f ca="1">IF(BG$13="",0,CHOOSE(Detalhamento.OpçãoServiços,OFFSET(Import.PLQ,$A239-1,BG$15-1,1,1),IF($E239&lt;&gt;1,IF(ISNUMBER(INDEX(Import.PLE,Detalhamento!$E239,Detalhamento!BG$15)),IF(INDEX(Import.PLE,Detalhamento!$E239,Detalhamento!BG$15)&lt;=mediçao,OFFSET(Import.PLQ,$A239-1,BG$15-1,1,1),0),0),PLE!$AA$28*OFFSET(Import.PLQ,$A239-1,BG$15-1,1,1)),IF($E239&lt;&gt;1,IF(ISNUMBER(INDEX(Import.PLE,Detalhamento!$E239,Detalhamento!BG$15)),IF(INDEX(Import.PLE,Detalhamento!$E239,Detalhamento!BG$15)&lt;=mediçao,0,OFFSET(Import.PLQ,$A239-1,BG$15-1,1,1)),OFFSET(Import.PLQ,$A239-1,BG$15-1,1,1)),(1-PLE!$AA$28)*OFFSET(Import.PLQ,$A239-1,BG$15-1,1,1))))</f>
        <v>0</v>
      </c>
      <c r="BH239" s="144">
        <f ca="1">IF(BH$13="",0,CHOOSE(Detalhamento.OpçãoServiços,OFFSET(Import.PLQ,$A239-1,BH$15-1,1,1),IF($E239&lt;&gt;1,IF(ISNUMBER(INDEX(Import.PLE,Detalhamento!$E239,Detalhamento!BH$15)),IF(INDEX(Import.PLE,Detalhamento!$E239,Detalhamento!BH$15)&lt;=mediçao,OFFSET(Import.PLQ,$A239-1,BH$15-1,1,1),0),0),PLE!$AA$28*OFFSET(Import.PLQ,$A239-1,BH$15-1,1,1)),IF($E239&lt;&gt;1,IF(ISNUMBER(INDEX(Import.PLE,Detalhamento!$E239,Detalhamento!BH$15)),IF(INDEX(Import.PLE,Detalhamento!$E239,Detalhamento!BH$15)&lt;=mediçao,0,OFFSET(Import.PLQ,$A239-1,BH$15-1,1,1)),OFFSET(Import.PLQ,$A239-1,BH$15-1,1,1)),(1-PLE!$AA$28)*OFFSET(Import.PLQ,$A239-1,BH$15-1,1,1))))</f>
        <v>0</v>
      </c>
      <c r="BI239" s="144">
        <f ca="1">IF(BI$13="",0,CHOOSE(Detalhamento.OpçãoServiços,OFFSET(Import.PLQ,$A239-1,BI$15-1,1,1),IF($E239&lt;&gt;1,IF(ISNUMBER(INDEX(Import.PLE,Detalhamento!$E239,Detalhamento!BI$15)),IF(INDEX(Import.PLE,Detalhamento!$E239,Detalhamento!BI$15)&lt;=mediçao,OFFSET(Import.PLQ,$A239-1,BI$15-1,1,1),0),0),PLE!$AA$28*OFFSET(Import.PLQ,$A239-1,BI$15-1,1,1)),IF($E239&lt;&gt;1,IF(ISNUMBER(INDEX(Import.PLE,Detalhamento!$E239,Detalhamento!BI$15)),IF(INDEX(Import.PLE,Detalhamento!$E239,Detalhamento!BI$15)&lt;=mediçao,0,OFFSET(Import.PLQ,$A239-1,BI$15-1,1,1)),OFFSET(Import.PLQ,$A239-1,BI$15-1,1,1)),(1-PLE!$AA$28)*OFFSET(Import.PLQ,$A239-1,BI$15-1,1,1))))</f>
        <v>0</v>
      </c>
    </row>
    <row r="240" spans="1:61" ht="20" x14ac:dyDescent="0.2">
      <c r="A240" s="155">
        <v>194</v>
      </c>
      <c r="B240" s="21" t="str">
        <f t="shared" ca="1" si="33"/>
        <v>Serviço</v>
      </c>
      <c r="E240" s="153">
        <f t="shared" ca="1" si="34"/>
        <v>27</v>
      </c>
      <c r="F240" s="154">
        <f t="shared" ca="1" si="35"/>
        <v>270194</v>
      </c>
      <c r="G240" s="154" t="str">
        <f t="shared" ref="G240:H259" ca="1" si="39">OFFSET(LIorçamento,$A240-1,G$16,1,1)</f>
        <v>2.9.1.10</v>
      </c>
      <c r="H240" s="182" t="str">
        <f t="shared" ca="1" si="39"/>
        <v>TUBO, PVC, SOLDÁVEL, DN 32MM, INSTALADO EM RAMAL OU SUB-RAMAL DE ÁGUA - FORNECIMENTO E INSTALAÇÃO. AF_12/2014</v>
      </c>
      <c r="I240" s="37" t="str">
        <f t="shared" ca="1" si="36"/>
        <v>M</v>
      </c>
      <c r="J240" s="144">
        <f t="shared" ca="1" si="37"/>
        <v>4.2699999999999996</v>
      </c>
      <c r="K240" s="67"/>
      <c r="L240" s="144">
        <f ca="1">IF(L$13="",0,CHOOSE(Detalhamento.OpçãoServiços,OFFSET(Import.PLQ,$A240-1,L$15-1,1,1),IF($E240&lt;&gt;1,IF(ISNUMBER(INDEX(Import.PLE,Detalhamento!$E240,Detalhamento!L$15)),IF(INDEX(Import.PLE,Detalhamento!$E240,Detalhamento!L$15)&lt;=mediçao,OFFSET(Import.PLQ,$A240-1,L$15-1,1,1),0),0),PLE!$AA$28*OFFSET(Import.PLQ,$A240-1,L$15-1,1,1)),IF($E240&lt;&gt;1,IF(ISNUMBER(INDEX(Import.PLE,Detalhamento!$E240,Detalhamento!L$15)),IF(INDEX(Import.PLE,Detalhamento!$E240,Detalhamento!L$15)&lt;=mediçao,0,OFFSET(Import.PLQ,$A240-1,L$15-1,1,1)),OFFSET(Import.PLQ,$A240-1,L$15-1,1,1)),(1-PLE!$AA$28)*OFFSET(Import.PLQ,$A240-1,L$15-1,1,1))))</f>
        <v>4.2699999999999996</v>
      </c>
      <c r="M240" s="144">
        <f ca="1">IF(M$13="",0,CHOOSE(Detalhamento.OpçãoServiços,OFFSET(Import.PLQ,$A240-1,M$15-1,1,1),IF($E240&lt;&gt;1,IF(ISNUMBER(INDEX(Import.PLE,Detalhamento!$E240,Detalhamento!M$15)),IF(INDEX(Import.PLE,Detalhamento!$E240,Detalhamento!M$15)&lt;=mediçao,OFFSET(Import.PLQ,$A240-1,M$15-1,1,1),0),0),PLE!$AA$28*OFFSET(Import.PLQ,$A240-1,M$15-1,1,1)),IF($E240&lt;&gt;1,IF(ISNUMBER(INDEX(Import.PLE,Detalhamento!$E240,Detalhamento!M$15)),IF(INDEX(Import.PLE,Detalhamento!$E240,Detalhamento!M$15)&lt;=mediçao,0,OFFSET(Import.PLQ,$A240-1,M$15-1,1,1)),OFFSET(Import.PLQ,$A240-1,M$15-1,1,1)),(1-PLE!$AA$28)*OFFSET(Import.PLQ,$A240-1,M$15-1,1,1))))</f>
        <v>0</v>
      </c>
      <c r="N240" s="144">
        <f ca="1">IF(N$13="",0,CHOOSE(Detalhamento.OpçãoServiços,OFFSET(Import.PLQ,$A240-1,N$15-1,1,1),IF($E240&lt;&gt;1,IF(ISNUMBER(INDEX(Import.PLE,Detalhamento!$E240,Detalhamento!N$15)),IF(INDEX(Import.PLE,Detalhamento!$E240,Detalhamento!N$15)&lt;=mediçao,OFFSET(Import.PLQ,$A240-1,N$15-1,1,1),0),0),PLE!$AA$28*OFFSET(Import.PLQ,$A240-1,N$15-1,1,1)),IF($E240&lt;&gt;1,IF(ISNUMBER(INDEX(Import.PLE,Detalhamento!$E240,Detalhamento!N$15)),IF(INDEX(Import.PLE,Detalhamento!$E240,Detalhamento!N$15)&lt;=mediçao,0,OFFSET(Import.PLQ,$A240-1,N$15-1,1,1)),OFFSET(Import.PLQ,$A240-1,N$15-1,1,1)),(1-PLE!$AA$28)*OFFSET(Import.PLQ,$A240-1,N$15-1,1,1))))</f>
        <v>0</v>
      </c>
      <c r="O240" s="144">
        <f ca="1">IF(O$13="",0,CHOOSE(Detalhamento.OpçãoServiços,OFFSET(Import.PLQ,$A240-1,O$15-1,1,1),IF($E240&lt;&gt;1,IF(ISNUMBER(INDEX(Import.PLE,Detalhamento!$E240,Detalhamento!O$15)),IF(INDEX(Import.PLE,Detalhamento!$E240,Detalhamento!O$15)&lt;=mediçao,OFFSET(Import.PLQ,$A240-1,O$15-1,1,1),0),0),PLE!$AA$28*OFFSET(Import.PLQ,$A240-1,O$15-1,1,1)),IF($E240&lt;&gt;1,IF(ISNUMBER(INDEX(Import.PLE,Detalhamento!$E240,Detalhamento!O$15)),IF(INDEX(Import.PLE,Detalhamento!$E240,Detalhamento!O$15)&lt;=mediçao,0,OFFSET(Import.PLQ,$A240-1,O$15-1,1,1)),OFFSET(Import.PLQ,$A240-1,O$15-1,1,1)),(1-PLE!$AA$28)*OFFSET(Import.PLQ,$A240-1,O$15-1,1,1))))</f>
        <v>0</v>
      </c>
      <c r="P240" s="144">
        <f ca="1">IF(P$13="",0,CHOOSE(Detalhamento.OpçãoServiços,OFFSET(Import.PLQ,$A240-1,P$15-1,1,1),IF($E240&lt;&gt;1,IF(ISNUMBER(INDEX(Import.PLE,Detalhamento!$E240,Detalhamento!P$15)),IF(INDEX(Import.PLE,Detalhamento!$E240,Detalhamento!P$15)&lt;=mediçao,OFFSET(Import.PLQ,$A240-1,P$15-1,1,1),0),0),PLE!$AA$28*OFFSET(Import.PLQ,$A240-1,P$15-1,1,1)),IF($E240&lt;&gt;1,IF(ISNUMBER(INDEX(Import.PLE,Detalhamento!$E240,Detalhamento!P$15)),IF(INDEX(Import.PLE,Detalhamento!$E240,Detalhamento!P$15)&lt;=mediçao,0,OFFSET(Import.PLQ,$A240-1,P$15-1,1,1)),OFFSET(Import.PLQ,$A240-1,P$15-1,1,1)),(1-PLE!$AA$28)*OFFSET(Import.PLQ,$A240-1,P$15-1,1,1))))</f>
        <v>0</v>
      </c>
      <c r="Q240" s="144">
        <f ca="1">IF(Q$13="",0,CHOOSE(Detalhamento.OpçãoServiços,OFFSET(Import.PLQ,$A240-1,Q$15-1,1,1),IF($E240&lt;&gt;1,IF(ISNUMBER(INDEX(Import.PLE,Detalhamento!$E240,Detalhamento!Q$15)),IF(INDEX(Import.PLE,Detalhamento!$E240,Detalhamento!Q$15)&lt;=mediçao,OFFSET(Import.PLQ,$A240-1,Q$15-1,1,1),0),0),PLE!$AA$28*OFFSET(Import.PLQ,$A240-1,Q$15-1,1,1)),IF($E240&lt;&gt;1,IF(ISNUMBER(INDEX(Import.PLE,Detalhamento!$E240,Detalhamento!Q$15)),IF(INDEX(Import.PLE,Detalhamento!$E240,Detalhamento!Q$15)&lt;=mediçao,0,OFFSET(Import.PLQ,$A240-1,Q$15-1,1,1)),OFFSET(Import.PLQ,$A240-1,Q$15-1,1,1)),(1-PLE!$AA$28)*OFFSET(Import.PLQ,$A240-1,Q$15-1,1,1))))</f>
        <v>0</v>
      </c>
      <c r="R240" s="144">
        <f ca="1">IF(R$13="",0,CHOOSE(Detalhamento.OpçãoServiços,OFFSET(Import.PLQ,$A240-1,R$15-1,1,1),IF($E240&lt;&gt;1,IF(ISNUMBER(INDEX(Import.PLE,Detalhamento!$E240,Detalhamento!R$15)),IF(INDEX(Import.PLE,Detalhamento!$E240,Detalhamento!R$15)&lt;=mediçao,OFFSET(Import.PLQ,$A240-1,R$15-1,1,1),0),0),PLE!$AA$28*OFFSET(Import.PLQ,$A240-1,R$15-1,1,1)),IF($E240&lt;&gt;1,IF(ISNUMBER(INDEX(Import.PLE,Detalhamento!$E240,Detalhamento!R$15)),IF(INDEX(Import.PLE,Detalhamento!$E240,Detalhamento!R$15)&lt;=mediçao,0,OFFSET(Import.PLQ,$A240-1,R$15-1,1,1)),OFFSET(Import.PLQ,$A240-1,R$15-1,1,1)),(1-PLE!$AA$28)*OFFSET(Import.PLQ,$A240-1,R$15-1,1,1))))</f>
        <v>0</v>
      </c>
      <c r="S240" s="144">
        <f ca="1">IF(S$13="",0,CHOOSE(Detalhamento.OpçãoServiços,OFFSET(Import.PLQ,$A240-1,S$15-1,1,1),IF($E240&lt;&gt;1,IF(ISNUMBER(INDEX(Import.PLE,Detalhamento!$E240,Detalhamento!S$15)),IF(INDEX(Import.PLE,Detalhamento!$E240,Detalhamento!S$15)&lt;=mediçao,OFFSET(Import.PLQ,$A240-1,S$15-1,1,1),0),0),PLE!$AA$28*OFFSET(Import.PLQ,$A240-1,S$15-1,1,1)),IF($E240&lt;&gt;1,IF(ISNUMBER(INDEX(Import.PLE,Detalhamento!$E240,Detalhamento!S$15)),IF(INDEX(Import.PLE,Detalhamento!$E240,Detalhamento!S$15)&lt;=mediçao,0,OFFSET(Import.PLQ,$A240-1,S$15-1,1,1)),OFFSET(Import.PLQ,$A240-1,S$15-1,1,1)),(1-PLE!$AA$28)*OFFSET(Import.PLQ,$A240-1,S$15-1,1,1))))</f>
        <v>0</v>
      </c>
      <c r="T240" s="144">
        <f ca="1">IF(T$13="",0,CHOOSE(Detalhamento.OpçãoServiços,OFFSET(Import.PLQ,$A240-1,T$15-1,1,1),IF($E240&lt;&gt;1,IF(ISNUMBER(INDEX(Import.PLE,Detalhamento!$E240,Detalhamento!T$15)),IF(INDEX(Import.PLE,Detalhamento!$E240,Detalhamento!T$15)&lt;=mediçao,OFFSET(Import.PLQ,$A240-1,T$15-1,1,1),0),0),PLE!$AA$28*OFFSET(Import.PLQ,$A240-1,T$15-1,1,1)),IF($E240&lt;&gt;1,IF(ISNUMBER(INDEX(Import.PLE,Detalhamento!$E240,Detalhamento!T$15)),IF(INDEX(Import.PLE,Detalhamento!$E240,Detalhamento!T$15)&lt;=mediçao,0,OFFSET(Import.PLQ,$A240-1,T$15-1,1,1)),OFFSET(Import.PLQ,$A240-1,T$15-1,1,1)),(1-PLE!$AA$28)*OFFSET(Import.PLQ,$A240-1,T$15-1,1,1))))</f>
        <v>0</v>
      </c>
      <c r="U240" s="144">
        <f ca="1">IF(U$13="",0,CHOOSE(Detalhamento.OpçãoServiços,OFFSET(Import.PLQ,$A240-1,U$15-1,1,1),IF($E240&lt;&gt;1,IF(ISNUMBER(INDEX(Import.PLE,Detalhamento!$E240,Detalhamento!U$15)),IF(INDEX(Import.PLE,Detalhamento!$E240,Detalhamento!U$15)&lt;=mediçao,OFFSET(Import.PLQ,$A240-1,U$15-1,1,1),0),0),PLE!$AA$28*OFFSET(Import.PLQ,$A240-1,U$15-1,1,1)),IF($E240&lt;&gt;1,IF(ISNUMBER(INDEX(Import.PLE,Detalhamento!$E240,Detalhamento!U$15)),IF(INDEX(Import.PLE,Detalhamento!$E240,Detalhamento!U$15)&lt;=mediçao,0,OFFSET(Import.PLQ,$A240-1,U$15-1,1,1)),OFFSET(Import.PLQ,$A240-1,U$15-1,1,1)),(1-PLE!$AA$28)*OFFSET(Import.PLQ,$A240-1,U$15-1,1,1))))</f>
        <v>0</v>
      </c>
      <c r="V240" s="144">
        <f ca="1">IF(V$13="",0,CHOOSE(Detalhamento.OpçãoServiços,OFFSET(Import.PLQ,$A240-1,V$15-1,1,1),IF($E240&lt;&gt;1,IF(ISNUMBER(INDEX(Import.PLE,Detalhamento!$E240,Detalhamento!V$15)),IF(INDEX(Import.PLE,Detalhamento!$E240,Detalhamento!V$15)&lt;=mediçao,OFFSET(Import.PLQ,$A240-1,V$15-1,1,1),0),0),PLE!$AA$28*OFFSET(Import.PLQ,$A240-1,V$15-1,1,1)),IF($E240&lt;&gt;1,IF(ISNUMBER(INDEX(Import.PLE,Detalhamento!$E240,Detalhamento!V$15)),IF(INDEX(Import.PLE,Detalhamento!$E240,Detalhamento!V$15)&lt;=mediçao,0,OFFSET(Import.PLQ,$A240-1,V$15-1,1,1)),OFFSET(Import.PLQ,$A240-1,V$15-1,1,1)),(1-PLE!$AA$28)*OFFSET(Import.PLQ,$A240-1,V$15-1,1,1))))</f>
        <v>0</v>
      </c>
      <c r="W240" s="144">
        <f ca="1">IF(W$13="",0,CHOOSE(Detalhamento.OpçãoServiços,OFFSET(Import.PLQ,$A240-1,W$15-1,1,1),IF($E240&lt;&gt;1,IF(ISNUMBER(INDEX(Import.PLE,Detalhamento!$E240,Detalhamento!W$15)),IF(INDEX(Import.PLE,Detalhamento!$E240,Detalhamento!W$15)&lt;=mediçao,OFFSET(Import.PLQ,$A240-1,W$15-1,1,1),0),0),PLE!$AA$28*OFFSET(Import.PLQ,$A240-1,W$15-1,1,1)),IF($E240&lt;&gt;1,IF(ISNUMBER(INDEX(Import.PLE,Detalhamento!$E240,Detalhamento!W$15)),IF(INDEX(Import.PLE,Detalhamento!$E240,Detalhamento!W$15)&lt;=mediçao,0,OFFSET(Import.PLQ,$A240-1,W$15-1,1,1)),OFFSET(Import.PLQ,$A240-1,W$15-1,1,1)),(1-PLE!$AA$28)*OFFSET(Import.PLQ,$A240-1,W$15-1,1,1))))</f>
        <v>0</v>
      </c>
      <c r="X240" s="144">
        <f ca="1">IF(X$13="",0,CHOOSE(Detalhamento.OpçãoServiços,OFFSET(Import.PLQ,$A240-1,X$15-1,1,1),IF($E240&lt;&gt;1,IF(ISNUMBER(INDEX(Import.PLE,Detalhamento!$E240,Detalhamento!X$15)),IF(INDEX(Import.PLE,Detalhamento!$E240,Detalhamento!X$15)&lt;=mediçao,OFFSET(Import.PLQ,$A240-1,X$15-1,1,1),0),0),PLE!$AA$28*OFFSET(Import.PLQ,$A240-1,X$15-1,1,1)),IF($E240&lt;&gt;1,IF(ISNUMBER(INDEX(Import.PLE,Detalhamento!$E240,Detalhamento!X$15)),IF(INDEX(Import.PLE,Detalhamento!$E240,Detalhamento!X$15)&lt;=mediçao,0,OFFSET(Import.PLQ,$A240-1,X$15-1,1,1)),OFFSET(Import.PLQ,$A240-1,X$15-1,1,1)),(1-PLE!$AA$28)*OFFSET(Import.PLQ,$A240-1,X$15-1,1,1))))</f>
        <v>0</v>
      </c>
      <c r="Y240" s="144">
        <f ca="1">IF(Y$13="",0,CHOOSE(Detalhamento.OpçãoServiços,OFFSET(Import.PLQ,$A240-1,Y$15-1,1,1),IF($E240&lt;&gt;1,IF(ISNUMBER(INDEX(Import.PLE,Detalhamento!$E240,Detalhamento!Y$15)),IF(INDEX(Import.PLE,Detalhamento!$E240,Detalhamento!Y$15)&lt;=mediçao,OFFSET(Import.PLQ,$A240-1,Y$15-1,1,1),0),0),PLE!$AA$28*OFFSET(Import.PLQ,$A240-1,Y$15-1,1,1)),IF($E240&lt;&gt;1,IF(ISNUMBER(INDEX(Import.PLE,Detalhamento!$E240,Detalhamento!Y$15)),IF(INDEX(Import.PLE,Detalhamento!$E240,Detalhamento!Y$15)&lt;=mediçao,0,OFFSET(Import.PLQ,$A240-1,Y$15-1,1,1)),OFFSET(Import.PLQ,$A240-1,Y$15-1,1,1)),(1-PLE!$AA$28)*OFFSET(Import.PLQ,$A240-1,Y$15-1,1,1))))</f>
        <v>0</v>
      </c>
      <c r="Z240" s="144">
        <f ca="1">IF(Z$13="",0,CHOOSE(Detalhamento.OpçãoServiços,OFFSET(Import.PLQ,$A240-1,Z$15-1,1,1),IF($E240&lt;&gt;1,IF(ISNUMBER(INDEX(Import.PLE,Detalhamento!$E240,Detalhamento!Z$15)),IF(INDEX(Import.PLE,Detalhamento!$E240,Detalhamento!Z$15)&lt;=mediçao,OFFSET(Import.PLQ,$A240-1,Z$15-1,1,1),0),0),PLE!$AA$28*OFFSET(Import.PLQ,$A240-1,Z$15-1,1,1)),IF($E240&lt;&gt;1,IF(ISNUMBER(INDEX(Import.PLE,Detalhamento!$E240,Detalhamento!Z$15)),IF(INDEX(Import.PLE,Detalhamento!$E240,Detalhamento!Z$15)&lt;=mediçao,0,OFFSET(Import.PLQ,$A240-1,Z$15-1,1,1)),OFFSET(Import.PLQ,$A240-1,Z$15-1,1,1)),(1-PLE!$AA$28)*OFFSET(Import.PLQ,$A240-1,Z$15-1,1,1))))</f>
        <v>0</v>
      </c>
      <c r="AA240" s="144">
        <f ca="1">IF(AA$13="",0,CHOOSE(Detalhamento.OpçãoServiços,OFFSET(Import.PLQ,$A240-1,AA$15-1,1,1),IF($E240&lt;&gt;1,IF(ISNUMBER(INDEX(Import.PLE,Detalhamento!$E240,Detalhamento!AA$15)),IF(INDEX(Import.PLE,Detalhamento!$E240,Detalhamento!AA$15)&lt;=mediçao,OFFSET(Import.PLQ,$A240-1,AA$15-1,1,1),0),0),PLE!$AA$28*OFFSET(Import.PLQ,$A240-1,AA$15-1,1,1)),IF($E240&lt;&gt;1,IF(ISNUMBER(INDEX(Import.PLE,Detalhamento!$E240,Detalhamento!AA$15)),IF(INDEX(Import.PLE,Detalhamento!$E240,Detalhamento!AA$15)&lt;=mediçao,0,OFFSET(Import.PLQ,$A240-1,AA$15-1,1,1)),OFFSET(Import.PLQ,$A240-1,AA$15-1,1,1)),(1-PLE!$AA$28)*OFFSET(Import.PLQ,$A240-1,AA$15-1,1,1))))</f>
        <v>0</v>
      </c>
      <c r="AB240" s="144">
        <f ca="1">IF(AB$13="",0,CHOOSE(Detalhamento.OpçãoServiços,OFFSET(Import.PLQ,$A240-1,AB$15-1,1,1),IF($E240&lt;&gt;1,IF(ISNUMBER(INDEX(Import.PLE,Detalhamento!$E240,Detalhamento!AB$15)),IF(INDEX(Import.PLE,Detalhamento!$E240,Detalhamento!AB$15)&lt;=mediçao,OFFSET(Import.PLQ,$A240-1,AB$15-1,1,1),0),0),PLE!$AA$28*OFFSET(Import.PLQ,$A240-1,AB$15-1,1,1)),IF($E240&lt;&gt;1,IF(ISNUMBER(INDEX(Import.PLE,Detalhamento!$E240,Detalhamento!AB$15)),IF(INDEX(Import.PLE,Detalhamento!$E240,Detalhamento!AB$15)&lt;=mediçao,0,OFFSET(Import.PLQ,$A240-1,AB$15-1,1,1)),OFFSET(Import.PLQ,$A240-1,AB$15-1,1,1)),(1-PLE!$AA$28)*OFFSET(Import.PLQ,$A240-1,AB$15-1,1,1))))</f>
        <v>0</v>
      </c>
      <c r="AC240" s="144">
        <f ca="1">IF(AC$13="",0,CHOOSE(Detalhamento.OpçãoServiços,OFFSET(Import.PLQ,$A240-1,AC$15-1,1,1),IF($E240&lt;&gt;1,IF(ISNUMBER(INDEX(Import.PLE,Detalhamento!$E240,Detalhamento!AC$15)),IF(INDEX(Import.PLE,Detalhamento!$E240,Detalhamento!AC$15)&lt;=mediçao,OFFSET(Import.PLQ,$A240-1,AC$15-1,1,1),0),0),PLE!$AA$28*OFFSET(Import.PLQ,$A240-1,AC$15-1,1,1)),IF($E240&lt;&gt;1,IF(ISNUMBER(INDEX(Import.PLE,Detalhamento!$E240,Detalhamento!AC$15)),IF(INDEX(Import.PLE,Detalhamento!$E240,Detalhamento!AC$15)&lt;=mediçao,0,OFFSET(Import.PLQ,$A240-1,AC$15-1,1,1)),OFFSET(Import.PLQ,$A240-1,AC$15-1,1,1)),(1-PLE!$AA$28)*OFFSET(Import.PLQ,$A240-1,AC$15-1,1,1))))</f>
        <v>0</v>
      </c>
      <c r="AD240" s="144">
        <f ca="1">IF(AD$13="",0,CHOOSE(Detalhamento.OpçãoServiços,OFFSET(Import.PLQ,$A240-1,AD$15-1,1,1),IF($E240&lt;&gt;1,IF(ISNUMBER(INDEX(Import.PLE,Detalhamento!$E240,Detalhamento!AD$15)),IF(INDEX(Import.PLE,Detalhamento!$E240,Detalhamento!AD$15)&lt;=mediçao,OFFSET(Import.PLQ,$A240-1,AD$15-1,1,1),0),0),PLE!$AA$28*OFFSET(Import.PLQ,$A240-1,AD$15-1,1,1)),IF($E240&lt;&gt;1,IF(ISNUMBER(INDEX(Import.PLE,Detalhamento!$E240,Detalhamento!AD$15)),IF(INDEX(Import.PLE,Detalhamento!$E240,Detalhamento!AD$15)&lt;=mediçao,0,OFFSET(Import.PLQ,$A240-1,AD$15-1,1,1)),OFFSET(Import.PLQ,$A240-1,AD$15-1,1,1)),(1-PLE!$AA$28)*OFFSET(Import.PLQ,$A240-1,AD$15-1,1,1))))</f>
        <v>0</v>
      </c>
      <c r="AE240" s="144">
        <f ca="1">IF(AE$13="",0,CHOOSE(Detalhamento.OpçãoServiços,OFFSET(Import.PLQ,$A240-1,AE$15-1,1,1),IF($E240&lt;&gt;1,IF(ISNUMBER(INDEX(Import.PLE,Detalhamento!$E240,Detalhamento!AE$15)),IF(INDEX(Import.PLE,Detalhamento!$E240,Detalhamento!AE$15)&lt;=mediçao,OFFSET(Import.PLQ,$A240-1,AE$15-1,1,1),0),0),PLE!$AA$28*OFFSET(Import.PLQ,$A240-1,AE$15-1,1,1)),IF($E240&lt;&gt;1,IF(ISNUMBER(INDEX(Import.PLE,Detalhamento!$E240,Detalhamento!AE$15)),IF(INDEX(Import.PLE,Detalhamento!$E240,Detalhamento!AE$15)&lt;=mediçao,0,OFFSET(Import.PLQ,$A240-1,AE$15-1,1,1)),OFFSET(Import.PLQ,$A240-1,AE$15-1,1,1)),(1-PLE!$AA$28)*OFFSET(Import.PLQ,$A240-1,AE$15-1,1,1))))</f>
        <v>0</v>
      </c>
      <c r="AF240" s="144">
        <f ca="1">IF(AF$13="",0,CHOOSE(Detalhamento.OpçãoServiços,OFFSET(Import.PLQ,$A240-1,AF$15-1,1,1),IF($E240&lt;&gt;1,IF(ISNUMBER(INDEX(Import.PLE,Detalhamento!$E240,Detalhamento!AF$15)),IF(INDEX(Import.PLE,Detalhamento!$E240,Detalhamento!AF$15)&lt;=mediçao,OFFSET(Import.PLQ,$A240-1,AF$15-1,1,1),0),0),PLE!$AA$28*OFFSET(Import.PLQ,$A240-1,AF$15-1,1,1)),IF($E240&lt;&gt;1,IF(ISNUMBER(INDEX(Import.PLE,Detalhamento!$E240,Detalhamento!AF$15)),IF(INDEX(Import.PLE,Detalhamento!$E240,Detalhamento!AF$15)&lt;=mediçao,0,OFFSET(Import.PLQ,$A240-1,AF$15-1,1,1)),OFFSET(Import.PLQ,$A240-1,AF$15-1,1,1)),(1-PLE!$AA$28)*OFFSET(Import.PLQ,$A240-1,AF$15-1,1,1))))</f>
        <v>0</v>
      </c>
      <c r="AG240" s="144">
        <f ca="1">IF(AG$13="",0,CHOOSE(Detalhamento.OpçãoServiços,OFFSET(Import.PLQ,$A240-1,AG$15-1,1,1),IF($E240&lt;&gt;1,IF(ISNUMBER(INDEX(Import.PLE,Detalhamento!$E240,Detalhamento!AG$15)),IF(INDEX(Import.PLE,Detalhamento!$E240,Detalhamento!AG$15)&lt;=mediçao,OFFSET(Import.PLQ,$A240-1,AG$15-1,1,1),0),0),PLE!$AA$28*OFFSET(Import.PLQ,$A240-1,AG$15-1,1,1)),IF($E240&lt;&gt;1,IF(ISNUMBER(INDEX(Import.PLE,Detalhamento!$E240,Detalhamento!AG$15)),IF(INDEX(Import.PLE,Detalhamento!$E240,Detalhamento!AG$15)&lt;=mediçao,0,OFFSET(Import.PLQ,$A240-1,AG$15-1,1,1)),OFFSET(Import.PLQ,$A240-1,AG$15-1,1,1)),(1-PLE!$AA$28)*OFFSET(Import.PLQ,$A240-1,AG$15-1,1,1))))</f>
        <v>0</v>
      </c>
      <c r="AH240" s="144">
        <f ca="1">IF(AH$13="",0,CHOOSE(Detalhamento.OpçãoServiços,OFFSET(Import.PLQ,$A240-1,AH$15-1,1,1),IF($E240&lt;&gt;1,IF(ISNUMBER(INDEX(Import.PLE,Detalhamento!$E240,Detalhamento!AH$15)),IF(INDEX(Import.PLE,Detalhamento!$E240,Detalhamento!AH$15)&lt;=mediçao,OFFSET(Import.PLQ,$A240-1,AH$15-1,1,1),0),0),PLE!$AA$28*OFFSET(Import.PLQ,$A240-1,AH$15-1,1,1)),IF($E240&lt;&gt;1,IF(ISNUMBER(INDEX(Import.PLE,Detalhamento!$E240,Detalhamento!AH$15)),IF(INDEX(Import.PLE,Detalhamento!$E240,Detalhamento!AH$15)&lt;=mediçao,0,OFFSET(Import.PLQ,$A240-1,AH$15-1,1,1)),OFFSET(Import.PLQ,$A240-1,AH$15-1,1,1)),(1-PLE!$AA$28)*OFFSET(Import.PLQ,$A240-1,AH$15-1,1,1))))</f>
        <v>0</v>
      </c>
      <c r="AI240" s="144">
        <f ca="1">IF(AI$13="",0,CHOOSE(Detalhamento.OpçãoServiços,OFFSET(Import.PLQ,$A240-1,AI$15-1,1,1),IF($E240&lt;&gt;1,IF(ISNUMBER(INDEX(Import.PLE,Detalhamento!$E240,Detalhamento!AI$15)),IF(INDEX(Import.PLE,Detalhamento!$E240,Detalhamento!AI$15)&lt;=mediçao,OFFSET(Import.PLQ,$A240-1,AI$15-1,1,1),0),0),PLE!$AA$28*OFFSET(Import.PLQ,$A240-1,AI$15-1,1,1)),IF($E240&lt;&gt;1,IF(ISNUMBER(INDEX(Import.PLE,Detalhamento!$E240,Detalhamento!AI$15)),IF(INDEX(Import.PLE,Detalhamento!$E240,Detalhamento!AI$15)&lt;=mediçao,0,OFFSET(Import.PLQ,$A240-1,AI$15-1,1,1)),OFFSET(Import.PLQ,$A240-1,AI$15-1,1,1)),(1-PLE!$AA$28)*OFFSET(Import.PLQ,$A240-1,AI$15-1,1,1))))</f>
        <v>0</v>
      </c>
      <c r="AJ240" s="144">
        <f ca="1">IF(AJ$13="",0,CHOOSE(Detalhamento.OpçãoServiços,OFFSET(Import.PLQ,$A240-1,AJ$15-1,1,1),IF($E240&lt;&gt;1,IF(ISNUMBER(INDEX(Import.PLE,Detalhamento!$E240,Detalhamento!AJ$15)),IF(INDEX(Import.PLE,Detalhamento!$E240,Detalhamento!AJ$15)&lt;=mediçao,OFFSET(Import.PLQ,$A240-1,AJ$15-1,1,1),0),0),PLE!$AA$28*OFFSET(Import.PLQ,$A240-1,AJ$15-1,1,1)),IF($E240&lt;&gt;1,IF(ISNUMBER(INDEX(Import.PLE,Detalhamento!$E240,Detalhamento!AJ$15)),IF(INDEX(Import.PLE,Detalhamento!$E240,Detalhamento!AJ$15)&lt;=mediçao,0,OFFSET(Import.PLQ,$A240-1,AJ$15-1,1,1)),OFFSET(Import.PLQ,$A240-1,AJ$15-1,1,1)),(1-PLE!$AA$28)*OFFSET(Import.PLQ,$A240-1,AJ$15-1,1,1))))</f>
        <v>0</v>
      </c>
      <c r="AK240" s="144">
        <f ca="1">IF(AK$13="",0,CHOOSE(Detalhamento.OpçãoServiços,OFFSET(Import.PLQ,$A240-1,AK$15-1,1,1),IF($E240&lt;&gt;1,IF(ISNUMBER(INDEX(Import.PLE,Detalhamento!$E240,Detalhamento!AK$15)),IF(INDEX(Import.PLE,Detalhamento!$E240,Detalhamento!AK$15)&lt;=mediçao,OFFSET(Import.PLQ,$A240-1,AK$15-1,1,1),0),0),PLE!$AA$28*OFFSET(Import.PLQ,$A240-1,AK$15-1,1,1)),IF($E240&lt;&gt;1,IF(ISNUMBER(INDEX(Import.PLE,Detalhamento!$E240,Detalhamento!AK$15)),IF(INDEX(Import.PLE,Detalhamento!$E240,Detalhamento!AK$15)&lt;=mediçao,0,OFFSET(Import.PLQ,$A240-1,AK$15-1,1,1)),OFFSET(Import.PLQ,$A240-1,AK$15-1,1,1)),(1-PLE!$AA$28)*OFFSET(Import.PLQ,$A240-1,AK$15-1,1,1))))</f>
        <v>0</v>
      </c>
      <c r="AL240" s="144">
        <f ca="1">IF(AL$13="",0,CHOOSE(Detalhamento.OpçãoServiços,OFFSET(Import.PLQ,$A240-1,AL$15-1,1,1),IF($E240&lt;&gt;1,IF(ISNUMBER(INDEX(Import.PLE,Detalhamento!$E240,Detalhamento!AL$15)),IF(INDEX(Import.PLE,Detalhamento!$E240,Detalhamento!AL$15)&lt;=mediçao,OFFSET(Import.PLQ,$A240-1,AL$15-1,1,1),0),0),PLE!$AA$28*OFFSET(Import.PLQ,$A240-1,AL$15-1,1,1)),IF($E240&lt;&gt;1,IF(ISNUMBER(INDEX(Import.PLE,Detalhamento!$E240,Detalhamento!AL$15)),IF(INDEX(Import.PLE,Detalhamento!$E240,Detalhamento!AL$15)&lt;=mediçao,0,OFFSET(Import.PLQ,$A240-1,AL$15-1,1,1)),OFFSET(Import.PLQ,$A240-1,AL$15-1,1,1)),(1-PLE!$AA$28)*OFFSET(Import.PLQ,$A240-1,AL$15-1,1,1))))</f>
        <v>0</v>
      </c>
      <c r="AM240" s="144">
        <f ca="1">IF(AM$13="",0,CHOOSE(Detalhamento.OpçãoServiços,OFFSET(Import.PLQ,$A240-1,AM$15-1,1,1),IF($E240&lt;&gt;1,IF(ISNUMBER(INDEX(Import.PLE,Detalhamento!$E240,Detalhamento!AM$15)),IF(INDEX(Import.PLE,Detalhamento!$E240,Detalhamento!AM$15)&lt;=mediçao,OFFSET(Import.PLQ,$A240-1,AM$15-1,1,1),0),0),PLE!$AA$28*OFFSET(Import.PLQ,$A240-1,AM$15-1,1,1)),IF($E240&lt;&gt;1,IF(ISNUMBER(INDEX(Import.PLE,Detalhamento!$E240,Detalhamento!AM$15)),IF(INDEX(Import.PLE,Detalhamento!$E240,Detalhamento!AM$15)&lt;=mediçao,0,OFFSET(Import.PLQ,$A240-1,AM$15-1,1,1)),OFFSET(Import.PLQ,$A240-1,AM$15-1,1,1)),(1-PLE!$AA$28)*OFFSET(Import.PLQ,$A240-1,AM$15-1,1,1))))</f>
        <v>0</v>
      </c>
      <c r="AN240" s="144">
        <f ca="1">IF(AN$13="",0,CHOOSE(Detalhamento.OpçãoServiços,OFFSET(Import.PLQ,$A240-1,AN$15-1,1,1),IF($E240&lt;&gt;1,IF(ISNUMBER(INDEX(Import.PLE,Detalhamento!$E240,Detalhamento!AN$15)),IF(INDEX(Import.PLE,Detalhamento!$E240,Detalhamento!AN$15)&lt;=mediçao,OFFSET(Import.PLQ,$A240-1,AN$15-1,1,1),0),0),PLE!$AA$28*OFFSET(Import.PLQ,$A240-1,AN$15-1,1,1)),IF($E240&lt;&gt;1,IF(ISNUMBER(INDEX(Import.PLE,Detalhamento!$E240,Detalhamento!AN$15)),IF(INDEX(Import.PLE,Detalhamento!$E240,Detalhamento!AN$15)&lt;=mediçao,0,OFFSET(Import.PLQ,$A240-1,AN$15-1,1,1)),OFFSET(Import.PLQ,$A240-1,AN$15-1,1,1)),(1-PLE!$AA$28)*OFFSET(Import.PLQ,$A240-1,AN$15-1,1,1))))</f>
        <v>0</v>
      </c>
      <c r="AO240" s="144">
        <f ca="1">IF(AO$13="",0,CHOOSE(Detalhamento.OpçãoServiços,OFFSET(Import.PLQ,$A240-1,AO$15-1,1,1),IF($E240&lt;&gt;1,IF(ISNUMBER(INDEX(Import.PLE,Detalhamento!$E240,Detalhamento!AO$15)),IF(INDEX(Import.PLE,Detalhamento!$E240,Detalhamento!AO$15)&lt;=mediçao,OFFSET(Import.PLQ,$A240-1,AO$15-1,1,1),0),0),PLE!$AA$28*OFFSET(Import.PLQ,$A240-1,AO$15-1,1,1)),IF($E240&lt;&gt;1,IF(ISNUMBER(INDEX(Import.PLE,Detalhamento!$E240,Detalhamento!AO$15)),IF(INDEX(Import.PLE,Detalhamento!$E240,Detalhamento!AO$15)&lt;=mediçao,0,OFFSET(Import.PLQ,$A240-1,AO$15-1,1,1)),OFFSET(Import.PLQ,$A240-1,AO$15-1,1,1)),(1-PLE!$AA$28)*OFFSET(Import.PLQ,$A240-1,AO$15-1,1,1))))</f>
        <v>0</v>
      </c>
      <c r="AP240" s="144">
        <f ca="1">IF(AP$13="",0,CHOOSE(Detalhamento.OpçãoServiços,OFFSET(Import.PLQ,$A240-1,AP$15-1,1,1),IF($E240&lt;&gt;1,IF(ISNUMBER(INDEX(Import.PLE,Detalhamento!$E240,Detalhamento!AP$15)),IF(INDEX(Import.PLE,Detalhamento!$E240,Detalhamento!AP$15)&lt;=mediçao,OFFSET(Import.PLQ,$A240-1,AP$15-1,1,1),0),0),PLE!$AA$28*OFFSET(Import.PLQ,$A240-1,AP$15-1,1,1)),IF($E240&lt;&gt;1,IF(ISNUMBER(INDEX(Import.PLE,Detalhamento!$E240,Detalhamento!AP$15)),IF(INDEX(Import.PLE,Detalhamento!$E240,Detalhamento!AP$15)&lt;=mediçao,0,OFFSET(Import.PLQ,$A240-1,AP$15-1,1,1)),OFFSET(Import.PLQ,$A240-1,AP$15-1,1,1)),(1-PLE!$AA$28)*OFFSET(Import.PLQ,$A240-1,AP$15-1,1,1))))</f>
        <v>0</v>
      </c>
      <c r="AQ240" s="144">
        <f ca="1">IF(AQ$13="",0,CHOOSE(Detalhamento.OpçãoServiços,OFFSET(Import.PLQ,$A240-1,AQ$15-1,1,1),IF($E240&lt;&gt;1,IF(ISNUMBER(INDEX(Import.PLE,Detalhamento!$E240,Detalhamento!AQ$15)),IF(INDEX(Import.PLE,Detalhamento!$E240,Detalhamento!AQ$15)&lt;=mediçao,OFFSET(Import.PLQ,$A240-1,AQ$15-1,1,1),0),0),PLE!$AA$28*OFFSET(Import.PLQ,$A240-1,AQ$15-1,1,1)),IF($E240&lt;&gt;1,IF(ISNUMBER(INDEX(Import.PLE,Detalhamento!$E240,Detalhamento!AQ$15)),IF(INDEX(Import.PLE,Detalhamento!$E240,Detalhamento!AQ$15)&lt;=mediçao,0,OFFSET(Import.PLQ,$A240-1,AQ$15-1,1,1)),OFFSET(Import.PLQ,$A240-1,AQ$15-1,1,1)),(1-PLE!$AA$28)*OFFSET(Import.PLQ,$A240-1,AQ$15-1,1,1))))</f>
        <v>0</v>
      </c>
      <c r="AR240" s="144">
        <f ca="1">IF(AR$13="",0,CHOOSE(Detalhamento.OpçãoServiços,OFFSET(Import.PLQ,$A240-1,AR$15-1,1,1),IF($E240&lt;&gt;1,IF(ISNUMBER(INDEX(Import.PLE,Detalhamento!$E240,Detalhamento!AR$15)),IF(INDEX(Import.PLE,Detalhamento!$E240,Detalhamento!AR$15)&lt;=mediçao,OFFSET(Import.PLQ,$A240-1,AR$15-1,1,1),0),0),PLE!$AA$28*OFFSET(Import.PLQ,$A240-1,AR$15-1,1,1)),IF($E240&lt;&gt;1,IF(ISNUMBER(INDEX(Import.PLE,Detalhamento!$E240,Detalhamento!AR$15)),IF(INDEX(Import.PLE,Detalhamento!$E240,Detalhamento!AR$15)&lt;=mediçao,0,OFFSET(Import.PLQ,$A240-1,AR$15-1,1,1)),OFFSET(Import.PLQ,$A240-1,AR$15-1,1,1)),(1-PLE!$AA$28)*OFFSET(Import.PLQ,$A240-1,AR$15-1,1,1))))</f>
        <v>0</v>
      </c>
      <c r="AS240" s="144">
        <f ca="1">IF(AS$13="",0,CHOOSE(Detalhamento.OpçãoServiços,OFFSET(Import.PLQ,$A240-1,AS$15-1,1,1),IF($E240&lt;&gt;1,IF(ISNUMBER(INDEX(Import.PLE,Detalhamento!$E240,Detalhamento!AS$15)),IF(INDEX(Import.PLE,Detalhamento!$E240,Detalhamento!AS$15)&lt;=mediçao,OFFSET(Import.PLQ,$A240-1,AS$15-1,1,1),0),0),PLE!$AA$28*OFFSET(Import.PLQ,$A240-1,AS$15-1,1,1)),IF($E240&lt;&gt;1,IF(ISNUMBER(INDEX(Import.PLE,Detalhamento!$E240,Detalhamento!AS$15)),IF(INDEX(Import.PLE,Detalhamento!$E240,Detalhamento!AS$15)&lt;=mediçao,0,OFFSET(Import.PLQ,$A240-1,AS$15-1,1,1)),OFFSET(Import.PLQ,$A240-1,AS$15-1,1,1)),(1-PLE!$AA$28)*OFFSET(Import.PLQ,$A240-1,AS$15-1,1,1))))</f>
        <v>0</v>
      </c>
      <c r="AT240" s="144">
        <f ca="1">IF(AT$13="",0,CHOOSE(Detalhamento.OpçãoServiços,OFFSET(Import.PLQ,$A240-1,AT$15-1,1,1),IF($E240&lt;&gt;1,IF(ISNUMBER(INDEX(Import.PLE,Detalhamento!$E240,Detalhamento!AT$15)),IF(INDEX(Import.PLE,Detalhamento!$E240,Detalhamento!AT$15)&lt;=mediçao,OFFSET(Import.PLQ,$A240-1,AT$15-1,1,1),0),0),PLE!$AA$28*OFFSET(Import.PLQ,$A240-1,AT$15-1,1,1)),IF($E240&lt;&gt;1,IF(ISNUMBER(INDEX(Import.PLE,Detalhamento!$E240,Detalhamento!AT$15)),IF(INDEX(Import.PLE,Detalhamento!$E240,Detalhamento!AT$15)&lt;=mediçao,0,OFFSET(Import.PLQ,$A240-1,AT$15-1,1,1)),OFFSET(Import.PLQ,$A240-1,AT$15-1,1,1)),(1-PLE!$AA$28)*OFFSET(Import.PLQ,$A240-1,AT$15-1,1,1))))</f>
        <v>0</v>
      </c>
      <c r="AU240" s="144">
        <f ca="1">IF(AU$13="",0,CHOOSE(Detalhamento.OpçãoServiços,OFFSET(Import.PLQ,$A240-1,AU$15-1,1,1),IF($E240&lt;&gt;1,IF(ISNUMBER(INDEX(Import.PLE,Detalhamento!$E240,Detalhamento!AU$15)),IF(INDEX(Import.PLE,Detalhamento!$E240,Detalhamento!AU$15)&lt;=mediçao,OFFSET(Import.PLQ,$A240-1,AU$15-1,1,1),0),0),PLE!$AA$28*OFFSET(Import.PLQ,$A240-1,AU$15-1,1,1)),IF($E240&lt;&gt;1,IF(ISNUMBER(INDEX(Import.PLE,Detalhamento!$E240,Detalhamento!AU$15)),IF(INDEX(Import.PLE,Detalhamento!$E240,Detalhamento!AU$15)&lt;=mediçao,0,OFFSET(Import.PLQ,$A240-1,AU$15-1,1,1)),OFFSET(Import.PLQ,$A240-1,AU$15-1,1,1)),(1-PLE!$AA$28)*OFFSET(Import.PLQ,$A240-1,AU$15-1,1,1))))</f>
        <v>0</v>
      </c>
      <c r="AV240" s="144">
        <f ca="1">IF(AV$13="",0,CHOOSE(Detalhamento.OpçãoServiços,OFFSET(Import.PLQ,$A240-1,AV$15-1,1,1),IF($E240&lt;&gt;1,IF(ISNUMBER(INDEX(Import.PLE,Detalhamento!$E240,Detalhamento!AV$15)),IF(INDEX(Import.PLE,Detalhamento!$E240,Detalhamento!AV$15)&lt;=mediçao,OFFSET(Import.PLQ,$A240-1,AV$15-1,1,1),0),0),PLE!$AA$28*OFFSET(Import.PLQ,$A240-1,AV$15-1,1,1)),IF($E240&lt;&gt;1,IF(ISNUMBER(INDEX(Import.PLE,Detalhamento!$E240,Detalhamento!AV$15)),IF(INDEX(Import.PLE,Detalhamento!$E240,Detalhamento!AV$15)&lt;=mediçao,0,OFFSET(Import.PLQ,$A240-1,AV$15-1,1,1)),OFFSET(Import.PLQ,$A240-1,AV$15-1,1,1)),(1-PLE!$AA$28)*OFFSET(Import.PLQ,$A240-1,AV$15-1,1,1))))</f>
        <v>0</v>
      </c>
      <c r="AW240" s="144">
        <f ca="1">IF(AW$13="",0,CHOOSE(Detalhamento.OpçãoServiços,OFFSET(Import.PLQ,$A240-1,AW$15-1,1,1),IF($E240&lt;&gt;1,IF(ISNUMBER(INDEX(Import.PLE,Detalhamento!$E240,Detalhamento!AW$15)),IF(INDEX(Import.PLE,Detalhamento!$E240,Detalhamento!AW$15)&lt;=mediçao,OFFSET(Import.PLQ,$A240-1,AW$15-1,1,1),0),0),PLE!$AA$28*OFFSET(Import.PLQ,$A240-1,AW$15-1,1,1)),IF($E240&lt;&gt;1,IF(ISNUMBER(INDEX(Import.PLE,Detalhamento!$E240,Detalhamento!AW$15)),IF(INDEX(Import.PLE,Detalhamento!$E240,Detalhamento!AW$15)&lt;=mediçao,0,OFFSET(Import.PLQ,$A240-1,AW$15-1,1,1)),OFFSET(Import.PLQ,$A240-1,AW$15-1,1,1)),(1-PLE!$AA$28)*OFFSET(Import.PLQ,$A240-1,AW$15-1,1,1))))</f>
        <v>0</v>
      </c>
      <c r="AX240" s="144">
        <f ca="1">IF(AX$13="",0,CHOOSE(Detalhamento.OpçãoServiços,OFFSET(Import.PLQ,$A240-1,AX$15-1,1,1),IF($E240&lt;&gt;1,IF(ISNUMBER(INDEX(Import.PLE,Detalhamento!$E240,Detalhamento!AX$15)),IF(INDEX(Import.PLE,Detalhamento!$E240,Detalhamento!AX$15)&lt;=mediçao,OFFSET(Import.PLQ,$A240-1,AX$15-1,1,1),0),0),PLE!$AA$28*OFFSET(Import.PLQ,$A240-1,AX$15-1,1,1)),IF($E240&lt;&gt;1,IF(ISNUMBER(INDEX(Import.PLE,Detalhamento!$E240,Detalhamento!AX$15)),IF(INDEX(Import.PLE,Detalhamento!$E240,Detalhamento!AX$15)&lt;=mediçao,0,OFFSET(Import.PLQ,$A240-1,AX$15-1,1,1)),OFFSET(Import.PLQ,$A240-1,AX$15-1,1,1)),(1-PLE!$AA$28)*OFFSET(Import.PLQ,$A240-1,AX$15-1,1,1))))</f>
        <v>0</v>
      </c>
      <c r="AY240" s="144">
        <f ca="1">IF(AY$13="",0,CHOOSE(Detalhamento.OpçãoServiços,OFFSET(Import.PLQ,$A240-1,AY$15-1,1,1),IF($E240&lt;&gt;1,IF(ISNUMBER(INDEX(Import.PLE,Detalhamento!$E240,Detalhamento!AY$15)),IF(INDEX(Import.PLE,Detalhamento!$E240,Detalhamento!AY$15)&lt;=mediçao,OFFSET(Import.PLQ,$A240-1,AY$15-1,1,1),0),0),PLE!$AA$28*OFFSET(Import.PLQ,$A240-1,AY$15-1,1,1)),IF($E240&lt;&gt;1,IF(ISNUMBER(INDEX(Import.PLE,Detalhamento!$E240,Detalhamento!AY$15)),IF(INDEX(Import.PLE,Detalhamento!$E240,Detalhamento!AY$15)&lt;=mediçao,0,OFFSET(Import.PLQ,$A240-1,AY$15-1,1,1)),OFFSET(Import.PLQ,$A240-1,AY$15-1,1,1)),(1-PLE!$AA$28)*OFFSET(Import.PLQ,$A240-1,AY$15-1,1,1))))</f>
        <v>0</v>
      </c>
      <c r="AZ240" s="144">
        <f ca="1">IF(AZ$13="",0,CHOOSE(Detalhamento.OpçãoServiços,OFFSET(Import.PLQ,$A240-1,AZ$15-1,1,1),IF($E240&lt;&gt;1,IF(ISNUMBER(INDEX(Import.PLE,Detalhamento!$E240,Detalhamento!AZ$15)),IF(INDEX(Import.PLE,Detalhamento!$E240,Detalhamento!AZ$15)&lt;=mediçao,OFFSET(Import.PLQ,$A240-1,AZ$15-1,1,1),0),0),PLE!$AA$28*OFFSET(Import.PLQ,$A240-1,AZ$15-1,1,1)),IF($E240&lt;&gt;1,IF(ISNUMBER(INDEX(Import.PLE,Detalhamento!$E240,Detalhamento!AZ$15)),IF(INDEX(Import.PLE,Detalhamento!$E240,Detalhamento!AZ$15)&lt;=mediçao,0,OFFSET(Import.PLQ,$A240-1,AZ$15-1,1,1)),OFFSET(Import.PLQ,$A240-1,AZ$15-1,1,1)),(1-PLE!$AA$28)*OFFSET(Import.PLQ,$A240-1,AZ$15-1,1,1))))</f>
        <v>0</v>
      </c>
      <c r="BA240" s="144">
        <f ca="1">IF(BA$13="",0,CHOOSE(Detalhamento.OpçãoServiços,OFFSET(Import.PLQ,$A240-1,BA$15-1,1,1),IF($E240&lt;&gt;1,IF(ISNUMBER(INDEX(Import.PLE,Detalhamento!$E240,Detalhamento!BA$15)),IF(INDEX(Import.PLE,Detalhamento!$E240,Detalhamento!BA$15)&lt;=mediçao,OFFSET(Import.PLQ,$A240-1,BA$15-1,1,1),0),0),PLE!$AA$28*OFFSET(Import.PLQ,$A240-1,BA$15-1,1,1)),IF($E240&lt;&gt;1,IF(ISNUMBER(INDEX(Import.PLE,Detalhamento!$E240,Detalhamento!BA$15)),IF(INDEX(Import.PLE,Detalhamento!$E240,Detalhamento!BA$15)&lt;=mediçao,0,OFFSET(Import.PLQ,$A240-1,BA$15-1,1,1)),OFFSET(Import.PLQ,$A240-1,BA$15-1,1,1)),(1-PLE!$AA$28)*OFFSET(Import.PLQ,$A240-1,BA$15-1,1,1))))</f>
        <v>0</v>
      </c>
      <c r="BB240" s="144">
        <f ca="1">IF(BB$13="",0,CHOOSE(Detalhamento.OpçãoServiços,OFFSET(Import.PLQ,$A240-1,BB$15-1,1,1),IF($E240&lt;&gt;1,IF(ISNUMBER(INDEX(Import.PLE,Detalhamento!$E240,Detalhamento!BB$15)),IF(INDEX(Import.PLE,Detalhamento!$E240,Detalhamento!BB$15)&lt;=mediçao,OFFSET(Import.PLQ,$A240-1,BB$15-1,1,1),0),0),PLE!$AA$28*OFFSET(Import.PLQ,$A240-1,BB$15-1,1,1)),IF($E240&lt;&gt;1,IF(ISNUMBER(INDEX(Import.PLE,Detalhamento!$E240,Detalhamento!BB$15)),IF(INDEX(Import.PLE,Detalhamento!$E240,Detalhamento!BB$15)&lt;=mediçao,0,OFFSET(Import.PLQ,$A240-1,BB$15-1,1,1)),OFFSET(Import.PLQ,$A240-1,BB$15-1,1,1)),(1-PLE!$AA$28)*OFFSET(Import.PLQ,$A240-1,BB$15-1,1,1))))</f>
        <v>0</v>
      </c>
      <c r="BC240" s="144">
        <f ca="1">IF(BC$13="",0,CHOOSE(Detalhamento.OpçãoServiços,OFFSET(Import.PLQ,$A240-1,BC$15-1,1,1),IF($E240&lt;&gt;1,IF(ISNUMBER(INDEX(Import.PLE,Detalhamento!$E240,Detalhamento!BC$15)),IF(INDEX(Import.PLE,Detalhamento!$E240,Detalhamento!BC$15)&lt;=mediçao,OFFSET(Import.PLQ,$A240-1,BC$15-1,1,1),0),0),PLE!$AA$28*OFFSET(Import.PLQ,$A240-1,BC$15-1,1,1)),IF($E240&lt;&gt;1,IF(ISNUMBER(INDEX(Import.PLE,Detalhamento!$E240,Detalhamento!BC$15)),IF(INDEX(Import.PLE,Detalhamento!$E240,Detalhamento!BC$15)&lt;=mediçao,0,OFFSET(Import.PLQ,$A240-1,BC$15-1,1,1)),OFFSET(Import.PLQ,$A240-1,BC$15-1,1,1)),(1-PLE!$AA$28)*OFFSET(Import.PLQ,$A240-1,BC$15-1,1,1))))</f>
        <v>0</v>
      </c>
      <c r="BD240" s="144">
        <f ca="1">IF(BD$13="",0,CHOOSE(Detalhamento.OpçãoServiços,OFFSET(Import.PLQ,$A240-1,BD$15-1,1,1),IF($E240&lt;&gt;1,IF(ISNUMBER(INDEX(Import.PLE,Detalhamento!$E240,Detalhamento!BD$15)),IF(INDEX(Import.PLE,Detalhamento!$E240,Detalhamento!BD$15)&lt;=mediçao,OFFSET(Import.PLQ,$A240-1,BD$15-1,1,1),0),0),PLE!$AA$28*OFFSET(Import.PLQ,$A240-1,BD$15-1,1,1)),IF($E240&lt;&gt;1,IF(ISNUMBER(INDEX(Import.PLE,Detalhamento!$E240,Detalhamento!BD$15)),IF(INDEX(Import.PLE,Detalhamento!$E240,Detalhamento!BD$15)&lt;=mediçao,0,OFFSET(Import.PLQ,$A240-1,BD$15-1,1,1)),OFFSET(Import.PLQ,$A240-1,BD$15-1,1,1)),(1-PLE!$AA$28)*OFFSET(Import.PLQ,$A240-1,BD$15-1,1,1))))</f>
        <v>0</v>
      </c>
      <c r="BE240" s="144">
        <f ca="1">IF(BE$13="",0,CHOOSE(Detalhamento.OpçãoServiços,OFFSET(Import.PLQ,$A240-1,BE$15-1,1,1),IF($E240&lt;&gt;1,IF(ISNUMBER(INDEX(Import.PLE,Detalhamento!$E240,Detalhamento!BE$15)),IF(INDEX(Import.PLE,Detalhamento!$E240,Detalhamento!BE$15)&lt;=mediçao,OFFSET(Import.PLQ,$A240-1,BE$15-1,1,1),0),0),PLE!$AA$28*OFFSET(Import.PLQ,$A240-1,BE$15-1,1,1)),IF($E240&lt;&gt;1,IF(ISNUMBER(INDEX(Import.PLE,Detalhamento!$E240,Detalhamento!BE$15)),IF(INDEX(Import.PLE,Detalhamento!$E240,Detalhamento!BE$15)&lt;=mediçao,0,OFFSET(Import.PLQ,$A240-1,BE$15-1,1,1)),OFFSET(Import.PLQ,$A240-1,BE$15-1,1,1)),(1-PLE!$AA$28)*OFFSET(Import.PLQ,$A240-1,BE$15-1,1,1))))</f>
        <v>0</v>
      </c>
      <c r="BF240" s="144">
        <f ca="1">IF(BF$13="",0,CHOOSE(Detalhamento.OpçãoServiços,OFFSET(Import.PLQ,$A240-1,BF$15-1,1,1),IF($E240&lt;&gt;1,IF(ISNUMBER(INDEX(Import.PLE,Detalhamento!$E240,Detalhamento!BF$15)),IF(INDEX(Import.PLE,Detalhamento!$E240,Detalhamento!BF$15)&lt;=mediçao,OFFSET(Import.PLQ,$A240-1,BF$15-1,1,1),0),0),PLE!$AA$28*OFFSET(Import.PLQ,$A240-1,BF$15-1,1,1)),IF($E240&lt;&gt;1,IF(ISNUMBER(INDEX(Import.PLE,Detalhamento!$E240,Detalhamento!BF$15)),IF(INDEX(Import.PLE,Detalhamento!$E240,Detalhamento!BF$15)&lt;=mediçao,0,OFFSET(Import.PLQ,$A240-1,BF$15-1,1,1)),OFFSET(Import.PLQ,$A240-1,BF$15-1,1,1)),(1-PLE!$AA$28)*OFFSET(Import.PLQ,$A240-1,BF$15-1,1,1))))</f>
        <v>0</v>
      </c>
      <c r="BG240" s="144">
        <f ca="1">IF(BG$13="",0,CHOOSE(Detalhamento.OpçãoServiços,OFFSET(Import.PLQ,$A240-1,BG$15-1,1,1),IF($E240&lt;&gt;1,IF(ISNUMBER(INDEX(Import.PLE,Detalhamento!$E240,Detalhamento!BG$15)),IF(INDEX(Import.PLE,Detalhamento!$E240,Detalhamento!BG$15)&lt;=mediçao,OFFSET(Import.PLQ,$A240-1,BG$15-1,1,1),0),0),PLE!$AA$28*OFFSET(Import.PLQ,$A240-1,BG$15-1,1,1)),IF($E240&lt;&gt;1,IF(ISNUMBER(INDEX(Import.PLE,Detalhamento!$E240,Detalhamento!BG$15)),IF(INDEX(Import.PLE,Detalhamento!$E240,Detalhamento!BG$15)&lt;=mediçao,0,OFFSET(Import.PLQ,$A240-1,BG$15-1,1,1)),OFFSET(Import.PLQ,$A240-1,BG$15-1,1,1)),(1-PLE!$AA$28)*OFFSET(Import.PLQ,$A240-1,BG$15-1,1,1))))</f>
        <v>0</v>
      </c>
      <c r="BH240" s="144">
        <f ca="1">IF(BH$13="",0,CHOOSE(Detalhamento.OpçãoServiços,OFFSET(Import.PLQ,$A240-1,BH$15-1,1,1),IF($E240&lt;&gt;1,IF(ISNUMBER(INDEX(Import.PLE,Detalhamento!$E240,Detalhamento!BH$15)),IF(INDEX(Import.PLE,Detalhamento!$E240,Detalhamento!BH$15)&lt;=mediçao,OFFSET(Import.PLQ,$A240-1,BH$15-1,1,1),0),0),PLE!$AA$28*OFFSET(Import.PLQ,$A240-1,BH$15-1,1,1)),IF($E240&lt;&gt;1,IF(ISNUMBER(INDEX(Import.PLE,Detalhamento!$E240,Detalhamento!BH$15)),IF(INDEX(Import.PLE,Detalhamento!$E240,Detalhamento!BH$15)&lt;=mediçao,0,OFFSET(Import.PLQ,$A240-1,BH$15-1,1,1)),OFFSET(Import.PLQ,$A240-1,BH$15-1,1,1)),(1-PLE!$AA$28)*OFFSET(Import.PLQ,$A240-1,BH$15-1,1,1))))</f>
        <v>0</v>
      </c>
      <c r="BI240" s="144">
        <f ca="1">IF(BI$13="",0,CHOOSE(Detalhamento.OpçãoServiços,OFFSET(Import.PLQ,$A240-1,BI$15-1,1,1),IF($E240&lt;&gt;1,IF(ISNUMBER(INDEX(Import.PLE,Detalhamento!$E240,Detalhamento!BI$15)),IF(INDEX(Import.PLE,Detalhamento!$E240,Detalhamento!BI$15)&lt;=mediçao,OFFSET(Import.PLQ,$A240-1,BI$15-1,1,1),0),0),PLE!$AA$28*OFFSET(Import.PLQ,$A240-1,BI$15-1,1,1)),IF($E240&lt;&gt;1,IF(ISNUMBER(INDEX(Import.PLE,Detalhamento!$E240,Detalhamento!BI$15)),IF(INDEX(Import.PLE,Detalhamento!$E240,Detalhamento!BI$15)&lt;=mediçao,0,OFFSET(Import.PLQ,$A240-1,BI$15-1,1,1)),OFFSET(Import.PLQ,$A240-1,BI$15-1,1,1)),(1-PLE!$AA$28)*OFFSET(Import.PLQ,$A240-1,BI$15-1,1,1))))</f>
        <v>0</v>
      </c>
    </row>
    <row r="241" spans="1:61" ht="20" x14ac:dyDescent="0.2">
      <c r="A241" s="155">
        <v>195</v>
      </c>
      <c r="B241" s="21" t="str">
        <f t="shared" ca="1" si="33"/>
        <v>Serviço</v>
      </c>
      <c r="E241" s="153">
        <f t="shared" ca="1" si="34"/>
        <v>27</v>
      </c>
      <c r="F241" s="154">
        <f t="shared" ca="1" si="35"/>
        <v>270195</v>
      </c>
      <c r="G241" s="154" t="str">
        <f t="shared" ca="1" si="39"/>
        <v>2.9.1.11</v>
      </c>
      <c r="H241" s="182" t="str">
        <f t="shared" ca="1" si="39"/>
        <v>TUBO, PVC, SOLDÁVEL, DN 40MM, INSTALADO EM PRUMADA DE ÁGUA - FORNECIMENTO E INSTALAÇÃO. AF_12/2014</v>
      </c>
      <c r="I241" s="37" t="str">
        <f t="shared" ca="1" si="36"/>
        <v>M</v>
      </c>
      <c r="J241" s="144">
        <f t="shared" ca="1" si="37"/>
        <v>5.64</v>
      </c>
      <c r="K241" s="67"/>
      <c r="L241" s="144">
        <f ca="1">IF(L$13="",0,CHOOSE(Detalhamento.OpçãoServiços,OFFSET(Import.PLQ,$A241-1,L$15-1,1,1),IF($E241&lt;&gt;1,IF(ISNUMBER(INDEX(Import.PLE,Detalhamento!$E241,Detalhamento!L$15)),IF(INDEX(Import.PLE,Detalhamento!$E241,Detalhamento!L$15)&lt;=mediçao,OFFSET(Import.PLQ,$A241-1,L$15-1,1,1),0),0),PLE!$AA$28*OFFSET(Import.PLQ,$A241-1,L$15-1,1,1)),IF($E241&lt;&gt;1,IF(ISNUMBER(INDEX(Import.PLE,Detalhamento!$E241,Detalhamento!L$15)),IF(INDEX(Import.PLE,Detalhamento!$E241,Detalhamento!L$15)&lt;=mediçao,0,OFFSET(Import.PLQ,$A241-1,L$15-1,1,1)),OFFSET(Import.PLQ,$A241-1,L$15-1,1,1)),(1-PLE!$AA$28)*OFFSET(Import.PLQ,$A241-1,L$15-1,1,1))))</f>
        <v>5.64</v>
      </c>
      <c r="M241" s="144">
        <f ca="1">IF(M$13="",0,CHOOSE(Detalhamento.OpçãoServiços,OFFSET(Import.PLQ,$A241-1,M$15-1,1,1),IF($E241&lt;&gt;1,IF(ISNUMBER(INDEX(Import.PLE,Detalhamento!$E241,Detalhamento!M$15)),IF(INDEX(Import.PLE,Detalhamento!$E241,Detalhamento!M$15)&lt;=mediçao,OFFSET(Import.PLQ,$A241-1,M$15-1,1,1),0),0),PLE!$AA$28*OFFSET(Import.PLQ,$A241-1,M$15-1,1,1)),IF($E241&lt;&gt;1,IF(ISNUMBER(INDEX(Import.PLE,Detalhamento!$E241,Detalhamento!M$15)),IF(INDEX(Import.PLE,Detalhamento!$E241,Detalhamento!M$15)&lt;=mediçao,0,OFFSET(Import.PLQ,$A241-1,M$15-1,1,1)),OFFSET(Import.PLQ,$A241-1,M$15-1,1,1)),(1-PLE!$AA$28)*OFFSET(Import.PLQ,$A241-1,M$15-1,1,1))))</f>
        <v>0</v>
      </c>
      <c r="N241" s="144">
        <f ca="1">IF(N$13="",0,CHOOSE(Detalhamento.OpçãoServiços,OFFSET(Import.PLQ,$A241-1,N$15-1,1,1),IF($E241&lt;&gt;1,IF(ISNUMBER(INDEX(Import.PLE,Detalhamento!$E241,Detalhamento!N$15)),IF(INDEX(Import.PLE,Detalhamento!$E241,Detalhamento!N$15)&lt;=mediçao,OFFSET(Import.PLQ,$A241-1,N$15-1,1,1),0),0),PLE!$AA$28*OFFSET(Import.PLQ,$A241-1,N$15-1,1,1)),IF($E241&lt;&gt;1,IF(ISNUMBER(INDEX(Import.PLE,Detalhamento!$E241,Detalhamento!N$15)),IF(INDEX(Import.PLE,Detalhamento!$E241,Detalhamento!N$15)&lt;=mediçao,0,OFFSET(Import.PLQ,$A241-1,N$15-1,1,1)),OFFSET(Import.PLQ,$A241-1,N$15-1,1,1)),(1-PLE!$AA$28)*OFFSET(Import.PLQ,$A241-1,N$15-1,1,1))))</f>
        <v>0</v>
      </c>
      <c r="O241" s="144">
        <f ca="1">IF(O$13="",0,CHOOSE(Detalhamento.OpçãoServiços,OFFSET(Import.PLQ,$A241-1,O$15-1,1,1),IF($E241&lt;&gt;1,IF(ISNUMBER(INDEX(Import.PLE,Detalhamento!$E241,Detalhamento!O$15)),IF(INDEX(Import.PLE,Detalhamento!$E241,Detalhamento!O$15)&lt;=mediçao,OFFSET(Import.PLQ,$A241-1,O$15-1,1,1),0),0),PLE!$AA$28*OFFSET(Import.PLQ,$A241-1,O$15-1,1,1)),IF($E241&lt;&gt;1,IF(ISNUMBER(INDEX(Import.PLE,Detalhamento!$E241,Detalhamento!O$15)),IF(INDEX(Import.PLE,Detalhamento!$E241,Detalhamento!O$15)&lt;=mediçao,0,OFFSET(Import.PLQ,$A241-1,O$15-1,1,1)),OFFSET(Import.PLQ,$A241-1,O$15-1,1,1)),(1-PLE!$AA$28)*OFFSET(Import.PLQ,$A241-1,O$15-1,1,1))))</f>
        <v>0</v>
      </c>
      <c r="P241" s="144">
        <f ca="1">IF(P$13="",0,CHOOSE(Detalhamento.OpçãoServiços,OFFSET(Import.PLQ,$A241-1,P$15-1,1,1),IF($E241&lt;&gt;1,IF(ISNUMBER(INDEX(Import.PLE,Detalhamento!$E241,Detalhamento!P$15)),IF(INDEX(Import.PLE,Detalhamento!$E241,Detalhamento!P$15)&lt;=mediçao,OFFSET(Import.PLQ,$A241-1,P$15-1,1,1),0),0),PLE!$AA$28*OFFSET(Import.PLQ,$A241-1,P$15-1,1,1)),IF($E241&lt;&gt;1,IF(ISNUMBER(INDEX(Import.PLE,Detalhamento!$E241,Detalhamento!P$15)),IF(INDEX(Import.PLE,Detalhamento!$E241,Detalhamento!P$15)&lt;=mediçao,0,OFFSET(Import.PLQ,$A241-1,P$15-1,1,1)),OFFSET(Import.PLQ,$A241-1,P$15-1,1,1)),(1-PLE!$AA$28)*OFFSET(Import.PLQ,$A241-1,P$15-1,1,1))))</f>
        <v>0</v>
      </c>
      <c r="Q241" s="144">
        <f ca="1">IF(Q$13="",0,CHOOSE(Detalhamento.OpçãoServiços,OFFSET(Import.PLQ,$A241-1,Q$15-1,1,1),IF($E241&lt;&gt;1,IF(ISNUMBER(INDEX(Import.PLE,Detalhamento!$E241,Detalhamento!Q$15)),IF(INDEX(Import.PLE,Detalhamento!$E241,Detalhamento!Q$15)&lt;=mediçao,OFFSET(Import.PLQ,$A241-1,Q$15-1,1,1),0),0),PLE!$AA$28*OFFSET(Import.PLQ,$A241-1,Q$15-1,1,1)),IF($E241&lt;&gt;1,IF(ISNUMBER(INDEX(Import.PLE,Detalhamento!$E241,Detalhamento!Q$15)),IF(INDEX(Import.PLE,Detalhamento!$E241,Detalhamento!Q$15)&lt;=mediçao,0,OFFSET(Import.PLQ,$A241-1,Q$15-1,1,1)),OFFSET(Import.PLQ,$A241-1,Q$15-1,1,1)),(1-PLE!$AA$28)*OFFSET(Import.PLQ,$A241-1,Q$15-1,1,1))))</f>
        <v>0</v>
      </c>
      <c r="R241" s="144">
        <f ca="1">IF(R$13="",0,CHOOSE(Detalhamento.OpçãoServiços,OFFSET(Import.PLQ,$A241-1,R$15-1,1,1),IF($E241&lt;&gt;1,IF(ISNUMBER(INDEX(Import.PLE,Detalhamento!$E241,Detalhamento!R$15)),IF(INDEX(Import.PLE,Detalhamento!$E241,Detalhamento!R$15)&lt;=mediçao,OFFSET(Import.PLQ,$A241-1,R$15-1,1,1),0),0),PLE!$AA$28*OFFSET(Import.PLQ,$A241-1,R$15-1,1,1)),IF($E241&lt;&gt;1,IF(ISNUMBER(INDEX(Import.PLE,Detalhamento!$E241,Detalhamento!R$15)),IF(INDEX(Import.PLE,Detalhamento!$E241,Detalhamento!R$15)&lt;=mediçao,0,OFFSET(Import.PLQ,$A241-1,R$15-1,1,1)),OFFSET(Import.PLQ,$A241-1,R$15-1,1,1)),(1-PLE!$AA$28)*OFFSET(Import.PLQ,$A241-1,R$15-1,1,1))))</f>
        <v>0</v>
      </c>
      <c r="S241" s="144">
        <f ca="1">IF(S$13="",0,CHOOSE(Detalhamento.OpçãoServiços,OFFSET(Import.PLQ,$A241-1,S$15-1,1,1),IF($E241&lt;&gt;1,IF(ISNUMBER(INDEX(Import.PLE,Detalhamento!$E241,Detalhamento!S$15)),IF(INDEX(Import.PLE,Detalhamento!$E241,Detalhamento!S$15)&lt;=mediçao,OFFSET(Import.PLQ,$A241-1,S$15-1,1,1),0),0),PLE!$AA$28*OFFSET(Import.PLQ,$A241-1,S$15-1,1,1)),IF($E241&lt;&gt;1,IF(ISNUMBER(INDEX(Import.PLE,Detalhamento!$E241,Detalhamento!S$15)),IF(INDEX(Import.PLE,Detalhamento!$E241,Detalhamento!S$15)&lt;=mediçao,0,OFFSET(Import.PLQ,$A241-1,S$15-1,1,1)),OFFSET(Import.PLQ,$A241-1,S$15-1,1,1)),(1-PLE!$AA$28)*OFFSET(Import.PLQ,$A241-1,S$15-1,1,1))))</f>
        <v>0</v>
      </c>
      <c r="T241" s="144">
        <f ca="1">IF(T$13="",0,CHOOSE(Detalhamento.OpçãoServiços,OFFSET(Import.PLQ,$A241-1,T$15-1,1,1),IF($E241&lt;&gt;1,IF(ISNUMBER(INDEX(Import.PLE,Detalhamento!$E241,Detalhamento!T$15)),IF(INDEX(Import.PLE,Detalhamento!$E241,Detalhamento!T$15)&lt;=mediçao,OFFSET(Import.PLQ,$A241-1,T$15-1,1,1),0),0),PLE!$AA$28*OFFSET(Import.PLQ,$A241-1,T$15-1,1,1)),IF($E241&lt;&gt;1,IF(ISNUMBER(INDEX(Import.PLE,Detalhamento!$E241,Detalhamento!T$15)),IF(INDEX(Import.PLE,Detalhamento!$E241,Detalhamento!T$15)&lt;=mediçao,0,OFFSET(Import.PLQ,$A241-1,T$15-1,1,1)),OFFSET(Import.PLQ,$A241-1,T$15-1,1,1)),(1-PLE!$AA$28)*OFFSET(Import.PLQ,$A241-1,T$15-1,1,1))))</f>
        <v>0</v>
      </c>
      <c r="U241" s="144">
        <f ca="1">IF(U$13="",0,CHOOSE(Detalhamento.OpçãoServiços,OFFSET(Import.PLQ,$A241-1,U$15-1,1,1),IF($E241&lt;&gt;1,IF(ISNUMBER(INDEX(Import.PLE,Detalhamento!$E241,Detalhamento!U$15)),IF(INDEX(Import.PLE,Detalhamento!$E241,Detalhamento!U$15)&lt;=mediçao,OFFSET(Import.PLQ,$A241-1,U$15-1,1,1),0),0),PLE!$AA$28*OFFSET(Import.PLQ,$A241-1,U$15-1,1,1)),IF($E241&lt;&gt;1,IF(ISNUMBER(INDEX(Import.PLE,Detalhamento!$E241,Detalhamento!U$15)),IF(INDEX(Import.PLE,Detalhamento!$E241,Detalhamento!U$15)&lt;=mediçao,0,OFFSET(Import.PLQ,$A241-1,U$15-1,1,1)),OFFSET(Import.PLQ,$A241-1,U$15-1,1,1)),(1-PLE!$AA$28)*OFFSET(Import.PLQ,$A241-1,U$15-1,1,1))))</f>
        <v>0</v>
      </c>
      <c r="V241" s="144">
        <f ca="1">IF(V$13="",0,CHOOSE(Detalhamento.OpçãoServiços,OFFSET(Import.PLQ,$A241-1,V$15-1,1,1),IF($E241&lt;&gt;1,IF(ISNUMBER(INDEX(Import.PLE,Detalhamento!$E241,Detalhamento!V$15)),IF(INDEX(Import.PLE,Detalhamento!$E241,Detalhamento!V$15)&lt;=mediçao,OFFSET(Import.PLQ,$A241-1,V$15-1,1,1),0),0),PLE!$AA$28*OFFSET(Import.PLQ,$A241-1,V$15-1,1,1)),IF($E241&lt;&gt;1,IF(ISNUMBER(INDEX(Import.PLE,Detalhamento!$E241,Detalhamento!V$15)),IF(INDEX(Import.PLE,Detalhamento!$E241,Detalhamento!V$15)&lt;=mediçao,0,OFFSET(Import.PLQ,$A241-1,V$15-1,1,1)),OFFSET(Import.PLQ,$A241-1,V$15-1,1,1)),(1-PLE!$AA$28)*OFFSET(Import.PLQ,$A241-1,V$15-1,1,1))))</f>
        <v>0</v>
      </c>
      <c r="W241" s="144">
        <f ca="1">IF(W$13="",0,CHOOSE(Detalhamento.OpçãoServiços,OFFSET(Import.PLQ,$A241-1,W$15-1,1,1),IF($E241&lt;&gt;1,IF(ISNUMBER(INDEX(Import.PLE,Detalhamento!$E241,Detalhamento!W$15)),IF(INDEX(Import.PLE,Detalhamento!$E241,Detalhamento!W$15)&lt;=mediçao,OFFSET(Import.PLQ,$A241-1,W$15-1,1,1),0),0),PLE!$AA$28*OFFSET(Import.PLQ,$A241-1,W$15-1,1,1)),IF($E241&lt;&gt;1,IF(ISNUMBER(INDEX(Import.PLE,Detalhamento!$E241,Detalhamento!W$15)),IF(INDEX(Import.PLE,Detalhamento!$E241,Detalhamento!W$15)&lt;=mediçao,0,OFFSET(Import.PLQ,$A241-1,W$15-1,1,1)),OFFSET(Import.PLQ,$A241-1,W$15-1,1,1)),(1-PLE!$AA$28)*OFFSET(Import.PLQ,$A241-1,W$15-1,1,1))))</f>
        <v>0</v>
      </c>
      <c r="X241" s="144">
        <f ca="1">IF(X$13="",0,CHOOSE(Detalhamento.OpçãoServiços,OFFSET(Import.PLQ,$A241-1,X$15-1,1,1),IF($E241&lt;&gt;1,IF(ISNUMBER(INDEX(Import.PLE,Detalhamento!$E241,Detalhamento!X$15)),IF(INDEX(Import.PLE,Detalhamento!$E241,Detalhamento!X$15)&lt;=mediçao,OFFSET(Import.PLQ,$A241-1,X$15-1,1,1),0),0),PLE!$AA$28*OFFSET(Import.PLQ,$A241-1,X$15-1,1,1)),IF($E241&lt;&gt;1,IF(ISNUMBER(INDEX(Import.PLE,Detalhamento!$E241,Detalhamento!X$15)),IF(INDEX(Import.PLE,Detalhamento!$E241,Detalhamento!X$15)&lt;=mediçao,0,OFFSET(Import.PLQ,$A241-1,X$15-1,1,1)),OFFSET(Import.PLQ,$A241-1,X$15-1,1,1)),(1-PLE!$AA$28)*OFFSET(Import.PLQ,$A241-1,X$15-1,1,1))))</f>
        <v>0</v>
      </c>
      <c r="Y241" s="144">
        <f ca="1">IF(Y$13="",0,CHOOSE(Detalhamento.OpçãoServiços,OFFSET(Import.PLQ,$A241-1,Y$15-1,1,1),IF($E241&lt;&gt;1,IF(ISNUMBER(INDEX(Import.PLE,Detalhamento!$E241,Detalhamento!Y$15)),IF(INDEX(Import.PLE,Detalhamento!$E241,Detalhamento!Y$15)&lt;=mediçao,OFFSET(Import.PLQ,$A241-1,Y$15-1,1,1),0),0),PLE!$AA$28*OFFSET(Import.PLQ,$A241-1,Y$15-1,1,1)),IF($E241&lt;&gt;1,IF(ISNUMBER(INDEX(Import.PLE,Detalhamento!$E241,Detalhamento!Y$15)),IF(INDEX(Import.PLE,Detalhamento!$E241,Detalhamento!Y$15)&lt;=mediçao,0,OFFSET(Import.PLQ,$A241-1,Y$15-1,1,1)),OFFSET(Import.PLQ,$A241-1,Y$15-1,1,1)),(1-PLE!$AA$28)*OFFSET(Import.PLQ,$A241-1,Y$15-1,1,1))))</f>
        <v>0</v>
      </c>
      <c r="Z241" s="144">
        <f ca="1">IF(Z$13="",0,CHOOSE(Detalhamento.OpçãoServiços,OFFSET(Import.PLQ,$A241-1,Z$15-1,1,1),IF($E241&lt;&gt;1,IF(ISNUMBER(INDEX(Import.PLE,Detalhamento!$E241,Detalhamento!Z$15)),IF(INDEX(Import.PLE,Detalhamento!$E241,Detalhamento!Z$15)&lt;=mediçao,OFFSET(Import.PLQ,$A241-1,Z$15-1,1,1),0),0),PLE!$AA$28*OFFSET(Import.PLQ,$A241-1,Z$15-1,1,1)),IF($E241&lt;&gt;1,IF(ISNUMBER(INDEX(Import.PLE,Detalhamento!$E241,Detalhamento!Z$15)),IF(INDEX(Import.PLE,Detalhamento!$E241,Detalhamento!Z$15)&lt;=mediçao,0,OFFSET(Import.PLQ,$A241-1,Z$15-1,1,1)),OFFSET(Import.PLQ,$A241-1,Z$15-1,1,1)),(1-PLE!$AA$28)*OFFSET(Import.PLQ,$A241-1,Z$15-1,1,1))))</f>
        <v>0</v>
      </c>
      <c r="AA241" s="144">
        <f ca="1">IF(AA$13="",0,CHOOSE(Detalhamento.OpçãoServiços,OFFSET(Import.PLQ,$A241-1,AA$15-1,1,1),IF($E241&lt;&gt;1,IF(ISNUMBER(INDEX(Import.PLE,Detalhamento!$E241,Detalhamento!AA$15)),IF(INDEX(Import.PLE,Detalhamento!$E241,Detalhamento!AA$15)&lt;=mediçao,OFFSET(Import.PLQ,$A241-1,AA$15-1,1,1),0),0),PLE!$AA$28*OFFSET(Import.PLQ,$A241-1,AA$15-1,1,1)),IF($E241&lt;&gt;1,IF(ISNUMBER(INDEX(Import.PLE,Detalhamento!$E241,Detalhamento!AA$15)),IF(INDEX(Import.PLE,Detalhamento!$E241,Detalhamento!AA$15)&lt;=mediçao,0,OFFSET(Import.PLQ,$A241-1,AA$15-1,1,1)),OFFSET(Import.PLQ,$A241-1,AA$15-1,1,1)),(1-PLE!$AA$28)*OFFSET(Import.PLQ,$A241-1,AA$15-1,1,1))))</f>
        <v>0</v>
      </c>
      <c r="AB241" s="144">
        <f ca="1">IF(AB$13="",0,CHOOSE(Detalhamento.OpçãoServiços,OFFSET(Import.PLQ,$A241-1,AB$15-1,1,1),IF($E241&lt;&gt;1,IF(ISNUMBER(INDEX(Import.PLE,Detalhamento!$E241,Detalhamento!AB$15)),IF(INDEX(Import.PLE,Detalhamento!$E241,Detalhamento!AB$15)&lt;=mediçao,OFFSET(Import.PLQ,$A241-1,AB$15-1,1,1),0),0),PLE!$AA$28*OFFSET(Import.PLQ,$A241-1,AB$15-1,1,1)),IF($E241&lt;&gt;1,IF(ISNUMBER(INDEX(Import.PLE,Detalhamento!$E241,Detalhamento!AB$15)),IF(INDEX(Import.PLE,Detalhamento!$E241,Detalhamento!AB$15)&lt;=mediçao,0,OFFSET(Import.PLQ,$A241-1,AB$15-1,1,1)),OFFSET(Import.PLQ,$A241-1,AB$15-1,1,1)),(1-PLE!$AA$28)*OFFSET(Import.PLQ,$A241-1,AB$15-1,1,1))))</f>
        <v>0</v>
      </c>
      <c r="AC241" s="144">
        <f ca="1">IF(AC$13="",0,CHOOSE(Detalhamento.OpçãoServiços,OFFSET(Import.PLQ,$A241-1,AC$15-1,1,1),IF($E241&lt;&gt;1,IF(ISNUMBER(INDEX(Import.PLE,Detalhamento!$E241,Detalhamento!AC$15)),IF(INDEX(Import.PLE,Detalhamento!$E241,Detalhamento!AC$15)&lt;=mediçao,OFFSET(Import.PLQ,$A241-1,AC$15-1,1,1),0),0),PLE!$AA$28*OFFSET(Import.PLQ,$A241-1,AC$15-1,1,1)),IF($E241&lt;&gt;1,IF(ISNUMBER(INDEX(Import.PLE,Detalhamento!$E241,Detalhamento!AC$15)),IF(INDEX(Import.PLE,Detalhamento!$E241,Detalhamento!AC$15)&lt;=mediçao,0,OFFSET(Import.PLQ,$A241-1,AC$15-1,1,1)),OFFSET(Import.PLQ,$A241-1,AC$15-1,1,1)),(1-PLE!$AA$28)*OFFSET(Import.PLQ,$A241-1,AC$15-1,1,1))))</f>
        <v>0</v>
      </c>
      <c r="AD241" s="144">
        <f ca="1">IF(AD$13="",0,CHOOSE(Detalhamento.OpçãoServiços,OFFSET(Import.PLQ,$A241-1,AD$15-1,1,1),IF($E241&lt;&gt;1,IF(ISNUMBER(INDEX(Import.PLE,Detalhamento!$E241,Detalhamento!AD$15)),IF(INDEX(Import.PLE,Detalhamento!$E241,Detalhamento!AD$15)&lt;=mediçao,OFFSET(Import.PLQ,$A241-1,AD$15-1,1,1),0),0),PLE!$AA$28*OFFSET(Import.PLQ,$A241-1,AD$15-1,1,1)),IF($E241&lt;&gt;1,IF(ISNUMBER(INDEX(Import.PLE,Detalhamento!$E241,Detalhamento!AD$15)),IF(INDEX(Import.PLE,Detalhamento!$E241,Detalhamento!AD$15)&lt;=mediçao,0,OFFSET(Import.PLQ,$A241-1,AD$15-1,1,1)),OFFSET(Import.PLQ,$A241-1,AD$15-1,1,1)),(1-PLE!$AA$28)*OFFSET(Import.PLQ,$A241-1,AD$15-1,1,1))))</f>
        <v>0</v>
      </c>
      <c r="AE241" s="144">
        <f ca="1">IF(AE$13="",0,CHOOSE(Detalhamento.OpçãoServiços,OFFSET(Import.PLQ,$A241-1,AE$15-1,1,1),IF($E241&lt;&gt;1,IF(ISNUMBER(INDEX(Import.PLE,Detalhamento!$E241,Detalhamento!AE$15)),IF(INDEX(Import.PLE,Detalhamento!$E241,Detalhamento!AE$15)&lt;=mediçao,OFFSET(Import.PLQ,$A241-1,AE$15-1,1,1),0),0),PLE!$AA$28*OFFSET(Import.PLQ,$A241-1,AE$15-1,1,1)),IF($E241&lt;&gt;1,IF(ISNUMBER(INDEX(Import.PLE,Detalhamento!$E241,Detalhamento!AE$15)),IF(INDEX(Import.PLE,Detalhamento!$E241,Detalhamento!AE$15)&lt;=mediçao,0,OFFSET(Import.PLQ,$A241-1,AE$15-1,1,1)),OFFSET(Import.PLQ,$A241-1,AE$15-1,1,1)),(1-PLE!$AA$28)*OFFSET(Import.PLQ,$A241-1,AE$15-1,1,1))))</f>
        <v>0</v>
      </c>
      <c r="AF241" s="144">
        <f ca="1">IF(AF$13="",0,CHOOSE(Detalhamento.OpçãoServiços,OFFSET(Import.PLQ,$A241-1,AF$15-1,1,1),IF($E241&lt;&gt;1,IF(ISNUMBER(INDEX(Import.PLE,Detalhamento!$E241,Detalhamento!AF$15)),IF(INDEX(Import.PLE,Detalhamento!$E241,Detalhamento!AF$15)&lt;=mediçao,OFFSET(Import.PLQ,$A241-1,AF$15-1,1,1),0),0),PLE!$AA$28*OFFSET(Import.PLQ,$A241-1,AF$15-1,1,1)),IF($E241&lt;&gt;1,IF(ISNUMBER(INDEX(Import.PLE,Detalhamento!$E241,Detalhamento!AF$15)),IF(INDEX(Import.PLE,Detalhamento!$E241,Detalhamento!AF$15)&lt;=mediçao,0,OFFSET(Import.PLQ,$A241-1,AF$15-1,1,1)),OFFSET(Import.PLQ,$A241-1,AF$15-1,1,1)),(1-PLE!$AA$28)*OFFSET(Import.PLQ,$A241-1,AF$15-1,1,1))))</f>
        <v>0</v>
      </c>
      <c r="AG241" s="144">
        <f ca="1">IF(AG$13="",0,CHOOSE(Detalhamento.OpçãoServiços,OFFSET(Import.PLQ,$A241-1,AG$15-1,1,1),IF($E241&lt;&gt;1,IF(ISNUMBER(INDEX(Import.PLE,Detalhamento!$E241,Detalhamento!AG$15)),IF(INDEX(Import.PLE,Detalhamento!$E241,Detalhamento!AG$15)&lt;=mediçao,OFFSET(Import.PLQ,$A241-1,AG$15-1,1,1),0),0),PLE!$AA$28*OFFSET(Import.PLQ,$A241-1,AG$15-1,1,1)),IF($E241&lt;&gt;1,IF(ISNUMBER(INDEX(Import.PLE,Detalhamento!$E241,Detalhamento!AG$15)),IF(INDEX(Import.PLE,Detalhamento!$E241,Detalhamento!AG$15)&lt;=mediçao,0,OFFSET(Import.PLQ,$A241-1,AG$15-1,1,1)),OFFSET(Import.PLQ,$A241-1,AG$15-1,1,1)),(1-PLE!$AA$28)*OFFSET(Import.PLQ,$A241-1,AG$15-1,1,1))))</f>
        <v>0</v>
      </c>
      <c r="AH241" s="144">
        <f ca="1">IF(AH$13="",0,CHOOSE(Detalhamento.OpçãoServiços,OFFSET(Import.PLQ,$A241-1,AH$15-1,1,1),IF($E241&lt;&gt;1,IF(ISNUMBER(INDEX(Import.PLE,Detalhamento!$E241,Detalhamento!AH$15)),IF(INDEX(Import.PLE,Detalhamento!$E241,Detalhamento!AH$15)&lt;=mediçao,OFFSET(Import.PLQ,$A241-1,AH$15-1,1,1),0),0),PLE!$AA$28*OFFSET(Import.PLQ,$A241-1,AH$15-1,1,1)),IF($E241&lt;&gt;1,IF(ISNUMBER(INDEX(Import.PLE,Detalhamento!$E241,Detalhamento!AH$15)),IF(INDEX(Import.PLE,Detalhamento!$E241,Detalhamento!AH$15)&lt;=mediçao,0,OFFSET(Import.PLQ,$A241-1,AH$15-1,1,1)),OFFSET(Import.PLQ,$A241-1,AH$15-1,1,1)),(1-PLE!$AA$28)*OFFSET(Import.PLQ,$A241-1,AH$15-1,1,1))))</f>
        <v>0</v>
      </c>
      <c r="AI241" s="144">
        <f ca="1">IF(AI$13="",0,CHOOSE(Detalhamento.OpçãoServiços,OFFSET(Import.PLQ,$A241-1,AI$15-1,1,1),IF($E241&lt;&gt;1,IF(ISNUMBER(INDEX(Import.PLE,Detalhamento!$E241,Detalhamento!AI$15)),IF(INDEX(Import.PLE,Detalhamento!$E241,Detalhamento!AI$15)&lt;=mediçao,OFFSET(Import.PLQ,$A241-1,AI$15-1,1,1),0),0),PLE!$AA$28*OFFSET(Import.PLQ,$A241-1,AI$15-1,1,1)),IF($E241&lt;&gt;1,IF(ISNUMBER(INDEX(Import.PLE,Detalhamento!$E241,Detalhamento!AI$15)),IF(INDEX(Import.PLE,Detalhamento!$E241,Detalhamento!AI$15)&lt;=mediçao,0,OFFSET(Import.PLQ,$A241-1,AI$15-1,1,1)),OFFSET(Import.PLQ,$A241-1,AI$15-1,1,1)),(1-PLE!$AA$28)*OFFSET(Import.PLQ,$A241-1,AI$15-1,1,1))))</f>
        <v>0</v>
      </c>
      <c r="AJ241" s="144">
        <f ca="1">IF(AJ$13="",0,CHOOSE(Detalhamento.OpçãoServiços,OFFSET(Import.PLQ,$A241-1,AJ$15-1,1,1),IF($E241&lt;&gt;1,IF(ISNUMBER(INDEX(Import.PLE,Detalhamento!$E241,Detalhamento!AJ$15)),IF(INDEX(Import.PLE,Detalhamento!$E241,Detalhamento!AJ$15)&lt;=mediçao,OFFSET(Import.PLQ,$A241-1,AJ$15-1,1,1),0),0),PLE!$AA$28*OFFSET(Import.PLQ,$A241-1,AJ$15-1,1,1)),IF($E241&lt;&gt;1,IF(ISNUMBER(INDEX(Import.PLE,Detalhamento!$E241,Detalhamento!AJ$15)),IF(INDEX(Import.PLE,Detalhamento!$E241,Detalhamento!AJ$15)&lt;=mediçao,0,OFFSET(Import.PLQ,$A241-1,AJ$15-1,1,1)),OFFSET(Import.PLQ,$A241-1,AJ$15-1,1,1)),(1-PLE!$AA$28)*OFFSET(Import.PLQ,$A241-1,AJ$15-1,1,1))))</f>
        <v>0</v>
      </c>
      <c r="AK241" s="144">
        <f ca="1">IF(AK$13="",0,CHOOSE(Detalhamento.OpçãoServiços,OFFSET(Import.PLQ,$A241-1,AK$15-1,1,1),IF($E241&lt;&gt;1,IF(ISNUMBER(INDEX(Import.PLE,Detalhamento!$E241,Detalhamento!AK$15)),IF(INDEX(Import.PLE,Detalhamento!$E241,Detalhamento!AK$15)&lt;=mediçao,OFFSET(Import.PLQ,$A241-1,AK$15-1,1,1),0),0),PLE!$AA$28*OFFSET(Import.PLQ,$A241-1,AK$15-1,1,1)),IF($E241&lt;&gt;1,IF(ISNUMBER(INDEX(Import.PLE,Detalhamento!$E241,Detalhamento!AK$15)),IF(INDEX(Import.PLE,Detalhamento!$E241,Detalhamento!AK$15)&lt;=mediçao,0,OFFSET(Import.PLQ,$A241-1,AK$15-1,1,1)),OFFSET(Import.PLQ,$A241-1,AK$15-1,1,1)),(1-PLE!$AA$28)*OFFSET(Import.PLQ,$A241-1,AK$15-1,1,1))))</f>
        <v>0</v>
      </c>
      <c r="AL241" s="144">
        <f ca="1">IF(AL$13="",0,CHOOSE(Detalhamento.OpçãoServiços,OFFSET(Import.PLQ,$A241-1,AL$15-1,1,1),IF($E241&lt;&gt;1,IF(ISNUMBER(INDEX(Import.PLE,Detalhamento!$E241,Detalhamento!AL$15)),IF(INDEX(Import.PLE,Detalhamento!$E241,Detalhamento!AL$15)&lt;=mediçao,OFFSET(Import.PLQ,$A241-1,AL$15-1,1,1),0),0),PLE!$AA$28*OFFSET(Import.PLQ,$A241-1,AL$15-1,1,1)),IF($E241&lt;&gt;1,IF(ISNUMBER(INDEX(Import.PLE,Detalhamento!$E241,Detalhamento!AL$15)),IF(INDEX(Import.PLE,Detalhamento!$E241,Detalhamento!AL$15)&lt;=mediçao,0,OFFSET(Import.PLQ,$A241-1,AL$15-1,1,1)),OFFSET(Import.PLQ,$A241-1,AL$15-1,1,1)),(1-PLE!$AA$28)*OFFSET(Import.PLQ,$A241-1,AL$15-1,1,1))))</f>
        <v>0</v>
      </c>
      <c r="AM241" s="144">
        <f ca="1">IF(AM$13="",0,CHOOSE(Detalhamento.OpçãoServiços,OFFSET(Import.PLQ,$A241-1,AM$15-1,1,1),IF($E241&lt;&gt;1,IF(ISNUMBER(INDEX(Import.PLE,Detalhamento!$E241,Detalhamento!AM$15)),IF(INDEX(Import.PLE,Detalhamento!$E241,Detalhamento!AM$15)&lt;=mediçao,OFFSET(Import.PLQ,$A241-1,AM$15-1,1,1),0),0),PLE!$AA$28*OFFSET(Import.PLQ,$A241-1,AM$15-1,1,1)),IF($E241&lt;&gt;1,IF(ISNUMBER(INDEX(Import.PLE,Detalhamento!$E241,Detalhamento!AM$15)),IF(INDEX(Import.PLE,Detalhamento!$E241,Detalhamento!AM$15)&lt;=mediçao,0,OFFSET(Import.PLQ,$A241-1,AM$15-1,1,1)),OFFSET(Import.PLQ,$A241-1,AM$15-1,1,1)),(1-PLE!$AA$28)*OFFSET(Import.PLQ,$A241-1,AM$15-1,1,1))))</f>
        <v>0</v>
      </c>
      <c r="AN241" s="144">
        <f ca="1">IF(AN$13="",0,CHOOSE(Detalhamento.OpçãoServiços,OFFSET(Import.PLQ,$A241-1,AN$15-1,1,1),IF($E241&lt;&gt;1,IF(ISNUMBER(INDEX(Import.PLE,Detalhamento!$E241,Detalhamento!AN$15)),IF(INDEX(Import.PLE,Detalhamento!$E241,Detalhamento!AN$15)&lt;=mediçao,OFFSET(Import.PLQ,$A241-1,AN$15-1,1,1),0),0),PLE!$AA$28*OFFSET(Import.PLQ,$A241-1,AN$15-1,1,1)),IF($E241&lt;&gt;1,IF(ISNUMBER(INDEX(Import.PLE,Detalhamento!$E241,Detalhamento!AN$15)),IF(INDEX(Import.PLE,Detalhamento!$E241,Detalhamento!AN$15)&lt;=mediçao,0,OFFSET(Import.PLQ,$A241-1,AN$15-1,1,1)),OFFSET(Import.PLQ,$A241-1,AN$15-1,1,1)),(1-PLE!$AA$28)*OFFSET(Import.PLQ,$A241-1,AN$15-1,1,1))))</f>
        <v>0</v>
      </c>
      <c r="AO241" s="144">
        <f ca="1">IF(AO$13="",0,CHOOSE(Detalhamento.OpçãoServiços,OFFSET(Import.PLQ,$A241-1,AO$15-1,1,1),IF($E241&lt;&gt;1,IF(ISNUMBER(INDEX(Import.PLE,Detalhamento!$E241,Detalhamento!AO$15)),IF(INDEX(Import.PLE,Detalhamento!$E241,Detalhamento!AO$15)&lt;=mediçao,OFFSET(Import.PLQ,$A241-1,AO$15-1,1,1),0),0),PLE!$AA$28*OFFSET(Import.PLQ,$A241-1,AO$15-1,1,1)),IF($E241&lt;&gt;1,IF(ISNUMBER(INDEX(Import.PLE,Detalhamento!$E241,Detalhamento!AO$15)),IF(INDEX(Import.PLE,Detalhamento!$E241,Detalhamento!AO$15)&lt;=mediçao,0,OFFSET(Import.PLQ,$A241-1,AO$15-1,1,1)),OFFSET(Import.PLQ,$A241-1,AO$15-1,1,1)),(1-PLE!$AA$28)*OFFSET(Import.PLQ,$A241-1,AO$15-1,1,1))))</f>
        <v>0</v>
      </c>
      <c r="AP241" s="144">
        <f ca="1">IF(AP$13="",0,CHOOSE(Detalhamento.OpçãoServiços,OFFSET(Import.PLQ,$A241-1,AP$15-1,1,1),IF($E241&lt;&gt;1,IF(ISNUMBER(INDEX(Import.PLE,Detalhamento!$E241,Detalhamento!AP$15)),IF(INDEX(Import.PLE,Detalhamento!$E241,Detalhamento!AP$15)&lt;=mediçao,OFFSET(Import.PLQ,$A241-1,AP$15-1,1,1),0),0),PLE!$AA$28*OFFSET(Import.PLQ,$A241-1,AP$15-1,1,1)),IF($E241&lt;&gt;1,IF(ISNUMBER(INDEX(Import.PLE,Detalhamento!$E241,Detalhamento!AP$15)),IF(INDEX(Import.PLE,Detalhamento!$E241,Detalhamento!AP$15)&lt;=mediçao,0,OFFSET(Import.PLQ,$A241-1,AP$15-1,1,1)),OFFSET(Import.PLQ,$A241-1,AP$15-1,1,1)),(1-PLE!$AA$28)*OFFSET(Import.PLQ,$A241-1,AP$15-1,1,1))))</f>
        <v>0</v>
      </c>
      <c r="AQ241" s="144">
        <f ca="1">IF(AQ$13="",0,CHOOSE(Detalhamento.OpçãoServiços,OFFSET(Import.PLQ,$A241-1,AQ$15-1,1,1),IF($E241&lt;&gt;1,IF(ISNUMBER(INDEX(Import.PLE,Detalhamento!$E241,Detalhamento!AQ$15)),IF(INDEX(Import.PLE,Detalhamento!$E241,Detalhamento!AQ$15)&lt;=mediçao,OFFSET(Import.PLQ,$A241-1,AQ$15-1,1,1),0),0),PLE!$AA$28*OFFSET(Import.PLQ,$A241-1,AQ$15-1,1,1)),IF($E241&lt;&gt;1,IF(ISNUMBER(INDEX(Import.PLE,Detalhamento!$E241,Detalhamento!AQ$15)),IF(INDEX(Import.PLE,Detalhamento!$E241,Detalhamento!AQ$15)&lt;=mediçao,0,OFFSET(Import.PLQ,$A241-1,AQ$15-1,1,1)),OFFSET(Import.PLQ,$A241-1,AQ$15-1,1,1)),(1-PLE!$AA$28)*OFFSET(Import.PLQ,$A241-1,AQ$15-1,1,1))))</f>
        <v>0</v>
      </c>
      <c r="AR241" s="144">
        <f ca="1">IF(AR$13="",0,CHOOSE(Detalhamento.OpçãoServiços,OFFSET(Import.PLQ,$A241-1,AR$15-1,1,1),IF($E241&lt;&gt;1,IF(ISNUMBER(INDEX(Import.PLE,Detalhamento!$E241,Detalhamento!AR$15)),IF(INDEX(Import.PLE,Detalhamento!$E241,Detalhamento!AR$15)&lt;=mediçao,OFFSET(Import.PLQ,$A241-1,AR$15-1,1,1),0),0),PLE!$AA$28*OFFSET(Import.PLQ,$A241-1,AR$15-1,1,1)),IF($E241&lt;&gt;1,IF(ISNUMBER(INDEX(Import.PLE,Detalhamento!$E241,Detalhamento!AR$15)),IF(INDEX(Import.PLE,Detalhamento!$E241,Detalhamento!AR$15)&lt;=mediçao,0,OFFSET(Import.PLQ,$A241-1,AR$15-1,1,1)),OFFSET(Import.PLQ,$A241-1,AR$15-1,1,1)),(1-PLE!$AA$28)*OFFSET(Import.PLQ,$A241-1,AR$15-1,1,1))))</f>
        <v>0</v>
      </c>
      <c r="AS241" s="144">
        <f ca="1">IF(AS$13="",0,CHOOSE(Detalhamento.OpçãoServiços,OFFSET(Import.PLQ,$A241-1,AS$15-1,1,1),IF($E241&lt;&gt;1,IF(ISNUMBER(INDEX(Import.PLE,Detalhamento!$E241,Detalhamento!AS$15)),IF(INDEX(Import.PLE,Detalhamento!$E241,Detalhamento!AS$15)&lt;=mediçao,OFFSET(Import.PLQ,$A241-1,AS$15-1,1,1),0),0),PLE!$AA$28*OFFSET(Import.PLQ,$A241-1,AS$15-1,1,1)),IF($E241&lt;&gt;1,IF(ISNUMBER(INDEX(Import.PLE,Detalhamento!$E241,Detalhamento!AS$15)),IF(INDEX(Import.PLE,Detalhamento!$E241,Detalhamento!AS$15)&lt;=mediçao,0,OFFSET(Import.PLQ,$A241-1,AS$15-1,1,1)),OFFSET(Import.PLQ,$A241-1,AS$15-1,1,1)),(1-PLE!$AA$28)*OFFSET(Import.PLQ,$A241-1,AS$15-1,1,1))))</f>
        <v>0</v>
      </c>
      <c r="AT241" s="144">
        <f ca="1">IF(AT$13="",0,CHOOSE(Detalhamento.OpçãoServiços,OFFSET(Import.PLQ,$A241-1,AT$15-1,1,1),IF($E241&lt;&gt;1,IF(ISNUMBER(INDEX(Import.PLE,Detalhamento!$E241,Detalhamento!AT$15)),IF(INDEX(Import.PLE,Detalhamento!$E241,Detalhamento!AT$15)&lt;=mediçao,OFFSET(Import.PLQ,$A241-1,AT$15-1,1,1),0),0),PLE!$AA$28*OFFSET(Import.PLQ,$A241-1,AT$15-1,1,1)),IF($E241&lt;&gt;1,IF(ISNUMBER(INDEX(Import.PLE,Detalhamento!$E241,Detalhamento!AT$15)),IF(INDEX(Import.PLE,Detalhamento!$E241,Detalhamento!AT$15)&lt;=mediçao,0,OFFSET(Import.PLQ,$A241-1,AT$15-1,1,1)),OFFSET(Import.PLQ,$A241-1,AT$15-1,1,1)),(1-PLE!$AA$28)*OFFSET(Import.PLQ,$A241-1,AT$15-1,1,1))))</f>
        <v>0</v>
      </c>
      <c r="AU241" s="144">
        <f ca="1">IF(AU$13="",0,CHOOSE(Detalhamento.OpçãoServiços,OFFSET(Import.PLQ,$A241-1,AU$15-1,1,1),IF($E241&lt;&gt;1,IF(ISNUMBER(INDEX(Import.PLE,Detalhamento!$E241,Detalhamento!AU$15)),IF(INDEX(Import.PLE,Detalhamento!$E241,Detalhamento!AU$15)&lt;=mediçao,OFFSET(Import.PLQ,$A241-1,AU$15-1,1,1),0),0),PLE!$AA$28*OFFSET(Import.PLQ,$A241-1,AU$15-1,1,1)),IF($E241&lt;&gt;1,IF(ISNUMBER(INDEX(Import.PLE,Detalhamento!$E241,Detalhamento!AU$15)),IF(INDEX(Import.PLE,Detalhamento!$E241,Detalhamento!AU$15)&lt;=mediçao,0,OFFSET(Import.PLQ,$A241-1,AU$15-1,1,1)),OFFSET(Import.PLQ,$A241-1,AU$15-1,1,1)),(1-PLE!$AA$28)*OFFSET(Import.PLQ,$A241-1,AU$15-1,1,1))))</f>
        <v>0</v>
      </c>
      <c r="AV241" s="144">
        <f ca="1">IF(AV$13="",0,CHOOSE(Detalhamento.OpçãoServiços,OFFSET(Import.PLQ,$A241-1,AV$15-1,1,1),IF($E241&lt;&gt;1,IF(ISNUMBER(INDEX(Import.PLE,Detalhamento!$E241,Detalhamento!AV$15)),IF(INDEX(Import.PLE,Detalhamento!$E241,Detalhamento!AV$15)&lt;=mediçao,OFFSET(Import.PLQ,$A241-1,AV$15-1,1,1),0),0),PLE!$AA$28*OFFSET(Import.PLQ,$A241-1,AV$15-1,1,1)),IF($E241&lt;&gt;1,IF(ISNUMBER(INDEX(Import.PLE,Detalhamento!$E241,Detalhamento!AV$15)),IF(INDEX(Import.PLE,Detalhamento!$E241,Detalhamento!AV$15)&lt;=mediçao,0,OFFSET(Import.PLQ,$A241-1,AV$15-1,1,1)),OFFSET(Import.PLQ,$A241-1,AV$15-1,1,1)),(1-PLE!$AA$28)*OFFSET(Import.PLQ,$A241-1,AV$15-1,1,1))))</f>
        <v>0</v>
      </c>
      <c r="AW241" s="144">
        <f ca="1">IF(AW$13="",0,CHOOSE(Detalhamento.OpçãoServiços,OFFSET(Import.PLQ,$A241-1,AW$15-1,1,1),IF($E241&lt;&gt;1,IF(ISNUMBER(INDEX(Import.PLE,Detalhamento!$E241,Detalhamento!AW$15)),IF(INDEX(Import.PLE,Detalhamento!$E241,Detalhamento!AW$15)&lt;=mediçao,OFFSET(Import.PLQ,$A241-1,AW$15-1,1,1),0),0),PLE!$AA$28*OFFSET(Import.PLQ,$A241-1,AW$15-1,1,1)),IF($E241&lt;&gt;1,IF(ISNUMBER(INDEX(Import.PLE,Detalhamento!$E241,Detalhamento!AW$15)),IF(INDEX(Import.PLE,Detalhamento!$E241,Detalhamento!AW$15)&lt;=mediçao,0,OFFSET(Import.PLQ,$A241-1,AW$15-1,1,1)),OFFSET(Import.PLQ,$A241-1,AW$15-1,1,1)),(1-PLE!$AA$28)*OFFSET(Import.PLQ,$A241-1,AW$15-1,1,1))))</f>
        <v>0</v>
      </c>
      <c r="AX241" s="144">
        <f ca="1">IF(AX$13="",0,CHOOSE(Detalhamento.OpçãoServiços,OFFSET(Import.PLQ,$A241-1,AX$15-1,1,1),IF($E241&lt;&gt;1,IF(ISNUMBER(INDEX(Import.PLE,Detalhamento!$E241,Detalhamento!AX$15)),IF(INDEX(Import.PLE,Detalhamento!$E241,Detalhamento!AX$15)&lt;=mediçao,OFFSET(Import.PLQ,$A241-1,AX$15-1,1,1),0),0),PLE!$AA$28*OFFSET(Import.PLQ,$A241-1,AX$15-1,1,1)),IF($E241&lt;&gt;1,IF(ISNUMBER(INDEX(Import.PLE,Detalhamento!$E241,Detalhamento!AX$15)),IF(INDEX(Import.PLE,Detalhamento!$E241,Detalhamento!AX$15)&lt;=mediçao,0,OFFSET(Import.PLQ,$A241-1,AX$15-1,1,1)),OFFSET(Import.PLQ,$A241-1,AX$15-1,1,1)),(1-PLE!$AA$28)*OFFSET(Import.PLQ,$A241-1,AX$15-1,1,1))))</f>
        <v>0</v>
      </c>
      <c r="AY241" s="144">
        <f ca="1">IF(AY$13="",0,CHOOSE(Detalhamento.OpçãoServiços,OFFSET(Import.PLQ,$A241-1,AY$15-1,1,1),IF($E241&lt;&gt;1,IF(ISNUMBER(INDEX(Import.PLE,Detalhamento!$E241,Detalhamento!AY$15)),IF(INDEX(Import.PLE,Detalhamento!$E241,Detalhamento!AY$15)&lt;=mediçao,OFFSET(Import.PLQ,$A241-1,AY$15-1,1,1),0),0),PLE!$AA$28*OFFSET(Import.PLQ,$A241-1,AY$15-1,1,1)),IF($E241&lt;&gt;1,IF(ISNUMBER(INDEX(Import.PLE,Detalhamento!$E241,Detalhamento!AY$15)),IF(INDEX(Import.PLE,Detalhamento!$E241,Detalhamento!AY$15)&lt;=mediçao,0,OFFSET(Import.PLQ,$A241-1,AY$15-1,1,1)),OFFSET(Import.PLQ,$A241-1,AY$15-1,1,1)),(1-PLE!$AA$28)*OFFSET(Import.PLQ,$A241-1,AY$15-1,1,1))))</f>
        <v>0</v>
      </c>
      <c r="AZ241" s="144">
        <f ca="1">IF(AZ$13="",0,CHOOSE(Detalhamento.OpçãoServiços,OFFSET(Import.PLQ,$A241-1,AZ$15-1,1,1),IF($E241&lt;&gt;1,IF(ISNUMBER(INDEX(Import.PLE,Detalhamento!$E241,Detalhamento!AZ$15)),IF(INDEX(Import.PLE,Detalhamento!$E241,Detalhamento!AZ$15)&lt;=mediçao,OFFSET(Import.PLQ,$A241-1,AZ$15-1,1,1),0),0),PLE!$AA$28*OFFSET(Import.PLQ,$A241-1,AZ$15-1,1,1)),IF($E241&lt;&gt;1,IF(ISNUMBER(INDEX(Import.PLE,Detalhamento!$E241,Detalhamento!AZ$15)),IF(INDEX(Import.PLE,Detalhamento!$E241,Detalhamento!AZ$15)&lt;=mediçao,0,OFFSET(Import.PLQ,$A241-1,AZ$15-1,1,1)),OFFSET(Import.PLQ,$A241-1,AZ$15-1,1,1)),(1-PLE!$AA$28)*OFFSET(Import.PLQ,$A241-1,AZ$15-1,1,1))))</f>
        <v>0</v>
      </c>
      <c r="BA241" s="144">
        <f ca="1">IF(BA$13="",0,CHOOSE(Detalhamento.OpçãoServiços,OFFSET(Import.PLQ,$A241-1,BA$15-1,1,1),IF($E241&lt;&gt;1,IF(ISNUMBER(INDEX(Import.PLE,Detalhamento!$E241,Detalhamento!BA$15)),IF(INDEX(Import.PLE,Detalhamento!$E241,Detalhamento!BA$15)&lt;=mediçao,OFFSET(Import.PLQ,$A241-1,BA$15-1,1,1),0),0),PLE!$AA$28*OFFSET(Import.PLQ,$A241-1,BA$15-1,1,1)),IF($E241&lt;&gt;1,IF(ISNUMBER(INDEX(Import.PLE,Detalhamento!$E241,Detalhamento!BA$15)),IF(INDEX(Import.PLE,Detalhamento!$E241,Detalhamento!BA$15)&lt;=mediçao,0,OFFSET(Import.PLQ,$A241-1,BA$15-1,1,1)),OFFSET(Import.PLQ,$A241-1,BA$15-1,1,1)),(1-PLE!$AA$28)*OFFSET(Import.PLQ,$A241-1,BA$15-1,1,1))))</f>
        <v>0</v>
      </c>
      <c r="BB241" s="144">
        <f ca="1">IF(BB$13="",0,CHOOSE(Detalhamento.OpçãoServiços,OFFSET(Import.PLQ,$A241-1,BB$15-1,1,1),IF($E241&lt;&gt;1,IF(ISNUMBER(INDEX(Import.PLE,Detalhamento!$E241,Detalhamento!BB$15)),IF(INDEX(Import.PLE,Detalhamento!$E241,Detalhamento!BB$15)&lt;=mediçao,OFFSET(Import.PLQ,$A241-1,BB$15-1,1,1),0),0),PLE!$AA$28*OFFSET(Import.PLQ,$A241-1,BB$15-1,1,1)),IF($E241&lt;&gt;1,IF(ISNUMBER(INDEX(Import.PLE,Detalhamento!$E241,Detalhamento!BB$15)),IF(INDEX(Import.PLE,Detalhamento!$E241,Detalhamento!BB$15)&lt;=mediçao,0,OFFSET(Import.PLQ,$A241-1,BB$15-1,1,1)),OFFSET(Import.PLQ,$A241-1,BB$15-1,1,1)),(1-PLE!$AA$28)*OFFSET(Import.PLQ,$A241-1,BB$15-1,1,1))))</f>
        <v>0</v>
      </c>
      <c r="BC241" s="144">
        <f ca="1">IF(BC$13="",0,CHOOSE(Detalhamento.OpçãoServiços,OFFSET(Import.PLQ,$A241-1,BC$15-1,1,1),IF($E241&lt;&gt;1,IF(ISNUMBER(INDEX(Import.PLE,Detalhamento!$E241,Detalhamento!BC$15)),IF(INDEX(Import.PLE,Detalhamento!$E241,Detalhamento!BC$15)&lt;=mediçao,OFFSET(Import.PLQ,$A241-1,BC$15-1,1,1),0),0),PLE!$AA$28*OFFSET(Import.PLQ,$A241-1,BC$15-1,1,1)),IF($E241&lt;&gt;1,IF(ISNUMBER(INDEX(Import.PLE,Detalhamento!$E241,Detalhamento!BC$15)),IF(INDEX(Import.PLE,Detalhamento!$E241,Detalhamento!BC$15)&lt;=mediçao,0,OFFSET(Import.PLQ,$A241-1,BC$15-1,1,1)),OFFSET(Import.PLQ,$A241-1,BC$15-1,1,1)),(1-PLE!$AA$28)*OFFSET(Import.PLQ,$A241-1,BC$15-1,1,1))))</f>
        <v>0</v>
      </c>
      <c r="BD241" s="144">
        <f ca="1">IF(BD$13="",0,CHOOSE(Detalhamento.OpçãoServiços,OFFSET(Import.PLQ,$A241-1,BD$15-1,1,1),IF($E241&lt;&gt;1,IF(ISNUMBER(INDEX(Import.PLE,Detalhamento!$E241,Detalhamento!BD$15)),IF(INDEX(Import.PLE,Detalhamento!$E241,Detalhamento!BD$15)&lt;=mediçao,OFFSET(Import.PLQ,$A241-1,BD$15-1,1,1),0),0),PLE!$AA$28*OFFSET(Import.PLQ,$A241-1,BD$15-1,1,1)),IF($E241&lt;&gt;1,IF(ISNUMBER(INDEX(Import.PLE,Detalhamento!$E241,Detalhamento!BD$15)),IF(INDEX(Import.PLE,Detalhamento!$E241,Detalhamento!BD$15)&lt;=mediçao,0,OFFSET(Import.PLQ,$A241-1,BD$15-1,1,1)),OFFSET(Import.PLQ,$A241-1,BD$15-1,1,1)),(1-PLE!$AA$28)*OFFSET(Import.PLQ,$A241-1,BD$15-1,1,1))))</f>
        <v>0</v>
      </c>
      <c r="BE241" s="144">
        <f ca="1">IF(BE$13="",0,CHOOSE(Detalhamento.OpçãoServiços,OFFSET(Import.PLQ,$A241-1,BE$15-1,1,1),IF($E241&lt;&gt;1,IF(ISNUMBER(INDEX(Import.PLE,Detalhamento!$E241,Detalhamento!BE$15)),IF(INDEX(Import.PLE,Detalhamento!$E241,Detalhamento!BE$15)&lt;=mediçao,OFFSET(Import.PLQ,$A241-1,BE$15-1,1,1),0),0),PLE!$AA$28*OFFSET(Import.PLQ,$A241-1,BE$15-1,1,1)),IF($E241&lt;&gt;1,IF(ISNUMBER(INDEX(Import.PLE,Detalhamento!$E241,Detalhamento!BE$15)),IF(INDEX(Import.PLE,Detalhamento!$E241,Detalhamento!BE$15)&lt;=mediçao,0,OFFSET(Import.PLQ,$A241-1,BE$15-1,1,1)),OFFSET(Import.PLQ,$A241-1,BE$15-1,1,1)),(1-PLE!$AA$28)*OFFSET(Import.PLQ,$A241-1,BE$15-1,1,1))))</f>
        <v>0</v>
      </c>
      <c r="BF241" s="144">
        <f ca="1">IF(BF$13="",0,CHOOSE(Detalhamento.OpçãoServiços,OFFSET(Import.PLQ,$A241-1,BF$15-1,1,1),IF($E241&lt;&gt;1,IF(ISNUMBER(INDEX(Import.PLE,Detalhamento!$E241,Detalhamento!BF$15)),IF(INDEX(Import.PLE,Detalhamento!$E241,Detalhamento!BF$15)&lt;=mediçao,OFFSET(Import.PLQ,$A241-1,BF$15-1,1,1),0),0),PLE!$AA$28*OFFSET(Import.PLQ,$A241-1,BF$15-1,1,1)),IF($E241&lt;&gt;1,IF(ISNUMBER(INDEX(Import.PLE,Detalhamento!$E241,Detalhamento!BF$15)),IF(INDEX(Import.PLE,Detalhamento!$E241,Detalhamento!BF$15)&lt;=mediçao,0,OFFSET(Import.PLQ,$A241-1,BF$15-1,1,1)),OFFSET(Import.PLQ,$A241-1,BF$15-1,1,1)),(1-PLE!$AA$28)*OFFSET(Import.PLQ,$A241-1,BF$15-1,1,1))))</f>
        <v>0</v>
      </c>
      <c r="BG241" s="144">
        <f ca="1">IF(BG$13="",0,CHOOSE(Detalhamento.OpçãoServiços,OFFSET(Import.PLQ,$A241-1,BG$15-1,1,1),IF($E241&lt;&gt;1,IF(ISNUMBER(INDEX(Import.PLE,Detalhamento!$E241,Detalhamento!BG$15)),IF(INDEX(Import.PLE,Detalhamento!$E241,Detalhamento!BG$15)&lt;=mediçao,OFFSET(Import.PLQ,$A241-1,BG$15-1,1,1),0),0),PLE!$AA$28*OFFSET(Import.PLQ,$A241-1,BG$15-1,1,1)),IF($E241&lt;&gt;1,IF(ISNUMBER(INDEX(Import.PLE,Detalhamento!$E241,Detalhamento!BG$15)),IF(INDEX(Import.PLE,Detalhamento!$E241,Detalhamento!BG$15)&lt;=mediçao,0,OFFSET(Import.PLQ,$A241-1,BG$15-1,1,1)),OFFSET(Import.PLQ,$A241-1,BG$15-1,1,1)),(1-PLE!$AA$28)*OFFSET(Import.PLQ,$A241-1,BG$15-1,1,1))))</f>
        <v>0</v>
      </c>
      <c r="BH241" s="144">
        <f ca="1">IF(BH$13="",0,CHOOSE(Detalhamento.OpçãoServiços,OFFSET(Import.PLQ,$A241-1,BH$15-1,1,1),IF($E241&lt;&gt;1,IF(ISNUMBER(INDEX(Import.PLE,Detalhamento!$E241,Detalhamento!BH$15)),IF(INDEX(Import.PLE,Detalhamento!$E241,Detalhamento!BH$15)&lt;=mediçao,OFFSET(Import.PLQ,$A241-1,BH$15-1,1,1),0),0),PLE!$AA$28*OFFSET(Import.PLQ,$A241-1,BH$15-1,1,1)),IF($E241&lt;&gt;1,IF(ISNUMBER(INDEX(Import.PLE,Detalhamento!$E241,Detalhamento!BH$15)),IF(INDEX(Import.PLE,Detalhamento!$E241,Detalhamento!BH$15)&lt;=mediçao,0,OFFSET(Import.PLQ,$A241-1,BH$15-1,1,1)),OFFSET(Import.PLQ,$A241-1,BH$15-1,1,1)),(1-PLE!$AA$28)*OFFSET(Import.PLQ,$A241-1,BH$15-1,1,1))))</f>
        <v>0</v>
      </c>
      <c r="BI241" s="144">
        <f ca="1">IF(BI$13="",0,CHOOSE(Detalhamento.OpçãoServiços,OFFSET(Import.PLQ,$A241-1,BI$15-1,1,1),IF($E241&lt;&gt;1,IF(ISNUMBER(INDEX(Import.PLE,Detalhamento!$E241,Detalhamento!BI$15)),IF(INDEX(Import.PLE,Detalhamento!$E241,Detalhamento!BI$15)&lt;=mediçao,OFFSET(Import.PLQ,$A241-1,BI$15-1,1,1),0),0),PLE!$AA$28*OFFSET(Import.PLQ,$A241-1,BI$15-1,1,1)),IF($E241&lt;&gt;1,IF(ISNUMBER(INDEX(Import.PLE,Detalhamento!$E241,Detalhamento!BI$15)),IF(INDEX(Import.PLE,Detalhamento!$E241,Detalhamento!BI$15)&lt;=mediçao,0,OFFSET(Import.PLQ,$A241-1,BI$15-1,1,1)),OFFSET(Import.PLQ,$A241-1,BI$15-1,1,1)),(1-PLE!$AA$28)*OFFSET(Import.PLQ,$A241-1,BI$15-1,1,1))))</f>
        <v>0</v>
      </c>
    </row>
    <row r="242" spans="1:61" ht="20" x14ac:dyDescent="0.2">
      <c r="A242" s="155">
        <v>196</v>
      </c>
      <c r="B242" s="21" t="str">
        <f t="shared" ca="1" si="33"/>
        <v>Serviço</v>
      </c>
      <c r="E242" s="153">
        <f t="shared" ca="1" si="34"/>
        <v>27</v>
      </c>
      <c r="F242" s="154">
        <f t="shared" ca="1" si="35"/>
        <v>270196</v>
      </c>
      <c r="G242" s="154" t="str">
        <f t="shared" ca="1" si="39"/>
        <v>2.9.1.12</v>
      </c>
      <c r="H242" s="182" t="str">
        <f t="shared" ca="1" si="39"/>
        <v>TUBO, PVC, SOLDÁVEL, DN 50MM, INSTALADO EM PRUMADA DE ÁGUA - FORNECIMENTO E INSTALAÇÃO. AF_12/2014</v>
      </c>
      <c r="I242" s="37" t="str">
        <f t="shared" ca="1" si="36"/>
        <v>M</v>
      </c>
      <c r="J242" s="144">
        <f t="shared" ca="1" si="37"/>
        <v>9.9499999999999993</v>
      </c>
      <c r="K242" s="67"/>
      <c r="L242" s="144">
        <f ca="1">IF(L$13="",0,CHOOSE(Detalhamento.OpçãoServiços,OFFSET(Import.PLQ,$A242-1,L$15-1,1,1),IF($E242&lt;&gt;1,IF(ISNUMBER(INDEX(Import.PLE,Detalhamento!$E242,Detalhamento!L$15)),IF(INDEX(Import.PLE,Detalhamento!$E242,Detalhamento!L$15)&lt;=mediçao,OFFSET(Import.PLQ,$A242-1,L$15-1,1,1),0),0),PLE!$AA$28*OFFSET(Import.PLQ,$A242-1,L$15-1,1,1)),IF($E242&lt;&gt;1,IF(ISNUMBER(INDEX(Import.PLE,Detalhamento!$E242,Detalhamento!L$15)),IF(INDEX(Import.PLE,Detalhamento!$E242,Detalhamento!L$15)&lt;=mediçao,0,OFFSET(Import.PLQ,$A242-1,L$15-1,1,1)),OFFSET(Import.PLQ,$A242-1,L$15-1,1,1)),(1-PLE!$AA$28)*OFFSET(Import.PLQ,$A242-1,L$15-1,1,1))))</f>
        <v>9.9499999999999993</v>
      </c>
      <c r="M242" s="144">
        <f ca="1">IF(M$13="",0,CHOOSE(Detalhamento.OpçãoServiços,OFFSET(Import.PLQ,$A242-1,M$15-1,1,1),IF($E242&lt;&gt;1,IF(ISNUMBER(INDEX(Import.PLE,Detalhamento!$E242,Detalhamento!M$15)),IF(INDEX(Import.PLE,Detalhamento!$E242,Detalhamento!M$15)&lt;=mediçao,OFFSET(Import.PLQ,$A242-1,M$15-1,1,1),0),0),PLE!$AA$28*OFFSET(Import.PLQ,$A242-1,M$15-1,1,1)),IF($E242&lt;&gt;1,IF(ISNUMBER(INDEX(Import.PLE,Detalhamento!$E242,Detalhamento!M$15)),IF(INDEX(Import.PLE,Detalhamento!$E242,Detalhamento!M$15)&lt;=mediçao,0,OFFSET(Import.PLQ,$A242-1,M$15-1,1,1)),OFFSET(Import.PLQ,$A242-1,M$15-1,1,1)),(1-PLE!$AA$28)*OFFSET(Import.PLQ,$A242-1,M$15-1,1,1))))</f>
        <v>0</v>
      </c>
      <c r="N242" s="144">
        <f ca="1">IF(N$13="",0,CHOOSE(Detalhamento.OpçãoServiços,OFFSET(Import.PLQ,$A242-1,N$15-1,1,1),IF($E242&lt;&gt;1,IF(ISNUMBER(INDEX(Import.PLE,Detalhamento!$E242,Detalhamento!N$15)),IF(INDEX(Import.PLE,Detalhamento!$E242,Detalhamento!N$15)&lt;=mediçao,OFFSET(Import.PLQ,$A242-1,N$15-1,1,1),0),0),PLE!$AA$28*OFFSET(Import.PLQ,$A242-1,N$15-1,1,1)),IF($E242&lt;&gt;1,IF(ISNUMBER(INDEX(Import.PLE,Detalhamento!$E242,Detalhamento!N$15)),IF(INDEX(Import.PLE,Detalhamento!$E242,Detalhamento!N$15)&lt;=mediçao,0,OFFSET(Import.PLQ,$A242-1,N$15-1,1,1)),OFFSET(Import.PLQ,$A242-1,N$15-1,1,1)),(1-PLE!$AA$28)*OFFSET(Import.PLQ,$A242-1,N$15-1,1,1))))</f>
        <v>0</v>
      </c>
      <c r="O242" s="144">
        <f ca="1">IF(O$13="",0,CHOOSE(Detalhamento.OpçãoServiços,OFFSET(Import.PLQ,$A242-1,O$15-1,1,1),IF($E242&lt;&gt;1,IF(ISNUMBER(INDEX(Import.PLE,Detalhamento!$E242,Detalhamento!O$15)),IF(INDEX(Import.PLE,Detalhamento!$E242,Detalhamento!O$15)&lt;=mediçao,OFFSET(Import.PLQ,$A242-1,O$15-1,1,1),0),0),PLE!$AA$28*OFFSET(Import.PLQ,$A242-1,O$15-1,1,1)),IF($E242&lt;&gt;1,IF(ISNUMBER(INDEX(Import.PLE,Detalhamento!$E242,Detalhamento!O$15)),IF(INDEX(Import.PLE,Detalhamento!$E242,Detalhamento!O$15)&lt;=mediçao,0,OFFSET(Import.PLQ,$A242-1,O$15-1,1,1)),OFFSET(Import.PLQ,$A242-1,O$15-1,1,1)),(1-PLE!$AA$28)*OFFSET(Import.PLQ,$A242-1,O$15-1,1,1))))</f>
        <v>0</v>
      </c>
      <c r="P242" s="144">
        <f ca="1">IF(P$13="",0,CHOOSE(Detalhamento.OpçãoServiços,OFFSET(Import.PLQ,$A242-1,P$15-1,1,1),IF($E242&lt;&gt;1,IF(ISNUMBER(INDEX(Import.PLE,Detalhamento!$E242,Detalhamento!P$15)),IF(INDEX(Import.PLE,Detalhamento!$E242,Detalhamento!P$15)&lt;=mediçao,OFFSET(Import.PLQ,$A242-1,P$15-1,1,1),0),0),PLE!$AA$28*OFFSET(Import.PLQ,$A242-1,P$15-1,1,1)),IF($E242&lt;&gt;1,IF(ISNUMBER(INDEX(Import.PLE,Detalhamento!$E242,Detalhamento!P$15)),IF(INDEX(Import.PLE,Detalhamento!$E242,Detalhamento!P$15)&lt;=mediçao,0,OFFSET(Import.PLQ,$A242-1,P$15-1,1,1)),OFFSET(Import.PLQ,$A242-1,P$15-1,1,1)),(1-PLE!$AA$28)*OFFSET(Import.PLQ,$A242-1,P$15-1,1,1))))</f>
        <v>0</v>
      </c>
      <c r="Q242" s="144">
        <f ca="1">IF(Q$13="",0,CHOOSE(Detalhamento.OpçãoServiços,OFFSET(Import.PLQ,$A242-1,Q$15-1,1,1),IF($E242&lt;&gt;1,IF(ISNUMBER(INDEX(Import.PLE,Detalhamento!$E242,Detalhamento!Q$15)),IF(INDEX(Import.PLE,Detalhamento!$E242,Detalhamento!Q$15)&lt;=mediçao,OFFSET(Import.PLQ,$A242-1,Q$15-1,1,1),0),0),PLE!$AA$28*OFFSET(Import.PLQ,$A242-1,Q$15-1,1,1)),IF($E242&lt;&gt;1,IF(ISNUMBER(INDEX(Import.PLE,Detalhamento!$E242,Detalhamento!Q$15)),IF(INDEX(Import.PLE,Detalhamento!$E242,Detalhamento!Q$15)&lt;=mediçao,0,OFFSET(Import.PLQ,$A242-1,Q$15-1,1,1)),OFFSET(Import.PLQ,$A242-1,Q$15-1,1,1)),(1-PLE!$AA$28)*OFFSET(Import.PLQ,$A242-1,Q$15-1,1,1))))</f>
        <v>0</v>
      </c>
      <c r="R242" s="144">
        <f ca="1">IF(R$13="",0,CHOOSE(Detalhamento.OpçãoServiços,OFFSET(Import.PLQ,$A242-1,R$15-1,1,1),IF($E242&lt;&gt;1,IF(ISNUMBER(INDEX(Import.PLE,Detalhamento!$E242,Detalhamento!R$15)),IF(INDEX(Import.PLE,Detalhamento!$E242,Detalhamento!R$15)&lt;=mediçao,OFFSET(Import.PLQ,$A242-1,R$15-1,1,1),0),0),PLE!$AA$28*OFFSET(Import.PLQ,$A242-1,R$15-1,1,1)),IF($E242&lt;&gt;1,IF(ISNUMBER(INDEX(Import.PLE,Detalhamento!$E242,Detalhamento!R$15)),IF(INDEX(Import.PLE,Detalhamento!$E242,Detalhamento!R$15)&lt;=mediçao,0,OFFSET(Import.PLQ,$A242-1,R$15-1,1,1)),OFFSET(Import.PLQ,$A242-1,R$15-1,1,1)),(1-PLE!$AA$28)*OFFSET(Import.PLQ,$A242-1,R$15-1,1,1))))</f>
        <v>0</v>
      </c>
      <c r="S242" s="144">
        <f ca="1">IF(S$13="",0,CHOOSE(Detalhamento.OpçãoServiços,OFFSET(Import.PLQ,$A242-1,S$15-1,1,1),IF($E242&lt;&gt;1,IF(ISNUMBER(INDEX(Import.PLE,Detalhamento!$E242,Detalhamento!S$15)),IF(INDEX(Import.PLE,Detalhamento!$E242,Detalhamento!S$15)&lt;=mediçao,OFFSET(Import.PLQ,$A242-1,S$15-1,1,1),0),0),PLE!$AA$28*OFFSET(Import.PLQ,$A242-1,S$15-1,1,1)),IF($E242&lt;&gt;1,IF(ISNUMBER(INDEX(Import.PLE,Detalhamento!$E242,Detalhamento!S$15)),IF(INDEX(Import.PLE,Detalhamento!$E242,Detalhamento!S$15)&lt;=mediçao,0,OFFSET(Import.PLQ,$A242-1,S$15-1,1,1)),OFFSET(Import.PLQ,$A242-1,S$15-1,1,1)),(1-PLE!$AA$28)*OFFSET(Import.PLQ,$A242-1,S$15-1,1,1))))</f>
        <v>0</v>
      </c>
      <c r="T242" s="144">
        <f ca="1">IF(T$13="",0,CHOOSE(Detalhamento.OpçãoServiços,OFFSET(Import.PLQ,$A242-1,T$15-1,1,1),IF($E242&lt;&gt;1,IF(ISNUMBER(INDEX(Import.PLE,Detalhamento!$E242,Detalhamento!T$15)),IF(INDEX(Import.PLE,Detalhamento!$E242,Detalhamento!T$15)&lt;=mediçao,OFFSET(Import.PLQ,$A242-1,T$15-1,1,1),0),0),PLE!$AA$28*OFFSET(Import.PLQ,$A242-1,T$15-1,1,1)),IF($E242&lt;&gt;1,IF(ISNUMBER(INDEX(Import.PLE,Detalhamento!$E242,Detalhamento!T$15)),IF(INDEX(Import.PLE,Detalhamento!$E242,Detalhamento!T$15)&lt;=mediçao,0,OFFSET(Import.PLQ,$A242-1,T$15-1,1,1)),OFFSET(Import.PLQ,$A242-1,T$15-1,1,1)),(1-PLE!$AA$28)*OFFSET(Import.PLQ,$A242-1,T$15-1,1,1))))</f>
        <v>0</v>
      </c>
      <c r="U242" s="144">
        <f ca="1">IF(U$13="",0,CHOOSE(Detalhamento.OpçãoServiços,OFFSET(Import.PLQ,$A242-1,U$15-1,1,1),IF($E242&lt;&gt;1,IF(ISNUMBER(INDEX(Import.PLE,Detalhamento!$E242,Detalhamento!U$15)),IF(INDEX(Import.PLE,Detalhamento!$E242,Detalhamento!U$15)&lt;=mediçao,OFFSET(Import.PLQ,$A242-1,U$15-1,1,1),0),0),PLE!$AA$28*OFFSET(Import.PLQ,$A242-1,U$15-1,1,1)),IF($E242&lt;&gt;1,IF(ISNUMBER(INDEX(Import.PLE,Detalhamento!$E242,Detalhamento!U$15)),IF(INDEX(Import.PLE,Detalhamento!$E242,Detalhamento!U$15)&lt;=mediçao,0,OFFSET(Import.PLQ,$A242-1,U$15-1,1,1)),OFFSET(Import.PLQ,$A242-1,U$15-1,1,1)),(1-PLE!$AA$28)*OFFSET(Import.PLQ,$A242-1,U$15-1,1,1))))</f>
        <v>0</v>
      </c>
      <c r="V242" s="144">
        <f ca="1">IF(V$13="",0,CHOOSE(Detalhamento.OpçãoServiços,OFFSET(Import.PLQ,$A242-1,V$15-1,1,1),IF($E242&lt;&gt;1,IF(ISNUMBER(INDEX(Import.PLE,Detalhamento!$E242,Detalhamento!V$15)),IF(INDEX(Import.PLE,Detalhamento!$E242,Detalhamento!V$15)&lt;=mediçao,OFFSET(Import.PLQ,$A242-1,V$15-1,1,1),0),0),PLE!$AA$28*OFFSET(Import.PLQ,$A242-1,V$15-1,1,1)),IF($E242&lt;&gt;1,IF(ISNUMBER(INDEX(Import.PLE,Detalhamento!$E242,Detalhamento!V$15)),IF(INDEX(Import.PLE,Detalhamento!$E242,Detalhamento!V$15)&lt;=mediçao,0,OFFSET(Import.PLQ,$A242-1,V$15-1,1,1)),OFFSET(Import.PLQ,$A242-1,V$15-1,1,1)),(1-PLE!$AA$28)*OFFSET(Import.PLQ,$A242-1,V$15-1,1,1))))</f>
        <v>0</v>
      </c>
      <c r="W242" s="144">
        <f ca="1">IF(W$13="",0,CHOOSE(Detalhamento.OpçãoServiços,OFFSET(Import.PLQ,$A242-1,W$15-1,1,1),IF($E242&lt;&gt;1,IF(ISNUMBER(INDEX(Import.PLE,Detalhamento!$E242,Detalhamento!W$15)),IF(INDEX(Import.PLE,Detalhamento!$E242,Detalhamento!W$15)&lt;=mediçao,OFFSET(Import.PLQ,$A242-1,W$15-1,1,1),0),0),PLE!$AA$28*OFFSET(Import.PLQ,$A242-1,W$15-1,1,1)),IF($E242&lt;&gt;1,IF(ISNUMBER(INDEX(Import.PLE,Detalhamento!$E242,Detalhamento!W$15)),IF(INDEX(Import.PLE,Detalhamento!$E242,Detalhamento!W$15)&lt;=mediçao,0,OFFSET(Import.PLQ,$A242-1,W$15-1,1,1)),OFFSET(Import.PLQ,$A242-1,W$15-1,1,1)),(1-PLE!$AA$28)*OFFSET(Import.PLQ,$A242-1,W$15-1,1,1))))</f>
        <v>0</v>
      </c>
      <c r="X242" s="144">
        <f ca="1">IF(X$13="",0,CHOOSE(Detalhamento.OpçãoServiços,OFFSET(Import.PLQ,$A242-1,X$15-1,1,1),IF($E242&lt;&gt;1,IF(ISNUMBER(INDEX(Import.PLE,Detalhamento!$E242,Detalhamento!X$15)),IF(INDEX(Import.PLE,Detalhamento!$E242,Detalhamento!X$15)&lt;=mediçao,OFFSET(Import.PLQ,$A242-1,X$15-1,1,1),0),0),PLE!$AA$28*OFFSET(Import.PLQ,$A242-1,X$15-1,1,1)),IF($E242&lt;&gt;1,IF(ISNUMBER(INDEX(Import.PLE,Detalhamento!$E242,Detalhamento!X$15)),IF(INDEX(Import.PLE,Detalhamento!$E242,Detalhamento!X$15)&lt;=mediçao,0,OFFSET(Import.PLQ,$A242-1,X$15-1,1,1)),OFFSET(Import.PLQ,$A242-1,X$15-1,1,1)),(1-PLE!$AA$28)*OFFSET(Import.PLQ,$A242-1,X$15-1,1,1))))</f>
        <v>0</v>
      </c>
      <c r="Y242" s="144">
        <f ca="1">IF(Y$13="",0,CHOOSE(Detalhamento.OpçãoServiços,OFFSET(Import.PLQ,$A242-1,Y$15-1,1,1),IF($E242&lt;&gt;1,IF(ISNUMBER(INDEX(Import.PLE,Detalhamento!$E242,Detalhamento!Y$15)),IF(INDEX(Import.PLE,Detalhamento!$E242,Detalhamento!Y$15)&lt;=mediçao,OFFSET(Import.PLQ,$A242-1,Y$15-1,1,1),0),0),PLE!$AA$28*OFFSET(Import.PLQ,$A242-1,Y$15-1,1,1)),IF($E242&lt;&gt;1,IF(ISNUMBER(INDEX(Import.PLE,Detalhamento!$E242,Detalhamento!Y$15)),IF(INDEX(Import.PLE,Detalhamento!$E242,Detalhamento!Y$15)&lt;=mediçao,0,OFFSET(Import.PLQ,$A242-1,Y$15-1,1,1)),OFFSET(Import.PLQ,$A242-1,Y$15-1,1,1)),(1-PLE!$AA$28)*OFFSET(Import.PLQ,$A242-1,Y$15-1,1,1))))</f>
        <v>0</v>
      </c>
      <c r="Z242" s="144">
        <f ca="1">IF(Z$13="",0,CHOOSE(Detalhamento.OpçãoServiços,OFFSET(Import.PLQ,$A242-1,Z$15-1,1,1),IF($E242&lt;&gt;1,IF(ISNUMBER(INDEX(Import.PLE,Detalhamento!$E242,Detalhamento!Z$15)),IF(INDEX(Import.PLE,Detalhamento!$E242,Detalhamento!Z$15)&lt;=mediçao,OFFSET(Import.PLQ,$A242-1,Z$15-1,1,1),0),0),PLE!$AA$28*OFFSET(Import.PLQ,$A242-1,Z$15-1,1,1)),IF($E242&lt;&gt;1,IF(ISNUMBER(INDEX(Import.PLE,Detalhamento!$E242,Detalhamento!Z$15)),IF(INDEX(Import.PLE,Detalhamento!$E242,Detalhamento!Z$15)&lt;=mediçao,0,OFFSET(Import.PLQ,$A242-1,Z$15-1,1,1)),OFFSET(Import.PLQ,$A242-1,Z$15-1,1,1)),(1-PLE!$AA$28)*OFFSET(Import.PLQ,$A242-1,Z$15-1,1,1))))</f>
        <v>0</v>
      </c>
      <c r="AA242" s="144">
        <f ca="1">IF(AA$13="",0,CHOOSE(Detalhamento.OpçãoServiços,OFFSET(Import.PLQ,$A242-1,AA$15-1,1,1),IF($E242&lt;&gt;1,IF(ISNUMBER(INDEX(Import.PLE,Detalhamento!$E242,Detalhamento!AA$15)),IF(INDEX(Import.PLE,Detalhamento!$E242,Detalhamento!AA$15)&lt;=mediçao,OFFSET(Import.PLQ,$A242-1,AA$15-1,1,1),0),0),PLE!$AA$28*OFFSET(Import.PLQ,$A242-1,AA$15-1,1,1)),IF($E242&lt;&gt;1,IF(ISNUMBER(INDEX(Import.PLE,Detalhamento!$E242,Detalhamento!AA$15)),IF(INDEX(Import.PLE,Detalhamento!$E242,Detalhamento!AA$15)&lt;=mediçao,0,OFFSET(Import.PLQ,$A242-1,AA$15-1,1,1)),OFFSET(Import.PLQ,$A242-1,AA$15-1,1,1)),(1-PLE!$AA$28)*OFFSET(Import.PLQ,$A242-1,AA$15-1,1,1))))</f>
        <v>0</v>
      </c>
      <c r="AB242" s="144">
        <f ca="1">IF(AB$13="",0,CHOOSE(Detalhamento.OpçãoServiços,OFFSET(Import.PLQ,$A242-1,AB$15-1,1,1),IF($E242&lt;&gt;1,IF(ISNUMBER(INDEX(Import.PLE,Detalhamento!$E242,Detalhamento!AB$15)),IF(INDEX(Import.PLE,Detalhamento!$E242,Detalhamento!AB$15)&lt;=mediçao,OFFSET(Import.PLQ,$A242-1,AB$15-1,1,1),0),0),PLE!$AA$28*OFFSET(Import.PLQ,$A242-1,AB$15-1,1,1)),IF($E242&lt;&gt;1,IF(ISNUMBER(INDEX(Import.PLE,Detalhamento!$E242,Detalhamento!AB$15)),IF(INDEX(Import.PLE,Detalhamento!$E242,Detalhamento!AB$15)&lt;=mediçao,0,OFFSET(Import.PLQ,$A242-1,AB$15-1,1,1)),OFFSET(Import.PLQ,$A242-1,AB$15-1,1,1)),(1-PLE!$AA$28)*OFFSET(Import.PLQ,$A242-1,AB$15-1,1,1))))</f>
        <v>0</v>
      </c>
      <c r="AC242" s="144">
        <f ca="1">IF(AC$13="",0,CHOOSE(Detalhamento.OpçãoServiços,OFFSET(Import.PLQ,$A242-1,AC$15-1,1,1),IF($E242&lt;&gt;1,IF(ISNUMBER(INDEX(Import.PLE,Detalhamento!$E242,Detalhamento!AC$15)),IF(INDEX(Import.PLE,Detalhamento!$E242,Detalhamento!AC$15)&lt;=mediçao,OFFSET(Import.PLQ,$A242-1,AC$15-1,1,1),0),0),PLE!$AA$28*OFFSET(Import.PLQ,$A242-1,AC$15-1,1,1)),IF($E242&lt;&gt;1,IF(ISNUMBER(INDEX(Import.PLE,Detalhamento!$E242,Detalhamento!AC$15)),IF(INDEX(Import.PLE,Detalhamento!$E242,Detalhamento!AC$15)&lt;=mediçao,0,OFFSET(Import.PLQ,$A242-1,AC$15-1,1,1)),OFFSET(Import.PLQ,$A242-1,AC$15-1,1,1)),(1-PLE!$AA$28)*OFFSET(Import.PLQ,$A242-1,AC$15-1,1,1))))</f>
        <v>0</v>
      </c>
      <c r="AD242" s="144">
        <f ca="1">IF(AD$13="",0,CHOOSE(Detalhamento.OpçãoServiços,OFFSET(Import.PLQ,$A242-1,AD$15-1,1,1),IF($E242&lt;&gt;1,IF(ISNUMBER(INDEX(Import.PLE,Detalhamento!$E242,Detalhamento!AD$15)),IF(INDEX(Import.PLE,Detalhamento!$E242,Detalhamento!AD$15)&lt;=mediçao,OFFSET(Import.PLQ,$A242-1,AD$15-1,1,1),0),0),PLE!$AA$28*OFFSET(Import.PLQ,$A242-1,AD$15-1,1,1)),IF($E242&lt;&gt;1,IF(ISNUMBER(INDEX(Import.PLE,Detalhamento!$E242,Detalhamento!AD$15)),IF(INDEX(Import.PLE,Detalhamento!$E242,Detalhamento!AD$15)&lt;=mediçao,0,OFFSET(Import.PLQ,$A242-1,AD$15-1,1,1)),OFFSET(Import.PLQ,$A242-1,AD$15-1,1,1)),(1-PLE!$AA$28)*OFFSET(Import.PLQ,$A242-1,AD$15-1,1,1))))</f>
        <v>0</v>
      </c>
      <c r="AE242" s="144">
        <f ca="1">IF(AE$13="",0,CHOOSE(Detalhamento.OpçãoServiços,OFFSET(Import.PLQ,$A242-1,AE$15-1,1,1),IF($E242&lt;&gt;1,IF(ISNUMBER(INDEX(Import.PLE,Detalhamento!$E242,Detalhamento!AE$15)),IF(INDEX(Import.PLE,Detalhamento!$E242,Detalhamento!AE$15)&lt;=mediçao,OFFSET(Import.PLQ,$A242-1,AE$15-1,1,1),0),0),PLE!$AA$28*OFFSET(Import.PLQ,$A242-1,AE$15-1,1,1)),IF($E242&lt;&gt;1,IF(ISNUMBER(INDEX(Import.PLE,Detalhamento!$E242,Detalhamento!AE$15)),IF(INDEX(Import.PLE,Detalhamento!$E242,Detalhamento!AE$15)&lt;=mediçao,0,OFFSET(Import.PLQ,$A242-1,AE$15-1,1,1)),OFFSET(Import.PLQ,$A242-1,AE$15-1,1,1)),(1-PLE!$AA$28)*OFFSET(Import.PLQ,$A242-1,AE$15-1,1,1))))</f>
        <v>0</v>
      </c>
      <c r="AF242" s="144">
        <f ca="1">IF(AF$13="",0,CHOOSE(Detalhamento.OpçãoServiços,OFFSET(Import.PLQ,$A242-1,AF$15-1,1,1),IF($E242&lt;&gt;1,IF(ISNUMBER(INDEX(Import.PLE,Detalhamento!$E242,Detalhamento!AF$15)),IF(INDEX(Import.PLE,Detalhamento!$E242,Detalhamento!AF$15)&lt;=mediçao,OFFSET(Import.PLQ,$A242-1,AF$15-1,1,1),0),0),PLE!$AA$28*OFFSET(Import.PLQ,$A242-1,AF$15-1,1,1)),IF($E242&lt;&gt;1,IF(ISNUMBER(INDEX(Import.PLE,Detalhamento!$E242,Detalhamento!AF$15)),IF(INDEX(Import.PLE,Detalhamento!$E242,Detalhamento!AF$15)&lt;=mediçao,0,OFFSET(Import.PLQ,$A242-1,AF$15-1,1,1)),OFFSET(Import.PLQ,$A242-1,AF$15-1,1,1)),(1-PLE!$AA$28)*OFFSET(Import.PLQ,$A242-1,AF$15-1,1,1))))</f>
        <v>0</v>
      </c>
      <c r="AG242" s="144">
        <f ca="1">IF(AG$13="",0,CHOOSE(Detalhamento.OpçãoServiços,OFFSET(Import.PLQ,$A242-1,AG$15-1,1,1),IF($E242&lt;&gt;1,IF(ISNUMBER(INDEX(Import.PLE,Detalhamento!$E242,Detalhamento!AG$15)),IF(INDEX(Import.PLE,Detalhamento!$E242,Detalhamento!AG$15)&lt;=mediçao,OFFSET(Import.PLQ,$A242-1,AG$15-1,1,1),0),0),PLE!$AA$28*OFFSET(Import.PLQ,$A242-1,AG$15-1,1,1)),IF($E242&lt;&gt;1,IF(ISNUMBER(INDEX(Import.PLE,Detalhamento!$E242,Detalhamento!AG$15)),IF(INDEX(Import.PLE,Detalhamento!$E242,Detalhamento!AG$15)&lt;=mediçao,0,OFFSET(Import.PLQ,$A242-1,AG$15-1,1,1)),OFFSET(Import.PLQ,$A242-1,AG$15-1,1,1)),(1-PLE!$AA$28)*OFFSET(Import.PLQ,$A242-1,AG$15-1,1,1))))</f>
        <v>0</v>
      </c>
      <c r="AH242" s="144">
        <f ca="1">IF(AH$13="",0,CHOOSE(Detalhamento.OpçãoServiços,OFFSET(Import.PLQ,$A242-1,AH$15-1,1,1),IF($E242&lt;&gt;1,IF(ISNUMBER(INDEX(Import.PLE,Detalhamento!$E242,Detalhamento!AH$15)),IF(INDEX(Import.PLE,Detalhamento!$E242,Detalhamento!AH$15)&lt;=mediçao,OFFSET(Import.PLQ,$A242-1,AH$15-1,1,1),0),0),PLE!$AA$28*OFFSET(Import.PLQ,$A242-1,AH$15-1,1,1)),IF($E242&lt;&gt;1,IF(ISNUMBER(INDEX(Import.PLE,Detalhamento!$E242,Detalhamento!AH$15)),IF(INDEX(Import.PLE,Detalhamento!$E242,Detalhamento!AH$15)&lt;=mediçao,0,OFFSET(Import.PLQ,$A242-1,AH$15-1,1,1)),OFFSET(Import.PLQ,$A242-1,AH$15-1,1,1)),(1-PLE!$AA$28)*OFFSET(Import.PLQ,$A242-1,AH$15-1,1,1))))</f>
        <v>0</v>
      </c>
      <c r="AI242" s="144">
        <f ca="1">IF(AI$13="",0,CHOOSE(Detalhamento.OpçãoServiços,OFFSET(Import.PLQ,$A242-1,AI$15-1,1,1),IF($E242&lt;&gt;1,IF(ISNUMBER(INDEX(Import.PLE,Detalhamento!$E242,Detalhamento!AI$15)),IF(INDEX(Import.PLE,Detalhamento!$E242,Detalhamento!AI$15)&lt;=mediçao,OFFSET(Import.PLQ,$A242-1,AI$15-1,1,1),0),0),PLE!$AA$28*OFFSET(Import.PLQ,$A242-1,AI$15-1,1,1)),IF($E242&lt;&gt;1,IF(ISNUMBER(INDEX(Import.PLE,Detalhamento!$E242,Detalhamento!AI$15)),IF(INDEX(Import.PLE,Detalhamento!$E242,Detalhamento!AI$15)&lt;=mediçao,0,OFFSET(Import.PLQ,$A242-1,AI$15-1,1,1)),OFFSET(Import.PLQ,$A242-1,AI$15-1,1,1)),(1-PLE!$AA$28)*OFFSET(Import.PLQ,$A242-1,AI$15-1,1,1))))</f>
        <v>0</v>
      </c>
      <c r="AJ242" s="144">
        <f ca="1">IF(AJ$13="",0,CHOOSE(Detalhamento.OpçãoServiços,OFFSET(Import.PLQ,$A242-1,AJ$15-1,1,1),IF($E242&lt;&gt;1,IF(ISNUMBER(INDEX(Import.PLE,Detalhamento!$E242,Detalhamento!AJ$15)),IF(INDEX(Import.PLE,Detalhamento!$E242,Detalhamento!AJ$15)&lt;=mediçao,OFFSET(Import.PLQ,$A242-1,AJ$15-1,1,1),0),0),PLE!$AA$28*OFFSET(Import.PLQ,$A242-1,AJ$15-1,1,1)),IF($E242&lt;&gt;1,IF(ISNUMBER(INDEX(Import.PLE,Detalhamento!$E242,Detalhamento!AJ$15)),IF(INDEX(Import.PLE,Detalhamento!$E242,Detalhamento!AJ$15)&lt;=mediçao,0,OFFSET(Import.PLQ,$A242-1,AJ$15-1,1,1)),OFFSET(Import.PLQ,$A242-1,AJ$15-1,1,1)),(1-PLE!$AA$28)*OFFSET(Import.PLQ,$A242-1,AJ$15-1,1,1))))</f>
        <v>0</v>
      </c>
      <c r="AK242" s="144">
        <f ca="1">IF(AK$13="",0,CHOOSE(Detalhamento.OpçãoServiços,OFFSET(Import.PLQ,$A242-1,AK$15-1,1,1),IF($E242&lt;&gt;1,IF(ISNUMBER(INDEX(Import.PLE,Detalhamento!$E242,Detalhamento!AK$15)),IF(INDEX(Import.PLE,Detalhamento!$E242,Detalhamento!AK$15)&lt;=mediçao,OFFSET(Import.PLQ,$A242-1,AK$15-1,1,1),0),0),PLE!$AA$28*OFFSET(Import.PLQ,$A242-1,AK$15-1,1,1)),IF($E242&lt;&gt;1,IF(ISNUMBER(INDEX(Import.PLE,Detalhamento!$E242,Detalhamento!AK$15)),IF(INDEX(Import.PLE,Detalhamento!$E242,Detalhamento!AK$15)&lt;=mediçao,0,OFFSET(Import.PLQ,$A242-1,AK$15-1,1,1)),OFFSET(Import.PLQ,$A242-1,AK$15-1,1,1)),(1-PLE!$AA$28)*OFFSET(Import.PLQ,$A242-1,AK$15-1,1,1))))</f>
        <v>0</v>
      </c>
      <c r="AL242" s="144">
        <f ca="1">IF(AL$13="",0,CHOOSE(Detalhamento.OpçãoServiços,OFFSET(Import.PLQ,$A242-1,AL$15-1,1,1),IF($E242&lt;&gt;1,IF(ISNUMBER(INDEX(Import.PLE,Detalhamento!$E242,Detalhamento!AL$15)),IF(INDEX(Import.PLE,Detalhamento!$E242,Detalhamento!AL$15)&lt;=mediçao,OFFSET(Import.PLQ,$A242-1,AL$15-1,1,1),0),0),PLE!$AA$28*OFFSET(Import.PLQ,$A242-1,AL$15-1,1,1)),IF($E242&lt;&gt;1,IF(ISNUMBER(INDEX(Import.PLE,Detalhamento!$E242,Detalhamento!AL$15)),IF(INDEX(Import.PLE,Detalhamento!$E242,Detalhamento!AL$15)&lt;=mediçao,0,OFFSET(Import.PLQ,$A242-1,AL$15-1,1,1)),OFFSET(Import.PLQ,$A242-1,AL$15-1,1,1)),(1-PLE!$AA$28)*OFFSET(Import.PLQ,$A242-1,AL$15-1,1,1))))</f>
        <v>0</v>
      </c>
      <c r="AM242" s="144">
        <f ca="1">IF(AM$13="",0,CHOOSE(Detalhamento.OpçãoServiços,OFFSET(Import.PLQ,$A242-1,AM$15-1,1,1),IF($E242&lt;&gt;1,IF(ISNUMBER(INDEX(Import.PLE,Detalhamento!$E242,Detalhamento!AM$15)),IF(INDEX(Import.PLE,Detalhamento!$E242,Detalhamento!AM$15)&lt;=mediçao,OFFSET(Import.PLQ,$A242-1,AM$15-1,1,1),0),0),PLE!$AA$28*OFFSET(Import.PLQ,$A242-1,AM$15-1,1,1)),IF($E242&lt;&gt;1,IF(ISNUMBER(INDEX(Import.PLE,Detalhamento!$E242,Detalhamento!AM$15)),IF(INDEX(Import.PLE,Detalhamento!$E242,Detalhamento!AM$15)&lt;=mediçao,0,OFFSET(Import.PLQ,$A242-1,AM$15-1,1,1)),OFFSET(Import.PLQ,$A242-1,AM$15-1,1,1)),(1-PLE!$AA$28)*OFFSET(Import.PLQ,$A242-1,AM$15-1,1,1))))</f>
        <v>0</v>
      </c>
      <c r="AN242" s="144">
        <f ca="1">IF(AN$13="",0,CHOOSE(Detalhamento.OpçãoServiços,OFFSET(Import.PLQ,$A242-1,AN$15-1,1,1),IF($E242&lt;&gt;1,IF(ISNUMBER(INDEX(Import.PLE,Detalhamento!$E242,Detalhamento!AN$15)),IF(INDEX(Import.PLE,Detalhamento!$E242,Detalhamento!AN$15)&lt;=mediçao,OFFSET(Import.PLQ,$A242-1,AN$15-1,1,1),0),0),PLE!$AA$28*OFFSET(Import.PLQ,$A242-1,AN$15-1,1,1)),IF($E242&lt;&gt;1,IF(ISNUMBER(INDEX(Import.PLE,Detalhamento!$E242,Detalhamento!AN$15)),IF(INDEX(Import.PLE,Detalhamento!$E242,Detalhamento!AN$15)&lt;=mediçao,0,OFFSET(Import.PLQ,$A242-1,AN$15-1,1,1)),OFFSET(Import.PLQ,$A242-1,AN$15-1,1,1)),(1-PLE!$AA$28)*OFFSET(Import.PLQ,$A242-1,AN$15-1,1,1))))</f>
        <v>0</v>
      </c>
      <c r="AO242" s="144">
        <f ca="1">IF(AO$13="",0,CHOOSE(Detalhamento.OpçãoServiços,OFFSET(Import.PLQ,$A242-1,AO$15-1,1,1),IF($E242&lt;&gt;1,IF(ISNUMBER(INDEX(Import.PLE,Detalhamento!$E242,Detalhamento!AO$15)),IF(INDEX(Import.PLE,Detalhamento!$E242,Detalhamento!AO$15)&lt;=mediçao,OFFSET(Import.PLQ,$A242-1,AO$15-1,1,1),0),0),PLE!$AA$28*OFFSET(Import.PLQ,$A242-1,AO$15-1,1,1)),IF($E242&lt;&gt;1,IF(ISNUMBER(INDEX(Import.PLE,Detalhamento!$E242,Detalhamento!AO$15)),IF(INDEX(Import.PLE,Detalhamento!$E242,Detalhamento!AO$15)&lt;=mediçao,0,OFFSET(Import.PLQ,$A242-1,AO$15-1,1,1)),OFFSET(Import.PLQ,$A242-1,AO$15-1,1,1)),(1-PLE!$AA$28)*OFFSET(Import.PLQ,$A242-1,AO$15-1,1,1))))</f>
        <v>0</v>
      </c>
      <c r="AP242" s="144">
        <f ca="1">IF(AP$13="",0,CHOOSE(Detalhamento.OpçãoServiços,OFFSET(Import.PLQ,$A242-1,AP$15-1,1,1),IF($E242&lt;&gt;1,IF(ISNUMBER(INDEX(Import.PLE,Detalhamento!$E242,Detalhamento!AP$15)),IF(INDEX(Import.PLE,Detalhamento!$E242,Detalhamento!AP$15)&lt;=mediçao,OFFSET(Import.PLQ,$A242-1,AP$15-1,1,1),0),0),PLE!$AA$28*OFFSET(Import.PLQ,$A242-1,AP$15-1,1,1)),IF($E242&lt;&gt;1,IF(ISNUMBER(INDEX(Import.PLE,Detalhamento!$E242,Detalhamento!AP$15)),IF(INDEX(Import.PLE,Detalhamento!$E242,Detalhamento!AP$15)&lt;=mediçao,0,OFFSET(Import.PLQ,$A242-1,AP$15-1,1,1)),OFFSET(Import.PLQ,$A242-1,AP$15-1,1,1)),(1-PLE!$AA$28)*OFFSET(Import.PLQ,$A242-1,AP$15-1,1,1))))</f>
        <v>0</v>
      </c>
      <c r="AQ242" s="144">
        <f ca="1">IF(AQ$13="",0,CHOOSE(Detalhamento.OpçãoServiços,OFFSET(Import.PLQ,$A242-1,AQ$15-1,1,1),IF($E242&lt;&gt;1,IF(ISNUMBER(INDEX(Import.PLE,Detalhamento!$E242,Detalhamento!AQ$15)),IF(INDEX(Import.PLE,Detalhamento!$E242,Detalhamento!AQ$15)&lt;=mediçao,OFFSET(Import.PLQ,$A242-1,AQ$15-1,1,1),0),0),PLE!$AA$28*OFFSET(Import.PLQ,$A242-1,AQ$15-1,1,1)),IF($E242&lt;&gt;1,IF(ISNUMBER(INDEX(Import.PLE,Detalhamento!$E242,Detalhamento!AQ$15)),IF(INDEX(Import.PLE,Detalhamento!$E242,Detalhamento!AQ$15)&lt;=mediçao,0,OFFSET(Import.PLQ,$A242-1,AQ$15-1,1,1)),OFFSET(Import.PLQ,$A242-1,AQ$15-1,1,1)),(1-PLE!$AA$28)*OFFSET(Import.PLQ,$A242-1,AQ$15-1,1,1))))</f>
        <v>0</v>
      </c>
      <c r="AR242" s="144">
        <f ca="1">IF(AR$13="",0,CHOOSE(Detalhamento.OpçãoServiços,OFFSET(Import.PLQ,$A242-1,AR$15-1,1,1),IF($E242&lt;&gt;1,IF(ISNUMBER(INDEX(Import.PLE,Detalhamento!$E242,Detalhamento!AR$15)),IF(INDEX(Import.PLE,Detalhamento!$E242,Detalhamento!AR$15)&lt;=mediçao,OFFSET(Import.PLQ,$A242-1,AR$15-1,1,1),0),0),PLE!$AA$28*OFFSET(Import.PLQ,$A242-1,AR$15-1,1,1)),IF($E242&lt;&gt;1,IF(ISNUMBER(INDEX(Import.PLE,Detalhamento!$E242,Detalhamento!AR$15)),IF(INDEX(Import.PLE,Detalhamento!$E242,Detalhamento!AR$15)&lt;=mediçao,0,OFFSET(Import.PLQ,$A242-1,AR$15-1,1,1)),OFFSET(Import.PLQ,$A242-1,AR$15-1,1,1)),(1-PLE!$AA$28)*OFFSET(Import.PLQ,$A242-1,AR$15-1,1,1))))</f>
        <v>0</v>
      </c>
      <c r="AS242" s="144">
        <f ca="1">IF(AS$13="",0,CHOOSE(Detalhamento.OpçãoServiços,OFFSET(Import.PLQ,$A242-1,AS$15-1,1,1),IF($E242&lt;&gt;1,IF(ISNUMBER(INDEX(Import.PLE,Detalhamento!$E242,Detalhamento!AS$15)),IF(INDEX(Import.PLE,Detalhamento!$E242,Detalhamento!AS$15)&lt;=mediçao,OFFSET(Import.PLQ,$A242-1,AS$15-1,1,1),0),0),PLE!$AA$28*OFFSET(Import.PLQ,$A242-1,AS$15-1,1,1)),IF($E242&lt;&gt;1,IF(ISNUMBER(INDEX(Import.PLE,Detalhamento!$E242,Detalhamento!AS$15)),IF(INDEX(Import.PLE,Detalhamento!$E242,Detalhamento!AS$15)&lt;=mediçao,0,OFFSET(Import.PLQ,$A242-1,AS$15-1,1,1)),OFFSET(Import.PLQ,$A242-1,AS$15-1,1,1)),(1-PLE!$AA$28)*OFFSET(Import.PLQ,$A242-1,AS$15-1,1,1))))</f>
        <v>0</v>
      </c>
      <c r="AT242" s="144">
        <f ca="1">IF(AT$13="",0,CHOOSE(Detalhamento.OpçãoServiços,OFFSET(Import.PLQ,$A242-1,AT$15-1,1,1),IF($E242&lt;&gt;1,IF(ISNUMBER(INDEX(Import.PLE,Detalhamento!$E242,Detalhamento!AT$15)),IF(INDEX(Import.PLE,Detalhamento!$E242,Detalhamento!AT$15)&lt;=mediçao,OFFSET(Import.PLQ,$A242-1,AT$15-1,1,1),0),0),PLE!$AA$28*OFFSET(Import.PLQ,$A242-1,AT$15-1,1,1)),IF($E242&lt;&gt;1,IF(ISNUMBER(INDEX(Import.PLE,Detalhamento!$E242,Detalhamento!AT$15)),IF(INDEX(Import.PLE,Detalhamento!$E242,Detalhamento!AT$15)&lt;=mediçao,0,OFFSET(Import.PLQ,$A242-1,AT$15-1,1,1)),OFFSET(Import.PLQ,$A242-1,AT$15-1,1,1)),(1-PLE!$AA$28)*OFFSET(Import.PLQ,$A242-1,AT$15-1,1,1))))</f>
        <v>0</v>
      </c>
      <c r="AU242" s="144">
        <f ca="1">IF(AU$13="",0,CHOOSE(Detalhamento.OpçãoServiços,OFFSET(Import.PLQ,$A242-1,AU$15-1,1,1),IF($E242&lt;&gt;1,IF(ISNUMBER(INDEX(Import.PLE,Detalhamento!$E242,Detalhamento!AU$15)),IF(INDEX(Import.PLE,Detalhamento!$E242,Detalhamento!AU$15)&lt;=mediçao,OFFSET(Import.PLQ,$A242-1,AU$15-1,1,1),0),0),PLE!$AA$28*OFFSET(Import.PLQ,$A242-1,AU$15-1,1,1)),IF($E242&lt;&gt;1,IF(ISNUMBER(INDEX(Import.PLE,Detalhamento!$E242,Detalhamento!AU$15)),IF(INDEX(Import.PLE,Detalhamento!$E242,Detalhamento!AU$15)&lt;=mediçao,0,OFFSET(Import.PLQ,$A242-1,AU$15-1,1,1)),OFFSET(Import.PLQ,$A242-1,AU$15-1,1,1)),(1-PLE!$AA$28)*OFFSET(Import.PLQ,$A242-1,AU$15-1,1,1))))</f>
        <v>0</v>
      </c>
      <c r="AV242" s="144">
        <f ca="1">IF(AV$13="",0,CHOOSE(Detalhamento.OpçãoServiços,OFFSET(Import.PLQ,$A242-1,AV$15-1,1,1),IF($E242&lt;&gt;1,IF(ISNUMBER(INDEX(Import.PLE,Detalhamento!$E242,Detalhamento!AV$15)),IF(INDEX(Import.PLE,Detalhamento!$E242,Detalhamento!AV$15)&lt;=mediçao,OFFSET(Import.PLQ,$A242-1,AV$15-1,1,1),0),0),PLE!$AA$28*OFFSET(Import.PLQ,$A242-1,AV$15-1,1,1)),IF($E242&lt;&gt;1,IF(ISNUMBER(INDEX(Import.PLE,Detalhamento!$E242,Detalhamento!AV$15)),IF(INDEX(Import.PLE,Detalhamento!$E242,Detalhamento!AV$15)&lt;=mediçao,0,OFFSET(Import.PLQ,$A242-1,AV$15-1,1,1)),OFFSET(Import.PLQ,$A242-1,AV$15-1,1,1)),(1-PLE!$AA$28)*OFFSET(Import.PLQ,$A242-1,AV$15-1,1,1))))</f>
        <v>0</v>
      </c>
      <c r="AW242" s="144">
        <f ca="1">IF(AW$13="",0,CHOOSE(Detalhamento.OpçãoServiços,OFFSET(Import.PLQ,$A242-1,AW$15-1,1,1),IF($E242&lt;&gt;1,IF(ISNUMBER(INDEX(Import.PLE,Detalhamento!$E242,Detalhamento!AW$15)),IF(INDEX(Import.PLE,Detalhamento!$E242,Detalhamento!AW$15)&lt;=mediçao,OFFSET(Import.PLQ,$A242-1,AW$15-1,1,1),0),0),PLE!$AA$28*OFFSET(Import.PLQ,$A242-1,AW$15-1,1,1)),IF($E242&lt;&gt;1,IF(ISNUMBER(INDEX(Import.PLE,Detalhamento!$E242,Detalhamento!AW$15)),IF(INDEX(Import.PLE,Detalhamento!$E242,Detalhamento!AW$15)&lt;=mediçao,0,OFFSET(Import.PLQ,$A242-1,AW$15-1,1,1)),OFFSET(Import.PLQ,$A242-1,AW$15-1,1,1)),(1-PLE!$AA$28)*OFFSET(Import.PLQ,$A242-1,AW$15-1,1,1))))</f>
        <v>0</v>
      </c>
      <c r="AX242" s="144">
        <f ca="1">IF(AX$13="",0,CHOOSE(Detalhamento.OpçãoServiços,OFFSET(Import.PLQ,$A242-1,AX$15-1,1,1),IF($E242&lt;&gt;1,IF(ISNUMBER(INDEX(Import.PLE,Detalhamento!$E242,Detalhamento!AX$15)),IF(INDEX(Import.PLE,Detalhamento!$E242,Detalhamento!AX$15)&lt;=mediçao,OFFSET(Import.PLQ,$A242-1,AX$15-1,1,1),0),0),PLE!$AA$28*OFFSET(Import.PLQ,$A242-1,AX$15-1,1,1)),IF($E242&lt;&gt;1,IF(ISNUMBER(INDEX(Import.PLE,Detalhamento!$E242,Detalhamento!AX$15)),IF(INDEX(Import.PLE,Detalhamento!$E242,Detalhamento!AX$15)&lt;=mediçao,0,OFFSET(Import.PLQ,$A242-1,AX$15-1,1,1)),OFFSET(Import.PLQ,$A242-1,AX$15-1,1,1)),(1-PLE!$AA$28)*OFFSET(Import.PLQ,$A242-1,AX$15-1,1,1))))</f>
        <v>0</v>
      </c>
      <c r="AY242" s="144">
        <f ca="1">IF(AY$13="",0,CHOOSE(Detalhamento.OpçãoServiços,OFFSET(Import.PLQ,$A242-1,AY$15-1,1,1),IF($E242&lt;&gt;1,IF(ISNUMBER(INDEX(Import.PLE,Detalhamento!$E242,Detalhamento!AY$15)),IF(INDEX(Import.PLE,Detalhamento!$E242,Detalhamento!AY$15)&lt;=mediçao,OFFSET(Import.PLQ,$A242-1,AY$15-1,1,1),0),0),PLE!$AA$28*OFFSET(Import.PLQ,$A242-1,AY$15-1,1,1)),IF($E242&lt;&gt;1,IF(ISNUMBER(INDEX(Import.PLE,Detalhamento!$E242,Detalhamento!AY$15)),IF(INDEX(Import.PLE,Detalhamento!$E242,Detalhamento!AY$15)&lt;=mediçao,0,OFFSET(Import.PLQ,$A242-1,AY$15-1,1,1)),OFFSET(Import.PLQ,$A242-1,AY$15-1,1,1)),(1-PLE!$AA$28)*OFFSET(Import.PLQ,$A242-1,AY$15-1,1,1))))</f>
        <v>0</v>
      </c>
      <c r="AZ242" s="144">
        <f ca="1">IF(AZ$13="",0,CHOOSE(Detalhamento.OpçãoServiços,OFFSET(Import.PLQ,$A242-1,AZ$15-1,1,1),IF($E242&lt;&gt;1,IF(ISNUMBER(INDEX(Import.PLE,Detalhamento!$E242,Detalhamento!AZ$15)),IF(INDEX(Import.PLE,Detalhamento!$E242,Detalhamento!AZ$15)&lt;=mediçao,OFFSET(Import.PLQ,$A242-1,AZ$15-1,1,1),0),0),PLE!$AA$28*OFFSET(Import.PLQ,$A242-1,AZ$15-1,1,1)),IF($E242&lt;&gt;1,IF(ISNUMBER(INDEX(Import.PLE,Detalhamento!$E242,Detalhamento!AZ$15)),IF(INDEX(Import.PLE,Detalhamento!$E242,Detalhamento!AZ$15)&lt;=mediçao,0,OFFSET(Import.PLQ,$A242-1,AZ$15-1,1,1)),OFFSET(Import.PLQ,$A242-1,AZ$15-1,1,1)),(1-PLE!$AA$28)*OFFSET(Import.PLQ,$A242-1,AZ$15-1,1,1))))</f>
        <v>0</v>
      </c>
      <c r="BA242" s="144">
        <f ca="1">IF(BA$13="",0,CHOOSE(Detalhamento.OpçãoServiços,OFFSET(Import.PLQ,$A242-1,BA$15-1,1,1),IF($E242&lt;&gt;1,IF(ISNUMBER(INDEX(Import.PLE,Detalhamento!$E242,Detalhamento!BA$15)),IF(INDEX(Import.PLE,Detalhamento!$E242,Detalhamento!BA$15)&lt;=mediçao,OFFSET(Import.PLQ,$A242-1,BA$15-1,1,1),0),0),PLE!$AA$28*OFFSET(Import.PLQ,$A242-1,BA$15-1,1,1)),IF($E242&lt;&gt;1,IF(ISNUMBER(INDEX(Import.PLE,Detalhamento!$E242,Detalhamento!BA$15)),IF(INDEX(Import.PLE,Detalhamento!$E242,Detalhamento!BA$15)&lt;=mediçao,0,OFFSET(Import.PLQ,$A242-1,BA$15-1,1,1)),OFFSET(Import.PLQ,$A242-1,BA$15-1,1,1)),(1-PLE!$AA$28)*OFFSET(Import.PLQ,$A242-1,BA$15-1,1,1))))</f>
        <v>0</v>
      </c>
      <c r="BB242" s="144">
        <f ca="1">IF(BB$13="",0,CHOOSE(Detalhamento.OpçãoServiços,OFFSET(Import.PLQ,$A242-1,BB$15-1,1,1),IF($E242&lt;&gt;1,IF(ISNUMBER(INDEX(Import.PLE,Detalhamento!$E242,Detalhamento!BB$15)),IF(INDEX(Import.PLE,Detalhamento!$E242,Detalhamento!BB$15)&lt;=mediçao,OFFSET(Import.PLQ,$A242-1,BB$15-1,1,1),0),0),PLE!$AA$28*OFFSET(Import.PLQ,$A242-1,BB$15-1,1,1)),IF($E242&lt;&gt;1,IF(ISNUMBER(INDEX(Import.PLE,Detalhamento!$E242,Detalhamento!BB$15)),IF(INDEX(Import.PLE,Detalhamento!$E242,Detalhamento!BB$15)&lt;=mediçao,0,OFFSET(Import.PLQ,$A242-1,BB$15-1,1,1)),OFFSET(Import.PLQ,$A242-1,BB$15-1,1,1)),(1-PLE!$AA$28)*OFFSET(Import.PLQ,$A242-1,BB$15-1,1,1))))</f>
        <v>0</v>
      </c>
      <c r="BC242" s="144">
        <f ca="1">IF(BC$13="",0,CHOOSE(Detalhamento.OpçãoServiços,OFFSET(Import.PLQ,$A242-1,BC$15-1,1,1),IF($E242&lt;&gt;1,IF(ISNUMBER(INDEX(Import.PLE,Detalhamento!$E242,Detalhamento!BC$15)),IF(INDEX(Import.PLE,Detalhamento!$E242,Detalhamento!BC$15)&lt;=mediçao,OFFSET(Import.PLQ,$A242-1,BC$15-1,1,1),0),0),PLE!$AA$28*OFFSET(Import.PLQ,$A242-1,BC$15-1,1,1)),IF($E242&lt;&gt;1,IF(ISNUMBER(INDEX(Import.PLE,Detalhamento!$E242,Detalhamento!BC$15)),IF(INDEX(Import.PLE,Detalhamento!$E242,Detalhamento!BC$15)&lt;=mediçao,0,OFFSET(Import.PLQ,$A242-1,BC$15-1,1,1)),OFFSET(Import.PLQ,$A242-1,BC$15-1,1,1)),(1-PLE!$AA$28)*OFFSET(Import.PLQ,$A242-1,BC$15-1,1,1))))</f>
        <v>0</v>
      </c>
      <c r="BD242" s="144">
        <f ca="1">IF(BD$13="",0,CHOOSE(Detalhamento.OpçãoServiços,OFFSET(Import.PLQ,$A242-1,BD$15-1,1,1),IF($E242&lt;&gt;1,IF(ISNUMBER(INDEX(Import.PLE,Detalhamento!$E242,Detalhamento!BD$15)),IF(INDEX(Import.PLE,Detalhamento!$E242,Detalhamento!BD$15)&lt;=mediçao,OFFSET(Import.PLQ,$A242-1,BD$15-1,1,1),0),0),PLE!$AA$28*OFFSET(Import.PLQ,$A242-1,BD$15-1,1,1)),IF($E242&lt;&gt;1,IF(ISNUMBER(INDEX(Import.PLE,Detalhamento!$E242,Detalhamento!BD$15)),IF(INDEX(Import.PLE,Detalhamento!$E242,Detalhamento!BD$15)&lt;=mediçao,0,OFFSET(Import.PLQ,$A242-1,BD$15-1,1,1)),OFFSET(Import.PLQ,$A242-1,BD$15-1,1,1)),(1-PLE!$AA$28)*OFFSET(Import.PLQ,$A242-1,BD$15-1,1,1))))</f>
        <v>0</v>
      </c>
      <c r="BE242" s="144">
        <f ca="1">IF(BE$13="",0,CHOOSE(Detalhamento.OpçãoServiços,OFFSET(Import.PLQ,$A242-1,BE$15-1,1,1),IF($E242&lt;&gt;1,IF(ISNUMBER(INDEX(Import.PLE,Detalhamento!$E242,Detalhamento!BE$15)),IF(INDEX(Import.PLE,Detalhamento!$E242,Detalhamento!BE$15)&lt;=mediçao,OFFSET(Import.PLQ,$A242-1,BE$15-1,1,1),0),0),PLE!$AA$28*OFFSET(Import.PLQ,$A242-1,BE$15-1,1,1)),IF($E242&lt;&gt;1,IF(ISNUMBER(INDEX(Import.PLE,Detalhamento!$E242,Detalhamento!BE$15)),IF(INDEX(Import.PLE,Detalhamento!$E242,Detalhamento!BE$15)&lt;=mediçao,0,OFFSET(Import.PLQ,$A242-1,BE$15-1,1,1)),OFFSET(Import.PLQ,$A242-1,BE$15-1,1,1)),(1-PLE!$AA$28)*OFFSET(Import.PLQ,$A242-1,BE$15-1,1,1))))</f>
        <v>0</v>
      </c>
      <c r="BF242" s="144">
        <f ca="1">IF(BF$13="",0,CHOOSE(Detalhamento.OpçãoServiços,OFFSET(Import.PLQ,$A242-1,BF$15-1,1,1),IF($E242&lt;&gt;1,IF(ISNUMBER(INDEX(Import.PLE,Detalhamento!$E242,Detalhamento!BF$15)),IF(INDEX(Import.PLE,Detalhamento!$E242,Detalhamento!BF$15)&lt;=mediçao,OFFSET(Import.PLQ,$A242-1,BF$15-1,1,1),0),0),PLE!$AA$28*OFFSET(Import.PLQ,$A242-1,BF$15-1,1,1)),IF($E242&lt;&gt;1,IF(ISNUMBER(INDEX(Import.PLE,Detalhamento!$E242,Detalhamento!BF$15)),IF(INDEX(Import.PLE,Detalhamento!$E242,Detalhamento!BF$15)&lt;=mediçao,0,OFFSET(Import.PLQ,$A242-1,BF$15-1,1,1)),OFFSET(Import.PLQ,$A242-1,BF$15-1,1,1)),(1-PLE!$AA$28)*OFFSET(Import.PLQ,$A242-1,BF$15-1,1,1))))</f>
        <v>0</v>
      </c>
      <c r="BG242" s="144">
        <f ca="1">IF(BG$13="",0,CHOOSE(Detalhamento.OpçãoServiços,OFFSET(Import.PLQ,$A242-1,BG$15-1,1,1),IF($E242&lt;&gt;1,IF(ISNUMBER(INDEX(Import.PLE,Detalhamento!$E242,Detalhamento!BG$15)),IF(INDEX(Import.PLE,Detalhamento!$E242,Detalhamento!BG$15)&lt;=mediçao,OFFSET(Import.PLQ,$A242-1,BG$15-1,1,1),0),0),PLE!$AA$28*OFFSET(Import.PLQ,$A242-1,BG$15-1,1,1)),IF($E242&lt;&gt;1,IF(ISNUMBER(INDEX(Import.PLE,Detalhamento!$E242,Detalhamento!BG$15)),IF(INDEX(Import.PLE,Detalhamento!$E242,Detalhamento!BG$15)&lt;=mediçao,0,OFFSET(Import.PLQ,$A242-1,BG$15-1,1,1)),OFFSET(Import.PLQ,$A242-1,BG$15-1,1,1)),(1-PLE!$AA$28)*OFFSET(Import.PLQ,$A242-1,BG$15-1,1,1))))</f>
        <v>0</v>
      </c>
      <c r="BH242" s="144">
        <f ca="1">IF(BH$13="",0,CHOOSE(Detalhamento.OpçãoServiços,OFFSET(Import.PLQ,$A242-1,BH$15-1,1,1),IF($E242&lt;&gt;1,IF(ISNUMBER(INDEX(Import.PLE,Detalhamento!$E242,Detalhamento!BH$15)),IF(INDEX(Import.PLE,Detalhamento!$E242,Detalhamento!BH$15)&lt;=mediçao,OFFSET(Import.PLQ,$A242-1,BH$15-1,1,1),0),0),PLE!$AA$28*OFFSET(Import.PLQ,$A242-1,BH$15-1,1,1)),IF($E242&lt;&gt;1,IF(ISNUMBER(INDEX(Import.PLE,Detalhamento!$E242,Detalhamento!BH$15)),IF(INDEX(Import.PLE,Detalhamento!$E242,Detalhamento!BH$15)&lt;=mediçao,0,OFFSET(Import.PLQ,$A242-1,BH$15-1,1,1)),OFFSET(Import.PLQ,$A242-1,BH$15-1,1,1)),(1-PLE!$AA$28)*OFFSET(Import.PLQ,$A242-1,BH$15-1,1,1))))</f>
        <v>0</v>
      </c>
      <c r="BI242" s="144">
        <f ca="1">IF(BI$13="",0,CHOOSE(Detalhamento.OpçãoServiços,OFFSET(Import.PLQ,$A242-1,BI$15-1,1,1),IF($E242&lt;&gt;1,IF(ISNUMBER(INDEX(Import.PLE,Detalhamento!$E242,Detalhamento!BI$15)),IF(INDEX(Import.PLE,Detalhamento!$E242,Detalhamento!BI$15)&lt;=mediçao,OFFSET(Import.PLQ,$A242-1,BI$15-1,1,1),0),0),PLE!$AA$28*OFFSET(Import.PLQ,$A242-1,BI$15-1,1,1)),IF($E242&lt;&gt;1,IF(ISNUMBER(INDEX(Import.PLE,Detalhamento!$E242,Detalhamento!BI$15)),IF(INDEX(Import.PLE,Detalhamento!$E242,Detalhamento!BI$15)&lt;=mediçao,0,OFFSET(Import.PLQ,$A242-1,BI$15-1,1,1)),OFFSET(Import.PLQ,$A242-1,BI$15-1,1,1)),(1-PLE!$AA$28)*OFFSET(Import.PLQ,$A242-1,BI$15-1,1,1))))</f>
        <v>0</v>
      </c>
    </row>
    <row r="243" spans="1:61" ht="30" x14ac:dyDescent="0.2">
      <c r="A243" s="155">
        <v>197</v>
      </c>
      <c r="B243" s="21" t="str">
        <f t="shared" ca="1" si="33"/>
        <v>Serviço</v>
      </c>
      <c r="E243" s="153">
        <f t="shared" ca="1" si="34"/>
        <v>27</v>
      </c>
      <c r="F243" s="154">
        <f t="shared" ca="1" si="35"/>
        <v>270197</v>
      </c>
      <c r="G243" s="154" t="str">
        <f t="shared" ca="1" si="39"/>
        <v>2.9.1.13</v>
      </c>
      <c r="H243" s="182" t="str">
        <f t="shared" ca="1" si="39"/>
        <v>TÊ COM BUCHA DE LATÃO NA BOLSA CENTRAL, PVC, SOLDÁVEL, DN 25MM X 1/2, INSTALADO EM RAMAL OU SUB-RAMAL DE ÁGUA - FORNECIMENTO E INSTALAÇÃO. AF_12/2014</v>
      </c>
      <c r="I243" s="37" t="str">
        <f t="shared" ca="1" si="36"/>
        <v>UN</v>
      </c>
      <c r="J243" s="144">
        <f t="shared" ca="1" si="37"/>
        <v>6</v>
      </c>
      <c r="K243" s="67"/>
      <c r="L243" s="144">
        <f ca="1">IF(L$13="",0,CHOOSE(Detalhamento.OpçãoServiços,OFFSET(Import.PLQ,$A243-1,L$15-1,1,1),IF($E243&lt;&gt;1,IF(ISNUMBER(INDEX(Import.PLE,Detalhamento!$E243,Detalhamento!L$15)),IF(INDEX(Import.PLE,Detalhamento!$E243,Detalhamento!L$15)&lt;=mediçao,OFFSET(Import.PLQ,$A243-1,L$15-1,1,1),0),0),PLE!$AA$28*OFFSET(Import.PLQ,$A243-1,L$15-1,1,1)),IF($E243&lt;&gt;1,IF(ISNUMBER(INDEX(Import.PLE,Detalhamento!$E243,Detalhamento!L$15)),IF(INDEX(Import.PLE,Detalhamento!$E243,Detalhamento!L$15)&lt;=mediçao,0,OFFSET(Import.PLQ,$A243-1,L$15-1,1,1)),OFFSET(Import.PLQ,$A243-1,L$15-1,1,1)),(1-PLE!$AA$28)*OFFSET(Import.PLQ,$A243-1,L$15-1,1,1))))</f>
        <v>6</v>
      </c>
      <c r="M243" s="144">
        <f ca="1">IF(M$13="",0,CHOOSE(Detalhamento.OpçãoServiços,OFFSET(Import.PLQ,$A243-1,M$15-1,1,1),IF($E243&lt;&gt;1,IF(ISNUMBER(INDEX(Import.PLE,Detalhamento!$E243,Detalhamento!M$15)),IF(INDEX(Import.PLE,Detalhamento!$E243,Detalhamento!M$15)&lt;=mediçao,OFFSET(Import.PLQ,$A243-1,M$15-1,1,1),0),0),PLE!$AA$28*OFFSET(Import.PLQ,$A243-1,M$15-1,1,1)),IF($E243&lt;&gt;1,IF(ISNUMBER(INDEX(Import.PLE,Detalhamento!$E243,Detalhamento!M$15)),IF(INDEX(Import.PLE,Detalhamento!$E243,Detalhamento!M$15)&lt;=mediçao,0,OFFSET(Import.PLQ,$A243-1,M$15-1,1,1)),OFFSET(Import.PLQ,$A243-1,M$15-1,1,1)),(1-PLE!$AA$28)*OFFSET(Import.PLQ,$A243-1,M$15-1,1,1))))</f>
        <v>0</v>
      </c>
      <c r="N243" s="144">
        <f ca="1">IF(N$13="",0,CHOOSE(Detalhamento.OpçãoServiços,OFFSET(Import.PLQ,$A243-1,N$15-1,1,1),IF($E243&lt;&gt;1,IF(ISNUMBER(INDEX(Import.PLE,Detalhamento!$E243,Detalhamento!N$15)),IF(INDEX(Import.PLE,Detalhamento!$E243,Detalhamento!N$15)&lt;=mediçao,OFFSET(Import.PLQ,$A243-1,N$15-1,1,1),0),0),PLE!$AA$28*OFFSET(Import.PLQ,$A243-1,N$15-1,1,1)),IF($E243&lt;&gt;1,IF(ISNUMBER(INDEX(Import.PLE,Detalhamento!$E243,Detalhamento!N$15)),IF(INDEX(Import.PLE,Detalhamento!$E243,Detalhamento!N$15)&lt;=mediçao,0,OFFSET(Import.PLQ,$A243-1,N$15-1,1,1)),OFFSET(Import.PLQ,$A243-1,N$15-1,1,1)),(1-PLE!$AA$28)*OFFSET(Import.PLQ,$A243-1,N$15-1,1,1))))</f>
        <v>0</v>
      </c>
      <c r="O243" s="144">
        <f ca="1">IF(O$13="",0,CHOOSE(Detalhamento.OpçãoServiços,OFFSET(Import.PLQ,$A243-1,O$15-1,1,1),IF($E243&lt;&gt;1,IF(ISNUMBER(INDEX(Import.PLE,Detalhamento!$E243,Detalhamento!O$15)),IF(INDEX(Import.PLE,Detalhamento!$E243,Detalhamento!O$15)&lt;=mediçao,OFFSET(Import.PLQ,$A243-1,O$15-1,1,1),0),0),PLE!$AA$28*OFFSET(Import.PLQ,$A243-1,O$15-1,1,1)),IF($E243&lt;&gt;1,IF(ISNUMBER(INDEX(Import.PLE,Detalhamento!$E243,Detalhamento!O$15)),IF(INDEX(Import.PLE,Detalhamento!$E243,Detalhamento!O$15)&lt;=mediçao,0,OFFSET(Import.PLQ,$A243-1,O$15-1,1,1)),OFFSET(Import.PLQ,$A243-1,O$15-1,1,1)),(1-PLE!$AA$28)*OFFSET(Import.PLQ,$A243-1,O$15-1,1,1))))</f>
        <v>0</v>
      </c>
      <c r="P243" s="144">
        <f ca="1">IF(P$13="",0,CHOOSE(Detalhamento.OpçãoServiços,OFFSET(Import.PLQ,$A243-1,P$15-1,1,1),IF($E243&lt;&gt;1,IF(ISNUMBER(INDEX(Import.PLE,Detalhamento!$E243,Detalhamento!P$15)),IF(INDEX(Import.PLE,Detalhamento!$E243,Detalhamento!P$15)&lt;=mediçao,OFFSET(Import.PLQ,$A243-1,P$15-1,1,1),0),0),PLE!$AA$28*OFFSET(Import.PLQ,$A243-1,P$15-1,1,1)),IF($E243&lt;&gt;1,IF(ISNUMBER(INDEX(Import.PLE,Detalhamento!$E243,Detalhamento!P$15)),IF(INDEX(Import.PLE,Detalhamento!$E243,Detalhamento!P$15)&lt;=mediçao,0,OFFSET(Import.PLQ,$A243-1,P$15-1,1,1)),OFFSET(Import.PLQ,$A243-1,P$15-1,1,1)),(1-PLE!$AA$28)*OFFSET(Import.PLQ,$A243-1,P$15-1,1,1))))</f>
        <v>0</v>
      </c>
      <c r="Q243" s="144">
        <f ca="1">IF(Q$13="",0,CHOOSE(Detalhamento.OpçãoServiços,OFFSET(Import.PLQ,$A243-1,Q$15-1,1,1),IF($E243&lt;&gt;1,IF(ISNUMBER(INDEX(Import.PLE,Detalhamento!$E243,Detalhamento!Q$15)),IF(INDEX(Import.PLE,Detalhamento!$E243,Detalhamento!Q$15)&lt;=mediçao,OFFSET(Import.PLQ,$A243-1,Q$15-1,1,1),0),0),PLE!$AA$28*OFFSET(Import.PLQ,$A243-1,Q$15-1,1,1)),IF($E243&lt;&gt;1,IF(ISNUMBER(INDEX(Import.PLE,Detalhamento!$E243,Detalhamento!Q$15)),IF(INDEX(Import.PLE,Detalhamento!$E243,Detalhamento!Q$15)&lt;=mediçao,0,OFFSET(Import.PLQ,$A243-1,Q$15-1,1,1)),OFFSET(Import.PLQ,$A243-1,Q$15-1,1,1)),(1-PLE!$AA$28)*OFFSET(Import.PLQ,$A243-1,Q$15-1,1,1))))</f>
        <v>0</v>
      </c>
      <c r="R243" s="144">
        <f ca="1">IF(R$13="",0,CHOOSE(Detalhamento.OpçãoServiços,OFFSET(Import.PLQ,$A243-1,R$15-1,1,1),IF($E243&lt;&gt;1,IF(ISNUMBER(INDEX(Import.PLE,Detalhamento!$E243,Detalhamento!R$15)),IF(INDEX(Import.PLE,Detalhamento!$E243,Detalhamento!R$15)&lt;=mediçao,OFFSET(Import.PLQ,$A243-1,R$15-1,1,1),0),0),PLE!$AA$28*OFFSET(Import.PLQ,$A243-1,R$15-1,1,1)),IF($E243&lt;&gt;1,IF(ISNUMBER(INDEX(Import.PLE,Detalhamento!$E243,Detalhamento!R$15)),IF(INDEX(Import.PLE,Detalhamento!$E243,Detalhamento!R$15)&lt;=mediçao,0,OFFSET(Import.PLQ,$A243-1,R$15-1,1,1)),OFFSET(Import.PLQ,$A243-1,R$15-1,1,1)),(1-PLE!$AA$28)*OFFSET(Import.PLQ,$A243-1,R$15-1,1,1))))</f>
        <v>0</v>
      </c>
      <c r="S243" s="144">
        <f ca="1">IF(S$13="",0,CHOOSE(Detalhamento.OpçãoServiços,OFFSET(Import.PLQ,$A243-1,S$15-1,1,1),IF($E243&lt;&gt;1,IF(ISNUMBER(INDEX(Import.PLE,Detalhamento!$E243,Detalhamento!S$15)),IF(INDEX(Import.PLE,Detalhamento!$E243,Detalhamento!S$15)&lt;=mediçao,OFFSET(Import.PLQ,$A243-1,S$15-1,1,1),0),0),PLE!$AA$28*OFFSET(Import.PLQ,$A243-1,S$15-1,1,1)),IF($E243&lt;&gt;1,IF(ISNUMBER(INDEX(Import.PLE,Detalhamento!$E243,Detalhamento!S$15)),IF(INDEX(Import.PLE,Detalhamento!$E243,Detalhamento!S$15)&lt;=mediçao,0,OFFSET(Import.PLQ,$A243-1,S$15-1,1,1)),OFFSET(Import.PLQ,$A243-1,S$15-1,1,1)),(1-PLE!$AA$28)*OFFSET(Import.PLQ,$A243-1,S$15-1,1,1))))</f>
        <v>0</v>
      </c>
      <c r="T243" s="144">
        <f ca="1">IF(T$13="",0,CHOOSE(Detalhamento.OpçãoServiços,OFFSET(Import.PLQ,$A243-1,T$15-1,1,1),IF($E243&lt;&gt;1,IF(ISNUMBER(INDEX(Import.PLE,Detalhamento!$E243,Detalhamento!T$15)),IF(INDEX(Import.PLE,Detalhamento!$E243,Detalhamento!T$15)&lt;=mediçao,OFFSET(Import.PLQ,$A243-1,T$15-1,1,1),0),0),PLE!$AA$28*OFFSET(Import.PLQ,$A243-1,T$15-1,1,1)),IF($E243&lt;&gt;1,IF(ISNUMBER(INDEX(Import.PLE,Detalhamento!$E243,Detalhamento!T$15)),IF(INDEX(Import.PLE,Detalhamento!$E243,Detalhamento!T$15)&lt;=mediçao,0,OFFSET(Import.PLQ,$A243-1,T$15-1,1,1)),OFFSET(Import.PLQ,$A243-1,T$15-1,1,1)),(1-PLE!$AA$28)*OFFSET(Import.PLQ,$A243-1,T$15-1,1,1))))</f>
        <v>0</v>
      </c>
      <c r="U243" s="144">
        <f ca="1">IF(U$13="",0,CHOOSE(Detalhamento.OpçãoServiços,OFFSET(Import.PLQ,$A243-1,U$15-1,1,1),IF($E243&lt;&gt;1,IF(ISNUMBER(INDEX(Import.PLE,Detalhamento!$E243,Detalhamento!U$15)),IF(INDEX(Import.PLE,Detalhamento!$E243,Detalhamento!U$15)&lt;=mediçao,OFFSET(Import.PLQ,$A243-1,U$15-1,1,1),0),0),PLE!$AA$28*OFFSET(Import.PLQ,$A243-1,U$15-1,1,1)),IF($E243&lt;&gt;1,IF(ISNUMBER(INDEX(Import.PLE,Detalhamento!$E243,Detalhamento!U$15)),IF(INDEX(Import.PLE,Detalhamento!$E243,Detalhamento!U$15)&lt;=mediçao,0,OFFSET(Import.PLQ,$A243-1,U$15-1,1,1)),OFFSET(Import.PLQ,$A243-1,U$15-1,1,1)),(1-PLE!$AA$28)*OFFSET(Import.PLQ,$A243-1,U$15-1,1,1))))</f>
        <v>0</v>
      </c>
      <c r="V243" s="144">
        <f ca="1">IF(V$13="",0,CHOOSE(Detalhamento.OpçãoServiços,OFFSET(Import.PLQ,$A243-1,V$15-1,1,1),IF($E243&lt;&gt;1,IF(ISNUMBER(INDEX(Import.PLE,Detalhamento!$E243,Detalhamento!V$15)),IF(INDEX(Import.PLE,Detalhamento!$E243,Detalhamento!V$15)&lt;=mediçao,OFFSET(Import.PLQ,$A243-1,V$15-1,1,1),0),0),PLE!$AA$28*OFFSET(Import.PLQ,$A243-1,V$15-1,1,1)),IF($E243&lt;&gt;1,IF(ISNUMBER(INDEX(Import.PLE,Detalhamento!$E243,Detalhamento!V$15)),IF(INDEX(Import.PLE,Detalhamento!$E243,Detalhamento!V$15)&lt;=mediçao,0,OFFSET(Import.PLQ,$A243-1,V$15-1,1,1)),OFFSET(Import.PLQ,$A243-1,V$15-1,1,1)),(1-PLE!$AA$28)*OFFSET(Import.PLQ,$A243-1,V$15-1,1,1))))</f>
        <v>0</v>
      </c>
      <c r="W243" s="144">
        <f ca="1">IF(W$13="",0,CHOOSE(Detalhamento.OpçãoServiços,OFFSET(Import.PLQ,$A243-1,W$15-1,1,1),IF($E243&lt;&gt;1,IF(ISNUMBER(INDEX(Import.PLE,Detalhamento!$E243,Detalhamento!W$15)),IF(INDEX(Import.PLE,Detalhamento!$E243,Detalhamento!W$15)&lt;=mediçao,OFFSET(Import.PLQ,$A243-1,W$15-1,1,1),0),0),PLE!$AA$28*OFFSET(Import.PLQ,$A243-1,W$15-1,1,1)),IF($E243&lt;&gt;1,IF(ISNUMBER(INDEX(Import.PLE,Detalhamento!$E243,Detalhamento!W$15)),IF(INDEX(Import.PLE,Detalhamento!$E243,Detalhamento!W$15)&lt;=mediçao,0,OFFSET(Import.PLQ,$A243-1,W$15-1,1,1)),OFFSET(Import.PLQ,$A243-1,W$15-1,1,1)),(1-PLE!$AA$28)*OFFSET(Import.PLQ,$A243-1,W$15-1,1,1))))</f>
        <v>0</v>
      </c>
      <c r="X243" s="144">
        <f ca="1">IF(X$13="",0,CHOOSE(Detalhamento.OpçãoServiços,OFFSET(Import.PLQ,$A243-1,X$15-1,1,1),IF($E243&lt;&gt;1,IF(ISNUMBER(INDEX(Import.PLE,Detalhamento!$E243,Detalhamento!X$15)),IF(INDEX(Import.PLE,Detalhamento!$E243,Detalhamento!X$15)&lt;=mediçao,OFFSET(Import.PLQ,$A243-1,X$15-1,1,1),0),0),PLE!$AA$28*OFFSET(Import.PLQ,$A243-1,X$15-1,1,1)),IF($E243&lt;&gt;1,IF(ISNUMBER(INDEX(Import.PLE,Detalhamento!$E243,Detalhamento!X$15)),IF(INDEX(Import.PLE,Detalhamento!$E243,Detalhamento!X$15)&lt;=mediçao,0,OFFSET(Import.PLQ,$A243-1,X$15-1,1,1)),OFFSET(Import.PLQ,$A243-1,X$15-1,1,1)),(1-PLE!$AA$28)*OFFSET(Import.PLQ,$A243-1,X$15-1,1,1))))</f>
        <v>0</v>
      </c>
      <c r="Y243" s="144">
        <f ca="1">IF(Y$13="",0,CHOOSE(Detalhamento.OpçãoServiços,OFFSET(Import.PLQ,$A243-1,Y$15-1,1,1),IF($E243&lt;&gt;1,IF(ISNUMBER(INDEX(Import.PLE,Detalhamento!$E243,Detalhamento!Y$15)),IF(INDEX(Import.PLE,Detalhamento!$E243,Detalhamento!Y$15)&lt;=mediçao,OFFSET(Import.PLQ,$A243-1,Y$15-1,1,1),0),0),PLE!$AA$28*OFFSET(Import.PLQ,$A243-1,Y$15-1,1,1)),IF($E243&lt;&gt;1,IF(ISNUMBER(INDEX(Import.PLE,Detalhamento!$E243,Detalhamento!Y$15)),IF(INDEX(Import.PLE,Detalhamento!$E243,Detalhamento!Y$15)&lt;=mediçao,0,OFFSET(Import.PLQ,$A243-1,Y$15-1,1,1)),OFFSET(Import.PLQ,$A243-1,Y$15-1,1,1)),(1-PLE!$AA$28)*OFFSET(Import.PLQ,$A243-1,Y$15-1,1,1))))</f>
        <v>0</v>
      </c>
      <c r="Z243" s="144">
        <f ca="1">IF(Z$13="",0,CHOOSE(Detalhamento.OpçãoServiços,OFFSET(Import.PLQ,$A243-1,Z$15-1,1,1),IF($E243&lt;&gt;1,IF(ISNUMBER(INDEX(Import.PLE,Detalhamento!$E243,Detalhamento!Z$15)),IF(INDEX(Import.PLE,Detalhamento!$E243,Detalhamento!Z$15)&lt;=mediçao,OFFSET(Import.PLQ,$A243-1,Z$15-1,1,1),0),0),PLE!$AA$28*OFFSET(Import.PLQ,$A243-1,Z$15-1,1,1)),IF($E243&lt;&gt;1,IF(ISNUMBER(INDEX(Import.PLE,Detalhamento!$E243,Detalhamento!Z$15)),IF(INDEX(Import.PLE,Detalhamento!$E243,Detalhamento!Z$15)&lt;=mediçao,0,OFFSET(Import.PLQ,$A243-1,Z$15-1,1,1)),OFFSET(Import.PLQ,$A243-1,Z$15-1,1,1)),(1-PLE!$AA$28)*OFFSET(Import.PLQ,$A243-1,Z$15-1,1,1))))</f>
        <v>0</v>
      </c>
      <c r="AA243" s="144">
        <f ca="1">IF(AA$13="",0,CHOOSE(Detalhamento.OpçãoServiços,OFFSET(Import.PLQ,$A243-1,AA$15-1,1,1),IF($E243&lt;&gt;1,IF(ISNUMBER(INDEX(Import.PLE,Detalhamento!$E243,Detalhamento!AA$15)),IF(INDEX(Import.PLE,Detalhamento!$E243,Detalhamento!AA$15)&lt;=mediçao,OFFSET(Import.PLQ,$A243-1,AA$15-1,1,1),0),0),PLE!$AA$28*OFFSET(Import.PLQ,$A243-1,AA$15-1,1,1)),IF($E243&lt;&gt;1,IF(ISNUMBER(INDEX(Import.PLE,Detalhamento!$E243,Detalhamento!AA$15)),IF(INDEX(Import.PLE,Detalhamento!$E243,Detalhamento!AA$15)&lt;=mediçao,0,OFFSET(Import.PLQ,$A243-1,AA$15-1,1,1)),OFFSET(Import.PLQ,$A243-1,AA$15-1,1,1)),(1-PLE!$AA$28)*OFFSET(Import.PLQ,$A243-1,AA$15-1,1,1))))</f>
        <v>0</v>
      </c>
      <c r="AB243" s="144">
        <f ca="1">IF(AB$13="",0,CHOOSE(Detalhamento.OpçãoServiços,OFFSET(Import.PLQ,$A243-1,AB$15-1,1,1),IF($E243&lt;&gt;1,IF(ISNUMBER(INDEX(Import.PLE,Detalhamento!$E243,Detalhamento!AB$15)),IF(INDEX(Import.PLE,Detalhamento!$E243,Detalhamento!AB$15)&lt;=mediçao,OFFSET(Import.PLQ,$A243-1,AB$15-1,1,1),0),0),PLE!$AA$28*OFFSET(Import.PLQ,$A243-1,AB$15-1,1,1)),IF($E243&lt;&gt;1,IF(ISNUMBER(INDEX(Import.PLE,Detalhamento!$E243,Detalhamento!AB$15)),IF(INDEX(Import.PLE,Detalhamento!$E243,Detalhamento!AB$15)&lt;=mediçao,0,OFFSET(Import.PLQ,$A243-1,AB$15-1,1,1)),OFFSET(Import.PLQ,$A243-1,AB$15-1,1,1)),(1-PLE!$AA$28)*OFFSET(Import.PLQ,$A243-1,AB$15-1,1,1))))</f>
        <v>0</v>
      </c>
      <c r="AC243" s="144">
        <f ca="1">IF(AC$13="",0,CHOOSE(Detalhamento.OpçãoServiços,OFFSET(Import.PLQ,$A243-1,AC$15-1,1,1),IF($E243&lt;&gt;1,IF(ISNUMBER(INDEX(Import.PLE,Detalhamento!$E243,Detalhamento!AC$15)),IF(INDEX(Import.PLE,Detalhamento!$E243,Detalhamento!AC$15)&lt;=mediçao,OFFSET(Import.PLQ,$A243-1,AC$15-1,1,1),0),0),PLE!$AA$28*OFFSET(Import.PLQ,$A243-1,AC$15-1,1,1)),IF($E243&lt;&gt;1,IF(ISNUMBER(INDEX(Import.PLE,Detalhamento!$E243,Detalhamento!AC$15)),IF(INDEX(Import.PLE,Detalhamento!$E243,Detalhamento!AC$15)&lt;=mediçao,0,OFFSET(Import.PLQ,$A243-1,AC$15-1,1,1)),OFFSET(Import.PLQ,$A243-1,AC$15-1,1,1)),(1-PLE!$AA$28)*OFFSET(Import.PLQ,$A243-1,AC$15-1,1,1))))</f>
        <v>0</v>
      </c>
      <c r="AD243" s="144">
        <f ca="1">IF(AD$13="",0,CHOOSE(Detalhamento.OpçãoServiços,OFFSET(Import.PLQ,$A243-1,AD$15-1,1,1),IF($E243&lt;&gt;1,IF(ISNUMBER(INDEX(Import.PLE,Detalhamento!$E243,Detalhamento!AD$15)),IF(INDEX(Import.PLE,Detalhamento!$E243,Detalhamento!AD$15)&lt;=mediçao,OFFSET(Import.PLQ,$A243-1,AD$15-1,1,1),0),0),PLE!$AA$28*OFFSET(Import.PLQ,$A243-1,AD$15-1,1,1)),IF($E243&lt;&gt;1,IF(ISNUMBER(INDEX(Import.PLE,Detalhamento!$E243,Detalhamento!AD$15)),IF(INDEX(Import.PLE,Detalhamento!$E243,Detalhamento!AD$15)&lt;=mediçao,0,OFFSET(Import.PLQ,$A243-1,AD$15-1,1,1)),OFFSET(Import.PLQ,$A243-1,AD$15-1,1,1)),(1-PLE!$AA$28)*OFFSET(Import.PLQ,$A243-1,AD$15-1,1,1))))</f>
        <v>0</v>
      </c>
      <c r="AE243" s="144">
        <f ca="1">IF(AE$13="",0,CHOOSE(Detalhamento.OpçãoServiços,OFFSET(Import.PLQ,$A243-1,AE$15-1,1,1),IF($E243&lt;&gt;1,IF(ISNUMBER(INDEX(Import.PLE,Detalhamento!$E243,Detalhamento!AE$15)),IF(INDEX(Import.PLE,Detalhamento!$E243,Detalhamento!AE$15)&lt;=mediçao,OFFSET(Import.PLQ,$A243-1,AE$15-1,1,1),0),0),PLE!$AA$28*OFFSET(Import.PLQ,$A243-1,AE$15-1,1,1)),IF($E243&lt;&gt;1,IF(ISNUMBER(INDEX(Import.PLE,Detalhamento!$E243,Detalhamento!AE$15)),IF(INDEX(Import.PLE,Detalhamento!$E243,Detalhamento!AE$15)&lt;=mediçao,0,OFFSET(Import.PLQ,$A243-1,AE$15-1,1,1)),OFFSET(Import.PLQ,$A243-1,AE$15-1,1,1)),(1-PLE!$AA$28)*OFFSET(Import.PLQ,$A243-1,AE$15-1,1,1))))</f>
        <v>0</v>
      </c>
      <c r="AF243" s="144">
        <f ca="1">IF(AF$13="",0,CHOOSE(Detalhamento.OpçãoServiços,OFFSET(Import.PLQ,$A243-1,AF$15-1,1,1),IF($E243&lt;&gt;1,IF(ISNUMBER(INDEX(Import.PLE,Detalhamento!$E243,Detalhamento!AF$15)),IF(INDEX(Import.PLE,Detalhamento!$E243,Detalhamento!AF$15)&lt;=mediçao,OFFSET(Import.PLQ,$A243-1,AF$15-1,1,1),0),0),PLE!$AA$28*OFFSET(Import.PLQ,$A243-1,AF$15-1,1,1)),IF($E243&lt;&gt;1,IF(ISNUMBER(INDEX(Import.PLE,Detalhamento!$E243,Detalhamento!AF$15)),IF(INDEX(Import.PLE,Detalhamento!$E243,Detalhamento!AF$15)&lt;=mediçao,0,OFFSET(Import.PLQ,$A243-1,AF$15-1,1,1)),OFFSET(Import.PLQ,$A243-1,AF$15-1,1,1)),(1-PLE!$AA$28)*OFFSET(Import.PLQ,$A243-1,AF$15-1,1,1))))</f>
        <v>0</v>
      </c>
      <c r="AG243" s="144">
        <f ca="1">IF(AG$13="",0,CHOOSE(Detalhamento.OpçãoServiços,OFFSET(Import.PLQ,$A243-1,AG$15-1,1,1),IF($E243&lt;&gt;1,IF(ISNUMBER(INDEX(Import.PLE,Detalhamento!$E243,Detalhamento!AG$15)),IF(INDEX(Import.PLE,Detalhamento!$E243,Detalhamento!AG$15)&lt;=mediçao,OFFSET(Import.PLQ,$A243-1,AG$15-1,1,1),0),0),PLE!$AA$28*OFFSET(Import.PLQ,$A243-1,AG$15-1,1,1)),IF($E243&lt;&gt;1,IF(ISNUMBER(INDEX(Import.PLE,Detalhamento!$E243,Detalhamento!AG$15)),IF(INDEX(Import.PLE,Detalhamento!$E243,Detalhamento!AG$15)&lt;=mediçao,0,OFFSET(Import.PLQ,$A243-1,AG$15-1,1,1)),OFFSET(Import.PLQ,$A243-1,AG$15-1,1,1)),(1-PLE!$AA$28)*OFFSET(Import.PLQ,$A243-1,AG$15-1,1,1))))</f>
        <v>0</v>
      </c>
      <c r="AH243" s="144">
        <f ca="1">IF(AH$13="",0,CHOOSE(Detalhamento.OpçãoServiços,OFFSET(Import.PLQ,$A243-1,AH$15-1,1,1),IF($E243&lt;&gt;1,IF(ISNUMBER(INDEX(Import.PLE,Detalhamento!$E243,Detalhamento!AH$15)),IF(INDEX(Import.PLE,Detalhamento!$E243,Detalhamento!AH$15)&lt;=mediçao,OFFSET(Import.PLQ,$A243-1,AH$15-1,1,1),0),0),PLE!$AA$28*OFFSET(Import.PLQ,$A243-1,AH$15-1,1,1)),IF($E243&lt;&gt;1,IF(ISNUMBER(INDEX(Import.PLE,Detalhamento!$E243,Detalhamento!AH$15)),IF(INDEX(Import.PLE,Detalhamento!$E243,Detalhamento!AH$15)&lt;=mediçao,0,OFFSET(Import.PLQ,$A243-1,AH$15-1,1,1)),OFFSET(Import.PLQ,$A243-1,AH$15-1,1,1)),(1-PLE!$AA$28)*OFFSET(Import.PLQ,$A243-1,AH$15-1,1,1))))</f>
        <v>0</v>
      </c>
      <c r="AI243" s="144">
        <f ca="1">IF(AI$13="",0,CHOOSE(Detalhamento.OpçãoServiços,OFFSET(Import.PLQ,$A243-1,AI$15-1,1,1),IF($E243&lt;&gt;1,IF(ISNUMBER(INDEX(Import.PLE,Detalhamento!$E243,Detalhamento!AI$15)),IF(INDEX(Import.PLE,Detalhamento!$E243,Detalhamento!AI$15)&lt;=mediçao,OFFSET(Import.PLQ,$A243-1,AI$15-1,1,1),0),0),PLE!$AA$28*OFFSET(Import.PLQ,$A243-1,AI$15-1,1,1)),IF($E243&lt;&gt;1,IF(ISNUMBER(INDEX(Import.PLE,Detalhamento!$E243,Detalhamento!AI$15)),IF(INDEX(Import.PLE,Detalhamento!$E243,Detalhamento!AI$15)&lt;=mediçao,0,OFFSET(Import.PLQ,$A243-1,AI$15-1,1,1)),OFFSET(Import.PLQ,$A243-1,AI$15-1,1,1)),(1-PLE!$AA$28)*OFFSET(Import.PLQ,$A243-1,AI$15-1,1,1))))</f>
        <v>0</v>
      </c>
      <c r="AJ243" s="144">
        <f ca="1">IF(AJ$13="",0,CHOOSE(Detalhamento.OpçãoServiços,OFFSET(Import.PLQ,$A243-1,AJ$15-1,1,1),IF($E243&lt;&gt;1,IF(ISNUMBER(INDEX(Import.PLE,Detalhamento!$E243,Detalhamento!AJ$15)),IF(INDEX(Import.PLE,Detalhamento!$E243,Detalhamento!AJ$15)&lt;=mediçao,OFFSET(Import.PLQ,$A243-1,AJ$15-1,1,1),0),0),PLE!$AA$28*OFFSET(Import.PLQ,$A243-1,AJ$15-1,1,1)),IF($E243&lt;&gt;1,IF(ISNUMBER(INDEX(Import.PLE,Detalhamento!$E243,Detalhamento!AJ$15)),IF(INDEX(Import.PLE,Detalhamento!$E243,Detalhamento!AJ$15)&lt;=mediçao,0,OFFSET(Import.PLQ,$A243-1,AJ$15-1,1,1)),OFFSET(Import.PLQ,$A243-1,AJ$15-1,1,1)),(1-PLE!$AA$28)*OFFSET(Import.PLQ,$A243-1,AJ$15-1,1,1))))</f>
        <v>0</v>
      </c>
      <c r="AK243" s="144">
        <f ca="1">IF(AK$13="",0,CHOOSE(Detalhamento.OpçãoServiços,OFFSET(Import.PLQ,$A243-1,AK$15-1,1,1),IF($E243&lt;&gt;1,IF(ISNUMBER(INDEX(Import.PLE,Detalhamento!$E243,Detalhamento!AK$15)),IF(INDEX(Import.PLE,Detalhamento!$E243,Detalhamento!AK$15)&lt;=mediçao,OFFSET(Import.PLQ,$A243-1,AK$15-1,1,1),0),0),PLE!$AA$28*OFFSET(Import.PLQ,$A243-1,AK$15-1,1,1)),IF($E243&lt;&gt;1,IF(ISNUMBER(INDEX(Import.PLE,Detalhamento!$E243,Detalhamento!AK$15)),IF(INDEX(Import.PLE,Detalhamento!$E243,Detalhamento!AK$15)&lt;=mediçao,0,OFFSET(Import.PLQ,$A243-1,AK$15-1,1,1)),OFFSET(Import.PLQ,$A243-1,AK$15-1,1,1)),(1-PLE!$AA$28)*OFFSET(Import.PLQ,$A243-1,AK$15-1,1,1))))</f>
        <v>0</v>
      </c>
      <c r="AL243" s="144">
        <f ca="1">IF(AL$13="",0,CHOOSE(Detalhamento.OpçãoServiços,OFFSET(Import.PLQ,$A243-1,AL$15-1,1,1),IF($E243&lt;&gt;1,IF(ISNUMBER(INDEX(Import.PLE,Detalhamento!$E243,Detalhamento!AL$15)),IF(INDEX(Import.PLE,Detalhamento!$E243,Detalhamento!AL$15)&lt;=mediçao,OFFSET(Import.PLQ,$A243-1,AL$15-1,1,1),0),0),PLE!$AA$28*OFFSET(Import.PLQ,$A243-1,AL$15-1,1,1)),IF($E243&lt;&gt;1,IF(ISNUMBER(INDEX(Import.PLE,Detalhamento!$E243,Detalhamento!AL$15)),IF(INDEX(Import.PLE,Detalhamento!$E243,Detalhamento!AL$15)&lt;=mediçao,0,OFFSET(Import.PLQ,$A243-1,AL$15-1,1,1)),OFFSET(Import.PLQ,$A243-1,AL$15-1,1,1)),(1-PLE!$AA$28)*OFFSET(Import.PLQ,$A243-1,AL$15-1,1,1))))</f>
        <v>0</v>
      </c>
      <c r="AM243" s="144">
        <f ca="1">IF(AM$13="",0,CHOOSE(Detalhamento.OpçãoServiços,OFFSET(Import.PLQ,$A243-1,AM$15-1,1,1),IF($E243&lt;&gt;1,IF(ISNUMBER(INDEX(Import.PLE,Detalhamento!$E243,Detalhamento!AM$15)),IF(INDEX(Import.PLE,Detalhamento!$E243,Detalhamento!AM$15)&lt;=mediçao,OFFSET(Import.PLQ,$A243-1,AM$15-1,1,1),0),0),PLE!$AA$28*OFFSET(Import.PLQ,$A243-1,AM$15-1,1,1)),IF($E243&lt;&gt;1,IF(ISNUMBER(INDEX(Import.PLE,Detalhamento!$E243,Detalhamento!AM$15)),IF(INDEX(Import.PLE,Detalhamento!$E243,Detalhamento!AM$15)&lt;=mediçao,0,OFFSET(Import.PLQ,$A243-1,AM$15-1,1,1)),OFFSET(Import.PLQ,$A243-1,AM$15-1,1,1)),(1-PLE!$AA$28)*OFFSET(Import.PLQ,$A243-1,AM$15-1,1,1))))</f>
        <v>0</v>
      </c>
      <c r="AN243" s="144">
        <f ca="1">IF(AN$13="",0,CHOOSE(Detalhamento.OpçãoServiços,OFFSET(Import.PLQ,$A243-1,AN$15-1,1,1),IF($E243&lt;&gt;1,IF(ISNUMBER(INDEX(Import.PLE,Detalhamento!$E243,Detalhamento!AN$15)),IF(INDEX(Import.PLE,Detalhamento!$E243,Detalhamento!AN$15)&lt;=mediçao,OFFSET(Import.PLQ,$A243-1,AN$15-1,1,1),0),0),PLE!$AA$28*OFFSET(Import.PLQ,$A243-1,AN$15-1,1,1)),IF($E243&lt;&gt;1,IF(ISNUMBER(INDEX(Import.PLE,Detalhamento!$E243,Detalhamento!AN$15)),IF(INDEX(Import.PLE,Detalhamento!$E243,Detalhamento!AN$15)&lt;=mediçao,0,OFFSET(Import.PLQ,$A243-1,AN$15-1,1,1)),OFFSET(Import.PLQ,$A243-1,AN$15-1,1,1)),(1-PLE!$AA$28)*OFFSET(Import.PLQ,$A243-1,AN$15-1,1,1))))</f>
        <v>0</v>
      </c>
      <c r="AO243" s="144">
        <f ca="1">IF(AO$13="",0,CHOOSE(Detalhamento.OpçãoServiços,OFFSET(Import.PLQ,$A243-1,AO$15-1,1,1),IF($E243&lt;&gt;1,IF(ISNUMBER(INDEX(Import.PLE,Detalhamento!$E243,Detalhamento!AO$15)),IF(INDEX(Import.PLE,Detalhamento!$E243,Detalhamento!AO$15)&lt;=mediçao,OFFSET(Import.PLQ,$A243-1,AO$15-1,1,1),0),0),PLE!$AA$28*OFFSET(Import.PLQ,$A243-1,AO$15-1,1,1)),IF($E243&lt;&gt;1,IF(ISNUMBER(INDEX(Import.PLE,Detalhamento!$E243,Detalhamento!AO$15)),IF(INDEX(Import.PLE,Detalhamento!$E243,Detalhamento!AO$15)&lt;=mediçao,0,OFFSET(Import.PLQ,$A243-1,AO$15-1,1,1)),OFFSET(Import.PLQ,$A243-1,AO$15-1,1,1)),(1-PLE!$AA$28)*OFFSET(Import.PLQ,$A243-1,AO$15-1,1,1))))</f>
        <v>0</v>
      </c>
      <c r="AP243" s="144">
        <f ca="1">IF(AP$13="",0,CHOOSE(Detalhamento.OpçãoServiços,OFFSET(Import.PLQ,$A243-1,AP$15-1,1,1),IF($E243&lt;&gt;1,IF(ISNUMBER(INDEX(Import.PLE,Detalhamento!$E243,Detalhamento!AP$15)),IF(INDEX(Import.PLE,Detalhamento!$E243,Detalhamento!AP$15)&lt;=mediçao,OFFSET(Import.PLQ,$A243-1,AP$15-1,1,1),0),0),PLE!$AA$28*OFFSET(Import.PLQ,$A243-1,AP$15-1,1,1)),IF($E243&lt;&gt;1,IF(ISNUMBER(INDEX(Import.PLE,Detalhamento!$E243,Detalhamento!AP$15)),IF(INDEX(Import.PLE,Detalhamento!$E243,Detalhamento!AP$15)&lt;=mediçao,0,OFFSET(Import.PLQ,$A243-1,AP$15-1,1,1)),OFFSET(Import.PLQ,$A243-1,AP$15-1,1,1)),(1-PLE!$AA$28)*OFFSET(Import.PLQ,$A243-1,AP$15-1,1,1))))</f>
        <v>0</v>
      </c>
      <c r="AQ243" s="144">
        <f ca="1">IF(AQ$13="",0,CHOOSE(Detalhamento.OpçãoServiços,OFFSET(Import.PLQ,$A243-1,AQ$15-1,1,1),IF($E243&lt;&gt;1,IF(ISNUMBER(INDEX(Import.PLE,Detalhamento!$E243,Detalhamento!AQ$15)),IF(INDEX(Import.PLE,Detalhamento!$E243,Detalhamento!AQ$15)&lt;=mediçao,OFFSET(Import.PLQ,$A243-1,AQ$15-1,1,1),0),0),PLE!$AA$28*OFFSET(Import.PLQ,$A243-1,AQ$15-1,1,1)),IF($E243&lt;&gt;1,IF(ISNUMBER(INDEX(Import.PLE,Detalhamento!$E243,Detalhamento!AQ$15)),IF(INDEX(Import.PLE,Detalhamento!$E243,Detalhamento!AQ$15)&lt;=mediçao,0,OFFSET(Import.PLQ,$A243-1,AQ$15-1,1,1)),OFFSET(Import.PLQ,$A243-1,AQ$15-1,1,1)),(1-PLE!$AA$28)*OFFSET(Import.PLQ,$A243-1,AQ$15-1,1,1))))</f>
        <v>0</v>
      </c>
      <c r="AR243" s="144">
        <f ca="1">IF(AR$13="",0,CHOOSE(Detalhamento.OpçãoServiços,OFFSET(Import.PLQ,$A243-1,AR$15-1,1,1),IF($E243&lt;&gt;1,IF(ISNUMBER(INDEX(Import.PLE,Detalhamento!$E243,Detalhamento!AR$15)),IF(INDEX(Import.PLE,Detalhamento!$E243,Detalhamento!AR$15)&lt;=mediçao,OFFSET(Import.PLQ,$A243-1,AR$15-1,1,1),0),0),PLE!$AA$28*OFFSET(Import.PLQ,$A243-1,AR$15-1,1,1)),IF($E243&lt;&gt;1,IF(ISNUMBER(INDEX(Import.PLE,Detalhamento!$E243,Detalhamento!AR$15)),IF(INDEX(Import.PLE,Detalhamento!$E243,Detalhamento!AR$15)&lt;=mediçao,0,OFFSET(Import.PLQ,$A243-1,AR$15-1,1,1)),OFFSET(Import.PLQ,$A243-1,AR$15-1,1,1)),(1-PLE!$AA$28)*OFFSET(Import.PLQ,$A243-1,AR$15-1,1,1))))</f>
        <v>0</v>
      </c>
      <c r="AS243" s="144">
        <f ca="1">IF(AS$13="",0,CHOOSE(Detalhamento.OpçãoServiços,OFFSET(Import.PLQ,$A243-1,AS$15-1,1,1),IF($E243&lt;&gt;1,IF(ISNUMBER(INDEX(Import.PLE,Detalhamento!$E243,Detalhamento!AS$15)),IF(INDEX(Import.PLE,Detalhamento!$E243,Detalhamento!AS$15)&lt;=mediçao,OFFSET(Import.PLQ,$A243-1,AS$15-1,1,1),0),0),PLE!$AA$28*OFFSET(Import.PLQ,$A243-1,AS$15-1,1,1)),IF($E243&lt;&gt;1,IF(ISNUMBER(INDEX(Import.PLE,Detalhamento!$E243,Detalhamento!AS$15)),IF(INDEX(Import.PLE,Detalhamento!$E243,Detalhamento!AS$15)&lt;=mediçao,0,OFFSET(Import.PLQ,$A243-1,AS$15-1,1,1)),OFFSET(Import.PLQ,$A243-1,AS$15-1,1,1)),(1-PLE!$AA$28)*OFFSET(Import.PLQ,$A243-1,AS$15-1,1,1))))</f>
        <v>0</v>
      </c>
      <c r="AT243" s="144">
        <f ca="1">IF(AT$13="",0,CHOOSE(Detalhamento.OpçãoServiços,OFFSET(Import.PLQ,$A243-1,AT$15-1,1,1),IF($E243&lt;&gt;1,IF(ISNUMBER(INDEX(Import.PLE,Detalhamento!$E243,Detalhamento!AT$15)),IF(INDEX(Import.PLE,Detalhamento!$E243,Detalhamento!AT$15)&lt;=mediçao,OFFSET(Import.PLQ,$A243-1,AT$15-1,1,1),0),0),PLE!$AA$28*OFFSET(Import.PLQ,$A243-1,AT$15-1,1,1)),IF($E243&lt;&gt;1,IF(ISNUMBER(INDEX(Import.PLE,Detalhamento!$E243,Detalhamento!AT$15)),IF(INDEX(Import.PLE,Detalhamento!$E243,Detalhamento!AT$15)&lt;=mediçao,0,OFFSET(Import.PLQ,$A243-1,AT$15-1,1,1)),OFFSET(Import.PLQ,$A243-1,AT$15-1,1,1)),(1-PLE!$AA$28)*OFFSET(Import.PLQ,$A243-1,AT$15-1,1,1))))</f>
        <v>0</v>
      </c>
      <c r="AU243" s="144">
        <f ca="1">IF(AU$13="",0,CHOOSE(Detalhamento.OpçãoServiços,OFFSET(Import.PLQ,$A243-1,AU$15-1,1,1),IF($E243&lt;&gt;1,IF(ISNUMBER(INDEX(Import.PLE,Detalhamento!$E243,Detalhamento!AU$15)),IF(INDEX(Import.PLE,Detalhamento!$E243,Detalhamento!AU$15)&lt;=mediçao,OFFSET(Import.PLQ,$A243-1,AU$15-1,1,1),0),0),PLE!$AA$28*OFFSET(Import.PLQ,$A243-1,AU$15-1,1,1)),IF($E243&lt;&gt;1,IF(ISNUMBER(INDEX(Import.PLE,Detalhamento!$E243,Detalhamento!AU$15)),IF(INDEX(Import.PLE,Detalhamento!$E243,Detalhamento!AU$15)&lt;=mediçao,0,OFFSET(Import.PLQ,$A243-1,AU$15-1,1,1)),OFFSET(Import.PLQ,$A243-1,AU$15-1,1,1)),(1-PLE!$AA$28)*OFFSET(Import.PLQ,$A243-1,AU$15-1,1,1))))</f>
        <v>0</v>
      </c>
      <c r="AV243" s="144">
        <f ca="1">IF(AV$13="",0,CHOOSE(Detalhamento.OpçãoServiços,OFFSET(Import.PLQ,$A243-1,AV$15-1,1,1),IF($E243&lt;&gt;1,IF(ISNUMBER(INDEX(Import.PLE,Detalhamento!$E243,Detalhamento!AV$15)),IF(INDEX(Import.PLE,Detalhamento!$E243,Detalhamento!AV$15)&lt;=mediçao,OFFSET(Import.PLQ,$A243-1,AV$15-1,1,1),0),0),PLE!$AA$28*OFFSET(Import.PLQ,$A243-1,AV$15-1,1,1)),IF($E243&lt;&gt;1,IF(ISNUMBER(INDEX(Import.PLE,Detalhamento!$E243,Detalhamento!AV$15)),IF(INDEX(Import.PLE,Detalhamento!$E243,Detalhamento!AV$15)&lt;=mediçao,0,OFFSET(Import.PLQ,$A243-1,AV$15-1,1,1)),OFFSET(Import.PLQ,$A243-1,AV$15-1,1,1)),(1-PLE!$AA$28)*OFFSET(Import.PLQ,$A243-1,AV$15-1,1,1))))</f>
        <v>0</v>
      </c>
      <c r="AW243" s="144">
        <f ca="1">IF(AW$13="",0,CHOOSE(Detalhamento.OpçãoServiços,OFFSET(Import.PLQ,$A243-1,AW$15-1,1,1),IF($E243&lt;&gt;1,IF(ISNUMBER(INDEX(Import.PLE,Detalhamento!$E243,Detalhamento!AW$15)),IF(INDEX(Import.PLE,Detalhamento!$E243,Detalhamento!AW$15)&lt;=mediçao,OFFSET(Import.PLQ,$A243-1,AW$15-1,1,1),0),0),PLE!$AA$28*OFFSET(Import.PLQ,$A243-1,AW$15-1,1,1)),IF($E243&lt;&gt;1,IF(ISNUMBER(INDEX(Import.PLE,Detalhamento!$E243,Detalhamento!AW$15)),IF(INDEX(Import.PLE,Detalhamento!$E243,Detalhamento!AW$15)&lt;=mediçao,0,OFFSET(Import.PLQ,$A243-1,AW$15-1,1,1)),OFFSET(Import.PLQ,$A243-1,AW$15-1,1,1)),(1-PLE!$AA$28)*OFFSET(Import.PLQ,$A243-1,AW$15-1,1,1))))</f>
        <v>0</v>
      </c>
      <c r="AX243" s="144">
        <f ca="1">IF(AX$13="",0,CHOOSE(Detalhamento.OpçãoServiços,OFFSET(Import.PLQ,$A243-1,AX$15-1,1,1),IF($E243&lt;&gt;1,IF(ISNUMBER(INDEX(Import.PLE,Detalhamento!$E243,Detalhamento!AX$15)),IF(INDEX(Import.PLE,Detalhamento!$E243,Detalhamento!AX$15)&lt;=mediçao,OFFSET(Import.PLQ,$A243-1,AX$15-1,1,1),0),0),PLE!$AA$28*OFFSET(Import.PLQ,$A243-1,AX$15-1,1,1)),IF($E243&lt;&gt;1,IF(ISNUMBER(INDEX(Import.PLE,Detalhamento!$E243,Detalhamento!AX$15)),IF(INDEX(Import.PLE,Detalhamento!$E243,Detalhamento!AX$15)&lt;=mediçao,0,OFFSET(Import.PLQ,$A243-1,AX$15-1,1,1)),OFFSET(Import.PLQ,$A243-1,AX$15-1,1,1)),(1-PLE!$AA$28)*OFFSET(Import.PLQ,$A243-1,AX$15-1,1,1))))</f>
        <v>0</v>
      </c>
      <c r="AY243" s="144">
        <f ca="1">IF(AY$13="",0,CHOOSE(Detalhamento.OpçãoServiços,OFFSET(Import.PLQ,$A243-1,AY$15-1,1,1),IF($E243&lt;&gt;1,IF(ISNUMBER(INDEX(Import.PLE,Detalhamento!$E243,Detalhamento!AY$15)),IF(INDEX(Import.PLE,Detalhamento!$E243,Detalhamento!AY$15)&lt;=mediçao,OFFSET(Import.PLQ,$A243-1,AY$15-1,1,1),0),0),PLE!$AA$28*OFFSET(Import.PLQ,$A243-1,AY$15-1,1,1)),IF($E243&lt;&gt;1,IF(ISNUMBER(INDEX(Import.PLE,Detalhamento!$E243,Detalhamento!AY$15)),IF(INDEX(Import.PLE,Detalhamento!$E243,Detalhamento!AY$15)&lt;=mediçao,0,OFFSET(Import.PLQ,$A243-1,AY$15-1,1,1)),OFFSET(Import.PLQ,$A243-1,AY$15-1,1,1)),(1-PLE!$AA$28)*OFFSET(Import.PLQ,$A243-1,AY$15-1,1,1))))</f>
        <v>0</v>
      </c>
      <c r="AZ243" s="144">
        <f ca="1">IF(AZ$13="",0,CHOOSE(Detalhamento.OpçãoServiços,OFFSET(Import.PLQ,$A243-1,AZ$15-1,1,1),IF($E243&lt;&gt;1,IF(ISNUMBER(INDEX(Import.PLE,Detalhamento!$E243,Detalhamento!AZ$15)),IF(INDEX(Import.PLE,Detalhamento!$E243,Detalhamento!AZ$15)&lt;=mediçao,OFFSET(Import.PLQ,$A243-1,AZ$15-1,1,1),0),0),PLE!$AA$28*OFFSET(Import.PLQ,$A243-1,AZ$15-1,1,1)),IF($E243&lt;&gt;1,IF(ISNUMBER(INDEX(Import.PLE,Detalhamento!$E243,Detalhamento!AZ$15)),IF(INDEX(Import.PLE,Detalhamento!$E243,Detalhamento!AZ$15)&lt;=mediçao,0,OFFSET(Import.PLQ,$A243-1,AZ$15-1,1,1)),OFFSET(Import.PLQ,$A243-1,AZ$15-1,1,1)),(1-PLE!$AA$28)*OFFSET(Import.PLQ,$A243-1,AZ$15-1,1,1))))</f>
        <v>0</v>
      </c>
      <c r="BA243" s="144">
        <f ca="1">IF(BA$13="",0,CHOOSE(Detalhamento.OpçãoServiços,OFFSET(Import.PLQ,$A243-1,BA$15-1,1,1),IF($E243&lt;&gt;1,IF(ISNUMBER(INDEX(Import.PLE,Detalhamento!$E243,Detalhamento!BA$15)),IF(INDEX(Import.PLE,Detalhamento!$E243,Detalhamento!BA$15)&lt;=mediçao,OFFSET(Import.PLQ,$A243-1,BA$15-1,1,1),0),0),PLE!$AA$28*OFFSET(Import.PLQ,$A243-1,BA$15-1,1,1)),IF($E243&lt;&gt;1,IF(ISNUMBER(INDEX(Import.PLE,Detalhamento!$E243,Detalhamento!BA$15)),IF(INDEX(Import.PLE,Detalhamento!$E243,Detalhamento!BA$15)&lt;=mediçao,0,OFFSET(Import.PLQ,$A243-1,BA$15-1,1,1)),OFFSET(Import.PLQ,$A243-1,BA$15-1,1,1)),(1-PLE!$AA$28)*OFFSET(Import.PLQ,$A243-1,BA$15-1,1,1))))</f>
        <v>0</v>
      </c>
      <c r="BB243" s="144">
        <f ca="1">IF(BB$13="",0,CHOOSE(Detalhamento.OpçãoServiços,OFFSET(Import.PLQ,$A243-1,BB$15-1,1,1),IF($E243&lt;&gt;1,IF(ISNUMBER(INDEX(Import.PLE,Detalhamento!$E243,Detalhamento!BB$15)),IF(INDEX(Import.PLE,Detalhamento!$E243,Detalhamento!BB$15)&lt;=mediçao,OFFSET(Import.PLQ,$A243-1,BB$15-1,1,1),0),0),PLE!$AA$28*OFFSET(Import.PLQ,$A243-1,BB$15-1,1,1)),IF($E243&lt;&gt;1,IF(ISNUMBER(INDEX(Import.PLE,Detalhamento!$E243,Detalhamento!BB$15)),IF(INDEX(Import.PLE,Detalhamento!$E243,Detalhamento!BB$15)&lt;=mediçao,0,OFFSET(Import.PLQ,$A243-1,BB$15-1,1,1)),OFFSET(Import.PLQ,$A243-1,BB$15-1,1,1)),(1-PLE!$AA$28)*OFFSET(Import.PLQ,$A243-1,BB$15-1,1,1))))</f>
        <v>0</v>
      </c>
      <c r="BC243" s="144">
        <f ca="1">IF(BC$13="",0,CHOOSE(Detalhamento.OpçãoServiços,OFFSET(Import.PLQ,$A243-1,BC$15-1,1,1),IF($E243&lt;&gt;1,IF(ISNUMBER(INDEX(Import.PLE,Detalhamento!$E243,Detalhamento!BC$15)),IF(INDEX(Import.PLE,Detalhamento!$E243,Detalhamento!BC$15)&lt;=mediçao,OFFSET(Import.PLQ,$A243-1,BC$15-1,1,1),0),0),PLE!$AA$28*OFFSET(Import.PLQ,$A243-1,BC$15-1,1,1)),IF($E243&lt;&gt;1,IF(ISNUMBER(INDEX(Import.PLE,Detalhamento!$E243,Detalhamento!BC$15)),IF(INDEX(Import.PLE,Detalhamento!$E243,Detalhamento!BC$15)&lt;=mediçao,0,OFFSET(Import.PLQ,$A243-1,BC$15-1,1,1)),OFFSET(Import.PLQ,$A243-1,BC$15-1,1,1)),(1-PLE!$AA$28)*OFFSET(Import.PLQ,$A243-1,BC$15-1,1,1))))</f>
        <v>0</v>
      </c>
      <c r="BD243" s="144">
        <f ca="1">IF(BD$13="",0,CHOOSE(Detalhamento.OpçãoServiços,OFFSET(Import.PLQ,$A243-1,BD$15-1,1,1),IF($E243&lt;&gt;1,IF(ISNUMBER(INDEX(Import.PLE,Detalhamento!$E243,Detalhamento!BD$15)),IF(INDEX(Import.PLE,Detalhamento!$E243,Detalhamento!BD$15)&lt;=mediçao,OFFSET(Import.PLQ,$A243-1,BD$15-1,1,1),0),0),PLE!$AA$28*OFFSET(Import.PLQ,$A243-1,BD$15-1,1,1)),IF($E243&lt;&gt;1,IF(ISNUMBER(INDEX(Import.PLE,Detalhamento!$E243,Detalhamento!BD$15)),IF(INDEX(Import.PLE,Detalhamento!$E243,Detalhamento!BD$15)&lt;=mediçao,0,OFFSET(Import.PLQ,$A243-1,BD$15-1,1,1)),OFFSET(Import.PLQ,$A243-1,BD$15-1,1,1)),(1-PLE!$AA$28)*OFFSET(Import.PLQ,$A243-1,BD$15-1,1,1))))</f>
        <v>0</v>
      </c>
      <c r="BE243" s="144">
        <f ca="1">IF(BE$13="",0,CHOOSE(Detalhamento.OpçãoServiços,OFFSET(Import.PLQ,$A243-1,BE$15-1,1,1),IF($E243&lt;&gt;1,IF(ISNUMBER(INDEX(Import.PLE,Detalhamento!$E243,Detalhamento!BE$15)),IF(INDEX(Import.PLE,Detalhamento!$E243,Detalhamento!BE$15)&lt;=mediçao,OFFSET(Import.PLQ,$A243-1,BE$15-1,1,1),0),0),PLE!$AA$28*OFFSET(Import.PLQ,$A243-1,BE$15-1,1,1)),IF($E243&lt;&gt;1,IF(ISNUMBER(INDEX(Import.PLE,Detalhamento!$E243,Detalhamento!BE$15)),IF(INDEX(Import.PLE,Detalhamento!$E243,Detalhamento!BE$15)&lt;=mediçao,0,OFFSET(Import.PLQ,$A243-1,BE$15-1,1,1)),OFFSET(Import.PLQ,$A243-1,BE$15-1,1,1)),(1-PLE!$AA$28)*OFFSET(Import.PLQ,$A243-1,BE$15-1,1,1))))</f>
        <v>0</v>
      </c>
      <c r="BF243" s="144">
        <f ca="1">IF(BF$13="",0,CHOOSE(Detalhamento.OpçãoServiços,OFFSET(Import.PLQ,$A243-1,BF$15-1,1,1),IF($E243&lt;&gt;1,IF(ISNUMBER(INDEX(Import.PLE,Detalhamento!$E243,Detalhamento!BF$15)),IF(INDEX(Import.PLE,Detalhamento!$E243,Detalhamento!BF$15)&lt;=mediçao,OFFSET(Import.PLQ,$A243-1,BF$15-1,1,1),0),0),PLE!$AA$28*OFFSET(Import.PLQ,$A243-1,BF$15-1,1,1)),IF($E243&lt;&gt;1,IF(ISNUMBER(INDEX(Import.PLE,Detalhamento!$E243,Detalhamento!BF$15)),IF(INDEX(Import.PLE,Detalhamento!$E243,Detalhamento!BF$15)&lt;=mediçao,0,OFFSET(Import.PLQ,$A243-1,BF$15-1,1,1)),OFFSET(Import.PLQ,$A243-1,BF$15-1,1,1)),(1-PLE!$AA$28)*OFFSET(Import.PLQ,$A243-1,BF$15-1,1,1))))</f>
        <v>0</v>
      </c>
      <c r="BG243" s="144">
        <f ca="1">IF(BG$13="",0,CHOOSE(Detalhamento.OpçãoServiços,OFFSET(Import.PLQ,$A243-1,BG$15-1,1,1),IF($E243&lt;&gt;1,IF(ISNUMBER(INDEX(Import.PLE,Detalhamento!$E243,Detalhamento!BG$15)),IF(INDEX(Import.PLE,Detalhamento!$E243,Detalhamento!BG$15)&lt;=mediçao,OFFSET(Import.PLQ,$A243-1,BG$15-1,1,1),0),0),PLE!$AA$28*OFFSET(Import.PLQ,$A243-1,BG$15-1,1,1)),IF($E243&lt;&gt;1,IF(ISNUMBER(INDEX(Import.PLE,Detalhamento!$E243,Detalhamento!BG$15)),IF(INDEX(Import.PLE,Detalhamento!$E243,Detalhamento!BG$15)&lt;=mediçao,0,OFFSET(Import.PLQ,$A243-1,BG$15-1,1,1)),OFFSET(Import.PLQ,$A243-1,BG$15-1,1,1)),(1-PLE!$AA$28)*OFFSET(Import.PLQ,$A243-1,BG$15-1,1,1))))</f>
        <v>0</v>
      </c>
      <c r="BH243" s="144">
        <f ca="1">IF(BH$13="",0,CHOOSE(Detalhamento.OpçãoServiços,OFFSET(Import.PLQ,$A243-1,BH$15-1,1,1),IF($E243&lt;&gt;1,IF(ISNUMBER(INDEX(Import.PLE,Detalhamento!$E243,Detalhamento!BH$15)),IF(INDEX(Import.PLE,Detalhamento!$E243,Detalhamento!BH$15)&lt;=mediçao,OFFSET(Import.PLQ,$A243-1,BH$15-1,1,1),0),0),PLE!$AA$28*OFFSET(Import.PLQ,$A243-1,BH$15-1,1,1)),IF($E243&lt;&gt;1,IF(ISNUMBER(INDEX(Import.PLE,Detalhamento!$E243,Detalhamento!BH$15)),IF(INDEX(Import.PLE,Detalhamento!$E243,Detalhamento!BH$15)&lt;=mediçao,0,OFFSET(Import.PLQ,$A243-1,BH$15-1,1,1)),OFFSET(Import.PLQ,$A243-1,BH$15-1,1,1)),(1-PLE!$AA$28)*OFFSET(Import.PLQ,$A243-1,BH$15-1,1,1))))</f>
        <v>0</v>
      </c>
      <c r="BI243" s="144">
        <f ca="1">IF(BI$13="",0,CHOOSE(Detalhamento.OpçãoServiços,OFFSET(Import.PLQ,$A243-1,BI$15-1,1,1),IF($E243&lt;&gt;1,IF(ISNUMBER(INDEX(Import.PLE,Detalhamento!$E243,Detalhamento!BI$15)),IF(INDEX(Import.PLE,Detalhamento!$E243,Detalhamento!BI$15)&lt;=mediçao,OFFSET(Import.PLQ,$A243-1,BI$15-1,1,1),0),0),PLE!$AA$28*OFFSET(Import.PLQ,$A243-1,BI$15-1,1,1)),IF($E243&lt;&gt;1,IF(ISNUMBER(INDEX(Import.PLE,Detalhamento!$E243,Detalhamento!BI$15)),IF(INDEX(Import.PLE,Detalhamento!$E243,Detalhamento!BI$15)&lt;=mediçao,0,OFFSET(Import.PLQ,$A243-1,BI$15-1,1,1)),OFFSET(Import.PLQ,$A243-1,BI$15-1,1,1)),(1-PLE!$AA$28)*OFFSET(Import.PLQ,$A243-1,BI$15-1,1,1))))</f>
        <v>0</v>
      </c>
    </row>
    <row r="244" spans="1:61" ht="40" x14ac:dyDescent="0.2">
      <c r="A244" s="155">
        <v>198</v>
      </c>
      <c r="B244" s="21" t="str">
        <f t="shared" ca="1" si="33"/>
        <v>Serviço</v>
      </c>
      <c r="E244" s="153">
        <f t="shared" ca="1" si="34"/>
        <v>27</v>
      </c>
      <c r="F244" s="154">
        <f t="shared" ca="1" si="35"/>
        <v>270198</v>
      </c>
      <c r="G244" s="154" t="str">
        <f t="shared" ca="1" si="39"/>
        <v>2.9.1.14</v>
      </c>
      <c r="H244" s="182" t="str">
        <f t="shared" ca="1" si="39"/>
        <v>ADAPTADOR COM FLANGES LIVRES, PVC, SOLDÁVEL, DN 50 MM X 1 1/2 , INSTALADO EM RESERVAÇÃO DE ÁGUA DE EDIFICAÇÃO QUE POSSUA RESERVATÓRIO DE FIBRA/FIBROCIMENTO   FORNECIMENTO E INSTALAÇÃO. AF_06/2016</v>
      </c>
      <c r="I244" s="37" t="str">
        <f t="shared" ca="1" si="36"/>
        <v>UN</v>
      </c>
      <c r="J244" s="144">
        <f t="shared" ca="1" si="37"/>
        <v>2</v>
      </c>
      <c r="K244" s="67"/>
      <c r="L244" s="144">
        <f ca="1">IF(L$13="",0,CHOOSE(Detalhamento.OpçãoServiços,OFFSET(Import.PLQ,$A244-1,L$15-1,1,1),IF($E244&lt;&gt;1,IF(ISNUMBER(INDEX(Import.PLE,Detalhamento!$E244,Detalhamento!L$15)),IF(INDEX(Import.PLE,Detalhamento!$E244,Detalhamento!L$15)&lt;=mediçao,OFFSET(Import.PLQ,$A244-1,L$15-1,1,1),0),0),PLE!$AA$28*OFFSET(Import.PLQ,$A244-1,L$15-1,1,1)),IF($E244&lt;&gt;1,IF(ISNUMBER(INDEX(Import.PLE,Detalhamento!$E244,Detalhamento!L$15)),IF(INDEX(Import.PLE,Detalhamento!$E244,Detalhamento!L$15)&lt;=mediçao,0,OFFSET(Import.PLQ,$A244-1,L$15-1,1,1)),OFFSET(Import.PLQ,$A244-1,L$15-1,1,1)),(1-PLE!$AA$28)*OFFSET(Import.PLQ,$A244-1,L$15-1,1,1))))</f>
        <v>2</v>
      </c>
      <c r="M244" s="144">
        <f ca="1">IF(M$13="",0,CHOOSE(Detalhamento.OpçãoServiços,OFFSET(Import.PLQ,$A244-1,M$15-1,1,1),IF($E244&lt;&gt;1,IF(ISNUMBER(INDEX(Import.PLE,Detalhamento!$E244,Detalhamento!M$15)),IF(INDEX(Import.PLE,Detalhamento!$E244,Detalhamento!M$15)&lt;=mediçao,OFFSET(Import.PLQ,$A244-1,M$15-1,1,1),0),0),PLE!$AA$28*OFFSET(Import.PLQ,$A244-1,M$15-1,1,1)),IF($E244&lt;&gt;1,IF(ISNUMBER(INDEX(Import.PLE,Detalhamento!$E244,Detalhamento!M$15)),IF(INDEX(Import.PLE,Detalhamento!$E244,Detalhamento!M$15)&lt;=mediçao,0,OFFSET(Import.PLQ,$A244-1,M$15-1,1,1)),OFFSET(Import.PLQ,$A244-1,M$15-1,1,1)),(1-PLE!$AA$28)*OFFSET(Import.PLQ,$A244-1,M$15-1,1,1))))</f>
        <v>0</v>
      </c>
      <c r="N244" s="144">
        <f ca="1">IF(N$13="",0,CHOOSE(Detalhamento.OpçãoServiços,OFFSET(Import.PLQ,$A244-1,N$15-1,1,1),IF($E244&lt;&gt;1,IF(ISNUMBER(INDEX(Import.PLE,Detalhamento!$E244,Detalhamento!N$15)),IF(INDEX(Import.PLE,Detalhamento!$E244,Detalhamento!N$15)&lt;=mediçao,OFFSET(Import.PLQ,$A244-1,N$15-1,1,1),0),0),PLE!$AA$28*OFFSET(Import.PLQ,$A244-1,N$15-1,1,1)),IF($E244&lt;&gt;1,IF(ISNUMBER(INDEX(Import.PLE,Detalhamento!$E244,Detalhamento!N$15)),IF(INDEX(Import.PLE,Detalhamento!$E244,Detalhamento!N$15)&lt;=mediçao,0,OFFSET(Import.PLQ,$A244-1,N$15-1,1,1)),OFFSET(Import.PLQ,$A244-1,N$15-1,1,1)),(1-PLE!$AA$28)*OFFSET(Import.PLQ,$A244-1,N$15-1,1,1))))</f>
        <v>0</v>
      </c>
      <c r="O244" s="144">
        <f ca="1">IF(O$13="",0,CHOOSE(Detalhamento.OpçãoServiços,OFFSET(Import.PLQ,$A244-1,O$15-1,1,1),IF($E244&lt;&gt;1,IF(ISNUMBER(INDEX(Import.PLE,Detalhamento!$E244,Detalhamento!O$15)),IF(INDEX(Import.PLE,Detalhamento!$E244,Detalhamento!O$15)&lt;=mediçao,OFFSET(Import.PLQ,$A244-1,O$15-1,1,1),0),0),PLE!$AA$28*OFFSET(Import.PLQ,$A244-1,O$15-1,1,1)),IF($E244&lt;&gt;1,IF(ISNUMBER(INDEX(Import.PLE,Detalhamento!$E244,Detalhamento!O$15)),IF(INDEX(Import.PLE,Detalhamento!$E244,Detalhamento!O$15)&lt;=mediçao,0,OFFSET(Import.PLQ,$A244-1,O$15-1,1,1)),OFFSET(Import.PLQ,$A244-1,O$15-1,1,1)),(1-PLE!$AA$28)*OFFSET(Import.PLQ,$A244-1,O$15-1,1,1))))</f>
        <v>0</v>
      </c>
      <c r="P244" s="144">
        <f ca="1">IF(P$13="",0,CHOOSE(Detalhamento.OpçãoServiços,OFFSET(Import.PLQ,$A244-1,P$15-1,1,1),IF($E244&lt;&gt;1,IF(ISNUMBER(INDEX(Import.PLE,Detalhamento!$E244,Detalhamento!P$15)),IF(INDEX(Import.PLE,Detalhamento!$E244,Detalhamento!P$15)&lt;=mediçao,OFFSET(Import.PLQ,$A244-1,P$15-1,1,1),0),0),PLE!$AA$28*OFFSET(Import.PLQ,$A244-1,P$15-1,1,1)),IF($E244&lt;&gt;1,IF(ISNUMBER(INDEX(Import.PLE,Detalhamento!$E244,Detalhamento!P$15)),IF(INDEX(Import.PLE,Detalhamento!$E244,Detalhamento!P$15)&lt;=mediçao,0,OFFSET(Import.PLQ,$A244-1,P$15-1,1,1)),OFFSET(Import.PLQ,$A244-1,P$15-1,1,1)),(1-PLE!$AA$28)*OFFSET(Import.PLQ,$A244-1,P$15-1,1,1))))</f>
        <v>0</v>
      </c>
      <c r="Q244" s="144">
        <f ca="1">IF(Q$13="",0,CHOOSE(Detalhamento.OpçãoServiços,OFFSET(Import.PLQ,$A244-1,Q$15-1,1,1),IF($E244&lt;&gt;1,IF(ISNUMBER(INDEX(Import.PLE,Detalhamento!$E244,Detalhamento!Q$15)),IF(INDEX(Import.PLE,Detalhamento!$E244,Detalhamento!Q$15)&lt;=mediçao,OFFSET(Import.PLQ,$A244-1,Q$15-1,1,1),0),0),PLE!$AA$28*OFFSET(Import.PLQ,$A244-1,Q$15-1,1,1)),IF($E244&lt;&gt;1,IF(ISNUMBER(INDEX(Import.PLE,Detalhamento!$E244,Detalhamento!Q$15)),IF(INDEX(Import.PLE,Detalhamento!$E244,Detalhamento!Q$15)&lt;=mediçao,0,OFFSET(Import.PLQ,$A244-1,Q$15-1,1,1)),OFFSET(Import.PLQ,$A244-1,Q$15-1,1,1)),(1-PLE!$AA$28)*OFFSET(Import.PLQ,$A244-1,Q$15-1,1,1))))</f>
        <v>0</v>
      </c>
      <c r="R244" s="144">
        <f ca="1">IF(R$13="",0,CHOOSE(Detalhamento.OpçãoServiços,OFFSET(Import.PLQ,$A244-1,R$15-1,1,1),IF($E244&lt;&gt;1,IF(ISNUMBER(INDEX(Import.PLE,Detalhamento!$E244,Detalhamento!R$15)),IF(INDEX(Import.PLE,Detalhamento!$E244,Detalhamento!R$15)&lt;=mediçao,OFFSET(Import.PLQ,$A244-1,R$15-1,1,1),0),0),PLE!$AA$28*OFFSET(Import.PLQ,$A244-1,R$15-1,1,1)),IF($E244&lt;&gt;1,IF(ISNUMBER(INDEX(Import.PLE,Detalhamento!$E244,Detalhamento!R$15)),IF(INDEX(Import.PLE,Detalhamento!$E244,Detalhamento!R$15)&lt;=mediçao,0,OFFSET(Import.PLQ,$A244-1,R$15-1,1,1)),OFFSET(Import.PLQ,$A244-1,R$15-1,1,1)),(1-PLE!$AA$28)*OFFSET(Import.PLQ,$A244-1,R$15-1,1,1))))</f>
        <v>0</v>
      </c>
      <c r="S244" s="144">
        <f ca="1">IF(S$13="",0,CHOOSE(Detalhamento.OpçãoServiços,OFFSET(Import.PLQ,$A244-1,S$15-1,1,1),IF($E244&lt;&gt;1,IF(ISNUMBER(INDEX(Import.PLE,Detalhamento!$E244,Detalhamento!S$15)),IF(INDEX(Import.PLE,Detalhamento!$E244,Detalhamento!S$15)&lt;=mediçao,OFFSET(Import.PLQ,$A244-1,S$15-1,1,1),0),0),PLE!$AA$28*OFFSET(Import.PLQ,$A244-1,S$15-1,1,1)),IF($E244&lt;&gt;1,IF(ISNUMBER(INDEX(Import.PLE,Detalhamento!$E244,Detalhamento!S$15)),IF(INDEX(Import.PLE,Detalhamento!$E244,Detalhamento!S$15)&lt;=mediçao,0,OFFSET(Import.PLQ,$A244-1,S$15-1,1,1)),OFFSET(Import.PLQ,$A244-1,S$15-1,1,1)),(1-PLE!$AA$28)*OFFSET(Import.PLQ,$A244-1,S$15-1,1,1))))</f>
        <v>0</v>
      </c>
      <c r="T244" s="144">
        <f ca="1">IF(T$13="",0,CHOOSE(Detalhamento.OpçãoServiços,OFFSET(Import.PLQ,$A244-1,T$15-1,1,1),IF($E244&lt;&gt;1,IF(ISNUMBER(INDEX(Import.PLE,Detalhamento!$E244,Detalhamento!T$15)),IF(INDEX(Import.PLE,Detalhamento!$E244,Detalhamento!T$15)&lt;=mediçao,OFFSET(Import.PLQ,$A244-1,T$15-1,1,1),0),0),PLE!$AA$28*OFFSET(Import.PLQ,$A244-1,T$15-1,1,1)),IF($E244&lt;&gt;1,IF(ISNUMBER(INDEX(Import.PLE,Detalhamento!$E244,Detalhamento!T$15)),IF(INDEX(Import.PLE,Detalhamento!$E244,Detalhamento!T$15)&lt;=mediçao,0,OFFSET(Import.PLQ,$A244-1,T$15-1,1,1)),OFFSET(Import.PLQ,$A244-1,T$15-1,1,1)),(1-PLE!$AA$28)*OFFSET(Import.PLQ,$A244-1,T$15-1,1,1))))</f>
        <v>0</v>
      </c>
      <c r="U244" s="144">
        <f ca="1">IF(U$13="",0,CHOOSE(Detalhamento.OpçãoServiços,OFFSET(Import.PLQ,$A244-1,U$15-1,1,1),IF($E244&lt;&gt;1,IF(ISNUMBER(INDEX(Import.PLE,Detalhamento!$E244,Detalhamento!U$15)),IF(INDEX(Import.PLE,Detalhamento!$E244,Detalhamento!U$15)&lt;=mediçao,OFFSET(Import.PLQ,$A244-1,U$15-1,1,1),0),0),PLE!$AA$28*OFFSET(Import.PLQ,$A244-1,U$15-1,1,1)),IF($E244&lt;&gt;1,IF(ISNUMBER(INDEX(Import.PLE,Detalhamento!$E244,Detalhamento!U$15)),IF(INDEX(Import.PLE,Detalhamento!$E244,Detalhamento!U$15)&lt;=mediçao,0,OFFSET(Import.PLQ,$A244-1,U$15-1,1,1)),OFFSET(Import.PLQ,$A244-1,U$15-1,1,1)),(1-PLE!$AA$28)*OFFSET(Import.PLQ,$A244-1,U$15-1,1,1))))</f>
        <v>0</v>
      </c>
      <c r="V244" s="144">
        <f ca="1">IF(V$13="",0,CHOOSE(Detalhamento.OpçãoServiços,OFFSET(Import.PLQ,$A244-1,V$15-1,1,1),IF($E244&lt;&gt;1,IF(ISNUMBER(INDEX(Import.PLE,Detalhamento!$E244,Detalhamento!V$15)),IF(INDEX(Import.PLE,Detalhamento!$E244,Detalhamento!V$15)&lt;=mediçao,OFFSET(Import.PLQ,$A244-1,V$15-1,1,1),0),0),PLE!$AA$28*OFFSET(Import.PLQ,$A244-1,V$15-1,1,1)),IF($E244&lt;&gt;1,IF(ISNUMBER(INDEX(Import.PLE,Detalhamento!$E244,Detalhamento!V$15)),IF(INDEX(Import.PLE,Detalhamento!$E244,Detalhamento!V$15)&lt;=mediçao,0,OFFSET(Import.PLQ,$A244-1,V$15-1,1,1)),OFFSET(Import.PLQ,$A244-1,V$15-1,1,1)),(1-PLE!$AA$28)*OFFSET(Import.PLQ,$A244-1,V$15-1,1,1))))</f>
        <v>0</v>
      </c>
      <c r="W244" s="144">
        <f ca="1">IF(W$13="",0,CHOOSE(Detalhamento.OpçãoServiços,OFFSET(Import.PLQ,$A244-1,W$15-1,1,1),IF($E244&lt;&gt;1,IF(ISNUMBER(INDEX(Import.PLE,Detalhamento!$E244,Detalhamento!W$15)),IF(INDEX(Import.PLE,Detalhamento!$E244,Detalhamento!W$15)&lt;=mediçao,OFFSET(Import.PLQ,$A244-1,W$15-1,1,1),0),0),PLE!$AA$28*OFFSET(Import.PLQ,$A244-1,W$15-1,1,1)),IF($E244&lt;&gt;1,IF(ISNUMBER(INDEX(Import.PLE,Detalhamento!$E244,Detalhamento!W$15)),IF(INDEX(Import.PLE,Detalhamento!$E244,Detalhamento!W$15)&lt;=mediçao,0,OFFSET(Import.PLQ,$A244-1,W$15-1,1,1)),OFFSET(Import.PLQ,$A244-1,W$15-1,1,1)),(1-PLE!$AA$28)*OFFSET(Import.PLQ,$A244-1,W$15-1,1,1))))</f>
        <v>0</v>
      </c>
      <c r="X244" s="144">
        <f ca="1">IF(X$13="",0,CHOOSE(Detalhamento.OpçãoServiços,OFFSET(Import.PLQ,$A244-1,X$15-1,1,1),IF($E244&lt;&gt;1,IF(ISNUMBER(INDEX(Import.PLE,Detalhamento!$E244,Detalhamento!X$15)),IF(INDEX(Import.PLE,Detalhamento!$E244,Detalhamento!X$15)&lt;=mediçao,OFFSET(Import.PLQ,$A244-1,X$15-1,1,1),0),0),PLE!$AA$28*OFFSET(Import.PLQ,$A244-1,X$15-1,1,1)),IF($E244&lt;&gt;1,IF(ISNUMBER(INDEX(Import.PLE,Detalhamento!$E244,Detalhamento!X$15)),IF(INDEX(Import.PLE,Detalhamento!$E244,Detalhamento!X$15)&lt;=mediçao,0,OFFSET(Import.PLQ,$A244-1,X$15-1,1,1)),OFFSET(Import.PLQ,$A244-1,X$15-1,1,1)),(1-PLE!$AA$28)*OFFSET(Import.PLQ,$A244-1,X$15-1,1,1))))</f>
        <v>0</v>
      </c>
      <c r="Y244" s="144">
        <f ca="1">IF(Y$13="",0,CHOOSE(Detalhamento.OpçãoServiços,OFFSET(Import.PLQ,$A244-1,Y$15-1,1,1),IF($E244&lt;&gt;1,IF(ISNUMBER(INDEX(Import.PLE,Detalhamento!$E244,Detalhamento!Y$15)),IF(INDEX(Import.PLE,Detalhamento!$E244,Detalhamento!Y$15)&lt;=mediçao,OFFSET(Import.PLQ,$A244-1,Y$15-1,1,1),0),0),PLE!$AA$28*OFFSET(Import.PLQ,$A244-1,Y$15-1,1,1)),IF($E244&lt;&gt;1,IF(ISNUMBER(INDEX(Import.PLE,Detalhamento!$E244,Detalhamento!Y$15)),IF(INDEX(Import.PLE,Detalhamento!$E244,Detalhamento!Y$15)&lt;=mediçao,0,OFFSET(Import.PLQ,$A244-1,Y$15-1,1,1)),OFFSET(Import.PLQ,$A244-1,Y$15-1,1,1)),(1-PLE!$AA$28)*OFFSET(Import.PLQ,$A244-1,Y$15-1,1,1))))</f>
        <v>0</v>
      </c>
      <c r="Z244" s="144">
        <f ca="1">IF(Z$13="",0,CHOOSE(Detalhamento.OpçãoServiços,OFFSET(Import.PLQ,$A244-1,Z$15-1,1,1),IF($E244&lt;&gt;1,IF(ISNUMBER(INDEX(Import.PLE,Detalhamento!$E244,Detalhamento!Z$15)),IF(INDEX(Import.PLE,Detalhamento!$E244,Detalhamento!Z$15)&lt;=mediçao,OFFSET(Import.PLQ,$A244-1,Z$15-1,1,1),0),0),PLE!$AA$28*OFFSET(Import.PLQ,$A244-1,Z$15-1,1,1)),IF($E244&lt;&gt;1,IF(ISNUMBER(INDEX(Import.PLE,Detalhamento!$E244,Detalhamento!Z$15)),IF(INDEX(Import.PLE,Detalhamento!$E244,Detalhamento!Z$15)&lt;=mediçao,0,OFFSET(Import.PLQ,$A244-1,Z$15-1,1,1)),OFFSET(Import.PLQ,$A244-1,Z$15-1,1,1)),(1-PLE!$AA$28)*OFFSET(Import.PLQ,$A244-1,Z$15-1,1,1))))</f>
        <v>0</v>
      </c>
      <c r="AA244" s="144">
        <f ca="1">IF(AA$13="",0,CHOOSE(Detalhamento.OpçãoServiços,OFFSET(Import.PLQ,$A244-1,AA$15-1,1,1),IF($E244&lt;&gt;1,IF(ISNUMBER(INDEX(Import.PLE,Detalhamento!$E244,Detalhamento!AA$15)),IF(INDEX(Import.PLE,Detalhamento!$E244,Detalhamento!AA$15)&lt;=mediçao,OFFSET(Import.PLQ,$A244-1,AA$15-1,1,1),0),0),PLE!$AA$28*OFFSET(Import.PLQ,$A244-1,AA$15-1,1,1)),IF($E244&lt;&gt;1,IF(ISNUMBER(INDEX(Import.PLE,Detalhamento!$E244,Detalhamento!AA$15)),IF(INDEX(Import.PLE,Detalhamento!$E244,Detalhamento!AA$15)&lt;=mediçao,0,OFFSET(Import.PLQ,$A244-1,AA$15-1,1,1)),OFFSET(Import.PLQ,$A244-1,AA$15-1,1,1)),(1-PLE!$AA$28)*OFFSET(Import.PLQ,$A244-1,AA$15-1,1,1))))</f>
        <v>0</v>
      </c>
      <c r="AB244" s="144">
        <f ca="1">IF(AB$13="",0,CHOOSE(Detalhamento.OpçãoServiços,OFFSET(Import.PLQ,$A244-1,AB$15-1,1,1),IF($E244&lt;&gt;1,IF(ISNUMBER(INDEX(Import.PLE,Detalhamento!$E244,Detalhamento!AB$15)),IF(INDEX(Import.PLE,Detalhamento!$E244,Detalhamento!AB$15)&lt;=mediçao,OFFSET(Import.PLQ,$A244-1,AB$15-1,1,1),0),0),PLE!$AA$28*OFFSET(Import.PLQ,$A244-1,AB$15-1,1,1)),IF($E244&lt;&gt;1,IF(ISNUMBER(INDEX(Import.PLE,Detalhamento!$E244,Detalhamento!AB$15)),IF(INDEX(Import.PLE,Detalhamento!$E244,Detalhamento!AB$15)&lt;=mediçao,0,OFFSET(Import.PLQ,$A244-1,AB$15-1,1,1)),OFFSET(Import.PLQ,$A244-1,AB$15-1,1,1)),(1-PLE!$AA$28)*OFFSET(Import.PLQ,$A244-1,AB$15-1,1,1))))</f>
        <v>0</v>
      </c>
      <c r="AC244" s="144">
        <f ca="1">IF(AC$13="",0,CHOOSE(Detalhamento.OpçãoServiços,OFFSET(Import.PLQ,$A244-1,AC$15-1,1,1),IF($E244&lt;&gt;1,IF(ISNUMBER(INDEX(Import.PLE,Detalhamento!$E244,Detalhamento!AC$15)),IF(INDEX(Import.PLE,Detalhamento!$E244,Detalhamento!AC$15)&lt;=mediçao,OFFSET(Import.PLQ,$A244-1,AC$15-1,1,1),0),0),PLE!$AA$28*OFFSET(Import.PLQ,$A244-1,AC$15-1,1,1)),IF($E244&lt;&gt;1,IF(ISNUMBER(INDEX(Import.PLE,Detalhamento!$E244,Detalhamento!AC$15)),IF(INDEX(Import.PLE,Detalhamento!$E244,Detalhamento!AC$15)&lt;=mediçao,0,OFFSET(Import.PLQ,$A244-1,AC$15-1,1,1)),OFFSET(Import.PLQ,$A244-1,AC$15-1,1,1)),(1-PLE!$AA$28)*OFFSET(Import.PLQ,$A244-1,AC$15-1,1,1))))</f>
        <v>0</v>
      </c>
      <c r="AD244" s="144">
        <f ca="1">IF(AD$13="",0,CHOOSE(Detalhamento.OpçãoServiços,OFFSET(Import.PLQ,$A244-1,AD$15-1,1,1),IF($E244&lt;&gt;1,IF(ISNUMBER(INDEX(Import.PLE,Detalhamento!$E244,Detalhamento!AD$15)),IF(INDEX(Import.PLE,Detalhamento!$E244,Detalhamento!AD$15)&lt;=mediçao,OFFSET(Import.PLQ,$A244-1,AD$15-1,1,1),0),0),PLE!$AA$28*OFFSET(Import.PLQ,$A244-1,AD$15-1,1,1)),IF($E244&lt;&gt;1,IF(ISNUMBER(INDEX(Import.PLE,Detalhamento!$E244,Detalhamento!AD$15)),IF(INDEX(Import.PLE,Detalhamento!$E244,Detalhamento!AD$15)&lt;=mediçao,0,OFFSET(Import.PLQ,$A244-1,AD$15-1,1,1)),OFFSET(Import.PLQ,$A244-1,AD$15-1,1,1)),(1-PLE!$AA$28)*OFFSET(Import.PLQ,$A244-1,AD$15-1,1,1))))</f>
        <v>0</v>
      </c>
      <c r="AE244" s="144">
        <f ca="1">IF(AE$13="",0,CHOOSE(Detalhamento.OpçãoServiços,OFFSET(Import.PLQ,$A244-1,AE$15-1,1,1),IF($E244&lt;&gt;1,IF(ISNUMBER(INDEX(Import.PLE,Detalhamento!$E244,Detalhamento!AE$15)),IF(INDEX(Import.PLE,Detalhamento!$E244,Detalhamento!AE$15)&lt;=mediçao,OFFSET(Import.PLQ,$A244-1,AE$15-1,1,1),0),0),PLE!$AA$28*OFFSET(Import.PLQ,$A244-1,AE$15-1,1,1)),IF($E244&lt;&gt;1,IF(ISNUMBER(INDEX(Import.PLE,Detalhamento!$E244,Detalhamento!AE$15)),IF(INDEX(Import.PLE,Detalhamento!$E244,Detalhamento!AE$15)&lt;=mediçao,0,OFFSET(Import.PLQ,$A244-1,AE$15-1,1,1)),OFFSET(Import.PLQ,$A244-1,AE$15-1,1,1)),(1-PLE!$AA$28)*OFFSET(Import.PLQ,$A244-1,AE$15-1,1,1))))</f>
        <v>0</v>
      </c>
      <c r="AF244" s="144">
        <f ca="1">IF(AF$13="",0,CHOOSE(Detalhamento.OpçãoServiços,OFFSET(Import.PLQ,$A244-1,AF$15-1,1,1),IF($E244&lt;&gt;1,IF(ISNUMBER(INDEX(Import.PLE,Detalhamento!$E244,Detalhamento!AF$15)),IF(INDEX(Import.PLE,Detalhamento!$E244,Detalhamento!AF$15)&lt;=mediçao,OFFSET(Import.PLQ,$A244-1,AF$15-1,1,1),0),0),PLE!$AA$28*OFFSET(Import.PLQ,$A244-1,AF$15-1,1,1)),IF($E244&lt;&gt;1,IF(ISNUMBER(INDEX(Import.PLE,Detalhamento!$E244,Detalhamento!AF$15)),IF(INDEX(Import.PLE,Detalhamento!$E244,Detalhamento!AF$15)&lt;=mediçao,0,OFFSET(Import.PLQ,$A244-1,AF$15-1,1,1)),OFFSET(Import.PLQ,$A244-1,AF$15-1,1,1)),(1-PLE!$AA$28)*OFFSET(Import.PLQ,$A244-1,AF$15-1,1,1))))</f>
        <v>0</v>
      </c>
      <c r="AG244" s="144">
        <f ca="1">IF(AG$13="",0,CHOOSE(Detalhamento.OpçãoServiços,OFFSET(Import.PLQ,$A244-1,AG$15-1,1,1),IF($E244&lt;&gt;1,IF(ISNUMBER(INDEX(Import.PLE,Detalhamento!$E244,Detalhamento!AG$15)),IF(INDEX(Import.PLE,Detalhamento!$E244,Detalhamento!AG$15)&lt;=mediçao,OFFSET(Import.PLQ,$A244-1,AG$15-1,1,1),0),0),PLE!$AA$28*OFFSET(Import.PLQ,$A244-1,AG$15-1,1,1)),IF($E244&lt;&gt;1,IF(ISNUMBER(INDEX(Import.PLE,Detalhamento!$E244,Detalhamento!AG$15)),IF(INDEX(Import.PLE,Detalhamento!$E244,Detalhamento!AG$15)&lt;=mediçao,0,OFFSET(Import.PLQ,$A244-1,AG$15-1,1,1)),OFFSET(Import.PLQ,$A244-1,AG$15-1,1,1)),(1-PLE!$AA$28)*OFFSET(Import.PLQ,$A244-1,AG$15-1,1,1))))</f>
        <v>0</v>
      </c>
      <c r="AH244" s="144">
        <f ca="1">IF(AH$13="",0,CHOOSE(Detalhamento.OpçãoServiços,OFFSET(Import.PLQ,$A244-1,AH$15-1,1,1),IF($E244&lt;&gt;1,IF(ISNUMBER(INDEX(Import.PLE,Detalhamento!$E244,Detalhamento!AH$15)),IF(INDEX(Import.PLE,Detalhamento!$E244,Detalhamento!AH$15)&lt;=mediçao,OFFSET(Import.PLQ,$A244-1,AH$15-1,1,1),0),0),PLE!$AA$28*OFFSET(Import.PLQ,$A244-1,AH$15-1,1,1)),IF($E244&lt;&gt;1,IF(ISNUMBER(INDEX(Import.PLE,Detalhamento!$E244,Detalhamento!AH$15)),IF(INDEX(Import.PLE,Detalhamento!$E244,Detalhamento!AH$15)&lt;=mediçao,0,OFFSET(Import.PLQ,$A244-1,AH$15-1,1,1)),OFFSET(Import.PLQ,$A244-1,AH$15-1,1,1)),(1-PLE!$AA$28)*OFFSET(Import.PLQ,$A244-1,AH$15-1,1,1))))</f>
        <v>0</v>
      </c>
      <c r="AI244" s="144">
        <f ca="1">IF(AI$13="",0,CHOOSE(Detalhamento.OpçãoServiços,OFFSET(Import.PLQ,$A244-1,AI$15-1,1,1),IF($E244&lt;&gt;1,IF(ISNUMBER(INDEX(Import.PLE,Detalhamento!$E244,Detalhamento!AI$15)),IF(INDEX(Import.PLE,Detalhamento!$E244,Detalhamento!AI$15)&lt;=mediçao,OFFSET(Import.PLQ,$A244-1,AI$15-1,1,1),0),0),PLE!$AA$28*OFFSET(Import.PLQ,$A244-1,AI$15-1,1,1)),IF($E244&lt;&gt;1,IF(ISNUMBER(INDEX(Import.PLE,Detalhamento!$E244,Detalhamento!AI$15)),IF(INDEX(Import.PLE,Detalhamento!$E244,Detalhamento!AI$15)&lt;=mediçao,0,OFFSET(Import.PLQ,$A244-1,AI$15-1,1,1)),OFFSET(Import.PLQ,$A244-1,AI$15-1,1,1)),(1-PLE!$AA$28)*OFFSET(Import.PLQ,$A244-1,AI$15-1,1,1))))</f>
        <v>0</v>
      </c>
      <c r="AJ244" s="144">
        <f ca="1">IF(AJ$13="",0,CHOOSE(Detalhamento.OpçãoServiços,OFFSET(Import.PLQ,$A244-1,AJ$15-1,1,1),IF($E244&lt;&gt;1,IF(ISNUMBER(INDEX(Import.PLE,Detalhamento!$E244,Detalhamento!AJ$15)),IF(INDEX(Import.PLE,Detalhamento!$E244,Detalhamento!AJ$15)&lt;=mediçao,OFFSET(Import.PLQ,$A244-1,AJ$15-1,1,1),0),0),PLE!$AA$28*OFFSET(Import.PLQ,$A244-1,AJ$15-1,1,1)),IF($E244&lt;&gt;1,IF(ISNUMBER(INDEX(Import.PLE,Detalhamento!$E244,Detalhamento!AJ$15)),IF(INDEX(Import.PLE,Detalhamento!$E244,Detalhamento!AJ$15)&lt;=mediçao,0,OFFSET(Import.PLQ,$A244-1,AJ$15-1,1,1)),OFFSET(Import.PLQ,$A244-1,AJ$15-1,1,1)),(1-PLE!$AA$28)*OFFSET(Import.PLQ,$A244-1,AJ$15-1,1,1))))</f>
        <v>0</v>
      </c>
      <c r="AK244" s="144">
        <f ca="1">IF(AK$13="",0,CHOOSE(Detalhamento.OpçãoServiços,OFFSET(Import.PLQ,$A244-1,AK$15-1,1,1),IF($E244&lt;&gt;1,IF(ISNUMBER(INDEX(Import.PLE,Detalhamento!$E244,Detalhamento!AK$15)),IF(INDEX(Import.PLE,Detalhamento!$E244,Detalhamento!AK$15)&lt;=mediçao,OFFSET(Import.PLQ,$A244-1,AK$15-1,1,1),0),0),PLE!$AA$28*OFFSET(Import.PLQ,$A244-1,AK$15-1,1,1)),IF($E244&lt;&gt;1,IF(ISNUMBER(INDEX(Import.PLE,Detalhamento!$E244,Detalhamento!AK$15)),IF(INDEX(Import.PLE,Detalhamento!$E244,Detalhamento!AK$15)&lt;=mediçao,0,OFFSET(Import.PLQ,$A244-1,AK$15-1,1,1)),OFFSET(Import.PLQ,$A244-1,AK$15-1,1,1)),(1-PLE!$AA$28)*OFFSET(Import.PLQ,$A244-1,AK$15-1,1,1))))</f>
        <v>0</v>
      </c>
      <c r="AL244" s="144">
        <f ca="1">IF(AL$13="",0,CHOOSE(Detalhamento.OpçãoServiços,OFFSET(Import.PLQ,$A244-1,AL$15-1,1,1),IF($E244&lt;&gt;1,IF(ISNUMBER(INDEX(Import.PLE,Detalhamento!$E244,Detalhamento!AL$15)),IF(INDEX(Import.PLE,Detalhamento!$E244,Detalhamento!AL$15)&lt;=mediçao,OFFSET(Import.PLQ,$A244-1,AL$15-1,1,1),0),0),PLE!$AA$28*OFFSET(Import.PLQ,$A244-1,AL$15-1,1,1)),IF($E244&lt;&gt;1,IF(ISNUMBER(INDEX(Import.PLE,Detalhamento!$E244,Detalhamento!AL$15)),IF(INDEX(Import.PLE,Detalhamento!$E244,Detalhamento!AL$15)&lt;=mediçao,0,OFFSET(Import.PLQ,$A244-1,AL$15-1,1,1)),OFFSET(Import.PLQ,$A244-1,AL$15-1,1,1)),(1-PLE!$AA$28)*OFFSET(Import.PLQ,$A244-1,AL$15-1,1,1))))</f>
        <v>0</v>
      </c>
      <c r="AM244" s="144">
        <f ca="1">IF(AM$13="",0,CHOOSE(Detalhamento.OpçãoServiços,OFFSET(Import.PLQ,$A244-1,AM$15-1,1,1),IF($E244&lt;&gt;1,IF(ISNUMBER(INDEX(Import.PLE,Detalhamento!$E244,Detalhamento!AM$15)),IF(INDEX(Import.PLE,Detalhamento!$E244,Detalhamento!AM$15)&lt;=mediçao,OFFSET(Import.PLQ,$A244-1,AM$15-1,1,1),0),0),PLE!$AA$28*OFFSET(Import.PLQ,$A244-1,AM$15-1,1,1)),IF($E244&lt;&gt;1,IF(ISNUMBER(INDEX(Import.PLE,Detalhamento!$E244,Detalhamento!AM$15)),IF(INDEX(Import.PLE,Detalhamento!$E244,Detalhamento!AM$15)&lt;=mediçao,0,OFFSET(Import.PLQ,$A244-1,AM$15-1,1,1)),OFFSET(Import.PLQ,$A244-1,AM$15-1,1,1)),(1-PLE!$AA$28)*OFFSET(Import.PLQ,$A244-1,AM$15-1,1,1))))</f>
        <v>0</v>
      </c>
      <c r="AN244" s="144">
        <f ca="1">IF(AN$13="",0,CHOOSE(Detalhamento.OpçãoServiços,OFFSET(Import.PLQ,$A244-1,AN$15-1,1,1),IF($E244&lt;&gt;1,IF(ISNUMBER(INDEX(Import.PLE,Detalhamento!$E244,Detalhamento!AN$15)),IF(INDEX(Import.PLE,Detalhamento!$E244,Detalhamento!AN$15)&lt;=mediçao,OFFSET(Import.PLQ,$A244-1,AN$15-1,1,1),0),0),PLE!$AA$28*OFFSET(Import.PLQ,$A244-1,AN$15-1,1,1)),IF($E244&lt;&gt;1,IF(ISNUMBER(INDEX(Import.PLE,Detalhamento!$E244,Detalhamento!AN$15)),IF(INDEX(Import.PLE,Detalhamento!$E244,Detalhamento!AN$15)&lt;=mediçao,0,OFFSET(Import.PLQ,$A244-1,AN$15-1,1,1)),OFFSET(Import.PLQ,$A244-1,AN$15-1,1,1)),(1-PLE!$AA$28)*OFFSET(Import.PLQ,$A244-1,AN$15-1,1,1))))</f>
        <v>0</v>
      </c>
      <c r="AO244" s="144">
        <f ca="1">IF(AO$13="",0,CHOOSE(Detalhamento.OpçãoServiços,OFFSET(Import.PLQ,$A244-1,AO$15-1,1,1),IF($E244&lt;&gt;1,IF(ISNUMBER(INDEX(Import.PLE,Detalhamento!$E244,Detalhamento!AO$15)),IF(INDEX(Import.PLE,Detalhamento!$E244,Detalhamento!AO$15)&lt;=mediçao,OFFSET(Import.PLQ,$A244-1,AO$15-1,1,1),0),0),PLE!$AA$28*OFFSET(Import.PLQ,$A244-1,AO$15-1,1,1)),IF($E244&lt;&gt;1,IF(ISNUMBER(INDEX(Import.PLE,Detalhamento!$E244,Detalhamento!AO$15)),IF(INDEX(Import.PLE,Detalhamento!$E244,Detalhamento!AO$15)&lt;=mediçao,0,OFFSET(Import.PLQ,$A244-1,AO$15-1,1,1)),OFFSET(Import.PLQ,$A244-1,AO$15-1,1,1)),(1-PLE!$AA$28)*OFFSET(Import.PLQ,$A244-1,AO$15-1,1,1))))</f>
        <v>0</v>
      </c>
      <c r="AP244" s="144">
        <f ca="1">IF(AP$13="",0,CHOOSE(Detalhamento.OpçãoServiços,OFFSET(Import.PLQ,$A244-1,AP$15-1,1,1),IF($E244&lt;&gt;1,IF(ISNUMBER(INDEX(Import.PLE,Detalhamento!$E244,Detalhamento!AP$15)),IF(INDEX(Import.PLE,Detalhamento!$E244,Detalhamento!AP$15)&lt;=mediçao,OFFSET(Import.PLQ,$A244-1,AP$15-1,1,1),0),0),PLE!$AA$28*OFFSET(Import.PLQ,$A244-1,AP$15-1,1,1)),IF($E244&lt;&gt;1,IF(ISNUMBER(INDEX(Import.PLE,Detalhamento!$E244,Detalhamento!AP$15)),IF(INDEX(Import.PLE,Detalhamento!$E244,Detalhamento!AP$15)&lt;=mediçao,0,OFFSET(Import.PLQ,$A244-1,AP$15-1,1,1)),OFFSET(Import.PLQ,$A244-1,AP$15-1,1,1)),(1-PLE!$AA$28)*OFFSET(Import.PLQ,$A244-1,AP$15-1,1,1))))</f>
        <v>0</v>
      </c>
      <c r="AQ244" s="144">
        <f ca="1">IF(AQ$13="",0,CHOOSE(Detalhamento.OpçãoServiços,OFFSET(Import.PLQ,$A244-1,AQ$15-1,1,1),IF($E244&lt;&gt;1,IF(ISNUMBER(INDEX(Import.PLE,Detalhamento!$E244,Detalhamento!AQ$15)),IF(INDEX(Import.PLE,Detalhamento!$E244,Detalhamento!AQ$15)&lt;=mediçao,OFFSET(Import.PLQ,$A244-1,AQ$15-1,1,1),0),0),PLE!$AA$28*OFFSET(Import.PLQ,$A244-1,AQ$15-1,1,1)),IF($E244&lt;&gt;1,IF(ISNUMBER(INDEX(Import.PLE,Detalhamento!$E244,Detalhamento!AQ$15)),IF(INDEX(Import.PLE,Detalhamento!$E244,Detalhamento!AQ$15)&lt;=mediçao,0,OFFSET(Import.PLQ,$A244-1,AQ$15-1,1,1)),OFFSET(Import.PLQ,$A244-1,AQ$15-1,1,1)),(1-PLE!$AA$28)*OFFSET(Import.PLQ,$A244-1,AQ$15-1,1,1))))</f>
        <v>0</v>
      </c>
      <c r="AR244" s="144">
        <f ca="1">IF(AR$13="",0,CHOOSE(Detalhamento.OpçãoServiços,OFFSET(Import.PLQ,$A244-1,AR$15-1,1,1),IF($E244&lt;&gt;1,IF(ISNUMBER(INDEX(Import.PLE,Detalhamento!$E244,Detalhamento!AR$15)),IF(INDEX(Import.PLE,Detalhamento!$E244,Detalhamento!AR$15)&lt;=mediçao,OFFSET(Import.PLQ,$A244-1,AR$15-1,1,1),0),0),PLE!$AA$28*OFFSET(Import.PLQ,$A244-1,AR$15-1,1,1)),IF($E244&lt;&gt;1,IF(ISNUMBER(INDEX(Import.PLE,Detalhamento!$E244,Detalhamento!AR$15)),IF(INDEX(Import.PLE,Detalhamento!$E244,Detalhamento!AR$15)&lt;=mediçao,0,OFFSET(Import.PLQ,$A244-1,AR$15-1,1,1)),OFFSET(Import.PLQ,$A244-1,AR$15-1,1,1)),(1-PLE!$AA$28)*OFFSET(Import.PLQ,$A244-1,AR$15-1,1,1))))</f>
        <v>0</v>
      </c>
      <c r="AS244" s="144">
        <f ca="1">IF(AS$13="",0,CHOOSE(Detalhamento.OpçãoServiços,OFFSET(Import.PLQ,$A244-1,AS$15-1,1,1),IF($E244&lt;&gt;1,IF(ISNUMBER(INDEX(Import.PLE,Detalhamento!$E244,Detalhamento!AS$15)),IF(INDEX(Import.PLE,Detalhamento!$E244,Detalhamento!AS$15)&lt;=mediçao,OFFSET(Import.PLQ,$A244-1,AS$15-1,1,1),0),0),PLE!$AA$28*OFFSET(Import.PLQ,$A244-1,AS$15-1,1,1)),IF($E244&lt;&gt;1,IF(ISNUMBER(INDEX(Import.PLE,Detalhamento!$E244,Detalhamento!AS$15)),IF(INDEX(Import.PLE,Detalhamento!$E244,Detalhamento!AS$15)&lt;=mediçao,0,OFFSET(Import.PLQ,$A244-1,AS$15-1,1,1)),OFFSET(Import.PLQ,$A244-1,AS$15-1,1,1)),(1-PLE!$AA$28)*OFFSET(Import.PLQ,$A244-1,AS$15-1,1,1))))</f>
        <v>0</v>
      </c>
      <c r="AT244" s="144">
        <f ca="1">IF(AT$13="",0,CHOOSE(Detalhamento.OpçãoServiços,OFFSET(Import.PLQ,$A244-1,AT$15-1,1,1),IF($E244&lt;&gt;1,IF(ISNUMBER(INDEX(Import.PLE,Detalhamento!$E244,Detalhamento!AT$15)),IF(INDEX(Import.PLE,Detalhamento!$E244,Detalhamento!AT$15)&lt;=mediçao,OFFSET(Import.PLQ,$A244-1,AT$15-1,1,1),0),0),PLE!$AA$28*OFFSET(Import.PLQ,$A244-1,AT$15-1,1,1)),IF($E244&lt;&gt;1,IF(ISNUMBER(INDEX(Import.PLE,Detalhamento!$E244,Detalhamento!AT$15)),IF(INDEX(Import.PLE,Detalhamento!$E244,Detalhamento!AT$15)&lt;=mediçao,0,OFFSET(Import.PLQ,$A244-1,AT$15-1,1,1)),OFFSET(Import.PLQ,$A244-1,AT$15-1,1,1)),(1-PLE!$AA$28)*OFFSET(Import.PLQ,$A244-1,AT$15-1,1,1))))</f>
        <v>0</v>
      </c>
      <c r="AU244" s="144">
        <f ca="1">IF(AU$13="",0,CHOOSE(Detalhamento.OpçãoServiços,OFFSET(Import.PLQ,$A244-1,AU$15-1,1,1),IF($E244&lt;&gt;1,IF(ISNUMBER(INDEX(Import.PLE,Detalhamento!$E244,Detalhamento!AU$15)),IF(INDEX(Import.PLE,Detalhamento!$E244,Detalhamento!AU$15)&lt;=mediçao,OFFSET(Import.PLQ,$A244-1,AU$15-1,1,1),0),0),PLE!$AA$28*OFFSET(Import.PLQ,$A244-1,AU$15-1,1,1)),IF($E244&lt;&gt;1,IF(ISNUMBER(INDEX(Import.PLE,Detalhamento!$E244,Detalhamento!AU$15)),IF(INDEX(Import.PLE,Detalhamento!$E244,Detalhamento!AU$15)&lt;=mediçao,0,OFFSET(Import.PLQ,$A244-1,AU$15-1,1,1)),OFFSET(Import.PLQ,$A244-1,AU$15-1,1,1)),(1-PLE!$AA$28)*OFFSET(Import.PLQ,$A244-1,AU$15-1,1,1))))</f>
        <v>0</v>
      </c>
      <c r="AV244" s="144">
        <f ca="1">IF(AV$13="",0,CHOOSE(Detalhamento.OpçãoServiços,OFFSET(Import.PLQ,$A244-1,AV$15-1,1,1),IF($E244&lt;&gt;1,IF(ISNUMBER(INDEX(Import.PLE,Detalhamento!$E244,Detalhamento!AV$15)),IF(INDEX(Import.PLE,Detalhamento!$E244,Detalhamento!AV$15)&lt;=mediçao,OFFSET(Import.PLQ,$A244-1,AV$15-1,1,1),0),0),PLE!$AA$28*OFFSET(Import.PLQ,$A244-1,AV$15-1,1,1)),IF($E244&lt;&gt;1,IF(ISNUMBER(INDEX(Import.PLE,Detalhamento!$E244,Detalhamento!AV$15)),IF(INDEX(Import.PLE,Detalhamento!$E244,Detalhamento!AV$15)&lt;=mediçao,0,OFFSET(Import.PLQ,$A244-1,AV$15-1,1,1)),OFFSET(Import.PLQ,$A244-1,AV$15-1,1,1)),(1-PLE!$AA$28)*OFFSET(Import.PLQ,$A244-1,AV$15-1,1,1))))</f>
        <v>0</v>
      </c>
      <c r="AW244" s="144">
        <f ca="1">IF(AW$13="",0,CHOOSE(Detalhamento.OpçãoServiços,OFFSET(Import.PLQ,$A244-1,AW$15-1,1,1),IF($E244&lt;&gt;1,IF(ISNUMBER(INDEX(Import.PLE,Detalhamento!$E244,Detalhamento!AW$15)),IF(INDEX(Import.PLE,Detalhamento!$E244,Detalhamento!AW$15)&lt;=mediçao,OFFSET(Import.PLQ,$A244-1,AW$15-1,1,1),0),0),PLE!$AA$28*OFFSET(Import.PLQ,$A244-1,AW$15-1,1,1)),IF($E244&lt;&gt;1,IF(ISNUMBER(INDEX(Import.PLE,Detalhamento!$E244,Detalhamento!AW$15)),IF(INDEX(Import.PLE,Detalhamento!$E244,Detalhamento!AW$15)&lt;=mediçao,0,OFFSET(Import.PLQ,$A244-1,AW$15-1,1,1)),OFFSET(Import.PLQ,$A244-1,AW$15-1,1,1)),(1-PLE!$AA$28)*OFFSET(Import.PLQ,$A244-1,AW$15-1,1,1))))</f>
        <v>0</v>
      </c>
      <c r="AX244" s="144">
        <f ca="1">IF(AX$13="",0,CHOOSE(Detalhamento.OpçãoServiços,OFFSET(Import.PLQ,$A244-1,AX$15-1,1,1),IF($E244&lt;&gt;1,IF(ISNUMBER(INDEX(Import.PLE,Detalhamento!$E244,Detalhamento!AX$15)),IF(INDEX(Import.PLE,Detalhamento!$E244,Detalhamento!AX$15)&lt;=mediçao,OFFSET(Import.PLQ,$A244-1,AX$15-1,1,1),0),0),PLE!$AA$28*OFFSET(Import.PLQ,$A244-1,AX$15-1,1,1)),IF($E244&lt;&gt;1,IF(ISNUMBER(INDEX(Import.PLE,Detalhamento!$E244,Detalhamento!AX$15)),IF(INDEX(Import.PLE,Detalhamento!$E244,Detalhamento!AX$15)&lt;=mediçao,0,OFFSET(Import.PLQ,$A244-1,AX$15-1,1,1)),OFFSET(Import.PLQ,$A244-1,AX$15-1,1,1)),(1-PLE!$AA$28)*OFFSET(Import.PLQ,$A244-1,AX$15-1,1,1))))</f>
        <v>0</v>
      </c>
      <c r="AY244" s="144">
        <f ca="1">IF(AY$13="",0,CHOOSE(Detalhamento.OpçãoServiços,OFFSET(Import.PLQ,$A244-1,AY$15-1,1,1),IF($E244&lt;&gt;1,IF(ISNUMBER(INDEX(Import.PLE,Detalhamento!$E244,Detalhamento!AY$15)),IF(INDEX(Import.PLE,Detalhamento!$E244,Detalhamento!AY$15)&lt;=mediçao,OFFSET(Import.PLQ,$A244-1,AY$15-1,1,1),0),0),PLE!$AA$28*OFFSET(Import.PLQ,$A244-1,AY$15-1,1,1)),IF($E244&lt;&gt;1,IF(ISNUMBER(INDEX(Import.PLE,Detalhamento!$E244,Detalhamento!AY$15)),IF(INDEX(Import.PLE,Detalhamento!$E244,Detalhamento!AY$15)&lt;=mediçao,0,OFFSET(Import.PLQ,$A244-1,AY$15-1,1,1)),OFFSET(Import.PLQ,$A244-1,AY$15-1,1,1)),(1-PLE!$AA$28)*OFFSET(Import.PLQ,$A244-1,AY$15-1,1,1))))</f>
        <v>0</v>
      </c>
      <c r="AZ244" s="144">
        <f ca="1">IF(AZ$13="",0,CHOOSE(Detalhamento.OpçãoServiços,OFFSET(Import.PLQ,$A244-1,AZ$15-1,1,1),IF($E244&lt;&gt;1,IF(ISNUMBER(INDEX(Import.PLE,Detalhamento!$E244,Detalhamento!AZ$15)),IF(INDEX(Import.PLE,Detalhamento!$E244,Detalhamento!AZ$15)&lt;=mediçao,OFFSET(Import.PLQ,$A244-1,AZ$15-1,1,1),0),0),PLE!$AA$28*OFFSET(Import.PLQ,$A244-1,AZ$15-1,1,1)),IF($E244&lt;&gt;1,IF(ISNUMBER(INDEX(Import.PLE,Detalhamento!$E244,Detalhamento!AZ$15)),IF(INDEX(Import.PLE,Detalhamento!$E244,Detalhamento!AZ$15)&lt;=mediçao,0,OFFSET(Import.PLQ,$A244-1,AZ$15-1,1,1)),OFFSET(Import.PLQ,$A244-1,AZ$15-1,1,1)),(1-PLE!$AA$28)*OFFSET(Import.PLQ,$A244-1,AZ$15-1,1,1))))</f>
        <v>0</v>
      </c>
      <c r="BA244" s="144">
        <f ca="1">IF(BA$13="",0,CHOOSE(Detalhamento.OpçãoServiços,OFFSET(Import.PLQ,$A244-1,BA$15-1,1,1),IF($E244&lt;&gt;1,IF(ISNUMBER(INDEX(Import.PLE,Detalhamento!$E244,Detalhamento!BA$15)),IF(INDEX(Import.PLE,Detalhamento!$E244,Detalhamento!BA$15)&lt;=mediçao,OFFSET(Import.PLQ,$A244-1,BA$15-1,1,1),0),0),PLE!$AA$28*OFFSET(Import.PLQ,$A244-1,BA$15-1,1,1)),IF($E244&lt;&gt;1,IF(ISNUMBER(INDEX(Import.PLE,Detalhamento!$E244,Detalhamento!BA$15)),IF(INDEX(Import.PLE,Detalhamento!$E244,Detalhamento!BA$15)&lt;=mediçao,0,OFFSET(Import.PLQ,$A244-1,BA$15-1,1,1)),OFFSET(Import.PLQ,$A244-1,BA$15-1,1,1)),(1-PLE!$AA$28)*OFFSET(Import.PLQ,$A244-1,BA$15-1,1,1))))</f>
        <v>0</v>
      </c>
      <c r="BB244" s="144">
        <f ca="1">IF(BB$13="",0,CHOOSE(Detalhamento.OpçãoServiços,OFFSET(Import.PLQ,$A244-1,BB$15-1,1,1),IF($E244&lt;&gt;1,IF(ISNUMBER(INDEX(Import.PLE,Detalhamento!$E244,Detalhamento!BB$15)),IF(INDEX(Import.PLE,Detalhamento!$E244,Detalhamento!BB$15)&lt;=mediçao,OFFSET(Import.PLQ,$A244-1,BB$15-1,1,1),0),0),PLE!$AA$28*OFFSET(Import.PLQ,$A244-1,BB$15-1,1,1)),IF($E244&lt;&gt;1,IF(ISNUMBER(INDEX(Import.PLE,Detalhamento!$E244,Detalhamento!BB$15)),IF(INDEX(Import.PLE,Detalhamento!$E244,Detalhamento!BB$15)&lt;=mediçao,0,OFFSET(Import.PLQ,$A244-1,BB$15-1,1,1)),OFFSET(Import.PLQ,$A244-1,BB$15-1,1,1)),(1-PLE!$AA$28)*OFFSET(Import.PLQ,$A244-1,BB$15-1,1,1))))</f>
        <v>0</v>
      </c>
      <c r="BC244" s="144">
        <f ca="1">IF(BC$13="",0,CHOOSE(Detalhamento.OpçãoServiços,OFFSET(Import.PLQ,$A244-1,BC$15-1,1,1),IF($E244&lt;&gt;1,IF(ISNUMBER(INDEX(Import.PLE,Detalhamento!$E244,Detalhamento!BC$15)),IF(INDEX(Import.PLE,Detalhamento!$E244,Detalhamento!BC$15)&lt;=mediçao,OFFSET(Import.PLQ,$A244-1,BC$15-1,1,1),0),0),PLE!$AA$28*OFFSET(Import.PLQ,$A244-1,BC$15-1,1,1)),IF($E244&lt;&gt;1,IF(ISNUMBER(INDEX(Import.PLE,Detalhamento!$E244,Detalhamento!BC$15)),IF(INDEX(Import.PLE,Detalhamento!$E244,Detalhamento!BC$15)&lt;=mediçao,0,OFFSET(Import.PLQ,$A244-1,BC$15-1,1,1)),OFFSET(Import.PLQ,$A244-1,BC$15-1,1,1)),(1-PLE!$AA$28)*OFFSET(Import.PLQ,$A244-1,BC$15-1,1,1))))</f>
        <v>0</v>
      </c>
      <c r="BD244" s="144">
        <f ca="1">IF(BD$13="",0,CHOOSE(Detalhamento.OpçãoServiços,OFFSET(Import.PLQ,$A244-1,BD$15-1,1,1),IF($E244&lt;&gt;1,IF(ISNUMBER(INDEX(Import.PLE,Detalhamento!$E244,Detalhamento!BD$15)),IF(INDEX(Import.PLE,Detalhamento!$E244,Detalhamento!BD$15)&lt;=mediçao,OFFSET(Import.PLQ,$A244-1,BD$15-1,1,1),0),0),PLE!$AA$28*OFFSET(Import.PLQ,$A244-1,BD$15-1,1,1)),IF($E244&lt;&gt;1,IF(ISNUMBER(INDEX(Import.PLE,Detalhamento!$E244,Detalhamento!BD$15)),IF(INDEX(Import.PLE,Detalhamento!$E244,Detalhamento!BD$15)&lt;=mediçao,0,OFFSET(Import.PLQ,$A244-1,BD$15-1,1,1)),OFFSET(Import.PLQ,$A244-1,BD$15-1,1,1)),(1-PLE!$AA$28)*OFFSET(Import.PLQ,$A244-1,BD$15-1,1,1))))</f>
        <v>0</v>
      </c>
      <c r="BE244" s="144">
        <f ca="1">IF(BE$13="",0,CHOOSE(Detalhamento.OpçãoServiços,OFFSET(Import.PLQ,$A244-1,BE$15-1,1,1),IF($E244&lt;&gt;1,IF(ISNUMBER(INDEX(Import.PLE,Detalhamento!$E244,Detalhamento!BE$15)),IF(INDEX(Import.PLE,Detalhamento!$E244,Detalhamento!BE$15)&lt;=mediçao,OFFSET(Import.PLQ,$A244-1,BE$15-1,1,1),0),0),PLE!$AA$28*OFFSET(Import.PLQ,$A244-1,BE$15-1,1,1)),IF($E244&lt;&gt;1,IF(ISNUMBER(INDEX(Import.PLE,Detalhamento!$E244,Detalhamento!BE$15)),IF(INDEX(Import.PLE,Detalhamento!$E244,Detalhamento!BE$15)&lt;=mediçao,0,OFFSET(Import.PLQ,$A244-1,BE$15-1,1,1)),OFFSET(Import.PLQ,$A244-1,BE$15-1,1,1)),(1-PLE!$AA$28)*OFFSET(Import.PLQ,$A244-1,BE$15-1,1,1))))</f>
        <v>0</v>
      </c>
      <c r="BF244" s="144">
        <f ca="1">IF(BF$13="",0,CHOOSE(Detalhamento.OpçãoServiços,OFFSET(Import.PLQ,$A244-1,BF$15-1,1,1),IF($E244&lt;&gt;1,IF(ISNUMBER(INDEX(Import.PLE,Detalhamento!$E244,Detalhamento!BF$15)),IF(INDEX(Import.PLE,Detalhamento!$E244,Detalhamento!BF$15)&lt;=mediçao,OFFSET(Import.PLQ,$A244-1,BF$15-1,1,1),0),0),PLE!$AA$28*OFFSET(Import.PLQ,$A244-1,BF$15-1,1,1)),IF($E244&lt;&gt;1,IF(ISNUMBER(INDEX(Import.PLE,Detalhamento!$E244,Detalhamento!BF$15)),IF(INDEX(Import.PLE,Detalhamento!$E244,Detalhamento!BF$15)&lt;=mediçao,0,OFFSET(Import.PLQ,$A244-1,BF$15-1,1,1)),OFFSET(Import.PLQ,$A244-1,BF$15-1,1,1)),(1-PLE!$AA$28)*OFFSET(Import.PLQ,$A244-1,BF$15-1,1,1))))</f>
        <v>0</v>
      </c>
      <c r="BG244" s="144">
        <f ca="1">IF(BG$13="",0,CHOOSE(Detalhamento.OpçãoServiços,OFFSET(Import.PLQ,$A244-1,BG$15-1,1,1),IF($E244&lt;&gt;1,IF(ISNUMBER(INDEX(Import.PLE,Detalhamento!$E244,Detalhamento!BG$15)),IF(INDEX(Import.PLE,Detalhamento!$E244,Detalhamento!BG$15)&lt;=mediçao,OFFSET(Import.PLQ,$A244-1,BG$15-1,1,1),0),0),PLE!$AA$28*OFFSET(Import.PLQ,$A244-1,BG$15-1,1,1)),IF($E244&lt;&gt;1,IF(ISNUMBER(INDEX(Import.PLE,Detalhamento!$E244,Detalhamento!BG$15)),IF(INDEX(Import.PLE,Detalhamento!$E244,Detalhamento!BG$15)&lt;=mediçao,0,OFFSET(Import.PLQ,$A244-1,BG$15-1,1,1)),OFFSET(Import.PLQ,$A244-1,BG$15-1,1,1)),(1-PLE!$AA$28)*OFFSET(Import.PLQ,$A244-1,BG$15-1,1,1))))</f>
        <v>0</v>
      </c>
      <c r="BH244" s="144">
        <f ca="1">IF(BH$13="",0,CHOOSE(Detalhamento.OpçãoServiços,OFFSET(Import.PLQ,$A244-1,BH$15-1,1,1),IF($E244&lt;&gt;1,IF(ISNUMBER(INDEX(Import.PLE,Detalhamento!$E244,Detalhamento!BH$15)),IF(INDEX(Import.PLE,Detalhamento!$E244,Detalhamento!BH$15)&lt;=mediçao,OFFSET(Import.PLQ,$A244-1,BH$15-1,1,1),0),0),PLE!$AA$28*OFFSET(Import.PLQ,$A244-1,BH$15-1,1,1)),IF($E244&lt;&gt;1,IF(ISNUMBER(INDEX(Import.PLE,Detalhamento!$E244,Detalhamento!BH$15)),IF(INDEX(Import.PLE,Detalhamento!$E244,Detalhamento!BH$15)&lt;=mediçao,0,OFFSET(Import.PLQ,$A244-1,BH$15-1,1,1)),OFFSET(Import.PLQ,$A244-1,BH$15-1,1,1)),(1-PLE!$AA$28)*OFFSET(Import.PLQ,$A244-1,BH$15-1,1,1))))</f>
        <v>0</v>
      </c>
      <c r="BI244" s="144">
        <f ca="1">IF(BI$13="",0,CHOOSE(Detalhamento.OpçãoServiços,OFFSET(Import.PLQ,$A244-1,BI$15-1,1,1),IF($E244&lt;&gt;1,IF(ISNUMBER(INDEX(Import.PLE,Detalhamento!$E244,Detalhamento!BI$15)),IF(INDEX(Import.PLE,Detalhamento!$E244,Detalhamento!BI$15)&lt;=mediçao,OFFSET(Import.PLQ,$A244-1,BI$15-1,1,1),0),0),PLE!$AA$28*OFFSET(Import.PLQ,$A244-1,BI$15-1,1,1)),IF($E244&lt;&gt;1,IF(ISNUMBER(INDEX(Import.PLE,Detalhamento!$E244,Detalhamento!BI$15)),IF(INDEX(Import.PLE,Detalhamento!$E244,Detalhamento!BI$15)&lt;=mediçao,0,OFFSET(Import.PLQ,$A244-1,BI$15-1,1,1)),OFFSET(Import.PLQ,$A244-1,BI$15-1,1,1)),(1-PLE!$AA$28)*OFFSET(Import.PLQ,$A244-1,BI$15-1,1,1))))</f>
        <v>0</v>
      </c>
    </row>
    <row r="245" spans="1:61" ht="10.5" hidden="1" x14ac:dyDescent="0.25">
      <c r="A245" s="155">
        <v>229</v>
      </c>
      <c r="B245" s="21" t="str">
        <f t="shared" ca="1" si="33"/>
        <v>Nível</v>
      </c>
      <c r="E245" s="153" t="str">
        <f t="shared" ca="1" si="34"/>
        <v/>
      </c>
      <c r="F245" s="154">
        <f t="shared" ca="1" si="35"/>
        <v>0</v>
      </c>
      <c r="G245" s="154" t="str">
        <f t="shared" ca="1" si="39"/>
        <v>2.10.2</v>
      </c>
      <c r="H245" s="182" t="str">
        <f t="shared" ca="1" si="39"/>
        <v>ACESSÓRIOS E COMPLEMENTOS</v>
      </c>
      <c r="I245" s="37" t="str">
        <f t="shared" ca="1" si="36"/>
        <v/>
      </c>
      <c r="J245" s="144" t="str">
        <f t="shared" ca="1" si="37"/>
        <v/>
      </c>
      <c r="K245" s="67"/>
      <c r="L245" s="144">
        <f ca="1">IF(L$13="",0,CHOOSE(Detalhamento.OpçãoServiços,OFFSET(Import.PLQ,$A245-1,L$15-1,1,1),IF($E245&lt;&gt;1,IF(ISNUMBER(INDEX(Import.PLE,Detalhamento!$E245,Detalhamento!L$15)),IF(INDEX(Import.PLE,Detalhamento!$E245,Detalhamento!L$15)&lt;=mediçao,OFFSET(Import.PLQ,$A245-1,L$15-1,1,1),0),0),PLE!$AA$28*OFFSET(Import.PLQ,$A245-1,L$15-1,1,1)),IF($E245&lt;&gt;1,IF(ISNUMBER(INDEX(Import.PLE,Detalhamento!$E245,Detalhamento!L$15)),IF(INDEX(Import.PLE,Detalhamento!$E245,Detalhamento!L$15)&lt;=mediçao,0,OFFSET(Import.PLQ,$A245-1,L$15-1,1,1)),OFFSET(Import.PLQ,$A245-1,L$15-1,1,1)),(1-PLE!$AA$28)*OFFSET(Import.PLQ,$A245-1,L$15-1,1,1))))</f>
        <v>0</v>
      </c>
      <c r="M245" s="144">
        <f ca="1">IF(M$13="",0,CHOOSE(Detalhamento.OpçãoServiços,OFFSET(Import.PLQ,$A245-1,M$15-1,1,1),IF($E245&lt;&gt;1,IF(ISNUMBER(INDEX(Import.PLE,Detalhamento!$E245,Detalhamento!M$15)),IF(INDEX(Import.PLE,Detalhamento!$E245,Detalhamento!M$15)&lt;=mediçao,OFFSET(Import.PLQ,$A245-1,M$15-1,1,1),0),0),PLE!$AA$28*OFFSET(Import.PLQ,$A245-1,M$15-1,1,1)),IF($E245&lt;&gt;1,IF(ISNUMBER(INDEX(Import.PLE,Detalhamento!$E245,Detalhamento!M$15)),IF(INDEX(Import.PLE,Detalhamento!$E245,Detalhamento!M$15)&lt;=mediçao,0,OFFSET(Import.PLQ,$A245-1,M$15-1,1,1)),OFFSET(Import.PLQ,$A245-1,M$15-1,1,1)),(1-PLE!$AA$28)*OFFSET(Import.PLQ,$A245-1,M$15-1,1,1))))</f>
        <v>0</v>
      </c>
      <c r="N245" s="144">
        <f ca="1">IF(N$13="",0,CHOOSE(Detalhamento.OpçãoServiços,OFFSET(Import.PLQ,$A245-1,N$15-1,1,1),IF($E245&lt;&gt;1,IF(ISNUMBER(INDEX(Import.PLE,Detalhamento!$E245,Detalhamento!N$15)),IF(INDEX(Import.PLE,Detalhamento!$E245,Detalhamento!N$15)&lt;=mediçao,OFFSET(Import.PLQ,$A245-1,N$15-1,1,1),0),0),PLE!$AA$28*OFFSET(Import.PLQ,$A245-1,N$15-1,1,1)),IF($E245&lt;&gt;1,IF(ISNUMBER(INDEX(Import.PLE,Detalhamento!$E245,Detalhamento!N$15)),IF(INDEX(Import.PLE,Detalhamento!$E245,Detalhamento!N$15)&lt;=mediçao,0,OFFSET(Import.PLQ,$A245-1,N$15-1,1,1)),OFFSET(Import.PLQ,$A245-1,N$15-1,1,1)),(1-PLE!$AA$28)*OFFSET(Import.PLQ,$A245-1,N$15-1,1,1))))</f>
        <v>0</v>
      </c>
      <c r="O245" s="144">
        <f ca="1">IF(O$13="",0,CHOOSE(Detalhamento.OpçãoServiços,OFFSET(Import.PLQ,$A245-1,O$15-1,1,1),IF($E245&lt;&gt;1,IF(ISNUMBER(INDEX(Import.PLE,Detalhamento!$E245,Detalhamento!O$15)),IF(INDEX(Import.PLE,Detalhamento!$E245,Detalhamento!O$15)&lt;=mediçao,OFFSET(Import.PLQ,$A245-1,O$15-1,1,1),0),0),PLE!$AA$28*OFFSET(Import.PLQ,$A245-1,O$15-1,1,1)),IF($E245&lt;&gt;1,IF(ISNUMBER(INDEX(Import.PLE,Detalhamento!$E245,Detalhamento!O$15)),IF(INDEX(Import.PLE,Detalhamento!$E245,Detalhamento!O$15)&lt;=mediçao,0,OFFSET(Import.PLQ,$A245-1,O$15-1,1,1)),OFFSET(Import.PLQ,$A245-1,O$15-1,1,1)),(1-PLE!$AA$28)*OFFSET(Import.PLQ,$A245-1,O$15-1,1,1))))</f>
        <v>0</v>
      </c>
      <c r="P245" s="144">
        <f ca="1">IF(P$13="",0,CHOOSE(Detalhamento.OpçãoServiços,OFFSET(Import.PLQ,$A245-1,P$15-1,1,1),IF($E245&lt;&gt;1,IF(ISNUMBER(INDEX(Import.PLE,Detalhamento!$E245,Detalhamento!P$15)),IF(INDEX(Import.PLE,Detalhamento!$E245,Detalhamento!P$15)&lt;=mediçao,OFFSET(Import.PLQ,$A245-1,P$15-1,1,1),0),0),PLE!$AA$28*OFFSET(Import.PLQ,$A245-1,P$15-1,1,1)),IF($E245&lt;&gt;1,IF(ISNUMBER(INDEX(Import.PLE,Detalhamento!$E245,Detalhamento!P$15)),IF(INDEX(Import.PLE,Detalhamento!$E245,Detalhamento!P$15)&lt;=mediçao,0,OFFSET(Import.PLQ,$A245-1,P$15-1,1,1)),OFFSET(Import.PLQ,$A245-1,P$15-1,1,1)),(1-PLE!$AA$28)*OFFSET(Import.PLQ,$A245-1,P$15-1,1,1))))</f>
        <v>0</v>
      </c>
      <c r="Q245" s="144">
        <f ca="1">IF(Q$13="",0,CHOOSE(Detalhamento.OpçãoServiços,OFFSET(Import.PLQ,$A245-1,Q$15-1,1,1),IF($E245&lt;&gt;1,IF(ISNUMBER(INDEX(Import.PLE,Detalhamento!$E245,Detalhamento!Q$15)),IF(INDEX(Import.PLE,Detalhamento!$E245,Detalhamento!Q$15)&lt;=mediçao,OFFSET(Import.PLQ,$A245-1,Q$15-1,1,1),0),0),PLE!$AA$28*OFFSET(Import.PLQ,$A245-1,Q$15-1,1,1)),IF($E245&lt;&gt;1,IF(ISNUMBER(INDEX(Import.PLE,Detalhamento!$E245,Detalhamento!Q$15)),IF(INDEX(Import.PLE,Detalhamento!$E245,Detalhamento!Q$15)&lt;=mediçao,0,OFFSET(Import.PLQ,$A245-1,Q$15-1,1,1)),OFFSET(Import.PLQ,$A245-1,Q$15-1,1,1)),(1-PLE!$AA$28)*OFFSET(Import.PLQ,$A245-1,Q$15-1,1,1))))</f>
        <v>0</v>
      </c>
      <c r="R245" s="144">
        <f ca="1">IF(R$13="",0,CHOOSE(Detalhamento.OpçãoServiços,OFFSET(Import.PLQ,$A245-1,R$15-1,1,1),IF($E245&lt;&gt;1,IF(ISNUMBER(INDEX(Import.PLE,Detalhamento!$E245,Detalhamento!R$15)),IF(INDEX(Import.PLE,Detalhamento!$E245,Detalhamento!R$15)&lt;=mediçao,OFFSET(Import.PLQ,$A245-1,R$15-1,1,1),0),0),PLE!$AA$28*OFFSET(Import.PLQ,$A245-1,R$15-1,1,1)),IF($E245&lt;&gt;1,IF(ISNUMBER(INDEX(Import.PLE,Detalhamento!$E245,Detalhamento!R$15)),IF(INDEX(Import.PLE,Detalhamento!$E245,Detalhamento!R$15)&lt;=mediçao,0,OFFSET(Import.PLQ,$A245-1,R$15-1,1,1)),OFFSET(Import.PLQ,$A245-1,R$15-1,1,1)),(1-PLE!$AA$28)*OFFSET(Import.PLQ,$A245-1,R$15-1,1,1))))</f>
        <v>0</v>
      </c>
      <c r="S245" s="144">
        <f ca="1">IF(S$13="",0,CHOOSE(Detalhamento.OpçãoServiços,OFFSET(Import.PLQ,$A245-1,S$15-1,1,1),IF($E245&lt;&gt;1,IF(ISNUMBER(INDEX(Import.PLE,Detalhamento!$E245,Detalhamento!S$15)),IF(INDEX(Import.PLE,Detalhamento!$E245,Detalhamento!S$15)&lt;=mediçao,OFFSET(Import.PLQ,$A245-1,S$15-1,1,1),0),0),PLE!$AA$28*OFFSET(Import.PLQ,$A245-1,S$15-1,1,1)),IF($E245&lt;&gt;1,IF(ISNUMBER(INDEX(Import.PLE,Detalhamento!$E245,Detalhamento!S$15)),IF(INDEX(Import.PLE,Detalhamento!$E245,Detalhamento!S$15)&lt;=mediçao,0,OFFSET(Import.PLQ,$A245-1,S$15-1,1,1)),OFFSET(Import.PLQ,$A245-1,S$15-1,1,1)),(1-PLE!$AA$28)*OFFSET(Import.PLQ,$A245-1,S$15-1,1,1))))</f>
        <v>0</v>
      </c>
      <c r="T245" s="144">
        <f ca="1">IF(T$13="",0,CHOOSE(Detalhamento.OpçãoServiços,OFFSET(Import.PLQ,$A245-1,T$15-1,1,1),IF($E245&lt;&gt;1,IF(ISNUMBER(INDEX(Import.PLE,Detalhamento!$E245,Detalhamento!T$15)),IF(INDEX(Import.PLE,Detalhamento!$E245,Detalhamento!T$15)&lt;=mediçao,OFFSET(Import.PLQ,$A245-1,T$15-1,1,1),0),0),PLE!$AA$28*OFFSET(Import.PLQ,$A245-1,T$15-1,1,1)),IF($E245&lt;&gt;1,IF(ISNUMBER(INDEX(Import.PLE,Detalhamento!$E245,Detalhamento!T$15)),IF(INDEX(Import.PLE,Detalhamento!$E245,Detalhamento!T$15)&lt;=mediçao,0,OFFSET(Import.PLQ,$A245-1,T$15-1,1,1)),OFFSET(Import.PLQ,$A245-1,T$15-1,1,1)),(1-PLE!$AA$28)*OFFSET(Import.PLQ,$A245-1,T$15-1,1,1))))</f>
        <v>0</v>
      </c>
      <c r="U245" s="144">
        <f ca="1">IF(U$13="",0,CHOOSE(Detalhamento.OpçãoServiços,OFFSET(Import.PLQ,$A245-1,U$15-1,1,1),IF($E245&lt;&gt;1,IF(ISNUMBER(INDEX(Import.PLE,Detalhamento!$E245,Detalhamento!U$15)),IF(INDEX(Import.PLE,Detalhamento!$E245,Detalhamento!U$15)&lt;=mediçao,OFFSET(Import.PLQ,$A245-1,U$15-1,1,1),0),0),PLE!$AA$28*OFFSET(Import.PLQ,$A245-1,U$15-1,1,1)),IF($E245&lt;&gt;1,IF(ISNUMBER(INDEX(Import.PLE,Detalhamento!$E245,Detalhamento!U$15)),IF(INDEX(Import.PLE,Detalhamento!$E245,Detalhamento!U$15)&lt;=mediçao,0,OFFSET(Import.PLQ,$A245-1,U$15-1,1,1)),OFFSET(Import.PLQ,$A245-1,U$15-1,1,1)),(1-PLE!$AA$28)*OFFSET(Import.PLQ,$A245-1,U$15-1,1,1))))</f>
        <v>0</v>
      </c>
      <c r="V245" s="144">
        <f ca="1">IF(V$13="",0,CHOOSE(Detalhamento.OpçãoServiços,OFFSET(Import.PLQ,$A245-1,V$15-1,1,1),IF($E245&lt;&gt;1,IF(ISNUMBER(INDEX(Import.PLE,Detalhamento!$E245,Detalhamento!V$15)),IF(INDEX(Import.PLE,Detalhamento!$E245,Detalhamento!V$15)&lt;=mediçao,OFFSET(Import.PLQ,$A245-1,V$15-1,1,1),0),0),PLE!$AA$28*OFFSET(Import.PLQ,$A245-1,V$15-1,1,1)),IF($E245&lt;&gt;1,IF(ISNUMBER(INDEX(Import.PLE,Detalhamento!$E245,Detalhamento!V$15)),IF(INDEX(Import.PLE,Detalhamento!$E245,Detalhamento!V$15)&lt;=mediçao,0,OFFSET(Import.PLQ,$A245-1,V$15-1,1,1)),OFFSET(Import.PLQ,$A245-1,V$15-1,1,1)),(1-PLE!$AA$28)*OFFSET(Import.PLQ,$A245-1,V$15-1,1,1))))</f>
        <v>0</v>
      </c>
      <c r="W245" s="144">
        <f ca="1">IF(W$13="",0,CHOOSE(Detalhamento.OpçãoServiços,OFFSET(Import.PLQ,$A245-1,W$15-1,1,1),IF($E245&lt;&gt;1,IF(ISNUMBER(INDEX(Import.PLE,Detalhamento!$E245,Detalhamento!W$15)),IF(INDEX(Import.PLE,Detalhamento!$E245,Detalhamento!W$15)&lt;=mediçao,OFFSET(Import.PLQ,$A245-1,W$15-1,1,1),0),0),PLE!$AA$28*OFFSET(Import.PLQ,$A245-1,W$15-1,1,1)),IF($E245&lt;&gt;1,IF(ISNUMBER(INDEX(Import.PLE,Detalhamento!$E245,Detalhamento!W$15)),IF(INDEX(Import.PLE,Detalhamento!$E245,Detalhamento!W$15)&lt;=mediçao,0,OFFSET(Import.PLQ,$A245-1,W$15-1,1,1)),OFFSET(Import.PLQ,$A245-1,W$15-1,1,1)),(1-PLE!$AA$28)*OFFSET(Import.PLQ,$A245-1,W$15-1,1,1))))</f>
        <v>0</v>
      </c>
      <c r="X245" s="144">
        <f ca="1">IF(X$13="",0,CHOOSE(Detalhamento.OpçãoServiços,OFFSET(Import.PLQ,$A245-1,X$15-1,1,1),IF($E245&lt;&gt;1,IF(ISNUMBER(INDEX(Import.PLE,Detalhamento!$E245,Detalhamento!X$15)),IF(INDEX(Import.PLE,Detalhamento!$E245,Detalhamento!X$15)&lt;=mediçao,OFFSET(Import.PLQ,$A245-1,X$15-1,1,1),0),0),PLE!$AA$28*OFFSET(Import.PLQ,$A245-1,X$15-1,1,1)),IF($E245&lt;&gt;1,IF(ISNUMBER(INDEX(Import.PLE,Detalhamento!$E245,Detalhamento!X$15)),IF(INDEX(Import.PLE,Detalhamento!$E245,Detalhamento!X$15)&lt;=mediçao,0,OFFSET(Import.PLQ,$A245-1,X$15-1,1,1)),OFFSET(Import.PLQ,$A245-1,X$15-1,1,1)),(1-PLE!$AA$28)*OFFSET(Import.PLQ,$A245-1,X$15-1,1,1))))</f>
        <v>0</v>
      </c>
      <c r="Y245" s="144">
        <f ca="1">IF(Y$13="",0,CHOOSE(Detalhamento.OpçãoServiços,OFFSET(Import.PLQ,$A245-1,Y$15-1,1,1),IF($E245&lt;&gt;1,IF(ISNUMBER(INDEX(Import.PLE,Detalhamento!$E245,Detalhamento!Y$15)),IF(INDEX(Import.PLE,Detalhamento!$E245,Detalhamento!Y$15)&lt;=mediçao,OFFSET(Import.PLQ,$A245-1,Y$15-1,1,1),0),0),PLE!$AA$28*OFFSET(Import.PLQ,$A245-1,Y$15-1,1,1)),IF($E245&lt;&gt;1,IF(ISNUMBER(INDEX(Import.PLE,Detalhamento!$E245,Detalhamento!Y$15)),IF(INDEX(Import.PLE,Detalhamento!$E245,Detalhamento!Y$15)&lt;=mediçao,0,OFFSET(Import.PLQ,$A245-1,Y$15-1,1,1)),OFFSET(Import.PLQ,$A245-1,Y$15-1,1,1)),(1-PLE!$AA$28)*OFFSET(Import.PLQ,$A245-1,Y$15-1,1,1))))</f>
        <v>0</v>
      </c>
      <c r="Z245" s="144">
        <f ca="1">IF(Z$13="",0,CHOOSE(Detalhamento.OpçãoServiços,OFFSET(Import.PLQ,$A245-1,Z$15-1,1,1),IF($E245&lt;&gt;1,IF(ISNUMBER(INDEX(Import.PLE,Detalhamento!$E245,Detalhamento!Z$15)),IF(INDEX(Import.PLE,Detalhamento!$E245,Detalhamento!Z$15)&lt;=mediçao,OFFSET(Import.PLQ,$A245-1,Z$15-1,1,1),0),0),PLE!$AA$28*OFFSET(Import.PLQ,$A245-1,Z$15-1,1,1)),IF($E245&lt;&gt;1,IF(ISNUMBER(INDEX(Import.PLE,Detalhamento!$E245,Detalhamento!Z$15)),IF(INDEX(Import.PLE,Detalhamento!$E245,Detalhamento!Z$15)&lt;=mediçao,0,OFFSET(Import.PLQ,$A245-1,Z$15-1,1,1)),OFFSET(Import.PLQ,$A245-1,Z$15-1,1,1)),(1-PLE!$AA$28)*OFFSET(Import.PLQ,$A245-1,Z$15-1,1,1))))</f>
        <v>0</v>
      </c>
      <c r="AA245" s="144">
        <f ca="1">IF(AA$13="",0,CHOOSE(Detalhamento.OpçãoServiços,OFFSET(Import.PLQ,$A245-1,AA$15-1,1,1),IF($E245&lt;&gt;1,IF(ISNUMBER(INDEX(Import.PLE,Detalhamento!$E245,Detalhamento!AA$15)),IF(INDEX(Import.PLE,Detalhamento!$E245,Detalhamento!AA$15)&lt;=mediçao,OFFSET(Import.PLQ,$A245-1,AA$15-1,1,1),0),0),PLE!$AA$28*OFFSET(Import.PLQ,$A245-1,AA$15-1,1,1)),IF($E245&lt;&gt;1,IF(ISNUMBER(INDEX(Import.PLE,Detalhamento!$E245,Detalhamento!AA$15)),IF(INDEX(Import.PLE,Detalhamento!$E245,Detalhamento!AA$15)&lt;=mediçao,0,OFFSET(Import.PLQ,$A245-1,AA$15-1,1,1)),OFFSET(Import.PLQ,$A245-1,AA$15-1,1,1)),(1-PLE!$AA$28)*OFFSET(Import.PLQ,$A245-1,AA$15-1,1,1))))</f>
        <v>0</v>
      </c>
      <c r="AB245" s="144">
        <f ca="1">IF(AB$13="",0,CHOOSE(Detalhamento.OpçãoServiços,OFFSET(Import.PLQ,$A245-1,AB$15-1,1,1),IF($E245&lt;&gt;1,IF(ISNUMBER(INDEX(Import.PLE,Detalhamento!$E245,Detalhamento!AB$15)),IF(INDEX(Import.PLE,Detalhamento!$E245,Detalhamento!AB$15)&lt;=mediçao,OFFSET(Import.PLQ,$A245-1,AB$15-1,1,1),0),0),PLE!$AA$28*OFFSET(Import.PLQ,$A245-1,AB$15-1,1,1)),IF($E245&lt;&gt;1,IF(ISNUMBER(INDEX(Import.PLE,Detalhamento!$E245,Detalhamento!AB$15)),IF(INDEX(Import.PLE,Detalhamento!$E245,Detalhamento!AB$15)&lt;=mediçao,0,OFFSET(Import.PLQ,$A245-1,AB$15-1,1,1)),OFFSET(Import.PLQ,$A245-1,AB$15-1,1,1)),(1-PLE!$AA$28)*OFFSET(Import.PLQ,$A245-1,AB$15-1,1,1))))</f>
        <v>0</v>
      </c>
      <c r="AC245" s="144">
        <f ca="1">IF(AC$13="",0,CHOOSE(Detalhamento.OpçãoServiços,OFFSET(Import.PLQ,$A245-1,AC$15-1,1,1),IF($E245&lt;&gt;1,IF(ISNUMBER(INDEX(Import.PLE,Detalhamento!$E245,Detalhamento!AC$15)),IF(INDEX(Import.PLE,Detalhamento!$E245,Detalhamento!AC$15)&lt;=mediçao,OFFSET(Import.PLQ,$A245-1,AC$15-1,1,1),0),0),PLE!$AA$28*OFFSET(Import.PLQ,$A245-1,AC$15-1,1,1)),IF($E245&lt;&gt;1,IF(ISNUMBER(INDEX(Import.PLE,Detalhamento!$E245,Detalhamento!AC$15)),IF(INDEX(Import.PLE,Detalhamento!$E245,Detalhamento!AC$15)&lt;=mediçao,0,OFFSET(Import.PLQ,$A245-1,AC$15-1,1,1)),OFFSET(Import.PLQ,$A245-1,AC$15-1,1,1)),(1-PLE!$AA$28)*OFFSET(Import.PLQ,$A245-1,AC$15-1,1,1))))</f>
        <v>0</v>
      </c>
      <c r="AD245" s="144">
        <f ca="1">IF(AD$13="",0,CHOOSE(Detalhamento.OpçãoServiços,OFFSET(Import.PLQ,$A245-1,AD$15-1,1,1),IF($E245&lt;&gt;1,IF(ISNUMBER(INDEX(Import.PLE,Detalhamento!$E245,Detalhamento!AD$15)),IF(INDEX(Import.PLE,Detalhamento!$E245,Detalhamento!AD$15)&lt;=mediçao,OFFSET(Import.PLQ,$A245-1,AD$15-1,1,1),0),0),PLE!$AA$28*OFFSET(Import.PLQ,$A245-1,AD$15-1,1,1)),IF($E245&lt;&gt;1,IF(ISNUMBER(INDEX(Import.PLE,Detalhamento!$E245,Detalhamento!AD$15)),IF(INDEX(Import.PLE,Detalhamento!$E245,Detalhamento!AD$15)&lt;=mediçao,0,OFFSET(Import.PLQ,$A245-1,AD$15-1,1,1)),OFFSET(Import.PLQ,$A245-1,AD$15-1,1,1)),(1-PLE!$AA$28)*OFFSET(Import.PLQ,$A245-1,AD$15-1,1,1))))</f>
        <v>0</v>
      </c>
      <c r="AE245" s="144">
        <f ca="1">IF(AE$13="",0,CHOOSE(Detalhamento.OpçãoServiços,OFFSET(Import.PLQ,$A245-1,AE$15-1,1,1),IF($E245&lt;&gt;1,IF(ISNUMBER(INDEX(Import.PLE,Detalhamento!$E245,Detalhamento!AE$15)),IF(INDEX(Import.PLE,Detalhamento!$E245,Detalhamento!AE$15)&lt;=mediçao,OFFSET(Import.PLQ,$A245-1,AE$15-1,1,1),0),0),PLE!$AA$28*OFFSET(Import.PLQ,$A245-1,AE$15-1,1,1)),IF($E245&lt;&gt;1,IF(ISNUMBER(INDEX(Import.PLE,Detalhamento!$E245,Detalhamento!AE$15)),IF(INDEX(Import.PLE,Detalhamento!$E245,Detalhamento!AE$15)&lt;=mediçao,0,OFFSET(Import.PLQ,$A245-1,AE$15-1,1,1)),OFFSET(Import.PLQ,$A245-1,AE$15-1,1,1)),(1-PLE!$AA$28)*OFFSET(Import.PLQ,$A245-1,AE$15-1,1,1))))</f>
        <v>0</v>
      </c>
      <c r="AF245" s="144">
        <f ca="1">IF(AF$13="",0,CHOOSE(Detalhamento.OpçãoServiços,OFFSET(Import.PLQ,$A245-1,AF$15-1,1,1),IF($E245&lt;&gt;1,IF(ISNUMBER(INDEX(Import.PLE,Detalhamento!$E245,Detalhamento!AF$15)),IF(INDEX(Import.PLE,Detalhamento!$E245,Detalhamento!AF$15)&lt;=mediçao,OFFSET(Import.PLQ,$A245-1,AF$15-1,1,1),0),0),PLE!$AA$28*OFFSET(Import.PLQ,$A245-1,AF$15-1,1,1)),IF($E245&lt;&gt;1,IF(ISNUMBER(INDEX(Import.PLE,Detalhamento!$E245,Detalhamento!AF$15)),IF(INDEX(Import.PLE,Detalhamento!$E245,Detalhamento!AF$15)&lt;=mediçao,0,OFFSET(Import.PLQ,$A245-1,AF$15-1,1,1)),OFFSET(Import.PLQ,$A245-1,AF$15-1,1,1)),(1-PLE!$AA$28)*OFFSET(Import.PLQ,$A245-1,AF$15-1,1,1))))</f>
        <v>0</v>
      </c>
      <c r="AG245" s="144">
        <f ca="1">IF(AG$13="",0,CHOOSE(Detalhamento.OpçãoServiços,OFFSET(Import.PLQ,$A245-1,AG$15-1,1,1),IF($E245&lt;&gt;1,IF(ISNUMBER(INDEX(Import.PLE,Detalhamento!$E245,Detalhamento!AG$15)),IF(INDEX(Import.PLE,Detalhamento!$E245,Detalhamento!AG$15)&lt;=mediçao,OFFSET(Import.PLQ,$A245-1,AG$15-1,1,1),0),0),PLE!$AA$28*OFFSET(Import.PLQ,$A245-1,AG$15-1,1,1)),IF($E245&lt;&gt;1,IF(ISNUMBER(INDEX(Import.PLE,Detalhamento!$E245,Detalhamento!AG$15)),IF(INDEX(Import.PLE,Detalhamento!$E245,Detalhamento!AG$15)&lt;=mediçao,0,OFFSET(Import.PLQ,$A245-1,AG$15-1,1,1)),OFFSET(Import.PLQ,$A245-1,AG$15-1,1,1)),(1-PLE!$AA$28)*OFFSET(Import.PLQ,$A245-1,AG$15-1,1,1))))</f>
        <v>0</v>
      </c>
      <c r="AH245" s="144">
        <f ca="1">IF(AH$13="",0,CHOOSE(Detalhamento.OpçãoServiços,OFFSET(Import.PLQ,$A245-1,AH$15-1,1,1),IF($E245&lt;&gt;1,IF(ISNUMBER(INDEX(Import.PLE,Detalhamento!$E245,Detalhamento!AH$15)),IF(INDEX(Import.PLE,Detalhamento!$E245,Detalhamento!AH$15)&lt;=mediçao,OFFSET(Import.PLQ,$A245-1,AH$15-1,1,1),0),0),PLE!$AA$28*OFFSET(Import.PLQ,$A245-1,AH$15-1,1,1)),IF($E245&lt;&gt;1,IF(ISNUMBER(INDEX(Import.PLE,Detalhamento!$E245,Detalhamento!AH$15)),IF(INDEX(Import.PLE,Detalhamento!$E245,Detalhamento!AH$15)&lt;=mediçao,0,OFFSET(Import.PLQ,$A245-1,AH$15-1,1,1)),OFFSET(Import.PLQ,$A245-1,AH$15-1,1,1)),(1-PLE!$AA$28)*OFFSET(Import.PLQ,$A245-1,AH$15-1,1,1))))</f>
        <v>0</v>
      </c>
      <c r="AI245" s="144">
        <f ca="1">IF(AI$13="",0,CHOOSE(Detalhamento.OpçãoServiços,OFFSET(Import.PLQ,$A245-1,AI$15-1,1,1),IF($E245&lt;&gt;1,IF(ISNUMBER(INDEX(Import.PLE,Detalhamento!$E245,Detalhamento!AI$15)),IF(INDEX(Import.PLE,Detalhamento!$E245,Detalhamento!AI$15)&lt;=mediçao,OFFSET(Import.PLQ,$A245-1,AI$15-1,1,1),0),0),PLE!$AA$28*OFFSET(Import.PLQ,$A245-1,AI$15-1,1,1)),IF($E245&lt;&gt;1,IF(ISNUMBER(INDEX(Import.PLE,Detalhamento!$E245,Detalhamento!AI$15)),IF(INDEX(Import.PLE,Detalhamento!$E245,Detalhamento!AI$15)&lt;=mediçao,0,OFFSET(Import.PLQ,$A245-1,AI$15-1,1,1)),OFFSET(Import.PLQ,$A245-1,AI$15-1,1,1)),(1-PLE!$AA$28)*OFFSET(Import.PLQ,$A245-1,AI$15-1,1,1))))</f>
        <v>0</v>
      </c>
      <c r="AJ245" s="144">
        <f ca="1">IF(AJ$13="",0,CHOOSE(Detalhamento.OpçãoServiços,OFFSET(Import.PLQ,$A245-1,AJ$15-1,1,1),IF($E245&lt;&gt;1,IF(ISNUMBER(INDEX(Import.PLE,Detalhamento!$E245,Detalhamento!AJ$15)),IF(INDEX(Import.PLE,Detalhamento!$E245,Detalhamento!AJ$15)&lt;=mediçao,OFFSET(Import.PLQ,$A245-1,AJ$15-1,1,1),0),0),PLE!$AA$28*OFFSET(Import.PLQ,$A245-1,AJ$15-1,1,1)),IF($E245&lt;&gt;1,IF(ISNUMBER(INDEX(Import.PLE,Detalhamento!$E245,Detalhamento!AJ$15)),IF(INDEX(Import.PLE,Detalhamento!$E245,Detalhamento!AJ$15)&lt;=mediçao,0,OFFSET(Import.PLQ,$A245-1,AJ$15-1,1,1)),OFFSET(Import.PLQ,$A245-1,AJ$15-1,1,1)),(1-PLE!$AA$28)*OFFSET(Import.PLQ,$A245-1,AJ$15-1,1,1))))</f>
        <v>0</v>
      </c>
      <c r="AK245" s="144">
        <f ca="1">IF(AK$13="",0,CHOOSE(Detalhamento.OpçãoServiços,OFFSET(Import.PLQ,$A245-1,AK$15-1,1,1),IF($E245&lt;&gt;1,IF(ISNUMBER(INDEX(Import.PLE,Detalhamento!$E245,Detalhamento!AK$15)),IF(INDEX(Import.PLE,Detalhamento!$E245,Detalhamento!AK$15)&lt;=mediçao,OFFSET(Import.PLQ,$A245-1,AK$15-1,1,1),0),0),PLE!$AA$28*OFFSET(Import.PLQ,$A245-1,AK$15-1,1,1)),IF($E245&lt;&gt;1,IF(ISNUMBER(INDEX(Import.PLE,Detalhamento!$E245,Detalhamento!AK$15)),IF(INDEX(Import.PLE,Detalhamento!$E245,Detalhamento!AK$15)&lt;=mediçao,0,OFFSET(Import.PLQ,$A245-1,AK$15-1,1,1)),OFFSET(Import.PLQ,$A245-1,AK$15-1,1,1)),(1-PLE!$AA$28)*OFFSET(Import.PLQ,$A245-1,AK$15-1,1,1))))</f>
        <v>0</v>
      </c>
      <c r="AL245" s="144">
        <f ca="1">IF(AL$13="",0,CHOOSE(Detalhamento.OpçãoServiços,OFFSET(Import.PLQ,$A245-1,AL$15-1,1,1),IF($E245&lt;&gt;1,IF(ISNUMBER(INDEX(Import.PLE,Detalhamento!$E245,Detalhamento!AL$15)),IF(INDEX(Import.PLE,Detalhamento!$E245,Detalhamento!AL$15)&lt;=mediçao,OFFSET(Import.PLQ,$A245-1,AL$15-1,1,1),0),0),PLE!$AA$28*OFFSET(Import.PLQ,$A245-1,AL$15-1,1,1)),IF($E245&lt;&gt;1,IF(ISNUMBER(INDEX(Import.PLE,Detalhamento!$E245,Detalhamento!AL$15)),IF(INDEX(Import.PLE,Detalhamento!$E245,Detalhamento!AL$15)&lt;=mediçao,0,OFFSET(Import.PLQ,$A245-1,AL$15-1,1,1)),OFFSET(Import.PLQ,$A245-1,AL$15-1,1,1)),(1-PLE!$AA$28)*OFFSET(Import.PLQ,$A245-1,AL$15-1,1,1))))</f>
        <v>0</v>
      </c>
      <c r="AM245" s="144">
        <f ca="1">IF(AM$13="",0,CHOOSE(Detalhamento.OpçãoServiços,OFFSET(Import.PLQ,$A245-1,AM$15-1,1,1),IF($E245&lt;&gt;1,IF(ISNUMBER(INDEX(Import.PLE,Detalhamento!$E245,Detalhamento!AM$15)),IF(INDEX(Import.PLE,Detalhamento!$E245,Detalhamento!AM$15)&lt;=mediçao,OFFSET(Import.PLQ,$A245-1,AM$15-1,1,1),0),0),PLE!$AA$28*OFFSET(Import.PLQ,$A245-1,AM$15-1,1,1)),IF($E245&lt;&gt;1,IF(ISNUMBER(INDEX(Import.PLE,Detalhamento!$E245,Detalhamento!AM$15)),IF(INDEX(Import.PLE,Detalhamento!$E245,Detalhamento!AM$15)&lt;=mediçao,0,OFFSET(Import.PLQ,$A245-1,AM$15-1,1,1)),OFFSET(Import.PLQ,$A245-1,AM$15-1,1,1)),(1-PLE!$AA$28)*OFFSET(Import.PLQ,$A245-1,AM$15-1,1,1))))</f>
        <v>0</v>
      </c>
      <c r="AN245" s="144">
        <f ca="1">IF(AN$13="",0,CHOOSE(Detalhamento.OpçãoServiços,OFFSET(Import.PLQ,$A245-1,AN$15-1,1,1),IF($E245&lt;&gt;1,IF(ISNUMBER(INDEX(Import.PLE,Detalhamento!$E245,Detalhamento!AN$15)),IF(INDEX(Import.PLE,Detalhamento!$E245,Detalhamento!AN$15)&lt;=mediçao,OFFSET(Import.PLQ,$A245-1,AN$15-1,1,1),0),0),PLE!$AA$28*OFFSET(Import.PLQ,$A245-1,AN$15-1,1,1)),IF($E245&lt;&gt;1,IF(ISNUMBER(INDEX(Import.PLE,Detalhamento!$E245,Detalhamento!AN$15)),IF(INDEX(Import.PLE,Detalhamento!$E245,Detalhamento!AN$15)&lt;=mediçao,0,OFFSET(Import.PLQ,$A245-1,AN$15-1,1,1)),OFFSET(Import.PLQ,$A245-1,AN$15-1,1,1)),(1-PLE!$AA$28)*OFFSET(Import.PLQ,$A245-1,AN$15-1,1,1))))</f>
        <v>0</v>
      </c>
      <c r="AO245" s="144">
        <f ca="1">IF(AO$13="",0,CHOOSE(Detalhamento.OpçãoServiços,OFFSET(Import.PLQ,$A245-1,AO$15-1,1,1),IF($E245&lt;&gt;1,IF(ISNUMBER(INDEX(Import.PLE,Detalhamento!$E245,Detalhamento!AO$15)),IF(INDEX(Import.PLE,Detalhamento!$E245,Detalhamento!AO$15)&lt;=mediçao,OFFSET(Import.PLQ,$A245-1,AO$15-1,1,1),0),0),PLE!$AA$28*OFFSET(Import.PLQ,$A245-1,AO$15-1,1,1)),IF($E245&lt;&gt;1,IF(ISNUMBER(INDEX(Import.PLE,Detalhamento!$E245,Detalhamento!AO$15)),IF(INDEX(Import.PLE,Detalhamento!$E245,Detalhamento!AO$15)&lt;=mediçao,0,OFFSET(Import.PLQ,$A245-1,AO$15-1,1,1)),OFFSET(Import.PLQ,$A245-1,AO$15-1,1,1)),(1-PLE!$AA$28)*OFFSET(Import.PLQ,$A245-1,AO$15-1,1,1))))</f>
        <v>0</v>
      </c>
      <c r="AP245" s="144">
        <f ca="1">IF(AP$13="",0,CHOOSE(Detalhamento.OpçãoServiços,OFFSET(Import.PLQ,$A245-1,AP$15-1,1,1),IF($E245&lt;&gt;1,IF(ISNUMBER(INDEX(Import.PLE,Detalhamento!$E245,Detalhamento!AP$15)),IF(INDEX(Import.PLE,Detalhamento!$E245,Detalhamento!AP$15)&lt;=mediçao,OFFSET(Import.PLQ,$A245-1,AP$15-1,1,1),0),0),PLE!$AA$28*OFFSET(Import.PLQ,$A245-1,AP$15-1,1,1)),IF($E245&lt;&gt;1,IF(ISNUMBER(INDEX(Import.PLE,Detalhamento!$E245,Detalhamento!AP$15)),IF(INDEX(Import.PLE,Detalhamento!$E245,Detalhamento!AP$15)&lt;=mediçao,0,OFFSET(Import.PLQ,$A245-1,AP$15-1,1,1)),OFFSET(Import.PLQ,$A245-1,AP$15-1,1,1)),(1-PLE!$AA$28)*OFFSET(Import.PLQ,$A245-1,AP$15-1,1,1))))</f>
        <v>0</v>
      </c>
      <c r="AQ245" s="144">
        <f ca="1">IF(AQ$13="",0,CHOOSE(Detalhamento.OpçãoServiços,OFFSET(Import.PLQ,$A245-1,AQ$15-1,1,1),IF($E245&lt;&gt;1,IF(ISNUMBER(INDEX(Import.PLE,Detalhamento!$E245,Detalhamento!AQ$15)),IF(INDEX(Import.PLE,Detalhamento!$E245,Detalhamento!AQ$15)&lt;=mediçao,OFFSET(Import.PLQ,$A245-1,AQ$15-1,1,1),0),0),PLE!$AA$28*OFFSET(Import.PLQ,$A245-1,AQ$15-1,1,1)),IF($E245&lt;&gt;1,IF(ISNUMBER(INDEX(Import.PLE,Detalhamento!$E245,Detalhamento!AQ$15)),IF(INDEX(Import.PLE,Detalhamento!$E245,Detalhamento!AQ$15)&lt;=mediçao,0,OFFSET(Import.PLQ,$A245-1,AQ$15-1,1,1)),OFFSET(Import.PLQ,$A245-1,AQ$15-1,1,1)),(1-PLE!$AA$28)*OFFSET(Import.PLQ,$A245-1,AQ$15-1,1,1))))</f>
        <v>0</v>
      </c>
      <c r="AR245" s="144">
        <f ca="1">IF(AR$13="",0,CHOOSE(Detalhamento.OpçãoServiços,OFFSET(Import.PLQ,$A245-1,AR$15-1,1,1),IF($E245&lt;&gt;1,IF(ISNUMBER(INDEX(Import.PLE,Detalhamento!$E245,Detalhamento!AR$15)),IF(INDEX(Import.PLE,Detalhamento!$E245,Detalhamento!AR$15)&lt;=mediçao,OFFSET(Import.PLQ,$A245-1,AR$15-1,1,1),0),0),PLE!$AA$28*OFFSET(Import.PLQ,$A245-1,AR$15-1,1,1)),IF($E245&lt;&gt;1,IF(ISNUMBER(INDEX(Import.PLE,Detalhamento!$E245,Detalhamento!AR$15)),IF(INDEX(Import.PLE,Detalhamento!$E245,Detalhamento!AR$15)&lt;=mediçao,0,OFFSET(Import.PLQ,$A245-1,AR$15-1,1,1)),OFFSET(Import.PLQ,$A245-1,AR$15-1,1,1)),(1-PLE!$AA$28)*OFFSET(Import.PLQ,$A245-1,AR$15-1,1,1))))</f>
        <v>0</v>
      </c>
      <c r="AS245" s="144">
        <f ca="1">IF(AS$13="",0,CHOOSE(Detalhamento.OpçãoServiços,OFFSET(Import.PLQ,$A245-1,AS$15-1,1,1),IF($E245&lt;&gt;1,IF(ISNUMBER(INDEX(Import.PLE,Detalhamento!$E245,Detalhamento!AS$15)),IF(INDEX(Import.PLE,Detalhamento!$E245,Detalhamento!AS$15)&lt;=mediçao,OFFSET(Import.PLQ,$A245-1,AS$15-1,1,1),0),0),PLE!$AA$28*OFFSET(Import.PLQ,$A245-1,AS$15-1,1,1)),IF($E245&lt;&gt;1,IF(ISNUMBER(INDEX(Import.PLE,Detalhamento!$E245,Detalhamento!AS$15)),IF(INDEX(Import.PLE,Detalhamento!$E245,Detalhamento!AS$15)&lt;=mediçao,0,OFFSET(Import.PLQ,$A245-1,AS$15-1,1,1)),OFFSET(Import.PLQ,$A245-1,AS$15-1,1,1)),(1-PLE!$AA$28)*OFFSET(Import.PLQ,$A245-1,AS$15-1,1,1))))</f>
        <v>0</v>
      </c>
      <c r="AT245" s="144">
        <f ca="1">IF(AT$13="",0,CHOOSE(Detalhamento.OpçãoServiços,OFFSET(Import.PLQ,$A245-1,AT$15-1,1,1),IF($E245&lt;&gt;1,IF(ISNUMBER(INDEX(Import.PLE,Detalhamento!$E245,Detalhamento!AT$15)),IF(INDEX(Import.PLE,Detalhamento!$E245,Detalhamento!AT$15)&lt;=mediçao,OFFSET(Import.PLQ,$A245-1,AT$15-1,1,1),0),0),PLE!$AA$28*OFFSET(Import.PLQ,$A245-1,AT$15-1,1,1)),IF($E245&lt;&gt;1,IF(ISNUMBER(INDEX(Import.PLE,Detalhamento!$E245,Detalhamento!AT$15)),IF(INDEX(Import.PLE,Detalhamento!$E245,Detalhamento!AT$15)&lt;=mediçao,0,OFFSET(Import.PLQ,$A245-1,AT$15-1,1,1)),OFFSET(Import.PLQ,$A245-1,AT$15-1,1,1)),(1-PLE!$AA$28)*OFFSET(Import.PLQ,$A245-1,AT$15-1,1,1))))</f>
        <v>0</v>
      </c>
      <c r="AU245" s="144">
        <f ca="1">IF(AU$13="",0,CHOOSE(Detalhamento.OpçãoServiços,OFFSET(Import.PLQ,$A245-1,AU$15-1,1,1),IF($E245&lt;&gt;1,IF(ISNUMBER(INDEX(Import.PLE,Detalhamento!$E245,Detalhamento!AU$15)),IF(INDEX(Import.PLE,Detalhamento!$E245,Detalhamento!AU$15)&lt;=mediçao,OFFSET(Import.PLQ,$A245-1,AU$15-1,1,1),0),0),PLE!$AA$28*OFFSET(Import.PLQ,$A245-1,AU$15-1,1,1)),IF($E245&lt;&gt;1,IF(ISNUMBER(INDEX(Import.PLE,Detalhamento!$E245,Detalhamento!AU$15)),IF(INDEX(Import.PLE,Detalhamento!$E245,Detalhamento!AU$15)&lt;=mediçao,0,OFFSET(Import.PLQ,$A245-1,AU$15-1,1,1)),OFFSET(Import.PLQ,$A245-1,AU$15-1,1,1)),(1-PLE!$AA$28)*OFFSET(Import.PLQ,$A245-1,AU$15-1,1,1))))</f>
        <v>0</v>
      </c>
      <c r="AV245" s="144">
        <f ca="1">IF(AV$13="",0,CHOOSE(Detalhamento.OpçãoServiços,OFFSET(Import.PLQ,$A245-1,AV$15-1,1,1),IF($E245&lt;&gt;1,IF(ISNUMBER(INDEX(Import.PLE,Detalhamento!$E245,Detalhamento!AV$15)),IF(INDEX(Import.PLE,Detalhamento!$E245,Detalhamento!AV$15)&lt;=mediçao,OFFSET(Import.PLQ,$A245-1,AV$15-1,1,1),0),0),PLE!$AA$28*OFFSET(Import.PLQ,$A245-1,AV$15-1,1,1)),IF($E245&lt;&gt;1,IF(ISNUMBER(INDEX(Import.PLE,Detalhamento!$E245,Detalhamento!AV$15)),IF(INDEX(Import.PLE,Detalhamento!$E245,Detalhamento!AV$15)&lt;=mediçao,0,OFFSET(Import.PLQ,$A245-1,AV$15-1,1,1)),OFFSET(Import.PLQ,$A245-1,AV$15-1,1,1)),(1-PLE!$AA$28)*OFFSET(Import.PLQ,$A245-1,AV$15-1,1,1))))</f>
        <v>0</v>
      </c>
      <c r="AW245" s="144">
        <f ca="1">IF(AW$13="",0,CHOOSE(Detalhamento.OpçãoServiços,OFFSET(Import.PLQ,$A245-1,AW$15-1,1,1),IF($E245&lt;&gt;1,IF(ISNUMBER(INDEX(Import.PLE,Detalhamento!$E245,Detalhamento!AW$15)),IF(INDEX(Import.PLE,Detalhamento!$E245,Detalhamento!AW$15)&lt;=mediçao,OFFSET(Import.PLQ,$A245-1,AW$15-1,1,1),0),0),PLE!$AA$28*OFFSET(Import.PLQ,$A245-1,AW$15-1,1,1)),IF($E245&lt;&gt;1,IF(ISNUMBER(INDEX(Import.PLE,Detalhamento!$E245,Detalhamento!AW$15)),IF(INDEX(Import.PLE,Detalhamento!$E245,Detalhamento!AW$15)&lt;=mediçao,0,OFFSET(Import.PLQ,$A245-1,AW$15-1,1,1)),OFFSET(Import.PLQ,$A245-1,AW$15-1,1,1)),(1-PLE!$AA$28)*OFFSET(Import.PLQ,$A245-1,AW$15-1,1,1))))</f>
        <v>0</v>
      </c>
      <c r="AX245" s="144">
        <f ca="1">IF(AX$13="",0,CHOOSE(Detalhamento.OpçãoServiços,OFFSET(Import.PLQ,$A245-1,AX$15-1,1,1),IF($E245&lt;&gt;1,IF(ISNUMBER(INDEX(Import.PLE,Detalhamento!$E245,Detalhamento!AX$15)),IF(INDEX(Import.PLE,Detalhamento!$E245,Detalhamento!AX$15)&lt;=mediçao,OFFSET(Import.PLQ,$A245-1,AX$15-1,1,1),0),0),PLE!$AA$28*OFFSET(Import.PLQ,$A245-1,AX$15-1,1,1)),IF($E245&lt;&gt;1,IF(ISNUMBER(INDEX(Import.PLE,Detalhamento!$E245,Detalhamento!AX$15)),IF(INDEX(Import.PLE,Detalhamento!$E245,Detalhamento!AX$15)&lt;=mediçao,0,OFFSET(Import.PLQ,$A245-1,AX$15-1,1,1)),OFFSET(Import.PLQ,$A245-1,AX$15-1,1,1)),(1-PLE!$AA$28)*OFFSET(Import.PLQ,$A245-1,AX$15-1,1,1))))</f>
        <v>0</v>
      </c>
      <c r="AY245" s="144">
        <f ca="1">IF(AY$13="",0,CHOOSE(Detalhamento.OpçãoServiços,OFFSET(Import.PLQ,$A245-1,AY$15-1,1,1),IF($E245&lt;&gt;1,IF(ISNUMBER(INDEX(Import.PLE,Detalhamento!$E245,Detalhamento!AY$15)),IF(INDEX(Import.PLE,Detalhamento!$E245,Detalhamento!AY$15)&lt;=mediçao,OFFSET(Import.PLQ,$A245-1,AY$15-1,1,1),0),0),PLE!$AA$28*OFFSET(Import.PLQ,$A245-1,AY$15-1,1,1)),IF($E245&lt;&gt;1,IF(ISNUMBER(INDEX(Import.PLE,Detalhamento!$E245,Detalhamento!AY$15)),IF(INDEX(Import.PLE,Detalhamento!$E245,Detalhamento!AY$15)&lt;=mediçao,0,OFFSET(Import.PLQ,$A245-1,AY$15-1,1,1)),OFFSET(Import.PLQ,$A245-1,AY$15-1,1,1)),(1-PLE!$AA$28)*OFFSET(Import.PLQ,$A245-1,AY$15-1,1,1))))</f>
        <v>0</v>
      </c>
      <c r="AZ245" s="144">
        <f ca="1">IF(AZ$13="",0,CHOOSE(Detalhamento.OpçãoServiços,OFFSET(Import.PLQ,$A245-1,AZ$15-1,1,1),IF($E245&lt;&gt;1,IF(ISNUMBER(INDEX(Import.PLE,Detalhamento!$E245,Detalhamento!AZ$15)),IF(INDEX(Import.PLE,Detalhamento!$E245,Detalhamento!AZ$15)&lt;=mediçao,OFFSET(Import.PLQ,$A245-1,AZ$15-1,1,1),0),0),PLE!$AA$28*OFFSET(Import.PLQ,$A245-1,AZ$15-1,1,1)),IF($E245&lt;&gt;1,IF(ISNUMBER(INDEX(Import.PLE,Detalhamento!$E245,Detalhamento!AZ$15)),IF(INDEX(Import.PLE,Detalhamento!$E245,Detalhamento!AZ$15)&lt;=mediçao,0,OFFSET(Import.PLQ,$A245-1,AZ$15-1,1,1)),OFFSET(Import.PLQ,$A245-1,AZ$15-1,1,1)),(1-PLE!$AA$28)*OFFSET(Import.PLQ,$A245-1,AZ$15-1,1,1))))</f>
        <v>0</v>
      </c>
      <c r="BA245" s="144">
        <f ca="1">IF(BA$13="",0,CHOOSE(Detalhamento.OpçãoServiços,OFFSET(Import.PLQ,$A245-1,BA$15-1,1,1),IF($E245&lt;&gt;1,IF(ISNUMBER(INDEX(Import.PLE,Detalhamento!$E245,Detalhamento!BA$15)),IF(INDEX(Import.PLE,Detalhamento!$E245,Detalhamento!BA$15)&lt;=mediçao,OFFSET(Import.PLQ,$A245-1,BA$15-1,1,1),0),0),PLE!$AA$28*OFFSET(Import.PLQ,$A245-1,BA$15-1,1,1)),IF($E245&lt;&gt;1,IF(ISNUMBER(INDEX(Import.PLE,Detalhamento!$E245,Detalhamento!BA$15)),IF(INDEX(Import.PLE,Detalhamento!$E245,Detalhamento!BA$15)&lt;=mediçao,0,OFFSET(Import.PLQ,$A245-1,BA$15-1,1,1)),OFFSET(Import.PLQ,$A245-1,BA$15-1,1,1)),(1-PLE!$AA$28)*OFFSET(Import.PLQ,$A245-1,BA$15-1,1,1))))</f>
        <v>0</v>
      </c>
      <c r="BB245" s="144">
        <f ca="1">IF(BB$13="",0,CHOOSE(Detalhamento.OpçãoServiços,OFFSET(Import.PLQ,$A245-1,BB$15-1,1,1),IF($E245&lt;&gt;1,IF(ISNUMBER(INDEX(Import.PLE,Detalhamento!$E245,Detalhamento!BB$15)),IF(INDEX(Import.PLE,Detalhamento!$E245,Detalhamento!BB$15)&lt;=mediçao,OFFSET(Import.PLQ,$A245-1,BB$15-1,1,1),0),0),PLE!$AA$28*OFFSET(Import.PLQ,$A245-1,BB$15-1,1,1)),IF($E245&lt;&gt;1,IF(ISNUMBER(INDEX(Import.PLE,Detalhamento!$E245,Detalhamento!BB$15)),IF(INDEX(Import.PLE,Detalhamento!$E245,Detalhamento!BB$15)&lt;=mediçao,0,OFFSET(Import.PLQ,$A245-1,BB$15-1,1,1)),OFFSET(Import.PLQ,$A245-1,BB$15-1,1,1)),(1-PLE!$AA$28)*OFFSET(Import.PLQ,$A245-1,BB$15-1,1,1))))</f>
        <v>0</v>
      </c>
      <c r="BC245" s="144">
        <f ca="1">IF(BC$13="",0,CHOOSE(Detalhamento.OpçãoServiços,OFFSET(Import.PLQ,$A245-1,BC$15-1,1,1),IF($E245&lt;&gt;1,IF(ISNUMBER(INDEX(Import.PLE,Detalhamento!$E245,Detalhamento!BC$15)),IF(INDEX(Import.PLE,Detalhamento!$E245,Detalhamento!BC$15)&lt;=mediçao,OFFSET(Import.PLQ,$A245-1,BC$15-1,1,1),0),0),PLE!$AA$28*OFFSET(Import.PLQ,$A245-1,BC$15-1,1,1)),IF($E245&lt;&gt;1,IF(ISNUMBER(INDEX(Import.PLE,Detalhamento!$E245,Detalhamento!BC$15)),IF(INDEX(Import.PLE,Detalhamento!$E245,Detalhamento!BC$15)&lt;=mediçao,0,OFFSET(Import.PLQ,$A245-1,BC$15-1,1,1)),OFFSET(Import.PLQ,$A245-1,BC$15-1,1,1)),(1-PLE!$AA$28)*OFFSET(Import.PLQ,$A245-1,BC$15-1,1,1))))</f>
        <v>0</v>
      </c>
      <c r="BD245" s="144">
        <f ca="1">IF(BD$13="",0,CHOOSE(Detalhamento.OpçãoServiços,OFFSET(Import.PLQ,$A245-1,BD$15-1,1,1),IF($E245&lt;&gt;1,IF(ISNUMBER(INDEX(Import.PLE,Detalhamento!$E245,Detalhamento!BD$15)),IF(INDEX(Import.PLE,Detalhamento!$E245,Detalhamento!BD$15)&lt;=mediçao,OFFSET(Import.PLQ,$A245-1,BD$15-1,1,1),0),0),PLE!$AA$28*OFFSET(Import.PLQ,$A245-1,BD$15-1,1,1)),IF($E245&lt;&gt;1,IF(ISNUMBER(INDEX(Import.PLE,Detalhamento!$E245,Detalhamento!BD$15)),IF(INDEX(Import.PLE,Detalhamento!$E245,Detalhamento!BD$15)&lt;=mediçao,0,OFFSET(Import.PLQ,$A245-1,BD$15-1,1,1)),OFFSET(Import.PLQ,$A245-1,BD$15-1,1,1)),(1-PLE!$AA$28)*OFFSET(Import.PLQ,$A245-1,BD$15-1,1,1))))</f>
        <v>0</v>
      </c>
      <c r="BE245" s="144">
        <f ca="1">IF(BE$13="",0,CHOOSE(Detalhamento.OpçãoServiços,OFFSET(Import.PLQ,$A245-1,BE$15-1,1,1),IF($E245&lt;&gt;1,IF(ISNUMBER(INDEX(Import.PLE,Detalhamento!$E245,Detalhamento!BE$15)),IF(INDEX(Import.PLE,Detalhamento!$E245,Detalhamento!BE$15)&lt;=mediçao,OFFSET(Import.PLQ,$A245-1,BE$15-1,1,1),0),0),PLE!$AA$28*OFFSET(Import.PLQ,$A245-1,BE$15-1,1,1)),IF($E245&lt;&gt;1,IF(ISNUMBER(INDEX(Import.PLE,Detalhamento!$E245,Detalhamento!BE$15)),IF(INDEX(Import.PLE,Detalhamento!$E245,Detalhamento!BE$15)&lt;=mediçao,0,OFFSET(Import.PLQ,$A245-1,BE$15-1,1,1)),OFFSET(Import.PLQ,$A245-1,BE$15-1,1,1)),(1-PLE!$AA$28)*OFFSET(Import.PLQ,$A245-1,BE$15-1,1,1))))</f>
        <v>0</v>
      </c>
      <c r="BF245" s="144">
        <f ca="1">IF(BF$13="",0,CHOOSE(Detalhamento.OpçãoServiços,OFFSET(Import.PLQ,$A245-1,BF$15-1,1,1),IF($E245&lt;&gt;1,IF(ISNUMBER(INDEX(Import.PLE,Detalhamento!$E245,Detalhamento!BF$15)),IF(INDEX(Import.PLE,Detalhamento!$E245,Detalhamento!BF$15)&lt;=mediçao,OFFSET(Import.PLQ,$A245-1,BF$15-1,1,1),0),0),PLE!$AA$28*OFFSET(Import.PLQ,$A245-1,BF$15-1,1,1)),IF($E245&lt;&gt;1,IF(ISNUMBER(INDEX(Import.PLE,Detalhamento!$E245,Detalhamento!BF$15)),IF(INDEX(Import.PLE,Detalhamento!$E245,Detalhamento!BF$15)&lt;=mediçao,0,OFFSET(Import.PLQ,$A245-1,BF$15-1,1,1)),OFFSET(Import.PLQ,$A245-1,BF$15-1,1,1)),(1-PLE!$AA$28)*OFFSET(Import.PLQ,$A245-1,BF$15-1,1,1))))</f>
        <v>0</v>
      </c>
      <c r="BG245" s="144">
        <f ca="1">IF(BG$13="",0,CHOOSE(Detalhamento.OpçãoServiços,OFFSET(Import.PLQ,$A245-1,BG$15-1,1,1),IF($E245&lt;&gt;1,IF(ISNUMBER(INDEX(Import.PLE,Detalhamento!$E245,Detalhamento!BG$15)),IF(INDEX(Import.PLE,Detalhamento!$E245,Detalhamento!BG$15)&lt;=mediçao,OFFSET(Import.PLQ,$A245-1,BG$15-1,1,1),0),0),PLE!$AA$28*OFFSET(Import.PLQ,$A245-1,BG$15-1,1,1)),IF($E245&lt;&gt;1,IF(ISNUMBER(INDEX(Import.PLE,Detalhamento!$E245,Detalhamento!BG$15)),IF(INDEX(Import.PLE,Detalhamento!$E245,Detalhamento!BG$15)&lt;=mediçao,0,OFFSET(Import.PLQ,$A245-1,BG$15-1,1,1)),OFFSET(Import.PLQ,$A245-1,BG$15-1,1,1)),(1-PLE!$AA$28)*OFFSET(Import.PLQ,$A245-1,BG$15-1,1,1))))</f>
        <v>0</v>
      </c>
      <c r="BH245" s="144">
        <f ca="1">IF(BH$13="",0,CHOOSE(Detalhamento.OpçãoServiços,OFFSET(Import.PLQ,$A245-1,BH$15-1,1,1),IF($E245&lt;&gt;1,IF(ISNUMBER(INDEX(Import.PLE,Detalhamento!$E245,Detalhamento!BH$15)),IF(INDEX(Import.PLE,Detalhamento!$E245,Detalhamento!BH$15)&lt;=mediçao,OFFSET(Import.PLQ,$A245-1,BH$15-1,1,1),0),0),PLE!$AA$28*OFFSET(Import.PLQ,$A245-1,BH$15-1,1,1)),IF($E245&lt;&gt;1,IF(ISNUMBER(INDEX(Import.PLE,Detalhamento!$E245,Detalhamento!BH$15)),IF(INDEX(Import.PLE,Detalhamento!$E245,Detalhamento!BH$15)&lt;=mediçao,0,OFFSET(Import.PLQ,$A245-1,BH$15-1,1,1)),OFFSET(Import.PLQ,$A245-1,BH$15-1,1,1)),(1-PLE!$AA$28)*OFFSET(Import.PLQ,$A245-1,BH$15-1,1,1))))</f>
        <v>0</v>
      </c>
      <c r="BI245" s="144">
        <f ca="1">IF(BI$13="",0,CHOOSE(Detalhamento.OpçãoServiços,OFFSET(Import.PLQ,$A245-1,BI$15-1,1,1),IF($E245&lt;&gt;1,IF(ISNUMBER(INDEX(Import.PLE,Detalhamento!$E245,Detalhamento!BI$15)),IF(INDEX(Import.PLE,Detalhamento!$E245,Detalhamento!BI$15)&lt;=mediçao,OFFSET(Import.PLQ,$A245-1,BI$15-1,1,1),0),0),PLE!$AA$28*OFFSET(Import.PLQ,$A245-1,BI$15-1,1,1)),IF($E245&lt;&gt;1,IF(ISNUMBER(INDEX(Import.PLE,Detalhamento!$E245,Detalhamento!BI$15)),IF(INDEX(Import.PLE,Detalhamento!$E245,Detalhamento!BI$15)&lt;=mediçao,0,OFFSET(Import.PLQ,$A245-1,BI$15-1,1,1)),OFFSET(Import.PLQ,$A245-1,BI$15-1,1,1)),(1-PLE!$AA$28)*OFFSET(Import.PLQ,$A245-1,BI$15-1,1,1))))</f>
        <v>0</v>
      </c>
    </row>
    <row r="246" spans="1:61" ht="30" x14ac:dyDescent="0.2">
      <c r="A246" s="155">
        <v>199</v>
      </c>
      <c r="B246" s="21" t="str">
        <f t="shared" ca="1" si="33"/>
        <v>Serviço</v>
      </c>
      <c r="E246" s="153">
        <f t="shared" ca="1" si="34"/>
        <v>27</v>
      </c>
      <c r="F246" s="154">
        <f t="shared" ca="1" si="35"/>
        <v>270199</v>
      </c>
      <c r="G246" s="154" t="str">
        <f t="shared" ca="1" si="39"/>
        <v>2.9.1.15</v>
      </c>
      <c r="H246" s="182" t="str">
        <f t="shared" ca="1" si="39"/>
        <v>ADAPTADOR CURTO COM BOLSA E ROSCA PARA REGISTRO, PVC, SOLDÁVEL, DN 25MM X 3/4, INSTALADO EM RAMAL OU SUB-RAMAL DE ÁGUA - FORNECIMENTO E INSTALAÇÃO. AF_12/2014</v>
      </c>
      <c r="I246" s="37" t="str">
        <f t="shared" ca="1" si="36"/>
        <v>UN</v>
      </c>
      <c r="J246" s="144">
        <f t="shared" ca="1" si="37"/>
        <v>12</v>
      </c>
      <c r="K246" s="67"/>
      <c r="L246" s="144">
        <f ca="1">IF(L$13="",0,CHOOSE(Detalhamento.OpçãoServiços,OFFSET(Import.PLQ,$A246-1,L$15-1,1,1),IF($E246&lt;&gt;1,IF(ISNUMBER(INDEX(Import.PLE,Detalhamento!$E246,Detalhamento!L$15)),IF(INDEX(Import.PLE,Detalhamento!$E246,Detalhamento!L$15)&lt;=mediçao,OFFSET(Import.PLQ,$A246-1,L$15-1,1,1),0),0),PLE!$AA$28*OFFSET(Import.PLQ,$A246-1,L$15-1,1,1)),IF($E246&lt;&gt;1,IF(ISNUMBER(INDEX(Import.PLE,Detalhamento!$E246,Detalhamento!L$15)),IF(INDEX(Import.PLE,Detalhamento!$E246,Detalhamento!L$15)&lt;=mediçao,0,OFFSET(Import.PLQ,$A246-1,L$15-1,1,1)),OFFSET(Import.PLQ,$A246-1,L$15-1,1,1)),(1-PLE!$AA$28)*OFFSET(Import.PLQ,$A246-1,L$15-1,1,1))))</f>
        <v>12</v>
      </c>
      <c r="M246" s="144">
        <f ca="1">IF(M$13="",0,CHOOSE(Detalhamento.OpçãoServiços,OFFSET(Import.PLQ,$A246-1,M$15-1,1,1),IF($E246&lt;&gt;1,IF(ISNUMBER(INDEX(Import.PLE,Detalhamento!$E246,Detalhamento!M$15)),IF(INDEX(Import.PLE,Detalhamento!$E246,Detalhamento!M$15)&lt;=mediçao,OFFSET(Import.PLQ,$A246-1,M$15-1,1,1),0),0),PLE!$AA$28*OFFSET(Import.PLQ,$A246-1,M$15-1,1,1)),IF($E246&lt;&gt;1,IF(ISNUMBER(INDEX(Import.PLE,Detalhamento!$E246,Detalhamento!M$15)),IF(INDEX(Import.PLE,Detalhamento!$E246,Detalhamento!M$15)&lt;=mediçao,0,OFFSET(Import.PLQ,$A246-1,M$15-1,1,1)),OFFSET(Import.PLQ,$A246-1,M$15-1,1,1)),(1-PLE!$AA$28)*OFFSET(Import.PLQ,$A246-1,M$15-1,1,1))))</f>
        <v>0</v>
      </c>
      <c r="N246" s="144">
        <f ca="1">IF(N$13="",0,CHOOSE(Detalhamento.OpçãoServiços,OFFSET(Import.PLQ,$A246-1,N$15-1,1,1),IF($E246&lt;&gt;1,IF(ISNUMBER(INDEX(Import.PLE,Detalhamento!$E246,Detalhamento!N$15)),IF(INDEX(Import.PLE,Detalhamento!$E246,Detalhamento!N$15)&lt;=mediçao,OFFSET(Import.PLQ,$A246-1,N$15-1,1,1),0),0),PLE!$AA$28*OFFSET(Import.PLQ,$A246-1,N$15-1,1,1)),IF($E246&lt;&gt;1,IF(ISNUMBER(INDEX(Import.PLE,Detalhamento!$E246,Detalhamento!N$15)),IF(INDEX(Import.PLE,Detalhamento!$E246,Detalhamento!N$15)&lt;=mediçao,0,OFFSET(Import.PLQ,$A246-1,N$15-1,1,1)),OFFSET(Import.PLQ,$A246-1,N$15-1,1,1)),(1-PLE!$AA$28)*OFFSET(Import.PLQ,$A246-1,N$15-1,1,1))))</f>
        <v>0</v>
      </c>
      <c r="O246" s="144">
        <f ca="1">IF(O$13="",0,CHOOSE(Detalhamento.OpçãoServiços,OFFSET(Import.PLQ,$A246-1,O$15-1,1,1),IF($E246&lt;&gt;1,IF(ISNUMBER(INDEX(Import.PLE,Detalhamento!$E246,Detalhamento!O$15)),IF(INDEX(Import.PLE,Detalhamento!$E246,Detalhamento!O$15)&lt;=mediçao,OFFSET(Import.PLQ,$A246-1,O$15-1,1,1),0),0),PLE!$AA$28*OFFSET(Import.PLQ,$A246-1,O$15-1,1,1)),IF($E246&lt;&gt;1,IF(ISNUMBER(INDEX(Import.PLE,Detalhamento!$E246,Detalhamento!O$15)),IF(INDEX(Import.PLE,Detalhamento!$E246,Detalhamento!O$15)&lt;=mediçao,0,OFFSET(Import.PLQ,$A246-1,O$15-1,1,1)),OFFSET(Import.PLQ,$A246-1,O$15-1,1,1)),(1-PLE!$AA$28)*OFFSET(Import.PLQ,$A246-1,O$15-1,1,1))))</f>
        <v>0</v>
      </c>
      <c r="P246" s="144">
        <f ca="1">IF(P$13="",0,CHOOSE(Detalhamento.OpçãoServiços,OFFSET(Import.PLQ,$A246-1,P$15-1,1,1),IF($E246&lt;&gt;1,IF(ISNUMBER(INDEX(Import.PLE,Detalhamento!$E246,Detalhamento!P$15)),IF(INDEX(Import.PLE,Detalhamento!$E246,Detalhamento!P$15)&lt;=mediçao,OFFSET(Import.PLQ,$A246-1,P$15-1,1,1),0),0),PLE!$AA$28*OFFSET(Import.PLQ,$A246-1,P$15-1,1,1)),IF($E246&lt;&gt;1,IF(ISNUMBER(INDEX(Import.PLE,Detalhamento!$E246,Detalhamento!P$15)),IF(INDEX(Import.PLE,Detalhamento!$E246,Detalhamento!P$15)&lt;=mediçao,0,OFFSET(Import.PLQ,$A246-1,P$15-1,1,1)),OFFSET(Import.PLQ,$A246-1,P$15-1,1,1)),(1-PLE!$AA$28)*OFFSET(Import.PLQ,$A246-1,P$15-1,1,1))))</f>
        <v>0</v>
      </c>
      <c r="Q246" s="144">
        <f ca="1">IF(Q$13="",0,CHOOSE(Detalhamento.OpçãoServiços,OFFSET(Import.PLQ,$A246-1,Q$15-1,1,1),IF($E246&lt;&gt;1,IF(ISNUMBER(INDEX(Import.PLE,Detalhamento!$E246,Detalhamento!Q$15)),IF(INDEX(Import.PLE,Detalhamento!$E246,Detalhamento!Q$15)&lt;=mediçao,OFFSET(Import.PLQ,$A246-1,Q$15-1,1,1),0),0),PLE!$AA$28*OFFSET(Import.PLQ,$A246-1,Q$15-1,1,1)),IF($E246&lt;&gt;1,IF(ISNUMBER(INDEX(Import.PLE,Detalhamento!$E246,Detalhamento!Q$15)),IF(INDEX(Import.PLE,Detalhamento!$E246,Detalhamento!Q$15)&lt;=mediçao,0,OFFSET(Import.PLQ,$A246-1,Q$15-1,1,1)),OFFSET(Import.PLQ,$A246-1,Q$15-1,1,1)),(1-PLE!$AA$28)*OFFSET(Import.PLQ,$A246-1,Q$15-1,1,1))))</f>
        <v>0</v>
      </c>
      <c r="R246" s="144">
        <f ca="1">IF(R$13="",0,CHOOSE(Detalhamento.OpçãoServiços,OFFSET(Import.PLQ,$A246-1,R$15-1,1,1),IF($E246&lt;&gt;1,IF(ISNUMBER(INDEX(Import.PLE,Detalhamento!$E246,Detalhamento!R$15)),IF(INDEX(Import.PLE,Detalhamento!$E246,Detalhamento!R$15)&lt;=mediçao,OFFSET(Import.PLQ,$A246-1,R$15-1,1,1),0),0),PLE!$AA$28*OFFSET(Import.PLQ,$A246-1,R$15-1,1,1)),IF($E246&lt;&gt;1,IF(ISNUMBER(INDEX(Import.PLE,Detalhamento!$E246,Detalhamento!R$15)),IF(INDEX(Import.PLE,Detalhamento!$E246,Detalhamento!R$15)&lt;=mediçao,0,OFFSET(Import.PLQ,$A246-1,R$15-1,1,1)),OFFSET(Import.PLQ,$A246-1,R$15-1,1,1)),(1-PLE!$AA$28)*OFFSET(Import.PLQ,$A246-1,R$15-1,1,1))))</f>
        <v>0</v>
      </c>
      <c r="S246" s="144">
        <f ca="1">IF(S$13="",0,CHOOSE(Detalhamento.OpçãoServiços,OFFSET(Import.PLQ,$A246-1,S$15-1,1,1),IF($E246&lt;&gt;1,IF(ISNUMBER(INDEX(Import.PLE,Detalhamento!$E246,Detalhamento!S$15)),IF(INDEX(Import.PLE,Detalhamento!$E246,Detalhamento!S$15)&lt;=mediçao,OFFSET(Import.PLQ,$A246-1,S$15-1,1,1),0),0),PLE!$AA$28*OFFSET(Import.PLQ,$A246-1,S$15-1,1,1)),IF($E246&lt;&gt;1,IF(ISNUMBER(INDEX(Import.PLE,Detalhamento!$E246,Detalhamento!S$15)),IF(INDEX(Import.PLE,Detalhamento!$E246,Detalhamento!S$15)&lt;=mediçao,0,OFFSET(Import.PLQ,$A246-1,S$15-1,1,1)),OFFSET(Import.PLQ,$A246-1,S$15-1,1,1)),(1-PLE!$AA$28)*OFFSET(Import.PLQ,$A246-1,S$15-1,1,1))))</f>
        <v>0</v>
      </c>
      <c r="T246" s="144">
        <f ca="1">IF(T$13="",0,CHOOSE(Detalhamento.OpçãoServiços,OFFSET(Import.PLQ,$A246-1,T$15-1,1,1),IF($E246&lt;&gt;1,IF(ISNUMBER(INDEX(Import.PLE,Detalhamento!$E246,Detalhamento!T$15)),IF(INDEX(Import.PLE,Detalhamento!$E246,Detalhamento!T$15)&lt;=mediçao,OFFSET(Import.PLQ,$A246-1,T$15-1,1,1),0),0),PLE!$AA$28*OFFSET(Import.PLQ,$A246-1,T$15-1,1,1)),IF($E246&lt;&gt;1,IF(ISNUMBER(INDEX(Import.PLE,Detalhamento!$E246,Detalhamento!T$15)),IF(INDEX(Import.PLE,Detalhamento!$E246,Detalhamento!T$15)&lt;=mediçao,0,OFFSET(Import.PLQ,$A246-1,T$15-1,1,1)),OFFSET(Import.PLQ,$A246-1,T$15-1,1,1)),(1-PLE!$AA$28)*OFFSET(Import.PLQ,$A246-1,T$15-1,1,1))))</f>
        <v>0</v>
      </c>
      <c r="U246" s="144">
        <f ca="1">IF(U$13="",0,CHOOSE(Detalhamento.OpçãoServiços,OFFSET(Import.PLQ,$A246-1,U$15-1,1,1),IF($E246&lt;&gt;1,IF(ISNUMBER(INDEX(Import.PLE,Detalhamento!$E246,Detalhamento!U$15)),IF(INDEX(Import.PLE,Detalhamento!$E246,Detalhamento!U$15)&lt;=mediçao,OFFSET(Import.PLQ,$A246-1,U$15-1,1,1),0),0),PLE!$AA$28*OFFSET(Import.PLQ,$A246-1,U$15-1,1,1)),IF($E246&lt;&gt;1,IF(ISNUMBER(INDEX(Import.PLE,Detalhamento!$E246,Detalhamento!U$15)),IF(INDEX(Import.PLE,Detalhamento!$E246,Detalhamento!U$15)&lt;=mediçao,0,OFFSET(Import.PLQ,$A246-1,U$15-1,1,1)),OFFSET(Import.PLQ,$A246-1,U$15-1,1,1)),(1-PLE!$AA$28)*OFFSET(Import.PLQ,$A246-1,U$15-1,1,1))))</f>
        <v>0</v>
      </c>
      <c r="V246" s="144">
        <f ca="1">IF(V$13="",0,CHOOSE(Detalhamento.OpçãoServiços,OFFSET(Import.PLQ,$A246-1,V$15-1,1,1),IF($E246&lt;&gt;1,IF(ISNUMBER(INDEX(Import.PLE,Detalhamento!$E246,Detalhamento!V$15)),IF(INDEX(Import.PLE,Detalhamento!$E246,Detalhamento!V$15)&lt;=mediçao,OFFSET(Import.PLQ,$A246-1,V$15-1,1,1),0),0),PLE!$AA$28*OFFSET(Import.PLQ,$A246-1,V$15-1,1,1)),IF($E246&lt;&gt;1,IF(ISNUMBER(INDEX(Import.PLE,Detalhamento!$E246,Detalhamento!V$15)),IF(INDEX(Import.PLE,Detalhamento!$E246,Detalhamento!V$15)&lt;=mediçao,0,OFFSET(Import.PLQ,$A246-1,V$15-1,1,1)),OFFSET(Import.PLQ,$A246-1,V$15-1,1,1)),(1-PLE!$AA$28)*OFFSET(Import.PLQ,$A246-1,V$15-1,1,1))))</f>
        <v>0</v>
      </c>
      <c r="W246" s="144">
        <f ca="1">IF(W$13="",0,CHOOSE(Detalhamento.OpçãoServiços,OFFSET(Import.PLQ,$A246-1,W$15-1,1,1),IF($E246&lt;&gt;1,IF(ISNUMBER(INDEX(Import.PLE,Detalhamento!$E246,Detalhamento!W$15)),IF(INDEX(Import.PLE,Detalhamento!$E246,Detalhamento!W$15)&lt;=mediçao,OFFSET(Import.PLQ,$A246-1,W$15-1,1,1),0),0),PLE!$AA$28*OFFSET(Import.PLQ,$A246-1,W$15-1,1,1)),IF($E246&lt;&gt;1,IF(ISNUMBER(INDEX(Import.PLE,Detalhamento!$E246,Detalhamento!W$15)),IF(INDEX(Import.PLE,Detalhamento!$E246,Detalhamento!W$15)&lt;=mediçao,0,OFFSET(Import.PLQ,$A246-1,W$15-1,1,1)),OFFSET(Import.PLQ,$A246-1,W$15-1,1,1)),(1-PLE!$AA$28)*OFFSET(Import.PLQ,$A246-1,W$15-1,1,1))))</f>
        <v>0</v>
      </c>
      <c r="X246" s="144">
        <f ca="1">IF(X$13="",0,CHOOSE(Detalhamento.OpçãoServiços,OFFSET(Import.PLQ,$A246-1,X$15-1,1,1),IF($E246&lt;&gt;1,IF(ISNUMBER(INDEX(Import.PLE,Detalhamento!$E246,Detalhamento!X$15)),IF(INDEX(Import.PLE,Detalhamento!$E246,Detalhamento!X$15)&lt;=mediçao,OFFSET(Import.PLQ,$A246-1,X$15-1,1,1),0),0),PLE!$AA$28*OFFSET(Import.PLQ,$A246-1,X$15-1,1,1)),IF($E246&lt;&gt;1,IF(ISNUMBER(INDEX(Import.PLE,Detalhamento!$E246,Detalhamento!X$15)),IF(INDEX(Import.PLE,Detalhamento!$E246,Detalhamento!X$15)&lt;=mediçao,0,OFFSET(Import.PLQ,$A246-1,X$15-1,1,1)),OFFSET(Import.PLQ,$A246-1,X$15-1,1,1)),(1-PLE!$AA$28)*OFFSET(Import.PLQ,$A246-1,X$15-1,1,1))))</f>
        <v>0</v>
      </c>
      <c r="Y246" s="144">
        <f ca="1">IF(Y$13="",0,CHOOSE(Detalhamento.OpçãoServiços,OFFSET(Import.PLQ,$A246-1,Y$15-1,1,1),IF($E246&lt;&gt;1,IF(ISNUMBER(INDEX(Import.PLE,Detalhamento!$E246,Detalhamento!Y$15)),IF(INDEX(Import.PLE,Detalhamento!$E246,Detalhamento!Y$15)&lt;=mediçao,OFFSET(Import.PLQ,$A246-1,Y$15-1,1,1),0),0),PLE!$AA$28*OFFSET(Import.PLQ,$A246-1,Y$15-1,1,1)),IF($E246&lt;&gt;1,IF(ISNUMBER(INDEX(Import.PLE,Detalhamento!$E246,Detalhamento!Y$15)),IF(INDEX(Import.PLE,Detalhamento!$E246,Detalhamento!Y$15)&lt;=mediçao,0,OFFSET(Import.PLQ,$A246-1,Y$15-1,1,1)),OFFSET(Import.PLQ,$A246-1,Y$15-1,1,1)),(1-PLE!$AA$28)*OFFSET(Import.PLQ,$A246-1,Y$15-1,1,1))))</f>
        <v>0</v>
      </c>
      <c r="Z246" s="144">
        <f ca="1">IF(Z$13="",0,CHOOSE(Detalhamento.OpçãoServiços,OFFSET(Import.PLQ,$A246-1,Z$15-1,1,1),IF($E246&lt;&gt;1,IF(ISNUMBER(INDEX(Import.PLE,Detalhamento!$E246,Detalhamento!Z$15)),IF(INDEX(Import.PLE,Detalhamento!$E246,Detalhamento!Z$15)&lt;=mediçao,OFFSET(Import.PLQ,$A246-1,Z$15-1,1,1),0),0),PLE!$AA$28*OFFSET(Import.PLQ,$A246-1,Z$15-1,1,1)),IF($E246&lt;&gt;1,IF(ISNUMBER(INDEX(Import.PLE,Detalhamento!$E246,Detalhamento!Z$15)),IF(INDEX(Import.PLE,Detalhamento!$E246,Detalhamento!Z$15)&lt;=mediçao,0,OFFSET(Import.PLQ,$A246-1,Z$15-1,1,1)),OFFSET(Import.PLQ,$A246-1,Z$15-1,1,1)),(1-PLE!$AA$28)*OFFSET(Import.PLQ,$A246-1,Z$15-1,1,1))))</f>
        <v>0</v>
      </c>
      <c r="AA246" s="144">
        <f ca="1">IF(AA$13="",0,CHOOSE(Detalhamento.OpçãoServiços,OFFSET(Import.PLQ,$A246-1,AA$15-1,1,1),IF($E246&lt;&gt;1,IF(ISNUMBER(INDEX(Import.PLE,Detalhamento!$E246,Detalhamento!AA$15)),IF(INDEX(Import.PLE,Detalhamento!$E246,Detalhamento!AA$15)&lt;=mediçao,OFFSET(Import.PLQ,$A246-1,AA$15-1,1,1),0),0),PLE!$AA$28*OFFSET(Import.PLQ,$A246-1,AA$15-1,1,1)),IF($E246&lt;&gt;1,IF(ISNUMBER(INDEX(Import.PLE,Detalhamento!$E246,Detalhamento!AA$15)),IF(INDEX(Import.PLE,Detalhamento!$E246,Detalhamento!AA$15)&lt;=mediçao,0,OFFSET(Import.PLQ,$A246-1,AA$15-1,1,1)),OFFSET(Import.PLQ,$A246-1,AA$15-1,1,1)),(1-PLE!$AA$28)*OFFSET(Import.PLQ,$A246-1,AA$15-1,1,1))))</f>
        <v>0</v>
      </c>
      <c r="AB246" s="144">
        <f ca="1">IF(AB$13="",0,CHOOSE(Detalhamento.OpçãoServiços,OFFSET(Import.PLQ,$A246-1,AB$15-1,1,1),IF($E246&lt;&gt;1,IF(ISNUMBER(INDEX(Import.PLE,Detalhamento!$E246,Detalhamento!AB$15)),IF(INDEX(Import.PLE,Detalhamento!$E246,Detalhamento!AB$15)&lt;=mediçao,OFFSET(Import.PLQ,$A246-1,AB$15-1,1,1),0),0),PLE!$AA$28*OFFSET(Import.PLQ,$A246-1,AB$15-1,1,1)),IF($E246&lt;&gt;1,IF(ISNUMBER(INDEX(Import.PLE,Detalhamento!$E246,Detalhamento!AB$15)),IF(INDEX(Import.PLE,Detalhamento!$E246,Detalhamento!AB$15)&lt;=mediçao,0,OFFSET(Import.PLQ,$A246-1,AB$15-1,1,1)),OFFSET(Import.PLQ,$A246-1,AB$15-1,1,1)),(1-PLE!$AA$28)*OFFSET(Import.PLQ,$A246-1,AB$15-1,1,1))))</f>
        <v>0</v>
      </c>
      <c r="AC246" s="144">
        <f ca="1">IF(AC$13="",0,CHOOSE(Detalhamento.OpçãoServiços,OFFSET(Import.PLQ,$A246-1,AC$15-1,1,1),IF($E246&lt;&gt;1,IF(ISNUMBER(INDEX(Import.PLE,Detalhamento!$E246,Detalhamento!AC$15)),IF(INDEX(Import.PLE,Detalhamento!$E246,Detalhamento!AC$15)&lt;=mediçao,OFFSET(Import.PLQ,$A246-1,AC$15-1,1,1),0),0),PLE!$AA$28*OFFSET(Import.PLQ,$A246-1,AC$15-1,1,1)),IF($E246&lt;&gt;1,IF(ISNUMBER(INDEX(Import.PLE,Detalhamento!$E246,Detalhamento!AC$15)),IF(INDEX(Import.PLE,Detalhamento!$E246,Detalhamento!AC$15)&lt;=mediçao,0,OFFSET(Import.PLQ,$A246-1,AC$15-1,1,1)),OFFSET(Import.PLQ,$A246-1,AC$15-1,1,1)),(1-PLE!$AA$28)*OFFSET(Import.PLQ,$A246-1,AC$15-1,1,1))))</f>
        <v>0</v>
      </c>
      <c r="AD246" s="144">
        <f ca="1">IF(AD$13="",0,CHOOSE(Detalhamento.OpçãoServiços,OFFSET(Import.PLQ,$A246-1,AD$15-1,1,1),IF($E246&lt;&gt;1,IF(ISNUMBER(INDEX(Import.PLE,Detalhamento!$E246,Detalhamento!AD$15)),IF(INDEX(Import.PLE,Detalhamento!$E246,Detalhamento!AD$15)&lt;=mediçao,OFFSET(Import.PLQ,$A246-1,AD$15-1,1,1),0),0),PLE!$AA$28*OFFSET(Import.PLQ,$A246-1,AD$15-1,1,1)),IF($E246&lt;&gt;1,IF(ISNUMBER(INDEX(Import.PLE,Detalhamento!$E246,Detalhamento!AD$15)),IF(INDEX(Import.PLE,Detalhamento!$E246,Detalhamento!AD$15)&lt;=mediçao,0,OFFSET(Import.PLQ,$A246-1,AD$15-1,1,1)),OFFSET(Import.PLQ,$A246-1,AD$15-1,1,1)),(1-PLE!$AA$28)*OFFSET(Import.PLQ,$A246-1,AD$15-1,1,1))))</f>
        <v>0</v>
      </c>
      <c r="AE246" s="144">
        <f ca="1">IF(AE$13="",0,CHOOSE(Detalhamento.OpçãoServiços,OFFSET(Import.PLQ,$A246-1,AE$15-1,1,1),IF($E246&lt;&gt;1,IF(ISNUMBER(INDEX(Import.PLE,Detalhamento!$E246,Detalhamento!AE$15)),IF(INDEX(Import.PLE,Detalhamento!$E246,Detalhamento!AE$15)&lt;=mediçao,OFFSET(Import.PLQ,$A246-1,AE$15-1,1,1),0),0),PLE!$AA$28*OFFSET(Import.PLQ,$A246-1,AE$15-1,1,1)),IF($E246&lt;&gt;1,IF(ISNUMBER(INDEX(Import.PLE,Detalhamento!$E246,Detalhamento!AE$15)),IF(INDEX(Import.PLE,Detalhamento!$E246,Detalhamento!AE$15)&lt;=mediçao,0,OFFSET(Import.PLQ,$A246-1,AE$15-1,1,1)),OFFSET(Import.PLQ,$A246-1,AE$15-1,1,1)),(1-PLE!$AA$28)*OFFSET(Import.PLQ,$A246-1,AE$15-1,1,1))))</f>
        <v>0</v>
      </c>
      <c r="AF246" s="144">
        <f ca="1">IF(AF$13="",0,CHOOSE(Detalhamento.OpçãoServiços,OFFSET(Import.PLQ,$A246-1,AF$15-1,1,1),IF($E246&lt;&gt;1,IF(ISNUMBER(INDEX(Import.PLE,Detalhamento!$E246,Detalhamento!AF$15)),IF(INDEX(Import.PLE,Detalhamento!$E246,Detalhamento!AF$15)&lt;=mediçao,OFFSET(Import.PLQ,$A246-1,AF$15-1,1,1),0),0),PLE!$AA$28*OFFSET(Import.PLQ,$A246-1,AF$15-1,1,1)),IF($E246&lt;&gt;1,IF(ISNUMBER(INDEX(Import.PLE,Detalhamento!$E246,Detalhamento!AF$15)),IF(INDEX(Import.PLE,Detalhamento!$E246,Detalhamento!AF$15)&lt;=mediçao,0,OFFSET(Import.PLQ,$A246-1,AF$15-1,1,1)),OFFSET(Import.PLQ,$A246-1,AF$15-1,1,1)),(1-PLE!$AA$28)*OFFSET(Import.PLQ,$A246-1,AF$15-1,1,1))))</f>
        <v>0</v>
      </c>
      <c r="AG246" s="144">
        <f ca="1">IF(AG$13="",0,CHOOSE(Detalhamento.OpçãoServiços,OFFSET(Import.PLQ,$A246-1,AG$15-1,1,1),IF($E246&lt;&gt;1,IF(ISNUMBER(INDEX(Import.PLE,Detalhamento!$E246,Detalhamento!AG$15)),IF(INDEX(Import.PLE,Detalhamento!$E246,Detalhamento!AG$15)&lt;=mediçao,OFFSET(Import.PLQ,$A246-1,AG$15-1,1,1),0),0),PLE!$AA$28*OFFSET(Import.PLQ,$A246-1,AG$15-1,1,1)),IF($E246&lt;&gt;1,IF(ISNUMBER(INDEX(Import.PLE,Detalhamento!$E246,Detalhamento!AG$15)),IF(INDEX(Import.PLE,Detalhamento!$E246,Detalhamento!AG$15)&lt;=mediçao,0,OFFSET(Import.PLQ,$A246-1,AG$15-1,1,1)),OFFSET(Import.PLQ,$A246-1,AG$15-1,1,1)),(1-PLE!$AA$28)*OFFSET(Import.PLQ,$A246-1,AG$15-1,1,1))))</f>
        <v>0</v>
      </c>
      <c r="AH246" s="144">
        <f ca="1">IF(AH$13="",0,CHOOSE(Detalhamento.OpçãoServiços,OFFSET(Import.PLQ,$A246-1,AH$15-1,1,1),IF($E246&lt;&gt;1,IF(ISNUMBER(INDEX(Import.PLE,Detalhamento!$E246,Detalhamento!AH$15)),IF(INDEX(Import.PLE,Detalhamento!$E246,Detalhamento!AH$15)&lt;=mediçao,OFFSET(Import.PLQ,$A246-1,AH$15-1,1,1),0),0),PLE!$AA$28*OFFSET(Import.PLQ,$A246-1,AH$15-1,1,1)),IF($E246&lt;&gt;1,IF(ISNUMBER(INDEX(Import.PLE,Detalhamento!$E246,Detalhamento!AH$15)),IF(INDEX(Import.PLE,Detalhamento!$E246,Detalhamento!AH$15)&lt;=mediçao,0,OFFSET(Import.PLQ,$A246-1,AH$15-1,1,1)),OFFSET(Import.PLQ,$A246-1,AH$15-1,1,1)),(1-PLE!$AA$28)*OFFSET(Import.PLQ,$A246-1,AH$15-1,1,1))))</f>
        <v>0</v>
      </c>
      <c r="AI246" s="144">
        <f ca="1">IF(AI$13="",0,CHOOSE(Detalhamento.OpçãoServiços,OFFSET(Import.PLQ,$A246-1,AI$15-1,1,1),IF($E246&lt;&gt;1,IF(ISNUMBER(INDEX(Import.PLE,Detalhamento!$E246,Detalhamento!AI$15)),IF(INDEX(Import.PLE,Detalhamento!$E246,Detalhamento!AI$15)&lt;=mediçao,OFFSET(Import.PLQ,$A246-1,AI$15-1,1,1),0),0),PLE!$AA$28*OFFSET(Import.PLQ,$A246-1,AI$15-1,1,1)),IF($E246&lt;&gt;1,IF(ISNUMBER(INDEX(Import.PLE,Detalhamento!$E246,Detalhamento!AI$15)),IF(INDEX(Import.PLE,Detalhamento!$E246,Detalhamento!AI$15)&lt;=mediçao,0,OFFSET(Import.PLQ,$A246-1,AI$15-1,1,1)),OFFSET(Import.PLQ,$A246-1,AI$15-1,1,1)),(1-PLE!$AA$28)*OFFSET(Import.PLQ,$A246-1,AI$15-1,1,1))))</f>
        <v>0</v>
      </c>
      <c r="AJ246" s="144">
        <f ca="1">IF(AJ$13="",0,CHOOSE(Detalhamento.OpçãoServiços,OFFSET(Import.PLQ,$A246-1,AJ$15-1,1,1),IF($E246&lt;&gt;1,IF(ISNUMBER(INDEX(Import.PLE,Detalhamento!$E246,Detalhamento!AJ$15)),IF(INDEX(Import.PLE,Detalhamento!$E246,Detalhamento!AJ$15)&lt;=mediçao,OFFSET(Import.PLQ,$A246-1,AJ$15-1,1,1),0),0),PLE!$AA$28*OFFSET(Import.PLQ,$A246-1,AJ$15-1,1,1)),IF($E246&lt;&gt;1,IF(ISNUMBER(INDEX(Import.PLE,Detalhamento!$E246,Detalhamento!AJ$15)),IF(INDEX(Import.PLE,Detalhamento!$E246,Detalhamento!AJ$15)&lt;=mediçao,0,OFFSET(Import.PLQ,$A246-1,AJ$15-1,1,1)),OFFSET(Import.PLQ,$A246-1,AJ$15-1,1,1)),(1-PLE!$AA$28)*OFFSET(Import.PLQ,$A246-1,AJ$15-1,1,1))))</f>
        <v>0</v>
      </c>
      <c r="AK246" s="144">
        <f ca="1">IF(AK$13="",0,CHOOSE(Detalhamento.OpçãoServiços,OFFSET(Import.PLQ,$A246-1,AK$15-1,1,1),IF($E246&lt;&gt;1,IF(ISNUMBER(INDEX(Import.PLE,Detalhamento!$E246,Detalhamento!AK$15)),IF(INDEX(Import.PLE,Detalhamento!$E246,Detalhamento!AK$15)&lt;=mediçao,OFFSET(Import.PLQ,$A246-1,AK$15-1,1,1),0),0),PLE!$AA$28*OFFSET(Import.PLQ,$A246-1,AK$15-1,1,1)),IF($E246&lt;&gt;1,IF(ISNUMBER(INDEX(Import.PLE,Detalhamento!$E246,Detalhamento!AK$15)),IF(INDEX(Import.PLE,Detalhamento!$E246,Detalhamento!AK$15)&lt;=mediçao,0,OFFSET(Import.PLQ,$A246-1,AK$15-1,1,1)),OFFSET(Import.PLQ,$A246-1,AK$15-1,1,1)),(1-PLE!$AA$28)*OFFSET(Import.PLQ,$A246-1,AK$15-1,1,1))))</f>
        <v>0</v>
      </c>
      <c r="AL246" s="144">
        <f ca="1">IF(AL$13="",0,CHOOSE(Detalhamento.OpçãoServiços,OFFSET(Import.PLQ,$A246-1,AL$15-1,1,1),IF($E246&lt;&gt;1,IF(ISNUMBER(INDEX(Import.PLE,Detalhamento!$E246,Detalhamento!AL$15)),IF(INDEX(Import.PLE,Detalhamento!$E246,Detalhamento!AL$15)&lt;=mediçao,OFFSET(Import.PLQ,$A246-1,AL$15-1,1,1),0),0),PLE!$AA$28*OFFSET(Import.PLQ,$A246-1,AL$15-1,1,1)),IF($E246&lt;&gt;1,IF(ISNUMBER(INDEX(Import.PLE,Detalhamento!$E246,Detalhamento!AL$15)),IF(INDEX(Import.PLE,Detalhamento!$E246,Detalhamento!AL$15)&lt;=mediçao,0,OFFSET(Import.PLQ,$A246-1,AL$15-1,1,1)),OFFSET(Import.PLQ,$A246-1,AL$15-1,1,1)),(1-PLE!$AA$28)*OFFSET(Import.PLQ,$A246-1,AL$15-1,1,1))))</f>
        <v>0</v>
      </c>
      <c r="AM246" s="144">
        <f ca="1">IF(AM$13="",0,CHOOSE(Detalhamento.OpçãoServiços,OFFSET(Import.PLQ,$A246-1,AM$15-1,1,1),IF($E246&lt;&gt;1,IF(ISNUMBER(INDEX(Import.PLE,Detalhamento!$E246,Detalhamento!AM$15)),IF(INDEX(Import.PLE,Detalhamento!$E246,Detalhamento!AM$15)&lt;=mediçao,OFFSET(Import.PLQ,$A246-1,AM$15-1,1,1),0),0),PLE!$AA$28*OFFSET(Import.PLQ,$A246-1,AM$15-1,1,1)),IF($E246&lt;&gt;1,IF(ISNUMBER(INDEX(Import.PLE,Detalhamento!$E246,Detalhamento!AM$15)),IF(INDEX(Import.PLE,Detalhamento!$E246,Detalhamento!AM$15)&lt;=mediçao,0,OFFSET(Import.PLQ,$A246-1,AM$15-1,1,1)),OFFSET(Import.PLQ,$A246-1,AM$15-1,1,1)),(1-PLE!$AA$28)*OFFSET(Import.PLQ,$A246-1,AM$15-1,1,1))))</f>
        <v>0</v>
      </c>
      <c r="AN246" s="144">
        <f ca="1">IF(AN$13="",0,CHOOSE(Detalhamento.OpçãoServiços,OFFSET(Import.PLQ,$A246-1,AN$15-1,1,1),IF($E246&lt;&gt;1,IF(ISNUMBER(INDEX(Import.PLE,Detalhamento!$E246,Detalhamento!AN$15)),IF(INDEX(Import.PLE,Detalhamento!$E246,Detalhamento!AN$15)&lt;=mediçao,OFFSET(Import.PLQ,$A246-1,AN$15-1,1,1),0),0),PLE!$AA$28*OFFSET(Import.PLQ,$A246-1,AN$15-1,1,1)),IF($E246&lt;&gt;1,IF(ISNUMBER(INDEX(Import.PLE,Detalhamento!$E246,Detalhamento!AN$15)),IF(INDEX(Import.PLE,Detalhamento!$E246,Detalhamento!AN$15)&lt;=mediçao,0,OFFSET(Import.PLQ,$A246-1,AN$15-1,1,1)),OFFSET(Import.PLQ,$A246-1,AN$15-1,1,1)),(1-PLE!$AA$28)*OFFSET(Import.PLQ,$A246-1,AN$15-1,1,1))))</f>
        <v>0</v>
      </c>
      <c r="AO246" s="144">
        <f ca="1">IF(AO$13="",0,CHOOSE(Detalhamento.OpçãoServiços,OFFSET(Import.PLQ,$A246-1,AO$15-1,1,1),IF($E246&lt;&gt;1,IF(ISNUMBER(INDEX(Import.PLE,Detalhamento!$E246,Detalhamento!AO$15)),IF(INDEX(Import.PLE,Detalhamento!$E246,Detalhamento!AO$15)&lt;=mediçao,OFFSET(Import.PLQ,$A246-1,AO$15-1,1,1),0),0),PLE!$AA$28*OFFSET(Import.PLQ,$A246-1,AO$15-1,1,1)),IF($E246&lt;&gt;1,IF(ISNUMBER(INDEX(Import.PLE,Detalhamento!$E246,Detalhamento!AO$15)),IF(INDEX(Import.PLE,Detalhamento!$E246,Detalhamento!AO$15)&lt;=mediçao,0,OFFSET(Import.PLQ,$A246-1,AO$15-1,1,1)),OFFSET(Import.PLQ,$A246-1,AO$15-1,1,1)),(1-PLE!$AA$28)*OFFSET(Import.PLQ,$A246-1,AO$15-1,1,1))))</f>
        <v>0</v>
      </c>
      <c r="AP246" s="144">
        <f ca="1">IF(AP$13="",0,CHOOSE(Detalhamento.OpçãoServiços,OFFSET(Import.PLQ,$A246-1,AP$15-1,1,1),IF($E246&lt;&gt;1,IF(ISNUMBER(INDEX(Import.PLE,Detalhamento!$E246,Detalhamento!AP$15)),IF(INDEX(Import.PLE,Detalhamento!$E246,Detalhamento!AP$15)&lt;=mediçao,OFFSET(Import.PLQ,$A246-1,AP$15-1,1,1),0),0),PLE!$AA$28*OFFSET(Import.PLQ,$A246-1,AP$15-1,1,1)),IF($E246&lt;&gt;1,IF(ISNUMBER(INDEX(Import.PLE,Detalhamento!$E246,Detalhamento!AP$15)),IF(INDEX(Import.PLE,Detalhamento!$E246,Detalhamento!AP$15)&lt;=mediçao,0,OFFSET(Import.PLQ,$A246-1,AP$15-1,1,1)),OFFSET(Import.PLQ,$A246-1,AP$15-1,1,1)),(1-PLE!$AA$28)*OFFSET(Import.PLQ,$A246-1,AP$15-1,1,1))))</f>
        <v>0</v>
      </c>
      <c r="AQ246" s="144">
        <f ca="1">IF(AQ$13="",0,CHOOSE(Detalhamento.OpçãoServiços,OFFSET(Import.PLQ,$A246-1,AQ$15-1,1,1),IF($E246&lt;&gt;1,IF(ISNUMBER(INDEX(Import.PLE,Detalhamento!$E246,Detalhamento!AQ$15)),IF(INDEX(Import.PLE,Detalhamento!$E246,Detalhamento!AQ$15)&lt;=mediçao,OFFSET(Import.PLQ,$A246-1,AQ$15-1,1,1),0),0),PLE!$AA$28*OFFSET(Import.PLQ,$A246-1,AQ$15-1,1,1)),IF($E246&lt;&gt;1,IF(ISNUMBER(INDEX(Import.PLE,Detalhamento!$E246,Detalhamento!AQ$15)),IF(INDEX(Import.PLE,Detalhamento!$E246,Detalhamento!AQ$15)&lt;=mediçao,0,OFFSET(Import.PLQ,$A246-1,AQ$15-1,1,1)),OFFSET(Import.PLQ,$A246-1,AQ$15-1,1,1)),(1-PLE!$AA$28)*OFFSET(Import.PLQ,$A246-1,AQ$15-1,1,1))))</f>
        <v>0</v>
      </c>
      <c r="AR246" s="144">
        <f ca="1">IF(AR$13="",0,CHOOSE(Detalhamento.OpçãoServiços,OFFSET(Import.PLQ,$A246-1,AR$15-1,1,1),IF($E246&lt;&gt;1,IF(ISNUMBER(INDEX(Import.PLE,Detalhamento!$E246,Detalhamento!AR$15)),IF(INDEX(Import.PLE,Detalhamento!$E246,Detalhamento!AR$15)&lt;=mediçao,OFFSET(Import.PLQ,$A246-1,AR$15-1,1,1),0),0),PLE!$AA$28*OFFSET(Import.PLQ,$A246-1,AR$15-1,1,1)),IF($E246&lt;&gt;1,IF(ISNUMBER(INDEX(Import.PLE,Detalhamento!$E246,Detalhamento!AR$15)),IF(INDEX(Import.PLE,Detalhamento!$E246,Detalhamento!AR$15)&lt;=mediçao,0,OFFSET(Import.PLQ,$A246-1,AR$15-1,1,1)),OFFSET(Import.PLQ,$A246-1,AR$15-1,1,1)),(1-PLE!$AA$28)*OFFSET(Import.PLQ,$A246-1,AR$15-1,1,1))))</f>
        <v>0</v>
      </c>
      <c r="AS246" s="144">
        <f ca="1">IF(AS$13="",0,CHOOSE(Detalhamento.OpçãoServiços,OFFSET(Import.PLQ,$A246-1,AS$15-1,1,1),IF($E246&lt;&gt;1,IF(ISNUMBER(INDEX(Import.PLE,Detalhamento!$E246,Detalhamento!AS$15)),IF(INDEX(Import.PLE,Detalhamento!$E246,Detalhamento!AS$15)&lt;=mediçao,OFFSET(Import.PLQ,$A246-1,AS$15-1,1,1),0),0),PLE!$AA$28*OFFSET(Import.PLQ,$A246-1,AS$15-1,1,1)),IF($E246&lt;&gt;1,IF(ISNUMBER(INDEX(Import.PLE,Detalhamento!$E246,Detalhamento!AS$15)),IF(INDEX(Import.PLE,Detalhamento!$E246,Detalhamento!AS$15)&lt;=mediçao,0,OFFSET(Import.PLQ,$A246-1,AS$15-1,1,1)),OFFSET(Import.PLQ,$A246-1,AS$15-1,1,1)),(1-PLE!$AA$28)*OFFSET(Import.PLQ,$A246-1,AS$15-1,1,1))))</f>
        <v>0</v>
      </c>
      <c r="AT246" s="144">
        <f ca="1">IF(AT$13="",0,CHOOSE(Detalhamento.OpçãoServiços,OFFSET(Import.PLQ,$A246-1,AT$15-1,1,1),IF($E246&lt;&gt;1,IF(ISNUMBER(INDEX(Import.PLE,Detalhamento!$E246,Detalhamento!AT$15)),IF(INDEX(Import.PLE,Detalhamento!$E246,Detalhamento!AT$15)&lt;=mediçao,OFFSET(Import.PLQ,$A246-1,AT$15-1,1,1),0),0),PLE!$AA$28*OFFSET(Import.PLQ,$A246-1,AT$15-1,1,1)),IF($E246&lt;&gt;1,IF(ISNUMBER(INDEX(Import.PLE,Detalhamento!$E246,Detalhamento!AT$15)),IF(INDEX(Import.PLE,Detalhamento!$E246,Detalhamento!AT$15)&lt;=mediçao,0,OFFSET(Import.PLQ,$A246-1,AT$15-1,1,1)),OFFSET(Import.PLQ,$A246-1,AT$15-1,1,1)),(1-PLE!$AA$28)*OFFSET(Import.PLQ,$A246-1,AT$15-1,1,1))))</f>
        <v>0</v>
      </c>
      <c r="AU246" s="144">
        <f ca="1">IF(AU$13="",0,CHOOSE(Detalhamento.OpçãoServiços,OFFSET(Import.PLQ,$A246-1,AU$15-1,1,1),IF($E246&lt;&gt;1,IF(ISNUMBER(INDEX(Import.PLE,Detalhamento!$E246,Detalhamento!AU$15)),IF(INDEX(Import.PLE,Detalhamento!$E246,Detalhamento!AU$15)&lt;=mediçao,OFFSET(Import.PLQ,$A246-1,AU$15-1,1,1),0),0),PLE!$AA$28*OFFSET(Import.PLQ,$A246-1,AU$15-1,1,1)),IF($E246&lt;&gt;1,IF(ISNUMBER(INDEX(Import.PLE,Detalhamento!$E246,Detalhamento!AU$15)),IF(INDEX(Import.PLE,Detalhamento!$E246,Detalhamento!AU$15)&lt;=mediçao,0,OFFSET(Import.PLQ,$A246-1,AU$15-1,1,1)),OFFSET(Import.PLQ,$A246-1,AU$15-1,1,1)),(1-PLE!$AA$28)*OFFSET(Import.PLQ,$A246-1,AU$15-1,1,1))))</f>
        <v>0</v>
      </c>
      <c r="AV246" s="144">
        <f ca="1">IF(AV$13="",0,CHOOSE(Detalhamento.OpçãoServiços,OFFSET(Import.PLQ,$A246-1,AV$15-1,1,1),IF($E246&lt;&gt;1,IF(ISNUMBER(INDEX(Import.PLE,Detalhamento!$E246,Detalhamento!AV$15)),IF(INDEX(Import.PLE,Detalhamento!$E246,Detalhamento!AV$15)&lt;=mediçao,OFFSET(Import.PLQ,$A246-1,AV$15-1,1,1),0),0),PLE!$AA$28*OFFSET(Import.PLQ,$A246-1,AV$15-1,1,1)),IF($E246&lt;&gt;1,IF(ISNUMBER(INDEX(Import.PLE,Detalhamento!$E246,Detalhamento!AV$15)),IF(INDEX(Import.PLE,Detalhamento!$E246,Detalhamento!AV$15)&lt;=mediçao,0,OFFSET(Import.PLQ,$A246-1,AV$15-1,1,1)),OFFSET(Import.PLQ,$A246-1,AV$15-1,1,1)),(1-PLE!$AA$28)*OFFSET(Import.PLQ,$A246-1,AV$15-1,1,1))))</f>
        <v>0</v>
      </c>
      <c r="AW246" s="144">
        <f ca="1">IF(AW$13="",0,CHOOSE(Detalhamento.OpçãoServiços,OFFSET(Import.PLQ,$A246-1,AW$15-1,1,1),IF($E246&lt;&gt;1,IF(ISNUMBER(INDEX(Import.PLE,Detalhamento!$E246,Detalhamento!AW$15)),IF(INDEX(Import.PLE,Detalhamento!$E246,Detalhamento!AW$15)&lt;=mediçao,OFFSET(Import.PLQ,$A246-1,AW$15-1,1,1),0),0),PLE!$AA$28*OFFSET(Import.PLQ,$A246-1,AW$15-1,1,1)),IF($E246&lt;&gt;1,IF(ISNUMBER(INDEX(Import.PLE,Detalhamento!$E246,Detalhamento!AW$15)),IF(INDEX(Import.PLE,Detalhamento!$E246,Detalhamento!AW$15)&lt;=mediçao,0,OFFSET(Import.PLQ,$A246-1,AW$15-1,1,1)),OFFSET(Import.PLQ,$A246-1,AW$15-1,1,1)),(1-PLE!$AA$28)*OFFSET(Import.PLQ,$A246-1,AW$15-1,1,1))))</f>
        <v>0</v>
      </c>
      <c r="AX246" s="144">
        <f ca="1">IF(AX$13="",0,CHOOSE(Detalhamento.OpçãoServiços,OFFSET(Import.PLQ,$A246-1,AX$15-1,1,1),IF($E246&lt;&gt;1,IF(ISNUMBER(INDEX(Import.PLE,Detalhamento!$E246,Detalhamento!AX$15)),IF(INDEX(Import.PLE,Detalhamento!$E246,Detalhamento!AX$15)&lt;=mediçao,OFFSET(Import.PLQ,$A246-1,AX$15-1,1,1),0),0),PLE!$AA$28*OFFSET(Import.PLQ,$A246-1,AX$15-1,1,1)),IF($E246&lt;&gt;1,IF(ISNUMBER(INDEX(Import.PLE,Detalhamento!$E246,Detalhamento!AX$15)),IF(INDEX(Import.PLE,Detalhamento!$E246,Detalhamento!AX$15)&lt;=mediçao,0,OFFSET(Import.PLQ,$A246-1,AX$15-1,1,1)),OFFSET(Import.PLQ,$A246-1,AX$15-1,1,1)),(1-PLE!$AA$28)*OFFSET(Import.PLQ,$A246-1,AX$15-1,1,1))))</f>
        <v>0</v>
      </c>
      <c r="AY246" s="144">
        <f ca="1">IF(AY$13="",0,CHOOSE(Detalhamento.OpçãoServiços,OFFSET(Import.PLQ,$A246-1,AY$15-1,1,1),IF($E246&lt;&gt;1,IF(ISNUMBER(INDEX(Import.PLE,Detalhamento!$E246,Detalhamento!AY$15)),IF(INDEX(Import.PLE,Detalhamento!$E246,Detalhamento!AY$15)&lt;=mediçao,OFFSET(Import.PLQ,$A246-1,AY$15-1,1,1),0),0),PLE!$AA$28*OFFSET(Import.PLQ,$A246-1,AY$15-1,1,1)),IF($E246&lt;&gt;1,IF(ISNUMBER(INDEX(Import.PLE,Detalhamento!$E246,Detalhamento!AY$15)),IF(INDEX(Import.PLE,Detalhamento!$E246,Detalhamento!AY$15)&lt;=mediçao,0,OFFSET(Import.PLQ,$A246-1,AY$15-1,1,1)),OFFSET(Import.PLQ,$A246-1,AY$15-1,1,1)),(1-PLE!$AA$28)*OFFSET(Import.PLQ,$A246-1,AY$15-1,1,1))))</f>
        <v>0</v>
      </c>
      <c r="AZ246" s="144">
        <f ca="1">IF(AZ$13="",0,CHOOSE(Detalhamento.OpçãoServiços,OFFSET(Import.PLQ,$A246-1,AZ$15-1,1,1),IF($E246&lt;&gt;1,IF(ISNUMBER(INDEX(Import.PLE,Detalhamento!$E246,Detalhamento!AZ$15)),IF(INDEX(Import.PLE,Detalhamento!$E246,Detalhamento!AZ$15)&lt;=mediçao,OFFSET(Import.PLQ,$A246-1,AZ$15-1,1,1),0),0),PLE!$AA$28*OFFSET(Import.PLQ,$A246-1,AZ$15-1,1,1)),IF($E246&lt;&gt;1,IF(ISNUMBER(INDEX(Import.PLE,Detalhamento!$E246,Detalhamento!AZ$15)),IF(INDEX(Import.PLE,Detalhamento!$E246,Detalhamento!AZ$15)&lt;=mediçao,0,OFFSET(Import.PLQ,$A246-1,AZ$15-1,1,1)),OFFSET(Import.PLQ,$A246-1,AZ$15-1,1,1)),(1-PLE!$AA$28)*OFFSET(Import.PLQ,$A246-1,AZ$15-1,1,1))))</f>
        <v>0</v>
      </c>
      <c r="BA246" s="144">
        <f ca="1">IF(BA$13="",0,CHOOSE(Detalhamento.OpçãoServiços,OFFSET(Import.PLQ,$A246-1,BA$15-1,1,1),IF($E246&lt;&gt;1,IF(ISNUMBER(INDEX(Import.PLE,Detalhamento!$E246,Detalhamento!BA$15)),IF(INDEX(Import.PLE,Detalhamento!$E246,Detalhamento!BA$15)&lt;=mediçao,OFFSET(Import.PLQ,$A246-1,BA$15-1,1,1),0),0),PLE!$AA$28*OFFSET(Import.PLQ,$A246-1,BA$15-1,1,1)),IF($E246&lt;&gt;1,IF(ISNUMBER(INDEX(Import.PLE,Detalhamento!$E246,Detalhamento!BA$15)),IF(INDEX(Import.PLE,Detalhamento!$E246,Detalhamento!BA$15)&lt;=mediçao,0,OFFSET(Import.PLQ,$A246-1,BA$15-1,1,1)),OFFSET(Import.PLQ,$A246-1,BA$15-1,1,1)),(1-PLE!$AA$28)*OFFSET(Import.PLQ,$A246-1,BA$15-1,1,1))))</f>
        <v>0</v>
      </c>
      <c r="BB246" s="144">
        <f ca="1">IF(BB$13="",0,CHOOSE(Detalhamento.OpçãoServiços,OFFSET(Import.PLQ,$A246-1,BB$15-1,1,1),IF($E246&lt;&gt;1,IF(ISNUMBER(INDEX(Import.PLE,Detalhamento!$E246,Detalhamento!BB$15)),IF(INDEX(Import.PLE,Detalhamento!$E246,Detalhamento!BB$15)&lt;=mediçao,OFFSET(Import.PLQ,$A246-1,BB$15-1,1,1),0),0),PLE!$AA$28*OFFSET(Import.PLQ,$A246-1,BB$15-1,1,1)),IF($E246&lt;&gt;1,IF(ISNUMBER(INDEX(Import.PLE,Detalhamento!$E246,Detalhamento!BB$15)),IF(INDEX(Import.PLE,Detalhamento!$E246,Detalhamento!BB$15)&lt;=mediçao,0,OFFSET(Import.PLQ,$A246-1,BB$15-1,1,1)),OFFSET(Import.PLQ,$A246-1,BB$15-1,1,1)),(1-PLE!$AA$28)*OFFSET(Import.PLQ,$A246-1,BB$15-1,1,1))))</f>
        <v>0</v>
      </c>
      <c r="BC246" s="144">
        <f ca="1">IF(BC$13="",0,CHOOSE(Detalhamento.OpçãoServiços,OFFSET(Import.PLQ,$A246-1,BC$15-1,1,1),IF($E246&lt;&gt;1,IF(ISNUMBER(INDEX(Import.PLE,Detalhamento!$E246,Detalhamento!BC$15)),IF(INDEX(Import.PLE,Detalhamento!$E246,Detalhamento!BC$15)&lt;=mediçao,OFFSET(Import.PLQ,$A246-1,BC$15-1,1,1),0),0),PLE!$AA$28*OFFSET(Import.PLQ,$A246-1,BC$15-1,1,1)),IF($E246&lt;&gt;1,IF(ISNUMBER(INDEX(Import.PLE,Detalhamento!$E246,Detalhamento!BC$15)),IF(INDEX(Import.PLE,Detalhamento!$E246,Detalhamento!BC$15)&lt;=mediçao,0,OFFSET(Import.PLQ,$A246-1,BC$15-1,1,1)),OFFSET(Import.PLQ,$A246-1,BC$15-1,1,1)),(1-PLE!$AA$28)*OFFSET(Import.PLQ,$A246-1,BC$15-1,1,1))))</f>
        <v>0</v>
      </c>
      <c r="BD246" s="144">
        <f ca="1">IF(BD$13="",0,CHOOSE(Detalhamento.OpçãoServiços,OFFSET(Import.PLQ,$A246-1,BD$15-1,1,1),IF($E246&lt;&gt;1,IF(ISNUMBER(INDEX(Import.PLE,Detalhamento!$E246,Detalhamento!BD$15)),IF(INDEX(Import.PLE,Detalhamento!$E246,Detalhamento!BD$15)&lt;=mediçao,OFFSET(Import.PLQ,$A246-1,BD$15-1,1,1),0),0),PLE!$AA$28*OFFSET(Import.PLQ,$A246-1,BD$15-1,1,1)),IF($E246&lt;&gt;1,IF(ISNUMBER(INDEX(Import.PLE,Detalhamento!$E246,Detalhamento!BD$15)),IF(INDEX(Import.PLE,Detalhamento!$E246,Detalhamento!BD$15)&lt;=mediçao,0,OFFSET(Import.PLQ,$A246-1,BD$15-1,1,1)),OFFSET(Import.PLQ,$A246-1,BD$15-1,1,1)),(1-PLE!$AA$28)*OFFSET(Import.PLQ,$A246-1,BD$15-1,1,1))))</f>
        <v>0</v>
      </c>
      <c r="BE246" s="144">
        <f ca="1">IF(BE$13="",0,CHOOSE(Detalhamento.OpçãoServiços,OFFSET(Import.PLQ,$A246-1,BE$15-1,1,1),IF($E246&lt;&gt;1,IF(ISNUMBER(INDEX(Import.PLE,Detalhamento!$E246,Detalhamento!BE$15)),IF(INDEX(Import.PLE,Detalhamento!$E246,Detalhamento!BE$15)&lt;=mediçao,OFFSET(Import.PLQ,$A246-1,BE$15-1,1,1),0),0),PLE!$AA$28*OFFSET(Import.PLQ,$A246-1,BE$15-1,1,1)),IF($E246&lt;&gt;1,IF(ISNUMBER(INDEX(Import.PLE,Detalhamento!$E246,Detalhamento!BE$15)),IF(INDEX(Import.PLE,Detalhamento!$E246,Detalhamento!BE$15)&lt;=mediçao,0,OFFSET(Import.PLQ,$A246-1,BE$15-1,1,1)),OFFSET(Import.PLQ,$A246-1,BE$15-1,1,1)),(1-PLE!$AA$28)*OFFSET(Import.PLQ,$A246-1,BE$15-1,1,1))))</f>
        <v>0</v>
      </c>
      <c r="BF246" s="144">
        <f ca="1">IF(BF$13="",0,CHOOSE(Detalhamento.OpçãoServiços,OFFSET(Import.PLQ,$A246-1,BF$15-1,1,1),IF($E246&lt;&gt;1,IF(ISNUMBER(INDEX(Import.PLE,Detalhamento!$E246,Detalhamento!BF$15)),IF(INDEX(Import.PLE,Detalhamento!$E246,Detalhamento!BF$15)&lt;=mediçao,OFFSET(Import.PLQ,$A246-1,BF$15-1,1,1),0),0),PLE!$AA$28*OFFSET(Import.PLQ,$A246-1,BF$15-1,1,1)),IF($E246&lt;&gt;1,IF(ISNUMBER(INDEX(Import.PLE,Detalhamento!$E246,Detalhamento!BF$15)),IF(INDEX(Import.PLE,Detalhamento!$E246,Detalhamento!BF$15)&lt;=mediçao,0,OFFSET(Import.PLQ,$A246-1,BF$15-1,1,1)),OFFSET(Import.PLQ,$A246-1,BF$15-1,1,1)),(1-PLE!$AA$28)*OFFSET(Import.PLQ,$A246-1,BF$15-1,1,1))))</f>
        <v>0</v>
      </c>
      <c r="BG246" s="144">
        <f ca="1">IF(BG$13="",0,CHOOSE(Detalhamento.OpçãoServiços,OFFSET(Import.PLQ,$A246-1,BG$15-1,1,1),IF($E246&lt;&gt;1,IF(ISNUMBER(INDEX(Import.PLE,Detalhamento!$E246,Detalhamento!BG$15)),IF(INDEX(Import.PLE,Detalhamento!$E246,Detalhamento!BG$15)&lt;=mediçao,OFFSET(Import.PLQ,$A246-1,BG$15-1,1,1),0),0),PLE!$AA$28*OFFSET(Import.PLQ,$A246-1,BG$15-1,1,1)),IF($E246&lt;&gt;1,IF(ISNUMBER(INDEX(Import.PLE,Detalhamento!$E246,Detalhamento!BG$15)),IF(INDEX(Import.PLE,Detalhamento!$E246,Detalhamento!BG$15)&lt;=mediçao,0,OFFSET(Import.PLQ,$A246-1,BG$15-1,1,1)),OFFSET(Import.PLQ,$A246-1,BG$15-1,1,1)),(1-PLE!$AA$28)*OFFSET(Import.PLQ,$A246-1,BG$15-1,1,1))))</f>
        <v>0</v>
      </c>
      <c r="BH246" s="144">
        <f ca="1">IF(BH$13="",0,CHOOSE(Detalhamento.OpçãoServiços,OFFSET(Import.PLQ,$A246-1,BH$15-1,1,1),IF($E246&lt;&gt;1,IF(ISNUMBER(INDEX(Import.PLE,Detalhamento!$E246,Detalhamento!BH$15)),IF(INDEX(Import.PLE,Detalhamento!$E246,Detalhamento!BH$15)&lt;=mediçao,OFFSET(Import.PLQ,$A246-1,BH$15-1,1,1),0),0),PLE!$AA$28*OFFSET(Import.PLQ,$A246-1,BH$15-1,1,1)),IF($E246&lt;&gt;1,IF(ISNUMBER(INDEX(Import.PLE,Detalhamento!$E246,Detalhamento!BH$15)),IF(INDEX(Import.PLE,Detalhamento!$E246,Detalhamento!BH$15)&lt;=mediçao,0,OFFSET(Import.PLQ,$A246-1,BH$15-1,1,1)),OFFSET(Import.PLQ,$A246-1,BH$15-1,1,1)),(1-PLE!$AA$28)*OFFSET(Import.PLQ,$A246-1,BH$15-1,1,1))))</f>
        <v>0</v>
      </c>
      <c r="BI246" s="144">
        <f ca="1">IF(BI$13="",0,CHOOSE(Detalhamento.OpçãoServiços,OFFSET(Import.PLQ,$A246-1,BI$15-1,1,1),IF($E246&lt;&gt;1,IF(ISNUMBER(INDEX(Import.PLE,Detalhamento!$E246,Detalhamento!BI$15)),IF(INDEX(Import.PLE,Detalhamento!$E246,Detalhamento!BI$15)&lt;=mediçao,OFFSET(Import.PLQ,$A246-1,BI$15-1,1,1),0),0),PLE!$AA$28*OFFSET(Import.PLQ,$A246-1,BI$15-1,1,1)),IF($E246&lt;&gt;1,IF(ISNUMBER(INDEX(Import.PLE,Detalhamento!$E246,Detalhamento!BI$15)),IF(INDEX(Import.PLE,Detalhamento!$E246,Detalhamento!BI$15)&lt;=mediçao,0,OFFSET(Import.PLQ,$A246-1,BI$15-1,1,1)),OFFSET(Import.PLQ,$A246-1,BI$15-1,1,1)),(1-PLE!$AA$28)*OFFSET(Import.PLQ,$A246-1,BI$15-1,1,1))))</f>
        <v>0</v>
      </c>
    </row>
    <row r="247" spans="1:61" ht="30" x14ac:dyDescent="0.2">
      <c r="A247" s="155">
        <v>200</v>
      </c>
      <c r="B247" s="21" t="str">
        <f t="shared" ca="1" si="33"/>
        <v>Serviço</v>
      </c>
      <c r="E247" s="153">
        <f t="shared" ca="1" si="34"/>
        <v>27</v>
      </c>
      <c r="F247" s="154">
        <f t="shared" ca="1" si="35"/>
        <v>270200</v>
      </c>
      <c r="G247" s="154" t="str">
        <f t="shared" ca="1" si="39"/>
        <v>2.9.1.16</v>
      </c>
      <c r="H247" s="182" t="str">
        <f t="shared" ca="1" si="39"/>
        <v>LUVA SOLDÁVEL E COM ROSCA, PVC, SOLDÁVEL, DN 25MM X 3/4, INSTALADO EM RAMAL OU SUB-RAMAL DE ÁGUA - FORNECIMENTO E INSTALAÇÃO. AF_12/2014</v>
      </c>
      <c r="I247" s="37" t="str">
        <f t="shared" ca="1" si="36"/>
        <v>UN</v>
      </c>
      <c r="J247" s="144">
        <f t="shared" ca="1" si="37"/>
        <v>6</v>
      </c>
      <c r="K247" s="67"/>
      <c r="L247" s="144">
        <f ca="1">IF(L$13="",0,CHOOSE(Detalhamento.OpçãoServiços,OFFSET(Import.PLQ,$A247-1,L$15-1,1,1),IF($E247&lt;&gt;1,IF(ISNUMBER(INDEX(Import.PLE,Detalhamento!$E247,Detalhamento!L$15)),IF(INDEX(Import.PLE,Detalhamento!$E247,Detalhamento!L$15)&lt;=mediçao,OFFSET(Import.PLQ,$A247-1,L$15-1,1,1),0),0),PLE!$AA$28*OFFSET(Import.PLQ,$A247-1,L$15-1,1,1)),IF($E247&lt;&gt;1,IF(ISNUMBER(INDEX(Import.PLE,Detalhamento!$E247,Detalhamento!L$15)),IF(INDEX(Import.PLE,Detalhamento!$E247,Detalhamento!L$15)&lt;=mediçao,0,OFFSET(Import.PLQ,$A247-1,L$15-1,1,1)),OFFSET(Import.PLQ,$A247-1,L$15-1,1,1)),(1-PLE!$AA$28)*OFFSET(Import.PLQ,$A247-1,L$15-1,1,1))))</f>
        <v>6</v>
      </c>
      <c r="M247" s="144">
        <f ca="1">IF(M$13="",0,CHOOSE(Detalhamento.OpçãoServiços,OFFSET(Import.PLQ,$A247-1,M$15-1,1,1),IF($E247&lt;&gt;1,IF(ISNUMBER(INDEX(Import.PLE,Detalhamento!$E247,Detalhamento!M$15)),IF(INDEX(Import.PLE,Detalhamento!$E247,Detalhamento!M$15)&lt;=mediçao,OFFSET(Import.PLQ,$A247-1,M$15-1,1,1),0),0),PLE!$AA$28*OFFSET(Import.PLQ,$A247-1,M$15-1,1,1)),IF($E247&lt;&gt;1,IF(ISNUMBER(INDEX(Import.PLE,Detalhamento!$E247,Detalhamento!M$15)),IF(INDEX(Import.PLE,Detalhamento!$E247,Detalhamento!M$15)&lt;=mediçao,0,OFFSET(Import.PLQ,$A247-1,M$15-1,1,1)),OFFSET(Import.PLQ,$A247-1,M$15-1,1,1)),(1-PLE!$AA$28)*OFFSET(Import.PLQ,$A247-1,M$15-1,1,1))))</f>
        <v>0</v>
      </c>
      <c r="N247" s="144">
        <f ca="1">IF(N$13="",0,CHOOSE(Detalhamento.OpçãoServiços,OFFSET(Import.PLQ,$A247-1,N$15-1,1,1),IF($E247&lt;&gt;1,IF(ISNUMBER(INDEX(Import.PLE,Detalhamento!$E247,Detalhamento!N$15)),IF(INDEX(Import.PLE,Detalhamento!$E247,Detalhamento!N$15)&lt;=mediçao,OFFSET(Import.PLQ,$A247-1,N$15-1,1,1),0),0),PLE!$AA$28*OFFSET(Import.PLQ,$A247-1,N$15-1,1,1)),IF($E247&lt;&gt;1,IF(ISNUMBER(INDEX(Import.PLE,Detalhamento!$E247,Detalhamento!N$15)),IF(INDEX(Import.PLE,Detalhamento!$E247,Detalhamento!N$15)&lt;=mediçao,0,OFFSET(Import.PLQ,$A247-1,N$15-1,1,1)),OFFSET(Import.PLQ,$A247-1,N$15-1,1,1)),(1-PLE!$AA$28)*OFFSET(Import.PLQ,$A247-1,N$15-1,1,1))))</f>
        <v>0</v>
      </c>
      <c r="O247" s="144">
        <f ca="1">IF(O$13="",0,CHOOSE(Detalhamento.OpçãoServiços,OFFSET(Import.PLQ,$A247-1,O$15-1,1,1),IF($E247&lt;&gt;1,IF(ISNUMBER(INDEX(Import.PLE,Detalhamento!$E247,Detalhamento!O$15)),IF(INDEX(Import.PLE,Detalhamento!$E247,Detalhamento!O$15)&lt;=mediçao,OFFSET(Import.PLQ,$A247-1,O$15-1,1,1),0),0),PLE!$AA$28*OFFSET(Import.PLQ,$A247-1,O$15-1,1,1)),IF($E247&lt;&gt;1,IF(ISNUMBER(INDEX(Import.PLE,Detalhamento!$E247,Detalhamento!O$15)),IF(INDEX(Import.PLE,Detalhamento!$E247,Detalhamento!O$15)&lt;=mediçao,0,OFFSET(Import.PLQ,$A247-1,O$15-1,1,1)),OFFSET(Import.PLQ,$A247-1,O$15-1,1,1)),(1-PLE!$AA$28)*OFFSET(Import.PLQ,$A247-1,O$15-1,1,1))))</f>
        <v>0</v>
      </c>
      <c r="P247" s="144">
        <f ca="1">IF(P$13="",0,CHOOSE(Detalhamento.OpçãoServiços,OFFSET(Import.PLQ,$A247-1,P$15-1,1,1),IF($E247&lt;&gt;1,IF(ISNUMBER(INDEX(Import.PLE,Detalhamento!$E247,Detalhamento!P$15)),IF(INDEX(Import.PLE,Detalhamento!$E247,Detalhamento!P$15)&lt;=mediçao,OFFSET(Import.PLQ,$A247-1,P$15-1,1,1),0),0),PLE!$AA$28*OFFSET(Import.PLQ,$A247-1,P$15-1,1,1)),IF($E247&lt;&gt;1,IF(ISNUMBER(INDEX(Import.PLE,Detalhamento!$E247,Detalhamento!P$15)),IF(INDEX(Import.PLE,Detalhamento!$E247,Detalhamento!P$15)&lt;=mediçao,0,OFFSET(Import.PLQ,$A247-1,P$15-1,1,1)),OFFSET(Import.PLQ,$A247-1,P$15-1,1,1)),(1-PLE!$AA$28)*OFFSET(Import.PLQ,$A247-1,P$15-1,1,1))))</f>
        <v>0</v>
      </c>
      <c r="Q247" s="144">
        <f ca="1">IF(Q$13="",0,CHOOSE(Detalhamento.OpçãoServiços,OFFSET(Import.PLQ,$A247-1,Q$15-1,1,1),IF($E247&lt;&gt;1,IF(ISNUMBER(INDEX(Import.PLE,Detalhamento!$E247,Detalhamento!Q$15)),IF(INDEX(Import.PLE,Detalhamento!$E247,Detalhamento!Q$15)&lt;=mediçao,OFFSET(Import.PLQ,$A247-1,Q$15-1,1,1),0),0),PLE!$AA$28*OFFSET(Import.PLQ,$A247-1,Q$15-1,1,1)),IF($E247&lt;&gt;1,IF(ISNUMBER(INDEX(Import.PLE,Detalhamento!$E247,Detalhamento!Q$15)),IF(INDEX(Import.PLE,Detalhamento!$E247,Detalhamento!Q$15)&lt;=mediçao,0,OFFSET(Import.PLQ,$A247-1,Q$15-1,1,1)),OFFSET(Import.PLQ,$A247-1,Q$15-1,1,1)),(1-PLE!$AA$28)*OFFSET(Import.PLQ,$A247-1,Q$15-1,1,1))))</f>
        <v>0</v>
      </c>
      <c r="R247" s="144">
        <f ca="1">IF(R$13="",0,CHOOSE(Detalhamento.OpçãoServiços,OFFSET(Import.PLQ,$A247-1,R$15-1,1,1),IF($E247&lt;&gt;1,IF(ISNUMBER(INDEX(Import.PLE,Detalhamento!$E247,Detalhamento!R$15)),IF(INDEX(Import.PLE,Detalhamento!$E247,Detalhamento!R$15)&lt;=mediçao,OFFSET(Import.PLQ,$A247-1,R$15-1,1,1),0),0),PLE!$AA$28*OFFSET(Import.PLQ,$A247-1,R$15-1,1,1)),IF($E247&lt;&gt;1,IF(ISNUMBER(INDEX(Import.PLE,Detalhamento!$E247,Detalhamento!R$15)),IF(INDEX(Import.PLE,Detalhamento!$E247,Detalhamento!R$15)&lt;=mediçao,0,OFFSET(Import.PLQ,$A247-1,R$15-1,1,1)),OFFSET(Import.PLQ,$A247-1,R$15-1,1,1)),(1-PLE!$AA$28)*OFFSET(Import.PLQ,$A247-1,R$15-1,1,1))))</f>
        <v>0</v>
      </c>
      <c r="S247" s="144">
        <f ca="1">IF(S$13="",0,CHOOSE(Detalhamento.OpçãoServiços,OFFSET(Import.PLQ,$A247-1,S$15-1,1,1),IF($E247&lt;&gt;1,IF(ISNUMBER(INDEX(Import.PLE,Detalhamento!$E247,Detalhamento!S$15)),IF(INDEX(Import.PLE,Detalhamento!$E247,Detalhamento!S$15)&lt;=mediçao,OFFSET(Import.PLQ,$A247-1,S$15-1,1,1),0),0),PLE!$AA$28*OFFSET(Import.PLQ,$A247-1,S$15-1,1,1)),IF($E247&lt;&gt;1,IF(ISNUMBER(INDEX(Import.PLE,Detalhamento!$E247,Detalhamento!S$15)),IF(INDEX(Import.PLE,Detalhamento!$E247,Detalhamento!S$15)&lt;=mediçao,0,OFFSET(Import.PLQ,$A247-1,S$15-1,1,1)),OFFSET(Import.PLQ,$A247-1,S$15-1,1,1)),(1-PLE!$AA$28)*OFFSET(Import.PLQ,$A247-1,S$15-1,1,1))))</f>
        <v>0</v>
      </c>
      <c r="T247" s="144">
        <f ca="1">IF(T$13="",0,CHOOSE(Detalhamento.OpçãoServiços,OFFSET(Import.PLQ,$A247-1,T$15-1,1,1),IF($E247&lt;&gt;1,IF(ISNUMBER(INDEX(Import.PLE,Detalhamento!$E247,Detalhamento!T$15)),IF(INDEX(Import.PLE,Detalhamento!$E247,Detalhamento!T$15)&lt;=mediçao,OFFSET(Import.PLQ,$A247-1,T$15-1,1,1),0),0),PLE!$AA$28*OFFSET(Import.PLQ,$A247-1,T$15-1,1,1)),IF($E247&lt;&gt;1,IF(ISNUMBER(INDEX(Import.PLE,Detalhamento!$E247,Detalhamento!T$15)),IF(INDEX(Import.PLE,Detalhamento!$E247,Detalhamento!T$15)&lt;=mediçao,0,OFFSET(Import.PLQ,$A247-1,T$15-1,1,1)),OFFSET(Import.PLQ,$A247-1,T$15-1,1,1)),(1-PLE!$AA$28)*OFFSET(Import.PLQ,$A247-1,T$15-1,1,1))))</f>
        <v>0</v>
      </c>
      <c r="U247" s="144">
        <f ca="1">IF(U$13="",0,CHOOSE(Detalhamento.OpçãoServiços,OFFSET(Import.PLQ,$A247-1,U$15-1,1,1),IF($E247&lt;&gt;1,IF(ISNUMBER(INDEX(Import.PLE,Detalhamento!$E247,Detalhamento!U$15)),IF(INDEX(Import.PLE,Detalhamento!$E247,Detalhamento!U$15)&lt;=mediçao,OFFSET(Import.PLQ,$A247-1,U$15-1,1,1),0),0),PLE!$AA$28*OFFSET(Import.PLQ,$A247-1,U$15-1,1,1)),IF($E247&lt;&gt;1,IF(ISNUMBER(INDEX(Import.PLE,Detalhamento!$E247,Detalhamento!U$15)),IF(INDEX(Import.PLE,Detalhamento!$E247,Detalhamento!U$15)&lt;=mediçao,0,OFFSET(Import.PLQ,$A247-1,U$15-1,1,1)),OFFSET(Import.PLQ,$A247-1,U$15-1,1,1)),(1-PLE!$AA$28)*OFFSET(Import.PLQ,$A247-1,U$15-1,1,1))))</f>
        <v>0</v>
      </c>
      <c r="V247" s="144">
        <f ca="1">IF(V$13="",0,CHOOSE(Detalhamento.OpçãoServiços,OFFSET(Import.PLQ,$A247-1,V$15-1,1,1),IF($E247&lt;&gt;1,IF(ISNUMBER(INDEX(Import.PLE,Detalhamento!$E247,Detalhamento!V$15)),IF(INDEX(Import.PLE,Detalhamento!$E247,Detalhamento!V$15)&lt;=mediçao,OFFSET(Import.PLQ,$A247-1,V$15-1,1,1),0),0),PLE!$AA$28*OFFSET(Import.PLQ,$A247-1,V$15-1,1,1)),IF($E247&lt;&gt;1,IF(ISNUMBER(INDEX(Import.PLE,Detalhamento!$E247,Detalhamento!V$15)),IF(INDEX(Import.PLE,Detalhamento!$E247,Detalhamento!V$15)&lt;=mediçao,0,OFFSET(Import.PLQ,$A247-1,V$15-1,1,1)),OFFSET(Import.PLQ,$A247-1,V$15-1,1,1)),(1-PLE!$AA$28)*OFFSET(Import.PLQ,$A247-1,V$15-1,1,1))))</f>
        <v>0</v>
      </c>
      <c r="W247" s="144">
        <f ca="1">IF(W$13="",0,CHOOSE(Detalhamento.OpçãoServiços,OFFSET(Import.PLQ,$A247-1,W$15-1,1,1),IF($E247&lt;&gt;1,IF(ISNUMBER(INDEX(Import.PLE,Detalhamento!$E247,Detalhamento!W$15)),IF(INDEX(Import.PLE,Detalhamento!$E247,Detalhamento!W$15)&lt;=mediçao,OFFSET(Import.PLQ,$A247-1,W$15-1,1,1),0),0),PLE!$AA$28*OFFSET(Import.PLQ,$A247-1,W$15-1,1,1)),IF($E247&lt;&gt;1,IF(ISNUMBER(INDEX(Import.PLE,Detalhamento!$E247,Detalhamento!W$15)),IF(INDEX(Import.PLE,Detalhamento!$E247,Detalhamento!W$15)&lt;=mediçao,0,OFFSET(Import.PLQ,$A247-1,W$15-1,1,1)),OFFSET(Import.PLQ,$A247-1,W$15-1,1,1)),(1-PLE!$AA$28)*OFFSET(Import.PLQ,$A247-1,W$15-1,1,1))))</f>
        <v>0</v>
      </c>
      <c r="X247" s="144">
        <f ca="1">IF(X$13="",0,CHOOSE(Detalhamento.OpçãoServiços,OFFSET(Import.PLQ,$A247-1,X$15-1,1,1),IF($E247&lt;&gt;1,IF(ISNUMBER(INDEX(Import.PLE,Detalhamento!$E247,Detalhamento!X$15)),IF(INDEX(Import.PLE,Detalhamento!$E247,Detalhamento!X$15)&lt;=mediçao,OFFSET(Import.PLQ,$A247-1,X$15-1,1,1),0),0),PLE!$AA$28*OFFSET(Import.PLQ,$A247-1,X$15-1,1,1)),IF($E247&lt;&gt;1,IF(ISNUMBER(INDEX(Import.PLE,Detalhamento!$E247,Detalhamento!X$15)),IF(INDEX(Import.PLE,Detalhamento!$E247,Detalhamento!X$15)&lt;=mediçao,0,OFFSET(Import.PLQ,$A247-1,X$15-1,1,1)),OFFSET(Import.PLQ,$A247-1,X$15-1,1,1)),(1-PLE!$AA$28)*OFFSET(Import.PLQ,$A247-1,X$15-1,1,1))))</f>
        <v>0</v>
      </c>
      <c r="Y247" s="144">
        <f ca="1">IF(Y$13="",0,CHOOSE(Detalhamento.OpçãoServiços,OFFSET(Import.PLQ,$A247-1,Y$15-1,1,1),IF($E247&lt;&gt;1,IF(ISNUMBER(INDEX(Import.PLE,Detalhamento!$E247,Detalhamento!Y$15)),IF(INDEX(Import.PLE,Detalhamento!$E247,Detalhamento!Y$15)&lt;=mediçao,OFFSET(Import.PLQ,$A247-1,Y$15-1,1,1),0),0),PLE!$AA$28*OFFSET(Import.PLQ,$A247-1,Y$15-1,1,1)),IF($E247&lt;&gt;1,IF(ISNUMBER(INDEX(Import.PLE,Detalhamento!$E247,Detalhamento!Y$15)),IF(INDEX(Import.PLE,Detalhamento!$E247,Detalhamento!Y$15)&lt;=mediçao,0,OFFSET(Import.PLQ,$A247-1,Y$15-1,1,1)),OFFSET(Import.PLQ,$A247-1,Y$15-1,1,1)),(1-PLE!$AA$28)*OFFSET(Import.PLQ,$A247-1,Y$15-1,1,1))))</f>
        <v>0</v>
      </c>
      <c r="Z247" s="144">
        <f ca="1">IF(Z$13="",0,CHOOSE(Detalhamento.OpçãoServiços,OFFSET(Import.PLQ,$A247-1,Z$15-1,1,1),IF($E247&lt;&gt;1,IF(ISNUMBER(INDEX(Import.PLE,Detalhamento!$E247,Detalhamento!Z$15)),IF(INDEX(Import.PLE,Detalhamento!$E247,Detalhamento!Z$15)&lt;=mediçao,OFFSET(Import.PLQ,$A247-1,Z$15-1,1,1),0),0),PLE!$AA$28*OFFSET(Import.PLQ,$A247-1,Z$15-1,1,1)),IF($E247&lt;&gt;1,IF(ISNUMBER(INDEX(Import.PLE,Detalhamento!$E247,Detalhamento!Z$15)),IF(INDEX(Import.PLE,Detalhamento!$E247,Detalhamento!Z$15)&lt;=mediçao,0,OFFSET(Import.PLQ,$A247-1,Z$15-1,1,1)),OFFSET(Import.PLQ,$A247-1,Z$15-1,1,1)),(1-PLE!$AA$28)*OFFSET(Import.PLQ,$A247-1,Z$15-1,1,1))))</f>
        <v>0</v>
      </c>
      <c r="AA247" s="144">
        <f ca="1">IF(AA$13="",0,CHOOSE(Detalhamento.OpçãoServiços,OFFSET(Import.PLQ,$A247-1,AA$15-1,1,1),IF($E247&lt;&gt;1,IF(ISNUMBER(INDEX(Import.PLE,Detalhamento!$E247,Detalhamento!AA$15)),IF(INDEX(Import.PLE,Detalhamento!$E247,Detalhamento!AA$15)&lt;=mediçao,OFFSET(Import.PLQ,$A247-1,AA$15-1,1,1),0),0),PLE!$AA$28*OFFSET(Import.PLQ,$A247-1,AA$15-1,1,1)),IF($E247&lt;&gt;1,IF(ISNUMBER(INDEX(Import.PLE,Detalhamento!$E247,Detalhamento!AA$15)),IF(INDEX(Import.PLE,Detalhamento!$E247,Detalhamento!AA$15)&lt;=mediçao,0,OFFSET(Import.PLQ,$A247-1,AA$15-1,1,1)),OFFSET(Import.PLQ,$A247-1,AA$15-1,1,1)),(1-PLE!$AA$28)*OFFSET(Import.PLQ,$A247-1,AA$15-1,1,1))))</f>
        <v>0</v>
      </c>
      <c r="AB247" s="144">
        <f ca="1">IF(AB$13="",0,CHOOSE(Detalhamento.OpçãoServiços,OFFSET(Import.PLQ,$A247-1,AB$15-1,1,1),IF($E247&lt;&gt;1,IF(ISNUMBER(INDEX(Import.PLE,Detalhamento!$E247,Detalhamento!AB$15)),IF(INDEX(Import.PLE,Detalhamento!$E247,Detalhamento!AB$15)&lt;=mediçao,OFFSET(Import.PLQ,$A247-1,AB$15-1,1,1),0),0),PLE!$AA$28*OFFSET(Import.PLQ,$A247-1,AB$15-1,1,1)),IF($E247&lt;&gt;1,IF(ISNUMBER(INDEX(Import.PLE,Detalhamento!$E247,Detalhamento!AB$15)),IF(INDEX(Import.PLE,Detalhamento!$E247,Detalhamento!AB$15)&lt;=mediçao,0,OFFSET(Import.PLQ,$A247-1,AB$15-1,1,1)),OFFSET(Import.PLQ,$A247-1,AB$15-1,1,1)),(1-PLE!$AA$28)*OFFSET(Import.PLQ,$A247-1,AB$15-1,1,1))))</f>
        <v>0</v>
      </c>
      <c r="AC247" s="144">
        <f ca="1">IF(AC$13="",0,CHOOSE(Detalhamento.OpçãoServiços,OFFSET(Import.PLQ,$A247-1,AC$15-1,1,1),IF($E247&lt;&gt;1,IF(ISNUMBER(INDEX(Import.PLE,Detalhamento!$E247,Detalhamento!AC$15)),IF(INDEX(Import.PLE,Detalhamento!$E247,Detalhamento!AC$15)&lt;=mediçao,OFFSET(Import.PLQ,$A247-1,AC$15-1,1,1),0),0),PLE!$AA$28*OFFSET(Import.PLQ,$A247-1,AC$15-1,1,1)),IF($E247&lt;&gt;1,IF(ISNUMBER(INDEX(Import.PLE,Detalhamento!$E247,Detalhamento!AC$15)),IF(INDEX(Import.PLE,Detalhamento!$E247,Detalhamento!AC$15)&lt;=mediçao,0,OFFSET(Import.PLQ,$A247-1,AC$15-1,1,1)),OFFSET(Import.PLQ,$A247-1,AC$15-1,1,1)),(1-PLE!$AA$28)*OFFSET(Import.PLQ,$A247-1,AC$15-1,1,1))))</f>
        <v>0</v>
      </c>
      <c r="AD247" s="144">
        <f ca="1">IF(AD$13="",0,CHOOSE(Detalhamento.OpçãoServiços,OFFSET(Import.PLQ,$A247-1,AD$15-1,1,1),IF($E247&lt;&gt;1,IF(ISNUMBER(INDEX(Import.PLE,Detalhamento!$E247,Detalhamento!AD$15)),IF(INDEX(Import.PLE,Detalhamento!$E247,Detalhamento!AD$15)&lt;=mediçao,OFFSET(Import.PLQ,$A247-1,AD$15-1,1,1),0),0),PLE!$AA$28*OFFSET(Import.PLQ,$A247-1,AD$15-1,1,1)),IF($E247&lt;&gt;1,IF(ISNUMBER(INDEX(Import.PLE,Detalhamento!$E247,Detalhamento!AD$15)),IF(INDEX(Import.PLE,Detalhamento!$E247,Detalhamento!AD$15)&lt;=mediçao,0,OFFSET(Import.PLQ,$A247-1,AD$15-1,1,1)),OFFSET(Import.PLQ,$A247-1,AD$15-1,1,1)),(1-PLE!$AA$28)*OFFSET(Import.PLQ,$A247-1,AD$15-1,1,1))))</f>
        <v>0</v>
      </c>
      <c r="AE247" s="144">
        <f ca="1">IF(AE$13="",0,CHOOSE(Detalhamento.OpçãoServiços,OFFSET(Import.PLQ,$A247-1,AE$15-1,1,1),IF($E247&lt;&gt;1,IF(ISNUMBER(INDEX(Import.PLE,Detalhamento!$E247,Detalhamento!AE$15)),IF(INDEX(Import.PLE,Detalhamento!$E247,Detalhamento!AE$15)&lt;=mediçao,OFFSET(Import.PLQ,$A247-1,AE$15-1,1,1),0),0),PLE!$AA$28*OFFSET(Import.PLQ,$A247-1,AE$15-1,1,1)),IF($E247&lt;&gt;1,IF(ISNUMBER(INDEX(Import.PLE,Detalhamento!$E247,Detalhamento!AE$15)),IF(INDEX(Import.PLE,Detalhamento!$E247,Detalhamento!AE$15)&lt;=mediçao,0,OFFSET(Import.PLQ,$A247-1,AE$15-1,1,1)),OFFSET(Import.PLQ,$A247-1,AE$15-1,1,1)),(1-PLE!$AA$28)*OFFSET(Import.PLQ,$A247-1,AE$15-1,1,1))))</f>
        <v>0</v>
      </c>
      <c r="AF247" s="144">
        <f ca="1">IF(AF$13="",0,CHOOSE(Detalhamento.OpçãoServiços,OFFSET(Import.PLQ,$A247-1,AF$15-1,1,1),IF($E247&lt;&gt;1,IF(ISNUMBER(INDEX(Import.PLE,Detalhamento!$E247,Detalhamento!AF$15)),IF(INDEX(Import.PLE,Detalhamento!$E247,Detalhamento!AF$15)&lt;=mediçao,OFFSET(Import.PLQ,$A247-1,AF$15-1,1,1),0),0),PLE!$AA$28*OFFSET(Import.PLQ,$A247-1,AF$15-1,1,1)),IF($E247&lt;&gt;1,IF(ISNUMBER(INDEX(Import.PLE,Detalhamento!$E247,Detalhamento!AF$15)),IF(INDEX(Import.PLE,Detalhamento!$E247,Detalhamento!AF$15)&lt;=mediçao,0,OFFSET(Import.PLQ,$A247-1,AF$15-1,1,1)),OFFSET(Import.PLQ,$A247-1,AF$15-1,1,1)),(1-PLE!$AA$28)*OFFSET(Import.PLQ,$A247-1,AF$15-1,1,1))))</f>
        <v>0</v>
      </c>
      <c r="AG247" s="144">
        <f ca="1">IF(AG$13="",0,CHOOSE(Detalhamento.OpçãoServiços,OFFSET(Import.PLQ,$A247-1,AG$15-1,1,1),IF($E247&lt;&gt;1,IF(ISNUMBER(INDEX(Import.PLE,Detalhamento!$E247,Detalhamento!AG$15)),IF(INDEX(Import.PLE,Detalhamento!$E247,Detalhamento!AG$15)&lt;=mediçao,OFFSET(Import.PLQ,$A247-1,AG$15-1,1,1),0),0),PLE!$AA$28*OFFSET(Import.PLQ,$A247-1,AG$15-1,1,1)),IF($E247&lt;&gt;1,IF(ISNUMBER(INDEX(Import.PLE,Detalhamento!$E247,Detalhamento!AG$15)),IF(INDEX(Import.PLE,Detalhamento!$E247,Detalhamento!AG$15)&lt;=mediçao,0,OFFSET(Import.PLQ,$A247-1,AG$15-1,1,1)),OFFSET(Import.PLQ,$A247-1,AG$15-1,1,1)),(1-PLE!$AA$28)*OFFSET(Import.PLQ,$A247-1,AG$15-1,1,1))))</f>
        <v>0</v>
      </c>
      <c r="AH247" s="144">
        <f ca="1">IF(AH$13="",0,CHOOSE(Detalhamento.OpçãoServiços,OFFSET(Import.PLQ,$A247-1,AH$15-1,1,1),IF($E247&lt;&gt;1,IF(ISNUMBER(INDEX(Import.PLE,Detalhamento!$E247,Detalhamento!AH$15)),IF(INDEX(Import.PLE,Detalhamento!$E247,Detalhamento!AH$15)&lt;=mediçao,OFFSET(Import.PLQ,$A247-1,AH$15-1,1,1),0),0),PLE!$AA$28*OFFSET(Import.PLQ,$A247-1,AH$15-1,1,1)),IF($E247&lt;&gt;1,IF(ISNUMBER(INDEX(Import.PLE,Detalhamento!$E247,Detalhamento!AH$15)),IF(INDEX(Import.PLE,Detalhamento!$E247,Detalhamento!AH$15)&lt;=mediçao,0,OFFSET(Import.PLQ,$A247-1,AH$15-1,1,1)),OFFSET(Import.PLQ,$A247-1,AH$15-1,1,1)),(1-PLE!$AA$28)*OFFSET(Import.PLQ,$A247-1,AH$15-1,1,1))))</f>
        <v>0</v>
      </c>
      <c r="AI247" s="144">
        <f ca="1">IF(AI$13="",0,CHOOSE(Detalhamento.OpçãoServiços,OFFSET(Import.PLQ,$A247-1,AI$15-1,1,1),IF($E247&lt;&gt;1,IF(ISNUMBER(INDEX(Import.PLE,Detalhamento!$E247,Detalhamento!AI$15)),IF(INDEX(Import.PLE,Detalhamento!$E247,Detalhamento!AI$15)&lt;=mediçao,OFFSET(Import.PLQ,$A247-1,AI$15-1,1,1),0),0),PLE!$AA$28*OFFSET(Import.PLQ,$A247-1,AI$15-1,1,1)),IF($E247&lt;&gt;1,IF(ISNUMBER(INDEX(Import.PLE,Detalhamento!$E247,Detalhamento!AI$15)),IF(INDEX(Import.PLE,Detalhamento!$E247,Detalhamento!AI$15)&lt;=mediçao,0,OFFSET(Import.PLQ,$A247-1,AI$15-1,1,1)),OFFSET(Import.PLQ,$A247-1,AI$15-1,1,1)),(1-PLE!$AA$28)*OFFSET(Import.PLQ,$A247-1,AI$15-1,1,1))))</f>
        <v>0</v>
      </c>
      <c r="AJ247" s="144">
        <f ca="1">IF(AJ$13="",0,CHOOSE(Detalhamento.OpçãoServiços,OFFSET(Import.PLQ,$A247-1,AJ$15-1,1,1),IF($E247&lt;&gt;1,IF(ISNUMBER(INDEX(Import.PLE,Detalhamento!$E247,Detalhamento!AJ$15)),IF(INDEX(Import.PLE,Detalhamento!$E247,Detalhamento!AJ$15)&lt;=mediçao,OFFSET(Import.PLQ,$A247-1,AJ$15-1,1,1),0),0),PLE!$AA$28*OFFSET(Import.PLQ,$A247-1,AJ$15-1,1,1)),IF($E247&lt;&gt;1,IF(ISNUMBER(INDEX(Import.PLE,Detalhamento!$E247,Detalhamento!AJ$15)),IF(INDEX(Import.PLE,Detalhamento!$E247,Detalhamento!AJ$15)&lt;=mediçao,0,OFFSET(Import.PLQ,$A247-1,AJ$15-1,1,1)),OFFSET(Import.PLQ,$A247-1,AJ$15-1,1,1)),(1-PLE!$AA$28)*OFFSET(Import.PLQ,$A247-1,AJ$15-1,1,1))))</f>
        <v>0</v>
      </c>
      <c r="AK247" s="144">
        <f ca="1">IF(AK$13="",0,CHOOSE(Detalhamento.OpçãoServiços,OFFSET(Import.PLQ,$A247-1,AK$15-1,1,1),IF($E247&lt;&gt;1,IF(ISNUMBER(INDEX(Import.PLE,Detalhamento!$E247,Detalhamento!AK$15)),IF(INDEX(Import.PLE,Detalhamento!$E247,Detalhamento!AK$15)&lt;=mediçao,OFFSET(Import.PLQ,$A247-1,AK$15-1,1,1),0),0),PLE!$AA$28*OFFSET(Import.PLQ,$A247-1,AK$15-1,1,1)),IF($E247&lt;&gt;1,IF(ISNUMBER(INDEX(Import.PLE,Detalhamento!$E247,Detalhamento!AK$15)),IF(INDEX(Import.PLE,Detalhamento!$E247,Detalhamento!AK$15)&lt;=mediçao,0,OFFSET(Import.PLQ,$A247-1,AK$15-1,1,1)),OFFSET(Import.PLQ,$A247-1,AK$15-1,1,1)),(1-PLE!$AA$28)*OFFSET(Import.PLQ,$A247-1,AK$15-1,1,1))))</f>
        <v>0</v>
      </c>
      <c r="AL247" s="144">
        <f ca="1">IF(AL$13="",0,CHOOSE(Detalhamento.OpçãoServiços,OFFSET(Import.PLQ,$A247-1,AL$15-1,1,1),IF($E247&lt;&gt;1,IF(ISNUMBER(INDEX(Import.PLE,Detalhamento!$E247,Detalhamento!AL$15)),IF(INDEX(Import.PLE,Detalhamento!$E247,Detalhamento!AL$15)&lt;=mediçao,OFFSET(Import.PLQ,$A247-1,AL$15-1,1,1),0),0),PLE!$AA$28*OFFSET(Import.PLQ,$A247-1,AL$15-1,1,1)),IF($E247&lt;&gt;1,IF(ISNUMBER(INDEX(Import.PLE,Detalhamento!$E247,Detalhamento!AL$15)),IF(INDEX(Import.PLE,Detalhamento!$E247,Detalhamento!AL$15)&lt;=mediçao,0,OFFSET(Import.PLQ,$A247-1,AL$15-1,1,1)),OFFSET(Import.PLQ,$A247-1,AL$15-1,1,1)),(1-PLE!$AA$28)*OFFSET(Import.PLQ,$A247-1,AL$15-1,1,1))))</f>
        <v>0</v>
      </c>
      <c r="AM247" s="144">
        <f ca="1">IF(AM$13="",0,CHOOSE(Detalhamento.OpçãoServiços,OFFSET(Import.PLQ,$A247-1,AM$15-1,1,1),IF($E247&lt;&gt;1,IF(ISNUMBER(INDEX(Import.PLE,Detalhamento!$E247,Detalhamento!AM$15)),IF(INDEX(Import.PLE,Detalhamento!$E247,Detalhamento!AM$15)&lt;=mediçao,OFFSET(Import.PLQ,$A247-1,AM$15-1,1,1),0),0),PLE!$AA$28*OFFSET(Import.PLQ,$A247-1,AM$15-1,1,1)),IF($E247&lt;&gt;1,IF(ISNUMBER(INDEX(Import.PLE,Detalhamento!$E247,Detalhamento!AM$15)),IF(INDEX(Import.PLE,Detalhamento!$E247,Detalhamento!AM$15)&lt;=mediçao,0,OFFSET(Import.PLQ,$A247-1,AM$15-1,1,1)),OFFSET(Import.PLQ,$A247-1,AM$15-1,1,1)),(1-PLE!$AA$28)*OFFSET(Import.PLQ,$A247-1,AM$15-1,1,1))))</f>
        <v>0</v>
      </c>
      <c r="AN247" s="144">
        <f ca="1">IF(AN$13="",0,CHOOSE(Detalhamento.OpçãoServiços,OFFSET(Import.PLQ,$A247-1,AN$15-1,1,1),IF($E247&lt;&gt;1,IF(ISNUMBER(INDEX(Import.PLE,Detalhamento!$E247,Detalhamento!AN$15)),IF(INDEX(Import.PLE,Detalhamento!$E247,Detalhamento!AN$15)&lt;=mediçao,OFFSET(Import.PLQ,$A247-1,AN$15-1,1,1),0),0),PLE!$AA$28*OFFSET(Import.PLQ,$A247-1,AN$15-1,1,1)),IF($E247&lt;&gt;1,IF(ISNUMBER(INDEX(Import.PLE,Detalhamento!$E247,Detalhamento!AN$15)),IF(INDEX(Import.PLE,Detalhamento!$E247,Detalhamento!AN$15)&lt;=mediçao,0,OFFSET(Import.PLQ,$A247-1,AN$15-1,1,1)),OFFSET(Import.PLQ,$A247-1,AN$15-1,1,1)),(1-PLE!$AA$28)*OFFSET(Import.PLQ,$A247-1,AN$15-1,1,1))))</f>
        <v>0</v>
      </c>
      <c r="AO247" s="144">
        <f ca="1">IF(AO$13="",0,CHOOSE(Detalhamento.OpçãoServiços,OFFSET(Import.PLQ,$A247-1,AO$15-1,1,1),IF($E247&lt;&gt;1,IF(ISNUMBER(INDEX(Import.PLE,Detalhamento!$E247,Detalhamento!AO$15)),IF(INDEX(Import.PLE,Detalhamento!$E247,Detalhamento!AO$15)&lt;=mediçao,OFFSET(Import.PLQ,$A247-1,AO$15-1,1,1),0),0),PLE!$AA$28*OFFSET(Import.PLQ,$A247-1,AO$15-1,1,1)),IF($E247&lt;&gt;1,IF(ISNUMBER(INDEX(Import.PLE,Detalhamento!$E247,Detalhamento!AO$15)),IF(INDEX(Import.PLE,Detalhamento!$E247,Detalhamento!AO$15)&lt;=mediçao,0,OFFSET(Import.PLQ,$A247-1,AO$15-1,1,1)),OFFSET(Import.PLQ,$A247-1,AO$15-1,1,1)),(1-PLE!$AA$28)*OFFSET(Import.PLQ,$A247-1,AO$15-1,1,1))))</f>
        <v>0</v>
      </c>
      <c r="AP247" s="144">
        <f ca="1">IF(AP$13="",0,CHOOSE(Detalhamento.OpçãoServiços,OFFSET(Import.PLQ,$A247-1,AP$15-1,1,1),IF($E247&lt;&gt;1,IF(ISNUMBER(INDEX(Import.PLE,Detalhamento!$E247,Detalhamento!AP$15)),IF(INDEX(Import.PLE,Detalhamento!$E247,Detalhamento!AP$15)&lt;=mediçao,OFFSET(Import.PLQ,$A247-1,AP$15-1,1,1),0),0),PLE!$AA$28*OFFSET(Import.PLQ,$A247-1,AP$15-1,1,1)),IF($E247&lt;&gt;1,IF(ISNUMBER(INDEX(Import.PLE,Detalhamento!$E247,Detalhamento!AP$15)),IF(INDEX(Import.PLE,Detalhamento!$E247,Detalhamento!AP$15)&lt;=mediçao,0,OFFSET(Import.PLQ,$A247-1,AP$15-1,1,1)),OFFSET(Import.PLQ,$A247-1,AP$15-1,1,1)),(1-PLE!$AA$28)*OFFSET(Import.PLQ,$A247-1,AP$15-1,1,1))))</f>
        <v>0</v>
      </c>
      <c r="AQ247" s="144">
        <f ca="1">IF(AQ$13="",0,CHOOSE(Detalhamento.OpçãoServiços,OFFSET(Import.PLQ,$A247-1,AQ$15-1,1,1),IF($E247&lt;&gt;1,IF(ISNUMBER(INDEX(Import.PLE,Detalhamento!$E247,Detalhamento!AQ$15)),IF(INDEX(Import.PLE,Detalhamento!$E247,Detalhamento!AQ$15)&lt;=mediçao,OFFSET(Import.PLQ,$A247-1,AQ$15-1,1,1),0),0),PLE!$AA$28*OFFSET(Import.PLQ,$A247-1,AQ$15-1,1,1)),IF($E247&lt;&gt;1,IF(ISNUMBER(INDEX(Import.PLE,Detalhamento!$E247,Detalhamento!AQ$15)),IF(INDEX(Import.PLE,Detalhamento!$E247,Detalhamento!AQ$15)&lt;=mediçao,0,OFFSET(Import.PLQ,$A247-1,AQ$15-1,1,1)),OFFSET(Import.PLQ,$A247-1,AQ$15-1,1,1)),(1-PLE!$AA$28)*OFFSET(Import.PLQ,$A247-1,AQ$15-1,1,1))))</f>
        <v>0</v>
      </c>
      <c r="AR247" s="144">
        <f ca="1">IF(AR$13="",0,CHOOSE(Detalhamento.OpçãoServiços,OFFSET(Import.PLQ,$A247-1,AR$15-1,1,1),IF($E247&lt;&gt;1,IF(ISNUMBER(INDEX(Import.PLE,Detalhamento!$E247,Detalhamento!AR$15)),IF(INDEX(Import.PLE,Detalhamento!$E247,Detalhamento!AR$15)&lt;=mediçao,OFFSET(Import.PLQ,$A247-1,AR$15-1,1,1),0),0),PLE!$AA$28*OFFSET(Import.PLQ,$A247-1,AR$15-1,1,1)),IF($E247&lt;&gt;1,IF(ISNUMBER(INDEX(Import.PLE,Detalhamento!$E247,Detalhamento!AR$15)),IF(INDEX(Import.PLE,Detalhamento!$E247,Detalhamento!AR$15)&lt;=mediçao,0,OFFSET(Import.PLQ,$A247-1,AR$15-1,1,1)),OFFSET(Import.PLQ,$A247-1,AR$15-1,1,1)),(1-PLE!$AA$28)*OFFSET(Import.PLQ,$A247-1,AR$15-1,1,1))))</f>
        <v>0</v>
      </c>
      <c r="AS247" s="144">
        <f ca="1">IF(AS$13="",0,CHOOSE(Detalhamento.OpçãoServiços,OFFSET(Import.PLQ,$A247-1,AS$15-1,1,1),IF($E247&lt;&gt;1,IF(ISNUMBER(INDEX(Import.PLE,Detalhamento!$E247,Detalhamento!AS$15)),IF(INDEX(Import.PLE,Detalhamento!$E247,Detalhamento!AS$15)&lt;=mediçao,OFFSET(Import.PLQ,$A247-1,AS$15-1,1,1),0),0),PLE!$AA$28*OFFSET(Import.PLQ,$A247-1,AS$15-1,1,1)),IF($E247&lt;&gt;1,IF(ISNUMBER(INDEX(Import.PLE,Detalhamento!$E247,Detalhamento!AS$15)),IF(INDEX(Import.PLE,Detalhamento!$E247,Detalhamento!AS$15)&lt;=mediçao,0,OFFSET(Import.PLQ,$A247-1,AS$15-1,1,1)),OFFSET(Import.PLQ,$A247-1,AS$15-1,1,1)),(1-PLE!$AA$28)*OFFSET(Import.PLQ,$A247-1,AS$15-1,1,1))))</f>
        <v>0</v>
      </c>
      <c r="AT247" s="144">
        <f ca="1">IF(AT$13="",0,CHOOSE(Detalhamento.OpçãoServiços,OFFSET(Import.PLQ,$A247-1,AT$15-1,1,1),IF($E247&lt;&gt;1,IF(ISNUMBER(INDEX(Import.PLE,Detalhamento!$E247,Detalhamento!AT$15)),IF(INDEX(Import.PLE,Detalhamento!$E247,Detalhamento!AT$15)&lt;=mediçao,OFFSET(Import.PLQ,$A247-1,AT$15-1,1,1),0),0),PLE!$AA$28*OFFSET(Import.PLQ,$A247-1,AT$15-1,1,1)),IF($E247&lt;&gt;1,IF(ISNUMBER(INDEX(Import.PLE,Detalhamento!$E247,Detalhamento!AT$15)),IF(INDEX(Import.PLE,Detalhamento!$E247,Detalhamento!AT$15)&lt;=mediçao,0,OFFSET(Import.PLQ,$A247-1,AT$15-1,1,1)),OFFSET(Import.PLQ,$A247-1,AT$15-1,1,1)),(1-PLE!$AA$28)*OFFSET(Import.PLQ,$A247-1,AT$15-1,1,1))))</f>
        <v>0</v>
      </c>
      <c r="AU247" s="144">
        <f ca="1">IF(AU$13="",0,CHOOSE(Detalhamento.OpçãoServiços,OFFSET(Import.PLQ,$A247-1,AU$15-1,1,1),IF($E247&lt;&gt;1,IF(ISNUMBER(INDEX(Import.PLE,Detalhamento!$E247,Detalhamento!AU$15)),IF(INDEX(Import.PLE,Detalhamento!$E247,Detalhamento!AU$15)&lt;=mediçao,OFFSET(Import.PLQ,$A247-1,AU$15-1,1,1),0),0),PLE!$AA$28*OFFSET(Import.PLQ,$A247-1,AU$15-1,1,1)),IF($E247&lt;&gt;1,IF(ISNUMBER(INDEX(Import.PLE,Detalhamento!$E247,Detalhamento!AU$15)),IF(INDEX(Import.PLE,Detalhamento!$E247,Detalhamento!AU$15)&lt;=mediçao,0,OFFSET(Import.PLQ,$A247-1,AU$15-1,1,1)),OFFSET(Import.PLQ,$A247-1,AU$15-1,1,1)),(1-PLE!$AA$28)*OFFSET(Import.PLQ,$A247-1,AU$15-1,1,1))))</f>
        <v>0</v>
      </c>
      <c r="AV247" s="144">
        <f ca="1">IF(AV$13="",0,CHOOSE(Detalhamento.OpçãoServiços,OFFSET(Import.PLQ,$A247-1,AV$15-1,1,1),IF($E247&lt;&gt;1,IF(ISNUMBER(INDEX(Import.PLE,Detalhamento!$E247,Detalhamento!AV$15)),IF(INDEX(Import.PLE,Detalhamento!$E247,Detalhamento!AV$15)&lt;=mediçao,OFFSET(Import.PLQ,$A247-1,AV$15-1,1,1),0),0),PLE!$AA$28*OFFSET(Import.PLQ,$A247-1,AV$15-1,1,1)),IF($E247&lt;&gt;1,IF(ISNUMBER(INDEX(Import.PLE,Detalhamento!$E247,Detalhamento!AV$15)),IF(INDEX(Import.PLE,Detalhamento!$E247,Detalhamento!AV$15)&lt;=mediçao,0,OFFSET(Import.PLQ,$A247-1,AV$15-1,1,1)),OFFSET(Import.PLQ,$A247-1,AV$15-1,1,1)),(1-PLE!$AA$28)*OFFSET(Import.PLQ,$A247-1,AV$15-1,1,1))))</f>
        <v>0</v>
      </c>
      <c r="AW247" s="144">
        <f ca="1">IF(AW$13="",0,CHOOSE(Detalhamento.OpçãoServiços,OFFSET(Import.PLQ,$A247-1,AW$15-1,1,1),IF($E247&lt;&gt;1,IF(ISNUMBER(INDEX(Import.PLE,Detalhamento!$E247,Detalhamento!AW$15)),IF(INDEX(Import.PLE,Detalhamento!$E247,Detalhamento!AW$15)&lt;=mediçao,OFFSET(Import.PLQ,$A247-1,AW$15-1,1,1),0),0),PLE!$AA$28*OFFSET(Import.PLQ,$A247-1,AW$15-1,1,1)),IF($E247&lt;&gt;1,IF(ISNUMBER(INDEX(Import.PLE,Detalhamento!$E247,Detalhamento!AW$15)),IF(INDEX(Import.PLE,Detalhamento!$E247,Detalhamento!AW$15)&lt;=mediçao,0,OFFSET(Import.PLQ,$A247-1,AW$15-1,1,1)),OFFSET(Import.PLQ,$A247-1,AW$15-1,1,1)),(1-PLE!$AA$28)*OFFSET(Import.PLQ,$A247-1,AW$15-1,1,1))))</f>
        <v>0</v>
      </c>
      <c r="AX247" s="144">
        <f ca="1">IF(AX$13="",0,CHOOSE(Detalhamento.OpçãoServiços,OFFSET(Import.PLQ,$A247-1,AX$15-1,1,1),IF($E247&lt;&gt;1,IF(ISNUMBER(INDEX(Import.PLE,Detalhamento!$E247,Detalhamento!AX$15)),IF(INDEX(Import.PLE,Detalhamento!$E247,Detalhamento!AX$15)&lt;=mediçao,OFFSET(Import.PLQ,$A247-1,AX$15-1,1,1),0),0),PLE!$AA$28*OFFSET(Import.PLQ,$A247-1,AX$15-1,1,1)),IF($E247&lt;&gt;1,IF(ISNUMBER(INDEX(Import.PLE,Detalhamento!$E247,Detalhamento!AX$15)),IF(INDEX(Import.PLE,Detalhamento!$E247,Detalhamento!AX$15)&lt;=mediçao,0,OFFSET(Import.PLQ,$A247-1,AX$15-1,1,1)),OFFSET(Import.PLQ,$A247-1,AX$15-1,1,1)),(1-PLE!$AA$28)*OFFSET(Import.PLQ,$A247-1,AX$15-1,1,1))))</f>
        <v>0</v>
      </c>
      <c r="AY247" s="144">
        <f ca="1">IF(AY$13="",0,CHOOSE(Detalhamento.OpçãoServiços,OFFSET(Import.PLQ,$A247-1,AY$15-1,1,1),IF($E247&lt;&gt;1,IF(ISNUMBER(INDEX(Import.PLE,Detalhamento!$E247,Detalhamento!AY$15)),IF(INDEX(Import.PLE,Detalhamento!$E247,Detalhamento!AY$15)&lt;=mediçao,OFFSET(Import.PLQ,$A247-1,AY$15-1,1,1),0),0),PLE!$AA$28*OFFSET(Import.PLQ,$A247-1,AY$15-1,1,1)),IF($E247&lt;&gt;1,IF(ISNUMBER(INDEX(Import.PLE,Detalhamento!$E247,Detalhamento!AY$15)),IF(INDEX(Import.PLE,Detalhamento!$E247,Detalhamento!AY$15)&lt;=mediçao,0,OFFSET(Import.PLQ,$A247-1,AY$15-1,1,1)),OFFSET(Import.PLQ,$A247-1,AY$15-1,1,1)),(1-PLE!$AA$28)*OFFSET(Import.PLQ,$A247-1,AY$15-1,1,1))))</f>
        <v>0</v>
      </c>
      <c r="AZ247" s="144">
        <f ca="1">IF(AZ$13="",0,CHOOSE(Detalhamento.OpçãoServiços,OFFSET(Import.PLQ,$A247-1,AZ$15-1,1,1),IF($E247&lt;&gt;1,IF(ISNUMBER(INDEX(Import.PLE,Detalhamento!$E247,Detalhamento!AZ$15)),IF(INDEX(Import.PLE,Detalhamento!$E247,Detalhamento!AZ$15)&lt;=mediçao,OFFSET(Import.PLQ,$A247-1,AZ$15-1,1,1),0),0),PLE!$AA$28*OFFSET(Import.PLQ,$A247-1,AZ$15-1,1,1)),IF($E247&lt;&gt;1,IF(ISNUMBER(INDEX(Import.PLE,Detalhamento!$E247,Detalhamento!AZ$15)),IF(INDEX(Import.PLE,Detalhamento!$E247,Detalhamento!AZ$15)&lt;=mediçao,0,OFFSET(Import.PLQ,$A247-1,AZ$15-1,1,1)),OFFSET(Import.PLQ,$A247-1,AZ$15-1,1,1)),(1-PLE!$AA$28)*OFFSET(Import.PLQ,$A247-1,AZ$15-1,1,1))))</f>
        <v>0</v>
      </c>
      <c r="BA247" s="144">
        <f ca="1">IF(BA$13="",0,CHOOSE(Detalhamento.OpçãoServiços,OFFSET(Import.PLQ,$A247-1,BA$15-1,1,1),IF($E247&lt;&gt;1,IF(ISNUMBER(INDEX(Import.PLE,Detalhamento!$E247,Detalhamento!BA$15)),IF(INDEX(Import.PLE,Detalhamento!$E247,Detalhamento!BA$15)&lt;=mediçao,OFFSET(Import.PLQ,$A247-1,BA$15-1,1,1),0),0),PLE!$AA$28*OFFSET(Import.PLQ,$A247-1,BA$15-1,1,1)),IF($E247&lt;&gt;1,IF(ISNUMBER(INDEX(Import.PLE,Detalhamento!$E247,Detalhamento!BA$15)),IF(INDEX(Import.PLE,Detalhamento!$E247,Detalhamento!BA$15)&lt;=mediçao,0,OFFSET(Import.PLQ,$A247-1,BA$15-1,1,1)),OFFSET(Import.PLQ,$A247-1,BA$15-1,1,1)),(1-PLE!$AA$28)*OFFSET(Import.PLQ,$A247-1,BA$15-1,1,1))))</f>
        <v>0</v>
      </c>
      <c r="BB247" s="144">
        <f ca="1">IF(BB$13="",0,CHOOSE(Detalhamento.OpçãoServiços,OFFSET(Import.PLQ,$A247-1,BB$15-1,1,1),IF($E247&lt;&gt;1,IF(ISNUMBER(INDEX(Import.PLE,Detalhamento!$E247,Detalhamento!BB$15)),IF(INDEX(Import.PLE,Detalhamento!$E247,Detalhamento!BB$15)&lt;=mediçao,OFFSET(Import.PLQ,$A247-1,BB$15-1,1,1),0),0),PLE!$AA$28*OFFSET(Import.PLQ,$A247-1,BB$15-1,1,1)),IF($E247&lt;&gt;1,IF(ISNUMBER(INDEX(Import.PLE,Detalhamento!$E247,Detalhamento!BB$15)),IF(INDEX(Import.PLE,Detalhamento!$E247,Detalhamento!BB$15)&lt;=mediçao,0,OFFSET(Import.PLQ,$A247-1,BB$15-1,1,1)),OFFSET(Import.PLQ,$A247-1,BB$15-1,1,1)),(1-PLE!$AA$28)*OFFSET(Import.PLQ,$A247-1,BB$15-1,1,1))))</f>
        <v>0</v>
      </c>
      <c r="BC247" s="144">
        <f ca="1">IF(BC$13="",0,CHOOSE(Detalhamento.OpçãoServiços,OFFSET(Import.PLQ,$A247-1,BC$15-1,1,1),IF($E247&lt;&gt;1,IF(ISNUMBER(INDEX(Import.PLE,Detalhamento!$E247,Detalhamento!BC$15)),IF(INDEX(Import.PLE,Detalhamento!$E247,Detalhamento!BC$15)&lt;=mediçao,OFFSET(Import.PLQ,$A247-1,BC$15-1,1,1),0),0),PLE!$AA$28*OFFSET(Import.PLQ,$A247-1,BC$15-1,1,1)),IF($E247&lt;&gt;1,IF(ISNUMBER(INDEX(Import.PLE,Detalhamento!$E247,Detalhamento!BC$15)),IF(INDEX(Import.PLE,Detalhamento!$E247,Detalhamento!BC$15)&lt;=mediçao,0,OFFSET(Import.PLQ,$A247-1,BC$15-1,1,1)),OFFSET(Import.PLQ,$A247-1,BC$15-1,1,1)),(1-PLE!$AA$28)*OFFSET(Import.PLQ,$A247-1,BC$15-1,1,1))))</f>
        <v>0</v>
      </c>
      <c r="BD247" s="144">
        <f ca="1">IF(BD$13="",0,CHOOSE(Detalhamento.OpçãoServiços,OFFSET(Import.PLQ,$A247-1,BD$15-1,1,1),IF($E247&lt;&gt;1,IF(ISNUMBER(INDEX(Import.PLE,Detalhamento!$E247,Detalhamento!BD$15)),IF(INDEX(Import.PLE,Detalhamento!$E247,Detalhamento!BD$15)&lt;=mediçao,OFFSET(Import.PLQ,$A247-1,BD$15-1,1,1),0),0),PLE!$AA$28*OFFSET(Import.PLQ,$A247-1,BD$15-1,1,1)),IF($E247&lt;&gt;1,IF(ISNUMBER(INDEX(Import.PLE,Detalhamento!$E247,Detalhamento!BD$15)),IF(INDEX(Import.PLE,Detalhamento!$E247,Detalhamento!BD$15)&lt;=mediçao,0,OFFSET(Import.PLQ,$A247-1,BD$15-1,1,1)),OFFSET(Import.PLQ,$A247-1,BD$15-1,1,1)),(1-PLE!$AA$28)*OFFSET(Import.PLQ,$A247-1,BD$15-1,1,1))))</f>
        <v>0</v>
      </c>
      <c r="BE247" s="144">
        <f ca="1">IF(BE$13="",0,CHOOSE(Detalhamento.OpçãoServiços,OFFSET(Import.PLQ,$A247-1,BE$15-1,1,1),IF($E247&lt;&gt;1,IF(ISNUMBER(INDEX(Import.PLE,Detalhamento!$E247,Detalhamento!BE$15)),IF(INDEX(Import.PLE,Detalhamento!$E247,Detalhamento!BE$15)&lt;=mediçao,OFFSET(Import.PLQ,$A247-1,BE$15-1,1,1),0),0),PLE!$AA$28*OFFSET(Import.PLQ,$A247-1,BE$15-1,1,1)),IF($E247&lt;&gt;1,IF(ISNUMBER(INDEX(Import.PLE,Detalhamento!$E247,Detalhamento!BE$15)),IF(INDEX(Import.PLE,Detalhamento!$E247,Detalhamento!BE$15)&lt;=mediçao,0,OFFSET(Import.PLQ,$A247-1,BE$15-1,1,1)),OFFSET(Import.PLQ,$A247-1,BE$15-1,1,1)),(1-PLE!$AA$28)*OFFSET(Import.PLQ,$A247-1,BE$15-1,1,1))))</f>
        <v>0</v>
      </c>
      <c r="BF247" s="144">
        <f ca="1">IF(BF$13="",0,CHOOSE(Detalhamento.OpçãoServiços,OFFSET(Import.PLQ,$A247-1,BF$15-1,1,1),IF($E247&lt;&gt;1,IF(ISNUMBER(INDEX(Import.PLE,Detalhamento!$E247,Detalhamento!BF$15)),IF(INDEX(Import.PLE,Detalhamento!$E247,Detalhamento!BF$15)&lt;=mediçao,OFFSET(Import.PLQ,$A247-1,BF$15-1,1,1),0),0),PLE!$AA$28*OFFSET(Import.PLQ,$A247-1,BF$15-1,1,1)),IF($E247&lt;&gt;1,IF(ISNUMBER(INDEX(Import.PLE,Detalhamento!$E247,Detalhamento!BF$15)),IF(INDEX(Import.PLE,Detalhamento!$E247,Detalhamento!BF$15)&lt;=mediçao,0,OFFSET(Import.PLQ,$A247-1,BF$15-1,1,1)),OFFSET(Import.PLQ,$A247-1,BF$15-1,1,1)),(1-PLE!$AA$28)*OFFSET(Import.PLQ,$A247-1,BF$15-1,1,1))))</f>
        <v>0</v>
      </c>
      <c r="BG247" s="144">
        <f ca="1">IF(BG$13="",0,CHOOSE(Detalhamento.OpçãoServiços,OFFSET(Import.PLQ,$A247-1,BG$15-1,1,1),IF($E247&lt;&gt;1,IF(ISNUMBER(INDEX(Import.PLE,Detalhamento!$E247,Detalhamento!BG$15)),IF(INDEX(Import.PLE,Detalhamento!$E247,Detalhamento!BG$15)&lt;=mediçao,OFFSET(Import.PLQ,$A247-1,BG$15-1,1,1),0),0),PLE!$AA$28*OFFSET(Import.PLQ,$A247-1,BG$15-1,1,1)),IF($E247&lt;&gt;1,IF(ISNUMBER(INDEX(Import.PLE,Detalhamento!$E247,Detalhamento!BG$15)),IF(INDEX(Import.PLE,Detalhamento!$E247,Detalhamento!BG$15)&lt;=mediçao,0,OFFSET(Import.PLQ,$A247-1,BG$15-1,1,1)),OFFSET(Import.PLQ,$A247-1,BG$15-1,1,1)),(1-PLE!$AA$28)*OFFSET(Import.PLQ,$A247-1,BG$15-1,1,1))))</f>
        <v>0</v>
      </c>
      <c r="BH247" s="144">
        <f ca="1">IF(BH$13="",0,CHOOSE(Detalhamento.OpçãoServiços,OFFSET(Import.PLQ,$A247-1,BH$15-1,1,1),IF($E247&lt;&gt;1,IF(ISNUMBER(INDEX(Import.PLE,Detalhamento!$E247,Detalhamento!BH$15)),IF(INDEX(Import.PLE,Detalhamento!$E247,Detalhamento!BH$15)&lt;=mediçao,OFFSET(Import.PLQ,$A247-1,BH$15-1,1,1),0),0),PLE!$AA$28*OFFSET(Import.PLQ,$A247-1,BH$15-1,1,1)),IF($E247&lt;&gt;1,IF(ISNUMBER(INDEX(Import.PLE,Detalhamento!$E247,Detalhamento!BH$15)),IF(INDEX(Import.PLE,Detalhamento!$E247,Detalhamento!BH$15)&lt;=mediçao,0,OFFSET(Import.PLQ,$A247-1,BH$15-1,1,1)),OFFSET(Import.PLQ,$A247-1,BH$15-1,1,1)),(1-PLE!$AA$28)*OFFSET(Import.PLQ,$A247-1,BH$15-1,1,1))))</f>
        <v>0</v>
      </c>
      <c r="BI247" s="144">
        <f ca="1">IF(BI$13="",0,CHOOSE(Detalhamento.OpçãoServiços,OFFSET(Import.PLQ,$A247-1,BI$15-1,1,1),IF($E247&lt;&gt;1,IF(ISNUMBER(INDEX(Import.PLE,Detalhamento!$E247,Detalhamento!BI$15)),IF(INDEX(Import.PLE,Detalhamento!$E247,Detalhamento!BI$15)&lt;=mediçao,OFFSET(Import.PLQ,$A247-1,BI$15-1,1,1),0),0),PLE!$AA$28*OFFSET(Import.PLQ,$A247-1,BI$15-1,1,1)),IF($E247&lt;&gt;1,IF(ISNUMBER(INDEX(Import.PLE,Detalhamento!$E247,Detalhamento!BI$15)),IF(INDEX(Import.PLE,Detalhamento!$E247,Detalhamento!BI$15)&lt;=mediçao,0,OFFSET(Import.PLQ,$A247-1,BI$15-1,1,1)),OFFSET(Import.PLQ,$A247-1,BI$15-1,1,1)),(1-PLE!$AA$28)*OFFSET(Import.PLQ,$A247-1,BI$15-1,1,1))))</f>
        <v>0</v>
      </c>
    </row>
    <row r="248" spans="1:61" ht="10.5" hidden="1" x14ac:dyDescent="0.25">
      <c r="A248" s="155">
        <v>232</v>
      </c>
      <c r="B248" s="21" t="str">
        <f t="shared" ca="1" si="33"/>
        <v>Nível</v>
      </c>
      <c r="E248" s="153" t="str">
        <f t="shared" ca="1" si="34"/>
        <v/>
      </c>
      <c r="F248" s="154">
        <f t="shared" ca="1" si="35"/>
        <v>0</v>
      </c>
      <c r="G248" s="154" t="str">
        <f t="shared" ca="1" si="39"/>
        <v>2.10.3</v>
      </c>
      <c r="H248" s="182" t="str">
        <f t="shared" ca="1" si="39"/>
        <v>SISTEMA DE VENTILAÇÃO</v>
      </c>
      <c r="I248" s="37" t="str">
        <f t="shared" ca="1" si="36"/>
        <v/>
      </c>
      <c r="J248" s="144" t="str">
        <f t="shared" ca="1" si="37"/>
        <v/>
      </c>
      <c r="K248" s="67"/>
      <c r="L248" s="144">
        <f ca="1">IF(L$13="",0,CHOOSE(Detalhamento.OpçãoServiços,OFFSET(Import.PLQ,$A248-1,L$15-1,1,1),IF($E248&lt;&gt;1,IF(ISNUMBER(INDEX(Import.PLE,Detalhamento!$E248,Detalhamento!L$15)),IF(INDEX(Import.PLE,Detalhamento!$E248,Detalhamento!L$15)&lt;=mediçao,OFFSET(Import.PLQ,$A248-1,L$15-1,1,1),0),0),PLE!$AA$28*OFFSET(Import.PLQ,$A248-1,L$15-1,1,1)),IF($E248&lt;&gt;1,IF(ISNUMBER(INDEX(Import.PLE,Detalhamento!$E248,Detalhamento!L$15)),IF(INDEX(Import.PLE,Detalhamento!$E248,Detalhamento!L$15)&lt;=mediçao,0,OFFSET(Import.PLQ,$A248-1,L$15-1,1,1)),OFFSET(Import.PLQ,$A248-1,L$15-1,1,1)),(1-PLE!$AA$28)*OFFSET(Import.PLQ,$A248-1,L$15-1,1,1))))</f>
        <v>0</v>
      </c>
      <c r="M248" s="144">
        <f ca="1">IF(M$13="",0,CHOOSE(Detalhamento.OpçãoServiços,OFFSET(Import.PLQ,$A248-1,M$15-1,1,1),IF($E248&lt;&gt;1,IF(ISNUMBER(INDEX(Import.PLE,Detalhamento!$E248,Detalhamento!M$15)),IF(INDEX(Import.PLE,Detalhamento!$E248,Detalhamento!M$15)&lt;=mediçao,OFFSET(Import.PLQ,$A248-1,M$15-1,1,1),0),0),PLE!$AA$28*OFFSET(Import.PLQ,$A248-1,M$15-1,1,1)),IF($E248&lt;&gt;1,IF(ISNUMBER(INDEX(Import.PLE,Detalhamento!$E248,Detalhamento!M$15)),IF(INDEX(Import.PLE,Detalhamento!$E248,Detalhamento!M$15)&lt;=mediçao,0,OFFSET(Import.PLQ,$A248-1,M$15-1,1,1)),OFFSET(Import.PLQ,$A248-1,M$15-1,1,1)),(1-PLE!$AA$28)*OFFSET(Import.PLQ,$A248-1,M$15-1,1,1))))</f>
        <v>0</v>
      </c>
      <c r="N248" s="144">
        <f ca="1">IF(N$13="",0,CHOOSE(Detalhamento.OpçãoServiços,OFFSET(Import.PLQ,$A248-1,N$15-1,1,1),IF($E248&lt;&gt;1,IF(ISNUMBER(INDEX(Import.PLE,Detalhamento!$E248,Detalhamento!N$15)),IF(INDEX(Import.PLE,Detalhamento!$E248,Detalhamento!N$15)&lt;=mediçao,OFFSET(Import.PLQ,$A248-1,N$15-1,1,1),0),0),PLE!$AA$28*OFFSET(Import.PLQ,$A248-1,N$15-1,1,1)),IF($E248&lt;&gt;1,IF(ISNUMBER(INDEX(Import.PLE,Detalhamento!$E248,Detalhamento!N$15)),IF(INDEX(Import.PLE,Detalhamento!$E248,Detalhamento!N$15)&lt;=mediçao,0,OFFSET(Import.PLQ,$A248-1,N$15-1,1,1)),OFFSET(Import.PLQ,$A248-1,N$15-1,1,1)),(1-PLE!$AA$28)*OFFSET(Import.PLQ,$A248-1,N$15-1,1,1))))</f>
        <v>0</v>
      </c>
      <c r="O248" s="144">
        <f ca="1">IF(O$13="",0,CHOOSE(Detalhamento.OpçãoServiços,OFFSET(Import.PLQ,$A248-1,O$15-1,1,1),IF($E248&lt;&gt;1,IF(ISNUMBER(INDEX(Import.PLE,Detalhamento!$E248,Detalhamento!O$15)),IF(INDEX(Import.PLE,Detalhamento!$E248,Detalhamento!O$15)&lt;=mediçao,OFFSET(Import.PLQ,$A248-1,O$15-1,1,1),0),0),PLE!$AA$28*OFFSET(Import.PLQ,$A248-1,O$15-1,1,1)),IF($E248&lt;&gt;1,IF(ISNUMBER(INDEX(Import.PLE,Detalhamento!$E248,Detalhamento!O$15)),IF(INDEX(Import.PLE,Detalhamento!$E248,Detalhamento!O$15)&lt;=mediçao,0,OFFSET(Import.PLQ,$A248-1,O$15-1,1,1)),OFFSET(Import.PLQ,$A248-1,O$15-1,1,1)),(1-PLE!$AA$28)*OFFSET(Import.PLQ,$A248-1,O$15-1,1,1))))</f>
        <v>0</v>
      </c>
      <c r="P248" s="144">
        <f ca="1">IF(P$13="",0,CHOOSE(Detalhamento.OpçãoServiços,OFFSET(Import.PLQ,$A248-1,P$15-1,1,1),IF($E248&lt;&gt;1,IF(ISNUMBER(INDEX(Import.PLE,Detalhamento!$E248,Detalhamento!P$15)),IF(INDEX(Import.PLE,Detalhamento!$E248,Detalhamento!P$15)&lt;=mediçao,OFFSET(Import.PLQ,$A248-1,P$15-1,1,1),0),0),PLE!$AA$28*OFFSET(Import.PLQ,$A248-1,P$15-1,1,1)),IF($E248&lt;&gt;1,IF(ISNUMBER(INDEX(Import.PLE,Detalhamento!$E248,Detalhamento!P$15)),IF(INDEX(Import.PLE,Detalhamento!$E248,Detalhamento!P$15)&lt;=mediçao,0,OFFSET(Import.PLQ,$A248-1,P$15-1,1,1)),OFFSET(Import.PLQ,$A248-1,P$15-1,1,1)),(1-PLE!$AA$28)*OFFSET(Import.PLQ,$A248-1,P$15-1,1,1))))</f>
        <v>0</v>
      </c>
      <c r="Q248" s="144">
        <f ca="1">IF(Q$13="",0,CHOOSE(Detalhamento.OpçãoServiços,OFFSET(Import.PLQ,$A248-1,Q$15-1,1,1),IF($E248&lt;&gt;1,IF(ISNUMBER(INDEX(Import.PLE,Detalhamento!$E248,Detalhamento!Q$15)),IF(INDEX(Import.PLE,Detalhamento!$E248,Detalhamento!Q$15)&lt;=mediçao,OFFSET(Import.PLQ,$A248-1,Q$15-1,1,1),0),0),PLE!$AA$28*OFFSET(Import.PLQ,$A248-1,Q$15-1,1,1)),IF($E248&lt;&gt;1,IF(ISNUMBER(INDEX(Import.PLE,Detalhamento!$E248,Detalhamento!Q$15)),IF(INDEX(Import.PLE,Detalhamento!$E248,Detalhamento!Q$15)&lt;=mediçao,0,OFFSET(Import.PLQ,$A248-1,Q$15-1,1,1)),OFFSET(Import.PLQ,$A248-1,Q$15-1,1,1)),(1-PLE!$AA$28)*OFFSET(Import.PLQ,$A248-1,Q$15-1,1,1))))</f>
        <v>0</v>
      </c>
      <c r="R248" s="144">
        <f ca="1">IF(R$13="",0,CHOOSE(Detalhamento.OpçãoServiços,OFFSET(Import.PLQ,$A248-1,R$15-1,1,1),IF($E248&lt;&gt;1,IF(ISNUMBER(INDEX(Import.PLE,Detalhamento!$E248,Detalhamento!R$15)),IF(INDEX(Import.PLE,Detalhamento!$E248,Detalhamento!R$15)&lt;=mediçao,OFFSET(Import.PLQ,$A248-1,R$15-1,1,1),0),0),PLE!$AA$28*OFFSET(Import.PLQ,$A248-1,R$15-1,1,1)),IF($E248&lt;&gt;1,IF(ISNUMBER(INDEX(Import.PLE,Detalhamento!$E248,Detalhamento!R$15)),IF(INDEX(Import.PLE,Detalhamento!$E248,Detalhamento!R$15)&lt;=mediçao,0,OFFSET(Import.PLQ,$A248-1,R$15-1,1,1)),OFFSET(Import.PLQ,$A248-1,R$15-1,1,1)),(1-PLE!$AA$28)*OFFSET(Import.PLQ,$A248-1,R$15-1,1,1))))</f>
        <v>0</v>
      </c>
      <c r="S248" s="144">
        <f ca="1">IF(S$13="",0,CHOOSE(Detalhamento.OpçãoServiços,OFFSET(Import.PLQ,$A248-1,S$15-1,1,1),IF($E248&lt;&gt;1,IF(ISNUMBER(INDEX(Import.PLE,Detalhamento!$E248,Detalhamento!S$15)),IF(INDEX(Import.PLE,Detalhamento!$E248,Detalhamento!S$15)&lt;=mediçao,OFFSET(Import.PLQ,$A248-1,S$15-1,1,1),0),0),PLE!$AA$28*OFFSET(Import.PLQ,$A248-1,S$15-1,1,1)),IF($E248&lt;&gt;1,IF(ISNUMBER(INDEX(Import.PLE,Detalhamento!$E248,Detalhamento!S$15)),IF(INDEX(Import.PLE,Detalhamento!$E248,Detalhamento!S$15)&lt;=mediçao,0,OFFSET(Import.PLQ,$A248-1,S$15-1,1,1)),OFFSET(Import.PLQ,$A248-1,S$15-1,1,1)),(1-PLE!$AA$28)*OFFSET(Import.PLQ,$A248-1,S$15-1,1,1))))</f>
        <v>0</v>
      </c>
      <c r="T248" s="144">
        <f ca="1">IF(T$13="",0,CHOOSE(Detalhamento.OpçãoServiços,OFFSET(Import.PLQ,$A248-1,T$15-1,1,1),IF($E248&lt;&gt;1,IF(ISNUMBER(INDEX(Import.PLE,Detalhamento!$E248,Detalhamento!T$15)),IF(INDEX(Import.PLE,Detalhamento!$E248,Detalhamento!T$15)&lt;=mediçao,OFFSET(Import.PLQ,$A248-1,T$15-1,1,1),0),0),PLE!$AA$28*OFFSET(Import.PLQ,$A248-1,T$15-1,1,1)),IF($E248&lt;&gt;1,IF(ISNUMBER(INDEX(Import.PLE,Detalhamento!$E248,Detalhamento!T$15)),IF(INDEX(Import.PLE,Detalhamento!$E248,Detalhamento!T$15)&lt;=mediçao,0,OFFSET(Import.PLQ,$A248-1,T$15-1,1,1)),OFFSET(Import.PLQ,$A248-1,T$15-1,1,1)),(1-PLE!$AA$28)*OFFSET(Import.PLQ,$A248-1,T$15-1,1,1))))</f>
        <v>0</v>
      </c>
      <c r="U248" s="144">
        <f ca="1">IF(U$13="",0,CHOOSE(Detalhamento.OpçãoServiços,OFFSET(Import.PLQ,$A248-1,U$15-1,1,1),IF($E248&lt;&gt;1,IF(ISNUMBER(INDEX(Import.PLE,Detalhamento!$E248,Detalhamento!U$15)),IF(INDEX(Import.PLE,Detalhamento!$E248,Detalhamento!U$15)&lt;=mediçao,OFFSET(Import.PLQ,$A248-1,U$15-1,1,1),0),0),PLE!$AA$28*OFFSET(Import.PLQ,$A248-1,U$15-1,1,1)),IF($E248&lt;&gt;1,IF(ISNUMBER(INDEX(Import.PLE,Detalhamento!$E248,Detalhamento!U$15)),IF(INDEX(Import.PLE,Detalhamento!$E248,Detalhamento!U$15)&lt;=mediçao,0,OFFSET(Import.PLQ,$A248-1,U$15-1,1,1)),OFFSET(Import.PLQ,$A248-1,U$15-1,1,1)),(1-PLE!$AA$28)*OFFSET(Import.PLQ,$A248-1,U$15-1,1,1))))</f>
        <v>0</v>
      </c>
      <c r="V248" s="144">
        <f ca="1">IF(V$13="",0,CHOOSE(Detalhamento.OpçãoServiços,OFFSET(Import.PLQ,$A248-1,V$15-1,1,1),IF($E248&lt;&gt;1,IF(ISNUMBER(INDEX(Import.PLE,Detalhamento!$E248,Detalhamento!V$15)),IF(INDEX(Import.PLE,Detalhamento!$E248,Detalhamento!V$15)&lt;=mediçao,OFFSET(Import.PLQ,$A248-1,V$15-1,1,1),0),0),PLE!$AA$28*OFFSET(Import.PLQ,$A248-1,V$15-1,1,1)),IF($E248&lt;&gt;1,IF(ISNUMBER(INDEX(Import.PLE,Detalhamento!$E248,Detalhamento!V$15)),IF(INDEX(Import.PLE,Detalhamento!$E248,Detalhamento!V$15)&lt;=mediçao,0,OFFSET(Import.PLQ,$A248-1,V$15-1,1,1)),OFFSET(Import.PLQ,$A248-1,V$15-1,1,1)),(1-PLE!$AA$28)*OFFSET(Import.PLQ,$A248-1,V$15-1,1,1))))</f>
        <v>0</v>
      </c>
      <c r="W248" s="144">
        <f ca="1">IF(W$13="",0,CHOOSE(Detalhamento.OpçãoServiços,OFFSET(Import.PLQ,$A248-1,W$15-1,1,1),IF($E248&lt;&gt;1,IF(ISNUMBER(INDEX(Import.PLE,Detalhamento!$E248,Detalhamento!W$15)),IF(INDEX(Import.PLE,Detalhamento!$E248,Detalhamento!W$15)&lt;=mediçao,OFFSET(Import.PLQ,$A248-1,W$15-1,1,1),0),0),PLE!$AA$28*OFFSET(Import.PLQ,$A248-1,W$15-1,1,1)),IF($E248&lt;&gt;1,IF(ISNUMBER(INDEX(Import.PLE,Detalhamento!$E248,Detalhamento!W$15)),IF(INDEX(Import.PLE,Detalhamento!$E248,Detalhamento!W$15)&lt;=mediçao,0,OFFSET(Import.PLQ,$A248-1,W$15-1,1,1)),OFFSET(Import.PLQ,$A248-1,W$15-1,1,1)),(1-PLE!$AA$28)*OFFSET(Import.PLQ,$A248-1,W$15-1,1,1))))</f>
        <v>0</v>
      </c>
      <c r="X248" s="144">
        <f ca="1">IF(X$13="",0,CHOOSE(Detalhamento.OpçãoServiços,OFFSET(Import.PLQ,$A248-1,X$15-1,1,1),IF($E248&lt;&gt;1,IF(ISNUMBER(INDEX(Import.PLE,Detalhamento!$E248,Detalhamento!X$15)),IF(INDEX(Import.PLE,Detalhamento!$E248,Detalhamento!X$15)&lt;=mediçao,OFFSET(Import.PLQ,$A248-1,X$15-1,1,1),0),0),PLE!$AA$28*OFFSET(Import.PLQ,$A248-1,X$15-1,1,1)),IF($E248&lt;&gt;1,IF(ISNUMBER(INDEX(Import.PLE,Detalhamento!$E248,Detalhamento!X$15)),IF(INDEX(Import.PLE,Detalhamento!$E248,Detalhamento!X$15)&lt;=mediçao,0,OFFSET(Import.PLQ,$A248-1,X$15-1,1,1)),OFFSET(Import.PLQ,$A248-1,X$15-1,1,1)),(1-PLE!$AA$28)*OFFSET(Import.PLQ,$A248-1,X$15-1,1,1))))</f>
        <v>0</v>
      </c>
      <c r="Y248" s="144">
        <f ca="1">IF(Y$13="",0,CHOOSE(Detalhamento.OpçãoServiços,OFFSET(Import.PLQ,$A248-1,Y$15-1,1,1),IF($E248&lt;&gt;1,IF(ISNUMBER(INDEX(Import.PLE,Detalhamento!$E248,Detalhamento!Y$15)),IF(INDEX(Import.PLE,Detalhamento!$E248,Detalhamento!Y$15)&lt;=mediçao,OFFSET(Import.PLQ,$A248-1,Y$15-1,1,1),0),0),PLE!$AA$28*OFFSET(Import.PLQ,$A248-1,Y$15-1,1,1)),IF($E248&lt;&gt;1,IF(ISNUMBER(INDEX(Import.PLE,Detalhamento!$E248,Detalhamento!Y$15)),IF(INDEX(Import.PLE,Detalhamento!$E248,Detalhamento!Y$15)&lt;=mediçao,0,OFFSET(Import.PLQ,$A248-1,Y$15-1,1,1)),OFFSET(Import.PLQ,$A248-1,Y$15-1,1,1)),(1-PLE!$AA$28)*OFFSET(Import.PLQ,$A248-1,Y$15-1,1,1))))</f>
        <v>0</v>
      </c>
      <c r="Z248" s="144">
        <f ca="1">IF(Z$13="",0,CHOOSE(Detalhamento.OpçãoServiços,OFFSET(Import.PLQ,$A248-1,Z$15-1,1,1),IF($E248&lt;&gt;1,IF(ISNUMBER(INDEX(Import.PLE,Detalhamento!$E248,Detalhamento!Z$15)),IF(INDEX(Import.PLE,Detalhamento!$E248,Detalhamento!Z$15)&lt;=mediçao,OFFSET(Import.PLQ,$A248-1,Z$15-1,1,1),0),0),PLE!$AA$28*OFFSET(Import.PLQ,$A248-1,Z$15-1,1,1)),IF($E248&lt;&gt;1,IF(ISNUMBER(INDEX(Import.PLE,Detalhamento!$E248,Detalhamento!Z$15)),IF(INDEX(Import.PLE,Detalhamento!$E248,Detalhamento!Z$15)&lt;=mediçao,0,OFFSET(Import.PLQ,$A248-1,Z$15-1,1,1)),OFFSET(Import.PLQ,$A248-1,Z$15-1,1,1)),(1-PLE!$AA$28)*OFFSET(Import.PLQ,$A248-1,Z$15-1,1,1))))</f>
        <v>0</v>
      </c>
      <c r="AA248" s="144">
        <f ca="1">IF(AA$13="",0,CHOOSE(Detalhamento.OpçãoServiços,OFFSET(Import.PLQ,$A248-1,AA$15-1,1,1),IF($E248&lt;&gt;1,IF(ISNUMBER(INDEX(Import.PLE,Detalhamento!$E248,Detalhamento!AA$15)),IF(INDEX(Import.PLE,Detalhamento!$E248,Detalhamento!AA$15)&lt;=mediçao,OFFSET(Import.PLQ,$A248-1,AA$15-1,1,1),0),0),PLE!$AA$28*OFFSET(Import.PLQ,$A248-1,AA$15-1,1,1)),IF($E248&lt;&gt;1,IF(ISNUMBER(INDEX(Import.PLE,Detalhamento!$E248,Detalhamento!AA$15)),IF(INDEX(Import.PLE,Detalhamento!$E248,Detalhamento!AA$15)&lt;=mediçao,0,OFFSET(Import.PLQ,$A248-1,AA$15-1,1,1)),OFFSET(Import.PLQ,$A248-1,AA$15-1,1,1)),(1-PLE!$AA$28)*OFFSET(Import.PLQ,$A248-1,AA$15-1,1,1))))</f>
        <v>0</v>
      </c>
      <c r="AB248" s="144">
        <f ca="1">IF(AB$13="",0,CHOOSE(Detalhamento.OpçãoServiços,OFFSET(Import.PLQ,$A248-1,AB$15-1,1,1),IF($E248&lt;&gt;1,IF(ISNUMBER(INDEX(Import.PLE,Detalhamento!$E248,Detalhamento!AB$15)),IF(INDEX(Import.PLE,Detalhamento!$E248,Detalhamento!AB$15)&lt;=mediçao,OFFSET(Import.PLQ,$A248-1,AB$15-1,1,1),0),0),PLE!$AA$28*OFFSET(Import.PLQ,$A248-1,AB$15-1,1,1)),IF($E248&lt;&gt;1,IF(ISNUMBER(INDEX(Import.PLE,Detalhamento!$E248,Detalhamento!AB$15)),IF(INDEX(Import.PLE,Detalhamento!$E248,Detalhamento!AB$15)&lt;=mediçao,0,OFFSET(Import.PLQ,$A248-1,AB$15-1,1,1)),OFFSET(Import.PLQ,$A248-1,AB$15-1,1,1)),(1-PLE!$AA$28)*OFFSET(Import.PLQ,$A248-1,AB$15-1,1,1))))</f>
        <v>0</v>
      </c>
      <c r="AC248" s="144">
        <f ca="1">IF(AC$13="",0,CHOOSE(Detalhamento.OpçãoServiços,OFFSET(Import.PLQ,$A248-1,AC$15-1,1,1),IF($E248&lt;&gt;1,IF(ISNUMBER(INDEX(Import.PLE,Detalhamento!$E248,Detalhamento!AC$15)),IF(INDEX(Import.PLE,Detalhamento!$E248,Detalhamento!AC$15)&lt;=mediçao,OFFSET(Import.PLQ,$A248-1,AC$15-1,1,1),0),0),PLE!$AA$28*OFFSET(Import.PLQ,$A248-1,AC$15-1,1,1)),IF($E248&lt;&gt;1,IF(ISNUMBER(INDEX(Import.PLE,Detalhamento!$E248,Detalhamento!AC$15)),IF(INDEX(Import.PLE,Detalhamento!$E248,Detalhamento!AC$15)&lt;=mediçao,0,OFFSET(Import.PLQ,$A248-1,AC$15-1,1,1)),OFFSET(Import.PLQ,$A248-1,AC$15-1,1,1)),(1-PLE!$AA$28)*OFFSET(Import.PLQ,$A248-1,AC$15-1,1,1))))</f>
        <v>0</v>
      </c>
      <c r="AD248" s="144">
        <f ca="1">IF(AD$13="",0,CHOOSE(Detalhamento.OpçãoServiços,OFFSET(Import.PLQ,$A248-1,AD$15-1,1,1),IF($E248&lt;&gt;1,IF(ISNUMBER(INDEX(Import.PLE,Detalhamento!$E248,Detalhamento!AD$15)),IF(INDEX(Import.PLE,Detalhamento!$E248,Detalhamento!AD$15)&lt;=mediçao,OFFSET(Import.PLQ,$A248-1,AD$15-1,1,1),0),0),PLE!$AA$28*OFFSET(Import.PLQ,$A248-1,AD$15-1,1,1)),IF($E248&lt;&gt;1,IF(ISNUMBER(INDEX(Import.PLE,Detalhamento!$E248,Detalhamento!AD$15)),IF(INDEX(Import.PLE,Detalhamento!$E248,Detalhamento!AD$15)&lt;=mediçao,0,OFFSET(Import.PLQ,$A248-1,AD$15-1,1,1)),OFFSET(Import.PLQ,$A248-1,AD$15-1,1,1)),(1-PLE!$AA$28)*OFFSET(Import.PLQ,$A248-1,AD$15-1,1,1))))</f>
        <v>0</v>
      </c>
      <c r="AE248" s="144">
        <f ca="1">IF(AE$13="",0,CHOOSE(Detalhamento.OpçãoServiços,OFFSET(Import.PLQ,$A248-1,AE$15-1,1,1),IF($E248&lt;&gt;1,IF(ISNUMBER(INDEX(Import.PLE,Detalhamento!$E248,Detalhamento!AE$15)),IF(INDEX(Import.PLE,Detalhamento!$E248,Detalhamento!AE$15)&lt;=mediçao,OFFSET(Import.PLQ,$A248-1,AE$15-1,1,1),0),0),PLE!$AA$28*OFFSET(Import.PLQ,$A248-1,AE$15-1,1,1)),IF($E248&lt;&gt;1,IF(ISNUMBER(INDEX(Import.PLE,Detalhamento!$E248,Detalhamento!AE$15)),IF(INDEX(Import.PLE,Detalhamento!$E248,Detalhamento!AE$15)&lt;=mediçao,0,OFFSET(Import.PLQ,$A248-1,AE$15-1,1,1)),OFFSET(Import.PLQ,$A248-1,AE$15-1,1,1)),(1-PLE!$AA$28)*OFFSET(Import.PLQ,$A248-1,AE$15-1,1,1))))</f>
        <v>0</v>
      </c>
      <c r="AF248" s="144">
        <f ca="1">IF(AF$13="",0,CHOOSE(Detalhamento.OpçãoServiços,OFFSET(Import.PLQ,$A248-1,AF$15-1,1,1),IF($E248&lt;&gt;1,IF(ISNUMBER(INDEX(Import.PLE,Detalhamento!$E248,Detalhamento!AF$15)),IF(INDEX(Import.PLE,Detalhamento!$E248,Detalhamento!AF$15)&lt;=mediçao,OFFSET(Import.PLQ,$A248-1,AF$15-1,1,1),0),0),PLE!$AA$28*OFFSET(Import.PLQ,$A248-1,AF$15-1,1,1)),IF($E248&lt;&gt;1,IF(ISNUMBER(INDEX(Import.PLE,Detalhamento!$E248,Detalhamento!AF$15)),IF(INDEX(Import.PLE,Detalhamento!$E248,Detalhamento!AF$15)&lt;=mediçao,0,OFFSET(Import.PLQ,$A248-1,AF$15-1,1,1)),OFFSET(Import.PLQ,$A248-1,AF$15-1,1,1)),(1-PLE!$AA$28)*OFFSET(Import.PLQ,$A248-1,AF$15-1,1,1))))</f>
        <v>0</v>
      </c>
      <c r="AG248" s="144">
        <f ca="1">IF(AG$13="",0,CHOOSE(Detalhamento.OpçãoServiços,OFFSET(Import.PLQ,$A248-1,AG$15-1,1,1),IF($E248&lt;&gt;1,IF(ISNUMBER(INDEX(Import.PLE,Detalhamento!$E248,Detalhamento!AG$15)),IF(INDEX(Import.PLE,Detalhamento!$E248,Detalhamento!AG$15)&lt;=mediçao,OFFSET(Import.PLQ,$A248-1,AG$15-1,1,1),0),0),PLE!$AA$28*OFFSET(Import.PLQ,$A248-1,AG$15-1,1,1)),IF($E248&lt;&gt;1,IF(ISNUMBER(INDEX(Import.PLE,Detalhamento!$E248,Detalhamento!AG$15)),IF(INDEX(Import.PLE,Detalhamento!$E248,Detalhamento!AG$15)&lt;=mediçao,0,OFFSET(Import.PLQ,$A248-1,AG$15-1,1,1)),OFFSET(Import.PLQ,$A248-1,AG$15-1,1,1)),(1-PLE!$AA$28)*OFFSET(Import.PLQ,$A248-1,AG$15-1,1,1))))</f>
        <v>0</v>
      </c>
      <c r="AH248" s="144">
        <f ca="1">IF(AH$13="",0,CHOOSE(Detalhamento.OpçãoServiços,OFFSET(Import.PLQ,$A248-1,AH$15-1,1,1),IF($E248&lt;&gt;1,IF(ISNUMBER(INDEX(Import.PLE,Detalhamento!$E248,Detalhamento!AH$15)),IF(INDEX(Import.PLE,Detalhamento!$E248,Detalhamento!AH$15)&lt;=mediçao,OFFSET(Import.PLQ,$A248-1,AH$15-1,1,1),0),0),PLE!$AA$28*OFFSET(Import.PLQ,$A248-1,AH$15-1,1,1)),IF($E248&lt;&gt;1,IF(ISNUMBER(INDEX(Import.PLE,Detalhamento!$E248,Detalhamento!AH$15)),IF(INDEX(Import.PLE,Detalhamento!$E248,Detalhamento!AH$15)&lt;=mediçao,0,OFFSET(Import.PLQ,$A248-1,AH$15-1,1,1)),OFFSET(Import.PLQ,$A248-1,AH$15-1,1,1)),(1-PLE!$AA$28)*OFFSET(Import.PLQ,$A248-1,AH$15-1,1,1))))</f>
        <v>0</v>
      </c>
      <c r="AI248" s="144">
        <f ca="1">IF(AI$13="",0,CHOOSE(Detalhamento.OpçãoServiços,OFFSET(Import.PLQ,$A248-1,AI$15-1,1,1),IF($E248&lt;&gt;1,IF(ISNUMBER(INDEX(Import.PLE,Detalhamento!$E248,Detalhamento!AI$15)),IF(INDEX(Import.PLE,Detalhamento!$E248,Detalhamento!AI$15)&lt;=mediçao,OFFSET(Import.PLQ,$A248-1,AI$15-1,1,1),0),0),PLE!$AA$28*OFFSET(Import.PLQ,$A248-1,AI$15-1,1,1)),IF($E248&lt;&gt;1,IF(ISNUMBER(INDEX(Import.PLE,Detalhamento!$E248,Detalhamento!AI$15)),IF(INDEX(Import.PLE,Detalhamento!$E248,Detalhamento!AI$15)&lt;=mediçao,0,OFFSET(Import.PLQ,$A248-1,AI$15-1,1,1)),OFFSET(Import.PLQ,$A248-1,AI$15-1,1,1)),(1-PLE!$AA$28)*OFFSET(Import.PLQ,$A248-1,AI$15-1,1,1))))</f>
        <v>0</v>
      </c>
      <c r="AJ248" s="144">
        <f ca="1">IF(AJ$13="",0,CHOOSE(Detalhamento.OpçãoServiços,OFFSET(Import.PLQ,$A248-1,AJ$15-1,1,1),IF($E248&lt;&gt;1,IF(ISNUMBER(INDEX(Import.PLE,Detalhamento!$E248,Detalhamento!AJ$15)),IF(INDEX(Import.PLE,Detalhamento!$E248,Detalhamento!AJ$15)&lt;=mediçao,OFFSET(Import.PLQ,$A248-1,AJ$15-1,1,1),0),0),PLE!$AA$28*OFFSET(Import.PLQ,$A248-1,AJ$15-1,1,1)),IF($E248&lt;&gt;1,IF(ISNUMBER(INDEX(Import.PLE,Detalhamento!$E248,Detalhamento!AJ$15)),IF(INDEX(Import.PLE,Detalhamento!$E248,Detalhamento!AJ$15)&lt;=mediçao,0,OFFSET(Import.PLQ,$A248-1,AJ$15-1,1,1)),OFFSET(Import.PLQ,$A248-1,AJ$15-1,1,1)),(1-PLE!$AA$28)*OFFSET(Import.PLQ,$A248-1,AJ$15-1,1,1))))</f>
        <v>0</v>
      </c>
      <c r="AK248" s="144">
        <f ca="1">IF(AK$13="",0,CHOOSE(Detalhamento.OpçãoServiços,OFFSET(Import.PLQ,$A248-1,AK$15-1,1,1),IF($E248&lt;&gt;1,IF(ISNUMBER(INDEX(Import.PLE,Detalhamento!$E248,Detalhamento!AK$15)),IF(INDEX(Import.PLE,Detalhamento!$E248,Detalhamento!AK$15)&lt;=mediçao,OFFSET(Import.PLQ,$A248-1,AK$15-1,1,1),0),0),PLE!$AA$28*OFFSET(Import.PLQ,$A248-1,AK$15-1,1,1)),IF($E248&lt;&gt;1,IF(ISNUMBER(INDEX(Import.PLE,Detalhamento!$E248,Detalhamento!AK$15)),IF(INDEX(Import.PLE,Detalhamento!$E248,Detalhamento!AK$15)&lt;=mediçao,0,OFFSET(Import.PLQ,$A248-1,AK$15-1,1,1)),OFFSET(Import.PLQ,$A248-1,AK$15-1,1,1)),(1-PLE!$AA$28)*OFFSET(Import.PLQ,$A248-1,AK$15-1,1,1))))</f>
        <v>0</v>
      </c>
      <c r="AL248" s="144">
        <f ca="1">IF(AL$13="",0,CHOOSE(Detalhamento.OpçãoServiços,OFFSET(Import.PLQ,$A248-1,AL$15-1,1,1),IF($E248&lt;&gt;1,IF(ISNUMBER(INDEX(Import.PLE,Detalhamento!$E248,Detalhamento!AL$15)),IF(INDEX(Import.PLE,Detalhamento!$E248,Detalhamento!AL$15)&lt;=mediçao,OFFSET(Import.PLQ,$A248-1,AL$15-1,1,1),0),0),PLE!$AA$28*OFFSET(Import.PLQ,$A248-1,AL$15-1,1,1)),IF($E248&lt;&gt;1,IF(ISNUMBER(INDEX(Import.PLE,Detalhamento!$E248,Detalhamento!AL$15)),IF(INDEX(Import.PLE,Detalhamento!$E248,Detalhamento!AL$15)&lt;=mediçao,0,OFFSET(Import.PLQ,$A248-1,AL$15-1,1,1)),OFFSET(Import.PLQ,$A248-1,AL$15-1,1,1)),(1-PLE!$AA$28)*OFFSET(Import.PLQ,$A248-1,AL$15-1,1,1))))</f>
        <v>0</v>
      </c>
      <c r="AM248" s="144">
        <f ca="1">IF(AM$13="",0,CHOOSE(Detalhamento.OpçãoServiços,OFFSET(Import.PLQ,$A248-1,AM$15-1,1,1),IF($E248&lt;&gt;1,IF(ISNUMBER(INDEX(Import.PLE,Detalhamento!$E248,Detalhamento!AM$15)),IF(INDEX(Import.PLE,Detalhamento!$E248,Detalhamento!AM$15)&lt;=mediçao,OFFSET(Import.PLQ,$A248-1,AM$15-1,1,1),0),0),PLE!$AA$28*OFFSET(Import.PLQ,$A248-1,AM$15-1,1,1)),IF($E248&lt;&gt;1,IF(ISNUMBER(INDEX(Import.PLE,Detalhamento!$E248,Detalhamento!AM$15)),IF(INDEX(Import.PLE,Detalhamento!$E248,Detalhamento!AM$15)&lt;=mediçao,0,OFFSET(Import.PLQ,$A248-1,AM$15-1,1,1)),OFFSET(Import.PLQ,$A248-1,AM$15-1,1,1)),(1-PLE!$AA$28)*OFFSET(Import.PLQ,$A248-1,AM$15-1,1,1))))</f>
        <v>0</v>
      </c>
      <c r="AN248" s="144">
        <f ca="1">IF(AN$13="",0,CHOOSE(Detalhamento.OpçãoServiços,OFFSET(Import.PLQ,$A248-1,AN$15-1,1,1),IF($E248&lt;&gt;1,IF(ISNUMBER(INDEX(Import.PLE,Detalhamento!$E248,Detalhamento!AN$15)),IF(INDEX(Import.PLE,Detalhamento!$E248,Detalhamento!AN$15)&lt;=mediçao,OFFSET(Import.PLQ,$A248-1,AN$15-1,1,1),0),0),PLE!$AA$28*OFFSET(Import.PLQ,$A248-1,AN$15-1,1,1)),IF($E248&lt;&gt;1,IF(ISNUMBER(INDEX(Import.PLE,Detalhamento!$E248,Detalhamento!AN$15)),IF(INDEX(Import.PLE,Detalhamento!$E248,Detalhamento!AN$15)&lt;=mediçao,0,OFFSET(Import.PLQ,$A248-1,AN$15-1,1,1)),OFFSET(Import.PLQ,$A248-1,AN$15-1,1,1)),(1-PLE!$AA$28)*OFFSET(Import.PLQ,$A248-1,AN$15-1,1,1))))</f>
        <v>0</v>
      </c>
      <c r="AO248" s="144">
        <f ca="1">IF(AO$13="",0,CHOOSE(Detalhamento.OpçãoServiços,OFFSET(Import.PLQ,$A248-1,AO$15-1,1,1),IF($E248&lt;&gt;1,IF(ISNUMBER(INDEX(Import.PLE,Detalhamento!$E248,Detalhamento!AO$15)),IF(INDEX(Import.PLE,Detalhamento!$E248,Detalhamento!AO$15)&lt;=mediçao,OFFSET(Import.PLQ,$A248-1,AO$15-1,1,1),0),0),PLE!$AA$28*OFFSET(Import.PLQ,$A248-1,AO$15-1,1,1)),IF($E248&lt;&gt;1,IF(ISNUMBER(INDEX(Import.PLE,Detalhamento!$E248,Detalhamento!AO$15)),IF(INDEX(Import.PLE,Detalhamento!$E248,Detalhamento!AO$15)&lt;=mediçao,0,OFFSET(Import.PLQ,$A248-1,AO$15-1,1,1)),OFFSET(Import.PLQ,$A248-1,AO$15-1,1,1)),(1-PLE!$AA$28)*OFFSET(Import.PLQ,$A248-1,AO$15-1,1,1))))</f>
        <v>0</v>
      </c>
      <c r="AP248" s="144">
        <f ca="1">IF(AP$13="",0,CHOOSE(Detalhamento.OpçãoServiços,OFFSET(Import.PLQ,$A248-1,AP$15-1,1,1),IF($E248&lt;&gt;1,IF(ISNUMBER(INDEX(Import.PLE,Detalhamento!$E248,Detalhamento!AP$15)),IF(INDEX(Import.PLE,Detalhamento!$E248,Detalhamento!AP$15)&lt;=mediçao,OFFSET(Import.PLQ,$A248-1,AP$15-1,1,1),0),0),PLE!$AA$28*OFFSET(Import.PLQ,$A248-1,AP$15-1,1,1)),IF($E248&lt;&gt;1,IF(ISNUMBER(INDEX(Import.PLE,Detalhamento!$E248,Detalhamento!AP$15)),IF(INDEX(Import.PLE,Detalhamento!$E248,Detalhamento!AP$15)&lt;=mediçao,0,OFFSET(Import.PLQ,$A248-1,AP$15-1,1,1)),OFFSET(Import.PLQ,$A248-1,AP$15-1,1,1)),(1-PLE!$AA$28)*OFFSET(Import.PLQ,$A248-1,AP$15-1,1,1))))</f>
        <v>0</v>
      </c>
      <c r="AQ248" s="144">
        <f ca="1">IF(AQ$13="",0,CHOOSE(Detalhamento.OpçãoServiços,OFFSET(Import.PLQ,$A248-1,AQ$15-1,1,1),IF($E248&lt;&gt;1,IF(ISNUMBER(INDEX(Import.PLE,Detalhamento!$E248,Detalhamento!AQ$15)),IF(INDEX(Import.PLE,Detalhamento!$E248,Detalhamento!AQ$15)&lt;=mediçao,OFFSET(Import.PLQ,$A248-1,AQ$15-1,1,1),0),0),PLE!$AA$28*OFFSET(Import.PLQ,$A248-1,AQ$15-1,1,1)),IF($E248&lt;&gt;1,IF(ISNUMBER(INDEX(Import.PLE,Detalhamento!$E248,Detalhamento!AQ$15)),IF(INDEX(Import.PLE,Detalhamento!$E248,Detalhamento!AQ$15)&lt;=mediçao,0,OFFSET(Import.PLQ,$A248-1,AQ$15-1,1,1)),OFFSET(Import.PLQ,$A248-1,AQ$15-1,1,1)),(1-PLE!$AA$28)*OFFSET(Import.PLQ,$A248-1,AQ$15-1,1,1))))</f>
        <v>0</v>
      </c>
      <c r="AR248" s="144">
        <f ca="1">IF(AR$13="",0,CHOOSE(Detalhamento.OpçãoServiços,OFFSET(Import.PLQ,$A248-1,AR$15-1,1,1),IF($E248&lt;&gt;1,IF(ISNUMBER(INDEX(Import.PLE,Detalhamento!$E248,Detalhamento!AR$15)),IF(INDEX(Import.PLE,Detalhamento!$E248,Detalhamento!AR$15)&lt;=mediçao,OFFSET(Import.PLQ,$A248-1,AR$15-1,1,1),0),0),PLE!$AA$28*OFFSET(Import.PLQ,$A248-1,AR$15-1,1,1)),IF($E248&lt;&gt;1,IF(ISNUMBER(INDEX(Import.PLE,Detalhamento!$E248,Detalhamento!AR$15)),IF(INDEX(Import.PLE,Detalhamento!$E248,Detalhamento!AR$15)&lt;=mediçao,0,OFFSET(Import.PLQ,$A248-1,AR$15-1,1,1)),OFFSET(Import.PLQ,$A248-1,AR$15-1,1,1)),(1-PLE!$AA$28)*OFFSET(Import.PLQ,$A248-1,AR$15-1,1,1))))</f>
        <v>0</v>
      </c>
      <c r="AS248" s="144">
        <f ca="1">IF(AS$13="",0,CHOOSE(Detalhamento.OpçãoServiços,OFFSET(Import.PLQ,$A248-1,AS$15-1,1,1),IF($E248&lt;&gt;1,IF(ISNUMBER(INDEX(Import.PLE,Detalhamento!$E248,Detalhamento!AS$15)),IF(INDEX(Import.PLE,Detalhamento!$E248,Detalhamento!AS$15)&lt;=mediçao,OFFSET(Import.PLQ,$A248-1,AS$15-1,1,1),0),0),PLE!$AA$28*OFFSET(Import.PLQ,$A248-1,AS$15-1,1,1)),IF($E248&lt;&gt;1,IF(ISNUMBER(INDEX(Import.PLE,Detalhamento!$E248,Detalhamento!AS$15)),IF(INDEX(Import.PLE,Detalhamento!$E248,Detalhamento!AS$15)&lt;=mediçao,0,OFFSET(Import.PLQ,$A248-1,AS$15-1,1,1)),OFFSET(Import.PLQ,$A248-1,AS$15-1,1,1)),(1-PLE!$AA$28)*OFFSET(Import.PLQ,$A248-1,AS$15-1,1,1))))</f>
        <v>0</v>
      </c>
      <c r="AT248" s="144">
        <f ca="1">IF(AT$13="",0,CHOOSE(Detalhamento.OpçãoServiços,OFFSET(Import.PLQ,$A248-1,AT$15-1,1,1),IF($E248&lt;&gt;1,IF(ISNUMBER(INDEX(Import.PLE,Detalhamento!$E248,Detalhamento!AT$15)),IF(INDEX(Import.PLE,Detalhamento!$E248,Detalhamento!AT$15)&lt;=mediçao,OFFSET(Import.PLQ,$A248-1,AT$15-1,1,1),0),0),PLE!$AA$28*OFFSET(Import.PLQ,$A248-1,AT$15-1,1,1)),IF($E248&lt;&gt;1,IF(ISNUMBER(INDEX(Import.PLE,Detalhamento!$E248,Detalhamento!AT$15)),IF(INDEX(Import.PLE,Detalhamento!$E248,Detalhamento!AT$15)&lt;=mediçao,0,OFFSET(Import.PLQ,$A248-1,AT$15-1,1,1)),OFFSET(Import.PLQ,$A248-1,AT$15-1,1,1)),(1-PLE!$AA$28)*OFFSET(Import.PLQ,$A248-1,AT$15-1,1,1))))</f>
        <v>0</v>
      </c>
      <c r="AU248" s="144">
        <f ca="1">IF(AU$13="",0,CHOOSE(Detalhamento.OpçãoServiços,OFFSET(Import.PLQ,$A248-1,AU$15-1,1,1),IF($E248&lt;&gt;1,IF(ISNUMBER(INDEX(Import.PLE,Detalhamento!$E248,Detalhamento!AU$15)),IF(INDEX(Import.PLE,Detalhamento!$E248,Detalhamento!AU$15)&lt;=mediçao,OFFSET(Import.PLQ,$A248-1,AU$15-1,1,1),0),0),PLE!$AA$28*OFFSET(Import.PLQ,$A248-1,AU$15-1,1,1)),IF($E248&lt;&gt;1,IF(ISNUMBER(INDEX(Import.PLE,Detalhamento!$E248,Detalhamento!AU$15)),IF(INDEX(Import.PLE,Detalhamento!$E248,Detalhamento!AU$15)&lt;=mediçao,0,OFFSET(Import.PLQ,$A248-1,AU$15-1,1,1)),OFFSET(Import.PLQ,$A248-1,AU$15-1,1,1)),(1-PLE!$AA$28)*OFFSET(Import.PLQ,$A248-1,AU$15-1,1,1))))</f>
        <v>0</v>
      </c>
      <c r="AV248" s="144">
        <f ca="1">IF(AV$13="",0,CHOOSE(Detalhamento.OpçãoServiços,OFFSET(Import.PLQ,$A248-1,AV$15-1,1,1),IF($E248&lt;&gt;1,IF(ISNUMBER(INDEX(Import.PLE,Detalhamento!$E248,Detalhamento!AV$15)),IF(INDEX(Import.PLE,Detalhamento!$E248,Detalhamento!AV$15)&lt;=mediçao,OFFSET(Import.PLQ,$A248-1,AV$15-1,1,1),0),0),PLE!$AA$28*OFFSET(Import.PLQ,$A248-1,AV$15-1,1,1)),IF($E248&lt;&gt;1,IF(ISNUMBER(INDEX(Import.PLE,Detalhamento!$E248,Detalhamento!AV$15)),IF(INDEX(Import.PLE,Detalhamento!$E248,Detalhamento!AV$15)&lt;=mediçao,0,OFFSET(Import.PLQ,$A248-1,AV$15-1,1,1)),OFFSET(Import.PLQ,$A248-1,AV$15-1,1,1)),(1-PLE!$AA$28)*OFFSET(Import.PLQ,$A248-1,AV$15-1,1,1))))</f>
        <v>0</v>
      </c>
      <c r="AW248" s="144">
        <f ca="1">IF(AW$13="",0,CHOOSE(Detalhamento.OpçãoServiços,OFFSET(Import.PLQ,$A248-1,AW$15-1,1,1),IF($E248&lt;&gt;1,IF(ISNUMBER(INDEX(Import.PLE,Detalhamento!$E248,Detalhamento!AW$15)),IF(INDEX(Import.PLE,Detalhamento!$E248,Detalhamento!AW$15)&lt;=mediçao,OFFSET(Import.PLQ,$A248-1,AW$15-1,1,1),0),0),PLE!$AA$28*OFFSET(Import.PLQ,$A248-1,AW$15-1,1,1)),IF($E248&lt;&gt;1,IF(ISNUMBER(INDEX(Import.PLE,Detalhamento!$E248,Detalhamento!AW$15)),IF(INDEX(Import.PLE,Detalhamento!$E248,Detalhamento!AW$15)&lt;=mediçao,0,OFFSET(Import.PLQ,$A248-1,AW$15-1,1,1)),OFFSET(Import.PLQ,$A248-1,AW$15-1,1,1)),(1-PLE!$AA$28)*OFFSET(Import.PLQ,$A248-1,AW$15-1,1,1))))</f>
        <v>0</v>
      </c>
      <c r="AX248" s="144">
        <f ca="1">IF(AX$13="",0,CHOOSE(Detalhamento.OpçãoServiços,OFFSET(Import.PLQ,$A248-1,AX$15-1,1,1),IF($E248&lt;&gt;1,IF(ISNUMBER(INDEX(Import.PLE,Detalhamento!$E248,Detalhamento!AX$15)),IF(INDEX(Import.PLE,Detalhamento!$E248,Detalhamento!AX$15)&lt;=mediçao,OFFSET(Import.PLQ,$A248-1,AX$15-1,1,1),0),0),PLE!$AA$28*OFFSET(Import.PLQ,$A248-1,AX$15-1,1,1)),IF($E248&lt;&gt;1,IF(ISNUMBER(INDEX(Import.PLE,Detalhamento!$E248,Detalhamento!AX$15)),IF(INDEX(Import.PLE,Detalhamento!$E248,Detalhamento!AX$15)&lt;=mediçao,0,OFFSET(Import.PLQ,$A248-1,AX$15-1,1,1)),OFFSET(Import.PLQ,$A248-1,AX$15-1,1,1)),(1-PLE!$AA$28)*OFFSET(Import.PLQ,$A248-1,AX$15-1,1,1))))</f>
        <v>0</v>
      </c>
      <c r="AY248" s="144">
        <f ca="1">IF(AY$13="",0,CHOOSE(Detalhamento.OpçãoServiços,OFFSET(Import.PLQ,$A248-1,AY$15-1,1,1),IF($E248&lt;&gt;1,IF(ISNUMBER(INDEX(Import.PLE,Detalhamento!$E248,Detalhamento!AY$15)),IF(INDEX(Import.PLE,Detalhamento!$E248,Detalhamento!AY$15)&lt;=mediçao,OFFSET(Import.PLQ,$A248-1,AY$15-1,1,1),0),0),PLE!$AA$28*OFFSET(Import.PLQ,$A248-1,AY$15-1,1,1)),IF($E248&lt;&gt;1,IF(ISNUMBER(INDEX(Import.PLE,Detalhamento!$E248,Detalhamento!AY$15)),IF(INDEX(Import.PLE,Detalhamento!$E248,Detalhamento!AY$15)&lt;=mediçao,0,OFFSET(Import.PLQ,$A248-1,AY$15-1,1,1)),OFFSET(Import.PLQ,$A248-1,AY$15-1,1,1)),(1-PLE!$AA$28)*OFFSET(Import.PLQ,$A248-1,AY$15-1,1,1))))</f>
        <v>0</v>
      </c>
      <c r="AZ248" s="144">
        <f ca="1">IF(AZ$13="",0,CHOOSE(Detalhamento.OpçãoServiços,OFFSET(Import.PLQ,$A248-1,AZ$15-1,1,1),IF($E248&lt;&gt;1,IF(ISNUMBER(INDEX(Import.PLE,Detalhamento!$E248,Detalhamento!AZ$15)),IF(INDEX(Import.PLE,Detalhamento!$E248,Detalhamento!AZ$15)&lt;=mediçao,OFFSET(Import.PLQ,$A248-1,AZ$15-1,1,1),0),0),PLE!$AA$28*OFFSET(Import.PLQ,$A248-1,AZ$15-1,1,1)),IF($E248&lt;&gt;1,IF(ISNUMBER(INDEX(Import.PLE,Detalhamento!$E248,Detalhamento!AZ$15)),IF(INDEX(Import.PLE,Detalhamento!$E248,Detalhamento!AZ$15)&lt;=mediçao,0,OFFSET(Import.PLQ,$A248-1,AZ$15-1,1,1)),OFFSET(Import.PLQ,$A248-1,AZ$15-1,1,1)),(1-PLE!$AA$28)*OFFSET(Import.PLQ,$A248-1,AZ$15-1,1,1))))</f>
        <v>0</v>
      </c>
      <c r="BA248" s="144">
        <f ca="1">IF(BA$13="",0,CHOOSE(Detalhamento.OpçãoServiços,OFFSET(Import.PLQ,$A248-1,BA$15-1,1,1),IF($E248&lt;&gt;1,IF(ISNUMBER(INDEX(Import.PLE,Detalhamento!$E248,Detalhamento!BA$15)),IF(INDEX(Import.PLE,Detalhamento!$E248,Detalhamento!BA$15)&lt;=mediçao,OFFSET(Import.PLQ,$A248-1,BA$15-1,1,1),0),0),PLE!$AA$28*OFFSET(Import.PLQ,$A248-1,BA$15-1,1,1)),IF($E248&lt;&gt;1,IF(ISNUMBER(INDEX(Import.PLE,Detalhamento!$E248,Detalhamento!BA$15)),IF(INDEX(Import.PLE,Detalhamento!$E248,Detalhamento!BA$15)&lt;=mediçao,0,OFFSET(Import.PLQ,$A248-1,BA$15-1,1,1)),OFFSET(Import.PLQ,$A248-1,BA$15-1,1,1)),(1-PLE!$AA$28)*OFFSET(Import.PLQ,$A248-1,BA$15-1,1,1))))</f>
        <v>0</v>
      </c>
      <c r="BB248" s="144">
        <f ca="1">IF(BB$13="",0,CHOOSE(Detalhamento.OpçãoServiços,OFFSET(Import.PLQ,$A248-1,BB$15-1,1,1),IF($E248&lt;&gt;1,IF(ISNUMBER(INDEX(Import.PLE,Detalhamento!$E248,Detalhamento!BB$15)),IF(INDEX(Import.PLE,Detalhamento!$E248,Detalhamento!BB$15)&lt;=mediçao,OFFSET(Import.PLQ,$A248-1,BB$15-1,1,1),0),0),PLE!$AA$28*OFFSET(Import.PLQ,$A248-1,BB$15-1,1,1)),IF($E248&lt;&gt;1,IF(ISNUMBER(INDEX(Import.PLE,Detalhamento!$E248,Detalhamento!BB$15)),IF(INDEX(Import.PLE,Detalhamento!$E248,Detalhamento!BB$15)&lt;=mediçao,0,OFFSET(Import.PLQ,$A248-1,BB$15-1,1,1)),OFFSET(Import.PLQ,$A248-1,BB$15-1,1,1)),(1-PLE!$AA$28)*OFFSET(Import.PLQ,$A248-1,BB$15-1,1,1))))</f>
        <v>0</v>
      </c>
      <c r="BC248" s="144">
        <f ca="1">IF(BC$13="",0,CHOOSE(Detalhamento.OpçãoServiços,OFFSET(Import.PLQ,$A248-1,BC$15-1,1,1),IF($E248&lt;&gt;1,IF(ISNUMBER(INDEX(Import.PLE,Detalhamento!$E248,Detalhamento!BC$15)),IF(INDEX(Import.PLE,Detalhamento!$E248,Detalhamento!BC$15)&lt;=mediçao,OFFSET(Import.PLQ,$A248-1,BC$15-1,1,1),0),0),PLE!$AA$28*OFFSET(Import.PLQ,$A248-1,BC$15-1,1,1)),IF($E248&lt;&gt;1,IF(ISNUMBER(INDEX(Import.PLE,Detalhamento!$E248,Detalhamento!BC$15)),IF(INDEX(Import.PLE,Detalhamento!$E248,Detalhamento!BC$15)&lt;=mediçao,0,OFFSET(Import.PLQ,$A248-1,BC$15-1,1,1)),OFFSET(Import.PLQ,$A248-1,BC$15-1,1,1)),(1-PLE!$AA$28)*OFFSET(Import.PLQ,$A248-1,BC$15-1,1,1))))</f>
        <v>0</v>
      </c>
      <c r="BD248" s="144">
        <f ca="1">IF(BD$13="",0,CHOOSE(Detalhamento.OpçãoServiços,OFFSET(Import.PLQ,$A248-1,BD$15-1,1,1),IF($E248&lt;&gt;1,IF(ISNUMBER(INDEX(Import.PLE,Detalhamento!$E248,Detalhamento!BD$15)),IF(INDEX(Import.PLE,Detalhamento!$E248,Detalhamento!BD$15)&lt;=mediçao,OFFSET(Import.PLQ,$A248-1,BD$15-1,1,1),0),0),PLE!$AA$28*OFFSET(Import.PLQ,$A248-1,BD$15-1,1,1)),IF($E248&lt;&gt;1,IF(ISNUMBER(INDEX(Import.PLE,Detalhamento!$E248,Detalhamento!BD$15)),IF(INDEX(Import.PLE,Detalhamento!$E248,Detalhamento!BD$15)&lt;=mediçao,0,OFFSET(Import.PLQ,$A248-1,BD$15-1,1,1)),OFFSET(Import.PLQ,$A248-1,BD$15-1,1,1)),(1-PLE!$AA$28)*OFFSET(Import.PLQ,$A248-1,BD$15-1,1,1))))</f>
        <v>0</v>
      </c>
      <c r="BE248" s="144">
        <f ca="1">IF(BE$13="",0,CHOOSE(Detalhamento.OpçãoServiços,OFFSET(Import.PLQ,$A248-1,BE$15-1,1,1),IF($E248&lt;&gt;1,IF(ISNUMBER(INDEX(Import.PLE,Detalhamento!$E248,Detalhamento!BE$15)),IF(INDEX(Import.PLE,Detalhamento!$E248,Detalhamento!BE$15)&lt;=mediçao,OFFSET(Import.PLQ,$A248-1,BE$15-1,1,1),0),0),PLE!$AA$28*OFFSET(Import.PLQ,$A248-1,BE$15-1,1,1)),IF($E248&lt;&gt;1,IF(ISNUMBER(INDEX(Import.PLE,Detalhamento!$E248,Detalhamento!BE$15)),IF(INDEX(Import.PLE,Detalhamento!$E248,Detalhamento!BE$15)&lt;=mediçao,0,OFFSET(Import.PLQ,$A248-1,BE$15-1,1,1)),OFFSET(Import.PLQ,$A248-1,BE$15-1,1,1)),(1-PLE!$AA$28)*OFFSET(Import.PLQ,$A248-1,BE$15-1,1,1))))</f>
        <v>0</v>
      </c>
      <c r="BF248" s="144">
        <f ca="1">IF(BF$13="",0,CHOOSE(Detalhamento.OpçãoServiços,OFFSET(Import.PLQ,$A248-1,BF$15-1,1,1),IF($E248&lt;&gt;1,IF(ISNUMBER(INDEX(Import.PLE,Detalhamento!$E248,Detalhamento!BF$15)),IF(INDEX(Import.PLE,Detalhamento!$E248,Detalhamento!BF$15)&lt;=mediçao,OFFSET(Import.PLQ,$A248-1,BF$15-1,1,1),0),0),PLE!$AA$28*OFFSET(Import.PLQ,$A248-1,BF$15-1,1,1)),IF($E248&lt;&gt;1,IF(ISNUMBER(INDEX(Import.PLE,Detalhamento!$E248,Detalhamento!BF$15)),IF(INDEX(Import.PLE,Detalhamento!$E248,Detalhamento!BF$15)&lt;=mediçao,0,OFFSET(Import.PLQ,$A248-1,BF$15-1,1,1)),OFFSET(Import.PLQ,$A248-1,BF$15-1,1,1)),(1-PLE!$AA$28)*OFFSET(Import.PLQ,$A248-1,BF$15-1,1,1))))</f>
        <v>0</v>
      </c>
      <c r="BG248" s="144">
        <f ca="1">IF(BG$13="",0,CHOOSE(Detalhamento.OpçãoServiços,OFFSET(Import.PLQ,$A248-1,BG$15-1,1,1),IF($E248&lt;&gt;1,IF(ISNUMBER(INDEX(Import.PLE,Detalhamento!$E248,Detalhamento!BG$15)),IF(INDEX(Import.PLE,Detalhamento!$E248,Detalhamento!BG$15)&lt;=mediçao,OFFSET(Import.PLQ,$A248-1,BG$15-1,1,1),0),0),PLE!$AA$28*OFFSET(Import.PLQ,$A248-1,BG$15-1,1,1)),IF($E248&lt;&gt;1,IF(ISNUMBER(INDEX(Import.PLE,Detalhamento!$E248,Detalhamento!BG$15)),IF(INDEX(Import.PLE,Detalhamento!$E248,Detalhamento!BG$15)&lt;=mediçao,0,OFFSET(Import.PLQ,$A248-1,BG$15-1,1,1)),OFFSET(Import.PLQ,$A248-1,BG$15-1,1,1)),(1-PLE!$AA$28)*OFFSET(Import.PLQ,$A248-1,BG$15-1,1,1))))</f>
        <v>0</v>
      </c>
      <c r="BH248" s="144">
        <f ca="1">IF(BH$13="",0,CHOOSE(Detalhamento.OpçãoServiços,OFFSET(Import.PLQ,$A248-1,BH$15-1,1,1),IF($E248&lt;&gt;1,IF(ISNUMBER(INDEX(Import.PLE,Detalhamento!$E248,Detalhamento!BH$15)),IF(INDEX(Import.PLE,Detalhamento!$E248,Detalhamento!BH$15)&lt;=mediçao,OFFSET(Import.PLQ,$A248-1,BH$15-1,1,1),0),0),PLE!$AA$28*OFFSET(Import.PLQ,$A248-1,BH$15-1,1,1)),IF($E248&lt;&gt;1,IF(ISNUMBER(INDEX(Import.PLE,Detalhamento!$E248,Detalhamento!BH$15)),IF(INDEX(Import.PLE,Detalhamento!$E248,Detalhamento!BH$15)&lt;=mediçao,0,OFFSET(Import.PLQ,$A248-1,BH$15-1,1,1)),OFFSET(Import.PLQ,$A248-1,BH$15-1,1,1)),(1-PLE!$AA$28)*OFFSET(Import.PLQ,$A248-1,BH$15-1,1,1))))</f>
        <v>0</v>
      </c>
      <c r="BI248" s="144">
        <f ca="1">IF(BI$13="",0,CHOOSE(Detalhamento.OpçãoServiços,OFFSET(Import.PLQ,$A248-1,BI$15-1,1,1),IF($E248&lt;&gt;1,IF(ISNUMBER(INDEX(Import.PLE,Detalhamento!$E248,Detalhamento!BI$15)),IF(INDEX(Import.PLE,Detalhamento!$E248,Detalhamento!BI$15)&lt;=mediçao,OFFSET(Import.PLQ,$A248-1,BI$15-1,1,1),0),0),PLE!$AA$28*OFFSET(Import.PLQ,$A248-1,BI$15-1,1,1)),IF($E248&lt;&gt;1,IF(ISNUMBER(INDEX(Import.PLE,Detalhamento!$E248,Detalhamento!BI$15)),IF(INDEX(Import.PLE,Detalhamento!$E248,Detalhamento!BI$15)&lt;=mediçao,0,OFFSET(Import.PLQ,$A248-1,BI$15-1,1,1)),OFFSET(Import.PLQ,$A248-1,BI$15-1,1,1)),(1-PLE!$AA$28)*OFFSET(Import.PLQ,$A248-1,BI$15-1,1,1))))</f>
        <v>0</v>
      </c>
    </row>
    <row r="249" spans="1:61" ht="20" x14ac:dyDescent="0.2">
      <c r="A249" s="155">
        <v>201</v>
      </c>
      <c r="B249" s="21" t="str">
        <f t="shared" ca="1" si="33"/>
        <v>Serviço</v>
      </c>
      <c r="E249" s="153">
        <f t="shared" ca="1" si="34"/>
        <v>27</v>
      </c>
      <c r="F249" s="154">
        <f t="shared" ca="1" si="35"/>
        <v>270201</v>
      </c>
      <c r="G249" s="154" t="str">
        <f t="shared" ca="1" si="39"/>
        <v>2.9.1.17</v>
      </c>
      <c r="H249" s="182" t="str">
        <f t="shared" ca="1" si="39"/>
        <v>JOELHO PVC,  SOLDAVEL COM ROSCA, 90 GRAUS, 20 MM X 1/2", PARA AGUA FRIA PREDIAL</v>
      </c>
      <c r="I249" s="37" t="str">
        <f t="shared" ca="1" si="36"/>
        <v xml:space="preserve">UN    </v>
      </c>
      <c r="J249" s="144">
        <f t="shared" ca="1" si="37"/>
        <v>3</v>
      </c>
      <c r="K249" s="67"/>
      <c r="L249" s="144">
        <f ca="1">IF(L$13="",0,CHOOSE(Detalhamento.OpçãoServiços,OFFSET(Import.PLQ,$A249-1,L$15-1,1,1),IF($E249&lt;&gt;1,IF(ISNUMBER(INDEX(Import.PLE,Detalhamento!$E249,Detalhamento!L$15)),IF(INDEX(Import.PLE,Detalhamento!$E249,Detalhamento!L$15)&lt;=mediçao,OFFSET(Import.PLQ,$A249-1,L$15-1,1,1),0),0),PLE!$AA$28*OFFSET(Import.PLQ,$A249-1,L$15-1,1,1)),IF($E249&lt;&gt;1,IF(ISNUMBER(INDEX(Import.PLE,Detalhamento!$E249,Detalhamento!L$15)),IF(INDEX(Import.PLE,Detalhamento!$E249,Detalhamento!L$15)&lt;=mediçao,0,OFFSET(Import.PLQ,$A249-1,L$15-1,1,1)),OFFSET(Import.PLQ,$A249-1,L$15-1,1,1)),(1-PLE!$AA$28)*OFFSET(Import.PLQ,$A249-1,L$15-1,1,1))))</f>
        <v>3</v>
      </c>
      <c r="M249" s="144">
        <f ca="1">IF(M$13="",0,CHOOSE(Detalhamento.OpçãoServiços,OFFSET(Import.PLQ,$A249-1,M$15-1,1,1),IF($E249&lt;&gt;1,IF(ISNUMBER(INDEX(Import.PLE,Detalhamento!$E249,Detalhamento!M$15)),IF(INDEX(Import.PLE,Detalhamento!$E249,Detalhamento!M$15)&lt;=mediçao,OFFSET(Import.PLQ,$A249-1,M$15-1,1,1),0),0),PLE!$AA$28*OFFSET(Import.PLQ,$A249-1,M$15-1,1,1)),IF($E249&lt;&gt;1,IF(ISNUMBER(INDEX(Import.PLE,Detalhamento!$E249,Detalhamento!M$15)),IF(INDEX(Import.PLE,Detalhamento!$E249,Detalhamento!M$15)&lt;=mediçao,0,OFFSET(Import.PLQ,$A249-1,M$15-1,1,1)),OFFSET(Import.PLQ,$A249-1,M$15-1,1,1)),(1-PLE!$AA$28)*OFFSET(Import.PLQ,$A249-1,M$15-1,1,1))))</f>
        <v>0</v>
      </c>
      <c r="N249" s="144">
        <f ca="1">IF(N$13="",0,CHOOSE(Detalhamento.OpçãoServiços,OFFSET(Import.PLQ,$A249-1,N$15-1,1,1),IF($E249&lt;&gt;1,IF(ISNUMBER(INDEX(Import.PLE,Detalhamento!$E249,Detalhamento!N$15)),IF(INDEX(Import.PLE,Detalhamento!$E249,Detalhamento!N$15)&lt;=mediçao,OFFSET(Import.PLQ,$A249-1,N$15-1,1,1),0),0),PLE!$AA$28*OFFSET(Import.PLQ,$A249-1,N$15-1,1,1)),IF($E249&lt;&gt;1,IF(ISNUMBER(INDEX(Import.PLE,Detalhamento!$E249,Detalhamento!N$15)),IF(INDEX(Import.PLE,Detalhamento!$E249,Detalhamento!N$15)&lt;=mediçao,0,OFFSET(Import.PLQ,$A249-1,N$15-1,1,1)),OFFSET(Import.PLQ,$A249-1,N$15-1,1,1)),(1-PLE!$AA$28)*OFFSET(Import.PLQ,$A249-1,N$15-1,1,1))))</f>
        <v>0</v>
      </c>
      <c r="O249" s="144">
        <f ca="1">IF(O$13="",0,CHOOSE(Detalhamento.OpçãoServiços,OFFSET(Import.PLQ,$A249-1,O$15-1,1,1),IF($E249&lt;&gt;1,IF(ISNUMBER(INDEX(Import.PLE,Detalhamento!$E249,Detalhamento!O$15)),IF(INDEX(Import.PLE,Detalhamento!$E249,Detalhamento!O$15)&lt;=mediçao,OFFSET(Import.PLQ,$A249-1,O$15-1,1,1),0),0),PLE!$AA$28*OFFSET(Import.PLQ,$A249-1,O$15-1,1,1)),IF($E249&lt;&gt;1,IF(ISNUMBER(INDEX(Import.PLE,Detalhamento!$E249,Detalhamento!O$15)),IF(INDEX(Import.PLE,Detalhamento!$E249,Detalhamento!O$15)&lt;=mediçao,0,OFFSET(Import.PLQ,$A249-1,O$15-1,1,1)),OFFSET(Import.PLQ,$A249-1,O$15-1,1,1)),(1-PLE!$AA$28)*OFFSET(Import.PLQ,$A249-1,O$15-1,1,1))))</f>
        <v>0</v>
      </c>
      <c r="P249" s="144">
        <f ca="1">IF(P$13="",0,CHOOSE(Detalhamento.OpçãoServiços,OFFSET(Import.PLQ,$A249-1,P$15-1,1,1),IF($E249&lt;&gt;1,IF(ISNUMBER(INDEX(Import.PLE,Detalhamento!$E249,Detalhamento!P$15)),IF(INDEX(Import.PLE,Detalhamento!$E249,Detalhamento!P$15)&lt;=mediçao,OFFSET(Import.PLQ,$A249-1,P$15-1,1,1),0),0),PLE!$AA$28*OFFSET(Import.PLQ,$A249-1,P$15-1,1,1)),IF($E249&lt;&gt;1,IF(ISNUMBER(INDEX(Import.PLE,Detalhamento!$E249,Detalhamento!P$15)),IF(INDEX(Import.PLE,Detalhamento!$E249,Detalhamento!P$15)&lt;=mediçao,0,OFFSET(Import.PLQ,$A249-1,P$15-1,1,1)),OFFSET(Import.PLQ,$A249-1,P$15-1,1,1)),(1-PLE!$AA$28)*OFFSET(Import.PLQ,$A249-1,P$15-1,1,1))))</f>
        <v>0</v>
      </c>
      <c r="Q249" s="144">
        <f ca="1">IF(Q$13="",0,CHOOSE(Detalhamento.OpçãoServiços,OFFSET(Import.PLQ,$A249-1,Q$15-1,1,1),IF($E249&lt;&gt;1,IF(ISNUMBER(INDEX(Import.PLE,Detalhamento!$E249,Detalhamento!Q$15)),IF(INDEX(Import.PLE,Detalhamento!$E249,Detalhamento!Q$15)&lt;=mediçao,OFFSET(Import.PLQ,$A249-1,Q$15-1,1,1),0),0),PLE!$AA$28*OFFSET(Import.PLQ,$A249-1,Q$15-1,1,1)),IF($E249&lt;&gt;1,IF(ISNUMBER(INDEX(Import.PLE,Detalhamento!$E249,Detalhamento!Q$15)),IF(INDEX(Import.PLE,Detalhamento!$E249,Detalhamento!Q$15)&lt;=mediçao,0,OFFSET(Import.PLQ,$A249-1,Q$15-1,1,1)),OFFSET(Import.PLQ,$A249-1,Q$15-1,1,1)),(1-PLE!$AA$28)*OFFSET(Import.PLQ,$A249-1,Q$15-1,1,1))))</f>
        <v>0</v>
      </c>
      <c r="R249" s="144">
        <f ca="1">IF(R$13="",0,CHOOSE(Detalhamento.OpçãoServiços,OFFSET(Import.PLQ,$A249-1,R$15-1,1,1),IF($E249&lt;&gt;1,IF(ISNUMBER(INDEX(Import.PLE,Detalhamento!$E249,Detalhamento!R$15)),IF(INDEX(Import.PLE,Detalhamento!$E249,Detalhamento!R$15)&lt;=mediçao,OFFSET(Import.PLQ,$A249-1,R$15-1,1,1),0),0),PLE!$AA$28*OFFSET(Import.PLQ,$A249-1,R$15-1,1,1)),IF($E249&lt;&gt;1,IF(ISNUMBER(INDEX(Import.PLE,Detalhamento!$E249,Detalhamento!R$15)),IF(INDEX(Import.PLE,Detalhamento!$E249,Detalhamento!R$15)&lt;=mediçao,0,OFFSET(Import.PLQ,$A249-1,R$15-1,1,1)),OFFSET(Import.PLQ,$A249-1,R$15-1,1,1)),(1-PLE!$AA$28)*OFFSET(Import.PLQ,$A249-1,R$15-1,1,1))))</f>
        <v>0</v>
      </c>
      <c r="S249" s="144">
        <f ca="1">IF(S$13="",0,CHOOSE(Detalhamento.OpçãoServiços,OFFSET(Import.PLQ,$A249-1,S$15-1,1,1),IF($E249&lt;&gt;1,IF(ISNUMBER(INDEX(Import.PLE,Detalhamento!$E249,Detalhamento!S$15)),IF(INDEX(Import.PLE,Detalhamento!$E249,Detalhamento!S$15)&lt;=mediçao,OFFSET(Import.PLQ,$A249-1,S$15-1,1,1),0),0),PLE!$AA$28*OFFSET(Import.PLQ,$A249-1,S$15-1,1,1)),IF($E249&lt;&gt;1,IF(ISNUMBER(INDEX(Import.PLE,Detalhamento!$E249,Detalhamento!S$15)),IF(INDEX(Import.PLE,Detalhamento!$E249,Detalhamento!S$15)&lt;=mediçao,0,OFFSET(Import.PLQ,$A249-1,S$15-1,1,1)),OFFSET(Import.PLQ,$A249-1,S$15-1,1,1)),(1-PLE!$AA$28)*OFFSET(Import.PLQ,$A249-1,S$15-1,1,1))))</f>
        <v>0</v>
      </c>
      <c r="T249" s="144">
        <f ca="1">IF(T$13="",0,CHOOSE(Detalhamento.OpçãoServiços,OFFSET(Import.PLQ,$A249-1,T$15-1,1,1),IF($E249&lt;&gt;1,IF(ISNUMBER(INDEX(Import.PLE,Detalhamento!$E249,Detalhamento!T$15)),IF(INDEX(Import.PLE,Detalhamento!$E249,Detalhamento!T$15)&lt;=mediçao,OFFSET(Import.PLQ,$A249-1,T$15-1,1,1),0),0),PLE!$AA$28*OFFSET(Import.PLQ,$A249-1,T$15-1,1,1)),IF($E249&lt;&gt;1,IF(ISNUMBER(INDEX(Import.PLE,Detalhamento!$E249,Detalhamento!T$15)),IF(INDEX(Import.PLE,Detalhamento!$E249,Detalhamento!T$15)&lt;=mediçao,0,OFFSET(Import.PLQ,$A249-1,T$15-1,1,1)),OFFSET(Import.PLQ,$A249-1,T$15-1,1,1)),(1-PLE!$AA$28)*OFFSET(Import.PLQ,$A249-1,T$15-1,1,1))))</f>
        <v>0</v>
      </c>
      <c r="U249" s="144">
        <f ca="1">IF(U$13="",0,CHOOSE(Detalhamento.OpçãoServiços,OFFSET(Import.PLQ,$A249-1,U$15-1,1,1),IF($E249&lt;&gt;1,IF(ISNUMBER(INDEX(Import.PLE,Detalhamento!$E249,Detalhamento!U$15)),IF(INDEX(Import.PLE,Detalhamento!$E249,Detalhamento!U$15)&lt;=mediçao,OFFSET(Import.PLQ,$A249-1,U$15-1,1,1),0),0),PLE!$AA$28*OFFSET(Import.PLQ,$A249-1,U$15-1,1,1)),IF($E249&lt;&gt;1,IF(ISNUMBER(INDEX(Import.PLE,Detalhamento!$E249,Detalhamento!U$15)),IF(INDEX(Import.PLE,Detalhamento!$E249,Detalhamento!U$15)&lt;=mediçao,0,OFFSET(Import.PLQ,$A249-1,U$15-1,1,1)),OFFSET(Import.PLQ,$A249-1,U$15-1,1,1)),(1-PLE!$AA$28)*OFFSET(Import.PLQ,$A249-1,U$15-1,1,1))))</f>
        <v>0</v>
      </c>
      <c r="V249" s="144">
        <f ca="1">IF(V$13="",0,CHOOSE(Detalhamento.OpçãoServiços,OFFSET(Import.PLQ,$A249-1,V$15-1,1,1),IF($E249&lt;&gt;1,IF(ISNUMBER(INDEX(Import.PLE,Detalhamento!$E249,Detalhamento!V$15)),IF(INDEX(Import.PLE,Detalhamento!$E249,Detalhamento!V$15)&lt;=mediçao,OFFSET(Import.PLQ,$A249-1,V$15-1,1,1),0),0),PLE!$AA$28*OFFSET(Import.PLQ,$A249-1,V$15-1,1,1)),IF($E249&lt;&gt;1,IF(ISNUMBER(INDEX(Import.PLE,Detalhamento!$E249,Detalhamento!V$15)),IF(INDEX(Import.PLE,Detalhamento!$E249,Detalhamento!V$15)&lt;=mediçao,0,OFFSET(Import.PLQ,$A249-1,V$15-1,1,1)),OFFSET(Import.PLQ,$A249-1,V$15-1,1,1)),(1-PLE!$AA$28)*OFFSET(Import.PLQ,$A249-1,V$15-1,1,1))))</f>
        <v>0</v>
      </c>
      <c r="W249" s="144">
        <f ca="1">IF(W$13="",0,CHOOSE(Detalhamento.OpçãoServiços,OFFSET(Import.PLQ,$A249-1,W$15-1,1,1),IF($E249&lt;&gt;1,IF(ISNUMBER(INDEX(Import.PLE,Detalhamento!$E249,Detalhamento!W$15)),IF(INDEX(Import.PLE,Detalhamento!$E249,Detalhamento!W$15)&lt;=mediçao,OFFSET(Import.PLQ,$A249-1,W$15-1,1,1),0),0),PLE!$AA$28*OFFSET(Import.PLQ,$A249-1,W$15-1,1,1)),IF($E249&lt;&gt;1,IF(ISNUMBER(INDEX(Import.PLE,Detalhamento!$E249,Detalhamento!W$15)),IF(INDEX(Import.PLE,Detalhamento!$E249,Detalhamento!W$15)&lt;=mediçao,0,OFFSET(Import.PLQ,$A249-1,W$15-1,1,1)),OFFSET(Import.PLQ,$A249-1,W$15-1,1,1)),(1-PLE!$AA$28)*OFFSET(Import.PLQ,$A249-1,W$15-1,1,1))))</f>
        <v>0</v>
      </c>
      <c r="X249" s="144">
        <f ca="1">IF(X$13="",0,CHOOSE(Detalhamento.OpçãoServiços,OFFSET(Import.PLQ,$A249-1,X$15-1,1,1),IF($E249&lt;&gt;1,IF(ISNUMBER(INDEX(Import.PLE,Detalhamento!$E249,Detalhamento!X$15)),IF(INDEX(Import.PLE,Detalhamento!$E249,Detalhamento!X$15)&lt;=mediçao,OFFSET(Import.PLQ,$A249-1,X$15-1,1,1),0),0),PLE!$AA$28*OFFSET(Import.PLQ,$A249-1,X$15-1,1,1)),IF($E249&lt;&gt;1,IF(ISNUMBER(INDEX(Import.PLE,Detalhamento!$E249,Detalhamento!X$15)),IF(INDEX(Import.PLE,Detalhamento!$E249,Detalhamento!X$15)&lt;=mediçao,0,OFFSET(Import.PLQ,$A249-1,X$15-1,1,1)),OFFSET(Import.PLQ,$A249-1,X$15-1,1,1)),(1-PLE!$AA$28)*OFFSET(Import.PLQ,$A249-1,X$15-1,1,1))))</f>
        <v>0</v>
      </c>
      <c r="Y249" s="144">
        <f ca="1">IF(Y$13="",0,CHOOSE(Detalhamento.OpçãoServiços,OFFSET(Import.PLQ,$A249-1,Y$15-1,1,1),IF($E249&lt;&gt;1,IF(ISNUMBER(INDEX(Import.PLE,Detalhamento!$E249,Detalhamento!Y$15)),IF(INDEX(Import.PLE,Detalhamento!$E249,Detalhamento!Y$15)&lt;=mediçao,OFFSET(Import.PLQ,$A249-1,Y$15-1,1,1),0),0),PLE!$AA$28*OFFSET(Import.PLQ,$A249-1,Y$15-1,1,1)),IF($E249&lt;&gt;1,IF(ISNUMBER(INDEX(Import.PLE,Detalhamento!$E249,Detalhamento!Y$15)),IF(INDEX(Import.PLE,Detalhamento!$E249,Detalhamento!Y$15)&lt;=mediçao,0,OFFSET(Import.PLQ,$A249-1,Y$15-1,1,1)),OFFSET(Import.PLQ,$A249-1,Y$15-1,1,1)),(1-PLE!$AA$28)*OFFSET(Import.PLQ,$A249-1,Y$15-1,1,1))))</f>
        <v>0</v>
      </c>
      <c r="Z249" s="144">
        <f ca="1">IF(Z$13="",0,CHOOSE(Detalhamento.OpçãoServiços,OFFSET(Import.PLQ,$A249-1,Z$15-1,1,1),IF($E249&lt;&gt;1,IF(ISNUMBER(INDEX(Import.PLE,Detalhamento!$E249,Detalhamento!Z$15)),IF(INDEX(Import.PLE,Detalhamento!$E249,Detalhamento!Z$15)&lt;=mediçao,OFFSET(Import.PLQ,$A249-1,Z$15-1,1,1),0),0),PLE!$AA$28*OFFSET(Import.PLQ,$A249-1,Z$15-1,1,1)),IF($E249&lt;&gt;1,IF(ISNUMBER(INDEX(Import.PLE,Detalhamento!$E249,Detalhamento!Z$15)),IF(INDEX(Import.PLE,Detalhamento!$E249,Detalhamento!Z$15)&lt;=mediçao,0,OFFSET(Import.PLQ,$A249-1,Z$15-1,1,1)),OFFSET(Import.PLQ,$A249-1,Z$15-1,1,1)),(1-PLE!$AA$28)*OFFSET(Import.PLQ,$A249-1,Z$15-1,1,1))))</f>
        <v>0</v>
      </c>
      <c r="AA249" s="144">
        <f ca="1">IF(AA$13="",0,CHOOSE(Detalhamento.OpçãoServiços,OFFSET(Import.PLQ,$A249-1,AA$15-1,1,1),IF($E249&lt;&gt;1,IF(ISNUMBER(INDEX(Import.PLE,Detalhamento!$E249,Detalhamento!AA$15)),IF(INDEX(Import.PLE,Detalhamento!$E249,Detalhamento!AA$15)&lt;=mediçao,OFFSET(Import.PLQ,$A249-1,AA$15-1,1,1),0),0),PLE!$AA$28*OFFSET(Import.PLQ,$A249-1,AA$15-1,1,1)),IF($E249&lt;&gt;1,IF(ISNUMBER(INDEX(Import.PLE,Detalhamento!$E249,Detalhamento!AA$15)),IF(INDEX(Import.PLE,Detalhamento!$E249,Detalhamento!AA$15)&lt;=mediçao,0,OFFSET(Import.PLQ,$A249-1,AA$15-1,1,1)),OFFSET(Import.PLQ,$A249-1,AA$15-1,1,1)),(1-PLE!$AA$28)*OFFSET(Import.PLQ,$A249-1,AA$15-1,1,1))))</f>
        <v>0</v>
      </c>
      <c r="AB249" s="144">
        <f ca="1">IF(AB$13="",0,CHOOSE(Detalhamento.OpçãoServiços,OFFSET(Import.PLQ,$A249-1,AB$15-1,1,1),IF($E249&lt;&gt;1,IF(ISNUMBER(INDEX(Import.PLE,Detalhamento!$E249,Detalhamento!AB$15)),IF(INDEX(Import.PLE,Detalhamento!$E249,Detalhamento!AB$15)&lt;=mediçao,OFFSET(Import.PLQ,$A249-1,AB$15-1,1,1),0),0),PLE!$AA$28*OFFSET(Import.PLQ,$A249-1,AB$15-1,1,1)),IF($E249&lt;&gt;1,IF(ISNUMBER(INDEX(Import.PLE,Detalhamento!$E249,Detalhamento!AB$15)),IF(INDEX(Import.PLE,Detalhamento!$E249,Detalhamento!AB$15)&lt;=mediçao,0,OFFSET(Import.PLQ,$A249-1,AB$15-1,1,1)),OFFSET(Import.PLQ,$A249-1,AB$15-1,1,1)),(1-PLE!$AA$28)*OFFSET(Import.PLQ,$A249-1,AB$15-1,1,1))))</f>
        <v>0</v>
      </c>
      <c r="AC249" s="144">
        <f ca="1">IF(AC$13="",0,CHOOSE(Detalhamento.OpçãoServiços,OFFSET(Import.PLQ,$A249-1,AC$15-1,1,1),IF($E249&lt;&gt;1,IF(ISNUMBER(INDEX(Import.PLE,Detalhamento!$E249,Detalhamento!AC$15)),IF(INDEX(Import.PLE,Detalhamento!$E249,Detalhamento!AC$15)&lt;=mediçao,OFFSET(Import.PLQ,$A249-1,AC$15-1,1,1),0),0),PLE!$AA$28*OFFSET(Import.PLQ,$A249-1,AC$15-1,1,1)),IF($E249&lt;&gt;1,IF(ISNUMBER(INDEX(Import.PLE,Detalhamento!$E249,Detalhamento!AC$15)),IF(INDEX(Import.PLE,Detalhamento!$E249,Detalhamento!AC$15)&lt;=mediçao,0,OFFSET(Import.PLQ,$A249-1,AC$15-1,1,1)),OFFSET(Import.PLQ,$A249-1,AC$15-1,1,1)),(1-PLE!$AA$28)*OFFSET(Import.PLQ,$A249-1,AC$15-1,1,1))))</f>
        <v>0</v>
      </c>
      <c r="AD249" s="144">
        <f ca="1">IF(AD$13="",0,CHOOSE(Detalhamento.OpçãoServiços,OFFSET(Import.PLQ,$A249-1,AD$15-1,1,1),IF($E249&lt;&gt;1,IF(ISNUMBER(INDEX(Import.PLE,Detalhamento!$E249,Detalhamento!AD$15)),IF(INDEX(Import.PLE,Detalhamento!$E249,Detalhamento!AD$15)&lt;=mediçao,OFFSET(Import.PLQ,$A249-1,AD$15-1,1,1),0),0),PLE!$AA$28*OFFSET(Import.PLQ,$A249-1,AD$15-1,1,1)),IF($E249&lt;&gt;1,IF(ISNUMBER(INDEX(Import.PLE,Detalhamento!$E249,Detalhamento!AD$15)),IF(INDEX(Import.PLE,Detalhamento!$E249,Detalhamento!AD$15)&lt;=mediçao,0,OFFSET(Import.PLQ,$A249-1,AD$15-1,1,1)),OFFSET(Import.PLQ,$A249-1,AD$15-1,1,1)),(1-PLE!$AA$28)*OFFSET(Import.PLQ,$A249-1,AD$15-1,1,1))))</f>
        <v>0</v>
      </c>
      <c r="AE249" s="144">
        <f ca="1">IF(AE$13="",0,CHOOSE(Detalhamento.OpçãoServiços,OFFSET(Import.PLQ,$A249-1,AE$15-1,1,1),IF($E249&lt;&gt;1,IF(ISNUMBER(INDEX(Import.PLE,Detalhamento!$E249,Detalhamento!AE$15)),IF(INDEX(Import.PLE,Detalhamento!$E249,Detalhamento!AE$15)&lt;=mediçao,OFFSET(Import.PLQ,$A249-1,AE$15-1,1,1),0),0),PLE!$AA$28*OFFSET(Import.PLQ,$A249-1,AE$15-1,1,1)),IF($E249&lt;&gt;1,IF(ISNUMBER(INDEX(Import.PLE,Detalhamento!$E249,Detalhamento!AE$15)),IF(INDEX(Import.PLE,Detalhamento!$E249,Detalhamento!AE$15)&lt;=mediçao,0,OFFSET(Import.PLQ,$A249-1,AE$15-1,1,1)),OFFSET(Import.PLQ,$A249-1,AE$15-1,1,1)),(1-PLE!$AA$28)*OFFSET(Import.PLQ,$A249-1,AE$15-1,1,1))))</f>
        <v>0</v>
      </c>
      <c r="AF249" s="144">
        <f ca="1">IF(AF$13="",0,CHOOSE(Detalhamento.OpçãoServiços,OFFSET(Import.PLQ,$A249-1,AF$15-1,1,1),IF($E249&lt;&gt;1,IF(ISNUMBER(INDEX(Import.PLE,Detalhamento!$E249,Detalhamento!AF$15)),IF(INDEX(Import.PLE,Detalhamento!$E249,Detalhamento!AF$15)&lt;=mediçao,OFFSET(Import.PLQ,$A249-1,AF$15-1,1,1),0),0),PLE!$AA$28*OFFSET(Import.PLQ,$A249-1,AF$15-1,1,1)),IF($E249&lt;&gt;1,IF(ISNUMBER(INDEX(Import.PLE,Detalhamento!$E249,Detalhamento!AF$15)),IF(INDEX(Import.PLE,Detalhamento!$E249,Detalhamento!AF$15)&lt;=mediçao,0,OFFSET(Import.PLQ,$A249-1,AF$15-1,1,1)),OFFSET(Import.PLQ,$A249-1,AF$15-1,1,1)),(1-PLE!$AA$28)*OFFSET(Import.PLQ,$A249-1,AF$15-1,1,1))))</f>
        <v>0</v>
      </c>
      <c r="AG249" s="144">
        <f ca="1">IF(AG$13="",0,CHOOSE(Detalhamento.OpçãoServiços,OFFSET(Import.PLQ,$A249-1,AG$15-1,1,1),IF($E249&lt;&gt;1,IF(ISNUMBER(INDEX(Import.PLE,Detalhamento!$E249,Detalhamento!AG$15)),IF(INDEX(Import.PLE,Detalhamento!$E249,Detalhamento!AG$15)&lt;=mediçao,OFFSET(Import.PLQ,$A249-1,AG$15-1,1,1),0),0),PLE!$AA$28*OFFSET(Import.PLQ,$A249-1,AG$15-1,1,1)),IF($E249&lt;&gt;1,IF(ISNUMBER(INDEX(Import.PLE,Detalhamento!$E249,Detalhamento!AG$15)),IF(INDEX(Import.PLE,Detalhamento!$E249,Detalhamento!AG$15)&lt;=mediçao,0,OFFSET(Import.PLQ,$A249-1,AG$15-1,1,1)),OFFSET(Import.PLQ,$A249-1,AG$15-1,1,1)),(1-PLE!$AA$28)*OFFSET(Import.PLQ,$A249-1,AG$15-1,1,1))))</f>
        <v>0</v>
      </c>
      <c r="AH249" s="144">
        <f ca="1">IF(AH$13="",0,CHOOSE(Detalhamento.OpçãoServiços,OFFSET(Import.PLQ,$A249-1,AH$15-1,1,1),IF($E249&lt;&gt;1,IF(ISNUMBER(INDEX(Import.PLE,Detalhamento!$E249,Detalhamento!AH$15)),IF(INDEX(Import.PLE,Detalhamento!$E249,Detalhamento!AH$15)&lt;=mediçao,OFFSET(Import.PLQ,$A249-1,AH$15-1,1,1),0),0),PLE!$AA$28*OFFSET(Import.PLQ,$A249-1,AH$15-1,1,1)),IF($E249&lt;&gt;1,IF(ISNUMBER(INDEX(Import.PLE,Detalhamento!$E249,Detalhamento!AH$15)),IF(INDEX(Import.PLE,Detalhamento!$E249,Detalhamento!AH$15)&lt;=mediçao,0,OFFSET(Import.PLQ,$A249-1,AH$15-1,1,1)),OFFSET(Import.PLQ,$A249-1,AH$15-1,1,1)),(1-PLE!$AA$28)*OFFSET(Import.PLQ,$A249-1,AH$15-1,1,1))))</f>
        <v>0</v>
      </c>
      <c r="AI249" s="144">
        <f ca="1">IF(AI$13="",0,CHOOSE(Detalhamento.OpçãoServiços,OFFSET(Import.PLQ,$A249-1,AI$15-1,1,1),IF($E249&lt;&gt;1,IF(ISNUMBER(INDEX(Import.PLE,Detalhamento!$E249,Detalhamento!AI$15)),IF(INDEX(Import.PLE,Detalhamento!$E249,Detalhamento!AI$15)&lt;=mediçao,OFFSET(Import.PLQ,$A249-1,AI$15-1,1,1),0),0),PLE!$AA$28*OFFSET(Import.PLQ,$A249-1,AI$15-1,1,1)),IF($E249&lt;&gt;1,IF(ISNUMBER(INDEX(Import.PLE,Detalhamento!$E249,Detalhamento!AI$15)),IF(INDEX(Import.PLE,Detalhamento!$E249,Detalhamento!AI$15)&lt;=mediçao,0,OFFSET(Import.PLQ,$A249-1,AI$15-1,1,1)),OFFSET(Import.PLQ,$A249-1,AI$15-1,1,1)),(1-PLE!$AA$28)*OFFSET(Import.PLQ,$A249-1,AI$15-1,1,1))))</f>
        <v>0</v>
      </c>
      <c r="AJ249" s="144">
        <f ca="1">IF(AJ$13="",0,CHOOSE(Detalhamento.OpçãoServiços,OFFSET(Import.PLQ,$A249-1,AJ$15-1,1,1),IF($E249&lt;&gt;1,IF(ISNUMBER(INDEX(Import.PLE,Detalhamento!$E249,Detalhamento!AJ$15)),IF(INDEX(Import.PLE,Detalhamento!$E249,Detalhamento!AJ$15)&lt;=mediçao,OFFSET(Import.PLQ,$A249-1,AJ$15-1,1,1),0),0),PLE!$AA$28*OFFSET(Import.PLQ,$A249-1,AJ$15-1,1,1)),IF($E249&lt;&gt;1,IF(ISNUMBER(INDEX(Import.PLE,Detalhamento!$E249,Detalhamento!AJ$15)),IF(INDEX(Import.PLE,Detalhamento!$E249,Detalhamento!AJ$15)&lt;=mediçao,0,OFFSET(Import.PLQ,$A249-1,AJ$15-1,1,1)),OFFSET(Import.PLQ,$A249-1,AJ$15-1,1,1)),(1-PLE!$AA$28)*OFFSET(Import.PLQ,$A249-1,AJ$15-1,1,1))))</f>
        <v>0</v>
      </c>
      <c r="AK249" s="144">
        <f ca="1">IF(AK$13="",0,CHOOSE(Detalhamento.OpçãoServiços,OFFSET(Import.PLQ,$A249-1,AK$15-1,1,1),IF($E249&lt;&gt;1,IF(ISNUMBER(INDEX(Import.PLE,Detalhamento!$E249,Detalhamento!AK$15)),IF(INDEX(Import.PLE,Detalhamento!$E249,Detalhamento!AK$15)&lt;=mediçao,OFFSET(Import.PLQ,$A249-1,AK$15-1,1,1),0),0),PLE!$AA$28*OFFSET(Import.PLQ,$A249-1,AK$15-1,1,1)),IF($E249&lt;&gt;1,IF(ISNUMBER(INDEX(Import.PLE,Detalhamento!$E249,Detalhamento!AK$15)),IF(INDEX(Import.PLE,Detalhamento!$E249,Detalhamento!AK$15)&lt;=mediçao,0,OFFSET(Import.PLQ,$A249-1,AK$15-1,1,1)),OFFSET(Import.PLQ,$A249-1,AK$15-1,1,1)),(1-PLE!$AA$28)*OFFSET(Import.PLQ,$A249-1,AK$15-1,1,1))))</f>
        <v>0</v>
      </c>
      <c r="AL249" s="144">
        <f ca="1">IF(AL$13="",0,CHOOSE(Detalhamento.OpçãoServiços,OFFSET(Import.PLQ,$A249-1,AL$15-1,1,1),IF($E249&lt;&gt;1,IF(ISNUMBER(INDEX(Import.PLE,Detalhamento!$E249,Detalhamento!AL$15)),IF(INDEX(Import.PLE,Detalhamento!$E249,Detalhamento!AL$15)&lt;=mediçao,OFFSET(Import.PLQ,$A249-1,AL$15-1,1,1),0),0),PLE!$AA$28*OFFSET(Import.PLQ,$A249-1,AL$15-1,1,1)),IF($E249&lt;&gt;1,IF(ISNUMBER(INDEX(Import.PLE,Detalhamento!$E249,Detalhamento!AL$15)),IF(INDEX(Import.PLE,Detalhamento!$E249,Detalhamento!AL$15)&lt;=mediçao,0,OFFSET(Import.PLQ,$A249-1,AL$15-1,1,1)),OFFSET(Import.PLQ,$A249-1,AL$15-1,1,1)),(1-PLE!$AA$28)*OFFSET(Import.PLQ,$A249-1,AL$15-1,1,1))))</f>
        <v>0</v>
      </c>
      <c r="AM249" s="144">
        <f ca="1">IF(AM$13="",0,CHOOSE(Detalhamento.OpçãoServiços,OFFSET(Import.PLQ,$A249-1,AM$15-1,1,1),IF($E249&lt;&gt;1,IF(ISNUMBER(INDEX(Import.PLE,Detalhamento!$E249,Detalhamento!AM$15)),IF(INDEX(Import.PLE,Detalhamento!$E249,Detalhamento!AM$15)&lt;=mediçao,OFFSET(Import.PLQ,$A249-1,AM$15-1,1,1),0),0),PLE!$AA$28*OFFSET(Import.PLQ,$A249-1,AM$15-1,1,1)),IF($E249&lt;&gt;1,IF(ISNUMBER(INDEX(Import.PLE,Detalhamento!$E249,Detalhamento!AM$15)),IF(INDEX(Import.PLE,Detalhamento!$E249,Detalhamento!AM$15)&lt;=mediçao,0,OFFSET(Import.PLQ,$A249-1,AM$15-1,1,1)),OFFSET(Import.PLQ,$A249-1,AM$15-1,1,1)),(1-PLE!$AA$28)*OFFSET(Import.PLQ,$A249-1,AM$15-1,1,1))))</f>
        <v>0</v>
      </c>
      <c r="AN249" s="144">
        <f ca="1">IF(AN$13="",0,CHOOSE(Detalhamento.OpçãoServiços,OFFSET(Import.PLQ,$A249-1,AN$15-1,1,1),IF($E249&lt;&gt;1,IF(ISNUMBER(INDEX(Import.PLE,Detalhamento!$E249,Detalhamento!AN$15)),IF(INDEX(Import.PLE,Detalhamento!$E249,Detalhamento!AN$15)&lt;=mediçao,OFFSET(Import.PLQ,$A249-1,AN$15-1,1,1),0),0),PLE!$AA$28*OFFSET(Import.PLQ,$A249-1,AN$15-1,1,1)),IF($E249&lt;&gt;1,IF(ISNUMBER(INDEX(Import.PLE,Detalhamento!$E249,Detalhamento!AN$15)),IF(INDEX(Import.PLE,Detalhamento!$E249,Detalhamento!AN$15)&lt;=mediçao,0,OFFSET(Import.PLQ,$A249-1,AN$15-1,1,1)),OFFSET(Import.PLQ,$A249-1,AN$15-1,1,1)),(1-PLE!$AA$28)*OFFSET(Import.PLQ,$A249-1,AN$15-1,1,1))))</f>
        <v>0</v>
      </c>
      <c r="AO249" s="144">
        <f ca="1">IF(AO$13="",0,CHOOSE(Detalhamento.OpçãoServiços,OFFSET(Import.PLQ,$A249-1,AO$15-1,1,1),IF($E249&lt;&gt;1,IF(ISNUMBER(INDEX(Import.PLE,Detalhamento!$E249,Detalhamento!AO$15)),IF(INDEX(Import.PLE,Detalhamento!$E249,Detalhamento!AO$15)&lt;=mediçao,OFFSET(Import.PLQ,$A249-1,AO$15-1,1,1),0),0),PLE!$AA$28*OFFSET(Import.PLQ,$A249-1,AO$15-1,1,1)),IF($E249&lt;&gt;1,IF(ISNUMBER(INDEX(Import.PLE,Detalhamento!$E249,Detalhamento!AO$15)),IF(INDEX(Import.PLE,Detalhamento!$E249,Detalhamento!AO$15)&lt;=mediçao,0,OFFSET(Import.PLQ,$A249-1,AO$15-1,1,1)),OFFSET(Import.PLQ,$A249-1,AO$15-1,1,1)),(1-PLE!$AA$28)*OFFSET(Import.PLQ,$A249-1,AO$15-1,1,1))))</f>
        <v>0</v>
      </c>
      <c r="AP249" s="144">
        <f ca="1">IF(AP$13="",0,CHOOSE(Detalhamento.OpçãoServiços,OFFSET(Import.PLQ,$A249-1,AP$15-1,1,1),IF($E249&lt;&gt;1,IF(ISNUMBER(INDEX(Import.PLE,Detalhamento!$E249,Detalhamento!AP$15)),IF(INDEX(Import.PLE,Detalhamento!$E249,Detalhamento!AP$15)&lt;=mediçao,OFFSET(Import.PLQ,$A249-1,AP$15-1,1,1),0),0),PLE!$AA$28*OFFSET(Import.PLQ,$A249-1,AP$15-1,1,1)),IF($E249&lt;&gt;1,IF(ISNUMBER(INDEX(Import.PLE,Detalhamento!$E249,Detalhamento!AP$15)),IF(INDEX(Import.PLE,Detalhamento!$E249,Detalhamento!AP$15)&lt;=mediçao,0,OFFSET(Import.PLQ,$A249-1,AP$15-1,1,1)),OFFSET(Import.PLQ,$A249-1,AP$15-1,1,1)),(1-PLE!$AA$28)*OFFSET(Import.PLQ,$A249-1,AP$15-1,1,1))))</f>
        <v>0</v>
      </c>
      <c r="AQ249" s="144">
        <f ca="1">IF(AQ$13="",0,CHOOSE(Detalhamento.OpçãoServiços,OFFSET(Import.PLQ,$A249-1,AQ$15-1,1,1),IF($E249&lt;&gt;1,IF(ISNUMBER(INDEX(Import.PLE,Detalhamento!$E249,Detalhamento!AQ$15)),IF(INDEX(Import.PLE,Detalhamento!$E249,Detalhamento!AQ$15)&lt;=mediçao,OFFSET(Import.PLQ,$A249-1,AQ$15-1,1,1),0),0),PLE!$AA$28*OFFSET(Import.PLQ,$A249-1,AQ$15-1,1,1)),IF($E249&lt;&gt;1,IF(ISNUMBER(INDEX(Import.PLE,Detalhamento!$E249,Detalhamento!AQ$15)),IF(INDEX(Import.PLE,Detalhamento!$E249,Detalhamento!AQ$15)&lt;=mediçao,0,OFFSET(Import.PLQ,$A249-1,AQ$15-1,1,1)),OFFSET(Import.PLQ,$A249-1,AQ$15-1,1,1)),(1-PLE!$AA$28)*OFFSET(Import.PLQ,$A249-1,AQ$15-1,1,1))))</f>
        <v>0</v>
      </c>
      <c r="AR249" s="144">
        <f ca="1">IF(AR$13="",0,CHOOSE(Detalhamento.OpçãoServiços,OFFSET(Import.PLQ,$A249-1,AR$15-1,1,1),IF($E249&lt;&gt;1,IF(ISNUMBER(INDEX(Import.PLE,Detalhamento!$E249,Detalhamento!AR$15)),IF(INDEX(Import.PLE,Detalhamento!$E249,Detalhamento!AR$15)&lt;=mediçao,OFFSET(Import.PLQ,$A249-1,AR$15-1,1,1),0),0),PLE!$AA$28*OFFSET(Import.PLQ,$A249-1,AR$15-1,1,1)),IF($E249&lt;&gt;1,IF(ISNUMBER(INDEX(Import.PLE,Detalhamento!$E249,Detalhamento!AR$15)),IF(INDEX(Import.PLE,Detalhamento!$E249,Detalhamento!AR$15)&lt;=mediçao,0,OFFSET(Import.PLQ,$A249-1,AR$15-1,1,1)),OFFSET(Import.PLQ,$A249-1,AR$15-1,1,1)),(1-PLE!$AA$28)*OFFSET(Import.PLQ,$A249-1,AR$15-1,1,1))))</f>
        <v>0</v>
      </c>
      <c r="AS249" s="144">
        <f ca="1">IF(AS$13="",0,CHOOSE(Detalhamento.OpçãoServiços,OFFSET(Import.PLQ,$A249-1,AS$15-1,1,1),IF($E249&lt;&gt;1,IF(ISNUMBER(INDEX(Import.PLE,Detalhamento!$E249,Detalhamento!AS$15)),IF(INDEX(Import.PLE,Detalhamento!$E249,Detalhamento!AS$15)&lt;=mediçao,OFFSET(Import.PLQ,$A249-1,AS$15-1,1,1),0),0),PLE!$AA$28*OFFSET(Import.PLQ,$A249-1,AS$15-1,1,1)),IF($E249&lt;&gt;1,IF(ISNUMBER(INDEX(Import.PLE,Detalhamento!$E249,Detalhamento!AS$15)),IF(INDEX(Import.PLE,Detalhamento!$E249,Detalhamento!AS$15)&lt;=mediçao,0,OFFSET(Import.PLQ,$A249-1,AS$15-1,1,1)),OFFSET(Import.PLQ,$A249-1,AS$15-1,1,1)),(1-PLE!$AA$28)*OFFSET(Import.PLQ,$A249-1,AS$15-1,1,1))))</f>
        <v>0</v>
      </c>
      <c r="AT249" s="144">
        <f ca="1">IF(AT$13="",0,CHOOSE(Detalhamento.OpçãoServiços,OFFSET(Import.PLQ,$A249-1,AT$15-1,1,1),IF($E249&lt;&gt;1,IF(ISNUMBER(INDEX(Import.PLE,Detalhamento!$E249,Detalhamento!AT$15)),IF(INDEX(Import.PLE,Detalhamento!$E249,Detalhamento!AT$15)&lt;=mediçao,OFFSET(Import.PLQ,$A249-1,AT$15-1,1,1),0),0),PLE!$AA$28*OFFSET(Import.PLQ,$A249-1,AT$15-1,1,1)),IF($E249&lt;&gt;1,IF(ISNUMBER(INDEX(Import.PLE,Detalhamento!$E249,Detalhamento!AT$15)),IF(INDEX(Import.PLE,Detalhamento!$E249,Detalhamento!AT$15)&lt;=mediçao,0,OFFSET(Import.PLQ,$A249-1,AT$15-1,1,1)),OFFSET(Import.PLQ,$A249-1,AT$15-1,1,1)),(1-PLE!$AA$28)*OFFSET(Import.PLQ,$A249-1,AT$15-1,1,1))))</f>
        <v>0</v>
      </c>
      <c r="AU249" s="144">
        <f ca="1">IF(AU$13="",0,CHOOSE(Detalhamento.OpçãoServiços,OFFSET(Import.PLQ,$A249-1,AU$15-1,1,1),IF($E249&lt;&gt;1,IF(ISNUMBER(INDEX(Import.PLE,Detalhamento!$E249,Detalhamento!AU$15)),IF(INDEX(Import.PLE,Detalhamento!$E249,Detalhamento!AU$15)&lt;=mediçao,OFFSET(Import.PLQ,$A249-1,AU$15-1,1,1),0),0),PLE!$AA$28*OFFSET(Import.PLQ,$A249-1,AU$15-1,1,1)),IF($E249&lt;&gt;1,IF(ISNUMBER(INDEX(Import.PLE,Detalhamento!$E249,Detalhamento!AU$15)),IF(INDEX(Import.PLE,Detalhamento!$E249,Detalhamento!AU$15)&lt;=mediçao,0,OFFSET(Import.PLQ,$A249-1,AU$15-1,1,1)),OFFSET(Import.PLQ,$A249-1,AU$15-1,1,1)),(1-PLE!$AA$28)*OFFSET(Import.PLQ,$A249-1,AU$15-1,1,1))))</f>
        <v>0</v>
      </c>
      <c r="AV249" s="144">
        <f ca="1">IF(AV$13="",0,CHOOSE(Detalhamento.OpçãoServiços,OFFSET(Import.PLQ,$A249-1,AV$15-1,1,1),IF($E249&lt;&gt;1,IF(ISNUMBER(INDEX(Import.PLE,Detalhamento!$E249,Detalhamento!AV$15)),IF(INDEX(Import.PLE,Detalhamento!$E249,Detalhamento!AV$15)&lt;=mediçao,OFFSET(Import.PLQ,$A249-1,AV$15-1,1,1),0),0),PLE!$AA$28*OFFSET(Import.PLQ,$A249-1,AV$15-1,1,1)),IF($E249&lt;&gt;1,IF(ISNUMBER(INDEX(Import.PLE,Detalhamento!$E249,Detalhamento!AV$15)),IF(INDEX(Import.PLE,Detalhamento!$E249,Detalhamento!AV$15)&lt;=mediçao,0,OFFSET(Import.PLQ,$A249-1,AV$15-1,1,1)),OFFSET(Import.PLQ,$A249-1,AV$15-1,1,1)),(1-PLE!$AA$28)*OFFSET(Import.PLQ,$A249-1,AV$15-1,1,1))))</f>
        <v>0</v>
      </c>
      <c r="AW249" s="144">
        <f ca="1">IF(AW$13="",0,CHOOSE(Detalhamento.OpçãoServiços,OFFSET(Import.PLQ,$A249-1,AW$15-1,1,1),IF($E249&lt;&gt;1,IF(ISNUMBER(INDEX(Import.PLE,Detalhamento!$E249,Detalhamento!AW$15)),IF(INDEX(Import.PLE,Detalhamento!$E249,Detalhamento!AW$15)&lt;=mediçao,OFFSET(Import.PLQ,$A249-1,AW$15-1,1,1),0),0),PLE!$AA$28*OFFSET(Import.PLQ,$A249-1,AW$15-1,1,1)),IF($E249&lt;&gt;1,IF(ISNUMBER(INDEX(Import.PLE,Detalhamento!$E249,Detalhamento!AW$15)),IF(INDEX(Import.PLE,Detalhamento!$E249,Detalhamento!AW$15)&lt;=mediçao,0,OFFSET(Import.PLQ,$A249-1,AW$15-1,1,1)),OFFSET(Import.PLQ,$A249-1,AW$15-1,1,1)),(1-PLE!$AA$28)*OFFSET(Import.PLQ,$A249-1,AW$15-1,1,1))))</f>
        <v>0</v>
      </c>
      <c r="AX249" s="144">
        <f ca="1">IF(AX$13="",0,CHOOSE(Detalhamento.OpçãoServiços,OFFSET(Import.PLQ,$A249-1,AX$15-1,1,1),IF($E249&lt;&gt;1,IF(ISNUMBER(INDEX(Import.PLE,Detalhamento!$E249,Detalhamento!AX$15)),IF(INDEX(Import.PLE,Detalhamento!$E249,Detalhamento!AX$15)&lt;=mediçao,OFFSET(Import.PLQ,$A249-1,AX$15-1,1,1),0),0),PLE!$AA$28*OFFSET(Import.PLQ,$A249-1,AX$15-1,1,1)),IF($E249&lt;&gt;1,IF(ISNUMBER(INDEX(Import.PLE,Detalhamento!$E249,Detalhamento!AX$15)),IF(INDEX(Import.PLE,Detalhamento!$E249,Detalhamento!AX$15)&lt;=mediçao,0,OFFSET(Import.PLQ,$A249-1,AX$15-1,1,1)),OFFSET(Import.PLQ,$A249-1,AX$15-1,1,1)),(1-PLE!$AA$28)*OFFSET(Import.PLQ,$A249-1,AX$15-1,1,1))))</f>
        <v>0</v>
      </c>
      <c r="AY249" s="144">
        <f ca="1">IF(AY$13="",0,CHOOSE(Detalhamento.OpçãoServiços,OFFSET(Import.PLQ,$A249-1,AY$15-1,1,1),IF($E249&lt;&gt;1,IF(ISNUMBER(INDEX(Import.PLE,Detalhamento!$E249,Detalhamento!AY$15)),IF(INDEX(Import.PLE,Detalhamento!$E249,Detalhamento!AY$15)&lt;=mediçao,OFFSET(Import.PLQ,$A249-1,AY$15-1,1,1),0),0),PLE!$AA$28*OFFSET(Import.PLQ,$A249-1,AY$15-1,1,1)),IF($E249&lt;&gt;1,IF(ISNUMBER(INDEX(Import.PLE,Detalhamento!$E249,Detalhamento!AY$15)),IF(INDEX(Import.PLE,Detalhamento!$E249,Detalhamento!AY$15)&lt;=mediçao,0,OFFSET(Import.PLQ,$A249-1,AY$15-1,1,1)),OFFSET(Import.PLQ,$A249-1,AY$15-1,1,1)),(1-PLE!$AA$28)*OFFSET(Import.PLQ,$A249-1,AY$15-1,1,1))))</f>
        <v>0</v>
      </c>
      <c r="AZ249" s="144">
        <f ca="1">IF(AZ$13="",0,CHOOSE(Detalhamento.OpçãoServiços,OFFSET(Import.PLQ,$A249-1,AZ$15-1,1,1),IF($E249&lt;&gt;1,IF(ISNUMBER(INDEX(Import.PLE,Detalhamento!$E249,Detalhamento!AZ$15)),IF(INDEX(Import.PLE,Detalhamento!$E249,Detalhamento!AZ$15)&lt;=mediçao,OFFSET(Import.PLQ,$A249-1,AZ$15-1,1,1),0),0),PLE!$AA$28*OFFSET(Import.PLQ,$A249-1,AZ$15-1,1,1)),IF($E249&lt;&gt;1,IF(ISNUMBER(INDEX(Import.PLE,Detalhamento!$E249,Detalhamento!AZ$15)),IF(INDEX(Import.PLE,Detalhamento!$E249,Detalhamento!AZ$15)&lt;=mediçao,0,OFFSET(Import.PLQ,$A249-1,AZ$15-1,1,1)),OFFSET(Import.PLQ,$A249-1,AZ$15-1,1,1)),(1-PLE!$AA$28)*OFFSET(Import.PLQ,$A249-1,AZ$15-1,1,1))))</f>
        <v>0</v>
      </c>
      <c r="BA249" s="144">
        <f ca="1">IF(BA$13="",0,CHOOSE(Detalhamento.OpçãoServiços,OFFSET(Import.PLQ,$A249-1,BA$15-1,1,1),IF($E249&lt;&gt;1,IF(ISNUMBER(INDEX(Import.PLE,Detalhamento!$E249,Detalhamento!BA$15)),IF(INDEX(Import.PLE,Detalhamento!$E249,Detalhamento!BA$15)&lt;=mediçao,OFFSET(Import.PLQ,$A249-1,BA$15-1,1,1),0),0),PLE!$AA$28*OFFSET(Import.PLQ,$A249-1,BA$15-1,1,1)),IF($E249&lt;&gt;1,IF(ISNUMBER(INDEX(Import.PLE,Detalhamento!$E249,Detalhamento!BA$15)),IF(INDEX(Import.PLE,Detalhamento!$E249,Detalhamento!BA$15)&lt;=mediçao,0,OFFSET(Import.PLQ,$A249-1,BA$15-1,1,1)),OFFSET(Import.PLQ,$A249-1,BA$15-1,1,1)),(1-PLE!$AA$28)*OFFSET(Import.PLQ,$A249-1,BA$15-1,1,1))))</f>
        <v>0</v>
      </c>
      <c r="BB249" s="144">
        <f ca="1">IF(BB$13="",0,CHOOSE(Detalhamento.OpçãoServiços,OFFSET(Import.PLQ,$A249-1,BB$15-1,1,1),IF($E249&lt;&gt;1,IF(ISNUMBER(INDEX(Import.PLE,Detalhamento!$E249,Detalhamento!BB$15)),IF(INDEX(Import.PLE,Detalhamento!$E249,Detalhamento!BB$15)&lt;=mediçao,OFFSET(Import.PLQ,$A249-1,BB$15-1,1,1),0),0),PLE!$AA$28*OFFSET(Import.PLQ,$A249-1,BB$15-1,1,1)),IF($E249&lt;&gt;1,IF(ISNUMBER(INDEX(Import.PLE,Detalhamento!$E249,Detalhamento!BB$15)),IF(INDEX(Import.PLE,Detalhamento!$E249,Detalhamento!BB$15)&lt;=mediçao,0,OFFSET(Import.PLQ,$A249-1,BB$15-1,1,1)),OFFSET(Import.PLQ,$A249-1,BB$15-1,1,1)),(1-PLE!$AA$28)*OFFSET(Import.PLQ,$A249-1,BB$15-1,1,1))))</f>
        <v>0</v>
      </c>
      <c r="BC249" s="144">
        <f ca="1">IF(BC$13="",0,CHOOSE(Detalhamento.OpçãoServiços,OFFSET(Import.PLQ,$A249-1,BC$15-1,1,1),IF($E249&lt;&gt;1,IF(ISNUMBER(INDEX(Import.PLE,Detalhamento!$E249,Detalhamento!BC$15)),IF(INDEX(Import.PLE,Detalhamento!$E249,Detalhamento!BC$15)&lt;=mediçao,OFFSET(Import.PLQ,$A249-1,BC$15-1,1,1),0),0),PLE!$AA$28*OFFSET(Import.PLQ,$A249-1,BC$15-1,1,1)),IF($E249&lt;&gt;1,IF(ISNUMBER(INDEX(Import.PLE,Detalhamento!$E249,Detalhamento!BC$15)),IF(INDEX(Import.PLE,Detalhamento!$E249,Detalhamento!BC$15)&lt;=mediçao,0,OFFSET(Import.PLQ,$A249-1,BC$15-1,1,1)),OFFSET(Import.PLQ,$A249-1,BC$15-1,1,1)),(1-PLE!$AA$28)*OFFSET(Import.PLQ,$A249-1,BC$15-1,1,1))))</f>
        <v>0</v>
      </c>
      <c r="BD249" s="144">
        <f ca="1">IF(BD$13="",0,CHOOSE(Detalhamento.OpçãoServiços,OFFSET(Import.PLQ,$A249-1,BD$15-1,1,1),IF($E249&lt;&gt;1,IF(ISNUMBER(INDEX(Import.PLE,Detalhamento!$E249,Detalhamento!BD$15)),IF(INDEX(Import.PLE,Detalhamento!$E249,Detalhamento!BD$15)&lt;=mediçao,OFFSET(Import.PLQ,$A249-1,BD$15-1,1,1),0),0),PLE!$AA$28*OFFSET(Import.PLQ,$A249-1,BD$15-1,1,1)),IF($E249&lt;&gt;1,IF(ISNUMBER(INDEX(Import.PLE,Detalhamento!$E249,Detalhamento!BD$15)),IF(INDEX(Import.PLE,Detalhamento!$E249,Detalhamento!BD$15)&lt;=mediçao,0,OFFSET(Import.PLQ,$A249-1,BD$15-1,1,1)),OFFSET(Import.PLQ,$A249-1,BD$15-1,1,1)),(1-PLE!$AA$28)*OFFSET(Import.PLQ,$A249-1,BD$15-1,1,1))))</f>
        <v>0</v>
      </c>
      <c r="BE249" s="144">
        <f ca="1">IF(BE$13="",0,CHOOSE(Detalhamento.OpçãoServiços,OFFSET(Import.PLQ,$A249-1,BE$15-1,1,1),IF($E249&lt;&gt;1,IF(ISNUMBER(INDEX(Import.PLE,Detalhamento!$E249,Detalhamento!BE$15)),IF(INDEX(Import.PLE,Detalhamento!$E249,Detalhamento!BE$15)&lt;=mediçao,OFFSET(Import.PLQ,$A249-1,BE$15-1,1,1),0),0),PLE!$AA$28*OFFSET(Import.PLQ,$A249-1,BE$15-1,1,1)),IF($E249&lt;&gt;1,IF(ISNUMBER(INDEX(Import.PLE,Detalhamento!$E249,Detalhamento!BE$15)),IF(INDEX(Import.PLE,Detalhamento!$E249,Detalhamento!BE$15)&lt;=mediçao,0,OFFSET(Import.PLQ,$A249-1,BE$15-1,1,1)),OFFSET(Import.PLQ,$A249-1,BE$15-1,1,1)),(1-PLE!$AA$28)*OFFSET(Import.PLQ,$A249-1,BE$15-1,1,1))))</f>
        <v>0</v>
      </c>
      <c r="BF249" s="144">
        <f ca="1">IF(BF$13="",0,CHOOSE(Detalhamento.OpçãoServiços,OFFSET(Import.PLQ,$A249-1,BF$15-1,1,1),IF($E249&lt;&gt;1,IF(ISNUMBER(INDEX(Import.PLE,Detalhamento!$E249,Detalhamento!BF$15)),IF(INDEX(Import.PLE,Detalhamento!$E249,Detalhamento!BF$15)&lt;=mediçao,OFFSET(Import.PLQ,$A249-1,BF$15-1,1,1),0),0),PLE!$AA$28*OFFSET(Import.PLQ,$A249-1,BF$15-1,1,1)),IF($E249&lt;&gt;1,IF(ISNUMBER(INDEX(Import.PLE,Detalhamento!$E249,Detalhamento!BF$15)),IF(INDEX(Import.PLE,Detalhamento!$E249,Detalhamento!BF$15)&lt;=mediçao,0,OFFSET(Import.PLQ,$A249-1,BF$15-1,1,1)),OFFSET(Import.PLQ,$A249-1,BF$15-1,1,1)),(1-PLE!$AA$28)*OFFSET(Import.PLQ,$A249-1,BF$15-1,1,1))))</f>
        <v>0</v>
      </c>
      <c r="BG249" s="144">
        <f ca="1">IF(BG$13="",0,CHOOSE(Detalhamento.OpçãoServiços,OFFSET(Import.PLQ,$A249-1,BG$15-1,1,1),IF($E249&lt;&gt;1,IF(ISNUMBER(INDEX(Import.PLE,Detalhamento!$E249,Detalhamento!BG$15)),IF(INDEX(Import.PLE,Detalhamento!$E249,Detalhamento!BG$15)&lt;=mediçao,OFFSET(Import.PLQ,$A249-1,BG$15-1,1,1),0),0),PLE!$AA$28*OFFSET(Import.PLQ,$A249-1,BG$15-1,1,1)),IF($E249&lt;&gt;1,IF(ISNUMBER(INDEX(Import.PLE,Detalhamento!$E249,Detalhamento!BG$15)),IF(INDEX(Import.PLE,Detalhamento!$E249,Detalhamento!BG$15)&lt;=mediçao,0,OFFSET(Import.PLQ,$A249-1,BG$15-1,1,1)),OFFSET(Import.PLQ,$A249-1,BG$15-1,1,1)),(1-PLE!$AA$28)*OFFSET(Import.PLQ,$A249-1,BG$15-1,1,1))))</f>
        <v>0</v>
      </c>
      <c r="BH249" s="144">
        <f ca="1">IF(BH$13="",0,CHOOSE(Detalhamento.OpçãoServiços,OFFSET(Import.PLQ,$A249-1,BH$15-1,1,1),IF($E249&lt;&gt;1,IF(ISNUMBER(INDEX(Import.PLE,Detalhamento!$E249,Detalhamento!BH$15)),IF(INDEX(Import.PLE,Detalhamento!$E249,Detalhamento!BH$15)&lt;=mediçao,OFFSET(Import.PLQ,$A249-1,BH$15-1,1,1),0),0),PLE!$AA$28*OFFSET(Import.PLQ,$A249-1,BH$15-1,1,1)),IF($E249&lt;&gt;1,IF(ISNUMBER(INDEX(Import.PLE,Detalhamento!$E249,Detalhamento!BH$15)),IF(INDEX(Import.PLE,Detalhamento!$E249,Detalhamento!BH$15)&lt;=mediçao,0,OFFSET(Import.PLQ,$A249-1,BH$15-1,1,1)),OFFSET(Import.PLQ,$A249-1,BH$15-1,1,1)),(1-PLE!$AA$28)*OFFSET(Import.PLQ,$A249-1,BH$15-1,1,1))))</f>
        <v>0</v>
      </c>
      <c r="BI249" s="144">
        <f ca="1">IF(BI$13="",0,CHOOSE(Detalhamento.OpçãoServiços,OFFSET(Import.PLQ,$A249-1,BI$15-1,1,1),IF($E249&lt;&gt;1,IF(ISNUMBER(INDEX(Import.PLE,Detalhamento!$E249,Detalhamento!BI$15)),IF(INDEX(Import.PLE,Detalhamento!$E249,Detalhamento!BI$15)&lt;=mediçao,OFFSET(Import.PLQ,$A249-1,BI$15-1,1,1),0),0),PLE!$AA$28*OFFSET(Import.PLQ,$A249-1,BI$15-1,1,1)),IF($E249&lt;&gt;1,IF(ISNUMBER(INDEX(Import.PLE,Detalhamento!$E249,Detalhamento!BI$15)),IF(INDEX(Import.PLE,Detalhamento!$E249,Detalhamento!BI$15)&lt;=mediçao,0,OFFSET(Import.PLQ,$A249-1,BI$15-1,1,1)),OFFSET(Import.PLQ,$A249-1,BI$15-1,1,1)),(1-PLE!$AA$28)*OFFSET(Import.PLQ,$A249-1,BI$15-1,1,1))))</f>
        <v>0</v>
      </c>
    </row>
    <row r="250" spans="1:61" ht="20" x14ac:dyDescent="0.2">
      <c r="A250" s="155">
        <v>202</v>
      </c>
      <c r="B250" s="21" t="str">
        <f t="shared" ca="1" si="33"/>
        <v>Serviço</v>
      </c>
      <c r="E250" s="153">
        <f t="shared" ca="1" si="34"/>
        <v>27</v>
      </c>
      <c r="F250" s="154">
        <f t="shared" ca="1" si="35"/>
        <v>270202</v>
      </c>
      <c r="G250" s="154" t="str">
        <f t="shared" ca="1" si="39"/>
        <v>2.9.1.18</v>
      </c>
      <c r="H250" s="182" t="str">
        <f t="shared" ca="1" si="39"/>
        <v>JOELHO PVC,  SOLDAVEL COM ROSCA, 90 GRAUS, 25 MM X 1/2", PARA AGUA FRIA PREDIAL</v>
      </c>
      <c r="I250" s="37" t="str">
        <f t="shared" ca="1" si="36"/>
        <v xml:space="preserve">UN    </v>
      </c>
      <c r="J250" s="144">
        <f t="shared" ca="1" si="37"/>
        <v>3</v>
      </c>
      <c r="K250" s="67"/>
      <c r="L250" s="144">
        <f ca="1">IF(L$13="",0,CHOOSE(Detalhamento.OpçãoServiços,OFFSET(Import.PLQ,$A250-1,L$15-1,1,1),IF($E250&lt;&gt;1,IF(ISNUMBER(INDEX(Import.PLE,Detalhamento!$E250,Detalhamento!L$15)),IF(INDEX(Import.PLE,Detalhamento!$E250,Detalhamento!L$15)&lt;=mediçao,OFFSET(Import.PLQ,$A250-1,L$15-1,1,1),0),0),PLE!$AA$28*OFFSET(Import.PLQ,$A250-1,L$15-1,1,1)),IF($E250&lt;&gt;1,IF(ISNUMBER(INDEX(Import.PLE,Detalhamento!$E250,Detalhamento!L$15)),IF(INDEX(Import.PLE,Detalhamento!$E250,Detalhamento!L$15)&lt;=mediçao,0,OFFSET(Import.PLQ,$A250-1,L$15-1,1,1)),OFFSET(Import.PLQ,$A250-1,L$15-1,1,1)),(1-PLE!$AA$28)*OFFSET(Import.PLQ,$A250-1,L$15-1,1,1))))</f>
        <v>3</v>
      </c>
      <c r="M250" s="144">
        <f ca="1">IF(M$13="",0,CHOOSE(Detalhamento.OpçãoServiços,OFFSET(Import.PLQ,$A250-1,M$15-1,1,1),IF($E250&lt;&gt;1,IF(ISNUMBER(INDEX(Import.PLE,Detalhamento!$E250,Detalhamento!M$15)),IF(INDEX(Import.PLE,Detalhamento!$E250,Detalhamento!M$15)&lt;=mediçao,OFFSET(Import.PLQ,$A250-1,M$15-1,1,1),0),0),PLE!$AA$28*OFFSET(Import.PLQ,$A250-1,M$15-1,1,1)),IF($E250&lt;&gt;1,IF(ISNUMBER(INDEX(Import.PLE,Detalhamento!$E250,Detalhamento!M$15)),IF(INDEX(Import.PLE,Detalhamento!$E250,Detalhamento!M$15)&lt;=mediçao,0,OFFSET(Import.PLQ,$A250-1,M$15-1,1,1)),OFFSET(Import.PLQ,$A250-1,M$15-1,1,1)),(1-PLE!$AA$28)*OFFSET(Import.PLQ,$A250-1,M$15-1,1,1))))</f>
        <v>0</v>
      </c>
      <c r="N250" s="144">
        <f ca="1">IF(N$13="",0,CHOOSE(Detalhamento.OpçãoServiços,OFFSET(Import.PLQ,$A250-1,N$15-1,1,1),IF($E250&lt;&gt;1,IF(ISNUMBER(INDEX(Import.PLE,Detalhamento!$E250,Detalhamento!N$15)),IF(INDEX(Import.PLE,Detalhamento!$E250,Detalhamento!N$15)&lt;=mediçao,OFFSET(Import.PLQ,$A250-1,N$15-1,1,1),0),0),PLE!$AA$28*OFFSET(Import.PLQ,$A250-1,N$15-1,1,1)),IF($E250&lt;&gt;1,IF(ISNUMBER(INDEX(Import.PLE,Detalhamento!$E250,Detalhamento!N$15)),IF(INDEX(Import.PLE,Detalhamento!$E250,Detalhamento!N$15)&lt;=mediçao,0,OFFSET(Import.PLQ,$A250-1,N$15-1,1,1)),OFFSET(Import.PLQ,$A250-1,N$15-1,1,1)),(1-PLE!$AA$28)*OFFSET(Import.PLQ,$A250-1,N$15-1,1,1))))</f>
        <v>0</v>
      </c>
      <c r="O250" s="144">
        <f ca="1">IF(O$13="",0,CHOOSE(Detalhamento.OpçãoServiços,OFFSET(Import.PLQ,$A250-1,O$15-1,1,1),IF($E250&lt;&gt;1,IF(ISNUMBER(INDEX(Import.PLE,Detalhamento!$E250,Detalhamento!O$15)),IF(INDEX(Import.PLE,Detalhamento!$E250,Detalhamento!O$15)&lt;=mediçao,OFFSET(Import.PLQ,$A250-1,O$15-1,1,1),0),0),PLE!$AA$28*OFFSET(Import.PLQ,$A250-1,O$15-1,1,1)),IF($E250&lt;&gt;1,IF(ISNUMBER(INDEX(Import.PLE,Detalhamento!$E250,Detalhamento!O$15)),IF(INDEX(Import.PLE,Detalhamento!$E250,Detalhamento!O$15)&lt;=mediçao,0,OFFSET(Import.PLQ,$A250-1,O$15-1,1,1)),OFFSET(Import.PLQ,$A250-1,O$15-1,1,1)),(1-PLE!$AA$28)*OFFSET(Import.PLQ,$A250-1,O$15-1,1,1))))</f>
        <v>0</v>
      </c>
      <c r="P250" s="144">
        <f ca="1">IF(P$13="",0,CHOOSE(Detalhamento.OpçãoServiços,OFFSET(Import.PLQ,$A250-1,P$15-1,1,1),IF($E250&lt;&gt;1,IF(ISNUMBER(INDEX(Import.PLE,Detalhamento!$E250,Detalhamento!P$15)),IF(INDEX(Import.PLE,Detalhamento!$E250,Detalhamento!P$15)&lt;=mediçao,OFFSET(Import.PLQ,$A250-1,P$15-1,1,1),0),0),PLE!$AA$28*OFFSET(Import.PLQ,$A250-1,P$15-1,1,1)),IF($E250&lt;&gt;1,IF(ISNUMBER(INDEX(Import.PLE,Detalhamento!$E250,Detalhamento!P$15)),IF(INDEX(Import.PLE,Detalhamento!$E250,Detalhamento!P$15)&lt;=mediçao,0,OFFSET(Import.PLQ,$A250-1,P$15-1,1,1)),OFFSET(Import.PLQ,$A250-1,P$15-1,1,1)),(1-PLE!$AA$28)*OFFSET(Import.PLQ,$A250-1,P$15-1,1,1))))</f>
        <v>0</v>
      </c>
      <c r="Q250" s="144">
        <f ca="1">IF(Q$13="",0,CHOOSE(Detalhamento.OpçãoServiços,OFFSET(Import.PLQ,$A250-1,Q$15-1,1,1),IF($E250&lt;&gt;1,IF(ISNUMBER(INDEX(Import.PLE,Detalhamento!$E250,Detalhamento!Q$15)),IF(INDEX(Import.PLE,Detalhamento!$E250,Detalhamento!Q$15)&lt;=mediçao,OFFSET(Import.PLQ,$A250-1,Q$15-1,1,1),0),0),PLE!$AA$28*OFFSET(Import.PLQ,$A250-1,Q$15-1,1,1)),IF($E250&lt;&gt;1,IF(ISNUMBER(INDEX(Import.PLE,Detalhamento!$E250,Detalhamento!Q$15)),IF(INDEX(Import.PLE,Detalhamento!$E250,Detalhamento!Q$15)&lt;=mediçao,0,OFFSET(Import.PLQ,$A250-1,Q$15-1,1,1)),OFFSET(Import.PLQ,$A250-1,Q$15-1,1,1)),(1-PLE!$AA$28)*OFFSET(Import.PLQ,$A250-1,Q$15-1,1,1))))</f>
        <v>0</v>
      </c>
      <c r="R250" s="144">
        <f ca="1">IF(R$13="",0,CHOOSE(Detalhamento.OpçãoServiços,OFFSET(Import.PLQ,$A250-1,R$15-1,1,1),IF($E250&lt;&gt;1,IF(ISNUMBER(INDEX(Import.PLE,Detalhamento!$E250,Detalhamento!R$15)),IF(INDEX(Import.PLE,Detalhamento!$E250,Detalhamento!R$15)&lt;=mediçao,OFFSET(Import.PLQ,$A250-1,R$15-1,1,1),0),0),PLE!$AA$28*OFFSET(Import.PLQ,$A250-1,R$15-1,1,1)),IF($E250&lt;&gt;1,IF(ISNUMBER(INDEX(Import.PLE,Detalhamento!$E250,Detalhamento!R$15)),IF(INDEX(Import.PLE,Detalhamento!$E250,Detalhamento!R$15)&lt;=mediçao,0,OFFSET(Import.PLQ,$A250-1,R$15-1,1,1)),OFFSET(Import.PLQ,$A250-1,R$15-1,1,1)),(1-PLE!$AA$28)*OFFSET(Import.PLQ,$A250-1,R$15-1,1,1))))</f>
        <v>0</v>
      </c>
      <c r="S250" s="144">
        <f ca="1">IF(S$13="",0,CHOOSE(Detalhamento.OpçãoServiços,OFFSET(Import.PLQ,$A250-1,S$15-1,1,1),IF($E250&lt;&gt;1,IF(ISNUMBER(INDEX(Import.PLE,Detalhamento!$E250,Detalhamento!S$15)),IF(INDEX(Import.PLE,Detalhamento!$E250,Detalhamento!S$15)&lt;=mediçao,OFFSET(Import.PLQ,$A250-1,S$15-1,1,1),0),0),PLE!$AA$28*OFFSET(Import.PLQ,$A250-1,S$15-1,1,1)),IF($E250&lt;&gt;1,IF(ISNUMBER(INDEX(Import.PLE,Detalhamento!$E250,Detalhamento!S$15)),IF(INDEX(Import.PLE,Detalhamento!$E250,Detalhamento!S$15)&lt;=mediçao,0,OFFSET(Import.PLQ,$A250-1,S$15-1,1,1)),OFFSET(Import.PLQ,$A250-1,S$15-1,1,1)),(1-PLE!$AA$28)*OFFSET(Import.PLQ,$A250-1,S$15-1,1,1))))</f>
        <v>0</v>
      </c>
      <c r="T250" s="144">
        <f ca="1">IF(T$13="",0,CHOOSE(Detalhamento.OpçãoServiços,OFFSET(Import.PLQ,$A250-1,T$15-1,1,1),IF($E250&lt;&gt;1,IF(ISNUMBER(INDEX(Import.PLE,Detalhamento!$E250,Detalhamento!T$15)),IF(INDEX(Import.PLE,Detalhamento!$E250,Detalhamento!T$15)&lt;=mediçao,OFFSET(Import.PLQ,$A250-1,T$15-1,1,1),0),0),PLE!$AA$28*OFFSET(Import.PLQ,$A250-1,T$15-1,1,1)),IF($E250&lt;&gt;1,IF(ISNUMBER(INDEX(Import.PLE,Detalhamento!$E250,Detalhamento!T$15)),IF(INDEX(Import.PLE,Detalhamento!$E250,Detalhamento!T$15)&lt;=mediçao,0,OFFSET(Import.PLQ,$A250-1,T$15-1,1,1)),OFFSET(Import.PLQ,$A250-1,T$15-1,1,1)),(1-PLE!$AA$28)*OFFSET(Import.PLQ,$A250-1,T$15-1,1,1))))</f>
        <v>0</v>
      </c>
      <c r="U250" s="144">
        <f ca="1">IF(U$13="",0,CHOOSE(Detalhamento.OpçãoServiços,OFFSET(Import.PLQ,$A250-1,U$15-1,1,1),IF($E250&lt;&gt;1,IF(ISNUMBER(INDEX(Import.PLE,Detalhamento!$E250,Detalhamento!U$15)),IF(INDEX(Import.PLE,Detalhamento!$E250,Detalhamento!U$15)&lt;=mediçao,OFFSET(Import.PLQ,$A250-1,U$15-1,1,1),0),0),PLE!$AA$28*OFFSET(Import.PLQ,$A250-1,U$15-1,1,1)),IF($E250&lt;&gt;1,IF(ISNUMBER(INDEX(Import.PLE,Detalhamento!$E250,Detalhamento!U$15)),IF(INDEX(Import.PLE,Detalhamento!$E250,Detalhamento!U$15)&lt;=mediçao,0,OFFSET(Import.PLQ,$A250-1,U$15-1,1,1)),OFFSET(Import.PLQ,$A250-1,U$15-1,1,1)),(1-PLE!$AA$28)*OFFSET(Import.PLQ,$A250-1,U$15-1,1,1))))</f>
        <v>0</v>
      </c>
      <c r="V250" s="144">
        <f ca="1">IF(V$13="",0,CHOOSE(Detalhamento.OpçãoServiços,OFFSET(Import.PLQ,$A250-1,V$15-1,1,1),IF($E250&lt;&gt;1,IF(ISNUMBER(INDEX(Import.PLE,Detalhamento!$E250,Detalhamento!V$15)),IF(INDEX(Import.PLE,Detalhamento!$E250,Detalhamento!V$15)&lt;=mediçao,OFFSET(Import.PLQ,$A250-1,V$15-1,1,1),0),0),PLE!$AA$28*OFFSET(Import.PLQ,$A250-1,V$15-1,1,1)),IF($E250&lt;&gt;1,IF(ISNUMBER(INDEX(Import.PLE,Detalhamento!$E250,Detalhamento!V$15)),IF(INDEX(Import.PLE,Detalhamento!$E250,Detalhamento!V$15)&lt;=mediçao,0,OFFSET(Import.PLQ,$A250-1,V$15-1,1,1)),OFFSET(Import.PLQ,$A250-1,V$15-1,1,1)),(1-PLE!$AA$28)*OFFSET(Import.PLQ,$A250-1,V$15-1,1,1))))</f>
        <v>0</v>
      </c>
      <c r="W250" s="144">
        <f ca="1">IF(W$13="",0,CHOOSE(Detalhamento.OpçãoServiços,OFFSET(Import.PLQ,$A250-1,W$15-1,1,1),IF($E250&lt;&gt;1,IF(ISNUMBER(INDEX(Import.PLE,Detalhamento!$E250,Detalhamento!W$15)),IF(INDEX(Import.PLE,Detalhamento!$E250,Detalhamento!W$15)&lt;=mediçao,OFFSET(Import.PLQ,$A250-1,W$15-1,1,1),0),0),PLE!$AA$28*OFFSET(Import.PLQ,$A250-1,W$15-1,1,1)),IF($E250&lt;&gt;1,IF(ISNUMBER(INDEX(Import.PLE,Detalhamento!$E250,Detalhamento!W$15)),IF(INDEX(Import.PLE,Detalhamento!$E250,Detalhamento!W$15)&lt;=mediçao,0,OFFSET(Import.PLQ,$A250-1,W$15-1,1,1)),OFFSET(Import.PLQ,$A250-1,W$15-1,1,1)),(1-PLE!$AA$28)*OFFSET(Import.PLQ,$A250-1,W$15-1,1,1))))</f>
        <v>0</v>
      </c>
      <c r="X250" s="144">
        <f ca="1">IF(X$13="",0,CHOOSE(Detalhamento.OpçãoServiços,OFFSET(Import.PLQ,$A250-1,X$15-1,1,1),IF($E250&lt;&gt;1,IF(ISNUMBER(INDEX(Import.PLE,Detalhamento!$E250,Detalhamento!X$15)),IF(INDEX(Import.PLE,Detalhamento!$E250,Detalhamento!X$15)&lt;=mediçao,OFFSET(Import.PLQ,$A250-1,X$15-1,1,1),0),0),PLE!$AA$28*OFFSET(Import.PLQ,$A250-1,X$15-1,1,1)),IF($E250&lt;&gt;1,IF(ISNUMBER(INDEX(Import.PLE,Detalhamento!$E250,Detalhamento!X$15)),IF(INDEX(Import.PLE,Detalhamento!$E250,Detalhamento!X$15)&lt;=mediçao,0,OFFSET(Import.PLQ,$A250-1,X$15-1,1,1)),OFFSET(Import.PLQ,$A250-1,X$15-1,1,1)),(1-PLE!$AA$28)*OFFSET(Import.PLQ,$A250-1,X$15-1,1,1))))</f>
        <v>0</v>
      </c>
      <c r="Y250" s="144">
        <f ca="1">IF(Y$13="",0,CHOOSE(Detalhamento.OpçãoServiços,OFFSET(Import.PLQ,$A250-1,Y$15-1,1,1),IF($E250&lt;&gt;1,IF(ISNUMBER(INDEX(Import.PLE,Detalhamento!$E250,Detalhamento!Y$15)),IF(INDEX(Import.PLE,Detalhamento!$E250,Detalhamento!Y$15)&lt;=mediçao,OFFSET(Import.PLQ,$A250-1,Y$15-1,1,1),0),0),PLE!$AA$28*OFFSET(Import.PLQ,$A250-1,Y$15-1,1,1)),IF($E250&lt;&gt;1,IF(ISNUMBER(INDEX(Import.PLE,Detalhamento!$E250,Detalhamento!Y$15)),IF(INDEX(Import.PLE,Detalhamento!$E250,Detalhamento!Y$15)&lt;=mediçao,0,OFFSET(Import.PLQ,$A250-1,Y$15-1,1,1)),OFFSET(Import.PLQ,$A250-1,Y$15-1,1,1)),(1-PLE!$AA$28)*OFFSET(Import.PLQ,$A250-1,Y$15-1,1,1))))</f>
        <v>0</v>
      </c>
      <c r="Z250" s="144">
        <f ca="1">IF(Z$13="",0,CHOOSE(Detalhamento.OpçãoServiços,OFFSET(Import.PLQ,$A250-1,Z$15-1,1,1),IF($E250&lt;&gt;1,IF(ISNUMBER(INDEX(Import.PLE,Detalhamento!$E250,Detalhamento!Z$15)),IF(INDEX(Import.PLE,Detalhamento!$E250,Detalhamento!Z$15)&lt;=mediçao,OFFSET(Import.PLQ,$A250-1,Z$15-1,1,1),0),0),PLE!$AA$28*OFFSET(Import.PLQ,$A250-1,Z$15-1,1,1)),IF($E250&lt;&gt;1,IF(ISNUMBER(INDEX(Import.PLE,Detalhamento!$E250,Detalhamento!Z$15)),IF(INDEX(Import.PLE,Detalhamento!$E250,Detalhamento!Z$15)&lt;=mediçao,0,OFFSET(Import.PLQ,$A250-1,Z$15-1,1,1)),OFFSET(Import.PLQ,$A250-1,Z$15-1,1,1)),(1-PLE!$AA$28)*OFFSET(Import.PLQ,$A250-1,Z$15-1,1,1))))</f>
        <v>0</v>
      </c>
      <c r="AA250" s="144">
        <f ca="1">IF(AA$13="",0,CHOOSE(Detalhamento.OpçãoServiços,OFFSET(Import.PLQ,$A250-1,AA$15-1,1,1),IF($E250&lt;&gt;1,IF(ISNUMBER(INDEX(Import.PLE,Detalhamento!$E250,Detalhamento!AA$15)),IF(INDEX(Import.PLE,Detalhamento!$E250,Detalhamento!AA$15)&lt;=mediçao,OFFSET(Import.PLQ,$A250-1,AA$15-1,1,1),0),0),PLE!$AA$28*OFFSET(Import.PLQ,$A250-1,AA$15-1,1,1)),IF($E250&lt;&gt;1,IF(ISNUMBER(INDEX(Import.PLE,Detalhamento!$E250,Detalhamento!AA$15)),IF(INDEX(Import.PLE,Detalhamento!$E250,Detalhamento!AA$15)&lt;=mediçao,0,OFFSET(Import.PLQ,$A250-1,AA$15-1,1,1)),OFFSET(Import.PLQ,$A250-1,AA$15-1,1,1)),(1-PLE!$AA$28)*OFFSET(Import.PLQ,$A250-1,AA$15-1,1,1))))</f>
        <v>0</v>
      </c>
      <c r="AB250" s="144">
        <f ca="1">IF(AB$13="",0,CHOOSE(Detalhamento.OpçãoServiços,OFFSET(Import.PLQ,$A250-1,AB$15-1,1,1),IF($E250&lt;&gt;1,IF(ISNUMBER(INDEX(Import.PLE,Detalhamento!$E250,Detalhamento!AB$15)),IF(INDEX(Import.PLE,Detalhamento!$E250,Detalhamento!AB$15)&lt;=mediçao,OFFSET(Import.PLQ,$A250-1,AB$15-1,1,1),0),0),PLE!$AA$28*OFFSET(Import.PLQ,$A250-1,AB$15-1,1,1)),IF($E250&lt;&gt;1,IF(ISNUMBER(INDEX(Import.PLE,Detalhamento!$E250,Detalhamento!AB$15)),IF(INDEX(Import.PLE,Detalhamento!$E250,Detalhamento!AB$15)&lt;=mediçao,0,OFFSET(Import.PLQ,$A250-1,AB$15-1,1,1)),OFFSET(Import.PLQ,$A250-1,AB$15-1,1,1)),(1-PLE!$AA$28)*OFFSET(Import.PLQ,$A250-1,AB$15-1,1,1))))</f>
        <v>0</v>
      </c>
      <c r="AC250" s="144">
        <f ca="1">IF(AC$13="",0,CHOOSE(Detalhamento.OpçãoServiços,OFFSET(Import.PLQ,$A250-1,AC$15-1,1,1),IF($E250&lt;&gt;1,IF(ISNUMBER(INDEX(Import.PLE,Detalhamento!$E250,Detalhamento!AC$15)),IF(INDEX(Import.PLE,Detalhamento!$E250,Detalhamento!AC$15)&lt;=mediçao,OFFSET(Import.PLQ,$A250-1,AC$15-1,1,1),0),0),PLE!$AA$28*OFFSET(Import.PLQ,$A250-1,AC$15-1,1,1)),IF($E250&lt;&gt;1,IF(ISNUMBER(INDEX(Import.PLE,Detalhamento!$E250,Detalhamento!AC$15)),IF(INDEX(Import.PLE,Detalhamento!$E250,Detalhamento!AC$15)&lt;=mediçao,0,OFFSET(Import.PLQ,$A250-1,AC$15-1,1,1)),OFFSET(Import.PLQ,$A250-1,AC$15-1,1,1)),(1-PLE!$AA$28)*OFFSET(Import.PLQ,$A250-1,AC$15-1,1,1))))</f>
        <v>0</v>
      </c>
      <c r="AD250" s="144">
        <f ca="1">IF(AD$13="",0,CHOOSE(Detalhamento.OpçãoServiços,OFFSET(Import.PLQ,$A250-1,AD$15-1,1,1),IF($E250&lt;&gt;1,IF(ISNUMBER(INDEX(Import.PLE,Detalhamento!$E250,Detalhamento!AD$15)),IF(INDEX(Import.PLE,Detalhamento!$E250,Detalhamento!AD$15)&lt;=mediçao,OFFSET(Import.PLQ,$A250-1,AD$15-1,1,1),0),0),PLE!$AA$28*OFFSET(Import.PLQ,$A250-1,AD$15-1,1,1)),IF($E250&lt;&gt;1,IF(ISNUMBER(INDEX(Import.PLE,Detalhamento!$E250,Detalhamento!AD$15)),IF(INDEX(Import.PLE,Detalhamento!$E250,Detalhamento!AD$15)&lt;=mediçao,0,OFFSET(Import.PLQ,$A250-1,AD$15-1,1,1)),OFFSET(Import.PLQ,$A250-1,AD$15-1,1,1)),(1-PLE!$AA$28)*OFFSET(Import.PLQ,$A250-1,AD$15-1,1,1))))</f>
        <v>0</v>
      </c>
      <c r="AE250" s="144">
        <f ca="1">IF(AE$13="",0,CHOOSE(Detalhamento.OpçãoServiços,OFFSET(Import.PLQ,$A250-1,AE$15-1,1,1),IF($E250&lt;&gt;1,IF(ISNUMBER(INDEX(Import.PLE,Detalhamento!$E250,Detalhamento!AE$15)),IF(INDEX(Import.PLE,Detalhamento!$E250,Detalhamento!AE$15)&lt;=mediçao,OFFSET(Import.PLQ,$A250-1,AE$15-1,1,1),0),0),PLE!$AA$28*OFFSET(Import.PLQ,$A250-1,AE$15-1,1,1)),IF($E250&lt;&gt;1,IF(ISNUMBER(INDEX(Import.PLE,Detalhamento!$E250,Detalhamento!AE$15)),IF(INDEX(Import.PLE,Detalhamento!$E250,Detalhamento!AE$15)&lt;=mediçao,0,OFFSET(Import.PLQ,$A250-1,AE$15-1,1,1)),OFFSET(Import.PLQ,$A250-1,AE$15-1,1,1)),(1-PLE!$AA$28)*OFFSET(Import.PLQ,$A250-1,AE$15-1,1,1))))</f>
        <v>0</v>
      </c>
      <c r="AF250" s="144">
        <f ca="1">IF(AF$13="",0,CHOOSE(Detalhamento.OpçãoServiços,OFFSET(Import.PLQ,$A250-1,AF$15-1,1,1),IF($E250&lt;&gt;1,IF(ISNUMBER(INDEX(Import.PLE,Detalhamento!$E250,Detalhamento!AF$15)),IF(INDEX(Import.PLE,Detalhamento!$E250,Detalhamento!AF$15)&lt;=mediçao,OFFSET(Import.PLQ,$A250-1,AF$15-1,1,1),0),0),PLE!$AA$28*OFFSET(Import.PLQ,$A250-1,AF$15-1,1,1)),IF($E250&lt;&gt;1,IF(ISNUMBER(INDEX(Import.PLE,Detalhamento!$E250,Detalhamento!AF$15)),IF(INDEX(Import.PLE,Detalhamento!$E250,Detalhamento!AF$15)&lt;=mediçao,0,OFFSET(Import.PLQ,$A250-1,AF$15-1,1,1)),OFFSET(Import.PLQ,$A250-1,AF$15-1,1,1)),(1-PLE!$AA$28)*OFFSET(Import.PLQ,$A250-1,AF$15-1,1,1))))</f>
        <v>0</v>
      </c>
      <c r="AG250" s="144">
        <f ca="1">IF(AG$13="",0,CHOOSE(Detalhamento.OpçãoServiços,OFFSET(Import.PLQ,$A250-1,AG$15-1,1,1),IF($E250&lt;&gt;1,IF(ISNUMBER(INDEX(Import.PLE,Detalhamento!$E250,Detalhamento!AG$15)),IF(INDEX(Import.PLE,Detalhamento!$E250,Detalhamento!AG$15)&lt;=mediçao,OFFSET(Import.PLQ,$A250-1,AG$15-1,1,1),0),0),PLE!$AA$28*OFFSET(Import.PLQ,$A250-1,AG$15-1,1,1)),IF($E250&lt;&gt;1,IF(ISNUMBER(INDEX(Import.PLE,Detalhamento!$E250,Detalhamento!AG$15)),IF(INDEX(Import.PLE,Detalhamento!$E250,Detalhamento!AG$15)&lt;=mediçao,0,OFFSET(Import.PLQ,$A250-1,AG$15-1,1,1)),OFFSET(Import.PLQ,$A250-1,AG$15-1,1,1)),(1-PLE!$AA$28)*OFFSET(Import.PLQ,$A250-1,AG$15-1,1,1))))</f>
        <v>0</v>
      </c>
      <c r="AH250" s="144">
        <f ca="1">IF(AH$13="",0,CHOOSE(Detalhamento.OpçãoServiços,OFFSET(Import.PLQ,$A250-1,AH$15-1,1,1),IF($E250&lt;&gt;1,IF(ISNUMBER(INDEX(Import.PLE,Detalhamento!$E250,Detalhamento!AH$15)),IF(INDEX(Import.PLE,Detalhamento!$E250,Detalhamento!AH$15)&lt;=mediçao,OFFSET(Import.PLQ,$A250-1,AH$15-1,1,1),0),0),PLE!$AA$28*OFFSET(Import.PLQ,$A250-1,AH$15-1,1,1)),IF($E250&lt;&gt;1,IF(ISNUMBER(INDEX(Import.PLE,Detalhamento!$E250,Detalhamento!AH$15)),IF(INDEX(Import.PLE,Detalhamento!$E250,Detalhamento!AH$15)&lt;=mediçao,0,OFFSET(Import.PLQ,$A250-1,AH$15-1,1,1)),OFFSET(Import.PLQ,$A250-1,AH$15-1,1,1)),(1-PLE!$AA$28)*OFFSET(Import.PLQ,$A250-1,AH$15-1,1,1))))</f>
        <v>0</v>
      </c>
      <c r="AI250" s="144">
        <f ca="1">IF(AI$13="",0,CHOOSE(Detalhamento.OpçãoServiços,OFFSET(Import.PLQ,$A250-1,AI$15-1,1,1),IF($E250&lt;&gt;1,IF(ISNUMBER(INDEX(Import.PLE,Detalhamento!$E250,Detalhamento!AI$15)),IF(INDEX(Import.PLE,Detalhamento!$E250,Detalhamento!AI$15)&lt;=mediçao,OFFSET(Import.PLQ,$A250-1,AI$15-1,1,1),0),0),PLE!$AA$28*OFFSET(Import.PLQ,$A250-1,AI$15-1,1,1)),IF($E250&lt;&gt;1,IF(ISNUMBER(INDEX(Import.PLE,Detalhamento!$E250,Detalhamento!AI$15)),IF(INDEX(Import.PLE,Detalhamento!$E250,Detalhamento!AI$15)&lt;=mediçao,0,OFFSET(Import.PLQ,$A250-1,AI$15-1,1,1)),OFFSET(Import.PLQ,$A250-1,AI$15-1,1,1)),(1-PLE!$AA$28)*OFFSET(Import.PLQ,$A250-1,AI$15-1,1,1))))</f>
        <v>0</v>
      </c>
      <c r="AJ250" s="144">
        <f ca="1">IF(AJ$13="",0,CHOOSE(Detalhamento.OpçãoServiços,OFFSET(Import.PLQ,$A250-1,AJ$15-1,1,1),IF($E250&lt;&gt;1,IF(ISNUMBER(INDEX(Import.PLE,Detalhamento!$E250,Detalhamento!AJ$15)),IF(INDEX(Import.PLE,Detalhamento!$E250,Detalhamento!AJ$15)&lt;=mediçao,OFFSET(Import.PLQ,$A250-1,AJ$15-1,1,1),0),0),PLE!$AA$28*OFFSET(Import.PLQ,$A250-1,AJ$15-1,1,1)),IF($E250&lt;&gt;1,IF(ISNUMBER(INDEX(Import.PLE,Detalhamento!$E250,Detalhamento!AJ$15)),IF(INDEX(Import.PLE,Detalhamento!$E250,Detalhamento!AJ$15)&lt;=mediçao,0,OFFSET(Import.PLQ,$A250-1,AJ$15-1,1,1)),OFFSET(Import.PLQ,$A250-1,AJ$15-1,1,1)),(1-PLE!$AA$28)*OFFSET(Import.PLQ,$A250-1,AJ$15-1,1,1))))</f>
        <v>0</v>
      </c>
      <c r="AK250" s="144">
        <f ca="1">IF(AK$13="",0,CHOOSE(Detalhamento.OpçãoServiços,OFFSET(Import.PLQ,$A250-1,AK$15-1,1,1),IF($E250&lt;&gt;1,IF(ISNUMBER(INDEX(Import.PLE,Detalhamento!$E250,Detalhamento!AK$15)),IF(INDEX(Import.PLE,Detalhamento!$E250,Detalhamento!AK$15)&lt;=mediçao,OFFSET(Import.PLQ,$A250-1,AK$15-1,1,1),0),0),PLE!$AA$28*OFFSET(Import.PLQ,$A250-1,AK$15-1,1,1)),IF($E250&lt;&gt;1,IF(ISNUMBER(INDEX(Import.PLE,Detalhamento!$E250,Detalhamento!AK$15)),IF(INDEX(Import.PLE,Detalhamento!$E250,Detalhamento!AK$15)&lt;=mediçao,0,OFFSET(Import.PLQ,$A250-1,AK$15-1,1,1)),OFFSET(Import.PLQ,$A250-1,AK$15-1,1,1)),(1-PLE!$AA$28)*OFFSET(Import.PLQ,$A250-1,AK$15-1,1,1))))</f>
        <v>0</v>
      </c>
      <c r="AL250" s="144">
        <f ca="1">IF(AL$13="",0,CHOOSE(Detalhamento.OpçãoServiços,OFFSET(Import.PLQ,$A250-1,AL$15-1,1,1),IF($E250&lt;&gt;1,IF(ISNUMBER(INDEX(Import.PLE,Detalhamento!$E250,Detalhamento!AL$15)),IF(INDEX(Import.PLE,Detalhamento!$E250,Detalhamento!AL$15)&lt;=mediçao,OFFSET(Import.PLQ,$A250-1,AL$15-1,1,1),0),0),PLE!$AA$28*OFFSET(Import.PLQ,$A250-1,AL$15-1,1,1)),IF($E250&lt;&gt;1,IF(ISNUMBER(INDEX(Import.PLE,Detalhamento!$E250,Detalhamento!AL$15)),IF(INDEX(Import.PLE,Detalhamento!$E250,Detalhamento!AL$15)&lt;=mediçao,0,OFFSET(Import.PLQ,$A250-1,AL$15-1,1,1)),OFFSET(Import.PLQ,$A250-1,AL$15-1,1,1)),(1-PLE!$AA$28)*OFFSET(Import.PLQ,$A250-1,AL$15-1,1,1))))</f>
        <v>0</v>
      </c>
      <c r="AM250" s="144">
        <f ca="1">IF(AM$13="",0,CHOOSE(Detalhamento.OpçãoServiços,OFFSET(Import.PLQ,$A250-1,AM$15-1,1,1),IF($E250&lt;&gt;1,IF(ISNUMBER(INDEX(Import.PLE,Detalhamento!$E250,Detalhamento!AM$15)),IF(INDEX(Import.PLE,Detalhamento!$E250,Detalhamento!AM$15)&lt;=mediçao,OFFSET(Import.PLQ,$A250-1,AM$15-1,1,1),0),0),PLE!$AA$28*OFFSET(Import.PLQ,$A250-1,AM$15-1,1,1)),IF($E250&lt;&gt;1,IF(ISNUMBER(INDEX(Import.PLE,Detalhamento!$E250,Detalhamento!AM$15)),IF(INDEX(Import.PLE,Detalhamento!$E250,Detalhamento!AM$15)&lt;=mediçao,0,OFFSET(Import.PLQ,$A250-1,AM$15-1,1,1)),OFFSET(Import.PLQ,$A250-1,AM$15-1,1,1)),(1-PLE!$AA$28)*OFFSET(Import.PLQ,$A250-1,AM$15-1,1,1))))</f>
        <v>0</v>
      </c>
      <c r="AN250" s="144">
        <f ca="1">IF(AN$13="",0,CHOOSE(Detalhamento.OpçãoServiços,OFFSET(Import.PLQ,$A250-1,AN$15-1,1,1),IF($E250&lt;&gt;1,IF(ISNUMBER(INDEX(Import.PLE,Detalhamento!$E250,Detalhamento!AN$15)),IF(INDEX(Import.PLE,Detalhamento!$E250,Detalhamento!AN$15)&lt;=mediçao,OFFSET(Import.PLQ,$A250-1,AN$15-1,1,1),0),0),PLE!$AA$28*OFFSET(Import.PLQ,$A250-1,AN$15-1,1,1)),IF($E250&lt;&gt;1,IF(ISNUMBER(INDEX(Import.PLE,Detalhamento!$E250,Detalhamento!AN$15)),IF(INDEX(Import.PLE,Detalhamento!$E250,Detalhamento!AN$15)&lt;=mediçao,0,OFFSET(Import.PLQ,$A250-1,AN$15-1,1,1)),OFFSET(Import.PLQ,$A250-1,AN$15-1,1,1)),(1-PLE!$AA$28)*OFFSET(Import.PLQ,$A250-1,AN$15-1,1,1))))</f>
        <v>0</v>
      </c>
      <c r="AO250" s="144">
        <f ca="1">IF(AO$13="",0,CHOOSE(Detalhamento.OpçãoServiços,OFFSET(Import.PLQ,$A250-1,AO$15-1,1,1),IF($E250&lt;&gt;1,IF(ISNUMBER(INDEX(Import.PLE,Detalhamento!$E250,Detalhamento!AO$15)),IF(INDEX(Import.PLE,Detalhamento!$E250,Detalhamento!AO$15)&lt;=mediçao,OFFSET(Import.PLQ,$A250-1,AO$15-1,1,1),0),0),PLE!$AA$28*OFFSET(Import.PLQ,$A250-1,AO$15-1,1,1)),IF($E250&lt;&gt;1,IF(ISNUMBER(INDEX(Import.PLE,Detalhamento!$E250,Detalhamento!AO$15)),IF(INDEX(Import.PLE,Detalhamento!$E250,Detalhamento!AO$15)&lt;=mediçao,0,OFFSET(Import.PLQ,$A250-1,AO$15-1,1,1)),OFFSET(Import.PLQ,$A250-1,AO$15-1,1,1)),(1-PLE!$AA$28)*OFFSET(Import.PLQ,$A250-1,AO$15-1,1,1))))</f>
        <v>0</v>
      </c>
      <c r="AP250" s="144">
        <f ca="1">IF(AP$13="",0,CHOOSE(Detalhamento.OpçãoServiços,OFFSET(Import.PLQ,$A250-1,AP$15-1,1,1),IF($E250&lt;&gt;1,IF(ISNUMBER(INDEX(Import.PLE,Detalhamento!$E250,Detalhamento!AP$15)),IF(INDEX(Import.PLE,Detalhamento!$E250,Detalhamento!AP$15)&lt;=mediçao,OFFSET(Import.PLQ,$A250-1,AP$15-1,1,1),0),0),PLE!$AA$28*OFFSET(Import.PLQ,$A250-1,AP$15-1,1,1)),IF($E250&lt;&gt;1,IF(ISNUMBER(INDEX(Import.PLE,Detalhamento!$E250,Detalhamento!AP$15)),IF(INDEX(Import.PLE,Detalhamento!$E250,Detalhamento!AP$15)&lt;=mediçao,0,OFFSET(Import.PLQ,$A250-1,AP$15-1,1,1)),OFFSET(Import.PLQ,$A250-1,AP$15-1,1,1)),(1-PLE!$AA$28)*OFFSET(Import.PLQ,$A250-1,AP$15-1,1,1))))</f>
        <v>0</v>
      </c>
      <c r="AQ250" s="144">
        <f ca="1">IF(AQ$13="",0,CHOOSE(Detalhamento.OpçãoServiços,OFFSET(Import.PLQ,$A250-1,AQ$15-1,1,1),IF($E250&lt;&gt;1,IF(ISNUMBER(INDEX(Import.PLE,Detalhamento!$E250,Detalhamento!AQ$15)),IF(INDEX(Import.PLE,Detalhamento!$E250,Detalhamento!AQ$15)&lt;=mediçao,OFFSET(Import.PLQ,$A250-1,AQ$15-1,1,1),0),0),PLE!$AA$28*OFFSET(Import.PLQ,$A250-1,AQ$15-1,1,1)),IF($E250&lt;&gt;1,IF(ISNUMBER(INDEX(Import.PLE,Detalhamento!$E250,Detalhamento!AQ$15)),IF(INDEX(Import.PLE,Detalhamento!$E250,Detalhamento!AQ$15)&lt;=mediçao,0,OFFSET(Import.PLQ,$A250-1,AQ$15-1,1,1)),OFFSET(Import.PLQ,$A250-1,AQ$15-1,1,1)),(1-PLE!$AA$28)*OFFSET(Import.PLQ,$A250-1,AQ$15-1,1,1))))</f>
        <v>0</v>
      </c>
      <c r="AR250" s="144">
        <f ca="1">IF(AR$13="",0,CHOOSE(Detalhamento.OpçãoServiços,OFFSET(Import.PLQ,$A250-1,AR$15-1,1,1),IF($E250&lt;&gt;1,IF(ISNUMBER(INDEX(Import.PLE,Detalhamento!$E250,Detalhamento!AR$15)),IF(INDEX(Import.PLE,Detalhamento!$E250,Detalhamento!AR$15)&lt;=mediçao,OFFSET(Import.PLQ,$A250-1,AR$15-1,1,1),0),0),PLE!$AA$28*OFFSET(Import.PLQ,$A250-1,AR$15-1,1,1)),IF($E250&lt;&gt;1,IF(ISNUMBER(INDEX(Import.PLE,Detalhamento!$E250,Detalhamento!AR$15)),IF(INDEX(Import.PLE,Detalhamento!$E250,Detalhamento!AR$15)&lt;=mediçao,0,OFFSET(Import.PLQ,$A250-1,AR$15-1,1,1)),OFFSET(Import.PLQ,$A250-1,AR$15-1,1,1)),(1-PLE!$AA$28)*OFFSET(Import.PLQ,$A250-1,AR$15-1,1,1))))</f>
        <v>0</v>
      </c>
      <c r="AS250" s="144">
        <f ca="1">IF(AS$13="",0,CHOOSE(Detalhamento.OpçãoServiços,OFFSET(Import.PLQ,$A250-1,AS$15-1,1,1),IF($E250&lt;&gt;1,IF(ISNUMBER(INDEX(Import.PLE,Detalhamento!$E250,Detalhamento!AS$15)),IF(INDEX(Import.PLE,Detalhamento!$E250,Detalhamento!AS$15)&lt;=mediçao,OFFSET(Import.PLQ,$A250-1,AS$15-1,1,1),0),0),PLE!$AA$28*OFFSET(Import.PLQ,$A250-1,AS$15-1,1,1)),IF($E250&lt;&gt;1,IF(ISNUMBER(INDEX(Import.PLE,Detalhamento!$E250,Detalhamento!AS$15)),IF(INDEX(Import.PLE,Detalhamento!$E250,Detalhamento!AS$15)&lt;=mediçao,0,OFFSET(Import.PLQ,$A250-1,AS$15-1,1,1)),OFFSET(Import.PLQ,$A250-1,AS$15-1,1,1)),(1-PLE!$AA$28)*OFFSET(Import.PLQ,$A250-1,AS$15-1,1,1))))</f>
        <v>0</v>
      </c>
      <c r="AT250" s="144">
        <f ca="1">IF(AT$13="",0,CHOOSE(Detalhamento.OpçãoServiços,OFFSET(Import.PLQ,$A250-1,AT$15-1,1,1),IF($E250&lt;&gt;1,IF(ISNUMBER(INDEX(Import.PLE,Detalhamento!$E250,Detalhamento!AT$15)),IF(INDEX(Import.PLE,Detalhamento!$E250,Detalhamento!AT$15)&lt;=mediçao,OFFSET(Import.PLQ,$A250-1,AT$15-1,1,1),0),0),PLE!$AA$28*OFFSET(Import.PLQ,$A250-1,AT$15-1,1,1)),IF($E250&lt;&gt;1,IF(ISNUMBER(INDEX(Import.PLE,Detalhamento!$E250,Detalhamento!AT$15)),IF(INDEX(Import.PLE,Detalhamento!$E250,Detalhamento!AT$15)&lt;=mediçao,0,OFFSET(Import.PLQ,$A250-1,AT$15-1,1,1)),OFFSET(Import.PLQ,$A250-1,AT$15-1,1,1)),(1-PLE!$AA$28)*OFFSET(Import.PLQ,$A250-1,AT$15-1,1,1))))</f>
        <v>0</v>
      </c>
      <c r="AU250" s="144">
        <f ca="1">IF(AU$13="",0,CHOOSE(Detalhamento.OpçãoServiços,OFFSET(Import.PLQ,$A250-1,AU$15-1,1,1),IF($E250&lt;&gt;1,IF(ISNUMBER(INDEX(Import.PLE,Detalhamento!$E250,Detalhamento!AU$15)),IF(INDEX(Import.PLE,Detalhamento!$E250,Detalhamento!AU$15)&lt;=mediçao,OFFSET(Import.PLQ,$A250-1,AU$15-1,1,1),0),0),PLE!$AA$28*OFFSET(Import.PLQ,$A250-1,AU$15-1,1,1)),IF($E250&lt;&gt;1,IF(ISNUMBER(INDEX(Import.PLE,Detalhamento!$E250,Detalhamento!AU$15)),IF(INDEX(Import.PLE,Detalhamento!$E250,Detalhamento!AU$15)&lt;=mediçao,0,OFFSET(Import.PLQ,$A250-1,AU$15-1,1,1)),OFFSET(Import.PLQ,$A250-1,AU$15-1,1,1)),(1-PLE!$AA$28)*OFFSET(Import.PLQ,$A250-1,AU$15-1,1,1))))</f>
        <v>0</v>
      </c>
      <c r="AV250" s="144">
        <f ca="1">IF(AV$13="",0,CHOOSE(Detalhamento.OpçãoServiços,OFFSET(Import.PLQ,$A250-1,AV$15-1,1,1),IF($E250&lt;&gt;1,IF(ISNUMBER(INDEX(Import.PLE,Detalhamento!$E250,Detalhamento!AV$15)),IF(INDEX(Import.PLE,Detalhamento!$E250,Detalhamento!AV$15)&lt;=mediçao,OFFSET(Import.PLQ,$A250-1,AV$15-1,1,1),0),0),PLE!$AA$28*OFFSET(Import.PLQ,$A250-1,AV$15-1,1,1)),IF($E250&lt;&gt;1,IF(ISNUMBER(INDEX(Import.PLE,Detalhamento!$E250,Detalhamento!AV$15)),IF(INDEX(Import.PLE,Detalhamento!$E250,Detalhamento!AV$15)&lt;=mediçao,0,OFFSET(Import.PLQ,$A250-1,AV$15-1,1,1)),OFFSET(Import.PLQ,$A250-1,AV$15-1,1,1)),(1-PLE!$AA$28)*OFFSET(Import.PLQ,$A250-1,AV$15-1,1,1))))</f>
        <v>0</v>
      </c>
      <c r="AW250" s="144">
        <f ca="1">IF(AW$13="",0,CHOOSE(Detalhamento.OpçãoServiços,OFFSET(Import.PLQ,$A250-1,AW$15-1,1,1),IF($E250&lt;&gt;1,IF(ISNUMBER(INDEX(Import.PLE,Detalhamento!$E250,Detalhamento!AW$15)),IF(INDEX(Import.PLE,Detalhamento!$E250,Detalhamento!AW$15)&lt;=mediçao,OFFSET(Import.PLQ,$A250-1,AW$15-1,1,1),0),0),PLE!$AA$28*OFFSET(Import.PLQ,$A250-1,AW$15-1,1,1)),IF($E250&lt;&gt;1,IF(ISNUMBER(INDEX(Import.PLE,Detalhamento!$E250,Detalhamento!AW$15)),IF(INDEX(Import.PLE,Detalhamento!$E250,Detalhamento!AW$15)&lt;=mediçao,0,OFFSET(Import.PLQ,$A250-1,AW$15-1,1,1)),OFFSET(Import.PLQ,$A250-1,AW$15-1,1,1)),(1-PLE!$AA$28)*OFFSET(Import.PLQ,$A250-1,AW$15-1,1,1))))</f>
        <v>0</v>
      </c>
      <c r="AX250" s="144">
        <f ca="1">IF(AX$13="",0,CHOOSE(Detalhamento.OpçãoServiços,OFFSET(Import.PLQ,$A250-1,AX$15-1,1,1),IF($E250&lt;&gt;1,IF(ISNUMBER(INDEX(Import.PLE,Detalhamento!$E250,Detalhamento!AX$15)),IF(INDEX(Import.PLE,Detalhamento!$E250,Detalhamento!AX$15)&lt;=mediçao,OFFSET(Import.PLQ,$A250-1,AX$15-1,1,1),0),0),PLE!$AA$28*OFFSET(Import.PLQ,$A250-1,AX$15-1,1,1)),IF($E250&lt;&gt;1,IF(ISNUMBER(INDEX(Import.PLE,Detalhamento!$E250,Detalhamento!AX$15)),IF(INDEX(Import.PLE,Detalhamento!$E250,Detalhamento!AX$15)&lt;=mediçao,0,OFFSET(Import.PLQ,$A250-1,AX$15-1,1,1)),OFFSET(Import.PLQ,$A250-1,AX$15-1,1,1)),(1-PLE!$AA$28)*OFFSET(Import.PLQ,$A250-1,AX$15-1,1,1))))</f>
        <v>0</v>
      </c>
      <c r="AY250" s="144">
        <f ca="1">IF(AY$13="",0,CHOOSE(Detalhamento.OpçãoServiços,OFFSET(Import.PLQ,$A250-1,AY$15-1,1,1),IF($E250&lt;&gt;1,IF(ISNUMBER(INDEX(Import.PLE,Detalhamento!$E250,Detalhamento!AY$15)),IF(INDEX(Import.PLE,Detalhamento!$E250,Detalhamento!AY$15)&lt;=mediçao,OFFSET(Import.PLQ,$A250-1,AY$15-1,1,1),0),0),PLE!$AA$28*OFFSET(Import.PLQ,$A250-1,AY$15-1,1,1)),IF($E250&lt;&gt;1,IF(ISNUMBER(INDEX(Import.PLE,Detalhamento!$E250,Detalhamento!AY$15)),IF(INDEX(Import.PLE,Detalhamento!$E250,Detalhamento!AY$15)&lt;=mediçao,0,OFFSET(Import.PLQ,$A250-1,AY$15-1,1,1)),OFFSET(Import.PLQ,$A250-1,AY$15-1,1,1)),(1-PLE!$AA$28)*OFFSET(Import.PLQ,$A250-1,AY$15-1,1,1))))</f>
        <v>0</v>
      </c>
      <c r="AZ250" s="144">
        <f ca="1">IF(AZ$13="",0,CHOOSE(Detalhamento.OpçãoServiços,OFFSET(Import.PLQ,$A250-1,AZ$15-1,1,1),IF($E250&lt;&gt;1,IF(ISNUMBER(INDEX(Import.PLE,Detalhamento!$E250,Detalhamento!AZ$15)),IF(INDEX(Import.PLE,Detalhamento!$E250,Detalhamento!AZ$15)&lt;=mediçao,OFFSET(Import.PLQ,$A250-1,AZ$15-1,1,1),0),0),PLE!$AA$28*OFFSET(Import.PLQ,$A250-1,AZ$15-1,1,1)),IF($E250&lt;&gt;1,IF(ISNUMBER(INDEX(Import.PLE,Detalhamento!$E250,Detalhamento!AZ$15)),IF(INDEX(Import.PLE,Detalhamento!$E250,Detalhamento!AZ$15)&lt;=mediçao,0,OFFSET(Import.PLQ,$A250-1,AZ$15-1,1,1)),OFFSET(Import.PLQ,$A250-1,AZ$15-1,1,1)),(1-PLE!$AA$28)*OFFSET(Import.PLQ,$A250-1,AZ$15-1,1,1))))</f>
        <v>0</v>
      </c>
      <c r="BA250" s="144">
        <f ca="1">IF(BA$13="",0,CHOOSE(Detalhamento.OpçãoServiços,OFFSET(Import.PLQ,$A250-1,BA$15-1,1,1),IF($E250&lt;&gt;1,IF(ISNUMBER(INDEX(Import.PLE,Detalhamento!$E250,Detalhamento!BA$15)),IF(INDEX(Import.PLE,Detalhamento!$E250,Detalhamento!BA$15)&lt;=mediçao,OFFSET(Import.PLQ,$A250-1,BA$15-1,1,1),0),0),PLE!$AA$28*OFFSET(Import.PLQ,$A250-1,BA$15-1,1,1)),IF($E250&lt;&gt;1,IF(ISNUMBER(INDEX(Import.PLE,Detalhamento!$E250,Detalhamento!BA$15)),IF(INDEX(Import.PLE,Detalhamento!$E250,Detalhamento!BA$15)&lt;=mediçao,0,OFFSET(Import.PLQ,$A250-1,BA$15-1,1,1)),OFFSET(Import.PLQ,$A250-1,BA$15-1,1,1)),(1-PLE!$AA$28)*OFFSET(Import.PLQ,$A250-1,BA$15-1,1,1))))</f>
        <v>0</v>
      </c>
      <c r="BB250" s="144">
        <f ca="1">IF(BB$13="",0,CHOOSE(Detalhamento.OpçãoServiços,OFFSET(Import.PLQ,$A250-1,BB$15-1,1,1),IF($E250&lt;&gt;1,IF(ISNUMBER(INDEX(Import.PLE,Detalhamento!$E250,Detalhamento!BB$15)),IF(INDEX(Import.PLE,Detalhamento!$E250,Detalhamento!BB$15)&lt;=mediçao,OFFSET(Import.PLQ,$A250-1,BB$15-1,1,1),0),0),PLE!$AA$28*OFFSET(Import.PLQ,$A250-1,BB$15-1,1,1)),IF($E250&lt;&gt;1,IF(ISNUMBER(INDEX(Import.PLE,Detalhamento!$E250,Detalhamento!BB$15)),IF(INDEX(Import.PLE,Detalhamento!$E250,Detalhamento!BB$15)&lt;=mediçao,0,OFFSET(Import.PLQ,$A250-1,BB$15-1,1,1)),OFFSET(Import.PLQ,$A250-1,BB$15-1,1,1)),(1-PLE!$AA$28)*OFFSET(Import.PLQ,$A250-1,BB$15-1,1,1))))</f>
        <v>0</v>
      </c>
      <c r="BC250" s="144">
        <f ca="1">IF(BC$13="",0,CHOOSE(Detalhamento.OpçãoServiços,OFFSET(Import.PLQ,$A250-1,BC$15-1,1,1),IF($E250&lt;&gt;1,IF(ISNUMBER(INDEX(Import.PLE,Detalhamento!$E250,Detalhamento!BC$15)),IF(INDEX(Import.PLE,Detalhamento!$E250,Detalhamento!BC$15)&lt;=mediçao,OFFSET(Import.PLQ,$A250-1,BC$15-1,1,1),0),0),PLE!$AA$28*OFFSET(Import.PLQ,$A250-1,BC$15-1,1,1)),IF($E250&lt;&gt;1,IF(ISNUMBER(INDEX(Import.PLE,Detalhamento!$E250,Detalhamento!BC$15)),IF(INDEX(Import.PLE,Detalhamento!$E250,Detalhamento!BC$15)&lt;=mediçao,0,OFFSET(Import.PLQ,$A250-1,BC$15-1,1,1)),OFFSET(Import.PLQ,$A250-1,BC$15-1,1,1)),(1-PLE!$AA$28)*OFFSET(Import.PLQ,$A250-1,BC$15-1,1,1))))</f>
        <v>0</v>
      </c>
      <c r="BD250" s="144">
        <f ca="1">IF(BD$13="",0,CHOOSE(Detalhamento.OpçãoServiços,OFFSET(Import.PLQ,$A250-1,BD$15-1,1,1),IF($E250&lt;&gt;1,IF(ISNUMBER(INDEX(Import.PLE,Detalhamento!$E250,Detalhamento!BD$15)),IF(INDEX(Import.PLE,Detalhamento!$E250,Detalhamento!BD$15)&lt;=mediçao,OFFSET(Import.PLQ,$A250-1,BD$15-1,1,1),0),0),PLE!$AA$28*OFFSET(Import.PLQ,$A250-1,BD$15-1,1,1)),IF($E250&lt;&gt;1,IF(ISNUMBER(INDEX(Import.PLE,Detalhamento!$E250,Detalhamento!BD$15)),IF(INDEX(Import.PLE,Detalhamento!$E250,Detalhamento!BD$15)&lt;=mediçao,0,OFFSET(Import.PLQ,$A250-1,BD$15-1,1,1)),OFFSET(Import.PLQ,$A250-1,BD$15-1,1,1)),(1-PLE!$AA$28)*OFFSET(Import.PLQ,$A250-1,BD$15-1,1,1))))</f>
        <v>0</v>
      </c>
      <c r="BE250" s="144">
        <f ca="1">IF(BE$13="",0,CHOOSE(Detalhamento.OpçãoServiços,OFFSET(Import.PLQ,$A250-1,BE$15-1,1,1),IF($E250&lt;&gt;1,IF(ISNUMBER(INDEX(Import.PLE,Detalhamento!$E250,Detalhamento!BE$15)),IF(INDEX(Import.PLE,Detalhamento!$E250,Detalhamento!BE$15)&lt;=mediçao,OFFSET(Import.PLQ,$A250-1,BE$15-1,1,1),0),0),PLE!$AA$28*OFFSET(Import.PLQ,$A250-1,BE$15-1,1,1)),IF($E250&lt;&gt;1,IF(ISNUMBER(INDEX(Import.PLE,Detalhamento!$E250,Detalhamento!BE$15)),IF(INDEX(Import.PLE,Detalhamento!$E250,Detalhamento!BE$15)&lt;=mediçao,0,OFFSET(Import.PLQ,$A250-1,BE$15-1,1,1)),OFFSET(Import.PLQ,$A250-1,BE$15-1,1,1)),(1-PLE!$AA$28)*OFFSET(Import.PLQ,$A250-1,BE$15-1,1,1))))</f>
        <v>0</v>
      </c>
      <c r="BF250" s="144">
        <f ca="1">IF(BF$13="",0,CHOOSE(Detalhamento.OpçãoServiços,OFFSET(Import.PLQ,$A250-1,BF$15-1,1,1),IF($E250&lt;&gt;1,IF(ISNUMBER(INDEX(Import.PLE,Detalhamento!$E250,Detalhamento!BF$15)),IF(INDEX(Import.PLE,Detalhamento!$E250,Detalhamento!BF$15)&lt;=mediçao,OFFSET(Import.PLQ,$A250-1,BF$15-1,1,1),0),0),PLE!$AA$28*OFFSET(Import.PLQ,$A250-1,BF$15-1,1,1)),IF($E250&lt;&gt;1,IF(ISNUMBER(INDEX(Import.PLE,Detalhamento!$E250,Detalhamento!BF$15)),IF(INDEX(Import.PLE,Detalhamento!$E250,Detalhamento!BF$15)&lt;=mediçao,0,OFFSET(Import.PLQ,$A250-1,BF$15-1,1,1)),OFFSET(Import.PLQ,$A250-1,BF$15-1,1,1)),(1-PLE!$AA$28)*OFFSET(Import.PLQ,$A250-1,BF$15-1,1,1))))</f>
        <v>0</v>
      </c>
      <c r="BG250" s="144">
        <f ca="1">IF(BG$13="",0,CHOOSE(Detalhamento.OpçãoServiços,OFFSET(Import.PLQ,$A250-1,BG$15-1,1,1),IF($E250&lt;&gt;1,IF(ISNUMBER(INDEX(Import.PLE,Detalhamento!$E250,Detalhamento!BG$15)),IF(INDEX(Import.PLE,Detalhamento!$E250,Detalhamento!BG$15)&lt;=mediçao,OFFSET(Import.PLQ,$A250-1,BG$15-1,1,1),0),0),PLE!$AA$28*OFFSET(Import.PLQ,$A250-1,BG$15-1,1,1)),IF($E250&lt;&gt;1,IF(ISNUMBER(INDEX(Import.PLE,Detalhamento!$E250,Detalhamento!BG$15)),IF(INDEX(Import.PLE,Detalhamento!$E250,Detalhamento!BG$15)&lt;=mediçao,0,OFFSET(Import.PLQ,$A250-1,BG$15-1,1,1)),OFFSET(Import.PLQ,$A250-1,BG$15-1,1,1)),(1-PLE!$AA$28)*OFFSET(Import.PLQ,$A250-1,BG$15-1,1,1))))</f>
        <v>0</v>
      </c>
      <c r="BH250" s="144">
        <f ca="1">IF(BH$13="",0,CHOOSE(Detalhamento.OpçãoServiços,OFFSET(Import.PLQ,$A250-1,BH$15-1,1,1),IF($E250&lt;&gt;1,IF(ISNUMBER(INDEX(Import.PLE,Detalhamento!$E250,Detalhamento!BH$15)),IF(INDEX(Import.PLE,Detalhamento!$E250,Detalhamento!BH$15)&lt;=mediçao,OFFSET(Import.PLQ,$A250-1,BH$15-1,1,1),0),0),PLE!$AA$28*OFFSET(Import.PLQ,$A250-1,BH$15-1,1,1)),IF($E250&lt;&gt;1,IF(ISNUMBER(INDEX(Import.PLE,Detalhamento!$E250,Detalhamento!BH$15)),IF(INDEX(Import.PLE,Detalhamento!$E250,Detalhamento!BH$15)&lt;=mediçao,0,OFFSET(Import.PLQ,$A250-1,BH$15-1,1,1)),OFFSET(Import.PLQ,$A250-1,BH$15-1,1,1)),(1-PLE!$AA$28)*OFFSET(Import.PLQ,$A250-1,BH$15-1,1,1))))</f>
        <v>0</v>
      </c>
      <c r="BI250" s="144">
        <f ca="1">IF(BI$13="",0,CHOOSE(Detalhamento.OpçãoServiços,OFFSET(Import.PLQ,$A250-1,BI$15-1,1,1),IF($E250&lt;&gt;1,IF(ISNUMBER(INDEX(Import.PLE,Detalhamento!$E250,Detalhamento!BI$15)),IF(INDEX(Import.PLE,Detalhamento!$E250,Detalhamento!BI$15)&lt;=mediçao,OFFSET(Import.PLQ,$A250-1,BI$15-1,1,1),0),0),PLE!$AA$28*OFFSET(Import.PLQ,$A250-1,BI$15-1,1,1)),IF($E250&lt;&gt;1,IF(ISNUMBER(INDEX(Import.PLE,Detalhamento!$E250,Detalhamento!BI$15)),IF(INDEX(Import.PLE,Detalhamento!$E250,Detalhamento!BI$15)&lt;=mediçao,0,OFFSET(Import.PLQ,$A250-1,BI$15-1,1,1)),OFFSET(Import.PLQ,$A250-1,BI$15-1,1,1)),(1-PLE!$AA$28)*OFFSET(Import.PLQ,$A250-1,BI$15-1,1,1))))</f>
        <v>0</v>
      </c>
    </row>
    <row r="251" spans="1:61" ht="20" x14ac:dyDescent="0.2">
      <c r="A251" s="155">
        <v>203</v>
      </c>
      <c r="B251" s="21" t="str">
        <f t="shared" ca="1" si="33"/>
        <v>Serviço</v>
      </c>
      <c r="E251" s="153">
        <f t="shared" ca="1" si="34"/>
        <v>27</v>
      </c>
      <c r="F251" s="154">
        <f t="shared" ca="1" si="35"/>
        <v>270203</v>
      </c>
      <c r="G251" s="154" t="str">
        <f t="shared" ca="1" si="39"/>
        <v>2.9.1.19</v>
      </c>
      <c r="H251" s="182" t="str">
        <f t="shared" ca="1" si="39"/>
        <v>TE, PVC, SOLDÁVEL, DN 25MM, INSTALADO EM RAMAL OU SUB-RAMAL DE ÁGUA - FORNECIMENTO E INSTALAÇÃO. AF_12/2014</v>
      </c>
      <c r="I251" s="37" t="str">
        <f t="shared" ca="1" si="36"/>
        <v>UN</v>
      </c>
      <c r="J251" s="144">
        <f t="shared" ca="1" si="37"/>
        <v>8</v>
      </c>
      <c r="K251" s="67"/>
      <c r="L251" s="144">
        <f ca="1">IF(L$13="",0,CHOOSE(Detalhamento.OpçãoServiços,OFFSET(Import.PLQ,$A251-1,L$15-1,1,1),IF($E251&lt;&gt;1,IF(ISNUMBER(INDEX(Import.PLE,Detalhamento!$E251,Detalhamento!L$15)),IF(INDEX(Import.PLE,Detalhamento!$E251,Detalhamento!L$15)&lt;=mediçao,OFFSET(Import.PLQ,$A251-1,L$15-1,1,1),0),0),PLE!$AA$28*OFFSET(Import.PLQ,$A251-1,L$15-1,1,1)),IF($E251&lt;&gt;1,IF(ISNUMBER(INDEX(Import.PLE,Detalhamento!$E251,Detalhamento!L$15)),IF(INDEX(Import.PLE,Detalhamento!$E251,Detalhamento!L$15)&lt;=mediçao,0,OFFSET(Import.PLQ,$A251-1,L$15-1,1,1)),OFFSET(Import.PLQ,$A251-1,L$15-1,1,1)),(1-PLE!$AA$28)*OFFSET(Import.PLQ,$A251-1,L$15-1,1,1))))</f>
        <v>8</v>
      </c>
      <c r="M251" s="144">
        <f ca="1">IF(M$13="",0,CHOOSE(Detalhamento.OpçãoServiços,OFFSET(Import.PLQ,$A251-1,M$15-1,1,1),IF($E251&lt;&gt;1,IF(ISNUMBER(INDEX(Import.PLE,Detalhamento!$E251,Detalhamento!M$15)),IF(INDEX(Import.PLE,Detalhamento!$E251,Detalhamento!M$15)&lt;=mediçao,OFFSET(Import.PLQ,$A251-1,M$15-1,1,1),0),0),PLE!$AA$28*OFFSET(Import.PLQ,$A251-1,M$15-1,1,1)),IF($E251&lt;&gt;1,IF(ISNUMBER(INDEX(Import.PLE,Detalhamento!$E251,Detalhamento!M$15)),IF(INDEX(Import.PLE,Detalhamento!$E251,Detalhamento!M$15)&lt;=mediçao,0,OFFSET(Import.PLQ,$A251-1,M$15-1,1,1)),OFFSET(Import.PLQ,$A251-1,M$15-1,1,1)),(1-PLE!$AA$28)*OFFSET(Import.PLQ,$A251-1,M$15-1,1,1))))</f>
        <v>0</v>
      </c>
      <c r="N251" s="144">
        <f ca="1">IF(N$13="",0,CHOOSE(Detalhamento.OpçãoServiços,OFFSET(Import.PLQ,$A251-1,N$15-1,1,1),IF($E251&lt;&gt;1,IF(ISNUMBER(INDEX(Import.PLE,Detalhamento!$E251,Detalhamento!N$15)),IF(INDEX(Import.PLE,Detalhamento!$E251,Detalhamento!N$15)&lt;=mediçao,OFFSET(Import.PLQ,$A251-1,N$15-1,1,1),0),0),PLE!$AA$28*OFFSET(Import.PLQ,$A251-1,N$15-1,1,1)),IF($E251&lt;&gt;1,IF(ISNUMBER(INDEX(Import.PLE,Detalhamento!$E251,Detalhamento!N$15)),IF(INDEX(Import.PLE,Detalhamento!$E251,Detalhamento!N$15)&lt;=mediçao,0,OFFSET(Import.PLQ,$A251-1,N$15-1,1,1)),OFFSET(Import.PLQ,$A251-1,N$15-1,1,1)),(1-PLE!$AA$28)*OFFSET(Import.PLQ,$A251-1,N$15-1,1,1))))</f>
        <v>0</v>
      </c>
      <c r="O251" s="144">
        <f ca="1">IF(O$13="",0,CHOOSE(Detalhamento.OpçãoServiços,OFFSET(Import.PLQ,$A251-1,O$15-1,1,1),IF($E251&lt;&gt;1,IF(ISNUMBER(INDEX(Import.PLE,Detalhamento!$E251,Detalhamento!O$15)),IF(INDEX(Import.PLE,Detalhamento!$E251,Detalhamento!O$15)&lt;=mediçao,OFFSET(Import.PLQ,$A251-1,O$15-1,1,1),0),0),PLE!$AA$28*OFFSET(Import.PLQ,$A251-1,O$15-1,1,1)),IF($E251&lt;&gt;1,IF(ISNUMBER(INDEX(Import.PLE,Detalhamento!$E251,Detalhamento!O$15)),IF(INDEX(Import.PLE,Detalhamento!$E251,Detalhamento!O$15)&lt;=mediçao,0,OFFSET(Import.PLQ,$A251-1,O$15-1,1,1)),OFFSET(Import.PLQ,$A251-1,O$15-1,1,1)),(1-PLE!$AA$28)*OFFSET(Import.PLQ,$A251-1,O$15-1,1,1))))</f>
        <v>0</v>
      </c>
      <c r="P251" s="144">
        <f ca="1">IF(P$13="",0,CHOOSE(Detalhamento.OpçãoServiços,OFFSET(Import.PLQ,$A251-1,P$15-1,1,1),IF($E251&lt;&gt;1,IF(ISNUMBER(INDEX(Import.PLE,Detalhamento!$E251,Detalhamento!P$15)),IF(INDEX(Import.PLE,Detalhamento!$E251,Detalhamento!P$15)&lt;=mediçao,OFFSET(Import.PLQ,$A251-1,P$15-1,1,1),0),0),PLE!$AA$28*OFFSET(Import.PLQ,$A251-1,P$15-1,1,1)),IF($E251&lt;&gt;1,IF(ISNUMBER(INDEX(Import.PLE,Detalhamento!$E251,Detalhamento!P$15)),IF(INDEX(Import.PLE,Detalhamento!$E251,Detalhamento!P$15)&lt;=mediçao,0,OFFSET(Import.PLQ,$A251-1,P$15-1,1,1)),OFFSET(Import.PLQ,$A251-1,P$15-1,1,1)),(1-PLE!$AA$28)*OFFSET(Import.PLQ,$A251-1,P$15-1,1,1))))</f>
        <v>0</v>
      </c>
      <c r="Q251" s="144">
        <f ca="1">IF(Q$13="",0,CHOOSE(Detalhamento.OpçãoServiços,OFFSET(Import.PLQ,$A251-1,Q$15-1,1,1),IF($E251&lt;&gt;1,IF(ISNUMBER(INDEX(Import.PLE,Detalhamento!$E251,Detalhamento!Q$15)),IF(INDEX(Import.PLE,Detalhamento!$E251,Detalhamento!Q$15)&lt;=mediçao,OFFSET(Import.PLQ,$A251-1,Q$15-1,1,1),0),0),PLE!$AA$28*OFFSET(Import.PLQ,$A251-1,Q$15-1,1,1)),IF($E251&lt;&gt;1,IF(ISNUMBER(INDEX(Import.PLE,Detalhamento!$E251,Detalhamento!Q$15)),IF(INDEX(Import.PLE,Detalhamento!$E251,Detalhamento!Q$15)&lt;=mediçao,0,OFFSET(Import.PLQ,$A251-1,Q$15-1,1,1)),OFFSET(Import.PLQ,$A251-1,Q$15-1,1,1)),(1-PLE!$AA$28)*OFFSET(Import.PLQ,$A251-1,Q$15-1,1,1))))</f>
        <v>0</v>
      </c>
      <c r="R251" s="144">
        <f ca="1">IF(R$13="",0,CHOOSE(Detalhamento.OpçãoServiços,OFFSET(Import.PLQ,$A251-1,R$15-1,1,1),IF($E251&lt;&gt;1,IF(ISNUMBER(INDEX(Import.PLE,Detalhamento!$E251,Detalhamento!R$15)),IF(INDEX(Import.PLE,Detalhamento!$E251,Detalhamento!R$15)&lt;=mediçao,OFFSET(Import.PLQ,$A251-1,R$15-1,1,1),0),0),PLE!$AA$28*OFFSET(Import.PLQ,$A251-1,R$15-1,1,1)),IF($E251&lt;&gt;1,IF(ISNUMBER(INDEX(Import.PLE,Detalhamento!$E251,Detalhamento!R$15)),IF(INDEX(Import.PLE,Detalhamento!$E251,Detalhamento!R$15)&lt;=mediçao,0,OFFSET(Import.PLQ,$A251-1,R$15-1,1,1)),OFFSET(Import.PLQ,$A251-1,R$15-1,1,1)),(1-PLE!$AA$28)*OFFSET(Import.PLQ,$A251-1,R$15-1,1,1))))</f>
        <v>0</v>
      </c>
      <c r="S251" s="144">
        <f ca="1">IF(S$13="",0,CHOOSE(Detalhamento.OpçãoServiços,OFFSET(Import.PLQ,$A251-1,S$15-1,1,1),IF($E251&lt;&gt;1,IF(ISNUMBER(INDEX(Import.PLE,Detalhamento!$E251,Detalhamento!S$15)),IF(INDEX(Import.PLE,Detalhamento!$E251,Detalhamento!S$15)&lt;=mediçao,OFFSET(Import.PLQ,$A251-1,S$15-1,1,1),0),0),PLE!$AA$28*OFFSET(Import.PLQ,$A251-1,S$15-1,1,1)),IF($E251&lt;&gt;1,IF(ISNUMBER(INDEX(Import.PLE,Detalhamento!$E251,Detalhamento!S$15)),IF(INDEX(Import.PLE,Detalhamento!$E251,Detalhamento!S$15)&lt;=mediçao,0,OFFSET(Import.PLQ,$A251-1,S$15-1,1,1)),OFFSET(Import.PLQ,$A251-1,S$15-1,1,1)),(1-PLE!$AA$28)*OFFSET(Import.PLQ,$A251-1,S$15-1,1,1))))</f>
        <v>0</v>
      </c>
      <c r="T251" s="144">
        <f ca="1">IF(T$13="",0,CHOOSE(Detalhamento.OpçãoServiços,OFFSET(Import.PLQ,$A251-1,T$15-1,1,1),IF($E251&lt;&gt;1,IF(ISNUMBER(INDEX(Import.PLE,Detalhamento!$E251,Detalhamento!T$15)),IF(INDEX(Import.PLE,Detalhamento!$E251,Detalhamento!T$15)&lt;=mediçao,OFFSET(Import.PLQ,$A251-1,T$15-1,1,1),0),0),PLE!$AA$28*OFFSET(Import.PLQ,$A251-1,T$15-1,1,1)),IF($E251&lt;&gt;1,IF(ISNUMBER(INDEX(Import.PLE,Detalhamento!$E251,Detalhamento!T$15)),IF(INDEX(Import.PLE,Detalhamento!$E251,Detalhamento!T$15)&lt;=mediçao,0,OFFSET(Import.PLQ,$A251-1,T$15-1,1,1)),OFFSET(Import.PLQ,$A251-1,T$15-1,1,1)),(1-PLE!$AA$28)*OFFSET(Import.PLQ,$A251-1,T$15-1,1,1))))</f>
        <v>0</v>
      </c>
      <c r="U251" s="144">
        <f ca="1">IF(U$13="",0,CHOOSE(Detalhamento.OpçãoServiços,OFFSET(Import.PLQ,$A251-1,U$15-1,1,1),IF($E251&lt;&gt;1,IF(ISNUMBER(INDEX(Import.PLE,Detalhamento!$E251,Detalhamento!U$15)),IF(INDEX(Import.PLE,Detalhamento!$E251,Detalhamento!U$15)&lt;=mediçao,OFFSET(Import.PLQ,$A251-1,U$15-1,1,1),0),0),PLE!$AA$28*OFFSET(Import.PLQ,$A251-1,U$15-1,1,1)),IF($E251&lt;&gt;1,IF(ISNUMBER(INDEX(Import.PLE,Detalhamento!$E251,Detalhamento!U$15)),IF(INDEX(Import.PLE,Detalhamento!$E251,Detalhamento!U$15)&lt;=mediçao,0,OFFSET(Import.PLQ,$A251-1,U$15-1,1,1)),OFFSET(Import.PLQ,$A251-1,U$15-1,1,1)),(1-PLE!$AA$28)*OFFSET(Import.PLQ,$A251-1,U$15-1,1,1))))</f>
        <v>0</v>
      </c>
      <c r="V251" s="144">
        <f ca="1">IF(V$13="",0,CHOOSE(Detalhamento.OpçãoServiços,OFFSET(Import.PLQ,$A251-1,V$15-1,1,1),IF($E251&lt;&gt;1,IF(ISNUMBER(INDEX(Import.PLE,Detalhamento!$E251,Detalhamento!V$15)),IF(INDEX(Import.PLE,Detalhamento!$E251,Detalhamento!V$15)&lt;=mediçao,OFFSET(Import.PLQ,$A251-1,V$15-1,1,1),0),0),PLE!$AA$28*OFFSET(Import.PLQ,$A251-1,V$15-1,1,1)),IF($E251&lt;&gt;1,IF(ISNUMBER(INDEX(Import.PLE,Detalhamento!$E251,Detalhamento!V$15)),IF(INDEX(Import.PLE,Detalhamento!$E251,Detalhamento!V$15)&lt;=mediçao,0,OFFSET(Import.PLQ,$A251-1,V$15-1,1,1)),OFFSET(Import.PLQ,$A251-1,V$15-1,1,1)),(1-PLE!$AA$28)*OFFSET(Import.PLQ,$A251-1,V$15-1,1,1))))</f>
        <v>0</v>
      </c>
      <c r="W251" s="144">
        <f ca="1">IF(W$13="",0,CHOOSE(Detalhamento.OpçãoServiços,OFFSET(Import.PLQ,$A251-1,W$15-1,1,1),IF($E251&lt;&gt;1,IF(ISNUMBER(INDEX(Import.PLE,Detalhamento!$E251,Detalhamento!W$15)),IF(INDEX(Import.PLE,Detalhamento!$E251,Detalhamento!W$15)&lt;=mediçao,OFFSET(Import.PLQ,$A251-1,W$15-1,1,1),0),0),PLE!$AA$28*OFFSET(Import.PLQ,$A251-1,W$15-1,1,1)),IF($E251&lt;&gt;1,IF(ISNUMBER(INDEX(Import.PLE,Detalhamento!$E251,Detalhamento!W$15)),IF(INDEX(Import.PLE,Detalhamento!$E251,Detalhamento!W$15)&lt;=mediçao,0,OFFSET(Import.PLQ,$A251-1,W$15-1,1,1)),OFFSET(Import.PLQ,$A251-1,W$15-1,1,1)),(1-PLE!$AA$28)*OFFSET(Import.PLQ,$A251-1,W$15-1,1,1))))</f>
        <v>0</v>
      </c>
      <c r="X251" s="144">
        <f ca="1">IF(X$13="",0,CHOOSE(Detalhamento.OpçãoServiços,OFFSET(Import.PLQ,$A251-1,X$15-1,1,1),IF($E251&lt;&gt;1,IF(ISNUMBER(INDEX(Import.PLE,Detalhamento!$E251,Detalhamento!X$15)),IF(INDEX(Import.PLE,Detalhamento!$E251,Detalhamento!X$15)&lt;=mediçao,OFFSET(Import.PLQ,$A251-1,X$15-1,1,1),0),0),PLE!$AA$28*OFFSET(Import.PLQ,$A251-1,X$15-1,1,1)),IF($E251&lt;&gt;1,IF(ISNUMBER(INDEX(Import.PLE,Detalhamento!$E251,Detalhamento!X$15)),IF(INDEX(Import.PLE,Detalhamento!$E251,Detalhamento!X$15)&lt;=mediçao,0,OFFSET(Import.PLQ,$A251-1,X$15-1,1,1)),OFFSET(Import.PLQ,$A251-1,X$15-1,1,1)),(1-PLE!$AA$28)*OFFSET(Import.PLQ,$A251-1,X$15-1,1,1))))</f>
        <v>0</v>
      </c>
      <c r="Y251" s="144">
        <f ca="1">IF(Y$13="",0,CHOOSE(Detalhamento.OpçãoServiços,OFFSET(Import.PLQ,$A251-1,Y$15-1,1,1),IF($E251&lt;&gt;1,IF(ISNUMBER(INDEX(Import.PLE,Detalhamento!$E251,Detalhamento!Y$15)),IF(INDEX(Import.PLE,Detalhamento!$E251,Detalhamento!Y$15)&lt;=mediçao,OFFSET(Import.PLQ,$A251-1,Y$15-1,1,1),0),0),PLE!$AA$28*OFFSET(Import.PLQ,$A251-1,Y$15-1,1,1)),IF($E251&lt;&gt;1,IF(ISNUMBER(INDEX(Import.PLE,Detalhamento!$E251,Detalhamento!Y$15)),IF(INDEX(Import.PLE,Detalhamento!$E251,Detalhamento!Y$15)&lt;=mediçao,0,OFFSET(Import.PLQ,$A251-1,Y$15-1,1,1)),OFFSET(Import.PLQ,$A251-1,Y$15-1,1,1)),(1-PLE!$AA$28)*OFFSET(Import.PLQ,$A251-1,Y$15-1,1,1))))</f>
        <v>0</v>
      </c>
      <c r="Z251" s="144">
        <f ca="1">IF(Z$13="",0,CHOOSE(Detalhamento.OpçãoServiços,OFFSET(Import.PLQ,$A251-1,Z$15-1,1,1),IF($E251&lt;&gt;1,IF(ISNUMBER(INDEX(Import.PLE,Detalhamento!$E251,Detalhamento!Z$15)),IF(INDEX(Import.PLE,Detalhamento!$E251,Detalhamento!Z$15)&lt;=mediçao,OFFSET(Import.PLQ,$A251-1,Z$15-1,1,1),0),0),PLE!$AA$28*OFFSET(Import.PLQ,$A251-1,Z$15-1,1,1)),IF($E251&lt;&gt;1,IF(ISNUMBER(INDEX(Import.PLE,Detalhamento!$E251,Detalhamento!Z$15)),IF(INDEX(Import.PLE,Detalhamento!$E251,Detalhamento!Z$15)&lt;=mediçao,0,OFFSET(Import.PLQ,$A251-1,Z$15-1,1,1)),OFFSET(Import.PLQ,$A251-1,Z$15-1,1,1)),(1-PLE!$AA$28)*OFFSET(Import.PLQ,$A251-1,Z$15-1,1,1))))</f>
        <v>0</v>
      </c>
      <c r="AA251" s="144">
        <f ca="1">IF(AA$13="",0,CHOOSE(Detalhamento.OpçãoServiços,OFFSET(Import.PLQ,$A251-1,AA$15-1,1,1),IF($E251&lt;&gt;1,IF(ISNUMBER(INDEX(Import.PLE,Detalhamento!$E251,Detalhamento!AA$15)),IF(INDEX(Import.PLE,Detalhamento!$E251,Detalhamento!AA$15)&lt;=mediçao,OFFSET(Import.PLQ,$A251-1,AA$15-1,1,1),0),0),PLE!$AA$28*OFFSET(Import.PLQ,$A251-1,AA$15-1,1,1)),IF($E251&lt;&gt;1,IF(ISNUMBER(INDEX(Import.PLE,Detalhamento!$E251,Detalhamento!AA$15)),IF(INDEX(Import.PLE,Detalhamento!$E251,Detalhamento!AA$15)&lt;=mediçao,0,OFFSET(Import.PLQ,$A251-1,AA$15-1,1,1)),OFFSET(Import.PLQ,$A251-1,AA$15-1,1,1)),(1-PLE!$AA$28)*OFFSET(Import.PLQ,$A251-1,AA$15-1,1,1))))</f>
        <v>0</v>
      </c>
      <c r="AB251" s="144">
        <f ca="1">IF(AB$13="",0,CHOOSE(Detalhamento.OpçãoServiços,OFFSET(Import.PLQ,$A251-1,AB$15-1,1,1),IF($E251&lt;&gt;1,IF(ISNUMBER(INDEX(Import.PLE,Detalhamento!$E251,Detalhamento!AB$15)),IF(INDEX(Import.PLE,Detalhamento!$E251,Detalhamento!AB$15)&lt;=mediçao,OFFSET(Import.PLQ,$A251-1,AB$15-1,1,1),0),0),PLE!$AA$28*OFFSET(Import.PLQ,$A251-1,AB$15-1,1,1)),IF($E251&lt;&gt;1,IF(ISNUMBER(INDEX(Import.PLE,Detalhamento!$E251,Detalhamento!AB$15)),IF(INDEX(Import.PLE,Detalhamento!$E251,Detalhamento!AB$15)&lt;=mediçao,0,OFFSET(Import.PLQ,$A251-1,AB$15-1,1,1)),OFFSET(Import.PLQ,$A251-1,AB$15-1,1,1)),(1-PLE!$AA$28)*OFFSET(Import.PLQ,$A251-1,AB$15-1,1,1))))</f>
        <v>0</v>
      </c>
      <c r="AC251" s="144">
        <f ca="1">IF(AC$13="",0,CHOOSE(Detalhamento.OpçãoServiços,OFFSET(Import.PLQ,$A251-1,AC$15-1,1,1),IF($E251&lt;&gt;1,IF(ISNUMBER(INDEX(Import.PLE,Detalhamento!$E251,Detalhamento!AC$15)),IF(INDEX(Import.PLE,Detalhamento!$E251,Detalhamento!AC$15)&lt;=mediçao,OFFSET(Import.PLQ,$A251-1,AC$15-1,1,1),0),0),PLE!$AA$28*OFFSET(Import.PLQ,$A251-1,AC$15-1,1,1)),IF($E251&lt;&gt;1,IF(ISNUMBER(INDEX(Import.PLE,Detalhamento!$E251,Detalhamento!AC$15)),IF(INDEX(Import.PLE,Detalhamento!$E251,Detalhamento!AC$15)&lt;=mediçao,0,OFFSET(Import.PLQ,$A251-1,AC$15-1,1,1)),OFFSET(Import.PLQ,$A251-1,AC$15-1,1,1)),(1-PLE!$AA$28)*OFFSET(Import.PLQ,$A251-1,AC$15-1,1,1))))</f>
        <v>0</v>
      </c>
      <c r="AD251" s="144">
        <f ca="1">IF(AD$13="",0,CHOOSE(Detalhamento.OpçãoServiços,OFFSET(Import.PLQ,$A251-1,AD$15-1,1,1),IF($E251&lt;&gt;1,IF(ISNUMBER(INDEX(Import.PLE,Detalhamento!$E251,Detalhamento!AD$15)),IF(INDEX(Import.PLE,Detalhamento!$E251,Detalhamento!AD$15)&lt;=mediçao,OFFSET(Import.PLQ,$A251-1,AD$15-1,1,1),0),0),PLE!$AA$28*OFFSET(Import.PLQ,$A251-1,AD$15-1,1,1)),IF($E251&lt;&gt;1,IF(ISNUMBER(INDEX(Import.PLE,Detalhamento!$E251,Detalhamento!AD$15)),IF(INDEX(Import.PLE,Detalhamento!$E251,Detalhamento!AD$15)&lt;=mediçao,0,OFFSET(Import.PLQ,$A251-1,AD$15-1,1,1)),OFFSET(Import.PLQ,$A251-1,AD$15-1,1,1)),(1-PLE!$AA$28)*OFFSET(Import.PLQ,$A251-1,AD$15-1,1,1))))</f>
        <v>0</v>
      </c>
      <c r="AE251" s="144">
        <f ca="1">IF(AE$13="",0,CHOOSE(Detalhamento.OpçãoServiços,OFFSET(Import.PLQ,$A251-1,AE$15-1,1,1),IF($E251&lt;&gt;1,IF(ISNUMBER(INDEX(Import.PLE,Detalhamento!$E251,Detalhamento!AE$15)),IF(INDEX(Import.PLE,Detalhamento!$E251,Detalhamento!AE$15)&lt;=mediçao,OFFSET(Import.PLQ,$A251-1,AE$15-1,1,1),0),0),PLE!$AA$28*OFFSET(Import.PLQ,$A251-1,AE$15-1,1,1)),IF($E251&lt;&gt;1,IF(ISNUMBER(INDEX(Import.PLE,Detalhamento!$E251,Detalhamento!AE$15)),IF(INDEX(Import.PLE,Detalhamento!$E251,Detalhamento!AE$15)&lt;=mediçao,0,OFFSET(Import.PLQ,$A251-1,AE$15-1,1,1)),OFFSET(Import.PLQ,$A251-1,AE$15-1,1,1)),(1-PLE!$AA$28)*OFFSET(Import.PLQ,$A251-1,AE$15-1,1,1))))</f>
        <v>0</v>
      </c>
      <c r="AF251" s="144">
        <f ca="1">IF(AF$13="",0,CHOOSE(Detalhamento.OpçãoServiços,OFFSET(Import.PLQ,$A251-1,AF$15-1,1,1),IF($E251&lt;&gt;1,IF(ISNUMBER(INDEX(Import.PLE,Detalhamento!$E251,Detalhamento!AF$15)),IF(INDEX(Import.PLE,Detalhamento!$E251,Detalhamento!AF$15)&lt;=mediçao,OFFSET(Import.PLQ,$A251-1,AF$15-1,1,1),0),0),PLE!$AA$28*OFFSET(Import.PLQ,$A251-1,AF$15-1,1,1)),IF($E251&lt;&gt;1,IF(ISNUMBER(INDEX(Import.PLE,Detalhamento!$E251,Detalhamento!AF$15)),IF(INDEX(Import.PLE,Detalhamento!$E251,Detalhamento!AF$15)&lt;=mediçao,0,OFFSET(Import.PLQ,$A251-1,AF$15-1,1,1)),OFFSET(Import.PLQ,$A251-1,AF$15-1,1,1)),(1-PLE!$AA$28)*OFFSET(Import.PLQ,$A251-1,AF$15-1,1,1))))</f>
        <v>0</v>
      </c>
      <c r="AG251" s="144">
        <f ca="1">IF(AG$13="",0,CHOOSE(Detalhamento.OpçãoServiços,OFFSET(Import.PLQ,$A251-1,AG$15-1,1,1),IF($E251&lt;&gt;1,IF(ISNUMBER(INDEX(Import.PLE,Detalhamento!$E251,Detalhamento!AG$15)),IF(INDEX(Import.PLE,Detalhamento!$E251,Detalhamento!AG$15)&lt;=mediçao,OFFSET(Import.PLQ,$A251-1,AG$15-1,1,1),0),0),PLE!$AA$28*OFFSET(Import.PLQ,$A251-1,AG$15-1,1,1)),IF($E251&lt;&gt;1,IF(ISNUMBER(INDEX(Import.PLE,Detalhamento!$E251,Detalhamento!AG$15)),IF(INDEX(Import.PLE,Detalhamento!$E251,Detalhamento!AG$15)&lt;=mediçao,0,OFFSET(Import.PLQ,$A251-1,AG$15-1,1,1)),OFFSET(Import.PLQ,$A251-1,AG$15-1,1,1)),(1-PLE!$AA$28)*OFFSET(Import.PLQ,$A251-1,AG$15-1,1,1))))</f>
        <v>0</v>
      </c>
      <c r="AH251" s="144">
        <f ca="1">IF(AH$13="",0,CHOOSE(Detalhamento.OpçãoServiços,OFFSET(Import.PLQ,$A251-1,AH$15-1,1,1),IF($E251&lt;&gt;1,IF(ISNUMBER(INDEX(Import.PLE,Detalhamento!$E251,Detalhamento!AH$15)),IF(INDEX(Import.PLE,Detalhamento!$E251,Detalhamento!AH$15)&lt;=mediçao,OFFSET(Import.PLQ,$A251-1,AH$15-1,1,1),0),0),PLE!$AA$28*OFFSET(Import.PLQ,$A251-1,AH$15-1,1,1)),IF($E251&lt;&gt;1,IF(ISNUMBER(INDEX(Import.PLE,Detalhamento!$E251,Detalhamento!AH$15)),IF(INDEX(Import.PLE,Detalhamento!$E251,Detalhamento!AH$15)&lt;=mediçao,0,OFFSET(Import.PLQ,$A251-1,AH$15-1,1,1)),OFFSET(Import.PLQ,$A251-1,AH$15-1,1,1)),(1-PLE!$AA$28)*OFFSET(Import.PLQ,$A251-1,AH$15-1,1,1))))</f>
        <v>0</v>
      </c>
      <c r="AI251" s="144">
        <f ca="1">IF(AI$13="",0,CHOOSE(Detalhamento.OpçãoServiços,OFFSET(Import.PLQ,$A251-1,AI$15-1,1,1),IF($E251&lt;&gt;1,IF(ISNUMBER(INDEX(Import.PLE,Detalhamento!$E251,Detalhamento!AI$15)),IF(INDEX(Import.PLE,Detalhamento!$E251,Detalhamento!AI$15)&lt;=mediçao,OFFSET(Import.PLQ,$A251-1,AI$15-1,1,1),0),0),PLE!$AA$28*OFFSET(Import.PLQ,$A251-1,AI$15-1,1,1)),IF($E251&lt;&gt;1,IF(ISNUMBER(INDEX(Import.PLE,Detalhamento!$E251,Detalhamento!AI$15)),IF(INDEX(Import.PLE,Detalhamento!$E251,Detalhamento!AI$15)&lt;=mediçao,0,OFFSET(Import.PLQ,$A251-1,AI$15-1,1,1)),OFFSET(Import.PLQ,$A251-1,AI$15-1,1,1)),(1-PLE!$AA$28)*OFFSET(Import.PLQ,$A251-1,AI$15-1,1,1))))</f>
        <v>0</v>
      </c>
      <c r="AJ251" s="144">
        <f ca="1">IF(AJ$13="",0,CHOOSE(Detalhamento.OpçãoServiços,OFFSET(Import.PLQ,$A251-1,AJ$15-1,1,1),IF($E251&lt;&gt;1,IF(ISNUMBER(INDEX(Import.PLE,Detalhamento!$E251,Detalhamento!AJ$15)),IF(INDEX(Import.PLE,Detalhamento!$E251,Detalhamento!AJ$15)&lt;=mediçao,OFFSET(Import.PLQ,$A251-1,AJ$15-1,1,1),0),0),PLE!$AA$28*OFFSET(Import.PLQ,$A251-1,AJ$15-1,1,1)),IF($E251&lt;&gt;1,IF(ISNUMBER(INDEX(Import.PLE,Detalhamento!$E251,Detalhamento!AJ$15)),IF(INDEX(Import.PLE,Detalhamento!$E251,Detalhamento!AJ$15)&lt;=mediçao,0,OFFSET(Import.PLQ,$A251-1,AJ$15-1,1,1)),OFFSET(Import.PLQ,$A251-1,AJ$15-1,1,1)),(1-PLE!$AA$28)*OFFSET(Import.PLQ,$A251-1,AJ$15-1,1,1))))</f>
        <v>0</v>
      </c>
      <c r="AK251" s="144">
        <f ca="1">IF(AK$13="",0,CHOOSE(Detalhamento.OpçãoServiços,OFFSET(Import.PLQ,$A251-1,AK$15-1,1,1),IF($E251&lt;&gt;1,IF(ISNUMBER(INDEX(Import.PLE,Detalhamento!$E251,Detalhamento!AK$15)),IF(INDEX(Import.PLE,Detalhamento!$E251,Detalhamento!AK$15)&lt;=mediçao,OFFSET(Import.PLQ,$A251-1,AK$15-1,1,1),0),0),PLE!$AA$28*OFFSET(Import.PLQ,$A251-1,AK$15-1,1,1)),IF($E251&lt;&gt;1,IF(ISNUMBER(INDEX(Import.PLE,Detalhamento!$E251,Detalhamento!AK$15)),IF(INDEX(Import.PLE,Detalhamento!$E251,Detalhamento!AK$15)&lt;=mediçao,0,OFFSET(Import.PLQ,$A251-1,AK$15-1,1,1)),OFFSET(Import.PLQ,$A251-1,AK$15-1,1,1)),(1-PLE!$AA$28)*OFFSET(Import.PLQ,$A251-1,AK$15-1,1,1))))</f>
        <v>0</v>
      </c>
      <c r="AL251" s="144">
        <f ca="1">IF(AL$13="",0,CHOOSE(Detalhamento.OpçãoServiços,OFFSET(Import.PLQ,$A251-1,AL$15-1,1,1),IF($E251&lt;&gt;1,IF(ISNUMBER(INDEX(Import.PLE,Detalhamento!$E251,Detalhamento!AL$15)),IF(INDEX(Import.PLE,Detalhamento!$E251,Detalhamento!AL$15)&lt;=mediçao,OFFSET(Import.PLQ,$A251-1,AL$15-1,1,1),0),0),PLE!$AA$28*OFFSET(Import.PLQ,$A251-1,AL$15-1,1,1)),IF($E251&lt;&gt;1,IF(ISNUMBER(INDEX(Import.PLE,Detalhamento!$E251,Detalhamento!AL$15)),IF(INDEX(Import.PLE,Detalhamento!$E251,Detalhamento!AL$15)&lt;=mediçao,0,OFFSET(Import.PLQ,$A251-1,AL$15-1,1,1)),OFFSET(Import.PLQ,$A251-1,AL$15-1,1,1)),(1-PLE!$AA$28)*OFFSET(Import.PLQ,$A251-1,AL$15-1,1,1))))</f>
        <v>0</v>
      </c>
      <c r="AM251" s="144">
        <f ca="1">IF(AM$13="",0,CHOOSE(Detalhamento.OpçãoServiços,OFFSET(Import.PLQ,$A251-1,AM$15-1,1,1),IF($E251&lt;&gt;1,IF(ISNUMBER(INDEX(Import.PLE,Detalhamento!$E251,Detalhamento!AM$15)),IF(INDEX(Import.PLE,Detalhamento!$E251,Detalhamento!AM$15)&lt;=mediçao,OFFSET(Import.PLQ,$A251-1,AM$15-1,1,1),0),0),PLE!$AA$28*OFFSET(Import.PLQ,$A251-1,AM$15-1,1,1)),IF($E251&lt;&gt;1,IF(ISNUMBER(INDEX(Import.PLE,Detalhamento!$E251,Detalhamento!AM$15)),IF(INDEX(Import.PLE,Detalhamento!$E251,Detalhamento!AM$15)&lt;=mediçao,0,OFFSET(Import.PLQ,$A251-1,AM$15-1,1,1)),OFFSET(Import.PLQ,$A251-1,AM$15-1,1,1)),(1-PLE!$AA$28)*OFFSET(Import.PLQ,$A251-1,AM$15-1,1,1))))</f>
        <v>0</v>
      </c>
      <c r="AN251" s="144">
        <f ca="1">IF(AN$13="",0,CHOOSE(Detalhamento.OpçãoServiços,OFFSET(Import.PLQ,$A251-1,AN$15-1,1,1),IF($E251&lt;&gt;1,IF(ISNUMBER(INDEX(Import.PLE,Detalhamento!$E251,Detalhamento!AN$15)),IF(INDEX(Import.PLE,Detalhamento!$E251,Detalhamento!AN$15)&lt;=mediçao,OFFSET(Import.PLQ,$A251-1,AN$15-1,1,1),0),0),PLE!$AA$28*OFFSET(Import.PLQ,$A251-1,AN$15-1,1,1)),IF($E251&lt;&gt;1,IF(ISNUMBER(INDEX(Import.PLE,Detalhamento!$E251,Detalhamento!AN$15)),IF(INDEX(Import.PLE,Detalhamento!$E251,Detalhamento!AN$15)&lt;=mediçao,0,OFFSET(Import.PLQ,$A251-1,AN$15-1,1,1)),OFFSET(Import.PLQ,$A251-1,AN$15-1,1,1)),(1-PLE!$AA$28)*OFFSET(Import.PLQ,$A251-1,AN$15-1,1,1))))</f>
        <v>0</v>
      </c>
      <c r="AO251" s="144">
        <f ca="1">IF(AO$13="",0,CHOOSE(Detalhamento.OpçãoServiços,OFFSET(Import.PLQ,$A251-1,AO$15-1,1,1),IF($E251&lt;&gt;1,IF(ISNUMBER(INDEX(Import.PLE,Detalhamento!$E251,Detalhamento!AO$15)),IF(INDEX(Import.PLE,Detalhamento!$E251,Detalhamento!AO$15)&lt;=mediçao,OFFSET(Import.PLQ,$A251-1,AO$15-1,1,1),0),0),PLE!$AA$28*OFFSET(Import.PLQ,$A251-1,AO$15-1,1,1)),IF($E251&lt;&gt;1,IF(ISNUMBER(INDEX(Import.PLE,Detalhamento!$E251,Detalhamento!AO$15)),IF(INDEX(Import.PLE,Detalhamento!$E251,Detalhamento!AO$15)&lt;=mediçao,0,OFFSET(Import.PLQ,$A251-1,AO$15-1,1,1)),OFFSET(Import.PLQ,$A251-1,AO$15-1,1,1)),(1-PLE!$AA$28)*OFFSET(Import.PLQ,$A251-1,AO$15-1,1,1))))</f>
        <v>0</v>
      </c>
      <c r="AP251" s="144">
        <f ca="1">IF(AP$13="",0,CHOOSE(Detalhamento.OpçãoServiços,OFFSET(Import.PLQ,$A251-1,AP$15-1,1,1),IF($E251&lt;&gt;1,IF(ISNUMBER(INDEX(Import.PLE,Detalhamento!$E251,Detalhamento!AP$15)),IF(INDEX(Import.PLE,Detalhamento!$E251,Detalhamento!AP$15)&lt;=mediçao,OFFSET(Import.PLQ,$A251-1,AP$15-1,1,1),0),0),PLE!$AA$28*OFFSET(Import.PLQ,$A251-1,AP$15-1,1,1)),IF($E251&lt;&gt;1,IF(ISNUMBER(INDEX(Import.PLE,Detalhamento!$E251,Detalhamento!AP$15)),IF(INDEX(Import.PLE,Detalhamento!$E251,Detalhamento!AP$15)&lt;=mediçao,0,OFFSET(Import.PLQ,$A251-1,AP$15-1,1,1)),OFFSET(Import.PLQ,$A251-1,AP$15-1,1,1)),(1-PLE!$AA$28)*OFFSET(Import.PLQ,$A251-1,AP$15-1,1,1))))</f>
        <v>0</v>
      </c>
      <c r="AQ251" s="144">
        <f ca="1">IF(AQ$13="",0,CHOOSE(Detalhamento.OpçãoServiços,OFFSET(Import.PLQ,$A251-1,AQ$15-1,1,1),IF($E251&lt;&gt;1,IF(ISNUMBER(INDEX(Import.PLE,Detalhamento!$E251,Detalhamento!AQ$15)),IF(INDEX(Import.PLE,Detalhamento!$E251,Detalhamento!AQ$15)&lt;=mediçao,OFFSET(Import.PLQ,$A251-1,AQ$15-1,1,1),0),0),PLE!$AA$28*OFFSET(Import.PLQ,$A251-1,AQ$15-1,1,1)),IF($E251&lt;&gt;1,IF(ISNUMBER(INDEX(Import.PLE,Detalhamento!$E251,Detalhamento!AQ$15)),IF(INDEX(Import.PLE,Detalhamento!$E251,Detalhamento!AQ$15)&lt;=mediçao,0,OFFSET(Import.PLQ,$A251-1,AQ$15-1,1,1)),OFFSET(Import.PLQ,$A251-1,AQ$15-1,1,1)),(1-PLE!$AA$28)*OFFSET(Import.PLQ,$A251-1,AQ$15-1,1,1))))</f>
        <v>0</v>
      </c>
      <c r="AR251" s="144">
        <f ca="1">IF(AR$13="",0,CHOOSE(Detalhamento.OpçãoServiços,OFFSET(Import.PLQ,$A251-1,AR$15-1,1,1),IF($E251&lt;&gt;1,IF(ISNUMBER(INDEX(Import.PLE,Detalhamento!$E251,Detalhamento!AR$15)),IF(INDEX(Import.PLE,Detalhamento!$E251,Detalhamento!AR$15)&lt;=mediçao,OFFSET(Import.PLQ,$A251-1,AR$15-1,1,1),0),0),PLE!$AA$28*OFFSET(Import.PLQ,$A251-1,AR$15-1,1,1)),IF($E251&lt;&gt;1,IF(ISNUMBER(INDEX(Import.PLE,Detalhamento!$E251,Detalhamento!AR$15)),IF(INDEX(Import.PLE,Detalhamento!$E251,Detalhamento!AR$15)&lt;=mediçao,0,OFFSET(Import.PLQ,$A251-1,AR$15-1,1,1)),OFFSET(Import.PLQ,$A251-1,AR$15-1,1,1)),(1-PLE!$AA$28)*OFFSET(Import.PLQ,$A251-1,AR$15-1,1,1))))</f>
        <v>0</v>
      </c>
      <c r="AS251" s="144">
        <f ca="1">IF(AS$13="",0,CHOOSE(Detalhamento.OpçãoServiços,OFFSET(Import.PLQ,$A251-1,AS$15-1,1,1),IF($E251&lt;&gt;1,IF(ISNUMBER(INDEX(Import.PLE,Detalhamento!$E251,Detalhamento!AS$15)),IF(INDEX(Import.PLE,Detalhamento!$E251,Detalhamento!AS$15)&lt;=mediçao,OFFSET(Import.PLQ,$A251-1,AS$15-1,1,1),0),0),PLE!$AA$28*OFFSET(Import.PLQ,$A251-1,AS$15-1,1,1)),IF($E251&lt;&gt;1,IF(ISNUMBER(INDEX(Import.PLE,Detalhamento!$E251,Detalhamento!AS$15)),IF(INDEX(Import.PLE,Detalhamento!$E251,Detalhamento!AS$15)&lt;=mediçao,0,OFFSET(Import.PLQ,$A251-1,AS$15-1,1,1)),OFFSET(Import.PLQ,$A251-1,AS$15-1,1,1)),(1-PLE!$AA$28)*OFFSET(Import.PLQ,$A251-1,AS$15-1,1,1))))</f>
        <v>0</v>
      </c>
      <c r="AT251" s="144">
        <f ca="1">IF(AT$13="",0,CHOOSE(Detalhamento.OpçãoServiços,OFFSET(Import.PLQ,$A251-1,AT$15-1,1,1),IF($E251&lt;&gt;1,IF(ISNUMBER(INDEX(Import.PLE,Detalhamento!$E251,Detalhamento!AT$15)),IF(INDEX(Import.PLE,Detalhamento!$E251,Detalhamento!AT$15)&lt;=mediçao,OFFSET(Import.PLQ,$A251-1,AT$15-1,1,1),0),0),PLE!$AA$28*OFFSET(Import.PLQ,$A251-1,AT$15-1,1,1)),IF($E251&lt;&gt;1,IF(ISNUMBER(INDEX(Import.PLE,Detalhamento!$E251,Detalhamento!AT$15)),IF(INDEX(Import.PLE,Detalhamento!$E251,Detalhamento!AT$15)&lt;=mediçao,0,OFFSET(Import.PLQ,$A251-1,AT$15-1,1,1)),OFFSET(Import.PLQ,$A251-1,AT$15-1,1,1)),(1-PLE!$AA$28)*OFFSET(Import.PLQ,$A251-1,AT$15-1,1,1))))</f>
        <v>0</v>
      </c>
      <c r="AU251" s="144">
        <f ca="1">IF(AU$13="",0,CHOOSE(Detalhamento.OpçãoServiços,OFFSET(Import.PLQ,$A251-1,AU$15-1,1,1),IF($E251&lt;&gt;1,IF(ISNUMBER(INDEX(Import.PLE,Detalhamento!$E251,Detalhamento!AU$15)),IF(INDEX(Import.PLE,Detalhamento!$E251,Detalhamento!AU$15)&lt;=mediçao,OFFSET(Import.PLQ,$A251-1,AU$15-1,1,1),0),0),PLE!$AA$28*OFFSET(Import.PLQ,$A251-1,AU$15-1,1,1)),IF($E251&lt;&gt;1,IF(ISNUMBER(INDEX(Import.PLE,Detalhamento!$E251,Detalhamento!AU$15)),IF(INDEX(Import.PLE,Detalhamento!$E251,Detalhamento!AU$15)&lt;=mediçao,0,OFFSET(Import.PLQ,$A251-1,AU$15-1,1,1)),OFFSET(Import.PLQ,$A251-1,AU$15-1,1,1)),(1-PLE!$AA$28)*OFFSET(Import.PLQ,$A251-1,AU$15-1,1,1))))</f>
        <v>0</v>
      </c>
      <c r="AV251" s="144">
        <f ca="1">IF(AV$13="",0,CHOOSE(Detalhamento.OpçãoServiços,OFFSET(Import.PLQ,$A251-1,AV$15-1,1,1),IF($E251&lt;&gt;1,IF(ISNUMBER(INDEX(Import.PLE,Detalhamento!$E251,Detalhamento!AV$15)),IF(INDEX(Import.PLE,Detalhamento!$E251,Detalhamento!AV$15)&lt;=mediçao,OFFSET(Import.PLQ,$A251-1,AV$15-1,1,1),0),0),PLE!$AA$28*OFFSET(Import.PLQ,$A251-1,AV$15-1,1,1)),IF($E251&lt;&gt;1,IF(ISNUMBER(INDEX(Import.PLE,Detalhamento!$E251,Detalhamento!AV$15)),IF(INDEX(Import.PLE,Detalhamento!$E251,Detalhamento!AV$15)&lt;=mediçao,0,OFFSET(Import.PLQ,$A251-1,AV$15-1,1,1)),OFFSET(Import.PLQ,$A251-1,AV$15-1,1,1)),(1-PLE!$AA$28)*OFFSET(Import.PLQ,$A251-1,AV$15-1,1,1))))</f>
        <v>0</v>
      </c>
      <c r="AW251" s="144">
        <f ca="1">IF(AW$13="",0,CHOOSE(Detalhamento.OpçãoServiços,OFFSET(Import.PLQ,$A251-1,AW$15-1,1,1),IF($E251&lt;&gt;1,IF(ISNUMBER(INDEX(Import.PLE,Detalhamento!$E251,Detalhamento!AW$15)),IF(INDEX(Import.PLE,Detalhamento!$E251,Detalhamento!AW$15)&lt;=mediçao,OFFSET(Import.PLQ,$A251-1,AW$15-1,1,1),0),0),PLE!$AA$28*OFFSET(Import.PLQ,$A251-1,AW$15-1,1,1)),IF($E251&lt;&gt;1,IF(ISNUMBER(INDEX(Import.PLE,Detalhamento!$E251,Detalhamento!AW$15)),IF(INDEX(Import.PLE,Detalhamento!$E251,Detalhamento!AW$15)&lt;=mediçao,0,OFFSET(Import.PLQ,$A251-1,AW$15-1,1,1)),OFFSET(Import.PLQ,$A251-1,AW$15-1,1,1)),(1-PLE!$AA$28)*OFFSET(Import.PLQ,$A251-1,AW$15-1,1,1))))</f>
        <v>0</v>
      </c>
      <c r="AX251" s="144">
        <f ca="1">IF(AX$13="",0,CHOOSE(Detalhamento.OpçãoServiços,OFFSET(Import.PLQ,$A251-1,AX$15-1,1,1),IF($E251&lt;&gt;1,IF(ISNUMBER(INDEX(Import.PLE,Detalhamento!$E251,Detalhamento!AX$15)),IF(INDEX(Import.PLE,Detalhamento!$E251,Detalhamento!AX$15)&lt;=mediçao,OFFSET(Import.PLQ,$A251-1,AX$15-1,1,1),0),0),PLE!$AA$28*OFFSET(Import.PLQ,$A251-1,AX$15-1,1,1)),IF($E251&lt;&gt;1,IF(ISNUMBER(INDEX(Import.PLE,Detalhamento!$E251,Detalhamento!AX$15)),IF(INDEX(Import.PLE,Detalhamento!$E251,Detalhamento!AX$15)&lt;=mediçao,0,OFFSET(Import.PLQ,$A251-1,AX$15-1,1,1)),OFFSET(Import.PLQ,$A251-1,AX$15-1,1,1)),(1-PLE!$AA$28)*OFFSET(Import.PLQ,$A251-1,AX$15-1,1,1))))</f>
        <v>0</v>
      </c>
      <c r="AY251" s="144">
        <f ca="1">IF(AY$13="",0,CHOOSE(Detalhamento.OpçãoServiços,OFFSET(Import.PLQ,$A251-1,AY$15-1,1,1),IF($E251&lt;&gt;1,IF(ISNUMBER(INDEX(Import.PLE,Detalhamento!$E251,Detalhamento!AY$15)),IF(INDEX(Import.PLE,Detalhamento!$E251,Detalhamento!AY$15)&lt;=mediçao,OFFSET(Import.PLQ,$A251-1,AY$15-1,1,1),0),0),PLE!$AA$28*OFFSET(Import.PLQ,$A251-1,AY$15-1,1,1)),IF($E251&lt;&gt;1,IF(ISNUMBER(INDEX(Import.PLE,Detalhamento!$E251,Detalhamento!AY$15)),IF(INDEX(Import.PLE,Detalhamento!$E251,Detalhamento!AY$15)&lt;=mediçao,0,OFFSET(Import.PLQ,$A251-1,AY$15-1,1,1)),OFFSET(Import.PLQ,$A251-1,AY$15-1,1,1)),(1-PLE!$AA$28)*OFFSET(Import.PLQ,$A251-1,AY$15-1,1,1))))</f>
        <v>0</v>
      </c>
      <c r="AZ251" s="144">
        <f ca="1">IF(AZ$13="",0,CHOOSE(Detalhamento.OpçãoServiços,OFFSET(Import.PLQ,$A251-1,AZ$15-1,1,1),IF($E251&lt;&gt;1,IF(ISNUMBER(INDEX(Import.PLE,Detalhamento!$E251,Detalhamento!AZ$15)),IF(INDEX(Import.PLE,Detalhamento!$E251,Detalhamento!AZ$15)&lt;=mediçao,OFFSET(Import.PLQ,$A251-1,AZ$15-1,1,1),0),0),PLE!$AA$28*OFFSET(Import.PLQ,$A251-1,AZ$15-1,1,1)),IF($E251&lt;&gt;1,IF(ISNUMBER(INDEX(Import.PLE,Detalhamento!$E251,Detalhamento!AZ$15)),IF(INDEX(Import.PLE,Detalhamento!$E251,Detalhamento!AZ$15)&lt;=mediçao,0,OFFSET(Import.PLQ,$A251-1,AZ$15-1,1,1)),OFFSET(Import.PLQ,$A251-1,AZ$15-1,1,1)),(1-PLE!$AA$28)*OFFSET(Import.PLQ,$A251-1,AZ$15-1,1,1))))</f>
        <v>0</v>
      </c>
      <c r="BA251" s="144">
        <f ca="1">IF(BA$13="",0,CHOOSE(Detalhamento.OpçãoServiços,OFFSET(Import.PLQ,$A251-1,BA$15-1,1,1),IF($E251&lt;&gt;1,IF(ISNUMBER(INDEX(Import.PLE,Detalhamento!$E251,Detalhamento!BA$15)),IF(INDEX(Import.PLE,Detalhamento!$E251,Detalhamento!BA$15)&lt;=mediçao,OFFSET(Import.PLQ,$A251-1,BA$15-1,1,1),0),0),PLE!$AA$28*OFFSET(Import.PLQ,$A251-1,BA$15-1,1,1)),IF($E251&lt;&gt;1,IF(ISNUMBER(INDEX(Import.PLE,Detalhamento!$E251,Detalhamento!BA$15)),IF(INDEX(Import.PLE,Detalhamento!$E251,Detalhamento!BA$15)&lt;=mediçao,0,OFFSET(Import.PLQ,$A251-1,BA$15-1,1,1)),OFFSET(Import.PLQ,$A251-1,BA$15-1,1,1)),(1-PLE!$AA$28)*OFFSET(Import.PLQ,$A251-1,BA$15-1,1,1))))</f>
        <v>0</v>
      </c>
      <c r="BB251" s="144">
        <f ca="1">IF(BB$13="",0,CHOOSE(Detalhamento.OpçãoServiços,OFFSET(Import.PLQ,$A251-1,BB$15-1,1,1),IF($E251&lt;&gt;1,IF(ISNUMBER(INDEX(Import.PLE,Detalhamento!$E251,Detalhamento!BB$15)),IF(INDEX(Import.PLE,Detalhamento!$E251,Detalhamento!BB$15)&lt;=mediçao,OFFSET(Import.PLQ,$A251-1,BB$15-1,1,1),0),0),PLE!$AA$28*OFFSET(Import.PLQ,$A251-1,BB$15-1,1,1)),IF($E251&lt;&gt;1,IF(ISNUMBER(INDEX(Import.PLE,Detalhamento!$E251,Detalhamento!BB$15)),IF(INDEX(Import.PLE,Detalhamento!$E251,Detalhamento!BB$15)&lt;=mediçao,0,OFFSET(Import.PLQ,$A251-1,BB$15-1,1,1)),OFFSET(Import.PLQ,$A251-1,BB$15-1,1,1)),(1-PLE!$AA$28)*OFFSET(Import.PLQ,$A251-1,BB$15-1,1,1))))</f>
        <v>0</v>
      </c>
      <c r="BC251" s="144">
        <f ca="1">IF(BC$13="",0,CHOOSE(Detalhamento.OpçãoServiços,OFFSET(Import.PLQ,$A251-1,BC$15-1,1,1),IF($E251&lt;&gt;1,IF(ISNUMBER(INDEX(Import.PLE,Detalhamento!$E251,Detalhamento!BC$15)),IF(INDEX(Import.PLE,Detalhamento!$E251,Detalhamento!BC$15)&lt;=mediçao,OFFSET(Import.PLQ,$A251-1,BC$15-1,1,1),0),0),PLE!$AA$28*OFFSET(Import.PLQ,$A251-1,BC$15-1,1,1)),IF($E251&lt;&gt;1,IF(ISNUMBER(INDEX(Import.PLE,Detalhamento!$E251,Detalhamento!BC$15)),IF(INDEX(Import.PLE,Detalhamento!$E251,Detalhamento!BC$15)&lt;=mediçao,0,OFFSET(Import.PLQ,$A251-1,BC$15-1,1,1)),OFFSET(Import.PLQ,$A251-1,BC$15-1,1,1)),(1-PLE!$AA$28)*OFFSET(Import.PLQ,$A251-1,BC$15-1,1,1))))</f>
        <v>0</v>
      </c>
      <c r="BD251" s="144">
        <f ca="1">IF(BD$13="",0,CHOOSE(Detalhamento.OpçãoServiços,OFFSET(Import.PLQ,$A251-1,BD$15-1,1,1),IF($E251&lt;&gt;1,IF(ISNUMBER(INDEX(Import.PLE,Detalhamento!$E251,Detalhamento!BD$15)),IF(INDEX(Import.PLE,Detalhamento!$E251,Detalhamento!BD$15)&lt;=mediçao,OFFSET(Import.PLQ,$A251-1,BD$15-1,1,1),0),0),PLE!$AA$28*OFFSET(Import.PLQ,$A251-1,BD$15-1,1,1)),IF($E251&lt;&gt;1,IF(ISNUMBER(INDEX(Import.PLE,Detalhamento!$E251,Detalhamento!BD$15)),IF(INDEX(Import.PLE,Detalhamento!$E251,Detalhamento!BD$15)&lt;=mediçao,0,OFFSET(Import.PLQ,$A251-1,BD$15-1,1,1)),OFFSET(Import.PLQ,$A251-1,BD$15-1,1,1)),(1-PLE!$AA$28)*OFFSET(Import.PLQ,$A251-1,BD$15-1,1,1))))</f>
        <v>0</v>
      </c>
      <c r="BE251" s="144">
        <f ca="1">IF(BE$13="",0,CHOOSE(Detalhamento.OpçãoServiços,OFFSET(Import.PLQ,$A251-1,BE$15-1,1,1),IF($E251&lt;&gt;1,IF(ISNUMBER(INDEX(Import.PLE,Detalhamento!$E251,Detalhamento!BE$15)),IF(INDEX(Import.PLE,Detalhamento!$E251,Detalhamento!BE$15)&lt;=mediçao,OFFSET(Import.PLQ,$A251-1,BE$15-1,1,1),0),0),PLE!$AA$28*OFFSET(Import.PLQ,$A251-1,BE$15-1,1,1)),IF($E251&lt;&gt;1,IF(ISNUMBER(INDEX(Import.PLE,Detalhamento!$E251,Detalhamento!BE$15)),IF(INDEX(Import.PLE,Detalhamento!$E251,Detalhamento!BE$15)&lt;=mediçao,0,OFFSET(Import.PLQ,$A251-1,BE$15-1,1,1)),OFFSET(Import.PLQ,$A251-1,BE$15-1,1,1)),(1-PLE!$AA$28)*OFFSET(Import.PLQ,$A251-1,BE$15-1,1,1))))</f>
        <v>0</v>
      </c>
      <c r="BF251" s="144">
        <f ca="1">IF(BF$13="",0,CHOOSE(Detalhamento.OpçãoServiços,OFFSET(Import.PLQ,$A251-1,BF$15-1,1,1),IF($E251&lt;&gt;1,IF(ISNUMBER(INDEX(Import.PLE,Detalhamento!$E251,Detalhamento!BF$15)),IF(INDEX(Import.PLE,Detalhamento!$E251,Detalhamento!BF$15)&lt;=mediçao,OFFSET(Import.PLQ,$A251-1,BF$15-1,1,1),0),0),PLE!$AA$28*OFFSET(Import.PLQ,$A251-1,BF$15-1,1,1)),IF($E251&lt;&gt;1,IF(ISNUMBER(INDEX(Import.PLE,Detalhamento!$E251,Detalhamento!BF$15)),IF(INDEX(Import.PLE,Detalhamento!$E251,Detalhamento!BF$15)&lt;=mediçao,0,OFFSET(Import.PLQ,$A251-1,BF$15-1,1,1)),OFFSET(Import.PLQ,$A251-1,BF$15-1,1,1)),(1-PLE!$AA$28)*OFFSET(Import.PLQ,$A251-1,BF$15-1,1,1))))</f>
        <v>0</v>
      </c>
      <c r="BG251" s="144">
        <f ca="1">IF(BG$13="",0,CHOOSE(Detalhamento.OpçãoServiços,OFFSET(Import.PLQ,$A251-1,BG$15-1,1,1),IF($E251&lt;&gt;1,IF(ISNUMBER(INDEX(Import.PLE,Detalhamento!$E251,Detalhamento!BG$15)),IF(INDEX(Import.PLE,Detalhamento!$E251,Detalhamento!BG$15)&lt;=mediçao,OFFSET(Import.PLQ,$A251-1,BG$15-1,1,1),0),0),PLE!$AA$28*OFFSET(Import.PLQ,$A251-1,BG$15-1,1,1)),IF($E251&lt;&gt;1,IF(ISNUMBER(INDEX(Import.PLE,Detalhamento!$E251,Detalhamento!BG$15)),IF(INDEX(Import.PLE,Detalhamento!$E251,Detalhamento!BG$15)&lt;=mediçao,0,OFFSET(Import.PLQ,$A251-1,BG$15-1,1,1)),OFFSET(Import.PLQ,$A251-1,BG$15-1,1,1)),(1-PLE!$AA$28)*OFFSET(Import.PLQ,$A251-1,BG$15-1,1,1))))</f>
        <v>0</v>
      </c>
      <c r="BH251" s="144">
        <f ca="1">IF(BH$13="",0,CHOOSE(Detalhamento.OpçãoServiços,OFFSET(Import.PLQ,$A251-1,BH$15-1,1,1),IF($E251&lt;&gt;1,IF(ISNUMBER(INDEX(Import.PLE,Detalhamento!$E251,Detalhamento!BH$15)),IF(INDEX(Import.PLE,Detalhamento!$E251,Detalhamento!BH$15)&lt;=mediçao,OFFSET(Import.PLQ,$A251-1,BH$15-1,1,1),0),0),PLE!$AA$28*OFFSET(Import.PLQ,$A251-1,BH$15-1,1,1)),IF($E251&lt;&gt;1,IF(ISNUMBER(INDEX(Import.PLE,Detalhamento!$E251,Detalhamento!BH$15)),IF(INDEX(Import.PLE,Detalhamento!$E251,Detalhamento!BH$15)&lt;=mediçao,0,OFFSET(Import.PLQ,$A251-1,BH$15-1,1,1)),OFFSET(Import.PLQ,$A251-1,BH$15-1,1,1)),(1-PLE!$AA$28)*OFFSET(Import.PLQ,$A251-1,BH$15-1,1,1))))</f>
        <v>0</v>
      </c>
      <c r="BI251" s="144">
        <f ca="1">IF(BI$13="",0,CHOOSE(Detalhamento.OpçãoServiços,OFFSET(Import.PLQ,$A251-1,BI$15-1,1,1),IF($E251&lt;&gt;1,IF(ISNUMBER(INDEX(Import.PLE,Detalhamento!$E251,Detalhamento!BI$15)),IF(INDEX(Import.PLE,Detalhamento!$E251,Detalhamento!BI$15)&lt;=mediçao,OFFSET(Import.PLQ,$A251-1,BI$15-1,1,1),0),0),PLE!$AA$28*OFFSET(Import.PLQ,$A251-1,BI$15-1,1,1)),IF($E251&lt;&gt;1,IF(ISNUMBER(INDEX(Import.PLE,Detalhamento!$E251,Detalhamento!BI$15)),IF(INDEX(Import.PLE,Detalhamento!$E251,Detalhamento!BI$15)&lt;=mediçao,0,OFFSET(Import.PLQ,$A251-1,BI$15-1,1,1)),OFFSET(Import.PLQ,$A251-1,BI$15-1,1,1)),(1-PLE!$AA$28)*OFFSET(Import.PLQ,$A251-1,BI$15-1,1,1))))</f>
        <v>0</v>
      </c>
    </row>
    <row r="252" spans="1:61" ht="30" x14ac:dyDescent="0.2">
      <c r="A252" s="155">
        <v>204</v>
      </c>
      <c r="B252" s="21" t="str">
        <f t="shared" ca="1" si="33"/>
        <v>Serviço</v>
      </c>
      <c r="E252" s="153">
        <f t="shared" ca="1" si="34"/>
        <v>27</v>
      </c>
      <c r="F252" s="154">
        <f t="shared" ca="1" si="35"/>
        <v>270204</v>
      </c>
      <c r="G252" s="154" t="str">
        <f t="shared" ca="1" si="39"/>
        <v>2.9.1.20</v>
      </c>
      <c r="H252" s="182" t="str">
        <f t="shared" ca="1" si="39"/>
        <v>JOELHO 90 GRAUS COM BUCHA DE LATÃO, PVC, SOLDÁVEL, DN 25MM, X 1/2 INSTALADO EM RAMAL OU SUB-RAMAL DE ÁGUA - FORNECIMENTO E INSTALAÇÃO. AF_12/2014</v>
      </c>
      <c r="I252" s="37" t="str">
        <f t="shared" ca="1" si="36"/>
        <v>UN</v>
      </c>
      <c r="J252" s="144">
        <f t="shared" ca="1" si="37"/>
        <v>7</v>
      </c>
      <c r="K252" s="67"/>
      <c r="L252" s="144">
        <f ca="1">IF(L$13="",0,CHOOSE(Detalhamento.OpçãoServiços,OFFSET(Import.PLQ,$A252-1,L$15-1,1,1),IF($E252&lt;&gt;1,IF(ISNUMBER(INDEX(Import.PLE,Detalhamento!$E252,Detalhamento!L$15)),IF(INDEX(Import.PLE,Detalhamento!$E252,Detalhamento!L$15)&lt;=mediçao,OFFSET(Import.PLQ,$A252-1,L$15-1,1,1),0),0),PLE!$AA$28*OFFSET(Import.PLQ,$A252-1,L$15-1,1,1)),IF($E252&lt;&gt;1,IF(ISNUMBER(INDEX(Import.PLE,Detalhamento!$E252,Detalhamento!L$15)),IF(INDEX(Import.PLE,Detalhamento!$E252,Detalhamento!L$15)&lt;=mediçao,0,OFFSET(Import.PLQ,$A252-1,L$15-1,1,1)),OFFSET(Import.PLQ,$A252-1,L$15-1,1,1)),(1-PLE!$AA$28)*OFFSET(Import.PLQ,$A252-1,L$15-1,1,1))))</f>
        <v>7</v>
      </c>
      <c r="M252" s="144">
        <f ca="1">IF(M$13="",0,CHOOSE(Detalhamento.OpçãoServiços,OFFSET(Import.PLQ,$A252-1,M$15-1,1,1),IF($E252&lt;&gt;1,IF(ISNUMBER(INDEX(Import.PLE,Detalhamento!$E252,Detalhamento!M$15)),IF(INDEX(Import.PLE,Detalhamento!$E252,Detalhamento!M$15)&lt;=mediçao,OFFSET(Import.PLQ,$A252-1,M$15-1,1,1),0),0),PLE!$AA$28*OFFSET(Import.PLQ,$A252-1,M$15-1,1,1)),IF($E252&lt;&gt;1,IF(ISNUMBER(INDEX(Import.PLE,Detalhamento!$E252,Detalhamento!M$15)),IF(INDEX(Import.PLE,Detalhamento!$E252,Detalhamento!M$15)&lt;=mediçao,0,OFFSET(Import.PLQ,$A252-1,M$15-1,1,1)),OFFSET(Import.PLQ,$A252-1,M$15-1,1,1)),(1-PLE!$AA$28)*OFFSET(Import.PLQ,$A252-1,M$15-1,1,1))))</f>
        <v>0</v>
      </c>
      <c r="N252" s="144">
        <f ca="1">IF(N$13="",0,CHOOSE(Detalhamento.OpçãoServiços,OFFSET(Import.PLQ,$A252-1,N$15-1,1,1),IF($E252&lt;&gt;1,IF(ISNUMBER(INDEX(Import.PLE,Detalhamento!$E252,Detalhamento!N$15)),IF(INDEX(Import.PLE,Detalhamento!$E252,Detalhamento!N$15)&lt;=mediçao,OFFSET(Import.PLQ,$A252-1,N$15-1,1,1),0),0),PLE!$AA$28*OFFSET(Import.PLQ,$A252-1,N$15-1,1,1)),IF($E252&lt;&gt;1,IF(ISNUMBER(INDEX(Import.PLE,Detalhamento!$E252,Detalhamento!N$15)),IF(INDEX(Import.PLE,Detalhamento!$E252,Detalhamento!N$15)&lt;=mediçao,0,OFFSET(Import.PLQ,$A252-1,N$15-1,1,1)),OFFSET(Import.PLQ,$A252-1,N$15-1,1,1)),(1-PLE!$AA$28)*OFFSET(Import.PLQ,$A252-1,N$15-1,1,1))))</f>
        <v>0</v>
      </c>
      <c r="O252" s="144">
        <f ca="1">IF(O$13="",0,CHOOSE(Detalhamento.OpçãoServiços,OFFSET(Import.PLQ,$A252-1,O$15-1,1,1),IF($E252&lt;&gt;1,IF(ISNUMBER(INDEX(Import.PLE,Detalhamento!$E252,Detalhamento!O$15)),IF(INDEX(Import.PLE,Detalhamento!$E252,Detalhamento!O$15)&lt;=mediçao,OFFSET(Import.PLQ,$A252-1,O$15-1,1,1),0),0),PLE!$AA$28*OFFSET(Import.PLQ,$A252-1,O$15-1,1,1)),IF($E252&lt;&gt;1,IF(ISNUMBER(INDEX(Import.PLE,Detalhamento!$E252,Detalhamento!O$15)),IF(INDEX(Import.PLE,Detalhamento!$E252,Detalhamento!O$15)&lt;=mediçao,0,OFFSET(Import.PLQ,$A252-1,O$15-1,1,1)),OFFSET(Import.PLQ,$A252-1,O$15-1,1,1)),(1-PLE!$AA$28)*OFFSET(Import.PLQ,$A252-1,O$15-1,1,1))))</f>
        <v>0</v>
      </c>
      <c r="P252" s="144">
        <f ca="1">IF(P$13="",0,CHOOSE(Detalhamento.OpçãoServiços,OFFSET(Import.PLQ,$A252-1,P$15-1,1,1),IF($E252&lt;&gt;1,IF(ISNUMBER(INDEX(Import.PLE,Detalhamento!$E252,Detalhamento!P$15)),IF(INDEX(Import.PLE,Detalhamento!$E252,Detalhamento!P$15)&lt;=mediçao,OFFSET(Import.PLQ,$A252-1,P$15-1,1,1),0),0),PLE!$AA$28*OFFSET(Import.PLQ,$A252-1,P$15-1,1,1)),IF($E252&lt;&gt;1,IF(ISNUMBER(INDEX(Import.PLE,Detalhamento!$E252,Detalhamento!P$15)),IF(INDEX(Import.PLE,Detalhamento!$E252,Detalhamento!P$15)&lt;=mediçao,0,OFFSET(Import.PLQ,$A252-1,P$15-1,1,1)),OFFSET(Import.PLQ,$A252-1,P$15-1,1,1)),(1-PLE!$AA$28)*OFFSET(Import.PLQ,$A252-1,P$15-1,1,1))))</f>
        <v>0</v>
      </c>
      <c r="Q252" s="144">
        <f ca="1">IF(Q$13="",0,CHOOSE(Detalhamento.OpçãoServiços,OFFSET(Import.PLQ,$A252-1,Q$15-1,1,1),IF($E252&lt;&gt;1,IF(ISNUMBER(INDEX(Import.PLE,Detalhamento!$E252,Detalhamento!Q$15)),IF(INDEX(Import.PLE,Detalhamento!$E252,Detalhamento!Q$15)&lt;=mediçao,OFFSET(Import.PLQ,$A252-1,Q$15-1,1,1),0),0),PLE!$AA$28*OFFSET(Import.PLQ,$A252-1,Q$15-1,1,1)),IF($E252&lt;&gt;1,IF(ISNUMBER(INDEX(Import.PLE,Detalhamento!$E252,Detalhamento!Q$15)),IF(INDEX(Import.PLE,Detalhamento!$E252,Detalhamento!Q$15)&lt;=mediçao,0,OFFSET(Import.PLQ,$A252-1,Q$15-1,1,1)),OFFSET(Import.PLQ,$A252-1,Q$15-1,1,1)),(1-PLE!$AA$28)*OFFSET(Import.PLQ,$A252-1,Q$15-1,1,1))))</f>
        <v>0</v>
      </c>
      <c r="R252" s="144">
        <f ca="1">IF(R$13="",0,CHOOSE(Detalhamento.OpçãoServiços,OFFSET(Import.PLQ,$A252-1,R$15-1,1,1),IF($E252&lt;&gt;1,IF(ISNUMBER(INDEX(Import.PLE,Detalhamento!$E252,Detalhamento!R$15)),IF(INDEX(Import.PLE,Detalhamento!$E252,Detalhamento!R$15)&lt;=mediçao,OFFSET(Import.PLQ,$A252-1,R$15-1,1,1),0),0),PLE!$AA$28*OFFSET(Import.PLQ,$A252-1,R$15-1,1,1)),IF($E252&lt;&gt;1,IF(ISNUMBER(INDEX(Import.PLE,Detalhamento!$E252,Detalhamento!R$15)),IF(INDEX(Import.PLE,Detalhamento!$E252,Detalhamento!R$15)&lt;=mediçao,0,OFFSET(Import.PLQ,$A252-1,R$15-1,1,1)),OFFSET(Import.PLQ,$A252-1,R$15-1,1,1)),(1-PLE!$AA$28)*OFFSET(Import.PLQ,$A252-1,R$15-1,1,1))))</f>
        <v>0</v>
      </c>
      <c r="S252" s="144">
        <f ca="1">IF(S$13="",0,CHOOSE(Detalhamento.OpçãoServiços,OFFSET(Import.PLQ,$A252-1,S$15-1,1,1),IF($E252&lt;&gt;1,IF(ISNUMBER(INDEX(Import.PLE,Detalhamento!$E252,Detalhamento!S$15)),IF(INDEX(Import.PLE,Detalhamento!$E252,Detalhamento!S$15)&lt;=mediçao,OFFSET(Import.PLQ,$A252-1,S$15-1,1,1),0),0),PLE!$AA$28*OFFSET(Import.PLQ,$A252-1,S$15-1,1,1)),IF($E252&lt;&gt;1,IF(ISNUMBER(INDEX(Import.PLE,Detalhamento!$E252,Detalhamento!S$15)),IF(INDEX(Import.PLE,Detalhamento!$E252,Detalhamento!S$15)&lt;=mediçao,0,OFFSET(Import.PLQ,$A252-1,S$15-1,1,1)),OFFSET(Import.PLQ,$A252-1,S$15-1,1,1)),(1-PLE!$AA$28)*OFFSET(Import.PLQ,$A252-1,S$15-1,1,1))))</f>
        <v>0</v>
      </c>
      <c r="T252" s="144">
        <f ca="1">IF(T$13="",0,CHOOSE(Detalhamento.OpçãoServiços,OFFSET(Import.PLQ,$A252-1,T$15-1,1,1),IF($E252&lt;&gt;1,IF(ISNUMBER(INDEX(Import.PLE,Detalhamento!$E252,Detalhamento!T$15)),IF(INDEX(Import.PLE,Detalhamento!$E252,Detalhamento!T$15)&lt;=mediçao,OFFSET(Import.PLQ,$A252-1,T$15-1,1,1),0),0),PLE!$AA$28*OFFSET(Import.PLQ,$A252-1,T$15-1,1,1)),IF($E252&lt;&gt;1,IF(ISNUMBER(INDEX(Import.PLE,Detalhamento!$E252,Detalhamento!T$15)),IF(INDEX(Import.PLE,Detalhamento!$E252,Detalhamento!T$15)&lt;=mediçao,0,OFFSET(Import.PLQ,$A252-1,T$15-1,1,1)),OFFSET(Import.PLQ,$A252-1,T$15-1,1,1)),(1-PLE!$AA$28)*OFFSET(Import.PLQ,$A252-1,T$15-1,1,1))))</f>
        <v>0</v>
      </c>
      <c r="U252" s="144">
        <f ca="1">IF(U$13="",0,CHOOSE(Detalhamento.OpçãoServiços,OFFSET(Import.PLQ,$A252-1,U$15-1,1,1),IF($E252&lt;&gt;1,IF(ISNUMBER(INDEX(Import.PLE,Detalhamento!$E252,Detalhamento!U$15)),IF(INDEX(Import.PLE,Detalhamento!$E252,Detalhamento!U$15)&lt;=mediçao,OFFSET(Import.PLQ,$A252-1,U$15-1,1,1),0),0),PLE!$AA$28*OFFSET(Import.PLQ,$A252-1,U$15-1,1,1)),IF($E252&lt;&gt;1,IF(ISNUMBER(INDEX(Import.PLE,Detalhamento!$E252,Detalhamento!U$15)),IF(INDEX(Import.PLE,Detalhamento!$E252,Detalhamento!U$15)&lt;=mediçao,0,OFFSET(Import.PLQ,$A252-1,U$15-1,1,1)),OFFSET(Import.PLQ,$A252-1,U$15-1,1,1)),(1-PLE!$AA$28)*OFFSET(Import.PLQ,$A252-1,U$15-1,1,1))))</f>
        <v>0</v>
      </c>
      <c r="V252" s="144">
        <f ca="1">IF(V$13="",0,CHOOSE(Detalhamento.OpçãoServiços,OFFSET(Import.PLQ,$A252-1,V$15-1,1,1),IF($E252&lt;&gt;1,IF(ISNUMBER(INDEX(Import.PLE,Detalhamento!$E252,Detalhamento!V$15)),IF(INDEX(Import.PLE,Detalhamento!$E252,Detalhamento!V$15)&lt;=mediçao,OFFSET(Import.PLQ,$A252-1,V$15-1,1,1),0),0),PLE!$AA$28*OFFSET(Import.PLQ,$A252-1,V$15-1,1,1)),IF($E252&lt;&gt;1,IF(ISNUMBER(INDEX(Import.PLE,Detalhamento!$E252,Detalhamento!V$15)),IF(INDEX(Import.PLE,Detalhamento!$E252,Detalhamento!V$15)&lt;=mediçao,0,OFFSET(Import.PLQ,$A252-1,V$15-1,1,1)),OFFSET(Import.PLQ,$A252-1,V$15-1,1,1)),(1-PLE!$AA$28)*OFFSET(Import.PLQ,$A252-1,V$15-1,1,1))))</f>
        <v>0</v>
      </c>
      <c r="W252" s="144">
        <f ca="1">IF(W$13="",0,CHOOSE(Detalhamento.OpçãoServiços,OFFSET(Import.PLQ,$A252-1,W$15-1,1,1),IF($E252&lt;&gt;1,IF(ISNUMBER(INDEX(Import.PLE,Detalhamento!$E252,Detalhamento!W$15)),IF(INDEX(Import.PLE,Detalhamento!$E252,Detalhamento!W$15)&lt;=mediçao,OFFSET(Import.PLQ,$A252-1,W$15-1,1,1),0),0),PLE!$AA$28*OFFSET(Import.PLQ,$A252-1,W$15-1,1,1)),IF($E252&lt;&gt;1,IF(ISNUMBER(INDEX(Import.PLE,Detalhamento!$E252,Detalhamento!W$15)),IF(INDEX(Import.PLE,Detalhamento!$E252,Detalhamento!W$15)&lt;=mediçao,0,OFFSET(Import.PLQ,$A252-1,W$15-1,1,1)),OFFSET(Import.PLQ,$A252-1,W$15-1,1,1)),(1-PLE!$AA$28)*OFFSET(Import.PLQ,$A252-1,W$15-1,1,1))))</f>
        <v>0</v>
      </c>
      <c r="X252" s="144">
        <f ca="1">IF(X$13="",0,CHOOSE(Detalhamento.OpçãoServiços,OFFSET(Import.PLQ,$A252-1,X$15-1,1,1),IF($E252&lt;&gt;1,IF(ISNUMBER(INDEX(Import.PLE,Detalhamento!$E252,Detalhamento!X$15)),IF(INDEX(Import.PLE,Detalhamento!$E252,Detalhamento!X$15)&lt;=mediçao,OFFSET(Import.PLQ,$A252-1,X$15-1,1,1),0),0),PLE!$AA$28*OFFSET(Import.PLQ,$A252-1,X$15-1,1,1)),IF($E252&lt;&gt;1,IF(ISNUMBER(INDEX(Import.PLE,Detalhamento!$E252,Detalhamento!X$15)),IF(INDEX(Import.PLE,Detalhamento!$E252,Detalhamento!X$15)&lt;=mediçao,0,OFFSET(Import.PLQ,$A252-1,X$15-1,1,1)),OFFSET(Import.PLQ,$A252-1,X$15-1,1,1)),(1-PLE!$AA$28)*OFFSET(Import.PLQ,$A252-1,X$15-1,1,1))))</f>
        <v>0</v>
      </c>
      <c r="Y252" s="144">
        <f ca="1">IF(Y$13="",0,CHOOSE(Detalhamento.OpçãoServiços,OFFSET(Import.PLQ,$A252-1,Y$15-1,1,1),IF($E252&lt;&gt;1,IF(ISNUMBER(INDEX(Import.PLE,Detalhamento!$E252,Detalhamento!Y$15)),IF(INDEX(Import.PLE,Detalhamento!$E252,Detalhamento!Y$15)&lt;=mediçao,OFFSET(Import.PLQ,$A252-1,Y$15-1,1,1),0),0),PLE!$AA$28*OFFSET(Import.PLQ,$A252-1,Y$15-1,1,1)),IF($E252&lt;&gt;1,IF(ISNUMBER(INDEX(Import.PLE,Detalhamento!$E252,Detalhamento!Y$15)),IF(INDEX(Import.PLE,Detalhamento!$E252,Detalhamento!Y$15)&lt;=mediçao,0,OFFSET(Import.PLQ,$A252-1,Y$15-1,1,1)),OFFSET(Import.PLQ,$A252-1,Y$15-1,1,1)),(1-PLE!$AA$28)*OFFSET(Import.PLQ,$A252-1,Y$15-1,1,1))))</f>
        <v>0</v>
      </c>
      <c r="Z252" s="144">
        <f ca="1">IF(Z$13="",0,CHOOSE(Detalhamento.OpçãoServiços,OFFSET(Import.PLQ,$A252-1,Z$15-1,1,1),IF($E252&lt;&gt;1,IF(ISNUMBER(INDEX(Import.PLE,Detalhamento!$E252,Detalhamento!Z$15)),IF(INDEX(Import.PLE,Detalhamento!$E252,Detalhamento!Z$15)&lt;=mediçao,OFFSET(Import.PLQ,$A252-1,Z$15-1,1,1),0),0),PLE!$AA$28*OFFSET(Import.PLQ,$A252-1,Z$15-1,1,1)),IF($E252&lt;&gt;1,IF(ISNUMBER(INDEX(Import.PLE,Detalhamento!$E252,Detalhamento!Z$15)),IF(INDEX(Import.PLE,Detalhamento!$E252,Detalhamento!Z$15)&lt;=mediçao,0,OFFSET(Import.PLQ,$A252-1,Z$15-1,1,1)),OFFSET(Import.PLQ,$A252-1,Z$15-1,1,1)),(1-PLE!$AA$28)*OFFSET(Import.PLQ,$A252-1,Z$15-1,1,1))))</f>
        <v>0</v>
      </c>
      <c r="AA252" s="144">
        <f ca="1">IF(AA$13="",0,CHOOSE(Detalhamento.OpçãoServiços,OFFSET(Import.PLQ,$A252-1,AA$15-1,1,1),IF($E252&lt;&gt;1,IF(ISNUMBER(INDEX(Import.PLE,Detalhamento!$E252,Detalhamento!AA$15)),IF(INDEX(Import.PLE,Detalhamento!$E252,Detalhamento!AA$15)&lt;=mediçao,OFFSET(Import.PLQ,$A252-1,AA$15-1,1,1),0),0),PLE!$AA$28*OFFSET(Import.PLQ,$A252-1,AA$15-1,1,1)),IF($E252&lt;&gt;1,IF(ISNUMBER(INDEX(Import.PLE,Detalhamento!$E252,Detalhamento!AA$15)),IF(INDEX(Import.PLE,Detalhamento!$E252,Detalhamento!AA$15)&lt;=mediçao,0,OFFSET(Import.PLQ,$A252-1,AA$15-1,1,1)),OFFSET(Import.PLQ,$A252-1,AA$15-1,1,1)),(1-PLE!$AA$28)*OFFSET(Import.PLQ,$A252-1,AA$15-1,1,1))))</f>
        <v>0</v>
      </c>
      <c r="AB252" s="144">
        <f ca="1">IF(AB$13="",0,CHOOSE(Detalhamento.OpçãoServiços,OFFSET(Import.PLQ,$A252-1,AB$15-1,1,1),IF($E252&lt;&gt;1,IF(ISNUMBER(INDEX(Import.PLE,Detalhamento!$E252,Detalhamento!AB$15)),IF(INDEX(Import.PLE,Detalhamento!$E252,Detalhamento!AB$15)&lt;=mediçao,OFFSET(Import.PLQ,$A252-1,AB$15-1,1,1),0),0),PLE!$AA$28*OFFSET(Import.PLQ,$A252-1,AB$15-1,1,1)),IF($E252&lt;&gt;1,IF(ISNUMBER(INDEX(Import.PLE,Detalhamento!$E252,Detalhamento!AB$15)),IF(INDEX(Import.PLE,Detalhamento!$E252,Detalhamento!AB$15)&lt;=mediçao,0,OFFSET(Import.PLQ,$A252-1,AB$15-1,1,1)),OFFSET(Import.PLQ,$A252-1,AB$15-1,1,1)),(1-PLE!$AA$28)*OFFSET(Import.PLQ,$A252-1,AB$15-1,1,1))))</f>
        <v>0</v>
      </c>
      <c r="AC252" s="144">
        <f ca="1">IF(AC$13="",0,CHOOSE(Detalhamento.OpçãoServiços,OFFSET(Import.PLQ,$A252-1,AC$15-1,1,1),IF($E252&lt;&gt;1,IF(ISNUMBER(INDEX(Import.PLE,Detalhamento!$E252,Detalhamento!AC$15)),IF(INDEX(Import.PLE,Detalhamento!$E252,Detalhamento!AC$15)&lt;=mediçao,OFFSET(Import.PLQ,$A252-1,AC$15-1,1,1),0),0),PLE!$AA$28*OFFSET(Import.PLQ,$A252-1,AC$15-1,1,1)),IF($E252&lt;&gt;1,IF(ISNUMBER(INDEX(Import.PLE,Detalhamento!$E252,Detalhamento!AC$15)),IF(INDEX(Import.PLE,Detalhamento!$E252,Detalhamento!AC$15)&lt;=mediçao,0,OFFSET(Import.PLQ,$A252-1,AC$15-1,1,1)),OFFSET(Import.PLQ,$A252-1,AC$15-1,1,1)),(1-PLE!$AA$28)*OFFSET(Import.PLQ,$A252-1,AC$15-1,1,1))))</f>
        <v>0</v>
      </c>
      <c r="AD252" s="144">
        <f ca="1">IF(AD$13="",0,CHOOSE(Detalhamento.OpçãoServiços,OFFSET(Import.PLQ,$A252-1,AD$15-1,1,1),IF($E252&lt;&gt;1,IF(ISNUMBER(INDEX(Import.PLE,Detalhamento!$E252,Detalhamento!AD$15)),IF(INDEX(Import.PLE,Detalhamento!$E252,Detalhamento!AD$15)&lt;=mediçao,OFFSET(Import.PLQ,$A252-1,AD$15-1,1,1),0),0),PLE!$AA$28*OFFSET(Import.PLQ,$A252-1,AD$15-1,1,1)),IF($E252&lt;&gt;1,IF(ISNUMBER(INDEX(Import.PLE,Detalhamento!$E252,Detalhamento!AD$15)),IF(INDEX(Import.PLE,Detalhamento!$E252,Detalhamento!AD$15)&lt;=mediçao,0,OFFSET(Import.PLQ,$A252-1,AD$15-1,1,1)),OFFSET(Import.PLQ,$A252-1,AD$15-1,1,1)),(1-PLE!$AA$28)*OFFSET(Import.PLQ,$A252-1,AD$15-1,1,1))))</f>
        <v>0</v>
      </c>
      <c r="AE252" s="144">
        <f ca="1">IF(AE$13="",0,CHOOSE(Detalhamento.OpçãoServiços,OFFSET(Import.PLQ,$A252-1,AE$15-1,1,1),IF($E252&lt;&gt;1,IF(ISNUMBER(INDEX(Import.PLE,Detalhamento!$E252,Detalhamento!AE$15)),IF(INDEX(Import.PLE,Detalhamento!$E252,Detalhamento!AE$15)&lt;=mediçao,OFFSET(Import.PLQ,$A252-1,AE$15-1,1,1),0),0),PLE!$AA$28*OFFSET(Import.PLQ,$A252-1,AE$15-1,1,1)),IF($E252&lt;&gt;1,IF(ISNUMBER(INDEX(Import.PLE,Detalhamento!$E252,Detalhamento!AE$15)),IF(INDEX(Import.PLE,Detalhamento!$E252,Detalhamento!AE$15)&lt;=mediçao,0,OFFSET(Import.PLQ,$A252-1,AE$15-1,1,1)),OFFSET(Import.PLQ,$A252-1,AE$15-1,1,1)),(1-PLE!$AA$28)*OFFSET(Import.PLQ,$A252-1,AE$15-1,1,1))))</f>
        <v>0</v>
      </c>
      <c r="AF252" s="144">
        <f ca="1">IF(AF$13="",0,CHOOSE(Detalhamento.OpçãoServiços,OFFSET(Import.PLQ,$A252-1,AF$15-1,1,1),IF($E252&lt;&gt;1,IF(ISNUMBER(INDEX(Import.PLE,Detalhamento!$E252,Detalhamento!AF$15)),IF(INDEX(Import.PLE,Detalhamento!$E252,Detalhamento!AF$15)&lt;=mediçao,OFFSET(Import.PLQ,$A252-1,AF$15-1,1,1),0),0),PLE!$AA$28*OFFSET(Import.PLQ,$A252-1,AF$15-1,1,1)),IF($E252&lt;&gt;1,IF(ISNUMBER(INDEX(Import.PLE,Detalhamento!$E252,Detalhamento!AF$15)),IF(INDEX(Import.PLE,Detalhamento!$E252,Detalhamento!AF$15)&lt;=mediçao,0,OFFSET(Import.PLQ,$A252-1,AF$15-1,1,1)),OFFSET(Import.PLQ,$A252-1,AF$15-1,1,1)),(1-PLE!$AA$28)*OFFSET(Import.PLQ,$A252-1,AF$15-1,1,1))))</f>
        <v>0</v>
      </c>
      <c r="AG252" s="144">
        <f ca="1">IF(AG$13="",0,CHOOSE(Detalhamento.OpçãoServiços,OFFSET(Import.PLQ,$A252-1,AG$15-1,1,1),IF($E252&lt;&gt;1,IF(ISNUMBER(INDEX(Import.PLE,Detalhamento!$E252,Detalhamento!AG$15)),IF(INDEX(Import.PLE,Detalhamento!$E252,Detalhamento!AG$15)&lt;=mediçao,OFFSET(Import.PLQ,$A252-1,AG$15-1,1,1),0),0),PLE!$AA$28*OFFSET(Import.PLQ,$A252-1,AG$15-1,1,1)),IF($E252&lt;&gt;1,IF(ISNUMBER(INDEX(Import.PLE,Detalhamento!$E252,Detalhamento!AG$15)),IF(INDEX(Import.PLE,Detalhamento!$E252,Detalhamento!AG$15)&lt;=mediçao,0,OFFSET(Import.PLQ,$A252-1,AG$15-1,1,1)),OFFSET(Import.PLQ,$A252-1,AG$15-1,1,1)),(1-PLE!$AA$28)*OFFSET(Import.PLQ,$A252-1,AG$15-1,1,1))))</f>
        <v>0</v>
      </c>
      <c r="AH252" s="144">
        <f ca="1">IF(AH$13="",0,CHOOSE(Detalhamento.OpçãoServiços,OFFSET(Import.PLQ,$A252-1,AH$15-1,1,1),IF($E252&lt;&gt;1,IF(ISNUMBER(INDEX(Import.PLE,Detalhamento!$E252,Detalhamento!AH$15)),IF(INDEX(Import.PLE,Detalhamento!$E252,Detalhamento!AH$15)&lt;=mediçao,OFFSET(Import.PLQ,$A252-1,AH$15-1,1,1),0),0),PLE!$AA$28*OFFSET(Import.PLQ,$A252-1,AH$15-1,1,1)),IF($E252&lt;&gt;1,IF(ISNUMBER(INDEX(Import.PLE,Detalhamento!$E252,Detalhamento!AH$15)),IF(INDEX(Import.PLE,Detalhamento!$E252,Detalhamento!AH$15)&lt;=mediçao,0,OFFSET(Import.PLQ,$A252-1,AH$15-1,1,1)),OFFSET(Import.PLQ,$A252-1,AH$15-1,1,1)),(1-PLE!$AA$28)*OFFSET(Import.PLQ,$A252-1,AH$15-1,1,1))))</f>
        <v>0</v>
      </c>
      <c r="AI252" s="144">
        <f ca="1">IF(AI$13="",0,CHOOSE(Detalhamento.OpçãoServiços,OFFSET(Import.PLQ,$A252-1,AI$15-1,1,1),IF($E252&lt;&gt;1,IF(ISNUMBER(INDEX(Import.PLE,Detalhamento!$E252,Detalhamento!AI$15)),IF(INDEX(Import.PLE,Detalhamento!$E252,Detalhamento!AI$15)&lt;=mediçao,OFFSET(Import.PLQ,$A252-1,AI$15-1,1,1),0),0),PLE!$AA$28*OFFSET(Import.PLQ,$A252-1,AI$15-1,1,1)),IF($E252&lt;&gt;1,IF(ISNUMBER(INDEX(Import.PLE,Detalhamento!$E252,Detalhamento!AI$15)),IF(INDEX(Import.PLE,Detalhamento!$E252,Detalhamento!AI$15)&lt;=mediçao,0,OFFSET(Import.PLQ,$A252-1,AI$15-1,1,1)),OFFSET(Import.PLQ,$A252-1,AI$15-1,1,1)),(1-PLE!$AA$28)*OFFSET(Import.PLQ,$A252-1,AI$15-1,1,1))))</f>
        <v>0</v>
      </c>
      <c r="AJ252" s="144">
        <f ca="1">IF(AJ$13="",0,CHOOSE(Detalhamento.OpçãoServiços,OFFSET(Import.PLQ,$A252-1,AJ$15-1,1,1),IF($E252&lt;&gt;1,IF(ISNUMBER(INDEX(Import.PLE,Detalhamento!$E252,Detalhamento!AJ$15)),IF(INDEX(Import.PLE,Detalhamento!$E252,Detalhamento!AJ$15)&lt;=mediçao,OFFSET(Import.PLQ,$A252-1,AJ$15-1,1,1),0),0),PLE!$AA$28*OFFSET(Import.PLQ,$A252-1,AJ$15-1,1,1)),IF($E252&lt;&gt;1,IF(ISNUMBER(INDEX(Import.PLE,Detalhamento!$E252,Detalhamento!AJ$15)),IF(INDEX(Import.PLE,Detalhamento!$E252,Detalhamento!AJ$15)&lt;=mediçao,0,OFFSET(Import.PLQ,$A252-1,AJ$15-1,1,1)),OFFSET(Import.PLQ,$A252-1,AJ$15-1,1,1)),(1-PLE!$AA$28)*OFFSET(Import.PLQ,$A252-1,AJ$15-1,1,1))))</f>
        <v>0</v>
      </c>
      <c r="AK252" s="144">
        <f ca="1">IF(AK$13="",0,CHOOSE(Detalhamento.OpçãoServiços,OFFSET(Import.PLQ,$A252-1,AK$15-1,1,1),IF($E252&lt;&gt;1,IF(ISNUMBER(INDEX(Import.PLE,Detalhamento!$E252,Detalhamento!AK$15)),IF(INDEX(Import.PLE,Detalhamento!$E252,Detalhamento!AK$15)&lt;=mediçao,OFFSET(Import.PLQ,$A252-1,AK$15-1,1,1),0),0),PLE!$AA$28*OFFSET(Import.PLQ,$A252-1,AK$15-1,1,1)),IF($E252&lt;&gt;1,IF(ISNUMBER(INDEX(Import.PLE,Detalhamento!$E252,Detalhamento!AK$15)),IF(INDEX(Import.PLE,Detalhamento!$E252,Detalhamento!AK$15)&lt;=mediçao,0,OFFSET(Import.PLQ,$A252-1,AK$15-1,1,1)),OFFSET(Import.PLQ,$A252-1,AK$15-1,1,1)),(1-PLE!$AA$28)*OFFSET(Import.PLQ,$A252-1,AK$15-1,1,1))))</f>
        <v>0</v>
      </c>
      <c r="AL252" s="144">
        <f ca="1">IF(AL$13="",0,CHOOSE(Detalhamento.OpçãoServiços,OFFSET(Import.PLQ,$A252-1,AL$15-1,1,1),IF($E252&lt;&gt;1,IF(ISNUMBER(INDEX(Import.PLE,Detalhamento!$E252,Detalhamento!AL$15)),IF(INDEX(Import.PLE,Detalhamento!$E252,Detalhamento!AL$15)&lt;=mediçao,OFFSET(Import.PLQ,$A252-1,AL$15-1,1,1),0),0),PLE!$AA$28*OFFSET(Import.PLQ,$A252-1,AL$15-1,1,1)),IF($E252&lt;&gt;1,IF(ISNUMBER(INDEX(Import.PLE,Detalhamento!$E252,Detalhamento!AL$15)),IF(INDEX(Import.PLE,Detalhamento!$E252,Detalhamento!AL$15)&lt;=mediçao,0,OFFSET(Import.PLQ,$A252-1,AL$15-1,1,1)),OFFSET(Import.PLQ,$A252-1,AL$15-1,1,1)),(1-PLE!$AA$28)*OFFSET(Import.PLQ,$A252-1,AL$15-1,1,1))))</f>
        <v>0</v>
      </c>
      <c r="AM252" s="144">
        <f ca="1">IF(AM$13="",0,CHOOSE(Detalhamento.OpçãoServiços,OFFSET(Import.PLQ,$A252-1,AM$15-1,1,1),IF($E252&lt;&gt;1,IF(ISNUMBER(INDEX(Import.PLE,Detalhamento!$E252,Detalhamento!AM$15)),IF(INDEX(Import.PLE,Detalhamento!$E252,Detalhamento!AM$15)&lt;=mediçao,OFFSET(Import.PLQ,$A252-1,AM$15-1,1,1),0),0),PLE!$AA$28*OFFSET(Import.PLQ,$A252-1,AM$15-1,1,1)),IF($E252&lt;&gt;1,IF(ISNUMBER(INDEX(Import.PLE,Detalhamento!$E252,Detalhamento!AM$15)),IF(INDEX(Import.PLE,Detalhamento!$E252,Detalhamento!AM$15)&lt;=mediçao,0,OFFSET(Import.PLQ,$A252-1,AM$15-1,1,1)),OFFSET(Import.PLQ,$A252-1,AM$15-1,1,1)),(1-PLE!$AA$28)*OFFSET(Import.PLQ,$A252-1,AM$15-1,1,1))))</f>
        <v>0</v>
      </c>
      <c r="AN252" s="144">
        <f ca="1">IF(AN$13="",0,CHOOSE(Detalhamento.OpçãoServiços,OFFSET(Import.PLQ,$A252-1,AN$15-1,1,1),IF($E252&lt;&gt;1,IF(ISNUMBER(INDEX(Import.PLE,Detalhamento!$E252,Detalhamento!AN$15)),IF(INDEX(Import.PLE,Detalhamento!$E252,Detalhamento!AN$15)&lt;=mediçao,OFFSET(Import.PLQ,$A252-1,AN$15-1,1,1),0),0),PLE!$AA$28*OFFSET(Import.PLQ,$A252-1,AN$15-1,1,1)),IF($E252&lt;&gt;1,IF(ISNUMBER(INDEX(Import.PLE,Detalhamento!$E252,Detalhamento!AN$15)),IF(INDEX(Import.PLE,Detalhamento!$E252,Detalhamento!AN$15)&lt;=mediçao,0,OFFSET(Import.PLQ,$A252-1,AN$15-1,1,1)),OFFSET(Import.PLQ,$A252-1,AN$15-1,1,1)),(1-PLE!$AA$28)*OFFSET(Import.PLQ,$A252-1,AN$15-1,1,1))))</f>
        <v>0</v>
      </c>
      <c r="AO252" s="144">
        <f ca="1">IF(AO$13="",0,CHOOSE(Detalhamento.OpçãoServiços,OFFSET(Import.PLQ,$A252-1,AO$15-1,1,1),IF($E252&lt;&gt;1,IF(ISNUMBER(INDEX(Import.PLE,Detalhamento!$E252,Detalhamento!AO$15)),IF(INDEX(Import.PLE,Detalhamento!$E252,Detalhamento!AO$15)&lt;=mediçao,OFFSET(Import.PLQ,$A252-1,AO$15-1,1,1),0),0),PLE!$AA$28*OFFSET(Import.PLQ,$A252-1,AO$15-1,1,1)),IF($E252&lt;&gt;1,IF(ISNUMBER(INDEX(Import.PLE,Detalhamento!$E252,Detalhamento!AO$15)),IF(INDEX(Import.PLE,Detalhamento!$E252,Detalhamento!AO$15)&lt;=mediçao,0,OFFSET(Import.PLQ,$A252-1,AO$15-1,1,1)),OFFSET(Import.PLQ,$A252-1,AO$15-1,1,1)),(1-PLE!$AA$28)*OFFSET(Import.PLQ,$A252-1,AO$15-1,1,1))))</f>
        <v>0</v>
      </c>
      <c r="AP252" s="144">
        <f ca="1">IF(AP$13="",0,CHOOSE(Detalhamento.OpçãoServiços,OFFSET(Import.PLQ,$A252-1,AP$15-1,1,1),IF($E252&lt;&gt;1,IF(ISNUMBER(INDEX(Import.PLE,Detalhamento!$E252,Detalhamento!AP$15)),IF(INDEX(Import.PLE,Detalhamento!$E252,Detalhamento!AP$15)&lt;=mediçao,OFFSET(Import.PLQ,$A252-1,AP$15-1,1,1),0),0),PLE!$AA$28*OFFSET(Import.PLQ,$A252-1,AP$15-1,1,1)),IF($E252&lt;&gt;1,IF(ISNUMBER(INDEX(Import.PLE,Detalhamento!$E252,Detalhamento!AP$15)),IF(INDEX(Import.PLE,Detalhamento!$E252,Detalhamento!AP$15)&lt;=mediçao,0,OFFSET(Import.PLQ,$A252-1,AP$15-1,1,1)),OFFSET(Import.PLQ,$A252-1,AP$15-1,1,1)),(1-PLE!$AA$28)*OFFSET(Import.PLQ,$A252-1,AP$15-1,1,1))))</f>
        <v>0</v>
      </c>
      <c r="AQ252" s="144">
        <f ca="1">IF(AQ$13="",0,CHOOSE(Detalhamento.OpçãoServiços,OFFSET(Import.PLQ,$A252-1,AQ$15-1,1,1),IF($E252&lt;&gt;1,IF(ISNUMBER(INDEX(Import.PLE,Detalhamento!$E252,Detalhamento!AQ$15)),IF(INDEX(Import.PLE,Detalhamento!$E252,Detalhamento!AQ$15)&lt;=mediçao,OFFSET(Import.PLQ,$A252-1,AQ$15-1,1,1),0),0),PLE!$AA$28*OFFSET(Import.PLQ,$A252-1,AQ$15-1,1,1)),IF($E252&lt;&gt;1,IF(ISNUMBER(INDEX(Import.PLE,Detalhamento!$E252,Detalhamento!AQ$15)),IF(INDEX(Import.PLE,Detalhamento!$E252,Detalhamento!AQ$15)&lt;=mediçao,0,OFFSET(Import.PLQ,$A252-1,AQ$15-1,1,1)),OFFSET(Import.PLQ,$A252-1,AQ$15-1,1,1)),(1-PLE!$AA$28)*OFFSET(Import.PLQ,$A252-1,AQ$15-1,1,1))))</f>
        <v>0</v>
      </c>
      <c r="AR252" s="144">
        <f ca="1">IF(AR$13="",0,CHOOSE(Detalhamento.OpçãoServiços,OFFSET(Import.PLQ,$A252-1,AR$15-1,1,1),IF($E252&lt;&gt;1,IF(ISNUMBER(INDEX(Import.PLE,Detalhamento!$E252,Detalhamento!AR$15)),IF(INDEX(Import.PLE,Detalhamento!$E252,Detalhamento!AR$15)&lt;=mediçao,OFFSET(Import.PLQ,$A252-1,AR$15-1,1,1),0),0),PLE!$AA$28*OFFSET(Import.PLQ,$A252-1,AR$15-1,1,1)),IF($E252&lt;&gt;1,IF(ISNUMBER(INDEX(Import.PLE,Detalhamento!$E252,Detalhamento!AR$15)),IF(INDEX(Import.PLE,Detalhamento!$E252,Detalhamento!AR$15)&lt;=mediçao,0,OFFSET(Import.PLQ,$A252-1,AR$15-1,1,1)),OFFSET(Import.PLQ,$A252-1,AR$15-1,1,1)),(1-PLE!$AA$28)*OFFSET(Import.PLQ,$A252-1,AR$15-1,1,1))))</f>
        <v>0</v>
      </c>
      <c r="AS252" s="144">
        <f ca="1">IF(AS$13="",0,CHOOSE(Detalhamento.OpçãoServiços,OFFSET(Import.PLQ,$A252-1,AS$15-1,1,1),IF($E252&lt;&gt;1,IF(ISNUMBER(INDEX(Import.PLE,Detalhamento!$E252,Detalhamento!AS$15)),IF(INDEX(Import.PLE,Detalhamento!$E252,Detalhamento!AS$15)&lt;=mediçao,OFFSET(Import.PLQ,$A252-1,AS$15-1,1,1),0),0),PLE!$AA$28*OFFSET(Import.PLQ,$A252-1,AS$15-1,1,1)),IF($E252&lt;&gt;1,IF(ISNUMBER(INDEX(Import.PLE,Detalhamento!$E252,Detalhamento!AS$15)),IF(INDEX(Import.PLE,Detalhamento!$E252,Detalhamento!AS$15)&lt;=mediçao,0,OFFSET(Import.PLQ,$A252-1,AS$15-1,1,1)),OFFSET(Import.PLQ,$A252-1,AS$15-1,1,1)),(1-PLE!$AA$28)*OFFSET(Import.PLQ,$A252-1,AS$15-1,1,1))))</f>
        <v>0</v>
      </c>
      <c r="AT252" s="144">
        <f ca="1">IF(AT$13="",0,CHOOSE(Detalhamento.OpçãoServiços,OFFSET(Import.PLQ,$A252-1,AT$15-1,1,1),IF($E252&lt;&gt;1,IF(ISNUMBER(INDEX(Import.PLE,Detalhamento!$E252,Detalhamento!AT$15)),IF(INDEX(Import.PLE,Detalhamento!$E252,Detalhamento!AT$15)&lt;=mediçao,OFFSET(Import.PLQ,$A252-1,AT$15-1,1,1),0),0),PLE!$AA$28*OFFSET(Import.PLQ,$A252-1,AT$15-1,1,1)),IF($E252&lt;&gt;1,IF(ISNUMBER(INDEX(Import.PLE,Detalhamento!$E252,Detalhamento!AT$15)),IF(INDEX(Import.PLE,Detalhamento!$E252,Detalhamento!AT$15)&lt;=mediçao,0,OFFSET(Import.PLQ,$A252-1,AT$15-1,1,1)),OFFSET(Import.PLQ,$A252-1,AT$15-1,1,1)),(1-PLE!$AA$28)*OFFSET(Import.PLQ,$A252-1,AT$15-1,1,1))))</f>
        <v>0</v>
      </c>
      <c r="AU252" s="144">
        <f ca="1">IF(AU$13="",0,CHOOSE(Detalhamento.OpçãoServiços,OFFSET(Import.PLQ,$A252-1,AU$15-1,1,1),IF($E252&lt;&gt;1,IF(ISNUMBER(INDEX(Import.PLE,Detalhamento!$E252,Detalhamento!AU$15)),IF(INDEX(Import.PLE,Detalhamento!$E252,Detalhamento!AU$15)&lt;=mediçao,OFFSET(Import.PLQ,$A252-1,AU$15-1,1,1),0),0),PLE!$AA$28*OFFSET(Import.PLQ,$A252-1,AU$15-1,1,1)),IF($E252&lt;&gt;1,IF(ISNUMBER(INDEX(Import.PLE,Detalhamento!$E252,Detalhamento!AU$15)),IF(INDEX(Import.PLE,Detalhamento!$E252,Detalhamento!AU$15)&lt;=mediçao,0,OFFSET(Import.PLQ,$A252-1,AU$15-1,1,1)),OFFSET(Import.PLQ,$A252-1,AU$15-1,1,1)),(1-PLE!$AA$28)*OFFSET(Import.PLQ,$A252-1,AU$15-1,1,1))))</f>
        <v>0</v>
      </c>
      <c r="AV252" s="144">
        <f ca="1">IF(AV$13="",0,CHOOSE(Detalhamento.OpçãoServiços,OFFSET(Import.PLQ,$A252-1,AV$15-1,1,1),IF($E252&lt;&gt;1,IF(ISNUMBER(INDEX(Import.PLE,Detalhamento!$E252,Detalhamento!AV$15)),IF(INDEX(Import.PLE,Detalhamento!$E252,Detalhamento!AV$15)&lt;=mediçao,OFFSET(Import.PLQ,$A252-1,AV$15-1,1,1),0),0),PLE!$AA$28*OFFSET(Import.PLQ,$A252-1,AV$15-1,1,1)),IF($E252&lt;&gt;1,IF(ISNUMBER(INDEX(Import.PLE,Detalhamento!$E252,Detalhamento!AV$15)),IF(INDEX(Import.PLE,Detalhamento!$E252,Detalhamento!AV$15)&lt;=mediçao,0,OFFSET(Import.PLQ,$A252-1,AV$15-1,1,1)),OFFSET(Import.PLQ,$A252-1,AV$15-1,1,1)),(1-PLE!$AA$28)*OFFSET(Import.PLQ,$A252-1,AV$15-1,1,1))))</f>
        <v>0</v>
      </c>
      <c r="AW252" s="144">
        <f ca="1">IF(AW$13="",0,CHOOSE(Detalhamento.OpçãoServiços,OFFSET(Import.PLQ,$A252-1,AW$15-1,1,1),IF($E252&lt;&gt;1,IF(ISNUMBER(INDEX(Import.PLE,Detalhamento!$E252,Detalhamento!AW$15)),IF(INDEX(Import.PLE,Detalhamento!$E252,Detalhamento!AW$15)&lt;=mediçao,OFFSET(Import.PLQ,$A252-1,AW$15-1,1,1),0),0),PLE!$AA$28*OFFSET(Import.PLQ,$A252-1,AW$15-1,1,1)),IF($E252&lt;&gt;1,IF(ISNUMBER(INDEX(Import.PLE,Detalhamento!$E252,Detalhamento!AW$15)),IF(INDEX(Import.PLE,Detalhamento!$E252,Detalhamento!AW$15)&lt;=mediçao,0,OFFSET(Import.PLQ,$A252-1,AW$15-1,1,1)),OFFSET(Import.PLQ,$A252-1,AW$15-1,1,1)),(1-PLE!$AA$28)*OFFSET(Import.PLQ,$A252-1,AW$15-1,1,1))))</f>
        <v>0</v>
      </c>
      <c r="AX252" s="144">
        <f ca="1">IF(AX$13="",0,CHOOSE(Detalhamento.OpçãoServiços,OFFSET(Import.PLQ,$A252-1,AX$15-1,1,1),IF($E252&lt;&gt;1,IF(ISNUMBER(INDEX(Import.PLE,Detalhamento!$E252,Detalhamento!AX$15)),IF(INDEX(Import.PLE,Detalhamento!$E252,Detalhamento!AX$15)&lt;=mediçao,OFFSET(Import.PLQ,$A252-1,AX$15-1,1,1),0),0),PLE!$AA$28*OFFSET(Import.PLQ,$A252-1,AX$15-1,1,1)),IF($E252&lt;&gt;1,IF(ISNUMBER(INDEX(Import.PLE,Detalhamento!$E252,Detalhamento!AX$15)),IF(INDEX(Import.PLE,Detalhamento!$E252,Detalhamento!AX$15)&lt;=mediçao,0,OFFSET(Import.PLQ,$A252-1,AX$15-1,1,1)),OFFSET(Import.PLQ,$A252-1,AX$15-1,1,1)),(1-PLE!$AA$28)*OFFSET(Import.PLQ,$A252-1,AX$15-1,1,1))))</f>
        <v>0</v>
      </c>
      <c r="AY252" s="144">
        <f ca="1">IF(AY$13="",0,CHOOSE(Detalhamento.OpçãoServiços,OFFSET(Import.PLQ,$A252-1,AY$15-1,1,1),IF($E252&lt;&gt;1,IF(ISNUMBER(INDEX(Import.PLE,Detalhamento!$E252,Detalhamento!AY$15)),IF(INDEX(Import.PLE,Detalhamento!$E252,Detalhamento!AY$15)&lt;=mediçao,OFFSET(Import.PLQ,$A252-1,AY$15-1,1,1),0),0),PLE!$AA$28*OFFSET(Import.PLQ,$A252-1,AY$15-1,1,1)),IF($E252&lt;&gt;1,IF(ISNUMBER(INDEX(Import.PLE,Detalhamento!$E252,Detalhamento!AY$15)),IF(INDEX(Import.PLE,Detalhamento!$E252,Detalhamento!AY$15)&lt;=mediçao,0,OFFSET(Import.PLQ,$A252-1,AY$15-1,1,1)),OFFSET(Import.PLQ,$A252-1,AY$15-1,1,1)),(1-PLE!$AA$28)*OFFSET(Import.PLQ,$A252-1,AY$15-1,1,1))))</f>
        <v>0</v>
      </c>
      <c r="AZ252" s="144">
        <f ca="1">IF(AZ$13="",0,CHOOSE(Detalhamento.OpçãoServiços,OFFSET(Import.PLQ,$A252-1,AZ$15-1,1,1),IF($E252&lt;&gt;1,IF(ISNUMBER(INDEX(Import.PLE,Detalhamento!$E252,Detalhamento!AZ$15)),IF(INDEX(Import.PLE,Detalhamento!$E252,Detalhamento!AZ$15)&lt;=mediçao,OFFSET(Import.PLQ,$A252-1,AZ$15-1,1,1),0),0),PLE!$AA$28*OFFSET(Import.PLQ,$A252-1,AZ$15-1,1,1)),IF($E252&lt;&gt;1,IF(ISNUMBER(INDEX(Import.PLE,Detalhamento!$E252,Detalhamento!AZ$15)),IF(INDEX(Import.PLE,Detalhamento!$E252,Detalhamento!AZ$15)&lt;=mediçao,0,OFFSET(Import.PLQ,$A252-1,AZ$15-1,1,1)),OFFSET(Import.PLQ,$A252-1,AZ$15-1,1,1)),(1-PLE!$AA$28)*OFFSET(Import.PLQ,$A252-1,AZ$15-1,1,1))))</f>
        <v>0</v>
      </c>
      <c r="BA252" s="144">
        <f ca="1">IF(BA$13="",0,CHOOSE(Detalhamento.OpçãoServiços,OFFSET(Import.PLQ,$A252-1,BA$15-1,1,1),IF($E252&lt;&gt;1,IF(ISNUMBER(INDEX(Import.PLE,Detalhamento!$E252,Detalhamento!BA$15)),IF(INDEX(Import.PLE,Detalhamento!$E252,Detalhamento!BA$15)&lt;=mediçao,OFFSET(Import.PLQ,$A252-1,BA$15-1,1,1),0),0),PLE!$AA$28*OFFSET(Import.PLQ,$A252-1,BA$15-1,1,1)),IF($E252&lt;&gt;1,IF(ISNUMBER(INDEX(Import.PLE,Detalhamento!$E252,Detalhamento!BA$15)),IF(INDEX(Import.PLE,Detalhamento!$E252,Detalhamento!BA$15)&lt;=mediçao,0,OFFSET(Import.PLQ,$A252-1,BA$15-1,1,1)),OFFSET(Import.PLQ,$A252-1,BA$15-1,1,1)),(1-PLE!$AA$28)*OFFSET(Import.PLQ,$A252-1,BA$15-1,1,1))))</f>
        <v>0</v>
      </c>
      <c r="BB252" s="144">
        <f ca="1">IF(BB$13="",0,CHOOSE(Detalhamento.OpçãoServiços,OFFSET(Import.PLQ,$A252-1,BB$15-1,1,1),IF($E252&lt;&gt;1,IF(ISNUMBER(INDEX(Import.PLE,Detalhamento!$E252,Detalhamento!BB$15)),IF(INDEX(Import.PLE,Detalhamento!$E252,Detalhamento!BB$15)&lt;=mediçao,OFFSET(Import.PLQ,$A252-1,BB$15-1,1,1),0),0),PLE!$AA$28*OFFSET(Import.PLQ,$A252-1,BB$15-1,1,1)),IF($E252&lt;&gt;1,IF(ISNUMBER(INDEX(Import.PLE,Detalhamento!$E252,Detalhamento!BB$15)),IF(INDEX(Import.PLE,Detalhamento!$E252,Detalhamento!BB$15)&lt;=mediçao,0,OFFSET(Import.PLQ,$A252-1,BB$15-1,1,1)),OFFSET(Import.PLQ,$A252-1,BB$15-1,1,1)),(1-PLE!$AA$28)*OFFSET(Import.PLQ,$A252-1,BB$15-1,1,1))))</f>
        <v>0</v>
      </c>
      <c r="BC252" s="144">
        <f ca="1">IF(BC$13="",0,CHOOSE(Detalhamento.OpçãoServiços,OFFSET(Import.PLQ,$A252-1,BC$15-1,1,1),IF($E252&lt;&gt;1,IF(ISNUMBER(INDEX(Import.PLE,Detalhamento!$E252,Detalhamento!BC$15)),IF(INDEX(Import.PLE,Detalhamento!$E252,Detalhamento!BC$15)&lt;=mediçao,OFFSET(Import.PLQ,$A252-1,BC$15-1,1,1),0),0),PLE!$AA$28*OFFSET(Import.PLQ,$A252-1,BC$15-1,1,1)),IF($E252&lt;&gt;1,IF(ISNUMBER(INDEX(Import.PLE,Detalhamento!$E252,Detalhamento!BC$15)),IF(INDEX(Import.PLE,Detalhamento!$E252,Detalhamento!BC$15)&lt;=mediçao,0,OFFSET(Import.PLQ,$A252-1,BC$15-1,1,1)),OFFSET(Import.PLQ,$A252-1,BC$15-1,1,1)),(1-PLE!$AA$28)*OFFSET(Import.PLQ,$A252-1,BC$15-1,1,1))))</f>
        <v>0</v>
      </c>
      <c r="BD252" s="144">
        <f ca="1">IF(BD$13="",0,CHOOSE(Detalhamento.OpçãoServiços,OFFSET(Import.PLQ,$A252-1,BD$15-1,1,1),IF($E252&lt;&gt;1,IF(ISNUMBER(INDEX(Import.PLE,Detalhamento!$E252,Detalhamento!BD$15)),IF(INDEX(Import.PLE,Detalhamento!$E252,Detalhamento!BD$15)&lt;=mediçao,OFFSET(Import.PLQ,$A252-1,BD$15-1,1,1),0),0),PLE!$AA$28*OFFSET(Import.PLQ,$A252-1,BD$15-1,1,1)),IF($E252&lt;&gt;1,IF(ISNUMBER(INDEX(Import.PLE,Detalhamento!$E252,Detalhamento!BD$15)),IF(INDEX(Import.PLE,Detalhamento!$E252,Detalhamento!BD$15)&lt;=mediçao,0,OFFSET(Import.PLQ,$A252-1,BD$15-1,1,1)),OFFSET(Import.PLQ,$A252-1,BD$15-1,1,1)),(1-PLE!$AA$28)*OFFSET(Import.PLQ,$A252-1,BD$15-1,1,1))))</f>
        <v>0</v>
      </c>
      <c r="BE252" s="144">
        <f ca="1">IF(BE$13="",0,CHOOSE(Detalhamento.OpçãoServiços,OFFSET(Import.PLQ,$A252-1,BE$15-1,1,1),IF($E252&lt;&gt;1,IF(ISNUMBER(INDEX(Import.PLE,Detalhamento!$E252,Detalhamento!BE$15)),IF(INDEX(Import.PLE,Detalhamento!$E252,Detalhamento!BE$15)&lt;=mediçao,OFFSET(Import.PLQ,$A252-1,BE$15-1,1,1),0),0),PLE!$AA$28*OFFSET(Import.PLQ,$A252-1,BE$15-1,1,1)),IF($E252&lt;&gt;1,IF(ISNUMBER(INDEX(Import.PLE,Detalhamento!$E252,Detalhamento!BE$15)),IF(INDEX(Import.PLE,Detalhamento!$E252,Detalhamento!BE$15)&lt;=mediçao,0,OFFSET(Import.PLQ,$A252-1,BE$15-1,1,1)),OFFSET(Import.PLQ,$A252-1,BE$15-1,1,1)),(1-PLE!$AA$28)*OFFSET(Import.PLQ,$A252-1,BE$15-1,1,1))))</f>
        <v>0</v>
      </c>
      <c r="BF252" s="144">
        <f ca="1">IF(BF$13="",0,CHOOSE(Detalhamento.OpçãoServiços,OFFSET(Import.PLQ,$A252-1,BF$15-1,1,1),IF($E252&lt;&gt;1,IF(ISNUMBER(INDEX(Import.PLE,Detalhamento!$E252,Detalhamento!BF$15)),IF(INDEX(Import.PLE,Detalhamento!$E252,Detalhamento!BF$15)&lt;=mediçao,OFFSET(Import.PLQ,$A252-1,BF$15-1,1,1),0),0),PLE!$AA$28*OFFSET(Import.PLQ,$A252-1,BF$15-1,1,1)),IF($E252&lt;&gt;1,IF(ISNUMBER(INDEX(Import.PLE,Detalhamento!$E252,Detalhamento!BF$15)),IF(INDEX(Import.PLE,Detalhamento!$E252,Detalhamento!BF$15)&lt;=mediçao,0,OFFSET(Import.PLQ,$A252-1,BF$15-1,1,1)),OFFSET(Import.PLQ,$A252-1,BF$15-1,1,1)),(1-PLE!$AA$28)*OFFSET(Import.PLQ,$A252-1,BF$15-1,1,1))))</f>
        <v>0</v>
      </c>
      <c r="BG252" s="144">
        <f ca="1">IF(BG$13="",0,CHOOSE(Detalhamento.OpçãoServiços,OFFSET(Import.PLQ,$A252-1,BG$15-1,1,1),IF($E252&lt;&gt;1,IF(ISNUMBER(INDEX(Import.PLE,Detalhamento!$E252,Detalhamento!BG$15)),IF(INDEX(Import.PLE,Detalhamento!$E252,Detalhamento!BG$15)&lt;=mediçao,OFFSET(Import.PLQ,$A252-1,BG$15-1,1,1),0),0),PLE!$AA$28*OFFSET(Import.PLQ,$A252-1,BG$15-1,1,1)),IF($E252&lt;&gt;1,IF(ISNUMBER(INDEX(Import.PLE,Detalhamento!$E252,Detalhamento!BG$15)),IF(INDEX(Import.PLE,Detalhamento!$E252,Detalhamento!BG$15)&lt;=mediçao,0,OFFSET(Import.PLQ,$A252-1,BG$15-1,1,1)),OFFSET(Import.PLQ,$A252-1,BG$15-1,1,1)),(1-PLE!$AA$28)*OFFSET(Import.PLQ,$A252-1,BG$15-1,1,1))))</f>
        <v>0</v>
      </c>
      <c r="BH252" s="144">
        <f ca="1">IF(BH$13="",0,CHOOSE(Detalhamento.OpçãoServiços,OFFSET(Import.PLQ,$A252-1,BH$15-1,1,1),IF($E252&lt;&gt;1,IF(ISNUMBER(INDEX(Import.PLE,Detalhamento!$E252,Detalhamento!BH$15)),IF(INDEX(Import.PLE,Detalhamento!$E252,Detalhamento!BH$15)&lt;=mediçao,OFFSET(Import.PLQ,$A252-1,BH$15-1,1,1),0),0),PLE!$AA$28*OFFSET(Import.PLQ,$A252-1,BH$15-1,1,1)),IF($E252&lt;&gt;1,IF(ISNUMBER(INDEX(Import.PLE,Detalhamento!$E252,Detalhamento!BH$15)),IF(INDEX(Import.PLE,Detalhamento!$E252,Detalhamento!BH$15)&lt;=mediçao,0,OFFSET(Import.PLQ,$A252-1,BH$15-1,1,1)),OFFSET(Import.PLQ,$A252-1,BH$15-1,1,1)),(1-PLE!$AA$28)*OFFSET(Import.PLQ,$A252-1,BH$15-1,1,1))))</f>
        <v>0</v>
      </c>
      <c r="BI252" s="144">
        <f ca="1">IF(BI$13="",0,CHOOSE(Detalhamento.OpçãoServiços,OFFSET(Import.PLQ,$A252-1,BI$15-1,1,1),IF($E252&lt;&gt;1,IF(ISNUMBER(INDEX(Import.PLE,Detalhamento!$E252,Detalhamento!BI$15)),IF(INDEX(Import.PLE,Detalhamento!$E252,Detalhamento!BI$15)&lt;=mediçao,OFFSET(Import.PLQ,$A252-1,BI$15-1,1,1),0),0),PLE!$AA$28*OFFSET(Import.PLQ,$A252-1,BI$15-1,1,1)),IF($E252&lt;&gt;1,IF(ISNUMBER(INDEX(Import.PLE,Detalhamento!$E252,Detalhamento!BI$15)),IF(INDEX(Import.PLE,Detalhamento!$E252,Detalhamento!BI$15)&lt;=mediçao,0,OFFSET(Import.PLQ,$A252-1,BI$15-1,1,1)),OFFSET(Import.PLQ,$A252-1,BI$15-1,1,1)),(1-PLE!$AA$28)*OFFSET(Import.PLQ,$A252-1,BI$15-1,1,1))))</f>
        <v>0</v>
      </c>
    </row>
    <row r="253" spans="1:61" ht="30" x14ac:dyDescent="0.2">
      <c r="A253" s="155">
        <v>205</v>
      </c>
      <c r="B253" s="21" t="str">
        <f t="shared" ca="1" si="33"/>
        <v>Serviço</v>
      </c>
      <c r="E253" s="153">
        <f t="shared" ca="1" si="34"/>
        <v>27</v>
      </c>
      <c r="F253" s="154">
        <f t="shared" ca="1" si="35"/>
        <v>270205</v>
      </c>
      <c r="G253" s="154" t="str">
        <f t="shared" ca="1" si="39"/>
        <v>2.9.1.21</v>
      </c>
      <c r="H253" s="182" t="str">
        <f t="shared" ca="1" si="39"/>
        <v>TÊ DE REDUÇÃO, PVC, SOLDÁVEL, DN 50MM X 40MM, INSTALADO EM PRUMADA DE ÁGUA - FORNECIMENTO E INSTALAÇÃO. AF_12/2014</v>
      </c>
      <c r="I253" s="37" t="str">
        <f t="shared" ca="1" si="36"/>
        <v>UN</v>
      </c>
      <c r="J253" s="144">
        <f t="shared" ca="1" si="37"/>
        <v>2</v>
      </c>
      <c r="K253" s="67"/>
      <c r="L253" s="144">
        <f ca="1">IF(L$13="",0,CHOOSE(Detalhamento.OpçãoServiços,OFFSET(Import.PLQ,$A253-1,L$15-1,1,1),IF($E253&lt;&gt;1,IF(ISNUMBER(INDEX(Import.PLE,Detalhamento!$E253,Detalhamento!L$15)),IF(INDEX(Import.PLE,Detalhamento!$E253,Detalhamento!L$15)&lt;=mediçao,OFFSET(Import.PLQ,$A253-1,L$15-1,1,1),0),0),PLE!$AA$28*OFFSET(Import.PLQ,$A253-1,L$15-1,1,1)),IF($E253&lt;&gt;1,IF(ISNUMBER(INDEX(Import.PLE,Detalhamento!$E253,Detalhamento!L$15)),IF(INDEX(Import.PLE,Detalhamento!$E253,Detalhamento!L$15)&lt;=mediçao,0,OFFSET(Import.PLQ,$A253-1,L$15-1,1,1)),OFFSET(Import.PLQ,$A253-1,L$15-1,1,1)),(1-PLE!$AA$28)*OFFSET(Import.PLQ,$A253-1,L$15-1,1,1))))</f>
        <v>2</v>
      </c>
      <c r="M253" s="144">
        <f ca="1">IF(M$13="",0,CHOOSE(Detalhamento.OpçãoServiços,OFFSET(Import.PLQ,$A253-1,M$15-1,1,1),IF($E253&lt;&gt;1,IF(ISNUMBER(INDEX(Import.PLE,Detalhamento!$E253,Detalhamento!M$15)),IF(INDEX(Import.PLE,Detalhamento!$E253,Detalhamento!M$15)&lt;=mediçao,OFFSET(Import.PLQ,$A253-1,M$15-1,1,1),0),0),PLE!$AA$28*OFFSET(Import.PLQ,$A253-1,M$15-1,1,1)),IF($E253&lt;&gt;1,IF(ISNUMBER(INDEX(Import.PLE,Detalhamento!$E253,Detalhamento!M$15)),IF(INDEX(Import.PLE,Detalhamento!$E253,Detalhamento!M$15)&lt;=mediçao,0,OFFSET(Import.PLQ,$A253-1,M$15-1,1,1)),OFFSET(Import.PLQ,$A253-1,M$15-1,1,1)),(1-PLE!$AA$28)*OFFSET(Import.PLQ,$A253-1,M$15-1,1,1))))</f>
        <v>0</v>
      </c>
      <c r="N253" s="144">
        <f ca="1">IF(N$13="",0,CHOOSE(Detalhamento.OpçãoServiços,OFFSET(Import.PLQ,$A253-1,N$15-1,1,1),IF($E253&lt;&gt;1,IF(ISNUMBER(INDEX(Import.PLE,Detalhamento!$E253,Detalhamento!N$15)),IF(INDEX(Import.PLE,Detalhamento!$E253,Detalhamento!N$15)&lt;=mediçao,OFFSET(Import.PLQ,$A253-1,N$15-1,1,1),0),0),PLE!$AA$28*OFFSET(Import.PLQ,$A253-1,N$15-1,1,1)),IF($E253&lt;&gt;1,IF(ISNUMBER(INDEX(Import.PLE,Detalhamento!$E253,Detalhamento!N$15)),IF(INDEX(Import.PLE,Detalhamento!$E253,Detalhamento!N$15)&lt;=mediçao,0,OFFSET(Import.PLQ,$A253-1,N$15-1,1,1)),OFFSET(Import.PLQ,$A253-1,N$15-1,1,1)),(1-PLE!$AA$28)*OFFSET(Import.PLQ,$A253-1,N$15-1,1,1))))</f>
        <v>0</v>
      </c>
      <c r="O253" s="144">
        <f ca="1">IF(O$13="",0,CHOOSE(Detalhamento.OpçãoServiços,OFFSET(Import.PLQ,$A253-1,O$15-1,1,1),IF($E253&lt;&gt;1,IF(ISNUMBER(INDEX(Import.PLE,Detalhamento!$E253,Detalhamento!O$15)),IF(INDEX(Import.PLE,Detalhamento!$E253,Detalhamento!O$15)&lt;=mediçao,OFFSET(Import.PLQ,$A253-1,O$15-1,1,1),0),0),PLE!$AA$28*OFFSET(Import.PLQ,$A253-1,O$15-1,1,1)),IF($E253&lt;&gt;1,IF(ISNUMBER(INDEX(Import.PLE,Detalhamento!$E253,Detalhamento!O$15)),IF(INDEX(Import.PLE,Detalhamento!$E253,Detalhamento!O$15)&lt;=mediçao,0,OFFSET(Import.PLQ,$A253-1,O$15-1,1,1)),OFFSET(Import.PLQ,$A253-1,O$15-1,1,1)),(1-PLE!$AA$28)*OFFSET(Import.PLQ,$A253-1,O$15-1,1,1))))</f>
        <v>0</v>
      </c>
      <c r="P253" s="144">
        <f ca="1">IF(P$13="",0,CHOOSE(Detalhamento.OpçãoServiços,OFFSET(Import.PLQ,$A253-1,P$15-1,1,1),IF($E253&lt;&gt;1,IF(ISNUMBER(INDEX(Import.PLE,Detalhamento!$E253,Detalhamento!P$15)),IF(INDEX(Import.PLE,Detalhamento!$E253,Detalhamento!P$15)&lt;=mediçao,OFFSET(Import.PLQ,$A253-1,P$15-1,1,1),0),0),PLE!$AA$28*OFFSET(Import.PLQ,$A253-1,P$15-1,1,1)),IF($E253&lt;&gt;1,IF(ISNUMBER(INDEX(Import.PLE,Detalhamento!$E253,Detalhamento!P$15)),IF(INDEX(Import.PLE,Detalhamento!$E253,Detalhamento!P$15)&lt;=mediçao,0,OFFSET(Import.PLQ,$A253-1,P$15-1,1,1)),OFFSET(Import.PLQ,$A253-1,P$15-1,1,1)),(1-PLE!$AA$28)*OFFSET(Import.PLQ,$A253-1,P$15-1,1,1))))</f>
        <v>0</v>
      </c>
      <c r="Q253" s="144">
        <f ca="1">IF(Q$13="",0,CHOOSE(Detalhamento.OpçãoServiços,OFFSET(Import.PLQ,$A253-1,Q$15-1,1,1),IF($E253&lt;&gt;1,IF(ISNUMBER(INDEX(Import.PLE,Detalhamento!$E253,Detalhamento!Q$15)),IF(INDEX(Import.PLE,Detalhamento!$E253,Detalhamento!Q$15)&lt;=mediçao,OFFSET(Import.PLQ,$A253-1,Q$15-1,1,1),0),0),PLE!$AA$28*OFFSET(Import.PLQ,$A253-1,Q$15-1,1,1)),IF($E253&lt;&gt;1,IF(ISNUMBER(INDEX(Import.PLE,Detalhamento!$E253,Detalhamento!Q$15)),IF(INDEX(Import.PLE,Detalhamento!$E253,Detalhamento!Q$15)&lt;=mediçao,0,OFFSET(Import.PLQ,$A253-1,Q$15-1,1,1)),OFFSET(Import.PLQ,$A253-1,Q$15-1,1,1)),(1-PLE!$AA$28)*OFFSET(Import.PLQ,$A253-1,Q$15-1,1,1))))</f>
        <v>0</v>
      </c>
      <c r="R253" s="144">
        <f ca="1">IF(R$13="",0,CHOOSE(Detalhamento.OpçãoServiços,OFFSET(Import.PLQ,$A253-1,R$15-1,1,1),IF($E253&lt;&gt;1,IF(ISNUMBER(INDEX(Import.PLE,Detalhamento!$E253,Detalhamento!R$15)),IF(INDEX(Import.PLE,Detalhamento!$E253,Detalhamento!R$15)&lt;=mediçao,OFFSET(Import.PLQ,$A253-1,R$15-1,1,1),0),0),PLE!$AA$28*OFFSET(Import.PLQ,$A253-1,R$15-1,1,1)),IF($E253&lt;&gt;1,IF(ISNUMBER(INDEX(Import.PLE,Detalhamento!$E253,Detalhamento!R$15)),IF(INDEX(Import.PLE,Detalhamento!$E253,Detalhamento!R$15)&lt;=mediçao,0,OFFSET(Import.PLQ,$A253-1,R$15-1,1,1)),OFFSET(Import.PLQ,$A253-1,R$15-1,1,1)),(1-PLE!$AA$28)*OFFSET(Import.PLQ,$A253-1,R$15-1,1,1))))</f>
        <v>0</v>
      </c>
      <c r="S253" s="144">
        <f ca="1">IF(S$13="",0,CHOOSE(Detalhamento.OpçãoServiços,OFFSET(Import.PLQ,$A253-1,S$15-1,1,1),IF($E253&lt;&gt;1,IF(ISNUMBER(INDEX(Import.PLE,Detalhamento!$E253,Detalhamento!S$15)),IF(INDEX(Import.PLE,Detalhamento!$E253,Detalhamento!S$15)&lt;=mediçao,OFFSET(Import.PLQ,$A253-1,S$15-1,1,1),0),0),PLE!$AA$28*OFFSET(Import.PLQ,$A253-1,S$15-1,1,1)),IF($E253&lt;&gt;1,IF(ISNUMBER(INDEX(Import.PLE,Detalhamento!$E253,Detalhamento!S$15)),IF(INDEX(Import.PLE,Detalhamento!$E253,Detalhamento!S$15)&lt;=mediçao,0,OFFSET(Import.PLQ,$A253-1,S$15-1,1,1)),OFFSET(Import.PLQ,$A253-1,S$15-1,1,1)),(1-PLE!$AA$28)*OFFSET(Import.PLQ,$A253-1,S$15-1,1,1))))</f>
        <v>0</v>
      </c>
      <c r="T253" s="144">
        <f ca="1">IF(T$13="",0,CHOOSE(Detalhamento.OpçãoServiços,OFFSET(Import.PLQ,$A253-1,T$15-1,1,1),IF($E253&lt;&gt;1,IF(ISNUMBER(INDEX(Import.PLE,Detalhamento!$E253,Detalhamento!T$15)),IF(INDEX(Import.PLE,Detalhamento!$E253,Detalhamento!T$15)&lt;=mediçao,OFFSET(Import.PLQ,$A253-1,T$15-1,1,1),0),0),PLE!$AA$28*OFFSET(Import.PLQ,$A253-1,T$15-1,1,1)),IF($E253&lt;&gt;1,IF(ISNUMBER(INDEX(Import.PLE,Detalhamento!$E253,Detalhamento!T$15)),IF(INDEX(Import.PLE,Detalhamento!$E253,Detalhamento!T$15)&lt;=mediçao,0,OFFSET(Import.PLQ,$A253-1,T$15-1,1,1)),OFFSET(Import.PLQ,$A253-1,T$15-1,1,1)),(1-PLE!$AA$28)*OFFSET(Import.PLQ,$A253-1,T$15-1,1,1))))</f>
        <v>0</v>
      </c>
      <c r="U253" s="144">
        <f ca="1">IF(U$13="",0,CHOOSE(Detalhamento.OpçãoServiços,OFFSET(Import.PLQ,$A253-1,U$15-1,1,1),IF($E253&lt;&gt;1,IF(ISNUMBER(INDEX(Import.PLE,Detalhamento!$E253,Detalhamento!U$15)),IF(INDEX(Import.PLE,Detalhamento!$E253,Detalhamento!U$15)&lt;=mediçao,OFFSET(Import.PLQ,$A253-1,U$15-1,1,1),0),0),PLE!$AA$28*OFFSET(Import.PLQ,$A253-1,U$15-1,1,1)),IF($E253&lt;&gt;1,IF(ISNUMBER(INDEX(Import.PLE,Detalhamento!$E253,Detalhamento!U$15)),IF(INDEX(Import.PLE,Detalhamento!$E253,Detalhamento!U$15)&lt;=mediçao,0,OFFSET(Import.PLQ,$A253-1,U$15-1,1,1)),OFFSET(Import.PLQ,$A253-1,U$15-1,1,1)),(1-PLE!$AA$28)*OFFSET(Import.PLQ,$A253-1,U$15-1,1,1))))</f>
        <v>0</v>
      </c>
      <c r="V253" s="144">
        <f ca="1">IF(V$13="",0,CHOOSE(Detalhamento.OpçãoServiços,OFFSET(Import.PLQ,$A253-1,V$15-1,1,1),IF($E253&lt;&gt;1,IF(ISNUMBER(INDEX(Import.PLE,Detalhamento!$E253,Detalhamento!V$15)),IF(INDEX(Import.PLE,Detalhamento!$E253,Detalhamento!V$15)&lt;=mediçao,OFFSET(Import.PLQ,$A253-1,V$15-1,1,1),0),0),PLE!$AA$28*OFFSET(Import.PLQ,$A253-1,V$15-1,1,1)),IF($E253&lt;&gt;1,IF(ISNUMBER(INDEX(Import.PLE,Detalhamento!$E253,Detalhamento!V$15)),IF(INDEX(Import.PLE,Detalhamento!$E253,Detalhamento!V$15)&lt;=mediçao,0,OFFSET(Import.PLQ,$A253-1,V$15-1,1,1)),OFFSET(Import.PLQ,$A253-1,V$15-1,1,1)),(1-PLE!$AA$28)*OFFSET(Import.PLQ,$A253-1,V$15-1,1,1))))</f>
        <v>0</v>
      </c>
      <c r="W253" s="144">
        <f ca="1">IF(W$13="",0,CHOOSE(Detalhamento.OpçãoServiços,OFFSET(Import.PLQ,$A253-1,W$15-1,1,1),IF($E253&lt;&gt;1,IF(ISNUMBER(INDEX(Import.PLE,Detalhamento!$E253,Detalhamento!W$15)),IF(INDEX(Import.PLE,Detalhamento!$E253,Detalhamento!W$15)&lt;=mediçao,OFFSET(Import.PLQ,$A253-1,W$15-1,1,1),0),0),PLE!$AA$28*OFFSET(Import.PLQ,$A253-1,W$15-1,1,1)),IF($E253&lt;&gt;1,IF(ISNUMBER(INDEX(Import.PLE,Detalhamento!$E253,Detalhamento!W$15)),IF(INDEX(Import.PLE,Detalhamento!$E253,Detalhamento!W$15)&lt;=mediçao,0,OFFSET(Import.PLQ,$A253-1,W$15-1,1,1)),OFFSET(Import.PLQ,$A253-1,W$15-1,1,1)),(1-PLE!$AA$28)*OFFSET(Import.PLQ,$A253-1,W$15-1,1,1))))</f>
        <v>0</v>
      </c>
      <c r="X253" s="144">
        <f ca="1">IF(X$13="",0,CHOOSE(Detalhamento.OpçãoServiços,OFFSET(Import.PLQ,$A253-1,X$15-1,1,1),IF($E253&lt;&gt;1,IF(ISNUMBER(INDEX(Import.PLE,Detalhamento!$E253,Detalhamento!X$15)),IF(INDEX(Import.PLE,Detalhamento!$E253,Detalhamento!X$15)&lt;=mediçao,OFFSET(Import.PLQ,$A253-1,X$15-1,1,1),0),0),PLE!$AA$28*OFFSET(Import.PLQ,$A253-1,X$15-1,1,1)),IF($E253&lt;&gt;1,IF(ISNUMBER(INDEX(Import.PLE,Detalhamento!$E253,Detalhamento!X$15)),IF(INDEX(Import.PLE,Detalhamento!$E253,Detalhamento!X$15)&lt;=mediçao,0,OFFSET(Import.PLQ,$A253-1,X$15-1,1,1)),OFFSET(Import.PLQ,$A253-1,X$15-1,1,1)),(1-PLE!$AA$28)*OFFSET(Import.PLQ,$A253-1,X$15-1,1,1))))</f>
        <v>0</v>
      </c>
      <c r="Y253" s="144">
        <f ca="1">IF(Y$13="",0,CHOOSE(Detalhamento.OpçãoServiços,OFFSET(Import.PLQ,$A253-1,Y$15-1,1,1),IF($E253&lt;&gt;1,IF(ISNUMBER(INDEX(Import.PLE,Detalhamento!$E253,Detalhamento!Y$15)),IF(INDEX(Import.PLE,Detalhamento!$E253,Detalhamento!Y$15)&lt;=mediçao,OFFSET(Import.PLQ,$A253-1,Y$15-1,1,1),0),0),PLE!$AA$28*OFFSET(Import.PLQ,$A253-1,Y$15-1,1,1)),IF($E253&lt;&gt;1,IF(ISNUMBER(INDEX(Import.PLE,Detalhamento!$E253,Detalhamento!Y$15)),IF(INDEX(Import.PLE,Detalhamento!$E253,Detalhamento!Y$15)&lt;=mediçao,0,OFFSET(Import.PLQ,$A253-1,Y$15-1,1,1)),OFFSET(Import.PLQ,$A253-1,Y$15-1,1,1)),(1-PLE!$AA$28)*OFFSET(Import.PLQ,$A253-1,Y$15-1,1,1))))</f>
        <v>0</v>
      </c>
      <c r="Z253" s="144">
        <f ca="1">IF(Z$13="",0,CHOOSE(Detalhamento.OpçãoServiços,OFFSET(Import.PLQ,$A253-1,Z$15-1,1,1),IF($E253&lt;&gt;1,IF(ISNUMBER(INDEX(Import.PLE,Detalhamento!$E253,Detalhamento!Z$15)),IF(INDEX(Import.PLE,Detalhamento!$E253,Detalhamento!Z$15)&lt;=mediçao,OFFSET(Import.PLQ,$A253-1,Z$15-1,1,1),0),0),PLE!$AA$28*OFFSET(Import.PLQ,$A253-1,Z$15-1,1,1)),IF($E253&lt;&gt;1,IF(ISNUMBER(INDEX(Import.PLE,Detalhamento!$E253,Detalhamento!Z$15)),IF(INDEX(Import.PLE,Detalhamento!$E253,Detalhamento!Z$15)&lt;=mediçao,0,OFFSET(Import.PLQ,$A253-1,Z$15-1,1,1)),OFFSET(Import.PLQ,$A253-1,Z$15-1,1,1)),(1-PLE!$AA$28)*OFFSET(Import.PLQ,$A253-1,Z$15-1,1,1))))</f>
        <v>0</v>
      </c>
      <c r="AA253" s="144">
        <f ca="1">IF(AA$13="",0,CHOOSE(Detalhamento.OpçãoServiços,OFFSET(Import.PLQ,$A253-1,AA$15-1,1,1),IF($E253&lt;&gt;1,IF(ISNUMBER(INDEX(Import.PLE,Detalhamento!$E253,Detalhamento!AA$15)),IF(INDEX(Import.PLE,Detalhamento!$E253,Detalhamento!AA$15)&lt;=mediçao,OFFSET(Import.PLQ,$A253-1,AA$15-1,1,1),0),0),PLE!$AA$28*OFFSET(Import.PLQ,$A253-1,AA$15-1,1,1)),IF($E253&lt;&gt;1,IF(ISNUMBER(INDEX(Import.PLE,Detalhamento!$E253,Detalhamento!AA$15)),IF(INDEX(Import.PLE,Detalhamento!$E253,Detalhamento!AA$15)&lt;=mediçao,0,OFFSET(Import.PLQ,$A253-1,AA$15-1,1,1)),OFFSET(Import.PLQ,$A253-1,AA$15-1,1,1)),(1-PLE!$AA$28)*OFFSET(Import.PLQ,$A253-1,AA$15-1,1,1))))</f>
        <v>0</v>
      </c>
      <c r="AB253" s="144">
        <f ca="1">IF(AB$13="",0,CHOOSE(Detalhamento.OpçãoServiços,OFFSET(Import.PLQ,$A253-1,AB$15-1,1,1),IF($E253&lt;&gt;1,IF(ISNUMBER(INDEX(Import.PLE,Detalhamento!$E253,Detalhamento!AB$15)),IF(INDEX(Import.PLE,Detalhamento!$E253,Detalhamento!AB$15)&lt;=mediçao,OFFSET(Import.PLQ,$A253-1,AB$15-1,1,1),0),0),PLE!$AA$28*OFFSET(Import.PLQ,$A253-1,AB$15-1,1,1)),IF($E253&lt;&gt;1,IF(ISNUMBER(INDEX(Import.PLE,Detalhamento!$E253,Detalhamento!AB$15)),IF(INDEX(Import.PLE,Detalhamento!$E253,Detalhamento!AB$15)&lt;=mediçao,0,OFFSET(Import.PLQ,$A253-1,AB$15-1,1,1)),OFFSET(Import.PLQ,$A253-1,AB$15-1,1,1)),(1-PLE!$AA$28)*OFFSET(Import.PLQ,$A253-1,AB$15-1,1,1))))</f>
        <v>0</v>
      </c>
      <c r="AC253" s="144">
        <f ca="1">IF(AC$13="",0,CHOOSE(Detalhamento.OpçãoServiços,OFFSET(Import.PLQ,$A253-1,AC$15-1,1,1),IF($E253&lt;&gt;1,IF(ISNUMBER(INDEX(Import.PLE,Detalhamento!$E253,Detalhamento!AC$15)),IF(INDEX(Import.PLE,Detalhamento!$E253,Detalhamento!AC$15)&lt;=mediçao,OFFSET(Import.PLQ,$A253-1,AC$15-1,1,1),0),0),PLE!$AA$28*OFFSET(Import.PLQ,$A253-1,AC$15-1,1,1)),IF($E253&lt;&gt;1,IF(ISNUMBER(INDEX(Import.PLE,Detalhamento!$E253,Detalhamento!AC$15)),IF(INDEX(Import.PLE,Detalhamento!$E253,Detalhamento!AC$15)&lt;=mediçao,0,OFFSET(Import.PLQ,$A253-1,AC$15-1,1,1)),OFFSET(Import.PLQ,$A253-1,AC$15-1,1,1)),(1-PLE!$AA$28)*OFFSET(Import.PLQ,$A253-1,AC$15-1,1,1))))</f>
        <v>0</v>
      </c>
      <c r="AD253" s="144">
        <f ca="1">IF(AD$13="",0,CHOOSE(Detalhamento.OpçãoServiços,OFFSET(Import.PLQ,$A253-1,AD$15-1,1,1),IF($E253&lt;&gt;1,IF(ISNUMBER(INDEX(Import.PLE,Detalhamento!$E253,Detalhamento!AD$15)),IF(INDEX(Import.PLE,Detalhamento!$E253,Detalhamento!AD$15)&lt;=mediçao,OFFSET(Import.PLQ,$A253-1,AD$15-1,1,1),0),0),PLE!$AA$28*OFFSET(Import.PLQ,$A253-1,AD$15-1,1,1)),IF($E253&lt;&gt;1,IF(ISNUMBER(INDEX(Import.PLE,Detalhamento!$E253,Detalhamento!AD$15)),IF(INDEX(Import.PLE,Detalhamento!$E253,Detalhamento!AD$15)&lt;=mediçao,0,OFFSET(Import.PLQ,$A253-1,AD$15-1,1,1)),OFFSET(Import.PLQ,$A253-1,AD$15-1,1,1)),(1-PLE!$AA$28)*OFFSET(Import.PLQ,$A253-1,AD$15-1,1,1))))</f>
        <v>0</v>
      </c>
      <c r="AE253" s="144">
        <f ca="1">IF(AE$13="",0,CHOOSE(Detalhamento.OpçãoServiços,OFFSET(Import.PLQ,$A253-1,AE$15-1,1,1),IF($E253&lt;&gt;1,IF(ISNUMBER(INDEX(Import.PLE,Detalhamento!$E253,Detalhamento!AE$15)),IF(INDEX(Import.PLE,Detalhamento!$E253,Detalhamento!AE$15)&lt;=mediçao,OFFSET(Import.PLQ,$A253-1,AE$15-1,1,1),0),0),PLE!$AA$28*OFFSET(Import.PLQ,$A253-1,AE$15-1,1,1)),IF($E253&lt;&gt;1,IF(ISNUMBER(INDEX(Import.PLE,Detalhamento!$E253,Detalhamento!AE$15)),IF(INDEX(Import.PLE,Detalhamento!$E253,Detalhamento!AE$15)&lt;=mediçao,0,OFFSET(Import.PLQ,$A253-1,AE$15-1,1,1)),OFFSET(Import.PLQ,$A253-1,AE$15-1,1,1)),(1-PLE!$AA$28)*OFFSET(Import.PLQ,$A253-1,AE$15-1,1,1))))</f>
        <v>0</v>
      </c>
      <c r="AF253" s="144">
        <f ca="1">IF(AF$13="",0,CHOOSE(Detalhamento.OpçãoServiços,OFFSET(Import.PLQ,$A253-1,AF$15-1,1,1),IF($E253&lt;&gt;1,IF(ISNUMBER(INDEX(Import.PLE,Detalhamento!$E253,Detalhamento!AF$15)),IF(INDEX(Import.PLE,Detalhamento!$E253,Detalhamento!AF$15)&lt;=mediçao,OFFSET(Import.PLQ,$A253-1,AF$15-1,1,1),0),0),PLE!$AA$28*OFFSET(Import.PLQ,$A253-1,AF$15-1,1,1)),IF($E253&lt;&gt;1,IF(ISNUMBER(INDEX(Import.PLE,Detalhamento!$E253,Detalhamento!AF$15)),IF(INDEX(Import.PLE,Detalhamento!$E253,Detalhamento!AF$15)&lt;=mediçao,0,OFFSET(Import.PLQ,$A253-1,AF$15-1,1,1)),OFFSET(Import.PLQ,$A253-1,AF$15-1,1,1)),(1-PLE!$AA$28)*OFFSET(Import.PLQ,$A253-1,AF$15-1,1,1))))</f>
        <v>0</v>
      </c>
      <c r="AG253" s="144">
        <f ca="1">IF(AG$13="",0,CHOOSE(Detalhamento.OpçãoServiços,OFFSET(Import.PLQ,$A253-1,AG$15-1,1,1),IF($E253&lt;&gt;1,IF(ISNUMBER(INDEX(Import.PLE,Detalhamento!$E253,Detalhamento!AG$15)),IF(INDEX(Import.PLE,Detalhamento!$E253,Detalhamento!AG$15)&lt;=mediçao,OFFSET(Import.PLQ,$A253-1,AG$15-1,1,1),0),0),PLE!$AA$28*OFFSET(Import.PLQ,$A253-1,AG$15-1,1,1)),IF($E253&lt;&gt;1,IF(ISNUMBER(INDEX(Import.PLE,Detalhamento!$E253,Detalhamento!AG$15)),IF(INDEX(Import.PLE,Detalhamento!$E253,Detalhamento!AG$15)&lt;=mediçao,0,OFFSET(Import.PLQ,$A253-1,AG$15-1,1,1)),OFFSET(Import.PLQ,$A253-1,AG$15-1,1,1)),(1-PLE!$AA$28)*OFFSET(Import.PLQ,$A253-1,AG$15-1,1,1))))</f>
        <v>0</v>
      </c>
      <c r="AH253" s="144">
        <f ca="1">IF(AH$13="",0,CHOOSE(Detalhamento.OpçãoServiços,OFFSET(Import.PLQ,$A253-1,AH$15-1,1,1),IF($E253&lt;&gt;1,IF(ISNUMBER(INDEX(Import.PLE,Detalhamento!$E253,Detalhamento!AH$15)),IF(INDEX(Import.PLE,Detalhamento!$E253,Detalhamento!AH$15)&lt;=mediçao,OFFSET(Import.PLQ,$A253-1,AH$15-1,1,1),0),0),PLE!$AA$28*OFFSET(Import.PLQ,$A253-1,AH$15-1,1,1)),IF($E253&lt;&gt;1,IF(ISNUMBER(INDEX(Import.PLE,Detalhamento!$E253,Detalhamento!AH$15)),IF(INDEX(Import.PLE,Detalhamento!$E253,Detalhamento!AH$15)&lt;=mediçao,0,OFFSET(Import.PLQ,$A253-1,AH$15-1,1,1)),OFFSET(Import.PLQ,$A253-1,AH$15-1,1,1)),(1-PLE!$AA$28)*OFFSET(Import.PLQ,$A253-1,AH$15-1,1,1))))</f>
        <v>0</v>
      </c>
      <c r="AI253" s="144">
        <f ca="1">IF(AI$13="",0,CHOOSE(Detalhamento.OpçãoServiços,OFFSET(Import.PLQ,$A253-1,AI$15-1,1,1),IF($E253&lt;&gt;1,IF(ISNUMBER(INDEX(Import.PLE,Detalhamento!$E253,Detalhamento!AI$15)),IF(INDEX(Import.PLE,Detalhamento!$E253,Detalhamento!AI$15)&lt;=mediçao,OFFSET(Import.PLQ,$A253-1,AI$15-1,1,1),0),0),PLE!$AA$28*OFFSET(Import.PLQ,$A253-1,AI$15-1,1,1)),IF($E253&lt;&gt;1,IF(ISNUMBER(INDEX(Import.PLE,Detalhamento!$E253,Detalhamento!AI$15)),IF(INDEX(Import.PLE,Detalhamento!$E253,Detalhamento!AI$15)&lt;=mediçao,0,OFFSET(Import.PLQ,$A253-1,AI$15-1,1,1)),OFFSET(Import.PLQ,$A253-1,AI$15-1,1,1)),(1-PLE!$AA$28)*OFFSET(Import.PLQ,$A253-1,AI$15-1,1,1))))</f>
        <v>0</v>
      </c>
      <c r="AJ253" s="144">
        <f ca="1">IF(AJ$13="",0,CHOOSE(Detalhamento.OpçãoServiços,OFFSET(Import.PLQ,$A253-1,AJ$15-1,1,1),IF($E253&lt;&gt;1,IF(ISNUMBER(INDEX(Import.PLE,Detalhamento!$E253,Detalhamento!AJ$15)),IF(INDEX(Import.PLE,Detalhamento!$E253,Detalhamento!AJ$15)&lt;=mediçao,OFFSET(Import.PLQ,$A253-1,AJ$15-1,1,1),0),0),PLE!$AA$28*OFFSET(Import.PLQ,$A253-1,AJ$15-1,1,1)),IF($E253&lt;&gt;1,IF(ISNUMBER(INDEX(Import.PLE,Detalhamento!$E253,Detalhamento!AJ$15)),IF(INDEX(Import.PLE,Detalhamento!$E253,Detalhamento!AJ$15)&lt;=mediçao,0,OFFSET(Import.PLQ,$A253-1,AJ$15-1,1,1)),OFFSET(Import.PLQ,$A253-1,AJ$15-1,1,1)),(1-PLE!$AA$28)*OFFSET(Import.PLQ,$A253-1,AJ$15-1,1,1))))</f>
        <v>0</v>
      </c>
      <c r="AK253" s="144">
        <f ca="1">IF(AK$13="",0,CHOOSE(Detalhamento.OpçãoServiços,OFFSET(Import.PLQ,$A253-1,AK$15-1,1,1),IF($E253&lt;&gt;1,IF(ISNUMBER(INDEX(Import.PLE,Detalhamento!$E253,Detalhamento!AK$15)),IF(INDEX(Import.PLE,Detalhamento!$E253,Detalhamento!AK$15)&lt;=mediçao,OFFSET(Import.PLQ,$A253-1,AK$15-1,1,1),0),0),PLE!$AA$28*OFFSET(Import.PLQ,$A253-1,AK$15-1,1,1)),IF($E253&lt;&gt;1,IF(ISNUMBER(INDEX(Import.PLE,Detalhamento!$E253,Detalhamento!AK$15)),IF(INDEX(Import.PLE,Detalhamento!$E253,Detalhamento!AK$15)&lt;=mediçao,0,OFFSET(Import.PLQ,$A253-1,AK$15-1,1,1)),OFFSET(Import.PLQ,$A253-1,AK$15-1,1,1)),(1-PLE!$AA$28)*OFFSET(Import.PLQ,$A253-1,AK$15-1,1,1))))</f>
        <v>0</v>
      </c>
      <c r="AL253" s="144">
        <f ca="1">IF(AL$13="",0,CHOOSE(Detalhamento.OpçãoServiços,OFFSET(Import.PLQ,$A253-1,AL$15-1,1,1),IF($E253&lt;&gt;1,IF(ISNUMBER(INDEX(Import.PLE,Detalhamento!$E253,Detalhamento!AL$15)),IF(INDEX(Import.PLE,Detalhamento!$E253,Detalhamento!AL$15)&lt;=mediçao,OFFSET(Import.PLQ,$A253-1,AL$15-1,1,1),0),0),PLE!$AA$28*OFFSET(Import.PLQ,$A253-1,AL$15-1,1,1)),IF($E253&lt;&gt;1,IF(ISNUMBER(INDEX(Import.PLE,Detalhamento!$E253,Detalhamento!AL$15)),IF(INDEX(Import.PLE,Detalhamento!$E253,Detalhamento!AL$15)&lt;=mediçao,0,OFFSET(Import.PLQ,$A253-1,AL$15-1,1,1)),OFFSET(Import.PLQ,$A253-1,AL$15-1,1,1)),(1-PLE!$AA$28)*OFFSET(Import.PLQ,$A253-1,AL$15-1,1,1))))</f>
        <v>0</v>
      </c>
      <c r="AM253" s="144">
        <f ca="1">IF(AM$13="",0,CHOOSE(Detalhamento.OpçãoServiços,OFFSET(Import.PLQ,$A253-1,AM$15-1,1,1),IF($E253&lt;&gt;1,IF(ISNUMBER(INDEX(Import.PLE,Detalhamento!$E253,Detalhamento!AM$15)),IF(INDEX(Import.PLE,Detalhamento!$E253,Detalhamento!AM$15)&lt;=mediçao,OFFSET(Import.PLQ,$A253-1,AM$15-1,1,1),0),0),PLE!$AA$28*OFFSET(Import.PLQ,$A253-1,AM$15-1,1,1)),IF($E253&lt;&gt;1,IF(ISNUMBER(INDEX(Import.PLE,Detalhamento!$E253,Detalhamento!AM$15)),IF(INDEX(Import.PLE,Detalhamento!$E253,Detalhamento!AM$15)&lt;=mediçao,0,OFFSET(Import.PLQ,$A253-1,AM$15-1,1,1)),OFFSET(Import.PLQ,$A253-1,AM$15-1,1,1)),(1-PLE!$AA$28)*OFFSET(Import.PLQ,$A253-1,AM$15-1,1,1))))</f>
        <v>0</v>
      </c>
      <c r="AN253" s="144">
        <f ca="1">IF(AN$13="",0,CHOOSE(Detalhamento.OpçãoServiços,OFFSET(Import.PLQ,$A253-1,AN$15-1,1,1),IF($E253&lt;&gt;1,IF(ISNUMBER(INDEX(Import.PLE,Detalhamento!$E253,Detalhamento!AN$15)),IF(INDEX(Import.PLE,Detalhamento!$E253,Detalhamento!AN$15)&lt;=mediçao,OFFSET(Import.PLQ,$A253-1,AN$15-1,1,1),0),0),PLE!$AA$28*OFFSET(Import.PLQ,$A253-1,AN$15-1,1,1)),IF($E253&lt;&gt;1,IF(ISNUMBER(INDEX(Import.PLE,Detalhamento!$E253,Detalhamento!AN$15)),IF(INDEX(Import.PLE,Detalhamento!$E253,Detalhamento!AN$15)&lt;=mediçao,0,OFFSET(Import.PLQ,$A253-1,AN$15-1,1,1)),OFFSET(Import.PLQ,$A253-1,AN$15-1,1,1)),(1-PLE!$AA$28)*OFFSET(Import.PLQ,$A253-1,AN$15-1,1,1))))</f>
        <v>0</v>
      </c>
      <c r="AO253" s="144">
        <f ca="1">IF(AO$13="",0,CHOOSE(Detalhamento.OpçãoServiços,OFFSET(Import.PLQ,$A253-1,AO$15-1,1,1),IF($E253&lt;&gt;1,IF(ISNUMBER(INDEX(Import.PLE,Detalhamento!$E253,Detalhamento!AO$15)),IF(INDEX(Import.PLE,Detalhamento!$E253,Detalhamento!AO$15)&lt;=mediçao,OFFSET(Import.PLQ,$A253-1,AO$15-1,1,1),0),0),PLE!$AA$28*OFFSET(Import.PLQ,$A253-1,AO$15-1,1,1)),IF($E253&lt;&gt;1,IF(ISNUMBER(INDEX(Import.PLE,Detalhamento!$E253,Detalhamento!AO$15)),IF(INDEX(Import.PLE,Detalhamento!$E253,Detalhamento!AO$15)&lt;=mediçao,0,OFFSET(Import.PLQ,$A253-1,AO$15-1,1,1)),OFFSET(Import.PLQ,$A253-1,AO$15-1,1,1)),(1-PLE!$AA$28)*OFFSET(Import.PLQ,$A253-1,AO$15-1,1,1))))</f>
        <v>0</v>
      </c>
      <c r="AP253" s="144">
        <f ca="1">IF(AP$13="",0,CHOOSE(Detalhamento.OpçãoServiços,OFFSET(Import.PLQ,$A253-1,AP$15-1,1,1),IF($E253&lt;&gt;1,IF(ISNUMBER(INDEX(Import.PLE,Detalhamento!$E253,Detalhamento!AP$15)),IF(INDEX(Import.PLE,Detalhamento!$E253,Detalhamento!AP$15)&lt;=mediçao,OFFSET(Import.PLQ,$A253-1,AP$15-1,1,1),0),0),PLE!$AA$28*OFFSET(Import.PLQ,$A253-1,AP$15-1,1,1)),IF($E253&lt;&gt;1,IF(ISNUMBER(INDEX(Import.PLE,Detalhamento!$E253,Detalhamento!AP$15)),IF(INDEX(Import.PLE,Detalhamento!$E253,Detalhamento!AP$15)&lt;=mediçao,0,OFFSET(Import.PLQ,$A253-1,AP$15-1,1,1)),OFFSET(Import.PLQ,$A253-1,AP$15-1,1,1)),(1-PLE!$AA$28)*OFFSET(Import.PLQ,$A253-1,AP$15-1,1,1))))</f>
        <v>0</v>
      </c>
      <c r="AQ253" s="144">
        <f ca="1">IF(AQ$13="",0,CHOOSE(Detalhamento.OpçãoServiços,OFFSET(Import.PLQ,$A253-1,AQ$15-1,1,1),IF($E253&lt;&gt;1,IF(ISNUMBER(INDEX(Import.PLE,Detalhamento!$E253,Detalhamento!AQ$15)),IF(INDEX(Import.PLE,Detalhamento!$E253,Detalhamento!AQ$15)&lt;=mediçao,OFFSET(Import.PLQ,$A253-1,AQ$15-1,1,1),0),0),PLE!$AA$28*OFFSET(Import.PLQ,$A253-1,AQ$15-1,1,1)),IF($E253&lt;&gt;1,IF(ISNUMBER(INDEX(Import.PLE,Detalhamento!$E253,Detalhamento!AQ$15)),IF(INDEX(Import.PLE,Detalhamento!$E253,Detalhamento!AQ$15)&lt;=mediçao,0,OFFSET(Import.PLQ,$A253-1,AQ$15-1,1,1)),OFFSET(Import.PLQ,$A253-1,AQ$15-1,1,1)),(1-PLE!$AA$28)*OFFSET(Import.PLQ,$A253-1,AQ$15-1,1,1))))</f>
        <v>0</v>
      </c>
      <c r="AR253" s="144">
        <f ca="1">IF(AR$13="",0,CHOOSE(Detalhamento.OpçãoServiços,OFFSET(Import.PLQ,$A253-1,AR$15-1,1,1),IF($E253&lt;&gt;1,IF(ISNUMBER(INDEX(Import.PLE,Detalhamento!$E253,Detalhamento!AR$15)),IF(INDEX(Import.PLE,Detalhamento!$E253,Detalhamento!AR$15)&lt;=mediçao,OFFSET(Import.PLQ,$A253-1,AR$15-1,1,1),0),0),PLE!$AA$28*OFFSET(Import.PLQ,$A253-1,AR$15-1,1,1)),IF($E253&lt;&gt;1,IF(ISNUMBER(INDEX(Import.PLE,Detalhamento!$E253,Detalhamento!AR$15)),IF(INDEX(Import.PLE,Detalhamento!$E253,Detalhamento!AR$15)&lt;=mediçao,0,OFFSET(Import.PLQ,$A253-1,AR$15-1,1,1)),OFFSET(Import.PLQ,$A253-1,AR$15-1,1,1)),(1-PLE!$AA$28)*OFFSET(Import.PLQ,$A253-1,AR$15-1,1,1))))</f>
        <v>0</v>
      </c>
      <c r="AS253" s="144">
        <f ca="1">IF(AS$13="",0,CHOOSE(Detalhamento.OpçãoServiços,OFFSET(Import.PLQ,$A253-1,AS$15-1,1,1),IF($E253&lt;&gt;1,IF(ISNUMBER(INDEX(Import.PLE,Detalhamento!$E253,Detalhamento!AS$15)),IF(INDEX(Import.PLE,Detalhamento!$E253,Detalhamento!AS$15)&lt;=mediçao,OFFSET(Import.PLQ,$A253-1,AS$15-1,1,1),0),0),PLE!$AA$28*OFFSET(Import.PLQ,$A253-1,AS$15-1,1,1)),IF($E253&lt;&gt;1,IF(ISNUMBER(INDEX(Import.PLE,Detalhamento!$E253,Detalhamento!AS$15)),IF(INDEX(Import.PLE,Detalhamento!$E253,Detalhamento!AS$15)&lt;=mediçao,0,OFFSET(Import.PLQ,$A253-1,AS$15-1,1,1)),OFFSET(Import.PLQ,$A253-1,AS$15-1,1,1)),(1-PLE!$AA$28)*OFFSET(Import.PLQ,$A253-1,AS$15-1,1,1))))</f>
        <v>0</v>
      </c>
      <c r="AT253" s="144">
        <f ca="1">IF(AT$13="",0,CHOOSE(Detalhamento.OpçãoServiços,OFFSET(Import.PLQ,$A253-1,AT$15-1,1,1),IF($E253&lt;&gt;1,IF(ISNUMBER(INDEX(Import.PLE,Detalhamento!$E253,Detalhamento!AT$15)),IF(INDEX(Import.PLE,Detalhamento!$E253,Detalhamento!AT$15)&lt;=mediçao,OFFSET(Import.PLQ,$A253-1,AT$15-1,1,1),0),0),PLE!$AA$28*OFFSET(Import.PLQ,$A253-1,AT$15-1,1,1)),IF($E253&lt;&gt;1,IF(ISNUMBER(INDEX(Import.PLE,Detalhamento!$E253,Detalhamento!AT$15)),IF(INDEX(Import.PLE,Detalhamento!$E253,Detalhamento!AT$15)&lt;=mediçao,0,OFFSET(Import.PLQ,$A253-1,AT$15-1,1,1)),OFFSET(Import.PLQ,$A253-1,AT$15-1,1,1)),(1-PLE!$AA$28)*OFFSET(Import.PLQ,$A253-1,AT$15-1,1,1))))</f>
        <v>0</v>
      </c>
      <c r="AU253" s="144">
        <f ca="1">IF(AU$13="",0,CHOOSE(Detalhamento.OpçãoServiços,OFFSET(Import.PLQ,$A253-1,AU$15-1,1,1),IF($E253&lt;&gt;1,IF(ISNUMBER(INDEX(Import.PLE,Detalhamento!$E253,Detalhamento!AU$15)),IF(INDEX(Import.PLE,Detalhamento!$E253,Detalhamento!AU$15)&lt;=mediçao,OFFSET(Import.PLQ,$A253-1,AU$15-1,1,1),0),0),PLE!$AA$28*OFFSET(Import.PLQ,$A253-1,AU$15-1,1,1)),IF($E253&lt;&gt;1,IF(ISNUMBER(INDEX(Import.PLE,Detalhamento!$E253,Detalhamento!AU$15)),IF(INDEX(Import.PLE,Detalhamento!$E253,Detalhamento!AU$15)&lt;=mediçao,0,OFFSET(Import.PLQ,$A253-1,AU$15-1,1,1)),OFFSET(Import.PLQ,$A253-1,AU$15-1,1,1)),(1-PLE!$AA$28)*OFFSET(Import.PLQ,$A253-1,AU$15-1,1,1))))</f>
        <v>0</v>
      </c>
      <c r="AV253" s="144">
        <f ca="1">IF(AV$13="",0,CHOOSE(Detalhamento.OpçãoServiços,OFFSET(Import.PLQ,$A253-1,AV$15-1,1,1),IF($E253&lt;&gt;1,IF(ISNUMBER(INDEX(Import.PLE,Detalhamento!$E253,Detalhamento!AV$15)),IF(INDEX(Import.PLE,Detalhamento!$E253,Detalhamento!AV$15)&lt;=mediçao,OFFSET(Import.PLQ,$A253-1,AV$15-1,1,1),0),0),PLE!$AA$28*OFFSET(Import.PLQ,$A253-1,AV$15-1,1,1)),IF($E253&lt;&gt;1,IF(ISNUMBER(INDEX(Import.PLE,Detalhamento!$E253,Detalhamento!AV$15)),IF(INDEX(Import.PLE,Detalhamento!$E253,Detalhamento!AV$15)&lt;=mediçao,0,OFFSET(Import.PLQ,$A253-1,AV$15-1,1,1)),OFFSET(Import.PLQ,$A253-1,AV$15-1,1,1)),(1-PLE!$AA$28)*OFFSET(Import.PLQ,$A253-1,AV$15-1,1,1))))</f>
        <v>0</v>
      </c>
      <c r="AW253" s="144">
        <f ca="1">IF(AW$13="",0,CHOOSE(Detalhamento.OpçãoServiços,OFFSET(Import.PLQ,$A253-1,AW$15-1,1,1),IF($E253&lt;&gt;1,IF(ISNUMBER(INDEX(Import.PLE,Detalhamento!$E253,Detalhamento!AW$15)),IF(INDEX(Import.PLE,Detalhamento!$E253,Detalhamento!AW$15)&lt;=mediçao,OFFSET(Import.PLQ,$A253-1,AW$15-1,1,1),0),0),PLE!$AA$28*OFFSET(Import.PLQ,$A253-1,AW$15-1,1,1)),IF($E253&lt;&gt;1,IF(ISNUMBER(INDEX(Import.PLE,Detalhamento!$E253,Detalhamento!AW$15)),IF(INDEX(Import.PLE,Detalhamento!$E253,Detalhamento!AW$15)&lt;=mediçao,0,OFFSET(Import.PLQ,$A253-1,AW$15-1,1,1)),OFFSET(Import.PLQ,$A253-1,AW$15-1,1,1)),(1-PLE!$AA$28)*OFFSET(Import.PLQ,$A253-1,AW$15-1,1,1))))</f>
        <v>0</v>
      </c>
      <c r="AX253" s="144">
        <f ca="1">IF(AX$13="",0,CHOOSE(Detalhamento.OpçãoServiços,OFFSET(Import.PLQ,$A253-1,AX$15-1,1,1),IF($E253&lt;&gt;1,IF(ISNUMBER(INDEX(Import.PLE,Detalhamento!$E253,Detalhamento!AX$15)),IF(INDEX(Import.PLE,Detalhamento!$E253,Detalhamento!AX$15)&lt;=mediçao,OFFSET(Import.PLQ,$A253-1,AX$15-1,1,1),0),0),PLE!$AA$28*OFFSET(Import.PLQ,$A253-1,AX$15-1,1,1)),IF($E253&lt;&gt;1,IF(ISNUMBER(INDEX(Import.PLE,Detalhamento!$E253,Detalhamento!AX$15)),IF(INDEX(Import.PLE,Detalhamento!$E253,Detalhamento!AX$15)&lt;=mediçao,0,OFFSET(Import.PLQ,$A253-1,AX$15-1,1,1)),OFFSET(Import.PLQ,$A253-1,AX$15-1,1,1)),(1-PLE!$AA$28)*OFFSET(Import.PLQ,$A253-1,AX$15-1,1,1))))</f>
        <v>0</v>
      </c>
      <c r="AY253" s="144">
        <f ca="1">IF(AY$13="",0,CHOOSE(Detalhamento.OpçãoServiços,OFFSET(Import.PLQ,$A253-1,AY$15-1,1,1),IF($E253&lt;&gt;1,IF(ISNUMBER(INDEX(Import.PLE,Detalhamento!$E253,Detalhamento!AY$15)),IF(INDEX(Import.PLE,Detalhamento!$E253,Detalhamento!AY$15)&lt;=mediçao,OFFSET(Import.PLQ,$A253-1,AY$15-1,1,1),0),0),PLE!$AA$28*OFFSET(Import.PLQ,$A253-1,AY$15-1,1,1)),IF($E253&lt;&gt;1,IF(ISNUMBER(INDEX(Import.PLE,Detalhamento!$E253,Detalhamento!AY$15)),IF(INDEX(Import.PLE,Detalhamento!$E253,Detalhamento!AY$15)&lt;=mediçao,0,OFFSET(Import.PLQ,$A253-1,AY$15-1,1,1)),OFFSET(Import.PLQ,$A253-1,AY$15-1,1,1)),(1-PLE!$AA$28)*OFFSET(Import.PLQ,$A253-1,AY$15-1,1,1))))</f>
        <v>0</v>
      </c>
      <c r="AZ253" s="144">
        <f ca="1">IF(AZ$13="",0,CHOOSE(Detalhamento.OpçãoServiços,OFFSET(Import.PLQ,$A253-1,AZ$15-1,1,1),IF($E253&lt;&gt;1,IF(ISNUMBER(INDEX(Import.PLE,Detalhamento!$E253,Detalhamento!AZ$15)),IF(INDEX(Import.PLE,Detalhamento!$E253,Detalhamento!AZ$15)&lt;=mediçao,OFFSET(Import.PLQ,$A253-1,AZ$15-1,1,1),0),0),PLE!$AA$28*OFFSET(Import.PLQ,$A253-1,AZ$15-1,1,1)),IF($E253&lt;&gt;1,IF(ISNUMBER(INDEX(Import.PLE,Detalhamento!$E253,Detalhamento!AZ$15)),IF(INDEX(Import.PLE,Detalhamento!$E253,Detalhamento!AZ$15)&lt;=mediçao,0,OFFSET(Import.PLQ,$A253-1,AZ$15-1,1,1)),OFFSET(Import.PLQ,$A253-1,AZ$15-1,1,1)),(1-PLE!$AA$28)*OFFSET(Import.PLQ,$A253-1,AZ$15-1,1,1))))</f>
        <v>0</v>
      </c>
      <c r="BA253" s="144">
        <f ca="1">IF(BA$13="",0,CHOOSE(Detalhamento.OpçãoServiços,OFFSET(Import.PLQ,$A253-1,BA$15-1,1,1),IF($E253&lt;&gt;1,IF(ISNUMBER(INDEX(Import.PLE,Detalhamento!$E253,Detalhamento!BA$15)),IF(INDEX(Import.PLE,Detalhamento!$E253,Detalhamento!BA$15)&lt;=mediçao,OFFSET(Import.PLQ,$A253-1,BA$15-1,1,1),0),0),PLE!$AA$28*OFFSET(Import.PLQ,$A253-1,BA$15-1,1,1)),IF($E253&lt;&gt;1,IF(ISNUMBER(INDEX(Import.PLE,Detalhamento!$E253,Detalhamento!BA$15)),IF(INDEX(Import.PLE,Detalhamento!$E253,Detalhamento!BA$15)&lt;=mediçao,0,OFFSET(Import.PLQ,$A253-1,BA$15-1,1,1)),OFFSET(Import.PLQ,$A253-1,BA$15-1,1,1)),(1-PLE!$AA$28)*OFFSET(Import.PLQ,$A253-1,BA$15-1,1,1))))</f>
        <v>0</v>
      </c>
      <c r="BB253" s="144">
        <f ca="1">IF(BB$13="",0,CHOOSE(Detalhamento.OpçãoServiços,OFFSET(Import.PLQ,$A253-1,BB$15-1,1,1),IF($E253&lt;&gt;1,IF(ISNUMBER(INDEX(Import.PLE,Detalhamento!$E253,Detalhamento!BB$15)),IF(INDEX(Import.PLE,Detalhamento!$E253,Detalhamento!BB$15)&lt;=mediçao,OFFSET(Import.PLQ,$A253-1,BB$15-1,1,1),0),0),PLE!$AA$28*OFFSET(Import.PLQ,$A253-1,BB$15-1,1,1)),IF($E253&lt;&gt;1,IF(ISNUMBER(INDEX(Import.PLE,Detalhamento!$E253,Detalhamento!BB$15)),IF(INDEX(Import.PLE,Detalhamento!$E253,Detalhamento!BB$15)&lt;=mediçao,0,OFFSET(Import.PLQ,$A253-1,BB$15-1,1,1)),OFFSET(Import.PLQ,$A253-1,BB$15-1,1,1)),(1-PLE!$AA$28)*OFFSET(Import.PLQ,$A253-1,BB$15-1,1,1))))</f>
        <v>0</v>
      </c>
      <c r="BC253" s="144">
        <f ca="1">IF(BC$13="",0,CHOOSE(Detalhamento.OpçãoServiços,OFFSET(Import.PLQ,$A253-1,BC$15-1,1,1),IF($E253&lt;&gt;1,IF(ISNUMBER(INDEX(Import.PLE,Detalhamento!$E253,Detalhamento!BC$15)),IF(INDEX(Import.PLE,Detalhamento!$E253,Detalhamento!BC$15)&lt;=mediçao,OFFSET(Import.PLQ,$A253-1,BC$15-1,1,1),0),0),PLE!$AA$28*OFFSET(Import.PLQ,$A253-1,BC$15-1,1,1)),IF($E253&lt;&gt;1,IF(ISNUMBER(INDEX(Import.PLE,Detalhamento!$E253,Detalhamento!BC$15)),IF(INDEX(Import.PLE,Detalhamento!$E253,Detalhamento!BC$15)&lt;=mediçao,0,OFFSET(Import.PLQ,$A253-1,BC$15-1,1,1)),OFFSET(Import.PLQ,$A253-1,BC$15-1,1,1)),(1-PLE!$AA$28)*OFFSET(Import.PLQ,$A253-1,BC$15-1,1,1))))</f>
        <v>0</v>
      </c>
      <c r="BD253" s="144">
        <f ca="1">IF(BD$13="",0,CHOOSE(Detalhamento.OpçãoServiços,OFFSET(Import.PLQ,$A253-1,BD$15-1,1,1),IF($E253&lt;&gt;1,IF(ISNUMBER(INDEX(Import.PLE,Detalhamento!$E253,Detalhamento!BD$15)),IF(INDEX(Import.PLE,Detalhamento!$E253,Detalhamento!BD$15)&lt;=mediçao,OFFSET(Import.PLQ,$A253-1,BD$15-1,1,1),0),0),PLE!$AA$28*OFFSET(Import.PLQ,$A253-1,BD$15-1,1,1)),IF($E253&lt;&gt;1,IF(ISNUMBER(INDEX(Import.PLE,Detalhamento!$E253,Detalhamento!BD$15)),IF(INDEX(Import.PLE,Detalhamento!$E253,Detalhamento!BD$15)&lt;=mediçao,0,OFFSET(Import.PLQ,$A253-1,BD$15-1,1,1)),OFFSET(Import.PLQ,$A253-1,BD$15-1,1,1)),(1-PLE!$AA$28)*OFFSET(Import.PLQ,$A253-1,BD$15-1,1,1))))</f>
        <v>0</v>
      </c>
      <c r="BE253" s="144">
        <f ca="1">IF(BE$13="",0,CHOOSE(Detalhamento.OpçãoServiços,OFFSET(Import.PLQ,$A253-1,BE$15-1,1,1),IF($E253&lt;&gt;1,IF(ISNUMBER(INDEX(Import.PLE,Detalhamento!$E253,Detalhamento!BE$15)),IF(INDEX(Import.PLE,Detalhamento!$E253,Detalhamento!BE$15)&lt;=mediçao,OFFSET(Import.PLQ,$A253-1,BE$15-1,1,1),0),0),PLE!$AA$28*OFFSET(Import.PLQ,$A253-1,BE$15-1,1,1)),IF($E253&lt;&gt;1,IF(ISNUMBER(INDEX(Import.PLE,Detalhamento!$E253,Detalhamento!BE$15)),IF(INDEX(Import.PLE,Detalhamento!$E253,Detalhamento!BE$15)&lt;=mediçao,0,OFFSET(Import.PLQ,$A253-1,BE$15-1,1,1)),OFFSET(Import.PLQ,$A253-1,BE$15-1,1,1)),(1-PLE!$AA$28)*OFFSET(Import.PLQ,$A253-1,BE$15-1,1,1))))</f>
        <v>0</v>
      </c>
      <c r="BF253" s="144">
        <f ca="1">IF(BF$13="",0,CHOOSE(Detalhamento.OpçãoServiços,OFFSET(Import.PLQ,$A253-1,BF$15-1,1,1),IF($E253&lt;&gt;1,IF(ISNUMBER(INDEX(Import.PLE,Detalhamento!$E253,Detalhamento!BF$15)),IF(INDEX(Import.PLE,Detalhamento!$E253,Detalhamento!BF$15)&lt;=mediçao,OFFSET(Import.PLQ,$A253-1,BF$15-1,1,1),0),0),PLE!$AA$28*OFFSET(Import.PLQ,$A253-1,BF$15-1,1,1)),IF($E253&lt;&gt;1,IF(ISNUMBER(INDEX(Import.PLE,Detalhamento!$E253,Detalhamento!BF$15)),IF(INDEX(Import.PLE,Detalhamento!$E253,Detalhamento!BF$15)&lt;=mediçao,0,OFFSET(Import.PLQ,$A253-1,BF$15-1,1,1)),OFFSET(Import.PLQ,$A253-1,BF$15-1,1,1)),(1-PLE!$AA$28)*OFFSET(Import.PLQ,$A253-1,BF$15-1,1,1))))</f>
        <v>0</v>
      </c>
      <c r="BG253" s="144">
        <f ca="1">IF(BG$13="",0,CHOOSE(Detalhamento.OpçãoServiços,OFFSET(Import.PLQ,$A253-1,BG$15-1,1,1),IF($E253&lt;&gt;1,IF(ISNUMBER(INDEX(Import.PLE,Detalhamento!$E253,Detalhamento!BG$15)),IF(INDEX(Import.PLE,Detalhamento!$E253,Detalhamento!BG$15)&lt;=mediçao,OFFSET(Import.PLQ,$A253-1,BG$15-1,1,1),0),0),PLE!$AA$28*OFFSET(Import.PLQ,$A253-1,BG$15-1,1,1)),IF($E253&lt;&gt;1,IF(ISNUMBER(INDEX(Import.PLE,Detalhamento!$E253,Detalhamento!BG$15)),IF(INDEX(Import.PLE,Detalhamento!$E253,Detalhamento!BG$15)&lt;=mediçao,0,OFFSET(Import.PLQ,$A253-1,BG$15-1,1,1)),OFFSET(Import.PLQ,$A253-1,BG$15-1,1,1)),(1-PLE!$AA$28)*OFFSET(Import.PLQ,$A253-1,BG$15-1,1,1))))</f>
        <v>0</v>
      </c>
      <c r="BH253" s="144">
        <f ca="1">IF(BH$13="",0,CHOOSE(Detalhamento.OpçãoServiços,OFFSET(Import.PLQ,$A253-1,BH$15-1,1,1),IF($E253&lt;&gt;1,IF(ISNUMBER(INDEX(Import.PLE,Detalhamento!$E253,Detalhamento!BH$15)),IF(INDEX(Import.PLE,Detalhamento!$E253,Detalhamento!BH$15)&lt;=mediçao,OFFSET(Import.PLQ,$A253-1,BH$15-1,1,1),0),0),PLE!$AA$28*OFFSET(Import.PLQ,$A253-1,BH$15-1,1,1)),IF($E253&lt;&gt;1,IF(ISNUMBER(INDEX(Import.PLE,Detalhamento!$E253,Detalhamento!BH$15)),IF(INDEX(Import.PLE,Detalhamento!$E253,Detalhamento!BH$15)&lt;=mediçao,0,OFFSET(Import.PLQ,$A253-1,BH$15-1,1,1)),OFFSET(Import.PLQ,$A253-1,BH$15-1,1,1)),(1-PLE!$AA$28)*OFFSET(Import.PLQ,$A253-1,BH$15-1,1,1))))</f>
        <v>0</v>
      </c>
      <c r="BI253" s="144">
        <f ca="1">IF(BI$13="",0,CHOOSE(Detalhamento.OpçãoServiços,OFFSET(Import.PLQ,$A253-1,BI$15-1,1,1),IF($E253&lt;&gt;1,IF(ISNUMBER(INDEX(Import.PLE,Detalhamento!$E253,Detalhamento!BI$15)),IF(INDEX(Import.PLE,Detalhamento!$E253,Detalhamento!BI$15)&lt;=mediçao,OFFSET(Import.PLQ,$A253-1,BI$15-1,1,1),0),0),PLE!$AA$28*OFFSET(Import.PLQ,$A253-1,BI$15-1,1,1)),IF($E253&lt;&gt;1,IF(ISNUMBER(INDEX(Import.PLE,Detalhamento!$E253,Detalhamento!BI$15)),IF(INDEX(Import.PLE,Detalhamento!$E253,Detalhamento!BI$15)&lt;=mediçao,0,OFFSET(Import.PLQ,$A253-1,BI$15-1,1,1)),OFFSET(Import.PLQ,$A253-1,BI$15-1,1,1)),(1-PLE!$AA$28)*OFFSET(Import.PLQ,$A253-1,BI$15-1,1,1))))</f>
        <v>0</v>
      </c>
    </row>
    <row r="254" spans="1:61" ht="30" x14ac:dyDescent="0.2">
      <c r="A254" s="155">
        <v>206</v>
      </c>
      <c r="B254" s="21" t="str">
        <f t="shared" ca="1" si="33"/>
        <v>Serviço</v>
      </c>
      <c r="E254" s="153">
        <f t="shared" ca="1" si="34"/>
        <v>27</v>
      </c>
      <c r="F254" s="154">
        <f t="shared" ca="1" si="35"/>
        <v>270206</v>
      </c>
      <c r="G254" s="154" t="str">
        <f t="shared" ca="1" si="39"/>
        <v>2.9.1.22</v>
      </c>
      <c r="H254" s="182" t="str">
        <f t="shared" ca="1" si="39"/>
        <v>TÊ DE REDUÇÃO, PVC, SOLDÁVEL, DN 50MM X 25MM, INSTALADO EM PRUMADA DE ÁGUA - FORNECIMENTO E INSTALAÇÃO. AF_12/2014</v>
      </c>
      <c r="I254" s="37" t="str">
        <f t="shared" ca="1" si="36"/>
        <v>UN</v>
      </c>
      <c r="J254" s="144">
        <f t="shared" ca="1" si="37"/>
        <v>3</v>
      </c>
      <c r="K254" s="67"/>
      <c r="L254" s="144">
        <f ca="1">IF(L$13="",0,CHOOSE(Detalhamento.OpçãoServiços,OFFSET(Import.PLQ,$A254-1,L$15-1,1,1),IF($E254&lt;&gt;1,IF(ISNUMBER(INDEX(Import.PLE,Detalhamento!$E254,Detalhamento!L$15)),IF(INDEX(Import.PLE,Detalhamento!$E254,Detalhamento!L$15)&lt;=mediçao,OFFSET(Import.PLQ,$A254-1,L$15-1,1,1),0),0),PLE!$AA$28*OFFSET(Import.PLQ,$A254-1,L$15-1,1,1)),IF($E254&lt;&gt;1,IF(ISNUMBER(INDEX(Import.PLE,Detalhamento!$E254,Detalhamento!L$15)),IF(INDEX(Import.PLE,Detalhamento!$E254,Detalhamento!L$15)&lt;=mediçao,0,OFFSET(Import.PLQ,$A254-1,L$15-1,1,1)),OFFSET(Import.PLQ,$A254-1,L$15-1,1,1)),(1-PLE!$AA$28)*OFFSET(Import.PLQ,$A254-1,L$15-1,1,1))))</f>
        <v>3</v>
      </c>
      <c r="M254" s="144">
        <f ca="1">IF(M$13="",0,CHOOSE(Detalhamento.OpçãoServiços,OFFSET(Import.PLQ,$A254-1,M$15-1,1,1),IF($E254&lt;&gt;1,IF(ISNUMBER(INDEX(Import.PLE,Detalhamento!$E254,Detalhamento!M$15)),IF(INDEX(Import.PLE,Detalhamento!$E254,Detalhamento!M$15)&lt;=mediçao,OFFSET(Import.PLQ,$A254-1,M$15-1,1,1),0),0),PLE!$AA$28*OFFSET(Import.PLQ,$A254-1,M$15-1,1,1)),IF($E254&lt;&gt;1,IF(ISNUMBER(INDEX(Import.PLE,Detalhamento!$E254,Detalhamento!M$15)),IF(INDEX(Import.PLE,Detalhamento!$E254,Detalhamento!M$15)&lt;=mediçao,0,OFFSET(Import.PLQ,$A254-1,M$15-1,1,1)),OFFSET(Import.PLQ,$A254-1,M$15-1,1,1)),(1-PLE!$AA$28)*OFFSET(Import.PLQ,$A254-1,M$15-1,1,1))))</f>
        <v>0</v>
      </c>
      <c r="N254" s="144">
        <f ca="1">IF(N$13="",0,CHOOSE(Detalhamento.OpçãoServiços,OFFSET(Import.PLQ,$A254-1,N$15-1,1,1),IF($E254&lt;&gt;1,IF(ISNUMBER(INDEX(Import.PLE,Detalhamento!$E254,Detalhamento!N$15)),IF(INDEX(Import.PLE,Detalhamento!$E254,Detalhamento!N$15)&lt;=mediçao,OFFSET(Import.PLQ,$A254-1,N$15-1,1,1),0),0),PLE!$AA$28*OFFSET(Import.PLQ,$A254-1,N$15-1,1,1)),IF($E254&lt;&gt;1,IF(ISNUMBER(INDEX(Import.PLE,Detalhamento!$E254,Detalhamento!N$15)),IF(INDEX(Import.PLE,Detalhamento!$E254,Detalhamento!N$15)&lt;=mediçao,0,OFFSET(Import.PLQ,$A254-1,N$15-1,1,1)),OFFSET(Import.PLQ,$A254-1,N$15-1,1,1)),(1-PLE!$AA$28)*OFFSET(Import.PLQ,$A254-1,N$15-1,1,1))))</f>
        <v>0</v>
      </c>
      <c r="O254" s="144">
        <f ca="1">IF(O$13="",0,CHOOSE(Detalhamento.OpçãoServiços,OFFSET(Import.PLQ,$A254-1,O$15-1,1,1),IF($E254&lt;&gt;1,IF(ISNUMBER(INDEX(Import.PLE,Detalhamento!$E254,Detalhamento!O$15)),IF(INDEX(Import.PLE,Detalhamento!$E254,Detalhamento!O$15)&lt;=mediçao,OFFSET(Import.PLQ,$A254-1,O$15-1,1,1),0),0),PLE!$AA$28*OFFSET(Import.PLQ,$A254-1,O$15-1,1,1)),IF($E254&lt;&gt;1,IF(ISNUMBER(INDEX(Import.PLE,Detalhamento!$E254,Detalhamento!O$15)),IF(INDEX(Import.PLE,Detalhamento!$E254,Detalhamento!O$15)&lt;=mediçao,0,OFFSET(Import.PLQ,$A254-1,O$15-1,1,1)),OFFSET(Import.PLQ,$A254-1,O$15-1,1,1)),(1-PLE!$AA$28)*OFFSET(Import.PLQ,$A254-1,O$15-1,1,1))))</f>
        <v>0</v>
      </c>
      <c r="P254" s="144">
        <f ca="1">IF(P$13="",0,CHOOSE(Detalhamento.OpçãoServiços,OFFSET(Import.PLQ,$A254-1,P$15-1,1,1),IF($E254&lt;&gt;1,IF(ISNUMBER(INDEX(Import.PLE,Detalhamento!$E254,Detalhamento!P$15)),IF(INDEX(Import.PLE,Detalhamento!$E254,Detalhamento!P$15)&lt;=mediçao,OFFSET(Import.PLQ,$A254-1,P$15-1,1,1),0),0),PLE!$AA$28*OFFSET(Import.PLQ,$A254-1,P$15-1,1,1)),IF($E254&lt;&gt;1,IF(ISNUMBER(INDEX(Import.PLE,Detalhamento!$E254,Detalhamento!P$15)),IF(INDEX(Import.PLE,Detalhamento!$E254,Detalhamento!P$15)&lt;=mediçao,0,OFFSET(Import.PLQ,$A254-1,P$15-1,1,1)),OFFSET(Import.PLQ,$A254-1,P$15-1,1,1)),(1-PLE!$AA$28)*OFFSET(Import.PLQ,$A254-1,P$15-1,1,1))))</f>
        <v>0</v>
      </c>
      <c r="Q254" s="144">
        <f ca="1">IF(Q$13="",0,CHOOSE(Detalhamento.OpçãoServiços,OFFSET(Import.PLQ,$A254-1,Q$15-1,1,1),IF($E254&lt;&gt;1,IF(ISNUMBER(INDEX(Import.PLE,Detalhamento!$E254,Detalhamento!Q$15)),IF(INDEX(Import.PLE,Detalhamento!$E254,Detalhamento!Q$15)&lt;=mediçao,OFFSET(Import.PLQ,$A254-1,Q$15-1,1,1),0),0),PLE!$AA$28*OFFSET(Import.PLQ,$A254-1,Q$15-1,1,1)),IF($E254&lt;&gt;1,IF(ISNUMBER(INDEX(Import.PLE,Detalhamento!$E254,Detalhamento!Q$15)),IF(INDEX(Import.PLE,Detalhamento!$E254,Detalhamento!Q$15)&lt;=mediçao,0,OFFSET(Import.PLQ,$A254-1,Q$15-1,1,1)),OFFSET(Import.PLQ,$A254-1,Q$15-1,1,1)),(1-PLE!$AA$28)*OFFSET(Import.PLQ,$A254-1,Q$15-1,1,1))))</f>
        <v>0</v>
      </c>
      <c r="R254" s="144">
        <f ca="1">IF(R$13="",0,CHOOSE(Detalhamento.OpçãoServiços,OFFSET(Import.PLQ,$A254-1,R$15-1,1,1),IF($E254&lt;&gt;1,IF(ISNUMBER(INDEX(Import.PLE,Detalhamento!$E254,Detalhamento!R$15)),IF(INDEX(Import.PLE,Detalhamento!$E254,Detalhamento!R$15)&lt;=mediçao,OFFSET(Import.PLQ,$A254-1,R$15-1,1,1),0),0),PLE!$AA$28*OFFSET(Import.PLQ,$A254-1,R$15-1,1,1)),IF($E254&lt;&gt;1,IF(ISNUMBER(INDEX(Import.PLE,Detalhamento!$E254,Detalhamento!R$15)),IF(INDEX(Import.PLE,Detalhamento!$E254,Detalhamento!R$15)&lt;=mediçao,0,OFFSET(Import.PLQ,$A254-1,R$15-1,1,1)),OFFSET(Import.PLQ,$A254-1,R$15-1,1,1)),(1-PLE!$AA$28)*OFFSET(Import.PLQ,$A254-1,R$15-1,1,1))))</f>
        <v>0</v>
      </c>
      <c r="S254" s="144">
        <f ca="1">IF(S$13="",0,CHOOSE(Detalhamento.OpçãoServiços,OFFSET(Import.PLQ,$A254-1,S$15-1,1,1),IF($E254&lt;&gt;1,IF(ISNUMBER(INDEX(Import.PLE,Detalhamento!$E254,Detalhamento!S$15)),IF(INDEX(Import.PLE,Detalhamento!$E254,Detalhamento!S$15)&lt;=mediçao,OFFSET(Import.PLQ,$A254-1,S$15-1,1,1),0),0),PLE!$AA$28*OFFSET(Import.PLQ,$A254-1,S$15-1,1,1)),IF($E254&lt;&gt;1,IF(ISNUMBER(INDEX(Import.PLE,Detalhamento!$E254,Detalhamento!S$15)),IF(INDEX(Import.PLE,Detalhamento!$E254,Detalhamento!S$15)&lt;=mediçao,0,OFFSET(Import.PLQ,$A254-1,S$15-1,1,1)),OFFSET(Import.PLQ,$A254-1,S$15-1,1,1)),(1-PLE!$AA$28)*OFFSET(Import.PLQ,$A254-1,S$15-1,1,1))))</f>
        <v>0</v>
      </c>
      <c r="T254" s="144">
        <f ca="1">IF(T$13="",0,CHOOSE(Detalhamento.OpçãoServiços,OFFSET(Import.PLQ,$A254-1,T$15-1,1,1),IF($E254&lt;&gt;1,IF(ISNUMBER(INDEX(Import.PLE,Detalhamento!$E254,Detalhamento!T$15)),IF(INDEX(Import.PLE,Detalhamento!$E254,Detalhamento!T$15)&lt;=mediçao,OFFSET(Import.PLQ,$A254-1,T$15-1,1,1),0),0),PLE!$AA$28*OFFSET(Import.PLQ,$A254-1,T$15-1,1,1)),IF($E254&lt;&gt;1,IF(ISNUMBER(INDEX(Import.PLE,Detalhamento!$E254,Detalhamento!T$15)),IF(INDEX(Import.PLE,Detalhamento!$E254,Detalhamento!T$15)&lt;=mediçao,0,OFFSET(Import.PLQ,$A254-1,T$15-1,1,1)),OFFSET(Import.PLQ,$A254-1,T$15-1,1,1)),(1-PLE!$AA$28)*OFFSET(Import.PLQ,$A254-1,T$15-1,1,1))))</f>
        <v>0</v>
      </c>
      <c r="U254" s="144">
        <f ca="1">IF(U$13="",0,CHOOSE(Detalhamento.OpçãoServiços,OFFSET(Import.PLQ,$A254-1,U$15-1,1,1),IF($E254&lt;&gt;1,IF(ISNUMBER(INDEX(Import.PLE,Detalhamento!$E254,Detalhamento!U$15)),IF(INDEX(Import.PLE,Detalhamento!$E254,Detalhamento!U$15)&lt;=mediçao,OFFSET(Import.PLQ,$A254-1,U$15-1,1,1),0),0),PLE!$AA$28*OFFSET(Import.PLQ,$A254-1,U$15-1,1,1)),IF($E254&lt;&gt;1,IF(ISNUMBER(INDEX(Import.PLE,Detalhamento!$E254,Detalhamento!U$15)),IF(INDEX(Import.PLE,Detalhamento!$E254,Detalhamento!U$15)&lt;=mediçao,0,OFFSET(Import.PLQ,$A254-1,U$15-1,1,1)),OFFSET(Import.PLQ,$A254-1,U$15-1,1,1)),(1-PLE!$AA$28)*OFFSET(Import.PLQ,$A254-1,U$15-1,1,1))))</f>
        <v>0</v>
      </c>
      <c r="V254" s="144">
        <f ca="1">IF(V$13="",0,CHOOSE(Detalhamento.OpçãoServiços,OFFSET(Import.PLQ,$A254-1,V$15-1,1,1),IF($E254&lt;&gt;1,IF(ISNUMBER(INDEX(Import.PLE,Detalhamento!$E254,Detalhamento!V$15)),IF(INDEX(Import.PLE,Detalhamento!$E254,Detalhamento!V$15)&lt;=mediçao,OFFSET(Import.PLQ,$A254-1,V$15-1,1,1),0),0),PLE!$AA$28*OFFSET(Import.PLQ,$A254-1,V$15-1,1,1)),IF($E254&lt;&gt;1,IF(ISNUMBER(INDEX(Import.PLE,Detalhamento!$E254,Detalhamento!V$15)),IF(INDEX(Import.PLE,Detalhamento!$E254,Detalhamento!V$15)&lt;=mediçao,0,OFFSET(Import.PLQ,$A254-1,V$15-1,1,1)),OFFSET(Import.PLQ,$A254-1,V$15-1,1,1)),(1-PLE!$AA$28)*OFFSET(Import.PLQ,$A254-1,V$15-1,1,1))))</f>
        <v>0</v>
      </c>
      <c r="W254" s="144">
        <f ca="1">IF(W$13="",0,CHOOSE(Detalhamento.OpçãoServiços,OFFSET(Import.PLQ,$A254-1,W$15-1,1,1),IF($E254&lt;&gt;1,IF(ISNUMBER(INDEX(Import.PLE,Detalhamento!$E254,Detalhamento!W$15)),IF(INDEX(Import.PLE,Detalhamento!$E254,Detalhamento!W$15)&lt;=mediçao,OFFSET(Import.PLQ,$A254-1,W$15-1,1,1),0),0),PLE!$AA$28*OFFSET(Import.PLQ,$A254-1,W$15-1,1,1)),IF($E254&lt;&gt;1,IF(ISNUMBER(INDEX(Import.PLE,Detalhamento!$E254,Detalhamento!W$15)),IF(INDEX(Import.PLE,Detalhamento!$E254,Detalhamento!W$15)&lt;=mediçao,0,OFFSET(Import.PLQ,$A254-1,W$15-1,1,1)),OFFSET(Import.PLQ,$A254-1,W$15-1,1,1)),(1-PLE!$AA$28)*OFFSET(Import.PLQ,$A254-1,W$15-1,1,1))))</f>
        <v>0</v>
      </c>
      <c r="X254" s="144">
        <f ca="1">IF(X$13="",0,CHOOSE(Detalhamento.OpçãoServiços,OFFSET(Import.PLQ,$A254-1,X$15-1,1,1),IF($E254&lt;&gt;1,IF(ISNUMBER(INDEX(Import.PLE,Detalhamento!$E254,Detalhamento!X$15)),IF(INDEX(Import.PLE,Detalhamento!$E254,Detalhamento!X$15)&lt;=mediçao,OFFSET(Import.PLQ,$A254-1,X$15-1,1,1),0),0),PLE!$AA$28*OFFSET(Import.PLQ,$A254-1,X$15-1,1,1)),IF($E254&lt;&gt;1,IF(ISNUMBER(INDEX(Import.PLE,Detalhamento!$E254,Detalhamento!X$15)),IF(INDEX(Import.PLE,Detalhamento!$E254,Detalhamento!X$15)&lt;=mediçao,0,OFFSET(Import.PLQ,$A254-1,X$15-1,1,1)),OFFSET(Import.PLQ,$A254-1,X$15-1,1,1)),(1-PLE!$AA$28)*OFFSET(Import.PLQ,$A254-1,X$15-1,1,1))))</f>
        <v>0</v>
      </c>
      <c r="Y254" s="144">
        <f ca="1">IF(Y$13="",0,CHOOSE(Detalhamento.OpçãoServiços,OFFSET(Import.PLQ,$A254-1,Y$15-1,1,1),IF($E254&lt;&gt;1,IF(ISNUMBER(INDEX(Import.PLE,Detalhamento!$E254,Detalhamento!Y$15)),IF(INDEX(Import.PLE,Detalhamento!$E254,Detalhamento!Y$15)&lt;=mediçao,OFFSET(Import.PLQ,$A254-1,Y$15-1,1,1),0),0),PLE!$AA$28*OFFSET(Import.PLQ,$A254-1,Y$15-1,1,1)),IF($E254&lt;&gt;1,IF(ISNUMBER(INDEX(Import.PLE,Detalhamento!$E254,Detalhamento!Y$15)),IF(INDEX(Import.PLE,Detalhamento!$E254,Detalhamento!Y$15)&lt;=mediçao,0,OFFSET(Import.PLQ,$A254-1,Y$15-1,1,1)),OFFSET(Import.PLQ,$A254-1,Y$15-1,1,1)),(1-PLE!$AA$28)*OFFSET(Import.PLQ,$A254-1,Y$15-1,1,1))))</f>
        <v>0</v>
      </c>
      <c r="Z254" s="144">
        <f ca="1">IF(Z$13="",0,CHOOSE(Detalhamento.OpçãoServiços,OFFSET(Import.PLQ,$A254-1,Z$15-1,1,1),IF($E254&lt;&gt;1,IF(ISNUMBER(INDEX(Import.PLE,Detalhamento!$E254,Detalhamento!Z$15)),IF(INDEX(Import.PLE,Detalhamento!$E254,Detalhamento!Z$15)&lt;=mediçao,OFFSET(Import.PLQ,$A254-1,Z$15-1,1,1),0),0),PLE!$AA$28*OFFSET(Import.PLQ,$A254-1,Z$15-1,1,1)),IF($E254&lt;&gt;1,IF(ISNUMBER(INDEX(Import.PLE,Detalhamento!$E254,Detalhamento!Z$15)),IF(INDEX(Import.PLE,Detalhamento!$E254,Detalhamento!Z$15)&lt;=mediçao,0,OFFSET(Import.PLQ,$A254-1,Z$15-1,1,1)),OFFSET(Import.PLQ,$A254-1,Z$15-1,1,1)),(1-PLE!$AA$28)*OFFSET(Import.PLQ,$A254-1,Z$15-1,1,1))))</f>
        <v>0</v>
      </c>
      <c r="AA254" s="144">
        <f ca="1">IF(AA$13="",0,CHOOSE(Detalhamento.OpçãoServiços,OFFSET(Import.PLQ,$A254-1,AA$15-1,1,1),IF($E254&lt;&gt;1,IF(ISNUMBER(INDEX(Import.PLE,Detalhamento!$E254,Detalhamento!AA$15)),IF(INDEX(Import.PLE,Detalhamento!$E254,Detalhamento!AA$15)&lt;=mediçao,OFFSET(Import.PLQ,$A254-1,AA$15-1,1,1),0),0),PLE!$AA$28*OFFSET(Import.PLQ,$A254-1,AA$15-1,1,1)),IF($E254&lt;&gt;1,IF(ISNUMBER(INDEX(Import.PLE,Detalhamento!$E254,Detalhamento!AA$15)),IF(INDEX(Import.PLE,Detalhamento!$E254,Detalhamento!AA$15)&lt;=mediçao,0,OFFSET(Import.PLQ,$A254-1,AA$15-1,1,1)),OFFSET(Import.PLQ,$A254-1,AA$15-1,1,1)),(1-PLE!$AA$28)*OFFSET(Import.PLQ,$A254-1,AA$15-1,1,1))))</f>
        <v>0</v>
      </c>
      <c r="AB254" s="144">
        <f ca="1">IF(AB$13="",0,CHOOSE(Detalhamento.OpçãoServiços,OFFSET(Import.PLQ,$A254-1,AB$15-1,1,1),IF($E254&lt;&gt;1,IF(ISNUMBER(INDEX(Import.PLE,Detalhamento!$E254,Detalhamento!AB$15)),IF(INDEX(Import.PLE,Detalhamento!$E254,Detalhamento!AB$15)&lt;=mediçao,OFFSET(Import.PLQ,$A254-1,AB$15-1,1,1),0),0),PLE!$AA$28*OFFSET(Import.PLQ,$A254-1,AB$15-1,1,1)),IF($E254&lt;&gt;1,IF(ISNUMBER(INDEX(Import.PLE,Detalhamento!$E254,Detalhamento!AB$15)),IF(INDEX(Import.PLE,Detalhamento!$E254,Detalhamento!AB$15)&lt;=mediçao,0,OFFSET(Import.PLQ,$A254-1,AB$15-1,1,1)),OFFSET(Import.PLQ,$A254-1,AB$15-1,1,1)),(1-PLE!$AA$28)*OFFSET(Import.PLQ,$A254-1,AB$15-1,1,1))))</f>
        <v>0</v>
      </c>
      <c r="AC254" s="144">
        <f ca="1">IF(AC$13="",0,CHOOSE(Detalhamento.OpçãoServiços,OFFSET(Import.PLQ,$A254-1,AC$15-1,1,1),IF($E254&lt;&gt;1,IF(ISNUMBER(INDEX(Import.PLE,Detalhamento!$E254,Detalhamento!AC$15)),IF(INDEX(Import.PLE,Detalhamento!$E254,Detalhamento!AC$15)&lt;=mediçao,OFFSET(Import.PLQ,$A254-1,AC$15-1,1,1),0),0),PLE!$AA$28*OFFSET(Import.PLQ,$A254-1,AC$15-1,1,1)),IF($E254&lt;&gt;1,IF(ISNUMBER(INDEX(Import.PLE,Detalhamento!$E254,Detalhamento!AC$15)),IF(INDEX(Import.PLE,Detalhamento!$E254,Detalhamento!AC$15)&lt;=mediçao,0,OFFSET(Import.PLQ,$A254-1,AC$15-1,1,1)),OFFSET(Import.PLQ,$A254-1,AC$15-1,1,1)),(1-PLE!$AA$28)*OFFSET(Import.PLQ,$A254-1,AC$15-1,1,1))))</f>
        <v>0</v>
      </c>
      <c r="AD254" s="144">
        <f ca="1">IF(AD$13="",0,CHOOSE(Detalhamento.OpçãoServiços,OFFSET(Import.PLQ,$A254-1,AD$15-1,1,1),IF($E254&lt;&gt;1,IF(ISNUMBER(INDEX(Import.PLE,Detalhamento!$E254,Detalhamento!AD$15)),IF(INDEX(Import.PLE,Detalhamento!$E254,Detalhamento!AD$15)&lt;=mediçao,OFFSET(Import.PLQ,$A254-1,AD$15-1,1,1),0),0),PLE!$AA$28*OFFSET(Import.PLQ,$A254-1,AD$15-1,1,1)),IF($E254&lt;&gt;1,IF(ISNUMBER(INDEX(Import.PLE,Detalhamento!$E254,Detalhamento!AD$15)),IF(INDEX(Import.PLE,Detalhamento!$E254,Detalhamento!AD$15)&lt;=mediçao,0,OFFSET(Import.PLQ,$A254-1,AD$15-1,1,1)),OFFSET(Import.PLQ,$A254-1,AD$15-1,1,1)),(1-PLE!$AA$28)*OFFSET(Import.PLQ,$A254-1,AD$15-1,1,1))))</f>
        <v>0</v>
      </c>
      <c r="AE254" s="144">
        <f ca="1">IF(AE$13="",0,CHOOSE(Detalhamento.OpçãoServiços,OFFSET(Import.PLQ,$A254-1,AE$15-1,1,1),IF($E254&lt;&gt;1,IF(ISNUMBER(INDEX(Import.PLE,Detalhamento!$E254,Detalhamento!AE$15)),IF(INDEX(Import.PLE,Detalhamento!$E254,Detalhamento!AE$15)&lt;=mediçao,OFFSET(Import.PLQ,$A254-1,AE$15-1,1,1),0),0),PLE!$AA$28*OFFSET(Import.PLQ,$A254-1,AE$15-1,1,1)),IF($E254&lt;&gt;1,IF(ISNUMBER(INDEX(Import.PLE,Detalhamento!$E254,Detalhamento!AE$15)),IF(INDEX(Import.PLE,Detalhamento!$E254,Detalhamento!AE$15)&lt;=mediçao,0,OFFSET(Import.PLQ,$A254-1,AE$15-1,1,1)),OFFSET(Import.PLQ,$A254-1,AE$15-1,1,1)),(1-PLE!$AA$28)*OFFSET(Import.PLQ,$A254-1,AE$15-1,1,1))))</f>
        <v>0</v>
      </c>
      <c r="AF254" s="144">
        <f ca="1">IF(AF$13="",0,CHOOSE(Detalhamento.OpçãoServiços,OFFSET(Import.PLQ,$A254-1,AF$15-1,1,1),IF($E254&lt;&gt;1,IF(ISNUMBER(INDEX(Import.PLE,Detalhamento!$E254,Detalhamento!AF$15)),IF(INDEX(Import.PLE,Detalhamento!$E254,Detalhamento!AF$15)&lt;=mediçao,OFFSET(Import.PLQ,$A254-1,AF$15-1,1,1),0),0),PLE!$AA$28*OFFSET(Import.PLQ,$A254-1,AF$15-1,1,1)),IF($E254&lt;&gt;1,IF(ISNUMBER(INDEX(Import.PLE,Detalhamento!$E254,Detalhamento!AF$15)),IF(INDEX(Import.PLE,Detalhamento!$E254,Detalhamento!AF$15)&lt;=mediçao,0,OFFSET(Import.PLQ,$A254-1,AF$15-1,1,1)),OFFSET(Import.PLQ,$A254-1,AF$15-1,1,1)),(1-PLE!$AA$28)*OFFSET(Import.PLQ,$A254-1,AF$15-1,1,1))))</f>
        <v>0</v>
      </c>
      <c r="AG254" s="144">
        <f ca="1">IF(AG$13="",0,CHOOSE(Detalhamento.OpçãoServiços,OFFSET(Import.PLQ,$A254-1,AG$15-1,1,1),IF($E254&lt;&gt;1,IF(ISNUMBER(INDEX(Import.PLE,Detalhamento!$E254,Detalhamento!AG$15)),IF(INDEX(Import.PLE,Detalhamento!$E254,Detalhamento!AG$15)&lt;=mediçao,OFFSET(Import.PLQ,$A254-1,AG$15-1,1,1),0),0),PLE!$AA$28*OFFSET(Import.PLQ,$A254-1,AG$15-1,1,1)),IF($E254&lt;&gt;1,IF(ISNUMBER(INDEX(Import.PLE,Detalhamento!$E254,Detalhamento!AG$15)),IF(INDEX(Import.PLE,Detalhamento!$E254,Detalhamento!AG$15)&lt;=mediçao,0,OFFSET(Import.PLQ,$A254-1,AG$15-1,1,1)),OFFSET(Import.PLQ,$A254-1,AG$15-1,1,1)),(1-PLE!$AA$28)*OFFSET(Import.PLQ,$A254-1,AG$15-1,1,1))))</f>
        <v>0</v>
      </c>
      <c r="AH254" s="144">
        <f ca="1">IF(AH$13="",0,CHOOSE(Detalhamento.OpçãoServiços,OFFSET(Import.PLQ,$A254-1,AH$15-1,1,1),IF($E254&lt;&gt;1,IF(ISNUMBER(INDEX(Import.PLE,Detalhamento!$E254,Detalhamento!AH$15)),IF(INDEX(Import.PLE,Detalhamento!$E254,Detalhamento!AH$15)&lt;=mediçao,OFFSET(Import.PLQ,$A254-1,AH$15-1,1,1),0),0),PLE!$AA$28*OFFSET(Import.PLQ,$A254-1,AH$15-1,1,1)),IF($E254&lt;&gt;1,IF(ISNUMBER(INDEX(Import.PLE,Detalhamento!$E254,Detalhamento!AH$15)),IF(INDEX(Import.PLE,Detalhamento!$E254,Detalhamento!AH$15)&lt;=mediçao,0,OFFSET(Import.PLQ,$A254-1,AH$15-1,1,1)),OFFSET(Import.PLQ,$A254-1,AH$15-1,1,1)),(1-PLE!$AA$28)*OFFSET(Import.PLQ,$A254-1,AH$15-1,1,1))))</f>
        <v>0</v>
      </c>
      <c r="AI254" s="144">
        <f ca="1">IF(AI$13="",0,CHOOSE(Detalhamento.OpçãoServiços,OFFSET(Import.PLQ,$A254-1,AI$15-1,1,1),IF($E254&lt;&gt;1,IF(ISNUMBER(INDEX(Import.PLE,Detalhamento!$E254,Detalhamento!AI$15)),IF(INDEX(Import.PLE,Detalhamento!$E254,Detalhamento!AI$15)&lt;=mediçao,OFFSET(Import.PLQ,$A254-1,AI$15-1,1,1),0),0),PLE!$AA$28*OFFSET(Import.PLQ,$A254-1,AI$15-1,1,1)),IF($E254&lt;&gt;1,IF(ISNUMBER(INDEX(Import.PLE,Detalhamento!$E254,Detalhamento!AI$15)),IF(INDEX(Import.PLE,Detalhamento!$E254,Detalhamento!AI$15)&lt;=mediçao,0,OFFSET(Import.PLQ,$A254-1,AI$15-1,1,1)),OFFSET(Import.PLQ,$A254-1,AI$15-1,1,1)),(1-PLE!$AA$28)*OFFSET(Import.PLQ,$A254-1,AI$15-1,1,1))))</f>
        <v>0</v>
      </c>
      <c r="AJ254" s="144">
        <f ca="1">IF(AJ$13="",0,CHOOSE(Detalhamento.OpçãoServiços,OFFSET(Import.PLQ,$A254-1,AJ$15-1,1,1),IF($E254&lt;&gt;1,IF(ISNUMBER(INDEX(Import.PLE,Detalhamento!$E254,Detalhamento!AJ$15)),IF(INDEX(Import.PLE,Detalhamento!$E254,Detalhamento!AJ$15)&lt;=mediçao,OFFSET(Import.PLQ,$A254-1,AJ$15-1,1,1),0),0),PLE!$AA$28*OFFSET(Import.PLQ,$A254-1,AJ$15-1,1,1)),IF($E254&lt;&gt;1,IF(ISNUMBER(INDEX(Import.PLE,Detalhamento!$E254,Detalhamento!AJ$15)),IF(INDEX(Import.PLE,Detalhamento!$E254,Detalhamento!AJ$15)&lt;=mediçao,0,OFFSET(Import.PLQ,$A254-1,AJ$15-1,1,1)),OFFSET(Import.PLQ,$A254-1,AJ$15-1,1,1)),(1-PLE!$AA$28)*OFFSET(Import.PLQ,$A254-1,AJ$15-1,1,1))))</f>
        <v>0</v>
      </c>
      <c r="AK254" s="144">
        <f ca="1">IF(AK$13="",0,CHOOSE(Detalhamento.OpçãoServiços,OFFSET(Import.PLQ,$A254-1,AK$15-1,1,1),IF($E254&lt;&gt;1,IF(ISNUMBER(INDEX(Import.PLE,Detalhamento!$E254,Detalhamento!AK$15)),IF(INDEX(Import.PLE,Detalhamento!$E254,Detalhamento!AK$15)&lt;=mediçao,OFFSET(Import.PLQ,$A254-1,AK$15-1,1,1),0),0),PLE!$AA$28*OFFSET(Import.PLQ,$A254-1,AK$15-1,1,1)),IF($E254&lt;&gt;1,IF(ISNUMBER(INDEX(Import.PLE,Detalhamento!$E254,Detalhamento!AK$15)),IF(INDEX(Import.PLE,Detalhamento!$E254,Detalhamento!AK$15)&lt;=mediçao,0,OFFSET(Import.PLQ,$A254-1,AK$15-1,1,1)),OFFSET(Import.PLQ,$A254-1,AK$15-1,1,1)),(1-PLE!$AA$28)*OFFSET(Import.PLQ,$A254-1,AK$15-1,1,1))))</f>
        <v>0</v>
      </c>
      <c r="AL254" s="144">
        <f ca="1">IF(AL$13="",0,CHOOSE(Detalhamento.OpçãoServiços,OFFSET(Import.PLQ,$A254-1,AL$15-1,1,1),IF($E254&lt;&gt;1,IF(ISNUMBER(INDEX(Import.PLE,Detalhamento!$E254,Detalhamento!AL$15)),IF(INDEX(Import.PLE,Detalhamento!$E254,Detalhamento!AL$15)&lt;=mediçao,OFFSET(Import.PLQ,$A254-1,AL$15-1,1,1),0),0),PLE!$AA$28*OFFSET(Import.PLQ,$A254-1,AL$15-1,1,1)),IF($E254&lt;&gt;1,IF(ISNUMBER(INDEX(Import.PLE,Detalhamento!$E254,Detalhamento!AL$15)),IF(INDEX(Import.PLE,Detalhamento!$E254,Detalhamento!AL$15)&lt;=mediçao,0,OFFSET(Import.PLQ,$A254-1,AL$15-1,1,1)),OFFSET(Import.PLQ,$A254-1,AL$15-1,1,1)),(1-PLE!$AA$28)*OFFSET(Import.PLQ,$A254-1,AL$15-1,1,1))))</f>
        <v>0</v>
      </c>
      <c r="AM254" s="144">
        <f ca="1">IF(AM$13="",0,CHOOSE(Detalhamento.OpçãoServiços,OFFSET(Import.PLQ,$A254-1,AM$15-1,1,1),IF($E254&lt;&gt;1,IF(ISNUMBER(INDEX(Import.PLE,Detalhamento!$E254,Detalhamento!AM$15)),IF(INDEX(Import.PLE,Detalhamento!$E254,Detalhamento!AM$15)&lt;=mediçao,OFFSET(Import.PLQ,$A254-1,AM$15-1,1,1),0),0),PLE!$AA$28*OFFSET(Import.PLQ,$A254-1,AM$15-1,1,1)),IF($E254&lt;&gt;1,IF(ISNUMBER(INDEX(Import.PLE,Detalhamento!$E254,Detalhamento!AM$15)),IF(INDEX(Import.PLE,Detalhamento!$E254,Detalhamento!AM$15)&lt;=mediçao,0,OFFSET(Import.PLQ,$A254-1,AM$15-1,1,1)),OFFSET(Import.PLQ,$A254-1,AM$15-1,1,1)),(1-PLE!$AA$28)*OFFSET(Import.PLQ,$A254-1,AM$15-1,1,1))))</f>
        <v>0</v>
      </c>
      <c r="AN254" s="144">
        <f ca="1">IF(AN$13="",0,CHOOSE(Detalhamento.OpçãoServiços,OFFSET(Import.PLQ,$A254-1,AN$15-1,1,1),IF($E254&lt;&gt;1,IF(ISNUMBER(INDEX(Import.PLE,Detalhamento!$E254,Detalhamento!AN$15)),IF(INDEX(Import.PLE,Detalhamento!$E254,Detalhamento!AN$15)&lt;=mediçao,OFFSET(Import.PLQ,$A254-1,AN$15-1,1,1),0),0),PLE!$AA$28*OFFSET(Import.PLQ,$A254-1,AN$15-1,1,1)),IF($E254&lt;&gt;1,IF(ISNUMBER(INDEX(Import.PLE,Detalhamento!$E254,Detalhamento!AN$15)),IF(INDEX(Import.PLE,Detalhamento!$E254,Detalhamento!AN$15)&lt;=mediçao,0,OFFSET(Import.PLQ,$A254-1,AN$15-1,1,1)),OFFSET(Import.PLQ,$A254-1,AN$15-1,1,1)),(1-PLE!$AA$28)*OFFSET(Import.PLQ,$A254-1,AN$15-1,1,1))))</f>
        <v>0</v>
      </c>
      <c r="AO254" s="144">
        <f ca="1">IF(AO$13="",0,CHOOSE(Detalhamento.OpçãoServiços,OFFSET(Import.PLQ,$A254-1,AO$15-1,1,1),IF($E254&lt;&gt;1,IF(ISNUMBER(INDEX(Import.PLE,Detalhamento!$E254,Detalhamento!AO$15)),IF(INDEX(Import.PLE,Detalhamento!$E254,Detalhamento!AO$15)&lt;=mediçao,OFFSET(Import.PLQ,$A254-1,AO$15-1,1,1),0),0),PLE!$AA$28*OFFSET(Import.PLQ,$A254-1,AO$15-1,1,1)),IF($E254&lt;&gt;1,IF(ISNUMBER(INDEX(Import.PLE,Detalhamento!$E254,Detalhamento!AO$15)),IF(INDEX(Import.PLE,Detalhamento!$E254,Detalhamento!AO$15)&lt;=mediçao,0,OFFSET(Import.PLQ,$A254-1,AO$15-1,1,1)),OFFSET(Import.PLQ,$A254-1,AO$15-1,1,1)),(1-PLE!$AA$28)*OFFSET(Import.PLQ,$A254-1,AO$15-1,1,1))))</f>
        <v>0</v>
      </c>
      <c r="AP254" s="144">
        <f ca="1">IF(AP$13="",0,CHOOSE(Detalhamento.OpçãoServiços,OFFSET(Import.PLQ,$A254-1,AP$15-1,1,1),IF($E254&lt;&gt;1,IF(ISNUMBER(INDEX(Import.PLE,Detalhamento!$E254,Detalhamento!AP$15)),IF(INDEX(Import.PLE,Detalhamento!$E254,Detalhamento!AP$15)&lt;=mediçao,OFFSET(Import.PLQ,$A254-1,AP$15-1,1,1),0),0),PLE!$AA$28*OFFSET(Import.PLQ,$A254-1,AP$15-1,1,1)),IF($E254&lt;&gt;1,IF(ISNUMBER(INDEX(Import.PLE,Detalhamento!$E254,Detalhamento!AP$15)),IF(INDEX(Import.PLE,Detalhamento!$E254,Detalhamento!AP$15)&lt;=mediçao,0,OFFSET(Import.PLQ,$A254-1,AP$15-1,1,1)),OFFSET(Import.PLQ,$A254-1,AP$15-1,1,1)),(1-PLE!$AA$28)*OFFSET(Import.PLQ,$A254-1,AP$15-1,1,1))))</f>
        <v>0</v>
      </c>
      <c r="AQ254" s="144">
        <f ca="1">IF(AQ$13="",0,CHOOSE(Detalhamento.OpçãoServiços,OFFSET(Import.PLQ,$A254-1,AQ$15-1,1,1),IF($E254&lt;&gt;1,IF(ISNUMBER(INDEX(Import.PLE,Detalhamento!$E254,Detalhamento!AQ$15)),IF(INDEX(Import.PLE,Detalhamento!$E254,Detalhamento!AQ$15)&lt;=mediçao,OFFSET(Import.PLQ,$A254-1,AQ$15-1,1,1),0),0),PLE!$AA$28*OFFSET(Import.PLQ,$A254-1,AQ$15-1,1,1)),IF($E254&lt;&gt;1,IF(ISNUMBER(INDEX(Import.PLE,Detalhamento!$E254,Detalhamento!AQ$15)),IF(INDEX(Import.PLE,Detalhamento!$E254,Detalhamento!AQ$15)&lt;=mediçao,0,OFFSET(Import.PLQ,$A254-1,AQ$15-1,1,1)),OFFSET(Import.PLQ,$A254-1,AQ$15-1,1,1)),(1-PLE!$AA$28)*OFFSET(Import.PLQ,$A254-1,AQ$15-1,1,1))))</f>
        <v>0</v>
      </c>
      <c r="AR254" s="144">
        <f ca="1">IF(AR$13="",0,CHOOSE(Detalhamento.OpçãoServiços,OFFSET(Import.PLQ,$A254-1,AR$15-1,1,1),IF($E254&lt;&gt;1,IF(ISNUMBER(INDEX(Import.PLE,Detalhamento!$E254,Detalhamento!AR$15)),IF(INDEX(Import.PLE,Detalhamento!$E254,Detalhamento!AR$15)&lt;=mediçao,OFFSET(Import.PLQ,$A254-1,AR$15-1,1,1),0),0),PLE!$AA$28*OFFSET(Import.PLQ,$A254-1,AR$15-1,1,1)),IF($E254&lt;&gt;1,IF(ISNUMBER(INDEX(Import.PLE,Detalhamento!$E254,Detalhamento!AR$15)),IF(INDEX(Import.PLE,Detalhamento!$E254,Detalhamento!AR$15)&lt;=mediçao,0,OFFSET(Import.PLQ,$A254-1,AR$15-1,1,1)),OFFSET(Import.PLQ,$A254-1,AR$15-1,1,1)),(1-PLE!$AA$28)*OFFSET(Import.PLQ,$A254-1,AR$15-1,1,1))))</f>
        <v>0</v>
      </c>
      <c r="AS254" s="144">
        <f ca="1">IF(AS$13="",0,CHOOSE(Detalhamento.OpçãoServiços,OFFSET(Import.PLQ,$A254-1,AS$15-1,1,1),IF($E254&lt;&gt;1,IF(ISNUMBER(INDEX(Import.PLE,Detalhamento!$E254,Detalhamento!AS$15)),IF(INDEX(Import.PLE,Detalhamento!$E254,Detalhamento!AS$15)&lt;=mediçao,OFFSET(Import.PLQ,$A254-1,AS$15-1,1,1),0),0),PLE!$AA$28*OFFSET(Import.PLQ,$A254-1,AS$15-1,1,1)),IF($E254&lt;&gt;1,IF(ISNUMBER(INDEX(Import.PLE,Detalhamento!$E254,Detalhamento!AS$15)),IF(INDEX(Import.PLE,Detalhamento!$E254,Detalhamento!AS$15)&lt;=mediçao,0,OFFSET(Import.PLQ,$A254-1,AS$15-1,1,1)),OFFSET(Import.PLQ,$A254-1,AS$15-1,1,1)),(1-PLE!$AA$28)*OFFSET(Import.PLQ,$A254-1,AS$15-1,1,1))))</f>
        <v>0</v>
      </c>
      <c r="AT254" s="144">
        <f ca="1">IF(AT$13="",0,CHOOSE(Detalhamento.OpçãoServiços,OFFSET(Import.PLQ,$A254-1,AT$15-1,1,1),IF($E254&lt;&gt;1,IF(ISNUMBER(INDEX(Import.PLE,Detalhamento!$E254,Detalhamento!AT$15)),IF(INDEX(Import.PLE,Detalhamento!$E254,Detalhamento!AT$15)&lt;=mediçao,OFFSET(Import.PLQ,$A254-1,AT$15-1,1,1),0),0),PLE!$AA$28*OFFSET(Import.PLQ,$A254-1,AT$15-1,1,1)),IF($E254&lt;&gt;1,IF(ISNUMBER(INDEX(Import.PLE,Detalhamento!$E254,Detalhamento!AT$15)),IF(INDEX(Import.PLE,Detalhamento!$E254,Detalhamento!AT$15)&lt;=mediçao,0,OFFSET(Import.PLQ,$A254-1,AT$15-1,1,1)),OFFSET(Import.PLQ,$A254-1,AT$15-1,1,1)),(1-PLE!$AA$28)*OFFSET(Import.PLQ,$A254-1,AT$15-1,1,1))))</f>
        <v>0</v>
      </c>
      <c r="AU254" s="144">
        <f ca="1">IF(AU$13="",0,CHOOSE(Detalhamento.OpçãoServiços,OFFSET(Import.PLQ,$A254-1,AU$15-1,1,1),IF($E254&lt;&gt;1,IF(ISNUMBER(INDEX(Import.PLE,Detalhamento!$E254,Detalhamento!AU$15)),IF(INDEX(Import.PLE,Detalhamento!$E254,Detalhamento!AU$15)&lt;=mediçao,OFFSET(Import.PLQ,$A254-1,AU$15-1,1,1),0),0),PLE!$AA$28*OFFSET(Import.PLQ,$A254-1,AU$15-1,1,1)),IF($E254&lt;&gt;1,IF(ISNUMBER(INDEX(Import.PLE,Detalhamento!$E254,Detalhamento!AU$15)),IF(INDEX(Import.PLE,Detalhamento!$E254,Detalhamento!AU$15)&lt;=mediçao,0,OFFSET(Import.PLQ,$A254-1,AU$15-1,1,1)),OFFSET(Import.PLQ,$A254-1,AU$15-1,1,1)),(1-PLE!$AA$28)*OFFSET(Import.PLQ,$A254-1,AU$15-1,1,1))))</f>
        <v>0</v>
      </c>
      <c r="AV254" s="144">
        <f ca="1">IF(AV$13="",0,CHOOSE(Detalhamento.OpçãoServiços,OFFSET(Import.PLQ,$A254-1,AV$15-1,1,1),IF($E254&lt;&gt;1,IF(ISNUMBER(INDEX(Import.PLE,Detalhamento!$E254,Detalhamento!AV$15)),IF(INDEX(Import.PLE,Detalhamento!$E254,Detalhamento!AV$15)&lt;=mediçao,OFFSET(Import.PLQ,$A254-1,AV$15-1,1,1),0),0),PLE!$AA$28*OFFSET(Import.PLQ,$A254-1,AV$15-1,1,1)),IF($E254&lt;&gt;1,IF(ISNUMBER(INDEX(Import.PLE,Detalhamento!$E254,Detalhamento!AV$15)),IF(INDEX(Import.PLE,Detalhamento!$E254,Detalhamento!AV$15)&lt;=mediçao,0,OFFSET(Import.PLQ,$A254-1,AV$15-1,1,1)),OFFSET(Import.PLQ,$A254-1,AV$15-1,1,1)),(1-PLE!$AA$28)*OFFSET(Import.PLQ,$A254-1,AV$15-1,1,1))))</f>
        <v>0</v>
      </c>
      <c r="AW254" s="144">
        <f ca="1">IF(AW$13="",0,CHOOSE(Detalhamento.OpçãoServiços,OFFSET(Import.PLQ,$A254-1,AW$15-1,1,1),IF($E254&lt;&gt;1,IF(ISNUMBER(INDEX(Import.PLE,Detalhamento!$E254,Detalhamento!AW$15)),IF(INDEX(Import.PLE,Detalhamento!$E254,Detalhamento!AW$15)&lt;=mediçao,OFFSET(Import.PLQ,$A254-1,AW$15-1,1,1),0),0),PLE!$AA$28*OFFSET(Import.PLQ,$A254-1,AW$15-1,1,1)),IF($E254&lt;&gt;1,IF(ISNUMBER(INDEX(Import.PLE,Detalhamento!$E254,Detalhamento!AW$15)),IF(INDEX(Import.PLE,Detalhamento!$E254,Detalhamento!AW$15)&lt;=mediçao,0,OFFSET(Import.PLQ,$A254-1,AW$15-1,1,1)),OFFSET(Import.PLQ,$A254-1,AW$15-1,1,1)),(1-PLE!$AA$28)*OFFSET(Import.PLQ,$A254-1,AW$15-1,1,1))))</f>
        <v>0</v>
      </c>
      <c r="AX254" s="144">
        <f ca="1">IF(AX$13="",0,CHOOSE(Detalhamento.OpçãoServiços,OFFSET(Import.PLQ,$A254-1,AX$15-1,1,1),IF($E254&lt;&gt;1,IF(ISNUMBER(INDEX(Import.PLE,Detalhamento!$E254,Detalhamento!AX$15)),IF(INDEX(Import.PLE,Detalhamento!$E254,Detalhamento!AX$15)&lt;=mediçao,OFFSET(Import.PLQ,$A254-1,AX$15-1,1,1),0),0),PLE!$AA$28*OFFSET(Import.PLQ,$A254-1,AX$15-1,1,1)),IF($E254&lt;&gt;1,IF(ISNUMBER(INDEX(Import.PLE,Detalhamento!$E254,Detalhamento!AX$15)),IF(INDEX(Import.PLE,Detalhamento!$E254,Detalhamento!AX$15)&lt;=mediçao,0,OFFSET(Import.PLQ,$A254-1,AX$15-1,1,1)),OFFSET(Import.PLQ,$A254-1,AX$15-1,1,1)),(1-PLE!$AA$28)*OFFSET(Import.PLQ,$A254-1,AX$15-1,1,1))))</f>
        <v>0</v>
      </c>
      <c r="AY254" s="144">
        <f ca="1">IF(AY$13="",0,CHOOSE(Detalhamento.OpçãoServiços,OFFSET(Import.PLQ,$A254-1,AY$15-1,1,1),IF($E254&lt;&gt;1,IF(ISNUMBER(INDEX(Import.PLE,Detalhamento!$E254,Detalhamento!AY$15)),IF(INDEX(Import.PLE,Detalhamento!$E254,Detalhamento!AY$15)&lt;=mediçao,OFFSET(Import.PLQ,$A254-1,AY$15-1,1,1),0),0),PLE!$AA$28*OFFSET(Import.PLQ,$A254-1,AY$15-1,1,1)),IF($E254&lt;&gt;1,IF(ISNUMBER(INDEX(Import.PLE,Detalhamento!$E254,Detalhamento!AY$15)),IF(INDEX(Import.PLE,Detalhamento!$E254,Detalhamento!AY$15)&lt;=mediçao,0,OFFSET(Import.PLQ,$A254-1,AY$15-1,1,1)),OFFSET(Import.PLQ,$A254-1,AY$15-1,1,1)),(1-PLE!$AA$28)*OFFSET(Import.PLQ,$A254-1,AY$15-1,1,1))))</f>
        <v>0</v>
      </c>
      <c r="AZ254" s="144">
        <f ca="1">IF(AZ$13="",0,CHOOSE(Detalhamento.OpçãoServiços,OFFSET(Import.PLQ,$A254-1,AZ$15-1,1,1),IF($E254&lt;&gt;1,IF(ISNUMBER(INDEX(Import.PLE,Detalhamento!$E254,Detalhamento!AZ$15)),IF(INDEX(Import.PLE,Detalhamento!$E254,Detalhamento!AZ$15)&lt;=mediçao,OFFSET(Import.PLQ,$A254-1,AZ$15-1,1,1),0),0),PLE!$AA$28*OFFSET(Import.PLQ,$A254-1,AZ$15-1,1,1)),IF($E254&lt;&gt;1,IF(ISNUMBER(INDEX(Import.PLE,Detalhamento!$E254,Detalhamento!AZ$15)),IF(INDEX(Import.PLE,Detalhamento!$E254,Detalhamento!AZ$15)&lt;=mediçao,0,OFFSET(Import.PLQ,$A254-1,AZ$15-1,1,1)),OFFSET(Import.PLQ,$A254-1,AZ$15-1,1,1)),(1-PLE!$AA$28)*OFFSET(Import.PLQ,$A254-1,AZ$15-1,1,1))))</f>
        <v>0</v>
      </c>
      <c r="BA254" s="144">
        <f ca="1">IF(BA$13="",0,CHOOSE(Detalhamento.OpçãoServiços,OFFSET(Import.PLQ,$A254-1,BA$15-1,1,1),IF($E254&lt;&gt;1,IF(ISNUMBER(INDEX(Import.PLE,Detalhamento!$E254,Detalhamento!BA$15)),IF(INDEX(Import.PLE,Detalhamento!$E254,Detalhamento!BA$15)&lt;=mediçao,OFFSET(Import.PLQ,$A254-1,BA$15-1,1,1),0),0),PLE!$AA$28*OFFSET(Import.PLQ,$A254-1,BA$15-1,1,1)),IF($E254&lt;&gt;1,IF(ISNUMBER(INDEX(Import.PLE,Detalhamento!$E254,Detalhamento!BA$15)),IF(INDEX(Import.PLE,Detalhamento!$E254,Detalhamento!BA$15)&lt;=mediçao,0,OFFSET(Import.PLQ,$A254-1,BA$15-1,1,1)),OFFSET(Import.PLQ,$A254-1,BA$15-1,1,1)),(1-PLE!$AA$28)*OFFSET(Import.PLQ,$A254-1,BA$15-1,1,1))))</f>
        <v>0</v>
      </c>
      <c r="BB254" s="144">
        <f ca="1">IF(BB$13="",0,CHOOSE(Detalhamento.OpçãoServiços,OFFSET(Import.PLQ,$A254-1,BB$15-1,1,1),IF($E254&lt;&gt;1,IF(ISNUMBER(INDEX(Import.PLE,Detalhamento!$E254,Detalhamento!BB$15)),IF(INDEX(Import.PLE,Detalhamento!$E254,Detalhamento!BB$15)&lt;=mediçao,OFFSET(Import.PLQ,$A254-1,BB$15-1,1,1),0),0),PLE!$AA$28*OFFSET(Import.PLQ,$A254-1,BB$15-1,1,1)),IF($E254&lt;&gt;1,IF(ISNUMBER(INDEX(Import.PLE,Detalhamento!$E254,Detalhamento!BB$15)),IF(INDEX(Import.PLE,Detalhamento!$E254,Detalhamento!BB$15)&lt;=mediçao,0,OFFSET(Import.PLQ,$A254-1,BB$15-1,1,1)),OFFSET(Import.PLQ,$A254-1,BB$15-1,1,1)),(1-PLE!$AA$28)*OFFSET(Import.PLQ,$A254-1,BB$15-1,1,1))))</f>
        <v>0</v>
      </c>
      <c r="BC254" s="144">
        <f ca="1">IF(BC$13="",0,CHOOSE(Detalhamento.OpçãoServiços,OFFSET(Import.PLQ,$A254-1,BC$15-1,1,1),IF($E254&lt;&gt;1,IF(ISNUMBER(INDEX(Import.PLE,Detalhamento!$E254,Detalhamento!BC$15)),IF(INDEX(Import.PLE,Detalhamento!$E254,Detalhamento!BC$15)&lt;=mediçao,OFFSET(Import.PLQ,$A254-1,BC$15-1,1,1),0),0),PLE!$AA$28*OFFSET(Import.PLQ,$A254-1,BC$15-1,1,1)),IF($E254&lt;&gt;1,IF(ISNUMBER(INDEX(Import.PLE,Detalhamento!$E254,Detalhamento!BC$15)),IF(INDEX(Import.PLE,Detalhamento!$E254,Detalhamento!BC$15)&lt;=mediçao,0,OFFSET(Import.PLQ,$A254-1,BC$15-1,1,1)),OFFSET(Import.PLQ,$A254-1,BC$15-1,1,1)),(1-PLE!$AA$28)*OFFSET(Import.PLQ,$A254-1,BC$15-1,1,1))))</f>
        <v>0</v>
      </c>
      <c r="BD254" s="144">
        <f ca="1">IF(BD$13="",0,CHOOSE(Detalhamento.OpçãoServiços,OFFSET(Import.PLQ,$A254-1,BD$15-1,1,1),IF($E254&lt;&gt;1,IF(ISNUMBER(INDEX(Import.PLE,Detalhamento!$E254,Detalhamento!BD$15)),IF(INDEX(Import.PLE,Detalhamento!$E254,Detalhamento!BD$15)&lt;=mediçao,OFFSET(Import.PLQ,$A254-1,BD$15-1,1,1),0),0),PLE!$AA$28*OFFSET(Import.PLQ,$A254-1,BD$15-1,1,1)),IF($E254&lt;&gt;1,IF(ISNUMBER(INDEX(Import.PLE,Detalhamento!$E254,Detalhamento!BD$15)),IF(INDEX(Import.PLE,Detalhamento!$E254,Detalhamento!BD$15)&lt;=mediçao,0,OFFSET(Import.PLQ,$A254-1,BD$15-1,1,1)),OFFSET(Import.PLQ,$A254-1,BD$15-1,1,1)),(1-PLE!$AA$28)*OFFSET(Import.PLQ,$A254-1,BD$15-1,1,1))))</f>
        <v>0</v>
      </c>
      <c r="BE254" s="144">
        <f ca="1">IF(BE$13="",0,CHOOSE(Detalhamento.OpçãoServiços,OFFSET(Import.PLQ,$A254-1,BE$15-1,1,1),IF($E254&lt;&gt;1,IF(ISNUMBER(INDEX(Import.PLE,Detalhamento!$E254,Detalhamento!BE$15)),IF(INDEX(Import.PLE,Detalhamento!$E254,Detalhamento!BE$15)&lt;=mediçao,OFFSET(Import.PLQ,$A254-1,BE$15-1,1,1),0),0),PLE!$AA$28*OFFSET(Import.PLQ,$A254-1,BE$15-1,1,1)),IF($E254&lt;&gt;1,IF(ISNUMBER(INDEX(Import.PLE,Detalhamento!$E254,Detalhamento!BE$15)),IF(INDEX(Import.PLE,Detalhamento!$E254,Detalhamento!BE$15)&lt;=mediçao,0,OFFSET(Import.PLQ,$A254-1,BE$15-1,1,1)),OFFSET(Import.PLQ,$A254-1,BE$15-1,1,1)),(1-PLE!$AA$28)*OFFSET(Import.PLQ,$A254-1,BE$15-1,1,1))))</f>
        <v>0</v>
      </c>
      <c r="BF254" s="144">
        <f ca="1">IF(BF$13="",0,CHOOSE(Detalhamento.OpçãoServiços,OFFSET(Import.PLQ,$A254-1,BF$15-1,1,1),IF($E254&lt;&gt;1,IF(ISNUMBER(INDEX(Import.PLE,Detalhamento!$E254,Detalhamento!BF$15)),IF(INDEX(Import.PLE,Detalhamento!$E254,Detalhamento!BF$15)&lt;=mediçao,OFFSET(Import.PLQ,$A254-1,BF$15-1,1,1),0),0),PLE!$AA$28*OFFSET(Import.PLQ,$A254-1,BF$15-1,1,1)),IF($E254&lt;&gt;1,IF(ISNUMBER(INDEX(Import.PLE,Detalhamento!$E254,Detalhamento!BF$15)),IF(INDEX(Import.PLE,Detalhamento!$E254,Detalhamento!BF$15)&lt;=mediçao,0,OFFSET(Import.PLQ,$A254-1,BF$15-1,1,1)),OFFSET(Import.PLQ,$A254-1,BF$15-1,1,1)),(1-PLE!$AA$28)*OFFSET(Import.PLQ,$A254-1,BF$15-1,1,1))))</f>
        <v>0</v>
      </c>
      <c r="BG254" s="144">
        <f ca="1">IF(BG$13="",0,CHOOSE(Detalhamento.OpçãoServiços,OFFSET(Import.PLQ,$A254-1,BG$15-1,1,1),IF($E254&lt;&gt;1,IF(ISNUMBER(INDEX(Import.PLE,Detalhamento!$E254,Detalhamento!BG$15)),IF(INDEX(Import.PLE,Detalhamento!$E254,Detalhamento!BG$15)&lt;=mediçao,OFFSET(Import.PLQ,$A254-1,BG$15-1,1,1),0),0),PLE!$AA$28*OFFSET(Import.PLQ,$A254-1,BG$15-1,1,1)),IF($E254&lt;&gt;1,IF(ISNUMBER(INDEX(Import.PLE,Detalhamento!$E254,Detalhamento!BG$15)),IF(INDEX(Import.PLE,Detalhamento!$E254,Detalhamento!BG$15)&lt;=mediçao,0,OFFSET(Import.PLQ,$A254-1,BG$15-1,1,1)),OFFSET(Import.PLQ,$A254-1,BG$15-1,1,1)),(1-PLE!$AA$28)*OFFSET(Import.PLQ,$A254-1,BG$15-1,1,1))))</f>
        <v>0</v>
      </c>
      <c r="BH254" s="144">
        <f ca="1">IF(BH$13="",0,CHOOSE(Detalhamento.OpçãoServiços,OFFSET(Import.PLQ,$A254-1,BH$15-1,1,1),IF($E254&lt;&gt;1,IF(ISNUMBER(INDEX(Import.PLE,Detalhamento!$E254,Detalhamento!BH$15)),IF(INDEX(Import.PLE,Detalhamento!$E254,Detalhamento!BH$15)&lt;=mediçao,OFFSET(Import.PLQ,$A254-1,BH$15-1,1,1),0),0),PLE!$AA$28*OFFSET(Import.PLQ,$A254-1,BH$15-1,1,1)),IF($E254&lt;&gt;1,IF(ISNUMBER(INDEX(Import.PLE,Detalhamento!$E254,Detalhamento!BH$15)),IF(INDEX(Import.PLE,Detalhamento!$E254,Detalhamento!BH$15)&lt;=mediçao,0,OFFSET(Import.PLQ,$A254-1,BH$15-1,1,1)),OFFSET(Import.PLQ,$A254-1,BH$15-1,1,1)),(1-PLE!$AA$28)*OFFSET(Import.PLQ,$A254-1,BH$15-1,1,1))))</f>
        <v>0</v>
      </c>
      <c r="BI254" s="144">
        <f ca="1">IF(BI$13="",0,CHOOSE(Detalhamento.OpçãoServiços,OFFSET(Import.PLQ,$A254-1,BI$15-1,1,1),IF($E254&lt;&gt;1,IF(ISNUMBER(INDEX(Import.PLE,Detalhamento!$E254,Detalhamento!BI$15)),IF(INDEX(Import.PLE,Detalhamento!$E254,Detalhamento!BI$15)&lt;=mediçao,OFFSET(Import.PLQ,$A254-1,BI$15-1,1,1),0),0),PLE!$AA$28*OFFSET(Import.PLQ,$A254-1,BI$15-1,1,1)),IF($E254&lt;&gt;1,IF(ISNUMBER(INDEX(Import.PLE,Detalhamento!$E254,Detalhamento!BI$15)),IF(INDEX(Import.PLE,Detalhamento!$E254,Detalhamento!BI$15)&lt;=mediçao,0,OFFSET(Import.PLQ,$A254-1,BI$15-1,1,1)),OFFSET(Import.PLQ,$A254-1,BI$15-1,1,1)),(1-PLE!$AA$28)*OFFSET(Import.PLQ,$A254-1,BI$15-1,1,1))))</f>
        <v>0</v>
      </c>
    </row>
    <row r="255" spans="1:61" ht="10.5" hidden="1" x14ac:dyDescent="0.25">
      <c r="A255" s="155">
        <v>239</v>
      </c>
      <c r="B255" s="21" t="str">
        <f t="shared" ca="1" si="33"/>
        <v>Nível</v>
      </c>
      <c r="E255" s="153" t="str">
        <f t="shared" ca="1" si="34"/>
        <v/>
      </c>
      <c r="F255" s="154">
        <f t="shared" ca="1" si="35"/>
        <v>0</v>
      </c>
      <c r="G255" s="154" t="str">
        <f t="shared" ca="1" si="39"/>
        <v>2.11</v>
      </c>
      <c r="H255" s="182" t="str">
        <f t="shared" ca="1" si="39"/>
        <v>LOUÇAS E METAIS</v>
      </c>
      <c r="I255" s="37" t="str">
        <f t="shared" ca="1" si="36"/>
        <v/>
      </c>
      <c r="J255" s="144" t="str">
        <f t="shared" ca="1" si="37"/>
        <v/>
      </c>
      <c r="K255" s="67"/>
      <c r="L255" s="144">
        <f ca="1">IF(L$13="",0,CHOOSE(Detalhamento.OpçãoServiços,OFFSET(Import.PLQ,$A255-1,L$15-1,1,1),IF($E255&lt;&gt;1,IF(ISNUMBER(INDEX(Import.PLE,Detalhamento!$E255,Detalhamento!L$15)),IF(INDEX(Import.PLE,Detalhamento!$E255,Detalhamento!L$15)&lt;=mediçao,OFFSET(Import.PLQ,$A255-1,L$15-1,1,1),0),0),PLE!$AA$28*OFFSET(Import.PLQ,$A255-1,L$15-1,1,1)),IF($E255&lt;&gt;1,IF(ISNUMBER(INDEX(Import.PLE,Detalhamento!$E255,Detalhamento!L$15)),IF(INDEX(Import.PLE,Detalhamento!$E255,Detalhamento!L$15)&lt;=mediçao,0,OFFSET(Import.PLQ,$A255-1,L$15-1,1,1)),OFFSET(Import.PLQ,$A255-1,L$15-1,1,1)),(1-PLE!$AA$28)*OFFSET(Import.PLQ,$A255-1,L$15-1,1,1))))</f>
        <v>0</v>
      </c>
      <c r="M255" s="144">
        <f ca="1">IF(M$13="",0,CHOOSE(Detalhamento.OpçãoServiços,OFFSET(Import.PLQ,$A255-1,M$15-1,1,1),IF($E255&lt;&gt;1,IF(ISNUMBER(INDEX(Import.PLE,Detalhamento!$E255,Detalhamento!M$15)),IF(INDEX(Import.PLE,Detalhamento!$E255,Detalhamento!M$15)&lt;=mediçao,OFFSET(Import.PLQ,$A255-1,M$15-1,1,1),0),0),PLE!$AA$28*OFFSET(Import.PLQ,$A255-1,M$15-1,1,1)),IF($E255&lt;&gt;1,IF(ISNUMBER(INDEX(Import.PLE,Detalhamento!$E255,Detalhamento!M$15)),IF(INDEX(Import.PLE,Detalhamento!$E255,Detalhamento!M$15)&lt;=mediçao,0,OFFSET(Import.PLQ,$A255-1,M$15-1,1,1)),OFFSET(Import.PLQ,$A255-1,M$15-1,1,1)),(1-PLE!$AA$28)*OFFSET(Import.PLQ,$A255-1,M$15-1,1,1))))</f>
        <v>0</v>
      </c>
      <c r="N255" s="144">
        <f ca="1">IF(N$13="",0,CHOOSE(Detalhamento.OpçãoServiços,OFFSET(Import.PLQ,$A255-1,N$15-1,1,1),IF($E255&lt;&gt;1,IF(ISNUMBER(INDEX(Import.PLE,Detalhamento!$E255,Detalhamento!N$15)),IF(INDEX(Import.PLE,Detalhamento!$E255,Detalhamento!N$15)&lt;=mediçao,OFFSET(Import.PLQ,$A255-1,N$15-1,1,1),0),0),PLE!$AA$28*OFFSET(Import.PLQ,$A255-1,N$15-1,1,1)),IF($E255&lt;&gt;1,IF(ISNUMBER(INDEX(Import.PLE,Detalhamento!$E255,Detalhamento!N$15)),IF(INDEX(Import.PLE,Detalhamento!$E255,Detalhamento!N$15)&lt;=mediçao,0,OFFSET(Import.PLQ,$A255-1,N$15-1,1,1)),OFFSET(Import.PLQ,$A255-1,N$15-1,1,1)),(1-PLE!$AA$28)*OFFSET(Import.PLQ,$A255-1,N$15-1,1,1))))</f>
        <v>0</v>
      </c>
      <c r="O255" s="144">
        <f ca="1">IF(O$13="",0,CHOOSE(Detalhamento.OpçãoServiços,OFFSET(Import.PLQ,$A255-1,O$15-1,1,1),IF($E255&lt;&gt;1,IF(ISNUMBER(INDEX(Import.PLE,Detalhamento!$E255,Detalhamento!O$15)),IF(INDEX(Import.PLE,Detalhamento!$E255,Detalhamento!O$15)&lt;=mediçao,OFFSET(Import.PLQ,$A255-1,O$15-1,1,1),0),0),PLE!$AA$28*OFFSET(Import.PLQ,$A255-1,O$15-1,1,1)),IF($E255&lt;&gt;1,IF(ISNUMBER(INDEX(Import.PLE,Detalhamento!$E255,Detalhamento!O$15)),IF(INDEX(Import.PLE,Detalhamento!$E255,Detalhamento!O$15)&lt;=mediçao,0,OFFSET(Import.PLQ,$A255-1,O$15-1,1,1)),OFFSET(Import.PLQ,$A255-1,O$15-1,1,1)),(1-PLE!$AA$28)*OFFSET(Import.PLQ,$A255-1,O$15-1,1,1))))</f>
        <v>0</v>
      </c>
      <c r="P255" s="144">
        <f ca="1">IF(P$13="",0,CHOOSE(Detalhamento.OpçãoServiços,OFFSET(Import.PLQ,$A255-1,P$15-1,1,1),IF($E255&lt;&gt;1,IF(ISNUMBER(INDEX(Import.PLE,Detalhamento!$E255,Detalhamento!P$15)),IF(INDEX(Import.PLE,Detalhamento!$E255,Detalhamento!P$15)&lt;=mediçao,OFFSET(Import.PLQ,$A255-1,P$15-1,1,1),0),0),PLE!$AA$28*OFFSET(Import.PLQ,$A255-1,P$15-1,1,1)),IF($E255&lt;&gt;1,IF(ISNUMBER(INDEX(Import.PLE,Detalhamento!$E255,Detalhamento!P$15)),IF(INDEX(Import.PLE,Detalhamento!$E255,Detalhamento!P$15)&lt;=mediçao,0,OFFSET(Import.PLQ,$A255-1,P$15-1,1,1)),OFFSET(Import.PLQ,$A255-1,P$15-1,1,1)),(1-PLE!$AA$28)*OFFSET(Import.PLQ,$A255-1,P$15-1,1,1))))</f>
        <v>0</v>
      </c>
      <c r="Q255" s="144">
        <f ca="1">IF(Q$13="",0,CHOOSE(Detalhamento.OpçãoServiços,OFFSET(Import.PLQ,$A255-1,Q$15-1,1,1),IF($E255&lt;&gt;1,IF(ISNUMBER(INDEX(Import.PLE,Detalhamento!$E255,Detalhamento!Q$15)),IF(INDEX(Import.PLE,Detalhamento!$E255,Detalhamento!Q$15)&lt;=mediçao,OFFSET(Import.PLQ,$A255-1,Q$15-1,1,1),0),0),PLE!$AA$28*OFFSET(Import.PLQ,$A255-1,Q$15-1,1,1)),IF($E255&lt;&gt;1,IF(ISNUMBER(INDEX(Import.PLE,Detalhamento!$E255,Detalhamento!Q$15)),IF(INDEX(Import.PLE,Detalhamento!$E255,Detalhamento!Q$15)&lt;=mediçao,0,OFFSET(Import.PLQ,$A255-1,Q$15-1,1,1)),OFFSET(Import.PLQ,$A255-1,Q$15-1,1,1)),(1-PLE!$AA$28)*OFFSET(Import.PLQ,$A255-1,Q$15-1,1,1))))</f>
        <v>0</v>
      </c>
      <c r="R255" s="144">
        <f ca="1">IF(R$13="",0,CHOOSE(Detalhamento.OpçãoServiços,OFFSET(Import.PLQ,$A255-1,R$15-1,1,1),IF($E255&lt;&gt;1,IF(ISNUMBER(INDEX(Import.PLE,Detalhamento!$E255,Detalhamento!R$15)),IF(INDEX(Import.PLE,Detalhamento!$E255,Detalhamento!R$15)&lt;=mediçao,OFFSET(Import.PLQ,$A255-1,R$15-1,1,1),0),0),PLE!$AA$28*OFFSET(Import.PLQ,$A255-1,R$15-1,1,1)),IF($E255&lt;&gt;1,IF(ISNUMBER(INDEX(Import.PLE,Detalhamento!$E255,Detalhamento!R$15)),IF(INDEX(Import.PLE,Detalhamento!$E255,Detalhamento!R$15)&lt;=mediçao,0,OFFSET(Import.PLQ,$A255-1,R$15-1,1,1)),OFFSET(Import.PLQ,$A255-1,R$15-1,1,1)),(1-PLE!$AA$28)*OFFSET(Import.PLQ,$A255-1,R$15-1,1,1))))</f>
        <v>0</v>
      </c>
      <c r="S255" s="144">
        <f ca="1">IF(S$13="",0,CHOOSE(Detalhamento.OpçãoServiços,OFFSET(Import.PLQ,$A255-1,S$15-1,1,1),IF($E255&lt;&gt;1,IF(ISNUMBER(INDEX(Import.PLE,Detalhamento!$E255,Detalhamento!S$15)),IF(INDEX(Import.PLE,Detalhamento!$E255,Detalhamento!S$15)&lt;=mediçao,OFFSET(Import.PLQ,$A255-1,S$15-1,1,1),0),0),PLE!$AA$28*OFFSET(Import.PLQ,$A255-1,S$15-1,1,1)),IF($E255&lt;&gt;1,IF(ISNUMBER(INDEX(Import.PLE,Detalhamento!$E255,Detalhamento!S$15)),IF(INDEX(Import.PLE,Detalhamento!$E255,Detalhamento!S$15)&lt;=mediçao,0,OFFSET(Import.PLQ,$A255-1,S$15-1,1,1)),OFFSET(Import.PLQ,$A255-1,S$15-1,1,1)),(1-PLE!$AA$28)*OFFSET(Import.PLQ,$A255-1,S$15-1,1,1))))</f>
        <v>0</v>
      </c>
      <c r="T255" s="144">
        <f ca="1">IF(T$13="",0,CHOOSE(Detalhamento.OpçãoServiços,OFFSET(Import.PLQ,$A255-1,T$15-1,1,1),IF($E255&lt;&gt;1,IF(ISNUMBER(INDEX(Import.PLE,Detalhamento!$E255,Detalhamento!T$15)),IF(INDEX(Import.PLE,Detalhamento!$E255,Detalhamento!T$15)&lt;=mediçao,OFFSET(Import.PLQ,$A255-1,T$15-1,1,1),0),0),PLE!$AA$28*OFFSET(Import.PLQ,$A255-1,T$15-1,1,1)),IF($E255&lt;&gt;1,IF(ISNUMBER(INDEX(Import.PLE,Detalhamento!$E255,Detalhamento!T$15)),IF(INDEX(Import.PLE,Detalhamento!$E255,Detalhamento!T$15)&lt;=mediçao,0,OFFSET(Import.PLQ,$A255-1,T$15-1,1,1)),OFFSET(Import.PLQ,$A255-1,T$15-1,1,1)),(1-PLE!$AA$28)*OFFSET(Import.PLQ,$A255-1,T$15-1,1,1))))</f>
        <v>0</v>
      </c>
      <c r="U255" s="144">
        <f ca="1">IF(U$13="",0,CHOOSE(Detalhamento.OpçãoServiços,OFFSET(Import.PLQ,$A255-1,U$15-1,1,1),IF($E255&lt;&gt;1,IF(ISNUMBER(INDEX(Import.PLE,Detalhamento!$E255,Detalhamento!U$15)),IF(INDEX(Import.PLE,Detalhamento!$E255,Detalhamento!U$15)&lt;=mediçao,OFFSET(Import.PLQ,$A255-1,U$15-1,1,1),0),0),PLE!$AA$28*OFFSET(Import.PLQ,$A255-1,U$15-1,1,1)),IF($E255&lt;&gt;1,IF(ISNUMBER(INDEX(Import.PLE,Detalhamento!$E255,Detalhamento!U$15)),IF(INDEX(Import.PLE,Detalhamento!$E255,Detalhamento!U$15)&lt;=mediçao,0,OFFSET(Import.PLQ,$A255-1,U$15-1,1,1)),OFFSET(Import.PLQ,$A255-1,U$15-1,1,1)),(1-PLE!$AA$28)*OFFSET(Import.PLQ,$A255-1,U$15-1,1,1))))</f>
        <v>0</v>
      </c>
      <c r="V255" s="144">
        <f ca="1">IF(V$13="",0,CHOOSE(Detalhamento.OpçãoServiços,OFFSET(Import.PLQ,$A255-1,V$15-1,1,1),IF($E255&lt;&gt;1,IF(ISNUMBER(INDEX(Import.PLE,Detalhamento!$E255,Detalhamento!V$15)),IF(INDEX(Import.PLE,Detalhamento!$E255,Detalhamento!V$15)&lt;=mediçao,OFFSET(Import.PLQ,$A255-1,V$15-1,1,1),0),0),PLE!$AA$28*OFFSET(Import.PLQ,$A255-1,V$15-1,1,1)),IF($E255&lt;&gt;1,IF(ISNUMBER(INDEX(Import.PLE,Detalhamento!$E255,Detalhamento!V$15)),IF(INDEX(Import.PLE,Detalhamento!$E255,Detalhamento!V$15)&lt;=mediçao,0,OFFSET(Import.PLQ,$A255-1,V$15-1,1,1)),OFFSET(Import.PLQ,$A255-1,V$15-1,1,1)),(1-PLE!$AA$28)*OFFSET(Import.PLQ,$A255-1,V$15-1,1,1))))</f>
        <v>0</v>
      </c>
      <c r="W255" s="144">
        <f ca="1">IF(W$13="",0,CHOOSE(Detalhamento.OpçãoServiços,OFFSET(Import.PLQ,$A255-1,W$15-1,1,1),IF($E255&lt;&gt;1,IF(ISNUMBER(INDEX(Import.PLE,Detalhamento!$E255,Detalhamento!W$15)),IF(INDEX(Import.PLE,Detalhamento!$E255,Detalhamento!W$15)&lt;=mediçao,OFFSET(Import.PLQ,$A255-1,W$15-1,1,1),0),0),PLE!$AA$28*OFFSET(Import.PLQ,$A255-1,W$15-1,1,1)),IF($E255&lt;&gt;1,IF(ISNUMBER(INDEX(Import.PLE,Detalhamento!$E255,Detalhamento!W$15)),IF(INDEX(Import.PLE,Detalhamento!$E255,Detalhamento!W$15)&lt;=mediçao,0,OFFSET(Import.PLQ,$A255-1,W$15-1,1,1)),OFFSET(Import.PLQ,$A255-1,W$15-1,1,1)),(1-PLE!$AA$28)*OFFSET(Import.PLQ,$A255-1,W$15-1,1,1))))</f>
        <v>0</v>
      </c>
      <c r="X255" s="144">
        <f ca="1">IF(X$13="",0,CHOOSE(Detalhamento.OpçãoServiços,OFFSET(Import.PLQ,$A255-1,X$15-1,1,1),IF($E255&lt;&gt;1,IF(ISNUMBER(INDEX(Import.PLE,Detalhamento!$E255,Detalhamento!X$15)),IF(INDEX(Import.PLE,Detalhamento!$E255,Detalhamento!X$15)&lt;=mediçao,OFFSET(Import.PLQ,$A255-1,X$15-1,1,1),0),0),PLE!$AA$28*OFFSET(Import.PLQ,$A255-1,X$15-1,1,1)),IF($E255&lt;&gt;1,IF(ISNUMBER(INDEX(Import.PLE,Detalhamento!$E255,Detalhamento!X$15)),IF(INDEX(Import.PLE,Detalhamento!$E255,Detalhamento!X$15)&lt;=mediçao,0,OFFSET(Import.PLQ,$A255-1,X$15-1,1,1)),OFFSET(Import.PLQ,$A255-1,X$15-1,1,1)),(1-PLE!$AA$28)*OFFSET(Import.PLQ,$A255-1,X$15-1,1,1))))</f>
        <v>0</v>
      </c>
      <c r="Y255" s="144">
        <f ca="1">IF(Y$13="",0,CHOOSE(Detalhamento.OpçãoServiços,OFFSET(Import.PLQ,$A255-1,Y$15-1,1,1),IF($E255&lt;&gt;1,IF(ISNUMBER(INDEX(Import.PLE,Detalhamento!$E255,Detalhamento!Y$15)),IF(INDEX(Import.PLE,Detalhamento!$E255,Detalhamento!Y$15)&lt;=mediçao,OFFSET(Import.PLQ,$A255-1,Y$15-1,1,1),0),0),PLE!$AA$28*OFFSET(Import.PLQ,$A255-1,Y$15-1,1,1)),IF($E255&lt;&gt;1,IF(ISNUMBER(INDEX(Import.PLE,Detalhamento!$E255,Detalhamento!Y$15)),IF(INDEX(Import.PLE,Detalhamento!$E255,Detalhamento!Y$15)&lt;=mediçao,0,OFFSET(Import.PLQ,$A255-1,Y$15-1,1,1)),OFFSET(Import.PLQ,$A255-1,Y$15-1,1,1)),(1-PLE!$AA$28)*OFFSET(Import.PLQ,$A255-1,Y$15-1,1,1))))</f>
        <v>0</v>
      </c>
      <c r="Z255" s="144">
        <f ca="1">IF(Z$13="",0,CHOOSE(Detalhamento.OpçãoServiços,OFFSET(Import.PLQ,$A255-1,Z$15-1,1,1),IF($E255&lt;&gt;1,IF(ISNUMBER(INDEX(Import.PLE,Detalhamento!$E255,Detalhamento!Z$15)),IF(INDEX(Import.PLE,Detalhamento!$E255,Detalhamento!Z$15)&lt;=mediçao,OFFSET(Import.PLQ,$A255-1,Z$15-1,1,1),0),0),PLE!$AA$28*OFFSET(Import.PLQ,$A255-1,Z$15-1,1,1)),IF($E255&lt;&gt;1,IF(ISNUMBER(INDEX(Import.PLE,Detalhamento!$E255,Detalhamento!Z$15)),IF(INDEX(Import.PLE,Detalhamento!$E255,Detalhamento!Z$15)&lt;=mediçao,0,OFFSET(Import.PLQ,$A255-1,Z$15-1,1,1)),OFFSET(Import.PLQ,$A255-1,Z$15-1,1,1)),(1-PLE!$AA$28)*OFFSET(Import.PLQ,$A255-1,Z$15-1,1,1))))</f>
        <v>0</v>
      </c>
      <c r="AA255" s="144">
        <f ca="1">IF(AA$13="",0,CHOOSE(Detalhamento.OpçãoServiços,OFFSET(Import.PLQ,$A255-1,AA$15-1,1,1),IF($E255&lt;&gt;1,IF(ISNUMBER(INDEX(Import.PLE,Detalhamento!$E255,Detalhamento!AA$15)),IF(INDEX(Import.PLE,Detalhamento!$E255,Detalhamento!AA$15)&lt;=mediçao,OFFSET(Import.PLQ,$A255-1,AA$15-1,1,1),0),0),PLE!$AA$28*OFFSET(Import.PLQ,$A255-1,AA$15-1,1,1)),IF($E255&lt;&gt;1,IF(ISNUMBER(INDEX(Import.PLE,Detalhamento!$E255,Detalhamento!AA$15)),IF(INDEX(Import.PLE,Detalhamento!$E255,Detalhamento!AA$15)&lt;=mediçao,0,OFFSET(Import.PLQ,$A255-1,AA$15-1,1,1)),OFFSET(Import.PLQ,$A255-1,AA$15-1,1,1)),(1-PLE!$AA$28)*OFFSET(Import.PLQ,$A255-1,AA$15-1,1,1))))</f>
        <v>0</v>
      </c>
      <c r="AB255" s="144">
        <f ca="1">IF(AB$13="",0,CHOOSE(Detalhamento.OpçãoServiços,OFFSET(Import.PLQ,$A255-1,AB$15-1,1,1),IF($E255&lt;&gt;1,IF(ISNUMBER(INDEX(Import.PLE,Detalhamento!$E255,Detalhamento!AB$15)),IF(INDEX(Import.PLE,Detalhamento!$E255,Detalhamento!AB$15)&lt;=mediçao,OFFSET(Import.PLQ,$A255-1,AB$15-1,1,1),0),0),PLE!$AA$28*OFFSET(Import.PLQ,$A255-1,AB$15-1,1,1)),IF($E255&lt;&gt;1,IF(ISNUMBER(INDEX(Import.PLE,Detalhamento!$E255,Detalhamento!AB$15)),IF(INDEX(Import.PLE,Detalhamento!$E255,Detalhamento!AB$15)&lt;=mediçao,0,OFFSET(Import.PLQ,$A255-1,AB$15-1,1,1)),OFFSET(Import.PLQ,$A255-1,AB$15-1,1,1)),(1-PLE!$AA$28)*OFFSET(Import.PLQ,$A255-1,AB$15-1,1,1))))</f>
        <v>0</v>
      </c>
      <c r="AC255" s="144">
        <f ca="1">IF(AC$13="",0,CHOOSE(Detalhamento.OpçãoServiços,OFFSET(Import.PLQ,$A255-1,AC$15-1,1,1),IF($E255&lt;&gt;1,IF(ISNUMBER(INDEX(Import.PLE,Detalhamento!$E255,Detalhamento!AC$15)),IF(INDEX(Import.PLE,Detalhamento!$E255,Detalhamento!AC$15)&lt;=mediçao,OFFSET(Import.PLQ,$A255-1,AC$15-1,1,1),0),0),PLE!$AA$28*OFFSET(Import.PLQ,$A255-1,AC$15-1,1,1)),IF($E255&lt;&gt;1,IF(ISNUMBER(INDEX(Import.PLE,Detalhamento!$E255,Detalhamento!AC$15)),IF(INDEX(Import.PLE,Detalhamento!$E255,Detalhamento!AC$15)&lt;=mediçao,0,OFFSET(Import.PLQ,$A255-1,AC$15-1,1,1)),OFFSET(Import.PLQ,$A255-1,AC$15-1,1,1)),(1-PLE!$AA$28)*OFFSET(Import.PLQ,$A255-1,AC$15-1,1,1))))</f>
        <v>0</v>
      </c>
      <c r="AD255" s="144">
        <f ca="1">IF(AD$13="",0,CHOOSE(Detalhamento.OpçãoServiços,OFFSET(Import.PLQ,$A255-1,AD$15-1,1,1),IF($E255&lt;&gt;1,IF(ISNUMBER(INDEX(Import.PLE,Detalhamento!$E255,Detalhamento!AD$15)),IF(INDEX(Import.PLE,Detalhamento!$E255,Detalhamento!AD$15)&lt;=mediçao,OFFSET(Import.PLQ,$A255-1,AD$15-1,1,1),0),0),PLE!$AA$28*OFFSET(Import.PLQ,$A255-1,AD$15-1,1,1)),IF($E255&lt;&gt;1,IF(ISNUMBER(INDEX(Import.PLE,Detalhamento!$E255,Detalhamento!AD$15)),IF(INDEX(Import.PLE,Detalhamento!$E255,Detalhamento!AD$15)&lt;=mediçao,0,OFFSET(Import.PLQ,$A255-1,AD$15-1,1,1)),OFFSET(Import.PLQ,$A255-1,AD$15-1,1,1)),(1-PLE!$AA$28)*OFFSET(Import.PLQ,$A255-1,AD$15-1,1,1))))</f>
        <v>0</v>
      </c>
      <c r="AE255" s="144">
        <f ca="1">IF(AE$13="",0,CHOOSE(Detalhamento.OpçãoServiços,OFFSET(Import.PLQ,$A255-1,AE$15-1,1,1),IF($E255&lt;&gt;1,IF(ISNUMBER(INDEX(Import.PLE,Detalhamento!$E255,Detalhamento!AE$15)),IF(INDEX(Import.PLE,Detalhamento!$E255,Detalhamento!AE$15)&lt;=mediçao,OFFSET(Import.PLQ,$A255-1,AE$15-1,1,1),0),0),PLE!$AA$28*OFFSET(Import.PLQ,$A255-1,AE$15-1,1,1)),IF($E255&lt;&gt;1,IF(ISNUMBER(INDEX(Import.PLE,Detalhamento!$E255,Detalhamento!AE$15)),IF(INDEX(Import.PLE,Detalhamento!$E255,Detalhamento!AE$15)&lt;=mediçao,0,OFFSET(Import.PLQ,$A255-1,AE$15-1,1,1)),OFFSET(Import.PLQ,$A255-1,AE$15-1,1,1)),(1-PLE!$AA$28)*OFFSET(Import.PLQ,$A255-1,AE$15-1,1,1))))</f>
        <v>0</v>
      </c>
      <c r="AF255" s="144">
        <f ca="1">IF(AF$13="",0,CHOOSE(Detalhamento.OpçãoServiços,OFFSET(Import.PLQ,$A255-1,AF$15-1,1,1),IF($E255&lt;&gt;1,IF(ISNUMBER(INDEX(Import.PLE,Detalhamento!$E255,Detalhamento!AF$15)),IF(INDEX(Import.PLE,Detalhamento!$E255,Detalhamento!AF$15)&lt;=mediçao,OFFSET(Import.PLQ,$A255-1,AF$15-1,1,1),0),0),PLE!$AA$28*OFFSET(Import.PLQ,$A255-1,AF$15-1,1,1)),IF($E255&lt;&gt;1,IF(ISNUMBER(INDEX(Import.PLE,Detalhamento!$E255,Detalhamento!AF$15)),IF(INDEX(Import.PLE,Detalhamento!$E255,Detalhamento!AF$15)&lt;=mediçao,0,OFFSET(Import.PLQ,$A255-1,AF$15-1,1,1)),OFFSET(Import.PLQ,$A255-1,AF$15-1,1,1)),(1-PLE!$AA$28)*OFFSET(Import.PLQ,$A255-1,AF$15-1,1,1))))</f>
        <v>0</v>
      </c>
      <c r="AG255" s="144">
        <f ca="1">IF(AG$13="",0,CHOOSE(Detalhamento.OpçãoServiços,OFFSET(Import.PLQ,$A255-1,AG$15-1,1,1),IF($E255&lt;&gt;1,IF(ISNUMBER(INDEX(Import.PLE,Detalhamento!$E255,Detalhamento!AG$15)),IF(INDEX(Import.PLE,Detalhamento!$E255,Detalhamento!AG$15)&lt;=mediçao,OFFSET(Import.PLQ,$A255-1,AG$15-1,1,1),0),0),PLE!$AA$28*OFFSET(Import.PLQ,$A255-1,AG$15-1,1,1)),IF($E255&lt;&gt;1,IF(ISNUMBER(INDEX(Import.PLE,Detalhamento!$E255,Detalhamento!AG$15)),IF(INDEX(Import.PLE,Detalhamento!$E255,Detalhamento!AG$15)&lt;=mediçao,0,OFFSET(Import.PLQ,$A255-1,AG$15-1,1,1)),OFFSET(Import.PLQ,$A255-1,AG$15-1,1,1)),(1-PLE!$AA$28)*OFFSET(Import.PLQ,$A255-1,AG$15-1,1,1))))</f>
        <v>0</v>
      </c>
      <c r="AH255" s="144">
        <f ca="1">IF(AH$13="",0,CHOOSE(Detalhamento.OpçãoServiços,OFFSET(Import.PLQ,$A255-1,AH$15-1,1,1),IF($E255&lt;&gt;1,IF(ISNUMBER(INDEX(Import.PLE,Detalhamento!$E255,Detalhamento!AH$15)),IF(INDEX(Import.PLE,Detalhamento!$E255,Detalhamento!AH$15)&lt;=mediçao,OFFSET(Import.PLQ,$A255-1,AH$15-1,1,1),0),0),PLE!$AA$28*OFFSET(Import.PLQ,$A255-1,AH$15-1,1,1)),IF($E255&lt;&gt;1,IF(ISNUMBER(INDEX(Import.PLE,Detalhamento!$E255,Detalhamento!AH$15)),IF(INDEX(Import.PLE,Detalhamento!$E255,Detalhamento!AH$15)&lt;=mediçao,0,OFFSET(Import.PLQ,$A255-1,AH$15-1,1,1)),OFFSET(Import.PLQ,$A255-1,AH$15-1,1,1)),(1-PLE!$AA$28)*OFFSET(Import.PLQ,$A255-1,AH$15-1,1,1))))</f>
        <v>0</v>
      </c>
      <c r="AI255" s="144">
        <f ca="1">IF(AI$13="",0,CHOOSE(Detalhamento.OpçãoServiços,OFFSET(Import.PLQ,$A255-1,AI$15-1,1,1),IF($E255&lt;&gt;1,IF(ISNUMBER(INDEX(Import.PLE,Detalhamento!$E255,Detalhamento!AI$15)),IF(INDEX(Import.PLE,Detalhamento!$E255,Detalhamento!AI$15)&lt;=mediçao,OFFSET(Import.PLQ,$A255-1,AI$15-1,1,1),0),0),PLE!$AA$28*OFFSET(Import.PLQ,$A255-1,AI$15-1,1,1)),IF($E255&lt;&gt;1,IF(ISNUMBER(INDEX(Import.PLE,Detalhamento!$E255,Detalhamento!AI$15)),IF(INDEX(Import.PLE,Detalhamento!$E255,Detalhamento!AI$15)&lt;=mediçao,0,OFFSET(Import.PLQ,$A255-1,AI$15-1,1,1)),OFFSET(Import.PLQ,$A255-1,AI$15-1,1,1)),(1-PLE!$AA$28)*OFFSET(Import.PLQ,$A255-1,AI$15-1,1,1))))</f>
        <v>0</v>
      </c>
      <c r="AJ255" s="144">
        <f ca="1">IF(AJ$13="",0,CHOOSE(Detalhamento.OpçãoServiços,OFFSET(Import.PLQ,$A255-1,AJ$15-1,1,1),IF($E255&lt;&gt;1,IF(ISNUMBER(INDEX(Import.PLE,Detalhamento!$E255,Detalhamento!AJ$15)),IF(INDEX(Import.PLE,Detalhamento!$E255,Detalhamento!AJ$15)&lt;=mediçao,OFFSET(Import.PLQ,$A255-1,AJ$15-1,1,1),0),0),PLE!$AA$28*OFFSET(Import.PLQ,$A255-1,AJ$15-1,1,1)),IF($E255&lt;&gt;1,IF(ISNUMBER(INDEX(Import.PLE,Detalhamento!$E255,Detalhamento!AJ$15)),IF(INDEX(Import.PLE,Detalhamento!$E255,Detalhamento!AJ$15)&lt;=mediçao,0,OFFSET(Import.PLQ,$A255-1,AJ$15-1,1,1)),OFFSET(Import.PLQ,$A255-1,AJ$15-1,1,1)),(1-PLE!$AA$28)*OFFSET(Import.PLQ,$A255-1,AJ$15-1,1,1))))</f>
        <v>0</v>
      </c>
      <c r="AK255" s="144">
        <f ca="1">IF(AK$13="",0,CHOOSE(Detalhamento.OpçãoServiços,OFFSET(Import.PLQ,$A255-1,AK$15-1,1,1),IF($E255&lt;&gt;1,IF(ISNUMBER(INDEX(Import.PLE,Detalhamento!$E255,Detalhamento!AK$15)),IF(INDEX(Import.PLE,Detalhamento!$E255,Detalhamento!AK$15)&lt;=mediçao,OFFSET(Import.PLQ,$A255-1,AK$15-1,1,1),0),0),PLE!$AA$28*OFFSET(Import.PLQ,$A255-1,AK$15-1,1,1)),IF($E255&lt;&gt;1,IF(ISNUMBER(INDEX(Import.PLE,Detalhamento!$E255,Detalhamento!AK$15)),IF(INDEX(Import.PLE,Detalhamento!$E255,Detalhamento!AK$15)&lt;=mediçao,0,OFFSET(Import.PLQ,$A255-1,AK$15-1,1,1)),OFFSET(Import.PLQ,$A255-1,AK$15-1,1,1)),(1-PLE!$AA$28)*OFFSET(Import.PLQ,$A255-1,AK$15-1,1,1))))</f>
        <v>0</v>
      </c>
      <c r="AL255" s="144">
        <f ca="1">IF(AL$13="",0,CHOOSE(Detalhamento.OpçãoServiços,OFFSET(Import.PLQ,$A255-1,AL$15-1,1,1),IF($E255&lt;&gt;1,IF(ISNUMBER(INDEX(Import.PLE,Detalhamento!$E255,Detalhamento!AL$15)),IF(INDEX(Import.PLE,Detalhamento!$E255,Detalhamento!AL$15)&lt;=mediçao,OFFSET(Import.PLQ,$A255-1,AL$15-1,1,1),0),0),PLE!$AA$28*OFFSET(Import.PLQ,$A255-1,AL$15-1,1,1)),IF($E255&lt;&gt;1,IF(ISNUMBER(INDEX(Import.PLE,Detalhamento!$E255,Detalhamento!AL$15)),IF(INDEX(Import.PLE,Detalhamento!$E255,Detalhamento!AL$15)&lt;=mediçao,0,OFFSET(Import.PLQ,$A255-1,AL$15-1,1,1)),OFFSET(Import.PLQ,$A255-1,AL$15-1,1,1)),(1-PLE!$AA$28)*OFFSET(Import.PLQ,$A255-1,AL$15-1,1,1))))</f>
        <v>0</v>
      </c>
      <c r="AM255" s="144">
        <f ca="1">IF(AM$13="",0,CHOOSE(Detalhamento.OpçãoServiços,OFFSET(Import.PLQ,$A255-1,AM$15-1,1,1),IF($E255&lt;&gt;1,IF(ISNUMBER(INDEX(Import.PLE,Detalhamento!$E255,Detalhamento!AM$15)),IF(INDEX(Import.PLE,Detalhamento!$E255,Detalhamento!AM$15)&lt;=mediçao,OFFSET(Import.PLQ,$A255-1,AM$15-1,1,1),0),0),PLE!$AA$28*OFFSET(Import.PLQ,$A255-1,AM$15-1,1,1)),IF($E255&lt;&gt;1,IF(ISNUMBER(INDEX(Import.PLE,Detalhamento!$E255,Detalhamento!AM$15)),IF(INDEX(Import.PLE,Detalhamento!$E255,Detalhamento!AM$15)&lt;=mediçao,0,OFFSET(Import.PLQ,$A255-1,AM$15-1,1,1)),OFFSET(Import.PLQ,$A255-1,AM$15-1,1,1)),(1-PLE!$AA$28)*OFFSET(Import.PLQ,$A255-1,AM$15-1,1,1))))</f>
        <v>0</v>
      </c>
      <c r="AN255" s="144">
        <f ca="1">IF(AN$13="",0,CHOOSE(Detalhamento.OpçãoServiços,OFFSET(Import.PLQ,$A255-1,AN$15-1,1,1),IF($E255&lt;&gt;1,IF(ISNUMBER(INDEX(Import.PLE,Detalhamento!$E255,Detalhamento!AN$15)),IF(INDEX(Import.PLE,Detalhamento!$E255,Detalhamento!AN$15)&lt;=mediçao,OFFSET(Import.PLQ,$A255-1,AN$15-1,1,1),0),0),PLE!$AA$28*OFFSET(Import.PLQ,$A255-1,AN$15-1,1,1)),IF($E255&lt;&gt;1,IF(ISNUMBER(INDEX(Import.PLE,Detalhamento!$E255,Detalhamento!AN$15)),IF(INDEX(Import.PLE,Detalhamento!$E255,Detalhamento!AN$15)&lt;=mediçao,0,OFFSET(Import.PLQ,$A255-1,AN$15-1,1,1)),OFFSET(Import.PLQ,$A255-1,AN$15-1,1,1)),(1-PLE!$AA$28)*OFFSET(Import.PLQ,$A255-1,AN$15-1,1,1))))</f>
        <v>0</v>
      </c>
      <c r="AO255" s="144">
        <f ca="1">IF(AO$13="",0,CHOOSE(Detalhamento.OpçãoServiços,OFFSET(Import.PLQ,$A255-1,AO$15-1,1,1),IF($E255&lt;&gt;1,IF(ISNUMBER(INDEX(Import.PLE,Detalhamento!$E255,Detalhamento!AO$15)),IF(INDEX(Import.PLE,Detalhamento!$E255,Detalhamento!AO$15)&lt;=mediçao,OFFSET(Import.PLQ,$A255-1,AO$15-1,1,1),0),0),PLE!$AA$28*OFFSET(Import.PLQ,$A255-1,AO$15-1,1,1)),IF($E255&lt;&gt;1,IF(ISNUMBER(INDEX(Import.PLE,Detalhamento!$E255,Detalhamento!AO$15)),IF(INDEX(Import.PLE,Detalhamento!$E255,Detalhamento!AO$15)&lt;=mediçao,0,OFFSET(Import.PLQ,$A255-1,AO$15-1,1,1)),OFFSET(Import.PLQ,$A255-1,AO$15-1,1,1)),(1-PLE!$AA$28)*OFFSET(Import.PLQ,$A255-1,AO$15-1,1,1))))</f>
        <v>0</v>
      </c>
      <c r="AP255" s="144">
        <f ca="1">IF(AP$13="",0,CHOOSE(Detalhamento.OpçãoServiços,OFFSET(Import.PLQ,$A255-1,AP$15-1,1,1),IF($E255&lt;&gt;1,IF(ISNUMBER(INDEX(Import.PLE,Detalhamento!$E255,Detalhamento!AP$15)),IF(INDEX(Import.PLE,Detalhamento!$E255,Detalhamento!AP$15)&lt;=mediçao,OFFSET(Import.PLQ,$A255-1,AP$15-1,1,1),0),0),PLE!$AA$28*OFFSET(Import.PLQ,$A255-1,AP$15-1,1,1)),IF($E255&lt;&gt;1,IF(ISNUMBER(INDEX(Import.PLE,Detalhamento!$E255,Detalhamento!AP$15)),IF(INDEX(Import.PLE,Detalhamento!$E255,Detalhamento!AP$15)&lt;=mediçao,0,OFFSET(Import.PLQ,$A255-1,AP$15-1,1,1)),OFFSET(Import.PLQ,$A255-1,AP$15-1,1,1)),(1-PLE!$AA$28)*OFFSET(Import.PLQ,$A255-1,AP$15-1,1,1))))</f>
        <v>0</v>
      </c>
      <c r="AQ255" s="144">
        <f ca="1">IF(AQ$13="",0,CHOOSE(Detalhamento.OpçãoServiços,OFFSET(Import.PLQ,$A255-1,AQ$15-1,1,1),IF($E255&lt;&gt;1,IF(ISNUMBER(INDEX(Import.PLE,Detalhamento!$E255,Detalhamento!AQ$15)),IF(INDEX(Import.PLE,Detalhamento!$E255,Detalhamento!AQ$15)&lt;=mediçao,OFFSET(Import.PLQ,$A255-1,AQ$15-1,1,1),0),0),PLE!$AA$28*OFFSET(Import.PLQ,$A255-1,AQ$15-1,1,1)),IF($E255&lt;&gt;1,IF(ISNUMBER(INDEX(Import.PLE,Detalhamento!$E255,Detalhamento!AQ$15)),IF(INDEX(Import.PLE,Detalhamento!$E255,Detalhamento!AQ$15)&lt;=mediçao,0,OFFSET(Import.PLQ,$A255-1,AQ$15-1,1,1)),OFFSET(Import.PLQ,$A255-1,AQ$15-1,1,1)),(1-PLE!$AA$28)*OFFSET(Import.PLQ,$A255-1,AQ$15-1,1,1))))</f>
        <v>0</v>
      </c>
      <c r="AR255" s="144">
        <f ca="1">IF(AR$13="",0,CHOOSE(Detalhamento.OpçãoServiços,OFFSET(Import.PLQ,$A255-1,AR$15-1,1,1),IF($E255&lt;&gt;1,IF(ISNUMBER(INDEX(Import.PLE,Detalhamento!$E255,Detalhamento!AR$15)),IF(INDEX(Import.PLE,Detalhamento!$E255,Detalhamento!AR$15)&lt;=mediçao,OFFSET(Import.PLQ,$A255-1,AR$15-1,1,1),0),0),PLE!$AA$28*OFFSET(Import.PLQ,$A255-1,AR$15-1,1,1)),IF($E255&lt;&gt;1,IF(ISNUMBER(INDEX(Import.PLE,Detalhamento!$E255,Detalhamento!AR$15)),IF(INDEX(Import.PLE,Detalhamento!$E255,Detalhamento!AR$15)&lt;=mediçao,0,OFFSET(Import.PLQ,$A255-1,AR$15-1,1,1)),OFFSET(Import.PLQ,$A255-1,AR$15-1,1,1)),(1-PLE!$AA$28)*OFFSET(Import.PLQ,$A255-1,AR$15-1,1,1))))</f>
        <v>0</v>
      </c>
      <c r="AS255" s="144">
        <f ca="1">IF(AS$13="",0,CHOOSE(Detalhamento.OpçãoServiços,OFFSET(Import.PLQ,$A255-1,AS$15-1,1,1),IF($E255&lt;&gt;1,IF(ISNUMBER(INDEX(Import.PLE,Detalhamento!$E255,Detalhamento!AS$15)),IF(INDEX(Import.PLE,Detalhamento!$E255,Detalhamento!AS$15)&lt;=mediçao,OFFSET(Import.PLQ,$A255-1,AS$15-1,1,1),0),0),PLE!$AA$28*OFFSET(Import.PLQ,$A255-1,AS$15-1,1,1)),IF($E255&lt;&gt;1,IF(ISNUMBER(INDEX(Import.PLE,Detalhamento!$E255,Detalhamento!AS$15)),IF(INDEX(Import.PLE,Detalhamento!$E255,Detalhamento!AS$15)&lt;=mediçao,0,OFFSET(Import.PLQ,$A255-1,AS$15-1,1,1)),OFFSET(Import.PLQ,$A255-1,AS$15-1,1,1)),(1-PLE!$AA$28)*OFFSET(Import.PLQ,$A255-1,AS$15-1,1,1))))</f>
        <v>0</v>
      </c>
      <c r="AT255" s="144">
        <f ca="1">IF(AT$13="",0,CHOOSE(Detalhamento.OpçãoServiços,OFFSET(Import.PLQ,$A255-1,AT$15-1,1,1),IF($E255&lt;&gt;1,IF(ISNUMBER(INDEX(Import.PLE,Detalhamento!$E255,Detalhamento!AT$15)),IF(INDEX(Import.PLE,Detalhamento!$E255,Detalhamento!AT$15)&lt;=mediçao,OFFSET(Import.PLQ,$A255-1,AT$15-1,1,1),0),0),PLE!$AA$28*OFFSET(Import.PLQ,$A255-1,AT$15-1,1,1)),IF($E255&lt;&gt;1,IF(ISNUMBER(INDEX(Import.PLE,Detalhamento!$E255,Detalhamento!AT$15)),IF(INDEX(Import.PLE,Detalhamento!$E255,Detalhamento!AT$15)&lt;=mediçao,0,OFFSET(Import.PLQ,$A255-1,AT$15-1,1,1)),OFFSET(Import.PLQ,$A255-1,AT$15-1,1,1)),(1-PLE!$AA$28)*OFFSET(Import.PLQ,$A255-1,AT$15-1,1,1))))</f>
        <v>0</v>
      </c>
      <c r="AU255" s="144">
        <f ca="1">IF(AU$13="",0,CHOOSE(Detalhamento.OpçãoServiços,OFFSET(Import.PLQ,$A255-1,AU$15-1,1,1),IF($E255&lt;&gt;1,IF(ISNUMBER(INDEX(Import.PLE,Detalhamento!$E255,Detalhamento!AU$15)),IF(INDEX(Import.PLE,Detalhamento!$E255,Detalhamento!AU$15)&lt;=mediçao,OFFSET(Import.PLQ,$A255-1,AU$15-1,1,1),0),0),PLE!$AA$28*OFFSET(Import.PLQ,$A255-1,AU$15-1,1,1)),IF($E255&lt;&gt;1,IF(ISNUMBER(INDEX(Import.PLE,Detalhamento!$E255,Detalhamento!AU$15)),IF(INDEX(Import.PLE,Detalhamento!$E255,Detalhamento!AU$15)&lt;=mediçao,0,OFFSET(Import.PLQ,$A255-1,AU$15-1,1,1)),OFFSET(Import.PLQ,$A255-1,AU$15-1,1,1)),(1-PLE!$AA$28)*OFFSET(Import.PLQ,$A255-1,AU$15-1,1,1))))</f>
        <v>0</v>
      </c>
      <c r="AV255" s="144">
        <f ca="1">IF(AV$13="",0,CHOOSE(Detalhamento.OpçãoServiços,OFFSET(Import.PLQ,$A255-1,AV$15-1,1,1),IF($E255&lt;&gt;1,IF(ISNUMBER(INDEX(Import.PLE,Detalhamento!$E255,Detalhamento!AV$15)),IF(INDEX(Import.PLE,Detalhamento!$E255,Detalhamento!AV$15)&lt;=mediçao,OFFSET(Import.PLQ,$A255-1,AV$15-1,1,1),0),0),PLE!$AA$28*OFFSET(Import.PLQ,$A255-1,AV$15-1,1,1)),IF($E255&lt;&gt;1,IF(ISNUMBER(INDEX(Import.PLE,Detalhamento!$E255,Detalhamento!AV$15)),IF(INDEX(Import.PLE,Detalhamento!$E255,Detalhamento!AV$15)&lt;=mediçao,0,OFFSET(Import.PLQ,$A255-1,AV$15-1,1,1)),OFFSET(Import.PLQ,$A255-1,AV$15-1,1,1)),(1-PLE!$AA$28)*OFFSET(Import.PLQ,$A255-1,AV$15-1,1,1))))</f>
        <v>0</v>
      </c>
      <c r="AW255" s="144">
        <f ca="1">IF(AW$13="",0,CHOOSE(Detalhamento.OpçãoServiços,OFFSET(Import.PLQ,$A255-1,AW$15-1,1,1),IF($E255&lt;&gt;1,IF(ISNUMBER(INDEX(Import.PLE,Detalhamento!$E255,Detalhamento!AW$15)),IF(INDEX(Import.PLE,Detalhamento!$E255,Detalhamento!AW$15)&lt;=mediçao,OFFSET(Import.PLQ,$A255-1,AW$15-1,1,1),0),0),PLE!$AA$28*OFFSET(Import.PLQ,$A255-1,AW$15-1,1,1)),IF($E255&lt;&gt;1,IF(ISNUMBER(INDEX(Import.PLE,Detalhamento!$E255,Detalhamento!AW$15)),IF(INDEX(Import.PLE,Detalhamento!$E255,Detalhamento!AW$15)&lt;=mediçao,0,OFFSET(Import.PLQ,$A255-1,AW$15-1,1,1)),OFFSET(Import.PLQ,$A255-1,AW$15-1,1,1)),(1-PLE!$AA$28)*OFFSET(Import.PLQ,$A255-1,AW$15-1,1,1))))</f>
        <v>0</v>
      </c>
      <c r="AX255" s="144">
        <f ca="1">IF(AX$13="",0,CHOOSE(Detalhamento.OpçãoServiços,OFFSET(Import.PLQ,$A255-1,AX$15-1,1,1),IF($E255&lt;&gt;1,IF(ISNUMBER(INDEX(Import.PLE,Detalhamento!$E255,Detalhamento!AX$15)),IF(INDEX(Import.PLE,Detalhamento!$E255,Detalhamento!AX$15)&lt;=mediçao,OFFSET(Import.PLQ,$A255-1,AX$15-1,1,1),0),0),PLE!$AA$28*OFFSET(Import.PLQ,$A255-1,AX$15-1,1,1)),IF($E255&lt;&gt;1,IF(ISNUMBER(INDEX(Import.PLE,Detalhamento!$E255,Detalhamento!AX$15)),IF(INDEX(Import.PLE,Detalhamento!$E255,Detalhamento!AX$15)&lt;=mediçao,0,OFFSET(Import.PLQ,$A255-1,AX$15-1,1,1)),OFFSET(Import.PLQ,$A255-1,AX$15-1,1,1)),(1-PLE!$AA$28)*OFFSET(Import.PLQ,$A255-1,AX$15-1,1,1))))</f>
        <v>0</v>
      </c>
      <c r="AY255" s="144">
        <f ca="1">IF(AY$13="",0,CHOOSE(Detalhamento.OpçãoServiços,OFFSET(Import.PLQ,$A255-1,AY$15-1,1,1),IF($E255&lt;&gt;1,IF(ISNUMBER(INDEX(Import.PLE,Detalhamento!$E255,Detalhamento!AY$15)),IF(INDEX(Import.PLE,Detalhamento!$E255,Detalhamento!AY$15)&lt;=mediçao,OFFSET(Import.PLQ,$A255-1,AY$15-1,1,1),0),0),PLE!$AA$28*OFFSET(Import.PLQ,$A255-1,AY$15-1,1,1)),IF($E255&lt;&gt;1,IF(ISNUMBER(INDEX(Import.PLE,Detalhamento!$E255,Detalhamento!AY$15)),IF(INDEX(Import.PLE,Detalhamento!$E255,Detalhamento!AY$15)&lt;=mediçao,0,OFFSET(Import.PLQ,$A255-1,AY$15-1,1,1)),OFFSET(Import.PLQ,$A255-1,AY$15-1,1,1)),(1-PLE!$AA$28)*OFFSET(Import.PLQ,$A255-1,AY$15-1,1,1))))</f>
        <v>0</v>
      </c>
      <c r="AZ255" s="144">
        <f ca="1">IF(AZ$13="",0,CHOOSE(Detalhamento.OpçãoServiços,OFFSET(Import.PLQ,$A255-1,AZ$15-1,1,1),IF($E255&lt;&gt;1,IF(ISNUMBER(INDEX(Import.PLE,Detalhamento!$E255,Detalhamento!AZ$15)),IF(INDEX(Import.PLE,Detalhamento!$E255,Detalhamento!AZ$15)&lt;=mediçao,OFFSET(Import.PLQ,$A255-1,AZ$15-1,1,1),0),0),PLE!$AA$28*OFFSET(Import.PLQ,$A255-1,AZ$15-1,1,1)),IF($E255&lt;&gt;1,IF(ISNUMBER(INDEX(Import.PLE,Detalhamento!$E255,Detalhamento!AZ$15)),IF(INDEX(Import.PLE,Detalhamento!$E255,Detalhamento!AZ$15)&lt;=mediçao,0,OFFSET(Import.PLQ,$A255-1,AZ$15-1,1,1)),OFFSET(Import.PLQ,$A255-1,AZ$15-1,1,1)),(1-PLE!$AA$28)*OFFSET(Import.PLQ,$A255-1,AZ$15-1,1,1))))</f>
        <v>0</v>
      </c>
      <c r="BA255" s="144">
        <f ca="1">IF(BA$13="",0,CHOOSE(Detalhamento.OpçãoServiços,OFFSET(Import.PLQ,$A255-1,BA$15-1,1,1),IF($E255&lt;&gt;1,IF(ISNUMBER(INDEX(Import.PLE,Detalhamento!$E255,Detalhamento!BA$15)),IF(INDEX(Import.PLE,Detalhamento!$E255,Detalhamento!BA$15)&lt;=mediçao,OFFSET(Import.PLQ,$A255-1,BA$15-1,1,1),0),0),PLE!$AA$28*OFFSET(Import.PLQ,$A255-1,BA$15-1,1,1)),IF($E255&lt;&gt;1,IF(ISNUMBER(INDEX(Import.PLE,Detalhamento!$E255,Detalhamento!BA$15)),IF(INDEX(Import.PLE,Detalhamento!$E255,Detalhamento!BA$15)&lt;=mediçao,0,OFFSET(Import.PLQ,$A255-1,BA$15-1,1,1)),OFFSET(Import.PLQ,$A255-1,BA$15-1,1,1)),(1-PLE!$AA$28)*OFFSET(Import.PLQ,$A255-1,BA$15-1,1,1))))</f>
        <v>0</v>
      </c>
      <c r="BB255" s="144">
        <f ca="1">IF(BB$13="",0,CHOOSE(Detalhamento.OpçãoServiços,OFFSET(Import.PLQ,$A255-1,BB$15-1,1,1),IF($E255&lt;&gt;1,IF(ISNUMBER(INDEX(Import.PLE,Detalhamento!$E255,Detalhamento!BB$15)),IF(INDEX(Import.PLE,Detalhamento!$E255,Detalhamento!BB$15)&lt;=mediçao,OFFSET(Import.PLQ,$A255-1,BB$15-1,1,1),0),0),PLE!$AA$28*OFFSET(Import.PLQ,$A255-1,BB$15-1,1,1)),IF($E255&lt;&gt;1,IF(ISNUMBER(INDEX(Import.PLE,Detalhamento!$E255,Detalhamento!BB$15)),IF(INDEX(Import.PLE,Detalhamento!$E255,Detalhamento!BB$15)&lt;=mediçao,0,OFFSET(Import.PLQ,$A255-1,BB$15-1,1,1)),OFFSET(Import.PLQ,$A255-1,BB$15-1,1,1)),(1-PLE!$AA$28)*OFFSET(Import.PLQ,$A255-1,BB$15-1,1,1))))</f>
        <v>0</v>
      </c>
      <c r="BC255" s="144">
        <f ca="1">IF(BC$13="",0,CHOOSE(Detalhamento.OpçãoServiços,OFFSET(Import.PLQ,$A255-1,BC$15-1,1,1),IF($E255&lt;&gt;1,IF(ISNUMBER(INDEX(Import.PLE,Detalhamento!$E255,Detalhamento!BC$15)),IF(INDEX(Import.PLE,Detalhamento!$E255,Detalhamento!BC$15)&lt;=mediçao,OFFSET(Import.PLQ,$A255-1,BC$15-1,1,1),0),0),PLE!$AA$28*OFFSET(Import.PLQ,$A255-1,BC$15-1,1,1)),IF($E255&lt;&gt;1,IF(ISNUMBER(INDEX(Import.PLE,Detalhamento!$E255,Detalhamento!BC$15)),IF(INDEX(Import.PLE,Detalhamento!$E255,Detalhamento!BC$15)&lt;=mediçao,0,OFFSET(Import.PLQ,$A255-1,BC$15-1,1,1)),OFFSET(Import.PLQ,$A255-1,BC$15-1,1,1)),(1-PLE!$AA$28)*OFFSET(Import.PLQ,$A255-1,BC$15-1,1,1))))</f>
        <v>0</v>
      </c>
      <c r="BD255" s="144">
        <f ca="1">IF(BD$13="",0,CHOOSE(Detalhamento.OpçãoServiços,OFFSET(Import.PLQ,$A255-1,BD$15-1,1,1),IF($E255&lt;&gt;1,IF(ISNUMBER(INDEX(Import.PLE,Detalhamento!$E255,Detalhamento!BD$15)),IF(INDEX(Import.PLE,Detalhamento!$E255,Detalhamento!BD$15)&lt;=mediçao,OFFSET(Import.PLQ,$A255-1,BD$15-1,1,1),0),0),PLE!$AA$28*OFFSET(Import.PLQ,$A255-1,BD$15-1,1,1)),IF($E255&lt;&gt;1,IF(ISNUMBER(INDEX(Import.PLE,Detalhamento!$E255,Detalhamento!BD$15)),IF(INDEX(Import.PLE,Detalhamento!$E255,Detalhamento!BD$15)&lt;=mediçao,0,OFFSET(Import.PLQ,$A255-1,BD$15-1,1,1)),OFFSET(Import.PLQ,$A255-1,BD$15-1,1,1)),(1-PLE!$AA$28)*OFFSET(Import.PLQ,$A255-1,BD$15-1,1,1))))</f>
        <v>0</v>
      </c>
      <c r="BE255" s="144">
        <f ca="1">IF(BE$13="",0,CHOOSE(Detalhamento.OpçãoServiços,OFFSET(Import.PLQ,$A255-1,BE$15-1,1,1),IF($E255&lt;&gt;1,IF(ISNUMBER(INDEX(Import.PLE,Detalhamento!$E255,Detalhamento!BE$15)),IF(INDEX(Import.PLE,Detalhamento!$E255,Detalhamento!BE$15)&lt;=mediçao,OFFSET(Import.PLQ,$A255-1,BE$15-1,1,1),0),0),PLE!$AA$28*OFFSET(Import.PLQ,$A255-1,BE$15-1,1,1)),IF($E255&lt;&gt;1,IF(ISNUMBER(INDEX(Import.PLE,Detalhamento!$E255,Detalhamento!BE$15)),IF(INDEX(Import.PLE,Detalhamento!$E255,Detalhamento!BE$15)&lt;=mediçao,0,OFFSET(Import.PLQ,$A255-1,BE$15-1,1,1)),OFFSET(Import.PLQ,$A255-1,BE$15-1,1,1)),(1-PLE!$AA$28)*OFFSET(Import.PLQ,$A255-1,BE$15-1,1,1))))</f>
        <v>0</v>
      </c>
      <c r="BF255" s="144">
        <f ca="1">IF(BF$13="",0,CHOOSE(Detalhamento.OpçãoServiços,OFFSET(Import.PLQ,$A255-1,BF$15-1,1,1),IF($E255&lt;&gt;1,IF(ISNUMBER(INDEX(Import.PLE,Detalhamento!$E255,Detalhamento!BF$15)),IF(INDEX(Import.PLE,Detalhamento!$E255,Detalhamento!BF$15)&lt;=mediçao,OFFSET(Import.PLQ,$A255-1,BF$15-1,1,1),0),0),PLE!$AA$28*OFFSET(Import.PLQ,$A255-1,BF$15-1,1,1)),IF($E255&lt;&gt;1,IF(ISNUMBER(INDEX(Import.PLE,Detalhamento!$E255,Detalhamento!BF$15)),IF(INDEX(Import.PLE,Detalhamento!$E255,Detalhamento!BF$15)&lt;=mediçao,0,OFFSET(Import.PLQ,$A255-1,BF$15-1,1,1)),OFFSET(Import.PLQ,$A255-1,BF$15-1,1,1)),(1-PLE!$AA$28)*OFFSET(Import.PLQ,$A255-1,BF$15-1,1,1))))</f>
        <v>0</v>
      </c>
      <c r="BG255" s="144">
        <f ca="1">IF(BG$13="",0,CHOOSE(Detalhamento.OpçãoServiços,OFFSET(Import.PLQ,$A255-1,BG$15-1,1,1),IF($E255&lt;&gt;1,IF(ISNUMBER(INDEX(Import.PLE,Detalhamento!$E255,Detalhamento!BG$15)),IF(INDEX(Import.PLE,Detalhamento!$E255,Detalhamento!BG$15)&lt;=mediçao,OFFSET(Import.PLQ,$A255-1,BG$15-1,1,1),0),0),PLE!$AA$28*OFFSET(Import.PLQ,$A255-1,BG$15-1,1,1)),IF($E255&lt;&gt;1,IF(ISNUMBER(INDEX(Import.PLE,Detalhamento!$E255,Detalhamento!BG$15)),IF(INDEX(Import.PLE,Detalhamento!$E255,Detalhamento!BG$15)&lt;=mediçao,0,OFFSET(Import.PLQ,$A255-1,BG$15-1,1,1)),OFFSET(Import.PLQ,$A255-1,BG$15-1,1,1)),(1-PLE!$AA$28)*OFFSET(Import.PLQ,$A255-1,BG$15-1,1,1))))</f>
        <v>0</v>
      </c>
      <c r="BH255" s="144">
        <f ca="1">IF(BH$13="",0,CHOOSE(Detalhamento.OpçãoServiços,OFFSET(Import.PLQ,$A255-1,BH$15-1,1,1),IF($E255&lt;&gt;1,IF(ISNUMBER(INDEX(Import.PLE,Detalhamento!$E255,Detalhamento!BH$15)),IF(INDEX(Import.PLE,Detalhamento!$E255,Detalhamento!BH$15)&lt;=mediçao,OFFSET(Import.PLQ,$A255-1,BH$15-1,1,1),0),0),PLE!$AA$28*OFFSET(Import.PLQ,$A255-1,BH$15-1,1,1)),IF($E255&lt;&gt;1,IF(ISNUMBER(INDEX(Import.PLE,Detalhamento!$E255,Detalhamento!BH$15)),IF(INDEX(Import.PLE,Detalhamento!$E255,Detalhamento!BH$15)&lt;=mediçao,0,OFFSET(Import.PLQ,$A255-1,BH$15-1,1,1)),OFFSET(Import.PLQ,$A255-1,BH$15-1,1,1)),(1-PLE!$AA$28)*OFFSET(Import.PLQ,$A255-1,BH$15-1,1,1))))</f>
        <v>0</v>
      </c>
      <c r="BI255" s="144">
        <f ca="1">IF(BI$13="",0,CHOOSE(Detalhamento.OpçãoServiços,OFFSET(Import.PLQ,$A255-1,BI$15-1,1,1),IF($E255&lt;&gt;1,IF(ISNUMBER(INDEX(Import.PLE,Detalhamento!$E255,Detalhamento!BI$15)),IF(INDEX(Import.PLE,Detalhamento!$E255,Detalhamento!BI$15)&lt;=mediçao,OFFSET(Import.PLQ,$A255-1,BI$15-1,1,1),0),0),PLE!$AA$28*OFFSET(Import.PLQ,$A255-1,BI$15-1,1,1)),IF($E255&lt;&gt;1,IF(ISNUMBER(INDEX(Import.PLE,Detalhamento!$E255,Detalhamento!BI$15)),IF(INDEX(Import.PLE,Detalhamento!$E255,Detalhamento!BI$15)&lt;=mediçao,0,OFFSET(Import.PLQ,$A255-1,BI$15-1,1,1)),OFFSET(Import.PLQ,$A255-1,BI$15-1,1,1)),(1-PLE!$AA$28)*OFFSET(Import.PLQ,$A255-1,BI$15-1,1,1))))</f>
        <v>0</v>
      </c>
    </row>
    <row r="256" spans="1:61" ht="10.5" hidden="1" x14ac:dyDescent="0.25">
      <c r="A256" s="155">
        <v>240</v>
      </c>
      <c r="B256" s="21" t="str">
        <f t="shared" ca="1" si="33"/>
        <v>Nível</v>
      </c>
      <c r="E256" s="153" t="str">
        <f t="shared" ca="1" si="34"/>
        <v/>
      </c>
      <c r="F256" s="154">
        <f t="shared" ca="1" si="35"/>
        <v>0</v>
      </c>
      <c r="G256" s="154" t="str">
        <f t="shared" ca="1" si="39"/>
        <v>2.11.1</v>
      </c>
      <c r="H256" s="182" t="str">
        <f t="shared" ca="1" si="39"/>
        <v>LOUÇAS</v>
      </c>
      <c r="I256" s="37" t="str">
        <f t="shared" ca="1" si="36"/>
        <v/>
      </c>
      <c r="J256" s="144" t="str">
        <f t="shared" ca="1" si="37"/>
        <v/>
      </c>
      <c r="K256" s="67"/>
      <c r="L256" s="144">
        <f ca="1">IF(L$13="",0,CHOOSE(Detalhamento.OpçãoServiços,OFFSET(Import.PLQ,$A256-1,L$15-1,1,1),IF($E256&lt;&gt;1,IF(ISNUMBER(INDEX(Import.PLE,Detalhamento!$E256,Detalhamento!L$15)),IF(INDEX(Import.PLE,Detalhamento!$E256,Detalhamento!L$15)&lt;=mediçao,OFFSET(Import.PLQ,$A256-1,L$15-1,1,1),0),0),PLE!$AA$28*OFFSET(Import.PLQ,$A256-1,L$15-1,1,1)),IF($E256&lt;&gt;1,IF(ISNUMBER(INDEX(Import.PLE,Detalhamento!$E256,Detalhamento!L$15)),IF(INDEX(Import.PLE,Detalhamento!$E256,Detalhamento!L$15)&lt;=mediçao,0,OFFSET(Import.PLQ,$A256-1,L$15-1,1,1)),OFFSET(Import.PLQ,$A256-1,L$15-1,1,1)),(1-PLE!$AA$28)*OFFSET(Import.PLQ,$A256-1,L$15-1,1,1))))</f>
        <v>0</v>
      </c>
      <c r="M256" s="144">
        <f ca="1">IF(M$13="",0,CHOOSE(Detalhamento.OpçãoServiços,OFFSET(Import.PLQ,$A256-1,M$15-1,1,1),IF($E256&lt;&gt;1,IF(ISNUMBER(INDEX(Import.PLE,Detalhamento!$E256,Detalhamento!M$15)),IF(INDEX(Import.PLE,Detalhamento!$E256,Detalhamento!M$15)&lt;=mediçao,OFFSET(Import.PLQ,$A256-1,M$15-1,1,1),0),0),PLE!$AA$28*OFFSET(Import.PLQ,$A256-1,M$15-1,1,1)),IF($E256&lt;&gt;1,IF(ISNUMBER(INDEX(Import.PLE,Detalhamento!$E256,Detalhamento!M$15)),IF(INDEX(Import.PLE,Detalhamento!$E256,Detalhamento!M$15)&lt;=mediçao,0,OFFSET(Import.PLQ,$A256-1,M$15-1,1,1)),OFFSET(Import.PLQ,$A256-1,M$15-1,1,1)),(1-PLE!$AA$28)*OFFSET(Import.PLQ,$A256-1,M$15-1,1,1))))</f>
        <v>0</v>
      </c>
      <c r="N256" s="144">
        <f ca="1">IF(N$13="",0,CHOOSE(Detalhamento.OpçãoServiços,OFFSET(Import.PLQ,$A256-1,N$15-1,1,1),IF($E256&lt;&gt;1,IF(ISNUMBER(INDEX(Import.PLE,Detalhamento!$E256,Detalhamento!N$15)),IF(INDEX(Import.PLE,Detalhamento!$E256,Detalhamento!N$15)&lt;=mediçao,OFFSET(Import.PLQ,$A256-1,N$15-1,1,1),0),0),PLE!$AA$28*OFFSET(Import.PLQ,$A256-1,N$15-1,1,1)),IF($E256&lt;&gt;1,IF(ISNUMBER(INDEX(Import.PLE,Detalhamento!$E256,Detalhamento!N$15)),IF(INDEX(Import.PLE,Detalhamento!$E256,Detalhamento!N$15)&lt;=mediçao,0,OFFSET(Import.PLQ,$A256-1,N$15-1,1,1)),OFFSET(Import.PLQ,$A256-1,N$15-1,1,1)),(1-PLE!$AA$28)*OFFSET(Import.PLQ,$A256-1,N$15-1,1,1))))</f>
        <v>0</v>
      </c>
      <c r="O256" s="144">
        <f ca="1">IF(O$13="",0,CHOOSE(Detalhamento.OpçãoServiços,OFFSET(Import.PLQ,$A256-1,O$15-1,1,1),IF($E256&lt;&gt;1,IF(ISNUMBER(INDEX(Import.PLE,Detalhamento!$E256,Detalhamento!O$15)),IF(INDEX(Import.PLE,Detalhamento!$E256,Detalhamento!O$15)&lt;=mediçao,OFFSET(Import.PLQ,$A256-1,O$15-1,1,1),0),0),PLE!$AA$28*OFFSET(Import.PLQ,$A256-1,O$15-1,1,1)),IF($E256&lt;&gt;1,IF(ISNUMBER(INDEX(Import.PLE,Detalhamento!$E256,Detalhamento!O$15)),IF(INDEX(Import.PLE,Detalhamento!$E256,Detalhamento!O$15)&lt;=mediçao,0,OFFSET(Import.PLQ,$A256-1,O$15-1,1,1)),OFFSET(Import.PLQ,$A256-1,O$15-1,1,1)),(1-PLE!$AA$28)*OFFSET(Import.PLQ,$A256-1,O$15-1,1,1))))</f>
        <v>0</v>
      </c>
      <c r="P256" s="144">
        <f ca="1">IF(P$13="",0,CHOOSE(Detalhamento.OpçãoServiços,OFFSET(Import.PLQ,$A256-1,P$15-1,1,1),IF($E256&lt;&gt;1,IF(ISNUMBER(INDEX(Import.PLE,Detalhamento!$E256,Detalhamento!P$15)),IF(INDEX(Import.PLE,Detalhamento!$E256,Detalhamento!P$15)&lt;=mediçao,OFFSET(Import.PLQ,$A256-1,P$15-1,1,1),0),0),PLE!$AA$28*OFFSET(Import.PLQ,$A256-1,P$15-1,1,1)),IF($E256&lt;&gt;1,IF(ISNUMBER(INDEX(Import.PLE,Detalhamento!$E256,Detalhamento!P$15)),IF(INDEX(Import.PLE,Detalhamento!$E256,Detalhamento!P$15)&lt;=mediçao,0,OFFSET(Import.PLQ,$A256-1,P$15-1,1,1)),OFFSET(Import.PLQ,$A256-1,P$15-1,1,1)),(1-PLE!$AA$28)*OFFSET(Import.PLQ,$A256-1,P$15-1,1,1))))</f>
        <v>0</v>
      </c>
      <c r="Q256" s="144">
        <f ca="1">IF(Q$13="",0,CHOOSE(Detalhamento.OpçãoServiços,OFFSET(Import.PLQ,$A256-1,Q$15-1,1,1),IF($E256&lt;&gt;1,IF(ISNUMBER(INDEX(Import.PLE,Detalhamento!$E256,Detalhamento!Q$15)),IF(INDEX(Import.PLE,Detalhamento!$E256,Detalhamento!Q$15)&lt;=mediçao,OFFSET(Import.PLQ,$A256-1,Q$15-1,1,1),0),0),PLE!$AA$28*OFFSET(Import.PLQ,$A256-1,Q$15-1,1,1)),IF($E256&lt;&gt;1,IF(ISNUMBER(INDEX(Import.PLE,Detalhamento!$E256,Detalhamento!Q$15)),IF(INDEX(Import.PLE,Detalhamento!$E256,Detalhamento!Q$15)&lt;=mediçao,0,OFFSET(Import.PLQ,$A256-1,Q$15-1,1,1)),OFFSET(Import.PLQ,$A256-1,Q$15-1,1,1)),(1-PLE!$AA$28)*OFFSET(Import.PLQ,$A256-1,Q$15-1,1,1))))</f>
        <v>0</v>
      </c>
      <c r="R256" s="144">
        <f ca="1">IF(R$13="",0,CHOOSE(Detalhamento.OpçãoServiços,OFFSET(Import.PLQ,$A256-1,R$15-1,1,1),IF($E256&lt;&gt;1,IF(ISNUMBER(INDEX(Import.PLE,Detalhamento!$E256,Detalhamento!R$15)),IF(INDEX(Import.PLE,Detalhamento!$E256,Detalhamento!R$15)&lt;=mediçao,OFFSET(Import.PLQ,$A256-1,R$15-1,1,1),0),0),PLE!$AA$28*OFFSET(Import.PLQ,$A256-1,R$15-1,1,1)),IF($E256&lt;&gt;1,IF(ISNUMBER(INDEX(Import.PLE,Detalhamento!$E256,Detalhamento!R$15)),IF(INDEX(Import.PLE,Detalhamento!$E256,Detalhamento!R$15)&lt;=mediçao,0,OFFSET(Import.PLQ,$A256-1,R$15-1,1,1)),OFFSET(Import.PLQ,$A256-1,R$15-1,1,1)),(1-PLE!$AA$28)*OFFSET(Import.PLQ,$A256-1,R$15-1,1,1))))</f>
        <v>0</v>
      </c>
      <c r="S256" s="144">
        <f ca="1">IF(S$13="",0,CHOOSE(Detalhamento.OpçãoServiços,OFFSET(Import.PLQ,$A256-1,S$15-1,1,1),IF($E256&lt;&gt;1,IF(ISNUMBER(INDEX(Import.PLE,Detalhamento!$E256,Detalhamento!S$15)),IF(INDEX(Import.PLE,Detalhamento!$E256,Detalhamento!S$15)&lt;=mediçao,OFFSET(Import.PLQ,$A256-1,S$15-1,1,1),0),0),PLE!$AA$28*OFFSET(Import.PLQ,$A256-1,S$15-1,1,1)),IF($E256&lt;&gt;1,IF(ISNUMBER(INDEX(Import.PLE,Detalhamento!$E256,Detalhamento!S$15)),IF(INDEX(Import.PLE,Detalhamento!$E256,Detalhamento!S$15)&lt;=mediçao,0,OFFSET(Import.PLQ,$A256-1,S$15-1,1,1)),OFFSET(Import.PLQ,$A256-1,S$15-1,1,1)),(1-PLE!$AA$28)*OFFSET(Import.PLQ,$A256-1,S$15-1,1,1))))</f>
        <v>0</v>
      </c>
      <c r="T256" s="144">
        <f ca="1">IF(T$13="",0,CHOOSE(Detalhamento.OpçãoServiços,OFFSET(Import.PLQ,$A256-1,T$15-1,1,1),IF($E256&lt;&gt;1,IF(ISNUMBER(INDEX(Import.PLE,Detalhamento!$E256,Detalhamento!T$15)),IF(INDEX(Import.PLE,Detalhamento!$E256,Detalhamento!T$15)&lt;=mediçao,OFFSET(Import.PLQ,$A256-1,T$15-1,1,1),0),0),PLE!$AA$28*OFFSET(Import.PLQ,$A256-1,T$15-1,1,1)),IF($E256&lt;&gt;1,IF(ISNUMBER(INDEX(Import.PLE,Detalhamento!$E256,Detalhamento!T$15)),IF(INDEX(Import.PLE,Detalhamento!$E256,Detalhamento!T$15)&lt;=mediçao,0,OFFSET(Import.PLQ,$A256-1,T$15-1,1,1)),OFFSET(Import.PLQ,$A256-1,T$15-1,1,1)),(1-PLE!$AA$28)*OFFSET(Import.PLQ,$A256-1,T$15-1,1,1))))</f>
        <v>0</v>
      </c>
      <c r="U256" s="144">
        <f ca="1">IF(U$13="",0,CHOOSE(Detalhamento.OpçãoServiços,OFFSET(Import.PLQ,$A256-1,U$15-1,1,1),IF($E256&lt;&gt;1,IF(ISNUMBER(INDEX(Import.PLE,Detalhamento!$E256,Detalhamento!U$15)),IF(INDEX(Import.PLE,Detalhamento!$E256,Detalhamento!U$15)&lt;=mediçao,OFFSET(Import.PLQ,$A256-1,U$15-1,1,1),0),0),PLE!$AA$28*OFFSET(Import.PLQ,$A256-1,U$15-1,1,1)),IF($E256&lt;&gt;1,IF(ISNUMBER(INDEX(Import.PLE,Detalhamento!$E256,Detalhamento!U$15)),IF(INDEX(Import.PLE,Detalhamento!$E256,Detalhamento!U$15)&lt;=mediçao,0,OFFSET(Import.PLQ,$A256-1,U$15-1,1,1)),OFFSET(Import.PLQ,$A256-1,U$15-1,1,1)),(1-PLE!$AA$28)*OFFSET(Import.PLQ,$A256-1,U$15-1,1,1))))</f>
        <v>0</v>
      </c>
      <c r="V256" s="144">
        <f ca="1">IF(V$13="",0,CHOOSE(Detalhamento.OpçãoServiços,OFFSET(Import.PLQ,$A256-1,V$15-1,1,1),IF($E256&lt;&gt;1,IF(ISNUMBER(INDEX(Import.PLE,Detalhamento!$E256,Detalhamento!V$15)),IF(INDEX(Import.PLE,Detalhamento!$E256,Detalhamento!V$15)&lt;=mediçao,OFFSET(Import.PLQ,$A256-1,V$15-1,1,1),0),0),PLE!$AA$28*OFFSET(Import.PLQ,$A256-1,V$15-1,1,1)),IF($E256&lt;&gt;1,IF(ISNUMBER(INDEX(Import.PLE,Detalhamento!$E256,Detalhamento!V$15)),IF(INDEX(Import.PLE,Detalhamento!$E256,Detalhamento!V$15)&lt;=mediçao,0,OFFSET(Import.PLQ,$A256-1,V$15-1,1,1)),OFFSET(Import.PLQ,$A256-1,V$15-1,1,1)),(1-PLE!$AA$28)*OFFSET(Import.PLQ,$A256-1,V$15-1,1,1))))</f>
        <v>0</v>
      </c>
      <c r="W256" s="144">
        <f ca="1">IF(W$13="",0,CHOOSE(Detalhamento.OpçãoServiços,OFFSET(Import.PLQ,$A256-1,W$15-1,1,1),IF($E256&lt;&gt;1,IF(ISNUMBER(INDEX(Import.PLE,Detalhamento!$E256,Detalhamento!W$15)),IF(INDEX(Import.PLE,Detalhamento!$E256,Detalhamento!W$15)&lt;=mediçao,OFFSET(Import.PLQ,$A256-1,W$15-1,1,1),0),0),PLE!$AA$28*OFFSET(Import.PLQ,$A256-1,W$15-1,1,1)),IF($E256&lt;&gt;1,IF(ISNUMBER(INDEX(Import.PLE,Detalhamento!$E256,Detalhamento!W$15)),IF(INDEX(Import.PLE,Detalhamento!$E256,Detalhamento!W$15)&lt;=mediçao,0,OFFSET(Import.PLQ,$A256-1,W$15-1,1,1)),OFFSET(Import.PLQ,$A256-1,W$15-1,1,1)),(1-PLE!$AA$28)*OFFSET(Import.PLQ,$A256-1,W$15-1,1,1))))</f>
        <v>0</v>
      </c>
      <c r="X256" s="144">
        <f ca="1">IF(X$13="",0,CHOOSE(Detalhamento.OpçãoServiços,OFFSET(Import.PLQ,$A256-1,X$15-1,1,1),IF($E256&lt;&gt;1,IF(ISNUMBER(INDEX(Import.PLE,Detalhamento!$E256,Detalhamento!X$15)),IF(INDEX(Import.PLE,Detalhamento!$E256,Detalhamento!X$15)&lt;=mediçao,OFFSET(Import.PLQ,$A256-1,X$15-1,1,1),0),0),PLE!$AA$28*OFFSET(Import.PLQ,$A256-1,X$15-1,1,1)),IF($E256&lt;&gt;1,IF(ISNUMBER(INDEX(Import.PLE,Detalhamento!$E256,Detalhamento!X$15)),IF(INDEX(Import.PLE,Detalhamento!$E256,Detalhamento!X$15)&lt;=mediçao,0,OFFSET(Import.PLQ,$A256-1,X$15-1,1,1)),OFFSET(Import.PLQ,$A256-1,X$15-1,1,1)),(1-PLE!$AA$28)*OFFSET(Import.PLQ,$A256-1,X$15-1,1,1))))</f>
        <v>0</v>
      </c>
      <c r="Y256" s="144">
        <f ca="1">IF(Y$13="",0,CHOOSE(Detalhamento.OpçãoServiços,OFFSET(Import.PLQ,$A256-1,Y$15-1,1,1),IF($E256&lt;&gt;1,IF(ISNUMBER(INDEX(Import.PLE,Detalhamento!$E256,Detalhamento!Y$15)),IF(INDEX(Import.PLE,Detalhamento!$E256,Detalhamento!Y$15)&lt;=mediçao,OFFSET(Import.PLQ,$A256-1,Y$15-1,1,1),0),0),PLE!$AA$28*OFFSET(Import.PLQ,$A256-1,Y$15-1,1,1)),IF($E256&lt;&gt;1,IF(ISNUMBER(INDEX(Import.PLE,Detalhamento!$E256,Detalhamento!Y$15)),IF(INDEX(Import.PLE,Detalhamento!$E256,Detalhamento!Y$15)&lt;=mediçao,0,OFFSET(Import.PLQ,$A256-1,Y$15-1,1,1)),OFFSET(Import.PLQ,$A256-1,Y$15-1,1,1)),(1-PLE!$AA$28)*OFFSET(Import.PLQ,$A256-1,Y$15-1,1,1))))</f>
        <v>0</v>
      </c>
      <c r="Z256" s="144">
        <f ca="1">IF(Z$13="",0,CHOOSE(Detalhamento.OpçãoServiços,OFFSET(Import.PLQ,$A256-1,Z$15-1,1,1),IF($E256&lt;&gt;1,IF(ISNUMBER(INDEX(Import.PLE,Detalhamento!$E256,Detalhamento!Z$15)),IF(INDEX(Import.PLE,Detalhamento!$E256,Detalhamento!Z$15)&lt;=mediçao,OFFSET(Import.PLQ,$A256-1,Z$15-1,1,1),0),0),PLE!$AA$28*OFFSET(Import.PLQ,$A256-1,Z$15-1,1,1)),IF($E256&lt;&gt;1,IF(ISNUMBER(INDEX(Import.PLE,Detalhamento!$E256,Detalhamento!Z$15)),IF(INDEX(Import.PLE,Detalhamento!$E256,Detalhamento!Z$15)&lt;=mediçao,0,OFFSET(Import.PLQ,$A256-1,Z$15-1,1,1)),OFFSET(Import.PLQ,$A256-1,Z$15-1,1,1)),(1-PLE!$AA$28)*OFFSET(Import.PLQ,$A256-1,Z$15-1,1,1))))</f>
        <v>0</v>
      </c>
      <c r="AA256" s="144">
        <f ca="1">IF(AA$13="",0,CHOOSE(Detalhamento.OpçãoServiços,OFFSET(Import.PLQ,$A256-1,AA$15-1,1,1),IF($E256&lt;&gt;1,IF(ISNUMBER(INDEX(Import.PLE,Detalhamento!$E256,Detalhamento!AA$15)),IF(INDEX(Import.PLE,Detalhamento!$E256,Detalhamento!AA$15)&lt;=mediçao,OFFSET(Import.PLQ,$A256-1,AA$15-1,1,1),0),0),PLE!$AA$28*OFFSET(Import.PLQ,$A256-1,AA$15-1,1,1)),IF($E256&lt;&gt;1,IF(ISNUMBER(INDEX(Import.PLE,Detalhamento!$E256,Detalhamento!AA$15)),IF(INDEX(Import.PLE,Detalhamento!$E256,Detalhamento!AA$15)&lt;=mediçao,0,OFFSET(Import.PLQ,$A256-1,AA$15-1,1,1)),OFFSET(Import.PLQ,$A256-1,AA$15-1,1,1)),(1-PLE!$AA$28)*OFFSET(Import.PLQ,$A256-1,AA$15-1,1,1))))</f>
        <v>0</v>
      </c>
      <c r="AB256" s="144">
        <f ca="1">IF(AB$13="",0,CHOOSE(Detalhamento.OpçãoServiços,OFFSET(Import.PLQ,$A256-1,AB$15-1,1,1),IF($E256&lt;&gt;1,IF(ISNUMBER(INDEX(Import.PLE,Detalhamento!$E256,Detalhamento!AB$15)),IF(INDEX(Import.PLE,Detalhamento!$E256,Detalhamento!AB$15)&lt;=mediçao,OFFSET(Import.PLQ,$A256-1,AB$15-1,1,1),0),0),PLE!$AA$28*OFFSET(Import.PLQ,$A256-1,AB$15-1,1,1)),IF($E256&lt;&gt;1,IF(ISNUMBER(INDEX(Import.PLE,Detalhamento!$E256,Detalhamento!AB$15)),IF(INDEX(Import.PLE,Detalhamento!$E256,Detalhamento!AB$15)&lt;=mediçao,0,OFFSET(Import.PLQ,$A256-1,AB$15-1,1,1)),OFFSET(Import.PLQ,$A256-1,AB$15-1,1,1)),(1-PLE!$AA$28)*OFFSET(Import.PLQ,$A256-1,AB$15-1,1,1))))</f>
        <v>0</v>
      </c>
      <c r="AC256" s="144">
        <f ca="1">IF(AC$13="",0,CHOOSE(Detalhamento.OpçãoServiços,OFFSET(Import.PLQ,$A256-1,AC$15-1,1,1),IF($E256&lt;&gt;1,IF(ISNUMBER(INDEX(Import.PLE,Detalhamento!$E256,Detalhamento!AC$15)),IF(INDEX(Import.PLE,Detalhamento!$E256,Detalhamento!AC$15)&lt;=mediçao,OFFSET(Import.PLQ,$A256-1,AC$15-1,1,1),0),0),PLE!$AA$28*OFFSET(Import.PLQ,$A256-1,AC$15-1,1,1)),IF($E256&lt;&gt;1,IF(ISNUMBER(INDEX(Import.PLE,Detalhamento!$E256,Detalhamento!AC$15)),IF(INDEX(Import.PLE,Detalhamento!$E256,Detalhamento!AC$15)&lt;=mediçao,0,OFFSET(Import.PLQ,$A256-1,AC$15-1,1,1)),OFFSET(Import.PLQ,$A256-1,AC$15-1,1,1)),(1-PLE!$AA$28)*OFFSET(Import.PLQ,$A256-1,AC$15-1,1,1))))</f>
        <v>0</v>
      </c>
      <c r="AD256" s="144">
        <f ca="1">IF(AD$13="",0,CHOOSE(Detalhamento.OpçãoServiços,OFFSET(Import.PLQ,$A256-1,AD$15-1,1,1),IF($E256&lt;&gt;1,IF(ISNUMBER(INDEX(Import.PLE,Detalhamento!$E256,Detalhamento!AD$15)),IF(INDEX(Import.PLE,Detalhamento!$E256,Detalhamento!AD$15)&lt;=mediçao,OFFSET(Import.PLQ,$A256-1,AD$15-1,1,1),0),0),PLE!$AA$28*OFFSET(Import.PLQ,$A256-1,AD$15-1,1,1)),IF($E256&lt;&gt;1,IF(ISNUMBER(INDEX(Import.PLE,Detalhamento!$E256,Detalhamento!AD$15)),IF(INDEX(Import.PLE,Detalhamento!$E256,Detalhamento!AD$15)&lt;=mediçao,0,OFFSET(Import.PLQ,$A256-1,AD$15-1,1,1)),OFFSET(Import.PLQ,$A256-1,AD$15-1,1,1)),(1-PLE!$AA$28)*OFFSET(Import.PLQ,$A256-1,AD$15-1,1,1))))</f>
        <v>0</v>
      </c>
      <c r="AE256" s="144">
        <f ca="1">IF(AE$13="",0,CHOOSE(Detalhamento.OpçãoServiços,OFFSET(Import.PLQ,$A256-1,AE$15-1,1,1),IF($E256&lt;&gt;1,IF(ISNUMBER(INDEX(Import.PLE,Detalhamento!$E256,Detalhamento!AE$15)),IF(INDEX(Import.PLE,Detalhamento!$E256,Detalhamento!AE$15)&lt;=mediçao,OFFSET(Import.PLQ,$A256-1,AE$15-1,1,1),0),0),PLE!$AA$28*OFFSET(Import.PLQ,$A256-1,AE$15-1,1,1)),IF($E256&lt;&gt;1,IF(ISNUMBER(INDEX(Import.PLE,Detalhamento!$E256,Detalhamento!AE$15)),IF(INDEX(Import.PLE,Detalhamento!$E256,Detalhamento!AE$15)&lt;=mediçao,0,OFFSET(Import.PLQ,$A256-1,AE$15-1,1,1)),OFFSET(Import.PLQ,$A256-1,AE$15-1,1,1)),(1-PLE!$AA$28)*OFFSET(Import.PLQ,$A256-1,AE$15-1,1,1))))</f>
        <v>0</v>
      </c>
      <c r="AF256" s="144">
        <f ca="1">IF(AF$13="",0,CHOOSE(Detalhamento.OpçãoServiços,OFFSET(Import.PLQ,$A256-1,AF$15-1,1,1),IF($E256&lt;&gt;1,IF(ISNUMBER(INDEX(Import.PLE,Detalhamento!$E256,Detalhamento!AF$15)),IF(INDEX(Import.PLE,Detalhamento!$E256,Detalhamento!AF$15)&lt;=mediçao,OFFSET(Import.PLQ,$A256-1,AF$15-1,1,1),0),0),PLE!$AA$28*OFFSET(Import.PLQ,$A256-1,AF$15-1,1,1)),IF($E256&lt;&gt;1,IF(ISNUMBER(INDEX(Import.PLE,Detalhamento!$E256,Detalhamento!AF$15)),IF(INDEX(Import.PLE,Detalhamento!$E256,Detalhamento!AF$15)&lt;=mediçao,0,OFFSET(Import.PLQ,$A256-1,AF$15-1,1,1)),OFFSET(Import.PLQ,$A256-1,AF$15-1,1,1)),(1-PLE!$AA$28)*OFFSET(Import.PLQ,$A256-1,AF$15-1,1,1))))</f>
        <v>0</v>
      </c>
      <c r="AG256" s="144">
        <f ca="1">IF(AG$13="",0,CHOOSE(Detalhamento.OpçãoServiços,OFFSET(Import.PLQ,$A256-1,AG$15-1,1,1),IF($E256&lt;&gt;1,IF(ISNUMBER(INDEX(Import.PLE,Detalhamento!$E256,Detalhamento!AG$15)),IF(INDEX(Import.PLE,Detalhamento!$E256,Detalhamento!AG$15)&lt;=mediçao,OFFSET(Import.PLQ,$A256-1,AG$15-1,1,1),0),0),PLE!$AA$28*OFFSET(Import.PLQ,$A256-1,AG$15-1,1,1)),IF($E256&lt;&gt;1,IF(ISNUMBER(INDEX(Import.PLE,Detalhamento!$E256,Detalhamento!AG$15)),IF(INDEX(Import.PLE,Detalhamento!$E256,Detalhamento!AG$15)&lt;=mediçao,0,OFFSET(Import.PLQ,$A256-1,AG$15-1,1,1)),OFFSET(Import.PLQ,$A256-1,AG$15-1,1,1)),(1-PLE!$AA$28)*OFFSET(Import.PLQ,$A256-1,AG$15-1,1,1))))</f>
        <v>0</v>
      </c>
      <c r="AH256" s="144">
        <f ca="1">IF(AH$13="",0,CHOOSE(Detalhamento.OpçãoServiços,OFFSET(Import.PLQ,$A256-1,AH$15-1,1,1),IF($E256&lt;&gt;1,IF(ISNUMBER(INDEX(Import.PLE,Detalhamento!$E256,Detalhamento!AH$15)),IF(INDEX(Import.PLE,Detalhamento!$E256,Detalhamento!AH$15)&lt;=mediçao,OFFSET(Import.PLQ,$A256-1,AH$15-1,1,1),0),0),PLE!$AA$28*OFFSET(Import.PLQ,$A256-1,AH$15-1,1,1)),IF($E256&lt;&gt;1,IF(ISNUMBER(INDEX(Import.PLE,Detalhamento!$E256,Detalhamento!AH$15)),IF(INDEX(Import.PLE,Detalhamento!$E256,Detalhamento!AH$15)&lt;=mediçao,0,OFFSET(Import.PLQ,$A256-1,AH$15-1,1,1)),OFFSET(Import.PLQ,$A256-1,AH$15-1,1,1)),(1-PLE!$AA$28)*OFFSET(Import.PLQ,$A256-1,AH$15-1,1,1))))</f>
        <v>0</v>
      </c>
      <c r="AI256" s="144">
        <f ca="1">IF(AI$13="",0,CHOOSE(Detalhamento.OpçãoServiços,OFFSET(Import.PLQ,$A256-1,AI$15-1,1,1),IF($E256&lt;&gt;1,IF(ISNUMBER(INDEX(Import.PLE,Detalhamento!$E256,Detalhamento!AI$15)),IF(INDEX(Import.PLE,Detalhamento!$E256,Detalhamento!AI$15)&lt;=mediçao,OFFSET(Import.PLQ,$A256-1,AI$15-1,1,1),0),0),PLE!$AA$28*OFFSET(Import.PLQ,$A256-1,AI$15-1,1,1)),IF($E256&lt;&gt;1,IF(ISNUMBER(INDEX(Import.PLE,Detalhamento!$E256,Detalhamento!AI$15)),IF(INDEX(Import.PLE,Detalhamento!$E256,Detalhamento!AI$15)&lt;=mediçao,0,OFFSET(Import.PLQ,$A256-1,AI$15-1,1,1)),OFFSET(Import.PLQ,$A256-1,AI$15-1,1,1)),(1-PLE!$AA$28)*OFFSET(Import.PLQ,$A256-1,AI$15-1,1,1))))</f>
        <v>0</v>
      </c>
      <c r="AJ256" s="144">
        <f ca="1">IF(AJ$13="",0,CHOOSE(Detalhamento.OpçãoServiços,OFFSET(Import.PLQ,$A256-1,AJ$15-1,1,1),IF($E256&lt;&gt;1,IF(ISNUMBER(INDEX(Import.PLE,Detalhamento!$E256,Detalhamento!AJ$15)),IF(INDEX(Import.PLE,Detalhamento!$E256,Detalhamento!AJ$15)&lt;=mediçao,OFFSET(Import.PLQ,$A256-1,AJ$15-1,1,1),0),0),PLE!$AA$28*OFFSET(Import.PLQ,$A256-1,AJ$15-1,1,1)),IF($E256&lt;&gt;1,IF(ISNUMBER(INDEX(Import.PLE,Detalhamento!$E256,Detalhamento!AJ$15)),IF(INDEX(Import.PLE,Detalhamento!$E256,Detalhamento!AJ$15)&lt;=mediçao,0,OFFSET(Import.PLQ,$A256-1,AJ$15-1,1,1)),OFFSET(Import.PLQ,$A256-1,AJ$15-1,1,1)),(1-PLE!$AA$28)*OFFSET(Import.PLQ,$A256-1,AJ$15-1,1,1))))</f>
        <v>0</v>
      </c>
      <c r="AK256" s="144">
        <f ca="1">IF(AK$13="",0,CHOOSE(Detalhamento.OpçãoServiços,OFFSET(Import.PLQ,$A256-1,AK$15-1,1,1),IF($E256&lt;&gt;1,IF(ISNUMBER(INDEX(Import.PLE,Detalhamento!$E256,Detalhamento!AK$15)),IF(INDEX(Import.PLE,Detalhamento!$E256,Detalhamento!AK$15)&lt;=mediçao,OFFSET(Import.PLQ,$A256-1,AK$15-1,1,1),0),0),PLE!$AA$28*OFFSET(Import.PLQ,$A256-1,AK$15-1,1,1)),IF($E256&lt;&gt;1,IF(ISNUMBER(INDEX(Import.PLE,Detalhamento!$E256,Detalhamento!AK$15)),IF(INDEX(Import.PLE,Detalhamento!$E256,Detalhamento!AK$15)&lt;=mediçao,0,OFFSET(Import.PLQ,$A256-1,AK$15-1,1,1)),OFFSET(Import.PLQ,$A256-1,AK$15-1,1,1)),(1-PLE!$AA$28)*OFFSET(Import.PLQ,$A256-1,AK$15-1,1,1))))</f>
        <v>0</v>
      </c>
      <c r="AL256" s="144">
        <f ca="1">IF(AL$13="",0,CHOOSE(Detalhamento.OpçãoServiços,OFFSET(Import.PLQ,$A256-1,AL$15-1,1,1),IF($E256&lt;&gt;1,IF(ISNUMBER(INDEX(Import.PLE,Detalhamento!$E256,Detalhamento!AL$15)),IF(INDEX(Import.PLE,Detalhamento!$E256,Detalhamento!AL$15)&lt;=mediçao,OFFSET(Import.PLQ,$A256-1,AL$15-1,1,1),0),0),PLE!$AA$28*OFFSET(Import.PLQ,$A256-1,AL$15-1,1,1)),IF($E256&lt;&gt;1,IF(ISNUMBER(INDEX(Import.PLE,Detalhamento!$E256,Detalhamento!AL$15)),IF(INDEX(Import.PLE,Detalhamento!$E256,Detalhamento!AL$15)&lt;=mediçao,0,OFFSET(Import.PLQ,$A256-1,AL$15-1,1,1)),OFFSET(Import.PLQ,$A256-1,AL$15-1,1,1)),(1-PLE!$AA$28)*OFFSET(Import.PLQ,$A256-1,AL$15-1,1,1))))</f>
        <v>0</v>
      </c>
      <c r="AM256" s="144">
        <f ca="1">IF(AM$13="",0,CHOOSE(Detalhamento.OpçãoServiços,OFFSET(Import.PLQ,$A256-1,AM$15-1,1,1),IF($E256&lt;&gt;1,IF(ISNUMBER(INDEX(Import.PLE,Detalhamento!$E256,Detalhamento!AM$15)),IF(INDEX(Import.PLE,Detalhamento!$E256,Detalhamento!AM$15)&lt;=mediçao,OFFSET(Import.PLQ,$A256-1,AM$15-1,1,1),0),0),PLE!$AA$28*OFFSET(Import.PLQ,$A256-1,AM$15-1,1,1)),IF($E256&lt;&gt;1,IF(ISNUMBER(INDEX(Import.PLE,Detalhamento!$E256,Detalhamento!AM$15)),IF(INDEX(Import.PLE,Detalhamento!$E256,Detalhamento!AM$15)&lt;=mediçao,0,OFFSET(Import.PLQ,$A256-1,AM$15-1,1,1)),OFFSET(Import.PLQ,$A256-1,AM$15-1,1,1)),(1-PLE!$AA$28)*OFFSET(Import.PLQ,$A256-1,AM$15-1,1,1))))</f>
        <v>0</v>
      </c>
      <c r="AN256" s="144">
        <f ca="1">IF(AN$13="",0,CHOOSE(Detalhamento.OpçãoServiços,OFFSET(Import.PLQ,$A256-1,AN$15-1,1,1),IF($E256&lt;&gt;1,IF(ISNUMBER(INDEX(Import.PLE,Detalhamento!$E256,Detalhamento!AN$15)),IF(INDEX(Import.PLE,Detalhamento!$E256,Detalhamento!AN$15)&lt;=mediçao,OFFSET(Import.PLQ,$A256-1,AN$15-1,1,1),0),0),PLE!$AA$28*OFFSET(Import.PLQ,$A256-1,AN$15-1,1,1)),IF($E256&lt;&gt;1,IF(ISNUMBER(INDEX(Import.PLE,Detalhamento!$E256,Detalhamento!AN$15)),IF(INDEX(Import.PLE,Detalhamento!$E256,Detalhamento!AN$15)&lt;=mediçao,0,OFFSET(Import.PLQ,$A256-1,AN$15-1,1,1)),OFFSET(Import.PLQ,$A256-1,AN$15-1,1,1)),(1-PLE!$AA$28)*OFFSET(Import.PLQ,$A256-1,AN$15-1,1,1))))</f>
        <v>0</v>
      </c>
      <c r="AO256" s="144">
        <f ca="1">IF(AO$13="",0,CHOOSE(Detalhamento.OpçãoServiços,OFFSET(Import.PLQ,$A256-1,AO$15-1,1,1),IF($E256&lt;&gt;1,IF(ISNUMBER(INDEX(Import.PLE,Detalhamento!$E256,Detalhamento!AO$15)),IF(INDEX(Import.PLE,Detalhamento!$E256,Detalhamento!AO$15)&lt;=mediçao,OFFSET(Import.PLQ,$A256-1,AO$15-1,1,1),0),0),PLE!$AA$28*OFFSET(Import.PLQ,$A256-1,AO$15-1,1,1)),IF($E256&lt;&gt;1,IF(ISNUMBER(INDEX(Import.PLE,Detalhamento!$E256,Detalhamento!AO$15)),IF(INDEX(Import.PLE,Detalhamento!$E256,Detalhamento!AO$15)&lt;=mediçao,0,OFFSET(Import.PLQ,$A256-1,AO$15-1,1,1)),OFFSET(Import.PLQ,$A256-1,AO$15-1,1,1)),(1-PLE!$AA$28)*OFFSET(Import.PLQ,$A256-1,AO$15-1,1,1))))</f>
        <v>0</v>
      </c>
      <c r="AP256" s="144">
        <f ca="1">IF(AP$13="",0,CHOOSE(Detalhamento.OpçãoServiços,OFFSET(Import.PLQ,$A256-1,AP$15-1,1,1),IF($E256&lt;&gt;1,IF(ISNUMBER(INDEX(Import.PLE,Detalhamento!$E256,Detalhamento!AP$15)),IF(INDEX(Import.PLE,Detalhamento!$E256,Detalhamento!AP$15)&lt;=mediçao,OFFSET(Import.PLQ,$A256-1,AP$15-1,1,1),0),0),PLE!$AA$28*OFFSET(Import.PLQ,$A256-1,AP$15-1,1,1)),IF($E256&lt;&gt;1,IF(ISNUMBER(INDEX(Import.PLE,Detalhamento!$E256,Detalhamento!AP$15)),IF(INDEX(Import.PLE,Detalhamento!$E256,Detalhamento!AP$15)&lt;=mediçao,0,OFFSET(Import.PLQ,$A256-1,AP$15-1,1,1)),OFFSET(Import.PLQ,$A256-1,AP$15-1,1,1)),(1-PLE!$AA$28)*OFFSET(Import.PLQ,$A256-1,AP$15-1,1,1))))</f>
        <v>0</v>
      </c>
      <c r="AQ256" s="144">
        <f ca="1">IF(AQ$13="",0,CHOOSE(Detalhamento.OpçãoServiços,OFFSET(Import.PLQ,$A256-1,AQ$15-1,1,1),IF($E256&lt;&gt;1,IF(ISNUMBER(INDEX(Import.PLE,Detalhamento!$E256,Detalhamento!AQ$15)),IF(INDEX(Import.PLE,Detalhamento!$E256,Detalhamento!AQ$15)&lt;=mediçao,OFFSET(Import.PLQ,$A256-1,AQ$15-1,1,1),0),0),PLE!$AA$28*OFFSET(Import.PLQ,$A256-1,AQ$15-1,1,1)),IF($E256&lt;&gt;1,IF(ISNUMBER(INDEX(Import.PLE,Detalhamento!$E256,Detalhamento!AQ$15)),IF(INDEX(Import.PLE,Detalhamento!$E256,Detalhamento!AQ$15)&lt;=mediçao,0,OFFSET(Import.PLQ,$A256-1,AQ$15-1,1,1)),OFFSET(Import.PLQ,$A256-1,AQ$15-1,1,1)),(1-PLE!$AA$28)*OFFSET(Import.PLQ,$A256-1,AQ$15-1,1,1))))</f>
        <v>0</v>
      </c>
      <c r="AR256" s="144">
        <f ca="1">IF(AR$13="",0,CHOOSE(Detalhamento.OpçãoServiços,OFFSET(Import.PLQ,$A256-1,AR$15-1,1,1),IF($E256&lt;&gt;1,IF(ISNUMBER(INDEX(Import.PLE,Detalhamento!$E256,Detalhamento!AR$15)),IF(INDEX(Import.PLE,Detalhamento!$E256,Detalhamento!AR$15)&lt;=mediçao,OFFSET(Import.PLQ,$A256-1,AR$15-1,1,1),0),0),PLE!$AA$28*OFFSET(Import.PLQ,$A256-1,AR$15-1,1,1)),IF($E256&lt;&gt;1,IF(ISNUMBER(INDEX(Import.PLE,Detalhamento!$E256,Detalhamento!AR$15)),IF(INDEX(Import.PLE,Detalhamento!$E256,Detalhamento!AR$15)&lt;=mediçao,0,OFFSET(Import.PLQ,$A256-1,AR$15-1,1,1)),OFFSET(Import.PLQ,$A256-1,AR$15-1,1,1)),(1-PLE!$AA$28)*OFFSET(Import.PLQ,$A256-1,AR$15-1,1,1))))</f>
        <v>0</v>
      </c>
      <c r="AS256" s="144">
        <f ca="1">IF(AS$13="",0,CHOOSE(Detalhamento.OpçãoServiços,OFFSET(Import.PLQ,$A256-1,AS$15-1,1,1),IF($E256&lt;&gt;1,IF(ISNUMBER(INDEX(Import.PLE,Detalhamento!$E256,Detalhamento!AS$15)),IF(INDEX(Import.PLE,Detalhamento!$E256,Detalhamento!AS$15)&lt;=mediçao,OFFSET(Import.PLQ,$A256-1,AS$15-1,1,1),0),0),PLE!$AA$28*OFFSET(Import.PLQ,$A256-1,AS$15-1,1,1)),IF($E256&lt;&gt;1,IF(ISNUMBER(INDEX(Import.PLE,Detalhamento!$E256,Detalhamento!AS$15)),IF(INDEX(Import.PLE,Detalhamento!$E256,Detalhamento!AS$15)&lt;=mediçao,0,OFFSET(Import.PLQ,$A256-1,AS$15-1,1,1)),OFFSET(Import.PLQ,$A256-1,AS$15-1,1,1)),(1-PLE!$AA$28)*OFFSET(Import.PLQ,$A256-1,AS$15-1,1,1))))</f>
        <v>0</v>
      </c>
      <c r="AT256" s="144">
        <f ca="1">IF(AT$13="",0,CHOOSE(Detalhamento.OpçãoServiços,OFFSET(Import.PLQ,$A256-1,AT$15-1,1,1),IF($E256&lt;&gt;1,IF(ISNUMBER(INDEX(Import.PLE,Detalhamento!$E256,Detalhamento!AT$15)),IF(INDEX(Import.PLE,Detalhamento!$E256,Detalhamento!AT$15)&lt;=mediçao,OFFSET(Import.PLQ,$A256-1,AT$15-1,1,1),0),0),PLE!$AA$28*OFFSET(Import.PLQ,$A256-1,AT$15-1,1,1)),IF($E256&lt;&gt;1,IF(ISNUMBER(INDEX(Import.PLE,Detalhamento!$E256,Detalhamento!AT$15)),IF(INDEX(Import.PLE,Detalhamento!$E256,Detalhamento!AT$15)&lt;=mediçao,0,OFFSET(Import.PLQ,$A256-1,AT$15-1,1,1)),OFFSET(Import.PLQ,$A256-1,AT$15-1,1,1)),(1-PLE!$AA$28)*OFFSET(Import.PLQ,$A256-1,AT$15-1,1,1))))</f>
        <v>0</v>
      </c>
      <c r="AU256" s="144">
        <f ca="1">IF(AU$13="",0,CHOOSE(Detalhamento.OpçãoServiços,OFFSET(Import.PLQ,$A256-1,AU$15-1,1,1),IF($E256&lt;&gt;1,IF(ISNUMBER(INDEX(Import.PLE,Detalhamento!$E256,Detalhamento!AU$15)),IF(INDEX(Import.PLE,Detalhamento!$E256,Detalhamento!AU$15)&lt;=mediçao,OFFSET(Import.PLQ,$A256-1,AU$15-1,1,1),0),0),PLE!$AA$28*OFFSET(Import.PLQ,$A256-1,AU$15-1,1,1)),IF($E256&lt;&gt;1,IF(ISNUMBER(INDEX(Import.PLE,Detalhamento!$E256,Detalhamento!AU$15)),IF(INDEX(Import.PLE,Detalhamento!$E256,Detalhamento!AU$15)&lt;=mediçao,0,OFFSET(Import.PLQ,$A256-1,AU$15-1,1,1)),OFFSET(Import.PLQ,$A256-1,AU$15-1,1,1)),(1-PLE!$AA$28)*OFFSET(Import.PLQ,$A256-1,AU$15-1,1,1))))</f>
        <v>0</v>
      </c>
      <c r="AV256" s="144">
        <f ca="1">IF(AV$13="",0,CHOOSE(Detalhamento.OpçãoServiços,OFFSET(Import.PLQ,$A256-1,AV$15-1,1,1),IF($E256&lt;&gt;1,IF(ISNUMBER(INDEX(Import.PLE,Detalhamento!$E256,Detalhamento!AV$15)),IF(INDEX(Import.PLE,Detalhamento!$E256,Detalhamento!AV$15)&lt;=mediçao,OFFSET(Import.PLQ,$A256-1,AV$15-1,1,1),0),0),PLE!$AA$28*OFFSET(Import.PLQ,$A256-1,AV$15-1,1,1)),IF($E256&lt;&gt;1,IF(ISNUMBER(INDEX(Import.PLE,Detalhamento!$E256,Detalhamento!AV$15)),IF(INDEX(Import.PLE,Detalhamento!$E256,Detalhamento!AV$15)&lt;=mediçao,0,OFFSET(Import.PLQ,$A256-1,AV$15-1,1,1)),OFFSET(Import.PLQ,$A256-1,AV$15-1,1,1)),(1-PLE!$AA$28)*OFFSET(Import.PLQ,$A256-1,AV$15-1,1,1))))</f>
        <v>0</v>
      </c>
      <c r="AW256" s="144">
        <f ca="1">IF(AW$13="",0,CHOOSE(Detalhamento.OpçãoServiços,OFFSET(Import.PLQ,$A256-1,AW$15-1,1,1),IF($E256&lt;&gt;1,IF(ISNUMBER(INDEX(Import.PLE,Detalhamento!$E256,Detalhamento!AW$15)),IF(INDEX(Import.PLE,Detalhamento!$E256,Detalhamento!AW$15)&lt;=mediçao,OFFSET(Import.PLQ,$A256-1,AW$15-1,1,1),0),0),PLE!$AA$28*OFFSET(Import.PLQ,$A256-1,AW$15-1,1,1)),IF($E256&lt;&gt;1,IF(ISNUMBER(INDEX(Import.PLE,Detalhamento!$E256,Detalhamento!AW$15)),IF(INDEX(Import.PLE,Detalhamento!$E256,Detalhamento!AW$15)&lt;=mediçao,0,OFFSET(Import.PLQ,$A256-1,AW$15-1,1,1)),OFFSET(Import.PLQ,$A256-1,AW$15-1,1,1)),(1-PLE!$AA$28)*OFFSET(Import.PLQ,$A256-1,AW$15-1,1,1))))</f>
        <v>0</v>
      </c>
      <c r="AX256" s="144">
        <f ca="1">IF(AX$13="",0,CHOOSE(Detalhamento.OpçãoServiços,OFFSET(Import.PLQ,$A256-1,AX$15-1,1,1),IF($E256&lt;&gt;1,IF(ISNUMBER(INDEX(Import.PLE,Detalhamento!$E256,Detalhamento!AX$15)),IF(INDEX(Import.PLE,Detalhamento!$E256,Detalhamento!AX$15)&lt;=mediçao,OFFSET(Import.PLQ,$A256-1,AX$15-1,1,1),0),0),PLE!$AA$28*OFFSET(Import.PLQ,$A256-1,AX$15-1,1,1)),IF($E256&lt;&gt;1,IF(ISNUMBER(INDEX(Import.PLE,Detalhamento!$E256,Detalhamento!AX$15)),IF(INDEX(Import.PLE,Detalhamento!$E256,Detalhamento!AX$15)&lt;=mediçao,0,OFFSET(Import.PLQ,$A256-1,AX$15-1,1,1)),OFFSET(Import.PLQ,$A256-1,AX$15-1,1,1)),(1-PLE!$AA$28)*OFFSET(Import.PLQ,$A256-1,AX$15-1,1,1))))</f>
        <v>0</v>
      </c>
      <c r="AY256" s="144">
        <f ca="1">IF(AY$13="",0,CHOOSE(Detalhamento.OpçãoServiços,OFFSET(Import.PLQ,$A256-1,AY$15-1,1,1),IF($E256&lt;&gt;1,IF(ISNUMBER(INDEX(Import.PLE,Detalhamento!$E256,Detalhamento!AY$15)),IF(INDEX(Import.PLE,Detalhamento!$E256,Detalhamento!AY$15)&lt;=mediçao,OFFSET(Import.PLQ,$A256-1,AY$15-1,1,1),0),0),PLE!$AA$28*OFFSET(Import.PLQ,$A256-1,AY$15-1,1,1)),IF($E256&lt;&gt;1,IF(ISNUMBER(INDEX(Import.PLE,Detalhamento!$E256,Detalhamento!AY$15)),IF(INDEX(Import.PLE,Detalhamento!$E256,Detalhamento!AY$15)&lt;=mediçao,0,OFFSET(Import.PLQ,$A256-1,AY$15-1,1,1)),OFFSET(Import.PLQ,$A256-1,AY$15-1,1,1)),(1-PLE!$AA$28)*OFFSET(Import.PLQ,$A256-1,AY$15-1,1,1))))</f>
        <v>0</v>
      </c>
      <c r="AZ256" s="144">
        <f ca="1">IF(AZ$13="",0,CHOOSE(Detalhamento.OpçãoServiços,OFFSET(Import.PLQ,$A256-1,AZ$15-1,1,1),IF($E256&lt;&gt;1,IF(ISNUMBER(INDEX(Import.PLE,Detalhamento!$E256,Detalhamento!AZ$15)),IF(INDEX(Import.PLE,Detalhamento!$E256,Detalhamento!AZ$15)&lt;=mediçao,OFFSET(Import.PLQ,$A256-1,AZ$15-1,1,1),0),0),PLE!$AA$28*OFFSET(Import.PLQ,$A256-1,AZ$15-1,1,1)),IF($E256&lt;&gt;1,IF(ISNUMBER(INDEX(Import.PLE,Detalhamento!$E256,Detalhamento!AZ$15)),IF(INDEX(Import.PLE,Detalhamento!$E256,Detalhamento!AZ$15)&lt;=mediçao,0,OFFSET(Import.PLQ,$A256-1,AZ$15-1,1,1)),OFFSET(Import.PLQ,$A256-1,AZ$15-1,1,1)),(1-PLE!$AA$28)*OFFSET(Import.PLQ,$A256-1,AZ$15-1,1,1))))</f>
        <v>0</v>
      </c>
      <c r="BA256" s="144">
        <f ca="1">IF(BA$13="",0,CHOOSE(Detalhamento.OpçãoServiços,OFFSET(Import.PLQ,$A256-1,BA$15-1,1,1),IF($E256&lt;&gt;1,IF(ISNUMBER(INDEX(Import.PLE,Detalhamento!$E256,Detalhamento!BA$15)),IF(INDEX(Import.PLE,Detalhamento!$E256,Detalhamento!BA$15)&lt;=mediçao,OFFSET(Import.PLQ,$A256-1,BA$15-1,1,1),0),0),PLE!$AA$28*OFFSET(Import.PLQ,$A256-1,BA$15-1,1,1)),IF($E256&lt;&gt;1,IF(ISNUMBER(INDEX(Import.PLE,Detalhamento!$E256,Detalhamento!BA$15)),IF(INDEX(Import.PLE,Detalhamento!$E256,Detalhamento!BA$15)&lt;=mediçao,0,OFFSET(Import.PLQ,$A256-1,BA$15-1,1,1)),OFFSET(Import.PLQ,$A256-1,BA$15-1,1,1)),(1-PLE!$AA$28)*OFFSET(Import.PLQ,$A256-1,BA$15-1,1,1))))</f>
        <v>0</v>
      </c>
      <c r="BB256" s="144">
        <f ca="1">IF(BB$13="",0,CHOOSE(Detalhamento.OpçãoServiços,OFFSET(Import.PLQ,$A256-1,BB$15-1,1,1),IF($E256&lt;&gt;1,IF(ISNUMBER(INDEX(Import.PLE,Detalhamento!$E256,Detalhamento!BB$15)),IF(INDEX(Import.PLE,Detalhamento!$E256,Detalhamento!BB$15)&lt;=mediçao,OFFSET(Import.PLQ,$A256-1,BB$15-1,1,1),0),0),PLE!$AA$28*OFFSET(Import.PLQ,$A256-1,BB$15-1,1,1)),IF($E256&lt;&gt;1,IF(ISNUMBER(INDEX(Import.PLE,Detalhamento!$E256,Detalhamento!BB$15)),IF(INDEX(Import.PLE,Detalhamento!$E256,Detalhamento!BB$15)&lt;=mediçao,0,OFFSET(Import.PLQ,$A256-1,BB$15-1,1,1)),OFFSET(Import.PLQ,$A256-1,BB$15-1,1,1)),(1-PLE!$AA$28)*OFFSET(Import.PLQ,$A256-1,BB$15-1,1,1))))</f>
        <v>0</v>
      </c>
      <c r="BC256" s="144">
        <f ca="1">IF(BC$13="",0,CHOOSE(Detalhamento.OpçãoServiços,OFFSET(Import.PLQ,$A256-1,BC$15-1,1,1),IF($E256&lt;&gt;1,IF(ISNUMBER(INDEX(Import.PLE,Detalhamento!$E256,Detalhamento!BC$15)),IF(INDEX(Import.PLE,Detalhamento!$E256,Detalhamento!BC$15)&lt;=mediçao,OFFSET(Import.PLQ,$A256-1,BC$15-1,1,1),0),0),PLE!$AA$28*OFFSET(Import.PLQ,$A256-1,BC$15-1,1,1)),IF($E256&lt;&gt;1,IF(ISNUMBER(INDEX(Import.PLE,Detalhamento!$E256,Detalhamento!BC$15)),IF(INDEX(Import.PLE,Detalhamento!$E256,Detalhamento!BC$15)&lt;=mediçao,0,OFFSET(Import.PLQ,$A256-1,BC$15-1,1,1)),OFFSET(Import.PLQ,$A256-1,BC$15-1,1,1)),(1-PLE!$AA$28)*OFFSET(Import.PLQ,$A256-1,BC$15-1,1,1))))</f>
        <v>0</v>
      </c>
      <c r="BD256" s="144">
        <f ca="1">IF(BD$13="",0,CHOOSE(Detalhamento.OpçãoServiços,OFFSET(Import.PLQ,$A256-1,BD$15-1,1,1),IF($E256&lt;&gt;1,IF(ISNUMBER(INDEX(Import.PLE,Detalhamento!$E256,Detalhamento!BD$15)),IF(INDEX(Import.PLE,Detalhamento!$E256,Detalhamento!BD$15)&lt;=mediçao,OFFSET(Import.PLQ,$A256-1,BD$15-1,1,1),0),0),PLE!$AA$28*OFFSET(Import.PLQ,$A256-1,BD$15-1,1,1)),IF($E256&lt;&gt;1,IF(ISNUMBER(INDEX(Import.PLE,Detalhamento!$E256,Detalhamento!BD$15)),IF(INDEX(Import.PLE,Detalhamento!$E256,Detalhamento!BD$15)&lt;=mediçao,0,OFFSET(Import.PLQ,$A256-1,BD$15-1,1,1)),OFFSET(Import.PLQ,$A256-1,BD$15-1,1,1)),(1-PLE!$AA$28)*OFFSET(Import.PLQ,$A256-1,BD$15-1,1,1))))</f>
        <v>0</v>
      </c>
      <c r="BE256" s="144">
        <f ca="1">IF(BE$13="",0,CHOOSE(Detalhamento.OpçãoServiços,OFFSET(Import.PLQ,$A256-1,BE$15-1,1,1),IF($E256&lt;&gt;1,IF(ISNUMBER(INDEX(Import.PLE,Detalhamento!$E256,Detalhamento!BE$15)),IF(INDEX(Import.PLE,Detalhamento!$E256,Detalhamento!BE$15)&lt;=mediçao,OFFSET(Import.PLQ,$A256-1,BE$15-1,1,1),0),0),PLE!$AA$28*OFFSET(Import.PLQ,$A256-1,BE$15-1,1,1)),IF($E256&lt;&gt;1,IF(ISNUMBER(INDEX(Import.PLE,Detalhamento!$E256,Detalhamento!BE$15)),IF(INDEX(Import.PLE,Detalhamento!$E256,Detalhamento!BE$15)&lt;=mediçao,0,OFFSET(Import.PLQ,$A256-1,BE$15-1,1,1)),OFFSET(Import.PLQ,$A256-1,BE$15-1,1,1)),(1-PLE!$AA$28)*OFFSET(Import.PLQ,$A256-1,BE$15-1,1,1))))</f>
        <v>0</v>
      </c>
      <c r="BF256" s="144">
        <f ca="1">IF(BF$13="",0,CHOOSE(Detalhamento.OpçãoServiços,OFFSET(Import.PLQ,$A256-1,BF$15-1,1,1),IF($E256&lt;&gt;1,IF(ISNUMBER(INDEX(Import.PLE,Detalhamento!$E256,Detalhamento!BF$15)),IF(INDEX(Import.PLE,Detalhamento!$E256,Detalhamento!BF$15)&lt;=mediçao,OFFSET(Import.PLQ,$A256-1,BF$15-1,1,1),0),0),PLE!$AA$28*OFFSET(Import.PLQ,$A256-1,BF$15-1,1,1)),IF($E256&lt;&gt;1,IF(ISNUMBER(INDEX(Import.PLE,Detalhamento!$E256,Detalhamento!BF$15)),IF(INDEX(Import.PLE,Detalhamento!$E256,Detalhamento!BF$15)&lt;=mediçao,0,OFFSET(Import.PLQ,$A256-1,BF$15-1,1,1)),OFFSET(Import.PLQ,$A256-1,BF$15-1,1,1)),(1-PLE!$AA$28)*OFFSET(Import.PLQ,$A256-1,BF$15-1,1,1))))</f>
        <v>0</v>
      </c>
      <c r="BG256" s="144">
        <f ca="1">IF(BG$13="",0,CHOOSE(Detalhamento.OpçãoServiços,OFFSET(Import.PLQ,$A256-1,BG$15-1,1,1),IF($E256&lt;&gt;1,IF(ISNUMBER(INDEX(Import.PLE,Detalhamento!$E256,Detalhamento!BG$15)),IF(INDEX(Import.PLE,Detalhamento!$E256,Detalhamento!BG$15)&lt;=mediçao,OFFSET(Import.PLQ,$A256-1,BG$15-1,1,1),0),0),PLE!$AA$28*OFFSET(Import.PLQ,$A256-1,BG$15-1,1,1)),IF($E256&lt;&gt;1,IF(ISNUMBER(INDEX(Import.PLE,Detalhamento!$E256,Detalhamento!BG$15)),IF(INDEX(Import.PLE,Detalhamento!$E256,Detalhamento!BG$15)&lt;=mediçao,0,OFFSET(Import.PLQ,$A256-1,BG$15-1,1,1)),OFFSET(Import.PLQ,$A256-1,BG$15-1,1,1)),(1-PLE!$AA$28)*OFFSET(Import.PLQ,$A256-1,BG$15-1,1,1))))</f>
        <v>0</v>
      </c>
      <c r="BH256" s="144">
        <f ca="1">IF(BH$13="",0,CHOOSE(Detalhamento.OpçãoServiços,OFFSET(Import.PLQ,$A256-1,BH$15-1,1,1),IF($E256&lt;&gt;1,IF(ISNUMBER(INDEX(Import.PLE,Detalhamento!$E256,Detalhamento!BH$15)),IF(INDEX(Import.PLE,Detalhamento!$E256,Detalhamento!BH$15)&lt;=mediçao,OFFSET(Import.PLQ,$A256-1,BH$15-1,1,1),0),0),PLE!$AA$28*OFFSET(Import.PLQ,$A256-1,BH$15-1,1,1)),IF($E256&lt;&gt;1,IF(ISNUMBER(INDEX(Import.PLE,Detalhamento!$E256,Detalhamento!BH$15)),IF(INDEX(Import.PLE,Detalhamento!$E256,Detalhamento!BH$15)&lt;=mediçao,0,OFFSET(Import.PLQ,$A256-1,BH$15-1,1,1)),OFFSET(Import.PLQ,$A256-1,BH$15-1,1,1)),(1-PLE!$AA$28)*OFFSET(Import.PLQ,$A256-1,BH$15-1,1,1))))</f>
        <v>0</v>
      </c>
      <c r="BI256" s="144">
        <f ca="1">IF(BI$13="",0,CHOOSE(Detalhamento.OpçãoServiços,OFFSET(Import.PLQ,$A256-1,BI$15-1,1,1),IF($E256&lt;&gt;1,IF(ISNUMBER(INDEX(Import.PLE,Detalhamento!$E256,Detalhamento!BI$15)),IF(INDEX(Import.PLE,Detalhamento!$E256,Detalhamento!BI$15)&lt;=mediçao,OFFSET(Import.PLQ,$A256-1,BI$15-1,1,1),0),0),PLE!$AA$28*OFFSET(Import.PLQ,$A256-1,BI$15-1,1,1)),IF($E256&lt;&gt;1,IF(ISNUMBER(INDEX(Import.PLE,Detalhamento!$E256,Detalhamento!BI$15)),IF(INDEX(Import.PLE,Detalhamento!$E256,Detalhamento!BI$15)&lt;=mediçao,0,OFFSET(Import.PLQ,$A256-1,BI$15-1,1,1)),OFFSET(Import.PLQ,$A256-1,BI$15-1,1,1)),(1-PLE!$AA$28)*OFFSET(Import.PLQ,$A256-1,BI$15-1,1,1))))</f>
        <v>0</v>
      </c>
    </row>
    <row r="257" spans="1:61" ht="30" x14ac:dyDescent="0.2">
      <c r="A257" s="155">
        <v>208</v>
      </c>
      <c r="B257" s="21" t="str">
        <f t="shared" ca="1" si="33"/>
        <v>Serviço</v>
      </c>
      <c r="E257" s="153">
        <f t="shared" ca="1" si="34"/>
        <v>27</v>
      </c>
      <c r="F257" s="154">
        <f t="shared" ca="1" si="35"/>
        <v>270208</v>
      </c>
      <c r="G257" s="154" t="str">
        <f t="shared" ca="1" si="39"/>
        <v>2.9.2.1</v>
      </c>
      <c r="H257" s="182" t="str">
        <f t="shared" ca="1" si="39"/>
        <v>REGISTRO DE GAVETA BRUTO, LATÃO, ROSCÁVEL, 3/4", COM ACABAMENTO E CANOPLA CROMADOS. FORNECIDO E INSTALADO EM RAMAL DE ÁGUA. AF_12/2014</v>
      </c>
      <c r="I257" s="37" t="str">
        <f t="shared" ca="1" si="36"/>
        <v>UN</v>
      </c>
      <c r="J257" s="144">
        <f t="shared" ca="1" si="37"/>
        <v>4</v>
      </c>
      <c r="K257" s="67"/>
      <c r="L257" s="144">
        <f ca="1">IF(L$13="",0,CHOOSE(Detalhamento.OpçãoServiços,OFFSET(Import.PLQ,$A257-1,L$15-1,1,1),IF($E257&lt;&gt;1,IF(ISNUMBER(INDEX(Import.PLE,Detalhamento!$E257,Detalhamento!L$15)),IF(INDEX(Import.PLE,Detalhamento!$E257,Detalhamento!L$15)&lt;=mediçao,OFFSET(Import.PLQ,$A257-1,L$15-1,1,1),0),0),PLE!$AA$28*OFFSET(Import.PLQ,$A257-1,L$15-1,1,1)),IF($E257&lt;&gt;1,IF(ISNUMBER(INDEX(Import.PLE,Detalhamento!$E257,Detalhamento!L$15)),IF(INDEX(Import.PLE,Detalhamento!$E257,Detalhamento!L$15)&lt;=mediçao,0,OFFSET(Import.PLQ,$A257-1,L$15-1,1,1)),OFFSET(Import.PLQ,$A257-1,L$15-1,1,1)),(1-PLE!$AA$28)*OFFSET(Import.PLQ,$A257-1,L$15-1,1,1))))</f>
        <v>4</v>
      </c>
      <c r="M257" s="144">
        <f ca="1">IF(M$13="",0,CHOOSE(Detalhamento.OpçãoServiços,OFFSET(Import.PLQ,$A257-1,M$15-1,1,1),IF($E257&lt;&gt;1,IF(ISNUMBER(INDEX(Import.PLE,Detalhamento!$E257,Detalhamento!M$15)),IF(INDEX(Import.PLE,Detalhamento!$E257,Detalhamento!M$15)&lt;=mediçao,OFFSET(Import.PLQ,$A257-1,M$15-1,1,1),0),0),PLE!$AA$28*OFFSET(Import.PLQ,$A257-1,M$15-1,1,1)),IF($E257&lt;&gt;1,IF(ISNUMBER(INDEX(Import.PLE,Detalhamento!$E257,Detalhamento!M$15)),IF(INDEX(Import.PLE,Detalhamento!$E257,Detalhamento!M$15)&lt;=mediçao,0,OFFSET(Import.PLQ,$A257-1,M$15-1,1,1)),OFFSET(Import.PLQ,$A257-1,M$15-1,1,1)),(1-PLE!$AA$28)*OFFSET(Import.PLQ,$A257-1,M$15-1,1,1))))</f>
        <v>0</v>
      </c>
      <c r="N257" s="144">
        <f ca="1">IF(N$13="",0,CHOOSE(Detalhamento.OpçãoServiços,OFFSET(Import.PLQ,$A257-1,N$15-1,1,1),IF($E257&lt;&gt;1,IF(ISNUMBER(INDEX(Import.PLE,Detalhamento!$E257,Detalhamento!N$15)),IF(INDEX(Import.PLE,Detalhamento!$E257,Detalhamento!N$15)&lt;=mediçao,OFFSET(Import.PLQ,$A257-1,N$15-1,1,1),0),0),PLE!$AA$28*OFFSET(Import.PLQ,$A257-1,N$15-1,1,1)),IF($E257&lt;&gt;1,IF(ISNUMBER(INDEX(Import.PLE,Detalhamento!$E257,Detalhamento!N$15)),IF(INDEX(Import.PLE,Detalhamento!$E257,Detalhamento!N$15)&lt;=mediçao,0,OFFSET(Import.PLQ,$A257-1,N$15-1,1,1)),OFFSET(Import.PLQ,$A257-1,N$15-1,1,1)),(1-PLE!$AA$28)*OFFSET(Import.PLQ,$A257-1,N$15-1,1,1))))</f>
        <v>0</v>
      </c>
      <c r="O257" s="144">
        <f ca="1">IF(O$13="",0,CHOOSE(Detalhamento.OpçãoServiços,OFFSET(Import.PLQ,$A257-1,O$15-1,1,1),IF($E257&lt;&gt;1,IF(ISNUMBER(INDEX(Import.PLE,Detalhamento!$E257,Detalhamento!O$15)),IF(INDEX(Import.PLE,Detalhamento!$E257,Detalhamento!O$15)&lt;=mediçao,OFFSET(Import.PLQ,$A257-1,O$15-1,1,1),0),0),PLE!$AA$28*OFFSET(Import.PLQ,$A257-1,O$15-1,1,1)),IF($E257&lt;&gt;1,IF(ISNUMBER(INDEX(Import.PLE,Detalhamento!$E257,Detalhamento!O$15)),IF(INDEX(Import.PLE,Detalhamento!$E257,Detalhamento!O$15)&lt;=mediçao,0,OFFSET(Import.PLQ,$A257-1,O$15-1,1,1)),OFFSET(Import.PLQ,$A257-1,O$15-1,1,1)),(1-PLE!$AA$28)*OFFSET(Import.PLQ,$A257-1,O$15-1,1,1))))</f>
        <v>0</v>
      </c>
      <c r="P257" s="144">
        <f ca="1">IF(P$13="",0,CHOOSE(Detalhamento.OpçãoServiços,OFFSET(Import.PLQ,$A257-1,P$15-1,1,1),IF($E257&lt;&gt;1,IF(ISNUMBER(INDEX(Import.PLE,Detalhamento!$E257,Detalhamento!P$15)),IF(INDEX(Import.PLE,Detalhamento!$E257,Detalhamento!P$15)&lt;=mediçao,OFFSET(Import.PLQ,$A257-1,P$15-1,1,1),0),0),PLE!$AA$28*OFFSET(Import.PLQ,$A257-1,P$15-1,1,1)),IF($E257&lt;&gt;1,IF(ISNUMBER(INDEX(Import.PLE,Detalhamento!$E257,Detalhamento!P$15)),IF(INDEX(Import.PLE,Detalhamento!$E257,Detalhamento!P$15)&lt;=mediçao,0,OFFSET(Import.PLQ,$A257-1,P$15-1,1,1)),OFFSET(Import.PLQ,$A257-1,P$15-1,1,1)),(1-PLE!$AA$28)*OFFSET(Import.PLQ,$A257-1,P$15-1,1,1))))</f>
        <v>0</v>
      </c>
      <c r="Q257" s="144">
        <f ca="1">IF(Q$13="",0,CHOOSE(Detalhamento.OpçãoServiços,OFFSET(Import.PLQ,$A257-1,Q$15-1,1,1),IF($E257&lt;&gt;1,IF(ISNUMBER(INDEX(Import.PLE,Detalhamento!$E257,Detalhamento!Q$15)),IF(INDEX(Import.PLE,Detalhamento!$E257,Detalhamento!Q$15)&lt;=mediçao,OFFSET(Import.PLQ,$A257-1,Q$15-1,1,1),0),0),PLE!$AA$28*OFFSET(Import.PLQ,$A257-1,Q$15-1,1,1)),IF($E257&lt;&gt;1,IF(ISNUMBER(INDEX(Import.PLE,Detalhamento!$E257,Detalhamento!Q$15)),IF(INDEX(Import.PLE,Detalhamento!$E257,Detalhamento!Q$15)&lt;=mediçao,0,OFFSET(Import.PLQ,$A257-1,Q$15-1,1,1)),OFFSET(Import.PLQ,$A257-1,Q$15-1,1,1)),(1-PLE!$AA$28)*OFFSET(Import.PLQ,$A257-1,Q$15-1,1,1))))</f>
        <v>0</v>
      </c>
      <c r="R257" s="144">
        <f ca="1">IF(R$13="",0,CHOOSE(Detalhamento.OpçãoServiços,OFFSET(Import.PLQ,$A257-1,R$15-1,1,1),IF($E257&lt;&gt;1,IF(ISNUMBER(INDEX(Import.PLE,Detalhamento!$E257,Detalhamento!R$15)),IF(INDEX(Import.PLE,Detalhamento!$E257,Detalhamento!R$15)&lt;=mediçao,OFFSET(Import.PLQ,$A257-1,R$15-1,1,1),0),0),PLE!$AA$28*OFFSET(Import.PLQ,$A257-1,R$15-1,1,1)),IF($E257&lt;&gt;1,IF(ISNUMBER(INDEX(Import.PLE,Detalhamento!$E257,Detalhamento!R$15)),IF(INDEX(Import.PLE,Detalhamento!$E257,Detalhamento!R$15)&lt;=mediçao,0,OFFSET(Import.PLQ,$A257-1,R$15-1,1,1)),OFFSET(Import.PLQ,$A257-1,R$15-1,1,1)),(1-PLE!$AA$28)*OFFSET(Import.PLQ,$A257-1,R$15-1,1,1))))</f>
        <v>0</v>
      </c>
      <c r="S257" s="144">
        <f ca="1">IF(S$13="",0,CHOOSE(Detalhamento.OpçãoServiços,OFFSET(Import.PLQ,$A257-1,S$15-1,1,1),IF($E257&lt;&gt;1,IF(ISNUMBER(INDEX(Import.PLE,Detalhamento!$E257,Detalhamento!S$15)),IF(INDEX(Import.PLE,Detalhamento!$E257,Detalhamento!S$15)&lt;=mediçao,OFFSET(Import.PLQ,$A257-1,S$15-1,1,1),0),0),PLE!$AA$28*OFFSET(Import.PLQ,$A257-1,S$15-1,1,1)),IF($E257&lt;&gt;1,IF(ISNUMBER(INDEX(Import.PLE,Detalhamento!$E257,Detalhamento!S$15)),IF(INDEX(Import.PLE,Detalhamento!$E257,Detalhamento!S$15)&lt;=mediçao,0,OFFSET(Import.PLQ,$A257-1,S$15-1,1,1)),OFFSET(Import.PLQ,$A257-1,S$15-1,1,1)),(1-PLE!$AA$28)*OFFSET(Import.PLQ,$A257-1,S$15-1,1,1))))</f>
        <v>0</v>
      </c>
      <c r="T257" s="144">
        <f ca="1">IF(T$13="",0,CHOOSE(Detalhamento.OpçãoServiços,OFFSET(Import.PLQ,$A257-1,T$15-1,1,1),IF($E257&lt;&gt;1,IF(ISNUMBER(INDEX(Import.PLE,Detalhamento!$E257,Detalhamento!T$15)),IF(INDEX(Import.PLE,Detalhamento!$E257,Detalhamento!T$15)&lt;=mediçao,OFFSET(Import.PLQ,$A257-1,T$15-1,1,1),0),0),PLE!$AA$28*OFFSET(Import.PLQ,$A257-1,T$15-1,1,1)),IF($E257&lt;&gt;1,IF(ISNUMBER(INDEX(Import.PLE,Detalhamento!$E257,Detalhamento!T$15)),IF(INDEX(Import.PLE,Detalhamento!$E257,Detalhamento!T$15)&lt;=mediçao,0,OFFSET(Import.PLQ,$A257-1,T$15-1,1,1)),OFFSET(Import.PLQ,$A257-1,T$15-1,1,1)),(1-PLE!$AA$28)*OFFSET(Import.PLQ,$A257-1,T$15-1,1,1))))</f>
        <v>0</v>
      </c>
      <c r="U257" s="144">
        <f ca="1">IF(U$13="",0,CHOOSE(Detalhamento.OpçãoServiços,OFFSET(Import.PLQ,$A257-1,U$15-1,1,1),IF($E257&lt;&gt;1,IF(ISNUMBER(INDEX(Import.PLE,Detalhamento!$E257,Detalhamento!U$15)),IF(INDEX(Import.PLE,Detalhamento!$E257,Detalhamento!U$15)&lt;=mediçao,OFFSET(Import.PLQ,$A257-1,U$15-1,1,1),0),0),PLE!$AA$28*OFFSET(Import.PLQ,$A257-1,U$15-1,1,1)),IF($E257&lt;&gt;1,IF(ISNUMBER(INDEX(Import.PLE,Detalhamento!$E257,Detalhamento!U$15)),IF(INDEX(Import.PLE,Detalhamento!$E257,Detalhamento!U$15)&lt;=mediçao,0,OFFSET(Import.PLQ,$A257-1,U$15-1,1,1)),OFFSET(Import.PLQ,$A257-1,U$15-1,1,1)),(1-PLE!$AA$28)*OFFSET(Import.PLQ,$A257-1,U$15-1,1,1))))</f>
        <v>0</v>
      </c>
      <c r="V257" s="144">
        <f ca="1">IF(V$13="",0,CHOOSE(Detalhamento.OpçãoServiços,OFFSET(Import.PLQ,$A257-1,V$15-1,1,1),IF($E257&lt;&gt;1,IF(ISNUMBER(INDEX(Import.PLE,Detalhamento!$E257,Detalhamento!V$15)),IF(INDEX(Import.PLE,Detalhamento!$E257,Detalhamento!V$15)&lt;=mediçao,OFFSET(Import.PLQ,$A257-1,V$15-1,1,1),0),0),PLE!$AA$28*OFFSET(Import.PLQ,$A257-1,V$15-1,1,1)),IF($E257&lt;&gt;1,IF(ISNUMBER(INDEX(Import.PLE,Detalhamento!$E257,Detalhamento!V$15)),IF(INDEX(Import.PLE,Detalhamento!$E257,Detalhamento!V$15)&lt;=mediçao,0,OFFSET(Import.PLQ,$A257-1,V$15-1,1,1)),OFFSET(Import.PLQ,$A257-1,V$15-1,1,1)),(1-PLE!$AA$28)*OFFSET(Import.PLQ,$A257-1,V$15-1,1,1))))</f>
        <v>0</v>
      </c>
      <c r="W257" s="144">
        <f ca="1">IF(W$13="",0,CHOOSE(Detalhamento.OpçãoServiços,OFFSET(Import.PLQ,$A257-1,W$15-1,1,1),IF($E257&lt;&gt;1,IF(ISNUMBER(INDEX(Import.PLE,Detalhamento!$E257,Detalhamento!W$15)),IF(INDEX(Import.PLE,Detalhamento!$E257,Detalhamento!W$15)&lt;=mediçao,OFFSET(Import.PLQ,$A257-1,W$15-1,1,1),0),0),PLE!$AA$28*OFFSET(Import.PLQ,$A257-1,W$15-1,1,1)),IF($E257&lt;&gt;1,IF(ISNUMBER(INDEX(Import.PLE,Detalhamento!$E257,Detalhamento!W$15)),IF(INDEX(Import.PLE,Detalhamento!$E257,Detalhamento!W$15)&lt;=mediçao,0,OFFSET(Import.PLQ,$A257-1,W$15-1,1,1)),OFFSET(Import.PLQ,$A257-1,W$15-1,1,1)),(1-PLE!$AA$28)*OFFSET(Import.PLQ,$A257-1,W$15-1,1,1))))</f>
        <v>0</v>
      </c>
      <c r="X257" s="144">
        <f ca="1">IF(X$13="",0,CHOOSE(Detalhamento.OpçãoServiços,OFFSET(Import.PLQ,$A257-1,X$15-1,1,1),IF($E257&lt;&gt;1,IF(ISNUMBER(INDEX(Import.PLE,Detalhamento!$E257,Detalhamento!X$15)),IF(INDEX(Import.PLE,Detalhamento!$E257,Detalhamento!X$15)&lt;=mediçao,OFFSET(Import.PLQ,$A257-1,X$15-1,1,1),0),0),PLE!$AA$28*OFFSET(Import.PLQ,$A257-1,X$15-1,1,1)),IF($E257&lt;&gt;1,IF(ISNUMBER(INDEX(Import.PLE,Detalhamento!$E257,Detalhamento!X$15)),IF(INDEX(Import.PLE,Detalhamento!$E257,Detalhamento!X$15)&lt;=mediçao,0,OFFSET(Import.PLQ,$A257-1,X$15-1,1,1)),OFFSET(Import.PLQ,$A257-1,X$15-1,1,1)),(1-PLE!$AA$28)*OFFSET(Import.PLQ,$A257-1,X$15-1,1,1))))</f>
        <v>0</v>
      </c>
      <c r="Y257" s="144">
        <f ca="1">IF(Y$13="",0,CHOOSE(Detalhamento.OpçãoServiços,OFFSET(Import.PLQ,$A257-1,Y$15-1,1,1),IF($E257&lt;&gt;1,IF(ISNUMBER(INDEX(Import.PLE,Detalhamento!$E257,Detalhamento!Y$15)),IF(INDEX(Import.PLE,Detalhamento!$E257,Detalhamento!Y$15)&lt;=mediçao,OFFSET(Import.PLQ,$A257-1,Y$15-1,1,1),0),0),PLE!$AA$28*OFFSET(Import.PLQ,$A257-1,Y$15-1,1,1)),IF($E257&lt;&gt;1,IF(ISNUMBER(INDEX(Import.PLE,Detalhamento!$E257,Detalhamento!Y$15)),IF(INDEX(Import.PLE,Detalhamento!$E257,Detalhamento!Y$15)&lt;=mediçao,0,OFFSET(Import.PLQ,$A257-1,Y$15-1,1,1)),OFFSET(Import.PLQ,$A257-1,Y$15-1,1,1)),(1-PLE!$AA$28)*OFFSET(Import.PLQ,$A257-1,Y$15-1,1,1))))</f>
        <v>0</v>
      </c>
      <c r="Z257" s="144">
        <f ca="1">IF(Z$13="",0,CHOOSE(Detalhamento.OpçãoServiços,OFFSET(Import.PLQ,$A257-1,Z$15-1,1,1),IF($E257&lt;&gt;1,IF(ISNUMBER(INDEX(Import.PLE,Detalhamento!$E257,Detalhamento!Z$15)),IF(INDEX(Import.PLE,Detalhamento!$E257,Detalhamento!Z$15)&lt;=mediçao,OFFSET(Import.PLQ,$A257-1,Z$15-1,1,1),0),0),PLE!$AA$28*OFFSET(Import.PLQ,$A257-1,Z$15-1,1,1)),IF($E257&lt;&gt;1,IF(ISNUMBER(INDEX(Import.PLE,Detalhamento!$E257,Detalhamento!Z$15)),IF(INDEX(Import.PLE,Detalhamento!$E257,Detalhamento!Z$15)&lt;=mediçao,0,OFFSET(Import.PLQ,$A257-1,Z$15-1,1,1)),OFFSET(Import.PLQ,$A257-1,Z$15-1,1,1)),(1-PLE!$AA$28)*OFFSET(Import.PLQ,$A257-1,Z$15-1,1,1))))</f>
        <v>0</v>
      </c>
      <c r="AA257" s="144">
        <f ca="1">IF(AA$13="",0,CHOOSE(Detalhamento.OpçãoServiços,OFFSET(Import.PLQ,$A257-1,AA$15-1,1,1),IF($E257&lt;&gt;1,IF(ISNUMBER(INDEX(Import.PLE,Detalhamento!$E257,Detalhamento!AA$15)),IF(INDEX(Import.PLE,Detalhamento!$E257,Detalhamento!AA$15)&lt;=mediçao,OFFSET(Import.PLQ,$A257-1,AA$15-1,1,1),0),0),PLE!$AA$28*OFFSET(Import.PLQ,$A257-1,AA$15-1,1,1)),IF($E257&lt;&gt;1,IF(ISNUMBER(INDEX(Import.PLE,Detalhamento!$E257,Detalhamento!AA$15)),IF(INDEX(Import.PLE,Detalhamento!$E257,Detalhamento!AA$15)&lt;=mediçao,0,OFFSET(Import.PLQ,$A257-1,AA$15-1,1,1)),OFFSET(Import.PLQ,$A257-1,AA$15-1,1,1)),(1-PLE!$AA$28)*OFFSET(Import.PLQ,$A257-1,AA$15-1,1,1))))</f>
        <v>0</v>
      </c>
      <c r="AB257" s="144">
        <f ca="1">IF(AB$13="",0,CHOOSE(Detalhamento.OpçãoServiços,OFFSET(Import.PLQ,$A257-1,AB$15-1,1,1),IF($E257&lt;&gt;1,IF(ISNUMBER(INDEX(Import.PLE,Detalhamento!$E257,Detalhamento!AB$15)),IF(INDEX(Import.PLE,Detalhamento!$E257,Detalhamento!AB$15)&lt;=mediçao,OFFSET(Import.PLQ,$A257-1,AB$15-1,1,1),0),0),PLE!$AA$28*OFFSET(Import.PLQ,$A257-1,AB$15-1,1,1)),IF($E257&lt;&gt;1,IF(ISNUMBER(INDEX(Import.PLE,Detalhamento!$E257,Detalhamento!AB$15)),IF(INDEX(Import.PLE,Detalhamento!$E257,Detalhamento!AB$15)&lt;=mediçao,0,OFFSET(Import.PLQ,$A257-1,AB$15-1,1,1)),OFFSET(Import.PLQ,$A257-1,AB$15-1,1,1)),(1-PLE!$AA$28)*OFFSET(Import.PLQ,$A257-1,AB$15-1,1,1))))</f>
        <v>0</v>
      </c>
      <c r="AC257" s="144">
        <f ca="1">IF(AC$13="",0,CHOOSE(Detalhamento.OpçãoServiços,OFFSET(Import.PLQ,$A257-1,AC$15-1,1,1),IF($E257&lt;&gt;1,IF(ISNUMBER(INDEX(Import.PLE,Detalhamento!$E257,Detalhamento!AC$15)),IF(INDEX(Import.PLE,Detalhamento!$E257,Detalhamento!AC$15)&lt;=mediçao,OFFSET(Import.PLQ,$A257-1,AC$15-1,1,1),0),0),PLE!$AA$28*OFFSET(Import.PLQ,$A257-1,AC$15-1,1,1)),IF($E257&lt;&gt;1,IF(ISNUMBER(INDEX(Import.PLE,Detalhamento!$E257,Detalhamento!AC$15)),IF(INDEX(Import.PLE,Detalhamento!$E257,Detalhamento!AC$15)&lt;=mediçao,0,OFFSET(Import.PLQ,$A257-1,AC$15-1,1,1)),OFFSET(Import.PLQ,$A257-1,AC$15-1,1,1)),(1-PLE!$AA$28)*OFFSET(Import.PLQ,$A257-1,AC$15-1,1,1))))</f>
        <v>0</v>
      </c>
      <c r="AD257" s="144">
        <f ca="1">IF(AD$13="",0,CHOOSE(Detalhamento.OpçãoServiços,OFFSET(Import.PLQ,$A257-1,AD$15-1,1,1),IF($E257&lt;&gt;1,IF(ISNUMBER(INDEX(Import.PLE,Detalhamento!$E257,Detalhamento!AD$15)),IF(INDEX(Import.PLE,Detalhamento!$E257,Detalhamento!AD$15)&lt;=mediçao,OFFSET(Import.PLQ,$A257-1,AD$15-1,1,1),0),0),PLE!$AA$28*OFFSET(Import.PLQ,$A257-1,AD$15-1,1,1)),IF($E257&lt;&gt;1,IF(ISNUMBER(INDEX(Import.PLE,Detalhamento!$E257,Detalhamento!AD$15)),IF(INDEX(Import.PLE,Detalhamento!$E257,Detalhamento!AD$15)&lt;=mediçao,0,OFFSET(Import.PLQ,$A257-1,AD$15-1,1,1)),OFFSET(Import.PLQ,$A257-1,AD$15-1,1,1)),(1-PLE!$AA$28)*OFFSET(Import.PLQ,$A257-1,AD$15-1,1,1))))</f>
        <v>0</v>
      </c>
      <c r="AE257" s="144">
        <f ca="1">IF(AE$13="",0,CHOOSE(Detalhamento.OpçãoServiços,OFFSET(Import.PLQ,$A257-1,AE$15-1,1,1),IF($E257&lt;&gt;1,IF(ISNUMBER(INDEX(Import.PLE,Detalhamento!$E257,Detalhamento!AE$15)),IF(INDEX(Import.PLE,Detalhamento!$E257,Detalhamento!AE$15)&lt;=mediçao,OFFSET(Import.PLQ,$A257-1,AE$15-1,1,1),0),0),PLE!$AA$28*OFFSET(Import.PLQ,$A257-1,AE$15-1,1,1)),IF($E257&lt;&gt;1,IF(ISNUMBER(INDEX(Import.PLE,Detalhamento!$E257,Detalhamento!AE$15)),IF(INDEX(Import.PLE,Detalhamento!$E257,Detalhamento!AE$15)&lt;=mediçao,0,OFFSET(Import.PLQ,$A257-1,AE$15-1,1,1)),OFFSET(Import.PLQ,$A257-1,AE$15-1,1,1)),(1-PLE!$AA$28)*OFFSET(Import.PLQ,$A257-1,AE$15-1,1,1))))</f>
        <v>0</v>
      </c>
      <c r="AF257" s="144">
        <f ca="1">IF(AF$13="",0,CHOOSE(Detalhamento.OpçãoServiços,OFFSET(Import.PLQ,$A257-1,AF$15-1,1,1),IF($E257&lt;&gt;1,IF(ISNUMBER(INDEX(Import.PLE,Detalhamento!$E257,Detalhamento!AF$15)),IF(INDEX(Import.PLE,Detalhamento!$E257,Detalhamento!AF$15)&lt;=mediçao,OFFSET(Import.PLQ,$A257-1,AF$15-1,1,1),0),0),PLE!$AA$28*OFFSET(Import.PLQ,$A257-1,AF$15-1,1,1)),IF($E257&lt;&gt;1,IF(ISNUMBER(INDEX(Import.PLE,Detalhamento!$E257,Detalhamento!AF$15)),IF(INDEX(Import.PLE,Detalhamento!$E257,Detalhamento!AF$15)&lt;=mediçao,0,OFFSET(Import.PLQ,$A257-1,AF$15-1,1,1)),OFFSET(Import.PLQ,$A257-1,AF$15-1,1,1)),(1-PLE!$AA$28)*OFFSET(Import.PLQ,$A257-1,AF$15-1,1,1))))</f>
        <v>0</v>
      </c>
      <c r="AG257" s="144">
        <f ca="1">IF(AG$13="",0,CHOOSE(Detalhamento.OpçãoServiços,OFFSET(Import.PLQ,$A257-1,AG$15-1,1,1),IF($E257&lt;&gt;1,IF(ISNUMBER(INDEX(Import.PLE,Detalhamento!$E257,Detalhamento!AG$15)),IF(INDEX(Import.PLE,Detalhamento!$E257,Detalhamento!AG$15)&lt;=mediçao,OFFSET(Import.PLQ,$A257-1,AG$15-1,1,1),0),0),PLE!$AA$28*OFFSET(Import.PLQ,$A257-1,AG$15-1,1,1)),IF($E257&lt;&gt;1,IF(ISNUMBER(INDEX(Import.PLE,Detalhamento!$E257,Detalhamento!AG$15)),IF(INDEX(Import.PLE,Detalhamento!$E257,Detalhamento!AG$15)&lt;=mediçao,0,OFFSET(Import.PLQ,$A257-1,AG$15-1,1,1)),OFFSET(Import.PLQ,$A257-1,AG$15-1,1,1)),(1-PLE!$AA$28)*OFFSET(Import.PLQ,$A257-1,AG$15-1,1,1))))</f>
        <v>0</v>
      </c>
      <c r="AH257" s="144">
        <f ca="1">IF(AH$13="",0,CHOOSE(Detalhamento.OpçãoServiços,OFFSET(Import.PLQ,$A257-1,AH$15-1,1,1),IF($E257&lt;&gt;1,IF(ISNUMBER(INDEX(Import.PLE,Detalhamento!$E257,Detalhamento!AH$15)),IF(INDEX(Import.PLE,Detalhamento!$E257,Detalhamento!AH$15)&lt;=mediçao,OFFSET(Import.PLQ,$A257-1,AH$15-1,1,1),0),0),PLE!$AA$28*OFFSET(Import.PLQ,$A257-1,AH$15-1,1,1)),IF($E257&lt;&gt;1,IF(ISNUMBER(INDEX(Import.PLE,Detalhamento!$E257,Detalhamento!AH$15)),IF(INDEX(Import.PLE,Detalhamento!$E257,Detalhamento!AH$15)&lt;=mediçao,0,OFFSET(Import.PLQ,$A257-1,AH$15-1,1,1)),OFFSET(Import.PLQ,$A257-1,AH$15-1,1,1)),(1-PLE!$AA$28)*OFFSET(Import.PLQ,$A257-1,AH$15-1,1,1))))</f>
        <v>0</v>
      </c>
      <c r="AI257" s="144">
        <f ca="1">IF(AI$13="",0,CHOOSE(Detalhamento.OpçãoServiços,OFFSET(Import.PLQ,$A257-1,AI$15-1,1,1),IF($E257&lt;&gt;1,IF(ISNUMBER(INDEX(Import.PLE,Detalhamento!$E257,Detalhamento!AI$15)),IF(INDEX(Import.PLE,Detalhamento!$E257,Detalhamento!AI$15)&lt;=mediçao,OFFSET(Import.PLQ,$A257-1,AI$15-1,1,1),0),0),PLE!$AA$28*OFFSET(Import.PLQ,$A257-1,AI$15-1,1,1)),IF($E257&lt;&gt;1,IF(ISNUMBER(INDEX(Import.PLE,Detalhamento!$E257,Detalhamento!AI$15)),IF(INDEX(Import.PLE,Detalhamento!$E257,Detalhamento!AI$15)&lt;=mediçao,0,OFFSET(Import.PLQ,$A257-1,AI$15-1,1,1)),OFFSET(Import.PLQ,$A257-1,AI$15-1,1,1)),(1-PLE!$AA$28)*OFFSET(Import.PLQ,$A257-1,AI$15-1,1,1))))</f>
        <v>0</v>
      </c>
      <c r="AJ257" s="144">
        <f ca="1">IF(AJ$13="",0,CHOOSE(Detalhamento.OpçãoServiços,OFFSET(Import.PLQ,$A257-1,AJ$15-1,1,1),IF($E257&lt;&gt;1,IF(ISNUMBER(INDEX(Import.PLE,Detalhamento!$E257,Detalhamento!AJ$15)),IF(INDEX(Import.PLE,Detalhamento!$E257,Detalhamento!AJ$15)&lt;=mediçao,OFFSET(Import.PLQ,$A257-1,AJ$15-1,1,1),0),0),PLE!$AA$28*OFFSET(Import.PLQ,$A257-1,AJ$15-1,1,1)),IF($E257&lt;&gt;1,IF(ISNUMBER(INDEX(Import.PLE,Detalhamento!$E257,Detalhamento!AJ$15)),IF(INDEX(Import.PLE,Detalhamento!$E257,Detalhamento!AJ$15)&lt;=mediçao,0,OFFSET(Import.PLQ,$A257-1,AJ$15-1,1,1)),OFFSET(Import.PLQ,$A257-1,AJ$15-1,1,1)),(1-PLE!$AA$28)*OFFSET(Import.PLQ,$A257-1,AJ$15-1,1,1))))</f>
        <v>0</v>
      </c>
      <c r="AK257" s="144">
        <f ca="1">IF(AK$13="",0,CHOOSE(Detalhamento.OpçãoServiços,OFFSET(Import.PLQ,$A257-1,AK$15-1,1,1),IF($E257&lt;&gt;1,IF(ISNUMBER(INDEX(Import.PLE,Detalhamento!$E257,Detalhamento!AK$15)),IF(INDEX(Import.PLE,Detalhamento!$E257,Detalhamento!AK$15)&lt;=mediçao,OFFSET(Import.PLQ,$A257-1,AK$15-1,1,1),0),0),PLE!$AA$28*OFFSET(Import.PLQ,$A257-1,AK$15-1,1,1)),IF($E257&lt;&gt;1,IF(ISNUMBER(INDEX(Import.PLE,Detalhamento!$E257,Detalhamento!AK$15)),IF(INDEX(Import.PLE,Detalhamento!$E257,Detalhamento!AK$15)&lt;=mediçao,0,OFFSET(Import.PLQ,$A257-1,AK$15-1,1,1)),OFFSET(Import.PLQ,$A257-1,AK$15-1,1,1)),(1-PLE!$AA$28)*OFFSET(Import.PLQ,$A257-1,AK$15-1,1,1))))</f>
        <v>0</v>
      </c>
      <c r="AL257" s="144">
        <f ca="1">IF(AL$13="",0,CHOOSE(Detalhamento.OpçãoServiços,OFFSET(Import.PLQ,$A257-1,AL$15-1,1,1),IF($E257&lt;&gt;1,IF(ISNUMBER(INDEX(Import.PLE,Detalhamento!$E257,Detalhamento!AL$15)),IF(INDEX(Import.PLE,Detalhamento!$E257,Detalhamento!AL$15)&lt;=mediçao,OFFSET(Import.PLQ,$A257-1,AL$15-1,1,1),0),0),PLE!$AA$28*OFFSET(Import.PLQ,$A257-1,AL$15-1,1,1)),IF($E257&lt;&gt;1,IF(ISNUMBER(INDEX(Import.PLE,Detalhamento!$E257,Detalhamento!AL$15)),IF(INDEX(Import.PLE,Detalhamento!$E257,Detalhamento!AL$15)&lt;=mediçao,0,OFFSET(Import.PLQ,$A257-1,AL$15-1,1,1)),OFFSET(Import.PLQ,$A257-1,AL$15-1,1,1)),(1-PLE!$AA$28)*OFFSET(Import.PLQ,$A257-1,AL$15-1,1,1))))</f>
        <v>0</v>
      </c>
      <c r="AM257" s="144">
        <f ca="1">IF(AM$13="",0,CHOOSE(Detalhamento.OpçãoServiços,OFFSET(Import.PLQ,$A257-1,AM$15-1,1,1),IF($E257&lt;&gt;1,IF(ISNUMBER(INDEX(Import.PLE,Detalhamento!$E257,Detalhamento!AM$15)),IF(INDEX(Import.PLE,Detalhamento!$E257,Detalhamento!AM$15)&lt;=mediçao,OFFSET(Import.PLQ,$A257-1,AM$15-1,1,1),0),0),PLE!$AA$28*OFFSET(Import.PLQ,$A257-1,AM$15-1,1,1)),IF($E257&lt;&gt;1,IF(ISNUMBER(INDEX(Import.PLE,Detalhamento!$E257,Detalhamento!AM$15)),IF(INDEX(Import.PLE,Detalhamento!$E257,Detalhamento!AM$15)&lt;=mediçao,0,OFFSET(Import.PLQ,$A257-1,AM$15-1,1,1)),OFFSET(Import.PLQ,$A257-1,AM$15-1,1,1)),(1-PLE!$AA$28)*OFFSET(Import.PLQ,$A257-1,AM$15-1,1,1))))</f>
        <v>0</v>
      </c>
      <c r="AN257" s="144">
        <f ca="1">IF(AN$13="",0,CHOOSE(Detalhamento.OpçãoServiços,OFFSET(Import.PLQ,$A257-1,AN$15-1,1,1),IF($E257&lt;&gt;1,IF(ISNUMBER(INDEX(Import.PLE,Detalhamento!$E257,Detalhamento!AN$15)),IF(INDEX(Import.PLE,Detalhamento!$E257,Detalhamento!AN$15)&lt;=mediçao,OFFSET(Import.PLQ,$A257-1,AN$15-1,1,1),0),0),PLE!$AA$28*OFFSET(Import.PLQ,$A257-1,AN$15-1,1,1)),IF($E257&lt;&gt;1,IF(ISNUMBER(INDEX(Import.PLE,Detalhamento!$E257,Detalhamento!AN$15)),IF(INDEX(Import.PLE,Detalhamento!$E257,Detalhamento!AN$15)&lt;=mediçao,0,OFFSET(Import.PLQ,$A257-1,AN$15-1,1,1)),OFFSET(Import.PLQ,$A257-1,AN$15-1,1,1)),(1-PLE!$AA$28)*OFFSET(Import.PLQ,$A257-1,AN$15-1,1,1))))</f>
        <v>0</v>
      </c>
      <c r="AO257" s="144">
        <f ca="1">IF(AO$13="",0,CHOOSE(Detalhamento.OpçãoServiços,OFFSET(Import.PLQ,$A257-1,AO$15-1,1,1),IF($E257&lt;&gt;1,IF(ISNUMBER(INDEX(Import.PLE,Detalhamento!$E257,Detalhamento!AO$15)),IF(INDEX(Import.PLE,Detalhamento!$E257,Detalhamento!AO$15)&lt;=mediçao,OFFSET(Import.PLQ,$A257-1,AO$15-1,1,1),0),0),PLE!$AA$28*OFFSET(Import.PLQ,$A257-1,AO$15-1,1,1)),IF($E257&lt;&gt;1,IF(ISNUMBER(INDEX(Import.PLE,Detalhamento!$E257,Detalhamento!AO$15)),IF(INDEX(Import.PLE,Detalhamento!$E257,Detalhamento!AO$15)&lt;=mediçao,0,OFFSET(Import.PLQ,$A257-1,AO$15-1,1,1)),OFFSET(Import.PLQ,$A257-1,AO$15-1,1,1)),(1-PLE!$AA$28)*OFFSET(Import.PLQ,$A257-1,AO$15-1,1,1))))</f>
        <v>0</v>
      </c>
      <c r="AP257" s="144">
        <f ca="1">IF(AP$13="",0,CHOOSE(Detalhamento.OpçãoServiços,OFFSET(Import.PLQ,$A257-1,AP$15-1,1,1),IF($E257&lt;&gt;1,IF(ISNUMBER(INDEX(Import.PLE,Detalhamento!$E257,Detalhamento!AP$15)),IF(INDEX(Import.PLE,Detalhamento!$E257,Detalhamento!AP$15)&lt;=mediçao,OFFSET(Import.PLQ,$A257-1,AP$15-1,1,1),0),0),PLE!$AA$28*OFFSET(Import.PLQ,$A257-1,AP$15-1,1,1)),IF($E257&lt;&gt;1,IF(ISNUMBER(INDEX(Import.PLE,Detalhamento!$E257,Detalhamento!AP$15)),IF(INDEX(Import.PLE,Detalhamento!$E257,Detalhamento!AP$15)&lt;=mediçao,0,OFFSET(Import.PLQ,$A257-1,AP$15-1,1,1)),OFFSET(Import.PLQ,$A257-1,AP$15-1,1,1)),(1-PLE!$AA$28)*OFFSET(Import.PLQ,$A257-1,AP$15-1,1,1))))</f>
        <v>0</v>
      </c>
      <c r="AQ257" s="144">
        <f ca="1">IF(AQ$13="",0,CHOOSE(Detalhamento.OpçãoServiços,OFFSET(Import.PLQ,$A257-1,AQ$15-1,1,1),IF($E257&lt;&gt;1,IF(ISNUMBER(INDEX(Import.PLE,Detalhamento!$E257,Detalhamento!AQ$15)),IF(INDEX(Import.PLE,Detalhamento!$E257,Detalhamento!AQ$15)&lt;=mediçao,OFFSET(Import.PLQ,$A257-1,AQ$15-1,1,1),0),0),PLE!$AA$28*OFFSET(Import.PLQ,$A257-1,AQ$15-1,1,1)),IF($E257&lt;&gt;1,IF(ISNUMBER(INDEX(Import.PLE,Detalhamento!$E257,Detalhamento!AQ$15)),IF(INDEX(Import.PLE,Detalhamento!$E257,Detalhamento!AQ$15)&lt;=mediçao,0,OFFSET(Import.PLQ,$A257-1,AQ$15-1,1,1)),OFFSET(Import.PLQ,$A257-1,AQ$15-1,1,1)),(1-PLE!$AA$28)*OFFSET(Import.PLQ,$A257-1,AQ$15-1,1,1))))</f>
        <v>0</v>
      </c>
      <c r="AR257" s="144">
        <f ca="1">IF(AR$13="",0,CHOOSE(Detalhamento.OpçãoServiços,OFFSET(Import.PLQ,$A257-1,AR$15-1,1,1),IF($E257&lt;&gt;1,IF(ISNUMBER(INDEX(Import.PLE,Detalhamento!$E257,Detalhamento!AR$15)),IF(INDEX(Import.PLE,Detalhamento!$E257,Detalhamento!AR$15)&lt;=mediçao,OFFSET(Import.PLQ,$A257-1,AR$15-1,1,1),0),0),PLE!$AA$28*OFFSET(Import.PLQ,$A257-1,AR$15-1,1,1)),IF($E257&lt;&gt;1,IF(ISNUMBER(INDEX(Import.PLE,Detalhamento!$E257,Detalhamento!AR$15)),IF(INDEX(Import.PLE,Detalhamento!$E257,Detalhamento!AR$15)&lt;=mediçao,0,OFFSET(Import.PLQ,$A257-1,AR$15-1,1,1)),OFFSET(Import.PLQ,$A257-1,AR$15-1,1,1)),(1-PLE!$AA$28)*OFFSET(Import.PLQ,$A257-1,AR$15-1,1,1))))</f>
        <v>0</v>
      </c>
      <c r="AS257" s="144">
        <f ca="1">IF(AS$13="",0,CHOOSE(Detalhamento.OpçãoServiços,OFFSET(Import.PLQ,$A257-1,AS$15-1,1,1),IF($E257&lt;&gt;1,IF(ISNUMBER(INDEX(Import.PLE,Detalhamento!$E257,Detalhamento!AS$15)),IF(INDEX(Import.PLE,Detalhamento!$E257,Detalhamento!AS$15)&lt;=mediçao,OFFSET(Import.PLQ,$A257-1,AS$15-1,1,1),0),0),PLE!$AA$28*OFFSET(Import.PLQ,$A257-1,AS$15-1,1,1)),IF($E257&lt;&gt;1,IF(ISNUMBER(INDEX(Import.PLE,Detalhamento!$E257,Detalhamento!AS$15)),IF(INDEX(Import.PLE,Detalhamento!$E257,Detalhamento!AS$15)&lt;=mediçao,0,OFFSET(Import.PLQ,$A257-1,AS$15-1,1,1)),OFFSET(Import.PLQ,$A257-1,AS$15-1,1,1)),(1-PLE!$AA$28)*OFFSET(Import.PLQ,$A257-1,AS$15-1,1,1))))</f>
        <v>0</v>
      </c>
      <c r="AT257" s="144">
        <f ca="1">IF(AT$13="",0,CHOOSE(Detalhamento.OpçãoServiços,OFFSET(Import.PLQ,$A257-1,AT$15-1,1,1),IF($E257&lt;&gt;1,IF(ISNUMBER(INDEX(Import.PLE,Detalhamento!$E257,Detalhamento!AT$15)),IF(INDEX(Import.PLE,Detalhamento!$E257,Detalhamento!AT$15)&lt;=mediçao,OFFSET(Import.PLQ,$A257-1,AT$15-1,1,1),0),0),PLE!$AA$28*OFFSET(Import.PLQ,$A257-1,AT$15-1,1,1)),IF($E257&lt;&gt;1,IF(ISNUMBER(INDEX(Import.PLE,Detalhamento!$E257,Detalhamento!AT$15)),IF(INDEX(Import.PLE,Detalhamento!$E257,Detalhamento!AT$15)&lt;=mediçao,0,OFFSET(Import.PLQ,$A257-1,AT$15-1,1,1)),OFFSET(Import.PLQ,$A257-1,AT$15-1,1,1)),(1-PLE!$AA$28)*OFFSET(Import.PLQ,$A257-1,AT$15-1,1,1))))</f>
        <v>0</v>
      </c>
      <c r="AU257" s="144">
        <f ca="1">IF(AU$13="",0,CHOOSE(Detalhamento.OpçãoServiços,OFFSET(Import.PLQ,$A257-1,AU$15-1,1,1),IF($E257&lt;&gt;1,IF(ISNUMBER(INDEX(Import.PLE,Detalhamento!$E257,Detalhamento!AU$15)),IF(INDEX(Import.PLE,Detalhamento!$E257,Detalhamento!AU$15)&lt;=mediçao,OFFSET(Import.PLQ,$A257-1,AU$15-1,1,1),0),0),PLE!$AA$28*OFFSET(Import.PLQ,$A257-1,AU$15-1,1,1)),IF($E257&lt;&gt;1,IF(ISNUMBER(INDEX(Import.PLE,Detalhamento!$E257,Detalhamento!AU$15)),IF(INDEX(Import.PLE,Detalhamento!$E257,Detalhamento!AU$15)&lt;=mediçao,0,OFFSET(Import.PLQ,$A257-1,AU$15-1,1,1)),OFFSET(Import.PLQ,$A257-1,AU$15-1,1,1)),(1-PLE!$AA$28)*OFFSET(Import.PLQ,$A257-1,AU$15-1,1,1))))</f>
        <v>0</v>
      </c>
      <c r="AV257" s="144">
        <f ca="1">IF(AV$13="",0,CHOOSE(Detalhamento.OpçãoServiços,OFFSET(Import.PLQ,$A257-1,AV$15-1,1,1),IF($E257&lt;&gt;1,IF(ISNUMBER(INDEX(Import.PLE,Detalhamento!$E257,Detalhamento!AV$15)),IF(INDEX(Import.PLE,Detalhamento!$E257,Detalhamento!AV$15)&lt;=mediçao,OFFSET(Import.PLQ,$A257-1,AV$15-1,1,1),0),0),PLE!$AA$28*OFFSET(Import.PLQ,$A257-1,AV$15-1,1,1)),IF($E257&lt;&gt;1,IF(ISNUMBER(INDEX(Import.PLE,Detalhamento!$E257,Detalhamento!AV$15)),IF(INDEX(Import.PLE,Detalhamento!$E257,Detalhamento!AV$15)&lt;=mediçao,0,OFFSET(Import.PLQ,$A257-1,AV$15-1,1,1)),OFFSET(Import.PLQ,$A257-1,AV$15-1,1,1)),(1-PLE!$AA$28)*OFFSET(Import.PLQ,$A257-1,AV$15-1,1,1))))</f>
        <v>0</v>
      </c>
      <c r="AW257" s="144">
        <f ca="1">IF(AW$13="",0,CHOOSE(Detalhamento.OpçãoServiços,OFFSET(Import.PLQ,$A257-1,AW$15-1,1,1),IF($E257&lt;&gt;1,IF(ISNUMBER(INDEX(Import.PLE,Detalhamento!$E257,Detalhamento!AW$15)),IF(INDEX(Import.PLE,Detalhamento!$E257,Detalhamento!AW$15)&lt;=mediçao,OFFSET(Import.PLQ,$A257-1,AW$15-1,1,1),0),0),PLE!$AA$28*OFFSET(Import.PLQ,$A257-1,AW$15-1,1,1)),IF($E257&lt;&gt;1,IF(ISNUMBER(INDEX(Import.PLE,Detalhamento!$E257,Detalhamento!AW$15)),IF(INDEX(Import.PLE,Detalhamento!$E257,Detalhamento!AW$15)&lt;=mediçao,0,OFFSET(Import.PLQ,$A257-1,AW$15-1,1,1)),OFFSET(Import.PLQ,$A257-1,AW$15-1,1,1)),(1-PLE!$AA$28)*OFFSET(Import.PLQ,$A257-1,AW$15-1,1,1))))</f>
        <v>0</v>
      </c>
      <c r="AX257" s="144">
        <f ca="1">IF(AX$13="",0,CHOOSE(Detalhamento.OpçãoServiços,OFFSET(Import.PLQ,$A257-1,AX$15-1,1,1),IF($E257&lt;&gt;1,IF(ISNUMBER(INDEX(Import.PLE,Detalhamento!$E257,Detalhamento!AX$15)),IF(INDEX(Import.PLE,Detalhamento!$E257,Detalhamento!AX$15)&lt;=mediçao,OFFSET(Import.PLQ,$A257-1,AX$15-1,1,1),0),0),PLE!$AA$28*OFFSET(Import.PLQ,$A257-1,AX$15-1,1,1)),IF($E257&lt;&gt;1,IF(ISNUMBER(INDEX(Import.PLE,Detalhamento!$E257,Detalhamento!AX$15)),IF(INDEX(Import.PLE,Detalhamento!$E257,Detalhamento!AX$15)&lt;=mediçao,0,OFFSET(Import.PLQ,$A257-1,AX$15-1,1,1)),OFFSET(Import.PLQ,$A257-1,AX$15-1,1,1)),(1-PLE!$AA$28)*OFFSET(Import.PLQ,$A257-1,AX$15-1,1,1))))</f>
        <v>0</v>
      </c>
      <c r="AY257" s="144">
        <f ca="1">IF(AY$13="",0,CHOOSE(Detalhamento.OpçãoServiços,OFFSET(Import.PLQ,$A257-1,AY$15-1,1,1),IF($E257&lt;&gt;1,IF(ISNUMBER(INDEX(Import.PLE,Detalhamento!$E257,Detalhamento!AY$15)),IF(INDEX(Import.PLE,Detalhamento!$E257,Detalhamento!AY$15)&lt;=mediçao,OFFSET(Import.PLQ,$A257-1,AY$15-1,1,1),0),0),PLE!$AA$28*OFFSET(Import.PLQ,$A257-1,AY$15-1,1,1)),IF($E257&lt;&gt;1,IF(ISNUMBER(INDEX(Import.PLE,Detalhamento!$E257,Detalhamento!AY$15)),IF(INDEX(Import.PLE,Detalhamento!$E257,Detalhamento!AY$15)&lt;=mediçao,0,OFFSET(Import.PLQ,$A257-1,AY$15-1,1,1)),OFFSET(Import.PLQ,$A257-1,AY$15-1,1,1)),(1-PLE!$AA$28)*OFFSET(Import.PLQ,$A257-1,AY$15-1,1,1))))</f>
        <v>0</v>
      </c>
      <c r="AZ257" s="144">
        <f ca="1">IF(AZ$13="",0,CHOOSE(Detalhamento.OpçãoServiços,OFFSET(Import.PLQ,$A257-1,AZ$15-1,1,1),IF($E257&lt;&gt;1,IF(ISNUMBER(INDEX(Import.PLE,Detalhamento!$E257,Detalhamento!AZ$15)),IF(INDEX(Import.PLE,Detalhamento!$E257,Detalhamento!AZ$15)&lt;=mediçao,OFFSET(Import.PLQ,$A257-1,AZ$15-1,1,1),0),0),PLE!$AA$28*OFFSET(Import.PLQ,$A257-1,AZ$15-1,1,1)),IF($E257&lt;&gt;1,IF(ISNUMBER(INDEX(Import.PLE,Detalhamento!$E257,Detalhamento!AZ$15)),IF(INDEX(Import.PLE,Detalhamento!$E257,Detalhamento!AZ$15)&lt;=mediçao,0,OFFSET(Import.PLQ,$A257-1,AZ$15-1,1,1)),OFFSET(Import.PLQ,$A257-1,AZ$15-1,1,1)),(1-PLE!$AA$28)*OFFSET(Import.PLQ,$A257-1,AZ$15-1,1,1))))</f>
        <v>0</v>
      </c>
      <c r="BA257" s="144">
        <f ca="1">IF(BA$13="",0,CHOOSE(Detalhamento.OpçãoServiços,OFFSET(Import.PLQ,$A257-1,BA$15-1,1,1),IF($E257&lt;&gt;1,IF(ISNUMBER(INDEX(Import.PLE,Detalhamento!$E257,Detalhamento!BA$15)),IF(INDEX(Import.PLE,Detalhamento!$E257,Detalhamento!BA$15)&lt;=mediçao,OFFSET(Import.PLQ,$A257-1,BA$15-1,1,1),0),0),PLE!$AA$28*OFFSET(Import.PLQ,$A257-1,BA$15-1,1,1)),IF($E257&lt;&gt;1,IF(ISNUMBER(INDEX(Import.PLE,Detalhamento!$E257,Detalhamento!BA$15)),IF(INDEX(Import.PLE,Detalhamento!$E257,Detalhamento!BA$15)&lt;=mediçao,0,OFFSET(Import.PLQ,$A257-1,BA$15-1,1,1)),OFFSET(Import.PLQ,$A257-1,BA$15-1,1,1)),(1-PLE!$AA$28)*OFFSET(Import.PLQ,$A257-1,BA$15-1,1,1))))</f>
        <v>0</v>
      </c>
      <c r="BB257" s="144">
        <f ca="1">IF(BB$13="",0,CHOOSE(Detalhamento.OpçãoServiços,OFFSET(Import.PLQ,$A257-1,BB$15-1,1,1),IF($E257&lt;&gt;1,IF(ISNUMBER(INDEX(Import.PLE,Detalhamento!$E257,Detalhamento!BB$15)),IF(INDEX(Import.PLE,Detalhamento!$E257,Detalhamento!BB$15)&lt;=mediçao,OFFSET(Import.PLQ,$A257-1,BB$15-1,1,1),0),0),PLE!$AA$28*OFFSET(Import.PLQ,$A257-1,BB$15-1,1,1)),IF($E257&lt;&gt;1,IF(ISNUMBER(INDEX(Import.PLE,Detalhamento!$E257,Detalhamento!BB$15)),IF(INDEX(Import.PLE,Detalhamento!$E257,Detalhamento!BB$15)&lt;=mediçao,0,OFFSET(Import.PLQ,$A257-1,BB$15-1,1,1)),OFFSET(Import.PLQ,$A257-1,BB$15-1,1,1)),(1-PLE!$AA$28)*OFFSET(Import.PLQ,$A257-1,BB$15-1,1,1))))</f>
        <v>0</v>
      </c>
      <c r="BC257" s="144">
        <f ca="1">IF(BC$13="",0,CHOOSE(Detalhamento.OpçãoServiços,OFFSET(Import.PLQ,$A257-1,BC$15-1,1,1),IF($E257&lt;&gt;1,IF(ISNUMBER(INDEX(Import.PLE,Detalhamento!$E257,Detalhamento!BC$15)),IF(INDEX(Import.PLE,Detalhamento!$E257,Detalhamento!BC$15)&lt;=mediçao,OFFSET(Import.PLQ,$A257-1,BC$15-1,1,1),0),0),PLE!$AA$28*OFFSET(Import.PLQ,$A257-1,BC$15-1,1,1)),IF($E257&lt;&gt;1,IF(ISNUMBER(INDEX(Import.PLE,Detalhamento!$E257,Detalhamento!BC$15)),IF(INDEX(Import.PLE,Detalhamento!$E257,Detalhamento!BC$15)&lt;=mediçao,0,OFFSET(Import.PLQ,$A257-1,BC$15-1,1,1)),OFFSET(Import.PLQ,$A257-1,BC$15-1,1,1)),(1-PLE!$AA$28)*OFFSET(Import.PLQ,$A257-1,BC$15-1,1,1))))</f>
        <v>0</v>
      </c>
      <c r="BD257" s="144">
        <f ca="1">IF(BD$13="",0,CHOOSE(Detalhamento.OpçãoServiços,OFFSET(Import.PLQ,$A257-1,BD$15-1,1,1),IF($E257&lt;&gt;1,IF(ISNUMBER(INDEX(Import.PLE,Detalhamento!$E257,Detalhamento!BD$15)),IF(INDEX(Import.PLE,Detalhamento!$E257,Detalhamento!BD$15)&lt;=mediçao,OFFSET(Import.PLQ,$A257-1,BD$15-1,1,1),0),0),PLE!$AA$28*OFFSET(Import.PLQ,$A257-1,BD$15-1,1,1)),IF($E257&lt;&gt;1,IF(ISNUMBER(INDEX(Import.PLE,Detalhamento!$E257,Detalhamento!BD$15)),IF(INDEX(Import.PLE,Detalhamento!$E257,Detalhamento!BD$15)&lt;=mediçao,0,OFFSET(Import.PLQ,$A257-1,BD$15-1,1,1)),OFFSET(Import.PLQ,$A257-1,BD$15-1,1,1)),(1-PLE!$AA$28)*OFFSET(Import.PLQ,$A257-1,BD$15-1,1,1))))</f>
        <v>0</v>
      </c>
      <c r="BE257" s="144">
        <f ca="1">IF(BE$13="",0,CHOOSE(Detalhamento.OpçãoServiços,OFFSET(Import.PLQ,$A257-1,BE$15-1,1,1),IF($E257&lt;&gt;1,IF(ISNUMBER(INDEX(Import.PLE,Detalhamento!$E257,Detalhamento!BE$15)),IF(INDEX(Import.PLE,Detalhamento!$E257,Detalhamento!BE$15)&lt;=mediçao,OFFSET(Import.PLQ,$A257-1,BE$15-1,1,1),0),0),PLE!$AA$28*OFFSET(Import.PLQ,$A257-1,BE$15-1,1,1)),IF($E257&lt;&gt;1,IF(ISNUMBER(INDEX(Import.PLE,Detalhamento!$E257,Detalhamento!BE$15)),IF(INDEX(Import.PLE,Detalhamento!$E257,Detalhamento!BE$15)&lt;=mediçao,0,OFFSET(Import.PLQ,$A257-1,BE$15-1,1,1)),OFFSET(Import.PLQ,$A257-1,BE$15-1,1,1)),(1-PLE!$AA$28)*OFFSET(Import.PLQ,$A257-1,BE$15-1,1,1))))</f>
        <v>0</v>
      </c>
      <c r="BF257" s="144">
        <f ca="1">IF(BF$13="",0,CHOOSE(Detalhamento.OpçãoServiços,OFFSET(Import.PLQ,$A257-1,BF$15-1,1,1),IF($E257&lt;&gt;1,IF(ISNUMBER(INDEX(Import.PLE,Detalhamento!$E257,Detalhamento!BF$15)),IF(INDEX(Import.PLE,Detalhamento!$E257,Detalhamento!BF$15)&lt;=mediçao,OFFSET(Import.PLQ,$A257-1,BF$15-1,1,1),0),0),PLE!$AA$28*OFFSET(Import.PLQ,$A257-1,BF$15-1,1,1)),IF($E257&lt;&gt;1,IF(ISNUMBER(INDEX(Import.PLE,Detalhamento!$E257,Detalhamento!BF$15)),IF(INDEX(Import.PLE,Detalhamento!$E257,Detalhamento!BF$15)&lt;=mediçao,0,OFFSET(Import.PLQ,$A257-1,BF$15-1,1,1)),OFFSET(Import.PLQ,$A257-1,BF$15-1,1,1)),(1-PLE!$AA$28)*OFFSET(Import.PLQ,$A257-1,BF$15-1,1,1))))</f>
        <v>0</v>
      </c>
      <c r="BG257" s="144">
        <f ca="1">IF(BG$13="",0,CHOOSE(Detalhamento.OpçãoServiços,OFFSET(Import.PLQ,$A257-1,BG$15-1,1,1),IF($E257&lt;&gt;1,IF(ISNUMBER(INDEX(Import.PLE,Detalhamento!$E257,Detalhamento!BG$15)),IF(INDEX(Import.PLE,Detalhamento!$E257,Detalhamento!BG$15)&lt;=mediçao,OFFSET(Import.PLQ,$A257-1,BG$15-1,1,1),0),0),PLE!$AA$28*OFFSET(Import.PLQ,$A257-1,BG$15-1,1,1)),IF($E257&lt;&gt;1,IF(ISNUMBER(INDEX(Import.PLE,Detalhamento!$E257,Detalhamento!BG$15)),IF(INDEX(Import.PLE,Detalhamento!$E257,Detalhamento!BG$15)&lt;=mediçao,0,OFFSET(Import.PLQ,$A257-1,BG$15-1,1,1)),OFFSET(Import.PLQ,$A257-1,BG$15-1,1,1)),(1-PLE!$AA$28)*OFFSET(Import.PLQ,$A257-1,BG$15-1,1,1))))</f>
        <v>0</v>
      </c>
      <c r="BH257" s="144">
        <f ca="1">IF(BH$13="",0,CHOOSE(Detalhamento.OpçãoServiços,OFFSET(Import.PLQ,$A257-1,BH$15-1,1,1),IF($E257&lt;&gt;1,IF(ISNUMBER(INDEX(Import.PLE,Detalhamento!$E257,Detalhamento!BH$15)),IF(INDEX(Import.PLE,Detalhamento!$E257,Detalhamento!BH$15)&lt;=mediçao,OFFSET(Import.PLQ,$A257-1,BH$15-1,1,1),0),0),PLE!$AA$28*OFFSET(Import.PLQ,$A257-1,BH$15-1,1,1)),IF($E257&lt;&gt;1,IF(ISNUMBER(INDEX(Import.PLE,Detalhamento!$E257,Detalhamento!BH$15)),IF(INDEX(Import.PLE,Detalhamento!$E257,Detalhamento!BH$15)&lt;=mediçao,0,OFFSET(Import.PLQ,$A257-1,BH$15-1,1,1)),OFFSET(Import.PLQ,$A257-1,BH$15-1,1,1)),(1-PLE!$AA$28)*OFFSET(Import.PLQ,$A257-1,BH$15-1,1,1))))</f>
        <v>0</v>
      </c>
      <c r="BI257" s="144">
        <f ca="1">IF(BI$13="",0,CHOOSE(Detalhamento.OpçãoServiços,OFFSET(Import.PLQ,$A257-1,BI$15-1,1,1),IF($E257&lt;&gt;1,IF(ISNUMBER(INDEX(Import.PLE,Detalhamento!$E257,Detalhamento!BI$15)),IF(INDEX(Import.PLE,Detalhamento!$E257,Detalhamento!BI$15)&lt;=mediçao,OFFSET(Import.PLQ,$A257-1,BI$15-1,1,1),0),0),PLE!$AA$28*OFFSET(Import.PLQ,$A257-1,BI$15-1,1,1)),IF($E257&lt;&gt;1,IF(ISNUMBER(INDEX(Import.PLE,Detalhamento!$E257,Detalhamento!BI$15)),IF(INDEX(Import.PLE,Detalhamento!$E257,Detalhamento!BI$15)&lt;=mediçao,0,OFFSET(Import.PLQ,$A257-1,BI$15-1,1,1)),OFFSET(Import.PLQ,$A257-1,BI$15-1,1,1)),(1-PLE!$AA$28)*OFFSET(Import.PLQ,$A257-1,BI$15-1,1,1))))</f>
        <v>0</v>
      </c>
    </row>
    <row r="258" spans="1:61" ht="40" x14ac:dyDescent="0.2">
      <c r="A258" s="155">
        <v>209</v>
      </c>
      <c r="B258" s="21" t="str">
        <f t="shared" ca="1" si="33"/>
        <v>Serviço</v>
      </c>
      <c r="E258" s="153">
        <f t="shared" ca="1" si="34"/>
        <v>27</v>
      </c>
      <c r="F258" s="154">
        <f t="shared" ca="1" si="35"/>
        <v>270209</v>
      </c>
      <c r="G258" s="154" t="str">
        <f t="shared" ca="1" si="39"/>
        <v>2.9.2.2</v>
      </c>
      <c r="H258" s="182" t="str">
        <f t="shared" ca="1" si="39"/>
        <v>REGISTRO DE GAVETA BRUTO, LATÃO, ROSCÁVEL, 1 1/4, INSTALADO EM RESERVAÇÃO DE ÁGUA DE EDIFICAÇÃO QUE POSSUA RESERVATÓRIO DE FIBRA/FIBROCIMENTO  FORNECIMENTO E INSTALAÇÃO. AF_06/2016</v>
      </c>
      <c r="I258" s="37" t="str">
        <f t="shared" ca="1" si="36"/>
        <v>UN</v>
      </c>
      <c r="J258" s="144">
        <f t="shared" ca="1" si="37"/>
        <v>2</v>
      </c>
      <c r="K258" s="67"/>
      <c r="L258" s="144">
        <f ca="1">IF(L$13="",0,CHOOSE(Detalhamento.OpçãoServiços,OFFSET(Import.PLQ,$A258-1,L$15-1,1,1),IF($E258&lt;&gt;1,IF(ISNUMBER(INDEX(Import.PLE,Detalhamento!$E258,Detalhamento!L$15)),IF(INDEX(Import.PLE,Detalhamento!$E258,Detalhamento!L$15)&lt;=mediçao,OFFSET(Import.PLQ,$A258-1,L$15-1,1,1),0),0),PLE!$AA$28*OFFSET(Import.PLQ,$A258-1,L$15-1,1,1)),IF($E258&lt;&gt;1,IF(ISNUMBER(INDEX(Import.PLE,Detalhamento!$E258,Detalhamento!L$15)),IF(INDEX(Import.PLE,Detalhamento!$E258,Detalhamento!L$15)&lt;=mediçao,0,OFFSET(Import.PLQ,$A258-1,L$15-1,1,1)),OFFSET(Import.PLQ,$A258-1,L$15-1,1,1)),(1-PLE!$AA$28)*OFFSET(Import.PLQ,$A258-1,L$15-1,1,1))))</f>
        <v>2</v>
      </c>
      <c r="M258" s="144">
        <f ca="1">IF(M$13="",0,CHOOSE(Detalhamento.OpçãoServiços,OFFSET(Import.PLQ,$A258-1,M$15-1,1,1),IF($E258&lt;&gt;1,IF(ISNUMBER(INDEX(Import.PLE,Detalhamento!$E258,Detalhamento!M$15)),IF(INDEX(Import.PLE,Detalhamento!$E258,Detalhamento!M$15)&lt;=mediçao,OFFSET(Import.PLQ,$A258-1,M$15-1,1,1),0),0),PLE!$AA$28*OFFSET(Import.PLQ,$A258-1,M$15-1,1,1)),IF($E258&lt;&gt;1,IF(ISNUMBER(INDEX(Import.PLE,Detalhamento!$E258,Detalhamento!M$15)),IF(INDEX(Import.PLE,Detalhamento!$E258,Detalhamento!M$15)&lt;=mediçao,0,OFFSET(Import.PLQ,$A258-1,M$15-1,1,1)),OFFSET(Import.PLQ,$A258-1,M$15-1,1,1)),(1-PLE!$AA$28)*OFFSET(Import.PLQ,$A258-1,M$15-1,1,1))))</f>
        <v>0</v>
      </c>
      <c r="N258" s="144">
        <f ca="1">IF(N$13="",0,CHOOSE(Detalhamento.OpçãoServiços,OFFSET(Import.PLQ,$A258-1,N$15-1,1,1),IF($E258&lt;&gt;1,IF(ISNUMBER(INDEX(Import.PLE,Detalhamento!$E258,Detalhamento!N$15)),IF(INDEX(Import.PLE,Detalhamento!$E258,Detalhamento!N$15)&lt;=mediçao,OFFSET(Import.PLQ,$A258-1,N$15-1,1,1),0),0),PLE!$AA$28*OFFSET(Import.PLQ,$A258-1,N$15-1,1,1)),IF($E258&lt;&gt;1,IF(ISNUMBER(INDEX(Import.PLE,Detalhamento!$E258,Detalhamento!N$15)),IF(INDEX(Import.PLE,Detalhamento!$E258,Detalhamento!N$15)&lt;=mediçao,0,OFFSET(Import.PLQ,$A258-1,N$15-1,1,1)),OFFSET(Import.PLQ,$A258-1,N$15-1,1,1)),(1-PLE!$AA$28)*OFFSET(Import.PLQ,$A258-1,N$15-1,1,1))))</f>
        <v>0</v>
      </c>
      <c r="O258" s="144">
        <f ca="1">IF(O$13="",0,CHOOSE(Detalhamento.OpçãoServiços,OFFSET(Import.PLQ,$A258-1,O$15-1,1,1),IF($E258&lt;&gt;1,IF(ISNUMBER(INDEX(Import.PLE,Detalhamento!$E258,Detalhamento!O$15)),IF(INDEX(Import.PLE,Detalhamento!$E258,Detalhamento!O$15)&lt;=mediçao,OFFSET(Import.PLQ,$A258-1,O$15-1,1,1),0),0),PLE!$AA$28*OFFSET(Import.PLQ,$A258-1,O$15-1,1,1)),IF($E258&lt;&gt;1,IF(ISNUMBER(INDEX(Import.PLE,Detalhamento!$E258,Detalhamento!O$15)),IF(INDEX(Import.PLE,Detalhamento!$E258,Detalhamento!O$15)&lt;=mediçao,0,OFFSET(Import.PLQ,$A258-1,O$15-1,1,1)),OFFSET(Import.PLQ,$A258-1,O$15-1,1,1)),(1-PLE!$AA$28)*OFFSET(Import.PLQ,$A258-1,O$15-1,1,1))))</f>
        <v>0</v>
      </c>
      <c r="P258" s="144">
        <f ca="1">IF(P$13="",0,CHOOSE(Detalhamento.OpçãoServiços,OFFSET(Import.PLQ,$A258-1,P$15-1,1,1),IF($E258&lt;&gt;1,IF(ISNUMBER(INDEX(Import.PLE,Detalhamento!$E258,Detalhamento!P$15)),IF(INDEX(Import.PLE,Detalhamento!$E258,Detalhamento!P$15)&lt;=mediçao,OFFSET(Import.PLQ,$A258-1,P$15-1,1,1),0),0),PLE!$AA$28*OFFSET(Import.PLQ,$A258-1,P$15-1,1,1)),IF($E258&lt;&gt;1,IF(ISNUMBER(INDEX(Import.PLE,Detalhamento!$E258,Detalhamento!P$15)),IF(INDEX(Import.PLE,Detalhamento!$E258,Detalhamento!P$15)&lt;=mediçao,0,OFFSET(Import.PLQ,$A258-1,P$15-1,1,1)),OFFSET(Import.PLQ,$A258-1,P$15-1,1,1)),(1-PLE!$AA$28)*OFFSET(Import.PLQ,$A258-1,P$15-1,1,1))))</f>
        <v>0</v>
      </c>
      <c r="Q258" s="144">
        <f ca="1">IF(Q$13="",0,CHOOSE(Detalhamento.OpçãoServiços,OFFSET(Import.PLQ,$A258-1,Q$15-1,1,1),IF($E258&lt;&gt;1,IF(ISNUMBER(INDEX(Import.PLE,Detalhamento!$E258,Detalhamento!Q$15)),IF(INDEX(Import.PLE,Detalhamento!$E258,Detalhamento!Q$15)&lt;=mediçao,OFFSET(Import.PLQ,$A258-1,Q$15-1,1,1),0),0),PLE!$AA$28*OFFSET(Import.PLQ,$A258-1,Q$15-1,1,1)),IF($E258&lt;&gt;1,IF(ISNUMBER(INDEX(Import.PLE,Detalhamento!$E258,Detalhamento!Q$15)),IF(INDEX(Import.PLE,Detalhamento!$E258,Detalhamento!Q$15)&lt;=mediçao,0,OFFSET(Import.PLQ,$A258-1,Q$15-1,1,1)),OFFSET(Import.PLQ,$A258-1,Q$15-1,1,1)),(1-PLE!$AA$28)*OFFSET(Import.PLQ,$A258-1,Q$15-1,1,1))))</f>
        <v>0</v>
      </c>
      <c r="R258" s="144">
        <f ca="1">IF(R$13="",0,CHOOSE(Detalhamento.OpçãoServiços,OFFSET(Import.PLQ,$A258-1,R$15-1,1,1),IF($E258&lt;&gt;1,IF(ISNUMBER(INDEX(Import.PLE,Detalhamento!$E258,Detalhamento!R$15)),IF(INDEX(Import.PLE,Detalhamento!$E258,Detalhamento!R$15)&lt;=mediçao,OFFSET(Import.PLQ,$A258-1,R$15-1,1,1),0),0),PLE!$AA$28*OFFSET(Import.PLQ,$A258-1,R$15-1,1,1)),IF($E258&lt;&gt;1,IF(ISNUMBER(INDEX(Import.PLE,Detalhamento!$E258,Detalhamento!R$15)),IF(INDEX(Import.PLE,Detalhamento!$E258,Detalhamento!R$15)&lt;=mediçao,0,OFFSET(Import.PLQ,$A258-1,R$15-1,1,1)),OFFSET(Import.PLQ,$A258-1,R$15-1,1,1)),(1-PLE!$AA$28)*OFFSET(Import.PLQ,$A258-1,R$15-1,1,1))))</f>
        <v>0</v>
      </c>
      <c r="S258" s="144">
        <f ca="1">IF(S$13="",0,CHOOSE(Detalhamento.OpçãoServiços,OFFSET(Import.PLQ,$A258-1,S$15-1,1,1),IF($E258&lt;&gt;1,IF(ISNUMBER(INDEX(Import.PLE,Detalhamento!$E258,Detalhamento!S$15)),IF(INDEX(Import.PLE,Detalhamento!$E258,Detalhamento!S$15)&lt;=mediçao,OFFSET(Import.PLQ,$A258-1,S$15-1,1,1),0),0),PLE!$AA$28*OFFSET(Import.PLQ,$A258-1,S$15-1,1,1)),IF($E258&lt;&gt;1,IF(ISNUMBER(INDEX(Import.PLE,Detalhamento!$E258,Detalhamento!S$15)),IF(INDEX(Import.PLE,Detalhamento!$E258,Detalhamento!S$15)&lt;=mediçao,0,OFFSET(Import.PLQ,$A258-1,S$15-1,1,1)),OFFSET(Import.PLQ,$A258-1,S$15-1,1,1)),(1-PLE!$AA$28)*OFFSET(Import.PLQ,$A258-1,S$15-1,1,1))))</f>
        <v>0</v>
      </c>
      <c r="T258" s="144">
        <f ca="1">IF(T$13="",0,CHOOSE(Detalhamento.OpçãoServiços,OFFSET(Import.PLQ,$A258-1,T$15-1,1,1),IF($E258&lt;&gt;1,IF(ISNUMBER(INDEX(Import.PLE,Detalhamento!$E258,Detalhamento!T$15)),IF(INDEX(Import.PLE,Detalhamento!$E258,Detalhamento!T$15)&lt;=mediçao,OFFSET(Import.PLQ,$A258-1,T$15-1,1,1),0),0),PLE!$AA$28*OFFSET(Import.PLQ,$A258-1,T$15-1,1,1)),IF($E258&lt;&gt;1,IF(ISNUMBER(INDEX(Import.PLE,Detalhamento!$E258,Detalhamento!T$15)),IF(INDEX(Import.PLE,Detalhamento!$E258,Detalhamento!T$15)&lt;=mediçao,0,OFFSET(Import.PLQ,$A258-1,T$15-1,1,1)),OFFSET(Import.PLQ,$A258-1,T$15-1,1,1)),(1-PLE!$AA$28)*OFFSET(Import.PLQ,$A258-1,T$15-1,1,1))))</f>
        <v>0</v>
      </c>
      <c r="U258" s="144">
        <f ca="1">IF(U$13="",0,CHOOSE(Detalhamento.OpçãoServiços,OFFSET(Import.PLQ,$A258-1,U$15-1,1,1),IF($E258&lt;&gt;1,IF(ISNUMBER(INDEX(Import.PLE,Detalhamento!$E258,Detalhamento!U$15)),IF(INDEX(Import.PLE,Detalhamento!$E258,Detalhamento!U$15)&lt;=mediçao,OFFSET(Import.PLQ,$A258-1,U$15-1,1,1),0),0),PLE!$AA$28*OFFSET(Import.PLQ,$A258-1,U$15-1,1,1)),IF($E258&lt;&gt;1,IF(ISNUMBER(INDEX(Import.PLE,Detalhamento!$E258,Detalhamento!U$15)),IF(INDEX(Import.PLE,Detalhamento!$E258,Detalhamento!U$15)&lt;=mediçao,0,OFFSET(Import.PLQ,$A258-1,U$15-1,1,1)),OFFSET(Import.PLQ,$A258-1,U$15-1,1,1)),(1-PLE!$AA$28)*OFFSET(Import.PLQ,$A258-1,U$15-1,1,1))))</f>
        <v>0</v>
      </c>
      <c r="V258" s="144">
        <f ca="1">IF(V$13="",0,CHOOSE(Detalhamento.OpçãoServiços,OFFSET(Import.PLQ,$A258-1,V$15-1,1,1),IF($E258&lt;&gt;1,IF(ISNUMBER(INDEX(Import.PLE,Detalhamento!$E258,Detalhamento!V$15)),IF(INDEX(Import.PLE,Detalhamento!$E258,Detalhamento!V$15)&lt;=mediçao,OFFSET(Import.PLQ,$A258-1,V$15-1,1,1),0),0),PLE!$AA$28*OFFSET(Import.PLQ,$A258-1,V$15-1,1,1)),IF($E258&lt;&gt;1,IF(ISNUMBER(INDEX(Import.PLE,Detalhamento!$E258,Detalhamento!V$15)),IF(INDEX(Import.PLE,Detalhamento!$E258,Detalhamento!V$15)&lt;=mediçao,0,OFFSET(Import.PLQ,$A258-1,V$15-1,1,1)),OFFSET(Import.PLQ,$A258-1,V$15-1,1,1)),(1-PLE!$AA$28)*OFFSET(Import.PLQ,$A258-1,V$15-1,1,1))))</f>
        <v>0</v>
      </c>
      <c r="W258" s="144">
        <f ca="1">IF(W$13="",0,CHOOSE(Detalhamento.OpçãoServiços,OFFSET(Import.PLQ,$A258-1,W$15-1,1,1),IF($E258&lt;&gt;1,IF(ISNUMBER(INDEX(Import.PLE,Detalhamento!$E258,Detalhamento!W$15)),IF(INDEX(Import.PLE,Detalhamento!$E258,Detalhamento!W$15)&lt;=mediçao,OFFSET(Import.PLQ,$A258-1,W$15-1,1,1),0),0),PLE!$AA$28*OFFSET(Import.PLQ,$A258-1,W$15-1,1,1)),IF($E258&lt;&gt;1,IF(ISNUMBER(INDEX(Import.PLE,Detalhamento!$E258,Detalhamento!W$15)),IF(INDEX(Import.PLE,Detalhamento!$E258,Detalhamento!W$15)&lt;=mediçao,0,OFFSET(Import.PLQ,$A258-1,W$15-1,1,1)),OFFSET(Import.PLQ,$A258-1,W$15-1,1,1)),(1-PLE!$AA$28)*OFFSET(Import.PLQ,$A258-1,W$15-1,1,1))))</f>
        <v>0</v>
      </c>
      <c r="X258" s="144">
        <f ca="1">IF(X$13="",0,CHOOSE(Detalhamento.OpçãoServiços,OFFSET(Import.PLQ,$A258-1,X$15-1,1,1),IF($E258&lt;&gt;1,IF(ISNUMBER(INDEX(Import.PLE,Detalhamento!$E258,Detalhamento!X$15)),IF(INDEX(Import.PLE,Detalhamento!$E258,Detalhamento!X$15)&lt;=mediçao,OFFSET(Import.PLQ,$A258-1,X$15-1,1,1),0),0),PLE!$AA$28*OFFSET(Import.PLQ,$A258-1,X$15-1,1,1)),IF($E258&lt;&gt;1,IF(ISNUMBER(INDEX(Import.PLE,Detalhamento!$E258,Detalhamento!X$15)),IF(INDEX(Import.PLE,Detalhamento!$E258,Detalhamento!X$15)&lt;=mediçao,0,OFFSET(Import.PLQ,$A258-1,X$15-1,1,1)),OFFSET(Import.PLQ,$A258-1,X$15-1,1,1)),(1-PLE!$AA$28)*OFFSET(Import.PLQ,$A258-1,X$15-1,1,1))))</f>
        <v>0</v>
      </c>
      <c r="Y258" s="144">
        <f ca="1">IF(Y$13="",0,CHOOSE(Detalhamento.OpçãoServiços,OFFSET(Import.PLQ,$A258-1,Y$15-1,1,1),IF($E258&lt;&gt;1,IF(ISNUMBER(INDEX(Import.PLE,Detalhamento!$E258,Detalhamento!Y$15)),IF(INDEX(Import.PLE,Detalhamento!$E258,Detalhamento!Y$15)&lt;=mediçao,OFFSET(Import.PLQ,$A258-1,Y$15-1,1,1),0),0),PLE!$AA$28*OFFSET(Import.PLQ,$A258-1,Y$15-1,1,1)),IF($E258&lt;&gt;1,IF(ISNUMBER(INDEX(Import.PLE,Detalhamento!$E258,Detalhamento!Y$15)),IF(INDEX(Import.PLE,Detalhamento!$E258,Detalhamento!Y$15)&lt;=mediçao,0,OFFSET(Import.PLQ,$A258-1,Y$15-1,1,1)),OFFSET(Import.PLQ,$A258-1,Y$15-1,1,1)),(1-PLE!$AA$28)*OFFSET(Import.PLQ,$A258-1,Y$15-1,1,1))))</f>
        <v>0</v>
      </c>
      <c r="Z258" s="144">
        <f ca="1">IF(Z$13="",0,CHOOSE(Detalhamento.OpçãoServiços,OFFSET(Import.PLQ,$A258-1,Z$15-1,1,1),IF($E258&lt;&gt;1,IF(ISNUMBER(INDEX(Import.PLE,Detalhamento!$E258,Detalhamento!Z$15)),IF(INDEX(Import.PLE,Detalhamento!$E258,Detalhamento!Z$15)&lt;=mediçao,OFFSET(Import.PLQ,$A258-1,Z$15-1,1,1),0),0),PLE!$AA$28*OFFSET(Import.PLQ,$A258-1,Z$15-1,1,1)),IF($E258&lt;&gt;1,IF(ISNUMBER(INDEX(Import.PLE,Detalhamento!$E258,Detalhamento!Z$15)),IF(INDEX(Import.PLE,Detalhamento!$E258,Detalhamento!Z$15)&lt;=mediçao,0,OFFSET(Import.PLQ,$A258-1,Z$15-1,1,1)),OFFSET(Import.PLQ,$A258-1,Z$15-1,1,1)),(1-PLE!$AA$28)*OFFSET(Import.PLQ,$A258-1,Z$15-1,1,1))))</f>
        <v>0</v>
      </c>
      <c r="AA258" s="144">
        <f ca="1">IF(AA$13="",0,CHOOSE(Detalhamento.OpçãoServiços,OFFSET(Import.PLQ,$A258-1,AA$15-1,1,1),IF($E258&lt;&gt;1,IF(ISNUMBER(INDEX(Import.PLE,Detalhamento!$E258,Detalhamento!AA$15)),IF(INDEX(Import.PLE,Detalhamento!$E258,Detalhamento!AA$15)&lt;=mediçao,OFFSET(Import.PLQ,$A258-1,AA$15-1,1,1),0),0),PLE!$AA$28*OFFSET(Import.PLQ,$A258-1,AA$15-1,1,1)),IF($E258&lt;&gt;1,IF(ISNUMBER(INDEX(Import.PLE,Detalhamento!$E258,Detalhamento!AA$15)),IF(INDEX(Import.PLE,Detalhamento!$E258,Detalhamento!AA$15)&lt;=mediçao,0,OFFSET(Import.PLQ,$A258-1,AA$15-1,1,1)),OFFSET(Import.PLQ,$A258-1,AA$15-1,1,1)),(1-PLE!$AA$28)*OFFSET(Import.PLQ,$A258-1,AA$15-1,1,1))))</f>
        <v>0</v>
      </c>
      <c r="AB258" s="144">
        <f ca="1">IF(AB$13="",0,CHOOSE(Detalhamento.OpçãoServiços,OFFSET(Import.PLQ,$A258-1,AB$15-1,1,1),IF($E258&lt;&gt;1,IF(ISNUMBER(INDEX(Import.PLE,Detalhamento!$E258,Detalhamento!AB$15)),IF(INDEX(Import.PLE,Detalhamento!$E258,Detalhamento!AB$15)&lt;=mediçao,OFFSET(Import.PLQ,$A258-1,AB$15-1,1,1),0),0),PLE!$AA$28*OFFSET(Import.PLQ,$A258-1,AB$15-1,1,1)),IF($E258&lt;&gt;1,IF(ISNUMBER(INDEX(Import.PLE,Detalhamento!$E258,Detalhamento!AB$15)),IF(INDEX(Import.PLE,Detalhamento!$E258,Detalhamento!AB$15)&lt;=mediçao,0,OFFSET(Import.PLQ,$A258-1,AB$15-1,1,1)),OFFSET(Import.PLQ,$A258-1,AB$15-1,1,1)),(1-PLE!$AA$28)*OFFSET(Import.PLQ,$A258-1,AB$15-1,1,1))))</f>
        <v>0</v>
      </c>
      <c r="AC258" s="144">
        <f ca="1">IF(AC$13="",0,CHOOSE(Detalhamento.OpçãoServiços,OFFSET(Import.PLQ,$A258-1,AC$15-1,1,1),IF($E258&lt;&gt;1,IF(ISNUMBER(INDEX(Import.PLE,Detalhamento!$E258,Detalhamento!AC$15)),IF(INDEX(Import.PLE,Detalhamento!$E258,Detalhamento!AC$15)&lt;=mediçao,OFFSET(Import.PLQ,$A258-1,AC$15-1,1,1),0),0),PLE!$AA$28*OFFSET(Import.PLQ,$A258-1,AC$15-1,1,1)),IF($E258&lt;&gt;1,IF(ISNUMBER(INDEX(Import.PLE,Detalhamento!$E258,Detalhamento!AC$15)),IF(INDEX(Import.PLE,Detalhamento!$E258,Detalhamento!AC$15)&lt;=mediçao,0,OFFSET(Import.PLQ,$A258-1,AC$15-1,1,1)),OFFSET(Import.PLQ,$A258-1,AC$15-1,1,1)),(1-PLE!$AA$28)*OFFSET(Import.PLQ,$A258-1,AC$15-1,1,1))))</f>
        <v>0</v>
      </c>
      <c r="AD258" s="144">
        <f ca="1">IF(AD$13="",0,CHOOSE(Detalhamento.OpçãoServiços,OFFSET(Import.PLQ,$A258-1,AD$15-1,1,1),IF($E258&lt;&gt;1,IF(ISNUMBER(INDEX(Import.PLE,Detalhamento!$E258,Detalhamento!AD$15)),IF(INDEX(Import.PLE,Detalhamento!$E258,Detalhamento!AD$15)&lt;=mediçao,OFFSET(Import.PLQ,$A258-1,AD$15-1,1,1),0),0),PLE!$AA$28*OFFSET(Import.PLQ,$A258-1,AD$15-1,1,1)),IF($E258&lt;&gt;1,IF(ISNUMBER(INDEX(Import.PLE,Detalhamento!$E258,Detalhamento!AD$15)),IF(INDEX(Import.PLE,Detalhamento!$E258,Detalhamento!AD$15)&lt;=mediçao,0,OFFSET(Import.PLQ,$A258-1,AD$15-1,1,1)),OFFSET(Import.PLQ,$A258-1,AD$15-1,1,1)),(1-PLE!$AA$28)*OFFSET(Import.PLQ,$A258-1,AD$15-1,1,1))))</f>
        <v>0</v>
      </c>
      <c r="AE258" s="144">
        <f ca="1">IF(AE$13="",0,CHOOSE(Detalhamento.OpçãoServiços,OFFSET(Import.PLQ,$A258-1,AE$15-1,1,1),IF($E258&lt;&gt;1,IF(ISNUMBER(INDEX(Import.PLE,Detalhamento!$E258,Detalhamento!AE$15)),IF(INDEX(Import.PLE,Detalhamento!$E258,Detalhamento!AE$15)&lt;=mediçao,OFFSET(Import.PLQ,$A258-1,AE$15-1,1,1),0),0),PLE!$AA$28*OFFSET(Import.PLQ,$A258-1,AE$15-1,1,1)),IF($E258&lt;&gt;1,IF(ISNUMBER(INDEX(Import.PLE,Detalhamento!$E258,Detalhamento!AE$15)),IF(INDEX(Import.PLE,Detalhamento!$E258,Detalhamento!AE$15)&lt;=mediçao,0,OFFSET(Import.PLQ,$A258-1,AE$15-1,1,1)),OFFSET(Import.PLQ,$A258-1,AE$15-1,1,1)),(1-PLE!$AA$28)*OFFSET(Import.PLQ,$A258-1,AE$15-1,1,1))))</f>
        <v>0</v>
      </c>
      <c r="AF258" s="144">
        <f ca="1">IF(AF$13="",0,CHOOSE(Detalhamento.OpçãoServiços,OFFSET(Import.PLQ,$A258-1,AF$15-1,1,1),IF($E258&lt;&gt;1,IF(ISNUMBER(INDEX(Import.PLE,Detalhamento!$E258,Detalhamento!AF$15)),IF(INDEX(Import.PLE,Detalhamento!$E258,Detalhamento!AF$15)&lt;=mediçao,OFFSET(Import.PLQ,$A258-1,AF$15-1,1,1),0),0),PLE!$AA$28*OFFSET(Import.PLQ,$A258-1,AF$15-1,1,1)),IF($E258&lt;&gt;1,IF(ISNUMBER(INDEX(Import.PLE,Detalhamento!$E258,Detalhamento!AF$15)),IF(INDEX(Import.PLE,Detalhamento!$E258,Detalhamento!AF$15)&lt;=mediçao,0,OFFSET(Import.PLQ,$A258-1,AF$15-1,1,1)),OFFSET(Import.PLQ,$A258-1,AF$15-1,1,1)),(1-PLE!$AA$28)*OFFSET(Import.PLQ,$A258-1,AF$15-1,1,1))))</f>
        <v>0</v>
      </c>
      <c r="AG258" s="144">
        <f ca="1">IF(AG$13="",0,CHOOSE(Detalhamento.OpçãoServiços,OFFSET(Import.PLQ,$A258-1,AG$15-1,1,1),IF($E258&lt;&gt;1,IF(ISNUMBER(INDEX(Import.PLE,Detalhamento!$E258,Detalhamento!AG$15)),IF(INDEX(Import.PLE,Detalhamento!$E258,Detalhamento!AG$15)&lt;=mediçao,OFFSET(Import.PLQ,$A258-1,AG$15-1,1,1),0),0),PLE!$AA$28*OFFSET(Import.PLQ,$A258-1,AG$15-1,1,1)),IF($E258&lt;&gt;1,IF(ISNUMBER(INDEX(Import.PLE,Detalhamento!$E258,Detalhamento!AG$15)),IF(INDEX(Import.PLE,Detalhamento!$E258,Detalhamento!AG$15)&lt;=mediçao,0,OFFSET(Import.PLQ,$A258-1,AG$15-1,1,1)),OFFSET(Import.PLQ,$A258-1,AG$15-1,1,1)),(1-PLE!$AA$28)*OFFSET(Import.PLQ,$A258-1,AG$15-1,1,1))))</f>
        <v>0</v>
      </c>
      <c r="AH258" s="144">
        <f ca="1">IF(AH$13="",0,CHOOSE(Detalhamento.OpçãoServiços,OFFSET(Import.PLQ,$A258-1,AH$15-1,1,1),IF($E258&lt;&gt;1,IF(ISNUMBER(INDEX(Import.PLE,Detalhamento!$E258,Detalhamento!AH$15)),IF(INDEX(Import.PLE,Detalhamento!$E258,Detalhamento!AH$15)&lt;=mediçao,OFFSET(Import.PLQ,$A258-1,AH$15-1,1,1),0),0),PLE!$AA$28*OFFSET(Import.PLQ,$A258-1,AH$15-1,1,1)),IF($E258&lt;&gt;1,IF(ISNUMBER(INDEX(Import.PLE,Detalhamento!$E258,Detalhamento!AH$15)),IF(INDEX(Import.PLE,Detalhamento!$E258,Detalhamento!AH$15)&lt;=mediçao,0,OFFSET(Import.PLQ,$A258-1,AH$15-1,1,1)),OFFSET(Import.PLQ,$A258-1,AH$15-1,1,1)),(1-PLE!$AA$28)*OFFSET(Import.PLQ,$A258-1,AH$15-1,1,1))))</f>
        <v>0</v>
      </c>
      <c r="AI258" s="144">
        <f ca="1">IF(AI$13="",0,CHOOSE(Detalhamento.OpçãoServiços,OFFSET(Import.PLQ,$A258-1,AI$15-1,1,1),IF($E258&lt;&gt;1,IF(ISNUMBER(INDEX(Import.PLE,Detalhamento!$E258,Detalhamento!AI$15)),IF(INDEX(Import.PLE,Detalhamento!$E258,Detalhamento!AI$15)&lt;=mediçao,OFFSET(Import.PLQ,$A258-1,AI$15-1,1,1),0),0),PLE!$AA$28*OFFSET(Import.PLQ,$A258-1,AI$15-1,1,1)),IF($E258&lt;&gt;1,IF(ISNUMBER(INDEX(Import.PLE,Detalhamento!$E258,Detalhamento!AI$15)),IF(INDEX(Import.PLE,Detalhamento!$E258,Detalhamento!AI$15)&lt;=mediçao,0,OFFSET(Import.PLQ,$A258-1,AI$15-1,1,1)),OFFSET(Import.PLQ,$A258-1,AI$15-1,1,1)),(1-PLE!$AA$28)*OFFSET(Import.PLQ,$A258-1,AI$15-1,1,1))))</f>
        <v>0</v>
      </c>
      <c r="AJ258" s="144">
        <f ca="1">IF(AJ$13="",0,CHOOSE(Detalhamento.OpçãoServiços,OFFSET(Import.PLQ,$A258-1,AJ$15-1,1,1),IF($E258&lt;&gt;1,IF(ISNUMBER(INDEX(Import.PLE,Detalhamento!$E258,Detalhamento!AJ$15)),IF(INDEX(Import.PLE,Detalhamento!$E258,Detalhamento!AJ$15)&lt;=mediçao,OFFSET(Import.PLQ,$A258-1,AJ$15-1,1,1),0),0),PLE!$AA$28*OFFSET(Import.PLQ,$A258-1,AJ$15-1,1,1)),IF($E258&lt;&gt;1,IF(ISNUMBER(INDEX(Import.PLE,Detalhamento!$E258,Detalhamento!AJ$15)),IF(INDEX(Import.PLE,Detalhamento!$E258,Detalhamento!AJ$15)&lt;=mediçao,0,OFFSET(Import.PLQ,$A258-1,AJ$15-1,1,1)),OFFSET(Import.PLQ,$A258-1,AJ$15-1,1,1)),(1-PLE!$AA$28)*OFFSET(Import.PLQ,$A258-1,AJ$15-1,1,1))))</f>
        <v>0</v>
      </c>
      <c r="AK258" s="144">
        <f ca="1">IF(AK$13="",0,CHOOSE(Detalhamento.OpçãoServiços,OFFSET(Import.PLQ,$A258-1,AK$15-1,1,1),IF($E258&lt;&gt;1,IF(ISNUMBER(INDEX(Import.PLE,Detalhamento!$E258,Detalhamento!AK$15)),IF(INDEX(Import.PLE,Detalhamento!$E258,Detalhamento!AK$15)&lt;=mediçao,OFFSET(Import.PLQ,$A258-1,AK$15-1,1,1),0),0),PLE!$AA$28*OFFSET(Import.PLQ,$A258-1,AK$15-1,1,1)),IF($E258&lt;&gt;1,IF(ISNUMBER(INDEX(Import.PLE,Detalhamento!$E258,Detalhamento!AK$15)),IF(INDEX(Import.PLE,Detalhamento!$E258,Detalhamento!AK$15)&lt;=mediçao,0,OFFSET(Import.PLQ,$A258-1,AK$15-1,1,1)),OFFSET(Import.PLQ,$A258-1,AK$15-1,1,1)),(1-PLE!$AA$28)*OFFSET(Import.PLQ,$A258-1,AK$15-1,1,1))))</f>
        <v>0</v>
      </c>
      <c r="AL258" s="144">
        <f ca="1">IF(AL$13="",0,CHOOSE(Detalhamento.OpçãoServiços,OFFSET(Import.PLQ,$A258-1,AL$15-1,1,1),IF($E258&lt;&gt;1,IF(ISNUMBER(INDEX(Import.PLE,Detalhamento!$E258,Detalhamento!AL$15)),IF(INDEX(Import.PLE,Detalhamento!$E258,Detalhamento!AL$15)&lt;=mediçao,OFFSET(Import.PLQ,$A258-1,AL$15-1,1,1),0),0),PLE!$AA$28*OFFSET(Import.PLQ,$A258-1,AL$15-1,1,1)),IF($E258&lt;&gt;1,IF(ISNUMBER(INDEX(Import.PLE,Detalhamento!$E258,Detalhamento!AL$15)),IF(INDEX(Import.PLE,Detalhamento!$E258,Detalhamento!AL$15)&lt;=mediçao,0,OFFSET(Import.PLQ,$A258-1,AL$15-1,1,1)),OFFSET(Import.PLQ,$A258-1,AL$15-1,1,1)),(1-PLE!$AA$28)*OFFSET(Import.PLQ,$A258-1,AL$15-1,1,1))))</f>
        <v>0</v>
      </c>
      <c r="AM258" s="144">
        <f ca="1">IF(AM$13="",0,CHOOSE(Detalhamento.OpçãoServiços,OFFSET(Import.PLQ,$A258-1,AM$15-1,1,1),IF($E258&lt;&gt;1,IF(ISNUMBER(INDEX(Import.PLE,Detalhamento!$E258,Detalhamento!AM$15)),IF(INDEX(Import.PLE,Detalhamento!$E258,Detalhamento!AM$15)&lt;=mediçao,OFFSET(Import.PLQ,$A258-1,AM$15-1,1,1),0),0),PLE!$AA$28*OFFSET(Import.PLQ,$A258-1,AM$15-1,1,1)),IF($E258&lt;&gt;1,IF(ISNUMBER(INDEX(Import.PLE,Detalhamento!$E258,Detalhamento!AM$15)),IF(INDEX(Import.PLE,Detalhamento!$E258,Detalhamento!AM$15)&lt;=mediçao,0,OFFSET(Import.PLQ,$A258-1,AM$15-1,1,1)),OFFSET(Import.PLQ,$A258-1,AM$15-1,1,1)),(1-PLE!$AA$28)*OFFSET(Import.PLQ,$A258-1,AM$15-1,1,1))))</f>
        <v>0</v>
      </c>
      <c r="AN258" s="144">
        <f ca="1">IF(AN$13="",0,CHOOSE(Detalhamento.OpçãoServiços,OFFSET(Import.PLQ,$A258-1,AN$15-1,1,1),IF($E258&lt;&gt;1,IF(ISNUMBER(INDEX(Import.PLE,Detalhamento!$E258,Detalhamento!AN$15)),IF(INDEX(Import.PLE,Detalhamento!$E258,Detalhamento!AN$15)&lt;=mediçao,OFFSET(Import.PLQ,$A258-1,AN$15-1,1,1),0),0),PLE!$AA$28*OFFSET(Import.PLQ,$A258-1,AN$15-1,1,1)),IF($E258&lt;&gt;1,IF(ISNUMBER(INDEX(Import.PLE,Detalhamento!$E258,Detalhamento!AN$15)),IF(INDEX(Import.PLE,Detalhamento!$E258,Detalhamento!AN$15)&lt;=mediçao,0,OFFSET(Import.PLQ,$A258-1,AN$15-1,1,1)),OFFSET(Import.PLQ,$A258-1,AN$15-1,1,1)),(1-PLE!$AA$28)*OFFSET(Import.PLQ,$A258-1,AN$15-1,1,1))))</f>
        <v>0</v>
      </c>
      <c r="AO258" s="144">
        <f ca="1">IF(AO$13="",0,CHOOSE(Detalhamento.OpçãoServiços,OFFSET(Import.PLQ,$A258-1,AO$15-1,1,1),IF($E258&lt;&gt;1,IF(ISNUMBER(INDEX(Import.PLE,Detalhamento!$E258,Detalhamento!AO$15)),IF(INDEX(Import.PLE,Detalhamento!$E258,Detalhamento!AO$15)&lt;=mediçao,OFFSET(Import.PLQ,$A258-1,AO$15-1,1,1),0),0),PLE!$AA$28*OFFSET(Import.PLQ,$A258-1,AO$15-1,1,1)),IF($E258&lt;&gt;1,IF(ISNUMBER(INDEX(Import.PLE,Detalhamento!$E258,Detalhamento!AO$15)),IF(INDEX(Import.PLE,Detalhamento!$E258,Detalhamento!AO$15)&lt;=mediçao,0,OFFSET(Import.PLQ,$A258-1,AO$15-1,1,1)),OFFSET(Import.PLQ,$A258-1,AO$15-1,1,1)),(1-PLE!$AA$28)*OFFSET(Import.PLQ,$A258-1,AO$15-1,1,1))))</f>
        <v>0</v>
      </c>
      <c r="AP258" s="144">
        <f ca="1">IF(AP$13="",0,CHOOSE(Detalhamento.OpçãoServiços,OFFSET(Import.PLQ,$A258-1,AP$15-1,1,1),IF($E258&lt;&gt;1,IF(ISNUMBER(INDEX(Import.PLE,Detalhamento!$E258,Detalhamento!AP$15)),IF(INDEX(Import.PLE,Detalhamento!$E258,Detalhamento!AP$15)&lt;=mediçao,OFFSET(Import.PLQ,$A258-1,AP$15-1,1,1),0),0),PLE!$AA$28*OFFSET(Import.PLQ,$A258-1,AP$15-1,1,1)),IF($E258&lt;&gt;1,IF(ISNUMBER(INDEX(Import.PLE,Detalhamento!$E258,Detalhamento!AP$15)),IF(INDEX(Import.PLE,Detalhamento!$E258,Detalhamento!AP$15)&lt;=mediçao,0,OFFSET(Import.PLQ,$A258-1,AP$15-1,1,1)),OFFSET(Import.PLQ,$A258-1,AP$15-1,1,1)),(1-PLE!$AA$28)*OFFSET(Import.PLQ,$A258-1,AP$15-1,1,1))))</f>
        <v>0</v>
      </c>
      <c r="AQ258" s="144">
        <f ca="1">IF(AQ$13="",0,CHOOSE(Detalhamento.OpçãoServiços,OFFSET(Import.PLQ,$A258-1,AQ$15-1,1,1),IF($E258&lt;&gt;1,IF(ISNUMBER(INDEX(Import.PLE,Detalhamento!$E258,Detalhamento!AQ$15)),IF(INDEX(Import.PLE,Detalhamento!$E258,Detalhamento!AQ$15)&lt;=mediçao,OFFSET(Import.PLQ,$A258-1,AQ$15-1,1,1),0),0),PLE!$AA$28*OFFSET(Import.PLQ,$A258-1,AQ$15-1,1,1)),IF($E258&lt;&gt;1,IF(ISNUMBER(INDEX(Import.PLE,Detalhamento!$E258,Detalhamento!AQ$15)),IF(INDEX(Import.PLE,Detalhamento!$E258,Detalhamento!AQ$15)&lt;=mediçao,0,OFFSET(Import.PLQ,$A258-1,AQ$15-1,1,1)),OFFSET(Import.PLQ,$A258-1,AQ$15-1,1,1)),(1-PLE!$AA$28)*OFFSET(Import.PLQ,$A258-1,AQ$15-1,1,1))))</f>
        <v>0</v>
      </c>
      <c r="AR258" s="144">
        <f ca="1">IF(AR$13="",0,CHOOSE(Detalhamento.OpçãoServiços,OFFSET(Import.PLQ,$A258-1,AR$15-1,1,1),IF($E258&lt;&gt;1,IF(ISNUMBER(INDEX(Import.PLE,Detalhamento!$E258,Detalhamento!AR$15)),IF(INDEX(Import.PLE,Detalhamento!$E258,Detalhamento!AR$15)&lt;=mediçao,OFFSET(Import.PLQ,$A258-1,AR$15-1,1,1),0),0),PLE!$AA$28*OFFSET(Import.PLQ,$A258-1,AR$15-1,1,1)),IF($E258&lt;&gt;1,IF(ISNUMBER(INDEX(Import.PLE,Detalhamento!$E258,Detalhamento!AR$15)),IF(INDEX(Import.PLE,Detalhamento!$E258,Detalhamento!AR$15)&lt;=mediçao,0,OFFSET(Import.PLQ,$A258-1,AR$15-1,1,1)),OFFSET(Import.PLQ,$A258-1,AR$15-1,1,1)),(1-PLE!$AA$28)*OFFSET(Import.PLQ,$A258-1,AR$15-1,1,1))))</f>
        <v>0</v>
      </c>
      <c r="AS258" s="144">
        <f ca="1">IF(AS$13="",0,CHOOSE(Detalhamento.OpçãoServiços,OFFSET(Import.PLQ,$A258-1,AS$15-1,1,1),IF($E258&lt;&gt;1,IF(ISNUMBER(INDEX(Import.PLE,Detalhamento!$E258,Detalhamento!AS$15)),IF(INDEX(Import.PLE,Detalhamento!$E258,Detalhamento!AS$15)&lt;=mediçao,OFFSET(Import.PLQ,$A258-1,AS$15-1,1,1),0),0),PLE!$AA$28*OFFSET(Import.PLQ,$A258-1,AS$15-1,1,1)),IF($E258&lt;&gt;1,IF(ISNUMBER(INDEX(Import.PLE,Detalhamento!$E258,Detalhamento!AS$15)),IF(INDEX(Import.PLE,Detalhamento!$E258,Detalhamento!AS$15)&lt;=mediçao,0,OFFSET(Import.PLQ,$A258-1,AS$15-1,1,1)),OFFSET(Import.PLQ,$A258-1,AS$15-1,1,1)),(1-PLE!$AA$28)*OFFSET(Import.PLQ,$A258-1,AS$15-1,1,1))))</f>
        <v>0</v>
      </c>
      <c r="AT258" s="144">
        <f ca="1">IF(AT$13="",0,CHOOSE(Detalhamento.OpçãoServiços,OFFSET(Import.PLQ,$A258-1,AT$15-1,1,1),IF($E258&lt;&gt;1,IF(ISNUMBER(INDEX(Import.PLE,Detalhamento!$E258,Detalhamento!AT$15)),IF(INDEX(Import.PLE,Detalhamento!$E258,Detalhamento!AT$15)&lt;=mediçao,OFFSET(Import.PLQ,$A258-1,AT$15-1,1,1),0),0),PLE!$AA$28*OFFSET(Import.PLQ,$A258-1,AT$15-1,1,1)),IF($E258&lt;&gt;1,IF(ISNUMBER(INDEX(Import.PLE,Detalhamento!$E258,Detalhamento!AT$15)),IF(INDEX(Import.PLE,Detalhamento!$E258,Detalhamento!AT$15)&lt;=mediçao,0,OFFSET(Import.PLQ,$A258-1,AT$15-1,1,1)),OFFSET(Import.PLQ,$A258-1,AT$15-1,1,1)),(1-PLE!$AA$28)*OFFSET(Import.PLQ,$A258-1,AT$15-1,1,1))))</f>
        <v>0</v>
      </c>
      <c r="AU258" s="144">
        <f ca="1">IF(AU$13="",0,CHOOSE(Detalhamento.OpçãoServiços,OFFSET(Import.PLQ,$A258-1,AU$15-1,1,1),IF($E258&lt;&gt;1,IF(ISNUMBER(INDEX(Import.PLE,Detalhamento!$E258,Detalhamento!AU$15)),IF(INDEX(Import.PLE,Detalhamento!$E258,Detalhamento!AU$15)&lt;=mediçao,OFFSET(Import.PLQ,$A258-1,AU$15-1,1,1),0),0),PLE!$AA$28*OFFSET(Import.PLQ,$A258-1,AU$15-1,1,1)),IF($E258&lt;&gt;1,IF(ISNUMBER(INDEX(Import.PLE,Detalhamento!$E258,Detalhamento!AU$15)),IF(INDEX(Import.PLE,Detalhamento!$E258,Detalhamento!AU$15)&lt;=mediçao,0,OFFSET(Import.PLQ,$A258-1,AU$15-1,1,1)),OFFSET(Import.PLQ,$A258-1,AU$15-1,1,1)),(1-PLE!$AA$28)*OFFSET(Import.PLQ,$A258-1,AU$15-1,1,1))))</f>
        <v>0</v>
      </c>
      <c r="AV258" s="144">
        <f ca="1">IF(AV$13="",0,CHOOSE(Detalhamento.OpçãoServiços,OFFSET(Import.PLQ,$A258-1,AV$15-1,1,1),IF($E258&lt;&gt;1,IF(ISNUMBER(INDEX(Import.PLE,Detalhamento!$E258,Detalhamento!AV$15)),IF(INDEX(Import.PLE,Detalhamento!$E258,Detalhamento!AV$15)&lt;=mediçao,OFFSET(Import.PLQ,$A258-1,AV$15-1,1,1),0),0),PLE!$AA$28*OFFSET(Import.PLQ,$A258-1,AV$15-1,1,1)),IF($E258&lt;&gt;1,IF(ISNUMBER(INDEX(Import.PLE,Detalhamento!$E258,Detalhamento!AV$15)),IF(INDEX(Import.PLE,Detalhamento!$E258,Detalhamento!AV$15)&lt;=mediçao,0,OFFSET(Import.PLQ,$A258-1,AV$15-1,1,1)),OFFSET(Import.PLQ,$A258-1,AV$15-1,1,1)),(1-PLE!$AA$28)*OFFSET(Import.PLQ,$A258-1,AV$15-1,1,1))))</f>
        <v>0</v>
      </c>
      <c r="AW258" s="144">
        <f ca="1">IF(AW$13="",0,CHOOSE(Detalhamento.OpçãoServiços,OFFSET(Import.PLQ,$A258-1,AW$15-1,1,1),IF($E258&lt;&gt;1,IF(ISNUMBER(INDEX(Import.PLE,Detalhamento!$E258,Detalhamento!AW$15)),IF(INDEX(Import.PLE,Detalhamento!$E258,Detalhamento!AW$15)&lt;=mediçao,OFFSET(Import.PLQ,$A258-1,AW$15-1,1,1),0),0),PLE!$AA$28*OFFSET(Import.PLQ,$A258-1,AW$15-1,1,1)),IF($E258&lt;&gt;1,IF(ISNUMBER(INDEX(Import.PLE,Detalhamento!$E258,Detalhamento!AW$15)),IF(INDEX(Import.PLE,Detalhamento!$E258,Detalhamento!AW$15)&lt;=mediçao,0,OFFSET(Import.PLQ,$A258-1,AW$15-1,1,1)),OFFSET(Import.PLQ,$A258-1,AW$15-1,1,1)),(1-PLE!$AA$28)*OFFSET(Import.PLQ,$A258-1,AW$15-1,1,1))))</f>
        <v>0</v>
      </c>
      <c r="AX258" s="144">
        <f ca="1">IF(AX$13="",0,CHOOSE(Detalhamento.OpçãoServiços,OFFSET(Import.PLQ,$A258-1,AX$15-1,1,1),IF($E258&lt;&gt;1,IF(ISNUMBER(INDEX(Import.PLE,Detalhamento!$E258,Detalhamento!AX$15)),IF(INDEX(Import.PLE,Detalhamento!$E258,Detalhamento!AX$15)&lt;=mediçao,OFFSET(Import.PLQ,$A258-1,AX$15-1,1,1),0),0),PLE!$AA$28*OFFSET(Import.PLQ,$A258-1,AX$15-1,1,1)),IF($E258&lt;&gt;1,IF(ISNUMBER(INDEX(Import.PLE,Detalhamento!$E258,Detalhamento!AX$15)),IF(INDEX(Import.PLE,Detalhamento!$E258,Detalhamento!AX$15)&lt;=mediçao,0,OFFSET(Import.PLQ,$A258-1,AX$15-1,1,1)),OFFSET(Import.PLQ,$A258-1,AX$15-1,1,1)),(1-PLE!$AA$28)*OFFSET(Import.PLQ,$A258-1,AX$15-1,1,1))))</f>
        <v>0</v>
      </c>
      <c r="AY258" s="144">
        <f ca="1">IF(AY$13="",0,CHOOSE(Detalhamento.OpçãoServiços,OFFSET(Import.PLQ,$A258-1,AY$15-1,1,1),IF($E258&lt;&gt;1,IF(ISNUMBER(INDEX(Import.PLE,Detalhamento!$E258,Detalhamento!AY$15)),IF(INDEX(Import.PLE,Detalhamento!$E258,Detalhamento!AY$15)&lt;=mediçao,OFFSET(Import.PLQ,$A258-1,AY$15-1,1,1),0),0),PLE!$AA$28*OFFSET(Import.PLQ,$A258-1,AY$15-1,1,1)),IF($E258&lt;&gt;1,IF(ISNUMBER(INDEX(Import.PLE,Detalhamento!$E258,Detalhamento!AY$15)),IF(INDEX(Import.PLE,Detalhamento!$E258,Detalhamento!AY$15)&lt;=mediçao,0,OFFSET(Import.PLQ,$A258-1,AY$15-1,1,1)),OFFSET(Import.PLQ,$A258-1,AY$15-1,1,1)),(1-PLE!$AA$28)*OFFSET(Import.PLQ,$A258-1,AY$15-1,1,1))))</f>
        <v>0</v>
      </c>
      <c r="AZ258" s="144">
        <f ca="1">IF(AZ$13="",0,CHOOSE(Detalhamento.OpçãoServiços,OFFSET(Import.PLQ,$A258-1,AZ$15-1,1,1),IF($E258&lt;&gt;1,IF(ISNUMBER(INDEX(Import.PLE,Detalhamento!$E258,Detalhamento!AZ$15)),IF(INDEX(Import.PLE,Detalhamento!$E258,Detalhamento!AZ$15)&lt;=mediçao,OFFSET(Import.PLQ,$A258-1,AZ$15-1,1,1),0),0),PLE!$AA$28*OFFSET(Import.PLQ,$A258-1,AZ$15-1,1,1)),IF($E258&lt;&gt;1,IF(ISNUMBER(INDEX(Import.PLE,Detalhamento!$E258,Detalhamento!AZ$15)),IF(INDEX(Import.PLE,Detalhamento!$E258,Detalhamento!AZ$15)&lt;=mediçao,0,OFFSET(Import.PLQ,$A258-1,AZ$15-1,1,1)),OFFSET(Import.PLQ,$A258-1,AZ$15-1,1,1)),(1-PLE!$AA$28)*OFFSET(Import.PLQ,$A258-1,AZ$15-1,1,1))))</f>
        <v>0</v>
      </c>
      <c r="BA258" s="144">
        <f ca="1">IF(BA$13="",0,CHOOSE(Detalhamento.OpçãoServiços,OFFSET(Import.PLQ,$A258-1,BA$15-1,1,1),IF($E258&lt;&gt;1,IF(ISNUMBER(INDEX(Import.PLE,Detalhamento!$E258,Detalhamento!BA$15)),IF(INDEX(Import.PLE,Detalhamento!$E258,Detalhamento!BA$15)&lt;=mediçao,OFFSET(Import.PLQ,$A258-1,BA$15-1,1,1),0),0),PLE!$AA$28*OFFSET(Import.PLQ,$A258-1,BA$15-1,1,1)),IF($E258&lt;&gt;1,IF(ISNUMBER(INDEX(Import.PLE,Detalhamento!$E258,Detalhamento!BA$15)),IF(INDEX(Import.PLE,Detalhamento!$E258,Detalhamento!BA$15)&lt;=mediçao,0,OFFSET(Import.PLQ,$A258-1,BA$15-1,1,1)),OFFSET(Import.PLQ,$A258-1,BA$15-1,1,1)),(1-PLE!$AA$28)*OFFSET(Import.PLQ,$A258-1,BA$15-1,1,1))))</f>
        <v>0</v>
      </c>
      <c r="BB258" s="144">
        <f ca="1">IF(BB$13="",0,CHOOSE(Detalhamento.OpçãoServiços,OFFSET(Import.PLQ,$A258-1,BB$15-1,1,1),IF($E258&lt;&gt;1,IF(ISNUMBER(INDEX(Import.PLE,Detalhamento!$E258,Detalhamento!BB$15)),IF(INDEX(Import.PLE,Detalhamento!$E258,Detalhamento!BB$15)&lt;=mediçao,OFFSET(Import.PLQ,$A258-1,BB$15-1,1,1),0),0),PLE!$AA$28*OFFSET(Import.PLQ,$A258-1,BB$15-1,1,1)),IF($E258&lt;&gt;1,IF(ISNUMBER(INDEX(Import.PLE,Detalhamento!$E258,Detalhamento!BB$15)),IF(INDEX(Import.PLE,Detalhamento!$E258,Detalhamento!BB$15)&lt;=mediçao,0,OFFSET(Import.PLQ,$A258-1,BB$15-1,1,1)),OFFSET(Import.PLQ,$A258-1,BB$15-1,1,1)),(1-PLE!$AA$28)*OFFSET(Import.PLQ,$A258-1,BB$15-1,1,1))))</f>
        <v>0</v>
      </c>
      <c r="BC258" s="144">
        <f ca="1">IF(BC$13="",0,CHOOSE(Detalhamento.OpçãoServiços,OFFSET(Import.PLQ,$A258-1,BC$15-1,1,1),IF($E258&lt;&gt;1,IF(ISNUMBER(INDEX(Import.PLE,Detalhamento!$E258,Detalhamento!BC$15)),IF(INDEX(Import.PLE,Detalhamento!$E258,Detalhamento!BC$15)&lt;=mediçao,OFFSET(Import.PLQ,$A258-1,BC$15-1,1,1),0),0),PLE!$AA$28*OFFSET(Import.PLQ,$A258-1,BC$15-1,1,1)),IF($E258&lt;&gt;1,IF(ISNUMBER(INDEX(Import.PLE,Detalhamento!$E258,Detalhamento!BC$15)),IF(INDEX(Import.PLE,Detalhamento!$E258,Detalhamento!BC$15)&lt;=mediçao,0,OFFSET(Import.PLQ,$A258-1,BC$15-1,1,1)),OFFSET(Import.PLQ,$A258-1,BC$15-1,1,1)),(1-PLE!$AA$28)*OFFSET(Import.PLQ,$A258-1,BC$15-1,1,1))))</f>
        <v>0</v>
      </c>
      <c r="BD258" s="144">
        <f ca="1">IF(BD$13="",0,CHOOSE(Detalhamento.OpçãoServiços,OFFSET(Import.PLQ,$A258-1,BD$15-1,1,1),IF($E258&lt;&gt;1,IF(ISNUMBER(INDEX(Import.PLE,Detalhamento!$E258,Detalhamento!BD$15)),IF(INDEX(Import.PLE,Detalhamento!$E258,Detalhamento!BD$15)&lt;=mediçao,OFFSET(Import.PLQ,$A258-1,BD$15-1,1,1),0),0),PLE!$AA$28*OFFSET(Import.PLQ,$A258-1,BD$15-1,1,1)),IF($E258&lt;&gt;1,IF(ISNUMBER(INDEX(Import.PLE,Detalhamento!$E258,Detalhamento!BD$15)),IF(INDEX(Import.PLE,Detalhamento!$E258,Detalhamento!BD$15)&lt;=mediçao,0,OFFSET(Import.PLQ,$A258-1,BD$15-1,1,1)),OFFSET(Import.PLQ,$A258-1,BD$15-1,1,1)),(1-PLE!$AA$28)*OFFSET(Import.PLQ,$A258-1,BD$15-1,1,1))))</f>
        <v>0</v>
      </c>
      <c r="BE258" s="144">
        <f ca="1">IF(BE$13="",0,CHOOSE(Detalhamento.OpçãoServiços,OFFSET(Import.PLQ,$A258-1,BE$15-1,1,1),IF($E258&lt;&gt;1,IF(ISNUMBER(INDEX(Import.PLE,Detalhamento!$E258,Detalhamento!BE$15)),IF(INDEX(Import.PLE,Detalhamento!$E258,Detalhamento!BE$15)&lt;=mediçao,OFFSET(Import.PLQ,$A258-1,BE$15-1,1,1),0),0),PLE!$AA$28*OFFSET(Import.PLQ,$A258-1,BE$15-1,1,1)),IF($E258&lt;&gt;1,IF(ISNUMBER(INDEX(Import.PLE,Detalhamento!$E258,Detalhamento!BE$15)),IF(INDEX(Import.PLE,Detalhamento!$E258,Detalhamento!BE$15)&lt;=mediçao,0,OFFSET(Import.PLQ,$A258-1,BE$15-1,1,1)),OFFSET(Import.PLQ,$A258-1,BE$15-1,1,1)),(1-PLE!$AA$28)*OFFSET(Import.PLQ,$A258-1,BE$15-1,1,1))))</f>
        <v>0</v>
      </c>
      <c r="BF258" s="144">
        <f ca="1">IF(BF$13="",0,CHOOSE(Detalhamento.OpçãoServiços,OFFSET(Import.PLQ,$A258-1,BF$15-1,1,1),IF($E258&lt;&gt;1,IF(ISNUMBER(INDEX(Import.PLE,Detalhamento!$E258,Detalhamento!BF$15)),IF(INDEX(Import.PLE,Detalhamento!$E258,Detalhamento!BF$15)&lt;=mediçao,OFFSET(Import.PLQ,$A258-1,BF$15-1,1,1),0),0),PLE!$AA$28*OFFSET(Import.PLQ,$A258-1,BF$15-1,1,1)),IF($E258&lt;&gt;1,IF(ISNUMBER(INDEX(Import.PLE,Detalhamento!$E258,Detalhamento!BF$15)),IF(INDEX(Import.PLE,Detalhamento!$E258,Detalhamento!BF$15)&lt;=mediçao,0,OFFSET(Import.PLQ,$A258-1,BF$15-1,1,1)),OFFSET(Import.PLQ,$A258-1,BF$15-1,1,1)),(1-PLE!$AA$28)*OFFSET(Import.PLQ,$A258-1,BF$15-1,1,1))))</f>
        <v>0</v>
      </c>
      <c r="BG258" s="144">
        <f ca="1">IF(BG$13="",0,CHOOSE(Detalhamento.OpçãoServiços,OFFSET(Import.PLQ,$A258-1,BG$15-1,1,1),IF($E258&lt;&gt;1,IF(ISNUMBER(INDEX(Import.PLE,Detalhamento!$E258,Detalhamento!BG$15)),IF(INDEX(Import.PLE,Detalhamento!$E258,Detalhamento!BG$15)&lt;=mediçao,OFFSET(Import.PLQ,$A258-1,BG$15-1,1,1),0),0),PLE!$AA$28*OFFSET(Import.PLQ,$A258-1,BG$15-1,1,1)),IF($E258&lt;&gt;1,IF(ISNUMBER(INDEX(Import.PLE,Detalhamento!$E258,Detalhamento!BG$15)),IF(INDEX(Import.PLE,Detalhamento!$E258,Detalhamento!BG$15)&lt;=mediçao,0,OFFSET(Import.PLQ,$A258-1,BG$15-1,1,1)),OFFSET(Import.PLQ,$A258-1,BG$15-1,1,1)),(1-PLE!$AA$28)*OFFSET(Import.PLQ,$A258-1,BG$15-1,1,1))))</f>
        <v>0</v>
      </c>
      <c r="BH258" s="144">
        <f ca="1">IF(BH$13="",0,CHOOSE(Detalhamento.OpçãoServiços,OFFSET(Import.PLQ,$A258-1,BH$15-1,1,1),IF($E258&lt;&gt;1,IF(ISNUMBER(INDEX(Import.PLE,Detalhamento!$E258,Detalhamento!BH$15)),IF(INDEX(Import.PLE,Detalhamento!$E258,Detalhamento!BH$15)&lt;=mediçao,OFFSET(Import.PLQ,$A258-1,BH$15-1,1,1),0),0),PLE!$AA$28*OFFSET(Import.PLQ,$A258-1,BH$15-1,1,1)),IF($E258&lt;&gt;1,IF(ISNUMBER(INDEX(Import.PLE,Detalhamento!$E258,Detalhamento!BH$15)),IF(INDEX(Import.PLE,Detalhamento!$E258,Detalhamento!BH$15)&lt;=mediçao,0,OFFSET(Import.PLQ,$A258-1,BH$15-1,1,1)),OFFSET(Import.PLQ,$A258-1,BH$15-1,1,1)),(1-PLE!$AA$28)*OFFSET(Import.PLQ,$A258-1,BH$15-1,1,1))))</f>
        <v>0</v>
      </c>
      <c r="BI258" s="144">
        <f ca="1">IF(BI$13="",0,CHOOSE(Detalhamento.OpçãoServiços,OFFSET(Import.PLQ,$A258-1,BI$15-1,1,1),IF($E258&lt;&gt;1,IF(ISNUMBER(INDEX(Import.PLE,Detalhamento!$E258,Detalhamento!BI$15)),IF(INDEX(Import.PLE,Detalhamento!$E258,Detalhamento!BI$15)&lt;=mediçao,OFFSET(Import.PLQ,$A258-1,BI$15-1,1,1),0),0),PLE!$AA$28*OFFSET(Import.PLQ,$A258-1,BI$15-1,1,1)),IF($E258&lt;&gt;1,IF(ISNUMBER(INDEX(Import.PLE,Detalhamento!$E258,Detalhamento!BI$15)),IF(INDEX(Import.PLE,Detalhamento!$E258,Detalhamento!BI$15)&lt;=mediçao,0,OFFSET(Import.PLQ,$A258-1,BI$15-1,1,1)),OFFSET(Import.PLQ,$A258-1,BI$15-1,1,1)),(1-PLE!$AA$28)*OFFSET(Import.PLQ,$A258-1,BI$15-1,1,1))))</f>
        <v>0</v>
      </c>
    </row>
    <row r="259" spans="1:61" ht="10.5" hidden="1" x14ac:dyDescent="0.25">
      <c r="A259" s="155">
        <v>243</v>
      </c>
      <c r="B259" s="21" t="str">
        <f t="shared" ca="1" si="33"/>
        <v>Nível</v>
      </c>
      <c r="E259" s="153" t="str">
        <f t="shared" ca="1" si="34"/>
        <v/>
      </c>
      <c r="F259" s="154">
        <f t="shared" ca="1" si="35"/>
        <v>0</v>
      </c>
      <c r="G259" s="154" t="str">
        <f t="shared" ca="1" si="39"/>
        <v>3.0</v>
      </c>
      <c r="H259" s="182" t="str">
        <f t="shared" ca="1" si="39"/>
        <v>ARQUIBANCADA</v>
      </c>
      <c r="I259" s="37" t="str">
        <f t="shared" ca="1" si="36"/>
        <v/>
      </c>
      <c r="J259" s="144" t="str">
        <f t="shared" ca="1" si="37"/>
        <v/>
      </c>
      <c r="K259" s="67"/>
      <c r="L259" s="144">
        <f ca="1">IF(L$13="",0,CHOOSE(Detalhamento.OpçãoServiços,OFFSET(Import.PLQ,$A259-1,L$15-1,1,1),IF($E259&lt;&gt;1,IF(ISNUMBER(INDEX(Import.PLE,Detalhamento!$E259,Detalhamento!L$15)),IF(INDEX(Import.PLE,Detalhamento!$E259,Detalhamento!L$15)&lt;=mediçao,OFFSET(Import.PLQ,$A259-1,L$15-1,1,1),0),0),PLE!$AA$28*OFFSET(Import.PLQ,$A259-1,L$15-1,1,1)),IF($E259&lt;&gt;1,IF(ISNUMBER(INDEX(Import.PLE,Detalhamento!$E259,Detalhamento!L$15)),IF(INDEX(Import.PLE,Detalhamento!$E259,Detalhamento!L$15)&lt;=mediçao,0,OFFSET(Import.PLQ,$A259-1,L$15-1,1,1)),OFFSET(Import.PLQ,$A259-1,L$15-1,1,1)),(1-PLE!$AA$28)*OFFSET(Import.PLQ,$A259-1,L$15-1,1,1))))</f>
        <v>0</v>
      </c>
      <c r="M259" s="144">
        <f ca="1">IF(M$13="",0,CHOOSE(Detalhamento.OpçãoServiços,OFFSET(Import.PLQ,$A259-1,M$15-1,1,1),IF($E259&lt;&gt;1,IF(ISNUMBER(INDEX(Import.PLE,Detalhamento!$E259,Detalhamento!M$15)),IF(INDEX(Import.PLE,Detalhamento!$E259,Detalhamento!M$15)&lt;=mediçao,OFFSET(Import.PLQ,$A259-1,M$15-1,1,1),0),0),PLE!$AA$28*OFFSET(Import.PLQ,$A259-1,M$15-1,1,1)),IF($E259&lt;&gt;1,IF(ISNUMBER(INDEX(Import.PLE,Detalhamento!$E259,Detalhamento!M$15)),IF(INDEX(Import.PLE,Detalhamento!$E259,Detalhamento!M$15)&lt;=mediçao,0,OFFSET(Import.PLQ,$A259-1,M$15-1,1,1)),OFFSET(Import.PLQ,$A259-1,M$15-1,1,1)),(1-PLE!$AA$28)*OFFSET(Import.PLQ,$A259-1,M$15-1,1,1))))</f>
        <v>0</v>
      </c>
      <c r="N259" s="144">
        <f ca="1">IF(N$13="",0,CHOOSE(Detalhamento.OpçãoServiços,OFFSET(Import.PLQ,$A259-1,N$15-1,1,1),IF($E259&lt;&gt;1,IF(ISNUMBER(INDEX(Import.PLE,Detalhamento!$E259,Detalhamento!N$15)),IF(INDEX(Import.PLE,Detalhamento!$E259,Detalhamento!N$15)&lt;=mediçao,OFFSET(Import.PLQ,$A259-1,N$15-1,1,1),0),0),PLE!$AA$28*OFFSET(Import.PLQ,$A259-1,N$15-1,1,1)),IF($E259&lt;&gt;1,IF(ISNUMBER(INDEX(Import.PLE,Detalhamento!$E259,Detalhamento!N$15)),IF(INDEX(Import.PLE,Detalhamento!$E259,Detalhamento!N$15)&lt;=mediçao,0,OFFSET(Import.PLQ,$A259-1,N$15-1,1,1)),OFFSET(Import.PLQ,$A259-1,N$15-1,1,1)),(1-PLE!$AA$28)*OFFSET(Import.PLQ,$A259-1,N$15-1,1,1))))</f>
        <v>0</v>
      </c>
      <c r="O259" s="144">
        <f ca="1">IF(O$13="",0,CHOOSE(Detalhamento.OpçãoServiços,OFFSET(Import.PLQ,$A259-1,O$15-1,1,1),IF($E259&lt;&gt;1,IF(ISNUMBER(INDEX(Import.PLE,Detalhamento!$E259,Detalhamento!O$15)),IF(INDEX(Import.PLE,Detalhamento!$E259,Detalhamento!O$15)&lt;=mediçao,OFFSET(Import.PLQ,$A259-1,O$15-1,1,1),0),0),PLE!$AA$28*OFFSET(Import.PLQ,$A259-1,O$15-1,1,1)),IF($E259&lt;&gt;1,IF(ISNUMBER(INDEX(Import.PLE,Detalhamento!$E259,Detalhamento!O$15)),IF(INDEX(Import.PLE,Detalhamento!$E259,Detalhamento!O$15)&lt;=mediçao,0,OFFSET(Import.PLQ,$A259-1,O$15-1,1,1)),OFFSET(Import.PLQ,$A259-1,O$15-1,1,1)),(1-PLE!$AA$28)*OFFSET(Import.PLQ,$A259-1,O$15-1,1,1))))</f>
        <v>0</v>
      </c>
      <c r="P259" s="144">
        <f ca="1">IF(P$13="",0,CHOOSE(Detalhamento.OpçãoServiços,OFFSET(Import.PLQ,$A259-1,P$15-1,1,1),IF($E259&lt;&gt;1,IF(ISNUMBER(INDEX(Import.PLE,Detalhamento!$E259,Detalhamento!P$15)),IF(INDEX(Import.PLE,Detalhamento!$E259,Detalhamento!P$15)&lt;=mediçao,OFFSET(Import.PLQ,$A259-1,P$15-1,1,1),0),0),PLE!$AA$28*OFFSET(Import.PLQ,$A259-1,P$15-1,1,1)),IF($E259&lt;&gt;1,IF(ISNUMBER(INDEX(Import.PLE,Detalhamento!$E259,Detalhamento!P$15)),IF(INDEX(Import.PLE,Detalhamento!$E259,Detalhamento!P$15)&lt;=mediçao,0,OFFSET(Import.PLQ,$A259-1,P$15-1,1,1)),OFFSET(Import.PLQ,$A259-1,P$15-1,1,1)),(1-PLE!$AA$28)*OFFSET(Import.PLQ,$A259-1,P$15-1,1,1))))</f>
        <v>0</v>
      </c>
      <c r="Q259" s="144">
        <f ca="1">IF(Q$13="",0,CHOOSE(Detalhamento.OpçãoServiços,OFFSET(Import.PLQ,$A259-1,Q$15-1,1,1),IF($E259&lt;&gt;1,IF(ISNUMBER(INDEX(Import.PLE,Detalhamento!$E259,Detalhamento!Q$15)),IF(INDEX(Import.PLE,Detalhamento!$E259,Detalhamento!Q$15)&lt;=mediçao,OFFSET(Import.PLQ,$A259-1,Q$15-1,1,1),0),0),PLE!$AA$28*OFFSET(Import.PLQ,$A259-1,Q$15-1,1,1)),IF($E259&lt;&gt;1,IF(ISNUMBER(INDEX(Import.PLE,Detalhamento!$E259,Detalhamento!Q$15)),IF(INDEX(Import.PLE,Detalhamento!$E259,Detalhamento!Q$15)&lt;=mediçao,0,OFFSET(Import.PLQ,$A259-1,Q$15-1,1,1)),OFFSET(Import.PLQ,$A259-1,Q$15-1,1,1)),(1-PLE!$AA$28)*OFFSET(Import.PLQ,$A259-1,Q$15-1,1,1))))</f>
        <v>0</v>
      </c>
      <c r="R259" s="144">
        <f ca="1">IF(R$13="",0,CHOOSE(Detalhamento.OpçãoServiços,OFFSET(Import.PLQ,$A259-1,R$15-1,1,1),IF($E259&lt;&gt;1,IF(ISNUMBER(INDEX(Import.PLE,Detalhamento!$E259,Detalhamento!R$15)),IF(INDEX(Import.PLE,Detalhamento!$E259,Detalhamento!R$15)&lt;=mediçao,OFFSET(Import.PLQ,$A259-1,R$15-1,1,1),0),0),PLE!$AA$28*OFFSET(Import.PLQ,$A259-1,R$15-1,1,1)),IF($E259&lt;&gt;1,IF(ISNUMBER(INDEX(Import.PLE,Detalhamento!$E259,Detalhamento!R$15)),IF(INDEX(Import.PLE,Detalhamento!$E259,Detalhamento!R$15)&lt;=mediçao,0,OFFSET(Import.PLQ,$A259-1,R$15-1,1,1)),OFFSET(Import.PLQ,$A259-1,R$15-1,1,1)),(1-PLE!$AA$28)*OFFSET(Import.PLQ,$A259-1,R$15-1,1,1))))</f>
        <v>0</v>
      </c>
      <c r="S259" s="144">
        <f ca="1">IF(S$13="",0,CHOOSE(Detalhamento.OpçãoServiços,OFFSET(Import.PLQ,$A259-1,S$15-1,1,1),IF($E259&lt;&gt;1,IF(ISNUMBER(INDEX(Import.PLE,Detalhamento!$E259,Detalhamento!S$15)),IF(INDEX(Import.PLE,Detalhamento!$E259,Detalhamento!S$15)&lt;=mediçao,OFFSET(Import.PLQ,$A259-1,S$15-1,1,1),0),0),PLE!$AA$28*OFFSET(Import.PLQ,$A259-1,S$15-1,1,1)),IF($E259&lt;&gt;1,IF(ISNUMBER(INDEX(Import.PLE,Detalhamento!$E259,Detalhamento!S$15)),IF(INDEX(Import.PLE,Detalhamento!$E259,Detalhamento!S$15)&lt;=mediçao,0,OFFSET(Import.PLQ,$A259-1,S$15-1,1,1)),OFFSET(Import.PLQ,$A259-1,S$15-1,1,1)),(1-PLE!$AA$28)*OFFSET(Import.PLQ,$A259-1,S$15-1,1,1))))</f>
        <v>0</v>
      </c>
      <c r="T259" s="144">
        <f ca="1">IF(T$13="",0,CHOOSE(Detalhamento.OpçãoServiços,OFFSET(Import.PLQ,$A259-1,T$15-1,1,1),IF($E259&lt;&gt;1,IF(ISNUMBER(INDEX(Import.PLE,Detalhamento!$E259,Detalhamento!T$15)),IF(INDEX(Import.PLE,Detalhamento!$E259,Detalhamento!T$15)&lt;=mediçao,OFFSET(Import.PLQ,$A259-1,T$15-1,1,1),0),0),PLE!$AA$28*OFFSET(Import.PLQ,$A259-1,T$15-1,1,1)),IF($E259&lt;&gt;1,IF(ISNUMBER(INDEX(Import.PLE,Detalhamento!$E259,Detalhamento!T$15)),IF(INDEX(Import.PLE,Detalhamento!$E259,Detalhamento!T$15)&lt;=mediçao,0,OFFSET(Import.PLQ,$A259-1,T$15-1,1,1)),OFFSET(Import.PLQ,$A259-1,T$15-1,1,1)),(1-PLE!$AA$28)*OFFSET(Import.PLQ,$A259-1,T$15-1,1,1))))</f>
        <v>0</v>
      </c>
      <c r="U259" s="144">
        <f ca="1">IF(U$13="",0,CHOOSE(Detalhamento.OpçãoServiços,OFFSET(Import.PLQ,$A259-1,U$15-1,1,1),IF($E259&lt;&gt;1,IF(ISNUMBER(INDEX(Import.PLE,Detalhamento!$E259,Detalhamento!U$15)),IF(INDEX(Import.PLE,Detalhamento!$E259,Detalhamento!U$15)&lt;=mediçao,OFFSET(Import.PLQ,$A259-1,U$15-1,1,1),0),0),PLE!$AA$28*OFFSET(Import.PLQ,$A259-1,U$15-1,1,1)),IF($E259&lt;&gt;1,IF(ISNUMBER(INDEX(Import.PLE,Detalhamento!$E259,Detalhamento!U$15)),IF(INDEX(Import.PLE,Detalhamento!$E259,Detalhamento!U$15)&lt;=mediçao,0,OFFSET(Import.PLQ,$A259-1,U$15-1,1,1)),OFFSET(Import.PLQ,$A259-1,U$15-1,1,1)),(1-PLE!$AA$28)*OFFSET(Import.PLQ,$A259-1,U$15-1,1,1))))</f>
        <v>0</v>
      </c>
      <c r="V259" s="144">
        <f ca="1">IF(V$13="",0,CHOOSE(Detalhamento.OpçãoServiços,OFFSET(Import.PLQ,$A259-1,V$15-1,1,1),IF($E259&lt;&gt;1,IF(ISNUMBER(INDEX(Import.PLE,Detalhamento!$E259,Detalhamento!V$15)),IF(INDEX(Import.PLE,Detalhamento!$E259,Detalhamento!V$15)&lt;=mediçao,OFFSET(Import.PLQ,$A259-1,V$15-1,1,1),0),0),PLE!$AA$28*OFFSET(Import.PLQ,$A259-1,V$15-1,1,1)),IF($E259&lt;&gt;1,IF(ISNUMBER(INDEX(Import.PLE,Detalhamento!$E259,Detalhamento!V$15)),IF(INDEX(Import.PLE,Detalhamento!$E259,Detalhamento!V$15)&lt;=mediçao,0,OFFSET(Import.PLQ,$A259-1,V$15-1,1,1)),OFFSET(Import.PLQ,$A259-1,V$15-1,1,1)),(1-PLE!$AA$28)*OFFSET(Import.PLQ,$A259-1,V$15-1,1,1))))</f>
        <v>0</v>
      </c>
      <c r="W259" s="144">
        <f ca="1">IF(W$13="",0,CHOOSE(Detalhamento.OpçãoServiços,OFFSET(Import.PLQ,$A259-1,W$15-1,1,1),IF($E259&lt;&gt;1,IF(ISNUMBER(INDEX(Import.PLE,Detalhamento!$E259,Detalhamento!W$15)),IF(INDEX(Import.PLE,Detalhamento!$E259,Detalhamento!W$15)&lt;=mediçao,OFFSET(Import.PLQ,$A259-1,W$15-1,1,1),0),0),PLE!$AA$28*OFFSET(Import.PLQ,$A259-1,W$15-1,1,1)),IF($E259&lt;&gt;1,IF(ISNUMBER(INDEX(Import.PLE,Detalhamento!$E259,Detalhamento!W$15)),IF(INDEX(Import.PLE,Detalhamento!$E259,Detalhamento!W$15)&lt;=mediçao,0,OFFSET(Import.PLQ,$A259-1,W$15-1,1,1)),OFFSET(Import.PLQ,$A259-1,W$15-1,1,1)),(1-PLE!$AA$28)*OFFSET(Import.PLQ,$A259-1,W$15-1,1,1))))</f>
        <v>0</v>
      </c>
      <c r="X259" s="144">
        <f ca="1">IF(X$13="",0,CHOOSE(Detalhamento.OpçãoServiços,OFFSET(Import.PLQ,$A259-1,X$15-1,1,1),IF($E259&lt;&gt;1,IF(ISNUMBER(INDEX(Import.PLE,Detalhamento!$E259,Detalhamento!X$15)),IF(INDEX(Import.PLE,Detalhamento!$E259,Detalhamento!X$15)&lt;=mediçao,OFFSET(Import.PLQ,$A259-1,X$15-1,1,1),0),0),PLE!$AA$28*OFFSET(Import.PLQ,$A259-1,X$15-1,1,1)),IF($E259&lt;&gt;1,IF(ISNUMBER(INDEX(Import.PLE,Detalhamento!$E259,Detalhamento!X$15)),IF(INDEX(Import.PLE,Detalhamento!$E259,Detalhamento!X$15)&lt;=mediçao,0,OFFSET(Import.PLQ,$A259-1,X$15-1,1,1)),OFFSET(Import.PLQ,$A259-1,X$15-1,1,1)),(1-PLE!$AA$28)*OFFSET(Import.PLQ,$A259-1,X$15-1,1,1))))</f>
        <v>0</v>
      </c>
      <c r="Y259" s="144">
        <f ca="1">IF(Y$13="",0,CHOOSE(Detalhamento.OpçãoServiços,OFFSET(Import.PLQ,$A259-1,Y$15-1,1,1),IF($E259&lt;&gt;1,IF(ISNUMBER(INDEX(Import.PLE,Detalhamento!$E259,Detalhamento!Y$15)),IF(INDEX(Import.PLE,Detalhamento!$E259,Detalhamento!Y$15)&lt;=mediçao,OFFSET(Import.PLQ,$A259-1,Y$15-1,1,1),0),0),PLE!$AA$28*OFFSET(Import.PLQ,$A259-1,Y$15-1,1,1)),IF($E259&lt;&gt;1,IF(ISNUMBER(INDEX(Import.PLE,Detalhamento!$E259,Detalhamento!Y$15)),IF(INDEX(Import.PLE,Detalhamento!$E259,Detalhamento!Y$15)&lt;=mediçao,0,OFFSET(Import.PLQ,$A259-1,Y$15-1,1,1)),OFFSET(Import.PLQ,$A259-1,Y$15-1,1,1)),(1-PLE!$AA$28)*OFFSET(Import.PLQ,$A259-1,Y$15-1,1,1))))</f>
        <v>0</v>
      </c>
      <c r="Z259" s="144">
        <f ca="1">IF(Z$13="",0,CHOOSE(Detalhamento.OpçãoServiços,OFFSET(Import.PLQ,$A259-1,Z$15-1,1,1),IF($E259&lt;&gt;1,IF(ISNUMBER(INDEX(Import.PLE,Detalhamento!$E259,Detalhamento!Z$15)),IF(INDEX(Import.PLE,Detalhamento!$E259,Detalhamento!Z$15)&lt;=mediçao,OFFSET(Import.PLQ,$A259-1,Z$15-1,1,1),0),0),PLE!$AA$28*OFFSET(Import.PLQ,$A259-1,Z$15-1,1,1)),IF($E259&lt;&gt;1,IF(ISNUMBER(INDEX(Import.PLE,Detalhamento!$E259,Detalhamento!Z$15)),IF(INDEX(Import.PLE,Detalhamento!$E259,Detalhamento!Z$15)&lt;=mediçao,0,OFFSET(Import.PLQ,$A259-1,Z$15-1,1,1)),OFFSET(Import.PLQ,$A259-1,Z$15-1,1,1)),(1-PLE!$AA$28)*OFFSET(Import.PLQ,$A259-1,Z$15-1,1,1))))</f>
        <v>0</v>
      </c>
      <c r="AA259" s="144">
        <f ca="1">IF(AA$13="",0,CHOOSE(Detalhamento.OpçãoServiços,OFFSET(Import.PLQ,$A259-1,AA$15-1,1,1),IF($E259&lt;&gt;1,IF(ISNUMBER(INDEX(Import.PLE,Detalhamento!$E259,Detalhamento!AA$15)),IF(INDEX(Import.PLE,Detalhamento!$E259,Detalhamento!AA$15)&lt;=mediçao,OFFSET(Import.PLQ,$A259-1,AA$15-1,1,1),0),0),PLE!$AA$28*OFFSET(Import.PLQ,$A259-1,AA$15-1,1,1)),IF($E259&lt;&gt;1,IF(ISNUMBER(INDEX(Import.PLE,Detalhamento!$E259,Detalhamento!AA$15)),IF(INDEX(Import.PLE,Detalhamento!$E259,Detalhamento!AA$15)&lt;=mediçao,0,OFFSET(Import.PLQ,$A259-1,AA$15-1,1,1)),OFFSET(Import.PLQ,$A259-1,AA$15-1,1,1)),(1-PLE!$AA$28)*OFFSET(Import.PLQ,$A259-1,AA$15-1,1,1))))</f>
        <v>0</v>
      </c>
      <c r="AB259" s="144">
        <f ca="1">IF(AB$13="",0,CHOOSE(Detalhamento.OpçãoServiços,OFFSET(Import.PLQ,$A259-1,AB$15-1,1,1),IF($E259&lt;&gt;1,IF(ISNUMBER(INDEX(Import.PLE,Detalhamento!$E259,Detalhamento!AB$15)),IF(INDEX(Import.PLE,Detalhamento!$E259,Detalhamento!AB$15)&lt;=mediçao,OFFSET(Import.PLQ,$A259-1,AB$15-1,1,1),0),0),PLE!$AA$28*OFFSET(Import.PLQ,$A259-1,AB$15-1,1,1)),IF($E259&lt;&gt;1,IF(ISNUMBER(INDEX(Import.PLE,Detalhamento!$E259,Detalhamento!AB$15)),IF(INDEX(Import.PLE,Detalhamento!$E259,Detalhamento!AB$15)&lt;=mediçao,0,OFFSET(Import.PLQ,$A259-1,AB$15-1,1,1)),OFFSET(Import.PLQ,$A259-1,AB$15-1,1,1)),(1-PLE!$AA$28)*OFFSET(Import.PLQ,$A259-1,AB$15-1,1,1))))</f>
        <v>0</v>
      </c>
      <c r="AC259" s="144">
        <f ca="1">IF(AC$13="",0,CHOOSE(Detalhamento.OpçãoServiços,OFFSET(Import.PLQ,$A259-1,AC$15-1,1,1),IF($E259&lt;&gt;1,IF(ISNUMBER(INDEX(Import.PLE,Detalhamento!$E259,Detalhamento!AC$15)),IF(INDEX(Import.PLE,Detalhamento!$E259,Detalhamento!AC$15)&lt;=mediçao,OFFSET(Import.PLQ,$A259-1,AC$15-1,1,1),0),0),PLE!$AA$28*OFFSET(Import.PLQ,$A259-1,AC$15-1,1,1)),IF($E259&lt;&gt;1,IF(ISNUMBER(INDEX(Import.PLE,Detalhamento!$E259,Detalhamento!AC$15)),IF(INDEX(Import.PLE,Detalhamento!$E259,Detalhamento!AC$15)&lt;=mediçao,0,OFFSET(Import.PLQ,$A259-1,AC$15-1,1,1)),OFFSET(Import.PLQ,$A259-1,AC$15-1,1,1)),(1-PLE!$AA$28)*OFFSET(Import.PLQ,$A259-1,AC$15-1,1,1))))</f>
        <v>0</v>
      </c>
      <c r="AD259" s="144">
        <f ca="1">IF(AD$13="",0,CHOOSE(Detalhamento.OpçãoServiços,OFFSET(Import.PLQ,$A259-1,AD$15-1,1,1),IF($E259&lt;&gt;1,IF(ISNUMBER(INDEX(Import.PLE,Detalhamento!$E259,Detalhamento!AD$15)),IF(INDEX(Import.PLE,Detalhamento!$E259,Detalhamento!AD$15)&lt;=mediçao,OFFSET(Import.PLQ,$A259-1,AD$15-1,1,1),0),0),PLE!$AA$28*OFFSET(Import.PLQ,$A259-1,AD$15-1,1,1)),IF($E259&lt;&gt;1,IF(ISNUMBER(INDEX(Import.PLE,Detalhamento!$E259,Detalhamento!AD$15)),IF(INDEX(Import.PLE,Detalhamento!$E259,Detalhamento!AD$15)&lt;=mediçao,0,OFFSET(Import.PLQ,$A259-1,AD$15-1,1,1)),OFFSET(Import.PLQ,$A259-1,AD$15-1,1,1)),(1-PLE!$AA$28)*OFFSET(Import.PLQ,$A259-1,AD$15-1,1,1))))</f>
        <v>0</v>
      </c>
      <c r="AE259" s="144">
        <f ca="1">IF(AE$13="",0,CHOOSE(Detalhamento.OpçãoServiços,OFFSET(Import.PLQ,$A259-1,AE$15-1,1,1),IF($E259&lt;&gt;1,IF(ISNUMBER(INDEX(Import.PLE,Detalhamento!$E259,Detalhamento!AE$15)),IF(INDEX(Import.PLE,Detalhamento!$E259,Detalhamento!AE$15)&lt;=mediçao,OFFSET(Import.PLQ,$A259-1,AE$15-1,1,1),0),0),PLE!$AA$28*OFFSET(Import.PLQ,$A259-1,AE$15-1,1,1)),IF($E259&lt;&gt;1,IF(ISNUMBER(INDEX(Import.PLE,Detalhamento!$E259,Detalhamento!AE$15)),IF(INDEX(Import.PLE,Detalhamento!$E259,Detalhamento!AE$15)&lt;=mediçao,0,OFFSET(Import.PLQ,$A259-1,AE$15-1,1,1)),OFFSET(Import.PLQ,$A259-1,AE$15-1,1,1)),(1-PLE!$AA$28)*OFFSET(Import.PLQ,$A259-1,AE$15-1,1,1))))</f>
        <v>0</v>
      </c>
      <c r="AF259" s="144">
        <f ca="1">IF(AF$13="",0,CHOOSE(Detalhamento.OpçãoServiços,OFFSET(Import.PLQ,$A259-1,AF$15-1,1,1),IF($E259&lt;&gt;1,IF(ISNUMBER(INDEX(Import.PLE,Detalhamento!$E259,Detalhamento!AF$15)),IF(INDEX(Import.PLE,Detalhamento!$E259,Detalhamento!AF$15)&lt;=mediçao,OFFSET(Import.PLQ,$A259-1,AF$15-1,1,1),0),0),PLE!$AA$28*OFFSET(Import.PLQ,$A259-1,AF$15-1,1,1)),IF($E259&lt;&gt;1,IF(ISNUMBER(INDEX(Import.PLE,Detalhamento!$E259,Detalhamento!AF$15)),IF(INDEX(Import.PLE,Detalhamento!$E259,Detalhamento!AF$15)&lt;=mediçao,0,OFFSET(Import.PLQ,$A259-1,AF$15-1,1,1)),OFFSET(Import.PLQ,$A259-1,AF$15-1,1,1)),(1-PLE!$AA$28)*OFFSET(Import.PLQ,$A259-1,AF$15-1,1,1))))</f>
        <v>0</v>
      </c>
      <c r="AG259" s="144">
        <f ca="1">IF(AG$13="",0,CHOOSE(Detalhamento.OpçãoServiços,OFFSET(Import.PLQ,$A259-1,AG$15-1,1,1),IF($E259&lt;&gt;1,IF(ISNUMBER(INDEX(Import.PLE,Detalhamento!$E259,Detalhamento!AG$15)),IF(INDEX(Import.PLE,Detalhamento!$E259,Detalhamento!AG$15)&lt;=mediçao,OFFSET(Import.PLQ,$A259-1,AG$15-1,1,1),0),0),PLE!$AA$28*OFFSET(Import.PLQ,$A259-1,AG$15-1,1,1)),IF($E259&lt;&gt;1,IF(ISNUMBER(INDEX(Import.PLE,Detalhamento!$E259,Detalhamento!AG$15)),IF(INDEX(Import.PLE,Detalhamento!$E259,Detalhamento!AG$15)&lt;=mediçao,0,OFFSET(Import.PLQ,$A259-1,AG$15-1,1,1)),OFFSET(Import.PLQ,$A259-1,AG$15-1,1,1)),(1-PLE!$AA$28)*OFFSET(Import.PLQ,$A259-1,AG$15-1,1,1))))</f>
        <v>0</v>
      </c>
      <c r="AH259" s="144">
        <f ca="1">IF(AH$13="",0,CHOOSE(Detalhamento.OpçãoServiços,OFFSET(Import.PLQ,$A259-1,AH$15-1,1,1),IF($E259&lt;&gt;1,IF(ISNUMBER(INDEX(Import.PLE,Detalhamento!$E259,Detalhamento!AH$15)),IF(INDEX(Import.PLE,Detalhamento!$E259,Detalhamento!AH$15)&lt;=mediçao,OFFSET(Import.PLQ,$A259-1,AH$15-1,1,1),0),0),PLE!$AA$28*OFFSET(Import.PLQ,$A259-1,AH$15-1,1,1)),IF($E259&lt;&gt;1,IF(ISNUMBER(INDEX(Import.PLE,Detalhamento!$E259,Detalhamento!AH$15)),IF(INDEX(Import.PLE,Detalhamento!$E259,Detalhamento!AH$15)&lt;=mediçao,0,OFFSET(Import.PLQ,$A259-1,AH$15-1,1,1)),OFFSET(Import.PLQ,$A259-1,AH$15-1,1,1)),(1-PLE!$AA$28)*OFFSET(Import.PLQ,$A259-1,AH$15-1,1,1))))</f>
        <v>0</v>
      </c>
      <c r="AI259" s="144">
        <f ca="1">IF(AI$13="",0,CHOOSE(Detalhamento.OpçãoServiços,OFFSET(Import.PLQ,$A259-1,AI$15-1,1,1),IF($E259&lt;&gt;1,IF(ISNUMBER(INDEX(Import.PLE,Detalhamento!$E259,Detalhamento!AI$15)),IF(INDEX(Import.PLE,Detalhamento!$E259,Detalhamento!AI$15)&lt;=mediçao,OFFSET(Import.PLQ,$A259-1,AI$15-1,1,1),0),0),PLE!$AA$28*OFFSET(Import.PLQ,$A259-1,AI$15-1,1,1)),IF($E259&lt;&gt;1,IF(ISNUMBER(INDEX(Import.PLE,Detalhamento!$E259,Detalhamento!AI$15)),IF(INDEX(Import.PLE,Detalhamento!$E259,Detalhamento!AI$15)&lt;=mediçao,0,OFFSET(Import.PLQ,$A259-1,AI$15-1,1,1)),OFFSET(Import.PLQ,$A259-1,AI$15-1,1,1)),(1-PLE!$AA$28)*OFFSET(Import.PLQ,$A259-1,AI$15-1,1,1))))</f>
        <v>0</v>
      </c>
      <c r="AJ259" s="144">
        <f ca="1">IF(AJ$13="",0,CHOOSE(Detalhamento.OpçãoServiços,OFFSET(Import.PLQ,$A259-1,AJ$15-1,1,1),IF($E259&lt;&gt;1,IF(ISNUMBER(INDEX(Import.PLE,Detalhamento!$E259,Detalhamento!AJ$15)),IF(INDEX(Import.PLE,Detalhamento!$E259,Detalhamento!AJ$15)&lt;=mediçao,OFFSET(Import.PLQ,$A259-1,AJ$15-1,1,1),0),0),PLE!$AA$28*OFFSET(Import.PLQ,$A259-1,AJ$15-1,1,1)),IF($E259&lt;&gt;1,IF(ISNUMBER(INDEX(Import.PLE,Detalhamento!$E259,Detalhamento!AJ$15)),IF(INDEX(Import.PLE,Detalhamento!$E259,Detalhamento!AJ$15)&lt;=mediçao,0,OFFSET(Import.PLQ,$A259-1,AJ$15-1,1,1)),OFFSET(Import.PLQ,$A259-1,AJ$15-1,1,1)),(1-PLE!$AA$28)*OFFSET(Import.PLQ,$A259-1,AJ$15-1,1,1))))</f>
        <v>0</v>
      </c>
      <c r="AK259" s="144">
        <f ca="1">IF(AK$13="",0,CHOOSE(Detalhamento.OpçãoServiços,OFFSET(Import.PLQ,$A259-1,AK$15-1,1,1),IF($E259&lt;&gt;1,IF(ISNUMBER(INDEX(Import.PLE,Detalhamento!$E259,Detalhamento!AK$15)),IF(INDEX(Import.PLE,Detalhamento!$E259,Detalhamento!AK$15)&lt;=mediçao,OFFSET(Import.PLQ,$A259-1,AK$15-1,1,1),0),0),PLE!$AA$28*OFFSET(Import.PLQ,$A259-1,AK$15-1,1,1)),IF($E259&lt;&gt;1,IF(ISNUMBER(INDEX(Import.PLE,Detalhamento!$E259,Detalhamento!AK$15)),IF(INDEX(Import.PLE,Detalhamento!$E259,Detalhamento!AK$15)&lt;=mediçao,0,OFFSET(Import.PLQ,$A259-1,AK$15-1,1,1)),OFFSET(Import.PLQ,$A259-1,AK$15-1,1,1)),(1-PLE!$AA$28)*OFFSET(Import.PLQ,$A259-1,AK$15-1,1,1))))</f>
        <v>0</v>
      </c>
      <c r="AL259" s="144">
        <f ca="1">IF(AL$13="",0,CHOOSE(Detalhamento.OpçãoServiços,OFFSET(Import.PLQ,$A259-1,AL$15-1,1,1),IF($E259&lt;&gt;1,IF(ISNUMBER(INDEX(Import.PLE,Detalhamento!$E259,Detalhamento!AL$15)),IF(INDEX(Import.PLE,Detalhamento!$E259,Detalhamento!AL$15)&lt;=mediçao,OFFSET(Import.PLQ,$A259-1,AL$15-1,1,1),0),0),PLE!$AA$28*OFFSET(Import.PLQ,$A259-1,AL$15-1,1,1)),IF($E259&lt;&gt;1,IF(ISNUMBER(INDEX(Import.PLE,Detalhamento!$E259,Detalhamento!AL$15)),IF(INDEX(Import.PLE,Detalhamento!$E259,Detalhamento!AL$15)&lt;=mediçao,0,OFFSET(Import.PLQ,$A259-1,AL$15-1,1,1)),OFFSET(Import.PLQ,$A259-1,AL$15-1,1,1)),(1-PLE!$AA$28)*OFFSET(Import.PLQ,$A259-1,AL$15-1,1,1))))</f>
        <v>0</v>
      </c>
      <c r="AM259" s="144">
        <f ca="1">IF(AM$13="",0,CHOOSE(Detalhamento.OpçãoServiços,OFFSET(Import.PLQ,$A259-1,AM$15-1,1,1),IF($E259&lt;&gt;1,IF(ISNUMBER(INDEX(Import.PLE,Detalhamento!$E259,Detalhamento!AM$15)),IF(INDEX(Import.PLE,Detalhamento!$E259,Detalhamento!AM$15)&lt;=mediçao,OFFSET(Import.PLQ,$A259-1,AM$15-1,1,1),0),0),PLE!$AA$28*OFFSET(Import.PLQ,$A259-1,AM$15-1,1,1)),IF($E259&lt;&gt;1,IF(ISNUMBER(INDEX(Import.PLE,Detalhamento!$E259,Detalhamento!AM$15)),IF(INDEX(Import.PLE,Detalhamento!$E259,Detalhamento!AM$15)&lt;=mediçao,0,OFFSET(Import.PLQ,$A259-1,AM$15-1,1,1)),OFFSET(Import.PLQ,$A259-1,AM$15-1,1,1)),(1-PLE!$AA$28)*OFFSET(Import.PLQ,$A259-1,AM$15-1,1,1))))</f>
        <v>0</v>
      </c>
      <c r="AN259" s="144">
        <f ca="1">IF(AN$13="",0,CHOOSE(Detalhamento.OpçãoServiços,OFFSET(Import.PLQ,$A259-1,AN$15-1,1,1),IF($E259&lt;&gt;1,IF(ISNUMBER(INDEX(Import.PLE,Detalhamento!$E259,Detalhamento!AN$15)),IF(INDEX(Import.PLE,Detalhamento!$E259,Detalhamento!AN$15)&lt;=mediçao,OFFSET(Import.PLQ,$A259-1,AN$15-1,1,1),0),0),PLE!$AA$28*OFFSET(Import.PLQ,$A259-1,AN$15-1,1,1)),IF($E259&lt;&gt;1,IF(ISNUMBER(INDEX(Import.PLE,Detalhamento!$E259,Detalhamento!AN$15)),IF(INDEX(Import.PLE,Detalhamento!$E259,Detalhamento!AN$15)&lt;=mediçao,0,OFFSET(Import.PLQ,$A259-1,AN$15-1,1,1)),OFFSET(Import.PLQ,$A259-1,AN$15-1,1,1)),(1-PLE!$AA$28)*OFFSET(Import.PLQ,$A259-1,AN$15-1,1,1))))</f>
        <v>0</v>
      </c>
      <c r="AO259" s="144">
        <f ca="1">IF(AO$13="",0,CHOOSE(Detalhamento.OpçãoServiços,OFFSET(Import.PLQ,$A259-1,AO$15-1,1,1),IF($E259&lt;&gt;1,IF(ISNUMBER(INDEX(Import.PLE,Detalhamento!$E259,Detalhamento!AO$15)),IF(INDEX(Import.PLE,Detalhamento!$E259,Detalhamento!AO$15)&lt;=mediçao,OFFSET(Import.PLQ,$A259-1,AO$15-1,1,1),0),0),PLE!$AA$28*OFFSET(Import.PLQ,$A259-1,AO$15-1,1,1)),IF($E259&lt;&gt;1,IF(ISNUMBER(INDEX(Import.PLE,Detalhamento!$E259,Detalhamento!AO$15)),IF(INDEX(Import.PLE,Detalhamento!$E259,Detalhamento!AO$15)&lt;=mediçao,0,OFFSET(Import.PLQ,$A259-1,AO$15-1,1,1)),OFFSET(Import.PLQ,$A259-1,AO$15-1,1,1)),(1-PLE!$AA$28)*OFFSET(Import.PLQ,$A259-1,AO$15-1,1,1))))</f>
        <v>0</v>
      </c>
      <c r="AP259" s="144">
        <f ca="1">IF(AP$13="",0,CHOOSE(Detalhamento.OpçãoServiços,OFFSET(Import.PLQ,$A259-1,AP$15-1,1,1),IF($E259&lt;&gt;1,IF(ISNUMBER(INDEX(Import.PLE,Detalhamento!$E259,Detalhamento!AP$15)),IF(INDEX(Import.PLE,Detalhamento!$E259,Detalhamento!AP$15)&lt;=mediçao,OFFSET(Import.PLQ,$A259-1,AP$15-1,1,1),0),0),PLE!$AA$28*OFFSET(Import.PLQ,$A259-1,AP$15-1,1,1)),IF($E259&lt;&gt;1,IF(ISNUMBER(INDEX(Import.PLE,Detalhamento!$E259,Detalhamento!AP$15)),IF(INDEX(Import.PLE,Detalhamento!$E259,Detalhamento!AP$15)&lt;=mediçao,0,OFFSET(Import.PLQ,$A259-1,AP$15-1,1,1)),OFFSET(Import.PLQ,$A259-1,AP$15-1,1,1)),(1-PLE!$AA$28)*OFFSET(Import.PLQ,$A259-1,AP$15-1,1,1))))</f>
        <v>0</v>
      </c>
      <c r="AQ259" s="144">
        <f ca="1">IF(AQ$13="",0,CHOOSE(Detalhamento.OpçãoServiços,OFFSET(Import.PLQ,$A259-1,AQ$15-1,1,1),IF($E259&lt;&gt;1,IF(ISNUMBER(INDEX(Import.PLE,Detalhamento!$E259,Detalhamento!AQ$15)),IF(INDEX(Import.PLE,Detalhamento!$E259,Detalhamento!AQ$15)&lt;=mediçao,OFFSET(Import.PLQ,$A259-1,AQ$15-1,1,1),0),0),PLE!$AA$28*OFFSET(Import.PLQ,$A259-1,AQ$15-1,1,1)),IF($E259&lt;&gt;1,IF(ISNUMBER(INDEX(Import.PLE,Detalhamento!$E259,Detalhamento!AQ$15)),IF(INDEX(Import.PLE,Detalhamento!$E259,Detalhamento!AQ$15)&lt;=mediçao,0,OFFSET(Import.PLQ,$A259-1,AQ$15-1,1,1)),OFFSET(Import.PLQ,$A259-1,AQ$15-1,1,1)),(1-PLE!$AA$28)*OFFSET(Import.PLQ,$A259-1,AQ$15-1,1,1))))</f>
        <v>0</v>
      </c>
      <c r="AR259" s="144">
        <f ca="1">IF(AR$13="",0,CHOOSE(Detalhamento.OpçãoServiços,OFFSET(Import.PLQ,$A259-1,AR$15-1,1,1),IF($E259&lt;&gt;1,IF(ISNUMBER(INDEX(Import.PLE,Detalhamento!$E259,Detalhamento!AR$15)),IF(INDEX(Import.PLE,Detalhamento!$E259,Detalhamento!AR$15)&lt;=mediçao,OFFSET(Import.PLQ,$A259-1,AR$15-1,1,1),0),0),PLE!$AA$28*OFFSET(Import.PLQ,$A259-1,AR$15-1,1,1)),IF($E259&lt;&gt;1,IF(ISNUMBER(INDEX(Import.PLE,Detalhamento!$E259,Detalhamento!AR$15)),IF(INDEX(Import.PLE,Detalhamento!$E259,Detalhamento!AR$15)&lt;=mediçao,0,OFFSET(Import.PLQ,$A259-1,AR$15-1,1,1)),OFFSET(Import.PLQ,$A259-1,AR$15-1,1,1)),(1-PLE!$AA$28)*OFFSET(Import.PLQ,$A259-1,AR$15-1,1,1))))</f>
        <v>0</v>
      </c>
      <c r="AS259" s="144">
        <f ca="1">IF(AS$13="",0,CHOOSE(Detalhamento.OpçãoServiços,OFFSET(Import.PLQ,$A259-1,AS$15-1,1,1),IF($E259&lt;&gt;1,IF(ISNUMBER(INDEX(Import.PLE,Detalhamento!$E259,Detalhamento!AS$15)),IF(INDEX(Import.PLE,Detalhamento!$E259,Detalhamento!AS$15)&lt;=mediçao,OFFSET(Import.PLQ,$A259-1,AS$15-1,1,1),0),0),PLE!$AA$28*OFFSET(Import.PLQ,$A259-1,AS$15-1,1,1)),IF($E259&lt;&gt;1,IF(ISNUMBER(INDEX(Import.PLE,Detalhamento!$E259,Detalhamento!AS$15)),IF(INDEX(Import.PLE,Detalhamento!$E259,Detalhamento!AS$15)&lt;=mediçao,0,OFFSET(Import.PLQ,$A259-1,AS$15-1,1,1)),OFFSET(Import.PLQ,$A259-1,AS$15-1,1,1)),(1-PLE!$AA$28)*OFFSET(Import.PLQ,$A259-1,AS$15-1,1,1))))</f>
        <v>0</v>
      </c>
      <c r="AT259" s="144">
        <f ca="1">IF(AT$13="",0,CHOOSE(Detalhamento.OpçãoServiços,OFFSET(Import.PLQ,$A259-1,AT$15-1,1,1),IF($E259&lt;&gt;1,IF(ISNUMBER(INDEX(Import.PLE,Detalhamento!$E259,Detalhamento!AT$15)),IF(INDEX(Import.PLE,Detalhamento!$E259,Detalhamento!AT$15)&lt;=mediçao,OFFSET(Import.PLQ,$A259-1,AT$15-1,1,1),0),0),PLE!$AA$28*OFFSET(Import.PLQ,$A259-1,AT$15-1,1,1)),IF($E259&lt;&gt;1,IF(ISNUMBER(INDEX(Import.PLE,Detalhamento!$E259,Detalhamento!AT$15)),IF(INDEX(Import.PLE,Detalhamento!$E259,Detalhamento!AT$15)&lt;=mediçao,0,OFFSET(Import.PLQ,$A259-1,AT$15-1,1,1)),OFFSET(Import.PLQ,$A259-1,AT$15-1,1,1)),(1-PLE!$AA$28)*OFFSET(Import.PLQ,$A259-1,AT$15-1,1,1))))</f>
        <v>0</v>
      </c>
      <c r="AU259" s="144">
        <f ca="1">IF(AU$13="",0,CHOOSE(Detalhamento.OpçãoServiços,OFFSET(Import.PLQ,$A259-1,AU$15-1,1,1),IF($E259&lt;&gt;1,IF(ISNUMBER(INDEX(Import.PLE,Detalhamento!$E259,Detalhamento!AU$15)),IF(INDEX(Import.PLE,Detalhamento!$E259,Detalhamento!AU$15)&lt;=mediçao,OFFSET(Import.PLQ,$A259-1,AU$15-1,1,1),0),0),PLE!$AA$28*OFFSET(Import.PLQ,$A259-1,AU$15-1,1,1)),IF($E259&lt;&gt;1,IF(ISNUMBER(INDEX(Import.PLE,Detalhamento!$E259,Detalhamento!AU$15)),IF(INDEX(Import.PLE,Detalhamento!$E259,Detalhamento!AU$15)&lt;=mediçao,0,OFFSET(Import.PLQ,$A259-1,AU$15-1,1,1)),OFFSET(Import.PLQ,$A259-1,AU$15-1,1,1)),(1-PLE!$AA$28)*OFFSET(Import.PLQ,$A259-1,AU$15-1,1,1))))</f>
        <v>0</v>
      </c>
      <c r="AV259" s="144">
        <f ca="1">IF(AV$13="",0,CHOOSE(Detalhamento.OpçãoServiços,OFFSET(Import.PLQ,$A259-1,AV$15-1,1,1),IF($E259&lt;&gt;1,IF(ISNUMBER(INDEX(Import.PLE,Detalhamento!$E259,Detalhamento!AV$15)),IF(INDEX(Import.PLE,Detalhamento!$E259,Detalhamento!AV$15)&lt;=mediçao,OFFSET(Import.PLQ,$A259-1,AV$15-1,1,1),0),0),PLE!$AA$28*OFFSET(Import.PLQ,$A259-1,AV$15-1,1,1)),IF($E259&lt;&gt;1,IF(ISNUMBER(INDEX(Import.PLE,Detalhamento!$E259,Detalhamento!AV$15)),IF(INDEX(Import.PLE,Detalhamento!$E259,Detalhamento!AV$15)&lt;=mediçao,0,OFFSET(Import.PLQ,$A259-1,AV$15-1,1,1)),OFFSET(Import.PLQ,$A259-1,AV$15-1,1,1)),(1-PLE!$AA$28)*OFFSET(Import.PLQ,$A259-1,AV$15-1,1,1))))</f>
        <v>0</v>
      </c>
      <c r="AW259" s="144">
        <f ca="1">IF(AW$13="",0,CHOOSE(Detalhamento.OpçãoServiços,OFFSET(Import.PLQ,$A259-1,AW$15-1,1,1),IF($E259&lt;&gt;1,IF(ISNUMBER(INDEX(Import.PLE,Detalhamento!$E259,Detalhamento!AW$15)),IF(INDEX(Import.PLE,Detalhamento!$E259,Detalhamento!AW$15)&lt;=mediçao,OFFSET(Import.PLQ,$A259-1,AW$15-1,1,1),0),0),PLE!$AA$28*OFFSET(Import.PLQ,$A259-1,AW$15-1,1,1)),IF($E259&lt;&gt;1,IF(ISNUMBER(INDEX(Import.PLE,Detalhamento!$E259,Detalhamento!AW$15)),IF(INDEX(Import.PLE,Detalhamento!$E259,Detalhamento!AW$15)&lt;=mediçao,0,OFFSET(Import.PLQ,$A259-1,AW$15-1,1,1)),OFFSET(Import.PLQ,$A259-1,AW$15-1,1,1)),(1-PLE!$AA$28)*OFFSET(Import.PLQ,$A259-1,AW$15-1,1,1))))</f>
        <v>0</v>
      </c>
      <c r="AX259" s="144">
        <f ca="1">IF(AX$13="",0,CHOOSE(Detalhamento.OpçãoServiços,OFFSET(Import.PLQ,$A259-1,AX$15-1,1,1),IF($E259&lt;&gt;1,IF(ISNUMBER(INDEX(Import.PLE,Detalhamento!$E259,Detalhamento!AX$15)),IF(INDEX(Import.PLE,Detalhamento!$E259,Detalhamento!AX$15)&lt;=mediçao,OFFSET(Import.PLQ,$A259-1,AX$15-1,1,1),0),0),PLE!$AA$28*OFFSET(Import.PLQ,$A259-1,AX$15-1,1,1)),IF($E259&lt;&gt;1,IF(ISNUMBER(INDEX(Import.PLE,Detalhamento!$E259,Detalhamento!AX$15)),IF(INDEX(Import.PLE,Detalhamento!$E259,Detalhamento!AX$15)&lt;=mediçao,0,OFFSET(Import.PLQ,$A259-1,AX$15-1,1,1)),OFFSET(Import.PLQ,$A259-1,AX$15-1,1,1)),(1-PLE!$AA$28)*OFFSET(Import.PLQ,$A259-1,AX$15-1,1,1))))</f>
        <v>0</v>
      </c>
      <c r="AY259" s="144">
        <f ca="1">IF(AY$13="",0,CHOOSE(Detalhamento.OpçãoServiços,OFFSET(Import.PLQ,$A259-1,AY$15-1,1,1),IF($E259&lt;&gt;1,IF(ISNUMBER(INDEX(Import.PLE,Detalhamento!$E259,Detalhamento!AY$15)),IF(INDEX(Import.PLE,Detalhamento!$E259,Detalhamento!AY$15)&lt;=mediçao,OFFSET(Import.PLQ,$A259-1,AY$15-1,1,1),0),0),PLE!$AA$28*OFFSET(Import.PLQ,$A259-1,AY$15-1,1,1)),IF($E259&lt;&gt;1,IF(ISNUMBER(INDEX(Import.PLE,Detalhamento!$E259,Detalhamento!AY$15)),IF(INDEX(Import.PLE,Detalhamento!$E259,Detalhamento!AY$15)&lt;=mediçao,0,OFFSET(Import.PLQ,$A259-1,AY$15-1,1,1)),OFFSET(Import.PLQ,$A259-1,AY$15-1,1,1)),(1-PLE!$AA$28)*OFFSET(Import.PLQ,$A259-1,AY$15-1,1,1))))</f>
        <v>0</v>
      </c>
      <c r="AZ259" s="144">
        <f ca="1">IF(AZ$13="",0,CHOOSE(Detalhamento.OpçãoServiços,OFFSET(Import.PLQ,$A259-1,AZ$15-1,1,1),IF($E259&lt;&gt;1,IF(ISNUMBER(INDEX(Import.PLE,Detalhamento!$E259,Detalhamento!AZ$15)),IF(INDEX(Import.PLE,Detalhamento!$E259,Detalhamento!AZ$15)&lt;=mediçao,OFFSET(Import.PLQ,$A259-1,AZ$15-1,1,1),0),0),PLE!$AA$28*OFFSET(Import.PLQ,$A259-1,AZ$15-1,1,1)),IF($E259&lt;&gt;1,IF(ISNUMBER(INDEX(Import.PLE,Detalhamento!$E259,Detalhamento!AZ$15)),IF(INDEX(Import.PLE,Detalhamento!$E259,Detalhamento!AZ$15)&lt;=mediçao,0,OFFSET(Import.PLQ,$A259-1,AZ$15-1,1,1)),OFFSET(Import.PLQ,$A259-1,AZ$15-1,1,1)),(1-PLE!$AA$28)*OFFSET(Import.PLQ,$A259-1,AZ$15-1,1,1))))</f>
        <v>0</v>
      </c>
      <c r="BA259" s="144">
        <f ca="1">IF(BA$13="",0,CHOOSE(Detalhamento.OpçãoServiços,OFFSET(Import.PLQ,$A259-1,BA$15-1,1,1),IF($E259&lt;&gt;1,IF(ISNUMBER(INDEX(Import.PLE,Detalhamento!$E259,Detalhamento!BA$15)),IF(INDEX(Import.PLE,Detalhamento!$E259,Detalhamento!BA$15)&lt;=mediçao,OFFSET(Import.PLQ,$A259-1,BA$15-1,1,1),0),0),PLE!$AA$28*OFFSET(Import.PLQ,$A259-1,BA$15-1,1,1)),IF($E259&lt;&gt;1,IF(ISNUMBER(INDEX(Import.PLE,Detalhamento!$E259,Detalhamento!BA$15)),IF(INDEX(Import.PLE,Detalhamento!$E259,Detalhamento!BA$15)&lt;=mediçao,0,OFFSET(Import.PLQ,$A259-1,BA$15-1,1,1)),OFFSET(Import.PLQ,$A259-1,BA$15-1,1,1)),(1-PLE!$AA$28)*OFFSET(Import.PLQ,$A259-1,BA$15-1,1,1))))</f>
        <v>0</v>
      </c>
      <c r="BB259" s="144">
        <f ca="1">IF(BB$13="",0,CHOOSE(Detalhamento.OpçãoServiços,OFFSET(Import.PLQ,$A259-1,BB$15-1,1,1),IF($E259&lt;&gt;1,IF(ISNUMBER(INDEX(Import.PLE,Detalhamento!$E259,Detalhamento!BB$15)),IF(INDEX(Import.PLE,Detalhamento!$E259,Detalhamento!BB$15)&lt;=mediçao,OFFSET(Import.PLQ,$A259-1,BB$15-1,1,1),0),0),PLE!$AA$28*OFFSET(Import.PLQ,$A259-1,BB$15-1,1,1)),IF($E259&lt;&gt;1,IF(ISNUMBER(INDEX(Import.PLE,Detalhamento!$E259,Detalhamento!BB$15)),IF(INDEX(Import.PLE,Detalhamento!$E259,Detalhamento!BB$15)&lt;=mediçao,0,OFFSET(Import.PLQ,$A259-1,BB$15-1,1,1)),OFFSET(Import.PLQ,$A259-1,BB$15-1,1,1)),(1-PLE!$AA$28)*OFFSET(Import.PLQ,$A259-1,BB$15-1,1,1))))</f>
        <v>0</v>
      </c>
      <c r="BC259" s="144">
        <f ca="1">IF(BC$13="",0,CHOOSE(Detalhamento.OpçãoServiços,OFFSET(Import.PLQ,$A259-1,BC$15-1,1,1),IF($E259&lt;&gt;1,IF(ISNUMBER(INDEX(Import.PLE,Detalhamento!$E259,Detalhamento!BC$15)),IF(INDEX(Import.PLE,Detalhamento!$E259,Detalhamento!BC$15)&lt;=mediçao,OFFSET(Import.PLQ,$A259-1,BC$15-1,1,1),0),0),PLE!$AA$28*OFFSET(Import.PLQ,$A259-1,BC$15-1,1,1)),IF($E259&lt;&gt;1,IF(ISNUMBER(INDEX(Import.PLE,Detalhamento!$E259,Detalhamento!BC$15)),IF(INDEX(Import.PLE,Detalhamento!$E259,Detalhamento!BC$15)&lt;=mediçao,0,OFFSET(Import.PLQ,$A259-1,BC$15-1,1,1)),OFFSET(Import.PLQ,$A259-1,BC$15-1,1,1)),(1-PLE!$AA$28)*OFFSET(Import.PLQ,$A259-1,BC$15-1,1,1))))</f>
        <v>0</v>
      </c>
      <c r="BD259" s="144">
        <f ca="1">IF(BD$13="",0,CHOOSE(Detalhamento.OpçãoServiços,OFFSET(Import.PLQ,$A259-1,BD$15-1,1,1),IF($E259&lt;&gt;1,IF(ISNUMBER(INDEX(Import.PLE,Detalhamento!$E259,Detalhamento!BD$15)),IF(INDEX(Import.PLE,Detalhamento!$E259,Detalhamento!BD$15)&lt;=mediçao,OFFSET(Import.PLQ,$A259-1,BD$15-1,1,1),0),0),PLE!$AA$28*OFFSET(Import.PLQ,$A259-1,BD$15-1,1,1)),IF($E259&lt;&gt;1,IF(ISNUMBER(INDEX(Import.PLE,Detalhamento!$E259,Detalhamento!BD$15)),IF(INDEX(Import.PLE,Detalhamento!$E259,Detalhamento!BD$15)&lt;=mediçao,0,OFFSET(Import.PLQ,$A259-1,BD$15-1,1,1)),OFFSET(Import.PLQ,$A259-1,BD$15-1,1,1)),(1-PLE!$AA$28)*OFFSET(Import.PLQ,$A259-1,BD$15-1,1,1))))</f>
        <v>0</v>
      </c>
      <c r="BE259" s="144">
        <f ca="1">IF(BE$13="",0,CHOOSE(Detalhamento.OpçãoServiços,OFFSET(Import.PLQ,$A259-1,BE$15-1,1,1),IF($E259&lt;&gt;1,IF(ISNUMBER(INDEX(Import.PLE,Detalhamento!$E259,Detalhamento!BE$15)),IF(INDEX(Import.PLE,Detalhamento!$E259,Detalhamento!BE$15)&lt;=mediçao,OFFSET(Import.PLQ,$A259-1,BE$15-1,1,1),0),0),PLE!$AA$28*OFFSET(Import.PLQ,$A259-1,BE$15-1,1,1)),IF($E259&lt;&gt;1,IF(ISNUMBER(INDEX(Import.PLE,Detalhamento!$E259,Detalhamento!BE$15)),IF(INDEX(Import.PLE,Detalhamento!$E259,Detalhamento!BE$15)&lt;=mediçao,0,OFFSET(Import.PLQ,$A259-1,BE$15-1,1,1)),OFFSET(Import.PLQ,$A259-1,BE$15-1,1,1)),(1-PLE!$AA$28)*OFFSET(Import.PLQ,$A259-1,BE$15-1,1,1))))</f>
        <v>0</v>
      </c>
      <c r="BF259" s="144">
        <f ca="1">IF(BF$13="",0,CHOOSE(Detalhamento.OpçãoServiços,OFFSET(Import.PLQ,$A259-1,BF$15-1,1,1),IF($E259&lt;&gt;1,IF(ISNUMBER(INDEX(Import.PLE,Detalhamento!$E259,Detalhamento!BF$15)),IF(INDEX(Import.PLE,Detalhamento!$E259,Detalhamento!BF$15)&lt;=mediçao,OFFSET(Import.PLQ,$A259-1,BF$15-1,1,1),0),0),PLE!$AA$28*OFFSET(Import.PLQ,$A259-1,BF$15-1,1,1)),IF($E259&lt;&gt;1,IF(ISNUMBER(INDEX(Import.PLE,Detalhamento!$E259,Detalhamento!BF$15)),IF(INDEX(Import.PLE,Detalhamento!$E259,Detalhamento!BF$15)&lt;=mediçao,0,OFFSET(Import.PLQ,$A259-1,BF$15-1,1,1)),OFFSET(Import.PLQ,$A259-1,BF$15-1,1,1)),(1-PLE!$AA$28)*OFFSET(Import.PLQ,$A259-1,BF$15-1,1,1))))</f>
        <v>0</v>
      </c>
      <c r="BG259" s="144">
        <f ca="1">IF(BG$13="",0,CHOOSE(Detalhamento.OpçãoServiços,OFFSET(Import.PLQ,$A259-1,BG$15-1,1,1),IF($E259&lt;&gt;1,IF(ISNUMBER(INDEX(Import.PLE,Detalhamento!$E259,Detalhamento!BG$15)),IF(INDEX(Import.PLE,Detalhamento!$E259,Detalhamento!BG$15)&lt;=mediçao,OFFSET(Import.PLQ,$A259-1,BG$15-1,1,1),0),0),PLE!$AA$28*OFFSET(Import.PLQ,$A259-1,BG$15-1,1,1)),IF($E259&lt;&gt;1,IF(ISNUMBER(INDEX(Import.PLE,Detalhamento!$E259,Detalhamento!BG$15)),IF(INDEX(Import.PLE,Detalhamento!$E259,Detalhamento!BG$15)&lt;=mediçao,0,OFFSET(Import.PLQ,$A259-1,BG$15-1,1,1)),OFFSET(Import.PLQ,$A259-1,BG$15-1,1,1)),(1-PLE!$AA$28)*OFFSET(Import.PLQ,$A259-1,BG$15-1,1,1))))</f>
        <v>0</v>
      </c>
      <c r="BH259" s="144">
        <f ca="1">IF(BH$13="",0,CHOOSE(Detalhamento.OpçãoServiços,OFFSET(Import.PLQ,$A259-1,BH$15-1,1,1),IF($E259&lt;&gt;1,IF(ISNUMBER(INDEX(Import.PLE,Detalhamento!$E259,Detalhamento!BH$15)),IF(INDEX(Import.PLE,Detalhamento!$E259,Detalhamento!BH$15)&lt;=mediçao,OFFSET(Import.PLQ,$A259-1,BH$15-1,1,1),0),0),PLE!$AA$28*OFFSET(Import.PLQ,$A259-1,BH$15-1,1,1)),IF($E259&lt;&gt;1,IF(ISNUMBER(INDEX(Import.PLE,Detalhamento!$E259,Detalhamento!BH$15)),IF(INDEX(Import.PLE,Detalhamento!$E259,Detalhamento!BH$15)&lt;=mediçao,0,OFFSET(Import.PLQ,$A259-1,BH$15-1,1,1)),OFFSET(Import.PLQ,$A259-1,BH$15-1,1,1)),(1-PLE!$AA$28)*OFFSET(Import.PLQ,$A259-1,BH$15-1,1,1))))</f>
        <v>0</v>
      </c>
      <c r="BI259" s="144">
        <f ca="1">IF(BI$13="",0,CHOOSE(Detalhamento.OpçãoServiços,OFFSET(Import.PLQ,$A259-1,BI$15-1,1,1),IF($E259&lt;&gt;1,IF(ISNUMBER(INDEX(Import.PLE,Detalhamento!$E259,Detalhamento!BI$15)),IF(INDEX(Import.PLE,Detalhamento!$E259,Detalhamento!BI$15)&lt;=mediçao,OFFSET(Import.PLQ,$A259-1,BI$15-1,1,1),0),0),PLE!$AA$28*OFFSET(Import.PLQ,$A259-1,BI$15-1,1,1)),IF($E259&lt;&gt;1,IF(ISNUMBER(INDEX(Import.PLE,Detalhamento!$E259,Detalhamento!BI$15)),IF(INDEX(Import.PLE,Detalhamento!$E259,Detalhamento!BI$15)&lt;=mediçao,0,OFFSET(Import.PLQ,$A259-1,BI$15-1,1,1)),OFFSET(Import.PLQ,$A259-1,BI$15-1,1,1)),(1-PLE!$AA$28)*OFFSET(Import.PLQ,$A259-1,BI$15-1,1,1))))</f>
        <v>0</v>
      </c>
    </row>
    <row r="260" spans="1:61" ht="10.5" hidden="1" x14ac:dyDescent="0.25">
      <c r="A260" s="155">
        <v>244</v>
      </c>
      <c r="B260" s="21" t="str">
        <f t="shared" ca="1" si="33"/>
        <v>Nível</v>
      </c>
      <c r="E260" s="153" t="str">
        <f t="shared" ca="1" si="34"/>
        <v/>
      </c>
      <c r="F260" s="154">
        <f t="shared" ca="1" si="35"/>
        <v>0</v>
      </c>
      <c r="G260" s="154" t="str">
        <f t="shared" ref="G260:H279" ca="1" si="40">OFFSET(LIorçamento,$A260-1,G$16,1,1)</f>
        <v>3.1</v>
      </c>
      <c r="H260" s="182" t="str">
        <f t="shared" ca="1" si="40"/>
        <v>INFRA-ESTRUTURA: EMBASAMENTO</v>
      </c>
      <c r="I260" s="37" t="str">
        <f t="shared" ca="1" si="36"/>
        <v/>
      </c>
      <c r="J260" s="144" t="str">
        <f t="shared" ca="1" si="37"/>
        <v/>
      </c>
      <c r="K260" s="67"/>
      <c r="L260" s="144">
        <f ca="1">IF(L$13="",0,CHOOSE(Detalhamento.OpçãoServiços,OFFSET(Import.PLQ,$A260-1,L$15-1,1,1),IF($E260&lt;&gt;1,IF(ISNUMBER(INDEX(Import.PLE,Detalhamento!$E260,Detalhamento!L$15)),IF(INDEX(Import.PLE,Detalhamento!$E260,Detalhamento!L$15)&lt;=mediçao,OFFSET(Import.PLQ,$A260-1,L$15-1,1,1),0),0),PLE!$AA$28*OFFSET(Import.PLQ,$A260-1,L$15-1,1,1)),IF($E260&lt;&gt;1,IF(ISNUMBER(INDEX(Import.PLE,Detalhamento!$E260,Detalhamento!L$15)),IF(INDEX(Import.PLE,Detalhamento!$E260,Detalhamento!L$15)&lt;=mediçao,0,OFFSET(Import.PLQ,$A260-1,L$15-1,1,1)),OFFSET(Import.PLQ,$A260-1,L$15-1,1,1)),(1-PLE!$AA$28)*OFFSET(Import.PLQ,$A260-1,L$15-1,1,1))))</f>
        <v>0</v>
      </c>
      <c r="M260" s="144">
        <f ca="1">IF(M$13="",0,CHOOSE(Detalhamento.OpçãoServiços,OFFSET(Import.PLQ,$A260-1,M$15-1,1,1),IF($E260&lt;&gt;1,IF(ISNUMBER(INDEX(Import.PLE,Detalhamento!$E260,Detalhamento!M$15)),IF(INDEX(Import.PLE,Detalhamento!$E260,Detalhamento!M$15)&lt;=mediçao,OFFSET(Import.PLQ,$A260-1,M$15-1,1,1),0),0),PLE!$AA$28*OFFSET(Import.PLQ,$A260-1,M$15-1,1,1)),IF($E260&lt;&gt;1,IF(ISNUMBER(INDEX(Import.PLE,Detalhamento!$E260,Detalhamento!M$15)),IF(INDEX(Import.PLE,Detalhamento!$E260,Detalhamento!M$15)&lt;=mediçao,0,OFFSET(Import.PLQ,$A260-1,M$15-1,1,1)),OFFSET(Import.PLQ,$A260-1,M$15-1,1,1)),(1-PLE!$AA$28)*OFFSET(Import.PLQ,$A260-1,M$15-1,1,1))))</f>
        <v>0</v>
      </c>
      <c r="N260" s="144">
        <f ca="1">IF(N$13="",0,CHOOSE(Detalhamento.OpçãoServiços,OFFSET(Import.PLQ,$A260-1,N$15-1,1,1),IF($E260&lt;&gt;1,IF(ISNUMBER(INDEX(Import.PLE,Detalhamento!$E260,Detalhamento!N$15)),IF(INDEX(Import.PLE,Detalhamento!$E260,Detalhamento!N$15)&lt;=mediçao,OFFSET(Import.PLQ,$A260-1,N$15-1,1,1),0),0),PLE!$AA$28*OFFSET(Import.PLQ,$A260-1,N$15-1,1,1)),IF($E260&lt;&gt;1,IF(ISNUMBER(INDEX(Import.PLE,Detalhamento!$E260,Detalhamento!N$15)),IF(INDEX(Import.PLE,Detalhamento!$E260,Detalhamento!N$15)&lt;=mediçao,0,OFFSET(Import.PLQ,$A260-1,N$15-1,1,1)),OFFSET(Import.PLQ,$A260-1,N$15-1,1,1)),(1-PLE!$AA$28)*OFFSET(Import.PLQ,$A260-1,N$15-1,1,1))))</f>
        <v>0</v>
      </c>
      <c r="O260" s="144">
        <f ca="1">IF(O$13="",0,CHOOSE(Detalhamento.OpçãoServiços,OFFSET(Import.PLQ,$A260-1,O$15-1,1,1),IF($E260&lt;&gt;1,IF(ISNUMBER(INDEX(Import.PLE,Detalhamento!$E260,Detalhamento!O$15)),IF(INDEX(Import.PLE,Detalhamento!$E260,Detalhamento!O$15)&lt;=mediçao,OFFSET(Import.PLQ,$A260-1,O$15-1,1,1),0),0),PLE!$AA$28*OFFSET(Import.PLQ,$A260-1,O$15-1,1,1)),IF($E260&lt;&gt;1,IF(ISNUMBER(INDEX(Import.PLE,Detalhamento!$E260,Detalhamento!O$15)),IF(INDEX(Import.PLE,Detalhamento!$E260,Detalhamento!O$15)&lt;=mediçao,0,OFFSET(Import.PLQ,$A260-1,O$15-1,1,1)),OFFSET(Import.PLQ,$A260-1,O$15-1,1,1)),(1-PLE!$AA$28)*OFFSET(Import.PLQ,$A260-1,O$15-1,1,1))))</f>
        <v>0</v>
      </c>
      <c r="P260" s="144">
        <f ca="1">IF(P$13="",0,CHOOSE(Detalhamento.OpçãoServiços,OFFSET(Import.PLQ,$A260-1,P$15-1,1,1),IF($E260&lt;&gt;1,IF(ISNUMBER(INDEX(Import.PLE,Detalhamento!$E260,Detalhamento!P$15)),IF(INDEX(Import.PLE,Detalhamento!$E260,Detalhamento!P$15)&lt;=mediçao,OFFSET(Import.PLQ,$A260-1,P$15-1,1,1),0),0),PLE!$AA$28*OFFSET(Import.PLQ,$A260-1,P$15-1,1,1)),IF($E260&lt;&gt;1,IF(ISNUMBER(INDEX(Import.PLE,Detalhamento!$E260,Detalhamento!P$15)),IF(INDEX(Import.PLE,Detalhamento!$E260,Detalhamento!P$15)&lt;=mediçao,0,OFFSET(Import.PLQ,$A260-1,P$15-1,1,1)),OFFSET(Import.PLQ,$A260-1,P$15-1,1,1)),(1-PLE!$AA$28)*OFFSET(Import.PLQ,$A260-1,P$15-1,1,1))))</f>
        <v>0</v>
      </c>
      <c r="Q260" s="144">
        <f ca="1">IF(Q$13="",0,CHOOSE(Detalhamento.OpçãoServiços,OFFSET(Import.PLQ,$A260-1,Q$15-1,1,1),IF($E260&lt;&gt;1,IF(ISNUMBER(INDEX(Import.PLE,Detalhamento!$E260,Detalhamento!Q$15)),IF(INDEX(Import.PLE,Detalhamento!$E260,Detalhamento!Q$15)&lt;=mediçao,OFFSET(Import.PLQ,$A260-1,Q$15-1,1,1),0),0),PLE!$AA$28*OFFSET(Import.PLQ,$A260-1,Q$15-1,1,1)),IF($E260&lt;&gt;1,IF(ISNUMBER(INDEX(Import.PLE,Detalhamento!$E260,Detalhamento!Q$15)),IF(INDEX(Import.PLE,Detalhamento!$E260,Detalhamento!Q$15)&lt;=mediçao,0,OFFSET(Import.PLQ,$A260-1,Q$15-1,1,1)),OFFSET(Import.PLQ,$A260-1,Q$15-1,1,1)),(1-PLE!$AA$28)*OFFSET(Import.PLQ,$A260-1,Q$15-1,1,1))))</f>
        <v>0</v>
      </c>
      <c r="R260" s="144">
        <f ca="1">IF(R$13="",0,CHOOSE(Detalhamento.OpçãoServiços,OFFSET(Import.PLQ,$A260-1,R$15-1,1,1),IF($E260&lt;&gt;1,IF(ISNUMBER(INDEX(Import.PLE,Detalhamento!$E260,Detalhamento!R$15)),IF(INDEX(Import.PLE,Detalhamento!$E260,Detalhamento!R$15)&lt;=mediçao,OFFSET(Import.PLQ,$A260-1,R$15-1,1,1),0),0),PLE!$AA$28*OFFSET(Import.PLQ,$A260-1,R$15-1,1,1)),IF($E260&lt;&gt;1,IF(ISNUMBER(INDEX(Import.PLE,Detalhamento!$E260,Detalhamento!R$15)),IF(INDEX(Import.PLE,Detalhamento!$E260,Detalhamento!R$15)&lt;=mediçao,0,OFFSET(Import.PLQ,$A260-1,R$15-1,1,1)),OFFSET(Import.PLQ,$A260-1,R$15-1,1,1)),(1-PLE!$AA$28)*OFFSET(Import.PLQ,$A260-1,R$15-1,1,1))))</f>
        <v>0</v>
      </c>
      <c r="S260" s="144">
        <f ca="1">IF(S$13="",0,CHOOSE(Detalhamento.OpçãoServiços,OFFSET(Import.PLQ,$A260-1,S$15-1,1,1),IF($E260&lt;&gt;1,IF(ISNUMBER(INDEX(Import.PLE,Detalhamento!$E260,Detalhamento!S$15)),IF(INDEX(Import.PLE,Detalhamento!$E260,Detalhamento!S$15)&lt;=mediçao,OFFSET(Import.PLQ,$A260-1,S$15-1,1,1),0),0),PLE!$AA$28*OFFSET(Import.PLQ,$A260-1,S$15-1,1,1)),IF($E260&lt;&gt;1,IF(ISNUMBER(INDEX(Import.PLE,Detalhamento!$E260,Detalhamento!S$15)),IF(INDEX(Import.PLE,Detalhamento!$E260,Detalhamento!S$15)&lt;=mediçao,0,OFFSET(Import.PLQ,$A260-1,S$15-1,1,1)),OFFSET(Import.PLQ,$A260-1,S$15-1,1,1)),(1-PLE!$AA$28)*OFFSET(Import.PLQ,$A260-1,S$15-1,1,1))))</f>
        <v>0</v>
      </c>
      <c r="T260" s="144">
        <f ca="1">IF(T$13="",0,CHOOSE(Detalhamento.OpçãoServiços,OFFSET(Import.PLQ,$A260-1,T$15-1,1,1),IF($E260&lt;&gt;1,IF(ISNUMBER(INDEX(Import.PLE,Detalhamento!$E260,Detalhamento!T$15)),IF(INDEX(Import.PLE,Detalhamento!$E260,Detalhamento!T$15)&lt;=mediçao,OFFSET(Import.PLQ,$A260-1,T$15-1,1,1),0),0),PLE!$AA$28*OFFSET(Import.PLQ,$A260-1,T$15-1,1,1)),IF($E260&lt;&gt;1,IF(ISNUMBER(INDEX(Import.PLE,Detalhamento!$E260,Detalhamento!T$15)),IF(INDEX(Import.PLE,Detalhamento!$E260,Detalhamento!T$15)&lt;=mediçao,0,OFFSET(Import.PLQ,$A260-1,T$15-1,1,1)),OFFSET(Import.PLQ,$A260-1,T$15-1,1,1)),(1-PLE!$AA$28)*OFFSET(Import.PLQ,$A260-1,T$15-1,1,1))))</f>
        <v>0</v>
      </c>
      <c r="U260" s="144">
        <f ca="1">IF(U$13="",0,CHOOSE(Detalhamento.OpçãoServiços,OFFSET(Import.PLQ,$A260-1,U$15-1,1,1),IF($E260&lt;&gt;1,IF(ISNUMBER(INDEX(Import.PLE,Detalhamento!$E260,Detalhamento!U$15)),IF(INDEX(Import.PLE,Detalhamento!$E260,Detalhamento!U$15)&lt;=mediçao,OFFSET(Import.PLQ,$A260-1,U$15-1,1,1),0),0),PLE!$AA$28*OFFSET(Import.PLQ,$A260-1,U$15-1,1,1)),IF($E260&lt;&gt;1,IF(ISNUMBER(INDEX(Import.PLE,Detalhamento!$E260,Detalhamento!U$15)),IF(INDEX(Import.PLE,Detalhamento!$E260,Detalhamento!U$15)&lt;=mediçao,0,OFFSET(Import.PLQ,$A260-1,U$15-1,1,1)),OFFSET(Import.PLQ,$A260-1,U$15-1,1,1)),(1-PLE!$AA$28)*OFFSET(Import.PLQ,$A260-1,U$15-1,1,1))))</f>
        <v>0</v>
      </c>
      <c r="V260" s="144">
        <f ca="1">IF(V$13="",0,CHOOSE(Detalhamento.OpçãoServiços,OFFSET(Import.PLQ,$A260-1,V$15-1,1,1),IF($E260&lt;&gt;1,IF(ISNUMBER(INDEX(Import.PLE,Detalhamento!$E260,Detalhamento!V$15)),IF(INDEX(Import.PLE,Detalhamento!$E260,Detalhamento!V$15)&lt;=mediçao,OFFSET(Import.PLQ,$A260-1,V$15-1,1,1),0),0),PLE!$AA$28*OFFSET(Import.PLQ,$A260-1,V$15-1,1,1)),IF($E260&lt;&gt;1,IF(ISNUMBER(INDEX(Import.PLE,Detalhamento!$E260,Detalhamento!V$15)),IF(INDEX(Import.PLE,Detalhamento!$E260,Detalhamento!V$15)&lt;=mediçao,0,OFFSET(Import.PLQ,$A260-1,V$15-1,1,1)),OFFSET(Import.PLQ,$A260-1,V$15-1,1,1)),(1-PLE!$AA$28)*OFFSET(Import.PLQ,$A260-1,V$15-1,1,1))))</f>
        <v>0</v>
      </c>
      <c r="W260" s="144">
        <f ca="1">IF(W$13="",0,CHOOSE(Detalhamento.OpçãoServiços,OFFSET(Import.PLQ,$A260-1,W$15-1,1,1),IF($E260&lt;&gt;1,IF(ISNUMBER(INDEX(Import.PLE,Detalhamento!$E260,Detalhamento!W$15)),IF(INDEX(Import.PLE,Detalhamento!$E260,Detalhamento!W$15)&lt;=mediçao,OFFSET(Import.PLQ,$A260-1,W$15-1,1,1),0),0),PLE!$AA$28*OFFSET(Import.PLQ,$A260-1,W$15-1,1,1)),IF($E260&lt;&gt;1,IF(ISNUMBER(INDEX(Import.PLE,Detalhamento!$E260,Detalhamento!W$15)),IF(INDEX(Import.PLE,Detalhamento!$E260,Detalhamento!W$15)&lt;=mediçao,0,OFFSET(Import.PLQ,$A260-1,W$15-1,1,1)),OFFSET(Import.PLQ,$A260-1,W$15-1,1,1)),(1-PLE!$AA$28)*OFFSET(Import.PLQ,$A260-1,W$15-1,1,1))))</f>
        <v>0</v>
      </c>
      <c r="X260" s="144">
        <f ca="1">IF(X$13="",0,CHOOSE(Detalhamento.OpçãoServiços,OFFSET(Import.PLQ,$A260-1,X$15-1,1,1),IF($E260&lt;&gt;1,IF(ISNUMBER(INDEX(Import.PLE,Detalhamento!$E260,Detalhamento!X$15)),IF(INDEX(Import.PLE,Detalhamento!$E260,Detalhamento!X$15)&lt;=mediçao,OFFSET(Import.PLQ,$A260-1,X$15-1,1,1),0),0),PLE!$AA$28*OFFSET(Import.PLQ,$A260-1,X$15-1,1,1)),IF($E260&lt;&gt;1,IF(ISNUMBER(INDEX(Import.PLE,Detalhamento!$E260,Detalhamento!X$15)),IF(INDEX(Import.PLE,Detalhamento!$E260,Detalhamento!X$15)&lt;=mediçao,0,OFFSET(Import.PLQ,$A260-1,X$15-1,1,1)),OFFSET(Import.PLQ,$A260-1,X$15-1,1,1)),(1-PLE!$AA$28)*OFFSET(Import.PLQ,$A260-1,X$15-1,1,1))))</f>
        <v>0</v>
      </c>
      <c r="Y260" s="144">
        <f ca="1">IF(Y$13="",0,CHOOSE(Detalhamento.OpçãoServiços,OFFSET(Import.PLQ,$A260-1,Y$15-1,1,1),IF($E260&lt;&gt;1,IF(ISNUMBER(INDEX(Import.PLE,Detalhamento!$E260,Detalhamento!Y$15)),IF(INDEX(Import.PLE,Detalhamento!$E260,Detalhamento!Y$15)&lt;=mediçao,OFFSET(Import.PLQ,$A260-1,Y$15-1,1,1),0),0),PLE!$AA$28*OFFSET(Import.PLQ,$A260-1,Y$15-1,1,1)),IF($E260&lt;&gt;1,IF(ISNUMBER(INDEX(Import.PLE,Detalhamento!$E260,Detalhamento!Y$15)),IF(INDEX(Import.PLE,Detalhamento!$E260,Detalhamento!Y$15)&lt;=mediçao,0,OFFSET(Import.PLQ,$A260-1,Y$15-1,1,1)),OFFSET(Import.PLQ,$A260-1,Y$15-1,1,1)),(1-PLE!$AA$28)*OFFSET(Import.PLQ,$A260-1,Y$15-1,1,1))))</f>
        <v>0</v>
      </c>
      <c r="Z260" s="144">
        <f ca="1">IF(Z$13="",0,CHOOSE(Detalhamento.OpçãoServiços,OFFSET(Import.PLQ,$A260-1,Z$15-1,1,1),IF($E260&lt;&gt;1,IF(ISNUMBER(INDEX(Import.PLE,Detalhamento!$E260,Detalhamento!Z$15)),IF(INDEX(Import.PLE,Detalhamento!$E260,Detalhamento!Z$15)&lt;=mediçao,OFFSET(Import.PLQ,$A260-1,Z$15-1,1,1),0),0),PLE!$AA$28*OFFSET(Import.PLQ,$A260-1,Z$15-1,1,1)),IF($E260&lt;&gt;1,IF(ISNUMBER(INDEX(Import.PLE,Detalhamento!$E260,Detalhamento!Z$15)),IF(INDEX(Import.PLE,Detalhamento!$E260,Detalhamento!Z$15)&lt;=mediçao,0,OFFSET(Import.PLQ,$A260-1,Z$15-1,1,1)),OFFSET(Import.PLQ,$A260-1,Z$15-1,1,1)),(1-PLE!$AA$28)*OFFSET(Import.PLQ,$A260-1,Z$15-1,1,1))))</f>
        <v>0</v>
      </c>
      <c r="AA260" s="144">
        <f ca="1">IF(AA$13="",0,CHOOSE(Detalhamento.OpçãoServiços,OFFSET(Import.PLQ,$A260-1,AA$15-1,1,1),IF($E260&lt;&gt;1,IF(ISNUMBER(INDEX(Import.PLE,Detalhamento!$E260,Detalhamento!AA$15)),IF(INDEX(Import.PLE,Detalhamento!$E260,Detalhamento!AA$15)&lt;=mediçao,OFFSET(Import.PLQ,$A260-1,AA$15-1,1,1),0),0),PLE!$AA$28*OFFSET(Import.PLQ,$A260-1,AA$15-1,1,1)),IF($E260&lt;&gt;1,IF(ISNUMBER(INDEX(Import.PLE,Detalhamento!$E260,Detalhamento!AA$15)),IF(INDEX(Import.PLE,Detalhamento!$E260,Detalhamento!AA$15)&lt;=mediçao,0,OFFSET(Import.PLQ,$A260-1,AA$15-1,1,1)),OFFSET(Import.PLQ,$A260-1,AA$15-1,1,1)),(1-PLE!$AA$28)*OFFSET(Import.PLQ,$A260-1,AA$15-1,1,1))))</f>
        <v>0</v>
      </c>
      <c r="AB260" s="144">
        <f ca="1">IF(AB$13="",0,CHOOSE(Detalhamento.OpçãoServiços,OFFSET(Import.PLQ,$A260-1,AB$15-1,1,1),IF($E260&lt;&gt;1,IF(ISNUMBER(INDEX(Import.PLE,Detalhamento!$E260,Detalhamento!AB$15)),IF(INDEX(Import.PLE,Detalhamento!$E260,Detalhamento!AB$15)&lt;=mediçao,OFFSET(Import.PLQ,$A260-1,AB$15-1,1,1),0),0),PLE!$AA$28*OFFSET(Import.PLQ,$A260-1,AB$15-1,1,1)),IF($E260&lt;&gt;1,IF(ISNUMBER(INDEX(Import.PLE,Detalhamento!$E260,Detalhamento!AB$15)),IF(INDEX(Import.PLE,Detalhamento!$E260,Detalhamento!AB$15)&lt;=mediçao,0,OFFSET(Import.PLQ,$A260-1,AB$15-1,1,1)),OFFSET(Import.PLQ,$A260-1,AB$15-1,1,1)),(1-PLE!$AA$28)*OFFSET(Import.PLQ,$A260-1,AB$15-1,1,1))))</f>
        <v>0</v>
      </c>
      <c r="AC260" s="144">
        <f ca="1">IF(AC$13="",0,CHOOSE(Detalhamento.OpçãoServiços,OFFSET(Import.PLQ,$A260-1,AC$15-1,1,1),IF($E260&lt;&gt;1,IF(ISNUMBER(INDEX(Import.PLE,Detalhamento!$E260,Detalhamento!AC$15)),IF(INDEX(Import.PLE,Detalhamento!$E260,Detalhamento!AC$15)&lt;=mediçao,OFFSET(Import.PLQ,$A260-1,AC$15-1,1,1),0),0),PLE!$AA$28*OFFSET(Import.PLQ,$A260-1,AC$15-1,1,1)),IF($E260&lt;&gt;1,IF(ISNUMBER(INDEX(Import.PLE,Detalhamento!$E260,Detalhamento!AC$15)),IF(INDEX(Import.PLE,Detalhamento!$E260,Detalhamento!AC$15)&lt;=mediçao,0,OFFSET(Import.PLQ,$A260-1,AC$15-1,1,1)),OFFSET(Import.PLQ,$A260-1,AC$15-1,1,1)),(1-PLE!$AA$28)*OFFSET(Import.PLQ,$A260-1,AC$15-1,1,1))))</f>
        <v>0</v>
      </c>
      <c r="AD260" s="144">
        <f ca="1">IF(AD$13="",0,CHOOSE(Detalhamento.OpçãoServiços,OFFSET(Import.PLQ,$A260-1,AD$15-1,1,1),IF($E260&lt;&gt;1,IF(ISNUMBER(INDEX(Import.PLE,Detalhamento!$E260,Detalhamento!AD$15)),IF(INDEX(Import.PLE,Detalhamento!$E260,Detalhamento!AD$15)&lt;=mediçao,OFFSET(Import.PLQ,$A260-1,AD$15-1,1,1),0),0),PLE!$AA$28*OFFSET(Import.PLQ,$A260-1,AD$15-1,1,1)),IF($E260&lt;&gt;1,IF(ISNUMBER(INDEX(Import.PLE,Detalhamento!$E260,Detalhamento!AD$15)),IF(INDEX(Import.PLE,Detalhamento!$E260,Detalhamento!AD$15)&lt;=mediçao,0,OFFSET(Import.PLQ,$A260-1,AD$15-1,1,1)),OFFSET(Import.PLQ,$A260-1,AD$15-1,1,1)),(1-PLE!$AA$28)*OFFSET(Import.PLQ,$A260-1,AD$15-1,1,1))))</f>
        <v>0</v>
      </c>
      <c r="AE260" s="144">
        <f ca="1">IF(AE$13="",0,CHOOSE(Detalhamento.OpçãoServiços,OFFSET(Import.PLQ,$A260-1,AE$15-1,1,1),IF($E260&lt;&gt;1,IF(ISNUMBER(INDEX(Import.PLE,Detalhamento!$E260,Detalhamento!AE$15)),IF(INDEX(Import.PLE,Detalhamento!$E260,Detalhamento!AE$15)&lt;=mediçao,OFFSET(Import.PLQ,$A260-1,AE$15-1,1,1),0),0),PLE!$AA$28*OFFSET(Import.PLQ,$A260-1,AE$15-1,1,1)),IF($E260&lt;&gt;1,IF(ISNUMBER(INDEX(Import.PLE,Detalhamento!$E260,Detalhamento!AE$15)),IF(INDEX(Import.PLE,Detalhamento!$E260,Detalhamento!AE$15)&lt;=mediçao,0,OFFSET(Import.PLQ,$A260-1,AE$15-1,1,1)),OFFSET(Import.PLQ,$A260-1,AE$15-1,1,1)),(1-PLE!$AA$28)*OFFSET(Import.PLQ,$A260-1,AE$15-1,1,1))))</f>
        <v>0</v>
      </c>
      <c r="AF260" s="144">
        <f ca="1">IF(AF$13="",0,CHOOSE(Detalhamento.OpçãoServiços,OFFSET(Import.PLQ,$A260-1,AF$15-1,1,1),IF($E260&lt;&gt;1,IF(ISNUMBER(INDEX(Import.PLE,Detalhamento!$E260,Detalhamento!AF$15)),IF(INDEX(Import.PLE,Detalhamento!$E260,Detalhamento!AF$15)&lt;=mediçao,OFFSET(Import.PLQ,$A260-1,AF$15-1,1,1),0),0),PLE!$AA$28*OFFSET(Import.PLQ,$A260-1,AF$15-1,1,1)),IF($E260&lt;&gt;1,IF(ISNUMBER(INDEX(Import.PLE,Detalhamento!$E260,Detalhamento!AF$15)),IF(INDEX(Import.PLE,Detalhamento!$E260,Detalhamento!AF$15)&lt;=mediçao,0,OFFSET(Import.PLQ,$A260-1,AF$15-1,1,1)),OFFSET(Import.PLQ,$A260-1,AF$15-1,1,1)),(1-PLE!$AA$28)*OFFSET(Import.PLQ,$A260-1,AF$15-1,1,1))))</f>
        <v>0</v>
      </c>
      <c r="AG260" s="144">
        <f ca="1">IF(AG$13="",0,CHOOSE(Detalhamento.OpçãoServiços,OFFSET(Import.PLQ,$A260-1,AG$15-1,1,1),IF($E260&lt;&gt;1,IF(ISNUMBER(INDEX(Import.PLE,Detalhamento!$E260,Detalhamento!AG$15)),IF(INDEX(Import.PLE,Detalhamento!$E260,Detalhamento!AG$15)&lt;=mediçao,OFFSET(Import.PLQ,$A260-1,AG$15-1,1,1),0),0),PLE!$AA$28*OFFSET(Import.PLQ,$A260-1,AG$15-1,1,1)),IF($E260&lt;&gt;1,IF(ISNUMBER(INDEX(Import.PLE,Detalhamento!$E260,Detalhamento!AG$15)),IF(INDEX(Import.PLE,Detalhamento!$E260,Detalhamento!AG$15)&lt;=mediçao,0,OFFSET(Import.PLQ,$A260-1,AG$15-1,1,1)),OFFSET(Import.PLQ,$A260-1,AG$15-1,1,1)),(1-PLE!$AA$28)*OFFSET(Import.PLQ,$A260-1,AG$15-1,1,1))))</f>
        <v>0</v>
      </c>
      <c r="AH260" s="144">
        <f ca="1">IF(AH$13="",0,CHOOSE(Detalhamento.OpçãoServiços,OFFSET(Import.PLQ,$A260-1,AH$15-1,1,1),IF($E260&lt;&gt;1,IF(ISNUMBER(INDEX(Import.PLE,Detalhamento!$E260,Detalhamento!AH$15)),IF(INDEX(Import.PLE,Detalhamento!$E260,Detalhamento!AH$15)&lt;=mediçao,OFFSET(Import.PLQ,$A260-1,AH$15-1,1,1),0),0),PLE!$AA$28*OFFSET(Import.PLQ,$A260-1,AH$15-1,1,1)),IF($E260&lt;&gt;1,IF(ISNUMBER(INDEX(Import.PLE,Detalhamento!$E260,Detalhamento!AH$15)),IF(INDEX(Import.PLE,Detalhamento!$E260,Detalhamento!AH$15)&lt;=mediçao,0,OFFSET(Import.PLQ,$A260-1,AH$15-1,1,1)),OFFSET(Import.PLQ,$A260-1,AH$15-1,1,1)),(1-PLE!$AA$28)*OFFSET(Import.PLQ,$A260-1,AH$15-1,1,1))))</f>
        <v>0</v>
      </c>
      <c r="AI260" s="144">
        <f ca="1">IF(AI$13="",0,CHOOSE(Detalhamento.OpçãoServiços,OFFSET(Import.PLQ,$A260-1,AI$15-1,1,1),IF($E260&lt;&gt;1,IF(ISNUMBER(INDEX(Import.PLE,Detalhamento!$E260,Detalhamento!AI$15)),IF(INDEX(Import.PLE,Detalhamento!$E260,Detalhamento!AI$15)&lt;=mediçao,OFFSET(Import.PLQ,$A260-1,AI$15-1,1,1),0),0),PLE!$AA$28*OFFSET(Import.PLQ,$A260-1,AI$15-1,1,1)),IF($E260&lt;&gt;1,IF(ISNUMBER(INDEX(Import.PLE,Detalhamento!$E260,Detalhamento!AI$15)),IF(INDEX(Import.PLE,Detalhamento!$E260,Detalhamento!AI$15)&lt;=mediçao,0,OFFSET(Import.PLQ,$A260-1,AI$15-1,1,1)),OFFSET(Import.PLQ,$A260-1,AI$15-1,1,1)),(1-PLE!$AA$28)*OFFSET(Import.PLQ,$A260-1,AI$15-1,1,1))))</f>
        <v>0</v>
      </c>
      <c r="AJ260" s="144">
        <f ca="1">IF(AJ$13="",0,CHOOSE(Detalhamento.OpçãoServiços,OFFSET(Import.PLQ,$A260-1,AJ$15-1,1,1),IF($E260&lt;&gt;1,IF(ISNUMBER(INDEX(Import.PLE,Detalhamento!$E260,Detalhamento!AJ$15)),IF(INDEX(Import.PLE,Detalhamento!$E260,Detalhamento!AJ$15)&lt;=mediçao,OFFSET(Import.PLQ,$A260-1,AJ$15-1,1,1),0),0),PLE!$AA$28*OFFSET(Import.PLQ,$A260-1,AJ$15-1,1,1)),IF($E260&lt;&gt;1,IF(ISNUMBER(INDEX(Import.PLE,Detalhamento!$E260,Detalhamento!AJ$15)),IF(INDEX(Import.PLE,Detalhamento!$E260,Detalhamento!AJ$15)&lt;=mediçao,0,OFFSET(Import.PLQ,$A260-1,AJ$15-1,1,1)),OFFSET(Import.PLQ,$A260-1,AJ$15-1,1,1)),(1-PLE!$AA$28)*OFFSET(Import.PLQ,$A260-1,AJ$15-1,1,1))))</f>
        <v>0</v>
      </c>
      <c r="AK260" s="144">
        <f ca="1">IF(AK$13="",0,CHOOSE(Detalhamento.OpçãoServiços,OFFSET(Import.PLQ,$A260-1,AK$15-1,1,1),IF($E260&lt;&gt;1,IF(ISNUMBER(INDEX(Import.PLE,Detalhamento!$E260,Detalhamento!AK$15)),IF(INDEX(Import.PLE,Detalhamento!$E260,Detalhamento!AK$15)&lt;=mediçao,OFFSET(Import.PLQ,$A260-1,AK$15-1,1,1),0),0),PLE!$AA$28*OFFSET(Import.PLQ,$A260-1,AK$15-1,1,1)),IF($E260&lt;&gt;1,IF(ISNUMBER(INDEX(Import.PLE,Detalhamento!$E260,Detalhamento!AK$15)),IF(INDEX(Import.PLE,Detalhamento!$E260,Detalhamento!AK$15)&lt;=mediçao,0,OFFSET(Import.PLQ,$A260-1,AK$15-1,1,1)),OFFSET(Import.PLQ,$A260-1,AK$15-1,1,1)),(1-PLE!$AA$28)*OFFSET(Import.PLQ,$A260-1,AK$15-1,1,1))))</f>
        <v>0</v>
      </c>
      <c r="AL260" s="144">
        <f ca="1">IF(AL$13="",0,CHOOSE(Detalhamento.OpçãoServiços,OFFSET(Import.PLQ,$A260-1,AL$15-1,1,1),IF($E260&lt;&gt;1,IF(ISNUMBER(INDEX(Import.PLE,Detalhamento!$E260,Detalhamento!AL$15)),IF(INDEX(Import.PLE,Detalhamento!$E260,Detalhamento!AL$15)&lt;=mediçao,OFFSET(Import.PLQ,$A260-1,AL$15-1,1,1),0),0),PLE!$AA$28*OFFSET(Import.PLQ,$A260-1,AL$15-1,1,1)),IF($E260&lt;&gt;1,IF(ISNUMBER(INDEX(Import.PLE,Detalhamento!$E260,Detalhamento!AL$15)),IF(INDEX(Import.PLE,Detalhamento!$E260,Detalhamento!AL$15)&lt;=mediçao,0,OFFSET(Import.PLQ,$A260-1,AL$15-1,1,1)),OFFSET(Import.PLQ,$A260-1,AL$15-1,1,1)),(1-PLE!$AA$28)*OFFSET(Import.PLQ,$A260-1,AL$15-1,1,1))))</f>
        <v>0</v>
      </c>
      <c r="AM260" s="144">
        <f ca="1">IF(AM$13="",0,CHOOSE(Detalhamento.OpçãoServiços,OFFSET(Import.PLQ,$A260-1,AM$15-1,1,1),IF($E260&lt;&gt;1,IF(ISNUMBER(INDEX(Import.PLE,Detalhamento!$E260,Detalhamento!AM$15)),IF(INDEX(Import.PLE,Detalhamento!$E260,Detalhamento!AM$15)&lt;=mediçao,OFFSET(Import.PLQ,$A260-1,AM$15-1,1,1),0),0),PLE!$AA$28*OFFSET(Import.PLQ,$A260-1,AM$15-1,1,1)),IF($E260&lt;&gt;1,IF(ISNUMBER(INDEX(Import.PLE,Detalhamento!$E260,Detalhamento!AM$15)),IF(INDEX(Import.PLE,Detalhamento!$E260,Detalhamento!AM$15)&lt;=mediçao,0,OFFSET(Import.PLQ,$A260-1,AM$15-1,1,1)),OFFSET(Import.PLQ,$A260-1,AM$15-1,1,1)),(1-PLE!$AA$28)*OFFSET(Import.PLQ,$A260-1,AM$15-1,1,1))))</f>
        <v>0</v>
      </c>
      <c r="AN260" s="144">
        <f ca="1">IF(AN$13="",0,CHOOSE(Detalhamento.OpçãoServiços,OFFSET(Import.PLQ,$A260-1,AN$15-1,1,1),IF($E260&lt;&gt;1,IF(ISNUMBER(INDEX(Import.PLE,Detalhamento!$E260,Detalhamento!AN$15)),IF(INDEX(Import.PLE,Detalhamento!$E260,Detalhamento!AN$15)&lt;=mediçao,OFFSET(Import.PLQ,$A260-1,AN$15-1,1,1),0),0),PLE!$AA$28*OFFSET(Import.PLQ,$A260-1,AN$15-1,1,1)),IF($E260&lt;&gt;1,IF(ISNUMBER(INDEX(Import.PLE,Detalhamento!$E260,Detalhamento!AN$15)),IF(INDEX(Import.PLE,Detalhamento!$E260,Detalhamento!AN$15)&lt;=mediçao,0,OFFSET(Import.PLQ,$A260-1,AN$15-1,1,1)),OFFSET(Import.PLQ,$A260-1,AN$15-1,1,1)),(1-PLE!$AA$28)*OFFSET(Import.PLQ,$A260-1,AN$15-1,1,1))))</f>
        <v>0</v>
      </c>
      <c r="AO260" s="144">
        <f ca="1">IF(AO$13="",0,CHOOSE(Detalhamento.OpçãoServiços,OFFSET(Import.PLQ,$A260-1,AO$15-1,1,1),IF($E260&lt;&gt;1,IF(ISNUMBER(INDEX(Import.PLE,Detalhamento!$E260,Detalhamento!AO$15)),IF(INDEX(Import.PLE,Detalhamento!$E260,Detalhamento!AO$15)&lt;=mediçao,OFFSET(Import.PLQ,$A260-1,AO$15-1,1,1),0),0),PLE!$AA$28*OFFSET(Import.PLQ,$A260-1,AO$15-1,1,1)),IF($E260&lt;&gt;1,IF(ISNUMBER(INDEX(Import.PLE,Detalhamento!$E260,Detalhamento!AO$15)),IF(INDEX(Import.PLE,Detalhamento!$E260,Detalhamento!AO$15)&lt;=mediçao,0,OFFSET(Import.PLQ,$A260-1,AO$15-1,1,1)),OFFSET(Import.PLQ,$A260-1,AO$15-1,1,1)),(1-PLE!$AA$28)*OFFSET(Import.PLQ,$A260-1,AO$15-1,1,1))))</f>
        <v>0</v>
      </c>
      <c r="AP260" s="144">
        <f ca="1">IF(AP$13="",0,CHOOSE(Detalhamento.OpçãoServiços,OFFSET(Import.PLQ,$A260-1,AP$15-1,1,1),IF($E260&lt;&gt;1,IF(ISNUMBER(INDEX(Import.PLE,Detalhamento!$E260,Detalhamento!AP$15)),IF(INDEX(Import.PLE,Detalhamento!$E260,Detalhamento!AP$15)&lt;=mediçao,OFFSET(Import.PLQ,$A260-1,AP$15-1,1,1),0),0),PLE!$AA$28*OFFSET(Import.PLQ,$A260-1,AP$15-1,1,1)),IF($E260&lt;&gt;1,IF(ISNUMBER(INDEX(Import.PLE,Detalhamento!$E260,Detalhamento!AP$15)),IF(INDEX(Import.PLE,Detalhamento!$E260,Detalhamento!AP$15)&lt;=mediçao,0,OFFSET(Import.PLQ,$A260-1,AP$15-1,1,1)),OFFSET(Import.PLQ,$A260-1,AP$15-1,1,1)),(1-PLE!$AA$28)*OFFSET(Import.PLQ,$A260-1,AP$15-1,1,1))))</f>
        <v>0</v>
      </c>
      <c r="AQ260" s="144">
        <f ca="1">IF(AQ$13="",0,CHOOSE(Detalhamento.OpçãoServiços,OFFSET(Import.PLQ,$A260-1,AQ$15-1,1,1),IF($E260&lt;&gt;1,IF(ISNUMBER(INDEX(Import.PLE,Detalhamento!$E260,Detalhamento!AQ$15)),IF(INDEX(Import.PLE,Detalhamento!$E260,Detalhamento!AQ$15)&lt;=mediçao,OFFSET(Import.PLQ,$A260-1,AQ$15-1,1,1),0),0),PLE!$AA$28*OFFSET(Import.PLQ,$A260-1,AQ$15-1,1,1)),IF($E260&lt;&gt;1,IF(ISNUMBER(INDEX(Import.PLE,Detalhamento!$E260,Detalhamento!AQ$15)),IF(INDEX(Import.PLE,Detalhamento!$E260,Detalhamento!AQ$15)&lt;=mediçao,0,OFFSET(Import.PLQ,$A260-1,AQ$15-1,1,1)),OFFSET(Import.PLQ,$A260-1,AQ$15-1,1,1)),(1-PLE!$AA$28)*OFFSET(Import.PLQ,$A260-1,AQ$15-1,1,1))))</f>
        <v>0</v>
      </c>
      <c r="AR260" s="144">
        <f ca="1">IF(AR$13="",0,CHOOSE(Detalhamento.OpçãoServiços,OFFSET(Import.PLQ,$A260-1,AR$15-1,1,1),IF($E260&lt;&gt;1,IF(ISNUMBER(INDEX(Import.PLE,Detalhamento!$E260,Detalhamento!AR$15)),IF(INDEX(Import.PLE,Detalhamento!$E260,Detalhamento!AR$15)&lt;=mediçao,OFFSET(Import.PLQ,$A260-1,AR$15-1,1,1),0),0),PLE!$AA$28*OFFSET(Import.PLQ,$A260-1,AR$15-1,1,1)),IF($E260&lt;&gt;1,IF(ISNUMBER(INDEX(Import.PLE,Detalhamento!$E260,Detalhamento!AR$15)),IF(INDEX(Import.PLE,Detalhamento!$E260,Detalhamento!AR$15)&lt;=mediçao,0,OFFSET(Import.PLQ,$A260-1,AR$15-1,1,1)),OFFSET(Import.PLQ,$A260-1,AR$15-1,1,1)),(1-PLE!$AA$28)*OFFSET(Import.PLQ,$A260-1,AR$15-1,1,1))))</f>
        <v>0</v>
      </c>
      <c r="AS260" s="144">
        <f ca="1">IF(AS$13="",0,CHOOSE(Detalhamento.OpçãoServiços,OFFSET(Import.PLQ,$A260-1,AS$15-1,1,1),IF($E260&lt;&gt;1,IF(ISNUMBER(INDEX(Import.PLE,Detalhamento!$E260,Detalhamento!AS$15)),IF(INDEX(Import.PLE,Detalhamento!$E260,Detalhamento!AS$15)&lt;=mediçao,OFFSET(Import.PLQ,$A260-1,AS$15-1,1,1),0),0),PLE!$AA$28*OFFSET(Import.PLQ,$A260-1,AS$15-1,1,1)),IF($E260&lt;&gt;1,IF(ISNUMBER(INDEX(Import.PLE,Detalhamento!$E260,Detalhamento!AS$15)),IF(INDEX(Import.PLE,Detalhamento!$E260,Detalhamento!AS$15)&lt;=mediçao,0,OFFSET(Import.PLQ,$A260-1,AS$15-1,1,1)),OFFSET(Import.PLQ,$A260-1,AS$15-1,1,1)),(1-PLE!$AA$28)*OFFSET(Import.PLQ,$A260-1,AS$15-1,1,1))))</f>
        <v>0</v>
      </c>
      <c r="AT260" s="144">
        <f ca="1">IF(AT$13="",0,CHOOSE(Detalhamento.OpçãoServiços,OFFSET(Import.PLQ,$A260-1,AT$15-1,1,1),IF($E260&lt;&gt;1,IF(ISNUMBER(INDEX(Import.PLE,Detalhamento!$E260,Detalhamento!AT$15)),IF(INDEX(Import.PLE,Detalhamento!$E260,Detalhamento!AT$15)&lt;=mediçao,OFFSET(Import.PLQ,$A260-1,AT$15-1,1,1),0),0),PLE!$AA$28*OFFSET(Import.PLQ,$A260-1,AT$15-1,1,1)),IF($E260&lt;&gt;1,IF(ISNUMBER(INDEX(Import.PLE,Detalhamento!$E260,Detalhamento!AT$15)),IF(INDEX(Import.PLE,Detalhamento!$E260,Detalhamento!AT$15)&lt;=mediçao,0,OFFSET(Import.PLQ,$A260-1,AT$15-1,1,1)),OFFSET(Import.PLQ,$A260-1,AT$15-1,1,1)),(1-PLE!$AA$28)*OFFSET(Import.PLQ,$A260-1,AT$15-1,1,1))))</f>
        <v>0</v>
      </c>
      <c r="AU260" s="144">
        <f ca="1">IF(AU$13="",0,CHOOSE(Detalhamento.OpçãoServiços,OFFSET(Import.PLQ,$A260-1,AU$15-1,1,1),IF($E260&lt;&gt;1,IF(ISNUMBER(INDEX(Import.PLE,Detalhamento!$E260,Detalhamento!AU$15)),IF(INDEX(Import.PLE,Detalhamento!$E260,Detalhamento!AU$15)&lt;=mediçao,OFFSET(Import.PLQ,$A260-1,AU$15-1,1,1),0),0),PLE!$AA$28*OFFSET(Import.PLQ,$A260-1,AU$15-1,1,1)),IF($E260&lt;&gt;1,IF(ISNUMBER(INDEX(Import.PLE,Detalhamento!$E260,Detalhamento!AU$15)),IF(INDEX(Import.PLE,Detalhamento!$E260,Detalhamento!AU$15)&lt;=mediçao,0,OFFSET(Import.PLQ,$A260-1,AU$15-1,1,1)),OFFSET(Import.PLQ,$A260-1,AU$15-1,1,1)),(1-PLE!$AA$28)*OFFSET(Import.PLQ,$A260-1,AU$15-1,1,1))))</f>
        <v>0</v>
      </c>
      <c r="AV260" s="144">
        <f ca="1">IF(AV$13="",0,CHOOSE(Detalhamento.OpçãoServiços,OFFSET(Import.PLQ,$A260-1,AV$15-1,1,1),IF($E260&lt;&gt;1,IF(ISNUMBER(INDEX(Import.PLE,Detalhamento!$E260,Detalhamento!AV$15)),IF(INDEX(Import.PLE,Detalhamento!$E260,Detalhamento!AV$15)&lt;=mediçao,OFFSET(Import.PLQ,$A260-1,AV$15-1,1,1),0),0),PLE!$AA$28*OFFSET(Import.PLQ,$A260-1,AV$15-1,1,1)),IF($E260&lt;&gt;1,IF(ISNUMBER(INDEX(Import.PLE,Detalhamento!$E260,Detalhamento!AV$15)),IF(INDEX(Import.PLE,Detalhamento!$E260,Detalhamento!AV$15)&lt;=mediçao,0,OFFSET(Import.PLQ,$A260-1,AV$15-1,1,1)),OFFSET(Import.PLQ,$A260-1,AV$15-1,1,1)),(1-PLE!$AA$28)*OFFSET(Import.PLQ,$A260-1,AV$15-1,1,1))))</f>
        <v>0</v>
      </c>
      <c r="AW260" s="144">
        <f ca="1">IF(AW$13="",0,CHOOSE(Detalhamento.OpçãoServiços,OFFSET(Import.PLQ,$A260-1,AW$15-1,1,1),IF($E260&lt;&gt;1,IF(ISNUMBER(INDEX(Import.PLE,Detalhamento!$E260,Detalhamento!AW$15)),IF(INDEX(Import.PLE,Detalhamento!$E260,Detalhamento!AW$15)&lt;=mediçao,OFFSET(Import.PLQ,$A260-1,AW$15-1,1,1),0),0),PLE!$AA$28*OFFSET(Import.PLQ,$A260-1,AW$15-1,1,1)),IF($E260&lt;&gt;1,IF(ISNUMBER(INDEX(Import.PLE,Detalhamento!$E260,Detalhamento!AW$15)),IF(INDEX(Import.PLE,Detalhamento!$E260,Detalhamento!AW$15)&lt;=mediçao,0,OFFSET(Import.PLQ,$A260-1,AW$15-1,1,1)),OFFSET(Import.PLQ,$A260-1,AW$15-1,1,1)),(1-PLE!$AA$28)*OFFSET(Import.PLQ,$A260-1,AW$15-1,1,1))))</f>
        <v>0</v>
      </c>
      <c r="AX260" s="144">
        <f ca="1">IF(AX$13="",0,CHOOSE(Detalhamento.OpçãoServiços,OFFSET(Import.PLQ,$A260-1,AX$15-1,1,1),IF($E260&lt;&gt;1,IF(ISNUMBER(INDEX(Import.PLE,Detalhamento!$E260,Detalhamento!AX$15)),IF(INDEX(Import.PLE,Detalhamento!$E260,Detalhamento!AX$15)&lt;=mediçao,OFFSET(Import.PLQ,$A260-1,AX$15-1,1,1),0),0),PLE!$AA$28*OFFSET(Import.PLQ,$A260-1,AX$15-1,1,1)),IF($E260&lt;&gt;1,IF(ISNUMBER(INDEX(Import.PLE,Detalhamento!$E260,Detalhamento!AX$15)),IF(INDEX(Import.PLE,Detalhamento!$E260,Detalhamento!AX$15)&lt;=mediçao,0,OFFSET(Import.PLQ,$A260-1,AX$15-1,1,1)),OFFSET(Import.PLQ,$A260-1,AX$15-1,1,1)),(1-PLE!$AA$28)*OFFSET(Import.PLQ,$A260-1,AX$15-1,1,1))))</f>
        <v>0</v>
      </c>
      <c r="AY260" s="144">
        <f ca="1">IF(AY$13="",0,CHOOSE(Detalhamento.OpçãoServiços,OFFSET(Import.PLQ,$A260-1,AY$15-1,1,1),IF($E260&lt;&gt;1,IF(ISNUMBER(INDEX(Import.PLE,Detalhamento!$E260,Detalhamento!AY$15)),IF(INDEX(Import.PLE,Detalhamento!$E260,Detalhamento!AY$15)&lt;=mediçao,OFFSET(Import.PLQ,$A260-1,AY$15-1,1,1),0),0),PLE!$AA$28*OFFSET(Import.PLQ,$A260-1,AY$15-1,1,1)),IF($E260&lt;&gt;1,IF(ISNUMBER(INDEX(Import.PLE,Detalhamento!$E260,Detalhamento!AY$15)),IF(INDEX(Import.PLE,Detalhamento!$E260,Detalhamento!AY$15)&lt;=mediçao,0,OFFSET(Import.PLQ,$A260-1,AY$15-1,1,1)),OFFSET(Import.PLQ,$A260-1,AY$15-1,1,1)),(1-PLE!$AA$28)*OFFSET(Import.PLQ,$A260-1,AY$15-1,1,1))))</f>
        <v>0</v>
      </c>
      <c r="AZ260" s="144">
        <f ca="1">IF(AZ$13="",0,CHOOSE(Detalhamento.OpçãoServiços,OFFSET(Import.PLQ,$A260-1,AZ$15-1,1,1),IF($E260&lt;&gt;1,IF(ISNUMBER(INDEX(Import.PLE,Detalhamento!$E260,Detalhamento!AZ$15)),IF(INDEX(Import.PLE,Detalhamento!$E260,Detalhamento!AZ$15)&lt;=mediçao,OFFSET(Import.PLQ,$A260-1,AZ$15-1,1,1),0),0),PLE!$AA$28*OFFSET(Import.PLQ,$A260-1,AZ$15-1,1,1)),IF($E260&lt;&gt;1,IF(ISNUMBER(INDEX(Import.PLE,Detalhamento!$E260,Detalhamento!AZ$15)),IF(INDEX(Import.PLE,Detalhamento!$E260,Detalhamento!AZ$15)&lt;=mediçao,0,OFFSET(Import.PLQ,$A260-1,AZ$15-1,1,1)),OFFSET(Import.PLQ,$A260-1,AZ$15-1,1,1)),(1-PLE!$AA$28)*OFFSET(Import.PLQ,$A260-1,AZ$15-1,1,1))))</f>
        <v>0</v>
      </c>
      <c r="BA260" s="144">
        <f ca="1">IF(BA$13="",0,CHOOSE(Detalhamento.OpçãoServiços,OFFSET(Import.PLQ,$A260-1,BA$15-1,1,1),IF($E260&lt;&gt;1,IF(ISNUMBER(INDEX(Import.PLE,Detalhamento!$E260,Detalhamento!BA$15)),IF(INDEX(Import.PLE,Detalhamento!$E260,Detalhamento!BA$15)&lt;=mediçao,OFFSET(Import.PLQ,$A260-1,BA$15-1,1,1),0),0),PLE!$AA$28*OFFSET(Import.PLQ,$A260-1,BA$15-1,1,1)),IF($E260&lt;&gt;1,IF(ISNUMBER(INDEX(Import.PLE,Detalhamento!$E260,Detalhamento!BA$15)),IF(INDEX(Import.PLE,Detalhamento!$E260,Detalhamento!BA$15)&lt;=mediçao,0,OFFSET(Import.PLQ,$A260-1,BA$15-1,1,1)),OFFSET(Import.PLQ,$A260-1,BA$15-1,1,1)),(1-PLE!$AA$28)*OFFSET(Import.PLQ,$A260-1,BA$15-1,1,1))))</f>
        <v>0</v>
      </c>
      <c r="BB260" s="144">
        <f ca="1">IF(BB$13="",0,CHOOSE(Detalhamento.OpçãoServiços,OFFSET(Import.PLQ,$A260-1,BB$15-1,1,1),IF($E260&lt;&gt;1,IF(ISNUMBER(INDEX(Import.PLE,Detalhamento!$E260,Detalhamento!BB$15)),IF(INDEX(Import.PLE,Detalhamento!$E260,Detalhamento!BB$15)&lt;=mediçao,OFFSET(Import.PLQ,$A260-1,BB$15-1,1,1),0),0),PLE!$AA$28*OFFSET(Import.PLQ,$A260-1,BB$15-1,1,1)),IF($E260&lt;&gt;1,IF(ISNUMBER(INDEX(Import.PLE,Detalhamento!$E260,Detalhamento!BB$15)),IF(INDEX(Import.PLE,Detalhamento!$E260,Detalhamento!BB$15)&lt;=mediçao,0,OFFSET(Import.PLQ,$A260-1,BB$15-1,1,1)),OFFSET(Import.PLQ,$A260-1,BB$15-1,1,1)),(1-PLE!$AA$28)*OFFSET(Import.PLQ,$A260-1,BB$15-1,1,1))))</f>
        <v>0</v>
      </c>
      <c r="BC260" s="144">
        <f ca="1">IF(BC$13="",0,CHOOSE(Detalhamento.OpçãoServiços,OFFSET(Import.PLQ,$A260-1,BC$15-1,1,1),IF($E260&lt;&gt;1,IF(ISNUMBER(INDEX(Import.PLE,Detalhamento!$E260,Detalhamento!BC$15)),IF(INDEX(Import.PLE,Detalhamento!$E260,Detalhamento!BC$15)&lt;=mediçao,OFFSET(Import.PLQ,$A260-1,BC$15-1,1,1),0),0),PLE!$AA$28*OFFSET(Import.PLQ,$A260-1,BC$15-1,1,1)),IF($E260&lt;&gt;1,IF(ISNUMBER(INDEX(Import.PLE,Detalhamento!$E260,Detalhamento!BC$15)),IF(INDEX(Import.PLE,Detalhamento!$E260,Detalhamento!BC$15)&lt;=mediçao,0,OFFSET(Import.PLQ,$A260-1,BC$15-1,1,1)),OFFSET(Import.PLQ,$A260-1,BC$15-1,1,1)),(1-PLE!$AA$28)*OFFSET(Import.PLQ,$A260-1,BC$15-1,1,1))))</f>
        <v>0</v>
      </c>
      <c r="BD260" s="144">
        <f ca="1">IF(BD$13="",0,CHOOSE(Detalhamento.OpçãoServiços,OFFSET(Import.PLQ,$A260-1,BD$15-1,1,1),IF($E260&lt;&gt;1,IF(ISNUMBER(INDEX(Import.PLE,Detalhamento!$E260,Detalhamento!BD$15)),IF(INDEX(Import.PLE,Detalhamento!$E260,Detalhamento!BD$15)&lt;=mediçao,OFFSET(Import.PLQ,$A260-1,BD$15-1,1,1),0),0),PLE!$AA$28*OFFSET(Import.PLQ,$A260-1,BD$15-1,1,1)),IF($E260&lt;&gt;1,IF(ISNUMBER(INDEX(Import.PLE,Detalhamento!$E260,Detalhamento!BD$15)),IF(INDEX(Import.PLE,Detalhamento!$E260,Detalhamento!BD$15)&lt;=mediçao,0,OFFSET(Import.PLQ,$A260-1,BD$15-1,1,1)),OFFSET(Import.PLQ,$A260-1,BD$15-1,1,1)),(1-PLE!$AA$28)*OFFSET(Import.PLQ,$A260-1,BD$15-1,1,1))))</f>
        <v>0</v>
      </c>
      <c r="BE260" s="144">
        <f ca="1">IF(BE$13="",0,CHOOSE(Detalhamento.OpçãoServiços,OFFSET(Import.PLQ,$A260-1,BE$15-1,1,1),IF($E260&lt;&gt;1,IF(ISNUMBER(INDEX(Import.PLE,Detalhamento!$E260,Detalhamento!BE$15)),IF(INDEX(Import.PLE,Detalhamento!$E260,Detalhamento!BE$15)&lt;=mediçao,OFFSET(Import.PLQ,$A260-1,BE$15-1,1,1),0),0),PLE!$AA$28*OFFSET(Import.PLQ,$A260-1,BE$15-1,1,1)),IF($E260&lt;&gt;1,IF(ISNUMBER(INDEX(Import.PLE,Detalhamento!$E260,Detalhamento!BE$15)),IF(INDEX(Import.PLE,Detalhamento!$E260,Detalhamento!BE$15)&lt;=mediçao,0,OFFSET(Import.PLQ,$A260-1,BE$15-1,1,1)),OFFSET(Import.PLQ,$A260-1,BE$15-1,1,1)),(1-PLE!$AA$28)*OFFSET(Import.PLQ,$A260-1,BE$15-1,1,1))))</f>
        <v>0</v>
      </c>
      <c r="BF260" s="144">
        <f ca="1">IF(BF$13="",0,CHOOSE(Detalhamento.OpçãoServiços,OFFSET(Import.PLQ,$A260-1,BF$15-1,1,1),IF($E260&lt;&gt;1,IF(ISNUMBER(INDEX(Import.PLE,Detalhamento!$E260,Detalhamento!BF$15)),IF(INDEX(Import.PLE,Detalhamento!$E260,Detalhamento!BF$15)&lt;=mediçao,OFFSET(Import.PLQ,$A260-1,BF$15-1,1,1),0),0),PLE!$AA$28*OFFSET(Import.PLQ,$A260-1,BF$15-1,1,1)),IF($E260&lt;&gt;1,IF(ISNUMBER(INDEX(Import.PLE,Detalhamento!$E260,Detalhamento!BF$15)),IF(INDEX(Import.PLE,Detalhamento!$E260,Detalhamento!BF$15)&lt;=mediçao,0,OFFSET(Import.PLQ,$A260-1,BF$15-1,1,1)),OFFSET(Import.PLQ,$A260-1,BF$15-1,1,1)),(1-PLE!$AA$28)*OFFSET(Import.PLQ,$A260-1,BF$15-1,1,1))))</f>
        <v>0</v>
      </c>
      <c r="BG260" s="144">
        <f ca="1">IF(BG$13="",0,CHOOSE(Detalhamento.OpçãoServiços,OFFSET(Import.PLQ,$A260-1,BG$15-1,1,1),IF($E260&lt;&gt;1,IF(ISNUMBER(INDEX(Import.PLE,Detalhamento!$E260,Detalhamento!BG$15)),IF(INDEX(Import.PLE,Detalhamento!$E260,Detalhamento!BG$15)&lt;=mediçao,OFFSET(Import.PLQ,$A260-1,BG$15-1,1,1),0),0),PLE!$AA$28*OFFSET(Import.PLQ,$A260-1,BG$15-1,1,1)),IF($E260&lt;&gt;1,IF(ISNUMBER(INDEX(Import.PLE,Detalhamento!$E260,Detalhamento!BG$15)),IF(INDEX(Import.PLE,Detalhamento!$E260,Detalhamento!BG$15)&lt;=mediçao,0,OFFSET(Import.PLQ,$A260-1,BG$15-1,1,1)),OFFSET(Import.PLQ,$A260-1,BG$15-1,1,1)),(1-PLE!$AA$28)*OFFSET(Import.PLQ,$A260-1,BG$15-1,1,1))))</f>
        <v>0</v>
      </c>
      <c r="BH260" s="144">
        <f ca="1">IF(BH$13="",0,CHOOSE(Detalhamento.OpçãoServiços,OFFSET(Import.PLQ,$A260-1,BH$15-1,1,1),IF($E260&lt;&gt;1,IF(ISNUMBER(INDEX(Import.PLE,Detalhamento!$E260,Detalhamento!BH$15)),IF(INDEX(Import.PLE,Detalhamento!$E260,Detalhamento!BH$15)&lt;=mediçao,OFFSET(Import.PLQ,$A260-1,BH$15-1,1,1),0),0),PLE!$AA$28*OFFSET(Import.PLQ,$A260-1,BH$15-1,1,1)),IF($E260&lt;&gt;1,IF(ISNUMBER(INDEX(Import.PLE,Detalhamento!$E260,Detalhamento!BH$15)),IF(INDEX(Import.PLE,Detalhamento!$E260,Detalhamento!BH$15)&lt;=mediçao,0,OFFSET(Import.PLQ,$A260-1,BH$15-1,1,1)),OFFSET(Import.PLQ,$A260-1,BH$15-1,1,1)),(1-PLE!$AA$28)*OFFSET(Import.PLQ,$A260-1,BH$15-1,1,1))))</f>
        <v>0</v>
      </c>
      <c r="BI260" s="144">
        <f ca="1">IF(BI$13="",0,CHOOSE(Detalhamento.OpçãoServiços,OFFSET(Import.PLQ,$A260-1,BI$15-1,1,1),IF($E260&lt;&gt;1,IF(ISNUMBER(INDEX(Import.PLE,Detalhamento!$E260,Detalhamento!BI$15)),IF(INDEX(Import.PLE,Detalhamento!$E260,Detalhamento!BI$15)&lt;=mediçao,OFFSET(Import.PLQ,$A260-1,BI$15-1,1,1),0),0),PLE!$AA$28*OFFSET(Import.PLQ,$A260-1,BI$15-1,1,1)),IF($E260&lt;&gt;1,IF(ISNUMBER(INDEX(Import.PLE,Detalhamento!$E260,Detalhamento!BI$15)),IF(INDEX(Import.PLE,Detalhamento!$E260,Detalhamento!BI$15)&lt;=mediçao,0,OFFSET(Import.PLQ,$A260-1,BI$15-1,1,1)),OFFSET(Import.PLQ,$A260-1,BI$15-1,1,1)),(1-PLE!$AA$28)*OFFSET(Import.PLQ,$A260-1,BI$15-1,1,1))))</f>
        <v>0</v>
      </c>
    </row>
    <row r="261" spans="1:61" ht="10.5" hidden="1" x14ac:dyDescent="0.25">
      <c r="A261" s="155">
        <v>245</v>
      </c>
      <c r="B261" s="21" t="str">
        <f t="shared" ca="1" si="33"/>
        <v>Nível</v>
      </c>
      <c r="E261" s="153" t="str">
        <f t="shared" ca="1" si="34"/>
        <v/>
      </c>
      <c r="F261" s="154">
        <f t="shared" ca="1" si="35"/>
        <v>0</v>
      </c>
      <c r="G261" s="154" t="str">
        <f t="shared" ca="1" si="40"/>
        <v>3.1.1</v>
      </c>
      <c r="H261" s="182" t="str">
        <f t="shared" ca="1" si="40"/>
        <v>MOVIMENTO DE TERRA</v>
      </c>
      <c r="I261" s="37" t="str">
        <f t="shared" ca="1" si="36"/>
        <v/>
      </c>
      <c r="J261" s="144" t="str">
        <f t="shared" ca="1" si="37"/>
        <v/>
      </c>
      <c r="K261" s="67"/>
      <c r="L261" s="144">
        <f ca="1">IF(L$13="",0,CHOOSE(Detalhamento.OpçãoServiços,OFFSET(Import.PLQ,$A261-1,L$15-1,1,1),IF($E261&lt;&gt;1,IF(ISNUMBER(INDEX(Import.PLE,Detalhamento!$E261,Detalhamento!L$15)),IF(INDEX(Import.PLE,Detalhamento!$E261,Detalhamento!L$15)&lt;=mediçao,OFFSET(Import.PLQ,$A261-1,L$15-1,1,1),0),0),PLE!$AA$28*OFFSET(Import.PLQ,$A261-1,L$15-1,1,1)),IF($E261&lt;&gt;1,IF(ISNUMBER(INDEX(Import.PLE,Detalhamento!$E261,Detalhamento!L$15)),IF(INDEX(Import.PLE,Detalhamento!$E261,Detalhamento!L$15)&lt;=mediçao,0,OFFSET(Import.PLQ,$A261-1,L$15-1,1,1)),OFFSET(Import.PLQ,$A261-1,L$15-1,1,1)),(1-PLE!$AA$28)*OFFSET(Import.PLQ,$A261-1,L$15-1,1,1))))</f>
        <v>0</v>
      </c>
      <c r="M261" s="144">
        <f ca="1">IF(M$13="",0,CHOOSE(Detalhamento.OpçãoServiços,OFFSET(Import.PLQ,$A261-1,M$15-1,1,1),IF($E261&lt;&gt;1,IF(ISNUMBER(INDEX(Import.PLE,Detalhamento!$E261,Detalhamento!M$15)),IF(INDEX(Import.PLE,Detalhamento!$E261,Detalhamento!M$15)&lt;=mediçao,OFFSET(Import.PLQ,$A261-1,M$15-1,1,1),0),0),PLE!$AA$28*OFFSET(Import.PLQ,$A261-1,M$15-1,1,1)),IF($E261&lt;&gt;1,IF(ISNUMBER(INDEX(Import.PLE,Detalhamento!$E261,Detalhamento!M$15)),IF(INDEX(Import.PLE,Detalhamento!$E261,Detalhamento!M$15)&lt;=mediçao,0,OFFSET(Import.PLQ,$A261-1,M$15-1,1,1)),OFFSET(Import.PLQ,$A261-1,M$15-1,1,1)),(1-PLE!$AA$28)*OFFSET(Import.PLQ,$A261-1,M$15-1,1,1))))</f>
        <v>0</v>
      </c>
      <c r="N261" s="144">
        <f ca="1">IF(N$13="",0,CHOOSE(Detalhamento.OpçãoServiços,OFFSET(Import.PLQ,$A261-1,N$15-1,1,1),IF($E261&lt;&gt;1,IF(ISNUMBER(INDEX(Import.PLE,Detalhamento!$E261,Detalhamento!N$15)),IF(INDEX(Import.PLE,Detalhamento!$E261,Detalhamento!N$15)&lt;=mediçao,OFFSET(Import.PLQ,$A261-1,N$15-1,1,1),0),0),PLE!$AA$28*OFFSET(Import.PLQ,$A261-1,N$15-1,1,1)),IF($E261&lt;&gt;1,IF(ISNUMBER(INDEX(Import.PLE,Detalhamento!$E261,Detalhamento!N$15)),IF(INDEX(Import.PLE,Detalhamento!$E261,Detalhamento!N$15)&lt;=mediçao,0,OFFSET(Import.PLQ,$A261-1,N$15-1,1,1)),OFFSET(Import.PLQ,$A261-1,N$15-1,1,1)),(1-PLE!$AA$28)*OFFSET(Import.PLQ,$A261-1,N$15-1,1,1))))</f>
        <v>0</v>
      </c>
      <c r="O261" s="144">
        <f ca="1">IF(O$13="",0,CHOOSE(Detalhamento.OpçãoServiços,OFFSET(Import.PLQ,$A261-1,O$15-1,1,1),IF($E261&lt;&gt;1,IF(ISNUMBER(INDEX(Import.PLE,Detalhamento!$E261,Detalhamento!O$15)),IF(INDEX(Import.PLE,Detalhamento!$E261,Detalhamento!O$15)&lt;=mediçao,OFFSET(Import.PLQ,$A261-1,O$15-1,1,1),0),0),PLE!$AA$28*OFFSET(Import.PLQ,$A261-1,O$15-1,1,1)),IF($E261&lt;&gt;1,IF(ISNUMBER(INDEX(Import.PLE,Detalhamento!$E261,Detalhamento!O$15)),IF(INDEX(Import.PLE,Detalhamento!$E261,Detalhamento!O$15)&lt;=mediçao,0,OFFSET(Import.PLQ,$A261-1,O$15-1,1,1)),OFFSET(Import.PLQ,$A261-1,O$15-1,1,1)),(1-PLE!$AA$28)*OFFSET(Import.PLQ,$A261-1,O$15-1,1,1))))</f>
        <v>0</v>
      </c>
      <c r="P261" s="144">
        <f ca="1">IF(P$13="",0,CHOOSE(Detalhamento.OpçãoServiços,OFFSET(Import.PLQ,$A261-1,P$15-1,1,1),IF($E261&lt;&gt;1,IF(ISNUMBER(INDEX(Import.PLE,Detalhamento!$E261,Detalhamento!P$15)),IF(INDEX(Import.PLE,Detalhamento!$E261,Detalhamento!P$15)&lt;=mediçao,OFFSET(Import.PLQ,$A261-1,P$15-1,1,1),0),0),PLE!$AA$28*OFFSET(Import.PLQ,$A261-1,P$15-1,1,1)),IF($E261&lt;&gt;1,IF(ISNUMBER(INDEX(Import.PLE,Detalhamento!$E261,Detalhamento!P$15)),IF(INDEX(Import.PLE,Detalhamento!$E261,Detalhamento!P$15)&lt;=mediçao,0,OFFSET(Import.PLQ,$A261-1,P$15-1,1,1)),OFFSET(Import.PLQ,$A261-1,P$15-1,1,1)),(1-PLE!$AA$28)*OFFSET(Import.PLQ,$A261-1,P$15-1,1,1))))</f>
        <v>0</v>
      </c>
      <c r="Q261" s="144">
        <f ca="1">IF(Q$13="",0,CHOOSE(Detalhamento.OpçãoServiços,OFFSET(Import.PLQ,$A261-1,Q$15-1,1,1),IF($E261&lt;&gt;1,IF(ISNUMBER(INDEX(Import.PLE,Detalhamento!$E261,Detalhamento!Q$15)),IF(INDEX(Import.PLE,Detalhamento!$E261,Detalhamento!Q$15)&lt;=mediçao,OFFSET(Import.PLQ,$A261-1,Q$15-1,1,1),0),0),PLE!$AA$28*OFFSET(Import.PLQ,$A261-1,Q$15-1,1,1)),IF($E261&lt;&gt;1,IF(ISNUMBER(INDEX(Import.PLE,Detalhamento!$E261,Detalhamento!Q$15)),IF(INDEX(Import.PLE,Detalhamento!$E261,Detalhamento!Q$15)&lt;=mediçao,0,OFFSET(Import.PLQ,$A261-1,Q$15-1,1,1)),OFFSET(Import.PLQ,$A261-1,Q$15-1,1,1)),(1-PLE!$AA$28)*OFFSET(Import.PLQ,$A261-1,Q$15-1,1,1))))</f>
        <v>0</v>
      </c>
      <c r="R261" s="144">
        <f ca="1">IF(R$13="",0,CHOOSE(Detalhamento.OpçãoServiços,OFFSET(Import.PLQ,$A261-1,R$15-1,1,1),IF($E261&lt;&gt;1,IF(ISNUMBER(INDEX(Import.PLE,Detalhamento!$E261,Detalhamento!R$15)),IF(INDEX(Import.PLE,Detalhamento!$E261,Detalhamento!R$15)&lt;=mediçao,OFFSET(Import.PLQ,$A261-1,R$15-1,1,1),0),0),PLE!$AA$28*OFFSET(Import.PLQ,$A261-1,R$15-1,1,1)),IF($E261&lt;&gt;1,IF(ISNUMBER(INDEX(Import.PLE,Detalhamento!$E261,Detalhamento!R$15)),IF(INDEX(Import.PLE,Detalhamento!$E261,Detalhamento!R$15)&lt;=mediçao,0,OFFSET(Import.PLQ,$A261-1,R$15-1,1,1)),OFFSET(Import.PLQ,$A261-1,R$15-1,1,1)),(1-PLE!$AA$28)*OFFSET(Import.PLQ,$A261-1,R$15-1,1,1))))</f>
        <v>0</v>
      </c>
      <c r="S261" s="144">
        <f ca="1">IF(S$13="",0,CHOOSE(Detalhamento.OpçãoServiços,OFFSET(Import.PLQ,$A261-1,S$15-1,1,1),IF($E261&lt;&gt;1,IF(ISNUMBER(INDEX(Import.PLE,Detalhamento!$E261,Detalhamento!S$15)),IF(INDEX(Import.PLE,Detalhamento!$E261,Detalhamento!S$15)&lt;=mediçao,OFFSET(Import.PLQ,$A261-1,S$15-1,1,1),0),0),PLE!$AA$28*OFFSET(Import.PLQ,$A261-1,S$15-1,1,1)),IF($E261&lt;&gt;1,IF(ISNUMBER(INDEX(Import.PLE,Detalhamento!$E261,Detalhamento!S$15)),IF(INDEX(Import.PLE,Detalhamento!$E261,Detalhamento!S$15)&lt;=mediçao,0,OFFSET(Import.PLQ,$A261-1,S$15-1,1,1)),OFFSET(Import.PLQ,$A261-1,S$15-1,1,1)),(1-PLE!$AA$28)*OFFSET(Import.PLQ,$A261-1,S$15-1,1,1))))</f>
        <v>0</v>
      </c>
      <c r="T261" s="144">
        <f ca="1">IF(T$13="",0,CHOOSE(Detalhamento.OpçãoServiços,OFFSET(Import.PLQ,$A261-1,T$15-1,1,1),IF($E261&lt;&gt;1,IF(ISNUMBER(INDEX(Import.PLE,Detalhamento!$E261,Detalhamento!T$15)),IF(INDEX(Import.PLE,Detalhamento!$E261,Detalhamento!T$15)&lt;=mediçao,OFFSET(Import.PLQ,$A261-1,T$15-1,1,1),0),0),PLE!$AA$28*OFFSET(Import.PLQ,$A261-1,T$15-1,1,1)),IF($E261&lt;&gt;1,IF(ISNUMBER(INDEX(Import.PLE,Detalhamento!$E261,Detalhamento!T$15)),IF(INDEX(Import.PLE,Detalhamento!$E261,Detalhamento!T$15)&lt;=mediçao,0,OFFSET(Import.PLQ,$A261-1,T$15-1,1,1)),OFFSET(Import.PLQ,$A261-1,T$15-1,1,1)),(1-PLE!$AA$28)*OFFSET(Import.PLQ,$A261-1,T$15-1,1,1))))</f>
        <v>0</v>
      </c>
      <c r="U261" s="144">
        <f ca="1">IF(U$13="",0,CHOOSE(Detalhamento.OpçãoServiços,OFFSET(Import.PLQ,$A261-1,U$15-1,1,1),IF($E261&lt;&gt;1,IF(ISNUMBER(INDEX(Import.PLE,Detalhamento!$E261,Detalhamento!U$15)),IF(INDEX(Import.PLE,Detalhamento!$E261,Detalhamento!U$15)&lt;=mediçao,OFFSET(Import.PLQ,$A261-1,U$15-1,1,1),0),0),PLE!$AA$28*OFFSET(Import.PLQ,$A261-1,U$15-1,1,1)),IF($E261&lt;&gt;1,IF(ISNUMBER(INDEX(Import.PLE,Detalhamento!$E261,Detalhamento!U$15)),IF(INDEX(Import.PLE,Detalhamento!$E261,Detalhamento!U$15)&lt;=mediçao,0,OFFSET(Import.PLQ,$A261-1,U$15-1,1,1)),OFFSET(Import.PLQ,$A261-1,U$15-1,1,1)),(1-PLE!$AA$28)*OFFSET(Import.PLQ,$A261-1,U$15-1,1,1))))</f>
        <v>0</v>
      </c>
      <c r="V261" s="144">
        <f ca="1">IF(V$13="",0,CHOOSE(Detalhamento.OpçãoServiços,OFFSET(Import.PLQ,$A261-1,V$15-1,1,1),IF($E261&lt;&gt;1,IF(ISNUMBER(INDEX(Import.PLE,Detalhamento!$E261,Detalhamento!V$15)),IF(INDEX(Import.PLE,Detalhamento!$E261,Detalhamento!V$15)&lt;=mediçao,OFFSET(Import.PLQ,$A261-1,V$15-1,1,1),0),0),PLE!$AA$28*OFFSET(Import.PLQ,$A261-1,V$15-1,1,1)),IF($E261&lt;&gt;1,IF(ISNUMBER(INDEX(Import.PLE,Detalhamento!$E261,Detalhamento!V$15)),IF(INDEX(Import.PLE,Detalhamento!$E261,Detalhamento!V$15)&lt;=mediçao,0,OFFSET(Import.PLQ,$A261-1,V$15-1,1,1)),OFFSET(Import.PLQ,$A261-1,V$15-1,1,1)),(1-PLE!$AA$28)*OFFSET(Import.PLQ,$A261-1,V$15-1,1,1))))</f>
        <v>0</v>
      </c>
      <c r="W261" s="144">
        <f ca="1">IF(W$13="",0,CHOOSE(Detalhamento.OpçãoServiços,OFFSET(Import.PLQ,$A261-1,W$15-1,1,1),IF($E261&lt;&gt;1,IF(ISNUMBER(INDEX(Import.PLE,Detalhamento!$E261,Detalhamento!W$15)),IF(INDEX(Import.PLE,Detalhamento!$E261,Detalhamento!W$15)&lt;=mediçao,OFFSET(Import.PLQ,$A261-1,W$15-1,1,1),0),0),PLE!$AA$28*OFFSET(Import.PLQ,$A261-1,W$15-1,1,1)),IF($E261&lt;&gt;1,IF(ISNUMBER(INDEX(Import.PLE,Detalhamento!$E261,Detalhamento!W$15)),IF(INDEX(Import.PLE,Detalhamento!$E261,Detalhamento!W$15)&lt;=mediçao,0,OFFSET(Import.PLQ,$A261-1,W$15-1,1,1)),OFFSET(Import.PLQ,$A261-1,W$15-1,1,1)),(1-PLE!$AA$28)*OFFSET(Import.PLQ,$A261-1,W$15-1,1,1))))</f>
        <v>0</v>
      </c>
      <c r="X261" s="144">
        <f ca="1">IF(X$13="",0,CHOOSE(Detalhamento.OpçãoServiços,OFFSET(Import.PLQ,$A261-1,X$15-1,1,1),IF($E261&lt;&gt;1,IF(ISNUMBER(INDEX(Import.PLE,Detalhamento!$E261,Detalhamento!X$15)),IF(INDEX(Import.PLE,Detalhamento!$E261,Detalhamento!X$15)&lt;=mediçao,OFFSET(Import.PLQ,$A261-1,X$15-1,1,1),0),0),PLE!$AA$28*OFFSET(Import.PLQ,$A261-1,X$15-1,1,1)),IF($E261&lt;&gt;1,IF(ISNUMBER(INDEX(Import.PLE,Detalhamento!$E261,Detalhamento!X$15)),IF(INDEX(Import.PLE,Detalhamento!$E261,Detalhamento!X$15)&lt;=mediçao,0,OFFSET(Import.PLQ,$A261-1,X$15-1,1,1)),OFFSET(Import.PLQ,$A261-1,X$15-1,1,1)),(1-PLE!$AA$28)*OFFSET(Import.PLQ,$A261-1,X$15-1,1,1))))</f>
        <v>0</v>
      </c>
      <c r="Y261" s="144">
        <f ca="1">IF(Y$13="",0,CHOOSE(Detalhamento.OpçãoServiços,OFFSET(Import.PLQ,$A261-1,Y$15-1,1,1),IF($E261&lt;&gt;1,IF(ISNUMBER(INDEX(Import.PLE,Detalhamento!$E261,Detalhamento!Y$15)),IF(INDEX(Import.PLE,Detalhamento!$E261,Detalhamento!Y$15)&lt;=mediçao,OFFSET(Import.PLQ,$A261-1,Y$15-1,1,1),0),0),PLE!$AA$28*OFFSET(Import.PLQ,$A261-1,Y$15-1,1,1)),IF($E261&lt;&gt;1,IF(ISNUMBER(INDEX(Import.PLE,Detalhamento!$E261,Detalhamento!Y$15)),IF(INDEX(Import.PLE,Detalhamento!$E261,Detalhamento!Y$15)&lt;=mediçao,0,OFFSET(Import.PLQ,$A261-1,Y$15-1,1,1)),OFFSET(Import.PLQ,$A261-1,Y$15-1,1,1)),(1-PLE!$AA$28)*OFFSET(Import.PLQ,$A261-1,Y$15-1,1,1))))</f>
        <v>0</v>
      </c>
      <c r="Z261" s="144">
        <f ca="1">IF(Z$13="",0,CHOOSE(Detalhamento.OpçãoServiços,OFFSET(Import.PLQ,$A261-1,Z$15-1,1,1),IF($E261&lt;&gt;1,IF(ISNUMBER(INDEX(Import.PLE,Detalhamento!$E261,Detalhamento!Z$15)),IF(INDEX(Import.PLE,Detalhamento!$E261,Detalhamento!Z$15)&lt;=mediçao,OFFSET(Import.PLQ,$A261-1,Z$15-1,1,1),0),0),PLE!$AA$28*OFFSET(Import.PLQ,$A261-1,Z$15-1,1,1)),IF($E261&lt;&gt;1,IF(ISNUMBER(INDEX(Import.PLE,Detalhamento!$E261,Detalhamento!Z$15)),IF(INDEX(Import.PLE,Detalhamento!$E261,Detalhamento!Z$15)&lt;=mediçao,0,OFFSET(Import.PLQ,$A261-1,Z$15-1,1,1)),OFFSET(Import.PLQ,$A261-1,Z$15-1,1,1)),(1-PLE!$AA$28)*OFFSET(Import.PLQ,$A261-1,Z$15-1,1,1))))</f>
        <v>0</v>
      </c>
      <c r="AA261" s="144">
        <f ca="1">IF(AA$13="",0,CHOOSE(Detalhamento.OpçãoServiços,OFFSET(Import.PLQ,$A261-1,AA$15-1,1,1),IF($E261&lt;&gt;1,IF(ISNUMBER(INDEX(Import.PLE,Detalhamento!$E261,Detalhamento!AA$15)),IF(INDEX(Import.PLE,Detalhamento!$E261,Detalhamento!AA$15)&lt;=mediçao,OFFSET(Import.PLQ,$A261-1,AA$15-1,1,1),0),0),PLE!$AA$28*OFFSET(Import.PLQ,$A261-1,AA$15-1,1,1)),IF($E261&lt;&gt;1,IF(ISNUMBER(INDEX(Import.PLE,Detalhamento!$E261,Detalhamento!AA$15)),IF(INDEX(Import.PLE,Detalhamento!$E261,Detalhamento!AA$15)&lt;=mediçao,0,OFFSET(Import.PLQ,$A261-1,AA$15-1,1,1)),OFFSET(Import.PLQ,$A261-1,AA$15-1,1,1)),(1-PLE!$AA$28)*OFFSET(Import.PLQ,$A261-1,AA$15-1,1,1))))</f>
        <v>0</v>
      </c>
      <c r="AB261" s="144">
        <f ca="1">IF(AB$13="",0,CHOOSE(Detalhamento.OpçãoServiços,OFFSET(Import.PLQ,$A261-1,AB$15-1,1,1),IF($E261&lt;&gt;1,IF(ISNUMBER(INDEX(Import.PLE,Detalhamento!$E261,Detalhamento!AB$15)),IF(INDEX(Import.PLE,Detalhamento!$E261,Detalhamento!AB$15)&lt;=mediçao,OFFSET(Import.PLQ,$A261-1,AB$15-1,1,1),0),0),PLE!$AA$28*OFFSET(Import.PLQ,$A261-1,AB$15-1,1,1)),IF($E261&lt;&gt;1,IF(ISNUMBER(INDEX(Import.PLE,Detalhamento!$E261,Detalhamento!AB$15)),IF(INDEX(Import.PLE,Detalhamento!$E261,Detalhamento!AB$15)&lt;=mediçao,0,OFFSET(Import.PLQ,$A261-1,AB$15-1,1,1)),OFFSET(Import.PLQ,$A261-1,AB$15-1,1,1)),(1-PLE!$AA$28)*OFFSET(Import.PLQ,$A261-1,AB$15-1,1,1))))</f>
        <v>0</v>
      </c>
      <c r="AC261" s="144">
        <f ca="1">IF(AC$13="",0,CHOOSE(Detalhamento.OpçãoServiços,OFFSET(Import.PLQ,$A261-1,AC$15-1,1,1),IF($E261&lt;&gt;1,IF(ISNUMBER(INDEX(Import.PLE,Detalhamento!$E261,Detalhamento!AC$15)),IF(INDEX(Import.PLE,Detalhamento!$E261,Detalhamento!AC$15)&lt;=mediçao,OFFSET(Import.PLQ,$A261-1,AC$15-1,1,1),0),0),PLE!$AA$28*OFFSET(Import.PLQ,$A261-1,AC$15-1,1,1)),IF($E261&lt;&gt;1,IF(ISNUMBER(INDEX(Import.PLE,Detalhamento!$E261,Detalhamento!AC$15)),IF(INDEX(Import.PLE,Detalhamento!$E261,Detalhamento!AC$15)&lt;=mediçao,0,OFFSET(Import.PLQ,$A261-1,AC$15-1,1,1)),OFFSET(Import.PLQ,$A261-1,AC$15-1,1,1)),(1-PLE!$AA$28)*OFFSET(Import.PLQ,$A261-1,AC$15-1,1,1))))</f>
        <v>0</v>
      </c>
      <c r="AD261" s="144">
        <f ca="1">IF(AD$13="",0,CHOOSE(Detalhamento.OpçãoServiços,OFFSET(Import.PLQ,$A261-1,AD$15-1,1,1),IF($E261&lt;&gt;1,IF(ISNUMBER(INDEX(Import.PLE,Detalhamento!$E261,Detalhamento!AD$15)),IF(INDEX(Import.PLE,Detalhamento!$E261,Detalhamento!AD$15)&lt;=mediçao,OFFSET(Import.PLQ,$A261-1,AD$15-1,1,1),0),0),PLE!$AA$28*OFFSET(Import.PLQ,$A261-1,AD$15-1,1,1)),IF($E261&lt;&gt;1,IF(ISNUMBER(INDEX(Import.PLE,Detalhamento!$E261,Detalhamento!AD$15)),IF(INDEX(Import.PLE,Detalhamento!$E261,Detalhamento!AD$15)&lt;=mediçao,0,OFFSET(Import.PLQ,$A261-1,AD$15-1,1,1)),OFFSET(Import.PLQ,$A261-1,AD$15-1,1,1)),(1-PLE!$AA$28)*OFFSET(Import.PLQ,$A261-1,AD$15-1,1,1))))</f>
        <v>0</v>
      </c>
      <c r="AE261" s="144">
        <f ca="1">IF(AE$13="",0,CHOOSE(Detalhamento.OpçãoServiços,OFFSET(Import.PLQ,$A261-1,AE$15-1,1,1),IF($E261&lt;&gt;1,IF(ISNUMBER(INDEX(Import.PLE,Detalhamento!$E261,Detalhamento!AE$15)),IF(INDEX(Import.PLE,Detalhamento!$E261,Detalhamento!AE$15)&lt;=mediçao,OFFSET(Import.PLQ,$A261-1,AE$15-1,1,1),0),0),PLE!$AA$28*OFFSET(Import.PLQ,$A261-1,AE$15-1,1,1)),IF($E261&lt;&gt;1,IF(ISNUMBER(INDEX(Import.PLE,Detalhamento!$E261,Detalhamento!AE$15)),IF(INDEX(Import.PLE,Detalhamento!$E261,Detalhamento!AE$15)&lt;=mediçao,0,OFFSET(Import.PLQ,$A261-1,AE$15-1,1,1)),OFFSET(Import.PLQ,$A261-1,AE$15-1,1,1)),(1-PLE!$AA$28)*OFFSET(Import.PLQ,$A261-1,AE$15-1,1,1))))</f>
        <v>0</v>
      </c>
      <c r="AF261" s="144">
        <f ca="1">IF(AF$13="",0,CHOOSE(Detalhamento.OpçãoServiços,OFFSET(Import.PLQ,$A261-1,AF$15-1,1,1),IF($E261&lt;&gt;1,IF(ISNUMBER(INDEX(Import.PLE,Detalhamento!$E261,Detalhamento!AF$15)),IF(INDEX(Import.PLE,Detalhamento!$E261,Detalhamento!AF$15)&lt;=mediçao,OFFSET(Import.PLQ,$A261-1,AF$15-1,1,1),0),0),PLE!$AA$28*OFFSET(Import.PLQ,$A261-1,AF$15-1,1,1)),IF($E261&lt;&gt;1,IF(ISNUMBER(INDEX(Import.PLE,Detalhamento!$E261,Detalhamento!AF$15)),IF(INDEX(Import.PLE,Detalhamento!$E261,Detalhamento!AF$15)&lt;=mediçao,0,OFFSET(Import.PLQ,$A261-1,AF$15-1,1,1)),OFFSET(Import.PLQ,$A261-1,AF$15-1,1,1)),(1-PLE!$AA$28)*OFFSET(Import.PLQ,$A261-1,AF$15-1,1,1))))</f>
        <v>0</v>
      </c>
      <c r="AG261" s="144">
        <f ca="1">IF(AG$13="",0,CHOOSE(Detalhamento.OpçãoServiços,OFFSET(Import.PLQ,$A261-1,AG$15-1,1,1),IF($E261&lt;&gt;1,IF(ISNUMBER(INDEX(Import.PLE,Detalhamento!$E261,Detalhamento!AG$15)),IF(INDEX(Import.PLE,Detalhamento!$E261,Detalhamento!AG$15)&lt;=mediçao,OFFSET(Import.PLQ,$A261-1,AG$15-1,1,1),0),0),PLE!$AA$28*OFFSET(Import.PLQ,$A261-1,AG$15-1,1,1)),IF($E261&lt;&gt;1,IF(ISNUMBER(INDEX(Import.PLE,Detalhamento!$E261,Detalhamento!AG$15)),IF(INDEX(Import.PLE,Detalhamento!$E261,Detalhamento!AG$15)&lt;=mediçao,0,OFFSET(Import.PLQ,$A261-1,AG$15-1,1,1)),OFFSET(Import.PLQ,$A261-1,AG$15-1,1,1)),(1-PLE!$AA$28)*OFFSET(Import.PLQ,$A261-1,AG$15-1,1,1))))</f>
        <v>0</v>
      </c>
      <c r="AH261" s="144">
        <f ca="1">IF(AH$13="",0,CHOOSE(Detalhamento.OpçãoServiços,OFFSET(Import.PLQ,$A261-1,AH$15-1,1,1),IF($E261&lt;&gt;1,IF(ISNUMBER(INDEX(Import.PLE,Detalhamento!$E261,Detalhamento!AH$15)),IF(INDEX(Import.PLE,Detalhamento!$E261,Detalhamento!AH$15)&lt;=mediçao,OFFSET(Import.PLQ,$A261-1,AH$15-1,1,1),0),0),PLE!$AA$28*OFFSET(Import.PLQ,$A261-1,AH$15-1,1,1)),IF($E261&lt;&gt;1,IF(ISNUMBER(INDEX(Import.PLE,Detalhamento!$E261,Detalhamento!AH$15)),IF(INDEX(Import.PLE,Detalhamento!$E261,Detalhamento!AH$15)&lt;=mediçao,0,OFFSET(Import.PLQ,$A261-1,AH$15-1,1,1)),OFFSET(Import.PLQ,$A261-1,AH$15-1,1,1)),(1-PLE!$AA$28)*OFFSET(Import.PLQ,$A261-1,AH$15-1,1,1))))</f>
        <v>0</v>
      </c>
      <c r="AI261" s="144">
        <f ca="1">IF(AI$13="",0,CHOOSE(Detalhamento.OpçãoServiços,OFFSET(Import.PLQ,$A261-1,AI$15-1,1,1),IF($E261&lt;&gt;1,IF(ISNUMBER(INDEX(Import.PLE,Detalhamento!$E261,Detalhamento!AI$15)),IF(INDEX(Import.PLE,Detalhamento!$E261,Detalhamento!AI$15)&lt;=mediçao,OFFSET(Import.PLQ,$A261-1,AI$15-1,1,1),0),0),PLE!$AA$28*OFFSET(Import.PLQ,$A261-1,AI$15-1,1,1)),IF($E261&lt;&gt;1,IF(ISNUMBER(INDEX(Import.PLE,Detalhamento!$E261,Detalhamento!AI$15)),IF(INDEX(Import.PLE,Detalhamento!$E261,Detalhamento!AI$15)&lt;=mediçao,0,OFFSET(Import.PLQ,$A261-1,AI$15-1,1,1)),OFFSET(Import.PLQ,$A261-1,AI$15-1,1,1)),(1-PLE!$AA$28)*OFFSET(Import.PLQ,$A261-1,AI$15-1,1,1))))</f>
        <v>0</v>
      </c>
      <c r="AJ261" s="144">
        <f ca="1">IF(AJ$13="",0,CHOOSE(Detalhamento.OpçãoServiços,OFFSET(Import.PLQ,$A261-1,AJ$15-1,1,1),IF($E261&lt;&gt;1,IF(ISNUMBER(INDEX(Import.PLE,Detalhamento!$E261,Detalhamento!AJ$15)),IF(INDEX(Import.PLE,Detalhamento!$E261,Detalhamento!AJ$15)&lt;=mediçao,OFFSET(Import.PLQ,$A261-1,AJ$15-1,1,1),0),0),PLE!$AA$28*OFFSET(Import.PLQ,$A261-1,AJ$15-1,1,1)),IF($E261&lt;&gt;1,IF(ISNUMBER(INDEX(Import.PLE,Detalhamento!$E261,Detalhamento!AJ$15)),IF(INDEX(Import.PLE,Detalhamento!$E261,Detalhamento!AJ$15)&lt;=mediçao,0,OFFSET(Import.PLQ,$A261-1,AJ$15-1,1,1)),OFFSET(Import.PLQ,$A261-1,AJ$15-1,1,1)),(1-PLE!$AA$28)*OFFSET(Import.PLQ,$A261-1,AJ$15-1,1,1))))</f>
        <v>0</v>
      </c>
      <c r="AK261" s="144">
        <f ca="1">IF(AK$13="",0,CHOOSE(Detalhamento.OpçãoServiços,OFFSET(Import.PLQ,$A261-1,AK$15-1,1,1),IF($E261&lt;&gt;1,IF(ISNUMBER(INDEX(Import.PLE,Detalhamento!$E261,Detalhamento!AK$15)),IF(INDEX(Import.PLE,Detalhamento!$E261,Detalhamento!AK$15)&lt;=mediçao,OFFSET(Import.PLQ,$A261-1,AK$15-1,1,1),0),0),PLE!$AA$28*OFFSET(Import.PLQ,$A261-1,AK$15-1,1,1)),IF($E261&lt;&gt;1,IF(ISNUMBER(INDEX(Import.PLE,Detalhamento!$E261,Detalhamento!AK$15)),IF(INDEX(Import.PLE,Detalhamento!$E261,Detalhamento!AK$15)&lt;=mediçao,0,OFFSET(Import.PLQ,$A261-1,AK$15-1,1,1)),OFFSET(Import.PLQ,$A261-1,AK$15-1,1,1)),(1-PLE!$AA$28)*OFFSET(Import.PLQ,$A261-1,AK$15-1,1,1))))</f>
        <v>0</v>
      </c>
      <c r="AL261" s="144">
        <f ca="1">IF(AL$13="",0,CHOOSE(Detalhamento.OpçãoServiços,OFFSET(Import.PLQ,$A261-1,AL$15-1,1,1),IF($E261&lt;&gt;1,IF(ISNUMBER(INDEX(Import.PLE,Detalhamento!$E261,Detalhamento!AL$15)),IF(INDEX(Import.PLE,Detalhamento!$E261,Detalhamento!AL$15)&lt;=mediçao,OFFSET(Import.PLQ,$A261-1,AL$15-1,1,1),0),0),PLE!$AA$28*OFFSET(Import.PLQ,$A261-1,AL$15-1,1,1)),IF($E261&lt;&gt;1,IF(ISNUMBER(INDEX(Import.PLE,Detalhamento!$E261,Detalhamento!AL$15)),IF(INDEX(Import.PLE,Detalhamento!$E261,Detalhamento!AL$15)&lt;=mediçao,0,OFFSET(Import.PLQ,$A261-1,AL$15-1,1,1)),OFFSET(Import.PLQ,$A261-1,AL$15-1,1,1)),(1-PLE!$AA$28)*OFFSET(Import.PLQ,$A261-1,AL$15-1,1,1))))</f>
        <v>0</v>
      </c>
      <c r="AM261" s="144">
        <f ca="1">IF(AM$13="",0,CHOOSE(Detalhamento.OpçãoServiços,OFFSET(Import.PLQ,$A261-1,AM$15-1,1,1),IF($E261&lt;&gt;1,IF(ISNUMBER(INDEX(Import.PLE,Detalhamento!$E261,Detalhamento!AM$15)),IF(INDEX(Import.PLE,Detalhamento!$E261,Detalhamento!AM$15)&lt;=mediçao,OFFSET(Import.PLQ,$A261-1,AM$15-1,1,1),0),0),PLE!$AA$28*OFFSET(Import.PLQ,$A261-1,AM$15-1,1,1)),IF($E261&lt;&gt;1,IF(ISNUMBER(INDEX(Import.PLE,Detalhamento!$E261,Detalhamento!AM$15)),IF(INDEX(Import.PLE,Detalhamento!$E261,Detalhamento!AM$15)&lt;=mediçao,0,OFFSET(Import.PLQ,$A261-1,AM$15-1,1,1)),OFFSET(Import.PLQ,$A261-1,AM$15-1,1,1)),(1-PLE!$AA$28)*OFFSET(Import.PLQ,$A261-1,AM$15-1,1,1))))</f>
        <v>0</v>
      </c>
      <c r="AN261" s="144">
        <f ca="1">IF(AN$13="",0,CHOOSE(Detalhamento.OpçãoServiços,OFFSET(Import.PLQ,$A261-1,AN$15-1,1,1),IF($E261&lt;&gt;1,IF(ISNUMBER(INDEX(Import.PLE,Detalhamento!$E261,Detalhamento!AN$15)),IF(INDEX(Import.PLE,Detalhamento!$E261,Detalhamento!AN$15)&lt;=mediçao,OFFSET(Import.PLQ,$A261-1,AN$15-1,1,1),0),0),PLE!$AA$28*OFFSET(Import.PLQ,$A261-1,AN$15-1,1,1)),IF($E261&lt;&gt;1,IF(ISNUMBER(INDEX(Import.PLE,Detalhamento!$E261,Detalhamento!AN$15)),IF(INDEX(Import.PLE,Detalhamento!$E261,Detalhamento!AN$15)&lt;=mediçao,0,OFFSET(Import.PLQ,$A261-1,AN$15-1,1,1)),OFFSET(Import.PLQ,$A261-1,AN$15-1,1,1)),(1-PLE!$AA$28)*OFFSET(Import.PLQ,$A261-1,AN$15-1,1,1))))</f>
        <v>0</v>
      </c>
      <c r="AO261" s="144">
        <f ca="1">IF(AO$13="",0,CHOOSE(Detalhamento.OpçãoServiços,OFFSET(Import.PLQ,$A261-1,AO$15-1,1,1),IF($E261&lt;&gt;1,IF(ISNUMBER(INDEX(Import.PLE,Detalhamento!$E261,Detalhamento!AO$15)),IF(INDEX(Import.PLE,Detalhamento!$E261,Detalhamento!AO$15)&lt;=mediçao,OFFSET(Import.PLQ,$A261-1,AO$15-1,1,1),0),0),PLE!$AA$28*OFFSET(Import.PLQ,$A261-1,AO$15-1,1,1)),IF($E261&lt;&gt;1,IF(ISNUMBER(INDEX(Import.PLE,Detalhamento!$E261,Detalhamento!AO$15)),IF(INDEX(Import.PLE,Detalhamento!$E261,Detalhamento!AO$15)&lt;=mediçao,0,OFFSET(Import.PLQ,$A261-1,AO$15-1,1,1)),OFFSET(Import.PLQ,$A261-1,AO$15-1,1,1)),(1-PLE!$AA$28)*OFFSET(Import.PLQ,$A261-1,AO$15-1,1,1))))</f>
        <v>0</v>
      </c>
      <c r="AP261" s="144">
        <f ca="1">IF(AP$13="",0,CHOOSE(Detalhamento.OpçãoServiços,OFFSET(Import.PLQ,$A261-1,AP$15-1,1,1),IF($E261&lt;&gt;1,IF(ISNUMBER(INDEX(Import.PLE,Detalhamento!$E261,Detalhamento!AP$15)),IF(INDEX(Import.PLE,Detalhamento!$E261,Detalhamento!AP$15)&lt;=mediçao,OFFSET(Import.PLQ,$A261-1,AP$15-1,1,1),0),0),PLE!$AA$28*OFFSET(Import.PLQ,$A261-1,AP$15-1,1,1)),IF($E261&lt;&gt;1,IF(ISNUMBER(INDEX(Import.PLE,Detalhamento!$E261,Detalhamento!AP$15)),IF(INDEX(Import.PLE,Detalhamento!$E261,Detalhamento!AP$15)&lt;=mediçao,0,OFFSET(Import.PLQ,$A261-1,AP$15-1,1,1)),OFFSET(Import.PLQ,$A261-1,AP$15-1,1,1)),(1-PLE!$AA$28)*OFFSET(Import.PLQ,$A261-1,AP$15-1,1,1))))</f>
        <v>0</v>
      </c>
      <c r="AQ261" s="144">
        <f ca="1">IF(AQ$13="",0,CHOOSE(Detalhamento.OpçãoServiços,OFFSET(Import.PLQ,$A261-1,AQ$15-1,1,1),IF($E261&lt;&gt;1,IF(ISNUMBER(INDEX(Import.PLE,Detalhamento!$E261,Detalhamento!AQ$15)),IF(INDEX(Import.PLE,Detalhamento!$E261,Detalhamento!AQ$15)&lt;=mediçao,OFFSET(Import.PLQ,$A261-1,AQ$15-1,1,1),0),0),PLE!$AA$28*OFFSET(Import.PLQ,$A261-1,AQ$15-1,1,1)),IF($E261&lt;&gt;1,IF(ISNUMBER(INDEX(Import.PLE,Detalhamento!$E261,Detalhamento!AQ$15)),IF(INDEX(Import.PLE,Detalhamento!$E261,Detalhamento!AQ$15)&lt;=mediçao,0,OFFSET(Import.PLQ,$A261-1,AQ$15-1,1,1)),OFFSET(Import.PLQ,$A261-1,AQ$15-1,1,1)),(1-PLE!$AA$28)*OFFSET(Import.PLQ,$A261-1,AQ$15-1,1,1))))</f>
        <v>0</v>
      </c>
      <c r="AR261" s="144">
        <f ca="1">IF(AR$13="",0,CHOOSE(Detalhamento.OpçãoServiços,OFFSET(Import.PLQ,$A261-1,AR$15-1,1,1),IF($E261&lt;&gt;1,IF(ISNUMBER(INDEX(Import.PLE,Detalhamento!$E261,Detalhamento!AR$15)),IF(INDEX(Import.PLE,Detalhamento!$E261,Detalhamento!AR$15)&lt;=mediçao,OFFSET(Import.PLQ,$A261-1,AR$15-1,1,1),0),0),PLE!$AA$28*OFFSET(Import.PLQ,$A261-1,AR$15-1,1,1)),IF($E261&lt;&gt;1,IF(ISNUMBER(INDEX(Import.PLE,Detalhamento!$E261,Detalhamento!AR$15)),IF(INDEX(Import.PLE,Detalhamento!$E261,Detalhamento!AR$15)&lt;=mediçao,0,OFFSET(Import.PLQ,$A261-1,AR$15-1,1,1)),OFFSET(Import.PLQ,$A261-1,AR$15-1,1,1)),(1-PLE!$AA$28)*OFFSET(Import.PLQ,$A261-1,AR$15-1,1,1))))</f>
        <v>0</v>
      </c>
      <c r="AS261" s="144">
        <f ca="1">IF(AS$13="",0,CHOOSE(Detalhamento.OpçãoServiços,OFFSET(Import.PLQ,$A261-1,AS$15-1,1,1),IF($E261&lt;&gt;1,IF(ISNUMBER(INDEX(Import.PLE,Detalhamento!$E261,Detalhamento!AS$15)),IF(INDEX(Import.PLE,Detalhamento!$E261,Detalhamento!AS$15)&lt;=mediçao,OFFSET(Import.PLQ,$A261-1,AS$15-1,1,1),0),0),PLE!$AA$28*OFFSET(Import.PLQ,$A261-1,AS$15-1,1,1)),IF($E261&lt;&gt;1,IF(ISNUMBER(INDEX(Import.PLE,Detalhamento!$E261,Detalhamento!AS$15)),IF(INDEX(Import.PLE,Detalhamento!$E261,Detalhamento!AS$15)&lt;=mediçao,0,OFFSET(Import.PLQ,$A261-1,AS$15-1,1,1)),OFFSET(Import.PLQ,$A261-1,AS$15-1,1,1)),(1-PLE!$AA$28)*OFFSET(Import.PLQ,$A261-1,AS$15-1,1,1))))</f>
        <v>0</v>
      </c>
      <c r="AT261" s="144">
        <f ca="1">IF(AT$13="",0,CHOOSE(Detalhamento.OpçãoServiços,OFFSET(Import.PLQ,$A261-1,AT$15-1,1,1),IF($E261&lt;&gt;1,IF(ISNUMBER(INDEX(Import.PLE,Detalhamento!$E261,Detalhamento!AT$15)),IF(INDEX(Import.PLE,Detalhamento!$E261,Detalhamento!AT$15)&lt;=mediçao,OFFSET(Import.PLQ,$A261-1,AT$15-1,1,1),0),0),PLE!$AA$28*OFFSET(Import.PLQ,$A261-1,AT$15-1,1,1)),IF($E261&lt;&gt;1,IF(ISNUMBER(INDEX(Import.PLE,Detalhamento!$E261,Detalhamento!AT$15)),IF(INDEX(Import.PLE,Detalhamento!$E261,Detalhamento!AT$15)&lt;=mediçao,0,OFFSET(Import.PLQ,$A261-1,AT$15-1,1,1)),OFFSET(Import.PLQ,$A261-1,AT$15-1,1,1)),(1-PLE!$AA$28)*OFFSET(Import.PLQ,$A261-1,AT$15-1,1,1))))</f>
        <v>0</v>
      </c>
      <c r="AU261" s="144">
        <f ca="1">IF(AU$13="",0,CHOOSE(Detalhamento.OpçãoServiços,OFFSET(Import.PLQ,$A261-1,AU$15-1,1,1),IF($E261&lt;&gt;1,IF(ISNUMBER(INDEX(Import.PLE,Detalhamento!$E261,Detalhamento!AU$15)),IF(INDEX(Import.PLE,Detalhamento!$E261,Detalhamento!AU$15)&lt;=mediçao,OFFSET(Import.PLQ,$A261-1,AU$15-1,1,1),0),0),PLE!$AA$28*OFFSET(Import.PLQ,$A261-1,AU$15-1,1,1)),IF($E261&lt;&gt;1,IF(ISNUMBER(INDEX(Import.PLE,Detalhamento!$E261,Detalhamento!AU$15)),IF(INDEX(Import.PLE,Detalhamento!$E261,Detalhamento!AU$15)&lt;=mediçao,0,OFFSET(Import.PLQ,$A261-1,AU$15-1,1,1)),OFFSET(Import.PLQ,$A261-1,AU$15-1,1,1)),(1-PLE!$AA$28)*OFFSET(Import.PLQ,$A261-1,AU$15-1,1,1))))</f>
        <v>0</v>
      </c>
      <c r="AV261" s="144">
        <f ca="1">IF(AV$13="",0,CHOOSE(Detalhamento.OpçãoServiços,OFFSET(Import.PLQ,$A261-1,AV$15-1,1,1),IF($E261&lt;&gt;1,IF(ISNUMBER(INDEX(Import.PLE,Detalhamento!$E261,Detalhamento!AV$15)),IF(INDEX(Import.PLE,Detalhamento!$E261,Detalhamento!AV$15)&lt;=mediçao,OFFSET(Import.PLQ,$A261-1,AV$15-1,1,1),0),0),PLE!$AA$28*OFFSET(Import.PLQ,$A261-1,AV$15-1,1,1)),IF($E261&lt;&gt;1,IF(ISNUMBER(INDEX(Import.PLE,Detalhamento!$E261,Detalhamento!AV$15)),IF(INDEX(Import.PLE,Detalhamento!$E261,Detalhamento!AV$15)&lt;=mediçao,0,OFFSET(Import.PLQ,$A261-1,AV$15-1,1,1)),OFFSET(Import.PLQ,$A261-1,AV$15-1,1,1)),(1-PLE!$AA$28)*OFFSET(Import.PLQ,$A261-1,AV$15-1,1,1))))</f>
        <v>0</v>
      </c>
      <c r="AW261" s="144">
        <f ca="1">IF(AW$13="",0,CHOOSE(Detalhamento.OpçãoServiços,OFFSET(Import.PLQ,$A261-1,AW$15-1,1,1),IF($E261&lt;&gt;1,IF(ISNUMBER(INDEX(Import.PLE,Detalhamento!$E261,Detalhamento!AW$15)),IF(INDEX(Import.PLE,Detalhamento!$E261,Detalhamento!AW$15)&lt;=mediçao,OFFSET(Import.PLQ,$A261-1,AW$15-1,1,1),0),0),PLE!$AA$28*OFFSET(Import.PLQ,$A261-1,AW$15-1,1,1)),IF($E261&lt;&gt;1,IF(ISNUMBER(INDEX(Import.PLE,Detalhamento!$E261,Detalhamento!AW$15)),IF(INDEX(Import.PLE,Detalhamento!$E261,Detalhamento!AW$15)&lt;=mediçao,0,OFFSET(Import.PLQ,$A261-1,AW$15-1,1,1)),OFFSET(Import.PLQ,$A261-1,AW$15-1,1,1)),(1-PLE!$AA$28)*OFFSET(Import.PLQ,$A261-1,AW$15-1,1,1))))</f>
        <v>0</v>
      </c>
      <c r="AX261" s="144">
        <f ca="1">IF(AX$13="",0,CHOOSE(Detalhamento.OpçãoServiços,OFFSET(Import.PLQ,$A261-1,AX$15-1,1,1),IF($E261&lt;&gt;1,IF(ISNUMBER(INDEX(Import.PLE,Detalhamento!$E261,Detalhamento!AX$15)),IF(INDEX(Import.PLE,Detalhamento!$E261,Detalhamento!AX$15)&lt;=mediçao,OFFSET(Import.PLQ,$A261-1,AX$15-1,1,1),0),0),PLE!$AA$28*OFFSET(Import.PLQ,$A261-1,AX$15-1,1,1)),IF($E261&lt;&gt;1,IF(ISNUMBER(INDEX(Import.PLE,Detalhamento!$E261,Detalhamento!AX$15)),IF(INDEX(Import.PLE,Detalhamento!$E261,Detalhamento!AX$15)&lt;=mediçao,0,OFFSET(Import.PLQ,$A261-1,AX$15-1,1,1)),OFFSET(Import.PLQ,$A261-1,AX$15-1,1,1)),(1-PLE!$AA$28)*OFFSET(Import.PLQ,$A261-1,AX$15-1,1,1))))</f>
        <v>0</v>
      </c>
      <c r="AY261" s="144">
        <f ca="1">IF(AY$13="",0,CHOOSE(Detalhamento.OpçãoServiços,OFFSET(Import.PLQ,$A261-1,AY$15-1,1,1),IF($E261&lt;&gt;1,IF(ISNUMBER(INDEX(Import.PLE,Detalhamento!$E261,Detalhamento!AY$15)),IF(INDEX(Import.PLE,Detalhamento!$E261,Detalhamento!AY$15)&lt;=mediçao,OFFSET(Import.PLQ,$A261-1,AY$15-1,1,1),0),0),PLE!$AA$28*OFFSET(Import.PLQ,$A261-1,AY$15-1,1,1)),IF($E261&lt;&gt;1,IF(ISNUMBER(INDEX(Import.PLE,Detalhamento!$E261,Detalhamento!AY$15)),IF(INDEX(Import.PLE,Detalhamento!$E261,Detalhamento!AY$15)&lt;=mediçao,0,OFFSET(Import.PLQ,$A261-1,AY$15-1,1,1)),OFFSET(Import.PLQ,$A261-1,AY$15-1,1,1)),(1-PLE!$AA$28)*OFFSET(Import.PLQ,$A261-1,AY$15-1,1,1))))</f>
        <v>0</v>
      </c>
      <c r="AZ261" s="144">
        <f ca="1">IF(AZ$13="",0,CHOOSE(Detalhamento.OpçãoServiços,OFFSET(Import.PLQ,$A261-1,AZ$15-1,1,1),IF($E261&lt;&gt;1,IF(ISNUMBER(INDEX(Import.PLE,Detalhamento!$E261,Detalhamento!AZ$15)),IF(INDEX(Import.PLE,Detalhamento!$E261,Detalhamento!AZ$15)&lt;=mediçao,OFFSET(Import.PLQ,$A261-1,AZ$15-1,1,1),0),0),PLE!$AA$28*OFFSET(Import.PLQ,$A261-1,AZ$15-1,1,1)),IF($E261&lt;&gt;1,IF(ISNUMBER(INDEX(Import.PLE,Detalhamento!$E261,Detalhamento!AZ$15)),IF(INDEX(Import.PLE,Detalhamento!$E261,Detalhamento!AZ$15)&lt;=mediçao,0,OFFSET(Import.PLQ,$A261-1,AZ$15-1,1,1)),OFFSET(Import.PLQ,$A261-1,AZ$15-1,1,1)),(1-PLE!$AA$28)*OFFSET(Import.PLQ,$A261-1,AZ$15-1,1,1))))</f>
        <v>0</v>
      </c>
      <c r="BA261" s="144">
        <f ca="1">IF(BA$13="",0,CHOOSE(Detalhamento.OpçãoServiços,OFFSET(Import.PLQ,$A261-1,BA$15-1,1,1),IF($E261&lt;&gt;1,IF(ISNUMBER(INDEX(Import.PLE,Detalhamento!$E261,Detalhamento!BA$15)),IF(INDEX(Import.PLE,Detalhamento!$E261,Detalhamento!BA$15)&lt;=mediçao,OFFSET(Import.PLQ,$A261-1,BA$15-1,1,1),0),0),PLE!$AA$28*OFFSET(Import.PLQ,$A261-1,BA$15-1,1,1)),IF($E261&lt;&gt;1,IF(ISNUMBER(INDEX(Import.PLE,Detalhamento!$E261,Detalhamento!BA$15)),IF(INDEX(Import.PLE,Detalhamento!$E261,Detalhamento!BA$15)&lt;=mediçao,0,OFFSET(Import.PLQ,$A261-1,BA$15-1,1,1)),OFFSET(Import.PLQ,$A261-1,BA$15-1,1,1)),(1-PLE!$AA$28)*OFFSET(Import.PLQ,$A261-1,BA$15-1,1,1))))</f>
        <v>0</v>
      </c>
      <c r="BB261" s="144">
        <f ca="1">IF(BB$13="",0,CHOOSE(Detalhamento.OpçãoServiços,OFFSET(Import.PLQ,$A261-1,BB$15-1,1,1),IF($E261&lt;&gt;1,IF(ISNUMBER(INDEX(Import.PLE,Detalhamento!$E261,Detalhamento!BB$15)),IF(INDEX(Import.PLE,Detalhamento!$E261,Detalhamento!BB$15)&lt;=mediçao,OFFSET(Import.PLQ,$A261-1,BB$15-1,1,1),0),0),PLE!$AA$28*OFFSET(Import.PLQ,$A261-1,BB$15-1,1,1)),IF($E261&lt;&gt;1,IF(ISNUMBER(INDEX(Import.PLE,Detalhamento!$E261,Detalhamento!BB$15)),IF(INDEX(Import.PLE,Detalhamento!$E261,Detalhamento!BB$15)&lt;=mediçao,0,OFFSET(Import.PLQ,$A261-1,BB$15-1,1,1)),OFFSET(Import.PLQ,$A261-1,BB$15-1,1,1)),(1-PLE!$AA$28)*OFFSET(Import.PLQ,$A261-1,BB$15-1,1,1))))</f>
        <v>0</v>
      </c>
      <c r="BC261" s="144">
        <f ca="1">IF(BC$13="",0,CHOOSE(Detalhamento.OpçãoServiços,OFFSET(Import.PLQ,$A261-1,BC$15-1,1,1),IF($E261&lt;&gt;1,IF(ISNUMBER(INDEX(Import.PLE,Detalhamento!$E261,Detalhamento!BC$15)),IF(INDEX(Import.PLE,Detalhamento!$E261,Detalhamento!BC$15)&lt;=mediçao,OFFSET(Import.PLQ,$A261-1,BC$15-1,1,1),0),0),PLE!$AA$28*OFFSET(Import.PLQ,$A261-1,BC$15-1,1,1)),IF($E261&lt;&gt;1,IF(ISNUMBER(INDEX(Import.PLE,Detalhamento!$E261,Detalhamento!BC$15)),IF(INDEX(Import.PLE,Detalhamento!$E261,Detalhamento!BC$15)&lt;=mediçao,0,OFFSET(Import.PLQ,$A261-1,BC$15-1,1,1)),OFFSET(Import.PLQ,$A261-1,BC$15-1,1,1)),(1-PLE!$AA$28)*OFFSET(Import.PLQ,$A261-1,BC$15-1,1,1))))</f>
        <v>0</v>
      </c>
      <c r="BD261" s="144">
        <f ca="1">IF(BD$13="",0,CHOOSE(Detalhamento.OpçãoServiços,OFFSET(Import.PLQ,$A261-1,BD$15-1,1,1),IF($E261&lt;&gt;1,IF(ISNUMBER(INDEX(Import.PLE,Detalhamento!$E261,Detalhamento!BD$15)),IF(INDEX(Import.PLE,Detalhamento!$E261,Detalhamento!BD$15)&lt;=mediçao,OFFSET(Import.PLQ,$A261-1,BD$15-1,1,1),0),0),PLE!$AA$28*OFFSET(Import.PLQ,$A261-1,BD$15-1,1,1)),IF($E261&lt;&gt;1,IF(ISNUMBER(INDEX(Import.PLE,Detalhamento!$E261,Detalhamento!BD$15)),IF(INDEX(Import.PLE,Detalhamento!$E261,Detalhamento!BD$15)&lt;=mediçao,0,OFFSET(Import.PLQ,$A261-1,BD$15-1,1,1)),OFFSET(Import.PLQ,$A261-1,BD$15-1,1,1)),(1-PLE!$AA$28)*OFFSET(Import.PLQ,$A261-1,BD$15-1,1,1))))</f>
        <v>0</v>
      </c>
      <c r="BE261" s="144">
        <f ca="1">IF(BE$13="",0,CHOOSE(Detalhamento.OpçãoServiços,OFFSET(Import.PLQ,$A261-1,BE$15-1,1,1),IF($E261&lt;&gt;1,IF(ISNUMBER(INDEX(Import.PLE,Detalhamento!$E261,Detalhamento!BE$15)),IF(INDEX(Import.PLE,Detalhamento!$E261,Detalhamento!BE$15)&lt;=mediçao,OFFSET(Import.PLQ,$A261-1,BE$15-1,1,1),0),0),PLE!$AA$28*OFFSET(Import.PLQ,$A261-1,BE$15-1,1,1)),IF($E261&lt;&gt;1,IF(ISNUMBER(INDEX(Import.PLE,Detalhamento!$E261,Detalhamento!BE$15)),IF(INDEX(Import.PLE,Detalhamento!$E261,Detalhamento!BE$15)&lt;=mediçao,0,OFFSET(Import.PLQ,$A261-1,BE$15-1,1,1)),OFFSET(Import.PLQ,$A261-1,BE$15-1,1,1)),(1-PLE!$AA$28)*OFFSET(Import.PLQ,$A261-1,BE$15-1,1,1))))</f>
        <v>0</v>
      </c>
      <c r="BF261" s="144">
        <f ca="1">IF(BF$13="",0,CHOOSE(Detalhamento.OpçãoServiços,OFFSET(Import.PLQ,$A261-1,BF$15-1,1,1),IF($E261&lt;&gt;1,IF(ISNUMBER(INDEX(Import.PLE,Detalhamento!$E261,Detalhamento!BF$15)),IF(INDEX(Import.PLE,Detalhamento!$E261,Detalhamento!BF$15)&lt;=mediçao,OFFSET(Import.PLQ,$A261-1,BF$15-1,1,1),0),0),PLE!$AA$28*OFFSET(Import.PLQ,$A261-1,BF$15-1,1,1)),IF($E261&lt;&gt;1,IF(ISNUMBER(INDEX(Import.PLE,Detalhamento!$E261,Detalhamento!BF$15)),IF(INDEX(Import.PLE,Detalhamento!$E261,Detalhamento!BF$15)&lt;=mediçao,0,OFFSET(Import.PLQ,$A261-1,BF$15-1,1,1)),OFFSET(Import.PLQ,$A261-1,BF$15-1,1,1)),(1-PLE!$AA$28)*OFFSET(Import.PLQ,$A261-1,BF$15-1,1,1))))</f>
        <v>0</v>
      </c>
      <c r="BG261" s="144">
        <f ca="1">IF(BG$13="",0,CHOOSE(Detalhamento.OpçãoServiços,OFFSET(Import.PLQ,$A261-1,BG$15-1,1,1),IF($E261&lt;&gt;1,IF(ISNUMBER(INDEX(Import.PLE,Detalhamento!$E261,Detalhamento!BG$15)),IF(INDEX(Import.PLE,Detalhamento!$E261,Detalhamento!BG$15)&lt;=mediçao,OFFSET(Import.PLQ,$A261-1,BG$15-1,1,1),0),0),PLE!$AA$28*OFFSET(Import.PLQ,$A261-1,BG$15-1,1,1)),IF($E261&lt;&gt;1,IF(ISNUMBER(INDEX(Import.PLE,Detalhamento!$E261,Detalhamento!BG$15)),IF(INDEX(Import.PLE,Detalhamento!$E261,Detalhamento!BG$15)&lt;=mediçao,0,OFFSET(Import.PLQ,$A261-1,BG$15-1,1,1)),OFFSET(Import.PLQ,$A261-1,BG$15-1,1,1)),(1-PLE!$AA$28)*OFFSET(Import.PLQ,$A261-1,BG$15-1,1,1))))</f>
        <v>0</v>
      </c>
      <c r="BH261" s="144">
        <f ca="1">IF(BH$13="",0,CHOOSE(Detalhamento.OpçãoServiços,OFFSET(Import.PLQ,$A261-1,BH$15-1,1,1),IF($E261&lt;&gt;1,IF(ISNUMBER(INDEX(Import.PLE,Detalhamento!$E261,Detalhamento!BH$15)),IF(INDEX(Import.PLE,Detalhamento!$E261,Detalhamento!BH$15)&lt;=mediçao,OFFSET(Import.PLQ,$A261-1,BH$15-1,1,1),0),0),PLE!$AA$28*OFFSET(Import.PLQ,$A261-1,BH$15-1,1,1)),IF($E261&lt;&gt;1,IF(ISNUMBER(INDEX(Import.PLE,Detalhamento!$E261,Detalhamento!BH$15)),IF(INDEX(Import.PLE,Detalhamento!$E261,Detalhamento!BH$15)&lt;=mediçao,0,OFFSET(Import.PLQ,$A261-1,BH$15-1,1,1)),OFFSET(Import.PLQ,$A261-1,BH$15-1,1,1)),(1-PLE!$AA$28)*OFFSET(Import.PLQ,$A261-1,BH$15-1,1,1))))</f>
        <v>0</v>
      </c>
      <c r="BI261" s="144">
        <f ca="1">IF(BI$13="",0,CHOOSE(Detalhamento.OpçãoServiços,OFFSET(Import.PLQ,$A261-1,BI$15-1,1,1),IF($E261&lt;&gt;1,IF(ISNUMBER(INDEX(Import.PLE,Detalhamento!$E261,Detalhamento!BI$15)),IF(INDEX(Import.PLE,Detalhamento!$E261,Detalhamento!BI$15)&lt;=mediçao,OFFSET(Import.PLQ,$A261-1,BI$15-1,1,1),0),0),PLE!$AA$28*OFFSET(Import.PLQ,$A261-1,BI$15-1,1,1)),IF($E261&lt;&gt;1,IF(ISNUMBER(INDEX(Import.PLE,Detalhamento!$E261,Detalhamento!BI$15)),IF(INDEX(Import.PLE,Detalhamento!$E261,Detalhamento!BI$15)&lt;=mediçao,0,OFFSET(Import.PLQ,$A261-1,BI$15-1,1,1)),OFFSET(Import.PLQ,$A261-1,BI$15-1,1,1)),(1-PLE!$AA$28)*OFFSET(Import.PLQ,$A261-1,BI$15-1,1,1))))</f>
        <v>0</v>
      </c>
    </row>
    <row r="262" spans="1:61" ht="30" x14ac:dyDescent="0.2">
      <c r="A262" s="155">
        <v>210</v>
      </c>
      <c r="B262" s="21" t="str">
        <f t="shared" ca="1" si="33"/>
        <v>Serviço</v>
      </c>
      <c r="E262" s="153">
        <f t="shared" ca="1" si="34"/>
        <v>27</v>
      </c>
      <c r="F262" s="154">
        <f t="shared" ca="1" si="35"/>
        <v>270210</v>
      </c>
      <c r="G262" s="154" t="str">
        <f t="shared" ca="1" si="40"/>
        <v>2.9.2.3</v>
      </c>
      <c r="H262" s="182" t="str">
        <f t="shared" ca="1" si="40"/>
        <v>REGISTRO DE PRESSÃO BRUTO, LATÃO, ROSCÁVEL, 3/4", COM ACABAMENTO E CANOPLA CROMADOS. FORNECIDO E INSTALADO EM RAMAL DE ÁGUA. AF_12/2014</v>
      </c>
      <c r="I262" s="37" t="str">
        <f t="shared" ca="1" si="36"/>
        <v>UN</v>
      </c>
      <c r="J262" s="144">
        <f t="shared" ca="1" si="37"/>
        <v>6</v>
      </c>
      <c r="K262" s="67"/>
      <c r="L262" s="144">
        <f ca="1">IF(L$13="",0,CHOOSE(Detalhamento.OpçãoServiços,OFFSET(Import.PLQ,$A262-1,L$15-1,1,1),IF($E262&lt;&gt;1,IF(ISNUMBER(INDEX(Import.PLE,Detalhamento!$E262,Detalhamento!L$15)),IF(INDEX(Import.PLE,Detalhamento!$E262,Detalhamento!L$15)&lt;=mediçao,OFFSET(Import.PLQ,$A262-1,L$15-1,1,1),0),0),PLE!$AA$28*OFFSET(Import.PLQ,$A262-1,L$15-1,1,1)),IF($E262&lt;&gt;1,IF(ISNUMBER(INDEX(Import.PLE,Detalhamento!$E262,Detalhamento!L$15)),IF(INDEX(Import.PLE,Detalhamento!$E262,Detalhamento!L$15)&lt;=mediçao,0,OFFSET(Import.PLQ,$A262-1,L$15-1,1,1)),OFFSET(Import.PLQ,$A262-1,L$15-1,1,1)),(1-PLE!$AA$28)*OFFSET(Import.PLQ,$A262-1,L$15-1,1,1))))</f>
        <v>6</v>
      </c>
      <c r="M262" s="144">
        <f ca="1">IF(M$13="",0,CHOOSE(Detalhamento.OpçãoServiços,OFFSET(Import.PLQ,$A262-1,M$15-1,1,1),IF($E262&lt;&gt;1,IF(ISNUMBER(INDEX(Import.PLE,Detalhamento!$E262,Detalhamento!M$15)),IF(INDEX(Import.PLE,Detalhamento!$E262,Detalhamento!M$15)&lt;=mediçao,OFFSET(Import.PLQ,$A262-1,M$15-1,1,1),0),0),PLE!$AA$28*OFFSET(Import.PLQ,$A262-1,M$15-1,1,1)),IF($E262&lt;&gt;1,IF(ISNUMBER(INDEX(Import.PLE,Detalhamento!$E262,Detalhamento!M$15)),IF(INDEX(Import.PLE,Detalhamento!$E262,Detalhamento!M$15)&lt;=mediçao,0,OFFSET(Import.PLQ,$A262-1,M$15-1,1,1)),OFFSET(Import.PLQ,$A262-1,M$15-1,1,1)),(1-PLE!$AA$28)*OFFSET(Import.PLQ,$A262-1,M$15-1,1,1))))</f>
        <v>0</v>
      </c>
      <c r="N262" s="144">
        <f ca="1">IF(N$13="",0,CHOOSE(Detalhamento.OpçãoServiços,OFFSET(Import.PLQ,$A262-1,N$15-1,1,1),IF($E262&lt;&gt;1,IF(ISNUMBER(INDEX(Import.PLE,Detalhamento!$E262,Detalhamento!N$15)),IF(INDEX(Import.PLE,Detalhamento!$E262,Detalhamento!N$15)&lt;=mediçao,OFFSET(Import.PLQ,$A262-1,N$15-1,1,1),0),0),PLE!$AA$28*OFFSET(Import.PLQ,$A262-1,N$15-1,1,1)),IF($E262&lt;&gt;1,IF(ISNUMBER(INDEX(Import.PLE,Detalhamento!$E262,Detalhamento!N$15)),IF(INDEX(Import.PLE,Detalhamento!$E262,Detalhamento!N$15)&lt;=mediçao,0,OFFSET(Import.PLQ,$A262-1,N$15-1,1,1)),OFFSET(Import.PLQ,$A262-1,N$15-1,1,1)),(1-PLE!$AA$28)*OFFSET(Import.PLQ,$A262-1,N$15-1,1,1))))</f>
        <v>0</v>
      </c>
      <c r="O262" s="144">
        <f ca="1">IF(O$13="",0,CHOOSE(Detalhamento.OpçãoServiços,OFFSET(Import.PLQ,$A262-1,O$15-1,1,1),IF($E262&lt;&gt;1,IF(ISNUMBER(INDEX(Import.PLE,Detalhamento!$E262,Detalhamento!O$15)),IF(INDEX(Import.PLE,Detalhamento!$E262,Detalhamento!O$15)&lt;=mediçao,OFFSET(Import.PLQ,$A262-1,O$15-1,1,1),0),0),PLE!$AA$28*OFFSET(Import.PLQ,$A262-1,O$15-1,1,1)),IF($E262&lt;&gt;1,IF(ISNUMBER(INDEX(Import.PLE,Detalhamento!$E262,Detalhamento!O$15)),IF(INDEX(Import.PLE,Detalhamento!$E262,Detalhamento!O$15)&lt;=mediçao,0,OFFSET(Import.PLQ,$A262-1,O$15-1,1,1)),OFFSET(Import.PLQ,$A262-1,O$15-1,1,1)),(1-PLE!$AA$28)*OFFSET(Import.PLQ,$A262-1,O$15-1,1,1))))</f>
        <v>0</v>
      </c>
      <c r="P262" s="144">
        <f ca="1">IF(P$13="",0,CHOOSE(Detalhamento.OpçãoServiços,OFFSET(Import.PLQ,$A262-1,P$15-1,1,1),IF($E262&lt;&gt;1,IF(ISNUMBER(INDEX(Import.PLE,Detalhamento!$E262,Detalhamento!P$15)),IF(INDEX(Import.PLE,Detalhamento!$E262,Detalhamento!P$15)&lt;=mediçao,OFFSET(Import.PLQ,$A262-1,P$15-1,1,1),0),0),PLE!$AA$28*OFFSET(Import.PLQ,$A262-1,P$15-1,1,1)),IF($E262&lt;&gt;1,IF(ISNUMBER(INDEX(Import.PLE,Detalhamento!$E262,Detalhamento!P$15)),IF(INDEX(Import.PLE,Detalhamento!$E262,Detalhamento!P$15)&lt;=mediçao,0,OFFSET(Import.PLQ,$A262-1,P$15-1,1,1)),OFFSET(Import.PLQ,$A262-1,P$15-1,1,1)),(1-PLE!$AA$28)*OFFSET(Import.PLQ,$A262-1,P$15-1,1,1))))</f>
        <v>0</v>
      </c>
      <c r="Q262" s="144">
        <f ca="1">IF(Q$13="",0,CHOOSE(Detalhamento.OpçãoServiços,OFFSET(Import.PLQ,$A262-1,Q$15-1,1,1),IF($E262&lt;&gt;1,IF(ISNUMBER(INDEX(Import.PLE,Detalhamento!$E262,Detalhamento!Q$15)),IF(INDEX(Import.PLE,Detalhamento!$E262,Detalhamento!Q$15)&lt;=mediçao,OFFSET(Import.PLQ,$A262-1,Q$15-1,1,1),0),0),PLE!$AA$28*OFFSET(Import.PLQ,$A262-1,Q$15-1,1,1)),IF($E262&lt;&gt;1,IF(ISNUMBER(INDEX(Import.PLE,Detalhamento!$E262,Detalhamento!Q$15)),IF(INDEX(Import.PLE,Detalhamento!$E262,Detalhamento!Q$15)&lt;=mediçao,0,OFFSET(Import.PLQ,$A262-1,Q$15-1,1,1)),OFFSET(Import.PLQ,$A262-1,Q$15-1,1,1)),(1-PLE!$AA$28)*OFFSET(Import.PLQ,$A262-1,Q$15-1,1,1))))</f>
        <v>0</v>
      </c>
      <c r="R262" s="144">
        <f ca="1">IF(R$13="",0,CHOOSE(Detalhamento.OpçãoServiços,OFFSET(Import.PLQ,$A262-1,R$15-1,1,1),IF($E262&lt;&gt;1,IF(ISNUMBER(INDEX(Import.PLE,Detalhamento!$E262,Detalhamento!R$15)),IF(INDEX(Import.PLE,Detalhamento!$E262,Detalhamento!R$15)&lt;=mediçao,OFFSET(Import.PLQ,$A262-1,R$15-1,1,1),0),0),PLE!$AA$28*OFFSET(Import.PLQ,$A262-1,R$15-1,1,1)),IF($E262&lt;&gt;1,IF(ISNUMBER(INDEX(Import.PLE,Detalhamento!$E262,Detalhamento!R$15)),IF(INDEX(Import.PLE,Detalhamento!$E262,Detalhamento!R$15)&lt;=mediçao,0,OFFSET(Import.PLQ,$A262-1,R$15-1,1,1)),OFFSET(Import.PLQ,$A262-1,R$15-1,1,1)),(1-PLE!$AA$28)*OFFSET(Import.PLQ,$A262-1,R$15-1,1,1))))</f>
        <v>0</v>
      </c>
      <c r="S262" s="144">
        <f ca="1">IF(S$13="",0,CHOOSE(Detalhamento.OpçãoServiços,OFFSET(Import.PLQ,$A262-1,S$15-1,1,1),IF($E262&lt;&gt;1,IF(ISNUMBER(INDEX(Import.PLE,Detalhamento!$E262,Detalhamento!S$15)),IF(INDEX(Import.PLE,Detalhamento!$E262,Detalhamento!S$15)&lt;=mediçao,OFFSET(Import.PLQ,$A262-1,S$15-1,1,1),0),0),PLE!$AA$28*OFFSET(Import.PLQ,$A262-1,S$15-1,1,1)),IF($E262&lt;&gt;1,IF(ISNUMBER(INDEX(Import.PLE,Detalhamento!$E262,Detalhamento!S$15)),IF(INDEX(Import.PLE,Detalhamento!$E262,Detalhamento!S$15)&lt;=mediçao,0,OFFSET(Import.PLQ,$A262-1,S$15-1,1,1)),OFFSET(Import.PLQ,$A262-1,S$15-1,1,1)),(1-PLE!$AA$28)*OFFSET(Import.PLQ,$A262-1,S$15-1,1,1))))</f>
        <v>0</v>
      </c>
      <c r="T262" s="144">
        <f ca="1">IF(T$13="",0,CHOOSE(Detalhamento.OpçãoServiços,OFFSET(Import.PLQ,$A262-1,T$15-1,1,1),IF($E262&lt;&gt;1,IF(ISNUMBER(INDEX(Import.PLE,Detalhamento!$E262,Detalhamento!T$15)),IF(INDEX(Import.PLE,Detalhamento!$E262,Detalhamento!T$15)&lt;=mediçao,OFFSET(Import.PLQ,$A262-1,T$15-1,1,1),0),0),PLE!$AA$28*OFFSET(Import.PLQ,$A262-1,T$15-1,1,1)),IF($E262&lt;&gt;1,IF(ISNUMBER(INDEX(Import.PLE,Detalhamento!$E262,Detalhamento!T$15)),IF(INDEX(Import.PLE,Detalhamento!$E262,Detalhamento!T$15)&lt;=mediçao,0,OFFSET(Import.PLQ,$A262-1,T$15-1,1,1)),OFFSET(Import.PLQ,$A262-1,T$15-1,1,1)),(1-PLE!$AA$28)*OFFSET(Import.PLQ,$A262-1,T$15-1,1,1))))</f>
        <v>0</v>
      </c>
      <c r="U262" s="144">
        <f ca="1">IF(U$13="",0,CHOOSE(Detalhamento.OpçãoServiços,OFFSET(Import.PLQ,$A262-1,U$15-1,1,1),IF($E262&lt;&gt;1,IF(ISNUMBER(INDEX(Import.PLE,Detalhamento!$E262,Detalhamento!U$15)),IF(INDEX(Import.PLE,Detalhamento!$E262,Detalhamento!U$15)&lt;=mediçao,OFFSET(Import.PLQ,$A262-1,U$15-1,1,1),0),0),PLE!$AA$28*OFFSET(Import.PLQ,$A262-1,U$15-1,1,1)),IF($E262&lt;&gt;1,IF(ISNUMBER(INDEX(Import.PLE,Detalhamento!$E262,Detalhamento!U$15)),IF(INDEX(Import.PLE,Detalhamento!$E262,Detalhamento!U$15)&lt;=mediçao,0,OFFSET(Import.PLQ,$A262-1,U$15-1,1,1)),OFFSET(Import.PLQ,$A262-1,U$15-1,1,1)),(1-PLE!$AA$28)*OFFSET(Import.PLQ,$A262-1,U$15-1,1,1))))</f>
        <v>0</v>
      </c>
      <c r="V262" s="144">
        <f ca="1">IF(V$13="",0,CHOOSE(Detalhamento.OpçãoServiços,OFFSET(Import.PLQ,$A262-1,V$15-1,1,1),IF($E262&lt;&gt;1,IF(ISNUMBER(INDEX(Import.PLE,Detalhamento!$E262,Detalhamento!V$15)),IF(INDEX(Import.PLE,Detalhamento!$E262,Detalhamento!V$15)&lt;=mediçao,OFFSET(Import.PLQ,$A262-1,V$15-1,1,1),0),0),PLE!$AA$28*OFFSET(Import.PLQ,$A262-1,V$15-1,1,1)),IF($E262&lt;&gt;1,IF(ISNUMBER(INDEX(Import.PLE,Detalhamento!$E262,Detalhamento!V$15)),IF(INDEX(Import.PLE,Detalhamento!$E262,Detalhamento!V$15)&lt;=mediçao,0,OFFSET(Import.PLQ,$A262-1,V$15-1,1,1)),OFFSET(Import.PLQ,$A262-1,V$15-1,1,1)),(1-PLE!$AA$28)*OFFSET(Import.PLQ,$A262-1,V$15-1,1,1))))</f>
        <v>0</v>
      </c>
      <c r="W262" s="144">
        <f ca="1">IF(W$13="",0,CHOOSE(Detalhamento.OpçãoServiços,OFFSET(Import.PLQ,$A262-1,W$15-1,1,1),IF($E262&lt;&gt;1,IF(ISNUMBER(INDEX(Import.PLE,Detalhamento!$E262,Detalhamento!W$15)),IF(INDEX(Import.PLE,Detalhamento!$E262,Detalhamento!W$15)&lt;=mediçao,OFFSET(Import.PLQ,$A262-1,W$15-1,1,1),0),0),PLE!$AA$28*OFFSET(Import.PLQ,$A262-1,W$15-1,1,1)),IF($E262&lt;&gt;1,IF(ISNUMBER(INDEX(Import.PLE,Detalhamento!$E262,Detalhamento!W$15)),IF(INDEX(Import.PLE,Detalhamento!$E262,Detalhamento!W$15)&lt;=mediçao,0,OFFSET(Import.PLQ,$A262-1,W$15-1,1,1)),OFFSET(Import.PLQ,$A262-1,W$15-1,1,1)),(1-PLE!$AA$28)*OFFSET(Import.PLQ,$A262-1,W$15-1,1,1))))</f>
        <v>0</v>
      </c>
      <c r="X262" s="144">
        <f ca="1">IF(X$13="",0,CHOOSE(Detalhamento.OpçãoServiços,OFFSET(Import.PLQ,$A262-1,X$15-1,1,1),IF($E262&lt;&gt;1,IF(ISNUMBER(INDEX(Import.PLE,Detalhamento!$E262,Detalhamento!X$15)),IF(INDEX(Import.PLE,Detalhamento!$E262,Detalhamento!X$15)&lt;=mediçao,OFFSET(Import.PLQ,$A262-1,X$15-1,1,1),0),0),PLE!$AA$28*OFFSET(Import.PLQ,$A262-1,X$15-1,1,1)),IF($E262&lt;&gt;1,IF(ISNUMBER(INDEX(Import.PLE,Detalhamento!$E262,Detalhamento!X$15)),IF(INDEX(Import.PLE,Detalhamento!$E262,Detalhamento!X$15)&lt;=mediçao,0,OFFSET(Import.PLQ,$A262-1,X$15-1,1,1)),OFFSET(Import.PLQ,$A262-1,X$15-1,1,1)),(1-PLE!$AA$28)*OFFSET(Import.PLQ,$A262-1,X$15-1,1,1))))</f>
        <v>0</v>
      </c>
      <c r="Y262" s="144">
        <f ca="1">IF(Y$13="",0,CHOOSE(Detalhamento.OpçãoServiços,OFFSET(Import.PLQ,$A262-1,Y$15-1,1,1),IF($E262&lt;&gt;1,IF(ISNUMBER(INDEX(Import.PLE,Detalhamento!$E262,Detalhamento!Y$15)),IF(INDEX(Import.PLE,Detalhamento!$E262,Detalhamento!Y$15)&lt;=mediçao,OFFSET(Import.PLQ,$A262-1,Y$15-1,1,1),0),0),PLE!$AA$28*OFFSET(Import.PLQ,$A262-1,Y$15-1,1,1)),IF($E262&lt;&gt;1,IF(ISNUMBER(INDEX(Import.PLE,Detalhamento!$E262,Detalhamento!Y$15)),IF(INDEX(Import.PLE,Detalhamento!$E262,Detalhamento!Y$15)&lt;=mediçao,0,OFFSET(Import.PLQ,$A262-1,Y$15-1,1,1)),OFFSET(Import.PLQ,$A262-1,Y$15-1,1,1)),(1-PLE!$AA$28)*OFFSET(Import.PLQ,$A262-1,Y$15-1,1,1))))</f>
        <v>0</v>
      </c>
      <c r="Z262" s="144">
        <f ca="1">IF(Z$13="",0,CHOOSE(Detalhamento.OpçãoServiços,OFFSET(Import.PLQ,$A262-1,Z$15-1,1,1),IF($E262&lt;&gt;1,IF(ISNUMBER(INDEX(Import.PLE,Detalhamento!$E262,Detalhamento!Z$15)),IF(INDEX(Import.PLE,Detalhamento!$E262,Detalhamento!Z$15)&lt;=mediçao,OFFSET(Import.PLQ,$A262-1,Z$15-1,1,1),0),0),PLE!$AA$28*OFFSET(Import.PLQ,$A262-1,Z$15-1,1,1)),IF($E262&lt;&gt;1,IF(ISNUMBER(INDEX(Import.PLE,Detalhamento!$E262,Detalhamento!Z$15)),IF(INDEX(Import.PLE,Detalhamento!$E262,Detalhamento!Z$15)&lt;=mediçao,0,OFFSET(Import.PLQ,$A262-1,Z$15-1,1,1)),OFFSET(Import.PLQ,$A262-1,Z$15-1,1,1)),(1-PLE!$AA$28)*OFFSET(Import.PLQ,$A262-1,Z$15-1,1,1))))</f>
        <v>0</v>
      </c>
      <c r="AA262" s="144">
        <f ca="1">IF(AA$13="",0,CHOOSE(Detalhamento.OpçãoServiços,OFFSET(Import.PLQ,$A262-1,AA$15-1,1,1),IF($E262&lt;&gt;1,IF(ISNUMBER(INDEX(Import.PLE,Detalhamento!$E262,Detalhamento!AA$15)),IF(INDEX(Import.PLE,Detalhamento!$E262,Detalhamento!AA$15)&lt;=mediçao,OFFSET(Import.PLQ,$A262-1,AA$15-1,1,1),0),0),PLE!$AA$28*OFFSET(Import.PLQ,$A262-1,AA$15-1,1,1)),IF($E262&lt;&gt;1,IF(ISNUMBER(INDEX(Import.PLE,Detalhamento!$E262,Detalhamento!AA$15)),IF(INDEX(Import.PLE,Detalhamento!$E262,Detalhamento!AA$15)&lt;=mediçao,0,OFFSET(Import.PLQ,$A262-1,AA$15-1,1,1)),OFFSET(Import.PLQ,$A262-1,AA$15-1,1,1)),(1-PLE!$AA$28)*OFFSET(Import.PLQ,$A262-1,AA$15-1,1,1))))</f>
        <v>0</v>
      </c>
      <c r="AB262" s="144">
        <f ca="1">IF(AB$13="",0,CHOOSE(Detalhamento.OpçãoServiços,OFFSET(Import.PLQ,$A262-1,AB$15-1,1,1),IF($E262&lt;&gt;1,IF(ISNUMBER(INDEX(Import.PLE,Detalhamento!$E262,Detalhamento!AB$15)),IF(INDEX(Import.PLE,Detalhamento!$E262,Detalhamento!AB$15)&lt;=mediçao,OFFSET(Import.PLQ,$A262-1,AB$15-1,1,1),0),0),PLE!$AA$28*OFFSET(Import.PLQ,$A262-1,AB$15-1,1,1)),IF($E262&lt;&gt;1,IF(ISNUMBER(INDEX(Import.PLE,Detalhamento!$E262,Detalhamento!AB$15)),IF(INDEX(Import.PLE,Detalhamento!$E262,Detalhamento!AB$15)&lt;=mediçao,0,OFFSET(Import.PLQ,$A262-1,AB$15-1,1,1)),OFFSET(Import.PLQ,$A262-1,AB$15-1,1,1)),(1-PLE!$AA$28)*OFFSET(Import.PLQ,$A262-1,AB$15-1,1,1))))</f>
        <v>0</v>
      </c>
      <c r="AC262" s="144">
        <f ca="1">IF(AC$13="",0,CHOOSE(Detalhamento.OpçãoServiços,OFFSET(Import.PLQ,$A262-1,AC$15-1,1,1),IF($E262&lt;&gt;1,IF(ISNUMBER(INDEX(Import.PLE,Detalhamento!$E262,Detalhamento!AC$15)),IF(INDEX(Import.PLE,Detalhamento!$E262,Detalhamento!AC$15)&lt;=mediçao,OFFSET(Import.PLQ,$A262-1,AC$15-1,1,1),0),0),PLE!$AA$28*OFFSET(Import.PLQ,$A262-1,AC$15-1,1,1)),IF($E262&lt;&gt;1,IF(ISNUMBER(INDEX(Import.PLE,Detalhamento!$E262,Detalhamento!AC$15)),IF(INDEX(Import.PLE,Detalhamento!$E262,Detalhamento!AC$15)&lt;=mediçao,0,OFFSET(Import.PLQ,$A262-1,AC$15-1,1,1)),OFFSET(Import.PLQ,$A262-1,AC$15-1,1,1)),(1-PLE!$AA$28)*OFFSET(Import.PLQ,$A262-1,AC$15-1,1,1))))</f>
        <v>0</v>
      </c>
      <c r="AD262" s="144">
        <f ca="1">IF(AD$13="",0,CHOOSE(Detalhamento.OpçãoServiços,OFFSET(Import.PLQ,$A262-1,AD$15-1,1,1),IF($E262&lt;&gt;1,IF(ISNUMBER(INDEX(Import.PLE,Detalhamento!$E262,Detalhamento!AD$15)),IF(INDEX(Import.PLE,Detalhamento!$E262,Detalhamento!AD$15)&lt;=mediçao,OFFSET(Import.PLQ,$A262-1,AD$15-1,1,1),0),0),PLE!$AA$28*OFFSET(Import.PLQ,$A262-1,AD$15-1,1,1)),IF($E262&lt;&gt;1,IF(ISNUMBER(INDEX(Import.PLE,Detalhamento!$E262,Detalhamento!AD$15)),IF(INDEX(Import.PLE,Detalhamento!$E262,Detalhamento!AD$15)&lt;=mediçao,0,OFFSET(Import.PLQ,$A262-1,AD$15-1,1,1)),OFFSET(Import.PLQ,$A262-1,AD$15-1,1,1)),(1-PLE!$AA$28)*OFFSET(Import.PLQ,$A262-1,AD$15-1,1,1))))</f>
        <v>0</v>
      </c>
      <c r="AE262" s="144">
        <f ca="1">IF(AE$13="",0,CHOOSE(Detalhamento.OpçãoServiços,OFFSET(Import.PLQ,$A262-1,AE$15-1,1,1),IF($E262&lt;&gt;1,IF(ISNUMBER(INDEX(Import.PLE,Detalhamento!$E262,Detalhamento!AE$15)),IF(INDEX(Import.PLE,Detalhamento!$E262,Detalhamento!AE$15)&lt;=mediçao,OFFSET(Import.PLQ,$A262-1,AE$15-1,1,1),0),0),PLE!$AA$28*OFFSET(Import.PLQ,$A262-1,AE$15-1,1,1)),IF($E262&lt;&gt;1,IF(ISNUMBER(INDEX(Import.PLE,Detalhamento!$E262,Detalhamento!AE$15)),IF(INDEX(Import.PLE,Detalhamento!$E262,Detalhamento!AE$15)&lt;=mediçao,0,OFFSET(Import.PLQ,$A262-1,AE$15-1,1,1)),OFFSET(Import.PLQ,$A262-1,AE$15-1,1,1)),(1-PLE!$AA$28)*OFFSET(Import.PLQ,$A262-1,AE$15-1,1,1))))</f>
        <v>0</v>
      </c>
      <c r="AF262" s="144">
        <f ca="1">IF(AF$13="",0,CHOOSE(Detalhamento.OpçãoServiços,OFFSET(Import.PLQ,$A262-1,AF$15-1,1,1),IF($E262&lt;&gt;1,IF(ISNUMBER(INDEX(Import.PLE,Detalhamento!$E262,Detalhamento!AF$15)),IF(INDEX(Import.PLE,Detalhamento!$E262,Detalhamento!AF$15)&lt;=mediçao,OFFSET(Import.PLQ,$A262-1,AF$15-1,1,1),0),0),PLE!$AA$28*OFFSET(Import.PLQ,$A262-1,AF$15-1,1,1)),IF($E262&lt;&gt;1,IF(ISNUMBER(INDEX(Import.PLE,Detalhamento!$E262,Detalhamento!AF$15)),IF(INDEX(Import.PLE,Detalhamento!$E262,Detalhamento!AF$15)&lt;=mediçao,0,OFFSET(Import.PLQ,$A262-1,AF$15-1,1,1)),OFFSET(Import.PLQ,$A262-1,AF$15-1,1,1)),(1-PLE!$AA$28)*OFFSET(Import.PLQ,$A262-1,AF$15-1,1,1))))</f>
        <v>0</v>
      </c>
      <c r="AG262" s="144">
        <f ca="1">IF(AG$13="",0,CHOOSE(Detalhamento.OpçãoServiços,OFFSET(Import.PLQ,$A262-1,AG$15-1,1,1),IF($E262&lt;&gt;1,IF(ISNUMBER(INDEX(Import.PLE,Detalhamento!$E262,Detalhamento!AG$15)),IF(INDEX(Import.PLE,Detalhamento!$E262,Detalhamento!AG$15)&lt;=mediçao,OFFSET(Import.PLQ,$A262-1,AG$15-1,1,1),0),0),PLE!$AA$28*OFFSET(Import.PLQ,$A262-1,AG$15-1,1,1)),IF($E262&lt;&gt;1,IF(ISNUMBER(INDEX(Import.PLE,Detalhamento!$E262,Detalhamento!AG$15)),IF(INDEX(Import.PLE,Detalhamento!$E262,Detalhamento!AG$15)&lt;=mediçao,0,OFFSET(Import.PLQ,$A262-1,AG$15-1,1,1)),OFFSET(Import.PLQ,$A262-1,AG$15-1,1,1)),(1-PLE!$AA$28)*OFFSET(Import.PLQ,$A262-1,AG$15-1,1,1))))</f>
        <v>0</v>
      </c>
      <c r="AH262" s="144">
        <f ca="1">IF(AH$13="",0,CHOOSE(Detalhamento.OpçãoServiços,OFFSET(Import.PLQ,$A262-1,AH$15-1,1,1),IF($E262&lt;&gt;1,IF(ISNUMBER(INDEX(Import.PLE,Detalhamento!$E262,Detalhamento!AH$15)),IF(INDEX(Import.PLE,Detalhamento!$E262,Detalhamento!AH$15)&lt;=mediçao,OFFSET(Import.PLQ,$A262-1,AH$15-1,1,1),0),0),PLE!$AA$28*OFFSET(Import.PLQ,$A262-1,AH$15-1,1,1)),IF($E262&lt;&gt;1,IF(ISNUMBER(INDEX(Import.PLE,Detalhamento!$E262,Detalhamento!AH$15)),IF(INDEX(Import.PLE,Detalhamento!$E262,Detalhamento!AH$15)&lt;=mediçao,0,OFFSET(Import.PLQ,$A262-1,AH$15-1,1,1)),OFFSET(Import.PLQ,$A262-1,AH$15-1,1,1)),(1-PLE!$AA$28)*OFFSET(Import.PLQ,$A262-1,AH$15-1,1,1))))</f>
        <v>0</v>
      </c>
      <c r="AI262" s="144">
        <f ca="1">IF(AI$13="",0,CHOOSE(Detalhamento.OpçãoServiços,OFFSET(Import.PLQ,$A262-1,AI$15-1,1,1),IF($E262&lt;&gt;1,IF(ISNUMBER(INDEX(Import.PLE,Detalhamento!$E262,Detalhamento!AI$15)),IF(INDEX(Import.PLE,Detalhamento!$E262,Detalhamento!AI$15)&lt;=mediçao,OFFSET(Import.PLQ,$A262-1,AI$15-1,1,1),0),0),PLE!$AA$28*OFFSET(Import.PLQ,$A262-1,AI$15-1,1,1)),IF($E262&lt;&gt;1,IF(ISNUMBER(INDEX(Import.PLE,Detalhamento!$E262,Detalhamento!AI$15)),IF(INDEX(Import.PLE,Detalhamento!$E262,Detalhamento!AI$15)&lt;=mediçao,0,OFFSET(Import.PLQ,$A262-1,AI$15-1,1,1)),OFFSET(Import.PLQ,$A262-1,AI$15-1,1,1)),(1-PLE!$AA$28)*OFFSET(Import.PLQ,$A262-1,AI$15-1,1,1))))</f>
        <v>0</v>
      </c>
      <c r="AJ262" s="144">
        <f ca="1">IF(AJ$13="",0,CHOOSE(Detalhamento.OpçãoServiços,OFFSET(Import.PLQ,$A262-1,AJ$15-1,1,1),IF($E262&lt;&gt;1,IF(ISNUMBER(INDEX(Import.PLE,Detalhamento!$E262,Detalhamento!AJ$15)),IF(INDEX(Import.PLE,Detalhamento!$E262,Detalhamento!AJ$15)&lt;=mediçao,OFFSET(Import.PLQ,$A262-1,AJ$15-1,1,1),0),0),PLE!$AA$28*OFFSET(Import.PLQ,$A262-1,AJ$15-1,1,1)),IF($E262&lt;&gt;1,IF(ISNUMBER(INDEX(Import.PLE,Detalhamento!$E262,Detalhamento!AJ$15)),IF(INDEX(Import.PLE,Detalhamento!$E262,Detalhamento!AJ$15)&lt;=mediçao,0,OFFSET(Import.PLQ,$A262-1,AJ$15-1,1,1)),OFFSET(Import.PLQ,$A262-1,AJ$15-1,1,1)),(1-PLE!$AA$28)*OFFSET(Import.PLQ,$A262-1,AJ$15-1,1,1))))</f>
        <v>0</v>
      </c>
      <c r="AK262" s="144">
        <f ca="1">IF(AK$13="",0,CHOOSE(Detalhamento.OpçãoServiços,OFFSET(Import.PLQ,$A262-1,AK$15-1,1,1),IF($E262&lt;&gt;1,IF(ISNUMBER(INDEX(Import.PLE,Detalhamento!$E262,Detalhamento!AK$15)),IF(INDEX(Import.PLE,Detalhamento!$E262,Detalhamento!AK$15)&lt;=mediçao,OFFSET(Import.PLQ,$A262-1,AK$15-1,1,1),0),0),PLE!$AA$28*OFFSET(Import.PLQ,$A262-1,AK$15-1,1,1)),IF($E262&lt;&gt;1,IF(ISNUMBER(INDEX(Import.PLE,Detalhamento!$E262,Detalhamento!AK$15)),IF(INDEX(Import.PLE,Detalhamento!$E262,Detalhamento!AK$15)&lt;=mediçao,0,OFFSET(Import.PLQ,$A262-1,AK$15-1,1,1)),OFFSET(Import.PLQ,$A262-1,AK$15-1,1,1)),(1-PLE!$AA$28)*OFFSET(Import.PLQ,$A262-1,AK$15-1,1,1))))</f>
        <v>0</v>
      </c>
      <c r="AL262" s="144">
        <f ca="1">IF(AL$13="",0,CHOOSE(Detalhamento.OpçãoServiços,OFFSET(Import.PLQ,$A262-1,AL$15-1,1,1),IF($E262&lt;&gt;1,IF(ISNUMBER(INDEX(Import.PLE,Detalhamento!$E262,Detalhamento!AL$15)),IF(INDEX(Import.PLE,Detalhamento!$E262,Detalhamento!AL$15)&lt;=mediçao,OFFSET(Import.PLQ,$A262-1,AL$15-1,1,1),0),0),PLE!$AA$28*OFFSET(Import.PLQ,$A262-1,AL$15-1,1,1)),IF($E262&lt;&gt;1,IF(ISNUMBER(INDEX(Import.PLE,Detalhamento!$E262,Detalhamento!AL$15)),IF(INDEX(Import.PLE,Detalhamento!$E262,Detalhamento!AL$15)&lt;=mediçao,0,OFFSET(Import.PLQ,$A262-1,AL$15-1,1,1)),OFFSET(Import.PLQ,$A262-1,AL$15-1,1,1)),(1-PLE!$AA$28)*OFFSET(Import.PLQ,$A262-1,AL$15-1,1,1))))</f>
        <v>0</v>
      </c>
      <c r="AM262" s="144">
        <f ca="1">IF(AM$13="",0,CHOOSE(Detalhamento.OpçãoServiços,OFFSET(Import.PLQ,$A262-1,AM$15-1,1,1),IF($E262&lt;&gt;1,IF(ISNUMBER(INDEX(Import.PLE,Detalhamento!$E262,Detalhamento!AM$15)),IF(INDEX(Import.PLE,Detalhamento!$E262,Detalhamento!AM$15)&lt;=mediçao,OFFSET(Import.PLQ,$A262-1,AM$15-1,1,1),0),0),PLE!$AA$28*OFFSET(Import.PLQ,$A262-1,AM$15-1,1,1)),IF($E262&lt;&gt;1,IF(ISNUMBER(INDEX(Import.PLE,Detalhamento!$E262,Detalhamento!AM$15)),IF(INDEX(Import.PLE,Detalhamento!$E262,Detalhamento!AM$15)&lt;=mediçao,0,OFFSET(Import.PLQ,$A262-1,AM$15-1,1,1)),OFFSET(Import.PLQ,$A262-1,AM$15-1,1,1)),(1-PLE!$AA$28)*OFFSET(Import.PLQ,$A262-1,AM$15-1,1,1))))</f>
        <v>0</v>
      </c>
      <c r="AN262" s="144">
        <f ca="1">IF(AN$13="",0,CHOOSE(Detalhamento.OpçãoServiços,OFFSET(Import.PLQ,$A262-1,AN$15-1,1,1),IF($E262&lt;&gt;1,IF(ISNUMBER(INDEX(Import.PLE,Detalhamento!$E262,Detalhamento!AN$15)),IF(INDEX(Import.PLE,Detalhamento!$E262,Detalhamento!AN$15)&lt;=mediçao,OFFSET(Import.PLQ,$A262-1,AN$15-1,1,1),0),0),PLE!$AA$28*OFFSET(Import.PLQ,$A262-1,AN$15-1,1,1)),IF($E262&lt;&gt;1,IF(ISNUMBER(INDEX(Import.PLE,Detalhamento!$E262,Detalhamento!AN$15)),IF(INDEX(Import.PLE,Detalhamento!$E262,Detalhamento!AN$15)&lt;=mediçao,0,OFFSET(Import.PLQ,$A262-1,AN$15-1,1,1)),OFFSET(Import.PLQ,$A262-1,AN$15-1,1,1)),(1-PLE!$AA$28)*OFFSET(Import.PLQ,$A262-1,AN$15-1,1,1))))</f>
        <v>0</v>
      </c>
      <c r="AO262" s="144">
        <f ca="1">IF(AO$13="",0,CHOOSE(Detalhamento.OpçãoServiços,OFFSET(Import.PLQ,$A262-1,AO$15-1,1,1),IF($E262&lt;&gt;1,IF(ISNUMBER(INDEX(Import.PLE,Detalhamento!$E262,Detalhamento!AO$15)),IF(INDEX(Import.PLE,Detalhamento!$E262,Detalhamento!AO$15)&lt;=mediçao,OFFSET(Import.PLQ,$A262-1,AO$15-1,1,1),0),0),PLE!$AA$28*OFFSET(Import.PLQ,$A262-1,AO$15-1,1,1)),IF($E262&lt;&gt;1,IF(ISNUMBER(INDEX(Import.PLE,Detalhamento!$E262,Detalhamento!AO$15)),IF(INDEX(Import.PLE,Detalhamento!$E262,Detalhamento!AO$15)&lt;=mediçao,0,OFFSET(Import.PLQ,$A262-1,AO$15-1,1,1)),OFFSET(Import.PLQ,$A262-1,AO$15-1,1,1)),(1-PLE!$AA$28)*OFFSET(Import.PLQ,$A262-1,AO$15-1,1,1))))</f>
        <v>0</v>
      </c>
      <c r="AP262" s="144">
        <f ca="1">IF(AP$13="",0,CHOOSE(Detalhamento.OpçãoServiços,OFFSET(Import.PLQ,$A262-1,AP$15-1,1,1),IF($E262&lt;&gt;1,IF(ISNUMBER(INDEX(Import.PLE,Detalhamento!$E262,Detalhamento!AP$15)),IF(INDEX(Import.PLE,Detalhamento!$E262,Detalhamento!AP$15)&lt;=mediçao,OFFSET(Import.PLQ,$A262-1,AP$15-1,1,1),0),0),PLE!$AA$28*OFFSET(Import.PLQ,$A262-1,AP$15-1,1,1)),IF($E262&lt;&gt;1,IF(ISNUMBER(INDEX(Import.PLE,Detalhamento!$E262,Detalhamento!AP$15)),IF(INDEX(Import.PLE,Detalhamento!$E262,Detalhamento!AP$15)&lt;=mediçao,0,OFFSET(Import.PLQ,$A262-1,AP$15-1,1,1)),OFFSET(Import.PLQ,$A262-1,AP$15-1,1,1)),(1-PLE!$AA$28)*OFFSET(Import.PLQ,$A262-1,AP$15-1,1,1))))</f>
        <v>0</v>
      </c>
      <c r="AQ262" s="144">
        <f ca="1">IF(AQ$13="",0,CHOOSE(Detalhamento.OpçãoServiços,OFFSET(Import.PLQ,$A262-1,AQ$15-1,1,1),IF($E262&lt;&gt;1,IF(ISNUMBER(INDEX(Import.PLE,Detalhamento!$E262,Detalhamento!AQ$15)),IF(INDEX(Import.PLE,Detalhamento!$E262,Detalhamento!AQ$15)&lt;=mediçao,OFFSET(Import.PLQ,$A262-1,AQ$15-1,1,1),0),0),PLE!$AA$28*OFFSET(Import.PLQ,$A262-1,AQ$15-1,1,1)),IF($E262&lt;&gt;1,IF(ISNUMBER(INDEX(Import.PLE,Detalhamento!$E262,Detalhamento!AQ$15)),IF(INDEX(Import.PLE,Detalhamento!$E262,Detalhamento!AQ$15)&lt;=mediçao,0,OFFSET(Import.PLQ,$A262-1,AQ$15-1,1,1)),OFFSET(Import.PLQ,$A262-1,AQ$15-1,1,1)),(1-PLE!$AA$28)*OFFSET(Import.PLQ,$A262-1,AQ$15-1,1,1))))</f>
        <v>0</v>
      </c>
      <c r="AR262" s="144">
        <f ca="1">IF(AR$13="",0,CHOOSE(Detalhamento.OpçãoServiços,OFFSET(Import.PLQ,$A262-1,AR$15-1,1,1),IF($E262&lt;&gt;1,IF(ISNUMBER(INDEX(Import.PLE,Detalhamento!$E262,Detalhamento!AR$15)),IF(INDEX(Import.PLE,Detalhamento!$E262,Detalhamento!AR$15)&lt;=mediçao,OFFSET(Import.PLQ,$A262-1,AR$15-1,1,1),0),0),PLE!$AA$28*OFFSET(Import.PLQ,$A262-1,AR$15-1,1,1)),IF($E262&lt;&gt;1,IF(ISNUMBER(INDEX(Import.PLE,Detalhamento!$E262,Detalhamento!AR$15)),IF(INDEX(Import.PLE,Detalhamento!$E262,Detalhamento!AR$15)&lt;=mediçao,0,OFFSET(Import.PLQ,$A262-1,AR$15-1,1,1)),OFFSET(Import.PLQ,$A262-1,AR$15-1,1,1)),(1-PLE!$AA$28)*OFFSET(Import.PLQ,$A262-1,AR$15-1,1,1))))</f>
        <v>0</v>
      </c>
      <c r="AS262" s="144">
        <f ca="1">IF(AS$13="",0,CHOOSE(Detalhamento.OpçãoServiços,OFFSET(Import.PLQ,$A262-1,AS$15-1,1,1),IF($E262&lt;&gt;1,IF(ISNUMBER(INDEX(Import.PLE,Detalhamento!$E262,Detalhamento!AS$15)),IF(INDEX(Import.PLE,Detalhamento!$E262,Detalhamento!AS$15)&lt;=mediçao,OFFSET(Import.PLQ,$A262-1,AS$15-1,1,1),0),0),PLE!$AA$28*OFFSET(Import.PLQ,$A262-1,AS$15-1,1,1)),IF($E262&lt;&gt;1,IF(ISNUMBER(INDEX(Import.PLE,Detalhamento!$E262,Detalhamento!AS$15)),IF(INDEX(Import.PLE,Detalhamento!$E262,Detalhamento!AS$15)&lt;=mediçao,0,OFFSET(Import.PLQ,$A262-1,AS$15-1,1,1)),OFFSET(Import.PLQ,$A262-1,AS$15-1,1,1)),(1-PLE!$AA$28)*OFFSET(Import.PLQ,$A262-1,AS$15-1,1,1))))</f>
        <v>0</v>
      </c>
      <c r="AT262" s="144">
        <f ca="1">IF(AT$13="",0,CHOOSE(Detalhamento.OpçãoServiços,OFFSET(Import.PLQ,$A262-1,AT$15-1,1,1),IF($E262&lt;&gt;1,IF(ISNUMBER(INDEX(Import.PLE,Detalhamento!$E262,Detalhamento!AT$15)),IF(INDEX(Import.PLE,Detalhamento!$E262,Detalhamento!AT$15)&lt;=mediçao,OFFSET(Import.PLQ,$A262-1,AT$15-1,1,1),0),0),PLE!$AA$28*OFFSET(Import.PLQ,$A262-1,AT$15-1,1,1)),IF($E262&lt;&gt;1,IF(ISNUMBER(INDEX(Import.PLE,Detalhamento!$E262,Detalhamento!AT$15)),IF(INDEX(Import.PLE,Detalhamento!$E262,Detalhamento!AT$15)&lt;=mediçao,0,OFFSET(Import.PLQ,$A262-1,AT$15-1,1,1)),OFFSET(Import.PLQ,$A262-1,AT$15-1,1,1)),(1-PLE!$AA$28)*OFFSET(Import.PLQ,$A262-1,AT$15-1,1,1))))</f>
        <v>0</v>
      </c>
      <c r="AU262" s="144">
        <f ca="1">IF(AU$13="",0,CHOOSE(Detalhamento.OpçãoServiços,OFFSET(Import.PLQ,$A262-1,AU$15-1,1,1),IF($E262&lt;&gt;1,IF(ISNUMBER(INDEX(Import.PLE,Detalhamento!$E262,Detalhamento!AU$15)),IF(INDEX(Import.PLE,Detalhamento!$E262,Detalhamento!AU$15)&lt;=mediçao,OFFSET(Import.PLQ,$A262-1,AU$15-1,1,1),0),0),PLE!$AA$28*OFFSET(Import.PLQ,$A262-1,AU$15-1,1,1)),IF($E262&lt;&gt;1,IF(ISNUMBER(INDEX(Import.PLE,Detalhamento!$E262,Detalhamento!AU$15)),IF(INDEX(Import.PLE,Detalhamento!$E262,Detalhamento!AU$15)&lt;=mediçao,0,OFFSET(Import.PLQ,$A262-1,AU$15-1,1,1)),OFFSET(Import.PLQ,$A262-1,AU$15-1,1,1)),(1-PLE!$AA$28)*OFFSET(Import.PLQ,$A262-1,AU$15-1,1,1))))</f>
        <v>0</v>
      </c>
      <c r="AV262" s="144">
        <f ca="1">IF(AV$13="",0,CHOOSE(Detalhamento.OpçãoServiços,OFFSET(Import.PLQ,$A262-1,AV$15-1,1,1),IF($E262&lt;&gt;1,IF(ISNUMBER(INDEX(Import.PLE,Detalhamento!$E262,Detalhamento!AV$15)),IF(INDEX(Import.PLE,Detalhamento!$E262,Detalhamento!AV$15)&lt;=mediçao,OFFSET(Import.PLQ,$A262-1,AV$15-1,1,1),0),0),PLE!$AA$28*OFFSET(Import.PLQ,$A262-1,AV$15-1,1,1)),IF($E262&lt;&gt;1,IF(ISNUMBER(INDEX(Import.PLE,Detalhamento!$E262,Detalhamento!AV$15)),IF(INDEX(Import.PLE,Detalhamento!$E262,Detalhamento!AV$15)&lt;=mediçao,0,OFFSET(Import.PLQ,$A262-1,AV$15-1,1,1)),OFFSET(Import.PLQ,$A262-1,AV$15-1,1,1)),(1-PLE!$AA$28)*OFFSET(Import.PLQ,$A262-1,AV$15-1,1,1))))</f>
        <v>0</v>
      </c>
      <c r="AW262" s="144">
        <f ca="1">IF(AW$13="",0,CHOOSE(Detalhamento.OpçãoServiços,OFFSET(Import.PLQ,$A262-1,AW$15-1,1,1),IF($E262&lt;&gt;1,IF(ISNUMBER(INDEX(Import.PLE,Detalhamento!$E262,Detalhamento!AW$15)),IF(INDEX(Import.PLE,Detalhamento!$E262,Detalhamento!AW$15)&lt;=mediçao,OFFSET(Import.PLQ,$A262-1,AW$15-1,1,1),0),0),PLE!$AA$28*OFFSET(Import.PLQ,$A262-1,AW$15-1,1,1)),IF($E262&lt;&gt;1,IF(ISNUMBER(INDEX(Import.PLE,Detalhamento!$E262,Detalhamento!AW$15)),IF(INDEX(Import.PLE,Detalhamento!$E262,Detalhamento!AW$15)&lt;=mediçao,0,OFFSET(Import.PLQ,$A262-1,AW$15-1,1,1)),OFFSET(Import.PLQ,$A262-1,AW$15-1,1,1)),(1-PLE!$AA$28)*OFFSET(Import.PLQ,$A262-1,AW$15-1,1,1))))</f>
        <v>0</v>
      </c>
      <c r="AX262" s="144">
        <f ca="1">IF(AX$13="",0,CHOOSE(Detalhamento.OpçãoServiços,OFFSET(Import.PLQ,$A262-1,AX$15-1,1,1),IF($E262&lt;&gt;1,IF(ISNUMBER(INDEX(Import.PLE,Detalhamento!$E262,Detalhamento!AX$15)),IF(INDEX(Import.PLE,Detalhamento!$E262,Detalhamento!AX$15)&lt;=mediçao,OFFSET(Import.PLQ,$A262-1,AX$15-1,1,1),0),0),PLE!$AA$28*OFFSET(Import.PLQ,$A262-1,AX$15-1,1,1)),IF($E262&lt;&gt;1,IF(ISNUMBER(INDEX(Import.PLE,Detalhamento!$E262,Detalhamento!AX$15)),IF(INDEX(Import.PLE,Detalhamento!$E262,Detalhamento!AX$15)&lt;=mediçao,0,OFFSET(Import.PLQ,$A262-1,AX$15-1,1,1)),OFFSET(Import.PLQ,$A262-1,AX$15-1,1,1)),(1-PLE!$AA$28)*OFFSET(Import.PLQ,$A262-1,AX$15-1,1,1))))</f>
        <v>0</v>
      </c>
      <c r="AY262" s="144">
        <f ca="1">IF(AY$13="",0,CHOOSE(Detalhamento.OpçãoServiços,OFFSET(Import.PLQ,$A262-1,AY$15-1,1,1),IF($E262&lt;&gt;1,IF(ISNUMBER(INDEX(Import.PLE,Detalhamento!$E262,Detalhamento!AY$15)),IF(INDEX(Import.PLE,Detalhamento!$E262,Detalhamento!AY$15)&lt;=mediçao,OFFSET(Import.PLQ,$A262-1,AY$15-1,1,1),0),0),PLE!$AA$28*OFFSET(Import.PLQ,$A262-1,AY$15-1,1,1)),IF($E262&lt;&gt;1,IF(ISNUMBER(INDEX(Import.PLE,Detalhamento!$E262,Detalhamento!AY$15)),IF(INDEX(Import.PLE,Detalhamento!$E262,Detalhamento!AY$15)&lt;=mediçao,0,OFFSET(Import.PLQ,$A262-1,AY$15-1,1,1)),OFFSET(Import.PLQ,$A262-1,AY$15-1,1,1)),(1-PLE!$AA$28)*OFFSET(Import.PLQ,$A262-1,AY$15-1,1,1))))</f>
        <v>0</v>
      </c>
      <c r="AZ262" s="144">
        <f ca="1">IF(AZ$13="",0,CHOOSE(Detalhamento.OpçãoServiços,OFFSET(Import.PLQ,$A262-1,AZ$15-1,1,1),IF($E262&lt;&gt;1,IF(ISNUMBER(INDEX(Import.PLE,Detalhamento!$E262,Detalhamento!AZ$15)),IF(INDEX(Import.PLE,Detalhamento!$E262,Detalhamento!AZ$15)&lt;=mediçao,OFFSET(Import.PLQ,$A262-1,AZ$15-1,1,1),0),0),PLE!$AA$28*OFFSET(Import.PLQ,$A262-1,AZ$15-1,1,1)),IF($E262&lt;&gt;1,IF(ISNUMBER(INDEX(Import.PLE,Detalhamento!$E262,Detalhamento!AZ$15)),IF(INDEX(Import.PLE,Detalhamento!$E262,Detalhamento!AZ$15)&lt;=mediçao,0,OFFSET(Import.PLQ,$A262-1,AZ$15-1,1,1)),OFFSET(Import.PLQ,$A262-1,AZ$15-1,1,1)),(1-PLE!$AA$28)*OFFSET(Import.PLQ,$A262-1,AZ$15-1,1,1))))</f>
        <v>0</v>
      </c>
      <c r="BA262" s="144">
        <f ca="1">IF(BA$13="",0,CHOOSE(Detalhamento.OpçãoServiços,OFFSET(Import.PLQ,$A262-1,BA$15-1,1,1),IF($E262&lt;&gt;1,IF(ISNUMBER(INDEX(Import.PLE,Detalhamento!$E262,Detalhamento!BA$15)),IF(INDEX(Import.PLE,Detalhamento!$E262,Detalhamento!BA$15)&lt;=mediçao,OFFSET(Import.PLQ,$A262-1,BA$15-1,1,1),0),0),PLE!$AA$28*OFFSET(Import.PLQ,$A262-1,BA$15-1,1,1)),IF($E262&lt;&gt;1,IF(ISNUMBER(INDEX(Import.PLE,Detalhamento!$E262,Detalhamento!BA$15)),IF(INDEX(Import.PLE,Detalhamento!$E262,Detalhamento!BA$15)&lt;=mediçao,0,OFFSET(Import.PLQ,$A262-1,BA$15-1,1,1)),OFFSET(Import.PLQ,$A262-1,BA$15-1,1,1)),(1-PLE!$AA$28)*OFFSET(Import.PLQ,$A262-1,BA$15-1,1,1))))</f>
        <v>0</v>
      </c>
      <c r="BB262" s="144">
        <f ca="1">IF(BB$13="",0,CHOOSE(Detalhamento.OpçãoServiços,OFFSET(Import.PLQ,$A262-1,BB$15-1,1,1),IF($E262&lt;&gt;1,IF(ISNUMBER(INDEX(Import.PLE,Detalhamento!$E262,Detalhamento!BB$15)),IF(INDEX(Import.PLE,Detalhamento!$E262,Detalhamento!BB$15)&lt;=mediçao,OFFSET(Import.PLQ,$A262-1,BB$15-1,1,1),0),0),PLE!$AA$28*OFFSET(Import.PLQ,$A262-1,BB$15-1,1,1)),IF($E262&lt;&gt;1,IF(ISNUMBER(INDEX(Import.PLE,Detalhamento!$E262,Detalhamento!BB$15)),IF(INDEX(Import.PLE,Detalhamento!$E262,Detalhamento!BB$15)&lt;=mediçao,0,OFFSET(Import.PLQ,$A262-1,BB$15-1,1,1)),OFFSET(Import.PLQ,$A262-1,BB$15-1,1,1)),(1-PLE!$AA$28)*OFFSET(Import.PLQ,$A262-1,BB$15-1,1,1))))</f>
        <v>0</v>
      </c>
      <c r="BC262" s="144">
        <f ca="1">IF(BC$13="",0,CHOOSE(Detalhamento.OpçãoServiços,OFFSET(Import.PLQ,$A262-1,BC$15-1,1,1),IF($E262&lt;&gt;1,IF(ISNUMBER(INDEX(Import.PLE,Detalhamento!$E262,Detalhamento!BC$15)),IF(INDEX(Import.PLE,Detalhamento!$E262,Detalhamento!BC$15)&lt;=mediçao,OFFSET(Import.PLQ,$A262-1,BC$15-1,1,1),0),0),PLE!$AA$28*OFFSET(Import.PLQ,$A262-1,BC$15-1,1,1)),IF($E262&lt;&gt;1,IF(ISNUMBER(INDEX(Import.PLE,Detalhamento!$E262,Detalhamento!BC$15)),IF(INDEX(Import.PLE,Detalhamento!$E262,Detalhamento!BC$15)&lt;=mediçao,0,OFFSET(Import.PLQ,$A262-1,BC$15-1,1,1)),OFFSET(Import.PLQ,$A262-1,BC$15-1,1,1)),(1-PLE!$AA$28)*OFFSET(Import.PLQ,$A262-1,BC$15-1,1,1))))</f>
        <v>0</v>
      </c>
      <c r="BD262" s="144">
        <f ca="1">IF(BD$13="",0,CHOOSE(Detalhamento.OpçãoServiços,OFFSET(Import.PLQ,$A262-1,BD$15-1,1,1),IF($E262&lt;&gt;1,IF(ISNUMBER(INDEX(Import.PLE,Detalhamento!$E262,Detalhamento!BD$15)),IF(INDEX(Import.PLE,Detalhamento!$E262,Detalhamento!BD$15)&lt;=mediçao,OFFSET(Import.PLQ,$A262-1,BD$15-1,1,1),0),0),PLE!$AA$28*OFFSET(Import.PLQ,$A262-1,BD$15-1,1,1)),IF($E262&lt;&gt;1,IF(ISNUMBER(INDEX(Import.PLE,Detalhamento!$E262,Detalhamento!BD$15)),IF(INDEX(Import.PLE,Detalhamento!$E262,Detalhamento!BD$15)&lt;=mediçao,0,OFFSET(Import.PLQ,$A262-1,BD$15-1,1,1)),OFFSET(Import.PLQ,$A262-1,BD$15-1,1,1)),(1-PLE!$AA$28)*OFFSET(Import.PLQ,$A262-1,BD$15-1,1,1))))</f>
        <v>0</v>
      </c>
      <c r="BE262" s="144">
        <f ca="1">IF(BE$13="",0,CHOOSE(Detalhamento.OpçãoServiços,OFFSET(Import.PLQ,$A262-1,BE$15-1,1,1),IF($E262&lt;&gt;1,IF(ISNUMBER(INDEX(Import.PLE,Detalhamento!$E262,Detalhamento!BE$15)),IF(INDEX(Import.PLE,Detalhamento!$E262,Detalhamento!BE$15)&lt;=mediçao,OFFSET(Import.PLQ,$A262-1,BE$15-1,1,1),0),0),PLE!$AA$28*OFFSET(Import.PLQ,$A262-1,BE$15-1,1,1)),IF($E262&lt;&gt;1,IF(ISNUMBER(INDEX(Import.PLE,Detalhamento!$E262,Detalhamento!BE$15)),IF(INDEX(Import.PLE,Detalhamento!$E262,Detalhamento!BE$15)&lt;=mediçao,0,OFFSET(Import.PLQ,$A262-1,BE$15-1,1,1)),OFFSET(Import.PLQ,$A262-1,BE$15-1,1,1)),(1-PLE!$AA$28)*OFFSET(Import.PLQ,$A262-1,BE$15-1,1,1))))</f>
        <v>0</v>
      </c>
      <c r="BF262" s="144">
        <f ca="1">IF(BF$13="",0,CHOOSE(Detalhamento.OpçãoServiços,OFFSET(Import.PLQ,$A262-1,BF$15-1,1,1),IF($E262&lt;&gt;1,IF(ISNUMBER(INDEX(Import.PLE,Detalhamento!$E262,Detalhamento!BF$15)),IF(INDEX(Import.PLE,Detalhamento!$E262,Detalhamento!BF$15)&lt;=mediçao,OFFSET(Import.PLQ,$A262-1,BF$15-1,1,1),0),0),PLE!$AA$28*OFFSET(Import.PLQ,$A262-1,BF$15-1,1,1)),IF($E262&lt;&gt;1,IF(ISNUMBER(INDEX(Import.PLE,Detalhamento!$E262,Detalhamento!BF$15)),IF(INDEX(Import.PLE,Detalhamento!$E262,Detalhamento!BF$15)&lt;=mediçao,0,OFFSET(Import.PLQ,$A262-1,BF$15-1,1,1)),OFFSET(Import.PLQ,$A262-1,BF$15-1,1,1)),(1-PLE!$AA$28)*OFFSET(Import.PLQ,$A262-1,BF$15-1,1,1))))</f>
        <v>0</v>
      </c>
      <c r="BG262" s="144">
        <f ca="1">IF(BG$13="",0,CHOOSE(Detalhamento.OpçãoServiços,OFFSET(Import.PLQ,$A262-1,BG$15-1,1,1),IF($E262&lt;&gt;1,IF(ISNUMBER(INDEX(Import.PLE,Detalhamento!$E262,Detalhamento!BG$15)),IF(INDEX(Import.PLE,Detalhamento!$E262,Detalhamento!BG$15)&lt;=mediçao,OFFSET(Import.PLQ,$A262-1,BG$15-1,1,1),0),0),PLE!$AA$28*OFFSET(Import.PLQ,$A262-1,BG$15-1,1,1)),IF($E262&lt;&gt;1,IF(ISNUMBER(INDEX(Import.PLE,Detalhamento!$E262,Detalhamento!BG$15)),IF(INDEX(Import.PLE,Detalhamento!$E262,Detalhamento!BG$15)&lt;=mediçao,0,OFFSET(Import.PLQ,$A262-1,BG$15-1,1,1)),OFFSET(Import.PLQ,$A262-1,BG$15-1,1,1)),(1-PLE!$AA$28)*OFFSET(Import.PLQ,$A262-1,BG$15-1,1,1))))</f>
        <v>0</v>
      </c>
      <c r="BH262" s="144">
        <f ca="1">IF(BH$13="",0,CHOOSE(Detalhamento.OpçãoServiços,OFFSET(Import.PLQ,$A262-1,BH$15-1,1,1),IF($E262&lt;&gt;1,IF(ISNUMBER(INDEX(Import.PLE,Detalhamento!$E262,Detalhamento!BH$15)),IF(INDEX(Import.PLE,Detalhamento!$E262,Detalhamento!BH$15)&lt;=mediçao,OFFSET(Import.PLQ,$A262-1,BH$15-1,1,1),0),0),PLE!$AA$28*OFFSET(Import.PLQ,$A262-1,BH$15-1,1,1)),IF($E262&lt;&gt;1,IF(ISNUMBER(INDEX(Import.PLE,Detalhamento!$E262,Detalhamento!BH$15)),IF(INDEX(Import.PLE,Detalhamento!$E262,Detalhamento!BH$15)&lt;=mediçao,0,OFFSET(Import.PLQ,$A262-1,BH$15-1,1,1)),OFFSET(Import.PLQ,$A262-1,BH$15-1,1,1)),(1-PLE!$AA$28)*OFFSET(Import.PLQ,$A262-1,BH$15-1,1,1))))</f>
        <v>0</v>
      </c>
      <c r="BI262" s="144">
        <f ca="1">IF(BI$13="",0,CHOOSE(Detalhamento.OpçãoServiços,OFFSET(Import.PLQ,$A262-1,BI$15-1,1,1),IF($E262&lt;&gt;1,IF(ISNUMBER(INDEX(Import.PLE,Detalhamento!$E262,Detalhamento!BI$15)),IF(INDEX(Import.PLE,Detalhamento!$E262,Detalhamento!BI$15)&lt;=mediçao,OFFSET(Import.PLQ,$A262-1,BI$15-1,1,1),0),0),PLE!$AA$28*OFFSET(Import.PLQ,$A262-1,BI$15-1,1,1)),IF($E262&lt;&gt;1,IF(ISNUMBER(INDEX(Import.PLE,Detalhamento!$E262,Detalhamento!BI$15)),IF(INDEX(Import.PLE,Detalhamento!$E262,Detalhamento!BI$15)&lt;=mediçao,0,OFFSET(Import.PLQ,$A262-1,BI$15-1,1,1)),OFFSET(Import.PLQ,$A262-1,BI$15-1,1,1)),(1-PLE!$AA$28)*OFFSET(Import.PLQ,$A262-1,BI$15-1,1,1))))</f>
        <v>0</v>
      </c>
    </row>
    <row r="263" spans="1:61" ht="10.5" hidden="1" x14ac:dyDescent="0.25">
      <c r="A263" s="155">
        <v>247</v>
      </c>
      <c r="B263" s="21" t="str">
        <f t="shared" ca="1" si="33"/>
        <v>Nível</v>
      </c>
      <c r="E263" s="153" t="str">
        <f t="shared" ca="1" si="34"/>
        <v/>
      </c>
      <c r="F263" s="154">
        <f t="shared" ca="1" si="35"/>
        <v>0</v>
      </c>
      <c r="G263" s="154" t="str">
        <f t="shared" ca="1" si="40"/>
        <v>3.1.2</v>
      </c>
      <c r="H263" s="182" t="str">
        <f t="shared" ca="1" si="40"/>
        <v>ELEVAÇÃO</v>
      </c>
      <c r="I263" s="37" t="str">
        <f t="shared" ca="1" si="36"/>
        <v/>
      </c>
      <c r="J263" s="144" t="str">
        <f t="shared" ca="1" si="37"/>
        <v/>
      </c>
      <c r="K263" s="67"/>
      <c r="L263" s="144">
        <f ca="1">IF(L$13="",0,CHOOSE(Detalhamento.OpçãoServiços,OFFSET(Import.PLQ,$A263-1,L$15-1,1,1),IF($E263&lt;&gt;1,IF(ISNUMBER(INDEX(Import.PLE,Detalhamento!$E263,Detalhamento!L$15)),IF(INDEX(Import.PLE,Detalhamento!$E263,Detalhamento!L$15)&lt;=mediçao,OFFSET(Import.PLQ,$A263-1,L$15-1,1,1),0),0),PLE!$AA$28*OFFSET(Import.PLQ,$A263-1,L$15-1,1,1)),IF($E263&lt;&gt;1,IF(ISNUMBER(INDEX(Import.PLE,Detalhamento!$E263,Detalhamento!L$15)),IF(INDEX(Import.PLE,Detalhamento!$E263,Detalhamento!L$15)&lt;=mediçao,0,OFFSET(Import.PLQ,$A263-1,L$15-1,1,1)),OFFSET(Import.PLQ,$A263-1,L$15-1,1,1)),(1-PLE!$AA$28)*OFFSET(Import.PLQ,$A263-1,L$15-1,1,1))))</f>
        <v>0</v>
      </c>
      <c r="M263" s="144">
        <f ca="1">IF(M$13="",0,CHOOSE(Detalhamento.OpçãoServiços,OFFSET(Import.PLQ,$A263-1,M$15-1,1,1),IF($E263&lt;&gt;1,IF(ISNUMBER(INDEX(Import.PLE,Detalhamento!$E263,Detalhamento!M$15)),IF(INDEX(Import.PLE,Detalhamento!$E263,Detalhamento!M$15)&lt;=mediçao,OFFSET(Import.PLQ,$A263-1,M$15-1,1,1),0),0),PLE!$AA$28*OFFSET(Import.PLQ,$A263-1,M$15-1,1,1)),IF($E263&lt;&gt;1,IF(ISNUMBER(INDEX(Import.PLE,Detalhamento!$E263,Detalhamento!M$15)),IF(INDEX(Import.PLE,Detalhamento!$E263,Detalhamento!M$15)&lt;=mediçao,0,OFFSET(Import.PLQ,$A263-1,M$15-1,1,1)),OFFSET(Import.PLQ,$A263-1,M$15-1,1,1)),(1-PLE!$AA$28)*OFFSET(Import.PLQ,$A263-1,M$15-1,1,1))))</f>
        <v>0</v>
      </c>
      <c r="N263" s="144">
        <f ca="1">IF(N$13="",0,CHOOSE(Detalhamento.OpçãoServiços,OFFSET(Import.PLQ,$A263-1,N$15-1,1,1),IF($E263&lt;&gt;1,IF(ISNUMBER(INDEX(Import.PLE,Detalhamento!$E263,Detalhamento!N$15)),IF(INDEX(Import.PLE,Detalhamento!$E263,Detalhamento!N$15)&lt;=mediçao,OFFSET(Import.PLQ,$A263-1,N$15-1,1,1),0),0),PLE!$AA$28*OFFSET(Import.PLQ,$A263-1,N$15-1,1,1)),IF($E263&lt;&gt;1,IF(ISNUMBER(INDEX(Import.PLE,Detalhamento!$E263,Detalhamento!N$15)),IF(INDEX(Import.PLE,Detalhamento!$E263,Detalhamento!N$15)&lt;=mediçao,0,OFFSET(Import.PLQ,$A263-1,N$15-1,1,1)),OFFSET(Import.PLQ,$A263-1,N$15-1,1,1)),(1-PLE!$AA$28)*OFFSET(Import.PLQ,$A263-1,N$15-1,1,1))))</f>
        <v>0</v>
      </c>
      <c r="O263" s="144">
        <f ca="1">IF(O$13="",0,CHOOSE(Detalhamento.OpçãoServiços,OFFSET(Import.PLQ,$A263-1,O$15-1,1,1),IF($E263&lt;&gt;1,IF(ISNUMBER(INDEX(Import.PLE,Detalhamento!$E263,Detalhamento!O$15)),IF(INDEX(Import.PLE,Detalhamento!$E263,Detalhamento!O$15)&lt;=mediçao,OFFSET(Import.PLQ,$A263-1,O$15-1,1,1),0),0),PLE!$AA$28*OFFSET(Import.PLQ,$A263-1,O$15-1,1,1)),IF($E263&lt;&gt;1,IF(ISNUMBER(INDEX(Import.PLE,Detalhamento!$E263,Detalhamento!O$15)),IF(INDEX(Import.PLE,Detalhamento!$E263,Detalhamento!O$15)&lt;=mediçao,0,OFFSET(Import.PLQ,$A263-1,O$15-1,1,1)),OFFSET(Import.PLQ,$A263-1,O$15-1,1,1)),(1-PLE!$AA$28)*OFFSET(Import.PLQ,$A263-1,O$15-1,1,1))))</f>
        <v>0</v>
      </c>
      <c r="P263" s="144">
        <f ca="1">IF(P$13="",0,CHOOSE(Detalhamento.OpçãoServiços,OFFSET(Import.PLQ,$A263-1,P$15-1,1,1),IF($E263&lt;&gt;1,IF(ISNUMBER(INDEX(Import.PLE,Detalhamento!$E263,Detalhamento!P$15)),IF(INDEX(Import.PLE,Detalhamento!$E263,Detalhamento!P$15)&lt;=mediçao,OFFSET(Import.PLQ,$A263-1,P$15-1,1,1),0),0),PLE!$AA$28*OFFSET(Import.PLQ,$A263-1,P$15-1,1,1)),IF($E263&lt;&gt;1,IF(ISNUMBER(INDEX(Import.PLE,Detalhamento!$E263,Detalhamento!P$15)),IF(INDEX(Import.PLE,Detalhamento!$E263,Detalhamento!P$15)&lt;=mediçao,0,OFFSET(Import.PLQ,$A263-1,P$15-1,1,1)),OFFSET(Import.PLQ,$A263-1,P$15-1,1,1)),(1-PLE!$AA$28)*OFFSET(Import.PLQ,$A263-1,P$15-1,1,1))))</f>
        <v>0</v>
      </c>
      <c r="Q263" s="144">
        <f ca="1">IF(Q$13="",0,CHOOSE(Detalhamento.OpçãoServiços,OFFSET(Import.PLQ,$A263-1,Q$15-1,1,1),IF($E263&lt;&gt;1,IF(ISNUMBER(INDEX(Import.PLE,Detalhamento!$E263,Detalhamento!Q$15)),IF(INDEX(Import.PLE,Detalhamento!$E263,Detalhamento!Q$15)&lt;=mediçao,OFFSET(Import.PLQ,$A263-1,Q$15-1,1,1),0),0),PLE!$AA$28*OFFSET(Import.PLQ,$A263-1,Q$15-1,1,1)),IF($E263&lt;&gt;1,IF(ISNUMBER(INDEX(Import.PLE,Detalhamento!$E263,Detalhamento!Q$15)),IF(INDEX(Import.PLE,Detalhamento!$E263,Detalhamento!Q$15)&lt;=mediçao,0,OFFSET(Import.PLQ,$A263-1,Q$15-1,1,1)),OFFSET(Import.PLQ,$A263-1,Q$15-1,1,1)),(1-PLE!$AA$28)*OFFSET(Import.PLQ,$A263-1,Q$15-1,1,1))))</f>
        <v>0</v>
      </c>
      <c r="R263" s="144">
        <f ca="1">IF(R$13="",0,CHOOSE(Detalhamento.OpçãoServiços,OFFSET(Import.PLQ,$A263-1,R$15-1,1,1),IF($E263&lt;&gt;1,IF(ISNUMBER(INDEX(Import.PLE,Detalhamento!$E263,Detalhamento!R$15)),IF(INDEX(Import.PLE,Detalhamento!$E263,Detalhamento!R$15)&lt;=mediçao,OFFSET(Import.PLQ,$A263-1,R$15-1,1,1),0),0),PLE!$AA$28*OFFSET(Import.PLQ,$A263-1,R$15-1,1,1)),IF($E263&lt;&gt;1,IF(ISNUMBER(INDEX(Import.PLE,Detalhamento!$E263,Detalhamento!R$15)),IF(INDEX(Import.PLE,Detalhamento!$E263,Detalhamento!R$15)&lt;=mediçao,0,OFFSET(Import.PLQ,$A263-1,R$15-1,1,1)),OFFSET(Import.PLQ,$A263-1,R$15-1,1,1)),(1-PLE!$AA$28)*OFFSET(Import.PLQ,$A263-1,R$15-1,1,1))))</f>
        <v>0</v>
      </c>
      <c r="S263" s="144">
        <f ca="1">IF(S$13="",0,CHOOSE(Detalhamento.OpçãoServiços,OFFSET(Import.PLQ,$A263-1,S$15-1,1,1),IF($E263&lt;&gt;1,IF(ISNUMBER(INDEX(Import.PLE,Detalhamento!$E263,Detalhamento!S$15)),IF(INDEX(Import.PLE,Detalhamento!$E263,Detalhamento!S$15)&lt;=mediçao,OFFSET(Import.PLQ,$A263-1,S$15-1,1,1),0),0),PLE!$AA$28*OFFSET(Import.PLQ,$A263-1,S$15-1,1,1)),IF($E263&lt;&gt;1,IF(ISNUMBER(INDEX(Import.PLE,Detalhamento!$E263,Detalhamento!S$15)),IF(INDEX(Import.PLE,Detalhamento!$E263,Detalhamento!S$15)&lt;=mediçao,0,OFFSET(Import.PLQ,$A263-1,S$15-1,1,1)),OFFSET(Import.PLQ,$A263-1,S$15-1,1,1)),(1-PLE!$AA$28)*OFFSET(Import.PLQ,$A263-1,S$15-1,1,1))))</f>
        <v>0</v>
      </c>
      <c r="T263" s="144">
        <f ca="1">IF(T$13="",0,CHOOSE(Detalhamento.OpçãoServiços,OFFSET(Import.PLQ,$A263-1,T$15-1,1,1),IF($E263&lt;&gt;1,IF(ISNUMBER(INDEX(Import.PLE,Detalhamento!$E263,Detalhamento!T$15)),IF(INDEX(Import.PLE,Detalhamento!$E263,Detalhamento!T$15)&lt;=mediçao,OFFSET(Import.PLQ,$A263-1,T$15-1,1,1),0),0),PLE!$AA$28*OFFSET(Import.PLQ,$A263-1,T$15-1,1,1)),IF($E263&lt;&gt;1,IF(ISNUMBER(INDEX(Import.PLE,Detalhamento!$E263,Detalhamento!T$15)),IF(INDEX(Import.PLE,Detalhamento!$E263,Detalhamento!T$15)&lt;=mediçao,0,OFFSET(Import.PLQ,$A263-1,T$15-1,1,1)),OFFSET(Import.PLQ,$A263-1,T$15-1,1,1)),(1-PLE!$AA$28)*OFFSET(Import.PLQ,$A263-1,T$15-1,1,1))))</f>
        <v>0</v>
      </c>
      <c r="U263" s="144">
        <f ca="1">IF(U$13="",0,CHOOSE(Detalhamento.OpçãoServiços,OFFSET(Import.PLQ,$A263-1,U$15-1,1,1),IF($E263&lt;&gt;1,IF(ISNUMBER(INDEX(Import.PLE,Detalhamento!$E263,Detalhamento!U$15)),IF(INDEX(Import.PLE,Detalhamento!$E263,Detalhamento!U$15)&lt;=mediçao,OFFSET(Import.PLQ,$A263-1,U$15-1,1,1),0),0),PLE!$AA$28*OFFSET(Import.PLQ,$A263-1,U$15-1,1,1)),IF($E263&lt;&gt;1,IF(ISNUMBER(INDEX(Import.PLE,Detalhamento!$E263,Detalhamento!U$15)),IF(INDEX(Import.PLE,Detalhamento!$E263,Detalhamento!U$15)&lt;=mediçao,0,OFFSET(Import.PLQ,$A263-1,U$15-1,1,1)),OFFSET(Import.PLQ,$A263-1,U$15-1,1,1)),(1-PLE!$AA$28)*OFFSET(Import.PLQ,$A263-1,U$15-1,1,1))))</f>
        <v>0</v>
      </c>
      <c r="V263" s="144">
        <f ca="1">IF(V$13="",0,CHOOSE(Detalhamento.OpçãoServiços,OFFSET(Import.PLQ,$A263-1,V$15-1,1,1),IF($E263&lt;&gt;1,IF(ISNUMBER(INDEX(Import.PLE,Detalhamento!$E263,Detalhamento!V$15)),IF(INDEX(Import.PLE,Detalhamento!$E263,Detalhamento!V$15)&lt;=mediçao,OFFSET(Import.PLQ,$A263-1,V$15-1,1,1),0),0),PLE!$AA$28*OFFSET(Import.PLQ,$A263-1,V$15-1,1,1)),IF($E263&lt;&gt;1,IF(ISNUMBER(INDEX(Import.PLE,Detalhamento!$E263,Detalhamento!V$15)),IF(INDEX(Import.PLE,Detalhamento!$E263,Detalhamento!V$15)&lt;=mediçao,0,OFFSET(Import.PLQ,$A263-1,V$15-1,1,1)),OFFSET(Import.PLQ,$A263-1,V$15-1,1,1)),(1-PLE!$AA$28)*OFFSET(Import.PLQ,$A263-1,V$15-1,1,1))))</f>
        <v>0</v>
      </c>
      <c r="W263" s="144">
        <f ca="1">IF(W$13="",0,CHOOSE(Detalhamento.OpçãoServiços,OFFSET(Import.PLQ,$A263-1,W$15-1,1,1),IF($E263&lt;&gt;1,IF(ISNUMBER(INDEX(Import.PLE,Detalhamento!$E263,Detalhamento!W$15)),IF(INDEX(Import.PLE,Detalhamento!$E263,Detalhamento!W$15)&lt;=mediçao,OFFSET(Import.PLQ,$A263-1,W$15-1,1,1),0),0),PLE!$AA$28*OFFSET(Import.PLQ,$A263-1,W$15-1,1,1)),IF($E263&lt;&gt;1,IF(ISNUMBER(INDEX(Import.PLE,Detalhamento!$E263,Detalhamento!W$15)),IF(INDEX(Import.PLE,Detalhamento!$E263,Detalhamento!W$15)&lt;=mediçao,0,OFFSET(Import.PLQ,$A263-1,W$15-1,1,1)),OFFSET(Import.PLQ,$A263-1,W$15-1,1,1)),(1-PLE!$AA$28)*OFFSET(Import.PLQ,$A263-1,W$15-1,1,1))))</f>
        <v>0</v>
      </c>
      <c r="X263" s="144">
        <f ca="1">IF(X$13="",0,CHOOSE(Detalhamento.OpçãoServiços,OFFSET(Import.PLQ,$A263-1,X$15-1,1,1),IF($E263&lt;&gt;1,IF(ISNUMBER(INDEX(Import.PLE,Detalhamento!$E263,Detalhamento!X$15)),IF(INDEX(Import.PLE,Detalhamento!$E263,Detalhamento!X$15)&lt;=mediçao,OFFSET(Import.PLQ,$A263-1,X$15-1,1,1),0),0),PLE!$AA$28*OFFSET(Import.PLQ,$A263-1,X$15-1,1,1)),IF($E263&lt;&gt;1,IF(ISNUMBER(INDEX(Import.PLE,Detalhamento!$E263,Detalhamento!X$15)),IF(INDEX(Import.PLE,Detalhamento!$E263,Detalhamento!X$15)&lt;=mediçao,0,OFFSET(Import.PLQ,$A263-1,X$15-1,1,1)),OFFSET(Import.PLQ,$A263-1,X$15-1,1,1)),(1-PLE!$AA$28)*OFFSET(Import.PLQ,$A263-1,X$15-1,1,1))))</f>
        <v>0</v>
      </c>
      <c r="Y263" s="144">
        <f ca="1">IF(Y$13="",0,CHOOSE(Detalhamento.OpçãoServiços,OFFSET(Import.PLQ,$A263-1,Y$15-1,1,1),IF($E263&lt;&gt;1,IF(ISNUMBER(INDEX(Import.PLE,Detalhamento!$E263,Detalhamento!Y$15)),IF(INDEX(Import.PLE,Detalhamento!$E263,Detalhamento!Y$15)&lt;=mediçao,OFFSET(Import.PLQ,$A263-1,Y$15-1,1,1),0),0),PLE!$AA$28*OFFSET(Import.PLQ,$A263-1,Y$15-1,1,1)),IF($E263&lt;&gt;1,IF(ISNUMBER(INDEX(Import.PLE,Detalhamento!$E263,Detalhamento!Y$15)),IF(INDEX(Import.PLE,Detalhamento!$E263,Detalhamento!Y$15)&lt;=mediçao,0,OFFSET(Import.PLQ,$A263-1,Y$15-1,1,1)),OFFSET(Import.PLQ,$A263-1,Y$15-1,1,1)),(1-PLE!$AA$28)*OFFSET(Import.PLQ,$A263-1,Y$15-1,1,1))))</f>
        <v>0</v>
      </c>
      <c r="Z263" s="144">
        <f ca="1">IF(Z$13="",0,CHOOSE(Detalhamento.OpçãoServiços,OFFSET(Import.PLQ,$A263-1,Z$15-1,1,1),IF($E263&lt;&gt;1,IF(ISNUMBER(INDEX(Import.PLE,Detalhamento!$E263,Detalhamento!Z$15)),IF(INDEX(Import.PLE,Detalhamento!$E263,Detalhamento!Z$15)&lt;=mediçao,OFFSET(Import.PLQ,$A263-1,Z$15-1,1,1),0),0),PLE!$AA$28*OFFSET(Import.PLQ,$A263-1,Z$15-1,1,1)),IF($E263&lt;&gt;1,IF(ISNUMBER(INDEX(Import.PLE,Detalhamento!$E263,Detalhamento!Z$15)),IF(INDEX(Import.PLE,Detalhamento!$E263,Detalhamento!Z$15)&lt;=mediçao,0,OFFSET(Import.PLQ,$A263-1,Z$15-1,1,1)),OFFSET(Import.PLQ,$A263-1,Z$15-1,1,1)),(1-PLE!$AA$28)*OFFSET(Import.PLQ,$A263-1,Z$15-1,1,1))))</f>
        <v>0</v>
      </c>
      <c r="AA263" s="144">
        <f ca="1">IF(AA$13="",0,CHOOSE(Detalhamento.OpçãoServiços,OFFSET(Import.PLQ,$A263-1,AA$15-1,1,1),IF($E263&lt;&gt;1,IF(ISNUMBER(INDEX(Import.PLE,Detalhamento!$E263,Detalhamento!AA$15)),IF(INDEX(Import.PLE,Detalhamento!$E263,Detalhamento!AA$15)&lt;=mediçao,OFFSET(Import.PLQ,$A263-1,AA$15-1,1,1),0),0),PLE!$AA$28*OFFSET(Import.PLQ,$A263-1,AA$15-1,1,1)),IF($E263&lt;&gt;1,IF(ISNUMBER(INDEX(Import.PLE,Detalhamento!$E263,Detalhamento!AA$15)),IF(INDEX(Import.PLE,Detalhamento!$E263,Detalhamento!AA$15)&lt;=mediçao,0,OFFSET(Import.PLQ,$A263-1,AA$15-1,1,1)),OFFSET(Import.PLQ,$A263-1,AA$15-1,1,1)),(1-PLE!$AA$28)*OFFSET(Import.PLQ,$A263-1,AA$15-1,1,1))))</f>
        <v>0</v>
      </c>
      <c r="AB263" s="144">
        <f ca="1">IF(AB$13="",0,CHOOSE(Detalhamento.OpçãoServiços,OFFSET(Import.PLQ,$A263-1,AB$15-1,1,1),IF($E263&lt;&gt;1,IF(ISNUMBER(INDEX(Import.PLE,Detalhamento!$E263,Detalhamento!AB$15)),IF(INDEX(Import.PLE,Detalhamento!$E263,Detalhamento!AB$15)&lt;=mediçao,OFFSET(Import.PLQ,$A263-1,AB$15-1,1,1),0),0),PLE!$AA$28*OFFSET(Import.PLQ,$A263-1,AB$15-1,1,1)),IF($E263&lt;&gt;1,IF(ISNUMBER(INDEX(Import.PLE,Detalhamento!$E263,Detalhamento!AB$15)),IF(INDEX(Import.PLE,Detalhamento!$E263,Detalhamento!AB$15)&lt;=mediçao,0,OFFSET(Import.PLQ,$A263-1,AB$15-1,1,1)),OFFSET(Import.PLQ,$A263-1,AB$15-1,1,1)),(1-PLE!$AA$28)*OFFSET(Import.PLQ,$A263-1,AB$15-1,1,1))))</f>
        <v>0</v>
      </c>
      <c r="AC263" s="144">
        <f ca="1">IF(AC$13="",0,CHOOSE(Detalhamento.OpçãoServiços,OFFSET(Import.PLQ,$A263-1,AC$15-1,1,1),IF($E263&lt;&gt;1,IF(ISNUMBER(INDEX(Import.PLE,Detalhamento!$E263,Detalhamento!AC$15)),IF(INDEX(Import.PLE,Detalhamento!$E263,Detalhamento!AC$15)&lt;=mediçao,OFFSET(Import.PLQ,$A263-1,AC$15-1,1,1),0),0),PLE!$AA$28*OFFSET(Import.PLQ,$A263-1,AC$15-1,1,1)),IF($E263&lt;&gt;1,IF(ISNUMBER(INDEX(Import.PLE,Detalhamento!$E263,Detalhamento!AC$15)),IF(INDEX(Import.PLE,Detalhamento!$E263,Detalhamento!AC$15)&lt;=mediçao,0,OFFSET(Import.PLQ,$A263-1,AC$15-1,1,1)),OFFSET(Import.PLQ,$A263-1,AC$15-1,1,1)),(1-PLE!$AA$28)*OFFSET(Import.PLQ,$A263-1,AC$15-1,1,1))))</f>
        <v>0</v>
      </c>
      <c r="AD263" s="144">
        <f ca="1">IF(AD$13="",0,CHOOSE(Detalhamento.OpçãoServiços,OFFSET(Import.PLQ,$A263-1,AD$15-1,1,1),IF($E263&lt;&gt;1,IF(ISNUMBER(INDEX(Import.PLE,Detalhamento!$E263,Detalhamento!AD$15)),IF(INDEX(Import.PLE,Detalhamento!$E263,Detalhamento!AD$15)&lt;=mediçao,OFFSET(Import.PLQ,$A263-1,AD$15-1,1,1),0),0),PLE!$AA$28*OFFSET(Import.PLQ,$A263-1,AD$15-1,1,1)),IF($E263&lt;&gt;1,IF(ISNUMBER(INDEX(Import.PLE,Detalhamento!$E263,Detalhamento!AD$15)),IF(INDEX(Import.PLE,Detalhamento!$E263,Detalhamento!AD$15)&lt;=mediçao,0,OFFSET(Import.PLQ,$A263-1,AD$15-1,1,1)),OFFSET(Import.PLQ,$A263-1,AD$15-1,1,1)),(1-PLE!$AA$28)*OFFSET(Import.PLQ,$A263-1,AD$15-1,1,1))))</f>
        <v>0</v>
      </c>
      <c r="AE263" s="144">
        <f ca="1">IF(AE$13="",0,CHOOSE(Detalhamento.OpçãoServiços,OFFSET(Import.PLQ,$A263-1,AE$15-1,1,1),IF($E263&lt;&gt;1,IF(ISNUMBER(INDEX(Import.PLE,Detalhamento!$E263,Detalhamento!AE$15)),IF(INDEX(Import.PLE,Detalhamento!$E263,Detalhamento!AE$15)&lt;=mediçao,OFFSET(Import.PLQ,$A263-1,AE$15-1,1,1),0),0),PLE!$AA$28*OFFSET(Import.PLQ,$A263-1,AE$15-1,1,1)),IF($E263&lt;&gt;1,IF(ISNUMBER(INDEX(Import.PLE,Detalhamento!$E263,Detalhamento!AE$15)),IF(INDEX(Import.PLE,Detalhamento!$E263,Detalhamento!AE$15)&lt;=mediçao,0,OFFSET(Import.PLQ,$A263-1,AE$15-1,1,1)),OFFSET(Import.PLQ,$A263-1,AE$15-1,1,1)),(1-PLE!$AA$28)*OFFSET(Import.PLQ,$A263-1,AE$15-1,1,1))))</f>
        <v>0</v>
      </c>
      <c r="AF263" s="144">
        <f ca="1">IF(AF$13="",0,CHOOSE(Detalhamento.OpçãoServiços,OFFSET(Import.PLQ,$A263-1,AF$15-1,1,1),IF($E263&lt;&gt;1,IF(ISNUMBER(INDEX(Import.PLE,Detalhamento!$E263,Detalhamento!AF$15)),IF(INDEX(Import.PLE,Detalhamento!$E263,Detalhamento!AF$15)&lt;=mediçao,OFFSET(Import.PLQ,$A263-1,AF$15-1,1,1),0),0),PLE!$AA$28*OFFSET(Import.PLQ,$A263-1,AF$15-1,1,1)),IF($E263&lt;&gt;1,IF(ISNUMBER(INDEX(Import.PLE,Detalhamento!$E263,Detalhamento!AF$15)),IF(INDEX(Import.PLE,Detalhamento!$E263,Detalhamento!AF$15)&lt;=mediçao,0,OFFSET(Import.PLQ,$A263-1,AF$15-1,1,1)),OFFSET(Import.PLQ,$A263-1,AF$15-1,1,1)),(1-PLE!$AA$28)*OFFSET(Import.PLQ,$A263-1,AF$15-1,1,1))))</f>
        <v>0</v>
      </c>
      <c r="AG263" s="144">
        <f ca="1">IF(AG$13="",0,CHOOSE(Detalhamento.OpçãoServiços,OFFSET(Import.PLQ,$A263-1,AG$15-1,1,1),IF($E263&lt;&gt;1,IF(ISNUMBER(INDEX(Import.PLE,Detalhamento!$E263,Detalhamento!AG$15)),IF(INDEX(Import.PLE,Detalhamento!$E263,Detalhamento!AG$15)&lt;=mediçao,OFFSET(Import.PLQ,$A263-1,AG$15-1,1,1),0),0),PLE!$AA$28*OFFSET(Import.PLQ,$A263-1,AG$15-1,1,1)),IF($E263&lt;&gt;1,IF(ISNUMBER(INDEX(Import.PLE,Detalhamento!$E263,Detalhamento!AG$15)),IF(INDEX(Import.PLE,Detalhamento!$E263,Detalhamento!AG$15)&lt;=mediçao,0,OFFSET(Import.PLQ,$A263-1,AG$15-1,1,1)),OFFSET(Import.PLQ,$A263-1,AG$15-1,1,1)),(1-PLE!$AA$28)*OFFSET(Import.PLQ,$A263-1,AG$15-1,1,1))))</f>
        <v>0</v>
      </c>
      <c r="AH263" s="144">
        <f ca="1">IF(AH$13="",0,CHOOSE(Detalhamento.OpçãoServiços,OFFSET(Import.PLQ,$A263-1,AH$15-1,1,1),IF($E263&lt;&gt;1,IF(ISNUMBER(INDEX(Import.PLE,Detalhamento!$E263,Detalhamento!AH$15)),IF(INDEX(Import.PLE,Detalhamento!$E263,Detalhamento!AH$15)&lt;=mediçao,OFFSET(Import.PLQ,$A263-1,AH$15-1,1,1),0),0),PLE!$AA$28*OFFSET(Import.PLQ,$A263-1,AH$15-1,1,1)),IF($E263&lt;&gt;1,IF(ISNUMBER(INDEX(Import.PLE,Detalhamento!$E263,Detalhamento!AH$15)),IF(INDEX(Import.PLE,Detalhamento!$E263,Detalhamento!AH$15)&lt;=mediçao,0,OFFSET(Import.PLQ,$A263-1,AH$15-1,1,1)),OFFSET(Import.PLQ,$A263-1,AH$15-1,1,1)),(1-PLE!$AA$28)*OFFSET(Import.PLQ,$A263-1,AH$15-1,1,1))))</f>
        <v>0</v>
      </c>
      <c r="AI263" s="144">
        <f ca="1">IF(AI$13="",0,CHOOSE(Detalhamento.OpçãoServiços,OFFSET(Import.PLQ,$A263-1,AI$15-1,1,1),IF($E263&lt;&gt;1,IF(ISNUMBER(INDEX(Import.PLE,Detalhamento!$E263,Detalhamento!AI$15)),IF(INDEX(Import.PLE,Detalhamento!$E263,Detalhamento!AI$15)&lt;=mediçao,OFFSET(Import.PLQ,$A263-1,AI$15-1,1,1),0),0),PLE!$AA$28*OFFSET(Import.PLQ,$A263-1,AI$15-1,1,1)),IF($E263&lt;&gt;1,IF(ISNUMBER(INDEX(Import.PLE,Detalhamento!$E263,Detalhamento!AI$15)),IF(INDEX(Import.PLE,Detalhamento!$E263,Detalhamento!AI$15)&lt;=mediçao,0,OFFSET(Import.PLQ,$A263-1,AI$15-1,1,1)),OFFSET(Import.PLQ,$A263-1,AI$15-1,1,1)),(1-PLE!$AA$28)*OFFSET(Import.PLQ,$A263-1,AI$15-1,1,1))))</f>
        <v>0</v>
      </c>
      <c r="AJ263" s="144">
        <f ca="1">IF(AJ$13="",0,CHOOSE(Detalhamento.OpçãoServiços,OFFSET(Import.PLQ,$A263-1,AJ$15-1,1,1),IF($E263&lt;&gt;1,IF(ISNUMBER(INDEX(Import.PLE,Detalhamento!$E263,Detalhamento!AJ$15)),IF(INDEX(Import.PLE,Detalhamento!$E263,Detalhamento!AJ$15)&lt;=mediçao,OFFSET(Import.PLQ,$A263-1,AJ$15-1,1,1),0),0),PLE!$AA$28*OFFSET(Import.PLQ,$A263-1,AJ$15-1,1,1)),IF($E263&lt;&gt;1,IF(ISNUMBER(INDEX(Import.PLE,Detalhamento!$E263,Detalhamento!AJ$15)),IF(INDEX(Import.PLE,Detalhamento!$E263,Detalhamento!AJ$15)&lt;=mediçao,0,OFFSET(Import.PLQ,$A263-1,AJ$15-1,1,1)),OFFSET(Import.PLQ,$A263-1,AJ$15-1,1,1)),(1-PLE!$AA$28)*OFFSET(Import.PLQ,$A263-1,AJ$15-1,1,1))))</f>
        <v>0</v>
      </c>
      <c r="AK263" s="144">
        <f ca="1">IF(AK$13="",0,CHOOSE(Detalhamento.OpçãoServiços,OFFSET(Import.PLQ,$A263-1,AK$15-1,1,1),IF($E263&lt;&gt;1,IF(ISNUMBER(INDEX(Import.PLE,Detalhamento!$E263,Detalhamento!AK$15)),IF(INDEX(Import.PLE,Detalhamento!$E263,Detalhamento!AK$15)&lt;=mediçao,OFFSET(Import.PLQ,$A263-1,AK$15-1,1,1),0),0),PLE!$AA$28*OFFSET(Import.PLQ,$A263-1,AK$15-1,1,1)),IF($E263&lt;&gt;1,IF(ISNUMBER(INDEX(Import.PLE,Detalhamento!$E263,Detalhamento!AK$15)),IF(INDEX(Import.PLE,Detalhamento!$E263,Detalhamento!AK$15)&lt;=mediçao,0,OFFSET(Import.PLQ,$A263-1,AK$15-1,1,1)),OFFSET(Import.PLQ,$A263-1,AK$15-1,1,1)),(1-PLE!$AA$28)*OFFSET(Import.PLQ,$A263-1,AK$15-1,1,1))))</f>
        <v>0</v>
      </c>
      <c r="AL263" s="144">
        <f ca="1">IF(AL$13="",0,CHOOSE(Detalhamento.OpçãoServiços,OFFSET(Import.PLQ,$A263-1,AL$15-1,1,1),IF($E263&lt;&gt;1,IF(ISNUMBER(INDEX(Import.PLE,Detalhamento!$E263,Detalhamento!AL$15)),IF(INDEX(Import.PLE,Detalhamento!$E263,Detalhamento!AL$15)&lt;=mediçao,OFFSET(Import.PLQ,$A263-1,AL$15-1,1,1),0),0),PLE!$AA$28*OFFSET(Import.PLQ,$A263-1,AL$15-1,1,1)),IF($E263&lt;&gt;1,IF(ISNUMBER(INDEX(Import.PLE,Detalhamento!$E263,Detalhamento!AL$15)),IF(INDEX(Import.PLE,Detalhamento!$E263,Detalhamento!AL$15)&lt;=mediçao,0,OFFSET(Import.PLQ,$A263-1,AL$15-1,1,1)),OFFSET(Import.PLQ,$A263-1,AL$15-1,1,1)),(1-PLE!$AA$28)*OFFSET(Import.PLQ,$A263-1,AL$15-1,1,1))))</f>
        <v>0</v>
      </c>
      <c r="AM263" s="144">
        <f ca="1">IF(AM$13="",0,CHOOSE(Detalhamento.OpçãoServiços,OFFSET(Import.PLQ,$A263-1,AM$15-1,1,1),IF($E263&lt;&gt;1,IF(ISNUMBER(INDEX(Import.PLE,Detalhamento!$E263,Detalhamento!AM$15)),IF(INDEX(Import.PLE,Detalhamento!$E263,Detalhamento!AM$15)&lt;=mediçao,OFFSET(Import.PLQ,$A263-1,AM$15-1,1,1),0),0),PLE!$AA$28*OFFSET(Import.PLQ,$A263-1,AM$15-1,1,1)),IF($E263&lt;&gt;1,IF(ISNUMBER(INDEX(Import.PLE,Detalhamento!$E263,Detalhamento!AM$15)),IF(INDEX(Import.PLE,Detalhamento!$E263,Detalhamento!AM$15)&lt;=mediçao,0,OFFSET(Import.PLQ,$A263-1,AM$15-1,1,1)),OFFSET(Import.PLQ,$A263-1,AM$15-1,1,1)),(1-PLE!$AA$28)*OFFSET(Import.PLQ,$A263-1,AM$15-1,1,1))))</f>
        <v>0</v>
      </c>
      <c r="AN263" s="144">
        <f ca="1">IF(AN$13="",0,CHOOSE(Detalhamento.OpçãoServiços,OFFSET(Import.PLQ,$A263-1,AN$15-1,1,1),IF($E263&lt;&gt;1,IF(ISNUMBER(INDEX(Import.PLE,Detalhamento!$E263,Detalhamento!AN$15)),IF(INDEX(Import.PLE,Detalhamento!$E263,Detalhamento!AN$15)&lt;=mediçao,OFFSET(Import.PLQ,$A263-1,AN$15-1,1,1),0),0),PLE!$AA$28*OFFSET(Import.PLQ,$A263-1,AN$15-1,1,1)),IF($E263&lt;&gt;1,IF(ISNUMBER(INDEX(Import.PLE,Detalhamento!$E263,Detalhamento!AN$15)),IF(INDEX(Import.PLE,Detalhamento!$E263,Detalhamento!AN$15)&lt;=mediçao,0,OFFSET(Import.PLQ,$A263-1,AN$15-1,1,1)),OFFSET(Import.PLQ,$A263-1,AN$15-1,1,1)),(1-PLE!$AA$28)*OFFSET(Import.PLQ,$A263-1,AN$15-1,1,1))))</f>
        <v>0</v>
      </c>
      <c r="AO263" s="144">
        <f ca="1">IF(AO$13="",0,CHOOSE(Detalhamento.OpçãoServiços,OFFSET(Import.PLQ,$A263-1,AO$15-1,1,1),IF($E263&lt;&gt;1,IF(ISNUMBER(INDEX(Import.PLE,Detalhamento!$E263,Detalhamento!AO$15)),IF(INDEX(Import.PLE,Detalhamento!$E263,Detalhamento!AO$15)&lt;=mediçao,OFFSET(Import.PLQ,$A263-1,AO$15-1,1,1),0),0),PLE!$AA$28*OFFSET(Import.PLQ,$A263-1,AO$15-1,1,1)),IF($E263&lt;&gt;1,IF(ISNUMBER(INDEX(Import.PLE,Detalhamento!$E263,Detalhamento!AO$15)),IF(INDEX(Import.PLE,Detalhamento!$E263,Detalhamento!AO$15)&lt;=mediçao,0,OFFSET(Import.PLQ,$A263-1,AO$15-1,1,1)),OFFSET(Import.PLQ,$A263-1,AO$15-1,1,1)),(1-PLE!$AA$28)*OFFSET(Import.PLQ,$A263-1,AO$15-1,1,1))))</f>
        <v>0</v>
      </c>
      <c r="AP263" s="144">
        <f ca="1">IF(AP$13="",0,CHOOSE(Detalhamento.OpçãoServiços,OFFSET(Import.PLQ,$A263-1,AP$15-1,1,1),IF($E263&lt;&gt;1,IF(ISNUMBER(INDEX(Import.PLE,Detalhamento!$E263,Detalhamento!AP$15)),IF(INDEX(Import.PLE,Detalhamento!$E263,Detalhamento!AP$15)&lt;=mediçao,OFFSET(Import.PLQ,$A263-1,AP$15-1,1,1),0),0),PLE!$AA$28*OFFSET(Import.PLQ,$A263-1,AP$15-1,1,1)),IF($E263&lt;&gt;1,IF(ISNUMBER(INDEX(Import.PLE,Detalhamento!$E263,Detalhamento!AP$15)),IF(INDEX(Import.PLE,Detalhamento!$E263,Detalhamento!AP$15)&lt;=mediçao,0,OFFSET(Import.PLQ,$A263-1,AP$15-1,1,1)),OFFSET(Import.PLQ,$A263-1,AP$15-1,1,1)),(1-PLE!$AA$28)*OFFSET(Import.PLQ,$A263-1,AP$15-1,1,1))))</f>
        <v>0</v>
      </c>
      <c r="AQ263" s="144">
        <f ca="1">IF(AQ$13="",0,CHOOSE(Detalhamento.OpçãoServiços,OFFSET(Import.PLQ,$A263-1,AQ$15-1,1,1),IF($E263&lt;&gt;1,IF(ISNUMBER(INDEX(Import.PLE,Detalhamento!$E263,Detalhamento!AQ$15)),IF(INDEX(Import.PLE,Detalhamento!$E263,Detalhamento!AQ$15)&lt;=mediçao,OFFSET(Import.PLQ,$A263-1,AQ$15-1,1,1),0),0),PLE!$AA$28*OFFSET(Import.PLQ,$A263-1,AQ$15-1,1,1)),IF($E263&lt;&gt;1,IF(ISNUMBER(INDEX(Import.PLE,Detalhamento!$E263,Detalhamento!AQ$15)),IF(INDEX(Import.PLE,Detalhamento!$E263,Detalhamento!AQ$15)&lt;=mediçao,0,OFFSET(Import.PLQ,$A263-1,AQ$15-1,1,1)),OFFSET(Import.PLQ,$A263-1,AQ$15-1,1,1)),(1-PLE!$AA$28)*OFFSET(Import.PLQ,$A263-1,AQ$15-1,1,1))))</f>
        <v>0</v>
      </c>
      <c r="AR263" s="144">
        <f ca="1">IF(AR$13="",0,CHOOSE(Detalhamento.OpçãoServiços,OFFSET(Import.PLQ,$A263-1,AR$15-1,1,1),IF($E263&lt;&gt;1,IF(ISNUMBER(INDEX(Import.PLE,Detalhamento!$E263,Detalhamento!AR$15)),IF(INDEX(Import.PLE,Detalhamento!$E263,Detalhamento!AR$15)&lt;=mediçao,OFFSET(Import.PLQ,$A263-1,AR$15-1,1,1),0),0),PLE!$AA$28*OFFSET(Import.PLQ,$A263-1,AR$15-1,1,1)),IF($E263&lt;&gt;1,IF(ISNUMBER(INDEX(Import.PLE,Detalhamento!$E263,Detalhamento!AR$15)),IF(INDEX(Import.PLE,Detalhamento!$E263,Detalhamento!AR$15)&lt;=mediçao,0,OFFSET(Import.PLQ,$A263-1,AR$15-1,1,1)),OFFSET(Import.PLQ,$A263-1,AR$15-1,1,1)),(1-PLE!$AA$28)*OFFSET(Import.PLQ,$A263-1,AR$15-1,1,1))))</f>
        <v>0</v>
      </c>
      <c r="AS263" s="144">
        <f ca="1">IF(AS$13="",0,CHOOSE(Detalhamento.OpçãoServiços,OFFSET(Import.PLQ,$A263-1,AS$15-1,1,1),IF($E263&lt;&gt;1,IF(ISNUMBER(INDEX(Import.PLE,Detalhamento!$E263,Detalhamento!AS$15)),IF(INDEX(Import.PLE,Detalhamento!$E263,Detalhamento!AS$15)&lt;=mediçao,OFFSET(Import.PLQ,$A263-1,AS$15-1,1,1),0),0),PLE!$AA$28*OFFSET(Import.PLQ,$A263-1,AS$15-1,1,1)),IF($E263&lt;&gt;1,IF(ISNUMBER(INDEX(Import.PLE,Detalhamento!$E263,Detalhamento!AS$15)),IF(INDEX(Import.PLE,Detalhamento!$E263,Detalhamento!AS$15)&lt;=mediçao,0,OFFSET(Import.PLQ,$A263-1,AS$15-1,1,1)),OFFSET(Import.PLQ,$A263-1,AS$15-1,1,1)),(1-PLE!$AA$28)*OFFSET(Import.PLQ,$A263-1,AS$15-1,1,1))))</f>
        <v>0</v>
      </c>
      <c r="AT263" s="144">
        <f ca="1">IF(AT$13="",0,CHOOSE(Detalhamento.OpçãoServiços,OFFSET(Import.PLQ,$A263-1,AT$15-1,1,1),IF($E263&lt;&gt;1,IF(ISNUMBER(INDEX(Import.PLE,Detalhamento!$E263,Detalhamento!AT$15)),IF(INDEX(Import.PLE,Detalhamento!$E263,Detalhamento!AT$15)&lt;=mediçao,OFFSET(Import.PLQ,$A263-1,AT$15-1,1,1),0),0),PLE!$AA$28*OFFSET(Import.PLQ,$A263-1,AT$15-1,1,1)),IF($E263&lt;&gt;1,IF(ISNUMBER(INDEX(Import.PLE,Detalhamento!$E263,Detalhamento!AT$15)),IF(INDEX(Import.PLE,Detalhamento!$E263,Detalhamento!AT$15)&lt;=mediçao,0,OFFSET(Import.PLQ,$A263-1,AT$15-1,1,1)),OFFSET(Import.PLQ,$A263-1,AT$15-1,1,1)),(1-PLE!$AA$28)*OFFSET(Import.PLQ,$A263-1,AT$15-1,1,1))))</f>
        <v>0</v>
      </c>
      <c r="AU263" s="144">
        <f ca="1">IF(AU$13="",0,CHOOSE(Detalhamento.OpçãoServiços,OFFSET(Import.PLQ,$A263-1,AU$15-1,1,1),IF($E263&lt;&gt;1,IF(ISNUMBER(INDEX(Import.PLE,Detalhamento!$E263,Detalhamento!AU$15)),IF(INDEX(Import.PLE,Detalhamento!$E263,Detalhamento!AU$15)&lt;=mediçao,OFFSET(Import.PLQ,$A263-1,AU$15-1,1,1),0),0),PLE!$AA$28*OFFSET(Import.PLQ,$A263-1,AU$15-1,1,1)),IF($E263&lt;&gt;1,IF(ISNUMBER(INDEX(Import.PLE,Detalhamento!$E263,Detalhamento!AU$15)),IF(INDEX(Import.PLE,Detalhamento!$E263,Detalhamento!AU$15)&lt;=mediçao,0,OFFSET(Import.PLQ,$A263-1,AU$15-1,1,1)),OFFSET(Import.PLQ,$A263-1,AU$15-1,1,1)),(1-PLE!$AA$28)*OFFSET(Import.PLQ,$A263-1,AU$15-1,1,1))))</f>
        <v>0</v>
      </c>
      <c r="AV263" s="144">
        <f ca="1">IF(AV$13="",0,CHOOSE(Detalhamento.OpçãoServiços,OFFSET(Import.PLQ,$A263-1,AV$15-1,1,1),IF($E263&lt;&gt;1,IF(ISNUMBER(INDEX(Import.PLE,Detalhamento!$E263,Detalhamento!AV$15)),IF(INDEX(Import.PLE,Detalhamento!$E263,Detalhamento!AV$15)&lt;=mediçao,OFFSET(Import.PLQ,$A263-1,AV$15-1,1,1),0),0),PLE!$AA$28*OFFSET(Import.PLQ,$A263-1,AV$15-1,1,1)),IF($E263&lt;&gt;1,IF(ISNUMBER(INDEX(Import.PLE,Detalhamento!$E263,Detalhamento!AV$15)),IF(INDEX(Import.PLE,Detalhamento!$E263,Detalhamento!AV$15)&lt;=mediçao,0,OFFSET(Import.PLQ,$A263-1,AV$15-1,1,1)),OFFSET(Import.PLQ,$A263-1,AV$15-1,1,1)),(1-PLE!$AA$28)*OFFSET(Import.PLQ,$A263-1,AV$15-1,1,1))))</f>
        <v>0</v>
      </c>
      <c r="AW263" s="144">
        <f ca="1">IF(AW$13="",0,CHOOSE(Detalhamento.OpçãoServiços,OFFSET(Import.PLQ,$A263-1,AW$15-1,1,1),IF($E263&lt;&gt;1,IF(ISNUMBER(INDEX(Import.PLE,Detalhamento!$E263,Detalhamento!AW$15)),IF(INDEX(Import.PLE,Detalhamento!$E263,Detalhamento!AW$15)&lt;=mediçao,OFFSET(Import.PLQ,$A263-1,AW$15-1,1,1),0),0),PLE!$AA$28*OFFSET(Import.PLQ,$A263-1,AW$15-1,1,1)),IF($E263&lt;&gt;1,IF(ISNUMBER(INDEX(Import.PLE,Detalhamento!$E263,Detalhamento!AW$15)),IF(INDEX(Import.PLE,Detalhamento!$E263,Detalhamento!AW$15)&lt;=mediçao,0,OFFSET(Import.PLQ,$A263-1,AW$15-1,1,1)),OFFSET(Import.PLQ,$A263-1,AW$15-1,1,1)),(1-PLE!$AA$28)*OFFSET(Import.PLQ,$A263-1,AW$15-1,1,1))))</f>
        <v>0</v>
      </c>
      <c r="AX263" s="144">
        <f ca="1">IF(AX$13="",0,CHOOSE(Detalhamento.OpçãoServiços,OFFSET(Import.PLQ,$A263-1,AX$15-1,1,1),IF($E263&lt;&gt;1,IF(ISNUMBER(INDEX(Import.PLE,Detalhamento!$E263,Detalhamento!AX$15)),IF(INDEX(Import.PLE,Detalhamento!$E263,Detalhamento!AX$15)&lt;=mediçao,OFFSET(Import.PLQ,$A263-1,AX$15-1,1,1),0),0),PLE!$AA$28*OFFSET(Import.PLQ,$A263-1,AX$15-1,1,1)),IF($E263&lt;&gt;1,IF(ISNUMBER(INDEX(Import.PLE,Detalhamento!$E263,Detalhamento!AX$15)),IF(INDEX(Import.PLE,Detalhamento!$E263,Detalhamento!AX$15)&lt;=mediçao,0,OFFSET(Import.PLQ,$A263-1,AX$15-1,1,1)),OFFSET(Import.PLQ,$A263-1,AX$15-1,1,1)),(1-PLE!$AA$28)*OFFSET(Import.PLQ,$A263-1,AX$15-1,1,1))))</f>
        <v>0</v>
      </c>
      <c r="AY263" s="144">
        <f ca="1">IF(AY$13="",0,CHOOSE(Detalhamento.OpçãoServiços,OFFSET(Import.PLQ,$A263-1,AY$15-1,1,1),IF($E263&lt;&gt;1,IF(ISNUMBER(INDEX(Import.PLE,Detalhamento!$E263,Detalhamento!AY$15)),IF(INDEX(Import.PLE,Detalhamento!$E263,Detalhamento!AY$15)&lt;=mediçao,OFFSET(Import.PLQ,$A263-1,AY$15-1,1,1),0),0),PLE!$AA$28*OFFSET(Import.PLQ,$A263-1,AY$15-1,1,1)),IF($E263&lt;&gt;1,IF(ISNUMBER(INDEX(Import.PLE,Detalhamento!$E263,Detalhamento!AY$15)),IF(INDEX(Import.PLE,Detalhamento!$E263,Detalhamento!AY$15)&lt;=mediçao,0,OFFSET(Import.PLQ,$A263-1,AY$15-1,1,1)),OFFSET(Import.PLQ,$A263-1,AY$15-1,1,1)),(1-PLE!$AA$28)*OFFSET(Import.PLQ,$A263-1,AY$15-1,1,1))))</f>
        <v>0</v>
      </c>
      <c r="AZ263" s="144">
        <f ca="1">IF(AZ$13="",0,CHOOSE(Detalhamento.OpçãoServiços,OFFSET(Import.PLQ,$A263-1,AZ$15-1,1,1),IF($E263&lt;&gt;1,IF(ISNUMBER(INDEX(Import.PLE,Detalhamento!$E263,Detalhamento!AZ$15)),IF(INDEX(Import.PLE,Detalhamento!$E263,Detalhamento!AZ$15)&lt;=mediçao,OFFSET(Import.PLQ,$A263-1,AZ$15-1,1,1),0),0),PLE!$AA$28*OFFSET(Import.PLQ,$A263-1,AZ$15-1,1,1)),IF($E263&lt;&gt;1,IF(ISNUMBER(INDEX(Import.PLE,Detalhamento!$E263,Detalhamento!AZ$15)),IF(INDEX(Import.PLE,Detalhamento!$E263,Detalhamento!AZ$15)&lt;=mediçao,0,OFFSET(Import.PLQ,$A263-1,AZ$15-1,1,1)),OFFSET(Import.PLQ,$A263-1,AZ$15-1,1,1)),(1-PLE!$AA$28)*OFFSET(Import.PLQ,$A263-1,AZ$15-1,1,1))))</f>
        <v>0</v>
      </c>
      <c r="BA263" s="144">
        <f ca="1">IF(BA$13="",0,CHOOSE(Detalhamento.OpçãoServiços,OFFSET(Import.PLQ,$A263-1,BA$15-1,1,1),IF($E263&lt;&gt;1,IF(ISNUMBER(INDEX(Import.PLE,Detalhamento!$E263,Detalhamento!BA$15)),IF(INDEX(Import.PLE,Detalhamento!$E263,Detalhamento!BA$15)&lt;=mediçao,OFFSET(Import.PLQ,$A263-1,BA$15-1,1,1),0),0),PLE!$AA$28*OFFSET(Import.PLQ,$A263-1,BA$15-1,1,1)),IF($E263&lt;&gt;1,IF(ISNUMBER(INDEX(Import.PLE,Detalhamento!$E263,Detalhamento!BA$15)),IF(INDEX(Import.PLE,Detalhamento!$E263,Detalhamento!BA$15)&lt;=mediçao,0,OFFSET(Import.PLQ,$A263-1,BA$15-1,1,1)),OFFSET(Import.PLQ,$A263-1,BA$15-1,1,1)),(1-PLE!$AA$28)*OFFSET(Import.PLQ,$A263-1,BA$15-1,1,1))))</f>
        <v>0</v>
      </c>
      <c r="BB263" s="144">
        <f ca="1">IF(BB$13="",0,CHOOSE(Detalhamento.OpçãoServiços,OFFSET(Import.PLQ,$A263-1,BB$15-1,1,1),IF($E263&lt;&gt;1,IF(ISNUMBER(INDEX(Import.PLE,Detalhamento!$E263,Detalhamento!BB$15)),IF(INDEX(Import.PLE,Detalhamento!$E263,Detalhamento!BB$15)&lt;=mediçao,OFFSET(Import.PLQ,$A263-1,BB$15-1,1,1),0),0),PLE!$AA$28*OFFSET(Import.PLQ,$A263-1,BB$15-1,1,1)),IF($E263&lt;&gt;1,IF(ISNUMBER(INDEX(Import.PLE,Detalhamento!$E263,Detalhamento!BB$15)),IF(INDEX(Import.PLE,Detalhamento!$E263,Detalhamento!BB$15)&lt;=mediçao,0,OFFSET(Import.PLQ,$A263-1,BB$15-1,1,1)),OFFSET(Import.PLQ,$A263-1,BB$15-1,1,1)),(1-PLE!$AA$28)*OFFSET(Import.PLQ,$A263-1,BB$15-1,1,1))))</f>
        <v>0</v>
      </c>
      <c r="BC263" s="144">
        <f ca="1">IF(BC$13="",0,CHOOSE(Detalhamento.OpçãoServiços,OFFSET(Import.PLQ,$A263-1,BC$15-1,1,1),IF($E263&lt;&gt;1,IF(ISNUMBER(INDEX(Import.PLE,Detalhamento!$E263,Detalhamento!BC$15)),IF(INDEX(Import.PLE,Detalhamento!$E263,Detalhamento!BC$15)&lt;=mediçao,OFFSET(Import.PLQ,$A263-1,BC$15-1,1,1),0),0),PLE!$AA$28*OFFSET(Import.PLQ,$A263-1,BC$15-1,1,1)),IF($E263&lt;&gt;1,IF(ISNUMBER(INDEX(Import.PLE,Detalhamento!$E263,Detalhamento!BC$15)),IF(INDEX(Import.PLE,Detalhamento!$E263,Detalhamento!BC$15)&lt;=mediçao,0,OFFSET(Import.PLQ,$A263-1,BC$15-1,1,1)),OFFSET(Import.PLQ,$A263-1,BC$15-1,1,1)),(1-PLE!$AA$28)*OFFSET(Import.PLQ,$A263-1,BC$15-1,1,1))))</f>
        <v>0</v>
      </c>
      <c r="BD263" s="144">
        <f ca="1">IF(BD$13="",0,CHOOSE(Detalhamento.OpçãoServiços,OFFSET(Import.PLQ,$A263-1,BD$15-1,1,1),IF($E263&lt;&gt;1,IF(ISNUMBER(INDEX(Import.PLE,Detalhamento!$E263,Detalhamento!BD$15)),IF(INDEX(Import.PLE,Detalhamento!$E263,Detalhamento!BD$15)&lt;=mediçao,OFFSET(Import.PLQ,$A263-1,BD$15-1,1,1),0),0),PLE!$AA$28*OFFSET(Import.PLQ,$A263-1,BD$15-1,1,1)),IF($E263&lt;&gt;1,IF(ISNUMBER(INDEX(Import.PLE,Detalhamento!$E263,Detalhamento!BD$15)),IF(INDEX(Import.PLE,Detalhamento!$E263,Detalhamento!BD$15)&lt;=mediçao,0,OFFSET(Import.PLQ,$A263-1,BD$15-1,1,1)),OFFSET(Import.PLQ,$A263-1,BD$15-1,1,1)),(1-PLE!$AA$28)*OFFSET(Import.PLQ,$A263-1,BD$15-1,1,1))))</f>
        <v>0</v>
      </c>
      <c r="BE263" s="144">
        <f ca="1">IF(BE$13="",0,CHOOSE(Detalhamento.OpçãoServiços,OFFSET(Import.PLQ,$A263-1,BE$15-1,1,1),IF($E263&lt;&gt;1,IF(ISNUMBER(INDEX(Import.PLE,Detalhamento!$E263,Detalhamento!BE$15)),IF(INDEX(Import.PLE,Detalhamento!$E263,Detalhamento!BE$15)&lt;=mediçao,OFFSET(Import.PLQ,$A263-1,BE$15-1,1,1),0),0),PLE!$AA$28*OFFSET(Import.PLQ,$A263-1,BE$15-1,1,1)),IF($E263&lt;&gt;1,IF(ISNUMBER(INDEX(Import.PLE,Detalhamento!$E263,Detalhamento!BE$15)),IF(INDEX(Import.PLE,Detalhamento!$E263,Detalhamento!BE$15)&lt;=mediçao,0,OFFSET(Import.PLQ,$A263-1,BE$15-1,1,1)),OFFSET(Import.PLQ,$A263-1,BE$15-1,1,1)),(1-PLE!$AA$28)*OFFSET(Import.PLQ,$A263-1,BE$15-1,1,1))))</f>
        <v>0</v>
      </c>
      <c r="BF263" s="144">
        <f ca="1">IF(BF$13="",0,CHOOSE(Detalhamento.OpçãoServiços,OFFSET(Import.PLQ,$A263-1,BF$15-1,1,1),IF($E263&lt;&gt;1,IF(ISNUMBER(INDEX(Import.PLE,Detalhamento!$E263,Detalhamento!BF$15)),IF(INDEX(Import.PLE,Detalhamento!$E263,Detalhamento!BF$15)&lt;=mediçao,OFFSET(Import.PLQ,$A263-1,BF$15-1,1,1),0),0),PLE!$AA$28*OFFSET(Import.PLQ,$A263-1,BF$15-1,1,1)),IF($E263&lt;&gt;1,IF(ISNUMBER(INDEX(Import.PLE,Detalhamento!$E263,Detalhamento!BF$15)),IF(INDEX(Import.PLE,Detalhamento!$E263,Detalhamento!BF$15)&lt;=mediçao,0,OFFSET(Import.PLQ,$A263-1,BF$15-1,1,1)),OFFSET(Import.PLQ,$A263-1,BF$15-1,1,1)),(1-PLE!$AA$28)*OFFSET(Import.PLQ,$A263-1,BF$15-1,1,1))))</f>
        <v>0</v>
      </c>
      <c r="BG263" s="144">
        <f ca="1">IF(BG$13="",0,CHOOSE(Detalhamento.OpçãoServiços,OFFSET(Import.PLQ,$A263-1,BG$15-1,1,1),IF($E263&lt;&gt;1,IF(ISNUMBER(INDEX(Import.PLE,Detalhamento!$E263,Detalhamento!BG$15)),IF(INDEX(Import.PLE,Detalhamento!$E263,Detalhamento!BG$15)&lt;=mediçao,OFFSET(Import.PLQ,$A263-1,BG$15-1,1,1),0),0),PLE!$AA$28*OFFSET(Import.PLQ,$A263-1,BG$15-1,1,1)),IF($E263&lt;&gt;1,IF(ISNUMBER(INDEX(Import.PLE,Detalhamento!$E263,Detalhamento!BG$15)),IF(INDEX(Import.PLE,Detalhamento!$E263,Detalhamento!BG$15)&lt;=mediçao,0,OFFSET(Import.PLQ,$A263-1,BG$15-1,1,1)),OFFSET(Import.PLQ,$A263-1,BG$15-1,1,1)),(1-PLE!$AA$28)*OFFSET(Import.PLQ,$A263-1,BG$15-1,1,1))))</f>
        <v>0</v>
      </c>
      <c r="BH263" s="144">
        <f ca="1">IF(BH$13="",0,CHOOSE(Detalhamento.OpçãoServiços,OFFSET(Import.PLQ,$A263-1,BH$15-1,1,1),IF($E263&lt;&gt;1,IF(ISNUMBER(INDEX(Import.PLE,Detalhamento!$E263,Detalhamento!BH$15)),IF(INDEX(Import.PLE,Detalhamento!$E263,Detalhamento!BH$15)&lt;=mediçao,OFFSET(Import.PLQ,$A263-1,BH$15-1,1,1),0),0),PLE!$AA$28*OFFSET(Import.PLQ,$A263-1,BH$15-1,1,1)),IF($E263&lt;&gt;1,IF(ISNUMBER(INDEX(Import.PLE,Detalhamento!$E263,Detalhamento!BH$15)),IF(INDEX(Import.PLE,Detalhamento!$E263,Detalhamento!BH$15)&lt;=mediçao,0,OFFSET(Import.PLQ,$A263-1,BH$15-1,1,1)),OFFSET(Import.PLQ,$A263-1,BH$15-1,1,1)),(1-PLE!$AA$28)*OFFSET(Import.PLQ,$A263-1,BH$15-1,1,1))))</f>
        <v>0</v>
      </c>
      <c r="BI263" s="144">
        <f ca="1">IF(BI$13="",0,CHOOSE(Detalhamento.OpçãoServiços,OFFSET(Import.PLQ,$A263-1,BI$15-1,1,1),IF($E263&lt;&gt;1,IF(ISNUMBER(INDEX(Import.PLE,Detalhamento!$E263,Detalhamento!BI$15)),IF(INDEX(Import.PLE,Detalhamento!$E263,Detalhamento!BI$15)&lt;=mediçao,OFFSET(Import.PLQ,$A263-1,BI$15-1,1,1),0),0),PLE!$AA$28*OFFSET(Import.PLQ,$A263-1,BI$15-1,1,1)),IF($E263&lt;&gt;1,IF(ISNUMBER(INDEX(Import.PLE,Detalhamento!$E263,Detalhamento!BI$15)),IF(INDEX(Import.PLE,Detalhamento!$E263,Detalhamento!BI$15)&lt;=mediçao,0,OFFSET(Import.PLQ,$A263-1,BI$15-1,1,1)),OFFSET(Import.PLQ,$A263-1,BI$15-1,1,1)),(1-PLE!$AA$28)*OFFSET(Import.PLQ,$A263-1,BI$15-1,1,1))))</f>
        <v>0</v>
      </c>
    </row>
    <row r="264" spans="1:61" ht="20" x14ac:dyDescent="0.2">
      <c r="A264" s="155">
        <v>211</v>
      </c>
      <c r="B264" s="21" t="str">
        <f t="shared" ca="1" si="33"/>
        <v>Serviço</v>
      </c>
      <c r="E264" s="153">
        <f t="shared" ca="1" si="34"/>
        <v>27</v>
      </c>
      <c r="F264" s="154">
        <f t="shared" ca="1" si="35"/>
        <v>270211</v>
      </c>
      <c r="G264" s="154" t="str">
        <f t="shared" ca="1" si="40"/>
        <v>2.9.2.4</v>
      </c>
      <c r="H264" s="182" t="str">
        <f t="shared" ca="1" si="40"/>
        <v>BOLSA DE LIGACAO EM PVC FLEXIVEL PARA VASO SANITARIO 1.1/2 " (40 MM)</v>
      </c>
      <c r="I264" s="37" t="str">
        <f t="shared" ca="1" si="36"/>
        <v xml:space="preserve">UN    </v>
      </c>
      <c r="J264" s="144">
        <f t="shared" ca="1" si="37"/>
        <v>6</v>
      </c>
      <c r="K264" s="67"/>
      <c r="L264" s="144">
        <f ca="1">IF(L$13="",0,CHOOSE(Detalhamento.OpçãoServiços,OFFSET(Import.PLQ,$A264-1,L$15-1,1,1),IF($E264&lt;&gt;1,IF(ISNUMBER(INDEX(Import.PLE,Detalhamento!$E264,Detalhamento!L$15)),IF(INDEX(Import.PLE,Detalhamento!$E264,Detalhamento!L$15)&lt;=mediçao,OFFSET(Import.PLQ,$A264-1,L$15-1,1,1),0),0),PLE!$AA$28*OFFSET(Import.PLQ,$A264-1,L$15-1,1,1)),IF($E264&lt;&gt;1,IF(ISNUMBER(INDEX(Import.PLE,Detalhamento!$E264,Detalhamento!L$15)),IF(INDEX(Import.PLE,Detalhamento!$E264,Detalhamento!L$15)&lt;=mediçao,0,OFFSET(Import.PLQ,$A264-1,L$15-1,1,1)),OFFSET(Import.PLQ,$A264-1,L$15-1,1,1)),(1-PLE!$AA$28)*OFFSET(Import.PLQ,$A264-1,L$15-1,1,1))))</f>
        <v>6</v>
      </c>
      <c r="M264" s="144">
        <f ca="1">IF(M$13="",0,CHOOSE(Detalhamento.OpçãoServiços,OFFSET(Import.PLQ,$A264-1,M$15-1,1,1),IF($E264&lt;&gt;1,IF(ISNUMBER(INDEX(Import.PLE,Detalhamento!$E264,Detalhamento!M$15)),IF(INDEX(Import.PLE,Detalhamento!$E264,Detalhamento!M$15)&lt;=mediçao,OFFSET(Import.PLQ,$A264-1,M$15-1,1,1),0),0),PLE!$AA$28*OFFSET(Import.PLQ,$A264-1,M$15-1,1,1)),IF($E264&lt;&gt;1,IF(ISNUMBER(INDEX(Import.PLE,Detalhamento!$E264,Detalhamento!M$15)),IF(INDEX(Import.PLE,Detalhamento!$E264,Detalhamento!M$15)&lt;=mediçao,0,OFFSET(Import.PLQ,$A264-1,M$15-1,1,1)),OFFSET(Import.PLQ,$A264-1,M$15-1,1,1)),(1-PLE!$AA$28)*OFFSET(Import.PLQ,$A264-1,M$15-1,1,1))))</f>
        <v>0</v>
      </c>
      <c r="N264" s="144">
        <f ca="1">IF(N$13="",0,CHOOSE(Detalhamento.OpçãoServiços,OFFSET(Import.PLQ,$A264-1,N$15-1,1,1),IF($E264&lt;&gt;1,IF(ISNUMBER(INDEX(Import.PLE,Detalhamento!$E264,Detalhamento!N$15)),IF(INDEX(Import.PLE,Detalhamento!$E264,Detalhamento!N$15)&lt;=mediçao,OFFSET(Import.PLQ,$A264-1,N$15-1,1,1),0),0),PLE!$AA$28*OFFSET(Import.PLQ,$A264-1,N$15-1,1,1)),IF($E264&lt;&gt;1,IF(ISNUMBER(INDEX(Import.PLE,Detalhamento!$E264,Detalhamento!N$15)),IF(INDEX(Import.PLE,Detalhamento!$E264,Detalhamento!N$15)&lt;=mediçao,0,OFFSET(Import.PLQ,$A264-1,N$15-1,1,1)),OFFSET(Import.PLQ,$A264-1,N$15-1,1,1)),(1-PLE!$AA$28)*OFFSET(Import.PLQ,$A264-1,N$15-1,1,1))))</f>
        <v>0</v>
      </c>
      <c r="O264" s="144">
        <f ca="1">IF(O$13="",0,CHOOSE(Detalhamento.OpçãoServiços,OFFSET(Import.PLQ,$A264-1,O$15-1,1,1),IF($E264&lt;&gt;1,IF(ISNUMBER(INDEX(Import.PLE,Detalhamento!$E264,Detalhamento!O$15)),IF(INDEX(Import.PLE,Detalhamento!$E264,Detalhamento!O$15)&lt;=mediçao,OFFSET(Import.PLQ,$A264-1,O$15-1,1,1),0),0),PLE!$AA$28*OFFSET(Import.PLQ,$A264-1,O$15-1,1,1)),IF($E264&lt;&gt;1,IF(ISNUMBER(INDEX(Import.PLE,Detalhamento!$E264,Detalhamento!O$15)),IF(INDEX(Import.PLE,Detalhamento!$E264,Detalhamento!O$15)&lt;=mediçao,0,OFFSET(Import.PLQ,$A264-1,O$15-1,1,1)),OFFSET(Import.PLQ,$A264-1,O$15-1,1,1)),(1-PLE!$AA$28)*OFFSET(Import.PLQ,$A264-1,O$15-1,1,1))))</f>
        <v>0</v>
      </c>
      <c r="P264" s="144">
        <f ca="1">IF(P$13="",0,CHOOSE(Detalhamento.OpçãoServiços,OFFSET(Import.PLQ,$A264-1,P$15-1,1,1),IF($E264&lt;&gt;1,IF(ISNUMBER(INDEX(Import.PLE,Detalhamento!$E264,Detalhamento!P$15)),IF(INDEX(Import.PLE,Detalhamento!$E264,Detalhamento!P$15)&lt;=mediçao,OFFSET(Import.PLQ,$A264-1,P$15-1,1,1),0),0),PLE!$AA$28*OFFSET(Import.PLQ,$A264-1,P$15-1,1,1)),IF($E264&lt;&gt;1,IF(ISNUMBER(INDEX(Import.PLE,Detalhamento!$E264,Detalhamento!P$15)),IF(INDEX(Import.PLE,Detalhamento!$E264,Detalhamento!P$15)&lt;=mediçao,0,OFFSET(Import.PLQ,$A264-1,P$15-1,1,1)),OFFSET(Import.PLQ,$A264-1,P$15-1,1,1)),(1-PLE!$AA$28)*OFFSET(Import.PLQ,$A264-1,P$15-1,1,1))))</f>
        <v>0</v>
      </c>
      <c r="Q264" s="144">
        <f ca="1">IF(Q$13="",0,CHOOSE(Detalhamento.OpçãoServiços,OFFSET(Import.PLQ,$A264-1,Q$15-1,1,1),IF($E264&lt;&gt;1,IF(ISNUMBER(INDEX(Import.PLE,Detalhamento!$E264,Detalhamento!Q$15)),IF(INDEX(Import.PLE,Detalhamento!$E264,Detalhamento!Q$15)&lt;=mediçao,OFFSET(Import.PLQ,$A264-1,Q$15-1,1,1),0),0),PLE!$AA$28*OFFSET(Import.PLQ,$A264-1,Q$15-1,1,1)),IF($E264&lt;&gt;1,IF(ISNUMBER(INDEX(Import.PLE,Detalhamento!$E264,Detalhamento!Q$15)),IF(INDEX(Import.PLE,Detalhamento!$E264,Detalhamento!Q$15)&lt;=mediçao,0,OFFSET(Import.PLQ,$A264-1,Q$15-1,1,1)),OFFSET(Import.PLQ,$A264-1,Q$15-1,1,1)),(1-PLE!$AA$28)*OFFSET(Import.PLQ,$A264-1,Q$15-1,1,1))))</f>
        <v>0</v>
      </c>
      <c r="R264" s="144">
        <f ca="1">IF(R$13="",0,CHOOSE(Detalhamento.OpçãoServiços,OFFSET(Import.PLQ,$A264-1,R$15-1,1,1),IF($E264&lt;&gt;1,IF(ISNUMBER(INDEX(Import.PLE,Detalhamento!$E264,Detalhamento!R$15)),IF(INDEX(Import.PLE,Detalhamento!$E264,Detalhamento!R$15)&lt;=mediçao,OFFSET(Import.PLQ,$A264-1,R$15-1,1,1),0),0),PLE!$AA$28*OFFSET(Import.PLQ,$A264-1,R$15-1,1,1)),IF($E264&lt;&gt;1,IF(ISNUMBER(INDEX(Import.PLE,Detalhamento!$E264,Detalhamento!R$15)),IF(INDEX(Import.PLE,Detalhamento!$E264,Detalhamento!R$15)&lt;=mediçao,0,OFFSET(Import.PLQ,$A264-1,R$15-1,1,1)),OFFSET(Import.PLQ,$A264-1,R$15-1,1,1)),(1-PLE!$AA$28)*OFFSET(Import.PLQ,$A264-1,R$15-1,1,1))))</f>
        <v>0</v>
      </c>
      <c r="S264" s="144">
        <f ca="1">IF(S$13="",0,CHOOSE(Detalhamento.OpçãoServiços,OFFSET(Import.PLQ,$A264-1,S$15-1,1,1),IF($E264&lt;&gt;1,IF(ISNUMBER(INDEX(Import.PLE,Detalhamento!$E264,Detalhamento!S$15)),IF(INDEX(Import.PLE,Detalhamento!$E264,Detalhamento!S$15)&lt;=mediçao,OFFSET(Import.PLQ,$A264-1,S$15-1,1,1),0),0),PLE!$AA$28*OFFSET(Import.PLQ,$A264-1,S$15-1,1,1)),IF($E264&lt;&gt;1,IF(ISNUMBER(INDEX(Import.PLE,Detalhamento!$E264,Detalhamento!S$15)),IF(INDEX(Import.PLE,Detalhamento!$E264,Detalhamento!S$15)&lt;=mediçao,0,OFFSET(Import.PLQ,$A264-1,S$15-1,1,1)),OFFSET(Import.PLQ,$A264-1,S$15-1,1,1)),(1-PLE!$AA$28)*OFFSET(Import.PLQ,$A264-1,S$15-1,1,1))))</f>
        <v>0</v>
      </c>
      <c r="T264" s="144">
        <f ca="1">IF(T$13="",0,CHOOSE(Detalhamento.OpçãoServiços,OFFSET(Import.PLQ,$A264-1,T$15-1,1,1),IF($E264&lt;&gt;1,IF(ISNUMBER(INDEX(Import.PLE,Detalhamento!$E264,Detalhamento!T$15)),IF(INDEX(Import.PLE,Detalhamento!$E264,Detalhamento!T$15)&lt;=mediçao,OFFSET(Import.PLQ,$A264-1,T$15-1,1,1),0),0),PLE!$AA$28*OFFSET(Import.PLQ,$A264-1,T$15-1,1,1)),IF($E264&lt;&gt;1,IF(ISNUMBER(INDEX(Import.PLE,Detalhamento!$E264,Detalhamento!T$15)),IF(INDEX(Import.PLE,Detalhamento!$E264,Detalhamento!T$15)&lt;=mediçao,0,OFFSET(Import.PLQ,$A264-1,T$15-1,1,1)),OFFSET(Import.PLQ,$A264-1,T$15-1,1,1)),(1-PLE!$AA$28)*OFFSET(Import.PLQ,$A264-1,T$15-1,1,1))))</f>
        <v>0</v>
      </c>
      <c r="U264" s="144">
        <f ca="1">IF(U$13="",0,CHOOSE(Detalhamento.OpçãoServiços,OFFSET(Import.PLQ,$A264-1,U$15-1,1,1),IF($E264&lt;&gt;1,IF(ISNUMBER(INDEX(Import.PLE,Detalhamento!$E264,Detalhamento!U$15)),IF(INDEX(Import.PLE,Detalhamento!$E264,Detalhamento!U$15)&lt;=mediçao,OFFSET(Import.PLQ,$A264-1,U$15-1,1,1),0),0),PLE!$AA$28*OFFSET(Import.PLQ,$A264-1,U$15-1,1,1)),IF($E264&lt;&gt;1,IF(ISNUMBER(INDEX(Import.PLE,Detalhamento!$E264,Detalhamento!U$15)),IF(INDEX(Import.PLE,Detalhamento!$E264,Detalhamento!U$15)&lt;=mediçao,0,OFFSET(Import.PLQ,$A264-1,U$15-1,1,1)),OFFSET(Import.PLQ,$A264-1,U$15-1,1,1)),(1-PLE!$AA$28)*OFFSET(Import.PLQ,$A264-1,U$15-1,1,1))))</f>
        <v>0</v>
      </c>
      <c r="V264" s="144">
        <f ca="1">IF(V$13="",0,CHOOSE(Detalhamento.OpçãoServiços,OFFSET(Import.PLQ,$A264-1,V$15-1,1,1),IF($E264&lt;&gt;1,IF(ISNUMBER(INDEX(Import.PLE,Detalhamento!$E264,Detalhamento!V$15)),IF(INDEX(Import.PLE,Detalhamento!$E264,Detalhamento!V$15)&lt;=mediçao,OFFSET(Import.PLQ,$A264-1,V$15-1,1,1),0),0),PLE!$AA$28*OFFSET(Import.PLQ,$A264-1,V$15-1,1,1)),IF($E264&lt;&gt;1,IF(ISNUMBER(INDEX(Import.PLE,Detalhamento!$E264,Detalhamento!V$15)),IF(INDEX(Import.PLE,Detalhamento!$E264,Detalhamento!V$15)&lt;=mediçao,0,OFFSET(Import.PLQ,$A264-1,V$15-1,1,1)),OFFSET(Import.PLQ,$A264-1,V$15-1,1,1)),(1-PLE!$AA$28)*OFFSET(Import.PLQ,$A264-1,V$15-1,1,1))))</f>
        <v>0</v>
      </c>
      <c r="W264" s="144">
        <f ca="1">IF(W$13="",0,CHOOSE(Detalhamento.OpçãoServiços,OFFSET(Import.PLQ,$A264-1,W$15-1,1,1),IF($E264&lt;&gt;1,IF(ISNUMBER(INDEX(Import.PLE,Detalhamento!$E264,Detalhamento!W$15)),IF(INDEX(Import.PLE,Detalhamento!$E264,Detalhamento!W$15)&lt;=mediçao,OFFSET(Import.PLQ,$A264-1,W$15-1,1,1),0),0),PLE!$AA$28*OFFSET(Import.PLQ,$A264-1,W$15-1,1,1)),IF($E264&lt;&gt;1,IF(ISNUMBER(INDEX(Import.PLE,Detalhamento!$E264,Detalhamento!W$15)),IF(INDEX(Import.PLE,Detalhamento!$E264,Detalhamento!W$15)&lt;=mediçao,0,OFFSET(Import.PLQ,$A264-1,W$15-1,1,1)),OFFSET(Import.PLQ,$A264-1,W$15-1,1,1)),(1-PLE!$AA$28)*OFFSET(Import.PLQ,$A264-1,W$15-1,1,1))))</f>
        <v>0</v>
      </c>
      <c r="X264" s="144">
        <f ca="1">IF(X$13="",0,CHOOSE(Detalhamento.OpçãoServiços,OFFSET(Import.PLQ,$A264-1,X$15-1,1,1),IF($E264&lt;&gt;1,IF(ISNUMBER(INDEX(Import.PLE,Detalhamento!$E264,Detalhamento!X$15)),IF(INDEX(Import.PLE,Detalhamento!$E264,Detalhamento!X$15)&lt;=mediçao,OFFSET(Import.PLQ,$A264-1,X$15-1,1,1),0),0),PLE!$AA$28*OFFSET(Import.PLQ,$A264-1,X$15-1,1,1)),IF($E264&lt;&gt;1,IF(ISNUMBER(INDEX(Import.PLE,Detalhamento!$E264,Detalhamento!X$15)),IF(INDEX(Import.PLE,Detalhamento!$E264,Detalhamento!X$15)&lt;=mediçao,0,OFFSET(Import.PLQ,$A264-1,X$15-1,1,1)),OFFSET(Import.PLQ,$A264-1,X$15-1,1,1)),(1-PLE!$AA$28)*OFFSET(Import.PLQ,$A264-1,X$15-1,1,1))))</f>
        <v>0</v>
      </c>
      <c r="Y264" s="144">
        <f ca="1">IF(Y$13="",0,CHOOSE(Detalhamento.OpçãoServiços,OFFSET(Import.PLQ,$A264-1,Y$15-1,1,1),IF($E264&lt;&gt;1,IF(ISNUMBER(INDEX(Import.PLE,Detalhamento!$E264,Detalhamento!Y$15)),IF(INDEX(Import.PLE,Detalhamento!$E264,Detalhamento!Y$15)&lt;=mediçao,OFFSET(Import.PLQ,$A264-1,Y$15-1,1,1),0),0),PLE!$AA$28*OFFSET(Import.PLQ,$A264-1,Y$15-1,1,1)),IF($E264&lt;&gt;1,IF(ISNUMBER(INDEX(Import.PLE,Detalhamento!$E264,Detalhamento!Y$15)),IF(INDEX(Import.PLE,Detalhamento!$E264,Detalhamento!Y$15)&lt;=mediçao,0,OFFSET(Import.PLQ,$A264-1,Y$15-1,1,1)),OFFSET(Import.PLQ,$A264-1,Y$15-1,1,1)),(1-PLE!$AA$28)*OFFSET(Import.PLQ,$A264-1,Y$15-1,1,1))))</f>
        <v>0</v>
      </c>
      <c r="Z264" s="144">
        <f ca="1">IF(Z$13="",0,CHOOSE(Detalhamento.OpçãoServiços,OFFSET(Import.PLQ,$A264-1,Z$15-1,1,1),IF($E264&lt;&gt;1,IF(ISNUMBER(INDEX(Import.PLE,Detalhamento!$E264,Detalhamento!Z$15)),IF(INDEX(Import.PLE,Detalhamento!$E264,Detalhamento!Z$15)&lt;=mediçao,OFFSET(Import.PLQ,$A264-1,Z$15-1,1,1),0),0),PLE!$AA$28*OFFSET(Import.PLQ,$A264-1,Z$15-1,1,1)),IF($E264&lt;&gt;1,IF(ISNUMBER(INDEX(Import.PLE,Detalhamento!$E264,Detalhamento!Z$15)),IF(INDEX(Import.PLE,Detalhamento!$E264,Detalhamento!Z$15)&lt;=mediçao,0,OFFSET(Import.PLQ,$A264-1,Z$15-1,1,1)),OFFSET(Import.PLQ,$A264-1,Z$15-1,1,1)),(1-PLE!$AA$28)*OFFSET(Import.PLQ,$A264-1,Z$15-1,1,1))))</f>
        <v>0</v>
      </c>
      <c r="AA264" s="144">
        <f ca="1">IF(AA$13="",0,CHOOSE(Detalhamento.OpçãoServiços,OFFSET(Import.PLQ,$A264-1,AA$15-1,1,1),IF($E264&lt;&gt;1,IF(ISNUMBER(INDEX(Import.PLE,Detalhamento!$E264,Detalhamento!AA$15)),IF(INDEX(Import.PLE,Detalhamento!$E264,Detalhamento!AA$15)&lt;=mediçao,OFFSET(Import.PLQ,$A264-1,AA$15-1,1,1),0),0),PLE!$AA$28*OFFSET(Import.PLQ,$A264-1,AA$15-1,1,1)),IF($E264&lt;&gt;1,IF(ISNUMBER(INDEX(Import.PLE,Detalhamento!$E264,Detalhamento!AA$15)),IF(INDEX(Import.PLE,Detalhamento!$E264,Detalhamento!AA$15)&lt;=mediçao,0,OFFSET(Import.PLQ,$A264-1,AA$15-1,1,1)),OFFSET(Import.PLQ,$A264-1,AA$15-1,1,1)),(1-PLE!$AA$28)*OFFSET(Import.PLQ,$A264-1,AA$15-1,1,1))))</f>
        <v>0</v>
      </c>
      <c r="AB264" s="144">
        <f ca="1">IF(AB$13="",0,CHOOSE(Detalhamento.OpçãoServiços,OFFSET(Import.PLQ,$A264-1,AB$15-1,1,1),IF($E264&lt;&gt;1,IF(ISNUMBER(INDEX(Import.PLE,Detalhamento!$E264,Detalhamento!AB$15)),IF(INDEX(Import.PLE,Detalhamento!$E264,Detalhamento!AB$15)&lt;=mediçao,OFFSET(Import.PLQ,$A264-1,AB$15-1,1,1),0),0),PLE!$AA$28*OFFSET(Import.PLQ,$A264-1,AB$15-1,1,1)),IF($E264&lt;&gt;1,IF(ISNUMBER(INDEX(Import.PLE,Detalhamento!$E264,Detalhamento!AB$15)),IF(INDEX(Import.PLE,Detalhamento!$E264,Detalhamento!AB$15)&lt;=mediçao,0,OFFSET(Import.PLQ,$A264-1,AB$15-1,1,1)),OFFSET(Import.PLQ,$A264-1,AB$15-1,1,1)),(1-PLE!$AA$28)*OFFSET(Import.PLQ,$A264-1,AB$15-1,1,1))))</f>
        <v>0</v>
      </c>
      <c r="AC264" s="144">
        <f ca="1">IF(AC$13="",0,CHOOSE(Detalhamento.OpçãoServiços,OFFSET(Import.PLQ,$A264-1,AC$15-1,1,1),IF($E264&lt;&gt;1,IF(ISNUMBER(INDEX(Import.PLE,Detalhamento!$E264,Detalhamento!AC$15)),IF(INDEX(Import.PLE,Detalhamento!$E264,Detalhamento!AC$15)&lt;=mediçao,OFFSET(Import.PLQ,$A264-1,AC$15-1,1,1),0),0),PLE!$AA$28*OFFSET(Import.PLQ,$A264-1,AC$15-1,1,1)),IF($E264&lt;&gt;1,IF(ISNUMBER(INDEX(Import.PLE,Detalhamento!$E264,Detalhamento!AC$15)),IF(INDEX(Import.PLE,Detalhamento!$E264,Detalhamento!AC$15)&lt;=mediçao,0,OFFSET(Import.PLQ,$A264-1,AC$15-1,1,1)),OFFSET(Import.PLQ,$A264-1,AC$15-1,1,1)),(1-PLE!$AA$28)*OFFSET(Import.PLQ,$A264-1,AC$15-1,1,1))))</f>
        <v>0</v>
      </c>
      <c r="AD264" s="144">
        <f ca="1">IF(AD$13="",0,CHOOSE(Detalhamento.OpçãoServiços,OFFSET(Import.PLQ,$A264-1,AD$15-1,1,1),IF($E264&lt;&gt;1,IF(ISNUMBER(INDEX(Import.PLE,Detalhamento!$E264,Detalhamento!AD$15)),IF(INDEX(Import.PLE,Detalhamento!$E264,Detalhamento!AD$15)&lt;=mediçao,OFFSET(Import.PLQ,$A264-1,AD$15-1,1,1),0),0),PLE!$AA$28*OFFSET(Import.PLQ,$A264-1,AD$15-1,1,1)),IF($E264&lt;&gt;1,IF(ISNUMBER(INDEX(Import.PLE,Detalhamento!$E264,Detalhamento!AD$15)),IF(INDEX(Import.PLE,Detalhamento!$E264,Detalhamento!AD$15)&lt;=mediçao,0,OFFSET(Import.PLQ,$A264-1,AD$15-1,1,1)),OFFSET(Import.PLQ,$A264-1,AD$15-1,1,1)),(1-PLE!$AA$28)*OFFSET(Import.PLQ,$A264-1,AD$15-1,1,1))))</f>
        <v>0</v>
      </c>
      <c r="AE264" s="144">
        <f ca="1">IF(AE$13="",0,CHOOSE(Detalhamento.OpçãoServiços,OFFSET(Import.PLQ,$A264-1,AE$15-1,1,1),IF($E264&lt;&gt;1,IF(ISNUMBER(INDEX(Import.PLE,Detalhamento!$E264,Detalhamento!AE$15)),IF(INDEX(Import.PLE,Detalhamento!$E264,Detalhamento!AE$15)&lt;=mediçao,OFFSET(Import.PLQ,$A264-1,AE$15-1,1,1),0),0),PLE!$AA$28*OFFSET(Import.PLQ,$A264-1,AE$15-1,1,1)),IF($E264&lt;&gt;1,IF(ISNUMBER(INDEX(Import.PLE,Detalhamento!$E264,Detalhamento!AE$15)),IF(INDEX(Import.PLE,Detalhamento!$E264,Detalhamento!AE$15)&lt;=mediçao,0,OFFSET(Import.PLQ,$A264-1,AE$15-1,1,1)),OFFSET(Import.PLQ,$A264-1,AE$15-1,1,1)),(1-PLE!$AA$28)*OFFSET(Import.PLQ,$A264-1,AE$15-1,1,1))))</f>
        <v>0</v>
      </c>
      <c r="AF264" s="144">
        <f ca="1">IF(AF$13="",0,CHOOSE(Detalhamento.OpçãoServiços,OFFSET(Import.PLQ,$A264-1,AF$15-1,1,1),IF($E264&lt;&gt;1,IF(ISNUMBER(INDEX(Import.PLE,Detalhamento!$E264,Detalhamento!AF$15)),IF(INDEX(Import.PLE,Detalhamento!$E264,Detalhamento!AF$15)&lt;=mediçao,OFFSET(Import.PLQ,$A264-1,AF$15-1,1,1),0),0),PLE!$AA$28*OFFSET(Import.PLQ,$A264-1,AF$15-1,1,1)),IF($E264&lt;&gt;1,IF(ISNUMBER(INDEX(Import.PLE,Detalhamento!$E264,Detalhamento!AF$15)),IF(INDEX(Import.PLE,Detalhamento!$E264,Detalhamento!AF$15)&lt;=mediçao,0,OFFSET(Import.PLQ,$A264-1,AF$15-1,1,1)),OFFSET(Import.PLQ,$A264-1,AF$15-1,1,1)),(1-PLE!$AA$28)*OFFSET(Import.PLQ,$A264-1,AF$15-1,1,1))))</f>
        <v>0</v>
      </c>
      <c r="AG264" s="144">
        <f ca="1">IF(AG$13="",0,CHOOSE(Detalhamento.OpçãoServiços,OFFSET(Import.PLQ,$A264-1,AG$15-1,1,1),IF($E264&lt;&gt;1,IF(ISNUMBER(INDEX(Import.PLE,Detalhamento!$E264,Detalhamento!AG$15)),IF(INDEX(Import.PLE,Detalhamento!$E264,Detalhamento!AG$15)&lt;=mediçao,OFFSET(Import.PLQ,$A264-1,AG$15-1,1,1),0),0),PLE!$AA$28*OFFSET(Import.PLQ,$A264-1,AG$15-1,1,1)),IF($E264&lt;&gt;1,IF(ISNUMBER(INDEX(Import.PLE,Detalhamento!$E264,Detalhamento!AG$15)),IF(INDEX(Import.PLE,Detalhamento!$E264,Detalhamento!AG$15)&lt;=mediçao,0,OFFSET(Import.PLQ,$A264-1,AG$15-1,1,1)),OFFSET(Import.PLQ,$A264-1,AG$15-1,1,1)),(1-PLE!$AA$28)*OFFSET(Import.PLQ,$A264-1,AG$15-1,1,1))))</f>
        <v>0</v>
      </c>
      <c r="AH264" s="144">
        <f ca="1">IF(AH$13="",0,CHOOSE(Detalhamento.OpçãoServiços,OFFSET(Import.PLQ,$A264-1,AH$15-1,1,1),IF($E264&lt;&gt;1,IF(ISNUMBER(INDEX(Import.PLE,Detalhamento!$E264,Detalhamento!AH$15)),IF(INDEX(Import.PLE,Detalhamento!$E264,Detalhamento!AH$15)&lt;=mediçao,OFFSET(Import.PLQ,$A264-1,AH$15-1,1,1),0),0),PLE!$AA$28*OFFSET(Import.PLQ,$A264-1,AH$15-1,1,1)),IF($E264&lt;&gt;1,IF(ISNUMBER(INDEX(Import.PLE,Detalhamento!$E264,Detalhamento!AH$15)),IF(INDEX(Import.PLE,Detalhamento!$E264,Detalhamento!AH$15)&lt;=mediçao,0,OFFSET(Import.PLQ,$A264-1,AH$15-1,1,1)),OFFSET(Import.PLQ,$A264-1,AH$15-1,1,1)),(1-PLE!$AA$28)*OFFSET(Import.PLQ,$A264-1,AH$15-1,1,1))))</f>
        <v>0</v>
      </c>
      <c r="AI264" s="144">
        <f ca="1">IF(AI$13="",0,CHOOSE(Detalhamento.OpçãoServiços,OFFSET(Import.PLQ,$A264-1,AI$15-1,1,1),IF($E264&lt;&gt;1,IF(ISNUMBER(INDEX(Import.PLE,Detalhamento!$E264,Detalhamento!AI$15)),IF(INDEX(Import.PLE,Detalhamento!$E264,Detalhamento!AI$15)&lt;=mediçao,OFFSET(Import.PLQ,$A264-1,AI$15-1,1,1),0),0),PLE!$AA$28*OFFSET(Import.PLQ,$A264-1,AI$15-1,1,1)),IF($E264&lt;&gt;1,IF(ISNUMBER(INDEX(Import.PLE,Detalhamento!$E264,Detalhamento!AI$15)),IF(INDEX(Import.PLE,Detalhamento!$E264,Detalhamento!AI$15)&lt;=mediçao,0,OFFSET(Import.PLQ,$A264-1,AI$15-1,1,1)),OFFSET(Import.PLQ,$A264-1,AI$15-1,1,1)),(1-PLE!$AA$28)*OFFSET(Import.PLQ,$A264-1,AI$15-1,1,1))))</f>
        <v>0</v>
      </c>
      <c r="AJ264" s="144">
        <f ca="1">IF(AJ$13="",0,CHOOSE(Detalhamento.OpçãoServiços,OFFSET(Import.PLQ,$A264-1,AJ$15-1,1,1),IF($E264&lt;&gt;1,IF(ISNUMBER(INDEX(Import.PLE,Detalhamento!$E264,Detalhamento!AJ$15)),IF(INDEX(Import.PLE,Detalhamento!$E264,Detalhamento!AJ$15)&lt;=mediçao,OFFSET(Import.PLQ,$A264-1,AJ$15-1,1,1),0),0),PLE!$AA$28*OFFSET(Import.PLQ,$A264-1,AJ$15-1,1,1)),IF($E264&lt;&gt;1,IF(ISNUMBER(INDEX(Import.PLE,Detalhamento!$E264,Detalhamento!AJ$15)),IF(INDEX(Import.PLE,Detalhamento!$E264,Detalhamento!AJ$15)&lt;=mediçao,0,OFFSET(Import.PLQ,$A264-1,AJ$15-1,1,1)),OFFSET(Import.PLQ,$A264-1,AJ$15-1,1,1)),(1-PLE!$AA$28)*OFFSET(Import.PLQ,$A264-1,AJ$15-1,1,1))))</f>
        <v>0</v>
      </c>
      <c r="AK264" s="144">
        <f ca="1">IF(AK$13="",0,CHOOSE(Detalhamento.OpçãoServiços,OFFSET(Import.PLQ,$A264-1,AK$15-1,1,1),IF($E264&lt;&gt;1,IF(ISNUMBER(INDEX(Import.PLE,Detalhamento!$E264,Detalhamento!AK$15)),IF(INDEX(Import.PLE,Detalhamento!$E264,Detalhamento!AK$15)&lt;=mediçao,OFFSET(Import.PLQ,$A264-1,AK$15-1,1,1),0),0),PLE!$AA$28*OFFSET(Import.PLQ,$A264-1,AK$15-1,1,1)),IF($E264&lt;&gt;1,IF(ISNUMBER(INDEX(Import.PLE,Detalhamento!$E264,Detalhamento!AK$15)),IF(INDEX(Import.PLE,Detalhamento!$E264,Detalhamento!AK$15)&lt;=mediçao,0,OFFSET(Import.PLQ,$A264-1,AK$15-1,1,1)),OFFSET(Import.PLQ,$A264-1,AK$15-1,1,1)),(1-PLE!$AA$28)*OFFSET(Import.PLQ,$A264-1,AK$15-1,1,1))))</f>
        <v>0</v>
      </c>
      <c r="AL264" s="144">
        <f ca="1">IF(AL$13="",0,CHOOSE(Detalhamento.OpçãoServiços,OFFSET(Import.PLQ,$A264-1,AL$15-1,1,1),IF($E264&lt;&gt;1,IF(ISNUMBER(INDEX(Import.PLE,Detalhamento!$E264,Detalhamento!AL$15)),IF(INDEX(Import.PLE,Detalhamento!$E264,Detalhamento!AL$15)&lt;=mediçao,OFFSET(Import.PLQ,$A264-1,AL$15-1,1,1),0),0),PLE!$AA$28*OFFSET(Import.PLQ,$A264-1,AL$15-1,1,1)),IF($E264&lt;&gt;1,IF(ISNUMBER(INDEX(Import.PLE,Detalhamento!$E264,Detalhamento!AL$15)),IF(INDEX(Import.PLE,Detalhamento!$E264,Detalhamento!AL$15)&lt;=mediçao,0,OFFSET(Import.PLQ,$A264-1,AL$15-1,1,1)),OFFSET(Import.PLQ,$A264-1,AL$15-1,1,1)),(1-PLE!$AA$28)*OFFSET(Import.PLQ,$A264-1,AL$15-1,1,1))))</f>
        <v>0</v>
      </c>
      <c r="AM264" s="144">
        <f ca="1">IF(AM$13="",0,CHOOSE(Detalhamento.OpçãoServiços,OFFSET(Import.PLQ,$A264-1,AM$15-1,1,1),IF($E264&lt;&gt;1,IF(ISNUMBER(INDEX(Import.PLE,Detalhamento!$E264,Detalhamento!AM$15)),IF(INDEX(Import.PLE,Detalhamento!$E264,Detalhamento!AM$15)&lt;=mediçao,OFFSET(Import.PLQ,$A264-1,AM$15-1,1,1),0),0),PLE!$AA$28*OFFSET(Import.PLQ,$A264-1,AM$15-1,1,1)),IF($E264&lt;&gt;1,IF(ISNUMBER(INDEX(Import.PLE,Detalhamento!$E264,Detalhamento!AM$15)),IF(INDEX(Import.PLE,Detalhamento!$E264,Detalhamento!AM$15)&lt;=mediçao,0,OFFSET(Import.PLQ,$A264-1,AM$15-1,1,1)),OFFSET(Import.PLQ,$A264-1,AM$15-1,1,1)),(1-PLE!$AA$28)*OFFSET(Import.PLQ,$A264-1,AM$15-1,1,1))))</f>
        <v>0</v>
      </c>
      <c r="AN264" s="144">
        <f ca="1">IF(AN$13="",0,CHOOSE(Detalhamento.OpçãoServiços,OFFSET(Import.PLQ,$A264-1,AN$15-1,1,1),IF($E264&lt;&gt;1,IF(ISNUMBER(INDEX(Import.PLE,Detalhamento!$E264,Detalhamento!AN$15)),IF(INDEX(Import.PLE,Detalhamento!$E264,Detalhamento!AN$15)&lt;=mediçao,OFFSET(Import.PLQ,$A264-1,AN$15-1,1,1),0),0),PLE!$AA$28*OFFSET(Import.PLQ,$A264-1,AN$15-1,1,1)),IF($E264&lt;&gt;1,IF(ISNUMBER(INDEX(Import.PLE,Detalhamento!$E264,Detalhamento!AN$15)),IF(INDEX(Import.PLE,Detalhamento!$E264,Detalhamento!AN$15)&lt;=mediçao,0,OFFSET(Import.PLQ,$A264-1,AN$15-1,1,1)),OFFSET(Import.PLQ,$A264-1,AN$15-1,1,1)),(1-PLE!$AA$28)*OFFSET(Import.PLQ,$A264-1,AN$15-1,1,1))))</f>
        <v>0</v>
      </c>
      <c r="AO264" s="144">
        <f ca="1">IF(AO$13="",0,CHOOSE(Detalhamento.OpçãoServiços,OFFSET(Import.PLQ,$A264-1,AO$15-1,1,1),IF($E264&lt;&gt;1,IF(ISNUMBER(INDEX(Import.PLE,Detalhamento!$E264,Detalhamento!AO$15)),IF(INDEX(Import.PLE,Detalhamento!$E264,Detalhamento!AO$15)&lt;=mediçao,OFFSET(Import.PLQ,$A264-1,AO$15-1,1,1),0),0),PLE!$AA$28*OFFSET(Import.PLQ,$A264-1,AO$15-1,1,1)),IF($E264&lt;&gt;1,IF(ISNUMBER(INDEX(Import.PLE,Detalhamento!$E264,Detalhamento!AO$15)),IF(INDEX(Import.PLE,Detalhamento!$E264,Detalhamento!AO$15)&lt;=mediçao,0,OFFSET(Import.PLQ,$A264-1,AO$15-1,1,1)),OFFSET(Import.PLQ,$A264-1,AO$15-1,1,1)),(1-PLE!$AA$28)*OFFSET(Import.PLQ,$A264-1,AO$15-1,1,1))))</f>
        <v>0</v>
      </c>
      <c r="AP264" s="144">
        <f ca="1">IF(AP$13="",0,CHOOSE(Detalhamento.OpçãoServiços,OFFSET(Import.PLQ,$A264-1,AP$15-1,1,1),IF($E264&lt;&gt;1,IF(ISNUMBER(INDEX(Import.PLE,Detalhamento!$E264,Detalhamento!AP$15)),IF(INDEX(Import.PLE,Detalhamento!$E264,Detalhamento!AP$15)&lt;=mediçao,OFFSET(Import.PLQ,$A264-1,AP$15-1,1,1),0),0),PLE!$AA$28*OFFSET(Import.PLQ,$A264-1,AP$15-1,1,1)),IF($E264&lt;&gt;1,IF(ISNUMBER(INDEX(Import.PLE,Detalhamento!$E264,Detalhamento!AP$15)),IF(INDEX(Import.PLE,Detalhamento!$E264,Detalhamento!AP$15)&lt;=mediçao,0,OFFSET(Import.PLQ,$A264-1,AP$15-1,1,1)),OFFSET(Import.PLQ,$A264-1,AP$15-1,1,1)),(1-PLE!$AA$28)*OFFSET(Import.PLQ,$A264-1,AP$15-1,1,1))))</f>
        <v>0</v>
      </c>
      <c r="AQ264" s="144">
        <f ca="1">IF(AQ$13="",0,CHOOSE(Detalhamento.OpçãoServiços,OFFSET(Import.PLQ,$A264-1,AQ$15-1,1,1),IF($E264&lt;&gt;1,IF(ISNUMBER(INDEX(Import.PLE,Detalhamento!$E264,Detalhamento!AQ$15)),IF(INDEX(Import.PLE,Detalhamento!$E264,Detalhamento!AQ$15)&lt;=mediçao,OFFSET(Import.PLQ,$A264-1,AQ$15-1,1,1),0),0),PLE!$AA$28*OFFSET(Import.PLQ,$A264-1,AQ$15-1,1,1)),IF($E264&lt;&gt;1,IF(ISNUMBER(INDEX(Import.PLE,Detalhamento!$E264,Detalhamento!AQ$15)),IF(INDEX(Import.PLE,Detalhamento!$E264,Detalhamento!AQ$15)&lt;=mediçao,0,OFFSET(Import.PLQ,$A264-1,AQ$15-1,1,1)),OFFSET(Import.PLQ,$A264-1,AQ$15-1,1,1)),(1-PLE!$AA$28)*OFFSET(Import.PLQ,$A264-1,AQ$15-1,1,1))))</f>
        <v>0</v>
      </c>
      <c r="AR264" s="144">
        <f ca="1">IF(AR$13="",0,CHOOSE(Detalhamento.OpçãoServiços,OFFSET(Import.PLQ,$A264-1,AR$15-1,1,1),IF($E264&lt;&gt;1,IF(ISNUMBER(INDEX(Import.PLE,Detalhamento!$E264,Detalhamento!AR$15)),IF(INDEX(Import.PLE,Detalhamento!$E264,Detalhamento!AR$15)&lt;=mediçao,OFFSET(Import.PLQ,$A264-1,AR$15-1,1,1),0),0),PLE!$AA$28*OFFSET(Import.PLQ,$A264-1,AR$15-1,1,1)),IF($E264&lt;&gt;1,IF(ISNUMBER(INDEX(Import.PLE,Detalhamento!$E264,Detalhamento!AR$15)),IF(INDEX(Import.PLE,Detalhamento!$E264,Detalhamento!AR$15)&lt;=mediçao,0,OFFSET(Import.PLQ,$A264-1,AR$15-1,1,1)),OFFSET(Import.PLQ,$A264-1,AR$15-1,1,1)),(1-PLE!$AA$28)*OFFSET(Import.PLQ,$A264-1,AR$15-1,1,1))))</f>
        <v>0</v>
      </c>
      <c r="AS264" s="144">
        <f ca="1">IF(AS$13="",0,CHOOSE(Detalhamento.OpçãoServiços,OFFSET(Import.PLQ,$A264-1,AS$15-1,1,1),IF($E264&lt;&gt;1,IF(ISNUMBER(INDEX(Import.PLE,Detalhamento!$E264,Detalhamento!AS$15)),IF(INDEX(Import.PLE,Detalhamento!$E264,Detalhamento!AS$15)&lt;=mediçao,OFFSET(Import.PLQ,$A264-1,AS$15-1,1,1),0),0),PLE!$AA$28*OFFSET(Import.PLQ,$A264-1,AS$15-1,1,1)),IF($E264&lt;&gt;1,IF(ISNUMBER(INDEX(Import.PLE,Detalhamento!$E264,Detalhamento!AS$15)),IF(INDEX(Import.PLE,Detalhamento!$E264,Detalhamento!AS$15)&lt;=mediçao,0,OFFSET(Import.PLQ,$A264-1,AS$15-1,1,1)),OFFSET(Import.PLQ,$A264-1,AS$15-1,1,1)),(1-PLE!$AA$28)*OFFSET(Import.PLQ,$A264-1,AS$15-1,1,1))))</f>
        <v>0</v>
      </c>
      <c r="AT264" s="144">
        <f ca="1">IF(AT$13="",0,CHOOSE(Detalhamento.OpçãoServiços,OFFSET(Import.PLQ,$A264-1,AT$15-1,1,1),IF($E264&lt;&gt;1,IF(ISNUMBER(INDEX(Import.PLE,Detalhamento!$E264,Detalhamento!AT$15)),IF(INDEX(Import.PLE,Detalhamento!$E264,Detalhamento!AT$15)&lt;=mediçao,OFFSET(Import.PLQ,$A264-1,AT$15-1,1,1),0),0),PLE!$AA$28*OFFSET(Import.PLQ,$A264-1,AT$15-1,1,1)),IF($E264&lt;&gt;1,IF(ISNUMBER(INDEX(Import.PLE,Detalhamento!$E264,Detalhamento!AT$15)),IF(INDEX(Import.PLE,Detalhamento!$E264,Detalhamento!AT$15)&lt;=mediçao,0,OFFSET(Import.PLQ,$A264-1,AT$15-1,1,1)),OFFSET(Import.PLQ,$A264-1,AT$15-1,1,1)),(1-PLE!$AA$28)*OFFSET(Import.PLQ,$A264-1,AT$15-1,1,1))))</f>
        <v>0</v>
      </c>
      <c r="AU264" s="144">
        <f ca="1">IF(AU$13="",0,CHOOSE(Detalhamento.OpçãoServiços,OFFSET(Import.PLQ,$A264-1,AU$15-1,1,1),IF($E264&lt;&gt;1,IF(ISNUMBER(INDEX(Import.PLE,Detalhamento!$E264,Detalhamento!AU$15)),IF(INDEX(Import.PLE,Detalhamento!$E264,Detalhamento!AU$15)&lt;=mediçao,OFFSET(Import.PLQ,$A264-1,AU$15-1,1,1),0),0),PLE!$AA$28*OFFSET(Import.PLQ,$A264-1,AU$15-1,1,1)),IF($E264&lt;&gt;1,IF(ISNUMBER(INDEX(Import.PLE,Detalhamento!$E264,Detalhamento!AU$15)),IF(INDEX(Import.PLE,Detalhamento!$E264,Detalhamento!AU$15)&lt;=mediçao,0,OFFSET(Import.PLQ,$A264-1,AU$15-1,1,1)),OFFSET(Import.PLQ,$A264-1,AU$15-1,1,1)),(1-PLE!$AA$28)*OFFSET(Import.PLQ,$A264-1,AU$15-1,1,1))))</f>
        <v>0</v>
      </c>
      <c r="AV264" s="144">
        <f ca="1">IF(AV$13="",0,CHOOSE(Detalhamento.OpçãoServiços,OFFSET(Import.PLQ,$A264-1,AV$15-1,1,1),IF($E264&lt;&gt;1,IF(ISNUMBER(INDEX(Import.PLE,Detalhamento!$E264,Detalhamento!AV$15)),IF(INDEX(Import.PLE,Detalhamento!$E264,Detalhamento!AV$15)&lt;=mediçao,OFFSET(Import.PLQ,$A264-1,AV$15-1,1,1),0),0),PLE!$AA$28*OFFSET(Import.PLQ,$A264-1,AV$15-1,1,1)),IF($E264&lt;&gt;1,IF(ISNUMBER(INDEX(Import.PLE,Detalhamento!$E264,Detalhamento!AV$15)),IF(INDEX(Import.PLE,Detalhamento!$E264,Detalhamento!AV$15)&lt;=mediçao,0,OFFSET(Import.PLQ,$A264-1,AV$15-1,1,1)),OFFSET(Import.PLQ,$A264-1,AV$15-1,1,1)),(1-PLE!$AA$28)*OFFSET(Import.PLQ,$A264-1,AV$15-1,1,1))))</f>
        <v>0</v>
      </c>
      <c r="AW264" s="144">
        <f ca="1">IF(AW$13="",0,CHOOSE(Detalhamento.OpçãoServiços,OFFSET(Import.PLQ,$A264-1,AW$15-1,1,1),IF($E264&lt;&gt;1,IF(ISNUMBER(INDEX(Import.PLE,Detalhamento!$E264,Detalhamento!AW$15)),IF(INDEX(Import.PLE,Detalhamento!$E264,Detalhamento!AW$15)&lt;=mediçao,OFFSET(Import.PLQ,$A264-1,AW$15-1,1,1),0),0),PLE!$AA$28*OFFSET(Import.PLQ,$A264-1,AW$15-1,1,1)),IF($E264&lt;&gt;1,IF(ISNUMBER(INDEX(Import.PLE,Detalhamento!$E264,Detalhamento!AW$15)),IF(INDEX(Import.PLE,Detalhamento!$E264,Detalhamento!AW$15)&lt;=mediçao,0,OFFSET(Import.PLQ,$A264-1,AW$15-1,1,1)),OFFSET(Import.PLQ,$A264-1,AW$15-1,1,1)),(1-PLE!$AA$28)*OFFSET(Import.PLQ,$A264-1,AW$15-1,1,1))))</f>
        <v>0</v>
      </c>
      <c r="AX264" s="144">
        <f ca="1">IF(AX$13="",0,CHOOSE(Detalhamento.OpçãoServiços,OFFSET(Import.PLQ,$A264-1,AX$15-1,1,1),IF($E264&lt;&gt;1,IF(ISNUMBER(INDEX(Import.PLE,Detalhamento!$E264,Detalhamento!AX$15)),IF(INDEX(Import.PLE,Detalhamento!$E264,Detalhamento!AX$15)&lt;=mediçao,OFFSET(Import.PLQ,$A264-1,AX$15-1,1,1),0),0),PLE!$AA$28*OFFSET(Import.PLQ,$A264-1,AX$15-1,1,1)),IF($E264&lt;&gt;1,IF(ISNUMBER(INDEX(Import.PLE,Detalhamento!$E264,Detalhamento!AX$15)),IF(INDEX(Import.PLE,Detalhamento!$E264,Detalhamento!AX$15)&lt;=mediçao,0,OFFSET(Import.PLQ,$A264-1,AX$15-1,1,1)),OFFSET(Import.PLQ,$A264-1,AX$15-1,1,1)),(1-PLE!$AA$28)*OFFSET(Import.PLQ,$A264-1,AX$15-1,1,1))))</f>
        <v>0</v>
      </c>
      <c r="AY264" s="144">
        <f ca="1">IF(AY$13="",0,CHOOSE(Detalhamento.OpçãoServiços,OFFSET(Import.PLQ,$A264-1,AY$15-1,1,1),IF($E264&lt;&gt;1,IF(ISNUMBER(INDEX(Import.PLE,Detalhamento!$E264,Detalhamento!AY$15)),IF(INDEX(Import.PLE,Detalhamento!$E264,Detalhamento!AY$15)&lt;=mediçao,OFFSET(Import.PLQ,$A264-1,AY$15-1,1,1),0),0),PLE!$AA$28*OFFSET(Import.PLQ,$A264-1,AY$15-1,1,1)),IF($E264&lt;&gt;1,IF(ISNUMBER(INDEX(Import.PLE,Detalhamento!$E264,Detalhamento!AY$15)),IF(INDEX(Import.PLE,Detalhamento!$E264,Detalhamento!AY$15)&lt;=mediçao,0,OFFSET(Import.PLQ,$A264-1,AY$15-1,1,1)),OFFSET(Import.PLQ,$A264-1,AY$15-1,1,1)),(1-PLE!$AA$28)*OFFSET(Import.PLQ,$A264-1,AY$15-1,1,1))))</f>
        <v>0</v>
      </c>
      <c r="AZ264" s="144">
        <f ca="1">IF(AZ$13="",0,CHOOSE(Detalhamento.OpçãoServiços,OFFSET(Import.PLQ,$A264-1,AZ$15-1,1,1),IF($E264&lt;&gt;1,IF(ISNUMBER(INDEX(Import.PLE,Detalhamento!$E264,Detalhamento!AZ$15)),IF(INDEX(Import.PLE,Detalhamento!$E264,Detalhamento!AZ$15)&lt;=mediçao,OFFSET(Import.PLQ,$A264-1,AZ$15-1,1,1),0),0),PLE!$AA$28*OFFSET(Import.PLQ,$A264-1,AZ$15-1,1,1)),IF($E264&lt;&gt;1,IF(ISNUMBER(INDEX(Import.PLE,Detalhamento!$E264,Detalhamento!AZ$15)),IF(INDEX(Import.PLE,Detalhamento!$E264,Detalhamento!AZ$15)&lt;=mediçao,0,OFFSET(Import.PLQ,$A264-1,AZ$15-1,1,1)),OFFSET(Import.PLQ,$A264-1,AZ$15-1,1,1)),(1-PLE!$AA$28)*OFFSET(Import.PLQ,$A264-1,AZ$15-1,1,1))))</f>
        <v>0</v>
      </c>
      <c r="BA264" s="144">
        <f ca="1">IF(BA$13="",0,CHOOSE(Detalhamento.OpçãoServiços,OFFSET(Import.PLQ,$A264-1,BA$15-1,1,1),IF($E264&lt;&gt;1,IF(ISNUMBER(INDEX(Import.PLE,Detalhamento!$E264,Detalhamento!BA$15)),IF(INDEX(Import.PLE,Detalhamento!$E264,Detalhamento!BA$15)&lt;=mediçao,OFFSET(Import.PLQ,$A264-1,BA$15-1,1,1),0),0),PLE!$AA$28*OFFSET(Import.PLQ,$A264-1,BA$15-1,1,1)),IF($E264&lt;&gt;1,IF(ISNUMBER(INDEX(Import.PLE,Detalhamento!$E264,Detalhamento!BA$15)),IF(INDEX(Import.PLE,Detalhamento!$E264,Detalhamento!BA$15)&lt;=mediçao,0,OFFSET(Import.PLQ,$A264-1,BA$15-1,1,1)),OFFSET(Import.PLQ,$A264-1,BA$15-1,1,1)),(1-PLE!$AA$28)*OFFSET(Import.PLQ,$A264-1,BA$15-1,1,1))))</f>
        <v>0</v>
      </c>
      <c r="BB264" s="144">
        <f ca="1">IF(BB$13="",0,CHOOSE(Detalhamento.OpçãoServiços,OFFSET(Import.PLQ,$A264-1,BB$15-1,1,1),IF($E264&lt;&gt;1,IF(ISNUMBER(INDEX(Import.PLE,Detalhamento!$E264,Detalhamento!BB$15)),IF(INDEX(Import.PLE,Detalhamento!$E264,Detalhamento!BB$15)&lt;=mediçao,OFFSET(Import.PLQ,$A264-1,BB$15-1,1,1),0),0),PLE!$AA$28*OFFSET(Import.PLQ,$A264-1,BB$15-1,1,1)),IF($E264&lt;&gt;1,IF(ISNUMBER(INDEX(Import.PLE,Detalhamento!$E264,Detalhamento!BB$15)),IF(INDEX(Import.PLE,Detalhamento!$E264,Detalhamento!BB$15)&lt;=mediçao,0,OFFSET(Import.PLQ,$A264-1,BB$15-1,1,1)),OFFSET(Import.PLQ,$A264-1,BB$15-1,1,1)),(1-PLE!$AA$28)*OFFSET(Import.PLQ,$A264-1,BB$15-1,1,1))))</f>
        <v>0</v>
      </c>
      <c r="BC264" s="144">
        <f ca="1">IF(BC$13="",0,CHOOSE(Detalhamento.OpçãoServiços,OFFSET(Import.PLQ,$A264-1,BC$15-1,1,1),IF($E264&lt;&gt;1,IF(ISNUMBER(INDEX(Import.PLE,Detalhamento!$E264,Detalhamento!BC$15)),IF(INDEX(Import.PLE,Detalhamento!$E264,Detalhamento!BC$15)&lt;=mediçao,OFFSET(Import.PLQ,$A264-1,BC$15-1,1,1),0),0),PLE!$AA$28*OFFSET(Import.PLQ,$A264-1,BC$15-1,1,1)),IF($E264&lt;&gt;1,IF(ISNUMBER(INDEX(Import.PLE,Detalhamento!$E264,Detalhamento!BC$15)),IF(INDEX(Import.PLE,Detalhamento!$E264,Detalhamento!BC$15)&lt;=mediçao,0,OFFSET(Import.PLQ,$A264-1,BC$15-1,1,1)),OFFSET(Import.PLQ,$A264-1,BC$15-1,1,1)),(1-PLE!$AA$28)*OFFSET(Import.PLQ,$A264-1,BC$15-1,1,1))))</f>
        <v>0</v>
      </c>
      <c r="BD264" s="144">
        <f ca="1">IF(BD$13="",0,CHOOSE(Detalhamento.OpçãoServiços,OFFSET(Import.PLQ,$A264-1,BD$15-1,1,1),IF($E264&lt;&gt;1,IF(ISNUMBER(INDEX(Import.PLE,Detalhamento!$E264,Detalhamento!BD$15)),IF(INDEX(Import.PLE,Detalhamento!$E264,Detalhamento!BD$15)&lt;=mediçao,OFFSET(Import.PLQ,$A264-1,BD$15-1,1,1),0),0),PLE!$AA$28*OFFSET(Import.PLQ,$A264-1,BD$15-1,1,1)),IF($E264&lt;&gt;1,IF(ISNUMBER(INDEX(Import.PLE,Detalhamento!$E264,Detalhamento!BD$15)),IF(INDEX(Import.PLE,Detalhamento!$E264,Detalhamento!BD$15)&lt;=mediçao,0,OFFSET(Import.PLQ,$A264-1,BD$15-1,1,1)),OFFSET(Import.PLQ,$A264-1,BD$15-1,1,1)),(1-PLE!$AA$28)*OFFSET(Import.PLQ,$A264-1,BD$15-1,1,1))))</f>
        <v>0</v>
      </c>
      <c r="BE264" s="144">
        <f ca="1">IF(BE$13="",0,CHOOSE(Detalhamento.OpçãoServiços,OFFSET(Import.PLQ,$A264-1,BE$15-1,1,1),IF($E264&lt;&gt;1,IF(ISNUMBER(INDEX(Import.PLE,Detalhamento!$E264,Detalhamento!BE$15)),IF(INDEX(Import.PLE,Detalhamento!$E264,Detalhamento!BE$15)&lt;=mediçao,OFFSET(Import.PLQ,$A264-1,BE$15-1,1,1),0),0),PLE!$AA$28*OFFSET(Import.PLQ,$A264-1,BE$15-1,1,1)),IF($E264&lt;&gt;1,IF(ISNUMBER(INDEX(Import.PLE,Detalhamento!$E264,Detalhamento!BE$15)),IF(INDEX(Import.PLE,Detalhamento!$E264,Detalhamento!BE$15)&lt;=mediçao,0,OFFSET(Import.PLQ,$A264-1,BE$15-1,1,1)),OFFSET(Import.PLQ,$A264-1,BE$15-1,1,1)),(1-PLE!$AA$28)*OFFSET(Import.PLQ,$A264-1,BE$15-1,1,1))))</f>
        <v>0</v>
      </c>
      <c r="BF264" s="144">
        <f ca="1">IF(BF$13="",0,CHOOSE(Detalhamento.OpçãoServiços,OFFSET(Import.PLQ,$A264-1,BF$15-1,1,1),IF($E264&lt;&gt;1,IF(ISNUMBER(INDEX(Import.PLE,Detalhamento!$E264,Detalhamento!BF$15)),IF(INDEX(Import.PLE,Detalhamento!$E264,Detalhamento!BF$15)&lt;=mediçao,OFFSET(Import.PLQ,$A264-1,BF$15-1,1,1),0),0),PLE!$AA$28*OFFSET(Import.PLQ,$A264-1,BF$15-1,1,1)),IF($E264&lt;&gt;1,IF(ISNUMBER(INDEX(Import.PLE,Detalhamento!$E264,Detalhamento!BF$15)),IF(INDEX(Import.PLE,Detalhamento!$E264,Detalhamento!BF$15)&lt;=mediçao,0,OFFSET(Import.PLQ,$A264-1,BF$15-1,1,1)),OFFSET(Import.PLQ,$A264-1,BF$15-1,1,1)),(1-PLE!$AA$28)*OFFSET(Import.PLQ,$A264-1,BF$15-1,1,1))))</f>
        <v>0</v>
      </c>
      <c r="BG264" s="144">
        <f ca="1">IF(BG$13="",0,CHOOSE(Detalhamento.OpçãoServiços,OFFSET(Import.PLQ,$A264-1,BG$15-1,1,1),IF($E264&lt;&gt;1,IF(ISNUMBER(INDEX(Import.PLE,Detalhamento!$E264,Detalhamento!BG$15)),IF(INDEX(Import.PLE,Detalhamento!$E264,Detalhamento!BG$15)&lt;=mediçao,OFFSET(Import.PLQ,$A264-1,BG$15-1,1,1),0),0),PLE!$AA$28*OFFSET(Import.PLQ,$A264-1,BG$15-1,1,1)),IF($E264&lt;&gt;1,IF(ISNUMBER(INDEX(Import.PLE,Detalhamento!$E264,Detalhamento!BG$15)),IF(INDEX(Import.PLE,Detalhamento!$E264,Detalhamento!BG$15)&lt;=mediçao,0,OFFSET(Import.PLQ,$A264-1,BG$15-1,1,1)),OFFSET(Import.PLQ,$A264-1,BG$15-1,1,1)),(1-PLE!$AA$28)*OFFSET(Import.PLQ,$A264-1,BG$15-1,1,1))))</f>
        <v>0</v>
      </c>
      <c r="BH264" s="144">
        <f ca="1">IF(BH$13="",0,CHOOSE(Detalhamento.OpçãoServiços,OFFSET(Import.PLQ,$A264-1,BH$15-1,1,1),IF($E264&lt;&gt;1,IF(ISNUMBER(INDEX(Import.PLE,Detalhamento!$E264,Detalhamento!BH$15)),IF(INDEX(Import.PLE,Detalhamento!$E264,Detalhamento!BH$15)&lt;=mediçao,OFFSET(Import.PLQ,$A264-1,BH$15-1,1,1),0),0),PLE!$AA$28*OFFSET(Import.PLQ,$A264-1,BH$15-1,1,1)),IF($E264&lt;&gt;1,IF(ISNUMBER(INDEX(Import.PLE,Detalhamento!$E264,Detalhamento!BH$15)),IF(INDEX(Import.PLE,Detalhamento!$E264,Detalhamento!BH$15)&lt;=mediçao,0,OFFSET(Import.PLQ,$A264-1,BH$15-1,1,1)),OFFSET(Import.PLQ,$A264-1,BH$15-1,1,1)),(1-PLE!$AA$28)*OFFSET(Import.PLQ,$A264-1,BH$15-1,1,1))))</f>
        <v>0</v>
      </c>
      <c r="BI264" s="144">
        <f ca="1">IF(BI$13="",0,CHOOSE(Detalhamento.OpçãoServiços,OFFSET(Import.PLQ,$A264-1,BI$15-1,1,1),IF($E264&lt;&gt;1,IF(ISNUMBER(INDEX(Import.PLE,Detalhamento!$E264,Detalhamento!BI$15)),IF(INDEX(Import.PLE,Detalhamento!$E264,Detalhamento!BI$15)&lt;=mediçao,OFFSET(Import.PLQ,$A264-1,BI$15-1,1,1),0),0),PLE!$AA$28*OFFSET(Import.PLQ,$A264-1,BI$15-1,1,1)),IF($E264&lt;&gt;1,IF(ISNUMBER(INDEX(Import.PLE,Detalhamento!$E264,Detalhamento!BI$15)),IF(INDEX(Import.PLE,Detalhamento!$E264,Detalhamento!BI$15)&lt;=mediçao,0,OFFSET(Import.PLQ,$A264-1,BI$15-1,1,1)),OFFSET(Import.PLQ,$A264-1,BI$15-1,1,1)),(1-PLE!$AA$28)*OFFSET(Import.PLQ,$A264-1,BI$15-1,1,1))))</f>
        <v>0</v>
      </c>
    </row>
    <row r="265" spans="1:61" ht="10.5" hidden="1" x14ac:dyDescent="0.25">
      <c r="A265" s="155">
        <v>249</v>
      </c>
      <c r="B265" s="21" t="str">
        <f t="shared" ca="1" si="33"/>
        <v>Nível</v>
      </c>
      <c r="E265" s="153" t="str">
        <f t="shared" ca="1" si="34"/>
        <v/>
      </c>
      <c r="F265" s="154">
        <f t="shared" ca="1" si="35"/>
        <v>0</v>
      </c>
      <c r="G265" s="154" t="str">
        <f t="shared" ca="1" si="40"/>
        <v>3.1.3</v>
      </c>
      <c r="H265" s="182" t="str">
        <f t="shared" ca="1" si="40"/>
        <v>CONCRETO ARMADO PARA ARQUIBANCADA</v>
      </c>
      <c r="I265" s="37" t="str">
        <f t="shared" ca="1" si="36"/>
        <v/>
      </c>
      <c r="J265" s="144" t="str">
        <f t="shared" ca="1" si="37"/>
        <v/>
      </c>
      <c r="K265" s="67"/>
      <c r="L265" s="144">
        <f ca="1">IF(L$13="",0,CHOOSE(Detalhamento.OpçãoServiços,OFFSET(Import.PLQ,$A265-1,L$15-1,1,1),IF($E265&lt;&gt;1,IF(ISNUMBER(INDEX(Import.PLE,Detalhamento!$E265,Detalhamento!L$15)),IF(INDEX(Import.PLE,Detalhamento!$E265,Detalhamento!L$15)&lt;=mediçao,OFFSET(Import.PLQ,$A265-1,L$15-1,1,1),0),0),PLE!$AA$28*OFFSET(Import.PLQ,$A265-1,L$15-1,1,1)),IF($E265&lt;&gt;1,IF(ISNUMBER(INDEX(Import.PLE,Detalhamento!$E265,Detalhamento!L$15)),IF(INDEX(Import.PLE,Detalhamento!$E265,Detalhamento!L$15)&lt;=mediçao,0,OFFSET(Import.PLQ,$A265-1,L$15-1,1,1)),OFFSET(Import.PLQ,$A265-1,L$15-1,1,1)),(1-PLE!$AA$28)*OFFSET(Import.PLQ,$A265-1,L$15-1,1,1))))</f>
        <v>0</v>
      </c>
      <c r="M265" s="144">
        <f ca="1">IF(M$13="",0,CHOOSE(Detalhamento.OpçãoServiços,OFFSET(Import.PLQ,$A265-1,M$15-1,1,1),IF($E265&lt;&gt;1,IF(ISNUMBER(INDEX(Import.PLE,Detalhamento!$E265,Detalhamento!M$15)),IF(INDEX(Import.PLE,Detalhamento!$E265,Detalhamento!M$15)&lt;=mediçao,OFFSET(Import.PLQ,$A265-1,M$15-1,1,1),0),0),PLE!$AA$28*OFFSET(Import.PLQ,$A265-1,M$15-1,1,1)),IF($E265&lt;&gt;1,IF(ISNUMBER(INDEX(Import.PLE,Detalhamento!$E265,Detalhamento!M$15)),IF(INDEX(Import.PLE,Detalhamento!$E265,Detalhamento!M$15)&lt;=mediçao,0,OFFSET(Import.PLQ,$A265-1,M$15-1,1,1)),OFFSET(Import.PLQ,$A265-1,M$15-1,1,1)),(1-PLE!$AA$28)*OFFSET(Import.PLQ,$A265-1,M$15-1,1,1))))</f>
        <v>0</v>
      </c>
      <c r="N265" s="144">
        <f ca="1">IF(N$13="",0,CHOOSE(Detalhamento.OpçãoServiços,OFFSET(Import.PLQ,$A265-1,N$15-1,1,1),IF($E265&lt;&gt;1,IF(ISNUMBER(INDEX(Import.PLE,Detalhamento!$E265,Detalhamento!N$15)),IF(INDEX(Import.PLE,Detalhamento!$E265,Detalhamento!N$15)&lt;=mediçao,OFFSET(Import.PLQ,$A265-1,N$15-1,1,1),0),0),PLE!$AA$28*OFFSET(Import.PLQ,$A265-1,N$15-1,1,1)),IF($E265&lt;&gt;1,IF(ISNUMBER(INDEX(Import.PLE,Detalhamento!$E265,Detalhamento!N$15)),IF(INDEX(Import.PLE,Detalhamento!$E265,Detalhamento!N$15)&lt;=mediçao,0,OFFSET(Import.PLQ,$A265-1,N$15-1,1,1)),OFFSET(Import.PLQ,$A265-1,N$15-1,1,1)),(1-PLE!$AA$28)*OFFSET(Import.PLQ,$A265-1,N$15-1,1,1))))</f>
        <v>0</v>
      </c>
      <c r="O265" s="144">
        <f ca="1">IF(O$13="",0,CHOOSE(Detalhamento.OpçãoServiços,OFFSET(Import.PLQ,$A265-1,O$15-1,1,1),IF($E265&lt;&gt;1,IF(ISNUMBER(INDEX(Import.PLE,Detalhamento!$E265,Detalhamento!O$15)),IF(INDEX(Import.PLE,Detalhamento!$E265,Detalhamento!O$15)&lt;=mediçao,OFFSET(Import.PLQ,$A265-1,O$15-1,1,1),0),0),PLE!$AA$28*OFFSET(Import.PLQ,$A265-1,O$15-1,1,1)),IF($E265&lt;&gt;1,IF(ISNUMBER(INDEX(Import.PLE,Detalhamento!$E265,Detalhamento!O$15)),IF(INDEX(Import.PLE,Detalhamento!$E265,Detalhamento!O$15)&lt;=mediçao,0,OFFSET(Import.PLQ,$A265-1,O$15-1,1,1)),OFFSET(Import.PLQ,$A265-1,O$15-1,1,1)),(1-PLE!$AA$28)*OFFSET(Import.PLQ,$A265-1,O$15-1,1,1))))</f>
        <v>0</v>
      </c>
      <c r="P265" s="144">
        <f ca="1">IF(P$13="",0,CHOOSE(Detalhamento.OpçãoServiços,OFFSET(Import.PLQ,$A265-1,P$15-1,1,1),IF($E265&lt;&gt;1,IF(ISNUMBER(INDEX(Import.PLE,Detalhamento!$E265,Detalhamento!P$15)),IF(INDEX(Import.PLE,Detalhamento!$E265,Detalhamento!P$15)&lt;=mediçao,OFFSET(Import.PLQ,$A265-1,P$15-1,1,1),0),0),PLE!$AA$28*OFFSET(Import.PLQ,$A265-1,P$15-1,1,1)),IF($E265&lt;&gt;1,IF(ISNUMBER(INDEX(Import.PLE,Detalhamento!$E265,Detalhamento!P$15)),IF(INDEX(Import.PLE,Detalhamento!$E265,Detalhamento!P$15)&lt;=mediçao,0,OFFSET(Import.PLQ,$A265-1,P$15-1,1,1)),OFFSET(Import.PLQ,$A265-1,P$15-1,1,1)),(1-PLE!$AA$28)*OFFSET(Import.PLQ,$A265-1,P$15-1,1,1))))</f>
        <v>0</v>
      </c>
      <c r="Q265" s="144">
        <f ca="1">IF(Q$13="",0,CHOOSE(Detalhamento.OpçãoServiços,OFFSET(Import.PLQ,$A265-1,Q$15-1,1,1),IF($E265&lt;&gt;1,IF(ISNUMBER(INDEX(Import.PLE,Detalhamento!$E265,Detalhamento!Q$15)),IF(INDEX(Import.PLE,Detalhamento!$E265,Detalhamento!Q$15)&lt;=mediçao,OFFSET(Import.PLQ,$A265-1,Q$15-1,1,1),0),0),PLE!$AA$28*OFFSET(Import.PLQ,$A265-1,Q$15-1,1,1)),IF($E265&lt;&gt;1,IF(ISNUMBER(INDEX(Import.PLE,Detalhamento!$E265,Detalhamento!Q$15)),IF(INDEX(Import.PLE,Detalhamento!$E265,Detalhamento!Q$15)&lt;=mediçao,0,OFFSET(Import.PLQ,$A265-1,Q$15-1,1,1)),OFFSET(Import.PLQ,$A265-1,Q$15-1,1,1)),(1-PLE!$AA$28)*OFFSET(Import.PLQ,$A265-1,Q$15-1,1,1))))</f>
        <v>0</v>
      </c>
      <c r="R265" s="144">
        <f ca="1">IF(R$13="",0,CHOOSE(Detalhamento.OpçãoServiços,OFFSET(Import.PLQ,$A265-1,R$15-1,1,1),IF($E265&lt;&gt;1,IF(ISNUMBER(INDEX(Import.PLE,Detalhamento!$E265,Detalhamento!R$15)),IF(INDEX(Import.PLE,Detalhamento!$E265,Detalhamento!R$15)&lt;=mediçao,OFFSET(Import.PLQ,$A265-1,R$15-1,1,1),0),0),PLE!$AA$28*OFFSET(Import.PLQ,$A265-1,R$15-1,1,1)),IF($E265&lt;&gt;1,IF(ISNUMBER(INDEX(Import.PLE,Detalhamento!$E265,Detalhamento!R$15)),IF(INDEX(Import.PLE,Detalhamento!$E265,Detalhamento!R$15)&lt;=mediçao,0,OFFSET(Import.PLQ,$A265-1,R$15-1,1,1)),OFFSET(Import.PLQ,$A265-1,R$15-1,1,1)),(1-PLE!$AA$28)*OFFSET(Import.PLQ,$A265-1,R$15-1,1,1))))</f>
        <v>0</v>
      </c>
      <c r="S265" s="144">
        <f ca="1">IF(S$13="",0,CHOOSE(Detalhamento.OpçãoServiços,OFFSET(Import.PLQ,$A265-1,S$15-1,1,1),IF($E265&lt;&gt;1,IF(ISNUMBER(INDEX(Import.PLE,Detalhamento!$E265,Detalhamento!S$15)),IF(INDEX(Import.PLE,Detalhamento!$E265,Detalhamento!S$15)&lt;=mediçao,OFFSET(Import.PLQ,$A265-1,S$15-1,1,1),0),0),PLE!$AA$28*OFFSET(Import.PLQ,$A265-1,S$15-1,1,1)),IF($E265&lt;&gt;1,IF(ISNUMBER(INDEX(Import.PLE,Detalhamento!$E265,Detalhamento!S$15)),IF(INDEX(Import.PLE,Detalhamento!$E265,Detalhamento!S$15)&lt;=mediçao,0,OFFSET(Import.PLQ,$A265-1,S$15-1,1,1)),OFFSET(Import.PLQ,$A265-1,S$15-1,1,1)),(1-PLE!$AA$28)*OFFSET(Import.PLQ,$A265-1,S$15-1,1,1))))</f>
        <v>0</v>
      </c>
      <c r="T265" s="144">
        <f ca="1">IF(T$13="",0,CHOOSE(Detalhamento.OpçãoServiços,OFFSET(Import.PLQ,$A265-1,T$15-1,1,1),IF($E265&lt;&gt;1,IF(ISNUMBER(INDEX(Import.PLE,Detalhamento!$E265,Detalhamento!T$15)),IF(INDEX(Import.PLE,Detalhamento!$E265,Detalhamento!T$15)&lt;=mediçao,OFFSET(Import.PLQ,$A265-1,T$15-1,1,1),0),0),PLE!$AA$28*OFFSET(Import.PLQ,$A265-1,T$15-1,1,1)),IF($E265&lt;&gt;1,IF(ISNUMBER(INDEX(Import.PLE,Detalhamento!$E265,Detalhamento!T$15)),IF(INDEX(Import.PLE,Detalhamento!$E265,Detalhamento!T$15)&lt;=mediçao,0,OFFSET(Import.PLQ,$A265-1,T$15-1,1,1)),OFFSET(Import.PLQ,$A265-1,T$15-1,1,1)),(1-PLE!$AA$28)*OFFSET(Import.PLQ,$A265-1,T$15-1,1,1))))</f>
        <v>0</v>
      </c>
      <c r="U265" s="144">
        <f ca="1">IF(U$13="",0,CHOOSE(Detalhamento.OpçãoServiços,OFFSET(Import.PLQ,$A265-1,U$15-1,1,1),IF($E265&lt;&gt;1,IF(ISNUMBER(INDEX(Import.PLE,Detalhamento!$E265,Detalhamento!U$15)),IF(INDEX(Import.PLE,Detalhamento!$E265,Detalhamento!U$15)&lt;=mediçao,OFFSET(Import.PLQ,$A265-1,U$15-1,1,1),0),0),PLE!$AA$28*OFFSET(Import.PLQ,$A265-1,U$15-1,1,1)),IF($E265&lt;&gt;1,IF(ISNUMBER(INDEX(Import.PLE,Detalhamento!$E265,Detalhamento!U$15)),IF(INDEX(Import.PLE,Detalhamento!$E265,Detalhamento!U$15)&lt;=mediçao,0,OFFSET(Import.PLQ,$A265-1,U$15-1,1,1)),OFFSET(Import.PLQ,$A265-1,U$15-1,1,1)),(1-PLE!$AA$28)*OFFSET(Import.PLQ,$A265-1,U$15-1,1,1))))</f>
        <v>0</v>
      </c>
      <c r="V265" s="144">
        <f ca="1">IF(V$13="",0,CHOOSE(Detalhamento.OpçãoServiços,OFFSET(Import.PLQ,$A265-1,V$15-1,1,1),IF($E265&lt;&gt;1,IF(ISNUMBER(INDEX(Import.PLE,Detalhamento!$E265,Detalhamento!V$15)),IF(INDEX(Import.PLE,Detalhamento!$E265,Detalhamento!V$15)&lt;=mediçao,OFFSET(Import.PLQ,$A265-1,V$15-1,1,1),0),0),PLE!$AA$28*OFFSET(Import.PLQ,$A265-1,V$15-1,1,1)),IF($E265&lt;&gt;1,IF(ISNUMBER(INDEX(Import.PLE,Detalhamento!$E265,Detalhamento!V$15)),IF(INDEX(Import.PLE,Detalhamento!$E265,Detalhamento!V$15)&lt;=mediçao,0,OFFSET(Import.PLQ,$A265-1,V$15-1,1,1)),OFFSET(Import.PLQ,$A265-1,V$15-1,1,1)),(1-PLE!$AA$28)*OFFSET(Import.PLQ,$A265-1,V$15-1,1,1))))</f>
        <v>0</v>
      </c>
      <c r="W265" s="144">
        <f ca="1">IF(W$13="",0,CHOOSE(Detalhamento.OpçãoServiços,OFFSET(Import.PLQ,$A265-1,W$15-1,1,1),IF($E265&lt;&gt;1,IF(ISNUMBER(INDEX(Import.PLE,Detalhamento!$E265,Detalhamento!W$15)),IF(INDEX(Import.PLE,Detalhamento!$E265,Detalhamento!W$15)&lt;=mediçao,OFFSET(Import.PLQ,$A265-1,W$15-1,1,1),0),0),PLE!$AA$28*OFFSET(Import.PLQ,$A265-1,W$15-1,1,1)),IF($E265&lt;&gt;1,IF(ISNUMBER(INDEX(Import.PLE,Detalhamento!$E265,Detalhamento!W$15)),IF(INDEX(Import.PLE,Detalhamento!$E265,Detalhamento!W$15)&lt;=mediçao,0,OFFSET(Import.PLQ,$A265-1,W$15-1,1,1)),OFFSET(Import.PLQ,$A265-1,W$15-1,1,1)),(1-PLE!$AA$28)*OFFSET(Import.PLQ,$A265-1,W$15-1,1,1))))</f>
        <v>0</v>
      </c>
      <c r="X265" s="144">
        <f ca="1">IF(X$13="",0,CHOOSE(Detalhamento.OpçãoServiços,OFFSET(Import.PLQ,$A265-1,X$15-1,1,1),IF($E265&lt;&gt;1,IF(ISNUMBER(INDEX(Import.PLE,Detalhamento!$E265,Detalhamento!X$15)),IF(INDEX(Import.PLE,Detalhamento!$E265,Detalhamento!X$15)&lt;=mediçao,OFFSET(Import.PLQ,$A265-1,X$15-1,1,1),0),0),PLE!$AA$28*OFFSET(Import.PLQ,$A265-1,X$15-1,1,1)),IF($E265&lt;&gt;1,IF(ISNUMBER(INDEX(Import.PLE,Detalhamento!$E265,Detalhamento!X$15)),IF(INDEX(Import.PLE,Detalhamento!$E265,Detalhamento!X$15)&lt;=mediçao,0,OFFSET(Import.PLQ,$A265-1,X$15-1,1,1)),OFFSET(Import.PLQ,$A265-1,X$15-1,1,1)),(1-PLE!$AA$28)*OFFSET(Import.PLQ,$A265-1,X$15-1,1,1))))</f>
        <v>0</v>
      </c>
      <c r="Y265" s="144">
        <f ca="1">IF(Y$13="",0,CHOOSE(Detalhamento.OpçãoServiços,OFFSET(Import.PLQ,$A265-1,Y$15-1,1,1),IF($E265&lt;&gt;1,IF(ISNUMBER(INDEX(Import.PLE,Detalhamento!$E265,Detalhamento!Y$15)),IF(INDEX(Import.PLE,Detalhamento!$E265,Detalhamento!Y$15)&lt;=mediçao,OFFSET(Import.PLQ,$A265-1,Y$15-1,1,1),0),0),PLE!$AA$28*OFFSET(Import.PLQ,$A265-1,Y$15-1,1,1)),IF($E265&lt;&gt;1,IF(ISNUMBER(INDEX(Import.PLE,Detalhamento!$E265,Detalhamento!Y$15)),IF(INDEX(Import.PLE,Detalhamento!$E265,Detalhamento!Y$15)&lt;=mediçao,0,OFFSET(Import.PLQ,$A265-1,Y$15-1,1,1)),OFFSET(Import.PLQ,$A265-1,Y$15-1,1,1)),(1-PLE!$AA$28)*OFFSET(Import.PLQ,$A265-1,Y$15-1,1,1))))</f>
        <v>0</v>
      </c>
      <c r="Z265" s="144">
        <f ca="1">IF(Z$13="",0,CHOOSE(Detalhamento.OpçãoServiços,OFFSET(Import.PLQ,$A265-1,Z$15-1,1,1),IF($E265&lt;&gt;1,IF(ISNUMBER(INDEX(Import.PLE,Detalhamento!$E265,Detalhamento!Z$15)),IF(INDEX(Import.PLE,Detalhamento!$E265,Detalhamento!Z$15)&lt;=mediçao,OFFSET(Import.PLQ,$A265-1,Z$15-1,1,1),0),0),PLE!$AA$28*OFFSET(Import.PLQ,$A265-1,Z$15-1,1,1)),IF($E265&lt;&gt;1,IF(ISNUMBER(INDEX(Import.PLE,Detalhamento!$E265,Detalhamento!Z$15)),IF(INDEX(Import.PLE,Detalhamento!$E265,Detalhamento!Z$15)&lt;=mediçao,0,OFFSET(Import.PLQ,$A265-1,Z$15-1,1,1)),OFFSET(Import.PLQ,$A265-1,Z$15-1,1,1)),(1-PLE!$AA$28)*OFFSET(Import.PLQ,$A265-1,Z$15-1,1,1))))</f>
        <v>0</v>
      </c>
      <c r="AA265" s="144">
        <f ca="1">IF(AA$13="",0,CHOOSE(Detalhamento.OpçãoServiços,OFFSET(Import.PLQ,$A265-1,AA$15-1,1,1),IF($E265&lt;&gt;1,IF(ISNUMBER(INDEX(Import.PLE,Detalhamento!$E265,Detalhamento!AA$15)),IF(INDEX(Import.PLE,Detalhamento!$E265,Detalhamento!AA$15)&lt;=mediçao,OFFSET(Import.PLQ,$A265-1,AA$15-1,1,1),0),0),PLE!$AA$28*OFFSET(Import.PLQ,$A265-1,AA$15-1,1,1)),IF($E265&lt;&gt;1,IF(ISNUMBER(INDEX(Import.PLE,Detalhamento!$E265,Detalhamento!AA$15)),IF(INDEX(Import.PLE,Detalhamento!$E265,Detalhamento!AA$15)&lt;=mediçao,0,OFFSET(Import.PLQ,$A265-1,AA$15-1,1,1)),OFFSET(Import.PLQ,$A265-1,AA$15-1,1,1)),(1-PLE!$AA$28)*OFFSET(Import.PLQ,$A265-1,AA$15-1,1,1))))</f>
        <v>0</v>
      </c>
      <c r="AB265" s="144">
        <f ca="1">IF(AB$13="",0,CHOOSE(Detalhamento.OpçãoServiços,OFFSET(Import.PLQ,$A265-1,AB$15-1,1,1),IF($E265&lt;&gt;1,IF(ISNUMBER(INDEX(Import.PLE,Detalhamento!$E265,Detalhamento!AB$15)),IF(INDEX(Import.PLE,Detalhamento!$E265,Detalhamento!AB$15)&lt;=mediçao,OFFSET(Import.PLQ,$A265-1,AB$15-1,1,1),0),0),PLE!$AA$28*OFFSET(Import.PLQ,$A265-1,AB$15-1,1,1)),IF($E265&lt;&gt;1,IF(ISNUMBER(INDEX(Import.PLE,Detalhamento!$E265,Detalhamento!AB$15)),IF(INDEX(Import.PLE,Detalhamento!$E265,Detalhamento!AB$15)&lt;=mediçao,0,OFFSET(Import.PLQ,$A265-1,AB$15-1,1,1)),OFFSET(Import.PLQ,$A265-1,AB$15-1,1,1)),(1-PLE!$AA$28)*OFFSET(Import.PLQ,$A265-1,AB$15-1,1,1))))</f>
        <v>0</v>
      </c>
      <c r="AC265" s="144">
        <f ca="1">IF(AC$13="",0,CHOOSE(Detalhamento.OpçãoServiços,OFFSET(Import.PLQ,$A265-1,AC$15-1,1,1),IF($E265&lt;&gt;1,IF(ISNUMBER(INDEX(Import.PLE,Detalhamento!$E265,Detalhamento!AC$15)),IF(INDEX(Import.PLE,Detalhamento!$E265,Detalhamento!AC$15)&lt;=mediçao,OFFSET(Import.PLQ,$A265-1,AC$15-1,1,1),0),0),PLE!$AA$28*OFFSET(Import.PLQ,$A265-1,AC$15-1,1,1)),IF($E265&lt;&gt;1,IF(ISNUMBER(INDEX(Import.PLE,Detalhamento!$E265,Detalhamento!AC$15)),IF(INDEX(Import.PLE,Detalhamento!$E265,Detalhamento!AC$15)&lt;=mediçao,0,OFFSET(Import.PLQ,$A265-1,AC$15-1,1,1)),OFFSET(Import.PLQ,$A265-1,AC$15-1,1,1)),(1-PLE!$AA$28)*OFFSET(Import.PLQ,$A265-1,AC$15-1,1,1))))</f>
        <v>0</v>
      </c>
      <c r="AD265" s="144">
        <f ca="1">IF(AD$13="",0,CHOOSE(Detalhamento.OpçãoServiços,OFFSET(Import.PLQ,$A265-1,AD$15-1,1,1),IF($E265&lt;&gt;1,IF(ISNUMBER(INDEX(Import.PLE,Detalhamento!$E265,Detalhamento!AD$15)),IF(INDEX(Import.PLE,Detalhamento!$E265,Detalhamento!AD$15)&lt;=mediçao,OFFSET(Import.PLQ,$A265-1,AD$15-1,1,1),0),0),PLE!$AA$28*OFFSET(Import.PLQ,$A265-1,AD$15-1,1,1)),IF($E265&lt;&gt;1,IF(ISNUMBER(INDEX(Import.PLE,Detalhamento!$E265,Detalhamento!AD$15)),IF(INDEX(Import.PLE,Detalhamento!$E265,Detalhamento!AD$15)&lt;=mediçao,0,OFFSET(Import.PLQ,$A265-1,AD$15-1,1,1)),OFFSET(Import.PLQ,$A265-1,AD$15-1,1,1)),(1-PLE!$AA$28)*OFFSET(Import.PLQ,$A265-1,AD$15-1,1,1))))</f>
        <v>0</v>
      </c>
      <c r="AE265" s="144">
        <f ca="1">IF(AE$13="",0,CHOOSE(Detalhamento.OpçãoServiços,OFFSET(Import.PLQ,$A265-1,AE$15-1,1,1),IF($E265&lt;&gt;1,IF(ISNUMBER(INDEX(Import.PLE,Detalhamento!$E265,Detalhamento!AE$15)),IF(INDEX(Import.PLE,Detalhamento!$E265,Detalhamento!AE$15)&lt;=mediçao,OFFSET(Import.PLQ,$A265-1,AE$15-1,1,1),0),0),PLE!$AA$28*OFFSET(Import.PLQ,$A265-1,AE$15-1,1,1)),IF($E265&lt;&gt;1,IF(ISNUMBER(INDEX(Import.PLE,Detalhamento!$E265,Detalhamento!AE$15)),IF(INDEX(Import.PLE,Detalhamento!$E265,Detalhamento!AE$15)&lt;=mediçao,0,OFFSET(Import.PLQ,$A265-1,AE$15-1,1,1)),OFFSET(Import.PLQ,$A265-1,AE$15-1,1,1)),(1-PLE!$AA$28)*OFFSET(Import.PLQ,$A265-1,AE$15-1,1,1))))</f>
        <v>0</v>
      </c>
      <c r="AF265" s="144">
        <f ca="1">IF(AF$13="",0,CHOOSE(Detalhamento.OpçãoServiços,OFFSET(Import.PLQ,$A265-1,AF$15-1,1,1),IF($E265&lt;&gt;1,IF(ISNUMBER(INDEX(Import.PLE,Detalhamento!$E265,Detalhamento!AF$15)),IF(INDEX(Import.PLE,Detalhamento!$E265,Detalhamento!AF$15)&lt;=mediçao,OFFSET(Import.PLQ,$A265-1,AF$15-1,1,1),0),0),PLE!$AA$28*OFFSET(Import.PLQ,$A265-1,AF$15-1,1,1)),IF($E265&lt;&gt;1,IF(ISNUMBER(INDEX(Import.PLE,Detalhamento!$E265,Detalhamento!AF$15)),IF(INDEX(Import.PLE,Detalhamento!$E265,Detalhamento!AF$15)&lt;=mediçao,0,OFFSET(Import.PLQ,$A265-1,AF$15-1,1,1)),OFFSET(Import.PLQ,$A265-1,AF$15-1,1,1)),(1-PLE!$AA$28)*OFFSET(Import.PLQ,$A265-1,AF$15-1,1,1))))</f>
        <v>0</v>
      </c>
      <c r="AG265" s="144">
        <f ca="1">IF(AG$13="",0,CHOOSE(Detalhamento.OpçãoServiços,OFFSET(Import.PLQ,$A265-1,AG$15-1,1,1),IF($E265&lt;&gt;1,IF(ISNUMBER(INDEX(Import.PLE,Detalhamento!$E265,Detalhamento!AG$15)),IF(INDEX(Import.PLE,Detalhamento!$E265,Detalhamento!AG$15)&lt;=mediçao,OFFSET(Import.PLQ,$A265-1,AG$15-1,1,1),0),0),PLE!$AA$28*OFFSET(Import.PLQ,$A265-1,AG$15-1,1,1)),IF($E265&lt;&gt;1,IF(ISNUMBER(INDEX(Import.PLE,Detalhamento!$E265,Detalhamento!AG$15)),IF(INDEX(Import.PLE,Detalhamento!$E265,Detalhamento!AG$15)&lt;=mediçao,0,OFFSET(Import.PLQ,$A265-1,AG$15-1,1,1)),OFFSET(Import.PLQ,$A265-1,AG$15-1,1,1)),(1-PLE!$AA$28)*OFFSET(Import.PLQ,$A265-1,AG$15-1,1,1))))</f>
        <v>0</v>
      </c>
      <c r="AH265" s="144">
        <f ca="1">IF(AH$13="",0,CHOOSE(Detalhamento.OpçãoServiços,OFFSET(Import.PLQ,$A265-1,AH$15-1,1,1),IF($E265&lt;&gt;1,IF(ISNUMBER(INDEX(Import.PLE,Detalhamento!$E265,Detalhamento!AH$15)),IF(INDEX(Import.PLE,Detalhamento!$E265,Detalhamento!AH$15)&lt;=mediçao,OFFSET(Import.PLQ,$A265-1,AH$15-1,1,1),0),0),PLE!$AA$28*OFFSET(Import.PLQ,$A265-1,AH$15-1,1,1)),IF($E265&lt;&gt;1,IF(ISNUMBER(INDEX(Import.PLE,Detalhamento!$E265,Detalhamento!AH$15)),IF(INDEX(Import.PLE,Detalhamento!$E265,Detalhamento!AH$15)&lt;=mediçao,0,OFFSET(Import.PLQ,$A265-1,AH$15-1,1,1)),OFFSET(Import.PLQ,$A265-1,AH$15-1,1,1)),(1-PLE!$AA$28)*OFFSET(Import.PLQ,$A265-1,AH$15-1,1,1))))</f>
        <v>0</v>
      </c>
      <c r="AI265" s="144">
        <f ca="1">IF(AI$13="",0,CHOOSE(Detalhamento.OpçãoServiços,OFFSET(Import.PLQ,$A265-1,AI$15-1,1,1),IF($E265&lt;&gt;1,IF(ISNUMBER(INDEX(Import.PLE,Detalhamento!$E265,Detalhamento!AI$15)),IF(INDEX(Import.PLE,Detalhamento!$E265,Detalhamento!AI$15)&lt;=mediçao,OFFSET(Import.PLQ,$A265-1,AI$15-1,1,1),0),0),PLE!$AA$28*OFFSET(Import.PLQ,$A265-1,AI$15-1,1,1)),IF($E265&lt;&gt;1,IF(ISNUMBER(INDEX(Import.PLE,Detalhamento!$E265,Detalhamento!AI$15)),IF(INDEX(Import.PLE,Detalhamento!$E265,Detalhamento!AI$15)&lt;=mediçao,0,OFFSET(Import.PLQ,$A265-1,AI$15-1,1,1)),OFFSET(Import.PLQ,$A265-1,AI$15-1,1,1)),(1-PLE!$AA$28)*OFFSET(Import.PLQ,$A265-1,AI$15-1,1,1))))</f>
        <v>0</v>
      </c>
      <c r="AJ265" s="144">
        <f ca="1">IF(AJ$13="",0,CHOOSE(Detalhamento.OpçãoServiços,OFFSET(Import.PLQ,$A265-1,AJ$15-1,1,1),IF($E265&lt;&gt;1,IF(ISNUMBER(INDEX(Import.PLE,Detalhamento!$E265,Detalhamento!AJ$15)),IF(INDEX(Import.PLE,Detalhamento!$E265,Detalhamento!AJ$15)&lt;=mediçao,OFFSET(Import.PLQ,$A265-1,AJ$15-1,1,1),0),0),PLE!$AA$28*OFFSET(Import.PLQ,$A265-1,AJ$15-1,1,1)),IF($E265&lt;&gt;1,IF(ISNUMBER(INDEX(Import.PLE,Detalhamento!$E265,Detalhamento!AJ$15)),IF(INDEX(Import.PLE,Detalhamento!$E265,Detalhamento!AJ$15)&lt;=mediçao,0,OFFSET(Import.PLQ,$A265-1,AJ$15-1,1,1)),OFFSET(Import.PLQ,$A265-1,AJ$15-1,1,1)),(1-PLE!$AA$28)*OFFSET(Import.PLQ,$A265-1,AJ$15-1,1,1))))</f>
        <v>0</v>
      </c>
      <c r="AK265" s="144">
        <f ca="1">IF(AK$13="",0,CHOOSE(Detalhamento.OpçãoServiços,OFFSET(Import.PLQ,$A265-1,AK$15-1,1,1),IF($E265&lt;&gt;1,IF(ISNUMBER(INDEX(Import.PLE,Detalhamento!$E265,Detalhamento!AK$15)),IF(INDEX(Import.PLE,Detalhamento!$E265,Detalhamento!AK$15)&lt;=mediçao,OFFSET(Import.PLQ,$A265-1,AK$15-1,1,1),0),0),PLE!$AA$28*OFFSET(Import.PLQ,$A265-1,AK$15-1,1,1)),IF($E265&lt;&gt;1,IF(ISNUMBER(INDEX(Import.PLE,Detalhamento!$E265,Detalhamento!AK$15)),IF(INDEX(Import.PLE,Detalhamento!$E265,Detalhamento!AK$15)&lt;=mediçao,0,OFFSET(Import.PLQ,$A265-1,AK$15-1,1,1)),OFFSET(Import.PLQ,$A265-1,AK$15-1,1,1)),(1-PLE!$AA$28)*OFFSET(Import.PLQ,$A265-1,AK$15-1,1,1))))</f>
        <v>0</v>
      </c>
      <c r="AL265" s="144">
        <f ca="1">IF(AL$13="",0,CHOOSE(Detalhamento.OpçãoServiços,OFFSET(Import.PLQ,$A265-1,AL$15-1,1,1),IF($E265&lt;&gt;1,IF(ISNUMBER(INDEX(Import.PLE,Detalhamento!$E265,Detalhamento!AL$15)),IF(INDEX(Import.PLE,Detalhamento!$E265,Detalhamento!AL$15)&lt;=mediçao,OFFSET(Import.PLQ,$A265-1,AL$15-1,1,1),0),0),PLE!$AA$28*OFFSET(Import.PLQ,$A265-1,AL$15-1,1,1)),IF($E265&lt;&gt;1,IF(ISNUMBER(INDEX(Import.PLE,Detalhamento!$E265,Detalhamento!AL$15)),IF(INDEX(Import.PLE,Detalhamento!$E265,Detalhamento!AL$15)&lt;=mediçao,0,OFFSET(Import.PLQ,$A265-1,AL$15-1,1,1)),OFFSET(Import.PLQ,$A265-1,AL$15-1,1,1)),(1-PLE!$AA$28)*OFFSET(Import.PLQ,$A265-1,AL$15-1,1,1))))</f>
        <v>0</v>
      </c>
      <c r="AM265" s="144">
        <f ca="1">IF(AM$13="",0,CHOOSE(Detalhamento.OpçãoServiços,OFFSET(Import.PLQ,$A265-1,AM$15-1,1,1),IF($E265&lt;&gt;1,IF(ISNUMBER(INDEX(Import.PLE,Detalhamento!$E265,Detalhamento!AM$15)),IF(INDEX(Import.PLE,Detalhamento!$E265,Detalhamento!AM$15)&lt;=mediçao,OFFSET(Import.PLQ,$A265-1,AM$15-1,1,1),0),0),PLE!$AA$28*OFFSET(Import.PLQ,$A265-1,AM$15-1,1,1)),IF($E265&lt;&gt;1,IF(ISNUMBER(INDEX(Import.PLE,Detalhamento!$E265,Detalhamento!AM$15)),IF(INDEX(Import.PLE,Detalhamento!$E265,Detalhamento!AM$15)&lt;=mediçao,0,OFFSET(Import.PLQ,$A265-1,AM$15-1,1,1)),OFFSET(Import.PLQ,$A265-1,AM$15-1,1,1)),(1-PLE!$AA$28)*OFFSET(Import.PLQ,$A265-1,AM$15-1,1,1))))</f>
        <v>0</v>
      </c>
      <c r="AN265" s="144">
        <f ca="1">IF(AN$13="",0,CHOOSE(Detalhamento.OpçãoServiços,OFFSET(Import.PLQ,$A265-1,AN$15-1,1,1),IF($E265&lt;&gt;1,IF(ISNUMBER(INDEX(Import.PLE,Detalhamento!$E265,Detalhamento!AN$15)),IF(INDEX(Import.PLE,Detalhamento!$E265,Detalhamento!AN$15)&lt;=mediçao,OFFSET(Import.PLQ,$A265-1,AN$15-1,1,1),0),0),PLE!$AA$28*OFFSET(Import.PLQ,$A265-1,AN$15-1,1,1)),IF($E265&lt;&gt;1,IF(ISNUMBER(INDEX(Import.PLE,Detalhamento!$E265,Detalhamento!AN$15)),IF(INDEX(Import.PLE,Detalhamento!$E265,Detalhamento!AN$15)&lt;=mediçao,0,OFFSET(Import.PLQ,$A265-1,AN$15-1,1,1)),OFFSET(Import.PLQ,$A265-1,AN$15-1,1,1)),(1-PLE!$AA$28)*OFFSET(Import.PLQ,$A265-1,AN$15-1,1,1))))</f>
        <v>0</v>
      </c>
      <c r="AO265" s="144">
        <f ca="1">IF(AO$13="",0,CHOOSE(Detalhamento.OpçãoServiços,OFFSET(Import.PLQ,$A265-1,AO$15-1,1,1),IF($E265&lt;&gt;1,IF(ISNUMBER(INDEX(Import.PLE,Detalhamento!$E265,Detalhamento!AO$15)),IF(INDEX(Import.PLE,Detalhamento!$E265,Detalhamento!AO$15)&lt;=mediçao,OFFSET(Import.PLQ,$A265-1,AO$15-1,1,1),0),0),PLE!$AA$28*OFFSET(Import.PLQ,$A265-1,AO$15-1,1,1)),IF($E265&lt;&gt;1,IF(ISNUMBER(INDEX(Import.PLE,Detalhamento!$E265,Detalhamento!AO$15)),IF(INDEX(Import.PLE,Detalhamento!$E265,Detalhamento!AO$15)&lt;=mediçao,0,OFFSET(Import.PLQ,$A265-1,AO$15-1,1,1)),OFFSET(Import.PLQ,$A265-1,AO$15-1,1,1)),(1-PLE!$AA$28)*OFFSET(Import.PLQ,$A265-1,AO$15-1,1,1))))</f>
        <v>0</v>
      </c>
      <c r="AP265" s="144">
        <f ca="1">IF(AP$13="",0,CHOOSE(Detalhamento.OpçãoServiços,OFFSET(Import.PLQ,$A265-1,AP$15-1,1,1),IF($E265&lt;&gt;1,IF(ISNUMBER(INDEX(Import.PLE,Detalhamento!$E265,Detalhamento!AP$15)),IF(INDEX(Import.PLE,Detalhamento!$E265,Detalhamento!AP$15)&lt;=mediçao,OFFSET(Import.PLQ,$A265-1,AP$15-1,1,1),0),0),PLE!$AA$28*OFFSET(Import.PLQ,$A265-1,AP$15-1,1,1)),IF($E265&lt;&gt;1,IF(ISNUMBER(INDEX(Import.PLE,Detalhamento!$E265,Detalhamento!AP$15)),IF(INDEX(Import.PLE,Detalhamento!$E265,Detalhamento!AP$15)&lt;=mediçao,0,OFFSET(Import.PLQ,$A265-1,AP$15-1,1,1)),OFFSET(Import.PLQ,$A265-1,AP$15-1,1,1)),(1-PLE!$AA$28)*OFFSET(Import.PLQ,$A265-1,AP$15-1,1,1))))</f>
        <v>0</v>
      </c>
      <c r="AQ265" s="144">
        <f ca="1">IF(AQ$13="",0,CHOOSE(Detalhamento.OpçãoServiços,OFFSET(Import.PLQ,$A265-1,AQ$15-1,1,1),IF($E265&lt;&gt;1,IF(ISNUMBER(INDEX(Import.PLE,Detalhamento!$E265,Detalhamento!AQ$15)),IF(INDEX(Import.PLE,Detalhamento!$E265,Detalhamento!AQ$15)&lt;=mediçao,OFFSET(Import.PLQ,$A265-1,AQ$15-1,1,1),0),0),PLE!$AA$28*OFFSET(Import.PLQ,$A265-1,AQ$15-1,1,1)),IF($E265&lt;&gt;1,IF(ISNUMBER(INDEX(Import.PLE,Detalhamento!$E265,Detalhamento!AQ$15)),IF(INDEX(Import.PLE,Detalhamento!$E265,Detalhamento!AQ$15)&lt;=mediçao,0,OFFSET(Import.PLQ,$A265-1,AQ$15-1,1,1)),OFFSET(Import.PLQ,$A265-1,AQ$15-1,1,1)),(1-PLE!$AA$28)*OFFSET(Import.PLQ,$A265-1,AQ$15-1,1,1))))</f>
        <v>0</v>
      </c>
      <c r="AR265" s="144">
        <f ca="1">IF(AR$13="",0,CHOOSE(Detalhamento.OpçãoServiços,OFFSET(Import.PLQ,$A265-1,AR$15-1,1,1),IF($E265&lt;&gt;1,IF(ISNUMBER(INDEX(Import.PLE,Detalhamento!$E265,Detalhamento!AR$15)),IF(INDEX(Import.PLE,Detalhamento!$E265,Detalhamento!AR$15)&lt;=mediçao,OFFSET(Import.PLQ,$A265-1,AR$15-1,1,1),0),0),PLE!$AA$28*OFFSET(Import.PLQ,$A265-1,AR$15-1,1,1)),IF($E265&lt;&gt;1,IF(ISNUMBER(INDEX(Import.PLE,Detalhamento!$E265,Detalhamento!AR$15)),IF(INDEX(Import.PLE,Detalhamento!$E265,Detalhamento!AR$15)&lt;=mediçao,0,OFFSET(Import.PLQ,$A265-1,AR$15-1,1,1)),OFFSET(Import.PLQ,$A265-1,AR$15-1,1,1)),(1-PLE!$AA$28)*OFFSET(Import.PLQ,$A265-1,AR$15-1,1,1))))</f>
        <v>0</v>
      </c>
      <c r="AS265" s="144">
        <f ca="1">IF(AS$13="",0,CHOOSE(Detalhamento.OpçãoServiços,OFFSET(Import.PLQ,$A265-1,AS$15-1,1,1),IF($E265&lt;&gt;1,IF(ISNUMBER(INDEX(Import.PLE,Detalhamento!$E265,Detalhamento!AS$15)),IF(INDEX(Import.PLE,Detalhamento!$E265,Detalhamento!AS$15)&lt;=mediçao,OFFSET(Import.PLQ,$A265-1,AS$15-1,1,1),0),0),PLE!$AA$28*OFFSET(Import.PLQ,$A265-1,AS$15-1,1,1)),IF($E265&lt;&gt;1,IF(ISNUMBER(INDEX(Import.PLE,Detalhamento!$E265,Detalhamento!AS$15)),IF(INDEX(Import.PLE,Detalhamento!$E265,Detalhamento!AS$15)&lt;=mediçao,0,OFFSET(Import.PLQ,$A265-1,AS$15-1,1,1)),OFFSET(Import.PLQ,$A265-1,AS$15-1,1,1)),(1-PLE!$AA$28)*OFFSET(Import.PLQ,$A265-1,AS$15-1,1,1))))</f>
        <v>0</v>
      </c>
      <c r="AT265" s="144">
        <f ca="1">IF(AT$13="",0,CHOOSE(Detalhamento.OpçãoServiços,OFFSET(Import.PLQ,$A265-1,AT$15-1,1,1),IF($E265&lt;&gt;1,IF(ISNUMBER(INDEX(Import.PLE,Detalhamento!$E265,Detalhamento!AT$15)),IF(INDEX(Import.PLE,Detalhamento!$E265,Detalhamento!AT$15)&lt;=mediçao,OFFSET(Import.PLQ,$A265-1,AT$15-1,1,1),0),0),PLE!$AA$28*OFFSET(Import.PLQ,$A265-1,AT$15-1,1,1)),IF($E265&lt;&gt;1,IF(ISNUMBER(INDEX(Import.PLE,Detalhamento!$E265,Detalhamento!AT$15)),IF(INDEX(Import.PLE,Detalhamento!$E265,Detalhamento!AT$15)&lt;=mediçao,0,OFFSET(Import.PLQ,$A265-1,AT$15-1,1,1)),OFFSET(Import.PLQ,$A265-1,AT$15-1,1,1)),(1-PLE!$AA$28)*OFFSET(Import.PLQ,$A265-1,AT$15-1,1,1))))</f>
        <v>0</v>
      </c>
      <c r="AU265" s="144">
        <f ca="1">IF(AU$13="",0,CHOOSE(Detalhamento.OpçãoServiços,OFFSET(Import.PLQ,$A265-1,AU$15-1,1,1),IF($E265&lt;&gt;1,IF(ISNUMBER(INDEX(Import.PLE,Detalhamento!$E265,Detalhamento!AU$15)),IF(INDEX(Import.PLE,Detalhamento!$E265,Detalhamento!AU$15)&lt;=mediçao,OFFSET(Import.PLQ,$A265-1,AU$15-1,1,1),0),0),PLE!$AA$28*OFFSET(Import.PLQ,$A265-1,AU$15-1,1,1)),IF($E265&lt;&gt;1,IF(ISNUMBER(INDEX(Import.PLE,Detalhamento!$E265,Detalhamento!AU$15)),IF(INDEX(Import.PLE,Detalhamento!$E265,Detalhamento!AU$15)&lt;=mediçao,0,OFFSET(Import.PLQ,$A265-1,AU$15-1,1,1)),OFFSET(Import.PLQ,$A265-1,AU$15-1,1,1)),(1-PLE!$AA$28)*OFFSET(Import.PLQ,$A265-1,AU$15-1,1,1))))</f>
        <v>0</v>
      </c>
      <c r="AV265" s="144">
        <f ca="1">IF(AV$13="",0,CHOOSE(Detalhamento.OpçãoServiços,OFFSET(Import.PLQ,$A265-1,AV$15-1,1,1),IF($E265&lt;&gt;1,IF(ISNUMBER(INDEX(Import.PLE,Detalhamento!$E265,Detalhamento!AV$15)),IF(INDEX(Import.PLE,Detalhamento!$E265,Detalhamento!AV$15)&lt;=mediçao,OFFSET(Import.PLQ,$A265-1,AV$15-1,1,1),0),0),PLE!$AA$28*OFFSET(Import.PLQ,$A265-1,AV$15-1,1,1)),IF($E265&lt;&gt;1,IF(ISNUMBER(INDEX(Import.PLE,Detalhamento!$E265,Detalhamento!AV$15)),IF(INDEX(Import.PLE,Detalhamento!$E265,Detalhamento!AV$15)&lt;=mediçao,0,OFFSET(Import.PLQ,$A265-1,AV$15-1,1,1)),OFFSET(Import.PLQ,$A265-1,AV$15-1,1,1)),(1-PLE!$AA$28)*OFFSET(Import.PLQ,$A265-1,AV$15-1,1,1))))</f>
        <v>0</v>
      </c>
      <c r="AW265" s="144">
        <f ca="1">IF(AW$13="",0,CHOOSE(Detalhamento.OpçãoServiços,OFFSET(Import.PLQ,$A265-1,AW$15-1,1,1),IF($E265&lt;&gt;1,IF(ISNUMBER(INDEX(Import.PLE,Detalhamento!$E265,Detalhamento!AW$15)),IF(INDEX(Import.PLE,Detalhamento!$E265,Detalhamento!AW$15)&lt;=mediçao,OFFSET(Import.PLQ,$A265-1,AW$15-1,1,1),0),0),PLE!$AA$28*OFFSET(Import.PLQ,$A265-1,AW$15-1,1,1)),IF($E265&lt;&gt;1,IF(ISNUMBER(INDEX(Import.PLE,Detalhamento!$E265,Detalhamento!AW$15)),IF(INDEX(Import.PLE,Detalhamento!$E265,Detalhamento!AW$15)&lt;=mediçao,0,OFFSET(Import.PLQ,$A265-1,AW$15-1,1,1)),OFFSET(Import.PLQ,$A265-1,AW$15-1,1,1)),(1-PLE!$AA$28)*OFFSET(Import.PLQ,$A265-1,AW$15-1,1,1))))</f>
        <v>0</v>
      </c>
      <c r="AX265" s="144">
        <f ca="1">IF(AX$13="",0,CHOOSE(Detalhamento.OpçãoServiços,OFFSET(Import.PLQ,$A265-1,AX$15-1,1,1),IF($E265&lt;&gt;1,IF(ISNUMBER(INDEX(Import.PLE,Detalhamento!$E265,Detalhamento!AX$15)),IF(INDEX(Import.PLE,Detalhamento!$E265,Detalhamento!AX$15)&lt;=mediçao,OFFSET(Import.PLQ,$A265-1,AX$15-1,1,1),0),0),PLE!$AA$28*OFFSET(Import.PLQ,$A265-1,AX$15-1,1,1)),IF($E265&lt;&gt;1,IF(ISNUMBER(INDEX(Import.PLE,Detalhamento!$E265,Detalhamento!AX$15)),IF(INDEX(Import.PLE,Detalhamento!$E265,Detalhamento!AX$15)&lt;=mediçao,0,OFFSET(Import.PLQ,$A265-1,AX$15-1,1,1)),OFFSET(Import.PLQ,$A265-1,AX$15-1,1,1)),(1-PLE!$AA$28)*OFFSET(Import.PLQ,$A265-1,AX$15-1,1,1))))</f>
        <v>0</v>
      </c>
      <c r="AY265" s="144">
        <f ca="1">IF(AY$13="",0,CHOOSE(Detalhamento.OpçãoServiços,OFFSET(Import.PLQ,$A265-1,AY$15-1,1,1),IF($E265&lt;&gt;1,IF(ISNUMBER(INDEX(Import.PLE,Detalhamento!$E265,Detalhamento!AY$15)),IF(INDEX(Import.PLE,Detalhamento!$E265,Detalhamento!AY$15)&lt;=mediçao,OFFSET(Import.PLQ,$A265-1,AY$15-1,1,1),0),0),PLE!$AA$28*OFFSET(Import.PLQ,$A265-1,AY$15-1,1,1)),IF($E265&lt;&gt;1,IF(ISNUMBER(INDEX(Import.PLE,Detalhamento!$E265,Detalhamento!AY$15)),IF(INDEX(Import.PLE,Detalhamento!$E265,Detalhamento!AY$15)&lt;=mediçao,0,OFFSET(Import.PLQ,$A265-1,AY$15-1,1,1)),OFFSET(Import.PLQ,$A265-1,AY$15-1,1,1)),(1-PLE!$AA$28)*OFFSET(Import.PLQ,$A265-1,AY$15-1,1,1))))</f>
        <v>0</v>
      </c>
      <c r="AZ265" s="144">
        <f ca="1">IF(AZ$13="",0,CHOOSE(Detalhamento.OpçãoServiços,OFFSET(Import.PLQ,$A265-1,AZ$15-1,1,1),IF($E265&lt;&gt;1,IF(ISNUMBER(INDEX(Import.PLE,Detalhamento!$E265,Detalhamento!AZ$15)),IF(INDEX(Import.PLE,Detalhamento!$E265,Detalhamento!AZ$15)&lt;=mediçao,OFFSET(Import.PLQ,$A265-1,AZ$15-1,1,1),0),0),PLE!$AA$28*OFFSET(Import.PLQ,$A265-1,AZ$15-1,1,1)),IF($E265&lt;&gt;1,IF(ISNUMBER(INDEX(Import.PLE,Detalhamento!$E265,Detalhamento!AZ$15)),IF(INDEX(Import.PLE,Detalhamento!$E265,Detalhamento!AZ$15)&lt;=mediçao,0,OFFSET(Import.PLQ,$A265-1,AZ$15-1,1,1)),OFFSET(Import.PLQ,$A265-1,AZ$15-1,1,1)),(1-PLE!$AA$28)*OFFSET(Import.PLQ,$A265-1,AZ$15-1,1,1))))</f>
        <v>0</v>
      </c>
      <c r="BA265" s="144">
        <f ca="1">IF(BA$13="",0,CHOOSE(Detalhamento.OpçãoServiços,OFFSET(Import.PLQ,$A265-1,BA$15-1,1,1),IF($E265&lt;&gt;1,IF(ISNUMBER(INDEX(Import.PLE,Detalhamento!$E265,Detalhamento!BA$15)),IF(INDEX(Import.PLE,Detalhamento!$E265,Detalhamento!BA$15)&lt;=mediçao,OFFSET(Import.PLQ,$A265-1,BA$15-1,1,1),0),0),PLE!$AA$28*OFFSET(Import.PLQ,$A265-1,BA$15-1,1,1)),IF($E265&lt;&gt;1,IF(ISNUMBER(INDEX(Import.PLE,Detalhamento!$E265,Detalhamento!BA$15)),IF(INDEX(Import.PLE,Detalhamento!$E265,Detalhamento!BA$15)&lt;=mediçao,0,OFFSET(Import.PLQ,$A265-1,BA$15-1,1,1)),OFFSET(Import.PLQ,$A265-1,BA$15-1,1,1)),(1-PLE!$AA$28)*OFFSET(Import.PLQ,$A265-1,BA$15-1,1,1))))</f>
        <v>0</v>
      </c>
      <c r="BB265" s="144">
        <f ca="1">IF(BB$13="",0,CHOOSE(Detalhamento.OpçãoServiços,OFFSET(Import.PLQ,$A265-1,BB$15-1,1,1),IF($E265&lt;&gt;1,IF(ISNUMBER(INDEX(Import.PLE,Detalhamento!$E265,Detalhamento!BB$15)),IF(INDEX(Import.PLE,Detalhamento!$E265,Detalhamento!BB$15)&lt;=mediçao,OFFSET(Import.PLQ,$A265-1,BB$15-1,1,1),0),0),PLE!$AA$28*OFFSET(Import.PLQ,$A265-1,BB$15-1,1,1)),IF($E265&lt;&gt;1,IF(ISNUMBER(INDEX(Import.PLE,Detalhamento!$E265,Detalhamento!BB$15)),IF(INDEX(Import.PLE,Detalhamento!$E265,Detalhamento!BB$15)&lt;=mediçao,0,OFFSET(Import.PLQ,$A265-1,BB$15-1,1,1)),OFFSET(Import.PLQ,$A265-1,BB$15-1,1,1)),(1-PLE!$AA$28)*OFFSET(Import.PLQ,$A265-1,BB$15-1,1,1))))</f>
        <v>0</v>
      </c>
      <c r="BC265" s="144">
        <f ca="1">IF(BC$13="",0,CHOOSE(Detalhamento.OpçãoServiços,OFFSET(Import.PLQ,$A265-1,BC$15-1,1,1),IF($E265&lt;&gt;1,IF(ISNUMBER(INDEX(Import.PLE,Detalhamento!$E265,Detalhamento!BC$15)),IF(INDEX(Import.PLE,Detalhamento!$E265,Detalhamento!BC$15)&lt;=mediçao,OFFSET(Import.PLQ,$A265-1,BC$15-1,1,1),0),0),PLE!$AA$28*OFFSET(Import.PLQ,$A265-1,BC$15-1,1,1)),IF($E265&lt;&gt;1,IF(ISNUMBER(INDEX(Import.PLE,Detalhamento!$E265,Detalhamento!BC$15)),IF(INDEX(Import.PLE,Detalhamento!$E265,Detalhamento!BC$15)&lt;=mediçao,0,OFFSET(Import.PLQ,$A265-1,BC$15-1,1,1)),OFFSET(Import.PLQ,$A265-1,BC$15-1,1,1)),(1-PLE!$AA$28)*OFFSET(Import.PLQ,$A265-1,BC$15-1,1,1))))</f>
        <v>0</v>
      </c>
      <c r="BD265" s="144">
        <f ca="1">IF(BD$13="",0,CHOOSE(Detalhamento.OpçãoServiços,OFFSET(Import.PLQ,$A265-1,BD$15-1,1,1),IF($E265&lt;&gt;1,IF(ISNUMBER(INDEX(Import.PLE,Detalhamento!$E265,Detalhamento!BD$15)),IF(INDEX(Import.PLE,Detalhamento!$E265,Detalhamento!BD$15)&lt;=mediçao,OFFSET(Import.PLQ,$A265-1,BD$15-1,1,1),0),0),PLE!$AA$28*OFFSET(Import.PLQ,$A265-1,BD$15-1,1,1)),IF($E265&lt;&gt;1,IF(ISNUMBER(INDEX(Import.PLE,Detalhamento!$E265,Detalhamento!BD$15)),IF(INDEX(Import.PLE,Detalhamento!$E265,Detalhamento!BD$15)&lt;=mediçao,0,OFFSET(Import.PLQ,$A265-1,BD$15-1,1,1)),OFFSET(Import.PLQ,$A265-1,BD$15-1,1,1)),(1-PLE!$AA$28)*OFFSET(Import.PLQ,$A265-1,BD$15-1,1,1))))</f>
        <v>0</v>
      </c>
      <c r="BE265" s="144">
        <f ca="1">IF(BE$13="",0,CHOOSE(Detalhamento.OpçãoServiços,OFFSET(Import.PLQ,$A265-1,BE$15-1,1,1),IF($E265&lt;&gt;1,IF(ISNUMBER(INDEX(Import.PLE,Detalhamento!$E265,Detalhamento!BE$15)),IF(INDEX(Import.PLE,Detalhamento!$E265,Detalhamento!BE$15)&lt;=mediçao,OFFSET(Import.PLQ,$A265-1,BE$15-1,1,1),0),0),PLE!$AA$28*OFFSET(Import.PLQ,$A265-1,BE$15-1,1,1)),IF($E265&lt;&gt;1,IF(ISNUMBER(INDEX(Import.PLE,Detalhamento!$E265,Detalhamento!BE$15)),IF(INDEX(Import.PLE,Detalhamento!$E265,Detalhamento!BE$15)&lt;=mediçao,0,OFFSET(Import.PLQ,$A265-1,BE$15-1,1,1)),OFFSET(Import.PLQ,$A265-1,BE$15-1,1,1)),(1-PLE!$AA$28)*OFFSET(Import.PLQ,$A265-1,BE$15-1,1,1))))</f>
        <v>0</v>
      </c>
      <c r="BF265" s="144">
        <f ca="1">IF(BF$13="",0,CHOOSE(Detalhamento.OpçãoServiços,OFFSET(Import.PLQ,$A265-1,BF$15-1,1,1),IF($E265&lt;&gt;1,IF(ISNUMBER(INDEX(Import.PLE,Detalhamento!$E265,Detalhamento!BF$15)),IF(INDEX(Import.PLE,Detalhamento!$E265,Detalhamento!BF$15)&lt;=mediçao,OFFSET(Import.PLQ,$A265-1,BF$15-1,1,1),0),0),PLE!$AA$28*OFFSET(Import.PLQ,$A265-1,BF$15-1,1,1)),IF($E265&lt;&gt;1,IF(ISNUMBER(INDEX(Import.PLE,Detalhamento!$E265,Detalhamento!BF$15)),IF(INDEX(Import.PLE,Detalhamento!$E265,Detalhamento!BF$15)&lt;=mediçao,0,OFFSET(Import.PLQ,$A265-1,BF$15-1,1,1)),OFFSET(Import.PLQ,$A265-1,BF$15-1,1,1)),(1-PLE!$AA$28)*OFFSET(Import.PLQ,$A265-1,BF$15-1,1,1))))</f>
        <v>0</v>
      </c>
      <c r="BG265" s="144">
        <f ca="1">IF(BG$13="",0,CHOOSE(Detalhamento.OpçãoServiços,OFFSET(Import.PLQ,$A265-1,BG$15-1,1,1),IF($E265&lt;&gt;1,IF(ISNUMBER(INDEX(Import.PLE,Detalhamento!$E265,Detalhamento!BG$15)),IF(INDEX(Import.PLE,Detalhamento!$E265,Detalhamento!BG$15)&lt;=mediçao,OFFSET(Import.PLQ,$A265-1,BG$15-1,1,1),0),0),PLE!$AA$28*OFFSET(Import.PLQ,$A265-1,BG$15-1,1,1)),IF($E265&lt;&gt;1,IF(ISNUMBER(INDEX(Import.PLE,Detalhamento!$E265,Detalhamento!BG$15)),IF(INDEX(Import.PLE,Detalhamento!$E265,Detalhamento!BG$15)&lt;=mediçao,0,OFFSET(Import.PLQ,$A265-1,BG$15-1,1,1)),OFFSET(Import.PLQ,$A265-1,BG$15-1,1,1)),(1-PLE!$AA$28)*OFFSET(Import.PLQ,$A265-1,BG$15-1,1,1))))</f>
        <v>0</v>
      </c>
      <c r="BH265" s="144">
        <f ca="1">IF(BH$13="",0,CHOOSE(Detalhamento.OpçãoServiços,OFFSET(Import.PLQ,$A265-1,BH$15-1,1,1),IF($E265&lt;&gt;1,IF(ISNUMBER(INDEX(Import.PLE,Detalhamento!$E265,Detalhamento!BH$15)),IF(INDEX(Import.PLE,Detalhamento!$E265,Detalhamento!BH$15)&lt;=mediçao,OFFSET(Import.PLQ,$A265-1,BH$15-1,1,1),0),0),PLE!$AA$28*OFFSET(Import.PLQ,$A265-1,BH$15-1,1,1)),IF($E265&lt;&gt;1,IF(ISNUMBER(INDEX(Import.PLE,Detalhamento!$E265,Detalhamento!BH$15)),IF(INDEX(Import.PLE,Detalhamento!$E265,Detalhamento!BH$15)&lt;=mediçao,0,OFFSET(Import.PLQ,$A265-1,BH$15-1,1,1)),OFFSET(Import.PLQ,$A265-1,BH$15-1,1,1)),(1-PLE!$AA$28)*OFFSET(Import.PLQ,$A265-1,BH$15-1,1,1))))</f>
        <v>0</v>
      </c>
      <c r="BI265" s="144">
        <f ca="1">IF(BI$13="",0,CHOOSE(Detalhamento.OpçãoServiços,OFFSET(Import.PLQ,$A265-1,BI$15-1,1,1),IF($E265&lt;&gt;1,IF(ISNUMBER(INDEX(Import.PLE,Detalhamento!$E265,Detalhamento!BI$15)),IF(INDEX(Import.PLE,Detalhamento!$E265,Detalhamento!BI$15)&lt;=mediçao,OFFSET(Import.PLQ,$A265-1,BI$15-1,1,1),0),0),PLE!$AA$28*OFFSET(Import.PLQ,$A265-1,BI$15-1,1,1)),IF($E265&lt;&gt;1,IF(ISNUMBER(INDEX(Import.PLE,Detalhamento!$E265,Detalhamento!BI$15)),IF(INDEX(Import.PLE,Detalhamento!$E265,Detalhamento!BI$15)&lt;=mediçao,0,OFFSET(Import.PLQ,$A265-1,BI$15-1,1,1)),OFFSET(Import.PLQ,$A265-1,BI$15-1,1,1)),(1-PLE!$AA$28)*OFFSET(Import.PLQ,$A265-1,BI$15-1,1,1))))</f>
        <v>0</v>
      </c>
    </row>
    <row r="266" spans="1:61" ht="20" x14ac:dyDescent="0.2">
      <c r="A266" s="155">
        <v>212</v>
      </c>
      <c r="B266" s="21" t="str">
        <f t="shared" ca="1" si="33"/>
        <v>Serviço</v>
      </c>
      <c r="E266" s="153">
        <f t="shared" ca="1" si="34"/>
        <v>27</v>
      </c>
      <c r="F266" s="154">
        <f t="shared" ca="1" si="35"/>
        <v>270212</v>
      </c>
      <c r="G266" s="154" t="str">
        <f t="shared" ca="1" si="40"/>
        <v>2.9.2.5</v>
      </c>
      <c r="H266" s="182" t="str">
        <f t="shared" ca="1" si="40"/>
        <v>CHUVEIRO PLASTICO BRANCO SIMPLES 5 '' PARA ACOPLAR EM HASTE 1/2 ", AGUA FRIA</v>
      </c>
      <c r="I266" s="37" t="str">
        <f t="shared" ca="1" si="36"/>
        <v xml:space="preserve">UN    </v>
      </c>
      <c r="J266" s="144">
        <f t="shared" ca="1" si="37"/>
        <v>6</v>
      </c>
      <c r="K266" s="67"/>
      <c r="L266" s="144">
        <f ca="1">IF(L$13="",0,CHOOSE(Detalhamento.OpçãoServiços,OFFSET(Import.PLQ,$A266-1,L$15-1,1,1),IF($E266&lt;&gt;1,IF(ISNUMBER(INDEX(Import.PLE,Detalhamento!$E266,Detalhamento!L$15)),IF(INDEX(Import.PLE,Detalhamento!$E266,Detalhamento!L$15)&lt;=mediçao,OFFSET(Import.PLQ,$A266-1,L$15-1,1,1),0),0),PLE!$AA$28*OFFSET(Import.PLQ,$A266-1,L$15-1,1,1)),IF($E266&lt;&gt;1,IF(ISNUMBER(INDEX(Import.PLE,Detalhamento!$E266,Detalhamento!L$15)),IF(INDEX(Import.PLE,Detalhamento!$E266,Detalhamento!L$15)&lt;=mediçao,0,OFFSET(Import.PLQ,$A266-1,L$15-1,1,1)),OFFSET(Import.PLQ,$A266-1,L$15-1,1,1)),(1-PLE!$AA$28)*OFFSET(Import.PLQ,$A266-1,L$15-1,1,1))))</f>
        <v>6</v>
      </c>
      <c r="M266" s="144">
        <f ca="1">IF(M$13="",0,CHOOSE(Detalhamento.OpçãoServiços,OFFSET(Import.PLQ,$A266-1,M$15-1,1,1),IF($E266&lt;&gt;1,IF(ISNUMBER(INDEX(Import.PLE,Detalhamento!$E266,Detalhamento!M$15)),IF(INDEX(Import.PLE,Detalhamento!$E266,Detalhamento!M$15)&lt;=mediçao,OFFSET(Import.PLQ,$A266-1,M$15-1,1,1),0),0),PLE!$AA$28*OFFSET(Import.PLQ,$A266-1,M$15-1,1,1)),IF($E266&lt;&gt;1,IF(ISNUMBER(INDEX(Import.PLE,Detalhamento!$E266,Detalhamento!M$15)),IF(INDEX(Import.PLE,Detalhamento!$E266,Detalhamento!M$15)&lt;=mediçao,0,OFFSET(Import.PLQ,$A266-1,M$15-1,1,1)),OFFSET(Import.PLQ,$A266-1,M$15-1,1,1)),(1-PLE!$AA$28)*OFFSET(Import.PLQ,$A266-1,M$15-1,1,1))))</f>
        <v>0</v>
      </c>
      <c r="N266" s="144">
        <f ca="1">IF(N$13="",0,CHOOSE(Detalhamento.OpçãoServiços,OFFSET(Import.PLQ,$A266-1,N$15-1,1,1),IF($E266&lt;&gt;1,IF(ISNUMBER(INDEX(Import.PLE,Detalhamento!$E266,Detalhamento!N$15)),IF(INDEX(Import.PLE,Detalhamento!$E266,Detalhamento!N$15)&lt;=mediçao,OFFSET(Import.PLQ,$A266-1,N$15-1,1,1),0),0),PLE!$AA$28*OFFSET(Import.PLQ,$A266-1,N$15-1,1,1)),IF($E266&lt;&gt;1,IF(ISNUMBER(INDEX(Import.PLE,Detalhamento!$E266,Detalhamento!N$15)),IF(INDEX(Import.PLE,Detalhamento!$E266,Detalhamento!N$15)&lt;=mediçao,0,OFFSET(Import.PLQ,$A266-1,N$15-1,1,1)),OFFSET(Import.PLQ,$A266-1,N$15-1,1,1)),(1-PLE!$AA$28)*OFFSET(Import.PLQ,$A266-1,N$15-1,1,1))))</f>
        <v>0</v>
      </c>
      <c r="O266" s="144">
        <f ca="1">IF(O$13="",0,CHOOSE(Detalhamento.OpçãoServiços,OFFSET(Import.PLQ,$A266-1,O$15-1,1,1),IF($E266&lt;&gt;1,IF(ISNUMBER(INDEX(Import.PLE,Detalhamento!$E266,Detalhamento!O$15)),IF(INDEX(Import.PLE,Detalhamento!$E266,Detalhamento!O$15)&lt;=mediçao,OFFSET(Import.PLQ,$A266-1,O$15-1,1,1),0),0),PLE!$AA$28*OFFSET(Import.PLQ,$A266-1,O$15-1,1,1)),IF($E266&lt;&gt;1,IF(ISNUMBER(INDEX(Import.PLE,Detalhamento!$E266,Detalhamento!O$15)),IF(INDEX(Import.PLE,Detalhamento!$E266,Detalhamento!O$15)&lt;=mediçao,0,OFFSET(Import.PLQ,$A266-1,O$15-1,1,1)),OFFSET(Import.PLQ,$A266-1,O$15-1,1,1)),(1-PLE!$AA$28)*OFFSET(Import.PLQ,$A266-1,O$15-1,1,1))))</f>
        <v>0</v>
      </c>
      <c r="P266" s="144">
        <f ca="1">IF(P$13="",0,CHOOSE(Detalhamento.OpçãoServiços,OFFSET(Import.PLQ,$A266-1,P$15-1,1,1),IF($E266&lt;&gt;1,IF(ISNUMBER(INDEX(Import.PLE,Detalhamento!$E266,Detalhamento!P$15)),IF(INDEX(Import.PLE,Detalhamento!$E266,Detalhamento!P$15)&lt;=mediçao,OFFSET(Import.PLQ,$A266-1,P$15-1,1,1),0),0),PLE!$AA$28*OFFSET(Import.PLQ,$A266-1,P$15-1,1,1)),IF($E266&lt;&gt;1,IF(ISNUMBER(INDEX(Import.PLE,Detalhamento!$E266,Detalhamento!P$15)),IF(INDEX(Import.PLE,Detalhamento!$E266,Detalhamento!P$15)&lt;=mediçao,0,OFFSET(Import.PLQ,$A266-1,P$15-1,1,1)),OFFSET(Import.PLQ,$A266-1,P$15-1,1,1)),(1-PLE!$AA$28)*OFFSET(Import.PLQ,$A266-1,P$15-1,1,1))))</f>
        <v>0</v>
      </c>
      <c r="Q266" s="144">
        <f ca="1">IF(Q$13="",0,CHOOSE(Detalhamento.OpçãoServiços,OFFSET(Import.PLQ,$A266-1,Q$15-1,1,1),IF($E266&lt;&gt;1,IF(ISNUMBER(INDEX(Import.PLE,Detalhamento!$E266,Detalhamento!Q$15)),IF(INDEX(Import.PLE,Detalhamento!$E266,Detalhamento!Q$15)&lt;=mediçao,OFFSET(Import.PLQ,$A266-1,Q$15-1,1,1),0),0),PLE!$AA$28*OFFSET(Import.PLQ,$A266-1,Q$15-1,1,1)),IF($E266&lt;&gt;1,IF(ISNUMBER(INDEX(Import.PLE,Detalhamento!$E266,Detalhamento!Q$15)),IF(INDEX(Import.PLE,Detalhamento!$E266,Detalhamento!Q$15)&lt;=mediçao,0,OFFSET(Import.PLQ,$A266-1,Q$15-1,1,1)),OFFSET(Import.PLQ,$A266-1,Q$15-1,1,1)),(1-PLE!$AA$28)*OFFSET(Import.PLQ,$A266-1,Q$15-1,1,1))))</f>
        <v>0</v>
      </c>
      <c r="R266" s="144">
        <f ca="1">IF(R$13="",0,CHOOSE(Detalhamento.OpçãoServiços,OFFSET(Import.PLQ,$A266-1,R$15-1,1,1),IF($E266&lt;&gt;1,IF(ISNUMBER(INDEX(Import.PLE,Detalhamento!$E266,Detalhamento!R$15)),IF(INDEX(Import.PLE,Detalhamento!$E266,Detalhamento!R$15)&lt;=mediçao,OFFSET(Import.PLQ,$A266-1,R$15-1,1,1),0),0),PLE!$AA$28*OFFSET(Import.PLQ,$A266-1,R$15-1,1,1)),IF($E266&lt;&gt;1,IF(ISNUMBER(INDEX(Import.PLE,Detalhamento!$E266,Detalhamento!R$15)),IF(INDEX(Import.PLE,Detalhamento!$E266,Detalhamento!R$15)&lt;=mediçao,0,OFFSET(Import.PLQ,$A266-1,R$15-1,1,1)),OFFSET(Import.PLQ,$A266-1,R$15-1,1,1)),(1-PLE!$AA$28)*OFFSET(Import.PLQ,$A266-1,R$15-1,1,1))))</f>
        <v>0</v>
      </c>
      <c r="S266" s="144">
        <f ca="1">IF(S$13="",0,CHOOSE(Detalhamento.OpçãoServiços,OFFSET(Import.PLQ,$A266-1,S$15-1,1,1),IF($E266&lt;&gt;1,IF(ISNUMBER(INDEX(Import.PLE,Detalhamento!$E266,Detalhamento!S$15)),IF(INDEX(Import.PLE,Detalhamento!$E266,Detalhamento!S$15)&lt;=mediçao,OFFSET(Import.PLQ,$A266-1,S$15-1,1,1),0),0),PLE!$AA$28*OFFSET(Import.PLQ,$A266-1,S$15-1,1,1)),IF($E266&lt;&gt;1,IF(ISNUMBER(INDEX(Import.PLE,Detalhamento!$E266,Detalhamento!S$15)),IF(INDEX(Import.PLE,Detalhamento!$E266,Detalhamento!S$15)&lt;=mediçao,0,OFFSET(Import.PLQ,$A266-1,S$15-1,1,1)),OFFSET(Import.PLQ,$A266-1,S$15-1,1,1)),(1-PLE!$AA$28)*OFFSET(Import.PLQ,$A266-1,S$15-1,1,1))))</f>
        <v>0</v>
      </c>
      <c r="T266" s="144">
        <f ca="1">IF(T$13="",0,CHOOSE(Detalhamento.OpçãoServiços,OFFSET(Import.PLQ,$A266-1,T$15-1,1,1),IF($E266&lt;&gt;1,IF(ISNUMBER(INDEX(Import.PLE,Detalhamento!$E266,Detalhamento!T$15)),IF(INDEX(Import.PLE,Detalhamento!$E266,Detalhamento!T$15)&lt;=mediçao,OFFSET(Import.PLQ,$A266-1,T$15-1,1,1),0),0),PLE!$AA$28*OFFSET(Import.PLQ,$A266-1,T$15-1,1,1)),IF($E266&lt;&gt;1,IF(ISNUMBER(INDEX(Import.PLE,Detalhamento!$E266,Detalhamento!T$15)),IF(INDEX(Import.PLE,Detalhamento!$E266,Detalhamento!T$15)&lt;=mediçao,0,OFFSET(Import.PLQ,$A266-1,T$15-1,1,1)),OFFSET(Import.PLQ,$A266-1,T$15-1,1,1)),(1-PLE!$AA$28)*OFFSET(Import.PLQ,$A266-1,T$15-1,1,1))))</f>
        <v>0</v>
      </c>
      <c r="U266" s="144">
        <f ca="1">IF(U$13="",0,CHOOSE(Detalhamento.OpçãoServiços,OFFSET(Import.PLQ,$A266-1,U$15-1,1,1),IF($E266&lt;&gt;1,IF(ISNUMBER(INDEX(Import.PLE,Detalhamento!$E266,Detalhamento!U$15)),IF(INDEX(Import.PLE,Detalhamento!$E266,Detalhamento!U$15)&lt;=mediçao,OFFSET(Import.PLQ,$A266-1,U$15-1,1,1),0),0),PLE!$AA$28*OFFSET(Import.PLQ,$A266-1,U$15-1,1,1)),IF($E266&lt;&gt;1,IF(ISNUMBER(INDEX(Import.PLE,Detalhamento!$E266,Detalhamento!U$15)),IF(INDEX(Import.PLE,Detalhamento!$E266,Detalhamento!U$15)&lt;=mediçao,0,OFFSET(Import.PLQ,$A266-1,U$15-1,1,1)),OFFSET(Import.PLQ,$A266-1,U$15-1,1,1)),(1-PLE!$AA$28)*OFFSET(Import.PLQ,$A266-1,U$15-1,1,1))))</f>
        <v>0</v>
      </c>
      <c r="V266" s="144">
        <f ca="1">IF(V$13="",0,CHOOSE(Detalhamento.OpçãoServiços,OFFSET(Import.PLQ,$A266-1,V$15-1,1,1),IF($E266&lt;&gt;1,IF(ISNUMBER(INDEX(Import.PLE,Detalhamento!$E266,Detalhamento!V$15)),IF(INDEX(Import.PLE,Detalhamento!$E266,Detalhamento!V$15)&lt;=mediçao,OFFSET(Import.PLQ,$A266-1,V$15-1,1,1),0),0),PLE!$AA$28*OFFSET(Import.PLQ,$A266-1,V$15-1,1,1)),IF($E266&lt;&gt;1,IF(ISNUMBER(INDEX(Import.PLE,Detalhamento!$E266,Detalhamento!V$15)),IF(INDEX(Import.PLE,Detalhamento!$E266,Detalhamento!V$15)&lt;=mediçao,0,OFFSET(Import.PLQ,$A266-1,V$15-1,1,1)),OFFSET(Import.PLQ,$A266-1,V$15-1,1,1)),(1-PLE!$AA$28)*OFFSET(Import.PLQ,$A266-1,V$15-1,1,1))))</f>
        <v>0</v>
      </c>
      <c r="W266" s="144">
        <f ca="1">IF(W$13="",0,CHOOSE(Detalhamento.OpçãoServiços,OFFSET(Import.PLQ,$A266-1,W$15-1,1,1),IF($E266&lt;&gt;1,IF(ISNUMBER(INDEX(Import.PLE,Detalhamento!$E266,Detalhamento!W$15)),IF(INDEX(Import.PLE,Detalhamento!$E266,Detalhamento!W$15)&lt;=mediçao,OFFSET(Import.PLQ,$A266-1,W$15-1,1,1),0),0),PLE!$AA$28*OFFSET(Import.PLQ,$A266-1,W$15-1,1,1)),IF($E266&lt;&gt;1,IF(ISNUMBER(INDEX(Import.PLE,Detalhamento!$E266,Detalhamento!W$15)),IF(INDEX(Import.PLE,Detalhamento!$E266,Detalhamento!W$15)&lt;=mediçao,0,OFFSET(Import.PLQ,$A266-1,W$15-1,1,1)),OFFSET(Import.PLQ,$A266-1,W$15-1,1,1)),(1-PLE!$AA$28)*OFFSET(Import.PLQ,$A266-1,W$15-1,1,1))))</f>
        <v>0</v>
      </c>
      <c r="X266" s="144">
        <f ca="1">IF(X$13="",0,CHOOSE(Detalhamento.OpçãoServiços,OFFSET(Import.PLQ,$A266-1,X$15-1,1,1),IF($E266&lt;&gt;1,IF(ISNUMBER(INDEX(Import.PLE,Detalhamento!$E266,Detalhamento!X$15)),IF(INDEX(Import.PLE,Detalhamento!$E266,Detalhamento!X$15)&lt;=mediçao,OFFSET(Import.PLQ,$A266-1,X$15-1,1,1),0),0),PLE!$AA$28*OFFSET(Import.PLQ,$A266-1,X$15-1,1,1)),IF($E266&lt;&gt;1,IF(ISNUMBER(INDEX(Import.PLE,Detalhamento!$E266,Detalhamento!X$15)),IF(INDEX(Import.PLE,Detalhamento!$E266,Detalhamento!X$15)&lt;=mediçao,0,OFFSET(Import.PLQ,$A266-1,X$15-1,1,1)),OFFSET(Import.PLQ,$A266-1,X$15-1,1,1)),(1-PLE!$AA$28)*OFFSET(Import.PLQ,$A266-1,X$15-1,1,1))))</f>
        <v>0</v>
      </c>
      <c r="Y266" s="144">
        <f ca="1">IF(Y$13="",0,CHOOSE(Detalhamento.OpçãoServiços,OFFSET(Import.PLQ,$A266-1,Y$15-1,1,1),IF($E266&lt;&gt;1,IF(ISNUMBER(INDEX(Import.PLE,Detalhamento!$E266,Detalhamento!Y$15)),IF(INDEX(Import.PLE,Detalhamento!$E266,Detalhamento!Y$15)&lt;=mediçao,OFFSET(Import.PLQ,$A266-1,Y$15-1,1,1),0),0),PLE!$AA$28*OFFSET(Import.PLQ,$A266-1,Y$15-1,1,1)),IF($E266&lt;&gt;1,IF(ISNUMBER(INDEX(Import.PLE,Detalhamento!$E266,Detalhamento!Y$15)),IF(INDEX(Import.PLE,Detalhamento!$E266,Detalhamento!Y$15)&lt;=mediçao,0,OFFSET(Import.PLQ,$A266-1,Y$15-1,1,1)),OFFSET(Import.PLQ,$A266-1,Y$15-1,1,1)),(1-PLE!$AA$28)*OFFSET(Import.PLQ,$A266-1,Y$15-1,1,1))))</f>
        <v>0</v>
      </c>
      <c r="Z266" s="144">
        <f ca="1">IF(Z$13="",0,CHOOSE(Detalhamento.OpçãoServiços,OFFSET(Import.PLQ,$A266-1,Z$15-1,1,1),IF($E266&lt;&gt;1,IF(ISNUMBER(INDEX(Import.PLE,Detalhamento!$E266,Detalhamento!Z$15)),IF(INDEX(Import.PLE,Detalhamento!$E266,Detalhamento!Z$15)&lt;=mediçao,OFFSET(Import.PLQ,$A266-1,Z$15-1,1,1),0),0),PLE!$AA$28*OFFSET(Import.PLQ,$A266-1,Z$15-1,1,1)),IF($E266&lt;&gt;1,IF(ISNUMBER(INDEX(Import.PLE,Detalhamento!$E266,Detalhamento!Z$15)),IF(INDEX(Import.PLE,Detalhamento!$E266,Detalhamento!Z$15)&lt;=mediçao,0,OFFSET(Import.PLQ,$A266-1,Z$15-1,1,1)),OFFSET(Import.PLQ,$A266-1,Z$15-1,1,1)),(1-PLE!$AA$28)*OFFSET(Import.PLQ,$A266-1,Z$15-1,1,1))))</f>
        <v>0</v>
      </c>
      <c r="AA266" s="144">
        <f ca="1">IF(AA$13="",0,CHOOSE(Detalhamento.OpçãoServiços,OFFSET(Import.PLQ,$A266-1,AA$15-1,1,1),IF($E266&lt;&gt;1,IF(ISNUMBER(INDEX(Import.PLE,Detalhamento!$E266,Detalhamento!AA$15)),IF(INDEX(Import.PLE,Detalhamento!$E266,Detalhamento!AA$15)&lt;=mediçao,OFFSET(Import.PLQ,$A266-1,AA$15-1,1,1),0),0),PLE!$AA$28*OFFSET(Import.PLQ,$A266-1,AA$15-1,1,1)),IF($E266&lt;&gt;1,IF(ISNUMBER(INDEX(Import.PLE,Detalhamento!$E266,Detalhamento!AA$15)),IF(INDEX(Import.PLE,Detalhamento!$E266,Detalhamento!AA$15)&lt;=mediçao,0,OFFSET(Import.PLQ,$A266-1,AA$15-1,1,1)),OFFSET(Import.PLQ,$A266-1,AA$15-1,1,1)),(1-PLE!$AA$28)*OFFSET(Import.PLQ,$A266-1,AA$15-1,1,1))))</f>
        <v>0</v>
      </c>
      <c r="AB266" s="144">
        <f ca="1">IF(AB$13="",0,CHOOSE(Detalhamento.OpçãoServiços,OFFSET(Import.PLQ,$A266-1,AB$15-1,1,1),IF($E266&lt;&gt;1,IF(ISNUMBER(INDEX(Import.PLE,Detalhamento!$E266,Detalhamento!AB$15)),IF(INDEX(Import.PLE,Detalhamento!$E266,Detalhamento!AB$15)&lt;=mediçao,OFFSET(Import.PLQ,$A266-1,AB$15-1,1,1),0),0),PLE!$AA$28*OFFSET(Import.PLQ,$A266-1,AB$15-1,1,1)),IF($E266&lt;&gt;1,IF(ISNUMBER(INDEX(Import.PLE,Detalhamento!$E266,Detalhamento!AB$15)),IF(INDEX(Import.PLE,Detalhamento!$E266,Detalhamento!AB$15)&lt;=mediçao,0,OFFSET(Import.PLQ,$A266-1,AB$15-1,1,1)),OFFSET(Import.PLQ,$A266-1,AB$15-1,1,1)),(1-PLE!$AA$28)*OFFSET(Import.PLQ,$A266-1,AB$15-1,1,1))))</f>
        <v>0</v>
      </c>
      <c r="AC266" s="144">
        <f ca="1">IF(AC$13="",0,CHOOSE(Detalhamento.OpçãoServiços,OFFSET(Import.PLQ,$A266-1,AC$15-1,1,1),IF($E266&lt;&gt;1,IF(ISNUMBER(INDEX(Import.PLE,Detalhamento!$E266,Detalhamento!AC$15)),IF(INDEX(Import.PLE,Detalhamento!$E266,Detalhamento!AC$15)&lt;=mediçao,OFFSET(Import.PLQ,$A266-1,AC$15-1,1,1),0),0),PLE!$AA$28*OFFSET(Import.PLQ,$A266-1,AC$15-1,1,1)),IF($E266&lt;&gt;1,IF(ISNUMBER(INDEX(Import.PLE,Detalhamento!$E266,Detalhamento!AC$15)),IF(INDEX(Import.PLE,Detalhamento!$E266,Detalhamento!AC$15)&lt;=mediçao,0,OFFSET(Import.PLQ,$A266-1,AC$15-1,1,1)),OFFSET(Import.PLQ,$A266-1,AC$15-1,1,1)),(1-PLE!$AA$28)*OFFSET(Import.PLQ,$A266-1,AC$15-1,1,1))))</f>
        <v>0</v>
      </c>
      <c r="AD266" s="144">
        <f ca="1">IF(AD$13="",0,CHOOSE(Detalhamento.OpçãoServiços,OFFSET(Import.PLQ,$A266-1,AD$15-1,1,1),IF($E266&lt;&gt;1,IF(ISNUMBER(INDEX(Import.PLE,Detalhamento!$E266,Detalhamento!AD$15)),IF(INDEX(Import.PLE,Detalhamento!$E266,Detalhamento!AD$15)&lt;=mediçao,OFFSET(Import.PLQ,$A266-1,AD$15-1,1,1),0),0),PLE!$AA$28*OFFSET(Import.PLQ,$A266-1,AD$15-1,1,1)),IF($E266&lt;&gt;1,IF(ISNUMBER(INDEX(Import.PLE,Detalhamento!$E266,Detalhamento!AD$15)),IF(INDEX(Import.PLE,Detalhamento!$E266,Detalhamento!AD$15)&lt;=mediçao,0,OFFSET(Import.PLQ,$A266-1,AD$15-1,1,1)),OFFSET(Import.PLQ,$A266-1,AD$15-1,1,1)),(1-PLE!$AA$28)*OFFSET(Import.PLQ,$A266-1,AD$15-1,1,1))))</f>
        <v>0</v>
      </c>
      <c r="AE266" s="144">
        <f ca="1">IF(AE$13="",0,CHOOSE(Detalhamento.OpçãoServiços,OFFSET(Import.PLQ,$A266-1,AE$15-1,1,1),IF($E266&lt;&gt;1,IF(ISNUMBER(INDEX(Import.PLE,Detalhamento!$E266,Detalhamento!AE$15)),IF(INDEX(Import.PLE,Detalhamento!$E266,Detalhamento!AE$15)&lt;=mediçao,OFFSET(Import.PLQ,$A266-1,AE$15-1,1,1),0),0),PLE!$AA$28*OFFSET(Import.PLQ,$A266-1,AE$15-1,1,1)),IF($E266&lt;&gt;1,IF(ISNUMBER(INDEX(Import.PLE,Detalhamento!$E266,Detalhamento!AE$15)),IF(INDEX(Import.PLE,Detalhamento!$E266,Detalhamento!AE$15)&lt;=mediçao,0,OFFSET(Import.PLQ,$A266-1,AE$15-1,1,1)),OFFSET(Import.PLQ,$A266-1,AE$15-1,1,1)),(1-PLE!$AA$28)*OFFSET(Import.PLQ,$A266-1,AE$15-1,1,1))))</f>
        <v>0</v>
      </c>
      <c r="AF266" s="144">
        <f ca="1">IF(AF$13="",0,CHOOSE(Detalhamento.OpçãoServiços,OFFSET(Import.PLQ,$A266-1,AF$15-1,1,1),IF($E266&lt;&gt;1,IF(ISNUMBER(INDEX(Import.PLE,Detalhamento!$E266,Detalhamento!AF$15)),IF(INDEX(Import.PLE,Detalhamento!$E266,Detalhamento!AF$15)&lt;=mediçao,OFFSET(Import.PLQ,$A266-1,AF$15-1,1,1),0),0),PLE!$AA$28*OFFSET(Import.PLQ,$A266-1,AF$15-1,1,1)),IF($E266&lt;&gt;1,IF(ISNUMBER(INDEX(Import.PLE,Detalhamento!$E266,Detalhamento!AF$15)),IF(INDEX(Import.PLE,Detalhamento!$E266,Detalhamento!AF$15)&lt;=mediçao,0,OFFSET(Import.PLQ,$A266-1,AF$15-1,1,1)),OFFSET(Import.PLQ,$A266-1,AF$15-1,1,1)),(1-PLE!$AA$28)*OFFSET(Import.PLQ,$A266-1,AF$15-1,1,1))))</f>
        <v>0</v>
      </c>
      <c r="AG266" s="144">
        <f ca="1">IF(AG$13="",0,CHOOSE(Detalhamento.OpçãoServiços,OFFSET(Import.PLQ,$A266-1,AG$15-1,1,1),IF($E266&lt;&gt;1,IF(ISNUMBER(INDEX(Import.PLE,Detalhamento!$E266,Detalhamento!AG$15)),IF(INDEX(Import.PLE,Detalhamento!$E266,Detalhamento!AG$15)&lt;=mediçao,OFFSET(Import.PLQ,$A266-1,AG$15-1,1,1),0),0),PLE!$AA$28*OFFSET(Import.PLQ,$A266-1,AG$15-1,1,1)),IF($E266&lt;&gt;1,IF(ISNUMBER(INDEX(Import.PLE,Detalhamento!$E266,Detalhamento!AG$15)),IF(INDEX(Import.PLE,Detalhamento!$E266,Detalhamento!AG$15)&lt;=mediçao,0,OFFSET(Import.PLQ,$A266-1,AG$15-1,1,1)),OFFSET(Import.PLQ,$A266-1,AG$15-1,1,1)),(1-PLE!$AA$28)*OFFSET(Import.PLQ,$A266-1,AG$15-1,1,1))))</f>
        <v>0</v>
      </c>
      <c r="AH266" s="144">
        <f ca="1">IF(AH$13="",0,CHOOSE(Detalhamento.OpçãoServiços,OFFSET(Import.PLQ,$A266-1,AH$15-1,1,1),IF($E266&lt;&gt;1,IF(ISNUMBER(INDEX(Import.PLE,Detalhamento!$E266,Detalhamento!AH$15)),IF(INDEX(Import.PLE,Detalhamento!$E266,Detalhamento!AH$15)&lt;=mediçao,OFFSET(Import.PLQ,$A266-1,AH$15-1,1,1),0),0),PLE!$AA$28*OFFSET(Import.PLQ,$A266-1,AH$15-1,1,1)),IF($E266&lt;&gt;1,IF(ISNUMBER(INDEX(Import.PLE,Detalhamento!$E266,Detalhamento!AH$15)),IF(INDEX(Import.PLE,Detalhamento!$E266,Detalhamento!AH$15)&lt;=mediçao,0,OFFSET(Import.PLQ,$A266-1,AH$15-1,1,1)),OFFSET(Import.PLQ,$A266-1,AH$15-1,1,1)),(1-PLE!$AA$28)*OFFSET(Import.PLQ,$A266-1,AH$15-1,1,1))))</f>
        <v>0</v>
      </c>
      <c r="AI266" s="144">
        <f ca="1">IF(AI$13="",0,CHOOSE(Detalhamento.OpçãoServiços,OFFSET(Import.PLQ,$A266-1,AI$15-1,1,1),IF($E266&lt;&gt;1,IF(ISNUMBER(INDEX(Import.PLE,Detalhamento!$E266,Detalhamento!AI$15)),IF(INDEX(Import.PLE,Detalhamento!$E266,Detalhamento!AI$15)&lt;=mediçao,OFFSET(Import.PLQ,$A266-1,AI$15-1,1,1),0),0),PLE!$AA$28*OFFSET(Import.PLQ,$A266-1,AI$15-1,1,1)),IF($E266&lt;&gt;1,IF(ISNUMBER(INDEX(Import.PLE,Detalhamento!$E266,Detalhamento!AI$15)),IF(INDEX(Import.PLE,Detalhamento!$E266,Detalhamento!AI$15)&lt;=mediçao,0,OFFSET(Import.PLQ,$A266-1,AI$15-1,1,1)),OFFSET(Import.PLQ,$A266-1,AI$15-1,1,1)),(1-PLE!$AA$28)*OFFSET(Import.PLQ,$A266-1,AI$15-1,1,1))))</f>
        <v>0</v>
      </c>
      <c r="AJ266" s="144">
        <f ca="1">IF(AJ$13="",0,CHOOSE(Detalhamento.OpçãoServiços,OFFSET(Import.PLQ,$A266-1,AJ$15-1,1,1),IF($E266&lt;&gt;1,IF(ISNUMBER(INDEX(Import.PLE,Detalhamento!$E266,Detalhamento!AJ$15)),IF(INDEX(Import.PLE,Detalhamento!$E266,Detalhamento!AJ$15)&lt;=mediçao,OFFSET(Import.PLQ,$A266-1,AJ$15-1,1,1),0),0),PLE!$AA$28*OFFSET(Import.PLQ,$A266-1,AJ$15-1,1,1)),IF($E266&lt;&gt;1,IF(ISNUMBER(INDEX(Import.PLE,Detalhamento!$E266,Detalhamento!AJ$15)),IF(INDEX(Import.PLE,Detalhamento!$E266,Detalhamento!AJ$15)&lt;=mediçao,0,OFFSET(Import.PLQ,$A266-1,AJ$15-1,1,1)),OFFSET(Import.PLQ,$A266-1,AJ$15-1,1,1)),(1-PLE!$AA$28)*OFFSET(Import.PLQ,$A266-1,AJ$15-1,1,1))))</f>
        <v>0</v>
      </c>
      <c r="AK266" s="144">
        <f ca="1">IF(AK$13="",0,CHOOSE(Detalhamento.OpçãoServiços,OFFSET(Import.PLQ,$A266-1,AK$15-1,1,1),IF($E266&lt;&gt;1,IF(ISNUMBER(INDEX(Import.PLE,Detalhamento!$E266,Detalhamento!AK$15)),IF(INDEX(Import.PLE,Detalhamento!$E266,Detalhamento!AK$15)&lt;=mediçao,OFFSET(Import.PLQ,$A266-1,AK$15-1,1,1),0),0),PLE!$AA$28*OFFSET(Import.PLQ,$A266-1,AK$15-1,1,1)),IF($E266&lt;&gt;1,IF(ISNUMBER(INDEX(Import.PLE,Detalhamento!$E266,Detalhamento!AK$15)),IF(INDEX(Import.PLE,Detalhamento!$E266,Detalhamento!AK$15)&lt;=mediçao,0,OFFSET(Import.PLQ,$A266-1,AK$15-1,1,1)),OFFSET(Import.PLQ,$A266-1,AK$15-1,1,1)),(1-PLE!$AA$28)*OFFSET(Import.PLQ,$A266-1,AK$15-1,1,1))))</f>
        <v>0</v>
      </c>
      <c r="AL266" s="144">
        <f ca="1">IF(AL$13="",0,CHOOSE(Detalhamento.OpçãoServiços,OFFSET(Import.PLQ,$A266-1,AL$15-1,1,1),IF($E266&lt;&gt;1,IF(ISNUMBER(INDEX(Import.PLE,Detalhamento!$E266,Detalhamento!AL$15)),IF(INDEX(Import.PLE,Detalhamento!$E266,Detalhamento!AL$15)&lt;=mediçao,OFFSET(Import.PLQ,$A266-1,AL$15-1,1,1),0),0),PLE!$AA$28*OFFSET(Import.PLQ,$A266-1,AL$15-1,1,1)),IF($E266&lt;&gt;1,IF(ISNUMBER(INDEX(Import.PLE,Detalhamento!$E266,Detalhamento!AL$15)),IF(INDEX(Import.PLE,Detalhamento!$E266,Detalhamento!AL$15)&lt;=mediçao,0,OFFSET(Import.PLQ,$A266-1,AL$15-1,1,1)),OFFSET(Import.PLQ,$A266-1,AL$15-1,1,1)),(1-PLE!$AA$28)*OFFSET(Import.PLQ,$A266-1,AL$15-1,1,1))))</f>
        <v>0</v>
      </c>
      <c r="AM266" s="144">
        <f ca="1">IF(AM$13="",0,CHOOSE(Detalhamento.OpçãoServiços,OFFSET(Import.PLQ,$A266-1,AM$15-1,1,1),IF($E266&lt;&gt;1,IF(ISNUMBER(INDEX(Import.PLE,Detalhamento!$E266,Detalhamento!AM$15)),IF(INDEX(Import.PLE,Detalhamento!$E266,Detalhamento!AM$15)&lt;=mediçao,OFFSET(Import.PLQ,$A266-1,AM$15-1,1,1),0),0),PLE!$AA$28*OFFSET(Import.PLQ,$A266-1,AM$15-1,1,1)),IF($E266&lt;&gt;1,IF(ISNUMBER(INDEX(Import.PLE,Detalhamento!$E266,Detalhamento!AM$15)),IF(INDEX(Import.PLE,Detalhamento!$E266,Detalhamento!AM$15)&lt;=mediçao,0,OFFSET(Import.PLQ,$A266-1,AM$15-1,1,1)),OFFSET(Import.PLQ,$A266-1,AM$15-1,1,1)),(1-PLE!$AA$28)*OFFSET(Import.PLQ,$A266-1,AM$15-1,1,1))))</f>
        <v>0</v>
      </c>
      <c r="AN266" s="144">
        <f ca="1">IF(AN$13="",0,CHOOSE(Detalhamento.OpçãoServiços,OFFSET(Import.PLQ,$A266-1,AN$15-1,1,1),IF($E266&lt;&gt;1,IF(ISNUMBER(INDEX(Import.PLE,Detalhamento!$E266,Detalhamento!AN$15)),IF(INDEX(Import.PLE,Detalhamento!$E266,Detalhamento!AN$15)&lt;=mediçao,OFFSET(Import.PLQ,$A266-1,AN$15-1,1,1),0),0),PLE!$AA$28*OFFSET(Import.PLQ,$A266-1,AN$15-1,1,1)),IF($E266&lt;&gt;1,IF(ISNUMBER(INDEX(Import.PLE,Detalhamento!$E266,Detalhamento!AN$15)),IF(INDEX(Import.PLE,Detalhamento!$E266,Detalhamento!AN$15)&lt;=mediçao,0,OFFSET(Import.PLQ,$A266-1,AN$15-1,1,1)),OFFSET(Import.PLQ,$A266-1,AN$15-1,1,1)),(1-PLE!$AA$28)*OFFSET(Import.PLQ,$A266-1,AN$15-1,1,1))))</f>
        <v>0</v>
      </c>
      <c r="AO266" s="144">
        <f ca="1">IF(AO$13="",0,CHOOSE(Detalhamento.OpçãoServiços,OFFSET(Import.PLQ,$A266-1,AO$15-1,1,1),IF($E266&lt;&gt;1,IF(ISNUMBER(INDEX(Import.PLE,Detalhamento!$E266,Detalhamento!AO$15)),IF(INDEX(Import.PLE,Detalhamento!$E266,Detalhamento!AO$15)&lt;=mediçao,OFFSET(Import.PLQ,$A266-1,AO$15-1,1,1),0),0),PLE!$AA$28*OFFSET(Import.PLQ,$A266-1,AO$15-1,1,1)),IF($E266&lt;&gt;1,IF(ISNUMBER(INDEX(Import.PLE,Detalhamento!$E266,Detalhamento!AO$15)),IF(INDEX(Import.PLE,Detalhamento!$E266,Detalhamento!AO$15)&lt;=mediçao,0,OFFSET(Import.PLQ,$A266-1,AO$15-1,1,1)),OFFSET(Import.PLQ,$A266-1,AO$15-1,1,1)),(1-PLE!$AA$28)*OFFSET(Import.PLQ,$A266-1,AO$15-1,1,1))))</f>
        <v>0</v>
      </c>
      <c r="AP266" s="144">
        <f ca="1">IF(AP$13="",0,CHOOSE(Detalhamento.OpçãoServiços,OFFSET(Import.PLQ,$A266-1,AP$15-1,1,1),IF($E266&lt;&gt;1,IF(ISNUMBER(INDEX(Import.PLE,Detalhamento!$E266,Detalhamento!AP$15)),IF(INDEX(Import.PLE,Detalhamento!$E266,Detalhamento!AP$15)&lt;=mediçao,OFFSET(Import.PLQ,$A266-1,AP$15-1,1,1),0),0),PLE!$AA$28*OFFSET(Import.PLQ,$A266-1,AP$15-1,1,1)),IF($E266&lt;&gt;1,IF(ISNUMBER(INDEX(Import.PLE,Detalhamento!$E266,Detalhamento!AP$15)),IF(INDEX(Import.PLE,Detalhamento!$E266,Detalhamento!AP$15)&lt;=mediçao,0,OFFSET(Import.PLQ,$A266-1,AP$15-1,1,1)),OFFSET(Import.PLQ,$A266-1,AP$15-1,1,1)),(1-PLE!$AA$28)*OFFSET(Import.PLQ,$A266-1,AP$15-1,1,1))))</f>
        <v>0</v>
      </c>
      <c r="AQ266" s="144">
        <f ca="1">IF(AQ$13="",0,CHOOSE(Detalhamento.OpçãoServiços,OFFSET(Import.PLQ,$A266-1,AQ$15-1,1,1),IF($E266&lt;&gt;1,IF(ISNUMBER(INDEX(Import.PLE,Detalhamento!$E266,Detalhamento!AQ$15)),IF(INDEX(Import.PLE,Detalhamento!$E266,Detalhamento!AQ$15)&lt;=mediçao,OFFSET(Import.PLQ,$A266-1,AQ$15-1,1,1),0),0),PLE!$AA$28*OFFSET(Import.PLQ,$A266-1,AQ$15-1,1,1)),IF($E266&lt;&gt;1,IF(ISNUMBER(INDEX(Import.PLE,Detalhamento!$E266,Detalhamento!AQ$15)),IF(INDEX(Import.PLE,Detalhamento!$E266,Detalhamento!AQ$15)&lt;=mediçao,0,OFFSET(Import.PLQ,$A266-1,AQ$15-1,1,1)),OFFSET(Import.PLQ,$A266-1,AQ$15-1,1,1)),(1-PLE!$AA$28)*OFFSET(Import.PLQ,$A266-1,AQ$15-1,1,1))))</f>
        <v>0</v>
      </c>
      <c r="AR266" s="144">
        <f ca="1">IF(AR$13="",0,CHOOSE(Detalhamento.OpçãoServiços,OFFSET(Import.PLQ,$A266-1,AR$15-1,1,1),IF($E266&lt;&gt;1,IF(ISNUMBER(INDEX(Import.PLE,Detalhamento!$E266,Detalhamento!AR$15)),IF(INDEX(Import.PLE,Detalhamento!$E266,Detalhamento!AR$15)&lt;=mediçao,OFFSET(Import.PLQ,$A266-1,AR$15-1,1,1),0),0),PLE!$AA$28*OFFSET(Import.PLQ,$A266-1,AR$15-1,1,1)),IF($E266&lt;&gt;1,IF(ISNUMBER(INDEX(Import.PLE,Detalhamento!$E266,Detalhamento!AR$15)),IF(INDEX(Import.PLE,Detalhamento!$E266,Detalhamento!AR$15)&lt;=mediçao,0,OFFSET(Import.PLQ,$A266-1,AR$15-1,1,1)),OFFSET(Import.PLQ,$A266-1,AR$15-1,1,1)),(1-PLE!$AA$28)*OFFSET(Import.PLQ,$A266-1,AR$15-1,1,1))))</f>
        <v>0</v>
      </c>
      <c r="AS266" s="144">
        <f ca="1">IF(AS$13="",0,CHOOSE(Detalhamento.OpçãoServiços,OFFSET(Import.PLQ,$A266-1,AS$15-1,1,1),IF($E266&lt;&gt;1,IF(ISNUMBER(INDEX(Import.PLE,Detalhamento!$E266,Detalhamento!AS$15)),IF(INDEX(Import.PLE,Detalhamento!$E266,Detalhamento!AS$15)&lt;=mediçao,OFFSET(Import.PLQ,$A266-1,AS$15-1,1,1),0),0),PLE!$AA$28*OFFSET(Import.PLQ,$A266-1,AS$15-1,1,1)),IF($E266&lt;&gt;1,IF(ISNUMBER(INDEX(Import.PLE,Detalhamento!$E266,Detalhamento!AS$15)),IF(INDEX(Import.PLE,Detalhamento!$E266,Detalhamento!AS$15)&lt;=mediçao,0,OFFSET(Import.PLQ,$A266-1,AS$15-1,1,1)),OFFSET(Import.PLQ,$A266-1,AS$15-1,1,1)),(1-PLE!$AA$28)*OFFSET(Import.PLQ,$A266-1,AS$15-1,1,1))))</f>
        <v>0</v>
      </c>
      <c r="AT266" s="144">
        <f ca="1">IF(AT$13="",0,CHOOSE(Detalhamento.OpçãoServiços,OFFSET(Import.PLQ,$A266-1,AT$15-1,1,1),IF($E266&lt;&gt;1,IF(ISNUMBER(INDEX(Import.PLE,Detalhamento!$E266,Detalhamento!AT$15)),IF(INDEX(Import.PLE,Detalhamento!$E266,Detalhamento!AT$15)&lt;=mediçao,OFFSET(Import.PLQ,$A266-1,AT$15-1,1,1),0),0),PLE!$AA$28*OFFSET(Import.PLQ,$A266-1,AT$15-1,1,1)),IF($E266&lt;&gt;1,IF(ISNUMBER(INDEX(Import.PLE,Detalhamento!$E266,Detalhamento!AT$15)),IF(INDEX(Import.PLE,Detalhamento!$E266,Detalhamento!AT$15)&lt;=mediçao,0,OFFSET(Import.PLQ,$A266-1,AT$15-1,1,1)),OFFSET(Import.PLQ,$A266-1,AT$15-1,1,1)),(1-PLE!$AA$28)*OFFSET(Import.PLQ,$A266-1,AT$15-1,1,1))))</f>
        <v>0</v>
      </c>
      <c r="AU266" s="144">
        <f ca="1">IF(AU$13="",0,CHOOSE(Detalhamento.OpçãoServiços,OFFSET(Import.PLQ,$A266-1,AU$15-1,1,1),IF($E266&lt;&gt;1,IF(ISNUMBER(INDEX(Import.PLE,Detalhamento!$E266,Detalhamento!AU$15)),IF(INDEX(Import.PLE,Detalhamento!$E266,Detalhamento!AU$15)&lt;=mediçao,OFFSET(Import.PLQ,$A266-1,AU$15-1,1,1),0),0),PLE!$AA$28*OFFSET(Import.PLQ,$A266-1,AU$15-1,1,1)),IF($E266&lt;&gt;1,IF(ISNUMBER(INDEX(Import.PLE,Detalhamento!$E266,Detalhamento!AU$15)),IF(INDEX(Import.PLE,Detalhamento!$E266,Detalhamento!AU$15)&lt;=mediçao,0,OFFSET(Import.PLQ,$A266-1,AU$15-1,1,1)),OFFSET(Import.PLQ,$A266-1,AU$15-1,1,1)),(1-PLE!$AA$28)*OFFSET(Import.PLQ,$A266-1,AU$15-1,1,1))))</f>
        <v>0</v>
      </c>
      <c r="AV266" s="144">
        <f ca="1">IF(AV$13="",0,CHOOSE(Detalhamento.OpçãoServiços,OFFSET(Import.PLQ,$A266-1,AV$15-1,1,1),IF($E266&lt;&gt;1,IF(ISNUMBER(INDEX(Import.PLE,Detalhamento!$E266,Detalhamento!AV$15)),IF(INDEX(Import.PLE,Detalhamento!$E266,Detalhamento!AV$15)&lt;=mediçao,OFFSET(Import.PLQ,$A266-1,AV$15-1,1,1),0),0),PLE!$AA$28*OFFSET(Import.PLQ,$A266-1,AV$15-1,1,1)),IF($E266&lt;&gt;1,IF(ISNUMBER(INDEX(Import.PLE,Detalhamento!$E266,Detalhamento!AV$15)),IF(INDEX(Import.PLE,Detalhamento!$E266,Detalhamento!AV$15)&lt;=mediçao,0,OFFSET(Import.PLQ,$A266-1,AV$15-1,1,1)),OFFSET(Import.PLQ,$A266-1,AV$15-1,1,1)),(1-PLE!$AA$28)*OFFSET(Import.PLQ,$A266-1,AV$15-1,1,1))))</f>
        <v>0</v>
      </c>
      <c r="AW266" s="144">
        <f ca="1">IF(AW$13="",0,CHOOSE(Detalhamento.OpçãoServiços,OFFSET(Import.PLQ,$A266-1,AW$15-1,1,1),IF($E266&lt;&gt;1,IF(ISNUMBER(INDEX(Import.PLE,Detalhamento!$E266,Detalhamento!AW$15)),IF(INDEX(Import.PLE,Detalhamento!$E266,Detalhamento!AW$15)&lt;=mediçao,OFFSET(Import.PLQ,$A266-1,AW$15-1,1,1),0),0),PLE!$AA$28*OFFSET(Import.PLQ,$A266-1,AW$15-1,1,1)),IF($E266&lt;&gt;1,IF(ISNUMBER(INDEX(Import.PLE,Detalhamento!$E266,Detalhamento!AW$15)),IF(INDEX(Import.PLE,Detalhamento!$E266,Detalhamento!AW$15)&lt;=mediçao,0,OFFSET(Import.PLQ,$A266-1,AW$15-1,1,1)),OFFSET(Import.PLQ,$A266-1,AW$15-1,1,1)),(1-PLE!$AA$28)*OFFSET(Import.PLQ,$A266-1,AW$15-1,1,1))))</f>
        <v>0</v>
      </c>
      <c r="AX266" s="144">
        <f ca="1">IF(AX$13="",0,CHOOSE(Detalhamento.OpçãoServiços,OFFSET(Import.PLQ,$A266-1,AX$15-1,1,1),IF($E266&lt;&gt;1,IF(ISNUMBER(INDEX(Import.PLE,Detalhamento!$E266,Detalhamento!AX$15)),IF(INDEX(Import.PLE,Detalhamento!$E266,Detalhamento!AX$15)&lt;=mediçao,OFFSET(Import.PLQ,$A266-1,AX$15-1,1,1),0),0),PLE!$AA$28*OFFSET(Import.PLQ,$A266-1,AX$15-1,1,1)),IF($E266&lt;&gt;1,IF(ISNUMBER(INDEX(Import.PLE,Detalhamento!$E266,Detalhamento!AX$15)),IF(INDEX(Import.PLE,Detalhamento!$E266,Detalhamento!AX$15)&lt;=mediçao,0,OFFSET(Import.PLQ,$A266-1,AX$15-1,1,1)),OFFSET(Import.PLQ,$A266-1,AX$15-1,1,1)),(1-PLE!$AA$28)*OFFSET(Import.PLQ,$A266-1,AX$15-1,1,1))))</f>
        <v>0</v>
      </c>
      <c r="AY266" s="144">
        <f ca="1">IF(AY$13="",0,CHOOSE(Detalhamento.OpçãoServiços,OFFSET(Import.PLQ,$A266-1,AY$15-1,1,1),IF($E266&lt;&gt;1,IF(ISNUMBER(INDEX(Import.PLE,Detalhamento!$E266,Detalhamento!AY$15)),IF(INDEX(Import.PLE,Detalhamento!$E266,Detalhamento!AY$15)&lt;=mediçao,OFFSET(Import.PLQ,$A266-1,AY$15-1,1,1),0),0),PLE!$AA$28*OFFSET(Import.PLQ,$A266-1,AY$15-1,1,1)),IF($E266&lt;&gt;1,IF(ISNUMBER(INDEX(Import.PLE,Detalhamento!$E266,Detalhamento!AY$15)),IF(INDEX(Import.PLE,Detalhamento!$E266,Detalhamento!AY$15)&lt;=mediçao,0,OFFSET(Import.PLQ,$A266-1,AY$15-1,1,1)),OFFSET(Import.PLQ,$A266-1,AY$15-1,1,1)),(1-PLE!$AA$28)*OFFSET(Import.PLQ,$A266-1,AY$15-1,1,1))))</f>
        <v>0</v>
      </c>
      <c r="AZ266" s="144">
        <f ca="1">IF(AZ$13="",0,CHOOSE(Detalhamento.OpçãoServiços,OFFSET(Import.PLQ,$A266-1,AZ$15-1,1,1),IF($E266&lt;&gt;1,IF(ISNUMBER(INDEX(Import.PLE,Detalhamento!$E266,Detalhamento!AZ$15)),IF(INDEX(Import.PLE,Detalhamento!$E266,Detalhamento!AZ$15)&lt;=mediçao,OFFSET(Import.PLQ,$A266-1,AZ$15-1,1,1),0),0),PLE!$AA$28*OFFSET(Import.PLQ,$A266-1,AZ$15-1,1,1)),IF($E266&lt;&gt;1,IF(ISNUMBER(INDEX(Import.PLE,Detalhamento!$E266,Detalhamento!AZ$15)),IF(INDEX(Import.PLE,Detalhamento!$E266,Detalhamento!AZ$15)&lt;=mediçao,0,OFFSET(Import.PLQ,$A266-1,AZ$15-1,1,1)),OFFSET(Import.PLQ,$A266-1,AZ$15-1,1,1)),(1-PLE!$AA$28)*OFFSET(Import.PLQ,$A266-1,AZ$15-1,1,1))))</f>
        <v>0</v>
      </c>
      <c r="BA266" s="144">
        <f ca="1">IF(BA$13="",0,CHOOSE(Detalhamento.OpçãoServiços,OFFSET(Import.PLQ,$A266-1,BA$15-1,1,1),IF($E266&lt;&gt;1,IF(ISNUMBER(INDEX(Import.PLE,Detalhamento!$E266,Detalhamento!BA$15)),IF(INDEX(Import.PLE,Detalhamento!$E266,Detalhamento!BA$15)&lt;=mediçao,OFFSET(Import.PLQ,$A266-1,BA$15-1,1,1),0),0),PLE!$AA$28*OFFSET(Import.PLQ,$A266-1,BA$15-1,1,1)),IF($E266&lt;&gt;1,IF(ISNUMBER(INDEX(Import.PLE,Detalhamento!$E266,Detalhamento!BA$15)),IF(INDEX(Import.PLE,Detalhamento!$E266,Detalhamento!BA$15)&lt;=mediçao,0,OFFSET(Import.PLQ,$A266-1,BA$15-1,1,1)),OFFSET(Import.PLQ,$A266-1,BA$15-1,1,1)),(1-PLE!$AA$28)*OFFSET(Import.PLQ,$A266-1,BA$15-1,1,1))))</f>
        <v>0</v>
      </c>
      <c r="BB266" s="144">
        <f ca="1">IF(BB$13="",0,CHOOSE(Detalhamento.OpçãoServiços,OFFSET(Import.PLQ,$A266-1,BB$15-1,1,1),IF($E266&lt;&gt;1,IF(ISNUMBER(INDEX(Import.PLE,Detalhamento!$E266,Detalhamento!BB$15)),IF(INDEX(Import.PLE,Detalhamento!$E266,Detalhamento!BB$15)&lt;=mediçao,OFFSET(Import.PLQ,$A266-1,BB$15-1,1,1),0),0),PLE!$AA$28*OFFSET(Import.PLQ,$A266-1,BB$15-1,1,1)),IF($E266&lt;&gt;1,IF(ISNUMBER(INDEX(Import.PLE,Detalhamento!$E266,Detalhamento!BB$15)),IF(INDEX(Import.PLE,Detalhamento!$E266,Detalhamento!BB$15)&lt;=mediçao,0,OFFSET(Import.PLQ,$A266-1,BB$15-1,1,1)),OFFSET(Import.PLQ,$A266-1,BB$15-1,1,1)),(1-PLE!$AA$28)*OFFSET(Import.PLQ,$A266-1,BB$15-1,1,1))))</f>
        <v>0</v>
      </c>
      <c r="BC266" s="144">
        <f ca="1">IF(BC$13="",0,CHOOSE(Detalhamento.OpçãoServiços,OFFSET(Import.PLQ,$A266-1,BC$15-1,1,1),IF($E266&lt;&gt;1,IF(ISNUMBER(INDEX(Import.PLE,Detalhamento!$E266,Detalhamento!BC$15)),IF(INDEX(Import.PLE,Detalhamento!$E266,Detalhamento!BC$15)&lt;=mediçao,OFFSET(Import.PLQ,$A266-1,BC$15-1,1,1),0),0),PLE!$AA$28*OFFSET(Import.PLQ,$A266-1,BC$15-1,1,1)),IF($E266&lt;&gt;1,IF(ISNUMBER(INDEX(Import.PLE,Detalhamento!$E266,Detalhamento!BC$15)),IF(INDEX(Import.PLE,Detalhamento!$E266,Detalhamento!BC$15)&lt;=mediçao,0,OFFSET(Import.PLQ,$A266-1,BC$15-1,1,1)),OFFSET(Import.PLQ,$A266-1,BC$15-1,1,1)),(1-PLE!$AA$28)*OFFSET(Import.PLQ,$A266-1,BC$15-1,1,1))))</f>
        <v>0</v>
      </c>
      <c r="BD266" s="144">
        <f ca="1">IF(BD$13="",0,CHOOSE(Detalhamento.OpçãoServiços,OFFSET(Import.PLQ,$A266-1,BD$15-1,1,1),IF($E266&lt;&gt;1,IF(ISNUMBER(INDEX(Import.PLE,Detalhamento!$E266,Detalhamento!BD$15)),IF(INDEX(Import.PLE,Detalhamento!$E266,Detalhamento!BD$15)&lt;=mediçao,OFFSET(Import.PLQ,$A266-1,BD$15-1,1,1),0),0),PLE!$AA$28*OFFSET(Import.PLQ,$A266-1,BD$15-1,1,1)),IF($E266&lt;&gt;1,IF(ISNUMBER(INDEX(Import.PLE,Detalhamento!$E266,Detalhamento!BD$15)),IF(INDEX(Import.PLE,Detalhamento!$E266,Detalhamento!BD$15)&lt;=mediçao,0,OFFSET(Import.PLQ,$A266-1,BD$15-1,1,1)),OFFSET(Import.PLQ,$A266-1,BD$15-1,1,1)),(1-PLE!$AA$28)*OFFSET(Import.PLQ,$A266-1,BD$15-1,1,1))))</f>
        <v>0</v>
      </c>
      <c r="BE266" s="144">
        <f ca="1">IF(BE$13="",0,CHOOSE(Detalhamento.OpçãoServiços,OFFSET(Import.PLQ,$A266-1,BE$15-1,1,1),IF($E266&lt;&gt;1,IF(ISNUMBER(INDEX(Import.PLE,Detalhamento!$E266,Detalhamento!BE$15)),IF(INDEX(Import.PLE,Detalhamento!$E266,Detalhamento!BE$15)&lt;=mediçao,OFFSET(Import.PLQ,$A266-1,BE$15-1,1,1),0),0),PLE!$AA$28*OFFSET(Import.PLQ,$A266-1,BE$15-1,1,1)),IF($E266&lt;&gt;1,IF(ISNUMBER(INDEX(Import.PLE,Detalhamento!$E266,Detalhamento!BE$15)),IF(INDEX(Import.PLE,Detalhamento!$E266,Detalhamento!BE$15)&lt;=mediçao,0,OFFSET(Import.PLQ,$A266-1,BE$15-1,1,1)),OFFSET(Import.PLQ,$A266-1,BE$15-1,1,1)),(1-PLE!$AA$28)*OFFSET(Import.PLQ,$A266-1,BE$15-1,1,1))))</f>
        <v>0</v>
      </c>
      <c r="BF266" s="144">
        <f ca="1">IF(BF$13="",0,CHOOSE(Detalhamento.OpçãoServiços,OFFSET(Import.PLQ,$A266-1,BF$15-1,1,1),IF($E266&lt;&gt;1,IF(ISNUMBER(INDEX(Import.PLE,Detalhamento!$E266,Detalhamento!BF$15)),IF(INDEX(Import.PLE,Detalhamento!$E266,Detalhamento!BF$15)&lt;=mediçao,OFFSET(Import.PLQ,$A266-1,BF$15-1,1,1),0),0),PLE!$AA$28*OFFSET(Import.PLQ,$A266-1,BF$15-1,1,1)),IF($E266&lt;&gt;1,IF(ISNUMBER(INDEX(Import.PLE,Detalhamento!$E266,Detalhamento!BF$15)),IF(INDEX(Import.PLE,Detalhamento!$E266,Detalhamento!BF$15)&lt;=mediçao,0,OFFSET(Import.PLQ,$A266-1,BF$15-1,1,1)),OFFSET(Import.PLQ,$A266-1,BF$15-1,1,1)),(1-PLE!$AA$28)*OFFSET(Import.PLQ,$A266-1,BF$15-1,1,1))))</f>
        <v>0</v>
      </c>
      <c r="BG266" s="144">
        <f ca="1">IF(BG$13="",0,CHOOSE(Detalhamento.OpçãoServiços,OFFSET(Import.PLQ,$A266-1,BG$15-1,1,1),IF($E266&lt;&gt;1,IF(ISNUMBER(INDEX(Import.PLE,Detalhamento!$E266,Detalhamento!BG$15)),IF(INDEX(Import.PLE,Detalhamento!$E266,Detalhamento!BG$15)&lt;=mediçao,OFFSET(Import.PLQ,$A266-1,BG$15-1,1,1),0),0),PLE!$AA$28*OFFSET(Import.PLQ,$A266-1,BG$15-1,1,1)),IF($E266&lt;&gt;1,IF(ISNUMBER(INDEX(Import.PLE,Detalhamento!$E266,Detalhamento!BG$15)),IF(INDEX(Import.PLE,Detalhamento!$E266,Detalhamento!BG$15)&lt;=mediçao,0,OFFSET(Import.PLQ,$A266-1,BG$15-1,1,1)),OFFSET(Import.PLQ,$A266-1,BG$15-1,1,1)),(1-PLE!$AA$28)*OFFSET(Import.PLQ,$A266-1,BG$15-1,1,1))))</f>
        <v>0</v>
      </c>
      <c r="BH266" s="144">
        <f ca="1">IF(BH$13="",0,CHOOSE(Detalhamento.OpçãoServiços,OFFSET(Import.PLQ,$A266-1,BH$15-1,1,1),IF($E266&lt;&gt;1,IF(ISNUMBER(INDEX(Import.PLE,Detalhamento!$E266,Detalhamento!BH$15)),IF(INDEX(Import.PLE,Detalhamento!$E266,Detalhamento!BH$15)&lt;=mediçao,OFFSET(Import.PLQ,$A266-1,BH$15-1,1,1),0),0),PLE!$AA$28*OFFSET(Import.PLQ,$A266-1,BH$15-1,1,1)),IF($E266&lt;&gt;1,IF(ISNUMBER(INDEX(Import.PLE,Detalhamento!$E266,Detalhamento!BH$15)),IF(INDEX(Import.PLE,Detalhamento!$E266,Detalhamento!BH$15)&lt;=mediçao,0,OFFSET(Import.PLQ,$A266-1,BH$15-1,1,1)),OFFSET(Import.PLQ,$A266-1,BH$15-1,1,1)),(1-PLE!$AA$28)*OFFSET(Import.PLQ,$A266-1,BH$15-1,1,1))))</f>
        <v>0</v>
      </c>
      <c r="BI266" s="144">
        <f ca="1">IF(BI$13="",0,CHOOSE(Detalhamento.OpçãoServiços,OFFSET(Import.PLQ,$A266-1,BI$15-1,1,1),IF($E266&lt;&gt;1,IF(ISNUMBER(INDEX(Import.PLE,Detalhamento!$E266,Detalhamento!BI$15)),IF(INDEX(Import.PLE,Detalhamento!$E266,Detalhamento!BI$15)&lt;=mediçao,OFFSET(Import.PLQ,$A266-1,BI$15-1,1,1),0),0),PLE!$AA$28*OFFSET(Import.PLQ,$A266-1,BI$15-1,1,1)),IF($E266&lt;&gt;1,IF(ISNUMBER(INDEX(Import.PLE,Detalhamento!$E266,Detalhamento!BI$15)),IF(INDEX(Import.PLE,Detalhamento!$E266,Detalhamento!BI$15)&lt;=mediçao,0,OFFSET(Import.PLQ,$A266-1,BI$15-1,1,1)),OFFSET(Import.PLQ,$A266-1,BI$15-1,1,1)),(1-PLE!$AA$28)*OFFSET(Import.PLQ,$A266-1,BI$15-1,1,1))))</f>
        <v>0</v>
      </c>
    </row>
    <row r="267" spans="1:61" x14ac:dyDescent="0.2">
      <c r="A267" s="155">
        <v>213</v>
      </c>
      <c r="B267" s="21" t="str">
        <f t="shared" ca="1" si="33"/>
        <v>Serviço</v>
      </c>
      <c r="E267" s="153">
        <f t="shared" ca="1" si="34"/>
        <v>27</v>
      </c>
      <c r="F267" s="154">
        <f t="shared" ca="1" si="35"/>
        <v>270213</v>
      </c>
      <c r="G267" s="154" t="str">
        <f t="shared" ca="1" si="40"/>
        <v>2.9.2.6</v>
      </c>
      <c r="H267" s="182" t="str">
        <f t="shared" ca="1" si="40"/>
        <v>CAIXA D´ÁGUA EM POLIETILENO, 1000 LITROS, COM ACESSÓRIOS</v>
      </c>
      <c r="I267" s="37" t="str">
        <f t="shared" ca="1" si="36"/>
        <v>UN</v>
      </c>
      <c r="J267" s="144">
        <f t="shared" ca="1" si="37"/>
        <v>1</v>
      </c>
      <c r="K267" s="67"/>
      <c r="L267" s="144">
        <f ca="1">IF(L$13="",0,CHOOSE(Detalhamento.OpçãoServiços,OFFSET(Import.PLQ,$A267-1,L$15-1,1,1),IF($E267&lt;&gt;1,IF(ISNUMBER(INDEX(Import.PLE,Detalhamento!$E267,Detalhamento!L$15)),IF(INDEX(Import.PLE,Detalhamento!$E267,Detalhamento!L$15)&lt;=mediçao,OFFSET(Import.PLQ,$A267-1,L$15-1,1,1),0),0),PLE!$AA$28*OFFSET(Import.PLQ,$A267-1,L$15-1,1,1)),IF($E267&lt;&gt;1,IF(ISNUMBER(INDEX(Import.PLE,Detalhamento!$E267,Detalhamento!L$15)),IF(INDEX(Import.PLE,Detalhamento!$E267,Detalhamento!L$15)&lt;=mediçao,0,OFFSET(Import.PLQ,$A267-1,L$15-1,1,1)),OFFSET(Import.PLQ,$A267-1,L$15-1,1,1)),(1-PLE!$AA$28)*OFFSET(Import.PLQ,$A267-1,L$15-1,1,1))))</f>
        <v>1</v>
      </c>
      <c r="M267" s="144">
        <f ca="1">IF(M$13="",0,CHOOSE(Detalhamento.OpçãoServiços,OFFSET(Import.PLQ,$A267-1,M$15-1,1,1),IF($E267&lt;&gt;1,IF(ISNUMBER(INDEX(Import.PLE,Detalhamento!$E267,Detalhamento!M$15)),IF(INDEX(Import.PLE,Detalhamento!$E267,Detalhamento!M$15)&lt;=mediçao,OFFSET(Import.PLQ,$A267-1,M$15-1,1,1),0),0),PLE!$AA$28*OFFSET(Import.PLQ,$A267-1,M$15-1,1,1)),IF($E267&lt;&gt;1,IF(ISNUMBER(INDEX(Import.PLE,Detalhamento!$E267,Detalhamento!M$15)),IF(INDEX(Import.PLE,Detalhamento!$E267,Detalhamento!M$15)&lt;=mediçao,0,OFFSET(Import.PLQ,$A267-1,M$15-1,1,1)),OFFSET(Import.PLQ,$A267-1,M$15-1,1,1)),(1-PLE!$AA$28)*OFFSET(Import.PLQ,$A267-1,M$15-1,1,1))))</f>
        <v>0</v>
      </c>
      <c r="N267" s="144">
        <f ca="1">IF(N$13="",0,CHOOSE(Detalhamento.OpçãoServiços,OFFSET(Import.PLQ,$A267-1,N$15-1,1,1),IF($E267&lt;&gt;1,IF(ISNUMBER(INDEX(Import.PLE,Detalhamento!$E267,Detalhamento!N$15)),IF(INDEX(Import.PLE,Detalhamento!$E267,Detalhamento!N$15)&lt;=mediçao,OFFSET(Import.PLQ,$A267-1,N$15-1,1,1),0),0),PLE!$AA$28*OFFSET(Import.PLQ,$A267-1,N$15-1,1,1)),IF($E267&lt;&gt;1,IF(ISNUMBER(INDEX(Import.PLE,Detalhamento!$E267,Detalhamento!N$15)),IF(INDEX(Import.PLE,Detalhamento!$E267,Detalhamento!N$15)&lt;=mediçao,0,OFFSET(Import.PLQ,$A267-1,N$15-1,1,1)),OFFSET(Import.PLQ,$A267-1,N$15-1,1,1)),(1-PLE!$AA$28)*OFFSET(Import.PLQ,$A267-1,N$15-1,1,1))))</f>
        <v>0</v>
      </c>
      <c r="O267" s="144">
        <f ca="1">IF(O$13="",0,CHOOSE(Detalhamento.OpçãoServiços,OFFSET(Import.PLQ,$A267-1,O$15-1,1,1),IF($E267&lt;&gt;1,IF(ISNUMBER(INDEX(Import.PLE,Detalhamento!$E267,Detalhamento!O$15)),IF(INDEX(Import.PLE,Detalhamento!$E267,Detalhamento!O$15)&lt;=mediçao,OFFSET(Import.PLQ,$A267-1,O$15-1,1,1),0),0),PLE!$AA$28*OFFSET(Import.PLQ,$A267-1,O$15-1,1,1)),IF($E267&lt;&gt;1,IF(ISNUMBER(INDEX(Import.PLE,Detalhamento!$E267,Detalhamento!O$15)),IF(INDEX(Import.PLE,Detalhamento!$E267,Detalhamento!O$15)&lt;=mediçao,0,OFFSET(Import.PLQ,$A267-1,O$15-1,1,1)),OFFSET(Import.PLQ,$A267-1,O$15-1,1,1)),(1-PLE!$AA$28)*OFFSET(Import.PLQ,$A267-1,O$15-1,1,1))))</f>
        <v>0</v>
      </c>
      <c r="P267" s="144">
        <f ca="1">IF(P$13="",0,CHOOSE(Detalhamento.OpçãoServiços,OFFSET(Import.PLQ,$A267-1,P$15-1,1,1),IF($E267&lt;&gt;1,IF(ISNUMBER(INDEX(Import.PLE,Detalhamento!$E267,Detalhamento!P$15)),IF(INDEX(Import.PLE,Detalhamento!$E267,Detalhamento!P$15)&lt;=mediçao,OFFSET(Import.PLQ,$A267-1,P$15-1,1,1),0),0),PLE!$AA$28*OFFSET(Import.PLQ,$A267-1,P$15-1,1,1)),IF($E267&lt;&gt;1,IF(ISNUMBER(INDEX(Import.PLE,Detalhamento!$E267,Detalhamento!P$15)),IF(INDEX(Import.PLE,Detalhamento!$E267,Detalhamento!P$15)&lt;=mediçao,0,OFFSET(Import.PLQ,$A267-1,P$15-1,1,1)),OFFSET(Import.PLQ,$A267-1,P$15-1,1,1)),(1-PLE!$AA$28)*OFFSET(Import.PLQ,$A267-1,P$15-1,1,1))))</f>
        <v>0</v>
      </c>
      <c r="Q267" s="144">
        <f ca="1">IF(Q$13="",0,CHOOSE(Detalhamento.OpçãoServiços,OFFSET(Import.PLQ,$A267-1,Q$15-1,1,1),IF($E267&lt;&gt;1,IF(ISNUMBER(INDEX(Import.PLE,Detalhamento!$E267,Detalhamento!Q$15)),IF(INDEX(Import.PLE,Detalhamento!$E267,Detalhamento!Q$15)&lt;=mediçao,OFFSET(Import.PLQ,$A267-1,Q$15-1,1,1),0),0),PLE!$AA$28*OFFSET(Import.PLQ,$A267-1,Q$15-1,1,1)),IF($E267&lt;&gt;1,IF(ISNUMBER(INDEX(Import.PLE,Detalhamento!$E267,Detalhamento!Q$15)),IF(INDEX(Import.PLE,Detalhamento!$E267,Detalhamento!Q$15)&lt;=mediçao,0,OFFSET(Import.PLQ,$A267-1,Q$15-1,1,1)),OFFSET(Import.PLQ,$A267-1,Q$15-1,1,1)),(1-PLE!$AA$28)*OFFSET(Import.PLQ,$A267-1,Q$15-1,1,1))))</f>
        <v>0</v>
      </c>
      <c r="R267" s="144">
        <f ca="1">IF(R$13="",0,CHOOSE(Detalhamento.OpçãoServiços,OFFSET(Import.PLQ,$A267-1,R$15-1,1,1),IF($E267&lt;&gt;1,IF(ISNUMBER(INDEX(Import.PLE,Detalhamento!$E267,Detalhamento!R$15)),IF(INDEX(Import.PLE,Detalhamento!$E267,Detalhamento!R$15)&lt;=mediçao,OFFSET(Import.PLQ,$A267-1,R$15-1,1,1),0),0),PLE!$AA$28*OFFSET(Import.PLQ,$A267-1,R$15-1,1,1)),IF($E267&lt;&gt;1,IF(ISNUMBER(INDEX(Import.PLE,Detalhamento!$E267,Detalhamento!R$15)),IF(INDEX(Import.PLE,Detalhamento!$E267,Detalhamento!R$15)&lt;=mediçao,0,OFFSET(Import.PLQ,$A267-1,R$15-1,1,1)),OFFSET(Import.PLQ,$A267-1,R$15-1,1,1)),(1-PLE!$AA$28)*OFFSET(Import.PLQ,$A267-1,R$15-1,1,1))))</f>
        <v>0</v>
      </c>
      <c r="S267" s="144">
        <f ca="1">IF(S$13="",0,CHOOSE(Detalhamento.OpçãoServiços,OFFSET(Import.PLQ,$A267-1,S$15-1,1,1),IF($E267&lt;&gt;1,IF(ISNUMBER(INDEX(Import.PLE,Detalhamento!$E267,Detalhamento!S$15)),IF(INDEX(Import.PLE,Detalhamento!$E267,Detalhamento!S$15)&lt;=mediçao,OFFSET(Import.PLQ,$A267-1,S$15-1,1,1),0),0),PLE!$AA$28*OFFSET(Import.PLQ,$A267-1,S$15-1,1,1)),IF($E267&lt;&gt;1,IF(ISNUMBER(INDEX(Import.PLE,Detalhamento!$E267,Detalhamento!S$15)),IF(INDEX(Import.PLE,Detalhamento!$E267,Detalhamento!S$15)&lt;=mediçao,0,OFFSET(Import.PLQ,$A267-1,S$15-1,1,1)),OFFSET(Import.PLQ,$A267-1,S$15-1,1,1)),(1-PLE!$AA$28)*OFFSET(Import.PLQ,$A267-1,S$15-1,1,1))))</f>
        <v>0</v>
      </c>
      <c r="T267" s="144">
        <f ca="1">IF(T$13="",0,CHOOSE(Detalhamento.OpçãoServiços,OFFSET(Import.PLQ,$A267-1,T$15-1,1,1),IF($E267&lt;&gt;1,IF(ISNUMBER(INDEX(Import.PLE,Detalhamento!$E267,Detalhamento!T$15)),IF(INDEX(Import.PLE,Detalhamento!$E267,Detalhamento!T$15)&lt;=mediçao,OFFSET(Import.PLQ,$A267-1,T$15-1,1,1),0),0),PLE!$AA$28*OFFSET(Import.PLQ,$A267-1,T$15-1,1,1)),IF($E267&lt;&gt;1,IF(ISNUMBER(INDEX(Import.PLE,Detalhamento!$E267,Detalhamento!T$15)),IF(INDEX(Import.PLE,Detalhamento!$E267,Detalhamento!T$15)&lt;=mediçao,0,OFFSET(Import.PLQ,$A267-1,T$15-1,1,1)),OFFSET(Import.PLQ,$A267-1,T$15-1,1,1)),(1-PLE!$AA$28)*OFFSET(Import.PLQ,$A267-1,T$15-1,1,1))))</f>
        <v>0</v>
      </c>
      <c r="U267" s="144">
        <f ca="1">IF(U$13="",0,CHOOSE(Detalhamento.OpçãoServiços,OFFSET(Import.PLQ,$A267-1,U$15-1,1,1),IF($E267&lt;&gt;1,IF(ISNUMBER(INDEX(Import.PLE,Detalhamento!$E267,Detalhamento!U$15)),IF(INDEX(Import.PLE,Detalhamento!$E267,Detalhamento!U$15)&lt;=mediçao,OFFSET(Import.PLQ,$A267-1,U$15-1,1,1),0),0),PLE!$AA$28*OFFSET(Import.PLQ,$A267-1,U$15-1,1,1)),IF($E267&lt;&gt;1,IF(ISNUMBER(INDEX(Import.PLE,Detalhamento!$E267,Detalhamento!U$15)),IF(INDEX(Import.PLE,Detalhamento!$E267,Detalhamento!U$15)&lt;=mediçao,0,OFFSET(Import.PLQ,$A267-1,U$15-1,1,1)),OFFSET(Import.PLQ,$A267-1,U$15-1,1,1)),(1-PLE!$AA$28)*OFFSET(Import.PLQ,$A267-1,U$15-1,1,1))))</f>
        <v>0</v>
      </c>
      <c r="V267" s="144">
        <f ca="1">IF(V$13="",0,CHOOSE(Detalhamento.OpçãoServiços,OFFSET(Import.PLQ,$A267-1,V$15-1,1,1),IF($E267&lt;&gt;1,IF(ISNUMBER(INDEX(Import.PLE,Detalhamento!$E267,Detalhamento!V$15)),IF(INDEX(Import.PLE,Detalhamento!$E267,Detalhamento!V$15)&lt;=mediçao,OFFSET(Import.PLQ,$A267-1,V$15-1,1,1),0),0),PLE!$AA$28*OFFSET(Import.PLQ,$A267-1,V$15-1,1,1)),IF($E267&lt;&gt;1,IF(ISNUMBER(INDEX(Import.PLE,Detalhamento!$E267,Detalhamento!V$15)),IF(INDEX(Import.PLE,Detalhamento!$E267,Detalhamento!V$15)&lt;=mediçao,0,OFFSET(Import.PLQ,$A267-1,V$15-1,1,1)),OFFSET(Import.PLQ,$A267-1,V$15-1,1,1)),(1-PLE!$AA$28)*OFFSET(Import.PLQ,$A267-1,V$15-1,1,1))))</f>
        <v>0</v>
      </c>
      <c r="W267" s="144">
        <f ca="1">IF(W$13="",0,CHOOSE(Detalhamento.OpçãoServiços,OFFSET(Import.PLQ,$A267-1,W$15-1,1,1),IF($E267&lt;&gt;1,IF(ISNUMBER(INDEX(Import.PLE,Detalhamento!$E267,Detalhamento!W$15)),IF(INDEX(Import.PLE,Detalhamento!$E267,Detalhamento!W$15)&lt;=mediçao,OFFSET(Import.PLQ,$A267-1,W$15-1,1,1),0),0),PLE!$AA$28*OFFSET(Import.PLQ,$A267-1,W$15-1,1,1)),IF($E267&lt;&gt;1,IF(ISNUMBER(INDEX(Import.PLE,Detalhamento!$E267,Detalhamento!W$15)),IF(INDEX(Import.PLE,Detalhamento!$E267,Detalhamento!W$15)&lt;=mediçao,0,OFFSET(Import.PLQ,$A267-1,W$15-1,1,1)),OFFSET(Import.PLQ,$A267-1,W$15-1,1,1)),(1-PLE!$AA$28)*OFFSET(Import.PLQ,$A267-1,W$15-1,1,1))))</f>
        <v>0</v>
      </c>
      <c r="X267" s="144">
        <f ca="1">IF(X$13="",0,CHOOSE(Detalhamento.OpçãoServiços,OFFSET(Import.PLQ,$A267-1,X$15-1,1,1),IF($E267&lt;&gt;1,IF(ISNUMBER(INDEX(Import.PLE,Detalhamento!$E267,Detalhamento!X$15)),IF(INDEX(Import.PLE,Detalhamento!$E267,Detalhamento!X$15)&lt;=mediçao,OFFSET(Import.PLQ,$A267-1,X$15-1,1,1),0),0),PLE!$AA$28*OFFSET(Import.PLQ,$A267-1,X$15-1,1,1)),IF($E267&lt;&gt;1,IF(ISNUMBER(INDEX(Import.PLE,Detalhamento!$E267,Detalhamento!X$15)),IF(INDEX(Import.PLE,Detalhamento!$E267,Detalhamento!X$15)&lt;=mediçao,0,OFFSET(Import.PLQ,$A267-1,X$15-1,1,1)),OFFSET(Import.PLQ,$A267-1,X$15-1,1,1)),(1-PLE!$AA$28)*OFFSET(Import.PLQ,$A267-1,X$15-1,1,1))))</f>
        <v>0</v>
      </c>
      <c r="Y267" s="144">
        <f ca="1">IF(Y$13="",0,CHOOSE(Detalhamento.OpçãoServiços,OFFSET(Import.PLQ,$A267-1,Y$15-1,1,1),IF($E267&lt;&gt;1,IF(ISNUMBER(INDEX(Import.PLE,Detalhamento!$E267,Detalhamento!Y$15)),IF(INDEX(Import.PLE,Detalhamento!$E267,Detalhamento!Y$15)&lt;=mediçao,OFFSET(Import.PLQ,$A267-1,Y$15-1,1,1),0),0),PLE!$AA$28*OFFSET(Import.PLQ,$A267-1,Y$15-1,1,1)),IF($E267&lt;&gt;1,IF(ISNUMBER(INDEX(Import.PLE,Detalhamento!$E267,Detalhamento!Y$15)),IF(INDEX(Import.PLE,Detalhamento!$E267,Detalhamento!Y$15)&lt;=mediçao,0,OFFSET(Import.PLQ,$A267-1,Y$15-1,1,1)),OFFSET(Import.PLQ,$A267-1,Y$15-1,1,1)),(1-PLE!$AA$28)*OFFSET(Import.PLQ,$A267-1,Y$15-1,1,1))))</f>
        <v>0</v>
      </c>
      <c r="Z267" s="144">
        <f ca="1">IF(Z$13="",0,CHOOSE(Detalhamento.OpçãoServiços,OFFSET(Import.PLQ,$A267-1,Z$15-1,1,1),IF($E267&lt;&gt;1,IF(ISNUMBER(INDEX(Import.PLE,Detalhamento!$E267,Detalhamento!Z$15)),IF(INDEX(Import.PLE,Detalhamento!$E267,Detalhamento!Z$15)&lt;=mediçao,OFFSET(Import.PLQ,$A267-1,Z$15-1,1,1),0),0),PLE!$AA$28*OFFSET(Import.PLQ,$A267-1,Z$15-1,1,1)),IF($E267&lt;&gt;1,IF(ISNUMBER(INDEX(Import.PLE,Detalhamento!$E267,Detalhamento!Z$15)),IF(INDEX(Import.PLE,Detalhamento!$E267,Detalhamento!Z$15)&lt;=mediçao,0,OFFSET(Import.PLQ,$A267-1,Z$15-1,1,1)),OFFSET(Import.PLQ,$A267-1,Z$15-1,1,1)),(1-PLE!$AA$28)*OFFSET(Import.PLQ,$A267-1,Z$15-1,1,1))))</f>
        <v>0</v>
      </c>
      <c r="AA267" s="144">
        <f ca="1">IF(AA$13="",0,CHOOSE(Detalhamento.OpçãoServiços,OFFSET(Import.PLQ,$A267-1,AA$15-1,1,1),IF($E267&lt;&gt;1,IF(ISNUMBER(INDEX(Import.PLE,Detalhamento!$E267,Detalhamento!AA$15)),IF(INDEX(Import.PLE,Detalhamento!$E267,Detalhamento!AA$15)&lt;=mediçao,OFFSET(Import.PLQ,$A267-1,AA$15-1,1,1),0),0),PLE!$AA$28*OFFSET(Import.PLQ,$A267-1,AA$15-1,1,1)),IF($E267&lt;&gt;1,IF(ISNUMBER(INDEX(Import.PLE,Detalhamento!$E267,Detalhamento!AA$15)),IF(INDEX(Import.PLE,Detalhamento!$E267,Detalhamento!AA$15)&lt;=mediçao,0,OFFSET(Import.PLQ,$A267-1,AA$15-1,1,1)),OFFSET(Import.PLQ,$A267-1,AA$15-1,1,1)),(1-PLE!$AA$28)*OFFSET(Import.PLQ,$A267-1,AA$15-1,1,1))))</f>
        <v>0</v>
      </c>
      <c r="AB267" s="144">
        <f ca="1">IF(AB$13="",0,CHOOSE(Detalhamento.OpçãoServiços,OFFSET(Import.PLQ,$A267-1,AB$15-1,1,1),IF($E267&lt;&gt;1,IF(ISNUMBER(INDEX(Import.PLE,Detalhamento!$E267,Detalhamento!AB$15)),IF(INDEX(Import.PLE,Detalhamento!$E267,Detalhamento!AB$15)&lt;=mediçao,OFFSET(Import.PLQ,$A267-1,AB$15-1,1,1),0),0),PLE!$AA$28*OFFSET(Import.PLQ,$A267-1,AB$15-1,1,1)),IF($E267&lt;&gt;1,IF(ISNUMBER(INDEX(Import.PLE,Detalhamento!$E267,Detalhamento!AB$15)),IF(INDEX(Import.PLE,Detalhamento!$E267,Detalhamento!AB$15)&lt;=mediçao,0,OFFSET(Import.PLQ,$A267-1,AB$15-1,1,1)),OFFSET(Import.PLQ,$A267-1,AB$15-1,1,1)),(1-PLE!$AA$28)*OFFSET(Import.PLQ,$A267-1,AB$15-1,1,1))))</f>
        <v>0</v>
      </c>
      <c r="AC267" s="144">
        <f ca="1">IF(AC$13="",0,CHOOSE(Detalhamento.OpçãoServiços,OFFSET(Import.PLQ,$A267-1,AC$15-1,1,1),IF($E267&lt;&gt;1,IF(ISNUMBER(INDEX(Import.PLE,Detalhamento!$E267,Detalhamento!AC$15)),IF(INDEX(Import.PLE,Detalhamento!$E267,Detalhamento!AC$15)&lt;=mediçao,OFFSET(Import.PLQ,$A267-1,AC$15-1,1,1),0),0),PLE!$AA$28*OFFSET(Import.PLQ,$A267-1,AC$15-1,1,1)),IF($E267&lt;&gt;1,IF(ISNUMBER(INDEX(Import.PLE,Detalhamento!$E267,Detalhamento!AC$15)),IF(INDEX(Import.PLE,Detalhamento!$E267,Detalhamento!AC$15)&lt;=mediçao,0,OFFSET(Import.PLQ,$A267-1,AC$15-1,1,1)),OFFSET(Import.PLQ,$A267-1,AC$15-1,1,1)),(1-PLE!$AA$28)*OFFSET(Import.PLQ,$A267-1,AC$15-1,1,1))))</f>
        <v>0</v>
      </c>
      <c r="AD267" s="144">
        <f ca="1">IF(AD$13="",0,CHOOSE(Detalhamento.OpçãoServiços,OFFSET(Import.PLQ,$A267-1,AD$15-1,1,1),IF($E267&lt;&gt;1,IF(ISNUMBER(INDEX(Import.PLE,Detalhamento!$E267,Detalhamento!AD$15)),IF(INDEX(Import.PLE,Detalhamento!$E267,Detalhamento!AD$15)&lt;=mediçao,OFFSET(Import.PLQ,$A267-1,AD$15-1,1,1),0),0),PLE!$AA$28*OFFSET(Import.PLQ,$A267-1,AD$15-1,1,1)),IF($E267&lt;&gt;1,IF(ISNUMBER(INDEX(Import.PLE,Detalhamento!$E267,Detalhamento!AD$15)),IF(INDEX(Import.PLE,Detalhamento!$E267,Detalhamento!AD$15)&lt;=mediçao,0,OFFSET(Import.PLQ,$A267-1,AD$15-1,1,1)),OFFSET(Import.PLQ,$A267-1,AD$15-1,1,1)),(1-PLE!$AA$28)*OFFSET(Import.PLQ,$A267-1,AD$15-1,1,1))))</f>
        <v>0</v>
      </c>
      <c r="AE267" s="144">
        <f ca="1">IF(AE$13="",0,CHOOSE(Detalhamento.OpçãoServiços,OFFSET(Import.PLQ,$A267-1,AE$15-1,1,1),IF($E267&lt;&gt;1,IF(ISNUMBER(INDEX(Import.PLE,Detalhamento!$E267,Detalhamento!AE$15)),IF(INDEX(Import.PLE,Detalhamento!$E267,Detalhamento!AE$15)&lt;=mediçao,OFFSET(Import.PLQ,$A267-1,AE$15-1,1,1),0),0),PLE!$AA$28*OFFSET(Import.PLQ,$A267-1,AE$15-1,1,1)),IF($E267&lt;&gt;1,IF(ISNUMBER(INDEX(Import.PLE,Detalhamento!$E267,Detalhamento!AE$15)),IF(INDEX(Import.PLE,Detalhamento!$E267,Detalhamento!AE$15)&lt;=mediçao,0,OFFSET(Import.PLQ,$A267-1,AE$15-1,1,1)),OFFSET(Import.PLQ,$A267-1,AE$15-1,1,1)),(1-PLE!$AA$28)*OFFSET(Import.PLQ,$A267-1,AE$15-1,1,1))))</f>
        <v>0</v>
      </c>
      <c r="AF267" s="144">
        <f ca="1">IF(AF$13="",0,CHOOSE(Detalhamento.OpçãoServiços,OFFSET(Import.PLQ,$A267-1,AF$15-1,1,1),IF($E267&lt;&gt;1,IF(ISNUMBER(INDEX(Import.PLE,Detalhamento!$E267,Detalhamento!AF$15)),IF(INDEX(Import.PLE,Detalhamento!$E267,Detalhamento!AF$15)&lt;=mediçao,OFFSET(Import.PLQ,$A267-1,AF$15-1,1,1),0),0),PLE!$AA$28*OFFSET(Import.PLQ,$A267-1,AF$15-1,1,1)),IF($E267&lt;&gt;1,IF(ISNUMBER(INDEX(Import.PLE,Detalhamento!$E267,Detalhamento!AF$15)),IF(INDEX(Import.PLE,Detalhamento!$E267,Detalhamento!AF$15)&lt;=mediçao,0,OFFSET(Import.PLQ,$A267-1,AF$15-1,1,1)),OFFSET(Import.PLQ,$A267-1,AF$15-1,1,1)),(1-PLE!$AA$28)*OFFSET(Import.PLQ,$A267-1,AF$15-1,1,1))))</f>
        <v>0</v>
      </c>
      <c r="AG267" s="144">
        <f ca="1">IF(AG$13="",0,CHOOSE(Detalhamento.OpçãoServiços,OFFSET(Import.PLQ,$A267-1,AG$15-1,1,1),IF($E267&lt;&gt;1,IF(ISNUMBER(INDEX(Import.PLE,Detalhamento!$E267,Detalhamento!AG$15)),IF(INDEX(Import.PLE,Detalhamento!$E267,Detalhamento!AG$15)&lt;=mediçao,OFFSET(Import.PLQ,$A267-1,AG$15-1,1,1),0),0),PLE!$AA$28*OFFSET(Import.PLQ,$A267-1,AG$15-1,1,1)),IF($E267&lt;&gt;1,IF(ISNUMBER(INDEX(Import.PLE,Detalhamento!$E267,Detalhamento!AG$15)),IF(INDEX(Import.PLE,Detalhamento!$E267,Detalhamento!AG$15)&lt;=mediçao,0,OFFSET(Import.PLQ,$A267-1,AG$15-1,1,1)),OFFSET(Import.PLQ,$A267-1,AG$15-1,1,1)),(1-PLE!$AA$28)*OFFSET(Import.PLQ,$A267-1,AG$15-1,1,1))))</f>
        <v>0</v>
      </c>
      <c r="AH267" s="144">
        <f ca="1">IF(AH$13="",0,CHOOSE(Detalhamento.OpçãoServiços,OFFSET(Import.PLQ,$A267-1,AH$15-1,1,1),IF($E267&lt;&gt;1,IF(ISNUMBER(INDEX(Import.PLE,Detalhamento!$E267,Detalhamento!AH$15)),IF(INDEX(Import.PLE,Detalhamento!$E267,Detalhamento!AH$15)&lt;=mediçao,OFFSET(Import.PLQ,$A267-1,AH$15-1,1,1),0),0),PLE!$AA$28*OFFSET(Import.PLQ,$A267-1,AH$15-1,1,1)),IF($E267&lt;&gt;1,IF(ISNUMBER(INDEX(Import.PLE,Detalhamento!$E267,Detalhamento!AH$15)),IF(INDEX(Import.PLE,Detalhamento!$E267,Detalhamento!AH$15)&lt;=mediçao,0,OFFSET(Import.PLQ,$A267-1,AH$15-1,1,1)),OFFSET(Import.PLQ,$A267-1,AH$15-1,1,1)),(1-PLE!$AA$28)*OFFSET(Import.PLQ,$A267-1,AH$15-1,1,1))))</f>
        <v>0</v>
      </c>
      <c r="AI267" s="144">
        <f ca="1">IF(AI$13="",0,CHOOSE(Detalhamento.OpçãoServiços,OFFSET(Import.PLQ,$A267-1,AI$15-1,1,1),IF($E267&lt;&gt;1,IF(ISNUMBER(INDEX(Import.PLE,Detalhamento!$E267,Detalhamento!AI$15)),IF(INDEX(Import.PLE,Detalhamento!$E267,Detalhamento!AI$15)&lt;=mediçao,OFFSET(Import.PLQ,$A267-1,AI$15-1,1,1),0),0),PLE!$AA$28*OFFSET(Import.PLQ,$A267-1,AI$15-1,1,1)),IF($E267&lt;&gt;1,IF(ISNUMBER(INDEX(Import.PLE,Detalhamento!$E267,Detalhamento!AI$15)),IF(INDEX(Import.PLE,Detalhamento!$E267,Detalhamento!AI$15)&lt;=mediçao,0,OFFSET(Import.PLQ,$A267-1,AI$15-1,1,1)),OFFSET(Import.PLQ,$A267-1,AI$15-1,1,1)),(1-PLE!$AA$28)*OFFSET(Import.PLQ,$A267-1,AI$15-1,1,1))))</f>
        <v>0</v>
      </c>
      <c r="AJ267" s="144">
        <f ca="1">IF(AJ$13="",0,CHOOSE(Detalhamento.OpçãoServiços,OFFSET(Import.PLQ,$A267-1,AJ$15-1,1,1),IF($E267&lt;&gt;1,IF(ISNUMBER(INDEX(Import.PLE,Detalhamento!$E267,Detalhamento!AJ$15)),IF(INDEX(Import.PLE,Detalhamento!$E267,Detalhamento!AJ$15)&lt;=mediçao,OFFSET(Import.PLQ,$A267-1,AJ$15-1,1,1),0),0),PLE!$AA$28*OFFSET(Import.PLQ,$A267-1,AJ$15-1,1,1)),IF($E267&lt;&gt;1,IF(ISNUMBER(INDEX(Import.PLE,Detalhamento!$E267,Detalhamento!AJ$15)),IF(INDEX(Import.PLE,Detalhamento!$E267,Detalhamento!AJ$15)&lt;=mediçao,0,OFFSET(Import.PLQ,$A267-1,AJ$15-1,1,1)),OFFSET(Import.PLQ,$A267-1,AJ$15-1,1,1)),(1-PLE!$AA$28)*OFFSET(Import.PLQ,$A267-1,AJ$15-1,1,1))))</f>
        <v>0</v>
      </c>
      <c r="AK267" s="144">
        <f ca="1">IF(AK$13="",0,CHOOSE(Detalhamento.OpçãoServiços,OFFSET(Import.PLQ,$A267-1,AK$15-1,1,1),IF($E267&lt;&gt;1,IF(ISNUMBER(INDEX(Import.PLE,Detalhamento!$E267,Detalhamento!AK$15)),IF(INDEX(Import.PLE,Detalhamento!$E267,Detalhamento!AK$15)&lt;=mediçao,OFFSET(Import.PLQ,$A267-1,AK$15-1,1,1),0),0),PLE!$AA$28*OFFSET(Import.PLQ,$A267-1,AK$15-1,1,1)),IF($E267&lt;&gt;1,IF(ISNUMBER(INDEX(Import.PLE,Detalhamento!$E267,Detalhamento!AK$15)),IF(INDEX(Import.PLE,Detalhamento!$E267,Detalhamento!AK$15)&lt;=mediçao,0,OFFSET(Import.PLQ,$A267-1,AK$15-1,1,1)),OFFSET(Import.PLQ,$A267-1,AK$15-1,1,1)),(1-PLE!$AA$28)*OFFSET(Import.PLQ,$A267-1,AK$15-1,1,1))))</f>
        <v>0</v>
      </c>
      <c r="AL267" s="144">
        <f ca="1">IF(AL$13="",0,CHOOSE(Detalhamento.OpçãoServiços,OFFSET(Import.PLQ,$A267-1,AL$15-1,1,1),IF($E267&lt;&gt;1,IF(ISNUMBER(INDEX(Import.PLE,Detalhamento!$E267,Detalhamento!AL$15)),IF(INDEX(Import.PLE,Detalhamento!$E267,Detalhamento!AL$15)&lt;=mediçao,OFFSET(Import.PLQ,$A267-1,AL$15-1,1,1),0),0),PLE!$AA$28*OFFSET(Import.PLQ,$A267-1,AL$15-1,1,1)),IF($E267&lt;&gt;1,IF(ISNUMBER(INDEX(Import.PLE,Detalhamento!$E267,Detalhamento!AL$15)),IF(INDEX(Import.PLE,Detalhamento!$E267,Detalhamento!AL$15)&lt;=mediçao,0,OFFSET(Import.PLQ,$A267-1,AL$15-1,1,1)),OFFSET(Import.PLQ,$A267-1,AL$15-1,1,1)),(1-PLE!$AA$28)*OFFSET(Import.PLQ,$A267-1,AL$15-1,1,1))))</f>
        <v>0</v>
      </c>
      <c r="AM267" s="144">
        <f ca="1">IF(AM$13="",0,CHOOSE(Detalhamento.OpçãoServiços,OFFSET(Import.PLQ,$A267-1,AM$15-1,1,1),IF($E267&lt;&gt;1,IF(ISNUMBER(INDEX(Import.PLE,Detalhamento!$E267,Detalhamento!AM$15)),IF(INDEX(Import.PLE,Detalhamento!$E267,Detalhamento!AM$15)&lt;=mediçao,OFFSET(Import.PLQ,$A267-1,AM$15-1,1,1),0),0),PLE!$AA$28*OFFSET(Import.PLQ,$A267-1,AM$15-1,1,1)),IF($E267&lt;&gt;1,IF(ISNUMBER(INDEX(Import.PLE,Detalhamento!$E267,Detalhamento!AM$15)),IF(INDEX(Import.PLE,Detalhamento!$E267,Detalhamento!AM$15)&lt;=mediçao,0,OFFSET(Import.PLQ,$A267-1,AM$15-1,1,1)),OFFSET(Import.PLQ,$A267-1,AM$15-1,1,1)),(1-PLE!$AA$28)*OFFSET(Import.PLQ,$A267-1,AM$15-1,1,1))))</f>
        <v>0</v>
      </c>
      <c r="AN267" s="144">
        <f ca="1">IF(AN$13="",0,CHOOSE(Detalhamento.OpçãoServiços,OFFSET(Import.PLQ,$A267-1,AN$15-1,1,1),IF($E267&lt;&gt;1,IF(ISNUMBER(INDEX(Import.PLE,Detalhamento!$E267,Detalhamento!AN$15)),IF(INDEX(Import.PLE,Detalhamento!$E267,Detalhamento!AN$15)&lt;=mediçao,OFFSET(Import.PLQ,$A267-1,AN$15-1,1,1),0),0),PLE!$AA$28*OFFSET(Import.PLQ,$A267-1,AN$15-1,1,1)),IF($E267&lt;&gt;1,IF(ISNUMBER(INDEX(Import.PLE,Detalhamento!$E267,Detalhamento!AN$15)),IF(INDEX(Import.PLE,Detalhamento!$E267,Detalhamento!AN$15)&lt;=mediçao,0,OFFSET(Import.PLQ,$A267-1,AN$15-1,1,1)),OFFSET(Import.PLQ,$A267-1,AN$15-1,1,1)),(1-PLE!$AA$28)*OFFSET(Import.PLQ,$A267-1,AN$15-1,1,1))))</f>
        <v>0</v>
      </c>
      <c r="AO267" s="144">
        <f ca="1">IF(AO$13="",0,CHOOSE(Detalhamento.OpçãoServiços,OFFSET(Import.PLQ,$A267-1,AO$15-1,1,1),IF($E267&lt;&gt;1,IF(ISNUMBER(INDEX(Import.PLE,Detalhamento!$E267,Detalhamento!AO$15)),IF(INDEX(Import.PLE,Detalhamento!$E267,Detalhamento!AO$15)&lt;=mediçao,OFFSET(Import.PLQ,$A267-1,AO$15-1,1,1),0),0),PLE!$AA$28*OFFSET(Import.PLQ,$A267-1,AO$15-1,1,1)),IF($E267&lt;&gt;1,IF(ISNUMBER(INDEX(Import.PLE,Detalhamento!$E267,Detalhamento!AO$15)),IF(INDEX(Import.PLE,Detalhamento!$E267,Detalhamento!AO$15)&lt;=mediçao,0,OFFSET(Import.PLQ,$A267-1,AO$15-1,1,1)),OFFSET(Import.PLQ,$A267-1,AO$15-1,1,1)),(1-PLE!$AA$28)*OFFSET(Import.PLQ,$A267-1,AO$15-1,1,1))))</f>
        <v>0</v>
      </c>
      <c r="AP267" s="144">
        <f ca="1">IF(AP$13="",0,CHOOSE(Detalhamento.OpçãoServiços,OFFSET(Import.PLQ,$A267-1,AP$15-1,1,1),IF($E267&lt;&gt;1,IF(ISNUMBER(INDEX(Import.PLE,Detalhamento!$E267,Detalhamento!AP$15)),IF(INDEX(Import.PLE,Detalhamento!$E267,Detalhamento!AP$15)&lt;=mediçao,OFFSET(Import.PLQ,$A267-1,AP$15-1,1,1),0),0),PLE!$AA$28*OFFSET(Import.PLQ,$A267-1,AP$15-1,1,1)),IF($E267&lt;&gt;1,IF(ISNUMBER(INDEX(Import.PLE,Detalhamento!$E267,Detalhamento!AP$15)),IF(INDEX(Import.PLE,Detalhamento!$E267,Detalhamento!AP$15)&lt;=mediçao,0,OFFSET(Import.PLQ,$A267-1,AP$15-1,1,1)),OFFSET(Import.PLQ,$A267-1,AP$15-1,1,1)),(1-PLE!$AA$28)*OFFSET(Import.PLQ,$A267-1,AP$15-1,1,1))))</f>
        <v>0</v>
      </c>
      <c r="AQ267" s="144">
        <f ca="1">IF(AQ$13="",0,CHOOSE(Detalhamento.OpçãoServiços,OFFSET(Import.PLQ,$A267-1,AQ$15-1,1,1),IF($E267&lt;&gt;1,IF(ISNUMBER(INDEX(Import.PLE,Detalhamento!$E267,Detalhamento!AQ$15)),IF(INDEX(Import.PLE,Detalhamento!$E267,Detalhamento!AQ$15)&lt;=mediçao,OFFSET(Import.PLQ,$A267-1,AQ$15-1,1,1),0),0),PLE!$AA$28*OFFSET(Import.PLQ,$A267-1,AQ$15-1,1,1)),IF($E267&lt;&gt;1,IF(ISNUMBER(INDEX(Import.PLE,Detalhamento!$E267,Detalhamento!AQ$15)),IF(INDEX(Import.PLE,Detalhamento!$E267,Detalhamento!AQ$15)&lt;=mediçao,0,OFFSET(Import.PLQ,$A267-1,AQ$15-1,1,1)),OFFSET(Import.PLQ,$A267-1,AQ$15-1,1,1)),(1-PLE!$AA$28)*OFFSET(Import.PLQ,$A267-1,AQ$15-1,1,1))))</f>
        <v>0</v>
      </c>
      <c r="AR267" s="144">
        <f ca="1">IF(AR$13="",0,CHOOSE(Detalhamento.OpçãoServiços,OFFSET(Import.PLQ,$A267-1,AR$15-1,1,1),IF($E267&lt;&gt;1,IF(ISNUMBER(INDEX(Import.PLE,Detalhamento!$E267,Detalhamento!AR$15)),IF(INDEX(Import.PLE,Detalhamento!$E267,Detalhamento!AR$15)&lt;=mediçao,OFFSET(Import.PLQ,$A267-1,AR$15-1,1,1),0),0),PLE!$AA$28*OFFSET(Import.PLQ,$A267-1,AR$15-1,1,1)),IF($E267&lt;&gt;1,IF(ISNUMBER(INDEX(Import.PLE,Detalhamento!$E267,Detalhamento!AR$15)),IF(INDEX(Import.PLE,Detalhamento!$E267,Detalhamento!AR$15)&lt;=mediçao,0,OFFSET(Import.PLQ,$A267-1,AR$15-1,1,1)),OFFSET(Import.PLQ,$A267-1,AR$15-1,1,1)),(1-PLE!$AA$28)*OFFSET(Import.PLQ,$A267-1,AR$15-1,1,1))))</f>
        <v>0</v>
      </c>
      <c r="AS267" s="144">
        <f ca="1">IF(AS$13="",0,CHOOSE(Detalhamento.OpçãoServiços,OFFSET(Import.PLQ,$A267-1,AS$15-1,1,1),IF($E267&lt;&gt;1,IF(ISNUMBER(INDEX(Import.PLE,Detalhamento!$E267,Detalhamento!AS$15)),IF(INDEX(Import.PLE,Detalhamento!$E267,Detalhamento!AS$15)&lt;=mediçao,OFFSET(Import.PLQ,$A267-1,AS$15-1,1,1),0),0),PLE!$AA$28*OFFSET(Import.PLQ,$A267-1,AS$15-1,1,1)),IF($E267&lt;&gt;1,IF(ISNUMBER(INDEX(Import.PLE,Detalhamento!$E267,Detalhamento!AS$15)),IF(INDEX(Import.PLE,Detalhamento!$E267,Detalhamento!AS$15)&lt;=mediçao,0,OFFSET(Import.PLQ,$A267-1,AS$15-1,1,1)),OFFSET(Import.PLQ,$A267-1,AS$15-1,1,1)),(1-PLE!$AA$28)*OFFSET(Import.PLQ,$A267-1,AS$15-1,1,1))))</f>
        <v>0</v>
      </c>
      <c r="AT267" s="144">
        <f ca="1">IF(AT$13="",0,CHOOSE(Detalhamento.OpçãoServiços,OFFSET(Import.PLQ,$A267-1,AT$15-1,1,1),IF($E267&lt;&gt;1,IF(ISNUMBER(INDEX(Import.PLE,Detalhamento!$E267,Detalhamento!AT$15)),IF(INDEX(Import.PLE,Detalhamento!$E267,Detalhamento!AT$15)&lt;=mediçao,OFFSET(Import.PLQ,$A267-1,AT$15-1,1,1),0),0),PLE!$AA$28*OFFSET(Import.PLQ,$A267-1,AT$15-1,1,1)),IF($E267&lt;&gt;1,IF(ISNUMBER(INDEX(Import.PLE,Detalhamento!$E267,Detalhamento!AT$15)),IF(INDEX(Import.PLE,Detalhamento!$E267,Detalhamento!AT$15)&lt;=mediçao,0,OFFSET(Import.PLQ,$A267-1,AT$15-1,1,1)),OFFSET(Import.PLQ,$A267-1,AT$15-1,1,1)),(1-PLE!$AA$28)*OFFSET(Import.PLQ,$A267-1,AT$15-1,1,1))))</f>
        <v>0</v>
      </c>
      <c r="AU267" s="144">
        <f ca="1">IF(AU$13="",0,CHOOSE(Detalhamento.OpçãoServiços,OFFSET(Import.PLQ,$A267-1,AU$15-1,1,1),IF($E267&lt;&gt;1,IF(ISNUMBER(INDEX(Import.PLE,Detalhamento!$E267,Detalhamento!AU$15)),IF(INDEX(Import.PLE,Detalhamento!$E267,Detalhamento!AU$15)&lt;=mediçao,OFFSET(Import.PLQ,$A267-1,AU$15-1,1,1),0),0),PLE!$AA$28*OFFSET(Import.PLQ,$A267-1,AU$15-1,1,1)),IF($E267&lt;&gt;1,IF(ISNUMBER(INDEX(Import.PLE,Detalhamento!$E267,Detalhamento!AU$15)),IF(INDEX(Import.PLE,Detalhamento!$E267,Detalhamento!AU$15)&lt;=mediçao,0,OFFSET(Import.PLQ,$A267-1,AU$15-1,1,1)),OFFSET(Import.PLQ,$A267-1,AU$15-1,1,1)),(1-PLE!$AA$28)*OFFSET(Import.PLQ,$A267-1,AU$15-1,1,1))))</f>
        <v>0</v>
      </c>
      <c r="AV267" s="144">
        <f ca="1">IF(AV$13="",0,CHOOSE(Detalhamento.OpçãoServiços,OFFSET(Import.PLQ,$A267-1,AV$15-1,1,1),IF($E267&lt;&gt;1,IF(ISNUMBER(INDEX(Import.PLE,Detalhamento!$E267,Detalhamento!AV$15)),IF(INDEX(Import.PLE,Detalhamento!$E267,Detalhamento!AV$15)&lt;=mediçao,OFFSET(Import.PLQ,$A267-1,AV$15-1,1,1),0),0),PLE!$AA$28*OFFSET(Import.PLQ,$A267-1,AV$15-1,1,1)),IF($E267&lt;&gt;1,IF(ISNUMBER(INDEX(Import.PLE,Detalhamento!$E267,Detalhamento!AV$15)),IF(INDEX(Import.PLE,Detalhamento!$E267,Detalhamento!AV$15)&lt;=mediçao,0,OFFSET(Import.PLQ,$A267-1,AV$15-1,1,1)),OFFSET(Import.PLQ,$A267-1,AV$15-1,1,1)),(1-PLE!$AA$28)*OFFSET(Import.PLQ,$A267-1,AV$15-1,1,1))))</f>
        <v>0</v>
      </c>
      <c r="AW267" s="144">
        <f ca="1">IF(AW$13="",0,CHOOSE(Detalhamento.OpçãoServiços,OFFSET(Import.PLQ,$A267-1,AW$15-1,1,1),IF($E267&lt;&gt;1,IF(ISNUMBER(INDEX(Import.PLE,Detalhamento!$E267,Detalhamento!AW$15)),IF(INDEX(Import.PLE,Detalhamento!$E267,Detalhamento!AW$15)&lt;=mediçao,OFFSET(Import.PLQ,$A267-1,AW$15-1,1,1),0),0),PLE!$AA$28*OFFSET(Import.PLQ,$A267-1,AW$15-1,1,1)),IF($E267&lt;&gt;1,IF(ISNUMBER(INDEX(Import.PLE,Detalhamento!$E267,Detalhamento!AW$15)),IF(INDEX(Import.PLE,Detalhamento!$E267,Detalhamento!AW$15)&lt;=mediçao,0,OFFSET(Import.PLQ,$A267-1,AW$15-1,1,1)),OFFSET(Import.PLQ,$A267-1,AW$15-1,1,1)),(1-PLE!$AA$28)*OFFSET(Import.PLQ,$A267-1,AW$15-1,1,1))))</f>
        <v>0</v>
      </c>
      <c r="AX267" s="144">
        <f ca="1">IF(AX$13="",0,CHOOSE(Detalhamento.OpçãoServiços,OFFSET(Import.PLQ,$A267-1,AX$15-1,1,1),IF($E267&lt;&gt;1,IF(ISNUMBER(INDEX(Import.PLE,Detalhamento!$E267,Detalhamento!AX$15)),IF(INDEX(Import.PLE,Detalhamento!$E267,Detalhamento!AX$15)&lt;=mediçao,OFFSET(Import.PLQ,$A267-1,AX$15-1,1,1),0),0),PLE!$AA$28*OFFSET(Import.PLQ,$A267-1,AX$15-1,1,1)),IF($E267&lt;&gt;1,IF(ISNUMBER(INDEX(Import.PLE,Detalhamento!$E267,Detalhamento!AX$15)),IF(INDEX(Import.PLE,Detalhamento!$E267,Detalhamento!AX$15)&lt;=mediçao,0,OFFSET(Import.PLQ,$A267-1,AX$15-1,1,1)),OFFSET(Import.PLQ,$A267-1,AX$15-1,1,1)),(1-PLE!$AA$28)*OFFSET(Import.PLQ,$A267-1,AX$15-1,1,1))))</f>
        <v>0</v>
      </c>
      <c r="AY267" s="144">
        <f ca="1">IF(AY$13="",0,CHOOSE(Detalhamento.OpçãoServiços,OFFSET(Import.PLQ,$A267-1,AY$15-1,1,1),IF($E267&lt;&gt;1,IF(ISNUMBER(INDEX(Import.PLE,Detalhamento!$E267,Detalhamento!AY$15)),IF(INDEX(Import.PLE,Detalhamento!$E267,Detalhamento!AY$15)&lt;=mediçao,OFFSET(Import.PLQ,$A267-1,AY$15-1,1,1),0),0),PLE!$AA$28*OFFSET(Import.PLQ,$A267-1,AY$15-1,1,1)),IF($E267&lt;&gt;1,IF(ISNUMBER(INDEX(Import.PLE,Detalhamento!$E267,Detalhamento!AY$15)),IF(INDEX(Import.PLE,Detalhamento!$E267,Detalhamento!AY$15)&lt;=mediçao,0,OFFSET(Import.PLQ,$A267-1,AY$15-1,1,1)),OFFSET(Import.PLQ,$A267-1,AY$15-1,1,1)),(1-PLE!$AA$28)*OFFSET(Import.PLQ,$A267-1,AY$15-1,1,1))))</f>
        <v>0</v>
      </c>
      <c r="AZ267" s="144">
        <f ca="1">IF(AZ$13="",0,CHOOSE(Detalhamento.OpçãoServiços,OFFSET(Import.PLQ,$A267-1,AZ$15-1,1,1),IF($E267&lt;&gt;1,IF(ISNUMBER(INDEX(Import.PLE,Detalhamento!$E267,Detalhamento!AZ$15)),IF(INDEX(Import.PLE,Detalhamento!$E267,Detalhamento!AZ$15)&lt;=mediçao,OFFSET(Import.PLQ,$A267-1,AZ$15-1,1,1),0),0),PLE!$AA$28*OFFSET(Import.PLQ,$A267-1,AZ$15-1,1,1)),IF($E267&lt;&gt;1,IF(ISNUMBER(INDEX(Import.PLE,Detalhamento!$E267,Detalhamento!AZ$15)),IF(INDEX(Import.PLE,Detalhamento!$E267,Detalhamento!AZ$15)&lt;=mediçao,0,OFFSET(Import.PLQ,$A267-1,AZ$15-1,1,1)),OFFSET(Import.PLQ,$A267-1,AZ$15-1,1,1)),(1-PLE!$AA$28)*OFFSET(Import.PLQ,$A267-1,AZ$15-1,1,1))))</f>
        <v>0</v>
      </c>
      <c r="BA267" s="144">
        <f ca="1">IF(BA$13="",0,CHOOSE(Detalhamento.OpçãoServiços,OFFSET(Import.PLQ,$A267-1,BA$15-1,1,1),IF($E267&lt;&gt;1,IF(ISNUMBER(INDEX(Import.PLE,Detalhamento!$E267,Detalhamento!BA$15)),IF(INDEX(Import.PLE,Detalhamento!$E267,Detalhamento!BA$15)&lt;=mediçao,OFFSET(Import.PLQ,$A267-1,BA$15-1,1,1),0),0),PLE!$AA$28*OFFSET(Import.PLQ,$A267-1,BA$15-1,1,1)),IF($E267&lt;&gt;1,IF(ISNUMBER(INDEX(Import.PLE,Detalhamento!$E267,Detalhamento!BA$15)),IF(INDEX(Import.PLE,Detalhamento!$E267,Detalhamento!BA$15)&lt;=mediçao,0,OFFSET(Import.PLQ,$A267-1,BA$15-1,1,1)),OFFSET(Import.PLQ,$A267-1,BA$15-1,1,1)),(1-PLE!$AA$28)*OFFSET(Import.PLQ,$A267-1,BA$15-1,1,1))))</f>
        <v>0</v>
      </c>
      <c r="BB267" s="144">
        <f ca="1">IF(BB$13="",0,CHOOSE(Detalhamento.OpçãoServiços,OFFSET(Import.PLQ,$A267-1,BB$15-1,1,1),IF($E267&lt;&gt;1,IF(ISNUMBER(INDEX(Import.PLE,Detalhamento!$E267,Detalhamento!BB$15)),IF(INDEX(Import.PLE,Detalhamento!$E267,Detalhamento!BB$15)&lt;=mediçao,OFFSET(Import.PLQ,$A267-1,BB$15-1,1,1),0),0),PLE!$AA$28*OFFSET(Import.PLQ,$A267-1,BB$15-1,1,1)),IF($E267&lt;&gt;1,IF(ISNUMBER(INDEX(Import.PLE,Detalhamento!$E267,Detalhamento!BB$15)),IF(INDEX(Import.PLE,Detalhamento!$E267,Detalhamento!BB$15)&lt;=mediçao,0,OFFSET(Import.PLQ,$A267-1,BB$15-1,1,1)),OFFSET(Import.PLQ,$A267-1,BB$15-1,1,1)),(1-PLE!$AA$28)*OFFSET(Import.PLQ,$A267-1,BB$15-1,1,1))))</f>
        <v>0</v>
      </c>
      <c r="BC267" s="144">
        <f ca="1">IF(BC$13="",0,CHOOSE(Detalhamento.OpçãoServiços,OFFSET(Import.PLQ,$A267-1,BC$15-1,1,1),IF($E267&lt;&gt;1,IF(ISNUMBER(INDEX(Import.PLE,Detalhamento!$E267,Detalhamento!BC$15)),IF(INDEX(Import.PLE,Detalhamento!$E267,Detalhamento!BC$15)&lt;=mediçao,OFFSET(Import.PLQ,$A267-1,BC$15-1,1,1),0),0),PLE!$AA$28*OFFSET(Import.PLQ,$A267-1,BC$15-1,1,1)),IF($E267&lt;&gt;1,IF(ISNUMBER(INDEX(Import.PLE,Detalhamento!$E267,Detalhamento!BC$15)),IF(INDEX(Import.PLE,Detalhamento!$E267,Detalhamento!BC$15)&lt;=mediçao,0,OFFSET(Import.PLQ,$A267-1,BC$15-1,1,1)),OFFSET(Import.PLQ,$A267-1,BC$15-1,1,1)),(1-PLE!$AA$28)*OFFSET(Import.PLQ,$A267-1,BC$15-1,1,1))))</f>
        <v>0</v>
      </c>
      <c r="BD267" s="144">
        <f ca="1">IF(BD$13="",0,CHOOSE(Detalhamento.OpçãoServiços,OFFSET(Import.PLQ,$A267-1,BD$15-1,1,1),IF($E267&lt;&gt;1,IF(ISNUMBER(INDEX(Import.PLE,Detalhamento!$E267,Detalhamento!BD$15)),IF(INDEX(Import.PLE,Detalhamento!$E267,Detalhamento!BD$15)&lt;=mediçao,OFFSET(Import.PLQ,$A267-1,BD$15-1,1,1),0),0),PLE!$AA$28*OFFSET(Import.PLQ,$A267-1,BD$15-1,1,1)),IF($E267&lt;&gt;1,IF(ISNUMBER(INDEX(Import.PLE,Detalhamento!$E267,Detalhamento!BD$15)),IF(INDEX(Import.PLE,Detalhamento!$E267,Detalhamento!BD$15)&lt;=mediçao,0,OFFSET(Import.PLQ,$A267-1,BD$15-1,1,1)),OFFSET(Import.PLQ,$A267-1,BD$15-1,1,1)),(1-PLE!$AA$28)*OFFSET(Import.PLQ,$A267-1,BD$15-1,1,1))))</f>
        <v>0</v>
      </c>
      <c r="BE267" s="144">
        <f ca="1">IF(BE$13="",0,CHOOSE(Detalhamento.OpçãoServiços,OFFSET(Import.PLQ,$A267-1,BE$15-1,1,1),IF($E267&lt;&gt;1,IF(ISNUMBER(INDEX(Import.PLE,Detalhamento!$E267,Detalhamento!BE$15)),IF(INDEX(Import.PLE,Detalhamento!$E267,Detalhamento!BE$15)&lt;=mediçao,OFFSET(Import.PLQ,$A267-1,BE$15-1,1,1),0),0),PLE!$AA$28*OFFSET(Import.PLQ,$A267-1,BE$15-1,1,1)),IF($E267&lt;&gt;1,IF(ISNUMBER(INDEX(Import.PLE,Detalhamento!$E267,Detalhamento!BE$15)),IF(INDEX(Import.PLE,Detalhamento!$E267,Detalhamento!BE$15)&lt;=mediçao,0,OFFSET(Import.PLQ,$A267-1,BE$15-1,1,1)),OFFSET(Import.PLQ,$A267-1,BE$15-1,1,1)),(1-PLE!$AA$28)*OFFSET(Import.PLQ,$A267-1,BE$15-1,1,1))))</f>
        <v>0</v>
      </c>
      <c r="BF267" s="144">
        <f ca="1">IF(BF$13="",0,CHOOSE(Detalhamento.OpçãoServiços,OFFSET(Import.PLQ,$A267-1,BF$15-1,1,1),IF($E267&lt;&gt;1,IF(ISNUMBER(INDEX(Import.PLE,Detalhamento!$E267,Detalhamento!BF$15)),IF(INDEX(Import.PLE,Detalhamento!$E267,Detalhamento!BF$15)&lt;=mediçao,OFFSET(Import.PLQ,$A267-1,BF$15-1,1,1),0),0),PLE!$AA$28*OFFSET(Import.PLQ,$A267-1,BF$15-1,1,1)),IF($E267&lt;&gt;1,IF(ISNUMBER(INDEX(Import.PLE,Detalhamento!$E267,Detalhamento!BF$15)),IF(INDEX(Import.PLE,Detalhamento!$E267,Detalhamento!BF$15)&lt;=mediçao,0,OFFSET(Import.PLQ,$A267-1,BF$15-1,1,1)),OFFSET(Import.PLQ,$A267-1,BF$15-1,1,1)),(1-PLE!$AA$28)*OFFSET(Import.PLQ,$A267-1,BF$15-1,1,1))))</f>
        <v>0</v>
      </c>
      <c r="BG267" s="144">
        <f ca="1">IF(BG$13="",0,CHOOSE(Detalhamento.OpçãoServiços,OFFSET(Import.PLQ,$A267-1,BG$15-1,1,1),IF($E267&lt;&gt;1,IF(ISNUMBER(INDEX(Import.PLE,Detalhamento!$E267,Detalhamento!BG$15)),IF(INDEX(Import.PLE,Detalhamento!$E267,Detalhamento!BG$15)&lt;=mediçao,OFFSET(Import.PLQ,$A267-1,BG$15-1,1,1),0),0),PLE!$AA$28*OFFSET(Import.PLQ,$A267-1,BG$15-1,1,1)),IF($E267&lt;&gt;1,IF(ISNUMBER(INDEX(Import.PLE,Detalhamento!$E267,Detalhamento!BG$15)),IF(INDEX(Import.PLE,Detalhamento!$E267,Detalhamento!BG$15)&lt;=mediçao,0,OFFSET(Import.PLQ,$A267-1,BG$15-1,1,1)),OFFSET(Import.PLQ,$A267-1,BG$15-1,1,1)),(1-PLE!$AA$28)*OFFSET(Import.PLQ,$A267-1,BG$15-1,1,1))))</f>
        <v>0</v>
      </c>
      <c r="BH267" s="144">
        <f ca="1">IF(BH$13="",0,CHOOSE(Detalhamento.OpçãoServiços,OFFSET(Import.PLQ,$A267-1,BH$15-1,1,1),IF($E267&lt;&gt;1,IF(ISNUMBER(INDEX(Import.PLE,Detalhamento!$E267,Detalhamento!BH$15)),IF(INDEX(Import.PLE,Detalhamento!$E267,Detalhamento!BH$15)&lt;=mediçao,OFFSET(Import.PLQ,$A267-1,BH$15-1,1,1),0),0),PLE!$AA$28*OFFSET(Import.PLQ,$A267-1,BH$15-1,1,1)),IF($E267&lt;&gt;1,IF(ISNUMBER(INDEX(Import.PLE,Detalhamento!$E267,Detalhamento!BH$15)),IF(INDEX(Import.PLE,Detalhamento!$E267,Detalhamento!BH$15)&lt;=mediçao,0,OFFSET(Import.PLQ,$A267-1,BH$15-1,1,1)),OFFSET(Import.PLQ,$A267-1,BH$15-1,1,1)),(1-PLE!$AA$28)*OFFSET(Import.PLQ,$A267-1,BH$15-1,1,1))))</f>
        <v>0</v>
      </c>
      <c r="BI267" s="144">
        <f ca="1">IF(BI$13="",0,CHOOSE(Detalhamento.OpçãoServiços,OFFSET(Import.PLQ,$A267-1,BI$15-1,1,1),IF($E267&lt;&gt;1,IF(ISNUMBER(INDEX(Import.PLE,Detalhamento!$E267,Detalhamento!BI$15)),IF(INDEX(Import.PLE,Detalhamento!$E267,Detalhamento!BI$15)&lt;=mediçao,OFFSET(Import.PLQ,$A267-1,BI$15-1,1,1),0),0),PLE!$AA$28*OFFSET(Import.PLQ,$A267-1,BI$15-1,1,1)),IF($E267&lt;&gt;1,IF(ISNUMBER(INDEX(Import.PLE,Detalhamento!$E267,Detalhamento!BI$15)),IF(INDEX(Import.PLE,Detalhamento!$E267,Detalhamento!BI$15)&lt;=mediçao,0,OFFSET(Import.PLQ,$A267-1,BI$15-1,1,1)),OFFSET(Import.PLQ,$A267-1,BI$15-1,1,1)),(1-PLE!$AA$28)*OFFSET(Import.PLQ,$A267-1,BI$15-1,1,1))))</f>
        <v>0</v>
      </c>
    </row>
    <row r="268" spans="1:61" ht="10.5" x14ac:dyDescent="0.25">
      <c r="A268" s="155">
        <v>302</v>
      </c>
      <c r="B268" s="21" t="str">
        <f t="shared" ca="1" si="33"/>
        <v>Evento</v>
      </c>
      <c r="E268" s="153">
        <f t="shared" ca="1" si="34"/>
        <v>28</v>
      </c>
      <c r="F268" s="154">
        <f t="shared" ca="1" si="35"/>
        <v>280000</v>
      </c>
      <c r="G268" s="154" t="str">
        <f t="shared" ca="1" si="40"/>
        <v>Evento</v>
      </c>
      <c r="H268" s="182" t="str">
        <f t="shared" ca="1" si="40"/>
        <v>Ban/Vest - INSTALAÇÃO SANITÁRIA</v>
      </c>
      <c r="I268" s="37" t="str">
        <f t="shared" ca="1" si="36"/>
        <v>R$</v>
      </c>
      <c r="J268" s="144">
        <f t="shared" ca="1" si="37"/>
        <v>7292.5199999999995</v>
      </c>
      <c r="K268" s="67"/>
      <c r="L268" s="144">
        <f ca="1">IF(L$13="",0,CHOOSE(Detalhamento.OpçãoServiços,OFFSET(Import.PLQ,$A268-1,L$15-1,1,1),IF($E268&lt;&gt;1,IF(ISNUMBER(INDEX(Import.PLE,Detalhamento!$E268,Detalhamento!L$15)),IF(INDEX(Import.PLE,Detalhamento!$E268,Detalhamento!L$15)&lt;=mediçao,OFFSET(Import.PLQ,$A268-1,L$15-1,1,1),0),0),PLE!$AA$28*OFFSET(Import.PLQ,$A268-1,L$15-1,1,1)),IF($E268&lt;&gt;1,IF(ISNUMBER(INDEX(Import.PLE,Detalhamento!$E268,Detalhamento!L$15)),IF(INDEX(Import.PLE,Detalhamento!$E268,Detalhamento!L$15)&lt;=mediçao,0,OFFSET(Import.PLQ,$A268-1,L$15-1,1,1)),OFFSET(Import.PLQ,$A268-1,L$15-1,1,1)),(1-PLE!$AA$28)*OFFSET(Import.PLQ,$A268-1,L$15-1,1,1))))</f>
        <v>7292.5199999999995</v>
      </c>
      <c r="M268" s="144">
        <f ca="1">IF(M$13="",0,CHOOSE(Detalhamento.OpçãoServiços,OFFSET(Import.PLQ,$A268-1,M$15-1,1,1),IF($E268&lt;&gt;1,IF(ISNUMBER(INDEX(Import.PLE,Detalhamento!$E268,Detalhamento!M$15)),IF(INDEX(Import.PLE,Detalhamento!$E268,Detalhamento!M$15)&lt;=mediçao,OFFSET(Import.PLQ,$A268-1,M$15-1,1,1),0),0),PLE!$AA$28*OFFSET(Import.PLQ,$A268-1,M$15-1,1,1)),IF($E268&lt;&gt;1,IF(ISNUMBER(INDEX(Import.PLE,Detalhamento!$E268,Detalhamento!M$15)),IF(INDEX(Import.PLE,Detalhamento!$E268,Detalhamento!M$15)&lt;=mediçao,0,OFFSET(Import.PLQ,$A268-1,M$15-1,1,1)),OFFSET(Import.PLQ,$A268-1,M$15-1,1,1)),(1-PLE!$AA$28)*OFFSET(Import.PLQ,$A268-1,M$15-1,1,1))))</f>
        <v>0</v>
      </c>
      <c r="N268" s="144">
        <f ca="1">IF(N$13="",0,CHOOSE(Detalhamento.OpçãoServiços,OFFSET(Import.PLQ,$A268-1,N$15-1,1,1),IF($E268&lt;&gt;1,IF(ISNUMBER(INDEX(Import.PLE,Detalhamento!$E268,Detalhamento!N$15)),IF(INDEX(Import.PLE,Detalhamento!$E268,Detalhamento!N$15)&lt;=mediçao,OFFSET(Import.PLQ,$A268-1,N$15-1,1,1),0),0),PLE!$AA$28*OFFSET(Import.PLQ,$A268-1,N$15-1,1,1)),IF($E268&lt;&gt;1,IF(ISNUMBER(INDEX(Import.PLE,Detalhamento!$E268,Detalhamento!N$15)),IF(INDEX(Import.PLE,Detalhamento!$E268,Detalhamento!N$15)&lt;=mediçao,0,OFFSET(Import.PLQ,$A268-1,N$15-1,1,1)),OFFSET(Import.PLQ,$A268-1,N$15-1,1,1)),(1-PLE!$AA$28)*OFFSET(Import.PLQ,$A268-1,N$15-1,1,1))))</f>
        <v>0</v>
      </c>
      <c r="O268" s="144">
        <f ca="1">IF(O$13="",0,CHOOSE(Detalhamento.OpçãoServiços,OFFSET(Import.PLQ,$A268-1,O$15-1,1,1),IF($E268&lt;&gt;1,IF(ISNUMBER(INDEX(Import.PLE,Detalhamento!$E268,Detalhamento!O$15)),IF(INDEX(Import.PLE,Detalhamento!$E268,Detalhamento!O$15)&lt;=mediçao,OFFSET(Import.PLQ,$A268-1,O$15-1,1,1),0),0),PLE!$AA$28*OFFSET(Import.PLQ,$A268-1,O$15-1,1,1)),IF($E268&lt;&gt;1,IF(ISNUMBER(INDEX(Import.PLE,Detalhamento!$E268,Detalhamento!O$15)),IF(INDEX(Import.PLE,Detalhamento!$E268,Detalhamento!O$15)&lt;=mediçao,0,OFFSET(Import.PLQ,$A268-1,O$15-1,1,1)),OFFSET(Import.PLQ,$A268-1,O$15-1,1,1)),(1-PLE!$AA$28)*OFFSET(Import.PLQ,$A268-1,O$15-1,1,1))))</f>
        <v>0</v>
      </c>
      <c r="P268" s="144">
        <f ca="1">IF(P$13="",0,CHOOSE(Detalhamento.OpçãoServiços,OFFSET(Import.PLQ,$A268-1,P$15-1,1,1),IF($E268&lt;&gt;1,IF(ISNUMBER(INDEX(Import.PLE,Detalhamento!$E268,Detalhamento!P$15)),IF(INDEX(Import.PLE,Detalhamento!$E268,Detalhamento!P$15)&lt;=mediçao,OFFSET(Import.PLQ,$A268-1,P$15-1,1,1),0),0),PLE!$AA$28*OFFSET(Import.PLQ,$A268-1,P$15-1,1,1)),IF($E268&lt;&gt;1,IF(ISNUMBER(INDEX(Import.PLE,Detalhamento!$E268,Detalhamento!P$15)),IF(INDEX(Import.PLE,Detalhamento!$E268,Detalhamento!P$15)&lt;=mediçao,0,OFFSET(Import.PLQ,$A268-1,P$15-1,1,1)),OFFSET(Import.PLQ,$A268-1,P$15-1,1,1)),(1-PLE!$AA$28)*OFFSET(Import.PLQ,$A268-1,P$15-1,1,1))))</f>
        <v>0</v>
      </c>
      <c r="Q268" s="144">
        <f ca="1">IF(Q$13="",0,CHOOSE(Detalhamento.OpçãoServiços,OFFSET(Import.PLQ,$A268-1,Q$15-1,1,1),IF($E268&lt;&gt;1,IF(ISNUMBER(INDEX(Import.PLE,Detalhamento!$E268,Detalhamento!Q$15)),IF(INDEX(Import.PLE,Detalhamento!$E268,Detalhamento!Q$15)&lt;=mediçao,OFFSET(Import.PLQ,$A268-1,Q$15-1,1,1),0),0),PLE!$AA$28*OFFSET(Import.PLQ,$A268-1,Q$15-1,1,1)),IF($E268&lt;&gt;1,IF(ISNUMBER(INDEX(Import.PLE,Detalhamento!$E268,Detalhamento!Q$15)),IF(INDEX(Import.PLE,Detalhamento!$E268,Detalhamento!Q$15)&lt;=mediçao,0,OFFSET(Import.PLQ,$A268-1,Q$15-1,1,1)),OFFSET(Import.PLQ,$A268-1,Q$15-1,1,1)),(1-PLE!$AA$28)*OFFSET(Import.PLQ,$A268-1,Q$15-1,1,1))))</f>
        <v>0</v>
      </c>
      <c r="R268" s="144">
        <f ca="1">IF(R$13="",0,CHOOSE(Detalhamento.OpçãoServiços,OFFSET(Import.PLQ,$A268-1,R$15-1,1,1),IF($E268&lt;&gt;1,IF(ISNUMBER(INDEX(Import.PLE,Detalhamento!$E268,Detalhamento!R$15)),IF(INDEX(Import.PLE,Detalhamento!$E268,Detalhamento!R$15)&lt;=mediçao,OFFSET(Import.PLQ,$A268-1,R$15-1,1,1),0),0),PLE!$AA$28*OFFSET(Import.PLQ,$A268-1,R$15-1,1,1)),IF($E268&lt;&gt;1,IF(ISNUMBER(INDEX(Import.PLE,Detalhamento!$E268,Detalhamento!R$15)),IF(INDEX(Import.PLE,Detalhamento!$E268,Detalhamento!R$15)&lt;=mediçao,0,OFFSET(Import.PLQ,$A268-1,R$15-1,1,1)),OFFSET(Import.PLQ,$A268-1,R$15-1,1,1)),(1-PLE!$AA$28)*OFFSET(Import.PLQ,$A268-1,R$15-1,1,1))))</f>
        <v>0</v>
      </c>
      <c r="S268" s="144">
        <f ca="1">IF(S$13="",0,CHOOSE(Detalhamento.OpçãoServiços,OFFSET(Import.PLQ,$A268-1,S$15-1,1,1),IF($E268&lt;&gt;1,IF(ISNUMBER(INDEX(Import.PLE,Detalhamento!$E268,Detalhamento!S$15)),IF(INDEX(Import.PLE,Detalhamento!$E268,Detalhamento!S$15)&lt;=mediçao,OFFSET(Import.PLQ,$A268-1,S$15-1,1,1),0),0),PLE!$AA$28*OFFSET(Import.PLQ,$A268-1,S$15-1,1,1)),IF($E268&lt;&gt;1,IF(ISNUMBER(INDEX(Import.PLE,Detalhamento!$E268,Detalhamento!S$15)),IF(INDEX(Import.PLE,Detalhamento!$E268,Detalhamento!S$15)&lt;=mediçao,0,OFFSET(Import.PLQ,$A268-1,S$15-1,1,1)),OFFSET(Import.PLQ,$A268-1,S$15-1,1,1)),(1-PLE!$AA$28)*OFFSET(Import.PLQ,$A268-1,S$15-1,1,1))))</f>
        <v>0</v>
      </c>
      <c r="T268" s="144">
        <f ca="1">IF(T$13="",0,CHOOSE(Detalhamento.OpçãoServiços,OFFSET(Import.PLQ,$A268-1,T$15-1,1,1),IF($E268&lt;&gt;1,IF(ISNUMBER(INDEX(Import.PLE,Detalhamento!$E268,Detalhamento!T$15)),IF(INDEX(Import.PLE,Detalhamento!$E268,Detalhamento!T$15)&lt;=mediçao,OFFSET(Import.PLQ,$A268-1,T$15-1,1,1),0),0),PLE!$AA$28*OFFSET(Import.PLQ,$A268-1,T$15-1,1,1)),IF($E268&lt;&gt;1,IF(ISNUMBER(INDEX(Import.PLE,Detalhamento!$E268,Detalhamento!T$15)),IF(INDEX(Import.PLE,Detalhamento!$E268,Detalhamento!T$15)&lt;=mediçao,0,OFFSET(Import.PLQ,$A268-1,T$15-1,1,1)),OFFSET(Import.PLQ,$A268-1,T$15-1,1,1)),(1-PLE!$AA$28)*OFFSET(Import.PLQ,$A268-1,T$15-1,1,1))))</f>
        <v>0</v>
      </c>
      <c r="U268" s="144">
        <f ca="1">IF(U$13="",0,CHOOSE(Detalhamento.OpçãoServiços,OFFSET(Import.PLQ,$A268-1,U$15-1,1,1),IF($E268&lt;&gt;1,IF(ISNUMBER(INDEX(Import.PLE,Detalhamento!$E268,Detalhamento!U$15)),IF(INDEX(Import.PLE,Detalhamento!$E268,Detalhamento!U$15)&lt;=mediçao,OFFSET(Import.PLQ,$A268-1,U$15-1,1,1),0),0),PLE!$AA$28*OFFSET(Import.PLQ,$A268-1,U$15-1,1,1)),IF($E268&lt;&gt;1,IF(ISNUMBER(INDEX(Import.PLE,Detalhamento!$E268,Detalhamento!U$15)),IF(INDEX(Import.PLE,Detalhamento!$E268,Detalhamento!U$15)&lt;=mediçao,0,OFFSET(Import.PLQ,$A268-1,U$15-1,1,1)),OFFSET(Import.PLQ,$A268-1,U$15-1,1,1)),(1-PLE!$AA$28)*OFFSET(Import.PLQ,$A268-1,U$15-1,1,1))))</f>
        <v>0</v>
      </c>
      <c r="V268" s="144">
        <f ca="1">IF(V$13="",0,CHOOSE(Detalhamento.OpçãoServiços,OFFSET(Import.PLQ,$A268-1,V$15-1,1,1),IF($E268&lt;&gt;1,IF(ISNUMBER(INDEX(Import.PLE,Detalhamento!$E268,Detalhamento!V$15)),IF(INDEX(Import.PLE,Detalhamento!$E268,Detalhamento!V$15)&lt;=mediçao,OFFSET(Import.PLQ,$A268-1,V$15-1,1,1),0),0),PLE!$AA$28*OFFSET(Import.PLQ,$A268-1,V$15-1,1,1)),IF($E268&lt;&gt;1,IF(ISNUMBER(INDEX(Import.PLE,Detalhamento!$E268,Detalhamento!V$15)),IF(INDEX(Import.PLE,Detalhamento!$E268,Detalhamento!V$15)&lt;=mediçao,0,OFFSET(Import.PLQ,$A268-1,V$15-1,1,1)),OFFSET(Import.PLQ,$A268-1,V$15-1,1,1)),(1-PLE!$AA$28)*OFFSET(Import.PLQ,$A268-1,V$15-1,1,1))))</f>
        <v>0</v>
      </c>
      <c r="W268" s="144">
        <f ca="1">IF(W$13="",0,CHOOSE(Detalhamento.OpçãoServiços,OFFSET(Import.PLQ,$A268-1,W$15-1,1,1),IF($E268&lt;&gt;1,IF(ISNUMBER(INDEX(Import.PLE,Detalhamento!$E268,Detalhamento!W$15)),IF(INDEX(Import.PLE,Detalhamento!$E268,Detalhamento!W$15)&lt;=mediçao,OFFSET(Import.PLQ,$A268-1,W$15-1,1,1),0),0),PLE!$AA$28*OFFSET(Import.PLQ,$A268-1,W$15-1,1,1)),IF($E268&lt;&gt;1,IF(ISNUMBER(INDEX(Import.PLE,Detalhamento!$E268,Detalhamento!W$15)),IF(INDEX(Import.PLE,Detalhamento!$E268,Detalhamento!W$15)&lt;=mediçao,0,OFFSET(Import.PLQ,$A268-1,W$15-1,1,1)),OFFSET(Import.PLQ,$A268-1,W$15-1,1,1)),(1-PLE!$AA$28)*OFFSET(Import.PLQ,$A268-1,W$15-1,1,1))))</f>
        <v>0</v>
      </c>
      <c r="X268" s="144">
        <f ca="1">IF(X$13="",0,CHOOSE(Detalhamento.OpçãoServiços,OFFSET(Import.PLQ,$A268-1,X$15-1,1,1),IF($E268&lt;&gt;1,IF(ISNUMBER(INDEX(Import.PLE,Detalhamento!$E268,Detalhamento!X$15)),IF(INDEX(Import.PLE,Detalhamento!$E268,Detalhamento!X$15)&lt;=mediçao,OFFSET(Import.PLQ,$A268-1,X$15-1,1,1),0),0),PLE!$AA$28*OFFSET(Import.PLQ,$A268-1,X$15-1,1,1)),IF($E268&lt;&gt;1,IF(ISNUMBER(INDEX(Import.PLE,Detalhamento!$E268,Detalhamento!X$15)),IF(INDEX(Import.PLE,Detalhamento!$E268,Detalhamento!X$15)&lt;=mediçao,0,OFFSET(Import.PLQ,$A268-1,X$15-1,1,1)),OFFSET(Import.PLQ,$A268-1,X$15-1,1,1)),(1-PLE!$AA$28)*OFFSET(Import.PLQ,$A268-1,X$15-1,1,1))))</f>
        <v>0</v>
      </c>
      <c r="Y268" s="144">
        <f ca="1">IF(Y$13="",0,CHOOSE(Detalhamento.OpçãoServiços,OFFSET(Import.PLQ,$A268-1,Y$15-1,1,1),IF($E268&lt;&gt;1,IF(ISNUMBER(INDEX(Import.PLE,Detalhamento!$E268,Detalhamento!Y$15)),IF(INDEX(Import.PLE,Detalhamento!$E268,Detalhamento!Y$15)&lt;=mediçao,OFFSET(Import.PLQ,$A268-1,Y$15-1,1,1),0),0),PLE!$AA$28*OFFSET(Import.PLQ,$A268-1,Y$15-1,1,1)),IF($E268&lt;&gt;1,IF(ISNUMBER(INDEX(Import.PLE,Detalhamento!$E268,Detalhamento!Y$15)),IF(INDEX(Import.PLE,Detalhamento!$E268,Detalhamento!Y$15)&lt;=mediçao,0,OFFSET(Import.PLQ,$A268-1,Y$15-1,1,1)),OFFSET(Import.PLQ,$A268-1,Y$15-1,1,1)),(1-PLE!$AA$28)*OFFSET(Import.PLQ,$A268-1,Y$15-1,1,1))))</f>
        <v>0</v>
      </c>
      <c r="Z268" s="144">
        <f ca="1">IF(Z$13="",0,CHOOSE(Detalhamento.OpçãoServiços,OFFSET(Import.PLQ,$A268-1,Z$15-1,1,1),IF($E268&lt;&gt;1,IF(ISNUMBER(INDEX(Import.PLE,Detalhamento!$E268,Detalhamento!Z$15)),IF(INDEX(Import.PLE,Detalhamento!$E268,Detalhamento!Z$15)&lt;=mediçao,OFFSET(Import.PLQ,$A268-1,Z$15-1,1,1),0),0),PLE!$AA$28*OFFSET(Import.PLQ,$A268-1,Z$15-1,1,1)),IF($E268&lt;&gt;1,IF(ISNUMBER(INDEX(Import.PLE,Detalhamento!$E268,Detalhamento!Z$15)),IF(INDEX(Import.PLE,Detalhamento!$E268,Detalhamento!Z$15)&lt;=mediçao,0,OFFSET(Import.PLQ,$A268-1,Z$15-1,1,1)),OFFSET(Import.PLQ,$A268-1,Z$15-1,1,1)),(1-PLE!$AA$28)*OFFSET(Import.PLQ,$A268-1,Z$15-1,1,1))))</f>
        <v>0</v>
      </c>
      <c r="AA268" s="144">
        <f ca="1">IF(AA$13="",0,CHOOSE(Detalhamento.OpçãoServiços,OFFSET(Import.PLQ,$A268-1,AA$15-1,1,1),IF($E268&lt;&gt;1,IF(ISNUMBER(INDEX(Import.PLE,Detalhamento!$E268,Detalhamento!AA$15)),IF(INDEX(Import.PLE,Detalhamento!$E268,Detalhamento!AA$15)&lt;=mediçao,OFFSET(Import.PLQ,$A268-1,AA$15-1,1,1),0),0),PLE!$AA$28*OFFSET(Import.PLQ,$A268-1,AA$15-1,1,1)),IF($E268&lt;&gt;1,IF(ISNUMBER(INDEX(Import.PLE,Detalhamento!$E268,Detalhamento!AA$15)),IF(INDEX(Import.PLE,Detalhamento!$E268,Detalhamento!AA$15)&lt;=mediçao,0,OFFSET(Import.PLQ,$A268-1,AA$15-1,1,1)),OFFSET(Import.PLQ,$A268-1,AA$15-1,1,1)),(1-PLE!$AA$28)*OFFSET(Import.PLQ,$A268-1,AA$15-1,1,1))))</f>
        <v>0</v>
      </c>
      <c r="AB268" s="144">
        <f ca="1">IF(AB$13="",0,CHOOSE(Detalhamento.OpçãoServiços,OFFSET(Import.PLQ,$A268-1,AB$15-1,1,1),IF($E268&lt;&gt;1,IF(ISNUMBER(INDEX(Import.PLE,Detalhamento!$E268,Detalhamento!AB$15)),IF(INDEX(Import.PLE,Detalhamento!$E268,Detalhamento!AB$15)&lt;=mediçao,OFFSET(Import.PLQ,$A268-1,AB$15-1,1,1),0),0),PLE!$AA$28*OFFSET(Import.PLQ,$A268-1,AB$15-1,1,1)),IF($E268&lt;&gt;1,IF(ISNUMBER(INDEX(Import.PLE,Detalhamento!$E268,Detalhamento!AB$15)),IF(INDEX(Import.PLE,Detalhamento!$E268,Detalhamento!AB$15)&lt;=mediçao,0,OFFSET(Import.PLQ,$A268-1,AB$15-1,1,1)),OFFSET(Import.PLQ,$A268-1,AB$15-1,1,1)),(1-PLE!$AA$28)*OFFSET(Import.PLQ,$A268-1,AB$15-1,1,1))))</f>
        <v>0</v>
      </c>
      <c r="AC268" s="144">
        <f ca="1">IF(AC$13="",0,CHOOSE(Detalhamento.OpçãoServiços,OFFSET(Import.PLQ,$A268-1,AC$15-1,1,1),IF($E268&lt;&gt;1,IF(ISNUMBER(INDEX(Import.PLE,Detalhamento!$E268,Detalhamento!AC$15)),IF(INDEX(Import.PLE,Detalhamento!$E268,Detalhamento!AC$15)&lt;=mediçao,OFFSET(Import.PLQ,$A268-1,AC$15-1,1,1),0),0),PLE!$AA$28*OFFSET(Import.PLQ,$A268-1,AC$15-1,1,1)),IF($E268&lt;&gt;1,IF(ISNUMBER(INDEX(Import.PLE,Detalhamento!$E268,Detalhamento!AC$15)),IF(INDEX(Import.PLE,Detalhamento!$E268,Detalhamento!AC$15)&lt;=mediçao,0,OFFSET(Import.PLQ,$A268-1,AC$15-1,1,1)),OFFSET(Import.PLQ,$A268-1,AC$15-1,1,1)),(1-PLE!$AA$28)*OFFSET(Import.PLQ,$A268-1,AC$15-1,1,1))))</f>
        <v>0</v>
      </c>
      <c r="AD268" s="144">
        <f ca="1">IF(AD$13="",0,CHOOSE(Detalhamento.OpçãoServiços,OFFSET(Import.PLQ,$A268-1,AD$15-1,1,1),IF($E268&lt;&gt;1,IF(ISNUMBER(INDEX(Import.PLE,Detalhamento!$E268,Detalhamento!AD$15)),IF(INDEX(Import.PLE,Detalhamento!$E268,Detalhamento!AD$15)&lt;=mediçao,OFFSET(Import.PLQ,$A268-1,AD$15-1,1,1),0),0),PLE!$AA$28*OFFSET(Import.PLQ,$A268-1,AD$15-1,1,1)),IF($E268&lt;&gt;1,IF(ISNUMBER(INDEX(Import.PLE,Detalhamento!$E268,Detalhamento!AD$15)),IF(INDEX(Import.PLE,Detalhamento!$E268,Detalhamento!AD$15)&lt;=mediçao,0,OFFSET(Import.PLQ,$A268-1,AD$15-1,1,1)),OFFSET(Import.PLQ,$A268-1,AD$15-1,1,1)),(1-PLE!$AA$28)*OFFSET(Import.PLQ,$A268-1,AD$15-1,1,1))))</f>
        <v>0</v>
      </c>
      <c r="AE268" s="144">
        <f ca="1">IF(AE$13="",0,CHOOSE(Detalhamento.OpçãoServiços,OFFSET(Import.PLQ,$A268-1,AE$15-1,1,1),IF($E268&lt;&gt;1,IF(ISNUMBER(INDEX(Import.PLE,Detalhamento!$E268,Detalhamento!AE$15)),IF(INDEX(Import.PLE,Detalhamento!$E268,Detalhamento!AE$15)&lt;=mediçao,OFFSET(Import.PLQ,$A268-1,AE$15-1,1,1),0),0),PLE!$AA$28*OFFSET(Import.PLQ,$A268-1,AE$15-1,1,1)),IF($E268&lt;&gt;1,IF(ISNUMBER(INDEX(Import.PLE,Detalhamento!$E268,Detalhamento!AE$15)),IF(INDEX(Import.PLE,Detalhamento!$E268,Detalhamento!AE$15)&lt;=mediçao,0,OFFSET(Import.PLQ,$A268-1,AE$15-1,1,1)),OFFSET(Import.PLQ,$A268-1,AE$15-1,1,1)),(1-PLE!$AA$28)*OFFSET(Import.PLQ,$A268-1,AE$15-1,1,1))))</f>
        <v>0</v>
      </c>
      <c r="AF268" s="144">
        <f ca="1">IF(AF$13="",0,CHOOSE(Detalhamento.OpçãoServiços,OFFSET(Import.PLQ,$A268-1,AF$15-1,1,1),IF($E268&lt;&gt;1,IF(ISNUMBER(INDEX(Import.PLE,Detalhamento!$E268,Detalhamento!AF$15)),IF(INDEX(Import.PLE,Detalhamento!$E268,Detalhamento!AF$15)&lt;=mediçao,OFFSET(Import.PLQ,$A268-1,AF$15-1,1,1),0),0),PLE!$AA$28*OFFSET(Import.PLQ,$A268-1,AF$15-1,1,1)),IF($E268&lt;&gt;1,IF(ISNUMBER(INDEX(Import.PLE,Detalhamento!$E268,Detalhamento!AF$15)),IF(INDEX(Import.PLE,Detalhamento!$E268,Detalhamento!AF$15)&lt;=mediçao,0,OFFSET(Import.PLQ,$A268-1,AF$15-1,1,1)),OFFSET(Import.PLQ,$A268-1,AF$15-1,1,1)),(1-PLE!$AA$28)*OFFSET(Import.PLQ,$A268-1,AF$15-1,1,1))))</f>
        <v>0</v>
      </c>
      <c r="AG268" s="144">
        <f ca="1">IF(AG$13="",0,CHOOSE(Detalhamento.OpçãoServiços,OFFSET(Import.PLQ,$A268-1,AG$15-1,1,1),IF($E268&lt;&gt;1,IF(ISNUMBER(INDEX(Import.PLE,Detalhamento!$E268,Detalhamento!AG$15)),IF(INDEX(Import.PLE,Detalhamento!$E268,Detalhamento!AG$15)&lt;=mediçao,OFFSET(Import.PLQ,$A268-1,AG$15-1,1,1),0),0),PLE!$AA$28*OFFSET(Import.PLQ,$A268-1,AG$15-1,1,1)),IF($E268&lt;&gt;1,IF(ISNUMBER(INDEX(Import.PLE,Detalhamento!$E268,Detalhamento!AG$15)),IF(INDEX(Import.PLE,Detalhamento!$E268,Detalhamento!AG$15)&lt;=mediçao,0,OFFSET(Import.PLQ,$A268-1,AG$15-1,1,1)),OFFSET(Import.PLQ,$A268-1,AG$15-1,1,1)),(1-PLE!$AA$28)*OFFSET(Import.PLQ,$A268-1,AG$15-1,1,1))))</f>
        <v>0</v>
      </c>
      <c r="AH268" s="144">
        <f ca="1">IF(AH$13="",0,CHOOSE(Detalhamento.OpçãoServiços,OFFSET(Import.PLQ,$A268-1,AH$15-1,1,1),IF($E268&lt;&gt;1,IF(ISNUMBER(INDEX(Import.PLE,Detalhamento!$E268,Detalhamento!AH$15)),IF(INDEX(Import.PLE,Detalhamento!$E268,Detalhamento!AH$15)&lt;=mediçao,OFFSET(Import.PLQ,$A268-1,AH$15-1,1,1),0),0),PLE!$AA$28*OFFSET(Import.PLQ,$A268-1,AH$15-1,1,1)),IF($E268&lt;&gt;1,IF(ISNUMBER(INDEX(Import.PLE,Detalhamento!$E268,Detalhamento!AH$15)),IF(INDEX(Import.PLE,Detalhamento!$E268,Detalhamento!AH$15)&lt;=mediçao,0,OFFSET(Import.PLQ,$A268-1,AH$15-1,1,1)),OFFSET(Import.PLQ,$A268-1,AH$15-1,1,1)),(1-PLE!$AA$28)*OFFSET(Import.PLQ,$A268-1,AH$15-1,1,1))))</f>
        <v>0</v>
      </c>
      <c r="AI268" s="144">
        <f ca="1">IF(AI$13="",0,CHOOSE(Detalhamento.OpçãoServiços,OFFSET(Import.PLQ,$A268-1,AI$15-1,1,1),IF($E268&lt;&gt;1,IF(ISNUMBER(INDEX(Import.PLE,Detalhamento!$E268,Detalhamento!AI$15)),IF(INDEX(Import.PLE,Detalhamento!$E268,Detalhamento!AI$15)&lt;=mediçao,OFFSET(Import.PLQ,$A268-1,AI$15-1,1,1),0),0),PLE!$AA$28*OFFSET(Import.PLQ,$A268-1,AI$15-1,1,1)),IF($E268&lt;&gt;1,IF(ISNUMBER(INDEX(Import.PLE,Detalhamento!$E268,Detalhamento!AI$15)),IF(INDEX(Import.PLE,Detalhamento!$E268,Detalhamento!AI$15)&lt;=mediçao,0,OFFSET(Import.PLQ,$A268-1,AI$15-1,1,1)),OFFSET(Import.PLQ,$A268-1,AI$15-1,1,1)),(1-PLE!$AA$28)*OFFSET(Import.PLQ,$A268-1,AI$15-1,1,1))))</f>
        <v>0</v>
      </c>
      <c r="AJ268" s="144">
        <f ca="1">IF(AJ$13="",0,CHOOSE(Detalhamento.OpçãoServiços,OFFSET(Import.PLQ,$A268-1,AJ$15-1,1,1),IF($E268&lt;&gt;1,IF(ISNUMBER(INDEX(Import.PLE,Detalhamento!$E268,Detalhamento!AJ$15)),IF(INDEX(Import.PLE,Detalhamento!$E268,Detalhamento!AJ$15)&lt;=mediçao,OFFSET(Import.PLQ,$A268-1,AJ$15-1,1,1),0),0),PLE!$AA$28*OFFSET(Import.PLQ,$A268-1,AJ$15-1,1,1)),IF($E268&lt;&gt;1,IF(ISNUMBER(INDEX(Import.PLE,Detalhamento!$E268,Detalhamento!AJ$15)),IF(INDEX(Import.PLE,Detalhamento!$E268,Detalhamento!AJ$15)&lt;=mediçao,0,OFFSET(Import.PLQ,$A268-1,AJ$15-1,1,1)),OFFSET(Import.PLQ,$A268-1,AJ$15-1,1,1)),(1-PLE!$AA$28)*OFFSET(Import.PLQ,$A268-1,AJ$15-1,1,1))))</f>
        <v>0</v>
      </c>
      <c r="AK268" s="144">
        <f ca="1">IF(AK$13="",0,CHOOSE(Detalhamento.OpçãoServiços,OFFSET(Import.PLQ,$A268-1,AK$15-1,1,1),IF($E268&lt;&gt;1,IF(ISNUMBER(INDEX(Import.PLE,Detalhamento!$E268,Detalhamento!AK$15)),IF(INDEX(Import.PLE,Detalhamento!$E268,Detalhamento!AK$15)&lt;=mediçao,OFFSET(Import.PLQ,$A268-1,AK$15-1,1,1),0),0),PLE!$AA$28*OFFSET(Import.PLQ,$A268-1,AK$15-1,1,1)),IF($E268&lt;&gt;1,IF(ISNUMBER(INDEX(Import.PLE,Detalhamento!$E268,Detalhamento!AK$15)),IF(INDEX(Import.PLE,Detalhamento!$E268,Detalhamento!AK$15)&lt;=mediçao,0,OFFSET(Import.PLQ,$A268-1,AK$15-1,1,1)),OFFSET(Import.PLQ,$A268-1,AK$15-1,1,1)),(1-PLE!$AA$28)*OFFSET(Import.PLQ,$A268-1,AK$15-1,1,1))))</f>
        <v>0</v>
      </c>
      <c r="AL268" s="144">
        <f ca="1">IF(AL$13="",0,CHOOSE(Detalhamento.OpçãoServiços,OFFSET(Import.PLQ,$A268-1,AL$15-1,1,1),IF($E268&lt;&gt;1,IF(ISNUMBER(INDEX(Import.PLE,Detalhamento!$E268,Detalhamento!AL$15)),IF(INDEX(Import.PLE,Detalhamento!$E268,Detalhamento!AL$15)&lt;=mediçao,OFFSET(Import.PLQ,$A268-1,AL$15-1,1,1),0),0),PLE!$AA$28*OFFSET(Import.PLQ,$A268-1,AL$15-1,1,1)),IF($E268&lt;&gt;1,IF(ISNUMBER(INDEX(Import.PLE,Detalhamento!$E268,Detalhamento!AL$15)),IF(INDEX(Import.PLE,Detalhamento!$E268,Detalhamento!AL$15)&lt;=mediçao,0,OFFSET(Import.PLQ,$A268-1,AL$15-1,1,1)),OFFSET(Import.PLQ,$A268-1,AL$15-1,1,1)),(1-PLE!$AA$28)*OFFSET(Import.PLQ,$A268-1,AL$15-1,1,1))))</f>
        <v>0</v>
      </c>
      <c r="AM268" s="144">
        <f ca="1">IF(AM$13="",0,CHOOSE(Detalhamento.OpçãoServiços,OFFSET(Import.PLQ,$A268-1,AM$15-1,1,1),IF($E268&lt;&gt;1,IF(ISNUMBER(INDEX(Import.PLE,Detalhamento!$E268,Detalhamento!AM$15)),IF(INDEX(Import.PLE,Detalhamento!$E268,Detalhamento!AM$15)&lt;=mediçao,OFFSET(Import.PLQ,$A268-1,AM$15-1,1,1),0),0),PLE!$AA$28*OFFSET(Import.PLQ,$A268-1,AM$15-1,1,1)),IF($E268&lt;&gt;1,IF(ISNUMBER(INDEX(Import.PLE,Detalhamento!$E268,Detalhamento!AM$15)),IF(INDEX(Import.PLE,Detalhamento!$E268,Detalhamento!AM$15)&lt;=mediçao,0,OFFSET(Import.PLQ,$A268-1,AM$15-1,1,1)),OFFSET(Import.PLQ,$A268-1,AM$15-1,1,1)),(1-PLE!$AA$28)*OFFSET(Import.PLQ,$A268-1,AM$15-1,1,1))))</f>
        <v>0</v>
      </c>
      <c r="AN268" s="144">
        <f ca="1">IF(AN$13="",0,CHOOSE(Detalhamento.OpçãoServiços,OFFSET(Import.PLQ,$A268-1,AN$15-1,1,1),IF($E268&lt;&gt;1,IF(ISNUMBER(INDEX(Import.PLE,Detalhamento!$E268,Detalhamento!AN$15)),IF(INDEX(Import.PLE,Detalhamento!$E268,Detalhamento!AN$15)&lt;=mediçao,OFFSET(Import.PLQ,$A268-1,AN$15-1,1,1),0),0),PLE!$AA$28*OFFSET(Import.PLQ,$A268-1,AN$15-1,1,1)),IF($E268&lt;&gt;1,IF(ISNUMBER(INDEX(Import.PLE,Detalhamento!$E268,Detalhamento!AN$15)),IF(INDEX(Import.PLE,Detalhamento!$E268,Detalhamento!AN$15)&lt;=mediçao,0,OFFSET(Import.PLQ,$A268-1,AN$15-1,1,1)),OFFSET(Import.PLQ,$A268-1,AN$15-1,1,1)),(1-PLE!$AA$28)*OFFSET(Import.PLQ,$A268-1,AN$15-1,1,1))))</f>
        <v>0</v>
      </c>
      <c r="AO268" s="144">
        <f ca="1">IF(AO$13="",0,CHOOSE(Detalhamento.OpçãoServiços,OFFSET(Import.PLQ,$A268-1,AO$15-1,1,1),IF($E268&lt;&gt;1,IF(ISNUMBER(INDEX(Import.PLE,Detalhamento!$E268,Detalhamento!AO$15)),IF(INDEX(Import.PLE,Detalhamento!$E268,Detalhamento!AO$15)&lt;=mediçao,OFFSET(Import.PLQ,$A268-1,AO$15-1,1,1),0),0),PLE!$AA$28*OFFSET(Import.PLQ,$A268-1,AO$15-1,1,1)),IF($E268&lt;&gt;1,IF(ISNUMBER(INDEX(Import.PLE,Detalhamento!$E268,Detalhamento!AO$15)),IF(INDEX(Import.PLE,Detalhamento!$E268,Detalhamento!AO$15)&lt;=mediçao,0,OFFSET(Import.PLQ,$A268-1,AO$15-1,1,1)),OFFSET(Import.PLQ,$A268-1,AO$15-1,1,1)),(1-PLE!$AA$28)*OFFSET(Import.PLQ,$A268-1,AO$15-1,1,1))))</f>
        <v>0</v>
      </c>
      <c r="AP268" s="144">
        <f ca="1">IF(AP$13="",0,CHOOSE(Detalhamento.OpçãoServiços,OFFSET(Import.PLQ,$A268-1,AP$15-1,1,1),IF($E268&lt;&gt;1,IF(ISNUMBER(INDEX(Import.PLE,Detalhamento!$E268,Detalhamento!AP$15)),IF(INDEX(Import.PLE,Detalhamento!$E268,Detalhamento!AP$15)&lt;=mediçao,OFFSET(Import.PLQ,$A268-1,AP$15-1,1,1),0),0),PLE!$AA$28*OFFSET(Import.PLQ,$A268-1,AP$15-1,1,1)),IF($E268&lt;&gt;1,IF(ISNUMBER(INDEX(Import.PLE,Detalhamento!$E268,Detalhamento!AP$15)),IF(INDEX(Import.PLE,Detalhamento!$E268,Detalhamento!AP$15)&lt;=mediçao,0,OFFSET(Import.PLQ,$A268-1,AP$15-1,1,1)),OFFSET(Import.PLQ,$A268-1,AP$15-1,1,1)),(1-PLE!$AA$28)*OFFSET(Import.PLQ,$A268-1,AP$15-1,1,1))))</f>
        <v>0</v>
      </c>
      <c r="AQ268" s="144">
        <f ca="1">IF(AQ$13="",0,CHOOSE(Detalhamento.OpçãoServiços,OFFSET(Import.PLQ,$A268-1,AQ$15-1,1,1),IF($E268&lt;&gt;1,IF(ISNUMBER(INDEX(Import.PLE,Detalhamento!$E268,Detalhamento!AQ$15)),IF(INDEX(Import.PLE,Detalhamento!$E268,Detalhamento!AQ$15)&lt;=mediçao,OFFSET(Import.PLQ,$A268-1,AQ$15-1,1,1),0),0),PLE!$AA$28*OFFSET(Import.PLQ,$A268-1,AQ$15-1,1,1)),IF($E268&lt;&gt;1,IF(ISNUMBER(INDEX(Import.PLE,Detalhamento!$E268,Detalhamento!AQ$15)),IF(INDEX(Import.PLE,Detalhamento!$E268,Detalhamento!AQ$15)&lt;=mediçao,0,OFFSET(Import.PLQ,$A268-1,AQ$15-1,1,1)),OFFSET(Import.PLQ,$A268-1,AQ$15-1,1,1)),(1-PLE!$AA$28)*OFFSET(Import.PLQ,$A268-1,AQ$15-1,1,1))))</f>
        <v>0</v>
      </c>
      <c r="AR268" s="144">
        <f ca="1">IF(AR$13="",0,CHOOSE(Detalhamento.OpçãoServiços,OFFSET(Import.PLQ,$A268-1,AR$15-1,1,1),IF($E268&lt;&gt;1,IF(ISNUMBER(INDEX(Import.PLE,Detalhamento!$E268,Detalhamento!AR$15)),IF(INDEX(Import.PLE,Detalhamento!$E268,Detalhamento!AR$15)&lt;=mediçao,OFFSET(Import.PLQ,$A268-1,AR$15-1,1,1),0),0),PLE!$AA$28*OFFSET(Import.PLQ,$A268-1,AR$15-1,1,1)),IF($E268&lt;&gt;1,IF(ISNUMBER(INDEX(Import.PLE,Detalhamento!$E268,Detalhamento!AR$15)),IF(INDEX(Import.PLE,Detalhamento!$E268,Detalhamento!AR$15)&lt;=mediçao,0,OFFSET(Import.PLQ,$A268-1,AR$15-1,1,1)),OFFSET(Import.PLQ,$A268-1,AR$15-1,1,1)),(1-PLE!$AA$28)*OFFSET(Import.PLQ,$A268-1,AR$15-1,1,1))))</f>
        <v>0</v>
      </c>
      <c r="AS268" s="144">
        <f ca="1">IF(AS$13="",0,CHOOSE(Detalhamento.OpçãoServiços,OFFSET(Import.PLQ,$A268-1,AS$15-1,1,1),IF($E268&lt;&gt;1,IF(ISNUMBER(INDEX(Import.PLE,Detalhamento!$E268,Detalhamento!AS$15)),IF(INDEX(Import.PLE,Detalhamento!$E268,Detalhamento!AS$15)&lt;=mediçao,OFFSET(Import.PLQ,$A268-1,AS$15-1,1,1),0),0),PLE!$AA$28*OFFSET(Import.PLQ,$A268-1,AS$15-1,1,1)),IF($E268&lt;&gt;1,IF(ISNUMBER(INDEX(Import.PLE,Detalhamento!$E268,Detalhamento!AS$15)),IF(INDEX(Import.PLE,Detalhamento!$E268,Detalhamento!AS$15)&lt;=mediçao,0,OFFSET(Import.PLQ,$A268-1,AS$15-1,1,1)),OFFSET(Import.PLQ,$A268-1,AS$15-1,1,1)),(1-PLE!$AA$28)*OFFSET(Import.PLQ,$A268-1,AS$15-1,1,1))))</f>
        <v>0</v>
      </c>
      <c r="AT268" s="144">
        <f ca="1">IF(AT$13="",0,CHOOSE(Detalhamento.OpçãoServiços,OFFSET(Import.PLQ,$A268-1,AT$15-1,1,1),IF($E268&lt;&gt;1,IF(ISNUMBER(INDEX(Import.PLE,Detalhamento!$E268,Detalhamento!AT$15)),IF(INDEX(Import.PLE,Detalhamento!$E268,Detalhamento!AT$15)&lt;=mediçao,OFFSET(Import.PLQ,$A268-1,AT$15-1,1,1),0),0),PLE!$AA$28*OFFSET(Import.PLQ,$A268-1,AT$15-1,1,1)),IF($E268&lt;&gt;1,IF(ISNUMBER(INDEX(Import.PLE,Detalhamento!$E268,Detalhamento!AT$15)),IF(INDEX(Import.PLE,Detalhamento!$E268,Detalhamento!AT$15)&lt;=mediçao,0,OFFSET(Import.PLQ,$A268-1,AT$15-1,1,1)),OFFSET(Import.PLQ,$A268-1,AT$15-1,1,1)),(1-PLE!$AA$28)*OFFSET(Import.PLQ,$A268-1,AT$15-1,1,1))))</f>
        <v>0</v>
      </c>
      <c r="AU268" s="144">
        <f ca="1">IF(AU$13="",0,CHOOSE(Detalhamento.OpçãoServiços,OFFSET(Import.PLQ,$A268-1,AU$15-1,1,1),IF($E268&lt;&gt;1,IF(ISNUMBER(INDEX(Import.PLE,Detalhamento!$E268,Detalhamento!AU$15)),IF(INDEX(Import.PLE,Detalhamento!$E268,Detalhamento!AU$15)&lt;=mediçao,OFFSET(Import.PLQ,$A268-1,AU$15-1,1,1),0),0),PLE!$AA$28*OFFSET(Import.PLQ,$A268-1,AU$15-1,1,1)),IF($E268&lt;&gt;1,IF(ISNUMBER(INDEX(Import.PLE,Detalhamento!$E268,Detalhamento!AU$15)),IF(INDEX(Import.PLE,Detalhamento!$E268,Detalhamento!AU$15)&lt;=mediçao,0,OFFSET(Import.PLQ,$A268-1,AU$15-1,1,1)),OFFSET(Import.PLQ,$A268-1,AU$15-1,1,1)),(1-PLE!$AA$28)*OFFSET(Import.PLQ,$A268-1,AU$15-1,1,1))))</f>
        <v>0</v>
      </c>
      <c r="AV268" s="144">
        <f ca="1">IF(AV$13="",0,CHOOSE(Detalhamento.OpçãoServiços,OFFSET(Import.PLQ,$A268-1,AV$15-1,1,1),IF($E268&lt;&gt;1,IF(ISNUMBER(INDEX(Import.PLE,Detalhamento!$E268,Detalhamento!AV$15)),IF(INDEX(Import.PLE,Detalhamento!$E268,Detalhamento!AV$15)&lt;=mediçao,OFFSET(Import.PLQ,$A268-1,AV$15-1,1,1),0),0),PLE!$AA$28*OFFSET(Import.PLQ,$A268-1,AV$15-1,1,1)),IF($E268&lt;&gt;1,IF(ISNUMBER(INDEX(Import.PLE,Detalhamento!$E268,Detalhamento!AV$15)),IF(INDEX(Import.PLE,Detalhamento!$E268,Detalhamento!AV$15)&lt;=mediçao,0,OFFSET(Import.PLQ,$A268-1,AV$15-1,1,1)),OFFSET(Import.PLQ,$A268-1,AV$15-1,1,1)),(1-PLE!$AA$28)*OFFSET(Import.PLQ,$A268-1,AV$15-1,1,1))))</f>
        <v>0</v>
      </c>
      <c r="AW268" s="144">
        <f ca="1">IF(AW$13="",0,CHOOSE(Detalhamento.OpçãoServiços,OFFSET(Import.PLQ,$A268-1,AW$15-1,1,1),IF($E268&lt;&gt;1,IF(ISNUMBER(INDEX(Import.PLE,Detalhamento!$E268,Detalhamento!AW$15)),IF(INDEX(Import.PLE,Detalhamento!$E268,Detalhamento!AW$15)&lt;=mediçao,OFFSET(Import.PLQ,$A268-1,AW$15-1,1,1),0),0),PLE!$AA$28*OFFSET(Import.PLQ,$A268-1,AW$15-1,1,1)),IF($E268&lt;&gt;1,IF(ISNUMBER(INDEX(Import.PLE,Detalhamento!$E268,Detalhamento!AW$15)),IF(INDEX(Import.PLE,Detalhamento!$E268,Detalhamento!AW$15)&lt;=mediçao,0,OFFSET(Import.PLQ,$A268-1,AW$15-1,1,1)),OFFSET(Import.PLQ,$A268-1,AW$15-1,1,1)),(1-PLE!$AA$28)*OFFSET(Import.PLQ,$A268-1,AW$15-1,1,1))))</f>
        <v>0</v>
      </c>
      <c r="AX268" s="144">
        <f ca="1">IF(AX$13="",0,CHOOSE(Detalhamento.OpçãoServiços,OFFSET(Import.PLQ,$A268-1,AX$15-1,1,1),IF($E268&lt;&gt;1,IF(ISNUMBER(INDEX(Import.PLE,Detalhamento!$E268,Detalhamento!AX$15)),IF(INDEX(Import.PLE,Detalhamento!$E268,Detalhamento!AX$15)&lt;=mediçao,OFFSET(Import.PLQ,$A268-1,AX$15-1,1,1),0),0),PLE!$AA$28*OFFSET(Import.PLQ,$A268-1,AX$15-1,1,1)),IF($E268&lt;&gt;1,IF(ISNUMBER(INDEX(Import.PLE,Detalhamento!$E268,Detalhamento!AX$15)),IF(INDEX(Import.PLE,Detalhamento!$E268,Detalhamento!AX$15)&lt;=mediçao,0,OFFSET(Import.PLQ,$A268-1,AX$15-1,1,1)),OFFSET(Import.PLQ,$A268-1,AX$15-1,1,1)),(1-PLE!$AA$28)*OFFSET(Import.PLQ,$A268-1,AX$15-1,1,1))))</f>
        <v>0</v>
      </c>
      <c r="AY268" s="144">
        <f ca="1">IF(AY$13="",0,CHOOSE(Detalhamento.OpçãoServiços,OFFSET(Import.PLQ,$A268-1,AY$15-1,1,1),IF($E268&lt;&gt;1,IF(ISNUMBER(INDEX(Import.PLE,Detalhamento!$E268,Detalhamento!AY$15)),IF(INDEX(Import.PLE,Detalhamento!$E268,Detalhamento!AY$15)&lt;=mediçao,OFFSET(Import.PLQ,$A268-1,AY$15-1,1,1),0),0),PLE!$AA$28*OFFSET(Import.PLQ,$A268-1,AY$15-1,1,1)),IF($E268&lt;&gt;1,IF(ISNUMBER(INDEX(Import.PLE,Detalhamento!$E268,Detalhamento!AY$15)),IF(INDEX(Import.PLE,Detalhamento!$E268,Detalhamento!AY$15)&lt;=mediçao,0,OFFSET(Import.PLQ,$A268-1,AY$15-1,1,1)),OFFSET(Import.PLQ,$A268-1,AY$15-1,1,1)),(1-PLE!$AA$28)*OFFSET(Import.PLQ,$A268-1,AY$15-1,1,1))))</f>
        <v>0</v>
      </c>
      <c r="AZ268" s="144">
        <f ca="1">IF(AZ$13="",0,CHOOSE(Detalhamento.OpçãoServiços,OFFSET(Import.PLQ,$A268-1,AZ$15-1,1,1),IF($E268&lt;&gt;1,IF(ISNUMBER(INDEX(Import.PLE,Detalhamento!$E268,Detalhamento!AZ$15)),IF(INDEX(Import.PLE,Detalhamento!$E268,Detalhamento!AZ$15)&lt;=mediçao,OFFSET(Import.PLQ,$A268-1,AZ$15-1,1,1),0),0),PLE!$AA$28*OFFSET(Import.PLQ,$A268-1,AZ$15-1,1,1)),IF($E268&lt;&gt;1,IF(ISNUMBER(INDEX(Import.PLE,Detalhamento!$E268,Detalhamento!AZ$15)),IF(INDEX(Import.PLE,Detalhamento!$E268,Detalhamento!AZ$15)&lt;=mediçao,0,OFFSET(Import.PLQ,$A268-1,AZ$15-1,1,1)),OFFSET(Import.PLQ,$A268-1,AZ$15-1,1,1)),(1-PLE!$AA$28)*OFFSET(Import.PLQ,$A268-1,AZ$15-1,1,1))))</f>
        <v>0</v>
      </c>
      <c r="BA268" s="144">
        <f ca="1">IF(BA$13="",0,CHOOSE(Detalhamento.OpçãoServiços,OFFSET(Import.PLQ,$A268-1,BA$15-1,1,1),IF($E268&lt;&gt;1,IF(ISNUMBER(INDEX(Import.PLE,Detalhamento!$E268,Detalhamento!BA$15)),IF(INDEX(Import.PLE,Detalhamento!$E268,Detalhamento!BA$15)&lt;=mediçao,OFFSET(Import.PLQ,$A268-1,BA$15-1,1,1),0),0),PLE!$AA$28*OFFSET(Import.PLQ,$A268-1,BA$15-1,1,1)),IF($E268&lt;&gt;1,IF(ISNUMBER(INDEX(Import.PLE,Detalhamento!$E268,Detalhamento!BA$15)),IF(INDEX(Import.PLE,Detalhamento!$E268,Detalhamento!BA$15)&lt;=mediçao,0,OFFSET(Import.PLQ,$A268-1,BA$15-1,1,1)),OFFSET(Import.PLQ,$A268-1,BA$15-1,1,1)),(1-PLE!$AA$28)*OFFSET(Import.PLQ,$A268-1,BA$15-1,1,1))))</f>
        <v>0</v>
      </c>
      <c r="BB268" s="144">
        <f ca="1">IF(BB$13="",0,CHOOSE(Detalhamento.OpçãoServiços,OFFSET(Import.PLQ,$A268-1,BB$15-1,1,1),IF($E268&lt;&gt;1,IF(ISNUMBER(INDEX(Import.PLE,Detalhamento!$E268,Detalhamento!BB$15)),IF(INDEX(Import.PLE,Detalhamento!$E268,Detalhamento!BB$15)&lt;=mediçao,OFFSET(Import.PLQ,$A268-1,BB$15-1,1,1),0),0),PLE!$AA$28*OFFSET(Import.PLQ,$A268-1,BB$15-1,1,1)),IF($E268&lt;&gt;1,IF(ISNUMBER(INDEX(Import.PLE,Detalhamento!$E268,Detalhamento!BB$15)),IF(INDEX(Import.PLE,Detalhamento!$E268,Detalhamento!BB$15)&lt;=mediçao,0,OFFSET(Import.PLQ,$A268-1,BB$15-1,1,1)),OFFSET(Import.PLQ,$A268-1,BB$15-1,1,1)),(1-PLE!$AA$28)*OFFSET(Import.PLQ,$A268-1,BB$15-1,1,1))))</f>
        <v>0</v>
      </c>
      <c r="BC268" s="144">
        <f ca="1">IF(BC$13="",0,CHOOSE(Detalhamento.OpçãoServiços,OFFSET(Import.PLQ,$A268-1,BC$15-1,1,1),IF($E268&lt;&gt;1,IF(ISNUMBER(INDEX(Import.PLE,Detalhamento!$E268,Detalhamento!BC$15)),IF(INDEX(Import.PLE,Detalhamento!$E268,Detalhamento!BC$15)&lt;=mediçao,OFFSET(Import.PLQ,$A268-1,BC$15-1,1,1),0),0),PLE!$AA$28*OFFSET(Import.PLQ,$A268-1,BC$15-1,1,1)),IF($E268&lt;&gt;1,IF(ISNUMBER(INDEX(Import.PLE,Detalhamento!$E268,Detalhamento!BC$15)),IF(INDEX(Import.PLE,Detalhamento!$E268,Detalhamento!BC$15)&lt;=mediçao,0,OFFSET(Import.PLQ,$A268-1,BC$15-1,1,1)),OFFSET(Import.PLQ,$A268-1,BC$15-1,1,1)),(1-PLE!$AA$28)*OFFSET(Import.PLQ,$A268-1,BC$15-1,1,1))))</f>
        <v>0</v>
      </c>
      <c r="BD268" s="144">
        <f ca="1">IF(BD$13="",0,CHOOSE(Detalhamento.OpçãoServiços,OFFSET(Import.PLQ,$A268-1,BD$15-1,1,1),IF($E268&lt;&gt;1,IF(ISNUMBER(INDEX(Import.PLE,Detalhamento!$E268,Detalhamento!BD$15)),IF(INDEX(Import.PLE,Detalhamento!$E268,Detalhamento!BD$15)&lt;=mediçao,OFFSET(Import.PLQ,$A268-1,BD$15-1,1,1),0),0),PLE!$AA$28*OFFSET(Import.PLQ,$A268-1,BD$15-1,1,1)),IF($E268&lt;&gt;1,IF(ISNUMBER(INDEX(Import.PLE,Detalhamento!$E268,Detalhamento!BD$15)),IF(INDEX(Import.PLE,Detalhamento!$E268,Detalhamento!BD$15)&lt;=mediçao,0,OFFSET(Import.PLQ,$A268-1,BD$15-1,1,1)),OFFSET(Import.PLQ,$A268-1,BD$15-1,1,1)),(1-PLE!$AA$28)*OFFSET(Import.PLQ,$A268-1,BD$15-1,1,1))))</f>
        <v>0</v>
      </c>
      <c r="BE268" s="144">
        <f ca="1">IF(BE$13="",0,CHOOSE(Detalhamento.OpçãoServiços,OFFSET(Import.PLQ,$A268-1,BE$15-1,1,1),IF($E268&lt;&gt;1,IF(ISNUMBER(INDEX(Import.PLE,Detalhamento!$E268,Detalhamento!BE$15)),IF(INDEX(Import.PLE,Detalhamento!$E268,Detalhamento!BE$15)&lt;=mediçao,OFFSET(Import.PLQ,$A268-1,BE$15-1,1,1),0),0),PLE!$AA$28*OFFSET(Import.PLQ,$A268-1,BE$15-1,1,1)),IF($E268&lt;&gt;1,IF(ISNUMBER(INDEX(Import.PLE,Detalhamento!$E268,Detalhamento!BE$15)),IF(INDEX(Import.PLE,Detalhamento!$E268,Detalhamento!BE$15)&lt;=mediçao,0,OFFSET(Import.PLQ,$A268-1,BE$15-1,1,1)),OFFSET(Import.PLQ,$A268-1,BE$15-1,1,1)),(1-PLE!$AA$28)*OFFSET(Import.PLQ,$A268-1,BE$15-1,1,1))))</f>
        <v>0</v>
      </c>
      <c r="BF268" s="144">
        <f ca="1">IF(BF$13="",0,CHOOSE(Detalhamento.OpçãoServiços,OFFSET(Import.PLQ,$A268-1,BF$15-1,1,1),IF($E268&lt;&gt;1,IF(ISNUMBER(INDEX(Import.PLE,Detalhamento!$E268,Detalhamento!BF$15)),IF(INDEX(Import.PLE,Detalhamento!$E268,Detalhamento!BF$15)&lt;=mediçao,OFFSET(Import.PLQ,$A268-1,BF$15-1,1,1),0),0),PLE!$AA$28*OFFSET(Import.PLQ,$A268-1,BF$15-1,1,1)),IF($E268&lt;&gt;1,IF(ISNUMBER(INDEX(Import.PLE,Detalhamento!$E268,Detalhamento!BF$15)),IF(INDEX(Import.PLE,Detalhamento!$E268,Detalhamento!BF$15)&lt;=mediçao,0,OFFSET(Import.PLQ,$A268-1,BF$15-1,1,1)),OFFSET(Import.PLQ,$A268-1,BF$15-1,1,1)),(1-PLE!$AA$28)*OFFSET(Import.PLQ,$A268-1,BF$15-1,1,1))))</f>
        <v>0</v>
      </c>
      <c r="BG268" s="144">
        <f ca="1">IF(BG$13="",0,CHOOSE(Detalhamento.OpçãoServiços,OFFSET(Import.PLQ,$A268-1,BG$15-1,1,1),IF($E268&lt;&gt;1,IF(ISNUMBER(INDEX(Import.PLE,Detalhamento!$E268,Detalhamento!BG$15)),IF(INDEX(Import.PLE,Detalhamento!$E268,Detalhamento!BG$15)&lt;=mediçao,OFFSET(Import.PLQ,$A268-1,BG$15-1,1,1),0),0),PLE!$AA$28*OFFSET(Import.PLQ,$A268-1,BG$15-1,1,1)),IF($E268&lt;&gt;1,IF(ISNUMBER(INDEX(Import.PLE,Detalhamento!$E268,Detalhamento!BG$15)),IF(INDEX(Import.PLE,Detalhamento!$E268,Detalhamento!BG$15)&lt;=mediçao,0,OFFSET(Import.PLQ,$A268-1,BG$15-1,1,1)),OFFSET(Import.PLQ,$A268-1,BG$15-1,1,1)),(1-PLE!$AA$28)*OFFSET(Import.PLQ,$A268-1,BG$15-1,1,1))))</f>
        <v>0</v>
      </c>
      <c r="BH268" s="144">
        <f ca="1">IF(BH$13="",0,CHOOSE(Detalhamento.OpçãoServiços,OFFSET(Import.PLQ,$A268-1,BH$15-1,1,1),IF($E268&lt;&gt;1,IF(ISNUMBER(INDEX(Import.PLE,Detalhamento!$E268,Detalhamento!BH$15)),IF(INDEX(Import.PLE,Detalhamento!$E268,Detalhamento!BH$15)&lt;=mediçao,OFFSET(Import.PLQ,$A268-1,BH$15-1,1,1),0),0),PLE!$AA$28*OFFSET(Import.PLQ,$A268-1,BH$15-1,1,1)),IF($E268&lt;&gt;1,IF(ISNUMBER(INDEX(Import.PLE,Detalhamento!$E268,Detalhamento!BH$15)),IF(INDEX(Import.PLE,Detalhamento!$E268,Detalhamento!BH$15)&lt;=mediçao,0,OFFSET(Import.PLQ,$A268-1,BH$15-1,1,1)),OFFSET(Import.PLQ,$A268-1,BH$15-1,1,1)),(1-PLE!$AA$28)*OFFSET(Import.PLQ,$A268-1,BH$15-1,1,1))))</f>
        <v>0</v>
      </c>
      <c r="BI268" s="144">
        <f ca="1">IF(BI$13="",0,CHOOSE(Detalhamento.OpçãoServiços,OFFSET(Import.PLQ,$A268-1,BI$15-1,1,1),IF($E268&lt;&gt;1,IF(ISNUMBER(INDEX(Import.PLE,Detalhamento!$E268,Detalhamento!BI$15)),IF(INDEX(Import.PLE,Detalhamento!$E268,Detalhamento!BI$15)&lt;=mediçao,OFFSET(Import.PLQ,$A268-1,BI$15-1,1,1),0),0),PLE!$AA$28*OFFSET(Import.PLQ,$A268-1,BI$15-1,1,1)),IF($E268&lt;&gt;1,IF(ISNUMBER(INDEX(Import.PLE,Detalhamento!$E268,Detalhamento!BI$15)),IF(INDEX(Import.PLE,Detalhamento!$E268,Detalhamento!BI$15)&lt;=mediçao,0,OFFSET(Import.PLQ,$A268-1,BI$15-1,1,1)),OFFSET(Import.PLQ,$A268-1,BI$15-1,1,1)),(1-PLE!$AA$28)*OFFSET(Import.PLQ,$A268-1,BI$15-1,1,1))))</f>
        <v>0</v>
      </c>
    </row>
    <row r="269" spans="1:61" ht="40" x14ac:dyDescent="0.2">
      <c r="A269" s="155">
        <v>216</v>
      </c>
      <c r="B269" s="21" t="str">
        <f t="shared" ca="1" si="33"/>
        <v>Serviço</v>
      </c>
      <c r="E269" s="153">
        <f t="shared" ca="1" si="34"/>
        <v>28</v>
      </c>
      <c r="F269" s="154">
        <f t="shared" ca="1" si="35"/>
        <v>280216</v>
      </c>
      <c r="G269" s="154" t="str">
        <f t="shared" ca="1" si="40"/>
        <v>2.10.1.1</v>
      </c>
      <c r="H269" s="182" t="str">
        <f t="shared" ca="1" si="40"/>
        <v>CURVA CURTA 90 GRAUS, PVC, SERIE NORMAL, ESGOTO PREDIAL, DN 40 MM, JUNTA SOLDÁVEL, FORNECIDO E INSTALADO EM RAMAL DE DESCARGA OU RAMAL DE ESGOTO SANITÁRIO. AF_12/2014</v>
      </c>
      <c r="I269" s="37" t="str">
        <f t="shared" ca="1" si="36"/>
        <v>UN</v>
      </c>
      <c r="J269" s="144">
        <f t="shared" ca="1" si="37"/>
        <v>6</v>
      </c>
      <c r="K269" s="67"/>
      <c r="L269" s="144">
        <f ca="1">IF(L$13="",0,CHOOSE(Detalhamento.OpçãoServiços,OFFSET(Import.PLQ,$A269-1,L$15-1,1,1),IF($E269&lt;&gt;1,IF(ISNUMBER(INDEX(Import.PLE,Detalhamento!$E269,Detalhamento!L$15)),IF(INDEX(Import.PLE,Detalhamento!$E269,Detalhamento!L$15)&lt;=mediçao,OFFSET(Import.PLQ,$A269-1,L$15-1,1,1),0),0),PLE!$AA$28*OFFSET(Import.PLQ,$A269-1,L$15-1,1,1)),IF($E269&lt;&gt;1,IF(ISNUMBER(INDEX(Import.PLE,Detalhamento!$E269,Detalhamento!L$15)),IF(INDEX(Import.PLE,Detalhamento!$E269,Detalhamento!L$15)&lt;=mediçao,0,OFFSET(Import.PLQ,$A269-1,L$15-1,1,1)),OFFSET(Import.PLQ,$A269-1,L$15-1,1,1)),(1-PLE!$AA$28)*OFFSET(Import.PLQ,$A269-1,L$15-1,1,1))))</f>
        <v>6</v>
      </c>
      <c r="M269" s="144">
        <f ca="1">IF(M$13="",0,CHOOSE(Detalhamento.OpçãoServiços,OFFSET(Import.PLQ,$A269-1,M$15-1,1,1),IF($E269&lt;&gt;1,IF(ISNUMBER(INDEX(Import.PLE,Detalhamento!$E269,Detalhamento!M$15)),IF(INDEX(Import.PLE,Detalhamento!$E269,Detalhamento!M$15)&lt;=mediçao,OFFSET(Import.PLQ,$A269-1,M$15-1,1,1),0),0),PLE!$AA$28*OFFSET(Import.PLQ,$A269-1,M$15-1,1,1)),IF($E269&lt;&gt;1,IF(ISNUMBER(INDEX(Import.PLE,Detalhamento!$E269,Detalhamento!M$15)),IF(INDEX(Import.PLE,Detalhamento!$E269,Detalhamento!M$15)&lt;=mediçao,0,OFFSET(Import.PLQ,$A269-1,M$15-1,1,1)),OFFSET(Import.PLQ,$A269-1,M$15-1,1,1)),(1-PLE!$AA$28)*OFFSET(Import.PLQ,$A269-1,M$15-1,1,1))))</f>
        <v>0</v>
      </c>
      <c r="N269" s="144">
        <f ca="1">IF(N$13="",0,CHOOSE(Detalhamento.OpçãoServiços,OFFSET(Import.PLQ,$A269-1,N$15-1,1,1),IF($E269&lt;&gt;1,IF(ISNUMBER(INDEX(Import.PLE,Detalhamento!$E269,Detalhamento!N$15)),IF(INDEX(Import.PLE,Detalhamento!$E269,Detalhamento!N$15)&lt;=mediçao,OFFSET(Import.PLQ,$A269-1,N$15-1,1,1),0),0),PLE!$AA$28*OFFSET(Import.PLQ,$A269-1,N$15-1,1,1)),IF($E269&lt;&gt;1,IF(ISNUMBER(INDEX(Import.PLE,Detalhamento!$E269,Detalhamento!N$15)),IF(INDEX(Import.PLE,Detalhamento!$E269,Detalhamento!N$15)&lt;=mediçao,0,OFFSET(Import.PLQ,$A269-1,N$15-1,1,1)),OFFSET(Import.PLQ,$A269-1,N$15-1,1,1)),(1-PLE!$AA$28)*OFFSET(Import.PLQ,$A269-1,N$15-1,1,1))))</f>
        <v>0</v>
      </c>
      <c r="O269" s="144">
        <f ca="1">IF(O$13="",0,CHOOSE(Detalhamento.OpçãoServiços,OFFSET(Import.PLQ,$A269-1,O$15-1,1,1),IF($E269&lt;&gt;1,IF(ISNUMBER(INDEX(Import.PLE,Detalhamento!$E269,Detalhamento!O$15)),IF(INDEX(Import.PLE,Detalhamento!$E269,Detalhamento!O$15)&lt;=mediçao,OFFSET(Import.PLQ,$A269-1,O$15-1,1,1),0),0),PLE!$AA$28*OFFSET(Import.PLQ,$A269-1,O$15-1,1,1)),IF($E269&lt;&gt;1,IF(ISNUMBER(INDEX(Import.PLE,Detalhamento!$E269,Detalhamento!O$15)),IF(INDEX(Import.PLE,Detalhamento!$E269,Detalhamento!O$15)&lt;=mediçao,0,OFFSET(Import.PLQ,$A269-1,O$15-1,1,1)),OFFSET(Import.PLQ,$A269-1,O$15-1,1,1)),(1-PLE!$AA$28)*OFFSET(Import.PLQ,$A269-1,O$15-1,1,1))))</f>
        <v>0</v>
      </c>
      <c r="P269" s="144">
        <f ca="1">IF(P$13="",0,CHOOSE(Detalhamento.OpçãoServiços,OFFSET(Import.PLQ,$A269-1,P$15-1,1,1),IF($E269&lt;&gt;1,IF(ISNUMBER(INDEX(Import.PLE,Detalhamento!$E269,Detalhamento!P$15)),IF(INDEX(Import.PLE,Detalhamento!$E269,Detalhamento!P$15)&lt;=mediçao,OFFSET(Import.PLQ,$A269-1,P$15-1,1,1),0),0),PLE!$AA$28*OFFSET(Import.PLQ,$A269-1,P$15-1,1,1)),IF($E269&lt;&gt;1,IF(ISNUMBER(INDEX(Import.PLE,Detalhamento!$E269,Detalhamento!P$15)),IF(INDEX(Import.PLE,Detalhamento!$E269,Detalhamento!P$15)&lt;=mediçao,0,OFFSET(Import.PLQ,$A269-1,P$15-1,1,1)),OFFSET(Import.PLQ,$A269-1,P$15-1,1,1)),(1-PLE!$AA$28)*OFFSET(Import.PLQ,$A269-1,P$15-1,1,1))))</f>
        <v>0</v>
      </c>
      <c r="Q269" s="144">
        <f ca="1">IF(Q$13="",0,CHOOSE(Detalhamento.OpçãoServiços,OFFSET(Import.PLQ,$A269-1,Q$15-1,1,1),IF($E269&lt;&gt;1,IF(ISNUMBER(INDEX(Import.PLE,Detalhamento!$E269,Detalhamento!Q$15)),IF(INDEX(Import.PLE,Detalhamento!$E269,Detalhamento!Q$15)&lt;=mediçao,OFFSET(Import.PLQ,$A269-1,Q$15-1,1,1),0),0),PLE!$AA$28*OFFSET(Import.PLQ,$A269-1,Q$15-1,1,1)),IF($E269&lt;&gt;1,IF(ISNUMBER(INDEX(Import.PLE,Detalhamento!$E269,Detalhamento!Q$15)),IF(INDEX(Import.PLE,Detalhamento!$E269,Detalhamento!Q$15)&lt;=mediçao,0,OFFSET(Import.PLQ,$A269-1,Q$15-1,1,1)),OFFSET(Import.PLQ,$A269-1,Q$15-1,1,1)),(1-PLE!$AA$28)*OFFSET(Import.PLQ,$A269-1,Q$15-1,1,1))))</f>
        <v>0</v>
      </c>
      <c r="R269" s="144">
        <f ca="1">IF(R$13="",0,CHOOSE(Detalhamento.OpçãoServiços,OFFSET(Import.PLQ,$A269-1,R$15-1,1,1),IF($E269&lt;&gt;1,IF(ISNUMBER(INDEX(Import.PLE,Detalhamento!$E269,Detalhamento!R$15)),IF(INDEX(Import.PLE,Detalhamento!$E269,Detalhamento!R$15)&lt;=mediçao,OFFSET(Import.PLQ,$A269-1,R$15-1,1,1),0),0),PLE!$AA$28*OFFSET(Import.PLQ,$A269-1,R$15-1,1,1)),IF($E269&lt;&gt;1,IF(ISNUMBER(INDEX(Import.PLE,Detalhamento!$E269,Detalhamento!R$15)),IF(INDEX(Import.PLE,Detalhamento!$E269,Detalhamento!R$15)&lt;=mediçao,0,OFFSET(Import.PLQ,$A269-1,R$15-1,1,1)),OFFSET(Import.PLQ,$A269-1,R$15-1,1,1)),(1-PLE!$AA$28)*OFFSET(Import.PLQ,$A269-1,R$15-1,1,1))))</f>
        <v>0</v>
      </c>
      <c r="S269" s="144">
        <f ca="1">IF(S$13="",0,CHOOSE(Detalhamento.OpçãoServiços,OFFSET(Import.PLQ,$A269-1,S$15-1,1,1),IF($E269&lt;&gt;1,IF(ISNUMBER(INDEX(Import.PLE,Detalhamento!$E269,Detalhamento!S$15)),IF(INDEX(Import.PLE,Detalhamento!$E269,Detalhamento!S$15)&lt;=mediçao,OFFSET(Import.PLQ,$A269-1,S$15-1,1,1),0),0),PLE!$AA$28*OFFSET(Import.PLQ,$A269-1,S$15-1,1,1)),IF($E269&lt;&gt;1,IF(ISNUMBER(INDEX(Import.PLE,Detalhamento!$E269,Detalhamento!S$15)),IF(INDEX(Import.PLE,Detalhamento!$E269,Detalhamento!S$15)&lt;=mediçao,0,OFFSET(Import.PLQ,$A269-1,S$15-1,1,1)),OFFSET(Import.PLQ,$A269-1,S$15-1,1,1)),(1-PLE!$AA$28)*OFFSET(Import.PLQ,$A269-1,S$15-1,1,1))))</f>
        <v>0</v>
      </c>
      <c r="T269" s="144">
        <f ca="1">IF(T$13="",0,CHOOSE(Detalhamento.OpçãoServiços,OFFSET(Import.PLQ,$A269-1,T$15-1,1,1),IF($E269&lt;&gt;1,IF(ISNUMBER(INDEX(Import.PLE,Detalhamento!$E269,Detalhamento!T$15)),IF(INDEX(Import.PLE,Detalhamento!$E269,Detalhamento!T$15)&lt;=mediçao,OFFSET(Import.PLQ,$A269-1,T$15-1,1,1),0),0),PLE!$AA$28*OFFSET(Import.PLQ,$A269-1,T$15-1,1,1)),IF($E269&lt;&gt;1,IF(ISNUMBER(INDEX(Import.PLE,Detalhamento!$E269,Detalhamento!T$15)),IF(INDEX(Import.PLE,Detalhamento!$E269,Detalhamento!T$15)&lt;=mediçao,0,OFFSET(Import.PLQ,$A269-1,T$15-1,1,1)),OFFSET(Import.PLQ,$A269-1,T$15-1,1,1)),(1-PLE!$AA$28)*OFFSET(Import.PLQ,$A269-1,T$15-1,1,1))))</f>
        <v>0</v>
      </c>
      <c r="U269" s="144">
        <f ca="1">IF(U$13="",0,CHOOSE(Detalhamento.OpçãoServiços,OFFSET(Import.PLQ,$A269-1,U$15-1,1,1),IF($E269&lt;&gt;1,IF(ISNUMBER(INDEX(Import.PLE,Detalhamento!$E269,Detalhamento!U$15)),IF(INDEX(Import.PLE,Detalhamento!$E269,Detalhamento!U$15)&lt;=mediçao,OFFSET(Import.PLQ,$A269-1,U$15-1,1,1),0),0),PLE!$AA$28*OFFSET(Import.PLQ,$A269-1,U$15-1,1,1)),IF($E269&lt;&gt;1,IF(ISNUMBER(INDEX(Import.PLE,Detalhamento!$E269,Detalhamento!U$15)),IF(INDEX(Import.PLE,Detalhamento!$E269,Detalhamento!U$15)&lt;=mediçao,0,OFFSET(Import.PLQ,$A269-1,U$15-1,1,1)),OFFSET(Import.PLQ,$A269-1,U$15-1,1,1)),(1-PLE!$AA$28)*OFFSET(Import.PLQ,$A269-1,U$15-1,1,1))))</f>
        <v>0</v>
      </c>
      <c r="V269" s="144">
        <f ca="1">IF(V$13="",0,CHOOSE(Detalhamento.OpçãoServiços,OFFSET(Import.PLQ,$A269-1,V$15-1,1,1),IF($E269&lt;&gt;1,IF(ISNUMBER(INDEX(Import.PLE,Detalhamento!$E269,Detalhamento!V$15)),IF(INDEX(Import.PLE,Detalhamento!$E269,Detalhamento!V$15)&lt;=mediçao,OFFSET(Import.PLQ,$A269-1,V$15-1,1,1),0),0),PLE!$AA$28*OFFSET(Import.PLQ,$A269-1,V$15-1,1,1)),IF($E269&lt;&gt;1,IF(ISNUMBER(INDEX(Import.PLE,Detalhamento!$E269,Detalhamento!V$15)),IF(INDEX(Import.PLE,Detalhamento!$E269,Detalhamento!V$15)&lt;=mediçao,0,OFFSET(Import.PLQ,$A269-1,V$15-1,1,1)),OFFSET(Import.PLQ,$A269-1,V$15-1,1,1)),(1-PLE!$AA$28)*OFFSET(Import.PLQ,$A269-1,V$15-1,1,1))))</f>
        <v>0</v>
      </c>
      <c r="W269" s="144">
        <f ca="1">IF(W$13="",0,CHOOSE(Detalhamento.OpçãoServiços,OFFSET(Import.PLQ,$A269-1,W$15-1,1,1),IF($E269&lt;&gt;1,IF(ISNUMBER(INDEX(Import.PLE,Detalhamento!$E269,Detalhamento!W$15)),IF(INDEX(Import.PLE,Detalhamento!$E269,Detalhamento!W$15)&lt;=mediçao,OFFSET(Import.PLQ,$A269-1,W$15-1,1,1),0),0),PLE!$AA$28*OFFSET(Import.PLQ,$A269-1,W$15-1,1,1)),IF($E269&lt;&gt;1,IF(ISNUMBER(INDEX(Import.PLE,Detalhamento!$E269,Detalhamento!W$15)),IF(INDEX(Import.PLE,Detalhamento!$E269,Detalhamento!W$15)&lt;=mediçao,0,OFFSET(Import.PLQ,$A269-1,W$15-1,1,1)),OFFSET(Import.PLQ,$A269-1,W$15-1,1,1)),(1-PLE!$AA$28)*OFFSET(Import.PLQ,$A269-1,W$15-1,1,1))))</f>
        <v>0</v>
      </c>
      <c r="X269" s="144">
        <f ca="1">IF(X$13="",0,CHOOSE(Detalhamento.OpçãoServiços,OFFSET(Import.PLQ,$A269-1,X$15-1,1,1),IF($E269&lt;&gt;1,IF(ISNUMBER(INDEX(Import.PLE,Detalhamento!$E269,Detalhamento!X$15)),IF(INDEX(Import.PLE,Detalhamento!$E269,Detalhamento!X$15)&lt;=mediçao,OFFSET(Import.PLQ,$A269-1,X$15-1,1,1),0),0),PLE!$AA$28*OFFSET(Import.PLQ,$A269-1,X$15-1,1,1)),IF($E269&lt;&gt;1,IF(ISNUMBER(INDEX(Import.PLE,Detalhamento!$E269,Detalhamento!X$15)),IF(INDEX(Import.PLE,Detalhamento!$E269,Detalhamento!X$15)&lt;=mediçao,0,OFFSET(Import.PLQ,$A269-1,X$15-1,1,1)),OFFSET(Import.PLQ,$A269-1,X$15-1,1,1)),(1-PLE!$AA$28)*OFFSET(Import.PLQ,$A269-1,X$15-1,1,1))))</f>
        <v>0</v>
      </c>
      <c r="Y269" s="144">
        <f ca="1">IF(Y$13="",0,CHOOSE(Detalhamento.OpçãoServiços,OFFSET(Import.PLQ,$A269-1,Y$15-1,1,1),IF($E269&lt;&gt;1,IF(ISNUMBER(INDEX(Import.PLE,Detalhamento!$E269,Detalhamento!Y$15)),IF(INDEX(Import.PLE,Detalhamento!$E269,Detalhamento!Y$15)&lt;=mediçao,OFFSET(Import.PLQ,$A269-1,Y$15-1,1,1),0),0),PLE!$AA$28*OFFSET(Import.PLQ,$A269-1,Y$15-1,1,1)),IF($E269&lt;&gt;1,IF(ISNUMBER(INDEX(Import.PLE,Detalhamento!$E269,Detalhamento!Y$15)),IF(INDEX(Import.PLE,Detalhamento!$E269,Detalhamento!Y$15)&lt;=mediçao,0,OFFSET(Import.PLQ,$A269-1,Y$15-1,1,1)),OFFSET(Import.PLQ,$A269-1,Y$15-1,1,1)),(1-PLE!$AA$28)*OFFSET(Import.PLQ,$A269-1,Y$15-1,1,1))))</f>
        <v>0</v>
      </c>
      <c r="Z269" s="144">
        <f ca="1">IF(Z$13="",0,CHOOSE(Detalhamento.OpçãoServiços,OFFSET(Import.PLQ,$A269-1,Z$15-1,1,1),IF($E269&lt;&gt;1,IF(ISNUMBER(INDEX(Import.PLE,Detalhamento!$E269,Detalhamento!Z$15)),IF(INDEX(Import.PLE,Detalhamento!$E269,Detalhamento!Z$15)&lt;=mediçao,OFFSET(Import.PLQ,$A269-1,Z$15-1,1,1),0),0),PLE!$AA$28*OFFSET(Import.PLQ,$A269-1,Z$15-1,1,1)),IF($E269&lt;&gt;1,IF(ISNUMBER(INDEX(Import.PLE,Detalhamento!$E269,Detalhamento!Z$15)),IF(INDEX(Import.PLE,Detalhamento!$E269,Detalhamento!Z$15)&lt;=mediçao,0,OFFSET(Import.PLQ,$A269-1,Z$15-1,1,1)),OFFSET(Import.PLQ,$A269-1,Z$15-1,1,1)),(1-PLE!$AA$28)*OFFSET(Import.PLQ,$A269-1,Z$15-1,1,1))))</f>
        <v>0</v>
      </c>
      <c r="AA269" s="144">
        <f ca="1">IF(AA$13="",0,CHOOSE(Detalhamento.OpçãoServiços,OFFSET(Import.PLQ,$A269-1,AA$15-1,1,1),IF($E269&lt;&gt;1,IF(ISNUMBER(INDEX(Import.PLE,Detalhamento!$E269,Detalhamento!AA$15)),IF(INDEX(Import.PLE,Detalhamento!$E269,Detalhamento!AA$15)&lt;=mediçao,OFFSET(Import.PLQ,$A269-1,AA$15-1,1,1),0),0),PLE!$AA$28*OFFSET(Import.PLQ,$A269-1,AA$15-1,1,1)),IF($E269&lt;&gt;1,IF(ISNUMBER(INDEX(Import.PLE,Detalhamento!$E269,Detalhamento!AA$15)),IF(INDEX(Import.PLE,Detalhamento!$E269,Detalhamento!AA$15)&lt;=mediçao,0,OFFSET(Import.PLQ,$A269-1,AA$15-1,1,1)),OFFSET(Import.PLQ,$A269-1,AA$15-1,1,1)),(1-PLE!$AA$28)*OFFSET(Import.PLQ,$A269-1,AA$15-1,1,1))))</f>
        <v>0</v>
      </c>
      <c r="AB269" s="144">
        <f ca="1">IF(AB$13="",0,CHOOSE(Detalhamento.OpçãoServiços,OFFSET(Import.PLQ,$A269-1,AB$15-1,1,1),IF($E269&lt;&gt;1,IF(ISNUMBER(INDEX(Import.PLE,Detalhamento!$E269,Detalhamento!AB$15)),IF(INDEX(Import.PLE,Detalhamento!$E269,Detalhamento!AB$15)&lt;=mediçao,OFFSET(Import.PLQ,$A269-1,AB$15-1,1,1),0),0),PLE!$AA$28*OFFSET(Import.PLQ,$A269-1,AB$15-1,1,1)),IF($E269&lt;&gt;1,IF(ISNUMBER(INDEX(Import.PLE,Detalhamento!$E269,Detalhamento!AB$15)),IF(INDEX(Import.PLE,Detalhamento!$E269,Detalhamento!AB$15)&lt;=mediçao,0,OFFSET(Import.PLQ,$A269-1,AB$15-1,1,1)),OFFSET(Import.PLQ,$A269-1,AB$15-1,1,1)),(1-PLE!$AA$28)*OFFSET(Import.PLQ,$A269-1,AB$15-1,1,1))))</f>
        <v>0</v>
      </c>
      <c r="AC269" s="144">
        <f ca="1">IF(AC$13="",0,CHOOSE(Detalhamento.OpçãoServiços,OFFSET(Import.PLQ,$A269-1,AC$15-1,1,1),IF($E269&lt;&gt;1,IF(ISNUMBER(INDEX(Import.PLE,Detalhamento!$E269,Detalhamento!AC$15)),IF(INDEX(Import.PLE,Detalhamento!$E269,Detalhamento!AC$15)&lt;=mediçao,OFFSET(Import.PLQ,$A269-1,AC$15-1,1,1),0),0),PLE!$AA$28*OFFSET(Import.PLQ,$A269-1,AC$15-1,1,1)),IF($E269&lt;&gt;1,IF(ISNUMBER(INDEX(Import.PLE,Detalhamento!$E269,Detalhamento!AC$15)),IF(INDEX(Import.PLE,Detalhamento!$E269,Detalhamento!AC$15)&lt;=mediçao,0,OFFSET(Import.PLQ,$A269-1,AC$15-1,1,1)),OFFSET(Import.PLQ,$A269-1,AC$15-1,1,1)),(1-PLE!$AA$28)*OFFSET(Import.PLQ,$A269-1,AC$15-1,1,1))))</f>
        <v>0</v>
      </c>
      <c r="AD269" s="144">
        <f ca="1">IF(AD$13="",0,CHOOSE(Detalhamento.OpçãoServiços,OFFSET(Import.PLQ,$A269-1,AD$15-1,1,1),IF($E269&lt;&gt;1,IF(ISNUMBER(INDEX(Import.PLE,Detalhamento!$E269,Detalhamento!AD$15)),IF(INDEX(Import.PLE,Detalhamento!$E269,Detalhamento!AD$15)&lt;=mediçao,OFFSET(Import.PLQ,$A269-1,AD$15-1,1,1),0),0),PLE!$AA$28*OFFSET(Import.PLQ,$A269-1,AD$15-1,1,1)),IF($E269&lt;&gt;1,IF(ISNUMBER(INDEX(Import.PLE,Detalhamento!$E269,Detalhamento!AD$15)),IF(INDEX(Import.PLE,Detalhamento!$E269,Detalhamento!AD$15)&lt;=mediçao,0,OFFSET(Import.PLQ,$A269-1,AD$15-1,1,1)),OFFSET(Import.PLQ,$A269-1,AD$15-1,1,1)),(1-PLE!$AA$28)*OFFSET(Import.PLQ,$A269-1,AD$15-1,1,1))))</f>
        <v>0</v>
      </c>
      <c r="AE269" s="144">
        <f ca="1">IF(AE$13="",0,CHOOSE(Detalhamento.OpçãoServiços,OFFSET(Import.PLQ,$A269-1,AE$15-1,1,1),IF($E269&lt;&gt;1,IF(ISNUMBER(INDEX(Import.PLE,Detalhamento!$E269,Detalhamento!AE$15)),IF(INDEX(Import.PLE,Detalhamento!$E269,Detalhamento!AE$15)&lt;=mediçao,OFFSET(Import.PLQ,$A269-1,AE$15-1,1,1),0),0),PLE!$AA$28*OFFSET(Import.PLQ,$A269-1,AE$15-1,1,1)),IF($E269&lt;&gt;1,IF(ISNUMBER(INDEX(Import.PLE,Detalhamento!$E269,Detalhamento!AE$15)),IF(INDEX(Import.PLE,Detalhamento!$E269,Detalhamento!AE$15)&lt;=mediçao,0,OFFSET(Import.PLQ,$A269-1,AE$15-1,1,1)),OFFSET(Import.PLQ,$A269-1,AE$15-1,1,1)),(1-PLE!$AA$28)*OFFSET(Import.PLQ,$A269-1,AE$15-1,1,1))))</f>
        <v>0</v>
      </c>
      <c r="AF269" s="144">
        <f ca="1">IF(AF$13="",0,CHOOSE(Detalhamento.OpçãoServiços,OFFSET(Import.PLQ,$A269-1,AF$15-1,1,1),IF($E269&lt;&gt;1,IF(ISNUMBER(INDEX(Import.PLE,Detalhamento!$E269,Detalhamento!AF$15)),IF(INDEX(Import.PLE,Detalhamento!$E269,Detalhamento!AF$15)&lt;=mediçao,OFFSET(Import.PLQ,$A269-1,AF$15-1,1,1),0),0),PLE!$AA$28*OFFSET(Import.PLQ,$A269-1,AF$15-1,1,1)),IF($E269&lt;&gt;1,IF(ISNUMBER(INDEX(Import.PLE,Detalhamento!$E269,Detalhamento!AF$15)),IF(INDEX(Import.PLE,Detalhamento!$E269,Detalhamento!AF$15)&lt;=mediçao,0,OFFSET(Import.PLQ,$A269-1,AF$15-1,1,1)),OFFSET(Import.PLQ,$A269-1,AF$15-1,1,1)),(1-PLE!$AA$28)*OFFSET(Import.PLQ,$A269-1,AF$15-1,1,1))))</f>
        <v>0</v>
      </c>
      <c r="AG269" s="144">
        <f ca="1">IF(AG$13="",0,CHOOSE(Detalhamento.OpçãoServiços,OFFSET(Import.PLQ,$A269-1,AG$15-1,1,1),IF($E269&lt;&gt;1,IF(ISNUMBER(INDEX(Import.PLE,Detalhamento!$E269,Detalhamento!AG$15)),IF(INDEX(Import.PLE,Detalhamento!$E269,Detalhamento!AG$15)&lt;=mediçao,OFFSET(Import.PLQ,$A269-1,AG$15-1,1,1),0),0),PLE!$AA$28*OFFSET(Import.PLQ,$A269-1,AG$15-1,1,1)),IF($E269&lt;&gt;1,IF(ISNUMBER(INDEX(Import.PLE,Detalhamento!$E269,Detalhamento!AG$15)),IF(INDEX(Import.PLE,Detalhamento!$E269,Detalhamento!AG$15)&lt;=mediçao,0,OFFSET(Import.PLQ,$A269-1,AG$15-1,1,1)),OFFSET(Import.PLQ,$A269-1,AG$15-1,1,1)),(1-PLE!$AA$28)*OFFSET(Import.PLQ,$A269-1,AG$15-1,1,1))))</f>
        <v>0</v>
      </c>
      <c r="AH269" s="144">
        <f ca="1">IF(AH$13="",0,CHOOSE(Detalhamento.OpçãoServiços,OFFSET(Import.PLQ,$A269-1,AH$15-1,1,1),IF($E269&lt;&gt;1,IF(ISNUMBER(INDEX(Import.PLE,Detalhamento!$E269,Detalhamento!AH$15)),IF(INDEX(Import.PLE,Detalhamento!$E269,Detalhamento!AH$15)&lt;=mediçao,OFFSET(Import.PLQ,$A269-1,AH$15-1,1,1),0),0),PLE!$AA$28*OFFSET(Import.PLQ,$A269-1,AH$15-1,1,1)),IF($E269&lt;&gt;1,IF(ISNUMBER(INDEX(Import.PLE,Detalhamento!$E269,Detalhamento!AH$15)),IF(INDEX(Import.PLE,Detalhamento!$E269,Detalhamento!AH$15)&lt;=mediçao,0,OFFSET(Import.PLQ,$A269-1,AH$15-1,1,1)),OFFSET(Import.PLQ,$A269-1,AH$15-1,1,1)),(1-PLE!$AA$28)*OFFSET(Import.PLQ,$A269-1,AH$15-1,1,1))))</f>
        <v>0</v>
      </c>
      <c r="AI269" s="144">
        <f ca="1">IF(AI$13="",0,CHOOSE(Detalhamento.OpçãoServiços,OFFSET(Import.PLQ,$A269-1,AI$15-1,1,1),IF($E269&lt;&gt;1,IF(ISNUMBER(INDEX(Import.PLE,Detalhamento!$E269,Detalhamento!AI$15)),IF(INDEX(Import.PLE,Detalhamento!$E269,Detalhamento!AI$15)&lt;=mediçao,OFFSET(Import.PLQ,$A269-1,AI$15-1,1,1),0),0),PLE!$AA$28*OFFSET(Import.PLQ,$A269-1,AI$15-1,1,1)),IF($E269&lt;&gt;1,IF(ISNUMBER(INDEX(Import.PLE,Detalhamento!$E269,Detalhamento!AI$15)),IF(INDEX(Import.PLE,Detalhamento!$E269,Detalhamento!AI$15)&lt;=mediçao,0,OFFSET(Import.PLQ,$A269-1,AI$15-1,1,1)),OFFSET(Import.PLQ,$A269-1,AI$15-1,1,1)),(1-PLE!$AA$28)*OFFSET(Import.PLQ,$A269-1,AI$15-1,1,1))))</f>
        <v>0</v>
      </c>
      <c r="AJ269" s="144">
        <f ca="1">IF(AJ$13="",0,CHOOSE(Detalhamento.OpçãoServiços,OFFSET(Import.PLQ,$A269-1,AJ$15-1,1,1),IF($E269&lt;&gt;1,IF(ISNUMBER(INDEX(Import.PLE,Detalhamento!$E269,Detalhamento!AJ$15)),IF(INDEX(Import.PLE,Detalhamento!$E269,Detalhamento!AJ$15)&lt;=mediçao,OFFSET(Import.PLQ,$A269-1,AJ$15-1,1,1),0),0),PLE!$AA$28*OFFSET(Import.PLQ,$A269-1,AJ$15-1,1,1)),IF($E269&lt;&gt;1,IF(ISNUMBER(INDEX(Import.PLE,Detalhamento!$E269,Detalhamento!AJ$15)),IF(INDEX(Import.PLE,Detalhamento!$E269,Detalhamento!AJ$15)&lt;=mediçao,0,OFFSET(Import.PLQ,$A269-1,AJ$15-1,1,1)),OFFSET(Import.PLQ,$A269-1,AJ$15-1,1,1)),(1-PLE!$AA$28)*OFFSET(Import.PLQ,$A269-1,AJ$15-1,1,1))))</f>
        <v>0</v>
      </c>
      <c r="AK269" s="144">
        <f ca="1">IF(AK$13="",0,CHOOSE(Detalhamento.OpçãoServiços,OFFSET(Import.PLQ,$A269-1,AK$15-1,1,1),IF($E269&lt;&gt;1,IF(ISNUMBER(INDEX(Import.PLE,Detalhamento!$E269,Detalhamento!AK$15)),IF(INDEX(Import.PLE,Detalhamento!$E269,Detalhamento!AK$15)&lt;=mediçao,OFFSET(Import.PLQ,$A269-1,AK$15-1,1,1),0),0),PLE!$AA$28*OFFSET(Import.PLQ,$A269-1,AK$15-1,1,1)),IF($E269&lt;&gt;1,IF(ISNUMBER(INDEX(Import.PLE,Detalhamento!$E269,Detalhamento!AK$15)),IF(INDEX(Import.PLE,Detalhamento!$E269,Detalhamento!AK$15)&lt;=mediçao,0,OFFSET(Import.PLQ,$A269-1,AK$15-1,1,1)),OFFSET(Import.PLQ,$A269-1,AK$15-1,1,1)),(1-PLE!$AA$28)*OFFSET(Import.PLQ,$A269-1,AK$15-1,1,1))))</f>
        <v>0</v>
      </c>
      <c r="AL269" s="144">
        <f ca="1">IF(AL$13="",0,CHOOSE(Detalhamento.OpçãoServiços,OFFSET(Import.PLQ,$A269-1,AL$15-1,1,1),IF($E269&lt;&gt;1,IF(ISNUMBER(INDEX(Import.PLE,Detalhamento!$E269,Detalhamento!AL$15)),IF(INDEX(Import.PLE,Detalhamento!$E269,Detalhamento!AL$15)&lt;=mediçao,OFFSET(Import.PLQ,$A269-1,AL$15-1,1,1),0),0),PLE!$AA$28*OFFSET(Import.PLQ,$A269-1,AL$15-1,1,1)),IF($E269&lt;&gt;1,IF(ISNUMBER(INDEX(Import.PLE,Detalhamento!$E269,Detalhamento!AL$15)),IF(INDEX(Import.PLE,Detalhamento!$E269,Detalhamento!AL$15)&lt;=mediçao,0,OFFSET(Import.PLQ,$A269-1,AL$15-1,1,1)),OFFSET(Import.PLQ,$A269-1,AL$15-1,1,1)),(1-PLE!$AA$28)*OFFSET(Import.PLQ,$A269-1,AL$15-1,1,1))))</f>
        <v>0</v>
      </c>
      <c r="AM269" s="144">
        <f ca="1">IF(AM$13="",0,CHOOSE(Detalhamento.OpçãoServiços,OFFSET(Import.PLQ,$A269-1,AM$15-1,1,1),IF($E269&lt;&gt;1,IF(ISNUMBER(INDEX(Import.PLE,Detalhamento!$E269,Detalhamento!AM$15)),IF(INDEX(Import.PLE,Detalhamento!$E269,Detalhamento!AM$15)&lt;=mediçao,OFFSET(Import.PLQ,$A269-1,AM$15-1,1,1),0),0),PLE!$AA$28*OFFSET(Import.PLQ,$A269-1,AM$15-1,1,1)),IF($E269&lt;&gt;1,IF(ISNUMBER(INDEX(Import.PLE,Detalhamento!$E269,Detalhamento!AM$15)),IF(INDEX(Import.PLE,Detalhamento!$E269,Detalhamento!AM$15)&lt;=mediçao,0,OFFSET(Import.PLQ,$A269-1,AM$15-1,1,1)),OFFSET(Import.PLQ,$A269-1,AM$15-1,1,1)),(1-PLE!$AA$28)*OFFSET(Import.PLQ,$A269-1,AM$15-1,1,1))))</f>
        <v>0</v>
      </c>
      <c r="AN269" s="144">
        <f ca="1">IF(AN$13="",0,CHOOSE(Detalhamento.OpçãoServiços,OFFSET(Import.PLQ,$A269-1,AN$15-1,1,1),IF($E269&lt;&gt;1,IF(ISNUMBER(INDEX(Import.PLE,Detalhamento!$E269,Detalhamento!AN$15)),IF(INDEX(Import.PLE,Detalhamento!$E269,Detalhamento!AN$15)&lt;=mediçao,OFFSET(Import.PLQ,$A269-1,AN$15-1,1,1),0),0),PLE!$AA$28*OFFSET(Import.PLQ,$A269-1,AN$15-1,1,1)),IF($E269&lt;&gt;1,IF(ISNUMBER(INDEX(Import.PLE,Detalhamento!$E269,Detalhamento!AN$15)),IF(INDEX(Import.PLE,Detalhamento!$E269,Detalhamento!AN$15)&lt;=mediçao,0,OFFSET(Import.PLQ,$A269-1,AN$15-1,1,1)),OFFSET(Import.PLQ,$A269-1,AN$15-1,1,1)),(1-PLE!$AA$28)*OFFSET(Import.PLQ,$A269-1,AN$15-1,1,1))))</f>
        <v>0</v>
      </c>
      <c r="AO269" s="144">
        <f ca="1">IF(AO$13="",0,CHOOSE(Detalhamento.OpçãoServiços,OFFSET(Import.PLQ,$A269-1,AO$15-1,1,1),IF($E269&lt;&gt;1,IF(ISNUMBER(INDEX(Import.PLE,Detalhamento!$E269,Detalhamento!AO$15)),IF(INDEX(Import.PLE,Detalhamento!$E269,Detalhamento!AO$15)&lt;=mediçao,OFFSET(Import.PLQ,$A269-1,AO$15-1,1,1),0),0),PLE!$AA$28*OFFSET(Import.PLQ,$A269-1,AO$15-1,1,1)),IF($E269&lt;&gt;1,IF(ISNUMBER(INDEX(Import.PLE,Detalhamento!$E269,Detalhamento!AO$15)),IF(INDEX(Import.PLE,Detalhamento!$E269,Detalhamento!AO$15)&lt;=mediçao,0,OFFSET(Import.PLQ,$A269-1,AO$15-1,1,1)),OFFSET(Import.PLQ,$A269-1,AO$15-1,1,1)),(1-PLE!$AA$28)*OFFSET(Import.PLQ,$A269-1,AO$15-1,1,1))))</f>
        <v>0</v>
      </c>
      <c r="AP269" s="144">
        <f ca="1">IF(AP$13="",0,CHOOSE(Detalhamento.OpçãoServiços,OFFSET(Import.PLQ,$A269-1,AP$15-1,1,1),IF($E269&lt;&gt;1,IF(ISNUMBER(INDEX(Import.PLE,Detalhamento!$E269,Detalhamento!AP$15)),IF(INDEX(Import.PLE,Detalhamento!$E269,Detalhamento!AP$15)&lt;=mediçao,OFFSET(Import.PLQ,$A269-1,AP$15-1,1,1),0),0),PLE!$AA$28*OFFSET(Import.PLQ,$A269-1,AP$15-1,1,1)),IF($E269&lt;&gt;1,IF(ISNUMBER(INDEX(Import.PLE,Detalhamento!$E269,Detalhamento!AP$15)),IF(INDEX(Import.PLE,Detalhamento!$E269,Detalhamento!AP$15)&lt;=mediçao,0,OFFSET(Import.PLQ,$A269-1,AP$15-1,1,1)),OFFSET(Import.PLQ,$A269-1,AP$15-1,1,1)),(1-PLE!$AA$28)*OFFSET(Import.PLQ,$A269-1,AP$15-1,1,1))))</f>
        <v>0</v>
      </c>
      <c r="AQ269" s="144">
        <f ca="1">IF(AQ$13="",0,CHOOSE(Detalhamento.OpçãoServiços,OFFSET(Import.PLQ,$A269-1,AQ$15-1,1,1),IF($E269&lt;&gt;1,IF(ISNUMBER(INDEX(Import.PLE,Detalhamento!$E269,Detalhamento!AQ$15)),IF(INDEX(Import.PLE,Detalhamento!$E269,Detalhamento!AQ$15)&lt;=mediçao,OFFSET(Import.PLQ,$A269-1,AQ$15-1,1,1),0),0),PLE!$AA$28*OFFSET(Import.PLQ,$A269-1,AQ$15-1,1,1)),IF($E269&lt;&gt;1,IF(ISNUMBER(INDEX(Import.PLE,Detalhamento!$E269,Detalhamento!AQ$15)),IF(INDEX(Import.PLE,Detalhamento!$E269,Detalhamento!AQ$15)&lt;=mediçao,0,OFFSET(Import.PLQ,$A269-1,AQ$15-1,1,1)),OFFSET(Import.PLQ,$A269-1,AQ$15-1,1,1)),(1-PLE!$AA$28)*OFFSET(Import.PLQ,$A269-1,AQ$15-1,1,1))))</f>
        <v>0</v>
      </c>
      <c r="AR269" s="144">
        <f ca="1">IF(AR$13="",0,CHOOSE(Detalhamento.OpçãoServiços,OFFSET(Import.PLQ,$A269-1,AR$15-1,1,1),IF($E269&lt;&gt;1,IF(ISNUMBER(INDEX(Import.PLE,Detalhamento!$E269,Detalhamento!AR$15)),IF(INDEX(Import.PLE,Detalhamento!$E269,Detalhamento!AR$15)&lt;=mediçao,OFFSET(Import.PLQ,$A269-1,AR$15-1,1,1),0),0),PLE!$AA$28*OFFSET(Import.PLQ,$A269-1,AR$15-1,1,1)),IF($E269&lt;&gt;1,IF(ISNUMBER(INDEX(Import.PLE,Detalhamento!$E269,Detalhamento!AR$15)),IF(INDEX(Import.PLE,Detalhamento!$E269,Detalhamento!AR$15)&lt;=mediçao,0,OFFSET(Import.PLQ,$A269-1,AR$15-1,1,1)),OFFSET(Import.PLQ,$A269-1,AR$15-1,1,1)),(1-PLE!$AA$28)*OFFSET(Import.PLQ,$A269-1,AR$15-1,1,1))))</f>
        <v>0</v>
      </c>
      <c r="AS269" s="144">
        <f ca="1">IF(AS$13="",0,CHOOSE(Detalhamento.OpçãoServiços,OFFSET(Import.PLQ,$A269-1,AS$15-1,1,1),IF($E269&lt;&gt;1,IF(ISNUMBER(INDEX(Import.PLE,Detalhamento!$E269,Detalhamento!AS$15)),IF(INDEX(Import.PLE,Detalhamento!$E269,Detalhamento!AS$15)&lt;=mediçao,OFFSET(Import.PLQ,$A269-1,AS$15-1,1,1),0),0),PLE!$AA$28*OFFSET(Import.PLQ,$A269-1,AS$15-1,1,1)),IF($E269&lt;&gt;1,IF(ISNUMBER(INDEX(Import.PLE,Detalhamento!$E269,Detalhamento!AS$15)),IF(INDEX(Import.PLE,Detalhamento!$E269,Detalhamento!AS$15)&lt;=mediçao,0,OFFSET(Import.PLQ,$A269-1,AS$15-1,1,1)),OFFSET(Import.PLQ,$A269-1,AS$15-1,1,1)),(1-PLE!$AA$28)*OFFSET(Import.PLQ,$A269-1,AS$15-1,1,1))))</f>
        <v>0</v>
      </c>
      <c r="AT269" s="144">
        <f ca="1">IF(AT$13="",0,CHOOSE(Detalhamento.OpçãoServiços,OFFSET(Import.PLQ,$A269-1,AT$15-1,1,1),IF($E269&lt;&gt;1,IF(ISNUMBER(INDEX(Import.PLE,Detalhamento!$E269,Detalhamento!AT$15)),IF(INDEX(Import.PLE,Detalhamento!$E269,Detalhamento!AT$15)&lt;=mediçao,OFFSET(Import.PLQ,$A269-1,AT$15-1,1,1),0),0),PLE!$AA$28*OFFSET(Import.PLQ,$A269-1,AT$15-1,1,1)),IF($E269&lt;&gt;1,IF(ISNUMBER(INDEX(Import.PLE,Detalhamento!$E269,Detalhamento!AT$15)),IF(INDEX(Import.PLE,Detalhamento!$E269,Detalhamento!AT$15)&lt;=mediçao,0,OFFSET(Import.PLQ,$A269-1,AT$15-1,1,1)),OFFSET(Import.PLQ,$A269-1,AT$15-1,1,1)),(1-PLE!$AA$28)*OFFSET(Import.PLQ,$A269-1,AT$15-1,1,1))))</f>
        <v>0</v>
      </c>
      <c r="AU269" s="144">
        <f ca="1">IF(AU$13="",0,CHOOSE(Detalhamento.OpçãoServiços,OFFSET(Import.PLQ,$A269-1,AU$15-1,1,1),IF($E269&lt;&gt;1,IF(ISNUMBER(INDEX(Import.PLE,Detalhamento!$E269,Detalhamento!AU$15)),IF(INDEX(Import.PLE,Detalhamento!$E269,Detalhamento!AU$15)&lt;=mediçao,OFFSET(Import.PLQ,$A269-1,AU$15-1,1,1),0),0),PLE!$AA$28*OFFSET(Import.PLQ,$A269-1,AU$15-1,1,1)),IF($E269&lt;&gt;1,IF(ISNUMBER(INDEX(Import.PLE,Detalhamento!$E269,Detalhamento!AU$15)),IF(INDEX(Import.PLE,Detalhamento!$E269,Detalhamento!AU$15)&lt;=mediçao,0,OFFSET(Import.PLQ,$A269-1,AU$15-1,1,1)),OFFSET(Import.PLQ,$A269-1,AU$15-1,1,1)),(1-PLE!$AA$28)*OFFSET(Import.PLQ,$A269-1,AU$15-1,1,1))))</f>
        <v>0</v>
      </c>
      <c r="AV269" s="144">
        <f ca="1">IF(AV$13="",0,CHOOSE(Detalhamento.OpçãoServiços,OFFSET(Import.PLQ,$A269-1,AV$15-1,1,1),IF($E269&lt;&gt;1,IF(ISNUMBER(INDEX(Import.PLE,Detalhamento!$E269,Detalhamento!AV$15)),IF(INDEX(Import.PLE,Detalhamento!$E269,Detalhamento!AV$15)&lt;=mediçao,OFFSET(Import.PLQ,$A269-1,AV$15-1,1,1),0),0),PLE!$AA$28*OFFSET(Import.PLQ,$A269-1,AV$15-1,1,1)),IF($E269&lt;&gt;1,IF(ISNUMBER(INDEX(Import.PLE,Detalhamento!$E269,Detalhamento!AV$15)),IF(INDEX(Import.PLE,Detalhamento!$E269,Detalhamento!AV$15)&lt;=mediçao,0,OFFSET(Import.PLQ,$A269-1,AV$15-1,1,1)),OFFSET(Import.PLQ,$A269-1,AV$15-1,1,1)),(1-PLE!$AA$28)*OFFSET(Import.PLQ,$A269-1,AV$15-1,1,1))))</f>
        <v>0</v>
      </c>
      <c r="AW269" s="144">
        <f ca="1">IF(AW$13="",0,CHOOSE(Detalhamento.OpçãoServiços,OFFSET(Import.PLQ,$A269-1,AW$15-1,1,1),IF($E269&lt;&gt;1,IF(ISNUMBER(INDEX(Import.PLE,Detalhamento!$E269,Detalhamento!AW$15)),IF(INDEX(Import.PLE,Detalhamento!$E269,Detalhamento!AW$15)&lt;=mediçao,OFFSET(Import.PLQ,$A269-1,AW$15-1,1,1),0),0),PLE!$AA$28*OFFSET(Import.PLQ,$A269-1,AW$15-1,1,1)),IF($E269&lt;&gt;1,IF(ISNUMBER(INDEX(Import.PLE,Detalhamento!$E269,Detalhamento!AW$15)),IF(INDEX(Import.PLE,Detalhamento!$E269,Detalhamento!AW$15)&lt;=mediçao,0,OFFSET(Import.PLQ,$A269-1,AW$15-1,1,1)),OFFSET(Import.PLQ,$A269-1,AW$15-1,1,1)),(1-PLE!$AA$28)*OFFSET(Import.PLQ,$A269-1,AW$15-1,1,1))))</f>
        <v>0</v>
      </c>
      <c r="AX269" s="144">
        <f ca="1">IF(AX$13="",0,CHOOSE(Detalhamento.OpçãoServiços,OFFSET(Import.PLQ,$A269-1,AX$15-1,1,1),IF($E269&lt;&gt;1,IF(ISNUMBER(INDEX(Import.PLE,Detalhamento!$E269,Detalhamento!AX$15)),IF(INDEX(Import.PLE,Detalhamento!$E269,Detalhamento!AX$15)&lt;=mediçao,OFFSET(Import.PLQ,$A269-1,AX$15-1,1,1),0),0),PLE!$AA$28*OFFSET(Import.PLQ,$A269-1,AX$15-1,1,1)),IF($E269&lt;&gt;1,IF(ISNUMBER(INDEX(Import.PLE,Detalhamento!$E269,Detalhamento!AX$15)),IF(INDEX(Import.PLE,Detalhamento!$E269,Detalhamento!AX$15)&lt;=mediçao,0,OFFSET(Import.PLQ,$A269-1,AX$15-1,1,1)),OFFSET(Import.PLQ,$A269-1,AX$15-1,1,1)),(1-PLE!$AA$28)*OFFSET(Import.PLQ,$A269-1,AX$15-1,1,1))))</f>
        <v>0</v>
      </c>
      <c r="AY269" s="144">
        <f ca="1">IF(AY$13="",0,CHOOSE(Detalhamento.OpçãoServiços,OFFSET(Import.PLQ,$A269-1,AY$15-1,1,1),IF($E269&lt;&gt;1,IF(ISNUMBER(INDEX(Import.PLE,Detalhamento!$E269,Detalhamento!AY$15)),IF(INDEX(Import.PLE,Detalhamento!$E269,Detalhamento!AY$15)&lt;=mediçao,OFFSET(Import.PLQ,$A269-1,AY$15-1,1,1),0),0),PLE!$AA$28*OFFSET(Import.PLQ,$A269-1,AY$15-1,1,1)),IF($E269&lt;&gt;1,IF(ISNUMBER(INDEX(Import.PLE,Detalhamento!$E269,Detalhamento!AY$15)),IF(INDEX(Import.PLE,Detalhamento!$E269,Detalhamento!AY$15)&lt;=mediçao,0,OFFSET(Import.PLQ,$A269-1,AY$15-1,1,1)),OFFSET(Import.PLQ,$A269-1,AY$15-1,1,1)),(1-PLE!$AA$28)*OFFSET(Import.PLQ,$A269-1,AY$15-1,1,1))))</f>
        <v>0</v>
      </c>
      <c r="AZ269" s="144">
        <f ca="1">IF(AZ$13="",0,CHOOSE(Detalhamento.OpçãoServiços,OFFSET(Import.PLQ,$A269-1,AZ$15-1,1,1),IF($E269&lt;&gt;1,IF(ISNUMBER(INDEX(Import.PLE,Detalhamento!$E269,Detalhamento!AZ$15)),IF(INDEX(Import.PLE,Detalhamento!$E269,Detalhamento!AZ$15)&lt;=mediçao,OFFSET(Import.PLQ,$A269-1,AZ$15-1,1,1),0),0),PLE!$AA$28*OFFSET(Import.PLQ,$A269-1,AZ$15-1,1,1)),IF($E269&lt;&gt;1,IF(ISNUMBER(INDEX(Import.PLE,Detalhamento!$E269,Detalhamento!AZ$15)),IF(INDEX(Import.PLE,Detalhamento!$E269,Detalhamento!AZ$15)&lt;=mediçao,0,OFFSET(Import.PLQ,$A269-1,AZ$15-1,1,1)),OFFSET(Import.PLQ,$A269-1,AZ$15-1,1,1)),(1-PLE!$AA$28)*OFFSET(Import.PLQ,$A269-1,AZ$15-1,1,1))))</f>
        <v>0</v>
      </c>
      <c r="BA269" s="144">
        <f ca="1">IF(BA$13="",0,CHOOSE(Detalhamento.OpçãoServiços,OFFSET(Import.PLQ,$A269-1,BA$15-1,1,1),IF($E269&lt;&gt;1,IF(ISNUMBER(INDEX(Import.PLE,Detalhamento!$E269,Detalhamento!BA$15)),IF(INDEX(Import.PLE,Detalhamento!$E269,Detalhamento!BA$15)&lt;=mediçao,OFFSET(Import.PLQ,$A269-1,BA$15-1,1,1),0),0),PLE!$AA$28*OFFSET(Import.PLQ,$A269-1,BA$15-1,1,1)),IF($E269&lt;&gt;1,IF(ISNUMBER(INDEX(Import.PLE,Detalhamento!$E269,Detalhamento!BA$15)),IF(INDEX(Import.PLE,Detalhamento!$E269,Detalhamento!BA$15)&lt;=mediçao,0,OFFSET(Import.PLQ,$A269-1,BA$15-1,1,1)),OFFSET(Import.PLQ,$A269-1,BA$15-1,1,1)),(1-PLE!$AA$28)*OFFSET(Import.PLQ,$A269-1,BA$15-1,1,1))))</f>
        <v>0</v>
      </c>
      <c r="BB269" s="144">
        <f ca="1">IF(BB$13="",0,CHOOSE(Detalhamento.OpçãoServiços,OFFSET(Import.PLQ,$A269-1,BB$15-1,1,1),IF($E269&lt;&gt;1,IF(ISNUMBER(INDEX(Import.PLE,Detalhamento!$E269,Detalhamento!BB$15)),IF(INDEX(Import.PLE,Detalhamento!$E269,Detalhamento!BB$15)&lt;=mediçao,OFFSET(Import.PLQ,$A269-1,BB$15-1,1,1),0),0),PLE!$AA$28*OFFSET(Import.PLQ,$A269-1,BB$15-1,1,1)),IF($E269&lt;&gt;1,IF(ISNUMBER(INDEX(Import.PLE,Detalhamento!$E269,Detalhamento!BB$15)),IF(INDEX(Import.PLE,Detalhamento!$E269,Detalhamento!BB$15)&lt;=mediçao,0,OFFSET(Import.PLQ,$A269-1,BB$15-1,1,1)),OFFSET(Import.PLQ,$A269-1,BB$15-1,1,1)),(1-PLE!$AA$28)*OFFSET(Import.PLQ,$A269-1,BB$15-1,1,1))))</f>
        <v>0</v>
      </c>
      <c r="BC269" s="144">
        <f ca="1">IF(BC$13="",0,CHOOSE(Detalhamento.OpçãoServiços,OFFSET(Import.PLQ,$A269-1,BC$15-1,1,1),IF($E269&lt;&gt;1,IF(ISNUMBER(INDEX(Import.PLE,Detalhamento!$E269,Detalhamento!BC$15)),IF(INDEX(Import.PLE,Detalhamento!$E269,Detalhamento!BC$15)&lt;=mediçao,OFFSET(Import.PLQ,$A269-1,BC$15-1,1,1),0),0),PLE!$AA$28*OFFSET(Import.PLQ,$A269-1,BC$15-1,1,1)),IF($E269&lt;&gt;1,IF(ISNUMBER(INDEX(Import.PLE,Detalhamento!$E269,Detalhamento!BC$15)),IF(INDEX(Import.PLE,Detalhamento!$E269,Detalhamento!BC$15)&lt;=mediçao,0,OFFSET(Import.PLQ,$A269-1,BC$15-1,1,1)),OFFSET(Import.PLQ,$A269-1,BC$15-1,1,1)),(1-PLE!$AA$28)*OFFSET(Import.PLQ,$A269-1,BC$15-1,1,1))))</f>
        <v>0</v>
      </c>
      <c r="BD269" s="144">
        <f ca="1">IF(BD$13="",0,CHOOSE(Detalhamento.OpçãoServiços,OFFSET(Import.PLQ,$A269-1,BD$15-1,1,1),IF($E269&lt;&gt;1,IF(ISNUMBER(INDEX(Import.PLE,Detalhamento!$E269,Detalhamento!BD$15)),IF(INDEX(Import.PLE,Detalhamento!$E269,Detalhamento!BD$15)&lt;=mediçao,OFFSET(Import.PLQ,$A269-1,BD$15-1,1,1),0),0),PLE!$AA$28*OFFSET(Import.PLQ,$A269-1,BD$15-1,1,1)),IF($E269&lt;&gt;1,IF(ISNUMBER(INDEX(Import.PLE,Detalhamento!$E269,Detalhamento!BD$15)),IF(INDEX(Import.PLE,Detalhamento!$E269,Detalhamento!BD$15)&lt;=mediçao,0,OFFSET(Import.PLQ,$A269-1,BD$15-1,1,1)),OFFSET(Import.PLQ,$A269-1,BD$15-1,1,1)),(1-PLE!$AA$28)*OFFSET(Import.PLQ,$A269-1,BD$15-1,1,1))))</f>
        <v>0</v>
      </c>
      <c r="BE269" s="144">
        <f ca="1">IF(BE$13="",0,CHOOSE(Detalhamento.OpçãoServiços,OFFSET(Import.PLQ,$A269-1,BE$15-1,1,1),IF($E269&lt;&gt;1,IF(ISNUMBER(INDEX(Import.PLE,Detalhamento!$E269,Detalhamento!BE$15)),IF(INDEX(Import.PLE,Detalhamento!$E269,Detalhamento!BE$15)&lt;=mediçao,OFFSET(Import.PLQ,$A269-1,BE$15-1,1,1),0),0),PLE!$AA$28*OFFSET(Import.PLQ,$A269-1,BE$15-1,1,1)),IF($E269&lt;&gt;1,IF(ISNUMBER(INDEX(Import.PLE,Detalhamento!$E269,Detalhamento!BE$15)),IF(INDEX(Import.PLE,Detalhamento!$E269,Detalhamento!BE$15)&lt;=mediçao,0,OFFSET(Import.PLQ,$A269-1,BE$15-1,1,1)),OFFSET(Import.PLQ,$A269-1,BE$15-1,1,1)),(1-PLE!$AA$28)*OFFSET(Import.PLQ,$A269-1,BE$15-1,1,1))))</f>
        <v>0</v>
      </c>
      <c r="BF269" s="144">
        <f ca="1">IF(BF$13="",0,CHOOSE(Detalhamento.OpçãoServiços,OFFSET(Import.PLQ,$A269-1,BF$15-1,1,1),IF($E269&lt;&gt;1,IF(ISNUMBER(INDEX(Import.PLE,Detalhamento!$E269,Detalhamento!BF$15)),IF(INDEX(Import.PLE,Detalhamento!$E269,Detalhamento!BF$15)&lt;=mediçao,OFFSET(Import.PLQ,$A269-1,BF$15-1,1,1),0),0),PLE!$AA$28*OFFSET(Import.PLQ,$A269-1,BF$15-1,1,1)),IF($E269&lt;&gt;1,IF(ISNUMBER(INDEX(Import.PLE,Detalhamento!$E269,Detalhamento!BF$15)),IF(INDEX(Import.PLE,Detalhamento!$E269,Detalhamento!BF$15)&lt;=mediçao,0,OFFSET(Import.PLQ,$A269-1,BF$15-1,1,1)),OFFSET(Import.PLQ,$A269-1,BF$15-1,1,1)),(1-PLE!$AA$28)*OFFSET(Import.PLQ,$A269-1,BF$15-1,1,1))))</f>
        <v>0</v>
      </c>
      <c r="BG269" s="144">
        <f ca="1">IF(BG$13="",0,CHOOSE(Detalhamento.OpçãoServiços,OFFSET(Import.PLQ,$A269-1,BG$15-1,1,1),IF($E269&lt;&gt;1,IF(ISNUMBER(INDEX(Import.PLE,Detalhamento!$E269,Detalhamento!BG$15)),IF(INDEX(Import.PLE,Detalhamento!$E269,Detalhamento!BG$15)&lt;=mediçao,OFFSET(Import.PLQ,$A269-1,BG$15-1,1,1),0),0),PLE!$AA$28*OFFSET(Import.PLQ,$A269-1,BG$15-1,1,1)),IF($E269&lt;&gt;1,IF(ISNUMBER(INDEX(Import.PLE,Detalhamento!$E269,Detalhamento!BG$15)),IF(INDEX(Import.PLE,Detalhamento!$E269,Detalhamento!BG$15)&lt;=mediçao,0,OFFSET(Import.PLQ,$A269-1,BG$15-1,1,1)),OFFSET(Import.PLQ,$A269-1,BG$15-1,1,1)),(1-PLE!$AA$28)*OFFSET(Import.PLQ,$A269-1,BG$15-1,1,1))))</f>
        <v>0</v>
      </c>
      <c r="BH269" s="144">
        <f ca="1">IF(BH$13="",0,CHOOSE(Detalhamento.OpçãoServiços,OFFSET(Import.PLQ,$A269-1,BH$15-1,1,1),IF($E269&lt;&gt;1,IF(ISNUMBER(INDEX(Import.PLE,Detalhamento!$E269,Detalhamento!BH$15)),IF(INDEX(Import.PLE,Detalhamento!$E269,Detalhamento!BH$15)&lt;=mediçao,OFFSET(Import.PLQ,$A269-1,BH$15-1,1,1),0),0),PLE!$AA$28*OFFSET(Import.PLQ,$A269-1,BH$15-1,1,1)),IF($E269&lt;&gt;1,IF(ISNUMBER(INDEX(Import.PLE,Detalhamento!$E269,Detalhamento!BH$15)),IF(INDEX(Import.PLE,Detalhamento!$E269,Detalhamento!BH$15)&lt;=mediçao,0,OFFSET(Import.PLQ,$A269-1,BH$15-1,1,1)),OFFSET(Import.PLQ,$A269-1,BH$15-1,1,1)),(1-PLE!$AA$28)*OFFSET(Import.PLQ,$A269-1,BH$15-1,1,1))))</f>
        <v>0</v>
      </c>
      <c r="BI269" s="144">
        <f ca="1">IF(BI$13="",0,CHOOSE(Detalhamento.OpçãoServiços,OFFSET(Import.PLQ,$A269-1,BI$15-1,1,1),IF($E269&lt;&gt;1,IF(ISNUMBER(INDEX(Import.PLE,Detalhamento!$E269,Detalhamento!BI$15)),IF(INDEX(Import.PLE,Detalhamento!$E269,Detalhamento!BI$15)&lt;=mediçao,OFFSET(Import.PLQ,$A269-1,BI$15-1,1,1),0),0),PLE!$AA$28*OFFSET(Import.PLQ,$A269-1,BI$15-1,1,1)),IF($E269&lt;&gt;1,IF(ISNUMBER(INDEX(Import.PLE,Detalhamento!$E269,Detalhamento!BI$15)),IF(INDEX(Import.PLE,Detalhamento!$E269,Detalhamento!BI$15)&lt;=mediçao,0,OFFSET(Import.PLQ,$A269-1,BI$15-1,1,1)),OFFSET(Import.PLQ,$A269-1,BI$15-1,1,1)),(1-PLE!$AA$28)*OFFSET(Import.PLQ,$A269-1,BI$15-1,1,1))))</f>
        <v>0</v>
      </c>
    </row>
    <row r="270" spans="1:61" ht="10.5" hidden="1" x14ac:dyDescent="0.25">
      <c r="A270" s="155">
        <v>254</v>
      </c>
      <c r="B270" s="21" t="str">
        <f t="shared" ca="1" si="33"/>
        <v>Nível</v>
      </c>
      <c r="E270" s="153" t="str">
        <f t="shared" ca="1" si="34"/>
        <v/>
      </c>
      <c r="F270" s="154">
        <f t="shared" ca="1" si="35"/>
        <v>0</v>
      </c>
      <c r="G270" s="154" t="str">
        <f t="shared" ca="1" si="40"/>
        <v>3.2</v>
      </c>
      <c r="H270" s="182" t="str">
        <f t="shared" ca="1" si="40"/>
        <v>REVESTIMENTO</v>
      </c>
      <c r="I270" s="37" t="str">
        <f t="shared" ca="1" si="36"/>
        <v/>
      </c>
      <c r="J270" s="144" t="str">
        <f t="shared" ca="1" si="37"/>
        <v/>
      </c>
      <c r="K270" s="67"/>
      <c r="L270" s="144">
        <f ca="1">IF(L$13="",0,CHOOSE(Detalhamento.OpçãoServiços,OFFSET(Import.PLQ,$A270-1,L$15-1,1,1),IF($E270&lt;&gt;1,IF(ISNUMBER(INDEX(Import.PLE,Detalhamento!$E270,Detalhamento!L$15)),IF(INDEX(Import.PLE,Detalhamento!$E270,Detalhamento!L$15)&lt;=mediçao,OFFSET(Import.PLQ,$A270-1,L$15-1,1,1),0),0),PLE!$AA$28*OFFSET(Import.PLQ,$A270-1,L$15-1,1,1)),IF($E270&lt;&gt;1,IF(ISNUMBER(INDEX(Import.PLE,Detalhamento!$E270,Detalhamento!L$15)),IF(INDEX(Import.PLE,Detalhamento!$E270,Detalhamento!L$15)&lt;=mediçao,0,OFFSET(Import.PLQ,$A270-1,L$15-1,1,1)),OFFSET(Import.PLQ,$A270-1,L$15-1,1,1)),(1-PLE!$AA$28)*OFFSET(Import.PLQ,$A270-1,L$15-1,1,1))))</f>
        <v>0</v>
      </c>
      <c r="M270" s="144">
        <f ca="1">IF(M$13="",0,CHOOSE(Detalhamento.OpçãoServiços,OFFSET(Import.PLQ,$A270-1,M$15-1,1,1),IF($E270&lt;&gt;1,IF(ISNUMBER(INDEX(Import.PLE,Detalhamento!$E270,Detalhamento!M$15)),IF(INDEX(Import.PLE,Detalhamento!$E270,Detalhamento!M$15)&lt;=mediçao,OFFSET(Import.PLQ,$A270-1,M$15-1,1,1),0),0),PLE!$AA$28*OFFSET(Import.PLQ,$A270-1,M$15-1,1,1)),IF($E270&lt;&gt;1,IF(ISNUMBER(INDEX(Import.PLE,Detalhamento!$E270,Detalhamento!M$15)),IF(INDEX(Import.PLE,Detalhamento!$E270,Detalhamento!M$15)&lt;=mediçao,0,OFFSET(Import.PLQ,$A270-1,M$15-1,1,1)),OFFSET(Import.PLQ,$A270-1,M$15-1,1,1)),(1-PLE!$AA$28)*OFFSET(Import.PLQ,$A270-1,M$15-1,1,1))))</f>
        <v>0</v>
      </c>
      <c r="N270" s="144">
        <f ca="1">IF(N$13="",0,CHOOSE(Detalhamento.OpçãoServiços,OFFSET(Import.PLQ,$A270-1,N$15-1,1,1),IF($E270&lt;&gt;1,IF(ISNUMBER(INDEX(Import.PLE,Detalhamento!$E270,Detalhamento!N$15)),IF(INDEX(Import.PLE,Detalhamento!$E270,Detalhamento!N$15)&lt;=mediçao,OFFSET(Import.PLQ,$A270-1,N$15-1,1,1),0),0),PLE!$AA$28*OFFSET(Import.PLQ,$A270-1,N$15-1,1,1)),IF($E270&lt;&gt;1,IF(ISNUMBER(INDEX(Import.PLE,Detalhamento!$E270,Detalhamento!N$15)),IF(INDEX(Import.PLE,Detalhamento!$E270,Detalhamento!N$15)&lt;=mediçao,0,OFFSET(Import.PLQ,$A270-1,N$15-1,1,1)),OFFSET(Import.PLQ,$A270-1,N$15-1,1,1)),(1-PLE!$AA$28)*OFFSET(Import.PLQ,$A270-1,N$15-1,1,1))))</f>
        <v>0</v>
      </c>
      <c r="O270" s="144">
        <f ca="1">IF(O$13="",0,CHOOSE(Detalhamento.OpçãoServiços,OFFSET(Import.PLQ,$A270-1,O$15-1,1,1),IF($E270&lt;&gt;1,IF(ISNUMBER(INDEX(Import.PLE,Detalhamento!$E270,Detalhamento!O$15)),IF(INDEX(Import.PLE,Detalhamento!$E270,Detalhamento!O$15)&lt;=mediçao,OFFSET(Import.PLQ,$A270-1,O$15-1,1,1),0),0),PLE!$AA$28*OFFSET(Import.PLQ,$A270-1,O$15-1,1,1)),IF($E270&lt;&gt;1,IF(ISNUMBER(INDEX(Import.PLE,Detalhamento!$E270,Detalhamento!O$15)),IF(INDEX(Import.PLE,Detalhamento!$E270,Detalhamento!O$15)&lt;=mediçao,0,OFFSET(Import.PLQ,$A270-1,O$15-1,1,1)),OFFSET(Import.PLQ,$A270-1,O$15-1,1,1)),(1-PLE!$AA$28)*OFFSET(Import.PLQ,$A270-1,O$15-1,1,1))))</f>
        <v>0</v>
      </c>
      <c r="P270" s="144">
        <f ca="1">IF(P$13="",0,CHOOSE(Detalhamento.OpçãoServiços,OFFSET(Import.PLQ,$A270-1,P$15-1,1,1),IF($E270&lt;&gt;1,IF(ISNUMBER(INDEX(Import.PLE,Detalhamento!$E270,Detalhamento!P$15)),IF(INDEX(Import.PLE,Detalhamento!$E270,Detalhamento!P$15)&lt;=mediçao,OFFSET(Import.PLQ,$A270-1,P$15-1,1,1),0),0),PLE!$AA$28*OFFSET(Import.PLQ,$A270-1,P$15-1,1,1)),IF($E270&lt;&gt;1,IF(ISNUMBER(INDEX(Import.PLE,Detalhamento!$E270,Detalhamento!P$15)),IF(INDEX(Import.PLE,Detalhamento!$E270,Detalhamento!P$15)&lt;=mediçao,0,OFFSET(Import.PLQ,$A270-1,P$15-1,1,1)),OFFSET(Import.PLQ,$A270-1,P$15-1,1,1)),(1-PLE!$AA$28)*OFFSET(Import.PLQ,$A270-1,P$15-1,1,1))))</f>
        <v>0</v>
      </c>
      <c r="Q270" s="144">
        <f ca="1">IF(Q$13="",0,CHOOSE(Detalhamento.OpçãoServiços,OFFSET(Import.PLQ,$A270-1,Q$15-1,1,1),IF($E270&lt;&gt;1,IF(ISNUMBER(INDEX(Import.PLE,Detalhamento!$E270,Detalhamento!Q$15)),IF(INDEX(Import.PLE,Detalhamento!$E270,Detalhamento!Q$15)&lt;=mediçao,OFFSET(Import.PLQ,$A270-1,Q$15-1,1,1),0),0),PLE!$AA$28*OFFSET(Import.PLQ,$A270-1,Q$15-1,1,1)),IF($E270&lt;&gt;1,IF(ISNUMBER(INDEX(Import.PLE,Detalhamento!$E270,Detalhamento!Q$15)),IF(INDEX(Import.PLE,Detalhamento!$E270,Detalhamento!Q$15)&lt;=mediçao,0,OFFSET(Import.PLQ,$A270-1,Q$15-1,1,1)),OFFSET(Import.PLQ,$A270-1,Q$15-1,1,1)),(1-PLE!$AA$28)*OFFSET(Import.PLQ,$A270-1,Q$15-1,1,1))))</f>
        <v>0</v>
      </c>
      <c r="R270" s="144">
        <f ca="1">IF(R$13="",0,CHOOSE(Detalhamento.OpçãoServiços,OFFSET(Import.PLQ,$A270-1,R$15-1,1,1),IF($E270&lt;&gt;1,IF(ISNUMBER(INDEX(Import.PLE,Detalhamento!$E270,Detalhamento!R$15)),IF(INDEX(Import.PLE,Detalhamento!$E270,Detalhamento!R$15)&lt;=mediçao,OFFSET(Import.PLQ,$A270-1,R$15-1,1,1),0),0),PLE!$AA$28*OFFSET(Import.PLQ,$A270-1,R$15-1,1,1)),IF($E270&lt;&gt;1,IF(ISNUMBER(INDEX(Import.PLE,Detalhamento!$E270,Detalhamento!R$15)),IF(INDEX(Import.PLE,Detalhamento!$E270,Detalhamento!R$15)&lt;=mediçao,0,OFFSET(Import.PLQ,$A270-1,R$15-1,1,1)),OFFSET(Import.PLQ,$A270-1,R$15-1,1,1)),(1-PLE!$AA$28)*OFFSET(Import.PLQ,$A270-1,R$15-1,1,1))))</f>
        <v>0</v>
      </c>
      <c r="S270" s="144">
        <f ca="1">IF(S$13="",0,CHOOSE(Detalhamento.OpçãoServiços,OFFSET(Import.PLQ,$A270-1,S$15-1,1,1),IF($E270&lt;&gt;1,IF(ISNUMBER(INDEX(Import.PLE,Detalhamento!$E270,Detalhamento!S$15)),IF(INDEX(Import.PLE,Detalhamento!$E270,Detalhamento!S$15)&lt;=mediçao,OFFSET(Import.PLQ,$A270-1,S$15-1,1,1),0),0),PLE!$AA$28*OFFSET(Import.PLQ,$A270-1,S$15-1,1,1)),IF($E270&lt;&gt;1,IF(ISNUMBER(INDEX(Import.PLE,Detalhamento!$E270,Detalhamento!S$15)),IF(INDEX(Import.PLE,Detalhamento!$E270,Detalhamento!S$15)&lt;=mediçao,0,OFFSET(Import.PLQ,$A270-1,S$15-1,1,1)),OFFSET(Import.PLQ,$A270-1,S$15-1,1,1)),(1-PLE!$AA$28)*OFFSET(Import.PLQ,$A270-1,S$15-1,1,1))))</f>
        <v>0</v>
      </c>
      <c r="T270" s="144">
        <f ca="1">IF(T$13="",0,CHOOSE(Detalhamento.OpçãoServiços,OFFSET(Import.PLQ,$A270-1,T$15-1,1,1),IF($E270&lt;&gt;1,IF(ISNUMBER(INDEX(Import.PLE,Detalhamento!$E270,Detalhamento!T$15)),IF(INDEX(Import.PLE,Detalhamento!$E270,Detalhamento!T$15)&lt;=mediçao,OFFSET(Import.PLQ,$A270-1,T$15-1,1,1),0),0),PLE!$AA$28*OFFSET(Import.PLQ,$A270-1,T$15-1,1,1)),IF($E270&lt;&gt;1,IF(ISNUMBER(INDEX(Import.PLE,Detalhamento!$E270,Detalhamento!T$15)),IF(INDEX(Import.PLE,Detalhamento!$E270,Detalhamento!T$15)&lt;=mediçao,0,OFFSET(Import.PLQ,$A270-1,T$15-1,1,1)),OFFSET(Import.PLQ,$A270-1,T$15-1,1,1)),(1-PLE!$AA$28)*OFFSET(Import.PLQ,$A270-1,T$15-1,1,1))))</f>
        <v>0</v>
      </c>
      <c r="U270" s="144">
        <f ca="1">IF(U$13="",0,CHOOSE(Detalhamento.OpçãoServiços,OFFSET(Import.PLQ,$A270-1,U$15-1,1,1),IF($E270&lt;&gt;1,IF(ISNUMBER(INDEX(Import.PLE,Detalhamento!$E270,Detalhamento!U$15)),IF(INDEX(Import.PLE,Detalhamento!$E270,Detalhamento!U$15)&lt;=mediçao,OFFSET(Import.PLQ,$A270-1,U$15-1,1,1),0),0),PLE!$AA$28*OFFSET(Import.PLQ,$A270-1,U$15-1,1,1)),IF($E270&lt;&gt;1,IF(ISNUMBER(INDEX(Import.PLE,Detalhamento!$E270,Detalhamento!U$15)),IF(INDEX(Import.PLE,Detalhamento!$E270,Detalhamento!U$15)&lt;=mediçao,0,OFFSET(Import.PLQ,$A270-1,U$15-1,1,1)),OFFSET(Import.PLQ,$A270-1,U$15-1,1,1)),(1-PLE!$AA$28)*OFFSET(Import.PLQ,$A270-1,U$15-1,1,1))))</f>
        <v>0</v>
      </c>
      <c r="V270" s="144">
        <f ca="1">IF(V$13="",0,CHOOSE(Detalhamento.OpçãoServiços,OFFSET(Import.PLQ,$A270-1,V$15-1,1,1),IF($E270&lt;&gt;1,IF(ISNUMBER(INDEX(Import.PLE,Detalhamento!$E270,Detalhamento!V$15)),IF(INDEX(Import.PLE,Detalhamento!$E270,Detalhamento!V$15)&lt;=mediçao,OFFSET(Import.PLQ,$A270-1,V$15-1,1,1),0),0),PLE!$AA$28*OFFSET(Import.PLQ,$A270-1,V$15-1,1,1)),IF($E270&lt;&gt;1,IF(ISNUMBER(INDEX(Import.PLE,Detalhamento!$E270,Detalhamento!V$15)),IF(INDEX(Import.PLE,Detalhamento!$E270,Detalhamento!V$15)&lt;=mediçao,0,OFFSET(Import.PLQ,$A270-1,V$15-1,1,1)),OFFSET(Import.PLQ,$A270-1,V$15-1,1,1)),(1-PLE!$AA$28)*OFFSET(Import.PLQ,$A270-1,V$15-1,1,1))))</f>
        <v>0</v>
      </c>
      <c r="W270" s="144">
        <f ca="1">IF(W$13="",0,CHOOSE(Detalhamento.OpçãoServiços,OFFSET(Import.PLQ,$A270-1,W$15-1,1,1),IF($E270&lt;&gt;1,IF(ISNUMBER(INDEX(Import.PLE,Detalhamento!$E270,Detalhamento!W$15)),IF(INDEX(Import.PLE,Detalhamento!$E270,Detalhamento!W$15)&lt;=mediçao,OFFSET(Import.PLQ,$A270-1,W$15-1,1,1),0),0),PLE!$AA$28*OFFSET(Import.PLQ,$A270-1,W$15-1,1,1)),IF($E270&lt;&gt;1,IF(ISNUMBER(INDEX(Import.PLE,Detalhamento!$E270,Detalhamento!W$15)),IF(INDEX(Import.PLE,Detalhamento!$E270,Detalhamento!W$15)&lt;=mediçao,0,OFFSET(Import.PLQ,$A270-1,W$15-1,1,1)),OFFSET(Import.PLQ,$A270-1,W$15-1,1,1)),(1-PLE!$AA$28)*OFFSET(Import.PLQ,$A270-1,W$15-1,1,1))))</f>
        <v>0</v>
      </c>
      <c r="X270" s="144">
        <f ca="1">IF(X$13="",0,CHOOSE(Detalhamento.OpçãoServiços,OFFSET(Import.PLQ,$A270-1,X$15-1,1,1),IF($E270&lt;&gt;1,IF(ISNUMBER(INDEX(Import.PLE,Detalhamento!$E270,Detalhamento!X$15)),IF(INDEX(Import.PLE,Detalhamento!$E270,Detalhamento!X$15)&lt;=mediçao,OFFSET(Import.PLQ,$A270-1,X$15-1,1,1),0),0),PLE!$AA$28*OFFSET(Import.PLQ,$A270-1,X$15-1,1,1)),IF($E270&lt;&gt;1,IF(ISNUMBER(INDEX(Import.PLE,Detalhamento!$E270,Detalhamento!X$15)),IF(INDEX(Import.PLE,Detalhamento!$E270,Detalhamento!X$15)&lt;=mediçao,0,OFFSET(Import.PLQ,$A270-1,X$15-1,1,1)),OFFSET(Import.PLQ,$A270-1,X$15-1,1,1)),(1-PLE!$AA$28)*OFFSET(Import.PLQ,$A270-1,X$15-1,1,1))))</f>
        <v>0</v>
      </c>
      <c r="Y270" s="144">
        <f ca="1">IF(Y$13="",0,CHOOSE(Detalhamento.OpçãoServiços,OFFSET(Import.PLQ,$A270-1,Y$15-1,1,1),IF($E270&lt;&gt;1,IF(ISNUMBER(INDEX(Import.PLE,Detalhamento!$E270,Detalhamento!Y$15)),IF(INDEX(Import.PLE,Detalhamento!$E270,Detalhamento!Y$15)&lt;=mediçao,OFFSET(Import.PLQ,$A270-1,Y$15-1,1,1),0),0),PLE!$AA$28*OFFSET(Import.PLQ,$A270-1,Y$15-1,1,1)),IF($E270&lt;&gt;1,IF(ISNUMBER(INDEX(Import.PLE,Detalhamento!$E270,Detalhamento!Y$15)),IF(INDEX(Import.PLE,Detalhamento!$E270,Detalhamento!Y$15)&lt;=mediçao,0,OFFSET(Import.PLQ,$A270-1,Y$15-1,1,1)),OFFSET(Import.PLQ,$A270-1,Y$15-1,1,1)),(1-PLE!$AA$28)*OFFSET(Import.PLQ,$A270-1,Y$15-1,1,1))))</f>
        <v>0</v>
      </c>
      <c r="Z270" s="144">
        <f ca="1">IF(Z$13="",0,CHOOSE(Detalhamento.OpçãoServiços,OFFSET(Import.PLQ,$A270-1,Z$15-1,1,1),IF($E270&lt;&gt;1,IF(ISNUMBER(INDEX(Import.PLE,Detalhamento!$E270,Detalhamento!Z$15)),IF(INDEX(Import.PLE,Detalhamento!$E270,Detalhamento!Z$15)&lt;=mediçao,OFFSET(Import.PLQ,$A270-1,Z$15-1,1,1),0),0),PLE!$AA$28*OFFSET(Import.PLQ,$A270-1,Z$15-1,1,1)),IF($E270&lt;&gt;1,IF(ISNUMBER(INDEX(Import.PLE,Detalhamento!$E270,Detalhamento!Z$15)),IF(INDEX(Import.PLE,Detalhamento!$E270,Detalhamento!Z$15)&lt;=mediçao,0,OFFSET(Import.PLQ,$A270-1,Z$15-1,1,1)),OFFSET(Import.PLQ,$A270-1,Z$15-1,1,1)),(1-PLE!$AA$28)*OFFSET(Import.PLQ,$A270-1,Z$15-1,1,1))))</f>
        <v>0</v>
      </c>
      <c r="AA270" s="144">
        <f ca="1">IF(AA$13="",0,CHOOSE(Detalhamento.OpçãoServiços,OFFSET(Import.PLQ,$A270-1,AA$15-1,1,1),IF($E270&lt;&gt;1,IF(ISNUMBER(INDEX(Import.PLE,Detalhamento!$E270,Detalhamento!AA$15)),IF(INDEX(Import.PLE,Detalhamento!$E270,Detalhamento!AA$15)&lt;=mediçao,OFFSET(Import.PLQ,$A270-1,AA$15-1,1,1),0),0),PLE!$AA$28*OFFSET(Import.PLQ,$A270-1,AA$15-1,1,1)),IF($E270&lt;&gt;1,IF(ISNUMBER(INDEX(Import.PLE,Detalhamento!$E270,Detalhamento!AA$15)),IF(INDEX(Import.PLE,Detalhamento!$E270,Detalhamento!AA$15)&lt;=mediçao,0,OFFSET(Import.PLQ,$A270-1,AA$15-1,1,1)),OFFSET(Import.PLQ,$A270-1,AA$15-1,1,1)),(1-PLE!$AA$28)*OFFSET(Import.PLQ,$A270-1,AA$15-1,1,1))))</f>
        <v>0</v>
      </c>
      <c r="AB270" s="144">
        <f ca="1">IF(AB$13="",0,CHOOSE(Detalhamento.OpçãoServiços,OFFSET(Import.PLQ,$A270-1,AB$15-1,1,1),IF($E270&lt;&gt;1,IF(ISNUMBER(INDEX(Import.PLE,Detalhamento!$E270,Detalhamento!AB$15)),IF(INDEX(Import.PLE,Detalhamento!$E270,Detalhamento!AB$15)&lt;=mediçao,OFFSET(Import.PLQ,$A270-1,AB$15-1,1,1),0),0),PLE!$AA$28*OFFSET(Import.PLQ,$A270-1,AB$15-1,1,1)),IF($E270&lt;&gt;1,IF(ISNUMBER(INDEX(Import.PLE,Detalhamento!$E270,Detalhamento!AB$15)),IF(INDEX(Import.PLE,Detalhamento!$E270,Detalhamento!AB$15)&lt;=mediçao,0,OFFSET(Import.PLQ,$A270-1,AB$15-1,1,1)),OFFSET(Import.PLQ,$A270-1,AB$15-1,1,1)),(1-PLE!$AA$28)*OFFSET(Import.PLQ,$A270-1,AB$15-1,1,1))))</f>
        <v>0</v>
      </c>
      <c r="AC270" s="144">
        <f ca="1">IF(AC$13="",0,CHOOSE(Detalhamento.OpçãoServiços,OFFSET(Import.PLQ,$A270-1,AC$15-1,1,1),IF($E270&lt;&gt;1,IF(ISNUMBER(INDEX(Import.PLE,Detalhamento!$E270,Detalhamento!AC$15)),IF(INDEX(Import.PLE,Detalhamento!$E270,Detalhamento!AC$15)&lt;=mediçao,OFFSET(Import.PLQ,$A270-1,AC$15-1,1,1),0),0),PLE!$AA$28*OFFSET(Import.PLQ,$A270-1,AC$15-1,1,1)),IF($E270&lt;&gt;1,IF(ISNUMBER(INDEX(Import.PLE,Detalhamento!$E270,Detalhamento!AC$15)),IF(INDEX(Import.PLE,Detalhamento!$E270,Detalhamento!AC$15)&lt;=mediçao,0,OFFSET(Import.PLQ,$A270-1,AC$15-1,1,1)),OFFSET(Import.PLQ,$A270-1,AC$15-1,1,1)),(1-PLE!$AA$28)*OFFSET(Import.PLQ,$A270-1,AC$15-1,1,1))))</f>
        <v>0</v>
      </c>
      <c r="AD270" s="144">
        <f ca="1">IF(AD$13="",0,CHOOSE(Detalhamento.OpçãoServiços,OFFSET(Import.PLQ,$A270-1,AD$15-1,1,1),IF($E270&lt;&gt;1,IF(ISNUMBER(INDEX(Import.PLE,Detalhamento!$E270,Detalhamento!AD$15)),IF(INDEX(Import.PLE,Detalhamento!$E270,Detalhamento!AD$15)&lt;=mediçao,OFFSET(Import.PLQ,$A270-1,AD$15-1,1,1),0),0),PLE!$AA$28*OFFSET(Import.PLQ,$A270-1,AD$15-1,1,1)),IF($E270&lt;&gt;1,IF(ISNUMBER(INDEX(Import.PLE,Detalhamento!$E270,Detalhamento!AD$15)),IF(INDEX(Import.PLE,Detalhamento!$E270,Detalhamento!AD$15)&lt;=mediçao,0,OFFSET(Import.PLQ,$A270-1,AD$15-1,1,1)),OFFSET(Import.PLQ,$A270-1,AD$15-1,1,1)),(1-PLE!$AA$28)*OFFSET(Import.PLQ,$A270-1,AD$15-1,1,1))))</f>
        <v>0</v>
      </c>
      <c r="AE270" s="144">
        <f ca="1">IF(AE$13="",0,CHOOSE(Detalhamento.OpçãoServiços,OFFSET(Import.PLQ,$A270-1,AE$15-1,1,1),IF($E270&lt;&gt;1,IF(ISNUMBER(INDEX(Import.PLE,Detalhamento!$E270,Detalhamento!AE$15)),IF(INDEX(Import.PLE,Detalhamento!$E270,Detalhamento!AE$15)&lt;=mediçao,OFFSET(Import.PLQ,$A270-1,AE$15-1,1,1),0),0),PLE!$AA$28*OFFSET(Import.PLQ,$A270-1,AE$15-1,1,1)),IF($E270&lt;&gt;1,IF(ISNUMBER(INDEX(Import.PLE,Detalhamento!$E270,Detalhamento!AE$15)),IF(INDEX(Import.PLE,Detalhamento!$E270,Detalhamento!AE$15)&lt;=mediçao,0,OFFSET(Import.PLQ,$A270-1,AE$15-1,1,1)),OFFSET(Import.PLQ,$A270-1,AE$15-1,1,1)),(1-PLE!$AA$28)*OFFSET(Import.PLQ,$A270-1,AE$15-1,1,1))))</f>
        <v>0</v>
      </c>
      <c r="AF270" s="144">
        <f ca="1">IF(AF$13="",0,CHOOSE(Detalhamento.OpçãoServiços,OFFSET(Import.PLQ,$A270-1,AF$15-1,1,1),IF($E270&lt;&gt;1,IF(ISNUMBER(INDEX(Import.PLE,Detalhamento!$E270,Detalhamento!AF$15)),IF(INDEX(Import.PLE,Detalhamento!$E270,Detalhamento!AF$15)&lt;=mediçao,OFFSET(Import.PLQ,$A270-1,AF$15-1,1,1),0),0),PLE!$AA$28*OFFSET(Import.PLQ,$A270-1,AF$15-1,1,1)),IF($E270&lt;&gt;1,IF(ISNUMBER(INDEX(Import.PLE,Detalhamento!$E270,Detalhamento!AF$15)),IF(INDEX(Import.PLE,Detalhamento!$E270,Detalhamento!AF$15)&lt;=mediçao,0,OFFSET(Import.PLQ,$A270-1,AF$15-1,1,1)),OFFSET(Import.PLQ,$A270-1,AF$15-1,1,1)),(1-PLE!$AA$28)*OFFSET(Import.PLQ,$A270-1,AF$15-1,1,1))))</f>
        <v>0</v>
      </c>
      <c r="AG270" s="144">
        <f ca="1">IF(AG$13="",0,CHOOSE(Detalhamento.OpçãoServiços,OFFSET(Import.PLQ,$A270-1,AG$15-1,1,1),IF($E270&lt;&gt;1,IF(ISNUMBER(INDEX(Import.PLE,Detalhamento!$E270,Detalhamento!AG$15)),IF(INDEX(Import.PLE,Detalhamento!$E270,Detalhamento!AG$15)&lt;=mediçao,OFFSET(Import.PLQ,$A270-1,AG$15-1,1,1),0),0),PLE!$AA$28*OFFSET(Import.PLQ,$A270-1,AG$15-1,1,1)),IF($E270&lt;&gt;1,IF(ISNUMBER(INDEX(Import.PLE,Detalhamento!$E270,Detalhamento!AG$15)),IF(INDEX(Import.PLE,Detalhamento!$E270,Detalhamento!AG$15)&lt;=mediçao,0,OFFSET(Import.PLQ,$A270-1,AG$15-1,1,1)),OFFSET(Import.PLQ,$A270-1,AG$15-1,1,1)),(1-PLE!$AA$28)*OFFSET(Import.PLQ,$A270-1,AG$15-1,1,1))))</f>
        <v>0</v>
      </c>
      <c r="AH270" s="144">
        <f ca="1">IF(AH$13="",0,CHOOSE(Detalhamento.OpçãoServiços,OFFSET(Import.PLQ,$A270-1,AH$15-1,1,1),IF($E270&lt;&gt;1,IF(ISNUMBER(INDEX(Import.PLE,Detalhamento!$E270,Detalhamento!AH$15)),IF(INDEX(Import.PLE,Detalhamento!$E270,Detalhamento!AH$15)&lt;=mediçao,OFFSET(Import.PLQ,$A270-1,AH$15-1,1,1),0),0),PLE!$AA$28*OFFSET(Import.PLQ,$A270-1,AH$15-1,1,1)),IF($E270&lt;&gt;1,IF(ISNUMBER(INDEX(Import.PLE,Detalhamento!$E270,Detalhamento!AH$15)),IF(INDEX(Import.PLE,Detalhamento!$E270,Detalhamento!AH$15)&lt;=mediçao,0,OFFSET(Import.PLQ,$A270-1,AH$15-1,1,1)),OFFSET(Import.PLQ,$A270-1,AH$15-1,1,1)),(1-PLE!$AA$28)*OFFSET(Import.PLQ,$A270-1,AH$15-1,1,1))))</f>
        <v>0</v>
      </c>
      <c r="AI270" s="144">
        <f ca="1">IF(AI$13="",0,CHOOSE(Detalhamento.OpçãoServiços,OFFSET(Import.PLQ,$A270-1,AI$15-1,1,1),IF($E270&lt;&gt;1,IF(ISNUMBER(INDEX(Import.PLE,Detalhamento!$E270,Detalhamento!AI$15)),IF(INDEX(Import.PLE,Detalhamento!$E270,Detalhamento!AI$15)&lt;=mediçao,OFFSET(Import.PLQ,$A270-1,AI$15-1,1,1),0),0),PLE!$AA$28*OFFSET(Import.PLQ,$A270-1,AI$15-1,1,1)),IF($E270&lt;&gt;1,IF(ISNUMBER(INDEX(Import.PLE,Detalhamento!$E270,Detalhamento!AI$15)),IF(INDEX(Import.PLE,Detalhamento!$E270,Detalhamento!AI$15)&lt;=mediçao,0,OFFSET(Import.PLQ,$A270-1,AI$15-1,1,1)),OFFSET(Import.PLQ,$A270-1,AI$15-1,1,1)),(1-PLE!$AA$28)*OFFSET(Import.PLQ,$A270-1,AI$15-1,1,1))))</f>
        <v>0</v>
      </c>
      <c r="AJ270" s="144">
        <f ca="1">IF(AJ$13="",0,CHOOSE(Detalhamento.OpçãoServiços,OFFSET(Import.PLQ,$A270-1,AJ$15-1,1,1),IF($E270&lt;&gt;1,IF(ISNUMBER(INDEX(Import.PLE,Detalhamento!$E270,Detalhamento!AJ$15)),IF(INDEX(Import.PLE,Detalhamento!$E270,Detalhamento!AJ$15)&lt;=mediçao,OFFSET(Import.PLQ,$A270-1,AJ$15-1,1,1),0),0),PLE!$AA$28*OFFSET(Import.PLQ,$A270-1,AJ$15-1,1,1)),IF($E270&lt;&gt;1,IF(ISNUMBER(INDEX(Import.PLE,Detalhamento!$E270,Detalhamento!AJ$15)),IF(INDEX(Import.PLE,Detalhamento!$E270,Detalhamento!AJ$15)&lt;=mediçao,0,OFFSET(Import.PLQ,$A270-1,AJ$15-1,1,1)),OFFSET(Import.PLQ,$A270-1,AJ$15-1,1,1)),(1-PLE!$AA$28)*OFFSET(Import.PLQ,$A270-1,AJ$15-1,1,1))))</f>
        <v>0</v>
      </c>
      <c r="AK270" s="144">
        <f ca="1">IF(AK$13="",0,CHOOSE(Detalhamento.OpçãoServiços,OFFSET(Import.PLQ,$A270-1,AK$15-1,1,1),IF($E270&lt;&gt;1,IF(ISNUMBER(INDEX(Import.PLE,Detalhamento!$E270,Detalhamento!AK$15)),IF(INDEX(Import.PLE,Detalhamento!$E270,Detalhamento!AK$15)&lt;=mediçao,OFFSET(Import.PLQ,$A270-1,AK$15-1,1,1),0),0),PLE!$AA$28*OFFSET(Import.PLQ,$A270-1,AK$15-1,1,1)),IF($E270&lt;&gt;1,IF(ISNUMBER(INDEX(Import.PLE,Detalhamento!$E270,Detalhamento!AK$15)),IF(INDEX(Import.PLE,Detalhamento!$E270,Detalhamento!AK$15)&lt;=mediçao,0,OFFSET(Import.PLQ,$A270-1,AK$15-1,1,1)),OFFSET(Import.PLQ,$A270-1,AK$15-1,1,1)),(1-PLE!$AA$28)*OFFSET(Import.PLQ,$A270-1,AK$15-1,1,1))))</f>
        <v>0</v>
      </c>
      <c r="AL270" s="144">
        <f ca="1">IF(AL$13="",0,CHOOSE(Detalhamento.OpçãoServiços,OFFSET(Import.PLQ,$A270-1,AL$15-1,1,1),IF($E270&lt;&gt;1,IF(ISNUMBER(INDEX(Import.PLE,Detalhamento!$E270,Detalhamento!AL$15)),IF(INDEX(Import.PLE,Detalhamento!$E270,Detalhamento!AL$15)&lt;=mediçao,OFFSET(Import.PLQ,$A270-1,AL$15-1,1,1),0),0),PLE!$AA$28*OFFSET(Import.PLQ,$A270-1,AL$15-1,1,1)),IF($E270&lt;&gt;1,IF(ISNUMBER(INDEX(Import.PLE,Detalhamento!$E270,Detalhamento!AL$15)),IF(INDEX(Import.PLE,Detalhamento!$E270,Detalhamento!AL$15)&lt;=mediçao,0,OFFSET(Import.PLQ,$A270-1,AL$15-1,1,1)),OFFSET(Import.PLQ,$A270-1,AL$15-1,1,1)),(1-PLE!$AA$28)*OFFSET(Import.PLQ,$A270-1,AL$15-1,1,1))))</f>
        <v>0</v>
      </c>
      <c r="AM270" s="144">
        <f ca="1">IF(AM$13="",0,CHOOSE(Detalhamento.OpçãoServiços,OFFSET(Import.PLQ,$A270-1,AM$15-1,1,1),IF($E270&lt;&gt;1,IF(ISNUMBER(INDEX(Import.PLE,Detalhamento!$E270,Detalhamento!AM$15)),IF(INDEX(Import.PLE,Detalhamento!$E270,Detalhamento!AM$15)&lt;=mediçao,OFFSET(Import.PLQ,$A270-1,AM$15-1,1,1),0),0),PLE!$AA$28*OFFSET(Import.PLQ,$A270-1,AM$15-1,1,1)),IF($E270&lt;&gt;1,IF(ISNUMBER(INDEX(Import.PLE,Detalhamento!$E270,Detalhamento!AM$15)),IF(INDEX(Import.PLE,Detalhamento!$E270,Detalhamento!AM$15)&lt;=mediçao,0,OFFSET(Import.PLQ,$A270-1,AM$15-1,1,1)),OFFSET(Import.PLQ,$A270-1,AM$15-1,1,1)),(1-PLE!$AA$28)*OFFSET(Import.PLQ,$A270-1,AM$15-1,1,1))))</f>
        <v>0</v>
      </c>
      <c r="AN270" s="144">
        <f ca="1">IF(AN$13="",0,CHOOSE(Detalhamento.OpçãoServiços,OFFSET(Import.PLQ,$A270-1,AN$15-1,1,1),IF($E270&lt;&gt;1,IF(ISNUMBER(INDEX(Import.PLE,Detalhamento!$E270,Detalhamento!AN$15)),IF(INDEX(Import.PLE,Detalhamento!$E270,Detalhamento!AN$15)&lt;=mediçao,OFFSET(Import.PLQ,$A270-1,AN$15-1,1,1),0),0),PLE!$AA$28*OFFSET(Import.PLQ,$A270-1,AN$15-1,1,1)),IF($E270&lt;&gt;1,IF(ISNUMBER(INDEX(Import.PLE,Detalhamento!$E270,Detalhamento!AN$15)),IF(INDEX(Import.PLE,Detalhamento!$E270,Detalhamento!AN$15)&lt;=mediçao,0,OFFSET(Import.PLQ,$A270-1,AN$15-1,1,1)),OFFSET(Import.PLQ,$A270-1,AN$15-1,1,1)),(1-PLE!$AA$28)*OFFSET(Import.PLQ,$A270-1,AN$15-1,1,1))))</f>
        <v>0</v>
      </c>
      <c r="AO270" s="144">
        <f ca="1">IF(AO$13="",0,CHOOSE(Detalhamento.OpçãoServiços,OFFSET(Import.PLQ,$A270-1,AO$15-1,1,1),IF($E270&lt;&gt;1,IF(ISNUMBER(INDEX(Import.PLE,Detalhamento!$E270,Detalhamento!AO$15)),IF(INDEX(Import.PLE,Detalhamento!$E270,Detalhamento!AO$15)&lt;=mediçao,OFFSET(Import.PLQ,$A270-1,AO$15-1,1,1),0),0),PLE!$AA$28*OFFSET(Import.PLQ,$A270-1,AO$15-1,1,1)),IF($E270&lt;&gt;1,IF(ISNUMBER(INDEX(Import.PLE,Detalhamento!$E270,Detalhamento!AO$15)),IF(INDEX(Import.PLE,Detalhamento!$E270,Detalhamento!AO$15)&lt;=mediçao,0,OFFSET(Import.PLQ,$A270-1,AO$15-1,1,1)),OFFSET(Import.PLQ,$A270-1,AO$15-1,1,1)),(1-PLE!$AA$28)*OFFSET(Import.PLQ,$A270-1,AO$15-1,1,1))))</f>
        <v>0</v>
      </c>
      <c r="AP270" s="144">
        <f ca="1">IF(AP$13="",0,CHOOSE(Detalhamento.OpçãoServiços,OFFSET(Import.PLQ,$A270-1,AP$15-1,1,1),IF($E270&lt;&gt;1,IF(ISNUMBER(INDEX(Import.PLE,Detalhamento!$E270,Detalhamento!AP$15)),IF(INDEX(Import.PLE,Detalhamento!$E270,Detalhamento!AP$15)&lt;=mediçao,OFFSET(Import.PLQ,$A270-1,AP$15-1,1,1),0),0),PLE!$AA$28*OFFSET(Import.PLQ,$A270-1,AP$15-1,1,1)),IF($E270&lt;&gt;1,IF(ISNUMBER(INDEX(Import.PLE,Detalhamento!$E270,Detalhamento!AP$15)),IF(INDEX(Import.PLE,Detalhamento!$E270,Detalhamento!AP$15)&lt;=mediçao,0,OFFSET(Import.PLQ,$A270-1,AP$15-1,1,1)),OFFSET(Import.PLQ,$A270-1,AP$15-1,1,1)),(1-PLE!$AA$28)*OFFSET(Import.PLQ,$A270-1,AP$15-1,1,1))))</f>
        <v>0</v>
      </c>
      <c r="AQ270" s="144">
        <f ca="1">IF(AQ$13="",0,CHOOSE(Detalhamento.OpçãoServiços,OFFSET(Import.PLQ,$A270-1,AQ$15-1,1,1),IF($E270&lt;&gt;1,IF(ISNUMBER(INDEX(Import.PLE,Detalhamento!$E270,Detalhamento!AQ$15)),IF(INDEX(Import.PLE,Detalhamento!$E270,Detalhamento!AQ$15)&lt;=mediçao,OFFSET(Import.PLQ,$A270-1,AQ$15-1,1,1),0),0),PLE!$AA$28*OFFSET(Import.PLQ,$A270-1,AQ$15-1,1,1)),IF($E270&lt;&gt;1,IF(ISNUMBER(INDEX(Import.PLE,Detalhamento!$E270,Detalhamento!AQ$15)),IF(INDEX(Import.PLE,Detalhamento!$E270,Detalhamento!AQ$15)&lt;=mediçao,0,OFFSET(Import.PLQ,$A270-1,AQ$15-1,1,1)),OFFSET(Import.PLQ,$A270-1,AQ$15-1,1,1)),(1-PLE!$AA$28)*OFFSET(Import.PLQ,$A270-1,AQ$15-1,1,1))))</f>
        <v>0</v>
      </c>
      <c r="AR270" s="144">
        <f ca="1">IF(AR$13="",0,CHOOSE(Detalhamento.OpçãoServiços,OFFSET(Import.PLQ,$A270-1,AR$15-1,1,1),IF($E270&lt;&gt;1,IF(ISNUMBER(INDEX(Import.PLE,Detalhamento!$E270,Detalhamento!AR$15)),IF(INDEX(Import.PLE,Detalhamento!$E270,Detalhamento!AR$15)&lt;=mediçao,OFFSET(Import.PLQ,$A270-1,AR$15-1,1,1),0),0),PLE!$AA$28*OFFSET(Import.PLQ,$A270-1,AR$15-1,1,1)),IF($E270&lt;&gt;1,IF(ISNUMBER(INDEX(Import.PLE,Detalhamento!$E270,Detalhamento!AR$15)),IF(INDEX(Import.PLE,Detalhamento!$E270,Detalhamento!AR$15)&lt;=mediçao,0,OFFSET(Import.PLQ,$A270-1,AR$15-1,1,1)),OFFSET(Import.PLQ,$A270-1,AR$15-1,1,1)),(1-PLE!$AA$28)*OFFSET(Import.PLQ,$A270-1,AR$15-1,1,1))))</f>
        <v>0</v>
      </c>
      <c r="AS270" s="144">
        <f ca="1">IF(AS$13="",0,CHOOSE(Detalhamento.OpçãoServiços,OFFSET(Import.PLQ,$A270-1,AS$15-1,1,1),IF($E270&lt;&gt;1,IF(ISNUMBER(INDEX(Import.PLE,Detalhamento!$E270,Detalhamento!AS$15)),IF(INDEX(Import.PLE,Detalhamento!$E270,Detalhamento!AS$15)&lt;=mediçao,OFFSET(Import.PLQ,$A270-1,AS$15-1,1,1),0),0),PLE!$AA$28*OFFSET(Import.PLQ,$A270-1,AS$15-1,1,1)),IF($E270&lt;&gt;1,IF(ISNUMBER(INDEX(Import.PLE,Detalhamento!$E270,Detalhamento!AS$15)),IF(INDEX(Import.PLE,Detalhamento!$E270,Detalhamento!AS$15)&lt;=mediçao,0,OFFSET(Import.PLQ,$A270-1,AS$15-1,1,1)),OFFSET(Import.PLQ,$A270-1,AS$15-1,1,1)),(1-PLE!$AA$28)*OFFSET(Import.PLQ,$A270-1,AS$15-1,1,1))))</f>
        <v>0</v>
      </c>
      <c r="AT270" s="144">
        <f ca="1">IF(AT$13="",0,CHOOSE(Detalhamento.OpçãoServiços,OFFSET(Import.PLQ,$A270-1,AT$15-1,1,1),IF($E270&lt;&gt;1,IF(ISNUMBER(INDEX(Import.PLE,Detalhamento!$E270,Detalhamento!AT$15)),IF(INDEX(Import.PLE,Detalhamento!$E270,Detalhamento!AT$15)&lt;=mediçao,OFFSET(Import.PLQ,$A270-1,AT$15-1,1,1),0),0),PLE!$AA$28*OFFSET(Import.PLQ,$A270-1,AT$15-1,1,1)),IF($E270&lt;&gt;1,IF(ISNUMBER(INDEX(Import.PLE,Detalhamento!$E270,Detalhamento!AT$15)),IF(INDEX(Import.PLE,Detalhamento!$E270,Detalhamento!AT$15)&lt;=mediçao,0,OFFSET(Import.PLQ,$A270-1,AT$15-1,1,1)),OFFSET(Import.PLQ,$A270-1,AT$15-1,1,1)),(1-PLE!$AA$28)*OFFSET(Import.PLQ,$A270-1,AT$15-1,1,1))))</f>
        <v>0</v>
      </c>
      <c r="AU270" s="144">
        <f ca="1">IF(AU$13="",0,CHOOSE(Detalhamento.OpçãoServiços,OFFSET(Import.PLQ,$A270-1,AU$15-1,1,1),IF($E270&lt;&gt;1,IF(ISNUMBER(INDEX(Import.PLE,Detalhamento!$E270,Detalhamento!AU$15)),IF(INDEX(Import.PLE,Detalhamento!$E270,Detalhamento!AU$15)&lt;=mediçao,OFFSET(Import.PLQ,$A270-1,AU$15-1,1,1),0),0),PLE!$AA$28*OFFSET(Import.PLQ,$A270-1,AU$15-1,1,1)),IF($E270&lt;&gt;1,IF(ISNUMBER(INDEX(Import.PLE,Detalhamento!$E270,Detalhamento!AU$15)),IF(INDEX(Import.PLE,Detalhamento!$E270,Detalhamento!AU$15)&lt;=mediçao,0,OFFSET(Import.PLQ,$A270-1,AU$15-1,1,1)),OFFSET(Import.PLQ,$A270-1,AU$15-1,1,1)),(1-PLE!$AA$28)*OFFSET(Import.PLQ,$A270-1,AU$15-1,1,1))))</f>
        <v>0</v>
      </c>
      <c r="AV270" s="144">
        <f ca="1">IF(AV$13="",0,CHOOSE(Detalhamento.OpçãoServiços,OFFSET(Import.PLQ,$A270-1,AV$15-1,1,1),IF($E270&lt;&gt;1,IF(ISNUMBER(INDEX(Import.PLE,Detalhamento!$E270,Detalhamento!AV$15)),IF(INDEX(Import.PLE,Detalhamento!$E270,Detalhamento!AV$15)&lt;=mediçao,OFFSET(Import.PLQ,$A270-1,AV$15-1,1,1),0),0),PLE!$AA$28*OFFSET(Import.PLQ,$A270-1,AV$15-1,1,1)),IF($E270&lt;&gt;1,IF(ISNUMBER(INDEX(Import.PLE,Detalhamento!$E270,Detalhamento!AV$15)),IF(INDEX(Import.PLE,Detalhamento!$E270,Detalhamento!AV$15)&lt;=mediçao,0,OFFSET(Import.PLQ,$A270-1,AV$15-1,1,1)),OFFSET(Import.PLQ,$A270-1,AV$15-1,1,1)),(1-PLE!$AA$28)*OFFSET(Import.PLQ,$A270-1,AV$15-1,1,1))))</f>
        <v>0</v>
      </c>
      <c r="AW270" s="144">
        <f ca="1">IF(AW$13="",0,CHOOSE(Detalhamento.OpçãoServiços,OFFSET(Import.PLQ,$A270-1,AW$15-1,1,1),IF($E270&lt;&gt;1,IF(ISNUMBER(INDEX(Import.PLE,Detalhamento!$E270,Detalhamento!AW$15)),IF(INDEX(Import.PLE,Detalhamento!$E270,Detalhamento!AW$15)&lt;=mediçao,OFFSET(Import.PLQ,$A270-1,AW$15-1,1,1),0),0),PLE!$AA$28*OFFSET(Import.PLQ,$A270-1,AW$15-1,1,1)),IF($E270&lt;&gt;1,IF(ISNUMBER(INDEX(Import.PLE,Detalhamento!$E270,Detalhamento!AW$15)),IF(INDEX(Import.PLE,Detalhamento!$E270,Detalhamento!AW$15)&lt;=mediçao,0,OFFSET(Import.PLQ,$A270-1,AW$15-1,1,1)),OFFSET(Import.PLQ,$A270-1,AW$15-1,1,1)),(1-PLE!$AA$28)*OFFSET(Import.PLQ,$A270-1,AW$15-1,1,1))))</f>
        <v>0</v>
      </c>
      <c r="AX270" s="144">
        <f ca="1">IF(AX$13="",0,CHOOSE(Detalhamento.OpçãoServiços,OFFSET(Import.PLQ,$A270-1,AX$15-1,1,1),IF($E270&lt;&gt;1,IF(ISNUMBER(INDEX(Import.PLE,Detalhamento!$E270,Detalhamento!AX$15)),IF(INDEX(Import.PLE,Detalhamento!$E270,Detalhamento!AX$15)&lt;=mediçao,OFFSET(Import.PLQ,$A270-1,AX$15-1,1,1),0),0),PLE!$AA$28*OFFSET(Import.PLQ,$A270-1,AX$15-1,1,1)),IF($E270&lt;&gt;1,IF(ISNUMBER(INDEX(Import.PLE,Detalhamento!$E270,Detalhamento!AX$15)),IF(INDEX(Import.PLE,Detalhamento!$E270,Detalhamento!AX$15)&lt;=mediçao,0,OFFSET(Import.PLQ,$A270-1,AX$15-1,1,1)),OFFSET(Import.PLQ,$A270-1,AX$15-1,1,1)),(1-PLE!$AA$28)*OFFSET(Import.PLQ,$A270-1,AX$15-1,1,1))))</f>
        <v>0</v>
      </c>
      <c r="AY270" s="144">
        <f ca="1">IF(AY$13="",0,CHOOSE(Detalhamento.OpçãoServiços,OFFSET(Import.PLQ,$A270-1,AY$15-1,1,1),IF($E270&lt;&gt;1,IF(ISNUMBER(INDEX(Import.PLE,Detalhamento!$E270,Detalhamento!AY$15)),IF(INDEX(Import.PLE,Detalhamento!$E270,Detalhamento!AY$15)&lt;=mediçao,OFFSET(Import.PLQ,$A270-1,AY$15-1,1,1),0),0),PLE!$AA$28*OFFSET(Import.PLQ,$A270-1,AY$15-1,1,1)),IF($E270&lt;&gt;1,IF(ISNUMBER(INDEX(Import.PLE,Detalhamento!$E270,Detalhamento!AY$15)),IF(INDEX(Import.PLE,Detalhamento!$E270,Detalhamento!AY$15)&lt;=mediçao,0,OFFSET(Import.PLQ,$A270-1,AY$15-1,1,1)),OFFSET(Import.PLQ,$A270-1,AY$15-1,1,1)),(1-PLE!$AA$28)*OFFSET(Import.PLQ,$A270-1,AY$15-1,1,1))))</f>
        <v>0</v>
      </c>
      <c r="AZ270" s="144">
        <f ca="1">IF(AZ$13="",0,CHOOSE(Detalhamento.OpçãoServiços,OFFSET(Import.PLQ,$A270-1,AZ$15-1,1,1),IF($E270&lt;&gt;1,IF(ISNUMBER(INDEX(Import.PLE,Detalhamento!$E270,Detalhamento!AZ$15)),IF(INDEX(Import.PLE,Detalhamento!$E270,Detalhamento!AZ$15)&lt;=mediçao,OFFSET(Import.PLQ,$A270-1,AZ$15-1,1,1),0),0),PLE!$AA$28*OFFSET(Import.PLQ,$A270-1,AZ$15-1,1,1)),IF($E270&lt;&gt;1,IF(ISNUMBER(INDEX(Import.PLE,Detalhamento!$E270,Detalhamento!AZ$15)),IF(INDEX(Import.PLE,Detalhamento!$E270,Detalhamento!AZ$15)&lt;=mediçao,0,OFFSET(Import.PLQ,$A270-1,AZ$15-1,1,1)),OFFSET(Import.PLQ,$A270-1,AZ$15-1,1,1)),(1-PLE!$AA$28)*OFFSET(Import.PLQ,$A270-1,AZ$15-1,1,1))))</f>
        <v>0</v>
      </c>
      <c r="BA270" s="144">
        <f ca="1">IF(BA$13="",0,CHOOSE(Detalhamento.OpçãoServiços,OFFSET(Import.PLQ,$A270-1,BA$15-1,1,1),IF($E270&lt;&gt;1,IF(ISNUMBER(INDEX(Import.PLE,Detalhamento!$E270,Detalhamento!BA$15)),IF(INDEX(Import.PLE,Detalhamento!$E270,Detalhamento!BA$15)&lt;=mediçao,OFFSET(Import.PLQ,$A270-1,BA$15-1,1,1),0),0),PLE!$AA$28*OFFSET(Import.PLQ,$A270-1,BA$15-1,1,1)),IF($E270&lt;&gt;1,IF(ISNUMBER(INDEX(Import.PLE,Detalhamento!$E270,Detalhamento!BA$15)),IF(INDEX(Import.PLE,Detalhamento!$E270,Detalhamento!BA$15)&lt;=mediçao,0,OFFSET(Import.PLQ,$A270-1,BA$15-1,1,1)),OFFSET(Import.PLQ,$A270-1,BA$15-1,1,1)),(1-PLE!$AA$28)*OFFSET(Import.PLQ,$A270-1,BA$15-1,1,1))))</f>
        <v>0</v>
      </c>
      <c r="BB270" s="144">
        <f ca="1">IF(BB$13="",0,CHOOSE(Detalhamento.OpçãoServiços,OFFSET(Import.PLQ,$A270-1,BB$15-1,1,1),IF($E270&lt;&gt;1,IF(ISNUMBER(INDEX(Import.PLE,Detalhamento!$E270,Detalhamento!BB$15)),IF(INDEX(Import.PLE,Detalhamento!$E270,Detalhamento!BB$15)&lt;=mediçao,OFFSET(Import.PLQ,$A270-1,BB$15-1,1,1),0),0),PLE!$AA$28*OFFSET(Import.PLQ,$A270-1,BB$15-1,1,1)),IF($E270&lt;&gt;1,IF(ISNUMBER(INDEX(Import.PLE,Detalhamento!$E270,Detalhamento!BB$15)),IF(INDEX(Import.PLE,Detalhamento!$E270,Detalhamento!BB$15)&lt;=mediçao,0,OFFSET(Import.PLQ,$A270-1,BB$15-1,1,1)),OFFSET(Import.PLQ,$A270-1,BB$15-1,1,1)),(1-PLE!$AA$28)*OFFSET(Import.PLQ,$A270-1,BB$15-1,1,1))))</f>
        <v>0</v>
      </c>
      <c r="BC270" s="144">
        <f ca="1">IF(BC$13="",0,CHOOSE(Detalhamento.OpçãoServiços,OFFSET(Import.PLQ,$A270-1,BC$15-1,1,1),IF($E270&lt;&gt;1,IF(ISNUMBER(INDEX(Import.PLE,Detalhamento!$E270,Detalhamento!BC$15)),IF(INDEX(Import.PLE,Detalhamento!$E270,Detalhamento!BC$15)&lt;=mediçao,OFFSET(Import.PLQ,$A270-1,BC$15-1,1,1),0),0),PLE!$AA$28*OFFSET(Import.PLQ,$A270-1,BC$15-1,1,1)),IF($E270&lt;&gt;1,IF(ISNUMBER(INDEX(Import.PLE,Detalhamento!$E270,Detalhamento!BC$15)),IF(INDEX(Import.PLE,Detalhamento!$E270,Detalhamento!BC$15)&lt;=mediçao,0,OFFSET(Import.PLQ,$A270-1,BC$15-1,1,1)),OFFSET(Import.PLQ,$A270-1,BC$15-1,1,1)),(1-PLE!$AA$28)*OFFSET(Import.PLQ,$A270-1,BC$15-1,1,1))))</f>
        <v>0</v>
      </c>
      <c r="BD270" s="144">
        <f ca="1">IF(BD$13="",0,CHOOSE(Detalhamento.OpçãoServiços,OFFSET(Import.PLQ,$A270-1,BD$15-1,1,1),IF($E270&lt;&gt;1,IF(ISNUMBER(INDEX(Import.PLE,Detalhamento!$E270,Detalhamento!BD$15)),IF(INDEX(Import.PLE,Detalhamento!$E270,Detalhamento!BD$15)&lt;=mediçao,OFFSET(Import.PLQ,$A270-1,BD$15-1,1,1),0),0),PLE!$AA$28*OFFSET(Import.PLQ,$A270-1,BD$15-1,1,1)),IF($E270&lt;&gt;1,IF(ISNUMBER(INDEX(Import.PLE,Detalhamento!$E270,Detalhamento!BD$15)),IF(INDEX(Import.PLE,Detalhamento!$E270,Detalhamento!BD$15)&lt;=mediçao,0,OFFSET(Import.PLQ,$A270-1,BD$15-1,1,1)),OFFSET(Import.PLQ,$A270-1,BD$15-1,1,1)),(1-PLE!$AA$28)*OFFSET(Import.PLQ,$A270-1,BD$15-1,1,1))))</f>
        <v>0</v>
      </c>
      <c r="BE270" s="144">
        <f ca="1">IF(BE$13="",0,CHOOSE(Detalhamento.OpçãoServiços,OFFSET(Import.PLQ,$A270-1,BE$15-1,1,1),IF($E270&lt;&gt;1,IF(ISNUMBER(INDEX(Import.PLE,Detalhamento!$E270,Detalhamento!BE$15)),IF(INDEX(Import.PLE,Detalhamento!$E270,Detalhamento!BE$15)&lt;=mediçao,OFFSET(Import.PLQ,$A270-1,BE$15-1,1,1),0),0),PLE!$AA$28*OFFSET(Import.PLQ,$A270-1,BE$15-1,1,1)),IF($E270&lt;&gt;1,IF(ISNUMBER(INDEX(Import.PLE,Detalhamento!$E270,Detalhamento!BE$15)),IF(INDEX(Import.PLE,Detalhamento!$E270,Detalhamento!BE$15)&lt;=mediçao,0,OFFSET(Import.PLQ,$A270-1,BE$15-1,1,1)),OFFSET(Import.PLQ,$A270-1,BE$15-1,1,1)),(1-PLE!$AA$28)*OFFSET(Import.PLQ,$A270-1,BE$15-1,1,1))))</f>
        <v>0</v>
      </c>
      <c r="BF270" s="144">
        <f ca="1">IF(BF$13="",0,CHOOSE(Detalhamento.OpçãoServiços,OFFSET(Import.PLQ,$A270-1,BF$15-1,1,1),IF($E270&lt;&gt;1,IF(ISNUMBER(INDEX(Import.PLE,Detalhamento!$E270,Detalhamento!BF$15)),IF(INDEX(Import.PLE,Detalhamento!$E270,Detalhamento!BF$15)&lt;=mediçao,OFFSET(Import.PLQ,$A270-1,BF$15-1,1,1),0),0),PLE!$AA$28*OFFSET(Import.PLQ,$A270-1,BF$15-1,1,1)),IF($E270&lt;&gt;1,IF(ISNUMBER(INDEX(Import.PLE,Detalhamento!$E270,Detalhamento!BF$15)),IF(INDEX(Import.PLE,Detalhamento!$E270,Detalhamento!BF$15)&lt;=mediçao,0,OFFSET(Import.PLQ,$A270-1,BF$15-1,1,1)),OFFSET(Import.PLQ,$A270-1,BF$15-1,1,1)),(1-PLE!$AA$28)*OFFSET(Import.PLQ,$A270-1,BF$15-1,1,1))))</f>
        <v>0</v>
      </c>
      <c r="BG270" s="144">
        <f ca="1">IF(BG$13="",0,CHOOSE(Detalhamento.OpçãoServiços,OFFSET(Import.PLQ,$A270-1,BG$15-1,1,1),IF($E270&lt;&gt;1,IF(ISNUMBER(INDEX(Import.PLE,Detalhamento!$E270,Detalhamento!BG$15)),IF(INDEX(Import.PLE,Detalhamento!$E270,Detalhamento!BG$15)&lt;=mediçao,OFFSET(Import.PLQ,$A270-1,BG$15-1,1,1),0),0),PLE!$AA$28*OFFSET(Import.PLQ,$A270-1,BG$15-1,1,1)),IF($E270&lt;&gt;1,IF(ISNUMBER(INDEX(Import.PLE,Detalhamento!$E270,Detalhamento!BG$15)),IF(INDEX(Import.PLE,Detalhamento!$E270,Detalhamento!BG$15)&lt;=mediçao,0,OFFSET(Import.PLQ,$A270-1,BG$15-1,1,1)),OFFSET(Import.PLQ,$A270-1,BG$15-1,1,1)),(1-PLE!$AA$28)*OFFSET(Import.PLQ,$A270-1,BG$15-1,1,1))))</f>
        <v>0</v>
      </c>
      <c r="BH270" s="144">
        <f ca="1">IF(BH$13="",0,CHOOSE(Detalhamento.OpçãoServiços,OFFSET(Import.PLQ,$A270-1,BH$15-1,1,1),IF($E270&lt;&gt;1,IF(ISNUMBER(INDEX(Import.PLE,Detalhamento!$E270,Detalhamento!BH$15)),IF(INDEX(Import.PLE,Detalhamento!$E270,Detalhamento!BH$15)&lt;=mediçao,OFFSET(Import.PLQ,$A270-1,BH$15-1,1,1),0),0),PLE!$AA$28*OFFSET(Import.PLQ,$A270-1,BH$15-1,1,1)),IF($E270&lt;&gt;1,IF(ISNUMBER(INDEX(Import.PLE,Detalhamento!$E270,Detalhamento!BH$15)),IF(INDEX(Import.PLE,Detalhamento!$E270,Detalhamento!BH$15)&lt;=mediçao,0,OFFSET(Import.PLQ,$A270-1,BH$15-1,1,1)),OFFSET(Import.PLQ,$A270-1,BH$15-1,1,1)),(1-PLE!$AA$28)*OFFSET(Import.PLQ,$A270-1,BH$15-1,1,1))))</f>
        <v>0</v>
      </c>
      <c r="BI270" s="144">
        <f ca="1">IF(BI$13="",0,CHOOSE(Detalhamento.OpçãoServiços,OFFSET(Import.PLQ,$A270-1,BI$15-1,1,1),IF($E270&lt;&gt;1,IF(ISNUMBER(INDEX(Import.PLE,Detalhamento!$E270,Detalhamento!BI$15)),IF(INDEX(Import.PLE,Detalhamento!$E270,Detalhamento!BI$15)&lt;=mediçao,OFFSET(Import.PLQ,$A270-1,BI$15-1,1,1),0),0),PLE!$AA$28*OFFSET(Import.PLQ,$A270-1,BI$15-1,1,1)),IF($E270&lt;&gt;1,IF(ISNUMBER(INDEX(Import.PLE,Detalhamento!$E270,Detalhamento!BI$15)),IF(INDEX(Import.PLE,Detalhamento!$E270,Detalhamento!BI$15)&lt;=mediçao,0,OFFSET(Import.PLQ,$A270-1,BI$15-1,1,1)),OFFSET(Import.PLQ,$A270-1,BI$15-1,1,1)),(1-PLE!$AA$28)*OFFSET(Import.PLQ,$A270-1,BI$15-1,1,1))))</f>
        <v>0</v>
      </c>
    </row>
    <row r="271" spans="1:61" ht="30" x14ac:dyDescent="0.2">
      <c r="A271" s="155">
        <v>217</v>
      </c>
      <c r="B271" s="21" t="str">
        <f t="shared" ca="1" si="33"/>
        <v>Serviço</v>
      </c>
      <c r="E271" s="153">
        <f t="shared" ca="1" si="34"/>
        <v>28</v>
      </c>
      <c r="F271" s="154">
        <f t="shared" ca="1" si="35"/>
        <v>280217</v>
      </c>
      <c r="G271" s="154" t="str">
        <f t="shared" ca="1" si="40"/>
        <v>2.10.1.2</v>
      </c>
      <c r="H271" s="182" t="str">
        <f t="shared" ca="1" si="40"/>
        <v>TUBO PVC, SERIE NORMAL, ESGOTO PREDIAL, DN 50 MM, FORNECIDO E INSTALADO EM PRUMADA DE ESGOTO SANITÁRIO OU VENTILAÇÃO. AF_12/2014</v>
      </c>
      <c r="I271" s="37" t="str">
        <f t="shared" ca="1" si="36"/>
        <v>M</v>
      </c>
      <c r="J271" s="144">
        <f t="shared" ca="1" si="37"/>
        <v>0.95</v>
      </c>
      <c r="K271" s="67"/>
      <c r="L271" s="144">
        <f ca="1">IF(L$13="",0,CHOOSE(Detalhamento.OpçãoServiços,OFFSET(Import.PLQ,$A271-1,L$15-1,1,1),IF($E271&lt;&gt;1,IF(ISNUMBER(INDEX(Import.PLE,Detalhamento!$E271,Detalhamento!L$15)),IF(INDEX(Import.PLE,Detalhamento!$E271,Detalhamento!L$15)&lt;=mediçao,OFFSET(Import.PLQ,$A271-1,L$15-1,1,1),0),0),PLE!$AA$28*OFFSET(Import.PLQ,$A271-1,L$15-1,1,1)),IF($E271&lt;&gt;1,IF(ISNUMBER(INDEX(Import.PLE,Detalhamento!$E271,Detalhamento!L$15)),IF(INDEX(Import.PLE,Detalhamento!$E271,Detalhamento!L$15)&lt;=mediçao,0,OFFSET(Import.PLQ,$A271-1,L$15-1,1,1)),OFFSET(Import.PLQ,$A271-1,L$15-1,1,1)),(1-PLE!$AA$28)*OFFSET(Import.PLQ,$A271-1,L$15-1,1,1))))</f>
        <v>0.95</v>
      </c>
      <c r="M271" s="144">
        <f ca="1">IF(M$13="",0,CHOOSE(Detalhamento.OpçãoServiços,OFFSET(Import.PLQ,$A271-1,M$15-1,1,1),IF($E271&lt;&gt;1,IF(ISNUMBER(INDEX(Import.PLE,Detalhamento!$E271,Detalhamento!M$15)),IF(INDEX(Import.PLE,Detalhamento!$E271,Detalhamento!M$15)&lt;=mediçao,OFFSET(Import.PLQ,$A271-1,M$15-1,1,1),0),0),PLE!$AA$28*OFFSET(Import.PLQ,$A271-1,M$15-1,1,1)),IF($E271&lt;&gt;1,IF(ISNUMBER(INDEX(Import.PLE,Detalhamento!$E271,Detalhamento!M$15)),IF(INDEX(Import.PLE,Detalhamento!$E271,Detalhamento!M$15)&lt;=mediçao,0,OFFSET(Import.PLQ,$A271-1,M$15-1,1,1)),OFFSET(Import.PLQ,$A271-1,M$15-1,1,1)),(1-PLE!$AA$28)*OFFSET(Import.PLQ,$A271-1,M$15-1,1,1))))</f>
        <v>0</v>
      </c>
      <c r="N271" s="144">
        <f ca="1">IF(N$13="",0,CHOOSE(Detalhamento.OpçãoServiços,OFFSET(Import.PLQ,$A271-1,N$15-1,1,1),IF($E271&lt;&gt;1,IF(ISNUMBER(INDEX(Import.PLE,Detalhamento!$E271,Detalhamento!N$15)),IF(INDEX(Import.PLE,Detalhamento!$E271,Detalhamento!N$15)&lt;=mediçao,OFFSET(Import.PLQ,$A271-1,N$15-1,1,1),0),0),PLE!$AA$28*OFFSET(Import.PLQ,$A271-1,N$15-1,1,1)),IF($E271&lt;&gt;1,IF(ISNUMBER(INDEX(Import.PLE,Detalhamento!$E271,Detalhamento!N$15)),IF(INDEX(Import.PLE,Detalhamento!$E271,Detalhamento!N$15)&lt;=mediçao,0,OFFSET(Import.PLQ,$A271-1,N$15-1,1,1)),OFFSET(Import.PLQ,$A271-1,N$15-1,1,1)),(1-PLE!$AA$28)*OFFSET(Import.PLQ,$A271-1,N$15-1,1,1))))</f>
        <v>0</v>
      </c>
      <c r="O271" s="144">
        <f ca="1">IF(O$13="",0,CHOOSE(Detalhamento.OpçãoServiços,OFFSET(Import.PLQ,$A271-1,O$15-1,1,1),IF($E271&lt;&gt;1,IF(ISNUMBER(INDEX(Import.PLE,Detalhamento!$E271,Detalhamento!O$15)),IF(INDEX(Import.PLE,Detalhamento!$E271,Detalhamento!O$15)&lt;=mediçao,OFFSET(Import.PLQ,$A271-1,O$15-1,1,1),0),0),PLE!$AA$28*OFFSET(Import.PLQ,$A271-1,O$15-1,1,1)),IF($E271&lt;&gt;1,IF(ISNUMBER(INDEX(Import.PLE,Detalhamento!$E271,Detalhamento!O$15)),IF(INDEX(Import.PLE,Detalhamento!$E271,Detalhamento!O$15)&lt;=mediçao,0,OFFSET(Import.PLQ,$A271-1,O$15-1,1,1)),OFFSET(Import.PLQ,$A271-1,O$15-1,1,1)),(1-PLE!$AA$28)*OFFSET(Import.PLQ,$A271-1,O$15-1,1,1))))</f>
        <v>0</v>
      </c>
      <c r="P271" s="144">
        <f ca="1">IF(P$13="",0,CHOOSE(Detalhamento.OpçãoServiços,OFFSET(Import.PLQ,$A271-1,P$15-1,1,1),IF($E271&lt;&gt;1,IF(ISNUMBER(INDEX(Import.PLE,Detalhamento!$E271,Detalhamento!P$15)),IF(INDEX(Import.PLE,Detalhamento!$E271,Detalhamento!P$15)&lt;=mediçao,OFFSET(Import.PLQ,$A271-1,P$15-1,1,1),0),0),PLE!$AA$28*OFFSET(Import.PLQ,$A271-1,P$15-1,1,1)),IF($E271&lt;&gt;1,IF(ISNUMBER(INDEX(Import.PLE,Detalhamento!$E271,Detalhamento!P$15)),IF(INDEX(Import.PLE,Detalhamento!$E271,Detalhamento!P$15)&lt;=mediçao,0,OFFSET(Import.PLQ,$A271-1,P$15-1,1,1)),OFFSET(Import.PLQ,$A271-1,P$15-1,1,1)),(1-PLE!$AA$28)*OFFSET(Import.PLQ,$A271-1,P$15-1,1,1))))</f>
        <v>0</v>
      </c>
      <c r="Q271" s="144">
        <f ca="1">IF(Q$13="",0,CHOOSE(Detalhamento.OpçãoServiços,OFFSET(Import.PLQ,$A271-1,Q$15-1,1,1),IF($E271&lt;&gt;1,IF(ISNUMBER(INDEX(Import.PLE,Detalhamento!$E271,Detalhamento!Q$15)),IF(INDEX(Import.PLE,Detalhamento!$E271,Detalhamento!Q$15)&lt;=mediçao,OFFSET(Import.PLQ,$A271-1,Q$15-1,1,1),0),0),PLE!$AA$28*OFFSET(Import.PLQ,$A271-1,Q$15-1,1,1)),IF($E271&lt;&gt;1,IF(ISNUMBER(INDEX(Import.PLE,Detalhamento!$E271,Detalhamento!Q$15)),IF(INDEX(Import.PLE,Detalhamento!$E271,Detalhamento!Q$15)&lt;=mediçao,0,OFFSET(Import.PLQ,$A271-1,Q$15-1,1,1)),OFFSET(Import.PLQ,$A271-1,Q$15-1,1,1)),(1-PLE!$AA$28)*OFFSET(Import.PLQ,$A271-1,Q$15-1,1,1))))</f>
        <v>0</v>
      </c>
      <c r="R271" s="144">
        <f ca="1">IF(R$13="",0,CHOOSE(Detalhamento.OpçãoServiços,OFFSET(Import.PLQ,$A271-1,R$15-1,1,1),IF($E271&lt;&gt;1,IF(ISNUMBER(INDEX(Import.PLE,Detalhamento!$E271,Detalhamento!R$15)),IF(INDEX(Import.PLE,Detalhamento!$E271,Detalhamento!R$15)&lt;=mediçao,OFFSET(Import.PLQ,$A271-1,R$15-1,1,1),0),0),PLE!$AA$28*OFFSET(Import.PLQ,$A271-1,R$15-1,1,1)),IF($E271&lt;&gt;1,IF(ISNUMBER(INDEX(Import.PLE,Detalhamento!$E271,Detalhamento!R$15)),IF(INDEX(Import.PLE,Detalhamento!$E271,Detalhamento!R$15)&lt;=mediçao,0,OFFSET(Import.PLQ,$A271-1,R$15-1,1,1)),OFFSET(Import.PLQ,$A271-1,R$15-1,1,1)),(1-PLE!$AA$28)*OFFSET(Import.PLQ,$A271-1,R$15-1,1,1))))</f>
        <v>0</v>
      </c>
      <c r="S271" s="144">
        <f ca="1">IF(S$13="",0,CHOOSE(Detalhamento.OpçãoServiços,OFFSET(Import.PLQ,$A271-1,S$15-1,1,1),IF($E271&lt;&gt;1,IF(ISNUMBER(INDEX(Import.PLE,Detalhamento!$E271,Detalhamento!S$15)),IF(INDEX(Import.PLE,Detalhamento!$E271,Detalhamento!S$15)&lt;=mediçao,OFFSET(Import.PLQ,$A271-1,S$15-1,1,1),0),0),PLE!$AA$28*OFFSET(Import.PLQ,$A271-1,S$15-1,1,1)),IF($E271&lt;&gt;1,IF(ISNUMBER(INDEX(Import.PLE,Detalhamento!$E271,Detalhamento!S$15)),IF(INDEX(Import.PLE,Detalhamento!$E271,Detalhamento!S$15)&lt;=mediçao,0,OFFSET(Import.PLQ,$A271-1,S$15-1,1,1)),OFFSET(Import.PLQ,$A271-1,S$15-1,1,1)),(1-PLE!$AA$28)*OFFSET(Import.PLQ,$A271-1,S$15-1,1,1))))</f>
        <v>0</v>
      </c>
      <c r="T271" s="144">
        <f ca="1">IF(T$13="",0,CHOOSE(Detalhamento.OpçãoServiços,OFFSET(Import.PLQ,$A271-1,T$15-1,1,1),IF($E271&lt;&gt;1,IF(ISNUMBER(INDEX(Import.PLE,Detalhamento!$E271,Detalhamento!T$15)),IF(INDEX(Import.PLE,Detalhamento!$E271,Detalhamento!T$15)&lt;=mediçao,OFFSET(Import.PLQ,$A271-1,T$15-1,1,1),0),0),PLE!$AA$28*OFFSET(Import.PLQ,$A271-1,T$15-1,1,1)),IF($E271&lt;&gt;1,IF(ISNUMBER(INDEX(Import.PLE,Detalhamento!$E271,Detalhamento!T$15)),IF(INDEX(Import.PLE,Detalhamento!$E271,Detalhamento!T$15)&lt;=mediçao,0,OFFSET(Import.PLQ,$A271-1,T$15-1,1,1)),OFFSET(Import.PLQ,$A271-1,T$15-1,1,1)),(1-PLE!$AA$28)*OFFSET(Import.PLQ,$A271-1,T$15-1,1,1))))</f>
        <v>0</v>
      </c>
      <c r="U271" s="144">
        <f ca="1">IF(U$13="",0,CHOOSE(Detalhamento.OpçãoServiços,OFFSET(Import.PLQ,$A271-1,U$15-1,1,1),IF($E271&lt;&gt;1,IF(ISNUMBER(INDEX(Import.PLE,Detalhamento!$E271,Detalhamento!U$15)),IF(INDEX(Import.PLE,Detalhamento!$E271,Detalhamento!U$15)&lt;=mediçao,OFFSET(Import.PLQ,$A271-1,U$15-1,1,1),0),0),PLE!$AA$28*OFFSET(Import.PLQ,$A271-1,U$15-1,1,1)),IF($E271&lt;&gt;1,IF(ISNUMBER(INDEX(Import.PLE,Detalhamento!$E271,Detalhamento!U$15)),IF(INDEX(Import.PLE,Detalhamento!$E271,Detalhamento!U$15)&lt;=mediçao,0,OFFSET(Import.PLQ,$A271-1,U$15-1,1,1)),OFFSET(Import.PLQ,$A271-1,U$15-1,1,1)),(1-PLE!$AA$28)*OFFSET(Import.PLQ,$A271-1,U$15-1,1,1))))</f>
        <v>0</v>
      </c>
      <c r="V271" s="144">
        <f ca="1">IF(V$13="",0,CHOOSE(Detalhamento.OpçãoServiços,OFFSET(Import.PLQ,$A271-1,V$15-1,1,1),IF($E271&lt;&gt;1,IF(ISNUMBER(INDEX(Import.PLE,Detalhamento!$E271,Detalhamento!V$15)),IF(INDEX(Import.PLE,Detalhamento!$E271,Detalhamento!V$15)&lt;=mediçao,OFFSET(Import.PLQ,$A271-1,V$15-1,1,1),0),0),PLE!$AA$28*OFFSET(Import.PLQ,$A271-1,V$15-1,1,1)),IF($E271&lt;&gt;1,IF(ISNUMBER(INDEX(Import.PLE,Detalhamento!$E271,Detalhamento!V$15)),IF(INDEX(Import.PLE,Detalhamento!$E271,Detalhamento!V$15)&lt;=mediçao,0,OFFSET(Import.PLQ,$A271-1,V$15-1,1,1)),OFFSET(Import.PLQ,$A271-1,V$15-1,1,1)),(1-PLE!$AA$28)*OFFSET(Import.PLQ,$A271-1,V$15-1,1,1))))</f>
        <v>0</v>
      </c>
      <c r="W271" s="144">
        <f ca="1">IF(W$13="",0,CHOOSE(Detalhamento.OpçãoServiços,OFFSET(Import.PLQ,$A271-1,W$15-1,1,1),IF($E271&lt;&gt;1,IF(ISNUMBER(INDEX(Import.PLE,Detalhamento!$E271,Detalhamento!W$15)),IF(INDEX(Import.PLE,Detalhamento!$E271,Detalhamento!W$15)&lt;=mediçao,OFFSET(Import.PLQ,$A271-1,W$15-1,1,1),0),0),PLE!$AA$28*OFFSET(Import.PLQ,$A271-1,W$15-1,1,1)),IF($E271&lt;&gt;1,IF(ISNUMBER(INDEX(Import.PLE,Detalhamento!$E271,Detalhamento!W$15)),IF(INDEX(Import.PLE,Detalhamento!$E271,Detalhamento!W$15)&lt;=mediçao,0,OFFSET(Import.PLQ,$A271-1,W$15-1,1,1)),OFFSET(Import.PLQ,$A271-1,W$15-1,1,1)),(1-PLE!$AA$28)*OFFSET(Import.PLQ,$A271-1,W$15-1,1,1))))</f>
        <v>0</v>
      </c>
      <c r="X271" s="144">
        <f ca="1">IF(X$13="",0,CHOOSE(Detalhamento.OpçãoServiços,OFFSET(Import.PLQ,$A271-1,X$15-1,1,1),IF($E271&lt;&gt;1,IF(ISNUMBER(INDEX(Import.PLE,Detalhamento!$E271,Detalhamento!X$15)),IF(INDEX(Import.PLE,Detalhamento!$E271,Detalhamento!X$15)&lt;=mediçao,OFFSET(Import.PLQ,$A271-1,X$15-1,1,1),0),0),PLE!$AA$28*OFFSET(Import.PLQ,$A271-1,X$15-1,1,1)),IF($E271&lt;&gt;1,IF(ISNUMBER(INDEX(Import.PLE,Detalhamento!$E271,Detalhamento!X$15)),IF(INDEX(Import.PLE,Detalhamento!$E271,Detalhamento!X$15)&lt;=mediçao,0,OFFSET(Import.PLQ,$A271-1,X$15-1,1,1)),OFFSET(Import.PLQ,$A271-1,X$15-1,1,1)),(1-PLE!$AA$28)*OFFSET(Import.PLQ,$A271-1,X$15-1,1,1))))</f>
        <v>0</v>
      </c>
      <c r="Y271" s="144">
        <f ca="1">IF(Y$13="",0,CHOOSE(Detalhamento.OpçãoServiços,OFFSET(Import.PLQ,$A271-1,Y$15-1,1,1),IF($E271&lt;&gt;1,IF(ISNUMBER(INDEX(Import.PLE,Detalhamento!$E271,Detalhamento!Y$15)),IF(INDEX(Import.PLE,Detalhamento!$E271,Detalhamento!Y$15)&lt;=mediçao,OFFSET(Import.PLQ,$A271-1,Y$15-1,1,1),0),0),PLE!$AA$28*OFFSET(Import.PLQ,$A271-1,Y$15-1,1,1)),IF($E271&lt;&gt;1,IF(ISNUMBER(INDEX(Import.PLE,Detalhamento!$E271,Detalhamento!Y$15)),IF(INDEX(Import.PLE,Detalhamento!$E271,Detalhamento!Y$15)&lt;=mediçao,0,OFFSET(Import.PLQ,$A271-1,Y$15-1,1,1)),OFFSET(Import.PLQ,$A271-1,Y$15-1,1,1)),(1-PLE!$AA$28)*OFFSET(Import.PLQ,$A271-1,Y$15-1,1,1))))</f>
        <v>0</v>
      </c>
      <c r="Z271" s="144">
        <f ca="1">IF(Z$13="",0,CHOOSE(Detalhamento.OpçãoServiços,OFFSET(Import.PLQ,$A271-1,Z$15-1,1,1),IF($E271&lt;&gt;1,IF(ISNUMBER(INDEX(Import.PLE,Detalhamento!$E271,Detalhamento!Z$15)),IF(INDEX(Import.PLE,Detalhamento!$E271,Detalhamento!Z$15)&lt;=mediçao,OFFSET(Import.PLQ,$A271-1,Z$15-1,1,1),0),0),PLE!$AA$28*OFFSET(Import.PLQ,$A271-1,Z$15-1,1,1)),IF($E271&lt;&gt;1,IF(ISNUMBER(INDEX(Import.PLE,Detalhamento!$E271,Detalhamento!Z$15)),IF(INDEX(Import.PLE,Detalhamento!$E271,Detalhamento!Z$15)&lt;=mediçao,0,OFFSET(Import.PLQ,$A271-1,Z$15-1,1,1)),OFFSET(Import.PLQ,$A271-1,Z$15-1,1,1)),(1-PLE!$AA$28)*OFFSET(Import.PLQ,$A271-1,Z$15-1,1,1))))</f>
        <v>0</v>
      </c>
      <c r="AA271" s="144">
        <f ca="1">IF(AA$13="",0,CHOOSE(Detalhamento.OpçãoServiços,OFFSET(Import.PLQ,$A271-1,AA$15-1,1,1),IF($E271&lt;&gt;1,IF(ISNUMBER(INDEX(Import.PLE,Detalhamento!$E271,Detalhamento!AA$15)),IF(INDEX(Import.PLE,Detalhamento!$E271,Detalhamento!AA$15)&lt;=mediçao,OFFSET(Import.PLQ,$A271-1,AA$15-1,1,1),0),0),PLE!$AA$28*OFFSET(Import.PLQ,$A271-1,AA$15-1,1,1)),IF($E271&lt;&gt;1,IF(ISNUMBER(INDEX(Import.PLE,Detalhamento!$E271,Detalhamento!AA$15)),IF(INDEX(Import.PLE,Detalhamento!$E271,Detalhamento!AA$15)&lt;=mediçao,0,OFFSET(Import.PLQ,$A271-1,AA$15-1,1,1)),OFFSET(Import.PLQ,$A271-1,AA$15-1,1,1)),(1-PLE!$AA$28)*OFFSET(Import.PLQ,$A271-1,AA$15-1,1,1))))</f>
        <v>0</v>
      </c>
      <c r="AB271" s="144">
        <f ca="1">IF(AB$13="",0,CHOOSE(Detalhamento.OpçãoServiços,OFFSET(Import.PLQ,$A271-1,AB$15-1,1,1),IF($E271&lt;&gt;1,IF(ISNUMBER(INDEX(Import.PLE,Detalhamento!$E271,Detalhamento!AB$15)),IF(INDEX(Import.PLE,Detalhamento!$E271,Detalhamento!AB$15)&lt;=mediçao,OFFSET(Import.PLQ,$A271-1,AB$15-1,1,1),0),0),PLE!$AA$28*OFFSET(Import.PLQ,$A271-1,AB$15-1,1,1)),IF($E271&lt;&gt;1,IF(ISNUMBER(INDEX(Import.PLE,Detalhamento!$E271,Detalhamento!AB$15)),IF(INDEX(Import.PLE,Detalhamento!$E271,Detalhamento!AB$15)&lt;=mediçao,0,OFFSET(Import.PLQ,$A271-1,AB$15-1,1,1)),OFFSET(Import.PLQ,$A271-1,AB$15-1,1,1)),(1-PLE!$AA$28)*OFFSET(Import.PLQ,$A271-1,AB$15-1,1,1))))</f>
        <v>0</v>
      </c>
      <c r="AC271" s="144">
        <f ca="1">IF(AC$13="",0,CHOOSE(Detalhamento.OpçãoServiços,OFFSET(Import.PLQ,$A271-1,AC$15-1,1,1),IF($E271&lt;&gt;1,IF(ISNUMBER(INDEX(Import.PLE,Detalhamento!$E271,Detalhamento!AC$15)),IF(INDEX(Import.PLE,Detalhamento!$E271,Detalhamento!AC$15)&lt;=mediçao,OFFSET(Import.PLQ,$A271-1,AC$15-1,1,1),0),0),PLE!$AA$28*OFFSET(Import.PLQ,$A271-1,AC$15-1,1,1)),IF($E271&lt;&gt;1,IF(ISNUMBER(INDEX(Import.PLE,Detalhamento!$E271,Detalhamento!AC$15)),IF(INDEX(Import.PLE,Detalhamento!$E271,Detalhamento!AC$15)&lt;=mediçao,0,OFFSET(Import.PLQ,$A271-1,AC$15-1,1,1)),OFFSET(Import.PLQ,$A271-1,AC$15-1,1,1)),(1-PLE!$AA$28)*OFFSET(Import.PLQ,$A271-1,AC$15-1,1,1))))</f>
        <v>0</v>
      </c>
      <c r="AD271" s="144">
        <f ca="1">IF(AD$13="",0,CHOOSE(Detalhamento.OpçãoServiços,OFFSET(Import.PLQ,$A271-1,AD$15-1,1,1),IF($E271&lt;&gt;1,IF(ISNUMBER(INDEX(Import.PLE,Detalhamento!$E271,Detalhamento!AD$15)),IF(INDEX(Import.PLE,Detalhamento!$E271,Detalhamento!AD$15)&lt;=mediçao,OFFSET(Import.PLQ,$A271-1,AD$15-1,1,1),0),0),PLE!$AA$28*OFFSET(Import.PLQ,$A271-1,AD$15-1,1,1)),IF($E271&lt;&gt;1,IF(ISNUMBER(INDEX(Import.PLE,Detalhamento!$E271,Detalhamento!AD$15)),IF(INDEX(Import.PLE,Detalhamento!$E271,Detalhamento!AD$15)&lt;=mediçao,0,OFFSET(Import.PLQ,$A271-1,AD$15-1,1,1)),OFFSET(Import.PLQ,$A271-1,AD$15-1,1,1)),(1-PLE!$AA$28)*OFFSET(Import.PLQ,$A271-1,AD$15-1,1,1))))</f>
        <v>0</v>
      </c>
      <c r="AE271" s="144">
        <f ca="1">IF(AE$13="",0,CHOOSE(Detalhamento.OpçãoServiços,OFFSET(Import.PLQ,$A271-1,AE$15-1,1,1),IF($E271&lt;&gt;1,IF(ISNUMBER(INDEX(Import.PLE,Detalhamento!$E271,Detalhamento!AE$15)),IF(INDEX(Import.PLE,Detalhamento!$E271,Detalhamento!AE$15)&lt;=mediçao,OFFSET(Import.PLQ,$A271-1,AE$15-1,1,1),0),0),PLE!$AA$28*OFFSET(Import.PLQ,$A271-1,AE$15-1,1,1)),IF($E271&lt;&gt;1,IF(ISNUMBER(INDEX(Import.PLE,Detalhamento!$E271,Detalhamento!AE$15)),IF(INDEX(Import.PLE,Detalhamento!$E271,Detalhamento!AE$15)&lt;=mediçao,0,OFFSET(Import.PLQ,$A271-1,AE$15-1,1,1)),OFFSET(Import.PLQ,$A271-1,AE$15-1,1,1)),(1-PLE!$AA$28)*OFFSET(Import.PLQ,$A271-1,AE$15-1,1,1))))</f>
        <v>0</v>
      </c>
      <c r="AF271" s="144">
        <f ca="1">IF(AF$13="",0,CHOOSE(Detalhamento.OpçãoServiços,OFFSET(Import.PLQ,$A271-1,AF$15-1,1,1),IF($E271&lt;&gt;1,IF(ISNUMBER(INDEX(Import.PLE,Detalhamento!$E271,Detalhamento!AF$15)),IF(INDEX(Import.PLE,Detalhamento!$E271,Detalhamento!AF$15)&lt;=mediçao,OFFSET(Import.PLQ,$A271-1,AF$15-1,1,1),0),0),PLE!$AA$28*OFFSET(Import.PLQ,$A271-1,AF$15-1,1,1)),IF($E271&lt;&gt;1,IF(ISNUMBER(INDEX(Import.PLE,Detalhamento!$E271,Detalhamento!AF$15)),IF(INDEX(Import.PLE,Detalhamento!$E271,Detalhamento!AF$15)&lt;=mediçao,0,OFFSET(Import.PLQ,$A271-1,AF$15-1,1,1)),OFFSET(Import.PLQ,$A271-1,AF$15-1,1,1)),(1-PLE!$AA$28)*OFFSET(Import.PLQ,$A271-1,AF$15-1,1,1))))</f>
        <v>0</v>
      </c>
      <c r="AG271" s="144">
        <f ca="1">IF(AG$13="",0,CHOOSE(Detalhamento.OpçãoServiços,OFFSET(Import.PLQ,$A271-1,AG$15-1,1,1),IF($E271&lt;&gt;1,IF(ISNUMBER(INDEX(Import.PLE,Detalhamento!$E271,Detalhamento!AG$15)),IF(INDEX(Import.PLE,Detalhamento!$E271,Detalhamento!AG$15)&lt;=mediçao,OFFSET(Import.PLQ,$A271-1,AG$15-1,1,1),0),0),PLE!$AA$28*OFFSET(Import.PLQ,$A271-1,AG$15-1,1,1)),IF($E271&lt;&gt;1,IF(ISNUMBER(INDEX(Import.PLE,Detalhamento!$E271,Detalhamento!AG$15)),IF(INDEX(Import.PLE,Detalhamento!$E271,Detalhamento!AG$15)&lt;=mediçao,0,OFFSET(Import.PLQ,$A271-1,AG$15-1,1,1)),OFFSET(Import.PLQ,$A271-1,AG$15-1,1,1)),(1-PLE!$AA$28)*OFFSET(Import.PLQ,$A271-1,AG$15-1,1,1))))</f>
        <v>0</v>
      </c>
      <c r="AH271" s="144">
        <f ca="1">IF(AH$13="",0,CHOOSE(Detalhamento.OpçãoServiços,OFFSET(Import.PLQ,$A271-1,AH$15-1,1,1),IF($E271&lt;&gt;1,IF(ISNUMBER(INDEX(Import.PLE,Detalhamento!$E271,Detalhamento!AH$15)),IF(INDEX(Import.PLE,Detalhamento!$E271,Detalhamento!AH$15)&lt;=mediçao,OFFSET(Import.PLQ,$A271-1,AH$15-1,1,1),0),0),PLE!$AA$28*OFFSET(Import.PLQ,$A271-1,AH$15-1,1,1)),IF($E271&lt;&gt;1,IF(ISNUMBER(INDEX(Import.PLE,Detalhamento!$E271,Detalhamento!AH$15)),IF(INDEX(Import.PLE,Detalhamento!$E271,Detalhamento!AH$15)&lt;=mediçao,0,OFFSET(Import.PLQ,$A271-1,AH$15-1,1,1)),OFFSET(Import.PLQ,$A271-1,AH$15-1,1,1)),(1-PLE!$AA$28)*OFFSET(Import.PLQ,$A271-1,AH$15-1,1,1))))</f>
        <v>0</v>
      </c>
      <c r="AI271" s="144">
        <f ca="1">IF(AI$13="",0,CHOOSE(Detalhamento.OpçãoServiços,OFFSET(Import.PLQ,$A271-1,AI$15-1,1,1),IF($E271&lt;&gt;1,IF(ISNUMBER(INDEX(Import.PLE,Detalhamento!$E271,Detalhamento!AI$15)),IF(INDEX(Import.PLE,Detalhamento!$E271,Detalhamento!AI$15)&lt;=mediçao,OFFSET(Import.PLQ,$A271-1,AI$15-1,1,1),0),0),PLE!$AA$28*OFFSET(Import.PLQ,$A271-1,AI$15-1,1,1)),IF($E271&lt;&gt;1,IF(ISNUMBER(INDEX(Import.PLE,Detalhamento!$E271,Detalhamento!AI$15)),IF(INDEX(Import.PLE,Detalhamento!$E271,Detalhamento!AI$15)&lt;=mediçao,0,OFFSET(Import.PLQ,$A271-1,AI$15-1,1,1)),OFFSET(Import.PLQ,$A271-1,AI$15-1,1,1)),(1-PLE!$AA$28)*OFFSET(Import.PLQ,$A271-1,AI$15-1,1,1))))</f>
        <v>0</v>
      </c>
      <c r="AJ271" s="144">
        <f ca="1">IF(AJ$13="",0,CHOOSE(Detalhamento.OpçãoServiços,OFFSET(Import.PLQ,$A271-1,AJ$15-1,1,1),IF($E271&lt;&gt;1,IF(ISNUMBER(INDEX(Import.PLE,Detalhamento!$E271,Detalhamento!AJ$15)),IF(INDEX(Import.PLE,Detalhamento!$E271,Detalhamento!AJ$15)&lt;=mediçao,OFFSET(Import.PLQ,$A271-1,AJ$15-1,1,1),0),0),PLE!$AA$28*OFFSET(Import.PLQ,$A271-1,AJ$15-1,1,1)),IF($E271&lt;&gt;1,IF(ISNUMBER(INDEX(Import.PLE,Detalhamento!$E271,Detalhamento!AJ$15)),IF(INDEX(Import.PLE,Detalhamento!$E271,Detalhamento!AJ$15)&lt;=mediçao,0,OFFSET(Import.PLQ,$A271-1,AJ$15-1,1,1)),OFFSET(Import.PLQ,$A271-1,AJ$15-1,1,1)),(1-PLE!$AA$28)*OFFSET(Import.PLQ,$A271-1,AJ$15-1,1,1))))</f>
        <v>0</v>
      </c>
      <c r="AK271" s="144">
        <f ca="1">IF(AK$13="",0,CHOOSE(Detalhamento.OpçãoServiços,OFFSET(Import.PLQ,$A271-1,AK$15-1,1,1),IF($E271&lt;&gt;1,IF(ISNUMBER(INDEX(Import.PLE,Detalhamento!$E271,Detalhamento!AK$15)),IF(INDEX(Import.PLE,Detalhamento!$E271,Detalhamento!AK$15)&lt;=mediçao,OFFSET(Import.PLQ,$A271-1,AK$15-1,1,1),0),0),PLE!$AA$28*OFFSET(Import.PLQ,$A271-1,AK$15-1,1,1)),IF($E271&lt;&gt;1,IF(ISNUMBER(INDEX(Import.PLE,Detalhamento!$E271,Detalhamento!AK$15)),IF(INDEX(Import.PLE,Detalhamento!$E271,Detalhamento!AK$15)&lt;=mediçao,0,OFFSET(Import.PLQ,$A271-1,AK$15-1,1,1)),OFFSET(Import.PLQ,$A271-1,AK$15-1,1,1)),(1-PLE!$AA$28)*OFFSET(Import.PLQ,$A271-1,AK$15-1,1,1))))</f>
        <v>0</v>
      </c>
      <c r="AL271" s="144">
        <f ca="1">IF(AL$13="",0,CHOOSE(Detalhamento.OpçãoServiços,OFFSET(Import.PLQ,$A271-1,AL$15-1,1,1),IF($E271&lt;&gt;1,IF(ISNUMBER(INDEX(Import.PLE,Detalhamento!$E271,Detalhamento!AL$15)),IF(INDEX(Import.PLE,Detalhamento!$E271,Detalhamento!AL$15)&lt;=mediçao,OFFSET(Import.PLQ,$A271-1,AL$15-1,1,1),0),0),PLE!$AA$28*OFFSET(Import.PLQ,$A271-1,AL$15-1,1,1)),IF($E271&lt;&gt;1,IF(ISNUMBER(INDEX(Import.PLE,Detalhamento!$E271,Detalhamento!AL$15)),IF(INDEX(Import.PLE,Detalhamento!$E271,Detalhamento!AL$15)&lt;=mediçao,0,OFFSET(Import.PLQ,$A271-1,AL$15-1,1,1)),OFFSET(Import.PLQ,$A271-1,AL$15-1,1,1)),(1-PLE!$AA$28)*OFFSET(Import.PLQ,$A271-1,AL$15-1,1,1))))</f>
        <v>0</v>
      </c>
      <c r="AM271" s="144">
        <f ca="1">IF(AM$13="",0,CHOOSE(Detalhamento.OpçãoServiços,OFFSET(Import.PLQ,$A271-1,AM$15-1,1,1),IF($E271&lt;&gt;1,IF(ISNUMBER(INDEX(Import.PLE,Detalhamento!$E271,Detalhamento!AM$15)),IF(INDEX(Import.PLE,Detalhamento!$E271,Detalhamento!AM$15)&lt;=mediçao,OFFSET(Import.PLQ,$A271-1,AM$15-1,1,1),0),0),PLE!$AA$28*OFFSET(Import.PLQ,$A271-1,AM$15-1,1,1)),IF($E271&lt;&gt;1,IF(ISNUMBER(INDEX(Import.PLE,Detalhamento!$E271,Detalhamento!AM$15)),IF(INDEX(Import.PLE,Detalhamento!$E271,Detalhamento!AM$15)&lt;=mediçao,0,OFFSET(Import.PLQ,$A271-1,AM$15-1,1,1)),OFFSET(Import.PLQ,$A271-1,AM$15-1,1,1)),(1-PLE!$AA$28)*OFFSET(Import.PLQ,$A271-1,AM$15-1,1,1))))</f>
        <v>0</v>
      </c>
      <c r="AN271" s="144">
        <f ca="1">IF(AN$13="",0,CHOOSE(Detalhamento.OpçãoServiços,OFFSET(Import.PLQ,$A271-1,AN$15-1,1,1),IF($E271&lt;&gt;1,IF(ISNUMBER(INDEX(Import.PLE,Detalhamento!$E271,Detalhamento!AN$15)),IF(INDEX(Import.PLE,Detalhamento!$E271,Detalhamento!AN$15)&lt;=mediçao,OFFSET(Import.PLQ,$A271-1,AN$15-1,1,1),0),0),PLE!$AA$28*OFFSET(Import.PLQ,$A271-1,AN$15-1,1,1)),IF($E271&lt;&gt;1,IF(ISNUMBER(INDEX(Import.PLE,Detalhamento!$E271,Detalhamento!AN$15)),IF(INDEX(Import.PLE,Detalhamento!$E271,Detalhamento!AN$15)&lt;=mediçao,0,OFFSET(Import.PLQ,$A271-1,AN$15-1,1,1)),OFFSET(Import.PLQ,$A271-1,AN$15-1,1,1)),(1-PLE!$AA$28)*OFFSET(Import.PLQ,$A271-1,AN$15-1,1,1))))</f>
        <v>0</v>
      </c>
      <c r="AO271" s="144">
        <f ca="1">IF(AO$13="",0,CHOOSE(Detalhamento.OpçãoServiços,OFFSET(Import.PLQ,$A271-1,AO$15-1,1,1),IF($E271&lt;&gt;1,IF(ISNUMBER(INDEX(Import.PLE,Detalhamento!$E271,Detalhamento!AO$15)),IF(INDEX(Import.PLE,Detalhamento!$E271,Detalhamento!AO$15)&lt;=mediçao,OFFSET(Import.PLQ,$A271-1,AO$15-1,1,1),0),0),PLE!$AA$28*OFFSET(Import.PLQ,$A271-1,AO$15-1,1,1)),IF($E271&lt;&gt;1,IF(ISNUMBER(INDEX(Import.PLE,Detalhamento!$E271,Detalhamento!AO$15)),IF(INDEX(Import.PLE,Detalhamento!$E271,Detalhamento!AO$15)&lt;=mediçao,0,OFFSET(Import.PLQ,$A271-1,AO$15-1,1,1)),OFFSET(Import.PLQ,$A271-1,AO$15-1,1,1)),(1-PLE!$AA$28)*OFFSET(Import.PLQ,$A271-1,AO$15-1,1,1))))</f>
        <v>0</v>
      </c>
      <c r="AP271" s="144">
        <f ca="1">IF(AP$13="",0,CHOOSE(Detalhamento.OpçãoServiços,OFFSET(Import.PLQ,$A271-1,AP$15-1,1,1),IF($E271&lt;&gt;1,IF(ISNUMBER(INDEX(Import.PLE,Detalhamento!$E271,Detalhamento!AP$15)),IF(INDEX(Import.PLE,Detalhamento!$E271,Detalhamento!AP$15)&lt;=mediçao,OFFSET(Import.PLQ,$A271-1,AP$15-1,1,1),0),0),PLE!$AA$28*OFFSET(Import.PLQ,$A271-1,AP$15-1,1,1)),IF($E271&lt;&gt;1,IF(ISNUMBER(INDEX(Import.PLE,Detalhamento!$E271,Detalhamento!AP$15)),IF(INDEX(Import.PLE,Detalhamento!$E271,Detalhamento!AP$15)&lt;=mediçao,0,OFFSET(Import.PLQ,$A271-1,AP$15-1,1,1)),OFFSET(Import.PLQ,$A271-1,AP$15-1,1,1)),(1-PLE!$AA$28)*OFFSET(Import.PLQ,$A271-1,AP$15-1,1,1))))</f>
        <v>0</v>
      </c>
      <c r="AQ271" s="144">
        <f ca="1">IF(AQ$13="",0,CHOOSE(Detalhamento.OpçãoServiços,OFFSET(Import.PLQ,$A271-1,AQ$15-1,1,1),IF($E271&lt;&gt;1,IF(ISNUMBER(INDEX(Import.PLE,Detalhamento!$E271,Detalhamento!AQ$15)),IF(INDEX(Import.PLE,Detalhamento!$E271,Detalhamento!AQ$15)&lt;=mediçao,OFFSET(Import.PLQ,$A271-1,AQ$15-1,1,1),0),0),PLE!$AA$28*OFFSET(Import.PLQ,$A271-1,AQ$15-1,1,1)),IF($E271&lt;&gt;1,IF(ISNUMBER(INDEX(Import.PLE,Detalhamento!$E271,Detalhamento!AQ$15)),IF(INDEX(Import.PLE,Detalhamento!$E271,Detalhamento!AQ$15)&lt;=mediçao,0,OFFSET(Import.PLQ,$A271-1,AQ$15-1,1,1)),OFFSET(Import.PLQ,$A271-1,AQ$15-1,1,1)),(1-PLE!$AA$28)*OFFSET(Import.PLQ,$A271-1,AQ$15-1,1,1))))</f>
        <v>0</v>
      </c>
      <c r="AR271" s="144">
        <f ca="1">IF(AR$13="",0,CHOOSE(Detalhamento.OpçãoServiços,OFFSET(Import.PLQ,$A271-1,AR$15-1,1,1),IF($E271&lt;&gt;1,IF(ISNUMBER(INDEX(Import.PLE,Detalhamento!$E271,Detalhamento!AR$15)),IF(INDEX(Import.PLE,Detalhamento!$E271,Detalhamento!AR$15)&lt;=mediçao,OFFSET(Import.PLQ,$A271-1,AR$15-1,1,1),0),0),PLE!$AA$28*OFFSET(Import.PLQ,$A271-1,AR$15-1,1,1)),IF($E271&lt;&gt;1,IF(ISNUMBER(INDEX(Import.PLE,Detalhamento!$E271,Detalhamento!AR$15)),IF(INDEX(Import.PLE,Detalhamento!$E271,Detalhamento!AR$15)&lt;=mediçao,0,OFFSET(Import.PLQ,$A271-1,AR$15-1,1,1)),OFFSET(Import.PLQ,$A271-1,AR$15-1,1,1)),(1-PLE!$AA$28)*OFFSET(Import.PLQ,$A271-1,AR$15-1,1,1))))</f>
        <v>0</v>
      </c>
      <c r="AS271" s="144">
        <f ca="1">IF(AS$13="",0,CHOOSE(Detalhamento.OpçãoServiços,OFFSET(Import.PLQ,$A271-1,AS$15-1,1,1),IF($E271&lt;&gt;1,IF(ISNUMBER(INDEX(Import.PLE,Detalhamento!$E271,Detalhamento!AS$15)),IF(INDEX(Import.PLE,Detalhamento!$E271,Detalhamento!AS$15)&lt;=mediçao,OFFSET(Import.PLQ,$A271-1,AS$15-1,1,1),0),0),PLE!$AA$28*OFFSET(Import.PLQ,$A271-1,AS$15-1,1,1)),IF($E271&lt;&gt;1,IF(ISNUMBER(INDEX(Import.PLE,Detalhamento!$E271,Detalhamento!AS$15)),IF(INDEX(Import.PLE,Detalhamento!$E271,Detalhamento!AS$15)&lt;=mediçao,0,OFFSET(Import.PLQ,$A271-1,AS$15-1,1,1)),OFFSET(Import.PLQ,$A271-1,AS$15-1,1,1)),(1-PLE!$AA$28)*OFFSET(Import.PLQ,$A271-1,AS$15-1,1,1))))</f>
        <v>0</v>
      </c>
      <c r="AT271" s="144">
        <f ca="1">IF(AT$13="",0,CHOOSE(Detalhamento.OpçãoServiços,OFFSET(Import.PLQ,$A271-1,AT$15-1,1,1),IF($E271&lt;&gt;1,IF(ISNUMBER(INDEX(Import.PLE,Detalhamento!$E271,Detalhamento!AT$15)),IF(INDEX(Import.PLE,Detalhamento!$E271,Detalhamento!AT$15)&lt;=mediçao,OFFSET(Import.PLQ,$A271-1,AT$15-1,1,1),0),0),PLE!$AA$28*OFFSET(Import.PLQ,$A271-1,AT$15-1,1,1)),IF($E271&lt;&gt;1,IF(ISNUMBER(INDEX(Import.PLE,Detalhamento!$E271,Detalhamento!AT$15)),IF(INDEX(Import.PLE,Detalhamento!$E271,Detalhamento!AT$15)&lt;=mediçao,0,OFFSET(Import.PLQ,$A271-1,AT$15-1,1,1)),OFFSET(Import.PLQ,$A271-1,AT$15-1,1,1)),(1-PLE!$AA$28)*OFFSET(Import.PLQ,$A271-1,AT$15-1,1,1))))</f>
        <v>0</v>
      </c>
      <c r="AU271" s="144">
        <f ca="1">IF(AU$13="",0,CHOOSE(Detalhamento.OpçãoServiços,OFFSET(Import.PLQ,$A271-1,AU$15-1,1,1),IF($E271&lt;&gt;1,IF(ISNUMBER(INDEX(Import.PLE,Detalhamento!$E271,Detalhamento!AU$15)),IF(INDEX(Import.PLE,Detalhamento!$E271,Detalhamento!AU$15)&lt;=mediçao,OFFSET(Import.PLQ,$A271-1,AU$15-1,1,1),0),0),PLE!$AA$28*OFFSET(Import.PLQ,$A271-1,AU$15-1,1,1)),IF($E271&lt;&gt;1,IF(ISNUMBER(INDEX(Import.PLE,Detalhamento!$E271,Detalhamento!AU$15)),IF(INDEX(Import.PLE,Detalhamento!$E271,Detalhamento!AU$15)&lt;=mediçao,0,OFFSET(Import.PLQ,$A271-1,AU$15-1,1,1)),OFFSET(Import.PLQ,$A271-1,AU$15-1,1,1)),(1-PLE!$AA$28)*OFFSET(Import.PLQ,$A271-1,AU$15-1,1,1))))</f>
        <v>0</v>
      </c>
      <c r="AV271" s="144">
        <f ca="1">IF(AV$13="",0,CHOOSE(Detalhamento.OpçãoServiços,OFFSET(Import.PLQ,$A271-1,AV$15-1,1,1),IF($E271&lt;&gt;1,IF(ISNUMBER(INDEX(Import.PLE,Detalhamento!$E271,Detalhamento!AV$15)),IF(INDEX(Import.PLE,Detalhamento!$E271,Detalhamento!AV$15)&lt;=mediçao,OFFSET(Import.PLQ,$A271-1,AV$15-1,1,1),0),0),PLE!$AA$28*OFFSET(Import.PLQ,$A271-1,AV$15-1,1,1)),IF($E271&lt;&gt;1,IF(ISNUMBER(INDEX(Import.PLE,Detalhamento!$E271,Detalhamento!AV$15)),IF(INDEX(Import.PLE,Detalhamento!$E271,Detalhamento!AV$15)&lt;=mediçao,0,OFFSET(Import.PLQ,$A271-1,AV$15-1,1,1)),OFFSET(Import.PLQ,$A271-1,AV$15-1,1,1)),(1-PLE!$AA$28)*OFFSET(Import.PLQ,$A271-1,AV$15-1,1,1))))</f>
        <v>0</v>
      </c>
      <c r="AW271" s="144">
        <f ca="1">IF(AW$13="",0,CHOOSE(Detalhamento.OpçãoServiços,OFFSET(Import.PLQ,$A271-1,AW$15-1,1,1),IF($E271&lt;&gt;1,IF(ISNUMBER(INDEX(Import.PLE,Detalhamento!$E271,Detalhamento!AW$15)),IF(INDEX(Import.PLE,Detalhamento!$E271,Detalhamento!AW$15)&lt;=mediçao,OFFSET(Import.PLQ,$A271-1,AW$15-1,1,1),0),0),PLE!$AA$28*OFFSET(Import.PLQ,$A271-1,AW$15-1,1,1)),IF($E271&lt;&gt;1,IF(ISNUMBER(INDEX(Import.PLE,Detalhamento!$E271,Detalhamento!AW$15)),IF(INDEX(Import.PLE,Detalhamento!$E271,Detalhamento!AW$15)&lt;=mediçao,0,OFFSET(Import.PLQ,$A271-1,AW$15-1,1,1)),OFFSET(Import.PLQ,$A271-1,AW$15-1,1,1)),(1-PLE!$AA$28)*OFFSET(Import.PLQ,$A271-1,AW$15-1,1,1))))</f>
        <v>0</v>
      </c>
      <c r="AX271" s="144">
        <f ca="1">IF(AX$13="",0,CHOOSE(Detalhamento.OpçãoServiços,OFFSET(Import.PLQ,$A271-1,AX$15-1,1,1),IF($E271&lt;&gt;1,IF(ISNUMBER(INDEX(Import.PLE,Detalhamento!$E271,Detalhamento!AX$15)),IF(INDEX(Import.PLE,Detalhamento!$E271,Detalhamento!AX$15)&lt;=mediçao,OFFSET(Import.PLQ,$A271-1,AX$15-1,1,1),0),0),PLE!$AA$28*OFFSET(Import.PLQ,$A271-1,AX$15-1,1,1)),IF($E271&lt;&gt;1,IF(ISNUMBER(INDEX(Import.PLE,Detalhamento!$E271,Detalhamento!AX$15)),IF(INDEX(Import.PLE,Detalhamento!$E271,Detalhamento!AX$15)&lt;=mediçao,0,OFFSET(Import.PLQ,$A271-1,AX$15-1,1,1)),OFFSET(Import.PLQ,$A271-1,AX$15-1,1,1)),(1-PLE!$AA$28)*OFFSET(Import.PLQ,$A271-1,AX$15-1,1,1))))</f>
        <v>0</v>
      </c>
      <c r="AY271" s="144">
        <f ca="1">IF(AY$13="",0,CHOOSE(Detalhamento.OpçãoServiços,OFFSET(Import.PLQ,$A271-1,AY$15-1,1,1),IF($E271&lt;&gt;1,IF(ISNUMBER(INDEX(Import.PLE,Detalhamento!$E271,Detalhamento!AY$15)),IF(INDEX(Import.PLE,Detalhamento!$E271,Detalhamento!AY$15)&lt;=mediçao,OFFSET(Import.PLQ,$A271-1,AY$15-1,1,1),0),0),PLE!$AA$28*OFFSET(Import.PLQ,$A271-1,AY$15-1,1,1)),IF($E271&lt;&gt;1,IF(ISNUMBER(INDEX(Import.PLE,Detalhamento!$E271,Detalhamento!AY$15)),IF(INDEX(Import.PLE,Detalhamento!$E271,Detalhamento!AY$15)&lt;=mediçao,0,OFFSET(Import.PLQ,$A271-1,AY$15-1,1,1)),OFFSET(Import.PLQ,$A271-1,AY$15-1,1,1)),(1-PLE!$AA$28)*OFFSET(Import.PLQ,$A271-1,AY$15-1,1,1))))</f>
        <v>0</v>
      </c>
      <c r="AZ271" s="144">
        <f ca="1">IF(AZ$13="",0,CHOOSE(Detalhamento.OpçãoServiços,OFFSET(Import.PLQ,$A271-1,AZ$15-1,1,1),IF($E271&lt;&gt;1,IF(ISNUMBER(INDEX(Import.PLE,Detalhamento!$E271,Detalhamento!AZ$15)),IF(INDEX(Import.PLE,Detalhamento!$E271,Detalhamento!AZ$15)&lt;=mediçao,OFFSET(Import.PLQ,$A271-1,AZ$15-1,1,1),0),0),PLE!$AA$28*OFFSET(Import.PLQ,$A271-1,AZ$15-1,1,1)),IF($E271&lt;&gt;1,IF(ISNUMBER(INDEX(Import.PLE,Detalhamento!$E271,Detalhamento!AZ$15)),IF(INDEX(Import.PLE,Detalhamento!$E271,Detalhamento!AZ$15)&lt;=mediçao,0,OFFSET(Import.PLQ,$A271-1,AZ$15-1,1,1)),OFFSET(Import.PLQ,$A271-1,AZ$15-1,1,1)),(1-PLE!$AA$28)*OFFSET(Import.PLQ,$A271-1,AZ$15-1,1,1))))</f>
        <v>0</v>
      </c>
      <c r="BA271" s="144">
        <f ca="1">IF(BA$13="",0,CHOOSE(Detalhamento.OpçãoServiços,OFFSET(Import.PLQ,$A271-1,BA$15-1,1,1),IF($E271&lt;&gt;1,IF(ISNUMBER(INDEX(Import.PLE,Detalhamento!$E271,Detalhamento!BA$15)),IF(INDEX(Import.PLE,Detalhamento!$E271,Detalhamento!BA$15)&lt;=mediçao,OFFSET(Import.PLQ,$A271-1,BA$15-1,1,1),0),0),PLE!$AA$28*OFFSET(Import.PLQ,$A271-1,BA$15-1,1,1)),IF($E271&lt;&gt;1,IF(ISNUMBER(INDEX(Import.PLE,Detalhamento!$E271,Detalhamento!BA$15)),IF(INDEX(Import.PLE,Detalhamento!$E271,Detalhamento!BA$15)&lt;=mediçao,0,OFFSET(Import.PLQ,$A271-1,BA$15-1,1,1)),OFFSET(Import.PLQ,$A271-1,BA$15-1,1,1)),(1-PLE!$AA$28)*OFFSET(Import.PLQ,$A271-1,BA$15-1,1,1))))</f>
        <v>0</v>
      </c>
      <c r="BB271" s="144">
        <f ca="1">IF(BB$13="",0,CHOOSE(Detalhamento.OpçãoServiços,OFFSET(Import.PLQ,$A271-1,BB$15-1,1,1),IF($E271&lt;&gt;1,IF(ISNUMBER(INDEX(Import.PLE,Detalhamento!$E271,Detalhamento!BB$15)),IF(INDEX(Import.PLE,Detalhamento!$E271,Detalhamento!BB$15)&lt;=mediçao,OFFSET(Import.PLQ,$A271-1,BB$15-1,1,1),0),0),PLE!$AA$28*OFFSET(Import.PLQ,$A271-1,BB$15-1,1,1)),IF($E271&lt;&gt;1,IF(ISNUMBER(INDEX(Import.PLE,Detalhamento!$E271,Detalhamento!BB$15)),IF(INDEX(Import.PLE,Detalhamento!$E271,Detalhamento!BB$15)&lt;=mediçao,0,OFFSET(Import.PLQ,$A271-1,BB$15-1,1,1)),OFFSET(Import.PLQ,$A271-1,BB$15-1,1,1)),(1-PLE!$AA$28)*OFFSET(Import.PLQ,$A271-1,BB$15-1,1,1))))</f>
        <v>0</v>
      </c>
      <c r="BC271" s="144">
        <f ca="1">IF(BC$13="",0,CHOOSE(Detalhamento.OpçãoServiços,OFFSET(Import.PLQ,$A271-1,BC$15-1,1,1),IF($E271&lt;&gt;1,IF(ISNUMBER(INDEX(Import.PLE,Detalhamento!$E271,Detalhamento!BC$15)),IF(INDEX(Import.PLE,Detalhamento!$E271,Detalhamento!BC$15)&lt;=mediçao,OFFSET(Import.PLQ,$A271-1,BC$15-1,1,1),0),0),PLE!$AA$28*OFFSET(Import.PLQ,$A271-1,BC$15-1,1,1)),IF($E271&lt;&gt;1,IF(ISNUMBER(INDEX(Import.PLE,Detalhamento!$E271,Detalhamento!BC$15)),IF(INDEX(Import.PLE,Detalhamento!$E271,Detalhamento!BC$15)&lt;=mediçao,0,OFFSET(Import.PLQ,$A271-1,BC$15-1,1,1)),OFFSET(Import.PLQ,$A271-1,BC$15-1,1,1)),(1-PLE!$AA$28)*OFFSET(Import.PLQ,$A271-1,BC$15-1,1,1))))</f>
        <v>0</v>
      </c>
      <c r="BD271" s="144">
        <f ca="1">IF(BD$13="",0,CHOOSE(Detalhamento.OpçãoServiços,OFFSET(Import.PLQ,$A271-1,BD$15-1,1,1),IF($E271&lt;&gt;1,IF(ISNUMBER(INDEX(Import.PLE,Detalhamento!$E271,Detalhamento!BD$15)),IF(INDEX(Import.PLE,Detalhamento!$E271,Detalhamento!BD$15)&lt;=mediçao,OFFSET(Import.PLQ,$A271-1,BD$15-1,1,1),0),0),PLE!$AA$28*OFFSET(Import.PLQ,$A271-1,BD$15-1,1,1)),IF($E271&lt;&gt;1,IF(ISNUMBER(INDEX(Import.PLE,Detalhamento!$E271,Detalhamento!BD$15)),IF(INDEX(Import.PLE,Detalhamento!$E271,Detalhamento!BD$15)&lt;=mediçao,0,OFFSET(Import.PLQ,$A271-1,BD$15-1,1,1)),OFFSET(Import.PLQ,$A271-1,BD$15-1,1,1)),(1-PLE!$AA$28)*OFFSET(Import.PLQ,$A271-1,BD$15-1,1,1))))</f>
        <v>0</v>
      </c>
      <c r="BE271" s="144">
        <f ca="1">IF(BE$13="",0,CHOOSE(Detalhamento.OpçãoServiços,OFFSET(Import.PLQ,$A271-1,BE$15-1,1,1),IF($E271&lt;&gt;1,IF(ISNUMBER(INDEX(Import.PLE,Detalhamento!$E271,Detalhamento!BE$15)),IF(INDEX(Import.PLE,Detalhamento!$E271,Detalhamento!BE$15)&lt;=mediçao,OFFSET(Import.PLQ,$A271-1,BE$15-1,1,1),0),0),PLE!$AA$28*OFFSET(Import.PLQ,$A271-1,BE$15-1,1,1)),IF($E271&lt;&gt;1,IF(ISNUMBER(INDEX(Import.PLE,Detalhamento!$E271,Detalhamento!BE$15)),IF(INDEX(Import.PLE,Detalhamento!$E271,Detalhamento!BE$15)&lt;=mediçao,0,OFFSET(Import.PLQ,$A271-1,BE$15-1,1,1)),OFFSET(Import.PLQ,$A271-1,BE$15-1,1,1)),(1-PLE!$AA$28)*OFFSET(Import.PLQ,$A271-1,BE$15-1,1,1))))</f>
        <v>0</v>
      </c>
      <c r="BF271" s="144">
        <f ca="1">IF(BF$13="",0,CHOOSE(Detalhamento.OpçãoServiços,OFFSET(Import.PLQ,$A271-1,BF$15-1,1,1),IF($E271&lt;&gt;1,IF(ISNUMBER(INDEX(Import.PLE,Detalhamento!$E271,Detalhamento!BF$15)),IF(INDEX(Import.PLE,Detalhamento!$E271,Detalhamento!BF$15)&lt;=mediçao,OFFSET(Import.PLQ,$A271-1,BF$15-1,1,1),0),0),PLE!$AA$28*OFFSET(Import.PLQ,$A271-1,BF$15-1,1,1)),IF($E271&lt;&gt;1,IF(ISNUMBER(INDEX(Import.PLE,Detalhamento!$E271,Detalhamento!BF$15)),IF(INDEX(Import.PLE,Detalhamento!$E271,Detalhamento!BF$15)&lt;=mediçao,0,OFFSET(Import.PLQ,$A271-1,BF$15-1,1,1)),OFFSET(Import.PLQ,$A271-1,BF$15-1,1,1)),(1-PLE!$AA$28)*OFFSET(Import.PLQ,$A271-1,BF$15-1,1,1))))</f>
        <v>0</v>
      </c>
      <c r="BG271" s="144">
        <f ca="1">IF(BG$13="",0,CHOOSE(Detalhamento.OpçãoServiços,OFFSET(Import.PLQ,$A271-1,BG$15-1,1,1),IF($E271&lt;&gt;1,IF(ISNUMBER(INDEX(Import.PLE,Detalhamento!$E271,Detalhamento!BG$15)),IF(INDEX(Import.PLE,Detalhamento!$E271,Detalhamento!BG$15)&lt;=mediçao,OFFSET(Import.PLQ,$A271-1,BG$15-1,1,1),0),0),PLE!$AA$28*OFFSET(Import.PLQ,$A271-1,BG$15-1,1,1)),IF($E271&lt;&gt;1,IF(ISNUMBER(INDEX(Import.PLE,Detalhamento!$E271,Detalhamento!BG$15)),IF(INDEX(Import.PLE,Detalhamento!$E271,Detalhamento!BG$15)&lt;=mediçao,0,OFFSET(Import.PLQ,$A271-1,BG$15-1,1,1)),OFFSET(Import.PLQ,$A271-1,BG$15-1,1,1)),(1-PLE!$AA$28)*OFFSET(Import.PLQ,$A271-1,BG$15-1,1,1))))</f>
        <v>0</v>
      </c>
      <c r="BH271" s="144">
        <f ca="1">IF(BH$13="",0,CHOOSE(Detalhamento.OpçãoServiços,OFFSET(Import.PLQ,$A271-1,BH$15-1,1,1),IF($E271&lt;&gt;1,IF(ISNUMBER(INDEX(Import.PLE,Detalhamento!$E271,Detalhamento!BH$15)),IF(INDEX(Import.PLE,Detalhamento!$E271,Detalhamento!BH$15)&lt;=mediçao,OFFSET(Import.PLQ,$A271-1,BH$15-1,1,1),0),0),PLE!$AA$28*OFFSET(Import.PLQ,$A271-1,BH$15-1,1,1)),IF($E271&lt;&gt;1,IF(ISNUMBER(INDEX(Import.PLE,Detalhamento!$E271,Detalhamento!BH$15)),IF(INDEX(Import.PLE,Detalhamento!$E271,Detalhamento!BH$15)&lt;=mediçao,0,OFFSET(Import.PLQ,$A271-1,BH$15-1,1,1)),OFFSET(Import.PLQ,$A271-1,BH$15-1,1,1)),(1-PLE!$AA$28)*OFFSET(Import.PLQ,$A271-1,BH$15-1,1,1))))</f>
        <v>0</v>
      </c>
      <c r="BI271" s="144">
        <f ca="1">IF(BI$13="",0,CHOOSE(Detalhamento.OpçãoServiços,OFFSET(Import.PLQ,$A271-1,BI$15-1,1,1),IF($E271&lt;&gt;1,IF(ISNUMBER(INDEX(Import.PLE,Detalhamento!$E271,Detalhamento!BI$15)),IF(INDEX(Import.PLE,Detalhamento!$E271,Detalhamento!BI$15)&lt;=mediçao,OFFSET(Import.PLQ,$A271-1,BI$15-1,1,1),0),0),PLE!$AA$28*OFFSET(Import.PLQ,$A271-1,BI$15-1,1,1)),IF($E271&lt;&gt;1,IF(ISNUMBER(INDEX(Import.PLE,Detalhamento!$E271,Detalhamento!BI$15)),IF(INDEX(Import.PLE,Detalhamento!$E271,Detalhamento!BI$15)&lt;=mediçao,0,OFFSET(Import.PLQ,$A271-1,BI$15-1,1,1)),OFFSET(Import.PLQ,$A271-1,BI$15-1,1,1)),(1-PLE!$AA$28)*OFFSET(Import.PLQ,$A271-1,BI$15-1,1,1))))</f>
        <v>0</v>
      </c>
    </row>
    <row r="272" spans="1:61" ht="30" x14ac:dyDescent="0.2">
      <c r="A272" s="155">
        <v>218</v>
      </c>
      <c r="B272" s="21" t="str">
        <f t="shared" ca="1" si="33"/>
        <v>Serviço</v>
      </c>
      <c r="E272" s="153">
        <f t="shared" ca="1" si="34"/>
        <v>28</v>
      </c>
      <c r="F272" s="154">
        <f t="shared" ca="1" si="35"/>
        <v>280218</v>
      </c>
      <c r="G272" s="154" t="str">
        <f t="shared" ca="1" si="40"/>
        <v>2.10.1.3</v>
      </c>
      <c r="H272" s="182" t="str">
        <f t="shared" ca="1" si="40"/>
        <v>JOELHO 45 GRAUS, PVC, SERIE NORMAL, ESGOTO PREDIAL, DN 40 MM, JUNTA SOLDÁVEL, FORNECIDO E INSTALADO EM RAMAL DE DESCARGA OU RAMAL DE ESGOTO SANITÁRIO. AF_12/2014</v>
      </c>
      <c r="I272" s="37" t="str">
        <f t="shared" ca="1" si="36"/>
        <v>UN</v>
      </c>
      <c r="J272" s="144">
        <f t="shared" ca="1" si="37"/>
        <v>6</v>
      </c>
      <c r="K272" s="67"/>
      <c r="L272" s="144">
        <f ca="1">IF(L$13="",0,CHOOSE(Detalhamento.OpçãoServiços,OFFSET(Import.PLQ,$A272-1,L$15-1,1,1),IF($E272&lt;&gt;1,IF(ISNUMBER(INDEX(Import.PLE,Detalhamento!$E272,Detalhamento!L$15)),IF(INDEX(Import.PLE,Detalhamento!$E272,Detalhamento!L$15)&lt;=mediçao,OFFSET(Import.PLQ,$A272-1,L$15-1,1,1),0),0),PLE!$AA$28*OFFSET(Import.PLQ,$A272-1,L$15-1,1,1)),IF($E272&lt;&gt;1,IF(ISNUMBER(INDEX(Import.PLE,Detalhamento!$E272,Detalhamento!L$15)),IF(INDEX(Import.PLE,Detalhamento!$E272,Detalhamento!L$15)&lt;=mediçao,0,OFFSET(Import.PLQ,$A272-1,L$15-1,1,1)),OFFSET(Import.PLQ,$A272-1,L$15-1,1,1)),(1-PLE!$AA$28)*OFFSET(Import.PLQ,$A272-1,L$15-1,1,1))))</f>
        <v>6</v>
      </c>
      <c r="M272" s="144">
        <f ca="1">IF(M$13="",0,CHOOSE(Detalhamento.OpçãoServiços,OFFSET(Import.PLQ,$A272-1,M$15-1,1,1),IF($E272&lt;&gt;1,IF(ISNUMBER(INDEX(Import.PLE,Detalhamento!$E272,Detalhamento!M$15)),IF(INDEX(Import.PLE,Detalhamento!$E272,Detalhamento!M$15)&lt;=mediçao,OFFSET(Import.PLQ,$A272-1,M$15-1,1,1),0),0),PLE!$AA$28*OFFSET(Import.PLQ,$A272-1,M$15-1,1,1)),IF($E272&lt;&gt;1,IF(ISNUMBER(INDEX(Import.PLE,Detalhamento!$E272,Detalhamento!M$15)),IF(INDEX(Import.PLE,Detalhamento!$E272,Detalhamento!M$15)&lt;=mediçao,0,OFFSET(Import.PLQ,$A272-1,M$15-1,1,1)),OFFSET(Import.PLQ,$A272-1,M$15-1,1,1)),(1-PLE!$AA$28)*OFFSET(Import.PLQ,$A272-1,M$15-1,1,1))))</f>
        <v>0</v>
      </c>
      <c r="N272" s="144">
        <f ca="1">IF(N$13="",0,CHOOSE(Detalhamento.OpçãoServiços,OFFSET(Import.PLQ,$A272-1,N$15-1,1,1),IF($E272&lt;&gt;1,IF(ISNUMBER(INDEX(Import.PLE,Detalhamento!$E272,Detalhamento!N$15)),IF(INDEX(Import.PLE,Detalhamento!$E272,Detalhamento!N$15)&lt;=mediçao,OFFSET(Import.PLQ,$A272-1,N$15-1,1,1),0),0),PLE!$AA$28*OFFSET(Import.PLQ,$A272-1,N$15-1,1,1)),IF($E272&lt;&gt;1,IF(ISNUMBER(INDEX(Import.PLE,Detalhamento!$E272,Detalhamento!N$15)),IF(INDEX(Import.PLE,Detalhamento!$E272,Detalhamento!N$15)&lt;=mediçao,0,OFFSET(Import.PLQ,$A272-1,N$15-1,1,1)),OFFSET(Import.PLQ,$A272-1,N$15-1,1,1)),(1-PLE!$AA$28)*OFFSET(Import.PLQ,$A272-1,N$15-1,1,1))))</f>
        <v>0</v>
      </c>
      <c r="O272" s="144">
        <f ca="1">IF(O$13="",0,CHOOSE(Detalhamento.OpçãoServiços,OFFSET(Import.PLQ,$A272-1,O$15-1,1,1),IF($E272&lt;&gt;1,IF(ISNUMBER(INDEX(Import.PLE,Detalhamento!$E272,Detalhamento!O$15)),IF(INDEX(Import.PLE,Detalhamento!$E272,Detalhamento!O$15)&lt;=mediçao,OFFSET(Import.PLQ,$A272-1,O$15-1,1,1),0),0),PLE!$AA$28*OFFSET(Import.PLQ,$A272-1,O$15-1,1,1)),IF($E272&lt;&gt;1,IF(ISNUMBER(INDEX(Import.PLE,Detalhamento!$E272,Detalhamento!O$15)),IF(INDEX(Import.PLE,Detalhamento!$E272,Detalhamento!O$15)&lt;=mediçao,0,OFFSET(Import.PLQ,$A272-1,O$15-1,1,1)),OFFSET(Import.PLQ,$A272-1,O$15-1,1,1)),(1-PLE!$AA$28)*OFFSET(Import.PLQ,$A272-1,O$15-1,1,1))))</f>
        <v>0</v>
      </c>
      <c r="P272" s="144">
        <f ca="1">IF(P$13="",0,CHOOSE(Detalhamento.OpçãoServiços,OFFSET(Import.PLQ,$A272-1,P$15-1,1,1),IF($E272&lt;&gt;1,IF(ISNUMBER(INDEX(Import.PLE,Detalhamento!$E272,Detalhamento!P$15)),IF(INDEX(Import.PLE,Detalhamento!$E272,Detalhamento!P$15)&lt;=mediçao,OFFSET(Import.PLQ,$A272-1,P$15-1,1,1),0),0),PLE!$AA$28*OFFSET(Import.PLQ,$A272-1,P$15-1,1,1)),IF($E272&lt;&gt;1,IF(ISNUMBER(INDEX(Import.PLE,Detalhamento!$E272,Detalhamento!P$15)),IF(INDEX(Import.PLE,Detalhamento!$E272,Detalhamento!P$15)&lt;=mediçao,0,OFFSET(Import.PLQ,$A272-1,P$15-1,1,1)),OFFSET(Import.PLQ,$A272-1,P$15-1,1,1)),(1-PLE!$AA$28)*OFFSET(Import.PLQ,$A272-1,P$15-1,1,1))))</f>
        <v>0</v>
      </c>
      <c r="Q272" s="144">
        <f ca="1">IF(Q$13="",0,CHOOSE(Detalhamento.OpçãoServiços,OFFSET(Import.PLQ,$A272-1,Q$15-1,1,1),IF($E272&lt;&gt;1,IF(ISNUMBER(INDEX(Import.PLE,Detalhamento!$E272,Detalhamento!Q$15)),IF(INDEX(Import.PLE,Detalhamento!$E272,Detalhamento!Q$15)&lt;=mediçao,OFFSET(Import.PLQ,$A272-1,Q$15-1,1,1),0),0),PLE!$AA$28*OFFSET(Import.PLQ,$A272-1,Q$15-1,1,1)),IF($E272&lt;&gt;1,IF(ISNUMBER(INDEX(Import.PLE,Detalhamento!$E272,Detalhamento!Q$15)),IF(INDEX(Import.PLE,Detalhamento!$E272,Detalhamento!Q$15)&lt;=mediçao,0,OFFSET(Import.PLQ,$A272-1,Q$15-1,1,1)),OFFSET(Import.PLQ,$A272-1,Q$15-1,1,1)),(1-PLE!$AA$28)*OFFSET(Import.PLQ,$A272-1,Q$15-1,1,1))))</f>
        <v>0</v>
      </c>
      <c r="R272" s="144">
        <f ca="1">IF(R$13="",0,CHOOSE(Detalhamento.OpçãoServiços,OFFSET(Import.PLQ,$A272-1,R$15-1,1,1),IF($E272&lt;&gt;1,IF(ISNUMBER(INDEX(Import.PLE,Detalhamento!$E272,Detalhamento!R$15)),IF(INDEX(Import.PLE,Detalhamento!$E272,Detalhamento!R$15)&lt;=mediçao,OFFSET(Import.PLQ,$A272-1,R$15-1,1,1),0),0),PLE!$AA$28*OFFSET(Import.PLQ,$A272-1,R$15-1,1,1)),IF($E272&lt;&gt;1,IF(ISNUMBER(INDEX(Import.PLE,Detalhamento!$E272,Detalhamento!R$15)),IF(INDEX(Import.PLE,Detalhamento!$E272,Detalhamento!R$15)&lt;=mediçao,0,OFFSET(Import.PLQ,$A272-1,R$15-1,1,1)),OFFSET(Import.PLQ,$A272-1,R$15-1,1,1)),(1-PLE!$AA$28)*OFFSET(Import.PLQ,$A272-1,R$15-1,1,1))))</f>
        <v>0</v>
      </c>
      <c r="S272" s="144">
        <f ca="1">IF(S$13="",0,CHOOSE(Detalhamento.OpçãoServiços,OFFSET(Import.PLQ,$A272-1,S$15-1,1,1),IF($E272&lt;&gt;1,IF(ISNUMBER(INDEX(Import.PLE,Detalhamento!$E272,Detalhamento!S$15)),IF(INDEX(Import.PLE,Detalhamento!$E272,Detalhamento!S$15)&lt;=mediçao,OFFSET(Import.PLQ,$A272-1,S$15-1,1,1),0),0),PLE!$AA$28*OFFSET(Import.PLQ,$A272-1,S$15-1,1,1)),IF($E272&lt;&gt;1,IF(ISNUMBER(INDEX(Import.PLE,Detalhamento!$E272,Detalhamento!S$15)),IF(INDEX(Import.PLE,Detalhamento!$E272,Detalhamento!S$15)&lt;=mediçao,0,OFFSET(Import.PLQ,$A272-1,S$15-1,1,1)),OFFSET(Import.PLQ,$A272-1,S$15-1,1,1)),(1-PLE!$AA$28)*OFFSET(Import.PLQ,$A272-1,S$15-1,1,1))))</f>
        <v>0</v>
      </c>
      <c r="T272" s="144">
        <f ca="1">IF(T$13="",0,CHOOSE(Detalhamento.OpçãoServiços,OFFSET(Import.PLQ,$A272-1,T$15-1,1,1),IF($E272&lt;&gt;1,IF(ISNUMBER(INDEX(Import.PLE,Detalhamento!$E272,Detalhamento!T$15)),IF(INDEX(Import.PLE,Detalhamento!$E272,Detalhamento!T$15)&lt;=mediçao,OFFSET(Import.PLQ,$A272-1,T$15-1,1,1),0),0),PLE!$AA$28*OFFSET(Import.PLQ,$A272-1,T$15-1,1,1)),IF($E272&lt;&gt;1,IF(ISNUMBER(INDEX(Import.PLE,Detalhamento!$E272,Detalhamento!T$15)),IF(INDEX(Import.PLE,Detalhamento!$E272,Detalhamento!T$15)&lt;=mediçao,0,OFFSET(Import.PLQ,$A272-1,T$15-1,1,1)),OFFSET(Import.PLQ,$A272-1,T$15-1,1,1)),(1-PLE!$AA$28)*OFFSET(Import.PLQ,$A272-1,T$15-1,1,1))))</f>
        <v>0</v>
      </c>
      <c r="U272" s="144">
        <f ca="1">IF(U$13="",0,CHOOSE(Detalhamento.OpçãoServiços,OFFSET(Import.PLQ,$A272-1,U$15-1,1,1),IF($E272&lt;&gt;1,IF(ISNUMBER(INDEX(Import.PLE,Detalhamento!$E272,Detalhamento!U$15)),IF(INDEX(Import.PLE,Detalhamento!$E272,Detalhamento!U$15)&lt;=mediçao,OFFSET(Import.PLQ,$A272-1,U$15-1,1,1),0),0),PLE!$AA$28*OFFSET(Import.PLQ,$A272-1,U$15-1,1,1)),IF($E272&lt;&gt;1,IF(ISNUMBER(INDEX(Import.PLE,Detalhamento!$E272,Detalhamento!U$15)),IF(INDEX(Import.PLE,Detalhamento!$E272,Detalhamento!U$15)&lt;=mediçao,0,OFFSET(Import.PLQ,$A272-1,U$15-1,1,1)),OFFSET(Import.PLQ,$A272-1,U$15-1,1,1)),(1-PLE!$AA$28)*OFFSET(Import.PLQ,$A272-1,U$15-1,1,1))))</f>
        <v>0</v>
      </c>
      <c r="V272" s="144">
        <f ca="1">IF(V$13="",0,CHOOSE(Detalhamento.OpçãoServiços,OFFSET(Import.PLQ,$A272-1,V$15-1,1,1),IF($E272&lt;&gt;1,IF(ISNUMBER(INDEX(Import.PLE,Detalhamento!$E272,Detalhamento!V$15)),IF(INDEX(Import.PLE,Detalhamento!$E272,Detalhamento!V$15)&lt;=mediçao,OFFSET(Import.PLQ,$A272-1,V$15-1,1,1),0),0),PLE!$AA$28*OFFSET(Import.PLQ,$A272-1,V$15-1,1,1)),IF($E272&lt;&gt;1,IF(ISNUMBER(INDEX(Import.PLE,Detalhamento!$E272,Detalhamento!V$15)),IF(INDEX(Import.PLE,Detalhamento!$E272,Detalhamento!V$15)&lt;=mediçao,0,OFFSET(Import.PLQ,$A272-1,V$15-1,1,1)),OFFSET(Import.PLQ,$A272-1,V$15-1,1,1)),(1-PLE!$AA$28)*OFFSET(Import.PLQ,$A272-1,V$15-1,1,1))))</f>
        <v>0</v>
      </c>
      <c r="W272" s="144">
        <f ca="1">IF(W$13="",0,CHOOSE(Detalhamento.OpçãoServiços,OFFSET(Import.PLQ,$A272-1,W$15-1,1,1),IF($E272&lt;&gt;1,IF(ISNUMBER(INDEX(Import.PLE,Detalhamento!$E272,Detalhamento!W$15)),IF(INDEX(Import.PLE,Detalhamento!$E272,Detalhamento!W$15)&lt;=mediçao,OFFSET(Import.PLQ,$A272-1,W$15-1,1,1),0),0),PLE!$AA$28*OFFSET(Import.PLQ,$A272-1,W$15-1,1,1)),IF($E272&lt;&gt;1,IF(ISNUMBER(INDEX(Import.PLE,Detalhamento!$E272,Detalhamento!W$15)),IF(INDEX(Import.PLE,Detalhamento!$E272,Detalhamento!W$15)&lt;=mediçao,0,OFFSET(Import.PLQ,$A272-1,W$15-1,1,1)),OFFSET(Import.PLQ,$A272-1,W$15-1,1,1)),(1-PLE!$AA$28)*OFFSET(Import.PLQ,$A272-1,W$15-1,1,1))))</f>
        <v>0</v>
      </c>
      <c r="X272" s="144">
        <f ca="1">IF(X$13="",0,CHOOSE(Detalhamento.OpçãoServiços,OFFSET(Import.PLQ,$A272-1,X$15-1,1,1),IF($E272&lt;&gt;1,IF(ISNUMBER(INDEX(Import.PLE,Detalhamento!$E272,Detalhamento!X$15)),IF(INDEX(Import.PLE,Detalhamento!$E272,Detalhamento!X$15)&lt;=mediçao,OFFSET(Import.PLQ,$A272-1,X$15-1,1,1),0),0),PLE!$AA$28*OFFSET(Import.PLQ,$A272-1,X$15-1,1,1)),IF($E272&lt;&gt;1,IF(ISNUMBER(INDEX(Import.PLE,Detalhamento!$E272,Detalhamento!X$15)),IF(INDEX(Import.PLE,Detalhamento!$E272,Detalhamento!X$15)&lt;=mediçao,0,OFFSET(Import.PLQ,$A272-1,X$15-1,1,1)),OFFSET(Import.PLQ,$A272-1,X$15-1,1,1)),(1-PLE!$AA$28)*OFFSET(Import.PLQ,$A272-1,X$15-1,1,1))))</f>
        <v>0</v>
      </c>
      <c r="Y272" s="144">
        <f ca="1">IF(Y$13="",0,CHOOSE(Detalhamento.OpçãoServiços,OFFSET(Import.PLQ,$A272-1,Y$15-1,1,1),IF($E272&lt;&gt;1,IF(ISNUMBER(INDEX(Import.PLE,Detalhamento!$E272,Detalhamento!Y$15)),IF(INDEX(Import.PLE,Detalhamento!$E272,Detalhamento!Y$15)&lt;=mediçao,OFFSET(Import.PLQ,$A272-1,Y$15-1,1,1),0),0),PLE!$AA$28*OFFSET(Import.PLQ,$A272-1,Y$15-1,1,1)),IF($E272&lt;&gt;1,IF(ISNUMBER(INDEX(Import.PLE,Detalhamento!$E272,Detalhamento!Y$15)),IF(INDEX(Import.PLE,Detalhamento!$E272,Detalhamento!Y$15)&lt;=mediçao,0,OFFSET(Import.PLQ,$A272-1,Y$15-1,1,1)),OFFSET(Import.PLQ,$A272-1,Y$15-1,1,1)),(1-PLE!$AA$28)*OFFSET(Import.PLQ,$A272-1,Y$15-1,1,1))))</f>
        <v>0</v>
      </c>
      <c r="Z272" s="144">
        <f ca="1">IF(Z$13="",0,CHOOSE(Detalhamento.OpçãoServiços,OFFSET(Import.PLQ,$A272-1,Z$15-1,1,1),IF($E272&lt;&gt;1,IF(ISNUMBER(INDEX(Import.PLE,Detalhamento!$E272,Detalhamento!Z$15)),IF(INDEX(Import.PLE,Detalhamento!$E272,Detalhamento!Z$15)&lt;=mediçao,OFFSET(Import.PLQ,$A272-1,Z$15-1,1,1),0),0),PLE!$AA$28*OFFSET(Import.PLQ,$A272-1,Z$15-1,1,1)),IF($E272&lt;&gt;1,IF(ISNUMBER(INDEX(Import.PLE,Detalhamento!$E272,Detalhamento!Z$15)),IF(INDEX(Import.PLE,Detalhamento!$E272,Detalhamento!Z$15)&lt;=mediçao,0,OFFSET(Import.PLQ,$A272-1,Z$15-1,1,1)),OFFSET(Import.PLQ,$A272-1,Z$15-1,1,1)),(1-PLE!$AA$28)*OFFSET(Import.PLQ,$A272-1,Z$15-1,1,1))))</f>
        <v>0</v>
      </c>
      <c r="AA272" s="144">
        <f ca="1">IF(AA$13="",0,CHOOSE(Detalhamento.OpçãoServiços,OFFSET(Import.PLQ,$A272-1,AA$15-1,1,1),IF($E272&lt;&gt;1,IF(ISNUMBER(INDEX(Import.PLE,Detalhamento!$E272,Detalhamento!AA$15)),IF(INDEX(Import.PLE,Detalhamento!$E272,Detalhamento!AA$15)&lt;=mediçao,OFFSET(Import.PLQ,$A272-1,AA$15-1,1,1),0),0),PLE!$AA$28*OFFSET(Import.PLQ,$A272-1,AA$15-1,1,1)),IF($E272&lt;&gt;1,IF(ISNUMBER(INDEX(Import.PLE,Detalhamento!$E272,Detalhamento!AA$15)),IF(INDEX(Import.PLE,Detalhamento!$E272,Detalhamento!AA$15)&lt;=mediçao,0,OFFSET(Import.PLQ,$A272-1,AA$15-1,1,1)),OFFSET(Import.PLQ,$A272-1,AA$15-1,1,1)),(1-PLE!$AA$28)*OFFSET(Import.PLQ,$A272-1,AA$15-1,1,1))))</f>
        <v>0</v>
      </c>
      <c r="AB272" s="144">
        <f ca="1">IF(AB$13="",0,CHOOSE(Detalhamento.OpçãoServiços,OFFSET(Import.PLQ,$A272-1,AB$15-1,1,1),IF($E272&lt;&gt;1,IF(ISNUMBER(INDEX(Import.PLE,Detalhamento!$E272,Detalhamento!AB$15)),IF(INDEX(Import.PLE,Detalhamento!$E272,Detalhamento!AB$15)&lt;=mediçao,OFFSET(Import.PLQ,$A272-1,AB$15-1,1,1),0),0),PLE!$AA$28*OFFSET(Import.PLQ,$A272-1,AB$15-1,1,1)),IF($E272&lt;&gt;1,IF(ISNUMBER(INDEX(Import.PLE,Detalhamento!$E272,Detalhamento!AB$15)),IF(INDEX(Import.PLE,Detalhamento!$E272,Detalhamento!AB$15)&lt;=mediçao,0,OFFSET(Import.PLQ,$A272-1,AB$15-1,1,1)),OFFSET(Import.PLQ,$A272-1,AB$15-1,1,1)),(1-PLE!$AA$28)*OFFSET(Import.PLQ,$A272-1,AB$15-1,1,1))))</f>
        <v>0</v>
      </c>
      <c r="AC272" s="144">
        <f ca="1">IF(AC$13="",0,CHOOSE(Detalhamento.OpçãoServiços,OFFSET(Import.PLQ,$A272-1,AC$15-1,1,1),IF($E272&lt;&gt;1,IF(ISNUMBER(INDEX(Import.PLE,Detalhamento!$E272,Detalhamento!AC$15)),IF(INDEX(Import.PLE,Detalhamento!$E272,Detalhamento!AC$15)&lt;=mediçao,OFFSET(Import.PLQ,$A272-1,AC$15-1,1,1),0),0),PLE!$AA$28*OFFSET(Import.PLQ,$A272-1,AC$15-1,1,1)),IF($E272&lt;&gt;1,IF(ISNUMBER(INDEX(Import.PLE,Detalhamento!$E272,Detalhamento!AC$15)),IF(INDEX(Import.PLE,Detalhamento!$E272,Detalhamento!AC$15)&lt;=mediçao,0,OFFSET(Import.PLQ,$A272-1,AC$15-1,1,1)),OFFSET(Import.PLQ,$A272-1,AC$15-1,1,1)),(1-PLE!$AA$28)*OFFSET(Import.PLQ,$A272-1,AC$15-1,1,1))))</f>
        <v>0</v>
      </c>
      <c r="AD272" s="144">
        <f ca="1">IF(AD$13="",0,CHOOSE(Detalhamento.OpçãoServiços,OFFSET(Import.PLQ,$A272-1,AD$15-1,1,1),IF($E272&lt;&gt;1,IF(ISNUMBER(INDEX(Import.PLE,Detalhamento!$E272,Detalhamento!AD$15)),IF(INDEX(Import.PLE,Detalhamento!$E272,Detalhamento!AD$15)&lt;=mediçao,OFFSET(Import.PLQ,$A272-1,AD$15-1,1,1),0),0),PLE!$AA$28*OFFSET(Import.PLQ,$A272-1,AD$15-1,1,1)),IF($E272&lt;&gt;1,IF(ISNUMBER(INDEX(Import.PLE,Detalhamento!$E272,Detalhamento!AD$15)),IF(INDEX(Import.PLE,Detalhamento!$E272,Detalhamento!AD$15)&lt;=mediçao,0,OFFSET(Import.PLQ,$A272-1,AD$15-1,1,1)),OFFSET(Import.PLQ,$A272-1,AD$15-1,1,1)),(1-PLE!$AA$28)*OFFSET(Import.PLQ,$A272-1,AD$15-1,1,1))))</f>
        <v>0</v>
      </c>
      <c r="AE272" s="144">
        <f ca="1">IF(AE$13="",0,CHOOSE(Detalhamento.OpçãoServiços,OFFSET(Import.PLQ,$A272-1,AE$15-1,1,1),IF($E272&lt;&gt;1,IF(ISNUMBER(INDEX(Import.PLE,Detalhamento!$E272,Detalhamento!AE$15)),IF(INDEX(Import.PLE,Detalhamento!$E272,Detalhamento!AE$15)&lt;=mediçao,OFFSET(Import.PLQ,$A272-1,AE$15-1,1,1),0),0),PLE!$AA$28*OFFSET(Import.PLQ,$A272-1,AE$15-1,1,1)),IF($E272&lt;&gt;1,IF(ISNUMBER(INDEX(Import.PLE,Detalhamento!$E272,Detalhamento!AE$15)),IF(INDEX(Import.PLE,Detalhamento!$E272,Detalhamento!AE$15)&lt;=mediçao,0,OFFSET(Import.PLQ,$A272-1,AE$15-1,1,1)),OFFSET(Import.PLQ,$A272-1,AE$15-1,1,1)),(1-PLE!$AA$28)*OFFSET(Import.PLQ,$A272-1,AE$15-1,1,1))))</f>
        <v>0</v>
      </c>
      <c r="AF272" s="144">
        <f ca="1">IF(AF$13="",0,CHOOSE(Detalhamento.OpçãoServiços,OFFSET(Import.PLQ,$A272-1,AF$15-1,1,1),IF($E272&lt;&gt;1,IF(ISNUMBER(INDEX(Import.PLE,Detalhamento!$E272,Detalhamento!AF$15)),IF(INDEX(Import.PLE,Detalhamento!$E272,Detalhamento!AF$15)&lt;=mediçao,OFFSET(Import.PLQ,$A272-1,AF$15-1,1,1),0),0),PLE!$AA$28*OFFSET(Import.PLQ,$A272-1,AF$15-1,1,1)),IF($E272&lt;&gt;1,IF(ISNUMBER(INDEX(Import.PLE,Detalhamento!$E272,Detalhamento!AF$15)),IF(INDEX(Import.PLE,Detalhamento!$E272,Detalhamento!AF$15)&lt;=mediçao,0,OFFSET(Import.PLQ,$A272-1,AF$15-1,1,1)),OFFSET(Import.PLQ,$A272-1,AF$15-1,1,1)),(1-PLE!$AA$28)*OFFSET(Import.PLQ,$A272-1,AF$15-1,1,1))))</f>
        <v>0</v>
      </c>
      <c r="AG272" s="144">
        <f ca="1">IF(AG$13="",0,CHOOSE(Detalhamento.OpçãoServiços,OFFSET(Import.PLQ,$A272-1,AG$15-1,1,1),IF($E272&lt;&gt;1,IF(ISNUMBER(INDEX(Import.PLE,Detalhamento!$E272,Detalhamento!AG$15)),IF(INDEX(Import.PLE,Detalhamento!$E272,Detalhamento!AG$15)&lt;=mediçao,OFFSET(Import.PLQ,$A272-1,AG$15-1,1,1),0),0),PLE!$AA$28*OFFSET(Import.PLQ,$A272-1,AG$15-1,1,1)),IF($E272&lt;&gt;1,IF(ISNUMBER(INDEX(Import.PLE,Detalhamento!$E272,Detalhamento!AG$15)),IF(INDEX(Import.PLE,Detalhamento!$E272,Detalhamento!AG$15)&lt;=mediçao,0,OFFSET(Import.PLQ,$A272-1,AG$15-1,1,1)),OFFSET(Import.PLQ,$A272-1,AG$15-1,1,1)),(1-PLE!$AA$28)*OFFSET(Import.PLQ,$A272-1,AG$15-1,1,1))))</f>
        <v>0</v>
      </c>
      <c r="AH272" s="144">
        <f ca="1">IF(AH$13="",0,CHOOSE(Detalhamento.OpçãoServiços,OFFSET(Import.PLQ,$A272-1,AH$15-1,1,1),IF($E272&lt;&gt;1,IF(ISNUMBER(INDEX(Import.PLE,Detalhamento!$E272,Detalhamento!AH$15)),IF(INDEX(Import.PLE,Detalhamento!$E272,Detalhamento!AH$15)&lt;=mediçao,OFFSET(Import.PLQ,$A272-1,AH$15-1,1,1),0),0),PLE!$AA$28*OFFSET(Import.PLQ,$A272-1,AH$15-1,1,1)),IF($E272&lt;&gt;1,IF(ISNUMBER(INDEX(Import.PLE,Detalhamento!$E272,Detalhamento!AH$15)),IF(INDEX(Import.PLE,Detalhamento!$E272,Detalhamento!AH$15)&lt;=mediçao,0,OFFSET(Import.PLQ,$A272-1,AH$15-1,1,1)),OFFSET(Import.PLQ,$A272-1,AH$15-1,1,1)),(1-PLE!$AA$28)*OFFSET(Import.PLQ,$A272-1,AH$15-1,1,1))))</f>
        <v>0</v>
      </c>
      <c r="AI272" s="144">
        <f ca="1">IF(AI$13="",0,CHOOSE(Detalhamento.OpçãoServiços,OFFSET(Import.PLQ,$A272-1,AI$15-1,1,1),IF($E272&lt;&gt;1,IF(ISNUMBER(INDEX(Import.PLE,Detalhamento!$E272,Detalhamento!AI$15)),IF(INDEX(Import.PLE,Detalhamento!$E272,Detalhamento!AI$15)&lt;=mediçao,OFFSET(Import.PLQ,$A272-1,AI$15-1,1,1),0),0),PLE!$AA$28*OFFSET(Import.PLQ,$A272-1,AI$15-1,1,1)),IF($E272&lt;&gt;1,IF(ISNUMBER(INDEX(Import.PLE,Detalhamento!$E272,Detalhamento!AI$15)),IF(INDEX(Import.PLE,Detalhamento!$E272,Detalhamento!AI$15)&lt;=mediçao,0,OFFSET(Import.PLQ,$A272-1,AI$15-1,1,1)),OFFSET(Import.PLQ,$A272-1,AI$15-1,1,1)),(1-PLE!$AA$28)*OFFSET(Import.PLQ,$A272-1,AI$15-1,1,1))))</f>
        <v>0</v>
      </c>
      <c r="AJ272" s="144">
        <f ca="1">IF(AJ$13="",0,CHOOSE(Detalhamento.OpçãoServiços,OFFSET(Import.PLQ,$A272-1,AJ$15-1,1,1),IF($E272&lt;&gt;1,IF(ISNUMBER(INDEX(Import.PLE,Detalhamento!$E272,Detalhamento!AJ$15)),IF(INDEX(Import.PLE,Detalhamento!$E272,Detalhamento!AJ$15)&lt;=mediçao,OFFSET(Import.PLQ,$A272-1,AJ$15-1,1,1),0),0),PLE!$AA$28*OFFSET(Import.PLQ,$A272-1,AJ$15-1,1,1)),IF($E272&lt;&gt;1,IF(ISNUMBER(INDEX(Import.PLE,Detalhamento!$E272,Detalhamento!AJ$15)),IF(INDEX(Import.PLE,Detalhamento!$E272,Detalhamento!AJ$15)&lt;=mediçao,0,OFFSET(Import.PLQ,$A272-1,AJ$15-1,1,1)),OFFSET(Import.PLQ,$A272-1,AJ$15-1,1,1)),(1-PLE!$AA$28)*OFFSET(Import.PLQ,$A272-1,AJ$15-1,1,1))))</f>
        <v>0</v>
      </c>
      <c r="AK272" s="144">
        <f ca="1">IF(AK$13="",0,CHOOSE(Detalhamento.OpçãoServiços,OFFSET(Import.PLQ,$A272-1,AK$15-1,1,1),IF($E272&lt;&gt;1,IF(ISNUMBER(INDEX(Import.PLE,Detalhamento!$E272,Detalhamento!AK$15)),IF(INDEX(Import.PLE,Detalhamento!$E272,Detalhamento!AK$15)&lt;=mediçao,OFFSET(Import.PLQ,$A272-1,AK$15-1,1,1),0),0),PLE!$AA$28*OFFSET(Import.PLQ,$A272-1,AK$15-1,1,1)),IF($E272&lt;&gt;1,IF(ISNUMBER(INDEX(Import.PLE,Detalhamento!$E272,Detalhamento!AK$15)),IF(INDEX(Import.PLE,Detalhamento!$E272,Detalhamento!AK$15)&lt;=mediçao,0,OFFSET(Import.PLQ,$A272-1,AK$15-1,1,1)),OFFSET(Import.PLQ,$A272-1,AK$15-1,1,1)),(1-PLE!$AA$28)*OFFSET(Import.PLQ,$A272-1,AK$15-1,1,1))))</f>
        <v>0</v>
      </c>
      <c r="AL272" s="144">
        <f ca="1">IF(AL$13="",0,CHOOSE(Detalhamento.OpçãoServiços,OFFSET(Import.PLQ,$A272-1,AL$15-1,1,1),IF($E272&lt;&gt;1,IF(ISNUMBER(INDEX(Import.PLE,Detalhamento!$E272,Detalhamento!AL$15)),IF(INDEX(Import.PLE,Detalhamento!$E272,Detalhamento!AL$15)&lt;=mediçao,OFFSET(Import.PLQ,$A272-1,AL$15-1,1,1),0),0),PLE!$AA$28*OFFSET(Import.PLQ,$A272-1,AL$15-1,1,1)),IF($E272&lt;&gt;1,IF(ISNUMBER(INDEX(Import.PLE,Detalhamento!$E272,Detalhamento!AL$15)),IF(INDEX(Import.PLE,Detalhamento!$E272,Detalhamento!AL$15)&lt;=mediçao,0,OFFSET(Import.PLQ,$A272-1,AL$15-1,1,1)),OFFSET(Import.PLQ,$A272-1,AL$15-1,1,1)),(1-PLE!$AA$28)*OFFSET(Import.PLQ,$A272-1,AL$15-1,1,1))))</f>
        <v>0</v>
      </c>
      <c r="AM272" s="144">
        <f ca="1">IF(AM$13="",0,CHOOSE(Detalhamento.OpçãoServiços,OFFSET(Import.PLQ,$A272-1,AM$15-1,1,1),IF($E272&lt;&gt;1,IF(ISNUMBER(INDEX(Import.PLE,Detalhamento!$E272,Detalhamento!AM$15)),IF(INDEX(Import.PLE,Detalhamento!$E272,Detalhamento!AM$15)&lt;=mediçao,OFFSET(Import.PLQ,$A272-1,AM$15-1,1,1),0),0),PLE!$AA$28*OFFSET(Import.PLQ,$A272-1,AM$15-1,1,1)),IF($E272&lt;&gt;1,IF(ISNUMBER(INDEX(Import.PLE,Detalhamento!$E272,Detalhamento!AM$15)),IF(INDEX(Import.PLE,Detalhamento!$E272,Detalhamento!AM$15)&lt;=mediçao,0,OFFSET(Import.PLQ,$A272-1,AM$15-1,1,1)),OFFSET(Import.PLQ,$A272-1,AM$15-1,1,1)),(1-PLE!$AA$28)*OFFSET(Import.PLQ,$A272-1,AM$15-1,1,1))))</f>
        <v>0</v>
      </c>
      <c r="AN272" s="144">
        <f ca="1">IF(AN$13="",0,CHOOSE(Detalhamento.OpçãoServiços,OFFSET(Import.PLQ,$A272-1,AN$15-1,1,1),IF($E272&lt;&gt;1,IF(ISNUMBER(INDEX(Import.PLE,Detalhamento!$E272,Detalhamento!AN$15)),IF(INDEX(Import.PLE,Detalhamento!$E272,Detalhamento!AN$15)&lt;=mediçao,OFFSET(Import.PLQ,$A272-1,AN$15-1,1,1),0),0),PLE!$AA$28*OFFSET(Import.PLQ,$A272-1,AN$15-1,1,1)),IF($E272&lt;&gt;1,IF(ISNUMBER(INDEX(Import.PLE,Detalhamento!$E272,Detalhamento!AN$15)),IF(INDEX(Import.PLE,Detalhamento!$E272,Detalhamento!AN$15)&lt;=mediçao,0,OFFSET(Import.PLQ,$A272-1,AN$15-1,1,1)),OFFSET(Import.PLQ,$A272-1,AN$15-1,1,1)),(1-PLE!$AA$28)*OFFSET(Import.PLQ,$A272-1,AN$15-1,1,1))))</f>
        <v>0</v>
      </c>
      <c r="AO272" s="144">
        <f ca="1">IF(AO$13="",0,CHOOSE(Detalhamento.OpçãoServiços,OFFSET(Import.PLQ,$A272-1,AO$15-1,1,1),IF($E272&lt;&gt;1,IF(ISNUMBER(INDEX(Import.PLE,Detalhamento!$E272,Detalhamento!AO$15)),IF(INDEX(Import.PLE,Detalhamento!$E272,Detalhamento!AO$15)&lt;=mediçao,OFFSET(Import.PLQ,$A272-1,AO$15-1,1,1),0),0),PLE!$AA$28*OFFSET(Import.PLQ,$A272-1,AO$15-1,1,1)),IF($E272&lt;&gt;1,IF(ISNUMBER(INDEX(Import.PLE,Detalhamento!$E272,Detalhamento!AO$15)),IF(INDEX(Import.PLE,Detalhamento!$E272,Detalhamento!AO$15)&lt;=mediçao,0,OFFSET(Import.PLQ,$A272-1,AO$15-1,1,1)),OFFSET(Import.PLQ,$A272-1,AO$15-1,1,1)),(1-PLE!$AA$28)*OFFSET(Import.PLQ,$A272-1,AO$15-1,1,1))))</f>
        <v>0</v>
      </c>
      <c r="AP272" s="144">
        <f ca="1">IF(AP$13="",0,CHOOSE(Detalhamento.OpçãoServiços,OFFSET(Import.PLQ,$A272-1,AP$15-1,1,1),IF($E272&lt;&gt;1,IF(ISNUMBER(INDEX(Import.PLE,Detalhamento!$E272,Detalhamento!AP$15)),IF(INDEX(Import.PLE,Detalhamento!$E272,Detalhamento!AP$15)&lt;=mediçao,OFFSET(Import.PLQ,$A272-1,AP$15-1,1,1),0),0),PLE!$AA$28*OFFSET(Import.PLQ,$A272-1,AP$15-1,1,1)),IF($E272&lt;&gt;1,IF(ISNUMBER(INDEX(Import.PLE,Detalhamento!$E272,Detalhamento!AP$15)),IF(INDEX(Import.PLE,Detalhamento!$E272,Detalhamento!AP$15)&lt;=mediçao,0,OFFSET(Import.PLQ,$A272-1,AP$15-1,1,1)),OFFSET(Import.PLQ,$A272-1,AP$15-1,1,1)),(1-PLE!$AA$28)*OFFSET(Import.PLQ,$A272-1,AP$15-1,1,1))))</f>
        <v>0</v>
      </c>
      <c r="AQ272" s="144">
        <f ca="1">IF(AQ$13="",0,CHOOSE(Detalhamento.OpçãoServiços,OFFSET(Import.PLQ,$A272-1,AQ$15-1,1,1),IF($E272&lt;&gt;1,IF(ISNUMBER(INDEX(Import.PLE,Detalhamento!$E272,Detalhamento!AQ$15)),IF(INDEX(Import.PLE,Detalhamento!$E272,Detalhamento!AQ$15)&lt;=mediçao,OFFSET(Import.PLQ,$A272-1,AQ$15-1,1,1),0),0),PLE!$AA$28*OFFSET(Import.PLQ,$A272-1,AQ$15-1,1,1)),IF($E272&lt;&gt;1,IF(ISNUMBER(INDEX(Import.PLE,Detalhamento!$E272,Detalhamento!AQ$15)),IF(INDEX(Import.PLE,Detalhamento!$E272,Detalhamento!AQ$15)&lt;=mediçao,0,OFFSET(Import.PLQ,$A272-1,AQ$15-1,1,1)),OFFSET(Import.PLQ,$A272-1,AQ$15-1,1,1)),(1-PLE!$AA$28)*OFFSET(Import.PLQ,$A272-1,AQ$15-1,1,1))))</f>
        <v>0</v>
      </c>
      <c r="AR272" s="144">
        <f ca="1">IF(AR$13="",0,CHOOSE(Detalhamento.OpçãoServiços,OFFSET(Import.PLQ,$A272-1,AR$15-1,1,1),IF($E272&lt;&gt;1,IF(ISNUMBER(INDEX(Import.PLE,Detalhamento!$E272,Detalhamento!AR$15)),IF(INDEX(Import.PLE,Detalhamento!$E272,Detalhamento!AR$15)&lt;=mediçao,OFFSET(Import.PLQ,$A272-1,AR$15-1,1,1),0),0),PLE!$AA$28*OFFSET(Import.PLQ,$A272-1,AR$15-1,1,1)),IF($E272&lt;&gt;1,IF(ISNUMBER(INDEX(Import.PLE,Detalhamento!$E272,Detalhamento!AR$15)),IF(INDEX(Import.PLE,Detalhamento!$E272,Detalhamento!AR$15)&lt;=mediçao,0,OFFSET(Import.PLQ,$A272-1,AR$15-1,1,1)),OFFSET(Import.PLQ,$A272-1,AR$15-1,1,1)),(1-PLE!$AA$28)*OFFSET(Import.PLQ,$A272-1,AR$15-1,1,1))))</f>
        <v>0</v>
      </c>
      <c r="AS272" s="144">
        <f ca="1">IF(AS$13="",0,CHOOSE(Detalhamento.OpçãoServiços,OFFSET(Import.PLQ,$A272-1,AS$15-1,1,1),IF($E272&lt;&gt;1,IF(ISNUMBER(INDEX(Import.PLE,Detalhamento!$E272,Detalhamento!AS$15)),IF(INDEX(Import.PLE,Detalhamento!$E272,Detalhamento!AS$15)&lt;=mediçao,OFFSET(Import.PLQ,$A272-1,AS$15-1,1,1),0),0),PLE!$AA$28*OFFSET(Import.PLQ,$A272-1,AS$15-1,1,1)),IF($E272&lt;&gt;1,IF(ISNUMBER(INDEX(Import.PLE,Detalhamento!$E272,Detalhamento!AS$15)),IF(INDEX(Import.PLE,Detalhamento!$E272,Detalhamento!AS$15)&lt;=mediçao,0,OFFSET(Import.PLQ,$A272-1,AS$15-1,1,1)),OFFSET(Import.PLQ,$A272-1,AS$15-1,1,1)),(1-PLE!$AA$28)*OFFSET(Import.PLQ,$A272-1,AS$15-1,1,1))))</f>
        <v>0</v>
      </c>
      <c r="AT272" s="144">
        <f ca="1">IF(AT$13="",0,CHOOSE(Detalhamento.OpçãoServiços,OFFSET(Import.PLQ,$A272-1,AT$15-1,1,1),IF($E272&lt;&gt;1,IF(ISNUMBER(INDEX(Import.PLE,Detalhamento!$E272,Detalhamento!AT$15)),IF(INDEX(Import.PLE,Detalhamento!$E272,Detalhamento!AT$15)&lt;=mediçao,OFFSET(Import.PLQ,$A272-1,AT$15-1,1,1),0),0),PLE!$AA$28*OFFSET(Import.PLQ,$A272-1,AT$15-1,1,1)),IF($E272&lt;&gt;1,IF(ISNUMBER(INDEX(Import.PLE,Detalhamento!$E272,Detalhamento!AT$15)),IF(INDEX(Import.PLE,Detalhamento!$E272,Detalhamento!AT$15)&lt;=mediçao,0,OFFSET(Import.PLQ,$A272-1,AT$15-1,1,1)),OFFSET(Import.PLQ,$A272-1,AT$15-1,1,1)),(1-PLE!$AA$28)*OFFSET(Import.PLQ,$A272-1,AT$15-1,1,1))))</f>
        <v>0</v>
      </c>
      <c r="AU272" s="144">
        <f ca="1">IF(AU$13="",0,CHOOSE(Detalhamento.OpçãoServiços,OFFSET(Import.PLQ,$A272-1,AU$15-1,1,1),IF($E272&lt;&gt;1,IF(ISNUMBER(INDEX(Import.PLE,Detalhamento!$E272,Detalhamento!AU$15)),IF(INDEX(Import.PLE,Detalhamento!$E272,Detalhamento!AU$15)&lt;=mediçao,OFFSET(Import.PLQ,$A272-1,AU$15-1,1,1),0),0),PLE!$AA$28*OFFSET(Import.PLQ,$A272-1,AU$15-1,1,1)),IF($E272&lt;&gt;1,IF(ISNUMBER(INDEX(Import.PLE,Detalhamento!$E272,Detalhamento!AU$15)),IF(INDEX(Import.PLE,Detalhamento!$E272,Detalhamento!AU$15)&lt;=mediçao,0,OFFSET(Import.PLQ,$A272-1,AU$15-1,1,1)),OFFSET(Import.PLQ,$A272-1,AU$15-1,1,1)),(1-PLE!$AA$28)*OFFSET(Import.PLQ,$A272-1,AU$15-1,1,1))))</f>
        <v>0</v>
      </c>
      <c r="AV272" s="144">
        <f ca="1">IF(AV$13="",0,CHOOSE(Detalhamento.OpçãoServiços,OFFSET(Import.PLQ,$A272-1,AV$15-1,1,1),IF($E272&lt;&gt;1,IF(ISNUMBER(INDEX(Import.PLE,Detalhamento!$E272,Detalhamento!AV$15)),IF(INDEX(Import.PLE,Detalhamento!$E272,Detalhamento!AV$15)&lt;=mediçao,OFFSET(Import.PLQ,$A272-1,AV$15-1,1,1),0),0),PLE!$AA$28*OFFSET(Import.PLQ,$A272-1,AV$15-1,1,1)),IF($E272&lt;&gt;1,IF(ISNUMBER(INDEX(Import.PLE,Detalhamento!$E272,Detalhamento!AV$15)),IF(INDEX(Import.PLE,Detalhamento!$E272,Detalhamento!AV$15)&lt;=mediçao,0,OFFSET(Import.PLQ,$A272-1,AV$15-1,1,1)),OFFSET(Import.PLQ,$A272-1,AV$15-1,1,1)),(1-PLE!$AA$28)*OFFSET(Import.PLQ,$A272-1,AV$15-1,1,1))))</f>
        <v>0</v>
      </c>
      <c r="AW272" s="144">
        <f ca="1">IF(AW$13="",0,CHOOSE(Detalhamento.OpçãoServiços,OFFSET(Import.PLQ,$A272-1,AW$15-1,1,1),IF($E272&lt;&gt;1,IF(ISNUMBER(INDEX(Import.PLE,Detalhamento!$E272,Detalhamento!AW$15)),IF(INDEX(Import.PLE,Detalhamento!$E272,Detalhamento!AW$15)&lt;=mediçao,OFFSET(Import.PLQ,$A272-1,AW$15-1,1,1),0),0),PLE!$AA$28*OFFSET(Import.PLQ,$A272-1,AW$15-1,1,1)),IF($E272&lt;&gt;1,IF(ISNUMBER(INDEX(Import.PLE,Detalhamento!$E272,Detalhamento!AW$15)),IF(INDEX(Import.PLE,Detalhamento!$E272,Detalhamento!AW$15)&lt;=mediçao,0,OFFSET(Import.PLQ,$A272-1,AW$15-1,1,1)),OFFSET(Import.PLQ,$A272-1,AW$15-1,1,1)),(1-PLE!$AA$28)*OFFSET(Import.PLQ,$A272-1,AW$15-1,1,1))))</f>
        <v>0</v>
      </c>
      <c r="AX272" s="144">
        <f ca="1">IF(AX$13="",0,CHOOSE(Detalhamento.OpçãoServiços,OFFSET(Import.PLQ,$A272-1,AX$15-1,1,1),IF($E272&lt;&gt;1,IF(ISNUMBER(INDEX(Import.PLE,Detalhamento!$E272,Detalhamento!AX$15)),IF(INDEX(Import.PLE,Detalhamento!$E272,Detalhamento!AX$15)&lt;=mediçao,OFFSET(Import.PLQ,$A272-1,AX$15-1,1,1),0),0),PLE!$AA$28*OFFSET(Import.PLQ,$A272-1,AX$15-1,1,1)),IF($E272&lt;&gt;1,IF(ISNUMBER(INDEX(Import.PLE,Detalhamento!$E272,Detalhamento!AX$15)),IF(INDEX(Import.PLE,Detalhamento!$E272,Detalhamento!AX$15)&lt;=mediçao,0,OFFSET(Import.PLQ,$A272-1,AX$15-1,1,1)),OFFSET(Import.PLQ,$A272-1,AX$15-1,1,1)),(1-PLE!$AA$28)*OFFSET(Import.PLQ,$A272-1,AX$15-1,1,1))))</f>
        <v>0</v>
      </c>
      <c r="AY272" s="144">
        <f ca="1">IF(AY$13="",0,CHOOSE(Detalhamento.OpçãoServiços,OFFSET(Import.PLQ,$A272-1,AY$15-1,1,1),IF($E272&lt;&gt;1,IF(ISNUMBER(INDEX(Import.PLE,Detalhamento!$E272,Detalhamento!AY$15)),IF(INDEX(Import.PLE,Detalhamento!$E272,Detalhamento!AY$15)&lt;=mediçao,OFFSET(Import.PLQ,$A272-1,AY$15-1,1,1),0),0),PLE!$AA$28*OFFSET(Import.PLQ,$A272-1,AY$15-1,1,1)),IF($E272&lt;&gt;1,IF(ISNUMBER(INDEX(Import.PLE,Detalhamento!$E272,Detalhamento!AY$15)),IF(INDEX(Import.PLE,Detalhamento!$E272,Detalhamento!AY$15)&lt;=mediçao,0,OFFSET(Import.PLQ,$A272-1,AY$15-1,1,1)),OFFSET(Import.PLQ,$A272-1,AY$15-1,1,1)),(1-PLE!$AA$28)*OFFSET(Import.PLQ,$A272-1,AY$15-1,1,1))))</f>
        <v>0</v>
      </c>
      <c r="AZ272" s="144">
        <f ca="1">IF(AZ$13="",0,CHOOSE(Detalhamento.OpçãoServiços,OFFSET(Import.PLQ,$A272-1,AZ$15-1,1,1),IF($E272&lt;&gt;1,IF(ISNUMBER(INDEX(Import.PLE,Detalhamento!$E272,Detalhamento!AZ$15)),IF(INDEX(Import.PLE,Detalhamento!$E272,Detalhamento!AZ$15)&lt;=mediçao,OFFSET(Import.PLQ,$A272-1,AZ$15-1,1,1),0),0),PLE!$AA$28*OFFSET(Import.PLQ,$A272-1,AZ$15-1,1,1)),IF($E272&lt;&gt;1,IF(ISNUMBER(INDEX(Import.PLE,Detalhamento!$E272,Detalhamento!AZ$15)),IF(INDEX(Import.PLE,Detalhamento!$E272,Detalhamento!AZ$15)&lt;=mediçao,0,OFFSET(Import.PLQ,$A272-1,AZ$15-1,1,1)),OFFSET(Import.PLQ,$A272-1,AZ$15-1,1,1)),(1-PLE!$AA$28)*OFFSET(Import.PLQ,$A272-1,AZ$15-1,1,1))))</f>
        <v>0</v>
      </c>
      <c r="BA272" s="144">
        <f ca="1">IF(BA$13="",0,CHOOSE(Detalhamento.OpçãoServiços,OFFSET(Import.PLQ,$A272-1,BA$15-1,1,1),IF($E272&lt;&gt;1,IF(ISNUMBER(INDEX(Import.PLE,Detalhamento!$E272,Detalhamento!BA$15)),IF(INDEX(Import.PLE,Detalhamento!$E272,Detalhamento!BA$15)&lt;=mediçao,OFFSET(Import.PLQ,$A272-1,BA$15-1,1,1),0),0),PLE!$AA$28*OFFSET(Import.PLQ,$A272-1,BA$15-1,1,1)),IF($E272&lt;&gt;1,IF(ISNUMBER(INDEX(Import.PLE,Detalhamento!$E272,Detalhamento!BA$15)),IF(INDEX(Import.PLE,Detalhamento!$E272,Detalhamento!BA$15)&lt;=mediçao,0,OFFSET(Import.PLQ,$A272-1,BA$15-1,1,1)),OFFSET(Import.PLQ,$A272-1,BA$15-1,1,1)),(1-PLE!$AA$28)*OFFSET(Import.PLQ,$A272-1,BA$15-1,1,1))))</f>
        <v>0</v>
      </c>
      <c r="BB272" s="144">
        <f ca="1">IF(BB$13="",0,CHOOSE(Detalhamento.OpçãoServiços,OFFSET(Import.PLQ,$A272-1,BB$15-1,1,1),IF($E272&lt;&gt;1,IF(ISNUMBER(INDEX(Import.PLE,Detalhamento!$E272,Detalhamento!BB$15)),IF(INDEX(Import.PLE,Detalhamento!$E272,Detalhamento!BB$15)&lt;=mediçao,OFFSET(Import.PLQ,$A272-1,BB$15-1,1,1),0),0),PLE!$AA$28*OFFSET(Import.PLQ,$A272-1,BB$15-1,1,1)),IF($E272&lt;&gt;1,IF(ISNUMBER(INDEX(Import.PLE,Detalhamento!$E272,Detalhamento!BB$15)),IF(INDEX(Import.PLE,Detalhamento!$E272,Detalhamento!BB$15)&lt;=mediçao,0,OFFSET(Import.PLQ,$A272-1,BB$15-1,1,1)),OFFSET(Import.PLQ,$A272-1,BB$15-1,1,1)),(1-PLE!$AA$28)*OFFSET(Import.PLQ,$A272-1,BB$15-1,1,1))))</f>
        <v>0</v>
      </c>
      <c r="BC272" s="144">
        <f ca="1">IF(BC$13="",0,CHOOSE(Detalhamento.OpçãoServiços,OFFSET(Import.PLQ,$A272-1,BC$15-1,1,1),IF($E272&lt;&gt;1,IF(ISNUMBER(INDEX(Import.PLE,Detalhamento!$E272,Detalhamento!BC$15)),IF(INDEX(Import.PLE,Detalhamento!$E272,Detalhamento!BC$15)&lt;=mediçao,OFFSET(Import.PLQ,$A272-1,BC$15-1,1,1),0),0),PLE!$AA$28*OFFSET(Import.PLQ,$A272-1,BC$15-1,1,1)),IF($E272&lt;&gt;1,IF(ISNUMBER(INDEX(Import.PLE,Detalhamento!$E272,Detalhamento!BC$15)),IF(INDEX(Import.PLE,Detalhamento!$E272,Detalhamento!BC$15)&lt;=mediçao,0,OFFSET(Import.PLQ,$A272-1,BC$15-1,1,1)),OFFSET(Import.PLQ,$A272-1,BC$15-1,1,1)),(1-PLE!$AA$28)*OFFSET(Import.PLQ,$A272-1,BC$15-1,1,1))))</f>
        <v>0</v>
      </c>
      <c r="BD272" s="144">
        <f ca="1">IF(BD$13="",0,CHOOSE(Detalhamento.OpçãoServiços,OFFSET(Import.PLQ,$A272-1,BD$15-1,1,1),IF($E272&lt;&gt;1,IF(ISNUMBER(INDEX(Import.PLE,Detalhamento!$E272,Detalhamento!BD$15)),IF(INDEX(Import.PLE,Detalhamento!$E272,Detalhamento!BD$15)&lt;=mediçao,OFFSET(Import.PLQ,$A272-1,BD$15-1,1,1),0),0),PLE!$AA$28*OFFSET(Import.PLQ,$A272-1,BD$15-1,1,1)),IF($E272&lt;&gt;1,IF(ISNUMBER(INDEX(Import.PLE,Detalhamento!$E272,Detalhamento!BD$15)),IF(INDEX(Import.PLE,Detalhamento!$E272,Detalhamento!BD$15)&lt;=mediçao,0,OFFSET(Import.PLQ,$A272-1,BD$15-1,1,1)),OFFSET(Import.PLQ,$A272-1,BD$15-1,1,1)),(1-PLE!$AA$28)*OFFSET(Import.PLQ,$A272-1,BD$15-1,1,1))))</f>
        <v>0</v>
      </c>
      <c r="BE272" s="144">
        <f ca="1">IF(BE$13="",0,CHOOSE(Detalhamento.OpçãoServiços,OFFSET(Import.PLQ,$A272-1,BE$15-1,1,1),IF($E272&lt;&gt;1,IF(ISNUMBER(INDEX(Import.PLE,Detalhamento!$E272,Detalhamento!BE$15)),IF(INDEX(Import.PLE,Detalhamento!$E272,Detalhamento!BE$15)&lt;=mediçao,OFFSET(Import.PLQ,$A272-1,BE$15-1,1,1),0),0),PLE!$AA$28*OFFSET(Import.PLQ,$A272-1,BE$15-1,1,1)),IF($E272&lt;&gt;1,IF(ISNUMBER(INDEX(Import.PLE,Detalhamento!$E272,Detalhamento!BE$15)),IF(INDEX(Import.PLE,Detalhamento!$E272,Detalhamento!BE$15)&lt;=mediçao,0,OFFSET(Import.PLQ,$A272-1,BE$15-1,1,1)),OFFSET(Import.PLQ,$A272-1,BE$15-1,1,1)),(1-PLE!$AA$28)*OFFSET(Import.PLQ,$A272-1,BE$15-1,1,1))))</f>
        <v>0</v>
      </c>
      <c r="BF272" s="144">
        <f ca="1">IF(BF$13="",0,CHOOSE(Detalhamento.OpçãoServiços,OFFSET(Import.PLQ,$A272-1,BF$15-1,1,1),IF($E272&lt;&gt;1,IF(ISNUMBER(INDEX(Import.PLE,Detalhamento!$E272,Detalhamento!BF$15)),IF(INDEX(Import.PLE,Detalhamento!$E272,Detalhamento!BF$15)&lt;=mediçao,OFFSET(Import.PLQ,$A272-1,BF$15-1,1,1),0),0),PLE!$AA$28*OFFSET(Import.PLQ,$A272-1,BF$15-1,1,1)),IF($E272&lt;&gt;1,IF(ISNUMBER(INDEX(Import.PLE,Detalhamento!$E272,Detalhamento!BF$15)),IF(INDEX(Import.PLE,Detalhamento!$E272,Detalhamento!BF$15)&lt;=mediçao,0,OFFSET(Import.PLQ,$A272-1,BF$15-1,1,1)),OFFSET(Import.PLQ,$A272-1,BF$15-1,1,1)),(1-PLE!$AA$28)*OFFSET(Import.PLQ,$A272-1,BF$15-1,1,1))))</f>
        <v>0</v>
      </c>
      <c r="BG272" s="144">
        <f ca="1">IF(BG$13="",0,CHOOSE(Detalhamento.OpçãoServiços,OFFSET(Import.PLQ,$A272-1,BG$15-1,1,1),IF($E272&lt;&gt;1,IF(ISNUMBER(INDEX(Import.PLE,Detalhamento!$E272,Detalhamento!BG$15)),IF(INDEX(Import.PLE,Detalhamento!$E272,Detalhamento!BG$15)&lt;=mediçao,OFFSET(Import.PLQ,$A272-1,BG$15-1,1,1),0),0),PLE!$AA$28*OFFSET(Import.PLQ,$A272-1,BG$15-1,1,1)),IF($E272&lt;&gt;1,IF(ISNUMBER(INDEX(Import.PLE,Detalhamento!$E272,Detalhamento!BG$15)),IF(INDEX(Import.PLE,Detalhamento!$E272,Detalhamento!BG$15)&lt;=mediçao,0,OFFSET(Import.PLQ,$A272-1,BG$15-1,1,1)),OFFSET(Import.PLQ,$A272-1,BG$15-1,1,1)),(1-PLE!$AA$28)*OFFSET(Import.PLQ,$A272-1,BG$15-1,1,1))))</f>
        <v>0</v>
      </c>
      <c r="BH272" s="144">
        <f ca="1">IF(BH$13="",0,CHOOSE(Detalhamento.OpçãoServiços,OFFSET(Import.PLQ,$A272-1,BH$15-1,1,1),IF($E272&lt;&gt;1,IF(ISNUMBER(INDEX(Import.PLE,Detalhamento!$E272,Detalhamento!BH$15)),IF(INDEX(Import.PLE,Detalhamento!$E272,Detalhamento!BH$15)&lt;=mediçao,OFFSET(Import.PLQ,$A272-1,BH$15-1,1,1),0),0),PLE!$AA$28*OFFSET(Import.PLQ,$A272-1,BH$15-1,1,1)),IF($E272&lt;&gt;1,IF(ISNUMBER(INDEX(Import.PLE,Detalhamento!$E272,Detalhamento!BH$15)),IF(INDEX(Import.PLE,Detalhamento!$E272,Detalhamento!BH$15)&lt;=mediçao,0,OFFSET(Import.PLQ,$A272-1,BH$15-1,1,1)),OFFSET(Import.PLQ,$A272-1,BH$15-1,1,1)),(1-PLE!$AA$28)*OFFSET(Import.PLQ,$A272-1,BH$15-1,1,1))))</f>
        <v>0</v>
      </c>
      <c r="BI272" s="144">
        <f ca="1">IF(BI$13="",0,CHOOSE(Detalhamento.OpçãoServiços,OFFSET(Import.PLQ,$A272-1,BI$15-1,1,1),IF($E272&lt;&gt;1,IF(ISNUMBER(INDEX(Import.PLE,Detalhamento!$E272,Detalhamento!BI$15)),IF(INDEX(Import.PLE,Detalhamento!$E272,Detalhamento!BI$15)&lt;=mediçao,OFFSET(Import.PLQ,$A272-1,BI$15-1,1,1),0),0),PLE!$AA$28*OFFSET(Import.PLQ,$A272-1,BI$15-1,1,1)),IF($E272&lt;&gt;1,IF(ISNUMBER(INDEX(Import.PLE,Detalhamento!$E272,Detalhamento!BI$15)),IF(INDEX(Import.PLE,Detalhamento!$E272,Detalhamento!BI$15)&lt;=mediçao,0,OFFSET(Import.PLQ,$A272-1,BI$15-1,1,1)),OFFSET(Import.PLQ,$A272-1,BI$15-1,1,1)),(1-PLE!$AA$28)*OFFSET(Import.PLQ,$A272-1,BI$15-1,1,1))))</f>
        <v>0</v>
      </c>
    </row>
    <row r="273" spans="1:61" ht="10.5" hidden="1" x14ac:dyDescent="0.25">
      <c r="A273" s="155">
        <v>257</v>
      </c>
      <c r="B273" s="21" t="str">
        <f t="shared" ca="1" si="33"/>
        <v>Nível</v>
      </c>
      <c r="E273" s="153" t="str">
        <f t="shared" ca="1" si="34"/>
        <v/>
      </c>
      <c r="F273" s="154">
        <f t="shared" ca="1" si="35"/>
        <v>0</v>
      </c>
      <c r="G273" s="154" t="str">
        <f t="shared" ca="1" si="40"/>
        <v>3.3</v>
      </c>
      <c r="H273" s="182" t="str">
        <f t="shared" ca="1" si="40"/>
        <v>PINTURA</v>
      </c>
      <c r="I273" s="37" t="str">
        <f t="shared" ca="1" si="36"/>
        <v/>
      </c>
      <c r="J273" s="144" t="str">
        <f t="shared" ca="1" si="37"/>
        <v/>
      </c>
      <c r="K273" s="67"/>
      <c r="L273" s="144">
        <f ca="1">IF(L$13="",0,CHOOSE(Detalhamento.OpçãoServiços,OFFSET(Import.PLQ,$A273-1,L$15-1,1,1),IF($E273&lt;&gt;1,IF(ISNUMBER(INDEX(Import.PLE,Detalhamento!$E273,Detalhamento!L$15)),IF(INDEX(Import.PLE,Detalhamento!$E273,Detalhamento!L$15)&lt;=mediçao,OFFSET(Import.PLQ,$A273-1,L$15-1,1,1),0),0),PLE!$AA$28*OFFSET(Import.PLQ,$A273-1,L$15-1,1,1)),IF($E273&lt;&gt;1,IF(ISNUMBER(INDEX(Import.PLE,Detalhamento!$E273,Detalhamento!L$15)),IF(INDEX(Import.PLE,Detalhamento!$E273,Detalhamento!L$15)&lt;=mediçao,0,OFFSET(Import.PLQ,$A273-1,L$15-1,1,1)),OFFSET(Import.PLQ,$A273-1,L$15-1,1,1)),(1-PLE!$AA$28)*OFFSET(Import.PLQ,$A273-1,L$15-1,1,1))))</f>
        <v>0</v>
      </c>
      <c r="M273" s="144">
        <f ca="1">IF(M$13="",0,CHOOSE(Detalhamento.OpçãoServiços,OFFSET(Import.PLQ,$A273-1,M$15-1,1,1),IF($E273&lt;&gt;1,IF(ISNUMBER(INDEX(Import.PLE,Detalhamento!$E273,Detalhamento!M$15)),IF(INDEX(Import.PLE,Detalhamento!$E273,Detalhamento!M$15)&lt;=mediçao,OFFSET(Import.PLQ,$A273-1,M$15-1,1,1),0),0),PLE!$AA$28*OFFSET(Import.PLQ,$A273-1,M$15-1,1,1)),IF($E273&lt;&gt;1,IF(ISNUMBER(INDEX(Import.PLE,Detalhamento!$E273,Detalhamento!M$15)),IF(INDEX(Import.PLE,Detalhamento!$E273,Detalhamento!M$15)&lt;=mediçao,0,OFFSET(Import.PLQ,$A273-1,M$15-1,1,1)),OFFSET(Import.PLQ,$A273-1,M$15-1,1,1)),(1-PLE!$AA$28)*OFFSET(Import.PLQ,$A273-1,M$15-1,1,1))))</f>
        <v>0</v>
      </c>
      <c r="N273" s="144">
        <f ca="1">IF(N$13="",0,CHOOSE(Detalhamento.OpçãoServiços,OFFSET(Import.PLQ,$A273-1,N$15-1,1,1),IF($E273&lt;&gt;1,IF(ISNUMBER(INDEX(Import.PLE,Detalhamento!$E273,Detalhamento!N$15)),IF(INDEX(Import.PLE,Detalhamento!$E273,Detalhamento!N$15)&lt;=mediçao,OFFSET(Import.PLQ,$A273-1,N$15-1,1,1),0),0),PLE!$AA$28*OFFSET(Import.PLQ,$A273-1,N$15-1,1,1)),IF($E273&lt;&gt;1,IF(ISNUMBER(INDEX(Import.PLE,Detalhamento!$E273,Detalhamento!N$15)),IF(INDEX(Import.PLE,Detalhamento!$E273,Detalhamento!N$15)&lt;=mediçao,0,OFFSET(Import.PLQ,$A273-1,N$15-1,1,1)),OFFSET(Import.PLQ,$A273-1,N$15-1,1,1)),(1-PLE!$AA$28)*OFFSET(Import.PLQ,$A273-1,N$15-1,1,1))))</f>
        <v>0</v>
      </c>
      <c r="O273" s="144">
        <f ca="1">IF(O$13="",0,CHOOSE(Detalhamento.OpçãoServiços,OFFSET(Import.PLQ,$A273-1,O$15-1,1,1),IF($E273&lt;&gt;1,IF(ISNUMBER(INDEX(Import.PLE,Detalhamento!$E273,Detalhamento!O$15)),IF(INDEX(Import.PLE,Detalhamento!$E273,Detalhamento!O$15)&lt;=mediçao,OFFSET(Import.PLQ,$A273-1,O$15-1,1,1),0),0),PLE!$AA$28*OFFSET(Import.PLQ,$A273-1,O$15-1,1,1)),IF($E273&lt;&gt;1,IF(ISNUMBER(INDEX(Import.PLE,Detalhamento!$E273,Detalhamento!O$15)),IF(INDEX(Import.PLE,Detalhamento!$E273,Detalhamento!O$15)&lt;=mediçao,0,OFFSET(Import.PLQ,$A273-1,O$15-1,1,1)),OFFSET(Import.PLQ,$A273-1,O$15-1,1,1)),(1-PLE!$AA$28)*OFFSET(Import.PLQ,$A273-1,O$15-1,1,1))))</f>
        <v>0</v>
      </c>
      <c r="P273" s="144">
        <f ca="1">IF(P$13="",0,CHOOSE(Detalhamento.OpçãoServiços,OFFSET(Import.PLQ,$A273-1,P$15-1,1,1),IF($E273&lt;&gt;1,IF(ISNUMBER(INDEX(Import.PLE,Detalhamento!$E273,Detalhamento!P$15)),IF(INDEX(Import.PLE,Detalhamento!$E273,Detalhamento!P$15)&lt;=mediçao,OFFSET(Import.PLQ,$A273-1,P$15-1,1,1),0),0),PLE!$AA$28*OFFSET(Import.PLQ,$A273-1,P$15-1,1,1)),IF($E273&lt;&gt;1,IF(ISNUMBER(INDEX(Import.PLE,Detalhamento!$E273,Detalhamento!P$15)),IF(INDEX(Import.PLE,Detalhamento!$E273,Detalhamento!P$15)&lt;=mediçao,0,OFFSET(Import.PLQ,$A273-1,P$15-1,1,1)),OFFSET(Import.PLQ,$A273-1,P$15-1,1,1)),(1-PLE!$AA$28)*OFFSET(Import.PLQ,$A273-1,P$15-1,1,1))))</f>
        <v>0</v>
      </c>
      <c r="Q273" s="144">
        <f ca="1">IF(Q$13="",0,CHOOSE(Detalhamento.OpçãoServiços,OFFSET(Import.PLQ,$A273-1,Q$15-1,1,1),IF($E273&lt;&gt;1,IF(ISNUMBER(INDEX(Import.PLE,Detalhamento!$E273,Detalhamento!Q$15)),IF(INDEX(Import.PLE,Detalhamento!$E273,Detalhamento!Q$15)&lt;=mediçao,OFFSET(Import.PLQ,$A273-1,Q$15-1,1,1),0),0),PLE!$AA$28*OFFSET(Import.PLQ,$A273-1,Q$15-1,1,1)),IF($E273&lt;&gt;1,IF(ISNUMBER(INDEX(Import.PLE,Detalhamento!$E273,Detalhamento!Q$15)),IF(INDEX(Import.PLE,Detalhamento!$E273,Detalhamento!Q$15)&lt;=mediçao,0,OFFSET(Import.PLQ,$A273-1,Q$15-1,1,1)),OFFSET(Import.PLQ,$A273-1,Q$15-1,1,1)),(1-PLE!$AA$28)*OFFSET(Import.PLQ,$A273-1,Q$15-1,1,1))))</f>
        <v>0</v>
      </c>
      <c r="R273" s="144">
        <f ca="1">IF(R$13="",0,CHOOSE(Detalhamento.OpçãoServiços,OFFSET(Import.PLQ,$A273-1,R$15-1,1,1),IF($E273&lt;&gt;1,IF(ISNUMBER(INDEX(Import.PLE,Detalhamento!$E273,Detalhamento!R$15)),IF(INDEX(Import.PLE,Detalhamento!$E273,Detalhamento!R$15)&lt;=mediçao,OFFSET(Import.PLQ,$A273-1,R$15-1,1,1),0),0),PLE!$AA$28*OFFSET(Import.PLQ,$A273-1,R$15-1,1,1)),IF($E273&lt;&gt;1,IF(ISNUMBER(INDEX(Import.PLE,Detalhamento!$E273,Detalhamento!R$15)),IF(INDEX(Import.PLE,Detalhamento!$E273,Detalhamento!R$15)&lt;=mediçao,0,OFFSET(Import.PLQ,$A273-1,R$15-1,1,1)),OFFSET(Import.PLQ,$A273-1,R$15-1,1,1)),(1-PLE!$AA$28)*OFFSET(Import.PLQ,$A273-1,R$15-1,1,1))))</f>
        <v>0</v>
      </c>
      <c r="S273" s="144">
        <f ca="1">IF(S$13="",0,CHOOSE(Detalhamento.OpçãoServiços,OFFSET(Import.PLQ,$A273-1,S$15-1,1,1),IF($E273&lt;&gt;1,IF(ISNUMBER(INDEX(Import.PLE,Detalhamento!$E273,Detalhamento!S$15)),IF(INDEX(Import.PLE,Detalhamento!$E273,Detalhamento!S$15)&lt;=mediçao,OFFSET(Import.PLQ,$A273-1,S$15-1,1,1),0),0),PLE!$AA$28*OFFSET(Import.PLQ,$A273-1,S$15-1,1,1)),IF($E273&lt;&gt;1,IF(ISNUMBER(INDEX(Import.PLE,Detalhamento!$E273,Detalhamento!S$15)),IF(INDEX(Import.PLE,Detalhamento!$E273,Detalhamento!S$15)&lt;=mediçao,0,OFFSET(Import.PLQ,$A273-1,S$15-1,1,1)),OFFSET(Import.PLQ,$A273-1,S$15-1,1,1)),(1-PLE!$AA$28)*OFFSET(Import.PLQ,$A273-1,S$15-1,1,1))))</f>
        <v>0</v>
      </c>
      <c r="T273" s="144">
        <f ca="1">IF(T$13="",0,CHOOSE(Detalhamento.OpçãoServiços,OFFSET(Import.PLQ,$A273-1,T$15-1,1,1),IF($E273&lt;&gt;1,IF(ISNUMBER(INDEX(Import.PLE,Detalhamento!$E273,Detalhamento!T$15)),IF(INDEX(Import.PLE,Detalhamento!$E273,Detalhamento!T$15)&lt;=mediçao,OFFSET(Import.PLQ,$A273-1,T$15-1,1,1),0),0),PLE!$AA$28*OFFSET(Import.PLQ,$A273-1,T$15-1,1,1)),IF($E273&lt;&gt;1,IF(ISNUMBER(INDEX(Import.PLE,Detalhamento!$E273,Detalhamento!T$15)),IF(INDEX(Import.PLE,Detalhamento!$E273,Detalhamento!T$15)&lt;=mediçao,0,OFFSET(Import.PLQ,$A273-1,T$15-1,1,1)),OFFSET(Import.PLQ,$A273-1,T$15-1,1,1)),(1-PLE!$AA$28)*OFFSET(Import.PLQ,$A273-1,T$15-1,1,1))))</f>
        <v>0</v>
      </c>
      <c r="U273" s="144">
        <f ca="1">IF(U$13="",0,CHOOSE(Detalhamento.OpçãoServiços,OFFSET(Import.PLQ,$A273-1,U$15-1,1,1),IF($E273&lt;&gt;1,IF(ISNUMBER(INDEX(Import.PLE,Detalhamento!$E273,Detalhamento!U$15)),IF(INDEX(Import.PLE,Detalhamento!$E273,Detalhamento!U$15)&lt;=mediçao,OFFSET(Import.PLQ,$A273-1,U$15-1,1,1),0),0),PLE!$AA$28*OFFSET(Import.PLQ,$A273-1,U$15-1,1,1)),IF($E273&lt;&gt;1,IF(ISNUMBER(INDEX(Import.PLE,Detalhamento!$E273,Detalhamento!U$15)),IF(INDEX(Import.PLE,Detalhamento!$E273,Detalhamento!U$15)&lt;=mediçao,0,OFFSET(Import.PLQ,$A273-1,U$15-1,1,1)),OFFSET(Import.PLQ,$A273-1,U$15-1,1,1)),(1-PLE!$AA$28)*OFFSET(Import.PLQ,$A273-1,U$15-1,1,1))))</f>
        <v>0</v>
      </c>
      <c r="V273" s="144">
        <f ca="1">IF(V$13="",0,CHOOSE(Detalhamento.OpçãoServiços,OFFSET(Import.PLQ,$A273-1,V$15-1,1,1),IF($E273&lt;&gt;1,IF(ISNUMBER(INDEX(Import.PLE,Detalhamento!$E273,Detalhamento!V$15)),IF(INDEX(Import.PLE,Detalhamento!$E273,Detalhamento!V$15)&lt;=mediçao,OFFSET(Import.PLQ,$A273-1,V$15-1,1,1),0),0),PLE!$AA$28*OFFSET(Import.PLQ,$A273-1,V$15-1,1,1)),IF($E273&lt;&gt;1,IF(ISNUMBER(INDEX(Import.PLE,Detalhamento!$E273,Detalhamento!V$15)),IF(INDEX(Import.PLE,Detalhamento!$E273,Detalhamento!V$15)&lt;=mediçao,0,OFFSET(Import.PLQ,$A273-1,V$15-1,1,1)),OFFSET(Import.PLQ,$A273-1,V$15-1,1,1)),(1-PLE!$AA$28)*OFFSET(Import.PLQ,$A273-1,V$15-1,1,1))))</f>
        <v>0</v>
      </c>
      <c r="W273" s="144">
        <f ca="1">IF(W$13="",0,CHOOSE(Detalhamento.OpçãoServiços,OFFSET(Import.PLQ,$A273-1,W$15-1,1,1),IF($E273&lt;&gt;1,IF(ISNUMBER(INDEX(Import.PLE,Detalhamento!$E273,Detalhamento!W$15)),IF(INDEX(Import.PLE,Detalhamento!$E273,Detalhamento!W$15)&lt;=mediçao,OFFSET(Import.PLQ,$A273-1,W$15-1,1,1),0),0),PLE!$AA$28*OFFSET(Import.PLQ,$A273-1,W$15-1,1,1)),IF($E273&lt;&gt;1,IF(ISNUMBER(INDEX(Import.PLE,Detalhamento!$E273,Detalhamento!W$15)),IF(INDEX(Import.PLE,Detalhamento!$E273,Detalhamento!W$15)&lt;=mediçao,0,OFFSET(Import.PLQ,$A273-1,W$15-1,1,1)),OFFSET(Import.PLQ,$A273-1,W$15-1,1,1)),(1-PLE!$AA$28)*OFFSET(Import.PLQ,$A273-1,W$15-1,1,1))))</f>
        <v>0</v>
      </c>
      <c r="X273" s="144">
        <f ca="1">IF(X$13="",0,CHOOSE(Detalhamento.OpçãoServiços,OFFSET(Import.PLQ,$A273-1,X$15-1,1,1),IF($E273&lt;&gt;1,IF(ISNUMBER(INDEX(Import.PLE,Detalhamento!$E273,Detalhamento!X$15)),IF(INDEX(Import.PLE,Detalhamento!$E273,Detalhamento!X$15)&lt;=mediçao,OFFSET(Import.PLQ,$A273-1,X$15-1,1,1),0),0),PLE!$AA$28*OFFSET(Import.PLQ,$A273-1,X$15-1,1,1)),IF($E273&lt;&gt;1,IF(ISNUMBER(INDEX(Import.PLE,Detalhamento!$E273,Detalhamento!X$15)),IF(INDEX(Import.PLE,Detalhamento!$E273,Detalhamento!X$15)&lt;=mediçao,0,OFFSET(Import.PLQ,$A273-1,X$15-1,1,1)),OFFSET(Import.PLQ,$A273-1,X$15-1,1,1)),(1-PLE!$AA$28)*OFFSET(Import.PLQ,$A273-1,X$15-1,1,1))))</f>
        <v>0</v>
      </c>
      <c r="Y273" s="144">
        <f ca="1">IF(Y$13="",0,CHOOSE(Detalhamento.OpçãoServiços,OFFSET(Import.PLQ,$A273-1,Y$15-1,1,1),IF($E273&lt;&gt;1,IF(ISNUMBER(INDEX(Import.PLE,Detalhamento!$E273,Detalhamento!Y$15)),IF(INDEX(Import.PLE,Detalhamento!$E273,Detalhamento!Y$15)&lt;=mediçao,OFFSET(Import.PLQ,$A273-1,Y$15-1,1,1),0),0),PLE!$AA$28*OFFSET(Import.PLQ,$A273-1,Y$15-1,1,1)),IF($E273&lt;&gt;1,IF(ISNUMBER(INDEX(Import.PLE,Detalhamento!$E273,Detalhamento!Y$15)),IF(INDEX(Import.PLE,Detalhamento!$E273,Detalhamento!Y$15)&lt;=mediçao,0,OFFSET(Import.PLQ,$A273-1,Y$15-1,1,1)),OFFSET(Import.PLQ,$A273-1,Y$15-1,1,1)),(1-PLE!$AA$28)*OFFSET(Import.PLQ,$A273-1,Y$15-1,1,1))))</f>
        <v>0</v>
      </c>
      <c r="Z273" s="144">
        <f ca="1">IF(Z$13="",0,CHOOSE(Detalhamento.OpçãoServiços,OFFSET(Import.PLQ,$A273-1,Z$15-1,1,1),IF($E273&lt;&gt;1,IF(ISNUMBER(INDEX(Import.PLE,Detalhamento!$E273,Detalhamento!Z$15)),IF(INDEX(Import.PLE,Detalhamento!$E273,Detalhamento!Z$15)&lt;=mediçao,OFFSET(Import.PLQ,$A273-1,Z$15-1,1,1),0),0),PLE!$AA$28*OFFSET(Import.PLQ,$A273-1,Z$15-1,1,1)),IF($E273&lt;&gt;1,IF(ISNUMBER(INDEX(Import.PLE,Detalhamento!$E273,Detalhamento!Z$15)),IF(INDEX(Import.PLE,Detalhamento!$E273,Detalhamento!Z$15)&lt;=mediçao,0,OFFSET(Import.PLQ,$A273-1,Z$15-1,1,1)),OFFSET(Import.PLQ,$A273-1,Z$15-1,1,1)),(1-PLE!$AA$28)*OFFSET(Import.PLQ,$A273-1,Z$15-1,1,1))))</f>
        <v>0</v>
      </c>
      <c r="AA273" s="144">
        <f ca="1">IF(AA$13="",0,CHOOSE(Detalhamento.OpçãoServiços,OFFSET(Import.PLQ,$A273-1,AA$15-1,1,1),IF($E273&lt;&gt;1,IF(ISNUMBER(INDEX(Import.PLE,Detalhamento!$E273,Detalhamento!AA$15)),IF(INDEX(Import.PLE,Detalhamento!$E273,Detalhamento!AA$15)&lt;=mediçao,OFFSET(Import.PLQ,$A273-1,AA$15-1,1,1),0),0),PLE!$AA$28*OFFSET(Import.PLQ,$A273-1,AA$15-1,1,1)),IF($E273&lt;&gt;1,IF(ISNUMBER(INDEX(Import.PLE,Detalhamento!$E273,Detalhamento!AA$15)),IF(INDEX(Import.PLE,Detalhamento!$E273,Detalhamento!AA$15)&lt;=mediçao,0,OFFSET(Import.PLQ,$A273-1,AA$15-1,1,1)),OFFSET(Import.PLQ,$A273-1,AA$15-1,1,1)),(1-PLE!$AA$28)*OFFSET(Import.PLQ,$A273-1,AA$15-1,1,1))))</f>
        <v>0</v>
      </c>
      <c r="AB273" s="144">
        <f ca="1">IF(AB$13="",0,CHOOSE(Detalhamento.OpçãoServiços,OFFSET(Import.PLQ,$A273-1,AB$15-1,1,1),IF($E273&lt;&gt;1,IF(ISNUMBER(INDEX(Import.PLE,Detalhamento!$E273,Detalhamento!AB$15)),IF(INDEX(Import.PLE,Detalhamento!$E273,Detalhamento!AB$15)&lt;=mediçao,OFFSET(Import.PLQ,$A273-1,AB$15-1,1,1),0),0),PLE!$AA$28*OFFSET(Import.PLQ,$A273-1,AB$15-1,1,1)),IF($E273&lt;&gt;1,IF(ISNUMBER(INDEX(Import.PLE,Detalhamento!$E273,Detalhamento!AB$15)),IF(INDEX(Import.PLE,Detalhamento!$E273,Detalhamento!AB$15)&lt;=mediçao,0,OFFSET(Import.PLQ,$A273-1,AB$15-1,1,1)),OFFSET(Import.PLQ,$A273-1,AB$15-1,1,1)),(1-PLE!$AA$28)*OFFSET(Import.PLQ,$A273-1,AB$15-1,1,1))))</f>
        <v>0</v>
      </c>
      <c r="AC273" s="144">
        <f ca="1">IF(AC$13="",0,CHOOSE(Detalhamento.OpçãoServiços,OFFSET(Import.PLQ,$A273-1,AC$15-1,1,1),IF($E273&lt;&gt;1,IF(ISNUMBER(INDEX(Import.PLE,Detalhamento!$E273,Detalhamento!AC$15)),IF(INDEX(Import.PLE,Detalhamento!$E273,Detalhamento!AC$15)&lt;=mediçao,OFFSET(Import.PLQ,$A273-1,AC$15-1,1,1),0),0),PLE!$AA$28*OFFSET(Import.PLQ,$A273-1,AC$15-1,1,1)),IF($E273&lt;&gt;1,IF(ISNUMBER(INDEX(Import.PLE,Detalhamento!$E273,Detalhamento!AC$15)),IF(INDEX(Import.PLE,Detalhamento!$E273,Detalhamento!AC$15)&lt;=mediçao,0,OFFSET(Import.PLQ,$A273-1,AC$15-1,1,1)),OFFSET(Import.PLQ,$A273-1,AC$15-1,1,1)),(1-PLE!$AA$28)*OFFSET(Import.PLQ,$A273-1,AC$15-1,1,1))))</f>
        <v>0</v>
      </c>
      <c r="AD273" s="144">
        <f ca="1">IF(AD$13="",0,CHOOSE(Detalhamento.OpçãoServiços,OFFSET(Import.PLQ,$A273-1,AD$15-1,1,1),IF($E273&lt;&gt;1,IF(ISNUMBER(INDEX(Import.PLE,Detalhamento!$E273,Detalhamento!AD$15)),IF(INDEX(Import.PLE,Detalhamento!$E273,Detalhamento!AD$15)&lt;=mediçao,OFFSET(Import.PLQ,$A273-1,AD$15-1,1,1),0),0),PLE!$AA$28*OFFSET(Import.PLQ,$A273-1,AD$15-1,1,1)),IF($E273&lt;&gt;1,IF(ISNUMBER(INDEX(Import.PLE,Detalhamento!$E273,Detalhamento!AD$15)),IF(INDEX(Import.PLE,Detalhamento!$E273,Detalhamento!AD$15)&lt;=mediçao,0,OFFSET(Import.PLQ,$A273-1,AD$15-1,1,1)),OFFSET(Import.PLQ,$A273-1,AD$15-1,1,1)),(1-PLE!$AA$28)*OFFSET(Import.PLQ,$A273-1,AD$15-1,1,1))))</f>
        <v>0</v>
      </c>
      <c r="AE273" s="144">
        <f ca="1">IF(AE$13="",0,CHOOSE(Detalhamento.OpçãoServiços,OFFSET(Import.PLQ,$A273-1,AE$15-1,1,1),IF($E273&lt;&gt;1,IF(ISNUMBER(INDEX(Import.PLE,Detalhamento!$E273,Detalhamento!AE$15)),IF(INDEX(Import.PLE,Detalhamento!$E273,Detalhamento!AE$15)&lt;=mediçao,OFFSET(Import.PLQ,$A273-1,AE$15-1,1,1),0),0),PLE!$AA$28*OFFSET(Import.PLQ,$A273-1,AE$15-1,1,1)),IF($E273&lt;&gt;1,IF(ISNUMBER(INDEX(Import.PLE,Detalhamento!$E273,Detalhamento!AE$15)),IF(INDEX(Import.PLE,Detalhamento!$E273,Detalhamento!AE$15)&lt;=mediçao,0,OFFSET(Import.PLQ,$A273-1,AE$15-1,1,1)),OFFSET(Import.PLQ,$A273-1,AE$15-1,1,1)),(1-PLE!$AA$28)*OFFSET(Import.PLQ,$A273-1,AE$15-1,1,1))))</f>
        <v>0</v>
      </c>
      <c r="AF273" s="144">
        <f ca="1">IF(AF$13="",0,CHOOSE(Detalhamento.OpçãoServiços,OFFSET(Import.PLQ,$A273-1,AF$15-1,1,1),IF($E273&lt;&gt;1,IF(ISNUMBER(INDEX(Import.PLE,Detalhamento!$E273,Detalhamento!AF$15)),IF(INDEX(Import.PLE,Detalhamento!$E273,Detalhamento!AF$15)&lt;=mediçao,OFFSET(Import.PLQ,$A273-1,AF$15-1,1,1),0),0),PLE!$AA$28*OFFSET(Import.PLQ,$A273-1,AF$15-1,1,1)),IF($E273&lt;&gt;1,IF(ISNUMBER(INDEX(Import.PLE,Detalhamento!$E273,Detalhamento!AF$15)),IF(INDEX(Import.PLE,Detalhamento!$E273,Detalhamento!AF$15)&lt;=mediçao,0,OFFSET(Import.PLQ,$A273-1,AF$15-1,1,1)),OFFSET(Import.PLQ,$A273-1,AF$15-1,1,1)),(1-PLE!$AA$28)*OFFSET(Import.PLQ,$A273-1,AF$15-1,1,1))))</f>
        <v>0</v>
      </c>
      <c r="AG273" s="144">
        <f ca="1">IF(AG$13="",0,CHOOSE(Detalhamento.OpçãoServiços,OFFSET(Import.PLQ,$A273-1,AG$15-1,1,1),IF($E273&lt;&gt;1,IF(ISNUMBER(INDEX(Import.PLE,Detalhamento!$E273,Detalhamento!AG$15)),IF(INDEX(Import.PLE,Detalhamento!$E273,Detalhamento!AG$15)&lt;=mediçao,OFFSET(Import.PLQ,$A273-1,AG$15-1,1,1),0),0),PLE!$AA$28*OFFSET(Import.PLQ,$A273-1,AG$15-1,1,1)),IF($E273&lt;&gt;1,IF(ISNUMBER(INDEX(Import.PLE,Detalhamento!$E273,Detalhamento!AG$15)),IF(INDEX(Import.PLE,Detalhamento!$E273,Detalhamento!AG$15)&lt;=mediçao,0,OFFSET(Import.PLQ,$A273-1,AG$15-1,1,1)),OFFSET(Import.PLQ,$A273-1,AG$15-1,1,1)),(1-PLE!$AA$28)*OFFSET(Import.PLQ,$A273-1,AG$15-1,1,1))))</f>
        <v>0</v>
      </c>
      <c r="AH273" s="144">
        <f ca="1">IF(AH$13="",0,CHOOSE(Detalhamento.OpçãoServiços,OFFSET(Import.PLQ,$A273-1,AH$15-1,1,1),IF($E273&lt;&gt;1,IF(ISNUMBER(INDEX(Import.PLE,Detalhamento!$E273,Detalhamento!AH$15)),IF(INDEX(Import.PLE,Detalhamento!$E273,Detalhamento!AH$15)&lt;=mediçao,OFFSET(Import.PLQ,$A273-1,AH$15-1,1,1),0),0),PLE!$AA$28*OFFSET(Import.PLQ,$A273-1,AH$15-1,1,1)),IF($E273&lt;&gt;1,IF(ISNUMBER(INDEX(Import.PLE,Detalhamento!$E273,Detalhamento!AH$15)),IF(INDEX(Import.PLE,Detalhamento!$E273,Detalhamento!AH$15)&lt;=mediçao,0,OFFSET(Import.PLQ,$A273-1,AH$15-1,1,1)),OFFSET(Import.PLQ,$A273-1,AH$15-1,1,1)),(1-PLE!$AA$28)*OFFSET(Import.PLQ,$A273-1,AH$15-1,1,1))))</f>
        <v>0</v>
      </c>
      <c r="AI273" s="144">
        <f ca="1">IF(AI$13="",0,CHOOSE(Detalhamento.OpçãoServiços,OFFSET(Import.PLQ,$A273-1,AI$15-1,1,1),IF($E273&lt;&gt;1,IF(ISNUMBER(INDEX(Import.PLE,Detalhamento!$E273,Detalhamento!AI$15)),IF(INDEX(Import.PLE,Detalhamento!$E273,Detalhamento!AI$15)&lt;=mediçao,OFFSET(Import.PLQ,$A273-1,AI$15-1,1,1),0),0),PLE!$AA$28*OFFSET(Import.PLQ,$A273-1,AI$15-1,1,1)),IF($E273&lt;&gt;1,IF(ISNUMBER(INDEX(Import.PLE,Detalhamento!$E273,Detalhamento!AI$15)),IF(INDEX(Import.PLE,Detalhamento!$E273,Detalhamento!AI$15)&lt;=mediçao,0,OFFSET(Import.PLQ,$A273-1,AI$15-1,1,1)),OFFSET(Import.PLQ,$A273-1,AI$15-1,1,1)),(1-PLE!$AA$28)*OFFSET(Import.PLQ,$A273-1,AI$15-1,1,1))))</f>
        <v>0</v>
      </c>
      <c r="AJ273" s="144">
        <f ca="1">IF(AJ$13="",0,CHOOSE(Detalhamento.OpçãoServiços,OFFSET(Import.PLQ,$A273-1,AJ$15-1,1,1),IF($E273&lt;&gt;1,IF(ISNUMBER(INDEX(Import.PLE,Detalhamento!$E273,Detalhamento!AJ$15)),IF(INDEX(Import.PLE,Detalhamento!$E273,Detalhamento!AJ$15)&lt;=mediçao,OFFSET(Import.PLQ,$A273-1,AJ$15-1,1,1),0),0),PLE!$AA$28*OFFSET(Import.PLQ,$A273-1,AJ$15-1,1,1)),IF($E273&lt;&gt;1,IF(ISNUMBER(INDEX(Import.PLE,Detalhamento!$E273,Detalhamento!AJ$15)),IF(INDEX(Import.PLE,Detalhamento!$E273,Detalhamento!AJ$15)&lt;=mediçao,0,OFFSET(Import.PLQ,$A273-1,AJ$15-1,1,1)),OFFSET(Import.PLQ,$A273-1,AJ$15-1,1,1)),(1-PLE!$AA$28)*OFFSET(Import.PLQ,$A273-1,AJ$15-1,1,1))))</f>
        <v>0</v>
      </c>
      <c r="AK273" s="144">
        <f ca="1">IF(AK$13="",0,CHOOSE(Detalhamento.OpçãoServiços,OFFSET(Import.PLQ,$A273-1,AK$15-1,1,1),IF($E273&lt;&gt;1,IF(ISNUMBER(INDEX(Import.PLE,Detalhamento!$E273,Detalhamento!AK$15)),IF(INDEX(Import.PLE,Detalhamento!$E273,Detalhamento!AK$15)&lt;=mediçao,OFFSET(Import.PLQ,$A273-1,AK$15-1,1,1),0),0),PLE!$AA$28*OFFSET(Import.PLQ,$A273-1,AK$15-1,1,1)),IF($E273&lt;&gt;1,IF(ISNUMBER(INDEX(Import.PLE,Detalhamento!$E273,Detalhamento!AK$15)),IF(INDEX(Import.PLE,Detalhamento!$E273,Detalhamento!AK$15)&lt;=mediçao,0,OFFSET(Import.PLQ,$A273-1,AK$15-1,1,1)),OFFSET(Import.PLQ,$A273-1,AK$15-1,1,1)),(1-PLE!$AA$28)*OFFSET(Import.PLQ,$A273-1,AK$15-1,1,1))))</f>
        <v>0</v>
      </c>
      <c r="AL273" s="144">
        <f ca="1">IF(AL$13="",0,CHOOSE(Detalhamento.OpçãoServiços,OFFSET(Import.PLQ,$A273-1,AL$15-1,1,1),IF($E273&lt;&gt;1,IF(ISNUMBER(INDEX(Import.PLE,Detalhamento!$E273,Detalhamento!AL$15)),IF(INDEX(Import.PLE,Detalhamento!$E273,Detalhamento!AL$15)&lt;=mediçao,OFFSET(Import.PLQ,$A273-1,AL$15-1,1,1),0),0),PLE!$AA$28*OFFSET(Import.PLQ,$A273-1,AL$15-1,1,1)),IF($E273&lt;&gt;1,IF(ISNUMBER(INDEX(Import.PLE,Detalhamento!$E273,Detalhamento!AL$15)),IF(INDEX(Import.PLE,Detalhamento!$E273,Detalhamento!AL$15)&lt;=mediçao,0,OFFSET(Import.PLQ,$A273-1,AL$15-1,1,1)),OFFSET(Import.PLQ,$A273-1,AL$15-1,1,1)),(1-PLE!$AA$28)*OFFSET(Import.PLQ,$A273-1,AL$15-1,1,1))))</f>
        <v>0</v>
      </c>
      <c r="AM273" s="144">
        <f ca="1">IF(AM$13="",0,CHOOSE(Detalhamento.OpçãoServiços,OFFSET(Import.PLQ,$A273-1,AM$15-1,1,1),IF($E273&lt;&gt;1,IF(ISNUMBER(INDEX(Import.PLE,Detalhamento!$E273,Detalhamento!AM$15)),IF(INDEX(Import.PLE,Detalhamento!$E273,Detalhamento!AM$15)&lt;=mediçao,OFFSET(Import.PLQ,$A273-1,AM$15-1,1,1),0),0),PLE!$AA$28*OFFSET(Import.PLQ,$A273-1,AM$15-1,1,1)),IF($E273&lt;&gt;1,IF(ISNUMBER(INDEX(Import.PLE,Detalhamento!$E273,Detalhamento!AM$15)),IF(INDEX(Import.PLE,Detalhamento!$E273,Detalhamento!AM$15)&lt;=mediçao,0,OFFSET(Import.PLQ,$A273-1,AM$15-1,1,1)),OFFSET(Import.PLQ,$A273-1,AM$15-1,1,1)),(1-PLE!$AA$28)*OFFSET(Import.PLQ,$A273-1,AM$15-1,1,1))))</f>
        <v>0</v>
      </c>
      <c r="AN273" s="144">
        <f ca="1">IF(AN$13="",0,CHOOSE(Detalhamento.OpçãoServiços,OFFSET(Import.PLQ,$A273-1,AN$15-1,1,1),IF($E273&lt;&gt;1,IF(ISNUMBER(INDEX(Import.PLE,Detalhamento!$E273,Detalhamento!AN$15)),IF(INDEX(Import.PLE,Detalhamento!$E273,Detalhamento!AN$15)&lt;=mediçao,OFFSET(Import.PLQ,$A273-1,AN$15-1,1,1),0),0),PLE!$AA$28*OFFSET(Import.PLQ,$A273-1,AN$15-1,1,1)),IF($E273&lt;&gt;1,IF(ISNUMBER(INDEX(Import.PLE,Detalhamento!$E273,Detalhamento!AN$15)),IF(INDEX(Import.PLE,Detalhamento!$E273,Detalhamento!AN$15)&lt;=mediçao,0,OFFSET(Import.PLQ,$A273-1,AN$15-1,1,1)),OFFSET(Import.PLQ,$A273-1,AN$15-1,1,1)),(1-PLE!$AA$28)*OFFSET(Import.PLQ,$A273-1,AN$15-1,1,1))))</f>
        <v>0</v>
      </c>
      <c r="AO273" s="144">
        <f ca="1">IF(AO$13="",0,CHOOSE(Detalhamento.OpçãoServiços,OFFSET(Import.PLQ,$A273-1,AO$15-1,1,1),IF($E273&lt;&gt;1,IF(ISNUMBER(INDEX(Import.PLE,Detalhamento!$E273,Detalhamento!AO$15)),IF(INDEX(Import.PLE,Detalhamento!$E273,Detalhamento!AO$15)&lt;=mediçao,OFFSET(Import.PLQ,$A273-1,AO$15-1,1,1),0),0),PLE!$AA$28*OFFSET(Import.PLQ,$A273-1,AO$15-1,1,1)),IF($E273&lt;&gt;1,IF(ISNUMBER(INDEX(Import.PLE,Detalhamento!$E273,Detalhamento!AO$15)),IF(INDEX(Import.PLE,Detalhamento!$E273,Detalhamento!AO$15)&lt;=mediçao,0,OFFSET(Import.PLQ,$A273-1,AO$15-1,1,1)),OFFSET(Import.PLQ,$A273-1,AO$15-1,1,1)),(1-PLE!$AA$28)*OFFSET(Import.PLQ,$A273-1,AO$15-1,1,1))))</f>
        <v>0</v>
      </c>
      <c r="AP273" s="144">
        <f ca="1">IF(AP$13="",0,CHOOSE(Detalhamento.OpçãoServiços,OFFSET(Import.PLQ,$A273-1,AP$15-1,1,1),IF($E273&lt;&gt;1,IF(ISNUMBER(INDEX(Import.PLE,Detalhamento!$E273,Detalhamento!AP$15)),IF(INDEX(Import.PLE,Detalhamento!$E273,Detalhamento!AP$15)&lt;=mediçao,OFFSET(Import.PLQ,$A273-1,AP$15-1,1,1),0),0),PLE!$AA$28*OFFSET(Import.PLQ,$A273-1,AP$15-1,1,1)),IF($E273&lt;&gt;1,IF(ISNUMBER(INDEX(Import.PLE,Detalhamento!$E273,Detalhamento!AP$15)),IF(INDEX(Import.PLE,Detalhamento!$E273,Detalhamento!AP$15)&lt;=mediçao,0,OFFSET(Import.PLQ,$A273-1,AP$15-1,1,1)),OFFSET(Import.PLQ,$A273-1,AP$15-1,1,1)),(1-PLE!$AA$28)*OFFSET(Import.PLQ,$A273-1,AP$15-1,1,1))))</f>
        <v>0</v>
      </c>
      <c r="AQ273" s="144">
        <f ca="1">IF(AQ$13="",0,CHOOSE(Detalhamento.OpçãoServiços,OFFSET(Import.PLQ,$A273-1,AQ$15-1,1,1),IF($E273&lt;&gt;1,IF(ISNUMBER(INDEX(Import.PLE,Detalhamento!$E273,Detalhamento!AQ$15)),IF(INDEX(Import.PLE,Detalhamento!$E273,Detalhamento!AQ$15)&lt;=mediçao,OFFSET(Import.PLQ,$A273-1,AQ$15-1,1,1),0),0),PLE!$AA$28*OFFSET(Import.PLQ,$A273-1,AQ$15-1,1,1)),IF($E273&lt;&gt;1,IF(ISNUMBER(INDEX(Import.PLE,Detalhamento!$E273,Detalhamento!AQ$15)),IF(INDEX(Import.PLE,Detalhamento!$E273,Detalhamento!AQ$15)&lt;=mediçao,0,OFFSET(Import.PLQ,$A273-1,AQ$15-1,1,1)),OFFSET(Import.PLQ,$A273-1,AQ$15-1,1,1)),(1-PLE!$AA$28)*OFFSET(Import.PLQ,$A273-1,AQ$15-1,1,1))))</f>
        <v>0</v>
      </c>
      <c r="AR273" s="144">
        <f ca="1">IF(AR$13="",0,CHOOSE(Detalhamento.OpçãoServiços,OFFSET(Import.PLQ,$A273-1,AR$15-1,1,1),IF($E273&lt;&gt;1,IF(ISNUMBER(INDEX(Import.PLE,Detalhamento!$E273,Detalhamento!AR$15)),IF(INDEX(Import.PLE,Detalhamento!$E273,Detalhamento!AR$15)&lt;=mediçao,OFFSET(Import.PLQ,$A273-1,AR$15-1,1,1),0),0),PLE!$AA$28*OFFSET(Import.PLQ,$A273-1,AR$15-1,1,1)),IF($E273&lt;&gt;1,IF(ISNUMBER(INDEX(Import.PLE,Detalhamento!$E273,Detalhamento!AR$15)),IF(INDEX(Import.PLE,Detalhamento!$E273,Detalhamento!AR$15)&lt;=mediçao,0,OFFSET(Import.PLQ,$A273-1,AR$15-1,1,1)),OFFSET(Import.PLQ,$A273-1,AR$15-1,1,1)),(1-PLE!$AA$28)*OFFSET(Import.PLQ,$A273-1,AR$15-1,1,1))))</f>
        <v>0</v>
      </c>
      <c r="AS273" s="144">
        <f ca="1">IF(AS$13="",0,CHOOSE(Detalhamento.OpçãoServiços,OFFSET(Import.PLQ,$A273-1,AS$15-1,1,1),IF($E273&lt;&gt;1,IF(ISNUMBER(INDEX(Import.PLE,Detalhamento!$E273,Detalhamento!AS$15)),IF(INDEX(Import.PLE,Detalhamento!$E273,Detalhamento!AS$15)&lt;=mediçao,OFFSET(Import.PLQ,$A273-1,AS$15-1,1,1),0),0),PLE!$AA$28*OFFSET(Import.PLQ,$A273-1,AS$15-1,1,1)),IF($E273&lt;&gt;1,IF(ISNUMBER(INDEX(Import.PLE,Detalhamento!$E273,Detalhamento!AS$15)),IF(INDEX(Import.PLE,Detalhamento!$E273,Detalhamento!AS$15)&lt;=mediçao,0,OFFSET(Import.PLQ,$A273-1,AS$15-1,1,1)),OFFSET(Import.PLQ,$A273-1,AS$15-1,1,1)),(1-PLE!$AA$28)*OFFSET(Import.PLQ,$A273-1,AS$15-1,1,1))))</f>
        <v>0</v>
      </c>
      <c r="AT273" s="144">
        <f ca="1">IF(AT$13="",0,CHOOSE(Detalhamento.OpçãoServiços,OFFSET(Import.PLQ,$A273-1,AT$15-1,1,1),IF($E273&lt;&gt;1,IF(ISNUMBER(INDEX(Import.PLE,Detalhamento!$E273,Detalhamento!AT$15)),IF(INDEX(Import.PLE,Detalhamento!$E273,Detalhamento!AT$15)&lt;=mediçao,OFFSET(Import.PLQ,$A273-1,AT$15-1,1,1),0),0),PLE!$AA$28*OFFSET(Import.PLQ,$A273-1,AT$15-1,1,1)),IF($E273&lt;&gt;1,IF(ISNUMBER(INDEX(Import.PLE,Detalhamento!$E273,Detalhamento!AT$15)),IF(INDEX(Import.PLE,Detalhamento!$E273,Detalhamento!AT$15)&lt;=mediçao,0,OFFSET(Import.PLQ,$A273-1,AT$15-1,1,1)),OFFSET(Import.PLQ,$A273-1,AT$15-1,1,1)),(1-PLE!$AA$28)*OFFSET(Import.PLQ,$A273-1,AT$15-1,1,1))))</f>
        <v>0</v>
      </c>
      <c r="AU273" s="144">
        <f ca="1">IF(AU$13="",0,CHOOSE(Detalhamento.OpçãoServiços,OFFSET(Import.PLQ,$A273-1,AU$15-1,1,1),IF($E273&lt;&gt;1,IF(ISNUMBER(INDEX(Import.PLE,Detalhamento!$E273,Detalhamento!AU$15)),IF(INDEX(Import.PLE,Detalhamento!$E273,Detalhamento!AU$15)&lt;=mediçao,OFFSET(Import.PLQ,$A273-1,AU$15-1,1,1),0),0),PLE!$AA$28*OFFSET(Import.PLQ,$A273-1,AU$15-1,1,1)),IF($E273&lt;&gt;1,IF(ISNUMBER(INDEX(Import.PLE,Detalhamento!$E273,Detalhamento!AU$15)),IF(INDEX(Import.PLE,Detalhamento!$E273,Detalhamento!AU$15)&lt;=mediçao,0,OFFSET(Import.PLQ,$A273-1,AU$15-1,1,1)),OFFSET(Import.PLQ,$A273-1,AU$15-1,1,1)),(1-PLE!$AA$28)*OFFSET(Import.PLQ,$A273-1,AU$15-1,1,1))))</f>
        <v>0</v>
      </c>
      <c r="AV273" s="144">
        <f ca="1">IF(AV$13="",0,CHOOSE(Detalhamento.OpçãoServiços,OFFSET(Import.PLQ,$A273-1,AV$15-1,1,1),IF($E273&lt;&gt;1,IF(ISNUMBER(INDEX(Import.PLE,Detalhamento!$E273,Detalhamento!AV$15)),IF(INDEX(Import.PLE,Detalhamento!$E273,Detalhamento!AV$15)&lt;=mediçao,OFFSET(Import.PLQ,$A273-1,AV$15-1,1,1),0),0),PLE!$AA$28*OFFSET(Import.PLQ,$A273-1,AV$15-1,1,1)),IF($E273&lt;&gt;1,IF(ISNUMBER(INDEX(Import.PLE,Detalhamento!$E273,Detalhamento!AV$15)),IF(INDEX(Import.PLE,Detalhamento!$E273,Detalhamento!AV$15)&lt;=mediçao,0,OFFSET(Import.PLQ,$A273-1,AV$15-1,1,1)),OFFSET(Import.PLQ,$A273-1,AV$15-1,1,1)),(1-PLE!$AA$28)*OFFSET(Import.PLQ,$A273-1,AV$15-1,1,1))))</f>
        <v>0</v>
      </c>
      <c r="AW273" s="144">
        <f ca="1">IF(AW$13="",0,CHOOSE(Detalhamento.OpçãoServiços,OFFSET(Import.PLQ,$A273-1,AW$15-1,1,1),IF($E273&lt;&gt;1,IF(ISNUMBER(INDEX(Import.PLE,Detalhamento!$E273,Detalhamento!AW$15)),IF(INDEX(Import.PLE,Detalhamento!$E273,Detalhamento!AW$15)&lt;=mediçao,OFFSET(Import.PLQ,$A273-1,AW$15-1,1,1),0),0),PLE!$AA$28*OFFSET(Import.PLQ,$A273-1,AW$15-1,1,1)),IF($E273&lt;&gt;1,IF(ISNUMBER(INDEX(Import.PLE,Detalhamento!$E273,Detalhamento!AW$15)),IF(INDEX(Import.PLE,Detalhamento!$E273,Detalhamento!AW$15)&lt;=mediçao,0,OFFSET(Import.PLQ,$A273-1,AW$15-1,1,1)),OFFSET(Import.PLQ,$A273-1,AW$15-1,1,1)),(1-PLE!$AA$28)*OFFSET(Import.PLQ,$A273-1,AW$15-1,1,1))))</f>
        <v>0</v>
      </c>
      <c r="AX273" s="144">
        <f ca="1">IF(AX$13="",0,CHOOSE(Detalhamento.OpçãoServiços,OFFSET(Import.PLQ,$A273-1,AX$15-1,1,1),IF($E273&lt;&gt;1,IF(ISNUMBER(INDEX(Import.PLE,Detalhamento!$E273,Detalhamento!AX$15)),IF(INDEX(Import.PLE,Detalhamento!$E273,Detalhamento!AX$15)&lt;=mediçao,OFFSET(Import.PLQ,$A273-1,AX$15-1,1,1),0),0),PLE!$AA$28*OFFSET(Import.PLQ,$A273-1,AX$15-1,1,1)),IF($E273&lt;&gt;1,IF(ISNUMBER(INDEX(Import.PLE,Detalhamento!$E273,Detalhamento!AX$15)),IF(INDEX(Import.PLE,Detalhamento!$E273,Detalhamento!AX$15)&lt;=mediçao,0,OFFSET(Import.PLQ,$A273-1,AX$15-1,1,1)),OFFSET(Import.PLQ,$A273-1,AX$15-1,1,1)),(1-PLE!$AA$28)*OFFSET(Import.PLQ,$A273-1,AX$15-1,1,1))))</f>
        <v>0</v>
      </c>
      <c r="AY273" s="144">
        <f ca="1">IF(AY$13="",0,CHOOSE(Detalhamento.OpçãoServiços,OFFSET(Import.PLQ,$A273-1,AY$15-1,1,1),IF($E273&lt;&gt;1,IF(ISNUMBER(INDEX(Import.PLE,Detalhamento!$E273,Detalhamento!AY$15)),IF(INDEX(Import.PLE,Detalhamento!$E273,Detalhamento!AY$15)&lt;=mediçao,OFFSET(Import.PLQ,$A273-1,AY$15-1,1,1),0),0),PLE!$AA$28*OFFSET(Import.PLQ,$A273-1,AY$15-1,1,1)),IF($E273&lt;&gt;1,IF(ISNUMBER(INDEX(Import.PLE,Detalhamento!$E273,Detalhamento!AY$15)),IF(INDEX(Import.PLE,Detalhamento!$E273,Detalhamento!AY$15)&lt;=mediçao,0,OFFSET(Import.PLQ,$A273-1,AY$15-1,1,1)),OFFSET(Import.PLQ,$A273-1,AY$15-1,1,1)),(1-PLE!$AA$28)*OFFSET(Import.PLQ,$A273-1,AY$15-1,1,1))))</f>
        <v>0</v>
      </c>
      <c r="AZ273" s="144">
        <f ca="1">IF(AZ$13="",0,CHOOSE(Detalhamento.OpçãoServiços,OFFSET(Import.PLQ,$A273-1,AZ$15-1,1,1),IF($E273&lt;&gt;1,IF(ISNUMBER(INDEX(Import.PLE,Detalhamento!$E273,Detalhamento!AZ$15)),IF(INDEX(Import.PLE,Detalhamento!$E273,Detalhamento!AZ$15)&lt;=mediçao,OFFSET(Import.PLQ,$A273-1,AZ$15-1,1,1),0),0),PLE!$AA$28*OFFSET(Import.PLQ,$A273-1,AZ$15-1,1,1)),IF($E273&lt;&gt;1,IF(ISNUMBER(INDEX(Import.PLE,Detalhamento!$E273,Detalhamento!AZ$15)),IF(INDEX(Import.PLE,Detalhamento!$E273,Detalhamento!AZ$15)&lt;=mediçao,0,OFFSET(Import.PLQ,$A273-1,AZ$15-1,1,1)),OFFSET(Import.PLQ,$A273-1,AZ$15-1,1,1)),(1-PLE!$AA$28)*OFFSET(Import.PLQ,$A273-1,AZ$15-1,1,1))))</f>
        <v>0</v>
      </c>
      <c r="BA273" s="144">
        <f ca="1">IF(BA$13="",0,CHOOSE(Detalhamento.OpçãoServiços,OFFSET(Import.PLQ,$A273-1,BA$15-1,1,1),IF($E273&lt;&gt;1,IF(ISNUMBER(INDEX(Import.PLE,Detalhamento!$E273,Detalhamento!BA$15)),IF(INDEX(Import.PLE,Detalhamento!$E273,Detalhamento!BA$15)&lt;=mediçao,OFFSET(Import.PLQ,$A273-1,BA$15-1,1,1),0),0),PLE!$AA$28*OFFSET(Import.PLQ,$A273-1,BA$15-1,1,1)),IF($E273&lt;&gt;1,IF(ISNUMBER(INDEX(Import.PLE,Detalhamento!$E273,Detalhamento!BA$15)),IF(INDEX(Import.PLE,Detalhamento!$E273,Detalhamento!BA$15)&lt;=mediçao,0,OFFSET(Import.PLQ,$A273-1,BA$15-1,1,1)),OFFSET(Import.PLQ,$A273-1,BA$15-1,1,1)),(1-PLE!$AA$28)*OFFSET(Import.PLQ,$A273-1,BA$15-1,1,1))))</f>
        <v>0</v>
      </c>
      <c r="BB273" s="144">
        <f ca="1">IF(BB$13="",0,CHOOSE(Detalhamento.OpçãoServiços,OFFSET(Import.PLQ,$A273-1,BB$15-1,1,1),IF($E273&lt;&gt;1,IF(ISNUMBER(INDEX(Import.PLE,Detalhamento!$E273,Detalhamento!BB$15)),IF(INDEX(Import.PLE,Detalhamento!$E273,Detalhamento!BB$15)&lt;=mediçao,OFFSET(Import.PLQ,$A273-1,BB$15-1,1,1),0),0),PLE!$AA$28*OFFSET(Import.PLQ,$A273-1,BB$15-1,1,1)),IF($E273&lt;&gt;1,IF(ISNUMBER(INDEX(Import.PLE,Detalhamento!$E273,Detalhamento!BB$15)),IF(INDEX(Import.PLE,Detalhamento!$E273,Detalhamento!BB$15)&lt;=mediçao,0,OFFSET(Import.PLQ,$A273-1,BB$15-1,1,1)),OFFSET(Import.PLQ,$A273-1,BB$15-1,1,1)),(1-PLE!$AA$28)*OFFSET(Import.PLQ,$A273-1,BB$15-1,1,1))))</f>
        <v>0</v>
      </c>
      <c r="BC273" s="144">
        <f ca="1">IF(BC$13="",0,CHOOSE(Detalhamento.OpçãoServiços,OFFSET(Import.PLQ,$A273-1,BC$15-1,1,1),IF($E273&lt;&gt;1,IF(ISNUMBER(INDEX(Import.PLE,Detalhamento!$E273,Detalhamento!BC$15)),IF(INDEX(Import.PLE,Detalhamento!$E273,Detalhamento!BC$15)&lt;=mediçao,OFFSET(Import.PLQ,$A273-1,BC$15-1,1,1),0),0),PLE!$AA$28*OFFSET(Import.PLQ,$A273-1,BC$15-1,1,1)),IF($E273&lt;&gt;1,IF(ISNUMBER(INDEX(Import.PLE,Detalhamento!$E273,Detalhamento!BC$15)),IF(INDEX(Import.PLE,Detalhamento!$E273,Detalhamento!BC$15)&lt;=mediçao,0,OFFSET(Import.PLQ,$A273-1,BC$15-1,1,1)),OFFSET(Import.PLQ,$A273-1,BC$15-1,1,1)),(1-PLE!$AA$28)*OFFSET(Import.PLQ,$A273-1,BC$15-1,1,1))))</f>
        <v>0</v>
      </c>
      <c r="BD273" s="144">
        <f ca="1">IF(BD$13="",0,CHOOSE(Detalhamento.OpçãoServiços,OFFSET(Import.PLQ,$A273-1,BD$15-1,1,1),IF($E273&lt;&gt;1,IF(ISNUMBER(INDEX(Import.PLE,Detalhamento!$E273,Detalhamento!BD$15)),IF(INDEX(Import.PLE,Detalhamento!$E273,Detalhamento!BD$15)&lt;=mediçao,OFFSET(Import.PLQ,$A273-1,BD$15-1,1,1),0),0),PLE!$AA$28*OFFSET(Import.PLQ,$A273-1,BD$15-1,1,1)),IF($E273&lt;&gt;1,IF(ISNUMBER(INDEX(Import.PLE,Detalhamento!$E273,Detalhamento!BD$15)),IF(INDEX(Import.PLE,Detalhamento!$E273,Detalhamento!BD$15)&lt;=mediçao,0,OFFSET(Import.PLQ,$A273-1,BD$15-1,1,1)),OFFSET(Import.PLQ,$A273-1,BD$15-1,1,1)),(1-PLE!$AA$28)*OFFSET(Import.PLQ,$A273-1,BD$15-1,1,1))))</f>
        <v>0</v>
      </c>
      <c r="BE273" s="144">
        <f ca="1">IF(BE$13="",0,CHOOSE(Detalhamento.OpçãoServiços,OFFSET(Import.PLQ,$A273-1,BE$15-1,1,1),IF($E273&lt;&gt;1,IF(ISNUMBER(INDEX(Import.PLE,Detalhamento!$E273,Detalhamento!BE$15)),IF(INDEX(Import.PLE,Detalhamento!$E273,Detalhamento!BE$15)&lt;=mediçao,OFFSET(Import.PLQ,$A273-1,BE$15-1,1,1),0),0),PLE!$AA$28*OFFSET(Import.PLQ,$A273-1,BE$15-1,1,1)),IF($E273&lt;&gt;1,IF(ISNUMBER(INDEX(Import.PLE,Detalhamento!$E273,Detalhamento!BE$15)),IF(INDEX(Import.PLE,Detalhamento!$E273,Detalhamento!BE$15)&lt;=mediçao,0,OFFSET(Import.PLQ,$A273-1,BE$15-1,1,1)),OFFSET(Import.PLQ,$A273-1,BE$15-1,1,1)),(1-PLE!$AA$28)*OFFSET(Import.PLQ,$A273-1,BE$15-1,1,1))))</f>
        <v>0</v>
      </c>
      <c r="BF273" s="144">
        <f ca="1">IF(BF$13="",0,CHOOSE(Detalhamento.OpçãoServiços,OFFSET(Import.PLQ,$A273-1,BF$15-1,1,1),IF($E273&lt;&gt;1,IF(ISNUMBER(INDEX(Import.PLE,Detalhamento!$E273,Detalhamento!BF$15)),IF(INDEX(Import.PLE,Detalhamento!$E273,Detalhamento!BF$15)&lt;=mediçao,OFFSET(Import.PLQ,$A273-1,BF$15-1,1,1),0),0),PLE!$AA$28*OFFSET(Import.PLQ,$A273-1,BF$15-1,1,1)),IF($E273&lt;&gt;1,IF(ISNUMBER(INDEX(Import.PLE,Detalhamento!$E273,Detalhamento!BF$15)),IF(INDEX(Import.PLE,Detalhamento!$E273,Detalhamento!BF$15)&lt;=mediçao,0,OFFSET(Import.PLQ,$A273-1,BF$15-1,1,1)),OFFSET(Import.PLQ,$A273-1,BF$15-1,1,1)),(1-PLE!$AA$28)*OFFSET(Import.PLQ,$A273-1,BF$15-1,1,1))))</f>
        <v>0</v>
      </c>
      <c r="BG273" s="144">
        <f ca="1">IF(BG$13="",0,CHOOSE(Detalhamento.OpçãoServiços,OFFSET(Import.PLQ,$A273-1,BG$15-1,1,1),IF($E273&lt;&gt;1,IF(ISNUMBER(INDEX(Import.PLE,Detalhamento!$E273,Detalhamento!BG$15)),IF(INDEX(Import.PLE,Detalhamento!$E273,Detalhamento!BG$15)&lt;=mediçao,OFFSET(Import.PLQ,$A273-1,BG$15-1,1,1),0),0),PLE!$AA$28*OFFSET(Import.PLQ,$A273-1,BG$15-1,1,1)),IF($E273&lt;&gt;1,IF(ISNUMBER(INDEX(Import.PLE,Detalhamento!$E273,Detalhamento!BG$15)),IF(INDEX(Import.PLE,Detalhamento!$E273,Detalhamento!BG$15)&lt;=mediçao,0,OFFSET(Import.PLQ,$A273-1,BG$15-1,1,1)),OFFSET(Import.PLQ,$A273-1,BG$15-1,1,1)),(1-PLE!$AA$28)*OFFSET(Import.PLQ,$A273-1,BG$15-1,1,1))))</f>
        <v>0</v>
      </c>
      <c r="BH273" s="144">
        <f ca="1">IF(BH$13="",0,CHOOSE(Detalhamento.OpçãoServiços,OFFSET(Import.PLQ,$A273-1,BH$15-1,1,1),IF($E273&lt;&gt;1,IF(ISNUMBER(INDEX(Import.PLE,Detalhamento!$E273,Detalhamento!BH$15)),IF(INDEX(Import.PLE,Detalhamento!$E273,Detalhamento!BH$15)&lt;=mediçao,OFFSET(Import.PLQ,$A273-1,BH$15-1,1,1),0),0),PLE!$AA$28*OFFSET(Import.PLQ,$A273-1,BH$15-1,1,1)),IF($E273&lt;&gt;1,IF(ISNUMBER(INDEX(Import.PLE,Detalhamento!$E273,Detalhamento!BH$15)),IF(INDEX(Import.PLE,Detalhamento!$E273,Detalhamento!BH$15)&lt;=mediçao,0,OFFSET(Import.PLQ,$A273-1,BH$15-1,1,1)),OFFSET(Import.PLQ,$A273-1,BH$15-1,1,1)),(1-PLE!$AA$28)*OFFSET(Import.PLQ,$A273-1,BH$15-1,1,1))))</f>
        <v>0</v>
      </c>
      <c r="BI273" s="144">
        <f ca="1">IF(BI$13="",0,CHOOSE(Detalhamento.OpçãoServiços,OFFSET(Import.PLQ,$A273-1,BI$15-1,1,1),IF($E273&lt;&gt;1,IF(ISNUMBER(INDEX(Import.PLE,Detalhamento!$E273,Detalhamento!BI$15)),IF(INDEX(Import.PLE,Detalhamento!$E273,Detalhamento!BI$15)&lt;=mediçao,OFFSET(Import.PLQ,$A273-1,BI$15-1,1,1),0),0),PLE!$AA$28*OFFSET(Import.PLQ,$A273-1,BI$15-1,1,1)),IF($E273&lt;&gt;1,IF(ISNUMBER(INDEX(Import.PLE,Detalhamento!$E273,Detalhamento!BI$15)),IF(INDEX(Import.PLE,Detalhamento!$E273,Detalhamento!BI$15)&lt;=mediçao,0,OFFSET(Import.PLQ,$A273-1,BI$15-1,1,1)),OFFSET(Import.PLQ,$A273-1,BI$15-1,1,1)),(1-PLE!$AA$28)*OFFSET(Import.PLQ,$A273-1,BI$15-1,1,1))))</f>
        <v>0</v>
      </c>
    </row>
    <row r="274" spans="1:61" ht="30" x14ac:dyDescent="0.2">
      <c r="A274" s="155">
        <v>219</v>
      </c>
      <c r="B274" s="21" t="str">
        <f t="shared" ca="1" si="33"/>
        <v>Serviço</v>
      </c>
      <c r="E274" s="153">
        <f t="shared" ca="1" si="34"/>
        <v>28</v>
      </c>
      <c r="F274" s="154">
        <f t="shared" ca="1" si="35"/>
        <v>280219</v>
      </c>
      <c r="G274" s="154" t="str">
        <f t="shared" ca="1" si="40"/>
        <v>2.10.1.4</v>
      </c>
      <c r="H274" s="182" t="str">
        <f t="shared" ca="1" si="40"/>
        <v>JOELHO 45 GRAUS, PVC, SERIE NORMAL, ESGOTO PREDIAL, DN 50 MM, JUNTA ELÁSTICA, FORNECIDO E INSTALADO EM RAMAL DE DESCARGA OU RAMAL DE ESGOTO SANITÁRIO. AF_12/2014</v>
      </c>
      <c r="I274" s="37" t="str">
        <f t="shared" ca="1" si="36"/>
        <v>UN</v>
      </c>
      <c r="J274" s="144">
        <f t="shared" ca="1" si="37"/>
        <v>3</v>
      </c>
      <c r="K274" s="67"/>
      <c r="L274" s="144">
        <f ca="1">IF(L$13="",0,CHOOSE(Detalhamento.OpçãoServiços,OFFSET(Import.PLQ,$A274-1,L$15-1,1,1),IF($E274&lt;&gt;1,IF(ISNUMBER(INDEX(Import.PLE,Detalhamento!$E274,Detalhamento!L$15)),IF(INDEX(Import.PLE,Detalhamento!$E274,Detalhamento!L$15)&lt;=mediçao,OFFSET(Import.PLQ,$A274-1,L$15-1,1,1),0),0),PLE!$AA$28*OFFSET(Import.PLQ,$A274-1,L$15-1,1,1)),IF($E274&lt;&gt;1,IF(ISNUMBER(INDEX(Import.PLE,Detalhamento!$E274,Detalhamento!L$15)),IF(INDEX(Import.PLE,Detalhamento!$E274,Detalhamento!L$15)&lt;=mediçao,0,OFFSET(Import.PLQ,$A274-1,L$15-1,1,1)),OFFSET(Import.PLQ,$A274-1,L$15-1,1,1)),(1-PLE!$AA$28)*OFFSET(Import.PLQ,$A274-1,L$15-1,1,1))))</f>
        <v>3</v>
      </c>
      <c r="M274" s="144">
        <f ca="1">IF(M$13="",0,CHOOSE(Detalhamento.OpçãoServiços,OFFSET(Import.PLQ,$A274-1,M$15-1,1,1),IF($E274&lt;&gt;1,IF(ISNUMBER(INDEX(Import.PLE,Detalhamento!$E274,Detalhamento!M$15)),IF(INDEX(Import.PLE,Detalhamento!$E274,Detalhamento!M$15)&lt;=mediçao,OFFSET(Import.PLQ,$A274-1,M$15-1,1,1),0),0),PLE!$AA$28*OFFSET(Import.PLQ,$A274-1,M$15-1,1,1)),IF($E274&lt;&gt;1,IF(ISNUMBER(INDEX(Import.PLE,Detalhamento!$E274,Detalhamento!M$15)),IF(INDEX(Import.PLE,Detalhamento!$E274,Detalhamento!M$15)&lt;=mediçao,0,OFFSET(Import.PLQ,$A274-1,M$15-1,1,1)),OFFSET(Import.PLQ,$A274-1,M$15-1,1,1)),(1-PLE!$AA$28)*OFFSET(Import.PLQ,$A274-1,M$15-1,1,1))))</f>
        <v>0</v>
      </c>
      <c r="N274" s="144">
        <f ca="1">IF(N$13="",0,CHOOSE(Detalhamento.OpçãoServiços,OFFSET(Import.PLQ,$A274-1,N$15-1,1,1),IF($E274&lt;&gt;1,IF(ISNUMBER(INDEX(Import.PLE,Detalhamento!$E274,Detalhamento!N$15)),IF(INDEX(Import.PLE,Detalhamento!$E274,Detalhamento!N$15)&lt;=mediçao,OFFSET(Import.PLQ,$A274-1,N$15-1,1,1),0),0),PLE!$AA$28*OFFSET(Import.PLQ,$A274-1,N$15-1,1,1)),IF($E274&lt;&gt;1,IF(ISNUMBER(INDEX(Import.PLE,Detalhamento!$E274,Detalhamento!N$15)),IF(INDEX(Import.PLE,Detalhamento!$E274,Detalhamento!N$15)&lt;=mediçao,0,OFFSET(Import.PLQ,$A274-1,N$15-1,1,1)),OFFSET(Import.PLQ,$A274-1,N$15-1,1,1)),(1-PLE!$AA$28)*OFFSET(Import.PLQ,$A274-1,N$15-1,1,1))))</f>
        <v>0</v>
      </c>
      <c r="O274" s="144">
        <f ca="1">IF(O$13="",0,CHOOSE(Detalhamento.OpçãoServiços,OFFSET(Import.PLQ,$A274-1,O$15-1,1,1),IF($E274&lt;&gt;1,IF(ISNUMBER(INDEX(Import.PLE,Detalhamento!$E274,Detalhamento!O$15)),IF(INDEX(Import.PLE,Detalhamento!$E274,Detalhamento!O$15)&lt;=mediçao,OFFSET(Import.PLQ,$A274-1,O$15-1,1,1),0),0),PLE!$AA$28*OFFSET(Import.PLQ,$A274-1,O$15-1,1,1)),IF($E274&lt;&gt;1,IF(ISNUMBER(INDEX(Import.PLE,Detalhamento!$E274,Detalhamento!O$15)),IF(INDEX(Import.PLE,Detalhamento!$E274,Detalhamento!O$15)&lt;=mediçao,0,OFFSET(Import.PLQ,$A274-1,O$15-1,1,1)),OFFSET(Import.PLQ,$A274-1,O$15-1,1,1)),(1-PLE!$AA$28)*OFFSET(Import.PLQ,$A274-1,O$15-1,1,1))))</f>
        <v>0</v>
      </c>
      <c r="P274" s="144">
        <f ca="1">IF(P$13="",0,CHOOSE(Detalhamento.OpçãoServiços,OFFSET(Import.PLQ,$A274-1,P$15-1,1,1),IF($E274&lt;&gt;1,IF(ISNUMBER(INDEX(Import.PLE,Detalhamento!$E274,Detalhamento!P$15)),IF(INDEX(Import.PLE,Detalhamento!$E274,Detalhamento!P$15)&lt;=mediçao,OFFSET(Import.PLQ,$A274-1,P$15-1,1,1),0),0),PLE!$AA$28*OFFSET(Import.PLQ,$A274-1,P$15-1,1,1)),IF($E274&lt;&gt;1,IF(ISNUMBER(INDEX(Import.PLE,Detalhamento!$E274,Detalhamento!P$15)),IF(INDEX(Import.PLE,Detalhamento!$E274,Detalhamento!P$15)&lt;=mediçao,0,OFFSET(Import.PLQ,$A274-1,P$15-1,1,1)),OFFSET(Import.PLQ,$A274-1,P$15-1,1,1)),(1-PLE!$AA$28)*OFFSET(Import.PLQ,$A274-1,P$15-1,1,1))))</f>
        <v>0</v>
      </c>
      <c r="Q274" s="144">
        <f ca="1">IF(Q$13="",0,CHOOSE(Detalhamento.OpçãoServiços,OFFSET(Import.PLQ,$A274-1,Q$15-1,1,1),IF($E274&lt;&gt;1,IF(ISNUMBER(INDEX(Import.PLE,Detalhamento!$E274,Detalhamento!Q$15)),IF(INDEX(Import.PLE,Detalhamento!$E274,Detalhamento!Q$15)&lt;=mediçao,OFFSET(Import.PLQ,$A274-1,Q$15-1,1,1),0),0),PLE!$AA$28*OFFSET(Import.PLQ,$A274-1,Q$15-1,1,1)),IF($E274&lt;&gt;1,IF(ISNUMBER(INDEX(Import.PLE,Detalhamento!$E274,Detalhamento!Q$15)),IF(INDEX(Import.PLE,Detalhamento!$E274,Detalhamento!Q$15)&lt;=mediçao,0,OFFSET(Import.PLQ,$A274-1,Q$15-1,1,1)),OFFSET(Import.PLQ,$A274-1,Q$15-1,1,1)),(1-PLE!$AA$28)*OFFSET(Import.PLQ,$A274-1,Q$15-1,1,1))))</f>
        <v>0</v>
      </c>
      <c r="R274" s="144">
        <f ca="1">IF(R$13="",0,CHOOSE(Detalhamento.OpçãoServiços,OFFSET(Import.PLQ,$A274-1,R$15-1,1,1),IF($E274&lt;&gt;1,IF(ISNUMBER(INDEX(Import.PLE,Detalhamento!$E274,Detalhamento!R$15)),IF(INDEX(Import.PLE,Detalhamento!$E274,Detalhamento!R$15)&lt;=mediçao,OFFSET(Import.PLQ,$A274-1,R$15-1,1,1),0),0),PLE!$AA$28*OFFSET(Import.PLQ,$A274-1,R$15-1,1,1)),IF($E274&lt;&gt;1,IF(ISNUMBER(INDEX(Import.PLE,Detalhamento!$E274,Detalhamento!R$15)),IF(INDEX(Import.PLE,Detalhamento!$E274,Detalhamento!R$15)&lt;=mediçao,0,OFFSET(Import.PLQ,$A274-1,R$15-1,1,1)),OFFSET(Import.PLQ,$A274-1,R$15-1,1,1)),(1-PLE!$AA$28)*OFFSET(Import.PLQ,$A274-1,R$15-1,1,1))))</f>
        <v>0</v>
      </c>
      <c r="S274" s="144">
        <f ca="1">IF(S$13="",0,CHOOSE(Detalhamento.OpçãoServiços,OFFSET(Import.PLQ,$A274-1,S$15-1,1,1),IF($E274&lt;&gt;1,IF(ISNUMBER(INDEX(Import.PLE,Detalhamento!$E274,Detalhamento!S$15)),IF(INDEX(Import.PLE,Detalhamento!$E274,Detalhamento!S$15)&lt;=mediçao,OFFSET(Import.PLQ,$A274-1,S$15-1,1,1),0),0),PLE!$AA$28*OFFSET(Import.PLQ,$A274-1,S$15-1,1,1)),IF($E274&lt;&gt;1,IF(ISNUMBER(INDEX(Import.PLE,Detalhamento!$E274,Detalhamento!S$15)),IF(INDEX(Import.PLE,Detalhamento!$E274,Detalhamento!S$15)&lt;=mediçao,0,OFFSET(Import.PLQ,$A274-1,S$15-1,1,1)),OFFSET(Import.PLQ,$A274-1,S$15-1,1,1)),(1-PLE!$AA$28)*OFFSET(Import.PLQ,$A274-1,S$15-1,1,1))))</f>
        <v>0</v>
      </c>
      <c r="T274" s="144">
        <f ca="1">IF(T$13="",0,CHOOSE(Detalhamento.OpçãoServiços,OFFSET(Import.PLQ,$A274-1,T$15-1,1,1),IF($E274&lt;&gt;1,IF(ISNUMBER(INDEX(Import.PLE,Detalhamento!$E274,Detalhamento!T$15)),IF(INDEX(Import.PLE,Detalhamento!$E274,Detalhamento!T$15)&lt;=mediçao,OFFSET(Import.PLQ,$A274-1,T$15-1,1,1),0),0),PLE!$AA$28*OFFSET(Import.PLQ,$A274-1,T$15-1,1,1)),IF($E274&lt;&gt;1,IF(ISNUMBER(INDEX(Import.PLE,Detalhamento!$E274,Detalhamento!T$15)),IF(INDEX(Import.PLE,Detalhamento!$E274,Detalhamento!T$15)&lt;=mediçao,0,OFFSET(Import.PLQ,$A274-1,T$15-1,1,1)),OFFSET(Import.PLQ,$A274-1,T$15-1,1,1)),(1-PLE!$AA$28)*OFFSET(Import.PLQ,$A274-1,T$15-1,1,1))))</f>
        <v>0</v>
      </c>
      <c r="U274" s="144">
        <f ca="1">IF(U$13="",0,CHOOSE(Detalhamento.OpçãoServiços,OFFSET(Import.PLQ,$A274-1,U$15-1,1,1),IF($E274&lt;&gt;1,IF(ISNUMBER(INDEX(Import.PLE,Detalhamento!$E274,Detalhamento!U$15)),IF(INDEX(Import.PLE,Detalhamento!$E274,Detalhamento!U$15)&lt;=mediçao,OFFSET(Import.PLQ,$A274-1,U$15-1,1,1),0),0),PLE!$AA$28*OFFSET(Import.PLQ,$A274-1,U$15-1,1,1)),IF($E274&lt;&gt;1,IF(ISNUMBER(INDEX(Import.PLE,Detalhamento!$E274,Detalhamento!U$15)),IF(INDEX(Import.PLE,Detalhamento!$E274,Detalhamento!U$15)&lt;=mediçao,0,OFFSET(Import.PLQ,$A274-1,U$15-1,1,1)),OFFSET(Import.PLQ,$A274-1,U$15-1,1,1)),(1-PLE!$AA$28)*OFFSET(Import.PLQ,$A274-1,U$15-1,1,1))))</f>
        <v>0</v>
      </c>
      <c r="V274" s="144">
        <f ca="1">IF(V$13="",0,CHOOSE(Detalhamento.OpçãoServiços,OFFSET(Import.PLQ,$A274-1,V$15-1,1,1),IF($E274&lt;&gt;1,IF(ISNUMBER(INDEX(Import.PLE,Detalhamento!$E274,Detalhamento!V$15)),IF(INDEX(Import.PLE,Detalhamento!$E274,Detalhamento!V$15)&lt;=mediçao,OFFSET(Import.PLQ,$A274-1,V$15-1,1,1),0),0),PLE!$AA$28*OFFSET(Import.PLQ,$A274-1,V$15-1,1,1)),IF($E274&lt;&gt;1,IF(ISNUMBER(INDEX(Import.PLE,Detalhamento!$E274,Detalhamento!V$15)),IF(INDEX(Import.PLE,Detalhamento!$E274,Detalhamento!V$15)&lt;=mediçao,0,OFFSET(Import.PLQ,$A274-1,V$15-1,1,1)),OFFSET(Import.PLQ,$A274-1,V$15-1,1,1)),(1-PLE!$AA$28)*OFFSET(Import.PLQ,$A274-1,V$15-1,1,1))))</f>
        <v>0</v>
      </c>
      <c r="W274" s="144">
        <f ca="1">IF(W$13="",0,CHOOSE(Detalhamento.OpçãoServiços,OFFSET(Import.PLQ,$A274-1,W$15-1,1,1),IF($E274&lt;&gt;1,IF(ISNUMBER(INDEX(Import.PLE,Detalhamento!$E274,Detalhamento!W$15)),IF(INDEX(Import.PLE,Detalhamento!$E274,Detalhamento!W$15)&lt;=mediçao,OFFSET(Import.PLQ,$A274-1,W$15-1,1,1),0),0),PLE!$AA$28*OFFSET(Import.PLQ,$A274-1,W$15-1,1,1)),IF($E274&lt;&gt;1,IF(ISNUMBER(INDEX(Import.PLE,Detalhamento!$E274,Detalhamento!W$15)),IF(INDEX(Import.PLE,Detalhamento!$E274,Detalhamento!W$15)&lt;=mediçao,0,OFFSET(Import.PLQ,$A274-1,W$15-1,1,1)),OFFSET(Import.PLQ,$A274-1,W$15-1,1,1)),(1-PLE!$AA$28)*OFFSET(Import.PLQ,$A274-1,W$15-1,1,1))))</f>
        <v>0</v>
      </c>
      <c r="X274" s="144">
        <f ca="1">IF(X$13="",0,CHOOSE(Detalhamento.OpçãoServiços,OFFSET(Import.PLQ,$A274-1,X$15-1,1,1),IF($E274&lt;&gt;1,IF(ISNUMBER(INDEX(Import.PLE,Detalhamento!$E274,Detalhamento!X$15)),IF(INDEX(Import.PLE,Detalhamento!$E274,Detalhamento!X$15)&lt;=mediçao,OFFSET(Import.PLQ,$A274-1,X$15-1,1,1),0),0),PLE!$AA$28*OFFSET(Import.PLQ,$A274-1,X$15-1,1,1)),IF($E274&lt;&gt;1,IF(ISNUMBER(INDEX(Import.PLE,Detalhamento!$E274,Detalhamento!X$15)),IF(INDEX(Import.PLE,Detalhamento!$E274,Detalhamento!X$15)&lt;=mediçao,0,OFFSET(Import.PLQ,$A274-1,X$15-1,1,1)),OFFSET(Import.PLQ,$A274-1,X$15-1,1,1)),(1-PLE!$AA$28)*OFFSET(Import.PLQ,$A274-1,X$15-1,1,1))))</f>
        <v>0</v>
      </c>
      <c r="Y274" s="144">
        <f ca="1">IF(Y$13="",0,CHOOSE(Detalhamento.OpçãoServiços,OFFSET(Import.PLQ,$A274-1,Y$15-1,1,1),IF($E274&lt;&gt;1,IF(ISNUMBER(INDEX(Import.PLE,Detalhamento!$E274,Detalhamento!Y$15)),IF(INDEX(Import.PLE,Detalhamento!$E274,Detalhamento!Y$15)&lt;=mediçao,OFFSET(Import.PLQ,$A274-1,Y$15-1,1,1),0),0),PLE!$AA$28*OFFSET(Import.PLQ,$A274-1,Y$15-1,1,1)),IF($E274&lt;&gt;1,IF(ISNUMBER(INDEX(Import.PLE,Detalhamento!$E274,Detalhamento!Y$15)),IF(INDEX(Import.PLE,Detalhamento!$E274,Detalhamento!Y$15)&lt;=mediçao,0,OFFSET(Import.PLQ,$A274-1,Y$15-1,1,1)),OFFSET(Import.PLQ,$A274-1,Y$15-1,1,1)),(1-PLE!$AA$28)*OFFSET(Import.PLQ,$A274-1,Y$15-1,1,1))))</f>
        <v>0</v>
      </c>
      <c r="Z274" s="144">
        <f ca="1">IF(Z$13="",0,CHOOSE(Detalhamento.OpçãoServiços,OFFSET(Import.PLQ,$A274-1,Z$15-1,1,1),IF($E274&lt;&gt;1,IF(ISNUMBER(INDEX(Import.PLE,Detalhamento!$E274,Detalhamento!Z$15)),IF(INDEX(Import.PLE,Detalhamento!$E274,Detalhamento!Z$15)&lt;=mediçao,OFFSET(Import.PLQ,$A274-1,Z$15-1,1,1),0),0),PLE!$AA$28*OFFSET(Import.PLQ,$A274-1,Z$15-1,1,1)),IF($E274&lt;&gt;1,IF(ISNUMBER(INDEX(Import.PLE,Detalhamento!$E274,Detalhamento!Z$15)),IF(INDEX(Import.PLE,Detalhamento!$E274,Detalhamento!Z$15)&lt;=mediçao,0,OFFSET(Import.PLQ,$A274-1,Z$15-1,1,1)),OFFSET(Import.PLQ,$A274-1,Z$15-1,1,1)),(1-PLE!$AA$28)*OFFSET(Import.PLQ,$A274-1,Z$15-1,1,1))))</f>
        <v>0</v>
      </c>
      <c r="AA274" s="144">
        <f ca="1">IF(AA$13="",0,CHOOSE(Detalhamento.OpçãoServiços,OFFSET(Import.PLQ,$A274-1,AA$15-1,1,1),IF($E274&lt;&gt;1,IF(ISNUMBER(INDEX(Import.PLE,Detalhamento!$E274,Detalhamento!AA$15)),IF(INDEX(Import.PLE,Detalhamento!$E274,Detalhamento!AA$15)&lt;=mediçao,OFFSET(Import.PLQ,$A274-1,AA$15-1,1,1),0),0),PLE!$AA$28*OFFSET(Import.PLQ,$A274-1,AA$15-1,1,1)),IF($E274&lt;&gt;1,IF(ISNUMBER(INDEX(Import.PLE,Detalhamento!$E274,Detalhamento!AA$15)),IF(INDEX(Import.PLE,Detalhamento!$E274,Detalhamento!AA$15)&lt;=mediçao,0,OFFSET(Import.PLQ,$A274-1,AA$15-1,1,1)),OFFSET(Import.PLQ,$A274-1,AA$15-1,1,1)),(1-PLE!$AA$28)*OFFSET(Import.PLQ,$A274-1,AA$15-1,1,1))))</f>
        <v>0</v>
      </c>
      <c r="AB274" s="144">
        <f ca="1">IF(AB$13="",0,CHOOSE(Detalhamento.OpçãoServiços,OFFSET(Import.PLQ,$A274-1,AB$15-1,1,1),IF($E274&lt;&gt;1,IF(ISNUMBER(INDEX(Import.PLE,Detalhamento!$E274,Detalhamento!AB$15)),IF(INDEX(Import.PLE,Detalhamento!$E274,Detalhamento!AB$15)&lt;=mediçao,OFFSET(Import.PLQ,$A274-1,AB$15-1,1,1),0),0),PLE!$AA$28*OFFSET(Import.PLQ,$A274-1,AB$15-1,1,1)),IF($E274&lt;&gt;1,IF(ISNUMBER(INDEX(Import.PLE,Detalhamento!$E274,Detalhamento!AB$15)),IF(INDEX(Import.PLE,Detalhamento!$E274,Detalhamento!AB$15)&lt;=mediçao,0,OFFSET(Import.PLQ,$A274-1,AB$15-1,1,1)),OFFSET(Import.PLQ,$A274-1,AB$15-1,1,1)),(1-PLE!$AA$28)*OFFSET(Import.PLQ,$A274-1,AB$15-1,1,1))))</f>
        <v>0</v>
      </c>
      <c r="AC274" s="144">
        <f ca="1">IF(AC$13="",0,CHOOSE(Detalhamento.OpçãoServiços,OFFSET(Import.PLQ,$A274-1,AC$15-1,1,1),IF($E274&lt;&gt;1,IF(ISNUMBER(INDEX(Import.PLE,Detalhamento!$E274,Detalhamento!AC$15)),IF(INDEX(Import.PLE,Detalhamento!$E274,Detalhamento!AC$15)&lt;=mediçao,OFFSET(Import.PLQ,$A274-1,AC$15-1,1,1),0),0),PLE!$AA$28*OFFSET(Import.PLQ,$A274-1,AC$15-1,1,1)),IF($E274&lt;&gt;1,IF(ISNUMBER(INDEX(Import.PLE,Detalhamento!$E274,Detalhamento!AC$15)),IF(INDEX(Import.PLE,Detalhamento!$E274,Detalhamento!AC$15)&lt;=mediçao,0,OFFSET(Import.PLQ,$A274-1,AC$15-1,1,1)),OFFSET(Import.PLQ,$A274-1,AC$15-1,1,1)),(1-PLE!$AA$28)*OFFSET(Import.PLQ,$A274-1,AC$15-1,1,1))))</f>
        <v>0</v>
      </c>
      <c r="AD274" s="144">
        <f ca="1">IF(AD$13="",0,CHOOSE(Detalhamento.OpçãoServiços,OFFSET(Import.PLQ,$A274-1,AD$15-1,1,1),IF($E274&lt;&gt;1,IF(ISNUMBER(INDEX(Import.PLE,Detalhamento!$E274,Detalhamento!AD$15)),IF(INDEX(Import.PLE,Detalhamento!$E274,Detalhamento!AD$15)&lt;=mediçao,OFFSET(Import.PLQ,$A274-1,AD$15-1,1,1),0),0),PLE!$AA$28*OFFSET(Import.PLQ,$A274-1,AD$15-1,1,1)),IF($E274&lt;&gt;1,IF(ISNUMBER(INDEX(Import.PLE,Detalhamento!$E274,Detalhamento!AD$15)),IF(INDEX(Import.PLE,Detalhamento!$E274,Detalhamento!AD$15)&lt;=mediçao,0,OFFSET(Import.PLQ,$A274-1,AD$15-1,1,1)),OFFSET(Import.PLQ,$A274-1,AD$15-1,1,1)),(1-PLE!$AA$28)*OFFSET(Import.PLQ,$A274-1,AD$15-1,1,1))))</f>
        <v>0</v>
      </c>
      <c r="AE274" s="144">
        <f ca="1">IF(AE$13="",0,CHOOSE(Detalhamento.OpçãoServiços,OFFSET(Import.PLQ,$A274-1,AE$15-1,1,1),IF($E274&lt;&gt;1,IF(ISNUMBER(INDEX(Import.PLE,Detalhamento!$E274,Detalhamento!AE$15)),IF(INDEX(Import.PLE,Detalhamento!$E274,Detalhamento!AE$15)&lt;=mediçao,OFFSET(Import.PLQ,$A274-1,AE$15-1,1,1),0),0),PLE!$AA$28*OFFSET(Import.PLQ,$A274-1,AE$15-1,1,1)),IF($E274&lt;&gt;1,IF(ISNUMBER(INDEX(Import.PLE,Detalhamento!$E274,Detalhamento!AE$15)),IF(INDEX(Import.PLE,Detalhamento!$E274,Detalhamento!AE$15)&lt;=mediçao,0,OFFSET(Import.PLQ,$A274-1,AE$15-1,1,1)),OFFSET(Import.PLQ,$A274-1,AE$15-1,1,1)),(1-PLE!$AA$28)*OFFSET(Import.PLQ,$A274-1,AE$15-1,1,1))))</f>
        <v>0</v>
      </c>
      <c r="AF274" s="144">
        <f ca="1">IF(AF$13="",0,CHOOSE(Detalhamento.OpçãoServiços,OFFSET(Import.PLQ,$A274-1,AF$15-1,1,1),IF($E274&lt;&gt;1,IF(ISNUMBER(INDEX(Import.PLE,Detalhamento!$E274,Detalhamento!AF$15)),IF(INDEX(Import.PLE,Detalhamento!$E274,Detalhamento!AF$15)&lt;=mediçao,OFFSET(Import.PLQ,$A274-1,AF$15-1,1,1),0),0),PLE!$AA$28*OFFSET(Import.PLQ,$A274-1,AF$15-1,1,1)),IF($E274&lt;&gt;1,IF(ISNUMBER(INDEX(Import.PLE,Detalhamento!$E274,Detalhamento!AF$15)),IF(INDEX(Import.PLE,Detalhamento!$E274,Detalhamento!AF$15)&lt;=mediçao,0,OFFSET(Import.PLQ,$A274-1,AF$15-1,1,1)),OFFSET(Import.PLQ,$A274-1,AF$15-1,1,1)),(1-PLE!$AA$28)*OFFSET(Import.PLQ,$A274-1,AF$15-1,1,1))))</f>
        <v>0</v>
      </c>
      <c r="AG274" s="144">
        <f ca="1">IF(AG$13="",0,CHOOSE(Detalhamento.OpçãoServiços,OFFSET(Import.PLQ,$A274-1,AG$15-1,1,1),IF($E274&lt;&gt;1,IF(ISNUMBER(INDEX(Import.PLE,Detalhamento!$E274,Detalhamento!AG$15)),IF(INDEX(Import.PLE,Detalhamento!$E274,Detalhamento!AG$15)&lt;=mediçao,OFFSET(Import.PLQ,$A274-1,AG$15-1,1,1),0),0),PLE!$AA$28*OFFSET(Import.PLQ,$A274-1,AG$15-1,1,1)),IF($E274&lt;&gt;1,IF(ISNUMBER(INDEX(Import.PLE,Detalhamento!$E274,Detalhamento!AG$15)),IF(INDEX(Import.PLE,Detalhamento!$E274,Detalhamento!AG$15)&lt;=mediçao,0,OFFSET(Import.PLQ,$A274-1,AG$15-1,1,1)),OFFSET(Import.PLQ,$A274-1,AG$15-1,1,1)),(1-PLE!$AA$28)*OFFSET(Import.PLQ,$A274-1,AG$15-1,1,1))))</f>
        <v>0</v>
      </c>
      <c r="AH274" s="144">
        <f ca="1">IF(AH$13="",0,CHOOSE(Detalhamento.OpçãoServiços,OFFSET(Import.PLQ,$A274-1,AH$15-1,1,1),IF($E274&lt;&gt;1,IF(ISNUMBER(INDEX(Import.PLE,Detalhamento!$E274,Detalhamento!AH$15)),IF(INDEX(Import.PLE,Detalhamento!$E274,Detalhamento!AH$15)&lt;=mediçao,OFFSET(Import.PLQ,$A274-1,AH$15-1,1,1),0),0),PLE!$AA$28*OFFSET(Import.PLQ,$A274-1,AH$15-1,1,1)),IF($E274&lt;&gt;1,IF(ISNUMBER(INDEX(Import.PLE,Detalhamento!$E274,Detalhamento!AH$15)),IF(INDEX(Import.PLE,Detalhamento!$E274,Detalhamento!AH$15)&lt;=mediçao,0,OFFSET(Import.PLQ,$A274-1,AH$15-1,1,1)),OFFSET(Import.PLQ,$A274-1,AH$15-1,1,1)),(1-PLE!$AA$28)*OFFSET(Import.PLQ,$A274-1,AH$15-1,1,1))))</f>
        <v>0</v>
      </c>
      <c r="AI274" s="144">
        <f ca="1">IF(AI$13="",0,CHOOSE(Detalhamento.OpçãoServiços,OFFSET(Import.PLQ,$A274-1,AI$15-1,1,1),IF($E274&lt;&gt;1,IF(ISNUMBER(INDEX(Import.PLE,Detalhamento!$E274,Detalhamento!AI$15)),IF(INDEX(Import.PLE,Detalhamento!$E274,Detalhamento!AI$15)&lt;=mediçao,OFFSET(Import.PLQ,$A274-1,AI$15-1,1,1),0),0),PLE!$AA$28*OFFSET(Import.PLQ,$A274-1,AI$15-1,1,1)),IF($E274&lt;&gt;1,IF(ISNUMBER(INDEX(Import.PLE,Detalhamento!$E274,Detalhamento!AI$15)),IF(INDEX(Import.PLE,Detalhamento!$E274,Detalhamento!AI$15)&lt;=mediçao,0,OFFSET(Import.PLQ,$A274-1,AI$15-1,1,1)),OFFSET(Import.PLQ,$A274-1,AI$15-1,1,1)),(1-PLE!$AA$28)*OFFSET(Import.PLQ,$A274-1,AI$15-1,1,1))))</f>
        <v>0</v>
      </c>
      <c r="AJ274" s="144">
        <f ca="1">IF(AJ$13="",0,CHOOSE(Detalhamento.OpçãoServiços,OFFSET(Import.PLQ,$A274-1,AJ$15-1,1,1),IF($E274&lt;&gt;1,IF(ISNUMBER(INDEX(Import.PLE,Detalhamento!$E274,Detalhamento!AJ$15)),IF(INDEX(Import.PLE,Detalhamento!$E274,Detalhamento!AJ$15)&lt;=mediçao,OFFSET(Import.PLQ,$A274-1,AJ$15-1,1,1),0),0),PLE!$AA$28*OFFSET(Import.PLQ,$A274-1,AJ$15-1,1,1)),IF($E274&lt;&gt;1,IF(ISNUMBER(INDEX(Import.PLE,Detalhamento!$E274,Detalhamento!AJ$15)),IF(INDEX(Import.PLE,Detalhamento!$E274,Detalhamento!AJ$15)&lt;=mediçao,0,OFFSET(Import.PLQ,$A274-1,AJ$15-1,1,1)),OFFSET(Import.PLQ,$A274-1,AJ$15-1,1,1)),(1-PLE!$AA$28)*OFFSET(Import.PLQ,$A274-1,AJ$15-1,1,1))))</f>
        <v>0</v>
      </c>
      <c r="AK274" s="144">
        <f ca="1">IF(AK$13="",0,CHOOSE(Detalhamento.OpçãoServiços,OFFSET(Import.PLQ,$A274-1,AK$15-1,1,1),IF($E274&lt;&gt;1,IF(ISNUMBER(INDEX(Import.PLE,Detalhamento!$E274,Detalhamento!AK$15)),IF(INDEX(Import.PLE,Detalhamento!$E274,Detalhamento!AK$15)&lt;=mediçao,OFFSET(Import.PLQ,$A274-1,AK$15-1,1,1),0),0),PLE!$AA$28*OFFSET(Import.PLQ,$A274-1,AK$15-1,1,1)),IF($E274&lt;&gt;1,IF(ISNUMBER(INDEX(Import.PLE,Detalhamento!$E274,Detalhamento!AK$15)),IF(INDEX(Import.PLE,Detalhamento!$E274,Detalhamento!AK$15)&lt;=mediçao,0,OFFSET(Import.PLQ,$A274-1,AK$15-1,1,1)),OFFSET(Import.PLQ,$A274-1,AK$15-1,1,1)),(1-PLE!$AA$28)*OFFSET(Import.PLQ,$A274-1,AK$15-1,1,1))))</f>
        <v>0</v>
      </c>
      <c r="AL274" s="144">
        <f ca="1">IF(AL$13="",0,CHOOSE(Detalhamento.OpçãoServiços,OFFSET(Import.PLQ,$A274-1,AL$15-1,1,1),IF($E274&lt;&gt;1,IF(ISNUMBER(INDEX(Import.PLE,Detalhamento!$E274,Detalhamento!AL$15)),IF(INDEX(Import.PLE,Detalhamento!$E274,Detalhamento!AL$15)&lt;=mediçao,OFFSET(Import.PLQ,$A274-1,AL$15-1,1,1),0),0),PLE!$AA$28*OFFSET(Import.PLQ,$A274-1,AL$15-1,1,1)),IF($E274&lt;&gt;1,IF(ISNUMBER(INDEX(Import.PLE,Detalhamento!$E274,Detalhamento!AL$15)),IF(INDEX(Import.PLE,Detalhamento!$E274,Detalhamento!AL$15)&lt;=mediçao,0,OFFSET(Import.PLQ,$A274-1,AL$15-1,1,1)),OFFSET(Import.PLQ,$A274-1,AL$15-1,1,1)),(1-PLE!$AA$28)*OFFSET(Import.PLQ,$A274-1,AL$15-1,1,1))))</f>
        <v>0</v>
      </c>
      <c r="AM274" s="144">
        <f ca="1">IF(AM$13="",0,CHOOSE(Detalhamento.OpçãoServiços,OFFSET(Import.PLQ,$A274-1,AM$15-1,1,1),IF($E274&lt;&gt;1,IF(ISNUMBER(INDEX(Import.PLE,Detalhamento!$E274,Detalhamento!AM$15)),IF(INDEX(Import.PLE,Detalhamento!$E274,Detalhamento!AM$15)&lt;=mediçao,OFFSET(Import.PLQ,$A274-1,AM$15-1,1,1),0),0),PLE!$AA$28*OFFSET(Import.PLQ,$A274-1,AM$15-1,1,1)),IF($E274&lt;&gt;1,IF(ISNUMBER(INDEX(Import.PLE,Detalhamento!$E274,Detalhamento!AM$15)),IF(INDEX(Import.PLE,Detalhamento!$E274,Detalhamento!AM$15)&lt;=mediçao,0,OFFSET(Import.PLQ,$A274-1,AM$15-1,1,1)),OFFSET(Import.PLQ,$A274-1,AM$15-1,1,1)),(1-PLE!$AA$28)*OFFSET(Import.PLQ,$A274-1,AM$15-1,1,1))))</f>
        <v>0</v>
      </c>
      <c r="AN274" s="144">
        <f ca="1">IF(AN$13="",0,CHOOSE(Detalhamento.OpçãoServiços,OFFSET(Import.PLQ,$A274-1,AN$15-1,1,1),IF($E274&lt;&gt;1,IF(ISNUMBER(INDEX(Import.PLE,Detalhamento!$E274,Detalhamento!AN$15)),IF(INDEX(Import.PLE,Detalhamento!$E274,Detalhamento!AN$15)&lt;=mediçao,OFFSET(Import.PLQ,$A274-1,AN$15-1,1,1),0),0),PLE!$AA$28*OFFSET(Import.PLQ,$A274-1,AN$15-1,1,1)),IF($E274&lt;&gt;1,IF(ISNUMBER(INDEX(Import.PLE,Detalhamento!$E274,Detalhamento!AN$15)),IF(INDEX(Import.PLE,Detalhamento!$E274,Detalhamento!AN$15)&lt;=mediçao,0,OFFSET(Import.PLQ,$A274-1,AN$15-1,1,1)),OFFSET(Import.PLQ,$A274-1,AN$15-1,1,1)),(1-PLE!$AA$28)*OFFSET(Import.PLQ,$A274-1,AN$15-1,1,1))))</f>
        <v>0</v>
      </c>
      <c r="AO274" s="144">
        <f ca="1">IF(AO$13="",0,CHOOSE(Detalhamento.OpçãoServiços,OFFSET(Import.PLQ,$A274-1,AO$15-1,1,1),IF($E274&lt;&gt;1,IF(ISNUMBER(INDEX(Import.PLE,Detalhamento!$E274,Detalhamento!AO$15)),IF(INDEX(Import.PLE,Detalhamento!$E274,Detalhamento!AO$15)&lt;=mediçao,OFFSET(Import.PLQ,$A274-1,AO$15-1,1,1),0),0),PLE!$AA$28*OFFSET(Import.PLQ,$A274-1,AO$15-1,1,1)),IF($E274&lt;&gt;1,IF(ISNUMBER(INDEX(Import.PLE,Detalhamento!$E274,Detalhamento!AO$15)),IF(INDEX(Import.PLE,Detalhamento!$E274,Detalhamento!AO$15)&lt;=mediçao,0,OFFSET(Import.PLQ,$A274-1,AO$15-1,1,1)),OFFSET(Import.PLQ,$A274-1,AO$15-1,1,1)),(1-PLE!$AA$28)*OFFSET(Import.PLQ,$A274-1,AO$15-1,1,1))))</f>
        <v>0</v>
      </c>
      <c r="AP274" s="144">
        <f ca="1">IF(AP$13="",0,CHOOSE(Detalhamento.OpçãoServiços,OFFSET(Import.PLQ,$A274-1,AP$15-1,1,1),IF($E274&lt;&gt;1,IF(ISNUMBER(INDEX(Import.PLE,Detalhamento!$E274,Detalhamento!AP$15)),IF(INDEX(Import.PLE,Detalhamento!$E274,Detalhamento!AP$15)&lt;=mediçao,OFFSET(Import.PLQ,$A274-1,AP$15-1,1,1),0),0),PLE!$AA$28*OFFSET(Import.PLQ,$A274-1,AP$15-1,1,1)),IF($E274&lt;&gt;1,IF(ISNUMBER(INDEX(Import.PLE,Detalhamento!$E274,Detalhamento!AP$15)),IF(INDEX(Import.PLE,Detalhamento!$E274,Detalhamento!AP$15)&lt;=mediçao,0,OFFSET(Import.PLQ,$A274-1,AP$15-1,1,1)),OFFSET(Import.PLQ,$A274-1,AP$15-1,1,1)),(1-PLE!$AA$28)*OFFSET(Import.PLQ,$A274-1,AP$15-1,1,1))))</f>
        <v>0</v>
      </c>
      <c r="AQ274" s="144">
        <f ca="1">IF(AQ$13="",0,CHOOSE(Detalhamento.OpçãoServiços,OFFSET(Import.PLQ,$A274-1,AQ$15-1,1,1),IF($E274&lt;&gt;1,IF(ISNUMBER(INDEX(Import.PLE,Detalhamento!$E274,Detalhamento!AQ$15)),IF(INDEX(Import.PLE,Detalhamento!$E274,Detalhamento!AQ$15)&lt;=mediçao,OFFSET(Import.PLQ,$A274-1,AQ$15-1,1,1),0),0),PLE!$AA$28*OFFSET(Import.PLQ,$A274-1,AQ$15-1,1,1)),IF($E274&lt;&gt;1,IF(ISNUMBER(INDEX(Import.PLE,Detalhamento!$E274,Detalhamento!AQ$15)),IF(INDEX(Import.PLE,Detalhamento!$E274,Detalhamento!AQ$15)&lt;=mediçao,0,OFFSET(Import.PLQ,$A274-1,AQ$15-1,1,1)),OFFSET(Import.PLQ,$A274-1,AQ$15-1,1,1)),(1-PLE!$AA$28)*OFFSET(Import.PLQ,$A274-1,AQ$15-1,1,1))))</f>
        <v>0</v>
      </c>
      <c r="AR274" s="144">
        <f ca="1">IF(AR$13="",0,CHOOSE(Detalhamento.OpçãoServiços,OFFSET(Import.PLQ,$A274-1,AR$15-1,1,1),IF($E274&lt;&gt;1,IF(ISNUMBER(INDEX(Import.PLE,Detalhamento!$E274,Detalhamento!AR$15)),IF(INDEX(Import.PLE,Detalhamento!$E274,Detalhamento!AR$15)&lt;=mediçao,OFFSET(Import.PLQ,$A274-1,AR$15-1,1,1),0),0),PLE!$AA$28*OFFSET(Import.PLQ,$A274-1,AR$15-1,1,1)),IF($E274&lt;&gt;1,IF(ISNUMBER(INDEX(Import.PLE,Detalhamento!$E274,Detalhamento!AR$15)),IF(INDEX(Import.PLE,Detalhamento!$E274,Detalhamento!AR$15)&lt;=mediçao,0,OFFSET(Import.PLQ,$A274-1,AR$15-1,1,1)),OFFSET(Import.PLQ,$A274-1,AR$15-1,1,1)),(1-PLE!$AA$28)*OFFSET(Import.PLQ,$A274-1,AR$15-1,1,1))))</f>
        <v>0</v>
      </c>
      <c r="AS274" s="144">
        <f ca="1">IF(AS$13="",0,CHOOSE(Detalhamento.OpçãoServiços,OFFSET(Import.PLQ,$A274-1,AS$15-1,1,1),IF($E274&lt;&gt;1,IF(ISNUMBER(INDEX(Import.PLE,Detalhamento!$E274,Detalhamento!AS$15)),IF(INDEX(Import.PLE,Detalhamento!$E274,Detalhamento!AS$15)&lt;=mediçao,OFFSET(Import.PLQ,$A274-1,AS$15-1,1,1),0),0),PLE!$AA$28*OFFSET(Import.PLQ,$A274-1,AS$15-1,1,1)),IF($E274&lt;&gt;1,IF(ISNUMBER(INDEX(Import.PLE,Detalhamento!$E274,Detalhamento!AS$15)),IF(INDEX(Import.PLE,Detalhamento!$E274,Detalhamento!AS$15)&lt;=mediçao,0,OFFSET(Import.PLQ,$A274-1,AS$15-1,1,1)),OFFSET(Import.PLQ,$A274-1,AS$15-1,1,1)),(1-PLE!$AA$28)*OFFSET(Import.PLQ,$A274-1,AS$15-1,1,1))))</f>
        <v>0</v>
      </c>
      <c r="AT274" s="144">
        <f ca="1">IF(AT$13="",0,CHOOSE(Detalhamento.OpçãoServiços,OFFSET(Import.PLQ,$A274-1,AT$15-1,1,1),IF($E274&lt;&gt;1,IF(ISNUMBER(INDEX(Import.PLE,Detalhamento!$E274,Detalhamento!AT$15)),IF(INDEX(Import.PLE,Detalhamento!$E274,Detalhamento!AT$15)&lt;=mediçao,OFFSET(Import.PLQ,$A274-1,AT$15-1,1,1),0),0),PLE!$AA$28*OFFSET(Import.PLQ,$A274-1,AT$15-1,1,1)),IF($E274&lt;&gt;1,IF(ISNUMBER(INDEX(Import.PLE,Detalhamento!$E274,Detalhamento!AT$15)),IF(INDEX(Import.PLE,Detalhamento!$E274,Detalhamento!AT$15)&lt;=mediçao,0,OFFSET(Import.PLQ,$A274-1,AT$15-1,1,1)),OFFSET(Import.PLQ,$A274-1,AT$15-1,1,1)),(1-PLE!$AA$28)*OFFSET(Import.PLQ,$A274-1,AT$15-1,1,1))))</f>
        <v>0</v>
      </c>
      <c r="AU274" s="144">
        <f ca="1">IF(AU$13="",0,CHOOSE(Detalhamento.OpçãoServiços,OFFSET(Import.PLQ,$A274-1,AU$15-1,1,1),IF($E274&lt;&gt;1,IF(ISNUMBER(INDEX(Import.PLE,Detalhamento!$E274,Detalhamento!AU$15)),IF(INDEX(Import.PLE,Detalhamento!$E274,Detalhamento!AU$15)&lt;=mediçao,OFFSET(Import.PLQ,$A274-1,AU$15-1,1,1),0),0),PLE!$AA$28*OFFSET(Import.PLQ,$A274-1,AU$15-1,1,1)),IF($E274&lt;&gt;1,IF(ISNUMBER(INDEX(Import.PLE,Detalhamento!$E274,Detalhamento!AU$15)),IF(INDEX(Import.PLE,Detalhamento!$E274,Detalhamento!AU$15)&lt;=mediçao,0,OFFSET(Import.PLQ,$A274-1,AU$15-1,1,1)),OFFSET(Import.PLQ,$A274-1,AU$15-1,1,1)),(1-PLE!$AA$28)*OFFSET(Import.PLQ,$A274-1,AU$15-1,1,1))))</f>
        <v>0</v>
      </c>
      <c r="AV274" s="144">
        <f ca="1">IF(AV$13="",0,CHOOSE(Detalhamento.OpçãoServiços,OFFSET(Import.PLQ,$A274-1,AV$15-1,1,1),IF($E274&lt;&gt;1,IF(ISNUMBER(INDEX(Import.PLE,Detalhamento!$E274,Detalhamento!AV$15)),IF(INDEX(Import.PLE,Detalhamento!$E274,Detalhamento!AV$15)&lt;=mediçao,OFFSET(Import.PLQ,$A274-1,AV$15-1,1,1),0),0),PLE!$AA$28*OFFSET(Import.PLQ,$A274-1,AV$15-1,1,1)),IF($E274&lt;&gt;1,IF(ISNUMBER(INDEX(Import.PLE,Detalhamento!$E274,Detalhamento!AV$15)),IF(INDEX(Import.PLE,Detalhamento!$E274,Detalhamento!AV$15)&lt;=mediçao,0,OFFSET(Import.PLQ,$A274-1,AV$15-1,1,1)),OFFSET(Import.PLQ,$A274-1,AV$15-1,1,1)),(1-PLE!$AA$28)*OFFSET(Import.PLQ,$A274-1,AV$15-1,1,1))))</f>
        <v>0</v>
      </c>
      <c r="AW274" s="144">
        <f ca="1">IF(AW$13="",0,CHOOSE(Detalhamento.OpçãoServiços,OFFSET(Import.PLQ,$A274-1,AW$15-1,1,1),IF($E274&lt;&gt;1,IF(ISNUMBER(INDEX(Import.PLE,Detalhamento!$E274,Detalhamento!AW$15)),IF(INDEX(Import.PLE,Detalhamento!$E274,Detalhamento!AW$15)&lt;=mediçao,OFFSET(Import.PLQ,$A274-1,AW$15-1,1,1),0),0),PLE!$AA$28*OFFSET(Import.PLQ,$A274-1,AW$15-1,1,1)),IF($E274&lt;&gt;1,IF(ISNUMBER(INDEX(Import.PLE,Detalhamento!$E274,Detalhamento!AW$15)),IF(INDEX(Import.PLE,Detalhamento!$E274,Detalhamento!AW$15)&lt;=mediçao,0,OFFSET(Import.PLQ,$A274-1,AW$15-1,1,1)),OFFSET(Import.PLQ,$A274-1,AW$15-1,1,1)),(1-PLE!$AA$28)*OFFSET(Import.PLQ,$A274-1,AW$15-1,1,1))))</f>
        <v>0</v>
      </c>
      <c r="AX274" s="144">
        <f ca="1">IF(AX$13="",0,CHOOSE(Detalhamento.OpçãoServiços,OFFSET(Import.PLQ,$A274-1,AX$15-1,1,1),IF($E274&lt;&gt;1,IF(ISNUMBER(INDEX(Import.PLE,Detalhamento!$E274,Detalhamento!AX$15)),IF(INDEX(Import.PLE,Detalhamento!$E274,Detalhamento!AX$15)&lt;=mediçao,OFFSET(Import.PLQ,$A274-1,AX$15-1,1,1),0),0),PLE!$AA$28*OFFSET(Import.PLQ,$A274-1,AX$15-1,1,1)),IF($E274&lt;&gt;1,IF(ISNUMBER(INDEX(Import.PLE,Detalhamento!$E274,Detalhamento!AX$15)),IF(INDEX(Import.PLE,Detalhamento!$E274,Detalhamento!AX$15)&lt;=mediçao,0,OFFSET(Import.PLQ,$A274-1,AX$15-1,1,1)),OFFSET(Import.PLQ,$A274-1,AX$15-1,1,1)),(1-PLE!$AA$28)*OFFSET(Import.PLQ,$A274-1,AX$15-1,1,1))))</f>
        <v>0</v>
      </c>
      <c r="AY274" s="144">
        <f ca="1">IF(AY$13="",0,CHOOSE(Detalhamento.OpçãoServiços,OFFSET(Import.PLQ,$A274-1,AY$15-1,1,1),IF($E274&lt;&gt;1,IF(ISNUMBER(INDEX(Import.PLE,Detalhamento!$E274,Detalhamento!AY$15)),IF(INDEX(Import.PLE,Detalhamento!$E274,Detalhamento!AY$15)&lt;=mediçao,OFFSET(Import.PLQ,$A274-1,AY$15-1,1,1),0),0),PLE!$AA$28*OFFSET(Import.PLQ,$A274-1,AY$15-1,1,1)),IF($E274&lt;&gt;1,IF(ISNUMBER(INDEX(Import.PLE,Detalhamento!$E274,Detalhamento!AY$15)),IF(INDEX(Import.PLE,Detalhamento!$E274,Detalhamento!AY$15)&lt;=mediçao,0,OFFSET(Import.PLQ,$A274-1,AY$15-1,1,1)),OFFSET(Import.PLQ,$A274-1,AY$15-1,1,1)),(1-PLE!$AA$28)*OFFSET(Import.PLQ,$A274-1,AY$15-1,1,1))))</f>
        <v>0</v>
      </c>
      <c r="AZ274" s="144">
        <f ca="1">IF(AZ$13="",0,CHOOSE(Detalhamento.OpçãoServiços,OFFSET(Import.PLQ,$A274-1,AZ$15-1,1,1),IF($E274&lt;&gt;1,IF(ISNUMBER(INDEX(Import.PLE,Detalhamento!$E274,Detalhamento!AZ$15)),IF(INDEX(Import.PLE,Detalhamento!$E274,Detalhamento!AZ$15)&lt;=mediçao,OFFSET(Import.PLQ,$A274-1,AZ$15-1,1,1),0),0),PLE!$AA$28*OFFSET(Import.PLQ,$A274-1,AZ$15-1,1,1)),IF($E274&lt;&gt;1,IF(ISNUMBER(INDEX(Import.PLE,Detalhamento!$E274,Detalhamento!AZ$15)),IF(INDEX(Import.PLE,Detalhamento!$E274,Detalhamento!AZ$15)&lt;=mediçao,0,OFFSET(Import.PLQ,$A274-1,AZ$15-1,1,1)),OFFSET(Import.PLQ,$A274-1,AZ$15-1,1,1)),(1-PLE!$AA$28)*OFFSET(Import.PLQ,$A274-1,AZ$15-1,1,1))))</f>
        <v>0</v>
      </c>
      <c r="BA274" s="144">
        <f ca="1">IF(BA$13="",0,CHOOSE(Detalhamento.OpçãoServiços,OFFSET(Import.PLQ,$A274-1,BA$15-1,1,1),IF($E274&lt;&gt;1,IF(ISNUMBER(INDEX(Import.PLE,Detalhamento!$E274,Detalhamento!BA$15)),IF(INDEX(Import.PLE,Detalhamento!$E274,Detalhamento!BA$15)&lt;=mediçao,OFFSET(Import.PLQ,$A274-1,BA$15-1,1,1),0),0),PLE!$AA$28*OFFSET(Import.PLQ,$A274-1,BA$15-1,1,1)),IF($E274&lt;&gt;1,IF(ISNUMBER(INDEX(Import.PLE,Detalhamento!$E274,Detalhamento!BA$15)),IF(INDEX(Import.PLE,Detalhamento!$E274,Detalhamento!BA$15)&lt;=mediçao,0,OFFSET(Import.PLQ,$A274-1,BA$15-1,1,1)),OFFSET(Import.PLQ,$A274-1,BA$15-1,1,1)),(1-PLE!$AA$28)*OFFSET(Import.PLQ,$A274-1,BA$15-1,1,1))))</f>
        <v>0</v>
      </c>
      <c r="BB274" s="144">
        <f ca="1">IF(BB$13="",0,CHOOSE(Detalhamento.OpçãoServiços,OFFSET(Import.PLQ,$A274-1,BB$15-1,1,1),IF($E274&lt;&gt;1,IF(ISNUMBER(INDEX(Import.PLE,Detalhamento!$E274,Detalhamento!BB$15)),IF(INDEX(Import.PLE,Detalhamento!$E274,Detalhamento!BB$15)&lt;=mediçao,OFFSET(Import.PLQ,$A274-1,BB$15-1,1,1),0),0),PLE!$AA$28*OFFSET(Import.PLQ,$A274-1,BB$15-1,1,1)),IF($E274&lt;&gt;1,IF(ISNUMBER(INDEX(Import.PLE,Detalhamento!$E274,Detalhamento!BB$15)),IF(INDEX(Import.PLE,Detalhamento!$E274,Detalhamento!BB$15)&lt;=mediçao,0,OFFSET(Import.PLQ,$A274-1,BB$15-1,1,1)),OFFSET(Import.PLQ,$A274-1,BB$15-1,1,1)),(1-PLE!$AA$28)*OFFSET(Import.PLQ,$A274-1,BB$15-1,1,1))))</f>
        <v>0</v>
      </c>
      <c r="BC274" s="144">
        <f ca="1">IF(BC$13="",0,CHOOSE(Detalhamento.OpçãoServiços,OFFSET(Import.PLQ,$A274-1,BC$15-1,1,1),IF($E274&lt;&gt;1,IF(ISNUMBER(INDEX(Import.PLE,Detalhamento!$E274,Detalhamento!BC$15)),IF(INDEX(Import.PLE,Detalhamento!$E274,Detalhamento!BC$15)&lt;=mediçao,OFFSET(Import.PLQ,$A274-1,BC$15-1,1,1),0),0),PLE!$AA$28*OFFSET(Import.PLQ,$A274-1,BC$15-1,1,1)),IF($E274&lt;&gt;1,IF(ISNUMBER(INDEX(Import.PLE,Detalhamento!$E274,Detalhamento!BC$15)),IF(INDEX(Import.PLE,Detalhamento!$E274,Detalhamento!BC$15)&lt;=mediçao,0,OFFSET(Import.PLQ,$A274-1,BC$15-1,1,1)),OFFSET(Import.PLQ,$A274-1,BC$15-1,1,1)),(1-PLE!$AA$28)*OFFSET(Import.PLQ,$A274-1,BC$15-1,1,1))))</f>
        <v>0</v>
      </c>
      <c r="BD274" s="144">
        <f ca="1">IF(BD$13="",0,CHOOSE(Detalhamento.OpçãoServiços,OFFSET(Import.PLQ,$A274-1,BD$15-1,1,1),IF($E274&lt;&gt;1,IF(ISNUMBER(INDEX(Import.PLE,Detalhamento!$E274,Detalhamento!BD$15)),IF(INDEX(Import.PLE,Detalhamento!$E274,Detalhamento!BD$15)&lt;=mediçao,OFFSET(Import.PLQ,$A274-1,BD$15-1,1,1),0),0),PLE!$AA$28*OFFSET(Import.PLQ,$A274-1,BD$15-1,1,1)),IF($E274&lt;&gt;1,IF(ISNUMBER(INDEX(Import.PLE,Detalhamento!$E274,Detalhamento!BD$15)),IF(INDEX(Import.PLE,Detalhamento!$E274,Detalhamento!BD$15)&lt;=mediçao,0,OFFSET(Import.PLQ,$A274-1,BD$15-1,1,1)),OFFSET(Import.PLQ,$A274-1,BD$15-1,1,1)),(1-PLE!$AA$28)*OFFSET(Import.PLQ,$A274-1,BD$15-1,1,1))))</f>
        <v>0</v>
      </c>
      <c r="BE274" s="144">
        <f ca="1">IF(BE$13="",0,CHOOSE(Detalhamento.OpçãoServiços,OFFSET(Import.PLQ,$A274-1,BE$15-1,1,1),IF($E274&lt;&gt;1,IF(ISNUMBER(INDEX(Import.PLE,Detalhamento!$E274,Detalhamento!BE$15)),IF(INDEX(Import.PLE,Detalhamento!$E274,Detalhamento!BE$15)&lt;=mediçao,OFFSET(Import.PLQ,$A274-1,BE$15-1,1,1),0),0),PLE!$AA$28*OFFSET(Import.PLQ,$A274-1,BE$15-1,1,1)),IF($E274&lt;&gt;1,IF(ISNUMBER(INDEX(Import.PLE,Detalhamento!$E274,Detalhamento!BE$15)),IF(INDEX(Import.PLE,Detalhamento!$E274,Detalhamento!BE$15)&lt;=mediçao,0,OFFSET(Import.PLQ,$A274-1,BE$15-1,1,1)),OFFSET(Import.PLQ,$A274-1,BE$15-1,1,1)),(1-PLE!$AA$28)*OFFSET(Import.PLQ,$A274-1,BE$15-1,1,1))))</f>
        <v>0</v>
      </c>
      <c r="BF274" s="144">
        <f ca="1">IF(BF$13="",0,CHOOSE(Detalhamento.OpçãoServiços,OFFSET(Import.PLQ,$A274-1,BF$15-1,1,1),IF($E274&lt;&gt;1,IF(ISNUMBER(INDEX(Import.PLE,Detalhamento!$E274,Detalhamento!BF$15)),IF(INDEX(Import.PLE,Detalhamento!$E274,Detalhamento!BF$15)&lt;=mediçao,OFFSET(Import.PLQ,$A274-1,BF$15-1,1,1),0),0),PLE!$AA$28*OFFSET(Import.PLQ,$A274-1,BF$15-1,1,1)),IF($E274&lt;&gt;1,IF(ISNUMBER(INDEX(Import.PLE,Detalhamento!$E274,Detalhamento!BF$15)),IF(INDEX(Import.PLE,Detalhamento!$E274,Detalhamento!BF$15)&lt;=mediçao,0,OFFSET(Import.PLQ,$A274-1,BF$15-1,1,1)),OFFSET(Import.PLQ,$A274-1,BF$15-1,1,1)),(1-PLE!$AA$28)*OFFSET(Import.PLQ,$A274-1,BF$15-1,1,1))))</f>
        <v>0</v>
      </c>
      <c r="BG274" s="144">
        <f ca="1">IF(BG$13="",0,CHOOSE(Detalhamento.OpçãoServiços,OFFSET(Import.PLQ,$A274-1,BG$15-1,1,1),IF($E274&lt;&gt;1,IF(ISNUMBER(INDEX(Import.PLE,Detalhamento!$E274,Detalhamento!BG$15)),IF(INDEX(Import.PLE,Detalhamento!$E274,Detalhamento!BG$15)&lt;=mediçao,OFFSET(Import.PLQ,$A274-1,BG$15-1,1,1),0),0),PLE!$AA$28*OFFSET(Import.PLQ,$A274-1,BG$15-1,1,1)),IF($E274&lt;&gt;1,IF(ISNUMBER(INDEX(Import.PLE,Detalhamento!$E274,Detalhamento!BG$15)),IF(INDEX(Import.PLE,Detalhamento!$E274,Detalhamento!BG$15)&lt;=mediçao,0,OFFSET(Import.PLQ,$A274-1,BG$15-1,1,1)),OFFSET(Import.PLQ,$A274-1,BG$15-1,1,1)),(1-PLE!$AA$28)*OFFSET(Import.PLQ,$A274-1,BG$15-1,1,1))))</f>
        <v>0</v>
      </c>
      <c r="BH274" s="144">
        <f ca="1">IF(BH$13="",0,CHOOSE(Detalhamento.OpçãoServiços,OFFSET(Import.PLQ,$A274-1,BH$15-1,1,1),IF($E274&lt;&gt;1,IF(ISNUMBER(INDEX(Import.PLE,Detalhamento!$E274,Detalhamento!BH$15)),IF(INDEX(Import.PLE,Detalhamento!$E274,Detalhamento!BH$15)&lt;=mediçao,OFFSET(Import.PLQ,$A274-1,BH$15-1,1,1),0),0),PLE!$AA$28*OFFSET(Import.PLQ,$A274-1,BH$15-1,1,1)),IF($E274&lt;&gt;1,IF(ISNUMBER(INDEX(Import.PLE,Detalhamento!$E274,Detalhamento!BH$15)),IF(INDEX(Import.PLE,Detalhamento!$E274,Detalhamento!BH$15)&lt;=mediçao,0,OFFSET(Import.PLQ,$A274-1,BH$15-1,1,1)),OFFSET(Import.PLQ,$A274-1,BH$15-1,1,1)),(1-PLE!$AA$28)*OFFSET(Import.PLQ,$A274-1,BH$15-1,1,1))))</f>
        <v>0</v>
      </c>
      <c r="BI274" s="144">
        <f ca="1">IF(BI$13="",0,CHOOSE(Detalhamento.OpçãoServiços,OFFSET(Import.PLQ,$A274-1,BI$15-1,1,1),IF($E274&lt;&gt;1,IF(ISNUMBER(INDEX(Import.PLE,Detalhamento!$E274,Detalhamento!BI$15)),IF(INDEX(Import.PLE,Detalhamento!$E274,Detalhamento!BI$15)&lt;=mediçao,OFFSET(Import.PLQ,$A274-1,BI$15-1,1,1),0),0),PLE!$AA$28*OFFSET(Import.PLQ,$A274-1,BI$15-1,1,1)),IF($E274&lt;&gt;1,IF(ISNUMBER(INDEX(Import.PLE,Detalhamento!$E274,Detalhamento!BI$15)),IF(INDEX(Import.PLE,Detalhamento!$E274,Detalhamento!BI$15)&lt;=mediçao,0,OFFSET(Import.PLQ,$A274-1,BI$15-1,1,1)),OFFSET(Import.PLQ,$A274-1,BI$15-1,1,1)),(1-PLE!$AA$28)*OFFSET(Import.PLQ,$A274-1,BI$15-1,1,1))))</f>
        <v>0</v>
      </c>
    </row>
    <row r="275" spans="1:61" ht="30" x14ac:dyDescent="0.2">
      <c r="A275" s="155">
        <v>220</v>
      </c>
      <c r="B275" s="21" t="str">
        <f t="shared" ca="1" si="33"/>
        <v>Serviço</v>
      </c>
      <c r="E275" s="153">
        <f t="shared" ca="1" si="34"/>
        <v>28</v>
      </c>
      <c r="F275" s="154">
        <f t="shared" ca="1" si="35"/>
        <v>280220</v>
      </c>
      <c r="G275" s="154" t="str">
        <f t="shared" ca="1" si="40"/>
        <v>2.10.1.5</v>
      </c>
      <c r="H275" s="182" t="str">
        <f t="shared" ca="1" si="40"/>
        <v>JOELHO 45 GRAUS, PVC, SERIE NORMAL, ESGOTO PREDIAL, DN 100 MM, JUNTA ELÁSTICA, FORNECIDO E INSTALADO EM RAMAL DE DESCARGA OU RAMAL DE ESGOTO SANITÁRIO. AF_12/2014</v>
      </c>
      <c r="I275" s="37" t="str">
        <f t="shared" ca="1" si="36"/>
        <v>UN</v>
      </c>
      <c r="J275" s="144">
        <f t="shared" ca="1" si="37"/>
        <v>2</v>
      </c>
      <c r="K275" s="67"/>
      <c r="L275" s="144">
        <f ca="1">IF(L$13="",0,CHOOSE(Detalhamento.OpçãoServiços,OFFSET(Import.PLQ,$A275-1,L$15-1,1,1),IF($E275&lt;&gt;1,IF(ISNUMBER(INDEX(Import.PLE,Detalhamento!$E275,Detalhamento!L$15)),IF(INDEX(Import.PLE,Detalhamento!$E275,Detalhamento!L$15)&lt;=mediçao,OFFSET(Import.PLQ,$A275-1,L$15-1,1,1),0),0),PLE!$AA$28*OFFSET(Import.PLQ,$A275-1,L$15-1,1,1)),IF($E275&lt;&gt;1,IF(ISNUMBER(INDEX(Import.PLE,Detalhamento!$E275,Detalhamento!L$15)),IF(INDEX(Import.PLE,Detalhamento!$E275,Detalhamento!L$15)&lt;=mediçao,0,OFFSET(Import.PLQ,$A275-1,L$15-1,1,1)),OFFSET(Import.PLQ,$A275-1,L$15-1,1,1)),(1-PLE!$AA$28)*OFFSET(Import.PLQ,$A275-1,L$15-1,1,1))))</f>
        <v>2</v>
      </c>
      <c r="M275" s="144">
        <f ca="1">IF(M$13="",0,CHOOSE(Detalhamento.OpçãoServiços,OFFSET(Import.PLQ,$A275-1,M$15-1,1,1),IF($E275&lt;&gt;1,IF(ISNUMBER(INDEX(Import.PLE,Detalhamento!$E275,Detalhamento!M$15)),IF(INDEX(Import.PLE,Detalhamento!$E275,Detalhamento!M$15)&lt;=mediçao,OFFSET(Import.PLQ,$A275-1,M$15-1,1,1),0),0),PLE!$AA$28*OFFSET(Import.PLQ,$A275-1,M$15-1,1,1)),IF($E275&lt;&gt;1,IF(ISNUMBER(INDEX(Import.PLE,Detalhamento!$E275,Detalhamento!M$15)),IF(INDEX(Import.PLE,Detalhamento!$E275,Detalhamento!M$15)&lt;=mediçao,0,OFFSET(Import.PLQ,$A275-1,M$15-1,1,1)),OFFSET(Import.PLQ,$A275-1,M$15-1,1,1)),(1-PLE!$AA$28)*OFFSET(Import.PLQ,$A275-1,M$15-1,1,1))))</f>
        <v>0</v>
      </c>
      <c r="N275" s="144">
        <f ca="1">IF(N$13="",0,CHOOSE(Detalhamento.OpçãoServiços,OFFSET(Import.PLQ,$A275-1,N$15-1,1,1),IF($E275&lt;&gt;1,IF(ISNUMBER(INDEX(Import.PLE,Detalhamento!$E275,Detalhamento!N$15)),IF(INDEX(Import.PLE,Detalhamento!$E275,Detalhamento!N$15)&lt;=mediçao,OFFSET(Import.PLQ,$A275-1,N$15-1,1,1),0),0),PLE!$AA$28*OFFSET(Import.PLQ,$A275-1,N$15-1,1,1)),IF($E275&lt;&gt;1,IF(ISNUMBER(INDEX(Import.PLE,Detalhamento!$E275,Detalhamento!N$15)),IF(INDEX(Import.PLE,Detalhamento!$E275,Detalhamento!N$15)&lt;=mediçao,0,OFFSET(Import.PLQ,$A275-1,N$15-1,1,1)),OFFSET(Import.PLQ,$A275-1,N$15-1,1,1)),(1-PLE!$AA$28)*OFFSET(Import.PLQ,$A275-1,N$15-1,1,1))))</f>
        <v>0</v>
      </c>
      <c r="O275" s="144">
        <f ca="1">IF(O$13="",0,CHOOSE(Detalhamento.OpçãoServiços,OFFSET(Import.PLQ,$A275-1,O$15-1,1,1),IF($E275&lt;&gt;1,IF(ISNUMBER(INDEX(Import.PLE,Detalhamento!$E275,Detalhamento!O$15)),IF(INDEX(Import.PLE,Detalhamento!$E275,Detalhamento!O$15)&lt;=mediçao,OFFSET(Import.PLQ,$A275-1,O$15-1,1,1),0),0),PLE!$AA$28*OFFSET(Import.PLQ,$A275-1,O$15-1,1,1)),IF($E275&lt;&gt;1,IF(ISNUMBER(INDEX(Import.PLE,Detalhamento!$E275,Detalhamento!O$15)),IF(INDEX(Import.PLE,Detalhamento!$E275,Detalhamento!O$15)&lt;=mediçao,0,OFFSET(Import.PLQ,$A275-1,O$15-1,1,1)),OFFSET(Import.PLQ,$A275-1,O$15-1,1,1)),(1-PLE!$AA$28)*OFFSET(Import.PLQ,$A275-1,O$15-1,1,1))))</f>
        <v>0</v>
      </c>
      <c r="P275" s="144">
        <f ca="1">IF(P$13="",0,CHOOSE(Detalhamento.OpçãoServiços,OFFSET(Import.PLQ,$A275-1,P$15-1,1,1),IF($E275&lt;&gt;1,IF(ISNUMBER(INDEX(Import.PLE,Detalhamento!$E275,Detalhamento!P$15)),IF(INDEX(Import.PLE,Detalhamento!$E275,Detalhamento!P$15)&lt;=mediçao,OFFSET(Import.PLQ,$A275-1,P$15-1,1,1),0),0),PLE!$AA$28*OFFSET(Import.PLQ,$A275-1,P$15-1,1,1)),IF($E275&lt;&gt;1,IF(ISNUMBER(INDEX(Import.PLE,Detalhamento!$E275,Detalhamento!P$15)),IF(INDEX(Import.PLE,Detalhamento!$E275,Detalhamento!P$15)&lt;=mediçao,0,OFFSET(Import.PLQ,$A275-1,P$15-1,1,1)),OFFSET(Import.PLQ,$A275-1,P$15-1,1,1)),(1-PLE!$AA$28)*OFFSET(Import.PLQ,$A275-1,P$15-1,1,1))))</f>
        <v>0</v>
      </c>
      <c r="Q275" s="144">
        <f ca="1">IF(Q$13="",0,CHOOSE(Detalhamento.OpçãoServiços,OFFSET(Import.PLQ,$A275-1,Q$15-1,1,1),IF($E275&lt;&gt;1,IF(ISNUMBER(INDEX(Import.PLE,Detalhamento!$E275,Detalhamento!Q$15)),IF(INDEX(Import.PLE,Detalhamento!$E275,Detalhamento!Q$15)&lt;=mediçao,OFFSET(Import.PLQ,$A275-1,Q$15-1,1,1),0),0),PLE!$AA$28*OFFSET(Import.PLQ,$A275-1,Q$15-1,1,1)),IF($E275&lt;&gt;1,IF(ISNUMBER(INDEX(Import.PLE,Detalhamento!$E275,Detalhamento!Q$15)),IF(INDEX(Import.PLE,Detalhamento!$E275,Detalhamento!Q$15)&lt;=mediçao,0,OFFSET(Import.PLQ,$A275-1,Q$15-1,1,1)),OFFSET(Import.PLQ,$A275-1,Q$15-1,1,1)),(1-PLE!$AA$28)*OFFSET(Import.PLQ,$A275-1,Q$15-1,1,1))))</f>
        <v>0</v>
      </c>
      <c r="R275" s="144">
        <f ca="1">IF(R$13="",0,CHOOSE(Detalhamento.OpçãoServiços,OFFSET(Import.PLQ,$A275-1,R$15-1,1,1),IF($E275&lt;&gt;1,IF(ISNUMBER(INDEX(Import.PLE,Detalhamento!$E275,Detalhamento!R$15)),IF(INDEX(Import.PLE,Detalhamento!$E275,Detalhamento!R$15)&lt;=mediçao,OFFSET(Import.PLQ,$A275-1,R$15-1,1,1),0),0),PLE!$AA$28*OFFSET(Import.PLQ,$A275-1,R$15-1,1,1)),IF($E275&lt;&gt;1,IF(ISNUMBER(INDEX(Import.PLE,Detalhamento!$E275,Detalhamento!R$15)),IF(INDEX(Import.PLE,Detalhamento!$E275,Detalhamento!R$15)&lt;=mediçao,0,OFFSET(Import.PLQ,$A275-1,R$15-1,1,1)),OFFSET(Import.PLQ,$A275-1,R$15-1,1,1)),(1-PLE!$AA$28)*OFFSET(Import.PLQ,$A275-1,R$15-1,1,1))))</f>
        <v>0</v>
      </c>
      <c r="S275" s="144">
        <f ca="1">IF(S$13="",0,CHOOSE(Detalhamento.OpçãoServiços,OFFSET(Import.PLQ,$A275-1,S$15-1,1,1),IF($E275&lt;&gt;1,IF(ISNUMBER(INDEX(Import.PLE,Detalhamento!$E275,Detalhamento!S$15)),IF(INDEX(Import.PLE,Detalhamento!$E275,Detalhamento!S$15)&lt;=mediçao,OFFSET(Import.PLQ,$A275-1,S$15-1,1,1),0),0),PLE!$AA$28*OFFSET(Import.PLQ,$A275-1,S$15-1,1,1)),IF($E275&lt;&gt;1,IF(ISNUMBER(INDEX(Import.PLE,Detalhamento!$E275,Detalhamento!S$15)),IF(INDEX(Import.PLE,Detalhamento!$E275,Detalhamento!S$15)&lt;=mediçao,0,OFFSET(Import.PLQ,$A275-1,S$15-1,1,1)),OFFSET(Import.PLQ,$A275-1,S$15-1,1,1)),(1-PLE!$AA$28)*OFFSET(Import.PLQ,$A275-1,S$15-1,1,1))))</f>
        <v>0</v>
      </c>
      <c r="T275" s="144">
        <f ca="1">IF(T$13="",0,CHOOSE(Detalhamento.OpçãoServiços,OFFSET(Import.PLQ,$A275-1,T$15-1,1,1),IF($E275&lt;&gt;1,IF(ISNUMBER(INDEX(Import.PLE,Detalhamento!$E275,Detalhamento!T$15)),IF(INDEX(Import.PLE,Detalhamento!$E275,Detalhamento!T$15)&lt;=mediçao,OFFSET(Import.PLQ,$A275-1,T$15-1,1,1),0),0),PLE!$AA$28*OFFSET(Import.PLQ,$A275-1,T$15-1,1,1)),IF($E275&lt;&gt;1,IF(ISNUMBER(INDEX(Import.PLE,Detalhamento!$E275,Detalhamento!T$15)),IF(INDEX(Import.PLE,Detalhamento!$E275,Detalhamento!T$15)&lt;=mediçao,0,OFFSET(Import.PLQ,$A275-1,T$15-1,1,1)),OFFSET(Import.PLQ,$A275-1,T$15-1,1,1)),(1-PLE!$AA$28)*OFFSET(Import.PLQ,$A275-1,T$15-1,1,1))))</f>
        <v>0</v>
      </c>
      <c r="U275" s="144">
        <f ca="1">IF(U$13="",0,CHOOSE(Detalhamento.OpçãoServiços,OFFSET(Import.PLQ,$A275-1,U$15-1,1,1),IF($E275&lt;&gt;1,IF(ISNUMBER(INDEX(Import.PLE,Detalhamento!$E275,Detalhamento!U$15)),IF(INDEX(Import.PLE,Detalhamento!$E275,Detalhamento!U$15)&lt;=mediçao,OFFSET(Import.PLQ,$A275-1,U$15-1,1,1),0),0),PLE!$AA$28*OFFSET(Import.PLQ,$A275-1,U$15-1,1,1)),IF($E275&lt;&gt;1,IF(ISNUMBER(INDEX(Import.PLE,Detalhamento!$E275,Detalhamento!U$15)),IF(INDEX(Import.PLE,Detalhamento!$E275,Detalhamento!U$15)&lt;=mediçao,0,OFFSET(Import.PLQ,$A275-1,U$15-1,1,1)),OFFSET(Import.PLQ,$A275-1,U$15-1,1,1)),(1-PLE!$AA$28)*OFFSET(Import.PLQ,$A275-1,U$15-1,1,1))))</f>
        <v>0</v>
      </c>
      <c r="V275" s="144">
        <f ca="1">IF(V$13="",0,CHOOSE(Detalhamento.OpçãoServiços,OFFSET(Import.PLQ,$A275-1,V$15-1,1,1),IF($E275&lt;&gt;1,IF(ISNUMBER(INDEX(Import.PLE,Detalhamento!$E275,Detalhamento!V$15)),IF(INDEX(Import.PLE,Detalhamento!$E275,Detalhamento!V$15)&lt;=mediçao,OFFSET(Import.PLQ,$A275-1,V$15-1,1,1),0),0),PLE!$AA$28*OFFSET(Import.PLQ,$A275-1,V$15-1,1,1)),IF($E275&lt;&gt;1,IF(ISNUMBER(INDEX(Import.PLE,Detalhamento!$E275,Detalhamento!V$15)),IF(INDEX(Import.PLE,Detalhamento!$E275,Detalhamento!V$15)&lt;=mediçao,0,OFFSET(Import.PLQ,$A275-1,V$15-1,1,1)),OFFSET(Import.PLQ,$A275-1,V$15-1,1,1)),(1-PLE!$AA$28)*OFFSET(Import.PLQ,$A275-1,V$15-1,1,1))))</f>
        <v>0</v>
      </c>
      <c r="W275" s="144">
        <f ca="1">IF(W$13="",0,CHOOSE(Detalhamento.OpçãoServiços,OFFSET(Import.PLQ,$A275-1,W$15-1,1,1),IF($E275&lt;&gt;1,IF(ISNUMBER(INDEX(Import.PLE,Detalhamento!$E275,Detalhamento!W$15)),IF(INDEX(Import.PLE,Detalhamento!$E275,Detalhamento!W$15)&lt;=mediçao,OFFSET(Import.PLQ,$A275-1,W$15-1,1,1),0),0),PLE!$AA$28*OFFSET(Import.PLQ,$A275-1,W$15-1,1,1)),IF($E275&lt;&gt;1,IF(ISNUMBER(INDEX(Import.PLE,Detalhamento!$E275,Detalhamento!W$15)),IF(INDEX(Import.PLE,Detalhamento!$E275,Detalhamento!W$15)&lt;=mediçao,0,OFFSET(Import.PLQ,$A275-1,W$15-1,1,1)),OFFSET(Import.PLQ,$A275-1,W$15-1,1,1)),(1-PLE!$AA$28)*OFFSET(Import.PLQ,$A275-1,W$15-1,1,1))))</f>
        <v>0</v>
      </c>
      <c r="X275" s="144">
        <f ca="1">IF(X$13="",0,CHOOSE(Detalhamento.OpçãoServiços,OFFSET(Import.PLQ,$A275-1,X$15-1,1,1),IF($E275&lt;&gt;1,IF(ISNUMBER(INDEX(Import.PLE,Detalhamento!$E275,Detalhamento!X$15)),IF(INDEX(Import.PLE,Detalhamento!$E275,Detalhamento!X$15)&lt;=mediçao,OFFSET(Import.PLQ,$A275-1,X$15-1,1,1),0),0),PLE!$AA$28*OFFSET(Import.PLQ,$A275-1,X$15-1,1,1)),IF($E275&lt;&gt;1,IF(ISNUMBER(INDEX(Import.PLE,Detalhamento!$E275,Detalhamento!X$15)),IF(INDEX(Import.PLE,Detalhamento!$E275,Detalhamento!X$15)&lt;=mediçao,0,OFFSET(Import.PLQ,$A275-1,X$15-1,1,1)),OFFSET(Import.PLQ,$A275-1,X$15-1,1,1)),(1-PLE!$AA$28)*OFFSET(Import.PLQ,$A275-1,X$15-1,1,1))))</f>
        <v>0</v>
      </c>
      <c r="Y275" s="144">
        <f ca="1">IF(Y$13="",0,CHOOSE(Detalhamento.OpçãoServiços,OFFSET(Import.PLQ,$A275-1,Y$15-1,1,1),IF($E275&lt;&gt;1,IF(ISNUMBER(INDEX(Import.PLE,Detalhamento!$E275,Detalhamento!Y$15)),IF(INDEX(Import.PLE,Detalhamento!$E275,Detalhamento!Y$15)&lt;=mediçao,OFFSET(Import.PLQ,$A275-1,Y$15-1,1,1),0),0),PLE!$AA$28*OFFSET(Import.PLQ,$A275-1,Y$15-1,1,1)),IF($E275&lt;&gt;1,IF(ISNUMBER(INDEX(Import.PLE,Detalhamento!$E275,Detalhamento!Y$15)),IF(INDEX(Import.PLE,Detalhamento!$E275,Detalhamento!Y$15)&lt;=mediçao,0,OFFSET(Import.PLQ,$A275-1,Y$15-1,1,1)),OFFSET(Import.PLQ,$A275-1,Y$15-1,1,1)),(1-PLE!$AA$28)*OFFSET(Import.PLQ,$A275-1,Y$15-1,1,1))))</f>
        <v>0</v>
      </c>
      <c r="Z275" s="144">
        <f ca="1">IF(Z$13="",0,CHOOSE(Detalhamento.OpçãoServiços,OFFSET(Import.PLQ,$A275-1,Z$15-1,1,1),IF($E275&lt;&gt;1,IF(ISNUMBER(INDEX(Import.PLE,Detalhamento!$E275,Detalhamento!Z$15)),IF(INDEX(Import.PLE,Detalhamento!$E275,Detalhamento!Z$15)&lt;=mediçao,OFFSET(Import.PLQ,$A275-1,Z$15-1,1,1),0),0),PLE!$AA$28*OFFSET(Import.PLQ,$A275-1,Z$15-1,1,1)),IF($E275&lt;&gt;1,IF(ISNUMBER(INDEX(Import.PLE,Detalhamento!$E275,Detalhamento!Z$15)),IF(INDEX(Import.PLE,Detalhamento!$E275,Detalhamento!Z$15)&lt;=mediçao,0,OFFSET(Import.PLQ,$A275-1,Z$15-1,1,1)),OFFSET(Import.PLQ,$A275-1,Z$15-1,1,1)),(1-PLE!$AA$28)*OFFSET(Import.PLQ,$A275-1,Z$15-1,1,1))))</f>
        <v>0</v>
      </c>
      <c r="AA275" s="144">
        <f ca="1">IF(AA$13="",0,CHOOSE(Detalhamento.OpçãoServiços,OFFSET(Import.PLQ,$A275-1,AA$15-1,1,1),IF($E275&lt;&gt;1,IF(ISNUMBER(INDEX(Import.PLE,Detalhamento!$E275,Detalhamento!AA$15)),IF(INDEX(Import.PLE,Detalhamento!$E275,Detalhamento!AA$15)&lt;=mediçao,OFFSET(Import.PLQ,$A275-1,AA$15-1,1,1),0),0),PLE!$AA$28*OFFSET(Import.PLQ,$A275-1,AA$15-1,1,1)),IF($E275&lt;&gt;1,IF(ISNUMBER(INDEX(Import.PLE,Detalhamento!$E275,Detalhamento!AA$15)),IF(INDEX(Import.PLE,Detalhamento!$E275,Detalhamento!AA$15)&lt;=mediçao,0,OFFSET(Import.PLQ,$A275-1,AA$15-1,1,1)),OFFSET(Import.PLQ,$A275-1,AA$15-1,1,1)),(1-PLE!$AA$28)*OFFSET(Import.PLQ,$A275-1,AA$15-1,1,1))))</f>
        <v>0</v>
      </c>
      <c r="AB275" s="144">
        <f ca="1">IF(AB$13="",0,CHOOSE(Detalhamento.OpçãoServiços,OFFSET(Import.PLQ,$A275-1,AB$15-1,1,1),IF($E275&lt;&gt;1,IF(ISNUMBER(INDEX(Import.PLE,Detalhamento!$E275,Detalhamento!AB$15)),IF(INDEX(Import.PLE,Detalhamento!$E275,Detalhamento!AB$15)&lt;=mediçao,OFFSET(Import.PLQ,$A275-1,AB$15-1,1,1),0),0),PLE!$AA$28*OFFSET(Import.PLQ,$A275-1,AB$15-1,1,1)),IF($E275&lt;&gt;1,IF(ISNUMBER(INDEX(Import.PLE,Detalhamento!$E275,Detalhamento!AB$15)),IF(INDEX(Import.PLE,Detalhamento!$E275,Detalhamento!AB$15)&lt;=mediçao,0,OFFSET(Import.PLQ,$A275-1,AB$15-1,1,1)),OFFSET(Import.PLQ,$A275-1,AB$15-1,1,1)),(1-PLE!$AA$28)*OFFSET(Import.PLQ,$A275-1,AB$15-1,1,1))))</f>
        <v>0</v>
      </c>
      <c r="AC275" s="144">
        <f ca="1">IF(AC$13="",0,CHOOSE(Detalhamento.OpçãoServiços,OFFSET(Import.PLQ,$A275-1,AC$15-1,1,1),IF($E275&lt;&gt;1,IF(ISNUMBER(INDEX(Import.PLE,Detalhamento!$E275,Detalhamento!AC$15)),IF(INDEX(Import.PLE,Detalhamento!$E275,Detalhamento!AC$15)&lt;=mediçao,OFFSET(Import.PLQ,$A275-1,AC$15-1,1,1),0),0),PLE!$AA$28*OFFSET(Import.PLQ,$A275-1,AC$15-1,1,1)),IF($E275&lt;&gt;1,IF(ISNUMBER(INDEX(Import.PLE,Detalhamento!$E275,Detalhamento!AC$15)),IF(INDEX(Import.PLE,Detalhamento!$E275,Detalhamento!AC$15)&lt;=mediçao,0,OFFSET(Import.PLQ,$A275-1,AC$15-1,1,1)),OFFSET(Import.PLQ,$A275-1,AC$15-1,1,1)),(1-PLE!$AA$28)*OFFSET(Import.PLQ,$A275-1,AC$15-1,1,1))))</f>
        <v>0</v>
      </c>
      <c r="AD275" s="144">
        <f ca="1">IF(AD$13="",0,CHOOSE(Detalhamento.OpçãoServiços,OFFSET(Import.PLQ,$A275-1,AD$15-1,1,1),IF($E275&lt;&gt;1,IF(ISNUMBER(INDEX(Import.PLE,Detalhamento!$E275,Detalhamento!AD$15)),IF(INDEX(Import.PLE,Detalhamento!$E275,Detalhamento!AD$15)&lt;=mediçao,OFFSET(Import.PLQ,$A275-1,AD$15-1,1,1),0),0),PLE!$AA$28*OFFSET(Import.PLQ,$A275-1,AD$15-1,1,1)),IF($E275&lt;&gt;1,IF(ISNUMBER(INDEX(Import.PLE,Detalhamento!$E275,Detalhamento!AD$15)),IF(INDEX(Import.PLE,Detalhamento!$E275,Detalhamento!AD$15)&lt;=mediçao,0,OFFSET(Import.PLQ,$A275-1,AD$15-1,1,1)),OFFSET(Import.PLQ,$A275-1,AD$15-1,1,1)),(1-PLE!$AA$28)*OFFSET(Import.PLQ,$A275-1,AD$15-1,1,1))))</f>
        <v>0</v>
      </c>
      <c r="AE275" s="144">
        <f ca="1">IF(AE$13="",0,CHOOSE(Detalhamento.OpçãoServiços,OFFSET(Import.PLQ,$A275-1,AE$15-1,1,1),IF($E275&lt;&gt;1,IF(ISNUMBER(INDEX(Import.PLE,Detalhamento!$E275,Detalhamento!AE$15)),IF(INDEX(Import.PLE,Detalhamento!$E275,Detalhamento!AE$15)&lt;=mediçao,OFFSET(Import.PLQ,$A275-1,AE$15-1,1,1),0),0),PLE!$AA$28*OFFSET(Import.PLQ,$A275-1,AE$15-1,1,1)),IF($E275&lt;&gt;1,IF(ISNUMBER(INDEX(Import.PLE,Detalhamento!$E275,Detalhamento!AE$15)),IF(INDEX(Import.PLE,Detalhamento!$E275,Detalhamento!AE$15)&lt;=mediçao,0,OFFSET(Import.PLQ,$A275-1,AE$15-1,1,1)),OFFSET(Import.PLQ,$A275-1,AE$15-1,1,1)),(1-PLE!$AA$28)*OFFSET(Import.PLQ,$A275-1,AE$15-1,1,1))))</f>
        <v>0</v>
      </c>
      <c r="AF275" s="144">
        <f ca="1">IF(AF$13="",0,CHOOSE(Detalhamento.OpçãoServiços,OFFSET(Import.PLQ,$A275-1,AF$15-1,1,1),IF($E275&lt;&gt;1,IF(ISNUMBER(INDEX(Import.PLE,Detalhamento!$E275,Detalhamento!AF$15)),IF(INDEX(Import.PLE,Detalhamento!$E275,Detalhamento!AF$15)&lt;=mediçao,OFFSET(Import.PLQ,$A275-1,AF$15-1,1,1),0),0),PLE!$AA$28*OFFSET(Import.PLQ,$A275-1,AF$15-1,1,1)),IF($E275&lt;&gt;1,IF(ISNUMBER(INDEX(Import.PLE,Detalhamento!$E275,Detalhamento!AF$15)),IF(INDEX(Import.PLE,Detalhamento!$E275,Detalhamento!AF$15)&lt;=mediçao,0,OFFSET(Import.PLQ,$A275-1,AF$15-1,1,1)),OFFSET(Import.PLQ,$A275-1,AF$15-1,1,1)),(1-PLE!$AA$28)*OFFSET(Import.PLQ,$A275-1,AF$15-1,1,1))))</f>
        <v>0</v>
      </c>
      <c r="AG275" s="144">
        <f ca="1">IF(AG$13="",0,CHOOSE(Detalhamento.OpçãoServiços,OFFSET(Import.PLQ,$A275-1,AG$15-1,1,1),IF($E275&lt;&gt;1,IF(ISNUMBER(INDEX(Import.PLE,Detalhamento!$E275,Detalhamento!AG$15)),IF(INDEX(Import.PLE,Detalhamento!$E275,Detalhamento!AG$15)&lt;=mediçao,OFFSET(Import.PLQ,$A275-1,AG$15-1,1,1),0),0),PLE!$AA$28*OFFSET(Import.PLQ,$A275-1,AG$15-1,1,1)),IF($E275&lt;&gt;1,IF(ISNUMBER(INDEX(Import.PLE,Detalhamento!$E275,Detalhamento!AG$15)),IF(INDEX(Import.PLE,Detalhamento!$E275,Detalhamento!AG$15)&lt;=mediçao,0,OFFSET(Import.PLQ,$A275-1,AG$15-1,1,1)),OFFSET(Import.PLQ,$A275-1,AG$15-1,1,1)),(1-PLE!$AA$28)*OFFSET(Import.PLQ,$A275-1,AG$15-1,1,1))))</f>
        <v>0</v>
      </c>
      <c r="AH275" s="144">
        <f ca="1">IF(AH$13="",0,CHOOSE(Detalhamento.OpçãoServiços,OFFSET(Import.PLQ,$A275-1,AH$15-1,1,1),IF($E275&lt;&gt;1,IF(ISNUMBER(INDEX(Import.PLE,Detalhamento!$E275,Detalhamento!AH$15)),IF(INDEX(Import.PLE,Detalhamento!$E275,Detalhamento!AH$15)&lt;=mediçao,OFFSET(Import.PLQ,$A275-1,AH$15-1,1,1),0),0),PLE!$AA$28*OFFSET(Import.PLQ,$A275-1,AH$15-1,1,1)),IF($E275&lt;&gt;1,IF(ISNUMBER(INDEX(Import.PLE,Detalhamento!$E275,Detalhamento!AH$15)),IF(INDEX(Import.PLE,Detalhamento!$E275,Detalhamento!AH$15)&lt;=mediçao,0,OFFSET(Import.PLQ,$A275-1,AH$15-1,1,1)),OFFSET(Import.PLQ,$A275-1,AH$15-1,1,1)),(1-PLE!$AA$28)*OFFSET(Import.PLQ,$A275-1,AH$15-1,1,1))))</f>
        <v>0</v>
      </c>
      <c r="AI275" s="144">
        <f ca="1">IF(AI$13="",0,CHOOSE(Detalhamento.OpçãoServiços,OFFSET(Import.PLQ,$A275-1,AI$15-1,1,1),IF($E275&lt;&gt;1,IF(ISNUMBER(INDEX(Import.PLE,Detalhamento!$E275,Detalhamento!AI$15)),IF(INDEX(Import.PLE,Detalhamento!$E275,Detalhamento!AI$15)&lt;=mediçao,OFFSET(Import.PLQ,$A275-1,AI$15-1,1,1),0),0),PLE!$AA$28*OFFSET(Import.PLQ,$A275-1,AI$15-1,1,1)),IF($E275&lt;&gt;1,IF(ISNUMBER(INDEX(Import.PLE,Detalhamento!$E275,Detalhamento!AI$15)),IF(INDEX(Import.PLE,Detalhamento!$E275,Detalhamento!AI$15)&lt;=mediçao,0,OFFSET(Import.PLQ,$A275-1,AI$15-1,1,1)),OFFSET(Import.PLQ,$A275-1,AI$15-1,1,1)),(1-PLE!$AA$28)*OFFSET(Import.PLQ,$A275-1,AI$15-1,1,1))))</f>
        <v>0</v>
      </c>
      <c r="AJ275" s="144">
        <f ca="1">IF(AJ$13="",0,CHOOSE(Detalhamento.OpçãoServiços,OFFSET(Import.PLQ,$A275-1,AJ$15-1,1,1),IF($E275&lt;&gt;1,IF(ISNUMBER(INDEX(Import.PLE,Detalhamento!$E275,Detalhamento!AJ$15)),IF(INDEX(Import.PLE,Detalhamento!$E275,Detalhamento!AJ$15)&lt;=mediçao,OFFSET(Import.PLQ,$A275-1,AJ$15-1,1,1),0),0),PLE!$AA$28*OFFSET(Import.PLQ,$A275-1,AJ$15-1,1,1)),IF($E275&lt;&gt;1,IF(ISNUMBER(INDEX(Import.PLE,Detalhamento!$E275,Detalhamento!AJ$15)),IF(INDEX(Import.PLE,Detalhamento!$E275,Detalhamento!AJ$15)&lt;=mediçao,0,OFFSET(Import.PLQ,$A275-1,AJ$15-1,1,1)),OFFSET(Import.PLQ,$A275-1,AJ$15-1,1,1)),(1-PLE!$AA$28)*OFFSET(Import.PLQ,$A275-1,AJ$15-1,1,1))))</f>
        <v>0</v>
      </c>
      <c r="AK275" s="144">
        <f ca="1">IF(AK$13="",0,CHOOSE(Detalhamento.OpçãoServiços,OFFSET(Import.PLQ,$A275-1,AK$15-1,1,1),IF($E275&lt;&gt;1,IF(ISNUMBER(INDEX(Import.PLE,Detalhamento!$E275,Detalhamento!AK$15)),IF(INDEX(Import.PLE,Detalhamento!$E275,Detalhamento!AK$15)&lt;=mediçao,OFFSET(Import.PLQ,$A275-1,AK$15-1,1,1),0),0),PLE!$AA$28*OFFSET(Import.PLQ,$A275-1,AK$15-1,1,1)),IF($E275&lt;&gt;1,IF(ISNUMBER(INDEX(Import.PLE,Detalhamento!$E275,Detalhamento!AK$15)),IF(INDEX(Import.PLE,Detalhamento!$E275,Detalhamento!AK$15)&lt;=mediçao,0,OFFSET(Import.PLQ,$A275-1,AK$15-1,1,1)),OFFSET(Import.PLQ,$A275-1,AK$15-1,1,1)),(1-PLE!$AA$28)*OFFSET(Import.PLQ,$A275-1,AK$15-1,1,1))))</f>
        <v>0</v>
      </c>
      <c r="AL275" s="144">
        <f ca="1">IF(AL$13="",0,CHOOSE(Detalhamento.OpçãoServiços,OFFSET(Import.PLQ,$A275-1,AL$15-1,1,1),IF($E275&lt;&gt;1,IF(ISNUMBER(INDEX(Import.PLE,Detalhamento!$E275,Detalhamento!AL$15)),IF(INDEX(Import.PLE,Detalhamento!$E275,Detalhamento!AL$15)&lt;=mediçao,OFFSET(Import.PLQ,$A275-1,AL$15-1,1,1),0),0),PLE!$AA$28*OFFSET(Import.PLQ,$A275-1,AL$15-1,1,1)),IF($E275&lt;&gt;1,IF(ISNUMBER(INDEX(Import.PLE,Detalhamento!$E275,Detalhamento!AL$15)),IF(INDEX(Import.PLE,Detalhamento!$E275,Detalhamento!AL$15)&lt;=mediçao,0,OFFSET(Import.PLQ,$A275-1,AL$15-1,1,1)),OFFSET(Import.PLQ,$A275-1,AL$15-1,1,1)),(1-PLE!$AA$28)*OFFSET(Import.PLQ,$A275-1,AL$15-1,1,1))))</f>
        <v>0</v>
      </c>
      <c r="AM275" s="144">
        <f ca="1">IF(AM$13="",0,CHOOSE(Detalhamento.OpçãoServiços,OFFSET(Import.PLQ,$A275-1,AM$15-1,1,1),IF($E275&lt;&gt;1,IF(ISNUMBER(INDEX(Import.PLE,Detalhamento!$E275,Detalhamento!AM$15)),IF(INDEX(Import.PLE,Detalhamento!$E275,Detalhamento!AM$15)&lt;=mediçao,OFFSET(Import.PLQ,$A275-1,AM$15-1,1,1),0),0),PLE!$AA$28*OFFSET(Import.PLQ,$A275-1,AM$15-1,1,1)),IF($E275&lt;&gt;1,IF(ISNUMBER(INDEX(Import.PLE,Detalhamento!$E275,Detalhamento!AM$15)),IF(INDEX(Import.PLE,Detalhamento!$E275,Detalhamento!AM$15)&lt;=mediçao,0,OFFSET(Import.PLQ,$A275-1,AM$15-1,1,1)),OFFSET(Import.PLQ,$A275-1,AM$15-1,1,1)),(1-PLE!$AA$28)*OFFSET(Import.PLQ,$A275-1,AM$15-1,1,1))))</f>
        <v>0</v>
      </c>
      <c r="AN275" s="144">
        <f ca="1">IF(AN$13="",0,CHOOSE(Detalhamento.OpçãoServiços,OFFSET(Import.PLQ,$A275-1,AN$15-1,1,1),IF($E275&lt;&gt;1,IF(ISNUMBER(INDEX(Import.PLE,Detalhamento!$E275,Detalhamento!AN$15)),IF(INDEX(Import.PLE,Detalhamento!$E275,Detalhamento!AN$15)&lt;=mediçao,OFFSET(Import.PLQ,$A275-1,AN$15-1,1,1),0),0),PLE!$AA$28*OFFSET(Import.PLQ,$A275-1,AN$15-1,1,1)),IF($E275&lt;&gt;1,IF(ISNUMBER(INDEX(Import.PLE,Detalhamento!$E275,Detalhamento!AN$15)),IF(INDEX(Import.PLE,Detalhamento!$E275,Detalhamento!AN$15)&lt;=mediçao,0,OFFSET(Import.PLQ,$A275-1,AN$15-1,1,1)),OFFSET(Import.PLQ,$A275-1,AN$15-1,1,1)),(1-PLE!$AA$28)*OFFSET(Import.PLQ,$A275-1,AN$15-1,1,1))))</f>
        <v>0</v>
      </c>
      <c r="AO275" s="144">
        <f ca="1">IF(AO$13="",0,CHOOSE(Detalhamento.OpçãoServiços,OFFSET(Import.PLQ,$A275-1,AO$15-1,1,1),IF($E275&lt;&gt;1,IF(ISNUMBER(INDEX(Import.PLE,Detalhamento!$E275,Detalhamento!AO$15)),IF(INDEX(Import.PLE,Detalhamento!$E275,Detalhamento!AO$15)&lt;=mediçao,OFFSET(Import.PLQ,$A275-1,AO$15-1,1,1),0),0),PLE!$AA$28*OFFSET(Import.PLQ,$A275-1,AO$15-1,1,1)),IF($E275&lt;&gt;1,IF(ISNUMBER(INDEX(Import.PLE,Detalhamento!$E275,Detalhamento!AO$15)),IF(INDEX(Import.PLE,Detalhamento!$E275,Detalhamento!AO$15)&lt;=mediçao,0,OFFSET(Import.PLQ,$A275-1,AO$15-1,1,1)),OFFSET(Import.PLQ,$A275-1,AO$15-1,1,1)),(1-PLE!$AA$28)*OFFSET(Import.PLQ,$A275-1,AO$15-1,1,1))))</f>
        <v>0</v>
      </c>
      <c r="AP275" s="144">
        <f ca="1">IF(AP$13="",0,CHOOSE(Detalhamento.OpçãoServiços,OFFSET(Import.PLQ,$A275-1,AP$15-1,1,1),IF($E275&lt;&gt;1,IF(ISNUMBER(INDEX(Import.PLE,Detalhamento!$E275,Detalhamento!AP$15)),IF(INDEX(Import.PLE,Detalhamento!$E275,Detalhamento!AP$15)&lt;=mediçao,OFFSET(Import.PLQ,$A275-1,AP$15-1,1,1),0),0),PLE!$AA$28*OFFSET(Import.PLQ,$A275-1,AP$15-1,1,1)),IF($E275&lt;&gt;1,IF(ISNUMBER(INDEX(Import.PLE,Detalhamento!$E275,Detalhamento!AP$15)),IF(INDEX(Import.PLE,Detalhamento!$E275,Detalhamento!AP$15)&lt;=mediçao,0,OFFSET(Import.PLQ,$A275-1,AP$15-1,1,1)),OFFSET(Import.PLQ,$A275-1,AP$15-1,1,1)),(1-PLE!$AA$28)*OFFSET(Import.PLQ,$A275-1,AP$15-1,1,1))))</f>
        <v>0</v>
      </c>
      <c r="AQ275" s="144">
        <f ca="1">IF(AQ$13="",0,CHOOSE(Detalhamento.OpçãoServiços,OFFSET(Import.PLQ,$A275-1,AQ$15-1,1,1),IF($E275&lt;&gt;1,IF(ISNUMBER(INDEX(Import.PLE,Detalhamento!$E275,Detalhamento!AQ$15)),IF(INDEX(Import.PLE,Detalhamento!$E275,Detalhamento!AQ$15)&lt;=mediçao,OFFSET(Import.PLQ,$A275-1,AQ$15-1,1,1),0),0),PLE!$AA$28*OFFSET(Import.PLQ,$A275-1,AQ$15-1,1,1)),IF($E275&lt;&gt;1,IF(ISNUMBER(INDEX(Import.PLE,Detalhamento!$E275,Detalhamento!AQ$15)),IF(INDEX(Import.PLE,Detalhamento!$E275,Detalhamento!AQ$15)&lt;=mediçao,0,OFFSET(Import.PLQ,$A275-1,AQ$15-1,1,1)),OFFSET(Import.PLQ,$A275-1,AQ$15-1,1,1)),(1-PLE!$AA$28)*OFFSET(Import.PLQ,$A275-1,AQ$15-1,1,1))))</f>
        <v>0</v>
      </c>
      <c r="AR275" s="144">
        <f ca="1">IF(AR$13="",0,CHOOSE(Detalhamento.OpçãoServiços,OFFSET(Import.PLQ,$A275-1,AR$15-1,1,1),IF($E275&lt;&gt;1,IF(ISNUMBER(INDEX(Import.PLE,Detalhamento!$E275,Detalhamento!AR$15)),IF(INDEX(Import.PLE,Detalhamento!$E275,Detalhamento!AR$15)&lt;=mediçao,OFFSET(Import.PLQ,$A275-1,AR$15-1,1,1),0),0),PLE!$AA$28*OFFSET(Import.PLQ,$A275-1,AR$15-1,1,1)),IF($E275&lt;&gt;1,IF(ISNUMBER(INDEX(Import.PLE,Detalhamento!$E275,Detalhamento!AR$15)),IF(INDEX(Import.PLE,Detalhamento!$E275,Detalhamento!AR$15)&lt;=mediçao,0,OFFSET(Import.PLQ,$A275-1,AR$15-1,1,1)),OFFSET(Import.PLQ,$A275-1,AR$15-1,1,1)),(1-PLE!$AA$28)*OFFSET(Import.PLQ,$A275-1,AR$15-1,1,1))))</f>
        <v>0</v>
      </c>
      <c r="AS275" s="144">
        <f ca="1">IF(AS$13="",0,CHOOSE(Detalhamento.OpçãoServiços,OFFSET(Import.PLQ,$A275-1,AS$15-1,1,1),IF($E275&lt;&gt;1,IF(ISNUMBER(INDEX(Import.PLE,Detalhamento!$E275,Detalhamento!AS$15)),IF(INDEX(Import.PLE,Detalhamento!$E275,Detalhamento!AS$15)&lt;=mediçao,OFFSET(Import.PLQ,$A275-1,AS$15-1,1,1),0),0),PLE!$AA$28*OFFSET(Import.PLQ,$A275-1,AS$15-1,1,1)),IF($E275&lt;&gt;1,IF(ISNUMBER(INDEX(Import.PLE,Detalhamento!$E275,Detalhamento!AS$15)),IF(INDEX(Import.PLE,Detalhamento!$E275,Detalhamento!AS$15)&lt;=mediçao,0,OFFSET(Import.PLQ,$A275-1,AS$15-1,1,1)),OFFSET(Import.PLQ,$A275-1,AS$15-1,1,1)),(1-PLE!$AA$28)*OFFSET(Import.PLQ,$A275-1,AS$15-1,1,1))))</f>
        <v>0</v>
      </c>
      <c r="AT275" s="144">
        <f ca="1">IF(AT$13="",0,CHOOSE(Detalhamento.OpçãoServiços,OFFSET(Import.PLQ,$A275-1,AT$15-1,1,1),IF($E275&lt;&gt;1,IF(ISNUMBER(INDEX(Import.PLE,Detalhamento!$E275,Detalhamento!AT$15)),IF(INDEX(Import.PLE,Detalhamento!$E275,Detalhamento!AT$15)&lt;=mediçao,OFFSET(Import.PLQ,$A275-1,AT$15-1,1,1),0),0),PLE!$AA$28*OFFSET(Import.PLQ,$A275-1,AT$15-1,1,1)),IF($E275&lt;&gt;1,IF(ISNUMBER(INDEX(Import.PLE,Detalhamento!$E275,Detalhamento!AT$15)),IF(INDEX(Import.PLE,Detalhamento!$E275,Detalhamento!AT$15)&lt;=mediçao,0,OFFSET(Import.PLQ,$A275-1,AT$15-1,1,1)),OFFSET(Import.PLQ,$A275-1,AT$15-1,1,1)),(1-PLE!$AA$28)*OFFSET(Import.PLQ,$A275-1,AT$15-1,1,1))))</f>
        <v>0</v>
      </c>
      <c r="AU275" s="144">
        <f ca="1">IF(AU$13="",0,CHOOSE(Detalhamento.OpçãoServiços,OFFSET(Import.PLQ,$A275-1,AU$15-1,1,1),IF($E275&lt;&gt;1,IF(ISNUMBER(INDEX(Import.PLE,Detalhamento!$E275,Detalhamento!AU$15)),IF(INDEX(Import.PLE,Detalhamento!$E275,Detalhamento!AU$15)&lt;=mediçao,OFFSET(Import.PLQ,$A275-1,AU$15-1,1,1),0),0),PLE!$AA$28*OFFSET(Import.PLQ,$A275-1,AU$15-1,1,1)),IF($E275&lt;&gt;1,IF(ISNUMBER(INDEX(Import.PLE,Detalhamento!$E275,Detalhamento!AU$15)),IF(INDEX(Import.PLE,Detalhamento!$E275,Detalhamento!AU$15)&lt;=mediçao,0,OFFSET(Import.PLQ,$A275-1,AU$15-1,1,1)),OFFSET(Import.PLQ,$A275-1,AU$15-1,1,1)),(1-PLE!$AA$28)*OFFSET(Import.PLQ,$A275-1,AU$15-1,1,1))))</f>
        <v>0</v>
      </c>
      <c r="AV275" s="144">
        <f ca="1">IF(AV$13="",0,CHOOSE(Detalhamento.OpçãoServiços,OFFSET(Import.PLQ,$A275-1,AV$15-1,1,1),IF($E275&lt;&gt;1,IF(ISNUMBER(INDEX(Import.PLE,Detalhamento!$E275,Detalhamento!AV$15)),IF(INDEX(Import.PLE,Detalhamento!$E275,Detalhamento!AV$15)&lt;=mediçao,OFFSET(Import.PLQ,$A275-1,AV$15-1,1,1),0),0),PLE!$AA$28*OFFSET(Import.PLQ,$A275-1,AV$15-1,1,1)),IF($E275&lt;&gt;1,IF(ISNUMBER(INDEX(Import.PLE,Detalhamento!$E275,Detalhamento!AV$15)),IF(INDEX(Import.PLE,Detalhamento!$E275,Detalhamento!AV$15)&lt;=mediçao,0,OFFSET(Import.PLQ,$A275-1,AV$15-1,1,1)),OFFSET(Import.PLQ,$A275-1,AV$15-1,1,1)),(1-PLE!$AA$28)*OFFSET(Import.PLQ,$A275-1,AV$15-1,1,1))))</f>
        <v>0</v>
      </c>
      <c r="AW275" s="144">
        <f ca="1">IF(AW$13="",0,CHOOSE(Detalhamento.OpçãoServiços,OFFSET(Import.PLQ,$A275-1,AW$15-1,1,1),IF($E275&lt;&gt;1,IF(ISNUMBER(INDEX(Import.PLE,Detalhamento!$E275,Detalhamento!AW$15)),IF(INDEX(Import.PLE,Detalhamento!$E275,Detalhamento!AW$15)&lt;=mediçao,OFFSET(Import.PLQ,$A275-1,AW$15-1,1,1),0),0),PLE!$AA$28*OFFSET(Import.PLQ,$A275-1,AW$15-1,1,1)),IF($E275&lt;&gt;1,IF(ISNUMBER(INDEX(Import.PLE,Detalhamento!$E275,Detalhamento!AW$15)),IF(INDEX(Import.PLE,Detalhamento!$E275,Detalhamento!AW$15)&lt;=mediçao,0,OFFSET(Import.PLQ,$A275-1,AW$15-1,1,1)),OFFSET(Import.PLQ,$A275-1,AW$15-1,1,1)),(1-PLE!$AA$28)*OFFSET(Import.PLQ,$A275-1,AW$15-1,1,1))))</f>
        <v>0</v>
      </c>
      <c r="AX275" s="144">
        <f ca="1">IF(AX$13="",0,CHOOSE(Detalhamento.OpçãoServiços,OFFSET(Import.PLQ,$A275-1,AX$15-1,1,1),IF($E275&lt;&gt;1,IF(ISNUMBER(INDEX(Import.PLE,Detalhamento!$E275,Detalhamento!AX$15)),IF(INDEX(Import.PLE,Detalhamento!$E275,Detalhamento!AX$15)&lt;=mediçao,OFFSET(Import.PLQ,$A275-1,AX$15-1,1,1),0),0),PLE!$AA$28*OFFSET(Import.PLQ,$A275-1,AX$15-1,1,1)),IF($E275&lt;&gt;1,IF(ISNUMBER(INDEX(Import.PLE,Detalhamento!$E275,Detalhamento!AX$15)),IF(INDEX(Import.PLE,Detalhamento!$E275,Detalhamento!AX$15)&lt;=mediçao,0,OFFSET(Import.PLQ,$A275-1,AX$15-1,1,1)),OFFSET(Import.PLQ,$A275-1,AX$15-1,1,1)),(1-PLE!$AA$28)*OFFSET(Import.PLQ,$A275-1,AX$15-1,1,1))))</f>
        <v>0</v>
      </c>
      <c r="AY275" s="144">
        <f ca="1">IF(AY$13="",0,CHOOSE(Detalhamento.OpçãoServiços,OFFSET(Import.PLQ,$A275-1,AY$15-1,1,1),IF($E275&lt;&gt;1,IF(ISNUMBER(INDEX(Import.PLE,Detalhamento!$E275,Detalhamento!AY$15)),IF(INDEX(Import.PLE,Detalhamento!$E275,Detalhamento!AY$15)&lt;=mediçao,OFFSET(Import.PLQ,$A275-1,AY$15-1,1,1),0),0),PLE!$AA$28*OFFSET(Import.PLQ,$A275-1,AY$15-1,1,1)),IF($E275&lt;&gt;1,IF(ISNUMBER(INDEX(Import.PLE,Detalhamento!$E275,Detalhamento!AY$15)),IF(INDEX(Import.PLE,Detalhamento!$E275,Detalhamento!AY$15)&lt;=mediçao,0,OFFSET(Import.PLQ,$A275-1,AY$15-1,1,1)),OFFSET(Import.PLQ,$A275-1,AY$15-1,1,1)),(1-PLE!$AA$28)*OFFSET(Import.PLQ,$A275-1,AY$15-1,1,1))))</f>
        <v>0</v>
      </c>
      <c r="AZ275" s="144">
        <f ca="1">IF(AZ$13="",0,CHOOSE(Detalhamento.OpçãoServiços,OFFSET(Import.PLQ,$A275-1,AZ$15-1,1,1),IF($E275&lt;&gt;1,IF(ISNUMBER(INDEX(Import.PLE,Detalhamento!$E275,Detalhamento!AZ$15)),IF(INDEX(Import.PLE,Detalhamento!$E275,Detalhamento!AZ$15)&lt;=mediçao,OFFSET(Import.PLQ,$A275-1,AZ$15-1,1,1),0),0),PLE!$AA$28*OFFSET(Import.PLQ,$A275-1,AZ$15-1,1,1)),IF($E275&lt;&gt;1,IF(ISNUMBER(INDEX(Import.PLE,Detalhamento!$E275,Detalhamento!AZ$15)),IF(INDEX(Import.PLE,Detalhamento!$E275,Detalhamento!AZ$15)&lt;=mediçao,0,OFFSET(Import.PLQ,$A275-1,AZ$15-1,1,1)),OFFSET(Import.PLQ,$A275-1,AZ$15-1,1,1)),(1-PLE!$AA$28)*OFFSET(Import.PLQ,$A275-1,AZ$15-1,1,1))))</f>
        <v>0</v>
      </c>
      <c r="BA275" s="144">
        <f ca="1">IF(BA$13="",0,CHOOSE(Detalhamento.OpçãoServiços,OFFSET(Import.PLQ,$A275-1,BA$15-1,1,1),IF($E275&lt;&gt;1,IF(ISNUMBER(INDEX(Import.PLE,Detalhamento!$E275,Detalhamento!BA$15)),IF(INDEX(Import.PLE,Detalhamento!$E275,Detalhamento!BA$15)&lt;=mediçao,OFFSET(Import.PLQ,$A275-1,BA$15-1,1,1),0),0),PLE!$AA$28*OFFSET(Import.PLQ,$A275-1,BA$15-1,1,1)),IF($E275&lt;&gt;1,IF(ISNUMBER(INDEX(Import.PLE,Detalhamento!$E275,Detalhamento!BA$15)),IF(INDEX(Import.PLE,Detalhamento!$E275,Detalhamento!BA$15)&lt;=mediçao,0,OFFSET(Import.PLQ,$A275-1,BA$15-1,1,1)),OFFSET(Import.PLQ,$A275-1,BA$15-1,1,1)),(1-PLE!$AA$28)*OFFSET(Import.PLQ,$A275-1,BA$15-1,1,1))))</f>
        <v>0</v>
      </c>
      <c r="BB275" s="144">
        <f ca="1">IF(BB$13="",0,CHOOSE(Detalhamento.OpçãoServiços,OFFSET(Import.PLQ,$A275-1,BB$15-1,1,1),IF($E275&lt;&gt;1,IF(ISNUMBER(INDEX(Import.PLE,Detalhamento!$E275,Detalhamento!BB$15)),IF(INDEX(Import.PLE,Detalhamento!$E275,Detalhamento!BB$15)&lt;=mediçao,OFFSET(Import.PLQ,$A275-1,BB$15-1,1,1),0),0),PLE!$AA$28*OFFSET(Import.PLQ,$A275-1,BB$15-1,1,1)),IF($E275&lt;&gt;1,IF(ISNUMBER(INDEX(Import.PLE,Detalhamento!$E275,Detalhamento!BB$15)),IF(INDEX(Import.PLE,Detalhamento!$E275,Detalhamento!BB$15)&lt;=mediçao,0,OFFSET(Import.PLQ,$A275-1,BB$15-1,1,1)),OFFSET(Import.PLQ,$A275-1,BB$15-1,1,1)),(1-PLE!$AA$28)*OFFSET(Import.PLQ,$A275-1,BB$15-1,1,1))))</f>
        <v>0</v>
      </c>
      <c r="BC275" s="144">
        <f ca="1">IF(BC$13="",0,CHOOSE(Detalhamento.OpçãoServiços,OFFSET(Import.PLQ,$A275-1,BC$15-1,1,1),IF($E275&lt;&gt;1,IF(ISNUMBER(INDEX(Import.PLE,Detalhamento!$E275,Detalhamento!BC$15)),IF(INDEX(Import.PLE,Detalhamento!$E275,Detalhamento!BC$15)&lt;=mediçao,OFFSET(Import.PLQ,$A275-1,BC$15-1,1,1),0),0),PLE!$AA$28*OFFSET(Import.PLQ,$A275-1,BC$15-1,1,1)),IF($E275&lt;&gt;1,IF(ISNUMBER(INDEX(Import.PLE,Detalhamento!$E275,Detalhamento!BC$15)),IF(INDEX(Import.PLE,Detalhamento!$E275,Detalhamento!BC$15)&lt;=mediçao,0,OFFSET(Import.PLQ,$A275-1,BC$15-1,1,1)),OFFSET(Import.PLQ,$A275-1,BC$15-1,1,1)),(1-PLE!$AA$28)*OFFSET(Import.PLQ,$A275-1,BC$15-1,1,1))))</f>
        <v>0</v>
      </c>
      <c r="BD275" s="144">
        <f ca="1">IF(BD$13="",0,CHOOSE(Detalhamento.OpçãoServiços,OFFSET(Import.PLQ,$A275-1,BD$15-1,1,1),IF($E275&lt;&gt;1,IF(ISNUMBER(INDEX(Import.PLE,Detalhamento!$E275,Detalhamento!BD$15)),IF(INDEX(Import.PLE,Detalhamento!$E275,Detalhamento!BD$15)&lt;=mediçao,OFFSET(Import.PLQ,$A275-1,BD$15-1,1,1),0),0),PLE!$AA$28*OFFSET(Import.PLQ,$A275-1,BD$15-1,1,1)),IF($E275&lt;&gt;1,IF(ISNUMBER(INDEX(Import.PLE,Detalhamento!$E275,Detalhamento!BD$15)),IF(INDEX(Import.PLE,Detalhamento!$E275,Detalhamento!BD$15)&lt;=mediçao,0,OFFSET(Import.PLQ,$A275-1,BD$15-1,1,1)),OFFSET(Import.PLQ,$A275-1,BD$15-1,1,1)),(1-PLE!$AA$28)*OFFSET(Import.PLQ,$A275-1,BD$15-1,1,1))))</f>
        <v>0</v>
      </c>
      <c r="BE275" s="144">
        <f ca="1">IF(BE$13="",0,CHOOSE(Detalhamento.OpçãoServiços,OFFSET(Import.PLQ,$A275-1,BE$15-1,1,1),IF($E275&lt;&gt;1,IF(ISNUMBER(INDEX(Import.PLE,Detalhamento!$E275,Detalhamento!BE$15)),IF(INDEX(Import.PLE,Detalhamento!$E275,Detalhamento!BE$15)&lt;=mediçao,OFFSET(Import.PLQ,$A275-1,BE$15-1,1,1),0),0),PLE!$AA$28*OFFSET(Import.PLQ,$A275-1,BE$15-1,1,1)),IF($E275&lt;&gt;1,IF(ISNUMBER(INDEX(Import.PLE,Detalhamento!$E275,Detalhamento!BE$15)),IF(INDEX(Import.PLE,Detalhamento!$E275,Detalhamento!BE$15)&lt;=mediçao,0,OFFSET(Import.PLQ,$A275-1,BE$15-1,1,1)),OFFSET(Import.PLQ,$A275-1,BE$15-1,1,1)),(1-PLE!$AA$28)*OFFSET(Import.PLQ,$A275-1,BE$15-1,1,1))))</f>
        <v>0</v>
      </c>
      <c r="BF275" s="144">
        <f ca="1">IF(BF$13="",0,CHOOSE(Detalhamento.OpçãoServiços,OFFSET(Import.PLQ,$A275-1,BF$15-1,1,1),IF($E275&lt;&gt;1,IF(ISNUMBER(INDEX(Import.PLE,Detalhamento!$E275,Detalhamento!BF$15)),IF(INDEX(Import.PLE,Detalhamento!$E275,Detalhamento!BF$15)&lt;=mediçao,OFFSET(Import.PLQ,$A275-1,BF$15-1,1,1),0),0),PLE!$AA$28*OFFSET(Import.PLQ,$A275-1,BF$15-1,1,1)),IF($E275&lt;&gt;1,IF(ISNUMBER(INDEX(Import.PLE,Detalhamento!$E275,Detalhamento!BF$15)),IF(INDEX(Import.PLE,Detalhamento!$E275,Detalhamento!BF$15)&lt;=mediçao,0,OFFSET(Import.PLQ,$A275-1,BF$15-1,1,1)),OFFSET(Import.PLQ,$A275-1,BF$15-1,1,1)),(1-PLE!$AA$28)*OFFSET(Import.PLQ,$A275-1,BF$15-1,1,1))))</f>
        <v>0</v>
      </c>
      <c r="BG275" s="144">
        <f ca="1">IF(BG$13="",0,CHOOSE(Detalhamento.OpçãoServiços,OFFSET(Import.PLQ,$A275-1,BG$15-1,1,1),IF($E275&lt;&gt;1,IF(ISNUMBER(INDEX(Import.PLE,Detalhamento!$E275,Detalhamento!BG$15)),IF(INDEX(Import.PLE,Detalhamento!$E275,Detalhamento!BG$15)&lt;=mediçao,OFFSET(Import.PLQ,$A275-1,BG$15-1,1,1),0),0),PLE!$AA$28*OFFSET(Import.PLQ,$A275-1,BG$15-1,1,1)),IF($E275&lt;&gt;1,IF(ISNUMBER(INDEX(Import.PLE,Detalhamento!$E275,Detalhamento!BG$15)),IF(INDEX(Import.PLE,Detalhamento!$E275,Detalhamento!BG$15)&lt;=mediçao,0,OFFSET(Import.PLQ,$A275-1,BG$15-1,1,1)),OFFSET(Import.PLQ,$A275-1,BG$15-1,1,1)),(1-PLE!$AA$28)*OFFSET(Import.PLQ,$A275-1,BG$15-1,1,1))))</f>
        <v>0</v>
      </c>
      <c r="BH275" s="144">
        <f ca="1">IF(BH$13="",0,CHOOSE(Detalhamento.OpçãoServiços,OFFSET(Import.PLQ,$A275-1,BH$15-1,1,1),IF($E275&lt;&gt;1,IF(ISNUMBER(INDEX(Import.PLE,Detalhamento!$E275,Detalhamento!BH$15)),IF(INDEX(Import.PLE,Detalhamento!$E275,Detalhamento!BH$15)&lt;=mediçao,OFFSET(Import.PLQ,$A275-1,BH$15-1,1,1),0),0),PLE!$AA$28*OFFSET(Import.PLQ,$A275-1,BH$15-1,1,1)),IF($E275&lt;&gt;1,IF(ISNUMBER(INDEX(Import.PLE,Detalhamento!$E275,Detalhamento!BH$15)),IF(INDEX(Import.PLE,Detalhamento!$E275,Detalhamento!BH$15)&lt;=mediçao,0,OFFSET(Import.PLQ,$A275-1,BH$15-1,1,1)),OFFSET(Import.PLQ,$A275-1,BH$15-1,1,1)),(1-PLE!$AA$28)*OFFSET(Import.PLQ,$A275-1,BH$15-1,1,1))))</f>
        <v>0</v>
      </c>
      <c r="BI275" s="144">
        <f ca="1">IF(BI$13="",0,CHOOSE(Detalhamento.OpçãoServiços,OFFSET(Import.PLQ,$A275-1,BI$15-1,1,1),IF($E275&lt;&gt;1,IF(ISNUMBER(INDEX(Import.PLE,Detalhamento!$E275,Detalhamento!BI$15)),IF(INDEX(Import.PLE,Detalhamento!$E275,Detalhamento!BI$15)&lt;=mediçao,OFFSET(Import.PLQ,$A275-1,BI$15-1,1,1),0),0),PLE!$AA$28*OFFSET(Import.PLQ,$A275-1,BI$15-1,1,1)),IF($E275&lt;&gt;1,IF(ISNUMBER(INDEX(Import.PLE,Detalhamento!$E275,Detalhamento!BI$15)),IF(INDEX(Import.PLE,Detalhamento!$E275,Detalhamento!BI$15)&lt;=mediçao,0,OFFSET(Import.PLQ,$A275-1,BI$15-1,1,1)),OFFSET(Import.PLQ,$A275-1,BI$15-1,1,1)),(1-PLE!$AA$28)*OFFSET(Import.PLQ,$A275-1,BI$15-1,1,1))))</f>
        <v>0</v>
      </c>
    </row>
    <row r="276" spans="1:61" ht="30" x14ac:dyDescent="0.2">
      <c r="A276" s="155">
        <v>221</v>
      </c>
      <c r="B276" s="21" t="str">
        <f t="shared" ref="B276:B325" ca="1" si="41">OFFSET(LIorçamento,$A276-1,B$16,1,1)</f>
        <v>Serviço</v>
      </c>
      <c r="E276" s="153">
        <f t="shared" ref="E276:E325" ca="1" si="42">OFFSET(LIorçamento,$A276-1,E$16,1,1)</f>
        <v>28</v>
      </c>
      <c r="F276" s="154">
        <f t="shared" ref="F276:F325" ca="1" si="43">CHOOSE($B$8,IF(OR(Nível="Serviço",Nível="Evento"),E276*10^4+IF(Nível&lt;&gt;"Evento",A276,0),0),IF(Nível&lt;&gt;"Evento",A276,0))</f>
        <v>280221</v>
      </c>
      <c r="G276" s="154" t="str">
        <f t="shared" ca="1" si="40"/>
        <v>2.10.1.6</v>
      </c>
      <c r="H276" s="182" t="str">
        <f t="shared" ca="1" si="40"/>
        <v>JOELHO 90 GRAUS, PVC, SERIE NORMAL, ESGOTO PREDIAL, DN 100 MM, JUNTA ELÁSTICA, FORNECIDO E INSTALADO EM RAMAL DE DESCARGA OU RAMAL DE ESGOTO SANITÁRIO. AF_12/2014</v>
      </c>
      <c r="I276" s="37" t="str">
        <f t="shared" ref="I276:I325" ca="1" si="44">IF(OR(Nível="Serviço",Nível="evento"),OFFSET(LIorçamento,$A276-1,I$16,1,1),"")</f>
        <v>UN</v>
      </c>
      <c r="J276" s="144">
        <f t="shared" ref="J276:J325" ca="1" si="45">IF(OR(Nível="Serviço",Nível="evento"),SUM(L276:BI276),"")</f>
        <v>6</v>
      </c>
      <c r="K276" s="67"/>
      <c r="L276" s="144">
        <f ca="1">IF(L$13="",0,CHOOSE(Detalhamento.OpçãoServiços,OFFSET(Import.PLQ,$A276-1,L$15-1,1,1),IF($E276&lt;&gt;1,IF(ISNUMBER(INDEX(Import.PLE,Detalhamento!$E276,Detalhamento!L$15)),IF(INDEX(Import.PLE,Detalhamento!$E276,Detalhamento!L$15)&lt;=mediçao,OFFSET(Import.PLQ,$A276-1,L$15-1,1,1),0),0),PLE!$AA$28*OFFSET(Import.PLQ,$A276-1,L$15-1,1,1)),IF($E276&lt;&gt;1,IF(ISNUMBER(INDEX(Import.PLE,Detalhamento!$E276,Detalhamento!L$15)),IF(INDEX(Import.PLE,Detalhamento!$E276,Detalhamento!L$15)&lt;=mediçao,0,OFFSET(Import.PLQ,$A276-1,L$15-1,1,1)),OFFSET(Import.PLQ,$A276-1,L$15-1,1,1)),(1-PLE!$AA$28)*OFFSET(Import.PLQ,$A276-1,L$15-1,1,1))))</f>
        <v>6</v>
      </c>
      <c r="M276" s="144">
        <f ca="1">IF(M$13="",0,CHOOSE(Detalhamento.OpçãoServiços,OFFSET(Import.PLQ,$A276-1,M$15-1,1,1),IF($E276&lt;&gt;1,IF(ISNUMBER(INDEX(Import.PLE,Detalhamento!$E276,Detalhamento!M$15)),IF(INDEX(Import.PLE,Detalhamento!$E276,Detalhamento!M$15)&lt;=mediçao,OFFSET(Import.PLQ,$A276-1,M$15-1,1,1),0),0),PLE!$AA$28*OFFSET(Import.PLQ,$A276-1,M$15-1,1,1)),IF($E276&lt;&gt;1,IF(ISNUMBER(INDEX(Import.PLE,Detalhamento!$E276,Detalhamento!M$15)),IF(INDEX(Import.PLE,Detalhamento!$E276,Detalhamento!M$15)&lt;=mediçao,0,OFFSET(Import.PLQ,$A276-1,M$15-1,1,1)),OFFSET(Import.PLQ,$A276-1,M$15-1,1,1)),(1-PLE!$AA$28)*OFFSET(Import.PLQ,$A276-1,M$15-1,1,1))))</f>
        <v>0</v>
      </c>
      <c r="N276" s="144">
        <f ca="1">IF(N$13="",0,CHOOSE(Detalhamento.OpçãoServiços,OFFSET(Import.PLQ,$A276-1,N$15-1,1,1),IF($E276&lt;&gt;1,IF(ISNUMBER(INDEX(Import.PLE,Detalhamento!$E276,Detalhamento!N$15)),IF(INDEX(Import.PLE,Detalhamento!$E276,Detalhamento!N$15)&lt;=mediçao,OFFSET(Import.PLQ,$A276-1,N$15-1,1,1),0),0),PLE!$AA$28*OFFSET(Import.PLQ,$A276-1,N$15-1,1,1)),IF($E276&lt;&gt;1,IF(ISNUMBER(INDEX(Import.PLE,Detalhamento!$E276,Detalhamento!N$15)),IF(INDEX(Import.PLE,Detalhamento!$E276,Detalhamento!N$15)&lt;=mediçao,0,OFFSET(Import.PLQ,$A276-1,N$15-1,1,1)),OFFSET(Import.PLQ,$A276-1,N$15-1,1,1)),(1-PLE!$AA$28)*OFFSET(Import.PLQ,$A276-1,N$15-1,1,1))))</f>
        <v>0</v>
      </c>
      <c r="O276" s="144">
        <f ca="1">IF(O$13="",0,CHOOSE(Detalhamento.OpçãoServiços,OFFSET(Import.PLQ,$A276-1,O$15-1,1,1),IF($E276&lt;&gt;1,IF(ISNUMBER(INDEX(Import.PLE,Detalhamento!$E276,Detalhamento!O$15)),IF(INDEX(Import.PLE,Detalhamento!$E276,Detalhamento!O$15)&lt;=mediçao,OFFSET(Import.PLQ,$A276-1,O$15-1,1,1),0),0),PLE!$AA$28*OFFSET(Import.PLQ,$A276-1,O$15-1,1,1)),IF($E276&lt;&gt;1,IF(ISNUMBER(INDEX(Import.PLE,Detalhamento!$E276,Detalhamento!O$15)),IF(INDEX(Import.PLE,Detalhamento!$E276,Detalhamento!O$15)&lt;=mediçao,0,OFFSET(Import.PLQ,$A276-1,O$15-1,1,1)),OFFSET(Import.PLQ,$A276-1,O$15-1,1,1)),(1-PLE!$AA$28)*OFFSET(Import.PLQ,$A276-1,O$15-1,1,1))))</f>
        <v>0</v>
      </c>
      <c r="P276" s="144">
        <f ca="1">IF(P$13="",0,CHOOSE(Detalhamento.OpçãoServiços,OFFSET(Import.PLQ,$A276-1,P$15-1,1,1),IF($E276&lt;&gt;1,IF(ISNUMBER(INDEX(Import.PLE,Detalhamento!$E276,Detalhamento!P$15)),IF(INDEX(Import.PLE,Detalhamento!$E276,Detalhamento!P$15)&lt;=mediçao,OFFSET(Import.PLQ,$A276-1,P$15-1,1,1),0),0),PLE!$AA$28*OFFSET(Import.PLQ,$A276-1,P$15-1,1,1)),IF($E276&lt;&gt;1,IF(ISNUMBER(INDEX(Import.PLE,Detalhamento!$E276,Detalhamento!P$15)),IF(INDEX(Import.PLE,Detalhamento!$E276,Detalhamento!P$15)&lt;=mediçao,0,OFFSET(Import.PLQ,$A276-1,P$15-1,1,1)),OFFSET(Import.PLQ,$A276-1,P$15-1,1,1)),(1-PLE!$AA$28)*OFFSET(Import.PLQ,$A276-1,P$15-1,1,1))))</f>
        <v>0</v>
      </c>
      <c r="Q276" s="144">
        <f ca="1">IF(Q$13="",0,CHOOSE(Detalhamento.OpçãoServiços,OFFSET(Import.PLQ,$A276-1,Q$15-1,1,1),IF($E276&lt;&gt;1,IF(ISNUMBER(INDEX(Import.PLE,Detalhamento!$E276,Detalhamento!Q$15)),IF(INDEX(Import.PLE,Detalhamento!$E276,Detalhamento!Q$15)&lt;=mediçao,OFFSET(Import.PLQ,$A276-1,Q$15-1,1,1),0),0),PLE!$AA$28*OFFSET(Import.PLQ,$A276-1,Q$15-1,1,1)),IF($E276&lt;&gt;1,IF(ISNUMBER(INDEX(Import.PLE,Detalhamento!$E276,Detalhamento!Q$15)),IF(INDEX(Import.PLE,Detalhamento!$E276,Detalhamento!Q$15)&lt;=mediçao,0,OFFSET(Import.PLQ,$A276-1,Q$15-1,1,1)),OFFSET(Import.PLQ,$A276-1,Q$15-1,1,1)),(1-PLE!$AA$28)*OFFSET(Import.PLQ,$A276-1,Q$15-1,1,1))))</f>
        <v>0</v>
      </c>
      <c r="R276" s="144">
        <f ca="1">IF(R$13="",0,CHOOSE(Detalhamento.OpçãoServiços,OFFSET(Import.PLQ,$A276-1,R$15-1,1,1),IF($E276&lt;&gt;1,IF(ISNUMBER(INDEX(Import.PLE,Detalhamento!$E276,Detalhamento!R$15)),IF(INDEX(Import.PLE,Detalhamento!$E276,Detalhamento!R$15)&lt;=mediçao,OFFSET(Import.PLQ,$A276-1,R$15-1,1,1),0),0),PLE!$AA$28*OFFSET(Import.PLQ,$A276-1,R$15-1,1,1)),IF($E276&lt;&gt;1,IF(ISNUMBER(INDEX(Import.PLE,Detalhamento!$E276,Detalhamento!R$15)),IF(INDEX(Import.PLE,Detalhamento!$E276,Detalhamento!R$15)&lt;=mediçao,0,OFFSET(Import.PLQ,$A276-1,R$15-1,1,1)),OFFSET(Import.PLQ,$A276-1,R$15-1,1,1)),(1-PLE!$AA$28)*OFFSET(Import.PLQ,$A276-1,R$15-1,1,1))))</f>
        <v>0</v>
      </c>
      <c r="S276" s="144">
        <f ca="1">IF(S$13="",0,CHOOSE(Detalhamento.OpçãoServiços,OFFSET(Import.PLQ,$A276-1,S$15-1,1,1),IF($E276&lt;&gt;1,IF(ISNUMBER(INDEX(Import.PLE,Detalhamento!$E276,Detalhamento!S$15)),IF(INDEX(Import.PLE,Detalhamento!$E276,Detalhamento!S$15)&lt;=mediçao,OFFSET(Import.PLQ,$A276-1,S$15-1,1,1),0),0),PLE!$AA$28*OFFSET(Import.PLQ,$A276-1,S$15-1,1,1)),IF($E276&lt;&gt;1,IF(ISNUMBER(INDEX(Import.PLE,Detalhamento!$E276,Detalhamento!S$15)),IF(INDEX(Import.PLE,Detalhamento!$E276,Detalhamento!S$15)&lt;=mediçao,0,OFFSET(Import.PLQ,$A276-1,S$15-1,1,1)),OFFSET(Import.PLQ,$A276-1,S$15-1,1,1)),(1-PLE!$AA$28)*OFFSET(Import.PLQ,$A276-1,S$15-1,1,1))))</f>
        <v>0</v>
      </c>
      <c r="T276" s="144">
        <f ca="1">IF(T$13="",0,CHOOSE(Detalhamento.OpçãoServiços,OFFSET(Import.PLQ,$A276-1,T$15-1,1,1),IF($E276&lt;&gt;1,IF(ISNUMBER(INDEX(Import.PLE,Detalhamento!$E276,Detalhamento!T$15)),IF(INDEX(Import.PLE,Detalhamento!$E276,Detalhamento!T$15)&lt;=mediçao,OFFSET(Import.PLQ,$A276-1,T$15-1,1,1),0),0),PLE!$AA$28*OFFSET(Import.PLQ,$A276-1,T$15-1,1,1)),IF($E276&lt;&gt;1,IF(ISNUMBER(INDEX(Import.PLE,Detalhamento!$E276,Detalhamento!T$15)),IF(INDEX(Import.PLE,Detalhamento!$E276,Detalhamento!T$15)&lt;=mediçao,0,OFFSET(Import.PLQ,$A276-1,T$15-1,1,1)),OFFSET(Import.PLQ,$A276-1,T$15-1,1,1)),(1-PLE!$AA$28)*OFFSET(Import.PLQ,$A276-1,T$15-1,1,1))))</f>
        <v>0</v>
      </c>
      <c r="U276" s="144">
        <f ca="1">IF(U$13="",0,CHOOSE(Detalhamento.OpçãoServiços,OFFSET(Import.PLQ,$A276-1,U$15-1,1,1),IF($E276&lt;&gt;1,IF(ISNUMBER(INDEX(Import.PLE,Detalhamento!$E276,Detalhamento!U$15)),IF(INDEX(Import.PLE,Detalhamento!$E276,Detalhamento!U$15)&lt;=mediçao,OFFSET(Import.PLQ,$A276-1,U$15-1,1,1),0),0),PLE!$AA$28*OFFSET(Import.PLQ,$A276-1,U$15-1,1,1)),IF($E276&lt;&gt;1,IF(ISNUMBER(INDEX(Import.PLE,Detalhamento!$E276,Detalhamento!U$15)),IF(INDEX(Import.PLE,Detalhamento!$E276,Detalhamento!U$15)&lt;=mediçao,0,OFFSET(Import.PLQ,$A276-1,U$15-1,1,1)),OFFSET(Import.PLQ,$A276-1,U$15-1,1,1)),(1-PLE!$AA$28)*OFFSET(Import.PLQ,$A276-1,U$15-1,1,1))))</f>
        <v>0</v>
      </c>
      <c r="V276" s="144">
        <f ca="1">IF(V$13="",0,CHOOSE(Detalhamento.OpçãoServiços,OFFSET(Import.PLQ,$A276-1,V$15-1,1,1),IF($E276&lt;&gt;1,IF(ISNUMBER(INDEX(Import.PLE,Detalhamento!$E276,Detalhamento!V$15)),IF(INDEX(Import.PLE,Detalhamento!$E276,Detalhamento!V$15)&lt;=mediçao,OFFSET(Import.PLQ,$A276-1,V$15-1,1,1),0),0),PLE!$AA$28*OFFSET(Import.PLQ,$A276-1,V$15-1,1,1)),IF($E276&lt;&gt;1,IF(ISNUMBER(INDEX(Import.PLE,Detalhamento!$E276,Detalhamento!V$15)),IF(INDEX(Import.PLE,Detalhamento!$E276,Detalhamento!V$15)&lt;=mediçao,0,OFFSET(Import.PLQ,$A276-1,V$15-1,1,1)),OFFSET(Import.PLQ,$A276-1,V$15-1,1,1)),(1-PLE!$AA$28)*OFFSET(Import.PLQ,$A276-1,V$15-1,1,1))))</f>
        <v>0</v>
      </c>
      <c r="W276" s="144">
        <f ca="1">IF(W$13="",0,CHOOSE(Detalhamento.OpçãoServiços,OFFSET(Import.PLQ,$A276-1,W$15-1,1,1),IF($E276&lt;&gt;1,IF(ISNUMBER(INDEX(Import.PLE,Detalhamento!$E276,Detalhamento!W$15)),IF(INDEX(Import.PLE,Detalhamento!$E276,Detalhamento!W$15)&lt;=mediçao,OFFSET(Import.PLQ,$A276-1,W$15-1,1,1),0),0),PLE!$AA$28*OFFSET(Import.PLQ,$A276-1,W$15-1,1,1)),IF($E276&lt;&gt;1,IF(ISNUMBER(INDEX(Import.PLE,Detalhamento!$E276,Detalhamento!W$15)),IF(INDEX(Import.PLE,Detalhamento!$E276,Detalhamento!W$15)&lt;=mediçao,0,OFFSET(Import.PLQ,$A276-1,W$15-1,1,1)),OFFSET(Import.PLQ,$A276-1,W$15-1,1,1)),(1-PLE!$AA$28)*OFFSET(Import.PLQ,$A276-1,W$15-1,1,1))))</f>
        <v>0</v>
      </c>
      <c r="X276" s="144">
        <f ca="1">IF(X$13="",0,CHOOSE(Detalhamento.OpçãoServiços,OFFSET(Import.PLQ,$A276-1,X$15-1,1,1),IF($E276&lt;&gt;1,IF(ISNUMBER(INDEX(Import.PLE,Detalhamento!$E276,Detalhamento!X$15)),IF(INDEX(Import.PLE,Detalhamento!$E276,Detalhamento!X$15)&lt;=mediçao,OFFSET(Import.PLQ,$A276-1,X$15-1,1,1),0),0),PLE!$AA$28*OFFSET(Import.PLQ,$A276-1,X$15-1,1,1)),IF($E276&lt;&gt;1,IF(ISNUMBER(INDEX(Import.PLE,Detalhamento!$E276,Detalhamento!X$15)),IF(INDEX(Import.PLE,Detalhamento!$E276,Detalhamento!X$15)&lt;=mediçao,0,OFFSET(Import.PLQ,$A276-1,X$15-1,1,1)),OFFSET(Import.PLQ,$A276-1,X$15-1,1,1)),(1-PLE!$AA$28)*OFFSET(Import.PLQ,$A276-1,X$15-1,1,1))))</f>
        <v>0</v>
      </c>
      <c r="Y276" s="144">
        <f ca="1">IF(Y$13="",0,CHOOSE(Detalhamento.OpçãoServiços,OFFSET(Import.PLQ,$A276-1,Y$15-1,1,1),IF($E276&lt;&gt;1,IF(ISNUMBER(INDEX(Import.PLE,Detalhamento!$E276,Detalhamento!Y$15)),IF(INDEX(Import.PLE,Detalhamento!$E276,Detalhamento!Y$15)&lt;=mediçao,OFFSET(Import.PLQ,$A276-1,Y$15-1,1,1),0),0),PLE!$AA$28*OFFSET(Import.PLQ,$A276-1,Y$15-1,1,1)),IF($E276&lt;&gt;1,IF(ISNUMBER(INDEX(Import.PLE,Detalhamento!$E276,Detalhamento!Y$15)),IF(INDEX(Import.PLE,Detalhamento!$E276,Detalhamento!Y$15)&lt;=mediçao,0,OFFSET(Import.PLQ,$A276-1,Y$15-1,1,1)),OFFSET(Import.PLQ,$A276-1,Y$15-1,1,1)),(1-PLE!$AA$28)*OFFSET(Import.PLQ,$A276-1,Y$15-1,1,1))))</f>
        <v>0</v>
      </c>
      <c r="Z276" s="144">
        <f ca="1">IF(Z$13="",0,CHOOSE(Detalhamento.OpçãoServiços,OFFSET(Import.PLQ,$A276-1,Z$15-1,1,1),IF($E276&lt;&gt;1,IF(ISNUMBER(INDEX(Import.PLE,Detalhamento!$E276,Detalhamento!Z$15)),IF(INDEX(Import.PLE,Detalhamento!$E276,Detalhamento!Z$15)&lt;=mediçao,OFFSET(Import.PLQ,$A276-1,Z$15-1,1,1),0),0),PLE!$AA$28*OFFSET(Import.PLQ,$A276-1,Z$15-1,1,1)),IF($E276&lt;&gt;1,IF(ISNUMBER(INDEX(Import.PLE,Detalhamento!$E276,Detalhamento!Z$15)),IF(INDEX(Import.PLE,Detalhamento!$E276,Detalhamento!Z$15)&lt;=mediçao,0,OFFSET(Import.PLQ,$A276-1,Z$15-1,1,1)),OFFSET(Import.PLQ,$A276-1,Z$15-1,1,1)),(1-PLE!$AA$28)*OFFSET(Import.PLQ,$A276-1,Z$15-1,1,1))))</f>
        <v>0</v>
      </c>
      <c r="AA276" s="144">
        <f ca="1">IF(AA$13="",0,CHOOSE(Detalhamento.OpçãoServiços,OFFSET(Import.PLQ,$A276-1,AA$15-1,1,1),IF($E276&lt;&gt;1,IF(ISNUMBER(INDEX(Import.PLE,Detalhamento!$E276,Detalhamento!AA$15)),IF(INDEX(Import.PLE,Detalhamento!$E276,Detalhamento!AA$15)&lt;=mediçao,OFFSET(Import.PLQ,$A276-1,AA$15-1,1,1),0),0),PLE!$AA$28*OFFSET(Import.PLQ,$A276-1,AA$15-1,1,1)),IF($E276&lt;&gt;1,IF(ISNUMBER(INDEX(Import.PLE,Detalhamento!$E276,Detalhamento!AA$15)),IF(INDEX(Import.PLE,Detalhamento!$E276,Detalhamento!AA$15)&lt;=mediçao,0,OFFSET(Import.PLQ,$A276-1,AA$15-1,1,1)),OFFSET(Import.PLQ,$A276-1,AA$15-1,1,1)),(1-PLE!$AA$28)*OFFSET(Import.PLQ,$A276-1,AA$15-1,1,1))))</f>
        <v>0</v>
      </c>
      <c r="AB276" s="144">
        <f ca="1">IF(AB$13="",0,CHOOSE(Detalhamento.OpçãoServiços,OFFSET(Import.PLQ,$A276-1,AB$15-1,1,1),IF($E276&lt;&gt;1,IF(ISNUMBER(INDEX(Import.PLE,Detalhamento!$E276,Detalhamento!AB$15)),IF(INDEX(Import.PLE,Detalhamento!$E276,Detalhamento!AB$15)&lt;=mediçao,OFFSET(Import.PLQ,$A276-1,AB$15-1,1,1),0),0),PLE!$AA$28*OFFSET(Import.PLQ,$A276-1,AB$15-1,1,1)),IF($E276&lt;&gt;1,IF(ISNUMBER(INDEX(Import.PLE,Detalhamento!$E276,Detalhamento!AB$15)),IF(INDEX(Import.PLE,Detalhamento!$E276,Detalhamento!AB$15)&lt;=mediçao,0,OFFSET(Import.PLQ,$A276-1,AB$15-1,1,1)),OFFSET(Import.PLQ,$A276-1,AB$15-1,1,1)),(1-PLE!$AA$28)*OFFSET(Import.PLQ,$A276-1,AB$15-1,1,1))))</f>
        <v>0</v>
      </c>
      <c r="AC276" s="144">
        <f ca="1">IF(AC$13="",0,CHOOSE(Detalhamento.OpçãoServiços,OFFSET(Import.PLQ,$A276-1,AC$15-1,1,1),IF($E276&lt;&gt;1,IF(ISNUMBER(INDEX(Import.PLE,Detalhamento!$E276,Detalhamento!AC$15)),IF(INDEX(Import.PLE,Detalhamento!$E276,Detalhamento!AC$15)&lt;=mediçao,OFFSET(Import.PLQ,$A276-1,AC$15-1,1,1),0),0),PLE!$AA$28*OFFSET(Import.PLQ,$A276-1,AC$15-1,1,1)),IF($E276&lt;&gt;1,IF(ISNUMBER(INDEX(Import.PLE,Detalhamento!$E276,Detalhamento!AC$15)),IF(INDEX(Import.PLE,Detalhamento!$E276,Detalhamento!AC$15)&lt;=mediçao,0,OFFSET(Import.PLQ,$A276-1,AC$15-1,1,1)),OFFSET(Import.PLQ,$A276-1,AC$15-1,1,1)),(1-PLE!$AA$28)*OFFSET(Import.PLQ,$A276-1,AC$15-1,1,1))))</f>
        <v>0</v>
      </c>
      <c r="AD276" s="144">
        <f ca="1">IF(AD$13="",0,CHOOSE(Detalhamento.OpçãoServiços,OFFSET(Import.PLQ,$A276-1,AD$15-1,1,1),IF($E276&lt;&gt;1,IF(ISNUMBER(INDEX(Import.PLE,Detalhamento!$E276,Detalhamento!AD$15)),IF(INDEX(Import.PLE,Detalhamento!$E276,Detalhamento!AD$15)&lt;=mediçao,OFFSET(Import.PLQ,$A276-1,AD$15-1,1,1),0),0),PLE!$AA$28*OFFSET(Import.PLQ,$A276-1,AD$15-1,1,1)),IF($E276&lt;&gt;1,IF(ISNUMBER(INDEX(Import.PLE,Detalhamento!$E276,Detalhamento!AD$15)),IF(INDEX(Import.PLE,Detalhamento!$E276,Detalhamento!AD$15)&lt;=mediçao,0,OFFSET(Import.PLQ,$A276-1,AD$15-1,1,1)),OFFSET(Import.PLQ,$A276-1,AD$15-1,1,1)),(1-PLE!$AA$28)*OFFSET(Import.PLQ,$A276-1,AD$15-1,1,1))))</f>
        <v>0</v>
      </c>
      <c r="AE276" s="144">
        <f ca="1">IF(AE$13="",0,CHOOSE(Detalhamento.OpçãoServiços,OFFSET(Import.PLQ,$A276-1,AE$15-1,1,1),IF($E276&lt;&gt;1,IF(ISNUMBER(INDEX(Import.PLE,Detalhamento!$E276,Detalhamento!AE$15)),IF(INDEX(Import.PLE,Detalhamento!$E276,Detalhamento!AE$15)&lt;=mediçao,OFFSET(Import.PLQ,$A276-1,AE$15-1,1,1),0),0),PLE!$AA$28*OFFSET(Import.PLQ,$A276-1,AE$15-1,1,1)),IF($E276&lt;&gt;1,IF(ISNUMBER(INDEX(Import.PLE,Detalhamento!$E276,Detalhamento!AE$15)),IF(INDEX(Import.PLE,Detalhamento!$E276,Detalhamento!AE$15)&lt;=mediçao,0,OFFSET(Import.PLQ,$A276-1,AE$15-1,1,1)),OFFSET(Import.PLQ,$A276-1,AE$15-1,1,1)),(1-PLE!$AA$28)*OFFSET(Import.PLQ,$A276-1,AE$15-1,1,1))))</f>
        <v>0</v>
      </c>
      <c r="AF276" s="144">
        <f ca="1">IF(AF$13="",0,CHOOSE(Detalhamento.OpçãoServiços,OFFSET(Import.PLQ,$A276-1,AF$15-1,1,1),IF($E276&lt;&gt;1,IF(ISNUMBER(INDEX(Import.PLE,Detalhamento!$E276,Detalhamento!AF$15)),IF(INDEX(Import.PLE,Detalhamento!$E276,Detalhamento!AF$15)&lt;=mediçao,OFFSET(Import.PLQ,$A276-1,AF$15-1,1,1),0),0),PLE!$AA$28*OFFSET(Import.PLQ,$A276-1,AF$15-1,1,1)),IF($E276&lt;&gt;1,IF(ISNUMBER(INDEX(Import.PLE,Detalhamento!$E276,Detalhamento!AF$15)),IF(INDEX(Import.PLE,Detalhamento!$E276,Detalhamento!AF$15)&lt;=mediçao,0,OFFSET(Import.PLQ,$A276-1,AF$15-1,1,1)),OFFSET(Import.PLQ,$A276-1,AF$15-1,1,1)),(1-PLE!$AA$28)*OFFSET(Import.PLQ,$A276-1,AF$15-1,1,1))))</f>
        <v>0</v>
      </c>
      <c r="AG276" s="144">
        <f ca="1">IF(AG$13="",0,CHOOSE(Detalhamento.OpçãoServiços,OFFSET(Import.PLQ,$A276-1,AG$15-1,1,1),IF($E276&lt;&gt;1,IF(ISNUMBER(INDEX(Import.PLE,Detalhamento!$E276,Detalhamento!AG$15)),IF(INDEX(Import.PLE,Detalhamento!$E276,Detalhamento!AG$15)&lt;=mediçao,OFFSET(Import.PLQ,$A276-1,AG$15-1,1,1),0),0),PLE!$AA$28*OFFSET(Import.PLQ,$A276-1,AG$15-1,1,1)),IF($E276&lt;&gt;1,IF(ISNUMBER(INDEX(Import.PLE,Detalhamento!$E276,Detalhamento!AG$15)),IF(INDEX(Import.PLE,Detalhamento!$E276,Detalhamento!AG$15)&lt;=mediçao,0,OFFSET(Import.PLQ,$A276-1,AG$15-1,1,1)),OFFSET(Import.PLQ,$A276-1,AG$15-1,1,1)),(1-PLE!$AA$28)*OFFSET(Import.PLQ,$A276-1,AG$15-1,1,1))))</f>
        <v>0</v>
      </c>
      <c r="AH276" s="144">
        <f ca="1">IF(AH$13="",0,CHOOSE(Detalhamento.OpçãoServiços,OFFSET(Import.PLQ,$A276-1,AH$15-1,1,1),IF($E276&lt;&gt;1,IF(ISNUMBER(INDEX(Import.PLE,Detalhamento!$E276,Detalhamento!AH$15)),IF(INDEX(Import.PLE,Detalhamento!$E276,Detalhamento!AH$15)&lt;=mediçao,OFFSET(Import.PLQ,$A276-1,AH$15-1,1,1),0),0),PLE!$AA$28*OFFSET(Import.PLQ,$A276-1,AH$15-1,1,1)),IF($E276&lt;&gt;1,IF(ISNUMBER(INDEX(Import.PLE,Detalhamento!$E276,Detalhamento!AH$15)),IF(INDEX(Import.PLE,Detalhamento!$E276,Detalhamento!AH$15)&lt;=mediçao,0,OFFSET(Import.PLQ,$A276-1,AH$15-1,1,1)),OFFSET(Import.PLQ,$A276-1,AH$15-1,1,1)),(1-PLE!$AA$28)*OFFSET(Import.PLQ,$A276-1,AH$15-1,1,1))))</f>
        <v>0</v>
      </c>
      <c r="AI276" s="144">
        <f ca="1">IF(AI$13="",0,CHOOSE(Detalhamento.OpçãoServiços,OFFSET(Import.PLQ,$A276-1,AI$15-1,1,1),IF($E276&lt;&gt;1,IF(ISNUMBER(INDEX(Import.PLE,Detalhamento!$E276,Detalhamento!AI$15)),IF(INDEX(Import.PLE,Detalhamento!$E276,Detalhamento!AI$15)&lt;=mediçao,OFFSET(Import.PLQ,$A276-1,AI$15-1,1,1),0),0),PLE!$AA$28*OFFSET(Import.PLQ,$A276-1,AI$15-1,1,1)),IF($E276&lt;&gt;1,IF(ISNUMBER(INDEX(Import.PLE,Detalhamento!$E276,Detalhamento!AI$15)),IF(INDEX(Import.PLE,Detalhamento!$E276,Detalhamento!AI$15)&lt;=mediçao,0,OFFSET(Import.PLQ,$A276-1,AI$15-1,1,1)),OFFSET(Import.PLQ,$A276-1,AI$15-1,1,1)),(1-PLE!$AA$28)*OFFSET(Import.PLQ,$A276-1,AI$15-1,1,1))))</f>
        <v>0</v>
      </c>
      <c r="AJ276" s="144">
        <f ca="1">IF(AJ$13="",0,CHOOSE(Detalhamento.OpçãoServiços,OFFSET(Import.PLQ,$A276-1,AJ$15-1,1,1),IF($E276&lt;&gt;1,IF(ISNUMBER(INDEX(Import.PLE,Detalhamento!$E276,Detalhamento!AJ$15)),IF(INDEX(Import.PLE,Detalhamento!$E276,Detalhamento!AJ$15)&lt;=mediçao,OFFSET(Import.PLQ,$A276-1,AJ$15-1,1,1),0),0),PLE!$AA$28*OFFSET(Import.PLQ,$A276-1,AJ$15-1,1,1)),IF($E276&lt;&gt;1,IF(ISNUMBER(INDEX(Import.PLE,Detalhamento!$E276,Detalhamento!AJ$15)),IF(INDEX(Import.PLE,Detalhamento!$E276,Detalhamento!AJ$15)&lt;=mediçao,0,OFFSET(Import.PLQ,$A276-1,AJ$15-1,1,1)),OFFSET(Import.PLQ,$A276-1,AJ$15-1,1,1)),(1-PLE!$AA$28)*OFFSET(Import.PLQ,$A276-1,AJ$15-1,1,1))))</f>
        <v>0</v>
      </c>
      <c r="AK276" s="144">
        <f ca="1">IF(AK$13="",0,CHOOSE(Detalhamento.OpçãoServiços,OFFSET(Import.PLQ,$A276-1,AK$15-1,1,1),IF($E276&lt;&gt;1,IF(ISNUMBER(INDEX(Import.PLE,Detalhamento!$E276,Detalhamento!AK$15)),IF(INDEX(Import.PLE,Detalhamento!$E276,Detalhamento!AK$15)&lt;=mediçao,OFFSET(Import.PLQ,$A276-1,AK$15-1,1,1),0),0),PLE!$AA$28*OFFSET(Import.PLQ,$A276-1,AK$15-1,1,1)),IF($E276&lt;&gt;1,IF(ISNUMBER(INDEX(Import.PLE,Detalhamento!$E276,Detalhamento!AK$15)),IF(INDEX(Import.PLE,Detalhamento!$E276,Detalhamento!AK$15)&lt;=mediçao,0,OFFSET(Import.PLQ,$A276-1,AK$15-1,1,1)),OFFSET(Import.PLQ,$A276-1,AK$15-1,1,1)),(1-PLE!$AA$28)*OFFSET(Import.PLQ,$A276-1,AK$15-1,1,1))))</f>
        <v>0</v>
      </c>
      <c r="AL276" s="144">
        <f ca="1">IF(AL$13="",0,CHOOSE(Detalhamento.OpçãoServiços,OFFSET(Import.PLQ,$A276-1,AL$15-1,1,1),IF($E276&lt;&gt;1,IF(ISNUMBER(INDEX(Import.PLE,Detalhamento!$E276,Detalhamento!AL$15)),IF(INDEX(Import.PLE,Detalhamento!$E276,Detalhamento!AL$15)&lt;=mediçao,OFFSET(Import.PLQ,$A276-1,AL$15-1,1,1),0),0),PLE!$AA$28*OFFSET(Import.PLQ,$A276-1,AL$15-1,1,1)),IF($E276&lt;&gt;1,IF(ISNUMBER(INDEX(Import.PLE,Detalhamento!$E276,Detalhamento!AL$15)),IF(INDEX(Import.PLE,Detalhamento!$E276,Detalhamento!AL$15)&lt;=mediçao,0,OFFSET(Import.PLQ,$A276-1,AL$15-1,1,1)),OFFSET(Import.PLQ,$A276-1,AL$15-1,1,1)),(1-PLE!$AA$28)*OFFSET(Import.PLQ,$A276-1,AL$15-1,1,1))))</f>
        <v>0</v>
      </c>
      <c r="AM276" s="144">
        <f ca="1">IF(AM$13="",0,CHOOSE(Detalhamento.OpçãoServiços,OFFSET(Import.PLQ,$A276-1,AM$15-1,1,1),IF($E276&lt;&gt;1,IF(ISNUMBER(INDEX(Import.PLE,Detalhamento!$E276,Detalhamento!AM$15)),IF(INDEX(Import.PLE,Detalhamento!$E276,Detalhamento!AM$15)&lt;=mediçao,OFFSET(Import.PLQ,$A276-1,AM$15-1,1,1),0),0),PLE!$AA$28*OFFSET(Import.PLQ,$A276-1,AM$15-1,1,1)),IF($E276&lt;&gt;1,IF(ISNUMBER(INDEX(Import.PLE,Detalhamento!$E276,Detalhamento!AM$15)),IF(INDEX(Import.PLE,Detalhamento!$E276,Detalhamento!AM$15)&lt;=mediçao,0,OFFSET(Import.PLQ,$A276-1,AM$15-1,1,1)),OFFSET(Import.PLQ,$A276-1,AM$15-1,1,1)),(1-PLE!$AA$28)*OFFSET(Import.PLQ,$A276-1,AM$15-1,1,1))))</f>
        <v>0</v>
      </c>
      <c r="AN276" s="144">
        <f ca="1">IF(AN$13="",0,CHOOSE(Detalhamento.OpçãoServiços,OFFSET(Import.PLQ,$A276-1,AN$15-1,1,1),IF($E276&lt;&gt;1,IF(ISNUMBER(INDEX(Import.PLE,Detalhamento!$E276,Detalhamento!AN$15)),IF(INDEX(Import.PLE,Detalhamento!$E276,Detalhamento!AN$15)&lt;=mediçao,OFFSET(Import.PLQ,$A276-1,AN$15-1,1,1),0),0),PLE!$AA$28*OFFSET(Import.PLQ,$A276-1,AN$15-1,1,1)),IF($E276&lt;&gt;1,IF(ISNUMBER(INDEX(Import.PLE,Detalhamento!$E276,Detalhamento!AN$15)),IF(INDEX(Import.PLE,Detalhamento!$E276,Detalhamento!AN$15)&lt;=mediçao,0,OFFSET(Import.PLQ,$A276-1,AN$15-1,1,1)),OFFSET(Import.PLQ,$A276-1,AN$15-1,1,1)),(1-PLE!$AA$28)*OFFSET(Import.PLQ,$A276-1,AN$15-1,1,1))))</f>
        <v>0</v>
      </c>
      <c r="AO276" s="144">
        <f ca="1">IF(AO$13="",0,CHOOSE(Detalhamento.OpçãoServiços,OFFSET(Import.PLQ,$A276-1,AO$15-1,1,1),IF($E276&lt;&gt;1,IF(ISNUMBER(INDEX(Import.PLE,Detalhamento!$E276,Detalhamento!AO$15)),IF(INDEX(Import.PLE,Detalhamento!$E276,Detalhamento!AO$15)&lt;=mediçao,OFFSET(Import.PLQ,$A276-1,AO$15-1,1,1),0),0),PLE!$AA$28*OFFSET(Import.PLQ,$A276-1,AO$15-1,1,1)),IF($E276&lt;&gt;1,IF(ISNUMBER(INDEX(Import.PLE,Detalhamento!$E276,Detalhamento!AO$15)),IF(INDEX(Import.PLE,Detalhamento!$E276,Detalhamento!AO$15)&lt;=mediçao,0,OFFSET(Import.PLQ,$A276-1,AO$15-1,1,1)),OFFSET(Import.PLQ,$A276-1,AO$15-1,1,1)),(1-PLE!$AA$28)*OFFSET(Import.PLQ,$A276-1,AO$15-1,1,1))))</f>
        <v>0</v>
      </c>
      <c r="AP276" s="144">
        <f ca="1">IF(AP$13="",0,CHOOSE(Detalhamento.OpçãoServiços,OFFSET(Import.PLQ,$A276-1,AP$15-1,1,1),IF($E276&lt;&gt;1,IF(ISNUMBER(INDEX(Import.PLE,Detalhamento!$E276,Detalhamento!AP$15)),IF(INDEX(Import.PLE,Detalhamento!$E276,Detalhamento!AP$15)&lt;=mediçao,OFFSET(Import.PLQ,$A276-1,AP$15-1,1,1),0),0),PLE!$AA$28*OFFSET(Import.PLQ,$A276-1,AP$15-1,1,1)),IF($E276&lt;&gt;1,IF(ISNUMBER(INDEX(Import.PLE,Detalhamento!$E276,Detalhamento!AP$15)),IF(INDEX(Import.PLE,Detalhamento!$E276,Detalhamento!AP$15)&lt;=mediçao,0,OFFSET(Import.PLQ,$A276-1,AP$15-1,1,1)),OFFSET(Import.PLQ,$A276-1,AP$15-1,1,1)),(1-PLE!$AA$28)*OFFSET(Import.PLQ,$A276-1,AP$15-1,1,1))))</f>
        <v>0</v>
      </c>
      <c r="AQ276" s="144">
        <f ca="1">IF(AQ$13="",0,CHOOSE(Detalhamento.OpçãoServiços,OFFSET(Import.PLQ,$A276-1,AQ$15-1,1,1),IF($E276&lt;&gt;1,IF(ISNUMBER(INDEX(Import.PLE,Detalhamento!$E276,Detalhamento!AQ$15)),IF(INDEX(Import.PLE,Detalhamento!$E276,Detalhamento!AQ$15)&lt;=mediçao,OFFSET(Import.PLQ,$A276-1,AQ$15-1,1,1),0),0),PLE!$AA$28*OFFSET(Import.PLQ,$A276-1,AQ$15-1,1,1)),IF($E276&lt;&gt;1,IF(ISNUMBER(INDEX(Import.PLE,Detalhamento!$E276,Detalhamento!AQ$15)),IF(INDEX(Import.PLE,Detalhamento!$E276,Detalhamento!AQ$15)&lt;=mediçao,0,OFFSET(Import.PLQ,$A276-1,AQ$15-1,1,1)),OFFSET(Import.PLQ,$A276-1,AQ$15-1,1,1)),(1-PLE!$AA$28)*OFFSET(Import.PLQ,$A276-1,AQ$15-1,1,1))))</f>
        <v>0</v>
      </c>
      <c r="AR276" s="144">
        <f ca="1">IF(AR$13="",0,CHOOSE(Detalhamento.OpçãoServiços,OFFSET(Import.PLQ,$A276-1,AR$15-1,1,1),IF($E276&lt;&gt;1,IF(ISNUMBER(INDEX(Import.PLE,Detalhamento!$E276,Detalhamento!AR$15)),IF(INDEX(Import.PLE,Detalhamento!$E276,Detalhamento!AR$15)&lt;=mediçao,OFFSET(Import.PLQ,$A276-1,AR$15-1,1,1),0),0),PLE!$AA$28*OFFSET(Import.PLQ,$A276-1,AR$15-1,1,1)),IF($E276&lt;&gt;1,IF(ISNUMBER(INDEX(Import.PLE,Detalhamento!$E276,Detalhamento!AR$15)),IF(INDEX(Import.PLE,Detalhamento!$E276,Detalhamento!AR$15)&lt;=mediçao,0,OFFSET(Import.PLQ,$A276-1,AR$15-1,1,1)),OFFSET(Import.PLQ,$A276-1,AR$15-1,1,1)),(1-PLE!$AA$28)*OFFSET(Import.PLQ,$A276-1,AR$15-1,1,1))))</f>
        <v>0</v>
      </c>
      <c r="AS276" s="144">
        <f ca="1">IF(AS$13="",0,CHOOSE(Detalhamento.OpçãoServiços,OFFSET(Import.PLQ,$A276-1,AS$15-1,1,1),IF($E276&lt;&gt;1,IF(ISNUMBER(INDEX(Import.PLE,Detalhamento!$E276,Detalhamento!AS$15)),IF(INDEX(Import.PLE,Detalhamento!$E276,Detalhamento!AS$15)&lt;=mediçao,OFFSET(Import.PLQ,$A276-1,AS$15-1,1,1),0),0),PLE!$AA$28*OFFSET(Import.PLQ,$A276-1,AS$15-1,1,1)),IF($E276&lt;&gt;1,IF(ISNUMBER(INDEX(Import.PLE,Detalhamento!$E276,Detalhamento!AS$15)),IF(INDEX(Import.PLE,Detalhamento!$E276,Detalhamento!AS$15)&lt;=mediçao,0,OFFSET(Import.PLQ,$A276-1,AS$15-1,1,1)),OFFSET(Import.PLQ,$A276-1,AS$15-1,1,1)),(1-PLE!$AA$28)*OFFSET(Import.PLQ,$A276-1,AS$15-1,1,1))))</f>
        <v>0</v>
      </c>
      <c r="AT276" s="144">
        <f ca="1">IF(AT$13="",0,CHOOSE(Detalhamento.OpçãoServiços,OFFSET(Import.PLQ,$A276-1,AT$15-1,1,1),IF($E276&lt;&gt;1,IF(ISNUMBER(INDEX(Import.PLE,Detalhamento!$E276,Detalhamento!AT$15)),IF(INDEX(Import.PLE,Detalhamento!$E276,Detalhamento!AT$15)&lt;=mediçao,OFFSET(Import.PLQ,$A276-1,AT$15-1,1,1),0),0),PLE!$AA$28*OFFSET(Import.PLQ,$A276-1,AT$15-1,1,1)),IF($E276&lt;&gt;1,IF(ISNUMBER(INDEX(Import.PLE,Detalhamento!$E276,Detalhamento!AT$15)),IF(INDEX(Import.PLE,Detalhamento!$E276,Detalhamento!AT$15)&lt;=mediçao,0,OFFSET(Import.PLQ,$A276-1,AT$15-1,1,1)),OFFSET(Import.PLQ,$A276-1,AT$15-1,1,1)),(1-PLE!$AA$28)*OFFSET(Import.PLQ,$A276-1,AT$15-1,1,1))))</f>
        <v>0</v>
      </c>
      <c r="AU276" s="144">
        <f ca="1">IF(AU$13="",0,CHOOSE(Detalhamento.OpçãoServiços,OFFSET(Import.PLQ,$A276-1,AU$15-1,1,1),IF($E276&lt;&gt;1,IF(ISNUMBER(INDEX(Import.PLE,Detalhamento!$E276,Detalhamento!AU$15)),IF(INDEX(Import.PLE,Detalhamento!$E276,Detalhamento!AU$15)&lt;=mediçao,OFFSET(Import.PLQ,$A276-1,AU$15-1,1,1),0),0),PLE!$AA$28*OFFSET(Import.PLQ,$A276-1,AU$15-1,1,1)),IF($E276&lt;&gt;1,IF(ISNUMBER(INDEX(Import.PLE,Detalhamento!$E276,Detalhamento!AU$15)),IF(INDEX(Import.PLE,Detalhamento!$E276,Detalhamento!AU$15)&lt;=mediçao,0,OFFSET(Import.PLQ,$A276-1,AU$15-1,1,1)),OFFSET(Import.PLQ,$A276-1,AU$15-1,1,1)),(1-PLE!$AA$28)*OFFSET(Import.PLQ,$A276-1,AU$15-1,1,1))))</f>
        <v>0</v>
      </c>
      <c r="AV276" s="144">
        <f ca="1">IF(AV$13="",0,CHOOSE(Detalhamento.OpçãoServiços,OFFSET(Import.PLQ,$A276-1,AV$15-1,1,1),IF($E276&lt;&gt;1,IF(ISNUMBER(INDEX(Import.PLE,Detalhamento!$E276,Detalhamento!AV$15)),IF(INDEX(Import.PLE,Detalhamento!$E276,Detalhamento!AV$15)&lt;=mediçao,OFFSET(Import.PLQ,$A276-1,AV$15-1,1,1),0),0),PLE!$AA$28*OFFSET(Import.PLQ,$A276-1,AV$15-1,1,1)),IF($E276&lt;&gt;1,IF(ISNUMBER(INDEX(Import.PLE,Detalhamento!$E276,Detalhamento!AV$15)),IF(INDEX(Import.PLE,Detalhamento!$E276,Detalhamento!AV$15)&lt;=mediçao,0,OFFSET(Import.PLQ,$A276-1,AV$15-1,1,1)),OFFSET(Import.PLQ,$A276-1,AV$15-1,1,1)),(1-PLE!$AA$28)*OFFSET(Import.PLQ,$A276-1,AV$15-1,1,1))))</f>
        <v>0</v>
      </c>
      <c r="AW276" s="144">
        <f ca="1">IF(AW$13="",0,CHOOSE(Detalhamento.OpçãoServiços,OFFSET(Import.PLQ,$A276-1,AW$15-1,1,1),IF($E276&lt;&gt;1,IF(ISNUMBER(INDEX(Import.PLE,Detalhamento!$E276,Detalhamento!AW$15)),IF(INDEX(Import.PLE,Detalhamento!$E276,Detalhamento!AW$15)&lt;=mediçao,OFFSET(Import.PLQ,$A276-1,AW$15-1,1,1),0),0),PLE!$AA$28*OFFSET(Import.PLQ,$A276-1,AW$15-1,1,1)),IF($E276&lt;&gt;1,IF(ISNUMBER(INDEX(Import.PLE,Detalhamento!$E276,Detalhamento!AW$15)),IF(INDEX(Import.PLE,Detalhamento!$E276,Detalhamento!AW$15)&lt;=mediçao,0,OFFSET(Import.PLQ,$A276-1,AW$15-1,1,1)),OFFSET(Import.PLQ,$A276-1,AW$15-1,1,1)),(1-PLE!$AA$28)*OFFSET(Import.PLQ,$A276-1,AW$15-1,1,1))))</f>
        <v>0</v>
      </c>
      <c r="AX276" s="144">
        <f ca="1">IF(AX$13="",0,CHOOSE(Detalhamento.OpçãoServiços,OFFSET(Import.PLQ,$A276-1,AX$15-1,1,1),IF($E276&lt;&gt;1,IF(ISNUMBER(INDEX(Import.PLE,Detalhamento!$E276,Detalhamento!AX$15)),IF(INDEX(Import.PLE,Detalhamento!$E276,Detalhamento!AX$15)&lt;=mediçao,OFFSET(Import.PLQ,$A276-1,AX$15-1,1,1),0),0),PLE!$AA$28*OFFSET(Import.PLQ,$A276-1,AX$15-1,1,1)),IF($E276&lt;&gt;1,IF(ISNUMBER(INDEX(Import.PLE,Detalhamento!$E276,Detalhamento!AX$15)),IF(INDEX(Import.PLE,Detalhamento!$E276,Detalhamento!AX$15)&lt;=mediçao,0,OFFSET(Import.PLQ,$A276-1,AX$15-1,1,1)),OFFSET(Import.PLQ,$A276-1,AX$15-1,1,1)),(1-PLE!$AA$28)*OFFSET(Import.PLQ,$A276-1,AX$15-1,1,1))))</f>
        <v>0</v>
      </c>
      <c r="AY276" s="144">
        <f ca="1">IF(AY$13="",0,CHOOSE(Detalhamento.OpçãoServiços,OFFSET(Import.PLQ,$A276-1,AY$15-1,1,1),IF($E276&lt;&gt;1,IF(ISNUMBER(INDEX(Import.PLE,Detalhamento!$E276,Detalhamento!AY$15)),IF(INDEX(Import.PLE,Detalhamento!$E276,Detalhamento!AY$15)&lt;=mediçao,OFFSET(Import.PLQ,$A276-1,AY$15-1,1,1),0),0),PLE!$AA$28*OFFSET(Import.PLQ,$A276-1,AY$15-1,1,1)),IF($E276&lt;&gt;1,IF(ISNUMBER(INDEX(Import.PLE,Detalhamento!$E276,Detalhamento!AY$15)),IF(INDEX(Import.PLE,Detalhamento!$E276,Detalhamento!AY$15)&lt;=mediçao,0,OFFSET(Import.PLQ,$A276-1,AY$15-1,1,1)),OFFSET(Import.PLQ,$A276-1,AY$15-1,1,1)),(1-PLE!$AA$28)*OFFSET(Import.PLQ,$A276-1,AY$15-1,1,1))))</f>
        <v>0</v>
      </c>
      <c r="AZ276" s="144">
        <f ca="1">IF(AZ$13="",0,CHOOSE(Detalhamento.OpçãoServiços,OFFSET(Import.PLQ,$A276-1,AZ$15-1,1,1),IF($E276&lt;&gt;1,IF(ISNUMBER(INDEX(Import.PLE,Detalhamento!$E276,Detalhamento!AZ$15)),IF(INDEX(Import.PLE,Detalhamento!$E276,Detalhamento!AZ$15)&lt;=mediçao,OFFSET(Import.PLQ,$A276-1,AZ$15-1,1,1),0),0),PLE!$AA$28*OFFSET(Import.PLQ,$A276-1,AZ$15-1,1,1)),IF($E276&lt;&gt;1,IF(ISNUMBER(INDEX(Import.PLE,Detalhamento!$E276,Detalhamento!AZ$15)),IF(INDEX(Import.PLE,Detalhamento!$E276,Detalhamento!AZ$15)&lt;=mediçao,0,OFFSET(Import.PLQ,$A276-1,AZ$15-1,1,1)),OFFSET(Import.PLQ,$A276-1,AZ$15-1,1,1)),(1-PLE!$AA$28)*OFFSET(Import.PLQ,$A276-1,AZ$15-1,1,1))))</f>
        <v>0</v>
      </c>
      <c r="BA276" s="144">
        <f ca="1">IF(BA$13="",0,CHOOSE(Detalhamento.OpçãoServiços,OFFSET(Import.PLQ,$A276-1,BA$15-1,1,1),IF($E276&lt;&gt;1,IF(ISNUMBER(INDEX(Import.PLE,Detalhamento!$E276,Detalhamento!BA$15)),IF(INDEX(Import.PLE,Detalhamento!$E276,Detalhamento!BA$15)&lt;=mediçao,OFFSET(Import.PLQ,$A276-1,BA$15-1,1,1),0),0),PLE!$AA$28*OFFSET(Import.PLQ,$A276-1,BA$15-1,1,1)),IF($E276&lt;&gt;1,IF(ISNUMBER(INDEX(Import.PLE,Detalhamento!$E276,Detalhamento!BA$15)),IF(INDEX(Import.PLE,Detalhamento!$E276,Detalhamento!BA$15)&lt;=mediçao,0,OFFSET(Import.PLQ,$A276-1,BA$15-1,1,1)),OFFSET(Import.PLQ,$A276-1,BA$15-1,1,1)),(1-PLE!$AA$28)*OFFSET(Import.PLQ,$A276-1,BA$15-1,1,1))))</f>
        <v>0</v>
      </c>
      <c r="BB276" s="144">
        <f ca="1">IF(BB$13="",0,CHOOSE(Detalhamento.OpçãoServiços,OFFSET(Import.PLQ,$A276-1,BB$15-1,1,1),IF($E276&lt;&gt;1,IF(ISNUMBER(INDEX(Import.PLE,Detalhamento!$E276,Detalhamento!BB$15)),IF(INDEX(Import.PLE,Detalhamento!$E276,Detalhamento!BB$15)&lt;=mediçao,OFFSET(Import.PLQ,$A276-1,BB$15-1,1,1),0),0),PLE!$AA$28*OFFSET(Import.PLQ,$A276-1,BB$15-1,1,1)),IF($E276&lt;&gt;1,IF(ISNUMBER(INDEX(Import.PLE,Detalhamento!$E276,Detalhamento!BB$15)),IF(INDEX(Import.PLE,Detalhamento!$E276,Detalhamento!BB$15)&lt;=mediçao,0,OFFSET(Import.PLQ,$A276-1,BB$15-1,1,1)),OFFSET(Import.PLQ,$A276-1,BB$15-1,1,1)),(1-PLE!$AA$28)*OFFSET(Import.PLQ,$A276-1,BB$15-1,1,1))))</f>
        <v>0</v>
      </c>
      <c r="BC276" s="144">
        <f ca="1">IF(BC$13="",0,CHOOSE(Detalhamento.OpçãoServiços,OFFSET(Import.PLQ,$A276-1,BC$15-1,1,1),IF($E276&lt;&gt;1,IF(ISNUMBER(INDEX(Import.PLE,Detalhamento!$E276,Detalhamento!BC$15)),IF(INDEX(Import.PLE,Detalhamento!$E276,Detalhamento!BC$15)&lt;=mediçao,OFFSET(Import.PLQ,$A276-1,BC$15-1,1,1),0),0),PLE!$AA$28*OFFSET(Import.PLQ,$A276-1,BC$15-1,1,1)),IF($E276&lt;&gt;1,IF(ISNUMBER(INDEX(Import.PLE,Detalhamento!$E276,Detalhamento!BC$15)),IF(INDEX(Import.PLE,Detalhamento!$E276,Detalhamento!BC$15)&lt;=mediçao,0,OFFSET(Import.PLQ,$A276-1,BC$15-1,1,1)),OFFSET(Import.PLQ,$A276-1,BC$15-1,1,1)),(1-PLE!$AA$28)*OFFSET(Import.PLQ,$A276-1,BC$15-1,1,1))))</f>
        <v>0</v>
      </c>
      <c r="BD276" s="144">
        <f ca="1">IF(BD$13="",0,CHOOSE(Detalhamento.OpçãoServiços,OFFSET(Import.PLQ,$A276-1,BD$15-1,1,1),IF($E276&lt;&gt;1,IF(ISNUMBER(INDEX(Import.PLE,Detalhamento!$E276,Detalhamento!BD$15)),IF(INDEX(Import.PLE,Detalhamento!$E276,Detalhamento!BD$15)&lt;=mediçao,OFFSET(Import.PLQ,$A276-1,BD$15-1,1,1),0),0),PLE!$AA$28*OFFSET(Import.PLQ,$A276-1,BD$15-1,1,1)),IF($E276&lt;&gt;1,IF(ISNUMBER(INDEX(Import.PLE,Detalhamento!$E276,Detalhamento!BD$15)),IF(INDEX(Import.PLE,Detalhamento!$E276,Detalhamento!BD$15)&lt;=mediçao,0,OFFSET(Import.PLQ,$A276-1,BD$15-1,1,1)),OFFSET(Import.PLQ,$A276-1,BD$15-1,1,1)),(1-PLE!$AA$28)*OFFSET(Import.PLQ,$A276-1,BD$15-1,1,1))))</f>
        <v>0</v>
      </c>
      <c r="BE276" s="144">
        <f ca="1">IF(BE$13="",0,CHOOSE(Detalhamento.OpçãoServiços,OFFSET(Import.PLQ,$A276-1,BE$15-1,1,1),IF($E276&lt;&gt;1,IF(ISNUMBER(INDEX(Import.PLE,Detalhamento!$E276,Detalhamento!BE$15)),IF(INDEX(Import.PLE,Detalhamento!$E276,Detalhamento!BE$15)&lt;=mediçao,OFFSET(Import.PLQ,$A276-1,BE$15-1,1,1),0),0),PLE!$AA$28*OFFSET(Import.PLQ,$A276-1,BE$15-1,1,1)),IF($E276&lt;&gt;1,IF(ISNUMBER(INDEX(Import.PLE,Detalhamento!$E276,Detalhamento!BE$15)),IF(INDEX(Import.PLE,Detalhamento!$E276,Detalhamento!BE$15)&lt;=mediçao,0,OFFSET(Import.PLQ,$A276-1,BE$15-1,1,1)),OFFSET(Import.PLQ,$A276-1,BE$15-1,1,1)),(1-PLE!$AA$28)*OFFSET(Import.PLQ,$A276-1,BE$15-1,1,1))))</f>
        <v>0</v>
      </c>
      <c r="BF276" s="144">
        <f ca="1">IF(BF$13="",0,CHOOSE(Detalhamento.OpçãoServiços,OFFSET(Import.PLQ,$A276-1,BF$15-1,1,1),IF($E276&lt;&gt;1,IF(ISNUMBER(INDEX(Import.PLE,Detalhamento!$E276,Detalhamento!BF$15)),IF(INDEX(Import.PLE,Detalhamento!$E276,Detalhamento!BF$15)&lt;=mediçao,OFFSET(Import.PLQ,$A276-1,BF$15-1,1,1),0),0),PLE!$AA$28*OFFSET(Import.PLQ,$A276-1,BF$15-1,1,1)),IF($E276&lt;&gt;1,IF(ISNUMBER(INDEX(Import.PLE,Detalhamento!$E276,Detalhamento!BF$15)),IF(INDEX(Import.PLE,Detalhamento!$E276,Detalhamento!BF$15)&lt;=mediçao,0,OFFSET(Import.PLQ,$A276-1,BF$15-1,1,1)),OFFSET(Import.PLQ,$A276-1,BF$15-1,1,1)),(1-PLE!$AA$28)*OFFSET(Import.PLQ,$A276-1,BF$15-1,1,1))))</f>
        <v>0</v>
      </c>
      <c r="BG276" s="144">
        <f ca="1">IF(BG$13="",0,CHOOSE(Detalhamento.OpçãoServiços,OFFSET(Import.PLQ,$A276-1,BG$15-1,1,1),IF($E276&lt;&gt;1,IF(ISNUMBER(INDEX(Import.PLE,Detalhamento!$E276,Detalhamento!BG$15)),IF(INDEX(Import.PLE,Detalhamento!$E276,Detalhamento!BG$15)&lt;=mediçao,OFFSET(Import.PLQ,$A276-1,BG$15-1,1,1),0),0),PLE!$AA$28*OFFSET(Import.PLQ,$A276-1,BG$15-1,1,1)),IF($E276&lt;&gt;1,IF(ISNUMBER(INDEX(Import.PLE,Detalhamento!$E276,Detalhamento!BG$15)),IF(INDEX(Import.PLE,Detalhamento!$E276,Detalhamento!BG$15)&lt;=mediçao,0,OFFSET(Import.PLQ,$A276-1,BG$15-1,1,1)),OFFSET(Import.PLQ,$A276-1,BG$15-1,1,1)),(1-PLE!$AA$28)*OFFSET(Import.PLQ,$A276-1,BG$15-1,1,1))))</f>
        <v>0</v>
      </c>
      <c r="BH276" s="144">
        <f ca="1">IF(BH$13="",0,CHOOSE(Detalhamento.OpçãoServiços,OFFSET(Import.PLQ,$A276-1,BH$15-1,1,1),IF($E276&lt;&gt;1,IF(ISNUMBER(INDEX(Import.PLE,Detalhamento!$E276,Detalhamento!BH$15)),IF(INDEX(Import.PLE,Detalhamento!$E276,Detalhamento!BH$15)&lt;=mediçao,OFFSET(Import.PLQ,$A276-1,BH$15-1,1,1),0),0),PLE!$AA$28*OFFSET(Import.PLQ,$A276-1,BH$15-1,1,1)),IF($E276&lt;&gt;1,IF(ISNUMBER(INDEX(Import.PLE,Detalhamento!$E276,Detalhamento!BH$15)),IF(INDEX(Import.PLE,Detalhamento!$E276,Detalhamento!BH$15)&lt;=mediçao,0,OFFSET(Import.PLQ,$A276-1,BH$15-1,1,1)),OFFSET(Import.PLQ,$A276-1,BH$15-1,1,1)),(1-PLE!$AA$28)*OFFSET(Import.PLQ,$A276-1,BH$15-1,1,1))))</f>
        <v>0</v>
      </c>
      <c r="BI276" s="144">
        <f ca="1">IF(BI$13="",0,CHOOSE(Detalhamento.OpçãoServiços,OFFSET(Import.PLQ,$A276-1,BI$15-1,1,1),IF($E276&lt;&gt;1,IF(ISNUMBER(INDEX(Import.PLE,Detalhamento!$E276,Detalhamento!BI$15)),IF(INDEX(Import.PLE,Detalhamento!$E276,Detalhamento!BI$15)&lt;=mediçao,OFFSET(Import.PLQ,$A276-1,BI$15-1,1,1),0),0),PLE!$AA$28*OFFSET(Import.PLQ,$A276-1,BI$15-1,1,1)),IF($E276&lt;&gt;1,IF(ISNUMBER(INDEX(Import.PLE,Detalhamento!$E276,Detalhamento!BI$15)),IF(INDEX(Import.PLE,Detalhamento!$E276,Detalhamento!BI$15)&lt;=mediçao,0,OFFSET(Import.PLQ,$A276-1,BI$15-1,1,1)),OFFSET(Import.PLQ,$A276-1,BI$15-1,1,1)),(1-PLE!$AA$28)*OFFSET(Import.PLQ,$A276-1,BI$15-1,1,1))))</f>
        <v>0</v>
      </c>
    </row>
    <row r="277" spans="1:61" ht="10.5" hidden="1" x14ac:dyDescent="0.25">
      <c r="A277" s="155">
        <v>261</v>
      </c>
      <c r="B277" s="21" t="str">
        <f t="shared" ca="1" si="41"/>
        <v>Nível</v>
      </c>
      <c r="E277" s="153" t="str">
        <f t="shared" ca="1" si="42"/>
        <v/>
      </c>
      <c r="F277" s="154">
        <f t="shared" ca="1" si="43"/>
        <v>0</v>
      </c>
      <c r="G277" s="154" t="str">
        <f t="shared" ca="1" si="40"/>
        <v>4.0</v>
      </c>
      <c r="H277" s="182" t="str">
        <f t="shared" ca="1" si="40"/>
        <v>LETREIRO E PAISAGISMO</v>
      </c>
      <c r="I277" s="37" t="str">
        <f t="shared" ca="1" si="44"/>
        <v/>
      </c>
      <c r="J277" s="144" t="str">
        <f t="shared" ca="1" si="45"/>
        <v/>
      </c>
      <c r="K277" s="67"/>
      <c r="L277" s="144">
        <f ca="1">IF(L$13="",0,CHOOSE(Detalhamento.OpçãoServiços,OFFSET(Import.PLQ,$A277-1,L$15-1,1,1),IF($E277&lt;&gt;1,IF(ISNUMBER(INDEX(Import.PLE,Detalhamento!$E277,Detalhamento!L$15)),IF(INDEX(Import.PLE,Detalhamento!$E277,Detalhamento!L$15)&lt;=mediçao,OFFSET(Import.PLQ,$A277-1,L$15-1,1,1),0),0),PLE!$AA$28*OFFSET(Import.PLQ,$A277-1,L$15-1,1,1)),IF($E277&lt;&gt;1,IF(ISNUMBER(INDEX(Import.PLE,Detalhamento!$E277,Detalhamento!L$15)),IF(INDEX(Import.PLE,Detalhamento!$E277,Detalhamento!L$15)&lt;=mediçao,0,OFFSET(Import.PLQ,$A277-1,L$15-1,1,1)),OFFSET(Import.PLQ,$A277-1,L$15-1,1,1)),(1-PLE!$AA$28)*OFFSET(Import.PLQ,$A277-1,L$15-1,1,1))))</f>
        <v>0</v>
      </c>
      <c r="M277" s="144">
        <f ca="1">IF(M$13="",0,CHOOSE(Detalhamento.OpçãoServiços,OFFSET(Import.PLQ,$A277-1,M$15-1,1,1),IF($E277&lt;&gt;1,IF(ISNUMBER(INDEX(Import.PLE,Detalhamento!$E277,Detalhamento!M$15)),IF(INDEX(Import.PLE,Detalhamento!$E277,Detalhamento!M$15)&lt;=mediçao,OFFSET(Import.PLQ,$A277-1,M$15-1,1,1),0),0),PLE!$AA$28*OFFSET(Import.PLQ,$A277-1,M$15-1,1,1)),IF($E277&lt;&gt;1,IF(ISNUMBER(INDEX(Import.PLE,Detalhamento!$E277,Detalhamento!M$15)),IF(INDEX(Import.PLE,Detalhamento!$E277,Detalhamento!M$15)&lt;=mediçao,0,OFFSET(Import.PLQ,$A277-1,M$15-1,1,1)),OFFSET(Import.PLQ,$A277-1,M$15-1,1,1)),(1-PLE!$AA$28)*OFFSET(Import.PLQ,$A277-1,M$15-1,1,1))))</f>
        <v>0</v>
      </c>
      <c r="N277" s="144">
        <f ca="1">IF(N$13="",0,CHOOSE(Detalhamento.OpçãoServiços,OFFSET(Import.PLQ,$A277-1,N$15-1,1,1),IF($E277&lt;&gt;1,IF(ISNUMBER(INDEX(Import.PLE,Detalhamento!$E277,Detalhamento!N$15)),IF(INDEX(Import.PLE,Detalhamento!$E277,Detalhamento!N$15)&lt;=mediçao,OFFSET(Import.PLQ,$A277-1,N$15-1,1,1),0),0),PLE!$AA$28*OFFSET(Import.PLQ,$A277-1,N$15-1,1,1)),IF($E277&lt;&gt;1,IF(ISNUMBER(INDEX(Import.PLE,Detalhamento!$E277,Detalhamento!N$15)),IF(INDEX(Import.PLE,Detalhamento!$E277,Detalhamento!N$15)&lt;=mediçao,0,OFFSET(Import.PLQ,$A277-1,N$15-1,1,1)),OFFSET(Import.PLQ,$A277-1,N$15-1,1,1)),(1-PLE!$AA$28)*OFFSET(Import.PLQ,$A277-1,N$15-1,1,1))))</f>
        <v>0</v>
      </c>
      <c r="O277" s="144">
        <f ca="1">IF(O$13="",0,CHOOSE(Detalhamento.OpçãoServiços,OFFSET(Import.PLQ,$A277-1,O$15-1,1,1),IF($E277&lt;&gt;1,IF(ISNUMBER(INDEX(Import.PLE,Detalhamento!$E277,Detalhamento!O$15)),IF(INDEX(Import.PLE,Detalhamento!$E277,Detalhamento!O$15)&lt;=mediçao,OFFSET(Import.PLQ,$A277-1,O$15-1,1,1),0),0),PLE!$AA$28*OFFSET(Import.PLQ,$A277-1,O$15-1,1,1)),IF($E277&lt;&gt;1,IF(ISNUMBER(INDEX(Import.PLE,Detalhamento!$E277,Detalhamento!O$15)),IF(INDEX(Import.PLE,Detalhamento!$E277,Detalhamento!O$15)&lt;=mediçao,0,OFFSET(Import.PLQ,$A277-1,O$15-1,1,1)),OFFSET(Import.PLQ,$A277-1,O$15-1,1,1)),(1-PLE!$AA$28)*OFFSET(Import.PLQ,$A277-1,O$15-1,1,1))))</f>
        <v>0</v>
      </c>
      <c r="P277" s="144">
        <f ca="1">IF(P$13="",0,CHOOSE(Detalhamento.OpçãoServiços,OFFSET(Import.PLQ,$A277-1,P$15-1,1,1),IF($E277&lt;&gt;1,IF(ISNUMBER(INDEX(Import.PLE,Detalhamento!$E277,Detalhamento!P$15)),IF(INDEX(Import.PLE,Detalhamento!$E277,Detalhamento!P$15)&lt;=mediçao,OFFSET(Import.PLQ,$A277-1,P$15-1,1,1),0),0),PLE!$AA$28*OFFSET(Import.PLQ,$A277-1,P$15-1,1,1)),IF($E277&lt;&gt;1,IF(ISNUMBER(INDEX(Import.PLE,Detalhamento!$E277,Detalhamento!P$15)),IF(INDEX(Import.PLE,Detalhamento!$E277,Detalhamento!P$15)&lt;=mediçao,0,OFFSET(Import.PLQ,$A277-1,P$15-1,1,1)),OFFSET(Import.PLQ,$A277-1,P$15-1,1,1)),(1-PLE!$AA$28)*OFFSET(Import.PLQ,$A277-1,P$15-1,1,1))))</f>
        <v>0</v>
      </c>
      <c r="Q277" s="144">
        <f ca="1">IF(Q$13="",0,CHOOSE(Detalhamento.OpçãoServiços,OFFSET(Import.PLQ,$A277-1,Q$15-1,1,1),IF($E277&lt;&gt;1,IF(ISNUMBER(INDEX(Import.PLE,Detalhamento!$E277,Detalhamento!Q$15)),IF(INDEX(Import.PLE,Detalhamento!$E277,Detalhamento!Q$15)&lt;=mediçao,OFFSET(Import.PLQ,$A277-1,Q$15-1,1,1),0),0),PLE!$AA$28*OFFSET(Import.PLQ,$A277-1,Q$15-1,1,1)),IF($E277&lt;&gt;1,IF(ISNUMBER(INDEX(Import.PLE,Detalhamento!$E277,Detalhamento!Q$15)),IF(INDEX(Import.PLE,Detalhamento!$E277,Detalhamento!Q$15)&lt;=mediçao,0,OFFSET(Import.PLQ,$A277-1,Q$15-1,1,1)),OFFSET(Import.PLQ,$A277-1,Q$15-1,1,1)),(1-PLE!$AA$28)*OFFSET(Import.PLQ,$A277-1,Q$15-1,1,1))))</f>
        <v>0</v>
      </c>
      <c r="R277" s="144">
        <f ca="1">IF(R$13="",0,CHOOSE(Detalhamento.OpçãoServiços,OFFSET(Import.PLQ,$A277-1,R$15-1,1,1),IF($E277&lt;&gt;1,IF(ISNUMBER(INDEX(Import.PLE,Detalhamento!$E277,Detalhamento!R$15)),IF(INDEX(Import.PLE,Detalhamento!$E277,Detalhamento!R$15)&lt;=mediçao,OFFSET(Import.PLQ,$A277-1,R$15-1,1,1),0),0),PLE!$AA$28*OFFSET(Import.PLQ,$A277-1,R$15-1,1,1)),IF($E277&lt;&gt;1,IF(ISNUMBER(INDEX(Import.PLE,Detalhamento!$E277,Detalhamento!R$15)),IF(INDEX(Import.PLE,Detalhamento!$E277,Detalhamento!R$15)&lt;=mediçao,0,OFFSET(Import.PLQ,$A277-1,R$15-1,1,1)),OFFSET(Import.PLQ,$A277-1,R$15-1,1,1)),(1-PLE!$AA$28)*OFFSET(Import.PLQ,$A277-1,R$15-1,1,1))))</f>
        <v>0</v>
      </c>
      <c r="S277" s="144">
        <f ca="1">IF(S$13="",0,CHOOSE(Detalhamento.OpçãoServiços,OFFSET(Import.PLQ,$A277-1,S$15-1,1,1),IF($E277&lt;&gt;1,IF(ISNUMBER(INDEX(Import.PLE,Detalhamento!$E277,Detalhamento!S$15)),IF(INDEX(Import.PLE,Detalhamento!$E277,Detalhamento!S$15)&lt;=mediçao,OFFSET(Import.PLQ,$A277-1,S$15-1,1,1),0),0),PLE!$AA$28*OFFSET(Import.PLQ,$A277-1,S$15-1,1,1)),IF($E277&lt;&gt;1,IF(ISNUMBER(INDEX(Import.PLE,Detalhamento!$E277,Detalhamento!S$15)),IF(INDEX(Import.PLE,Detalhamento!$E277,Detalhamento!S$15)&lt;=mediçao,0,OFFSET(Import.PLQ,$A277-1,S$15-1,1,1)),OFFSET(Import.PLQ,$A277-1,S$15-1,1,1)),(1-PLE!$AA$28)*OFFSET(Import.PLQ,$A277-1,S$15-1,1,1))))</f>
        <v>0</v>
      </c>
      <c r="T277" s="144">
        <f ca="1">IF(T$13="",0,CHOOSE(Detalhamento.OpçãoServiços,OFFSET(Import.PLQ,$A277-1,T$15-1,1,1),IF($E277&lt;&gt;1,IF(ISNUMBER(INDEX(Import.PLE,Detalhamento!$E277,Detalhamento!T$15)),IF(INDEX(Import.PLE,Detalhamento!$E277,Detalhamento!T$15)&lt;=mediçao,OFFSET(Import.PLQ,$A277-1,T$15-1,1,1),0),0),PLE!$AA$28*OFFSET(Import.PLQ,$A277-1,T$15-1,1,1)),IF($E277&lt;&gt;1,IF(ISNUMBER(INDEX(Import.PLE,Detalhamento!$E277,Detalhamento!T$15)),IF(INDEX(Import.PLE,Detalhamento!$E277,Detalhamento!T$15)&lt;=mediçao,0,OFFSET(Import.PLQ,$A277-1,T$15-1,1,1)),OFFSET(Import.PLQ,$A277-1,T$15-1,1,1)),(1-PLE!$AA$28)*OFFSET(Import.PLQ,$A277-1,T$15-1,1,1))))</f>
        <v>0</v>
      </c>
      <c r="U277" s="144">
        <f ca="1">IF(U$13="",0,CHOOSE(Detalhamento.OpçãoServiços,OFFSET(Import.PLQ,$A277-1,U$15-1,1,1),IF($E277&lt;&gt;1,IF(ISNUMBER(INDEX(Import.PLE,Detalhamento!$E277,Detalhamento!U$15)),IF(INDEX(Import.PLE,Detalhamento!$E277,Detalhamento!U$15)&lt;=mediçao,OFFSET(Import.PLQ,$A277-1,U$15-1,1,1),0),0),PLE!$AA$28*OFFSET(Import.PLQ,$A277-1,U$15-1,1,1)),IF($E277&lt;&gt;1,IF(ISNUMBER(INDEX(Import.PLE,Detalhamento!$E277,Detalhamento!U$15)),IF(INDEX(Import.PLE,Detalhamento!$E277,Detalhamento!U$15)&lt;=mediçao,0,OFFSET(Import.PLQ,$A277-1,U$15-1,1,1)),OFFSET(Import.PLQ,$A277-1,U$15-1,1,1)),(1-PLE!$AA$28)*OFFSET(Import.PLQ,$A277-1,U$15-1,1,1))))</f>
        <v>0</v>
      </c>
      <c r="V277" s="144">
        <f ca="1">IF(V$13="",0,CHOOSE(Detalhamento.OpçãoServiços,OFFSET(Import.PLQ,$A277-1,V$15-1,1,1),IF($E277&lt;&gt;1,IF(ISNUMBER(INDEX(Import.PLE,Detalhamento!$E277,Detalhamento!V$15)),IF(INDEX(Import.PLE,Detalhamento!$E277,Detalhamento!V$15)&lt;=mediçao,OFFSET(Import.PLQ,$A277-1,V$15-1,1,1),0),0),PLE!$AA$28*OFFSET(Import.PLQ,$A277-1,V$15-1,1,1)),IF($E277&lt;&gt;1,IF(ISNUMBER(INDEX(Import.PLE,Detalhamento!$E277,Detalhamento!V$15)),IF(INDEX(Import.PLE,Detalhamento!$E277,Detalhamento!V$15)&lt;=mediçao,0,OFFSET(Import.PLQ,$A277-1,V$15-1,1,1)),OFFSET(Import.PLQ,$A277-1,V$15-1,1,1)),(1-PLE!$AA$28)*OFFSET(Import.PLQ,$A277-1,V$15-1,1,1))))</f>
        <v>0</v>
      </c>
      <c r="W277" s="144">
        <f ca="1">IF(W$13="",0,CHOOSE(Detalhamento.OpçãoServiços,OFFSET(Import.PLQ,$A277-1,W$15-1,1,1),IF($E277&lt;&gt;1,IF(ISNUMBER(INDEX(Import.PLE,Detalhamento!$E277,Detalhamento!W$15)),IF(INDEX(Import.PLE,Detalhamento!$E277,Detalhamento!W$15)&lt;=mediçao,OFFSET(Import.PLQ,$A277-1,W$15-1,1,1),0),0),PLE!$AA$28*OFFSET(Import.PLQ,$A277-1,W$15-1,1,1)),IF($E277&lt;&gt;1,IF(ISNUMBER(INDEX(Import.PLE,Detalhamento!$E277,Detalhamento!W$15)),IF(INDEX(Import.PLE,Detalhamento!$E277,Detalhamento!W$15)&lt;=mediçao,0,OFFSET(Import.PLQ,$A277-1,W$15-1,1,1)),OFFSET(Import.PLQ,$A277-1,W$15-1,1,1)),(1-PLE!$AA$28)*OFFSET(Import.PLQ,$A277-1,W$15-1,1,1))))</f>
        <v>0</v>
      </c>
      <c r="X277" s="144">
        <f ca="1">IF(X$13="",0,CHOOSE(Detalhamento.OpçãoServiços,OFFSET(Import.PLQ,$A277-1,X$15-1,1,1),IF($E277&lt;&gt;1,IF(ISNUMBER(INDEX(Import.PLE,Detalhamento!$E277,Detalhamento!X$15)),IF(INDEX(Import.PLE,Detalhamento!$E277,Detalhamento!X$15)&lt;=mediçao,OFFSET(Import.PLQ,$A277-1,X$15-1,1,1),0),0),PLE!$AA$28*OFFSET(Import.PLQ,$A277-1,X$15-1,1,1)),IF($E277&lt;&gt;1,IF(ISNUMBER(INDEX(Import.PLE,Detalhamento!$E277,Detalhamento!X$15)),IF(INDEX(Import.PLE,Detalhamento!$E277,Detalhamento!X$15)&lt;=mediçao,0,OFFSET(Import.PLQ,$A277-1,X$15-1,1,1)),OFFSET(Import.PLQ,$A277-1,X$15-1,1,1)),(1-PLE!$AA$28)*OFFSET(Import.PLQ,$A277-1,X$15-1,1,1))))</f>
        <v>0</v>
      </c>
      <c r="Y277" s="144">
        <f ca="1">IF(Y$13="",0,CHOOSE(Detalhamento.OpçãoServiços,OFFSET(Import.PLQ,$A277-1,Y$15-1,1,1),IF($E277&lt;&gt;1,IF(ISNUMBER(INDEX(Import.PLE,Detalhamento!$E277,Detalhamento!Y$15)),IF(INDEX(Import.PLE,Detalhamento!$E277,Detalhamento!Y$15)&lt;=mediçao,OFFSET(Import.PLQ,$A277-1,Y$15-1,1,1),0),0),PLE!$AA$28*OFFSET(Import.PLQ,$A277-1,Y$15-1,1,1)),IF($E277&lt;&gt;1,IF(ISNUMBER(INDEX(Import.PLE,Detalhamento!$E277,Detalhamento!Y$15)),IF(INDEX(Import.PLE,Detalhamento!$E277,Detalhamento!Y$15)&lt;=mediçao,0,OFFSET(Import.PLQ,$A277-1,Y$15-1,1,1)),OFFSET(Import.PLQ,$A277-1,Y$15-1,1,1)),(1-PLE!$AA$28)*OFFSET(Import.PLQ,$A277-1,Y$15-1,1,1))))</f>
        <v>0</v>
      </c>
      <c r="Z277" s="144">
        <f ca="1">IF(Z$13="",0,CHOOSE(Detalhamento.OpçãoServiços,OFFSET(Import.PLQ,$A277-1,Z$15-1,1,1),IF($E277&lt;&gt;1,IF(ISNUMBER(INDEX(Import.PLE,Detalhamento!$E277,Detalhamento!Z$15)),IF(INDEX(Import.PLE,Detalhamento!$E277,Detalhamento!Z$15)&lt;=mediçao,OFFSET(Import.PLQ,$A277-1,Z$15-1,1,1),0),0),PLE!$AA$28*OFFSET(Import.PLQ,$A277-1,Z$15-1,1,1)),IF($E277&lt;&gt;1,IF(ISNUMBER(INDEX(Import.PLE,Detalhamento!$E277,Detalhamento!Z$15)),IF(INDEX(Import.PLE,Detalhamento!$E277,Detalhamento!Z$15)&lt;=mediçao,0,OFFSET(Import.PLQ,$A277-1,Z$15-1,1,1)),OFFSET(Import.PLQ,$A277-1,Z$15-1,1,1)),(1-PLE!$AA$28)*OFFSET(Import.PLQ,$A277-1,Z$15-1,1,1))))</f>
        <v>0</v>
      </c>
      <c r="AA277" s="144">
        <f ca="1">IF(AA$13="",0,CHOOSE(Detalhamento.OpçãoServiços,OFFSET(Import.PLQ,$A277-1,AA$15-1,1,1),IF($E277&lt;&gt;1,IF(ISNUMBER(INDEX(Import.PLE,Detalhamento!$E277,Detalhamento!AA$15)),IF(INDEX(Import.PLE,Detalhamento!$E277,Detalhamento!AA$15)&lt;=mediçao,OFFSET(Import.PLQ,$A277-1,AA$15-1,1,1),0),0),PLE!$AA$28*OFFSET(Import.PLQ,$A277-1,AA$15-1,1,1)),IF($E277&lt;&gt;1,IF(ISNUMBER(INDEX(Import.PLE,Detalhamento!$E277,Detalhamento!AA$15)),IF(INDEX(Import.PLE,Detalhamento!$E277,Detalhamento!AA$15)&lt;=mediçao,0,OFFSET(Import.PLQ,$A277-1,AA$15-1,1,1)),OFFSET(Import.PLQ,$A277-1,AA$15-1,1,1)),(1-PLE!$AA$28)*OFFSET(Import.PLQ,$A277-1,AA$15-1,1,1))))</f>
        <v>0</v>
      </c>
      <c r="AB277" s="144">
        <f ca="1">IF(AB$13="",0,CHOOSE(Detalhamento.OpçãoServiços,OFFSET(Import.PLQ,$A277-1,AB$15-1,1,1),IF($E277&lt;&gt;1,IF(ISNUMBER(INDEX(Import.PLE,Detalhamento!$E277,Detalhamento!AB$15)),IF(INDEX(Import.PLE,Detalhamento!$E277,Detalhamento!AB$15)&lt;=mediçao,OFFSET(Import.PLQ,$A277-1,AB$15-1,1,1),0),0),PLE!$AA$28*OFFSET(Import.PLQ,$A277-1,AB$15-1,1,1)),IF($E277&lt;&gt;1,IF(ISNUMBER(INDEX(Import.PLE,Detalhamento!$E277,Detalhamento!AB$15)),IF(INDEX(Import.PLE,Detalhamento!$E277,Detalhamento!AB$15)&lt;=mediçao,0,OFFSET(Import.PLQ,$A277-1,AB$15-1,1,1)),OFFSET(Import.PLQ,$A277-1,AB$15-1,1,1)),(1-PLE!$AA$28)*OFFSET(Import.PLQ,$A277-1,AB$15-1,1,1))))</f>
        <v>0</v>
      </c>
      <c r="AC277" s="144">
        <f ca="1">IF(AC$13="",0,CHOOSE(Detalhamento.OpçãoServiços,OFFSET(Import.PLQ,$A277-1,AC$15-1,1,1),IF($E277&lt;&gt;1,IF(ISNUMBER(INDEX(Import.PLE,Detalhamento!$E277,Detalhamento!AC$15)),IF(INDEX(Import.PLE,Detalhamento!$E277,Detalhamento!AC$15)&lt;=mediçao,OFFSET(Import.PLQ,$A277-1,AC$15-1,1,1),0),0),PLE!$AA$28*OFFSET(Import.PLQ,$A277-1,AC$15-1,1,1)),IF($E277&lt;&gt;1,IF(ISNUMBER(INDEX(Import.PLE,Detalhamento!$E277,Detalhamento!AC$15)),IF(INDEX(Import.PLE,Detalhamento!$E277,Detalhamento!AC$15)&lt;=mediçao,0,OFFSET(Import.PLQ,$A277-1,AC$15-1,1,1)),OFFSET(Import.PLQ,$A277-1,AC$15-1,1,1)),(1-PLE!$AA$28)*OFFSET(Import.PLQ,$A277-1,AC$15-1,1,1))))</f>
        <v>0</v>
      </c>
      <c r="AD277" s="144">
        <f ca="1">IF(AD$13="",0,CHOOSE(Detalhamento.OpçãoServiços,OFFSET(Import.PLQ,$A277-1,AD$15-1,1,1),IF($E277&lt;&gt;1,IF(ISNUMBER(INDEX(Import.PLE,Detalhamento!$E277,Detalhamento!AD$15)),IF(INDEX(Import.PLE,Detalhamento!$E277,Detalhamento!AD$15)&lt;=mediçao,OFFSET(Import.PLQ,$A277-1,AD$15-1,1,1),0),0),PLE!$AA$28*OFFSET(Import.PLQ,$A277-1,AD$15-1,1,1)),IF($E277&lt;&gt;1,IF(ISNUMBER(INDEX(Import.PLE,Detalhamento!$E277,Detalhamento!AD$15)),IF(INDEX(Import.PLE,Detalhamento!$E277,Detalhamento!AD$15)&lt;=mediçao,0,OFFSET(Import.PLQ,$A277-1,AD$15-1,1,1)),OFFSET(Import.PLQ,$A277-1,AD$15-1,1,1)),(1-PLE!$AA$28)*OFFSET(Import.PLQ,$A277-1,AD$15-1,1,1))))</f>
        <v>0</v>
      </c>
      <c r="AE277" s="144">
        <f ca="1">IF(AE$13="",0,CHOOSE(Detalhamento.OpçãoServiços,OFFSET(Import.PLQ,$A277-1,AE$15-1,1,1),IF($E277&lt;&gt;1,IF(ISNUMBER(INDEX(Import.PLE,Detalhamento!$E277,Detalhamento!AE$15)),IF(INDEX(Import.PLE,Detalhamento!$E277,Detalhamento!AE$15)&lt;=mediçao,OFFSET(Import.PLQ,$A277-1,AE$15-1,1,1),0),0),PLE!$AA$28*OFFSET(Import.PLQ,$A277-1,AE$15-1,1,1)),IF($E277&lt;&gt;1,IF(ISNUMBER(INDEX(Import.PLE,Detalhamento!$E277,Detalhamento!AE$15)),IF(INDEX(Import.PLE,Detalhamento!$E277,Detalhamento!AE$15)&lt;=mediçao,0,OFFSET(Import.PLQ,$A277-1,AE$15-1,1,1)),OFFSET(Import.PLQ,$A277-1,AE$15-1,1,1)),(1-PLE!$AA$28)*OFFSET(Import.PLQ,$A277-1,AE$15-1,1,1))))</f>
        <v>0</v>
      </c>
      <c r="AF277" s="144">
        <f ca="1">IF(AF$13="",0,CHOOSE(Detalhamento.OpçãoServiços,OFFSET(Import.PLQ,$A277-1,AF$15-1,1,1),IF($E277&lt;&gt;1,IF(ISNUMBER(INDEX(Import.PLE,Detalhamento!$E277,Detalhamento!AF$15)),IF(INDEX(Import.PLE,Detalhamento!$E277,Detalhamento!AF$15)&lt;=mediçao,OFFSET(Import.PLQ,$A277-1,AF$15-1,1,1),0),0),PLE!$AA$28*OFFSET(Import.PLQ,$A277-1,AF$15-1,1,1)),IF($E277&lt;&gt;1,IF(ISNUMBER(INDEX(Import.PLE,Detalhamento!$E277,Detalhamento!AF$15)),IF(INDEX(Import.PLE,Detalhamento!$E277,Detalhamento!AF$15)&lt;=mediçao,0,OFFSET(Import.PLQ,$A277-1,AF$15-1,1,1)),OFFSET(Import.PLQ,$A277-1,AF$15-1,1,1)),(1-PLE!$AA$28)*OFFSET(Import.PLQ,$A277-1,AF$15-1,1,1))))</f>
        <v>0</v>
      </c>
      <c r="AG277" s="144">
        <f ca="1">IF(AG$13="",0,CHOOSE(Detalhamento.OpçãoServiços,OFFSET(Import.PLQ,$A277-1,AG$15-1,1,1),IF($E277&lt;&gt;1,IF(ISNUMBER(INDEX(Import.PLE,Detalhamento!$E277,Detalhamento!AG$15)),IF(INDEX(Import.PLE,Detalhamento!$E277,Detalhamento!AG$15)&lt;=mediçao,OFFSET(Import.PLQ,$A277-1,AG$15-1,1,1),0),0),PLE!$AA$28*OFFSET(Import.PLQ,$A277-1,AG$15-1,1,1)),IF($E277&lt;&gt;1,IF(ISNUMBER(INDEX(Import.PLE,Detalhamento!$E277,Detalhamento!AG$15)),IF(INDEX(Import.PLE,Detalhamento!$E277,Detalhamento!AG$15)&lt;=mediçao,0,OFFSET(Import.PLQ,$A277-1,AG$15-1,1,1)),OFFSET(Import.PLQ,$A277-1,AG$15-1,1,1)),(1-PLE!$AA$28)*OFFSET(Import.PLQ,$A277-1,AG$15-1,1,1))))</f>
        <v>0</v>
      </c>
      <c r="AH277" s="144">
        <f ca="1">IF(AH$13="",0,CHOOSE(Detalhamento.OpçãoServiços,OFFSET(Import.PLQ,$A277-1,AH$15-1,1,1),IF($E277&lt;&gt;1,IF(ISNUMBER(INDEX(Import.PLE,Detalhamento!$E277,Detalhamento!AH$15)),IF(INDEX(Import.PLE,Detalhamento!$E277,Detalhamento!AH$15)&lt;=mediçao,OFFSET(Import.PLQ,$A277-1,AH$15-1,1,1),0),0),PLE!$AA$28*OFFSET(Import.PLQ,$A277-1,AH$15-1,1,1)),IF($E277&lt;&gt;1,IF(ISNUMBER(INDEX(Import.PLE,Detalhamento!$E277,Detalhamento!AH$15)),IF(INDEX(Import.PLE,Detalhamento!$E277,Detalhamento!AH$15)&lt;=mediçao,0,OFFSET(Import.PLQ,$A277-1,AH$15-1,1,1)),OFFSET(Import.PLQ,$A277-1,AH$15-1,1,1)),(1-PLE!$AA$28)*OFFSET(Import.PLQ,$A277-1,AH$15-1,1,1))))</f>
        <v>0</v>
      </c>
      <c r="AI277" s="144">
        <f ca="1">IF(AI$13="",0,CHOOSE(Detalhamento.OpçãoServiços,OFFSET(Import.PLQ,$A277-1,AI$15-1,1,1),IF($E277&lt;&gt;1,IF(ISNUMBER(INDEX(Import.PLE,Detalhamento!$E277,Detalhamento!AI$15)),IF(INDEX(Import.PLE,Detalhamento!$E277,Detalhamento!AI$15)&lt;=mediçao,OFFSET(Import.PLQ,$A277-1,AI$15-1,1,1),0),0),PLE!$AA$28*OFFSET(Import.PLQ,$A277-1,AI$15-1,1,1)),IF($E277&lt;&gt;1,IF(ISNUMBER(INDEX(Import.PLE,Detalhamento!$E277,Detalhamento!AI$15)),IF(INDEX(Import.PLE,Detalhamento!$E277,Detalhamento!AI$15)&lt;=mediçao,0,OFFSET(Import.PLQ,$A277-1,AI$15-1,1,1)),OFFSET(Import.PLQ,$A277-1,AI$15-1,1,1)),(1-PLE!$AA$28)*OFFSET(Import.PLQ,$A277-1,AI$15-1,1,1))))</f>
        <v>0</v>
      </c>
      <c r="AJ277" s="144">
        <f ca="1">IF(AJ$13="",0,CHOOSE(Detalhamento.OpçãoServiços,OFFSET(Import.PLQ,$A277-1,AJ$15-1,1,1),IF($E277&lt;&gt;1,IF(ISNUMBER(INDEX(Import.PLE,Detalhamento!$E277,Detalhamento!AJ$15)),IF(INDEX(Import.PLE,Detalhamento!$E277,Detalhamento!AJ$15)&lt;=mediçao,OFFSET(Import.PLQ,$A277-1,AJ$15-1,1,1),0),0),PLE!$AA$28*OFFSET(Import.PLQ,$A277-1,AJ$15-1,1,1)),IF($E277&lt;&gt;1,IF(ISNUMBER(INDEX(Import.PLE,Detalhamento!$E277,Detalhamento!AJ$15)),IF(INDEX(Import.PLE,Detalhamento!$E277,Detalhamento!AJ$15)&lt;=mediçao,0,OFFSET(Import.PLQ,$A277-1,AJ$15-1,1,1)),OFFSET(Import.PLQ,$A277-1,AJ$15-1,1,1)),(1-PLE!$AA$28)*OFFSET(Import.PLQ,$A277-1,AJ$15-1,1,1))))</f>
        <v>0</v>
      </c>
      <c r="AK277" s="144">
        <f ca="1">IF(AK$13="",0,CHOOSE(Detalhamento.OpçãoServiços,OFFSET(Import.PLQ,$A277-1,AK$15-1,1,1),IF($E277&lt;&gt;1,IF(ISNUMBER(INDEX(Import.PLE,Detalhamento!$E277,Detalhamento!AK$15)),IF(INDEX(Import.PLE,Detalhamento!$E277,Detalhamento!AK$15)&lt;=mediçao,OFFSET(Import.PLQ,$A277-1,AK$15-1,1,1),0),0),PLE!$AA$28*OFFSET(Import.PLQ,$A277-1,AK$15-1,1,1)),IF($E277&lt;&gt;1,IF(ISNUMBER(INDEX(Import.PLE,Detalhamento!$E277,Detalhamento!AK$15)),IF(INDEX(Import.PLE,Detalhamento!$E277,Detalhamento!AK$15)&lt;=mediçao,0,OFFSET(Import.PLQ,$A277-1,AK$15-1,1,1)),OFFSET(Import.PLQ,$A277-1,AK$15-1,1,1)),(1-PLE!$AA$28)*OFFSET(Import.PLQ,$A277-1,AK$15-1,1,1))))</f>
        <v>0</v>
      </c>
      <c r="AL277" s="144">
        <f ca="1">IF(AL$13="",0,CHOOSE(Detalhamento.OpçãoServiços,OFFSET(Import.PLQ,$A277-1,AL$15-1,1,1),IF($E277&lt;&gt;1,IF(ISNUMBER(INDEX(Import.PLE,Detalhamento!$E277,Detalhamento!AL$15)),IF(INDEX(Import.PLE,Detalhamento!$E277,Detalhamento!AL$15)&lt;=mediçao,OFFSET(Import.PLQ,$A277-1,AL$15-1,1,1),0),0),PLE!$AA$28*OFFSET(Import.PLQ,$A277-1,AL$15-1,1,1)),IF($E277&lt;&gt;1,IF(ISNUMBER(INDEX(Import.PLE,Detalhamento!$E277,Detalhamento!AL$15)),IF(INDEX(Import.PLE,Detalhamento!$E277,Detalhamento!AL$15)&lt;=mediçao,0,OFFSET(Import.PLQ,$A277-1,AL$15-1,1,1)),OFFSET(Import.PLQ,$A277-1,AL$15-1,1,1)),(1-PLE!$AA$28)*OFFSET(Import.PLQ,$A277-1,AL$15-1,1,1))))</f>
        <v>0</v>
      </c>
      <c r="AM277" s="144">
        <f ca="1">IF(AM$13="",0,CHOOSE(Detalhamento.OpçãoServiços,OFFSET(Import.PLQ,$A277-1,AM$15-1,1,1),IF($E277&lt;&gt;1,IF(ISNUMBER(INDEX(Import.PLE,Detalhamento!$E277,Detalhamento!AM$15)),IF(INDEX(Import.PLE,Detalhamento!$E277,Detalhamento!AM$15)&lt;=mediçao,OFFSET(Import.PLQ,$A277-1,AM$15-1,1,1),0),0),PLE!$AA$28*OFFSET(Import.PLQ,$A277-1,AM$15-1,1,1)),IF($E277&lt;&gt;1,IF(ISNUMBER(INDEX(Import.PLE,Detalhamento!$E277,Detalhamento!AM$15)),IF(INDEX(Import.PLE,Detalhamento!$E277,Detalhamento!AM$15)&lt;=mediçao,0,OFFSET(Import.PLQ,$A277-1,AM$15-1,1,1)),OFFSET(Import.PLQ,$A277-1,AM$15-1,1,1)),(1-PLE!$AA$28)*OFFSET(Import.PLQ,$A277-1,AM$15-1,1,1))))</f>
        <v>0</v>
      </c>
      <c r="AN277" s="144">
        <f ca="1">IF(AN$13="",0,CHOOSE(Detalhamento.OpçãoServiços,OFFSET(Import.PLQ,$A277-1,AN$15-1,1,1),IF($E277&lt;&gt;1,IF(ISNUMBER(INDEX(Import.PLE,Detalhamento!$E277,Detalhamento!AN$15)),IF(INDEX(Import.PLE,Detalhamento!$E277,Detalhamento!AN$15)&lt;=mediçao,OFFSET(Import.PLQ,$A277-1,AN$15-1,1,1),0),0),PLE!$AA$28*OFFSET(Import.PLQ,$A277-1,AN$15-1,1,1)),IF($E277&lt;&gt;1,IF(ISNUMBER(INDEX(Import.PLE,Detalhamento!$E277,Detalhamento!AN$15)),IF(INDEX(Import.PLE,Detalhamento!$E277,Detalhamento!AN$15)&lt;=mediçao,0,OFFSET(Import.PLQ,$A277-1,AN$15-1,1,1)),OFFSET(Import.PLQ,$A277-1,AN$15-1,1,1)),(1-PLE!$AA$28)*OFFSET(Import.PLQ,$A277-1,AN$15-1,1,1))))</f>
        <v>0</v>
      </c>
      <c r="AO277" s="144">
        <f ca="1">IF(AO$13="",0,CHOOSE(Detalhamento.OpçãoServiços,OFFSET(Import.PLQ,$A277-1,AO$15-1,1,1),IF($E277&lt;&gt;1,IF(ISNUMBER(INDEX(Import.PLE,Detalhamento!$E277,Detalhamento!AO$15)),IF(INDEX(Import.PLE,Detalhamento!$E277,Detalhamento!AO$15)&lt;=mediçao,OFFSET(Import.PLQ,$A277-1,AO$15-1,1,1),0),0),PLE!$AA$28*OFFSET(Import.PLQ,$A277-1,AO$15-1,1,1)),IF($E277&lt;&gt;1,IF(ISNUMBER(INDEX(Import.PLE,Detalhamento!$E277,Detalhamento!AO$15)),IF(INDEX(Import.PLE,Detalhamento!$E277,Detalhamento!AO$15)&lt;=mediçao,0,OFFSET(Import.PLQ,$A277-1,AO$15-1,1,1)),OFFSET(Import.PLQ,$A277-1,AO$15-1,1,1)),(1-PLE!$AA$28)*OFFSET(Import.PLQ,$A277-1,AO$15-1,1,1))))</f>
        <v>0</v>
      </c>
      <c r="AP277" s="144">
        <f ca="1">IF(AP$13="",0,CHOOSE(Detalhamento.OpçãoServiços,OFFSET(Import.PLQ,$A277-1,AP$15-1,1,1),IF($E277&lt;&gt;1,IF(ISNUMBER(INDEX(Import.PLE,Detalhamento!$E277,Detalhamento!AP$15)),IF(INDEX(Import.PLE,Detalhamento!$E277,Detalhamento!AP$15)&lt;=mediçao,OFFSET(Import.PLQ,$A277-1,AP$15-1,1,1),0),0),PLE!$AA$28*OFFSET(Import.PLQ,$A277-1,AP$15-1,1,1)),IF($E277&lt;&gt;1,IF(ISNUMBER(INDEX(Import.PLE,Detalhamento!$E277,Detalhamento!AP$15)),IF(INDEX(Import.PLE,Detalhamento!$E277,Detalhamento!AP$15)&lt;=mediçao,0,OFFSET(Import.PLQ,$A277-1,AP$15-1,1,1)),OFFSET(Import.PLQ,$A277-1,AP$15-1,1,1)),(1-PLE!$AA$28)*OFFSET(Import.PLQ,$A277-1,AP$15-1,1,1))))</f>
        <v>0</v>
      </c>
      <c r="AQ277" s="144">
        <f ca="1">IF(AQ$13="",0,CHOOSE(Detalhamento.OpçãoServiços,OFFSET(Import.PLQ,$A277-1,AQ$15-1,1,1),IF($E277&lt;&gt;1,IF(ISNUMBER(INDEX(Import.PLE,Detalhamento!$E277,Detalhamento!AQ$15)),IF(INDEX(Import.PLE,Detalhamento!$E277,Detalhamento!AQ$15)&lt;=mediçao,OFFSET(Import.PLQ,$A277-1,AQ$15-1,1,1),0),0),PLE!$AA$28*OFFSET(Import.PLQ,$A277-1,AQ$15-1,1,1)),IF($E277&lt;&gt;1,IF(ISNUMBER(INDEX(Import.PLE,Detalhamento!$E277,Detalhamento!AQ$15)),IF(INDEX(Import.PLE,Detalhamento!$E277,Detalhamento!AQ$15)&lt;=mediçao,0,OFFSET(Import.PLQ,$A277-1,AQ$15-1,1,1)),OFFSET(Import.PLQ,$A277-1,AQ$15-1,1,1)),(1-PLE!$AA$28)*OFFSET(Import.PLQ,$A277-1,AQ$15-1,1,1))))</f>
        <v>0</v>
      </c>
      <c r="AR277" s="144">
        <f ca="1">IF(AR$13="",0,CHOOSE(Detalhamento.OpçãoServiços,OFFSET(Import.PLQ,$A277-1,AR$15-1,1,1),IF($E277&lt;&gt;1,IF(ISNUMBER(INDEX(Import.PLE,Detalhamento!$E277,Detalhamento!AR$15)),IF(INDEX(Import.PLE,Detalhamento!$E277,Detalhamento!AR$15)&lt;=mediçao,OFFSET(Import.PLQ,$A277-1,AR$15-1,1,1),0),0),PLE!$AA$28*OFFSET(Import.PLQ,$A277-1,AR$15-1,1,1)),IF($E277&lt;&gt;1,IF(ISNUMBER(INDEX(Import.PLE,Detalhamento!$E277,Detalhamento!AR$15)),IF(INDEX(Import.PLE,Detalhamento!$E277,Detalhamento!AR$15)&lt;=mediçao,0,OFFSET(Import.PLQ,$A277-1,AR$15-1,1,1)),OFFSET(Import.PLQ,$A277-1,AR$15-1,1,1)),(1-PLE!$AA$28)*OFFSET(Import.PLQ,$A277-1,AR$15-1,1,1))))</f>
        <v>0</v>
      </c>
      <c r="AS277" s="144">
        <f ca="1">IF(AS$13="",0,CHOOSE(Detalhamento.OpçãoServiços,OFFSET(Import.PLQ,$A277-1,AS$15-1,1,1),IF($E277&lt;&gt;1,IF(ISNUMBER(INDEX(Import.PLE,Detalhamento!$E277,Detalhamento!AS$15)),IF(INDEX(Import.PLE,Detalhamento!$E277,Detalhamento!AS$15)&lt;=mediçao,OFFSET(Import.PLQ,$A277-1,AS$15-1,1,1),0),0),PLE!$AA$28*OFFSET(Import.PLQ,$A277-1,AS$15-1,1,1)),IF($E277&lt;&gt;1,IF(ISNUMBER(INDEX(Import.PLE,Detalhamento!$E277,Detalhamento!AS$15)),IF(INDEX(Import.PLE,Detalhamento!$E277,Detalhamento!AS$15)&lt;=mediçao,0,OFFSET(Import.PLQ,$A277-1,AS$15-1,1,1)),OFFSET(Import.PLQ,$A277-1,AS$15-1,1,1)),(1-PLE!$AA$28)*OFFSET(Import.PLQ,$A277-1,AS$15-1,1,1))))</f>
        <v>0</v>
      </c>
      <c r="AT277" s="144">
        <f ca="1">IF(AT$13="",0,CHOOSE(Detalhamento.OpçãoServiços,OFFSET(Import.PLQ,$A277-1,AT$15-1,1,1),IF($E277&lt;&gt;1,IF(ISNUMBER(INDEX(Import.PLE,Detalhamento!$E277,Detalhamento!AT$15)),IF(INDEX(Import.PLE,Detalhamento!$E277,Detalhamento!AT$15)&lt;=mediçao,OFFSET(Import.PLQ,$A277-1,AT$15-1,1,1),0),0),PLE!$AA$28*OFFSET(Import.PLQ,$A277-1,AT$15-1,1,1)),IF($E277&lt;&gt;1,IF(ISNUMBER(INDEX(Import.PLE,Detalhamento!$E277,Detalhamento!AT$15)),IF(INDEX(Import.PLE,Detalhamento!$E277,Detalhamento!AT$15)&lt;=mediçao,0,OFFSET(Import.PLQ,$A277-1,AT$15-1,1,1)),OFFSET(Import.PLQ,$A277-1,AT$15-1,1,1)),(1-PLE!$AA$28)*OFFSET(Import.PLQ,$A277-1,AT$15-1,1,1))))</f>
        <v>0</v>
      </c>
      <c r="AU277" s="144">
        <f ca="1">IF(AU$13="",0,CHOOSE(Detalhamento.OpçãoServiços,OFFSET(Import.PLQ,$A277-1,AU$15-1,1,1),IF($E277&lt;&gt;1,IF(ISNUMBER(INDEX(Import.PLE,Detalhamento!$E277,Detalhamento!AU$15)),IF(INDEX(Import.PLE,Detalhamento!$E277,Detalhamento!AU$15)&lt;=mediçao,OFFSET(Import.PLQ,$A277-1,AU$15-1,1,1),0),0),PLE!$AA$28*OFFSET(Import.PLQ,$A277-1,AU$15-1,1,1)),IF($E277&lt;&gt;1,IF(ISNUMBER(INDEX(Import.PLE,Detalhamento!$E277,Detalhamento!AU$15)),IF(INDEX(Import.PLE,Detalhamento!$E277,Detalhamento!AU$15)&lt;=mediçao,0,OFFSET(Import.PLQ,$A277-1,AU$15-1,1,1)),OFFSET(Import.PLQ,$A277-1,AU$15-1,1,1)),(1-PLE!$AA$28)*OFFSET(Import.PLQ,$A277-1,AU$15-1,1,1))))</f>
        <v>0</v>
      </c>
      <c r="AV277" s="144">
        <f ca="1">IF(AV$13="",0,CHOOSE(Detalhamento.OpçãoServiços,OFFSET(Import.PLQ,$A277-1,AV$15-1,1,1),IF($E277&lt;&gt;1,IF(ISNUMBER(INDEX(Import.PLE,Detalhamento!$E277,Detalhamento!AV$15)),IF(INDEX(Import.PLE,Detalhamento!$E277,Detalhamento!AV$15)&lt;=mediçao,OFFSET(Import.PLQ,$A277-1,AV$15-1,1,1),0),0),PLE!$AA$28*OFFSET(Import.PLQ,$A277-1,AV$15-1,1,1)),IF($E277&lt;&gt;1,IF(ISNUMBER(INDEX(Import.PLE,Detalhamento!$E277,Detalhamento!AV$15)),IF(INDEX(Import.PLE,Detalhamento!$E277,Detalhamento!AV$15)&lt;=mediçao,0,OFFSET(Import.PLQ,$A277-1,AV$15-1,1,1)),OFFSET(Import.PLQ,$A277-1,AV$15-1,1,1)),(1-PLE!$AA$28)*OFFSET(Import.PLQ,$A277-1,AV$15-1,1,1))))</f>
        <v>0</v>
      </c>
      <c r="AW277" s="144">
        <f ca="1">IF(AW$13="",0,CHOOSE(Detalhamento.OpçãoServiços,OFFSET(Import.PLQ,$A277-1,AW$15-1,1,1),IF($E277&lt;&gt;1,IF(ISNUMBER(INDEX(Import.PLE,Detalhamento!$E277,Detalhamento!AW$15)),IF(INDEX(Import.PLE,Detalhamento!$E277,Detalhamento!AW$15)&lt;=mediçao,OFFSET(Import.PLQ,$A277-1,AW$15-1,1,1),0),0),PLE!$AA$28*OFFSET(Import.PLQ,$A277-1,AW$15-1,1,1)),IF($E277&lt;&gt;1,IF(ISNUMBER(INDEX(Import.PLE,Detalhamento!$E277,Detalhamento!AW$15)),IF(INDEX(Import.PLE,Detalhamento!$E277,Detalhamento!AW$15)&lt;=mediçao,0,OFFSET(Import.PLQ,$A277-1,AW$15-1,1,1)),OFFSET(Import.PLQ,$A277-1,AW$15-1,1,1)),(1-PLE!$AA$28)*OFFSET(Import.PLQ,$A277-1,AW$15-1,1,1))))</f>
        <v>0</v>
      </c>
      <c r="AX277" s="144">
        <f ca="1">IF(AX$13="",0,CHOOSE(Detalhamento.OpçãoServiços,OFFSET(Import.PLQ,$A277-1,AX$15-1,1,1),IF($E277&lt;&gt;1,IF(ISNUMBER(INDEX(Import.PLE,Detalhamento!$E277,Detalhamento!AX$15)),IF(INDEX(Import.PLE,Detalhamento!$E277,Detalhamento!AX$15)&lt;=mediçao,OFFSET(Import.PLQ,$A277-1,AX$15-1,1,1),0),0),PLE!$AA$28*OFFSET(Import.PLQ,$A277-1,AX$15-1,1,1)),IF($E277&lt;&gt;1,IF(ISNUMBER(INDEX(Import.PLE,Detalhamento!$E277,Detalhamento!AX$15)),IF(INDEX(Import.PLE,Detalhamento!$E277,Detalhamento!AX$15)&lt;=mediçao,0,OFFSET(Import.PLQ,$A277-1,AX$15-1,1,1)),OFFSET(Import.PLQ,$A277-1,AX$15-1,1,1)),(1-PLE!$AA$28)*OFFSET(Import.PLQ,$A277-1,AX$15-1,1,1))))</f>
        <v>0</v>
      </c>
      <c r="AY277" s="144">
        <f ca="1">IF(AY$13="",0,CHOOSE(Detalhamento.OpçãoServiços,OFFSET(Import.PLQ,$A277-1,AY$15-1,1,1),IF($E277&lt;&gt;1,IF(ISNUMBER(INDEX(Import.PLE,Detalhamento!$E277,Detalhamento!AY$15)),IF(INDEX(Import.PLE,Detalhamento!$E277,Detalhamento!AY$15)&lt;=mediçao,OFFSET(Import.PLQ,$A277-1,AY$15-1,1,1),0),0),PLE!$AA$28*OFFSET(Import.PLQ,$A277-1,AY$15-1,1,1)),IF($E277&lt;&gt;1,IF(ISNUMBER(INDEX(Import.PLE,Detalhamento!$E277,Detalhamento!AY$15)),IF(INDEX(Import.PLE,Detalhamento!$E277,Detalhamento!AY$15)&lt;=mediçao,0,OFFSET(Import.PLQ,$A277-1,AY$15-1,1,1)),OFFSET(Import.PLQ,$A277-1,AY$15-1,1,1)),(1-PLE!$AA$28)*OFFSET(Import.PLQ,$A277-1,AY$15-1,1,1))))</f>
        <v>0</v>
      </c>
      <c r="AZ277" s="144">
        <f ca="1">IF(AZ$13="",0,CHOOSE(Detalhamento.OpçãoServiços,OFFSET(Import.PLQ,$A277-1,AZ$15-1,1,1),IF($E277&lt;&gt;1,IF(ISNUMBER(INDEX(Import.PLE,Detalhamento!$E277,Detalhamento!AZ$15)),IF(INDEX(Import.PLE,Detalhamento!$E277,Detalhamento!AZ$15)&lt;=mediçao,OFFSET(Import.PLQ,$A277-1,AZ$15-1,1,1),0),0),PLE!$AA$28*OFFSET(Import.PLQ,$A277-1,AZ$15-1,1,1)),IF($E277&lt;&gt;1,IF(ISNUMBER(INDEX(Import.PLE,Detalhamento!$E277,Detalhamento!AZ$15)),IF(INDEX(Import.PLE,Detalhamento!$E277,Detalhamento!AZ$15)&lt;=mediçao,0,OFFSET(Import.PLQ,$A277-1,AZ$15-1,1,1)),OFFSET(Import.PLQ,$A277-1,AZ$15-1,1,1)),(1-PLE!$AA$28)*OFFSET(Import.PLQ,$A277-1,AZ$15-1,1,1))))</f>
        <v>0</v>
      </c>
      <c r="BA277" s="144">
        <f ca="1">IF(BA$13="",0,CHOOSE(Detalhamento.OpçãoServiços,OFFSET(Import.PLQ,$A277-1,BA$15-1,1,1),IF($E277&lt;&gt;1,IF(ISNUMBER(INDEX(Import.PLE,Detalhamento!$E277,Detalhamento!BA$15)),IF(INDEX(Import.PLE,Detalhamento!$E277,Detalhamento!BA$15)&lt;=mediçao,OFFSET(Import.PLQ,$A277-1,BA$15-1,1,1),0),0),PLE!$AA$28*OFFSET(Import.PLQ,$A277-1,BA$15-1,1,1)),IF($E277&lt;&gt;1,IF(ISNUMBER(INDEX(Import.PLE,Detalhamento!$E277,Detalhamento!BA$15)),IF(INDEX(Import.PLE,Detalhamento!$E277,Detalhamento!BA$15)&lt;=mediçao,0,OFFSET(Import.PLQ,$A277-1,BA$15-1,1,1)),OFFSET(Import.PLQ,$A277-1,BA$15-1,1,1)),(1-PLE!$AA$28)*OFFSET(Import.PLQ,$A277-1,BA$15-1,1,1))))</f>
        <v>0</v>
      </c>
      <c r="BB277" s="144">
        <f ca="1">IF(BB$13="",0,CHOOSE(Detalhamento.OpçãoServiços,OFFSET(Import.PLQ,$A277-1,BB$15-1,1,1),IF($E277&lt;&gt;1,IF(ISNUMBER(INDEX(Import.PLE,Detalhamento!$E277,Detalhamento!BB$15)),IF(INDEX(Import.PLE,Detalhamento!$E277,Detalhamento!BB$15)&lt;=mediçao,OFFSET(Import.PLQ,$A277-1,BB$15-1,1,1),0),0),PLE!$AA$28*OFFSET(Import.PLQ,$A277-1,BB$15-1,1,1)),IF($E277&lt;&gt;1,IF(ISNUMBER(INDEX(Import.PLE,Detalhamento!$E277,Detalhamento!BB$15)),IF(INDEX(Import.PLE,Detalhamento!$E277,Detalhamento!BB$15)&lt;=mediçao,0,OFFSET(Import.PLQ,$A277-1,BB$15-1,1,1)),OFFSET(Import.PLQ,$A277-1,BB$15-1,1,1)),(1-PLE!$AA$28)*OFFSET(Import.PLQ,$A277-1,BB$15-1,1,1))))</f>
        <v>0</v>
      </c>
      <c r="BC277" s="144">
        <f ca="1">IF(BC$13="",0,CHOOSE(Detalhamento.OpçãoServiços,OFFSET(Import.PLQ,$A277-1,BC$15-1,1,1),IF($E277&lt;&gt;1,IF(ISNUMBER(INDEX(Import.PLE,Detalhamento!$E277,Detalhamento!BC$15)),IF(INDEX(Import.PLE,Detalhamento!$E277,Detalhamento!BC$15)&lt;=mediçao,OFFSET(Import.PLQ,$A277-1,BC$15-1,1,1),0),0),PLE!$AA$28*OFFSET(Import.PLQ,$A277-1,BC$15-1,1,1)),IF($E277&lt;&gt;1,IF(ISNUMBER(INDEX(Import.PLE,Detalhamento!$E277,Detalhamento!BC$15)),IF(INDEX(Import.PLE,Detalhamento!$E277,Detalhamento!BC$15)&lt;=mediçao,0,OFFSET(Import.PLQ,$A277-1,BC$15-1,1,1)),OFFSET(Import.PLQ,$A277-1,BC$15-1,1,1)),(1-PLE!$AA$28)*OFFSET(Import.PLQ,$A277-1,BC$15-1,1,1))))</f>
        <v>0</v>
      </c>
      <c r="BD277" s="144">
        <f ca="1">IF(BD$13="",0,CHOOSE(Detalhamento.OpçãoServiços,OFFSET(Import.PLQ,$A277-1,BD$15-1,1,1),IF($E277&lt;&gt;1,IF(ISNUMBER(INDEX(Import.PLE,Detalhamento!$E277,Detalhamento!BD$15)),IF(INDEX(Import.PLE,Detalhamento!$E277,Detalhamento!BD$15)&lt;=mediçao,OFFSET(Import.PLQ,$A277-1,BD$15-1,1,1),0),0),PLE!$AA$28*OFFSET(Import.PLQ,$A277-1,BD$15-1,1,1)),IF($E277&lt;&gt;1,IF(ISNUMBER(INDEX(Import.PLE,Detalhamento!$E277,Detalhamento!BD$15)),IF(INDEX(Import.PLE,Detalhamento!$E277,Detalhamento!BD$15)&lt;=mediçao,0,OFFSET(Import.PLQ,$A277-1,BD$15-1,1,1)),OFFSET(Import.PLQ,$A277-1,BD$15-1,1,1)),(1-PLE!$AA$28)*OFFSET(Import.PLQ,$A277-1,BD$15-1,1,1))))</f>
        <v>0</v>
      </c>
      <c r="BE277" s="144">
        <f ca="1">IF(BE$13="",0,CHOOSE(Detalhamento.OpçãoServiços,OFFSET(Import.PLQ,$A277-1,BE$15-1,1,1),IF($E277&lt;&gt;1,IF(ISNUMBER(INDEX(Import.PLE,Detalhamento!$E277,Detalhamento!BE$15)),IF(INDEX(Import.PLE,Detalhamento!$E277,Detalhamento!BE$15)&lt;=mediçao,OFFSET(Import.PLQ,$A277-1,BE$15-1,1,1),0),0),PLE!$AA$28*OFFSET(Import.PLQ,$A277-1,BE$15-1,1,1)),IF($E277&lt;&gt;1,IF(ISNUMBER(INDEX(Import.PLE,Detalhamento!$E277,Detalhamento!BE$15)),IF(INDEX(Import.PLE,Detalhamento!$E277,Detalhamento!BE$15)&lt;=mediçao,0,OFFSET(Import.PLQ,$A277-1,BE$15-1,1,1)),OFFSET(Import.PLQ,$A277-1,BE$15-1,1,1)),(1-PLE!$AA$28)*OFFSET(Import.PLQ,$A277-1,BE$15-1,1,1))))</f>
        <v>0</v>
      </c>
      <c r="BF277" s="144">
        <f ca="1">IF(BF$13="",0,CHOOSE(Detalhamento.OpçãoServiços,OFFSET(Import.PLQ,$A277-1,BF$15-1,1,1),IF($E277&lt;&gt;1,IF(ISNUMBER(INDEX(Import.PLE,Detalhamento!$E277,Detalhamento!BF$15)),IF(INDEX(Import.PLE,Detalhamento!$E277,Detalhamento!BF$15)&lt;=mediçao,OFFSET(Import.PLQ,$A277-1,BF$15-1,1,1),0),0),PLE!$AA$28*OFFSET(Import.PLQ,$A277-1,BF$15-1,1,1)),IF($E277&lt;&gt;1,IF(ISNUMBER(INDEX(Import.PLE,Detalhamento!$E277,Detalhamento!BF$15)),IF(INDEX(Import.PLE,Detalhamento!$E277,Detalhamento!BF$15)&lt;=mediçao,0,OFFSET(Import.PLQ,$A277-1,BF$15-1,1,1)),OFFSET(Import.PLQ,$A277-1,BF$15-1,1,1)),(1-PLE!$AA$28)*OFFSET(Import.PLQ,$A277-1,BF$15-1,1,1))))</f>
        <v>0</v>
      </c>
      <c r="BG277" s="144">
        <f ca="1">IF(BG$13="",0,CHOOSE(Detalhamento.OpçãoServiços,OFFSET(Import.PLQ,$A277-1,BG$15-1,1,1),IF($E277&lt;&gt;1,IF(ISNUMBER(INDEX(Import.PLE,Detalhamento!$E277,Detalhamento!BG$15)),IF(INDEX(Import.PLE,Detalhamento!$E277,Detalhamento!BG$15)&lt;=mediçao,OFFSET(Import.PLQ,$A277-1,BG$15-1,1,1),0),0),PLE!$AA$28*OFFSET(Import.PLQ,$A277-1,BG$15-1,1,1)),IF($E277&lt;&gt;1,IF(ISNUMBER(INDEX(Import.PLE,Detalhamento!$E277,Detalhamento!BG$15)),IF(INDEX(Import.PLE,Detalhamento!$E277,Detalhamento!BG$15)&lt;=mediçao,0,OFFSET(Import.PLQ,$A277-1,BG$15-1,1,1)),OFFSET(Import.PLQ,$A277-1,BG$15-1,1,1)),(1-PLE!$AA$28)*OFFSET(Import.PLQ,$A277-1,BG$15-1,1,1))))</f>
        <v>0</v>
      </c>
      <c r="BH277" s="144">
        <f ca="1">IF(BH$13="",0,CHOOSE(Detalhamento.OpçãoServiços,OFFSET(Import.PLQ,$A277-1,BH$15-1,1,1),IF($E277&lt;&gt;1,IF(ISNUMBER(INDEX(Import.PLE,Detalhamento!$E277,Detalhamento!BH$15)),IF(INDEX(Import.PLE,Detalhamento!$E277,Detalhamento!BH$15)&lt;=mediçao,OFFSET(Import.PLQ,$A277-1,BH$15-1,1,1),0),0),PLE!$AA$28*OFFSET(Import.PLQ,$A277-1,BH$15-1,1,1)),IF($E277&lt;&gt;1,IF(ISNUMBER(INDEX(Import.PLE,Detalhamento!$E277,Detalhamento!BH$15)),IF(INDEX(Import.PLE,Detalhamento!$E277,Detalhamento!BH$15)&lt;=mediçao,0,OFFSET(Import.PLQ,$A277-1,BH$15-1,1,1)),OFFSET(Import.PLQ,$A277-1,BH$15-1,1,1)),(1-PLE!$AA$28)*OFFSET(Import.PLQ,$A277-1,BH$15-1,1,1))))</f>
        <v>0</v>
      </c>
      <c r="BI277" s="144">
        <f ca="1">IF(BI$13="",0,CHOOSE(Detalhamento.OpçãoServiços,OFFSET(Import.PLQ,$A277-1,BI$15-1,1,1),IF($E277&lt;&gt;1,IF(ISNUMBER(INDEX(Import.PLE,Detalhamento!$E277,Detalhamento!BI$15)),IF(INDEX(Import.PLE,Detalhamento!$E277,Detalhamento!BI$15)&lt;=mediçao,OFFSET(Import.PLQ,$A277-1,BI$15-1,1,1),0),0),PLE!$AA$28*OFFSET(Import.PLQ,$A277-1,BI$15-1,1,1)),IF($E277&lt;&gt;1,IF(ISNUMBER(INDEX(Import.PLE,Detalhamento!$E277,Detalhamento!BI$15)),IF(INDEX(Import.PLE,Detalhamento!$E277,Detalhamento!BI$15)&lt;=mediçao,0,OFFSET(Import.PLQ,$A277-1,BI$15-1,1,1)),OFFSET(Import.PLQ,$A277-1,BI$15-1,1,1)),(1-PLE!$AA$28)*OFFSET(Import.PLQ,$A277-1,BI$15-1,1,1))))</f>
        <v>0</v>
      </c>
    </row>
    <row r="278" spans="1:61" ht="10.5" hidden="1" x14ac:dyDescent="0.25">
      <c r="A278" s="155">
        <v>262</v>
      </c>
      <c r="B278" s="21" t="str">
        <f t="shared" ca="1" si="41"/>
        <v>Nível</v>
      </c>
      <c r="E278" s="153" t="str">
        <f t="shared" ca="1" si="42"/>
        <v/>
      </c>
      <c r="F278" s="154">
        <f t="shared" ca="1" si="43"/>
        <v>0</v>
      </c>
      <c r="G278" s="154" t="str">
        <f t="shared" ca="1" si="40"/>
        <v>4.1</v>
      </c>
      <c r="H278" s="182" t="str">
        <f t="shared" ca="1" si="40"/>
        <v>BASE DO LETREIRO</v>
      </c>
      <c r="I278" s="37" t="str">
        <f t="shared" ca="1" si="44"/>
        <v/>
      </c>
      <c r="J278" s="144" t="str">
        <f t="shared" ca="1" si="45"/>
        <v/>
      </c>
      <c r="K278" s="67"/>
      <c r="L278" s="144">
        <f ca="1">IF(L$13="",0,CHOOSE(Detalhamento.OpçãoServiços,OFFSET(Import.PLQ,$A278-1,L$15-1,1,1),IF($E278&lt;&gt;1,IF(ISNUMBER(INDEX(Import.PLE,Detalhamento!$E278,Detalhamento!L$15)),IF(INDEX(Import.PLE,Detalhamento!$E278,Detalhamento!L$15)&lt;=mediçao,OFFSET(Import.PLQ,$A278-1,L$15-1,1,1),0),0),PLE!$AA$28*OFFSET(Import.PLQ,$A278-1,L$15-1,1,1)),IF($E278&lt;&gt;1,IF(ISNUMBER(INDEX(Import.PLE,Detalhamento!$E278,Detalhamento!L$15)),IF(INDEX(Import.PLE,Detalhamento!$E278,Detalhamento!L$15)&lt;=mediçao,0,OFFSET(Import.PLQ,$A278-1,L$15-1,1,1)),OFFSET(Import.PLQ,$A278-1,L$15-1,1,1)),(1-PLE!$AA$28)*OFFSET(Import.PLQ,$A278-1,L$15-1,1,1))))</f>
        <v>0</v>
      </c>
      <c r="M278" s="144">
        <f ca="1">IF(M$13="",0,CHOOSE(Detalhamento.OpçãoServiços,OFFSET(Import.PLQ,$A278-1,M$15-1,1,1),IF($E278&lt;&gt;1,IF(ISNUMBER(INDEX(Import.PLE,Detalhamento!$E278,Detalhamento!M$15)),IF(INDEX(Import.PLE,Detalhamento!$E278,Detalhamento!M$15)&lt;=mediçao,OFFSET(Import.PLQ,$A278-1,M$15-1,1,1),0),0),PLE!$AA$28*OFFSET(Import.PLQ,$A278-1,M$15-1,1,1)),IF($E278&lt;&gt;1,IF(ISNUMBER(INDEX(Import.PLE,Detalhamento!$E278,Detalhamento!M$15)),IF(INDEX(Import.PLE,Detalhamento!$E278,Detalhamento!M$15)&lt;=mediçao,0,OFFSET(Import.PLQ,$A278-1,M$15-1,1,1)),OFFSET(Import.PLQ,$A278-1,M$15-1,1,1)),(1-PLE!$AA$28)*OFFSET(Import.PLQ,$A278-1,M$15-1,1,1))))</f>
        <v>0</v>
      </c>
      <c r="N278" s="144">
        <f ca="1">IF(N$13="",0,CHOOSE(Detalhamento.OpçãoServiços,OFFSET(Import.PLQ,$A278-1,N$15-1,1,1),IF($E278&lt;&gt;1,IF(ISNUMBER(INDEX(Import.PLE,Detalhamento!$E278,Detalhamento!N$15)),IF(INDEX(Import.PLE,Detalhamento!$E278,Detalhamento!N$15)&lt;=mediçao,OFFSET(Import.PLQ,$A278-1,N$15-1,1,1),0),0),PLE!$AA$28*OFFSET(Import.PLQ,$A278-1,N$15-1,1,1)),IF($E278&lt;&gt;1,IF(ISNUMBER(INDEX(Import.PLE,Detalhamento!$E278,Detalhamento!N$15)),IF(INDEX(Import.PLE,Detalhamento!$E278,Detalhamento!N$15)&lt;=mediçao,0,OFFSET(Import.PLQ,$A278-1,N$15-1,1,1)),OFFSET(Import.PLQ,$A278-1,N$15-1,1,1)),(1-PLE!$AA$28)*OFFSET(Import.PLQ,$A278-1,N$15-1,1,1))))</f>
        <v>0</v>
      </c>
      <c r="O278" s="144">
        <f ca="1">IF(O$13="",0,CHOOSE(Detalhamento.OpçãoServiços,OFFSET(Import.PLQ,$A278-1,O$15-1,1,1),IF($E278&lt;&gt;1,IF(ISNUMBER(INDEX(Import.PLE,Detalhamento!$E278,Detalhamento!O$15)),IF(INDEX(Import.PLE,Detalhamento!$E278,Detalhamento!O$15)&lt;=mediçao,OFFSET(Import.PLQ,$A278-1,O$15-1,1,1),0),0),PLE!$AA$28*OFFSET(Import.PLQ,$A278-1,O$15-1,1,1)),IF($E278&lt;&gt;1,IF(ISNUMBER(INDEX(Import.PLE,Detalhamento!$E278,Detalhamento!O$15)),IF(INDEX(Import.PLE,Detalhamento!$E278,Detalhamento!O$15)&lt;=mediçao,0,OFFSET(Import.PLQ,$A278-1,O$15-1,1,1)),OFFSET(Import.PLQ,$A278-1,O$15-1,1,1)),(1-PLE!$AA$28)*OFFSET(Import.PLQ,$A278-1,O$15-1,1,1))))</f>
        <v>0</v>
      </c>
      <c r="P278" s="144">
        <f ca="1">IF(P$13="",0,CHOOSE(Detalhamento.OpçãoServiços,OFFSET(Import.PLQ,$A278-1,P$15-1,1,1),IF($E278&lt;&gt;1,IF(ISNUMBER(INDEX(Import.PLE,Detalhamento!$E278,Detalhamento!P$15)),IF(INDEX(Import.PLE,Detalhamento!$E278,Detalhamento!P$15)&lt;=mediçao,OFFSET(Import.PLQ,$A278-1,P$15-1,1,1),0),0),PLE!$AA$28*OFFSET(Import.PLQ,$A278-1,P$15-1,1,1)),IF($E278&lt;&gt;1,IF(ISNUMBER(INDEX(Import.PLE,Detalhamento!$E278,Detalhamento!P$15)),IF(INDEX(Import.PLE,Detalhamento!$E278,Detalhamento!P$15)&lt;=mediçao,0,OFFSET(Import.PLQ,$A278-1,P$15-1,1,1)),OFFSET(Import.PLQ,$A278-1,P$15-1,1,1)),(1-PLE!$AA$28)*OFFSET(Import.PLQ,$A278-1,P$15-1,1,1))))</f>
        <v>0</v>
      </c>
      <c r="Q278" s="144">
        <f ca="1">IF(Q$13="",0,CHOOSE(Detalhamento.OpçãoServiços,OFFSET(Import.PLQ,$A278-1,Q$15-1,1,1),IF($E278&lt;&gt;1,IF(ISNUMBER(INDEX(Import.PLE,Detalhamento!$E278,Detalhamento!Q$15)),IF(INDEX(Import.PLE,Detalhamento!$E278,Detalhamento!Q$15)&lt;=mediçao,OFFSET(Import.PLQ,$A278-1,Q$15-1,1,1),0),0),PLE!$AA$28*OFFSET(Import.PLQ,$A278-1,Q$15-1,1,1)),IF($E278&lt;&gt;1,IF(ISNUMBER(INDEX(Import.PLE,Detalhamento!$E278,Detalhamento!Q$15)),IF(INDEX(Import.PLE,Detalhamento!$E278,Detalhamento!Q$15)&lt;=mediçao,0,OFFSET(Import.PLQ,$A278-1,Q$15-1,1,1)),OFFSET(Import.PLQ,$A278-1,Q$15-1,1,1)),(1-PLE!$AA$28)*OFFSET(Import.PLQ,$A278-1,Q$15-1,1,1))))</f>
        <v>0</v>
      </c>
      <c r="R278" s="144">
        <f ca="1">IF(R$13="",0,CHOOSE(Detalhamento.OpçãoServiços,OFFSET(Import.PLQ,$A278-1,R$15-1,1,1),IF($E278&lt;&gt;1,IF(ISNUMBER(INDEX(Import.PLE,Detalhamento!$E278,Detalhamento!R$15)),IF(INDEX(Import.PLE,Detalhamento!$E278,Detalhamento!R$15)&lt;=mediçao,OFFSET(Import.PLQ,$A278-1,R$15-1,1,1),0),0),PLE!$AA$28*OFFSET(Import.PLQ,$A278-1,R$15-1,1,1)),IF($E278&lt;&gt;1,IF(ISNUMBER(INDEX(Import.PLE,Detalhamento!$E278,Detalhamento!R$15)),IF(INDEX(Import.PLE,Detalhamento!$E278,Detalhamento!R$15)&lt;=mediçao,0,OFFSET(Import.PLQ,$A278-1,R$15-1,1,1)),OFFSET(Import.PLQ,$A278-1,R$15-1,1,1)),(1-PLE!$AA$28)*OFFSET(Import.PLQ,$A278-1,R$15-1,1,1))))</f>
        <v>0</v>
      </c>
      <c r="S278" s="144">
        <f ca="1">IF(S$13="",0,CHOOSE(Detalhamento.OpçãoServiços,OFFSET(Import.PLQ,$A278-1,S$15-1,1,1),IF($E278&lt;&gt;1,IF(ISNUMBER(INDEX(Import.PLE,Detalhamento!$E278,Detalhamento!S$15)),IF(INDEX(Import.PLE,Detalhamento!$E278,Detalhamento!S$15)&lt;=mediçao,OFFSET(Import.PLQ,$A278-1,S$15-1,1,1),0),0),PLE!$AA$28*OFFSET(Import.PLQ,$A278-1,S$15-1,1,1)),IF($E278&lt;&gt;1,IF(ISNUMBER(INDEX(Import.PLE,Detalhamento!$E278,Detalhamento!S$15)),IF(INDEX(Import.PLE,Detalhamento!$E278,Detalhamento!S$15)&lt;=mediçao,0,OFFSET(Import.PLQ,$A278-1,S$15-1,1,1)),OFFSET(Import.PLQ,$A278-1,S$15-1,1,1)),(1-PLE!$AA$28)*OFFSET(Import.PLQ,$A278-1,S$15-1,1,1))))</f>
        <v>0</v>
      </c>
      <c r="T278" s="144">
        <f ca="1">IF(T$13="",0,CHOOSE(Detalhamento.OpçãoServiços,OFFSET(Import.PLQ,$A278-1,T$15-1,1,1),IF($E278&lt;&gt;1,IF(ISNUMBER(INDEX(Import.PLE,Detalhamento!$E278,Detalhamento!T$15)),IF(INDEX(Import.PLE,Detalhamento!$E278,Detalhamento!T$15)&lt;=mediçao,OFFSET(Import.PLQ,$A278-1,T$15-1,1,1),0),0),PLE!$AA$28*OFFSET(Import.PLQ,$A278-1,T$15-1,1,1)),IF($E278&lt;&gt;1,IF(ISNUMBER(INDEX(Import.PLE,Detalhamento!$E278,Detalhamento!T$15)),IF(INDEX(Import.PLE,Detalhamento!$E278,Detalhamento!T$15)&lt;=mediçao,0,OFFSET(Import.PLQ,$A278-1,T$15-1,1,1)),OFFSET(Import.PLQ,$A278-1,T$15-1,1,1)),(1-PLE!$AA$28)*OFFSET(Import.PLQ,$A278-1,T$15-1,1,1))))</f>
        <v>0</v>
      </c>
      <c r="U278" s="144">
        <f ca="1">IF(U$13="",0,CHOOSE(Detalhamento.OpçãoServiços,OFFSET(Import.PLQ,$A278-1,U$15-1,1,1),IF($E278&lt;&gt;1,IF(ISNUMBER(INDEX(Import.PLE,Detalhamento!$E278,Detalhamento!U$15)),IF(INDEX(Import.PLE,Detalhamento!$E278,Detalhamento!U$15)&lt;=mediçao,OFFSET(Import.PLQ,$A278-1,U$15-1,1,1),0),0),PLE!$AA$28*OFFSET(Import.PLQ,$A278-1,U$15-1,1,1)),IF($E278&lt;&gt;1,IF(ISNUMBER(INDEX(Import.PLE,Detalhamento!$E278,Detalhamento!U$15)),IF(INDEX(Import.PLE,Detalhamento!$E278,Detalhamento!U$15)&lt;=mediçao,0,OFFSET(Import.PLQ,$A278-1,U$15-1,1,1)),OFFSET(Import.PLQ,$A278-1,U$15-1,1,1)),(1-PLE!$AA$28)*OFFSET(Import.PLQ,$A278-1,U$15-1,1,1))))</f>
        <v>0</v>
      </c>
      <c r="V278" s="144">
        <f ca="1">IF(V$13="",0,CHOOSE(Detalhamento.OpçãoServiços,OFFSET(Import.PLQ,$A278-1,V$15-1,1,1),IF($E278&lt;&gt;1,IF(ISNUMBER(INDEX(Import.PLE,Detalhamento!$E278,Detalhamento!V$15)),IF(INDEX(Import.PLE,Detalhamento!$E278,Detalhamento!V$15)&lt;=mediçao,OFFSET(Import.PLQ,$A278-1,V$15-1,1,1),0),0),PLE!$AA$28*OFFSET(Import.PLQ,$A278-1,V$15-1,1,1)),IF($E278&lt;&gt;1,IF(ISNUMBER(INDEX(Import.PLE,Detalhamento!$E278,Detalhamento!V$15)),IF(INDEX(Import.PLE,Detalhamento!$E278,Detalhamento!V$15)&lt;=mediçao,0,OFFSET(Import.PLQ,$A278-1,V$15-1,1,1)),OFFSET(Import.PLQ,$A278-1,V$15-1,1,1)),(1-PLE!$AA$28)*OFFSET(Import.PLQ,$A278-1,V$15-1,1,1))))</f>
        <v>0</v>
      </c>
      <c r="W278" s="144">
        <f ca="1">IF(W$13="",0,CHOOSE(Detalhamento.OpçãoServiços,OFFSET(Import.PLQ,$A278-1,W$15-1,1,1),IF($E278&lt;&gt;1,IF(ISNUMBER(INDEX(Import.PLE,Detalhamento!$E278,Detalhamento!W$15)),IF(INDEX(Import.PLE,Detalhamento!$E278,Detalhamento!W$15)&lt;=mediçao,OFFSET(Import.PLQ,$A278-1,W$15-1,1,1),0),0),PLE!$AA$28*OFFSET(Import.PLQ,$A278-1,W$15-1,1,1)),IF($E278&lt;&gt;1,IF(ISNUMBER(INDEX(Import.PLE,Detalhamento!$E278,Detalhamento!W$15)),IF(INDEX(Import.PLE,Detalhamento!$E278,Detalhamento!W$15)&lt;=mediçao,0,OFFSET(Import.PLQ,$A278-1,W$15-1,1,1)),OFFSET(Import.PLQ,$A278-1,W$15-1,1,1)),(1-PLE!$AA$28)*OFFSET(Import.PLQ,$A278-1,W$15-1,1,1))))</f>
        <v>0</v>
      </c>
      <c r="X278" s="144">
        <f ca="1">IF(X$13="",0,CHOOSE(Detalhamento.OpçãoServiços,OFFSET(Import.PLQ,$A278-1,X$15-1,1,1),IF($E278&lt;&gt;1,IF(ISNUMBER(INDEX(Import.PLE,Detalhamento!$E278,Detalhamento!X$15)),IF(INDEX(Import.PLE,Detalhamento!$E278,Detalhamento!X$15)&lt;=mediçao,OFFSET(Import.PLQ,$A278-1,X$15-1,1,1),0),0),PLE!$AA$28*OFFSET(Import.PLQ,$A278-1,X$15-1,1,1)),IF($E278&lt;&gt;1,IF(ISNUMBER(INDEX(Import.PLE,Detalhamento!$E278,Detalhamento!X$15)),IF(INDEX(Import.PLE,Detalhamento!$E278,Detalhamento!X$15)&lt;=mediçao,0,OFFSET(Import.PLQ,$A278-1,X$15-1,1,1)),OFFSET(Import.PLQ,$A278-1,X$15-1,1,1)),(1-PLE!$AA$28)*OFFSET(Import.PLQ,$A278-1,X$15-1,1,1))))</f>
        <v>0</v>
      </c>
      <c r="Y278" s="144">
        <f ca="1">IF(Y$13="",0,CHOOSE(Detalhamento.OpçãoServiços,OFFSET(Import.PLQ,$A278-1,Y$15-1,1,1),IF($E278&lt;&gt;1,IF(ISNUMBER(INDEX(Import.PLE,Detalhamento!$E278,Detalhamento!Y$15)),IF(INDEX(Import.PLE,Detalhamento!$E278,Detalhamento!Y$15)&lt;=mediçao,OFFSET(Import.PLQ,$A278-1,Y$15-1,1,1),0),0),PLE!$AA$28*OFFSET(Import.PLQ,$A278-1,Y$15-1,1,1)),IF($E278&lt;&gt;1,IF(ISNUMBER(INDEX(Import.PLE,Detalhamento!$E278,Detalhamento!Y$15)),IF(INDEX(Import.PLE,Detalhamento!$E278,Detalhamento!Y$15)&lt;=mediçao,0,OFFSET(Import.PLQ,$A278-1,Y$15-1,1,1)),OFFSET(Import.PLQ,$A278-1,Y$15-1,1,1)),(1-PLE!$AA$28)*OFFSET(Import.PLQ,$A278-1,Y$15-1,1,1))))</f>
        <v>0</v>
      </c>
      <c r="Z278" s="144">
        <f ca="1">IF(Z$13="",0,CHOOSE(Detalhamento.OpçãoServiços,OFFSET(Import.PLQ,$A278-1,Z$15-1,1,1),IF($E278&lt;&gt;1,IF(ISNUMBER(INDEX(Import.PLE,Detalhamento!$E278,Detalhamento!Z$15)),IF(INDEX(Import.PLE,Detalhamento!$E278,Detalhamento!Z$15)&lt;=mediçao,OFFSET(Import.PLQ,$A278-1,Z$15-1,1,1),0),0),PLE!$AA$28*OFFSET(Import.PLQ,$A278-1,Z$15-1,1,1)),IF($E278&lt;&gt;1,IF(ISNUMBER(INDEX(Import.PLE,Detalhamento!$E278,Detalhamento!Z$15)),IF(INDEX(Import.PLE,Detalhamento!$E278,Detalhamento!Z$15)&lt;=mediçao,0,OFFSET(Import.PLQ,$A278-1,Z$15-1,1,1)),OFFSET(Import.PLQ,$A278-1,Z$15-1,1,1)),(1-PLE!$AA$28)*OFFSET(Import.PLQ,$A278-1,Z$15-1,1,1))))</f>
        <v>0</v>
      </c>
      <c r="AA278" s="144">
        <f ca="1">IF(AA$13="",0,CHOOSE(Detalhamento.OpçãoServiços,OFFSET(Import.PLQ,$A278-1,AA$15-1,1,1),IF($E278&lt;&gt;1,IF(ISNUMBER(INDEX(Import.PLE,Detalhamento!$E278,Detalhamento!AA$15)),IF(INDEX(Import.PLE,Detalhamento!$E278,Detalhamento!AA$15)&lt;=mediçao,OFFSET(Import.PLQ,$A278-1,AA$15-1,1,1),0),0),PLE!$AA$28*OFFSET(Import.PLQ,$A278-1,AA$15-1,1,1)),IF($E278&lt;&gt;1,IF(ISNUMBER(INDEX(Import.PLE,Detalhamento!$E278,Detalhamento!AA$15)),IF(INDEX(Import.PLE,Detalhamento!$E278,Detalhamento!AA$15)&lt;=mediçao,0,OFFSET(Import.PLQ,$A278-1,AA$15-1,1,1)),OFFSET(Import.PLQ,$A278-1,AA$15-1,1,1)),(1-PLE!$AA$28)*OFFSET(Import.PLQ,$A278-1,AA$15-1,1,1))))</f>
        <v>0</v>
      </c>
      <c r="AB278" s="144">
        <f ca="1">IF(AB$13="",0,CHOOSE(Detalhamento.OpçãoServiços,OFFSET(Import.PLQ,$A278-1,AB$15-1,1,1),IF($E278&lt;&gt;1,IF(ISNUMBER(INDEX(Import.PLE,Detalhamento!$E278,Detalhamento!AB$15)),IF(INDEX(Import.PLE,Detalhamento!$E278,Detalhamento!AB$15)&lt;=mediçao,OFFSET(Import.PLQ,$A278-1,AB$15-1,1,1),0),0),PLE!$AA$28*OFFSET(Import.PLQ,$A278-1,AB$15-1,1,1)),IF($E278&lt;&gt;1,IF(ISNUMBER(INDEX(Import.PLE,Detalhamento!$E278,Detalhamento!AB$15)),IF(INDEX(Import.PLE,Detalhamento!$E278,Detalhamento!AB$15)&lt;=mediçao,0,OFFSET(Import.PLQ,$A278-1,AB$15-1,1,1)),OFFSET(Import.PLQ,$A278-1,AB$15-1,1,1)),(1-PLE!$AA$28)*OFFSET(Import.PLQ,$A278-1,AB$15-1,1,1))))</f>
        <v>0</v>
      </c>
      <c r="AC278" s="144">
        <f ca="1">IF(AC$13="",0,CHOOSE(Detalhamento.OpçãoServiços,OFFSET(Import.PLQ,$A278-1,AC$15-1,1,1),IF($E278&lt;&gt;1,IF(ISNUMBER(INDEX(Import.PLE,Detalhamento!$E278,Detalhamento!AC$15)),IF(INDEX(Import.PLE,Detalhamento!$E278,Detalhamento!AC$15)&lt;=mediçao,OFFSET(Import.PLQ,$A278-1,AC$15-1,1,1),0),0),PLE!$AA$28*OFFSET(Import.PLQ,$A278-1,AC$15-1,1,1)),IF($E278&lt;&gt;1,IF(ISNUMBER(INDEX(Import.PLE,Detalhamento!$E278,Detalhamento!AC$15)),IF(INDEX(Import.PLE,Detalhamento!$E278,Detalhamento!AC$15)&lt;=mediçao,0,OFFSET(Import.PLQ,$A278-1,AC$15-1,1,1)),OFFSET(Import.PLQ,$A278-1,AC$15-1,1,1)),(1-PLE!$AA$28)*OFFSET(Import.PLQ,$A278-1,AC$15-1,1,1))))</f>
        <v>0</v>
      </c>
      <c r="AD278" s="144">
        <f ca="1">IF(AD$13="",0,CHOOSE(Detalhamento.OpçãoServiços,OFFSET(Import.PLQ,$A278-1,AD$15-1,1,1),IF($E278&lt;&gt;1,IF(ISNUMBER(INDEX(Import.PLE,Detalhamento!$E278,Detalhamento!AD$15)),IF(INDEX(Import.PLE,Detalhamento!$E278,Detalhamento!AD$15)&lt;=mediçao,OFFSET(Import.PLQ,$A278-1,AD$15-1,1,1),0),0),PLE!$AA$28*OFFSET(Import.PLQ,$A278-1,AD$15-1,1,1)),IF($E278&lt;&gt;1,IF(ISNUMBER(INDEX(Import.PLE,Detalhamento!$E278,Detalhamento!AD$15)),IF(INDEX(Import.PLE,Detalhamento!$E278,Detalhamento!AD$15)&lt;=mediçao,0,OFFSET(Import.PLQ,$A278-1,AD$15-1,1,1)),OFFSET(Import.PLQ,$A278-1,AD$15-1,1,1)),(1-PLE!$AA$28)*OFFSET(Import.PLQ,$A278-1,AD$15-1,1,1))))</f>
        <v>0</v>
      </c>
      <c r="AE278" s="144">
        <f ca="1">IF(AE$13="",0,CHOOSE(Detalhamento.OpçãoServiços,OFFSET(Import.PLQ,$A278-1,AE$15-1,1,1),IF($E278&lt;&gt;1,IF(ISNUMBER(INDEX(Import.PLE,Detalhamento!$E278,Detalhamento!AE$15)),IF(INDEX(Import.PLE,Detalhamento!$E278,Detalhamento!AE$15)&lt;=mediçao,OFFSET(Import.PLQ,$A278-1,AE$15-1,1,1),0),0),PLE!$AA$28*OFFSET(Import.PLQ,$A278-1,AE$15-1,1,1)),IF($E278&lt;&gt;1,IF(ISNUMBER(INDEX(Import.PLE,Detalhamento!$E278,Detalhamento!AE$15)),IF(INDEX(Import.PLE,Detalhamento!$E278,Detalhamento!AE$15)&lt;=mediçao,0,OFFSET(Import.PLQ,$A278-1,AE$15-1,1,1)),OFFSET(Import.PLQ,$A278-1,AE$15-1,1,1)),(1-PLE!$AA$28)*OFFSET(Import.PLQ,$A278-1,AE$15-1,1,1))))</f>
        <v>0</v>
      </c>
      <c r="AF278" s="144">
        <f ca="1">IF(AF$13="",0,CHOOSE(Detalhamento.OpçãoServiços,OFFSET(Import.PLQ,$A278-1,AF$15-1,1,1),IF($E278&lt;&gt;1,IF(ISNUMBER(INDEX(Import.PLE,Detalhamento!$E278,Detalhamento!AF$15)),IF(INDEX(Import.PLE,Detalhamento!$E278,Detalhamento!AF$15)&lt;=mediçao,OFFSET(Import.PLQ,$A278-1,AF$15-1,1,1),0),0),PLE!$AA$28*OFFSET(Import.PLQ,$A278-1,AF$15-1,1,1)),IF($E278&lt;&gt;1,IF(ISNUMBER(INDEX(Import.PLE,Detalhamento!$E278,Detalhamento!AF$15)),IF(INDEX(Import.PLE,Detalhamento!$E278,Detalhamento!AF$15)&lt;=mediçao,0,OFFSET(Import.PLQ,$A278-1,AF$15-1,1,1)),OFFSET(Import.PLQ,$A278-1,AF$15-1,1,1)),(1-PLE!$AA$28)*OFFSET(Import.PLQ,$A278-1,AF$15-1,1,1))))</f>
        <v>0</v>
      </c>
      <c r="AG278" s="144">
        <f ca="1">IF(AG$13="",0,CHOOSE(Detalhamento.OpçãoServiços,OFFSET(Import.PLQ,$A278-1,AG$15-1,1,1),IF($E278&lt;&gt;1,IF(ISNUMBER(INDEX(Import.PLE,Detalhamento!$E278,Detalhamento!AG$15)),IF(INDEX(Import.PLE,Detalhamento!$E278,Detalhamento!AG$15)&lt;=mediçao,OFFSET(Import.PLQ,$A278-1,AG$15-1,1,1),0),0),PLE!$AA$28*OFFSET(Import.PLQ,$A278-1,AG$15-1,1,1)),IF($E278&lt;&gt;1,IF(ISNUMBER(INDEX(Import.PLE,Detalhamento!$E278,Detalhamento!AG$15)),IF(INDEX(Import.PLE,Detalhamento!$E278,Detalhamento!AG$15)&lt;=mediçao,0,OFFSET(Import.PLQ,$A278-1,AG$15-1,1,1)),OFFSET(Import.PLQ,$A278-1,AG$15-1,1,1)),(1-PLE!$AA$28)*OFFSET(Import.PLQ,$A278-1,AG$15-1,1,1))))</f>
        <v>0</v>
      </c>
      <c r="AH278" s="144">
        <f ca="1">IF(AH$13="",0,CHOOSE(Detalhamento.OpçãoServiços,OFFSET(Import.PLQ,$A278-1,AH$15-1,1,1),IF($E278&lt;&gt;1,IF(ISNUMBER(INDEX(Import.PLE,Detalhamento!$E278,Detalhamento!AH$15)),IF(INDEX(Import.PLE,Detalhamento!$E278,Detalhamento!AH$15)&lt;=mediçao,OFFSET(Import.PLQ,$A278-1,AH$15-1,1,1),0),0),PLE!$AA$28*OFFSET(Import.PLQ,$A278-1,AH$15-1,1,1)),IF($E278&lt;&gt;1,IF(ISNUMBER(INDEX(Import.PLE,Detalhamento!$E278,Detalhamento!AH$15)),IF(INDEX(Import.PLE,Detalhamento!$E278,Detalhamento!AH$15)&lt;=mediçao,0,OFFSET(Import.PLQ,$A278-1,AH$15-1,1,1)),OFFSET(Import.PLQ,$A278-1,AH$15-1,1,1)),(1-PLE!$AA$28)*OFFSET(Import.PLQ,$A278-1,AH$15-1,1,1))))</f>
        <v>0</v>
      </c>
      <c r="AI278" s="144">
        <f ca="1">IF(AI$13="",0,CHOOSE(Detalhamento.OpçãoServiços,OFFSET(Import.PLQ,$A278-1,AI$15-1,1,1),IF($E278&lt;&gt;1,IF(ISNUMBER(INDEX(Import.PLE,Detalhamento!$E278,Detalhamento!AI$15)),IF(INDEX(Import.PLE,Detalhamento!$E278,Detalhamento!AI$15)&lt;=mediçao,OFFSET(Import.PLQ,$A278-1,AI$15-1,1,1),0),0),PLE!$AA$28*OFFSET(Import.PLQ,$A278-1,AI$15-1,1,1)),IF($E278&lt;&gt;1,IF(ISNUMBER(INDEX(Import.PLE,Detalhamento!$E278,Detalhamento!AI$15)),IF(INDEX(Import.PLE,Detalhamento!$E278,Detalhamento!AI$15)&lt;=mediçao,0,OFFSET(Import.PLQ,$A278-1,AI$15-1,1,1)),OFFSET(Import.PLQ,$A278-1,AI$15-1,1,1)),(1-PLE!$AA$28)*OFFSET(Import.PLQ,$A278-1,AI$15-1,1,1))))</f>
        <v>0</v>
      </c>
      <c r="AJ278" s="144">
        <f ca="1">IF(AJ$13="",0,CHOOSE(Detalhamento.OpçãoServiços,OFFSET(Import.PLQ,$A278-1,AJ$15-1,1,1),IF($E278&lt;&gt;1,IF(ISNUMBER(INDEX(Import.PLE,Detalhamento!$E278,Detalhamento!AJ$15)),IF(INDEX(Import.PLE,Detalhamento!$E278,Detalhamento!AJ$15)&lt;=mediçao,OFFSET(Import.PLQ,$A278-1,AJ$15-1,1,1),0),0),PLE!$AA$28*OFFSET(Import.PLQ,$A278-1,AJ$15-1,1,1)),IF($E278&lt;&gt;1,IF(ISNUMBER(INDEX(Import.PLE,Detalhamento!$E278,Detalhamento!AJ$15)),IF(INDEX(Import.PLE,Detalhamento!$E278,Detalhamento!AJ$15)&lt;=mediçao,0,OFFSET(Import.PLQ,$A278-1,AJ$15-1,1,1)),OFFSET(Import.PLQ,$A278-1,AJ$15-1,1,1)),(1-PLE!$AA$28)*OFFSET(Import.PLQ,$A278-1,AJ$15-1,1,1))))</f>
        <v>0</v>
      </c>
      <c r="AK278" s="144">
        <f ca="1">IF(AK$13="",0,CHOOSE(Detalhamento.OpçãoServiços,OFFSET(Import.PLQ,$A278-1,AK$15-1,1,1),IF($E278&lt;&gt;1,IF(ISNUMBER(INDEX(Import.PLE,Detalhamento!$E278,Detalhamento!AK$15)),IF(INDEX(Import.PLE,Detalhamento!$E278,Detalhamento!AK$15)&lt;=mediçao,OFFSET(Import.PLQ,$A278-1,AK$15-1,1,1),0),0),PLE!$AA$28*OFFSET(Import.PLQ,$A278-1,AK$15-1,1,1)),IF($E278&lt;&gt;1,IF(ISNUMBER(INDEX(Import.PLE,Detalhamento!$E278,Detalhamento!AK$15)),IF(INDEX(Import.PLE,Detalhamento!$E278,Detalhamento!AK$15)&lt;=mediçao,0,OFFSET(Import.PLQ,$A278-1,AK$15-1,1,1)),OFFSET(Import.PLQ,$A278-1,AK$15-1,1,1)),(1-PLE!$AA$28)*OFFSET(Import.PLQ,$A278-1,AK$15-1,1,1))))</f>
        <v>0</v>
      </c>
      <c r="AL278" s="144">
        <f ca="1">IF(AL$13="",0,CHOOSE(Detalhamento.OpçãoServiços,OFFSET(Import.PLQ,$A278-1,AL$15-1,1,1),IF($E278&lt;&gt;1,IF(ISNUMBER(INDEX(Import.PLE,Detalhamento!$E278,Detalhamento!AL$15)),IF(INDEX(Import.PLE,Detalhamento!$E278,Detalhamento!AL$15)&lt;=mediçao,OFFSET(Import.PLQ,$A278-1,AL$15-1,1,1),0),0),PLE!$AA$28*OFFSET(Import.PLQ,$A278-1,AL$15-1,1,1)),IF($E278&lt;&gt;1,IF(ISNUMBER(INDEX(Import.PLE,Detalhamento!$E278,Detalhamento!AL$15)),IF(INDEX(Import.PLE,Detalhamento!$E278,Detalhamento!AL$15)&lt;=mediçao,0,OFFSET(Import.PLQ,$A278-1,AL$15-1,1,1)),OFFSET(Import.PLQ,$A278-1,AL$15-1,1,1)),(1-PLE!$AA$28)*OFFSET(Import.PLQ,$A278-1,AL$15-1,1,1))))</f>
        <v>0</v>
      </c>
      <c r="AM278" s="144">
        <f ca="1">IF(AM$13="",0,CHOOSE(Detalhamento.OpçãoServiços,OFFSET(Import.PLQ,$A278-1,AM$15-1,1,1),IF($E278&lt;&gt;1,IF(ISNUMBER(INDEX(Import.PLE,Detalhamento!$E278,Detalhamento!AM$15)),IF(INDEX(Import.PLE,Detalhamento!$E278,Detalhamento!AM$15)&lt;=mediçao,OFFSET(Import.PLQ,$A278-1,AM$15-1,1,1),0),0),PLE!$AA$28*OFFSET(Import.PLQ,$A278-1,AM$15-1,1,1)),IF($E278&lt;&gt;1,IF(ISNUMBER(INDEX(Import.PLE,Detalhamento!$E278,Detalhamento!AM$15)),IF(INDEX(Import.PLE,Detalhamento!$E278,Detalhamento!AM$15)&lt;=mediçao,0,OFFSET(Import.PLQ,$A278-1,AM$15-1,1,1)),OFFSET(Import.PLQ,$A278-1,AM$15-1,1,1)),(1-PLE!$AA$28)*OFFSET(Import.PLQ,$A278-1,AM$15-1,1,1))))</f>
        <v>0</v>
      </c>
      <c r="AN278" s="144">
        <f ca="1">IF(AN$13="",0,CHOOSE(Detalhamento.OpçãoServiços,OFFSET(Import.PLQ,$A278-1,AN$15-1,1,1),IF($E278&lt;&gt;1,IF(ISNUMBER(INDEX(Import.PLE,Detalhamento!$E278,Detalhamento!AN$15)),IF(INDEX(Import.PLE,Detalhamento!$E278,Detalhamento!AN$15)&lt;=mediçao,OFFSET(Import.PLQ,$A278-1,AN$15-1,1,1),0),0),PLE!$AA$28*OFFSET(Import.PLQ,$A278-1,AN$15-1,1,1)),IF($E278&lt;&gt;1,IF(ISNUMBER(INDEX(Import.PLE,Detalhamento!$E278,Detalhamento!AN$15)),IF(INDEX(Import.PLE,Detalhamento!$E278,Detalhamento!AN$15)&lt;=mediçao,0,OFFSET(Import.PLQ,$A278-1,AN$15-1,1,1)),OFFSET(Import.PLQ,$A278-1,AN$15-1,1,1)),(1-PLE!$AA$28)*OFFSET(Import.PLQ,$A278-1,AN$15-1,1,1))))</f>
        <v>0</v>
      </c>
      <c r="AO278" s="144">
        <f ca="1">IF(AO$13="",0,CHOOSE(Detalhamento.OpçãoServiços,OFFSET(Import.PLQ,$A278-1,AO$15-1,1,1),IF($E278&lt;&gt;1,IF(ISNUMBER(INDEX(Import.PLE,Detalhamento!$E278,Detalhamento!AO$15)),IF(INDEX(Import.PLE,Detalhamento!$E278,Detalhamento!AO$15)&lt;=mediçao,OFFSET(Import.PLQ,$A278-1,AO$15-1,1,1),0),0),PLE!$AA$28*OFFSET(Import.PLQ,$A278-1,AO$15-1,1,1)),IF($E278&lt;&gt;1,IF(ISNUMBER(INDEX(Import.PLE,Detalhamento!$E278,Detalhamento!AO$15)),IF(INDEX(Import.PLE,Detalhamento!$E278,Detalhamento!AO$15)&lt;=mediçao,0,OFFSET(Import.PLQ,$A278-1,AO$15-1,1,1)),OFFSET(Import.PLQ,$A278-1,AO$15-1,1,1)),(1-PLE!$AA$28)*OFFSET(Import.PLQ,$A278-1,AO$15-1,1,1))))</f>
        <v>0</v>
      </c>
      <c r="AP278" s="144">
        <f ca="1">IF(AP$13="",0,CHOOSE(Detalhamento.OpçãoServiços,OFFSET(Import.PLQ,$A278-1,AP$15-1,1,1),IF($E278&lt;&gt;1,IF(ISNUMBER(INDEX(Import.PLE,Detalhamento!$E278,Detalhamento!AP$15)),IF(INDEX(Import.PLE,Detalhamento!$E278,Detalhamento!AP$15)&lt;=mediçao,OFFSET(Import.PLQ,$A278-1,AP$15-1,1,1),0),0),PLE!$AA$28*OFFSET(Import.PLQ,$A278-1,AP$15-1,1,1)),IF($E278&lt;&gt;1,IF(ISNUMBER(INDEX(Import.PLE,Detalhamento!$E278,Detalhamento!AP$15)),IF(INDEX(Import.PLE,Detalhamento!$E278,Detalhamento!AP$15)&lt;=mediçao,0,OFFSET(Import.PLQ,$A278-1,AP$15-1,1,1)),OFFSET(Import.PLQ,$A278-1,AP$15-1,1,1)),(1-PLE!$AA$28)*OFFSET(Import.PLQ,$A278-1,AP$15-1,1,1))))</f>
        <v>0</v>
      </c>
      <c r="AQ278" s="144">
        <f ca="1">IF(AQ$13="",0,CHOOSE(Detalhamento.OpçãoServiços,OFFSET(Import.PLQ,$A278-1,AQ$15-1,1,1),IF($E278&lt;&gt;1,IF(ISNUMBER(INDEX(Import.PLE,Detalhamento!$E278,Detalhamento!AQ$15)),IF(INDEX(Import.PLE,Detalhamento!$E278,Detalhamento!AQ$15)&lt;=mediçao,OFFSET(Import.PLQ,$A278-1,AQ$15-1,1,1),0),0),PLE!$AA$28*OFFSET(Import.PLQ,$A278-1,AQ$15-1,1,1)),IF($E278&lt;&gt;1,IF(ISNUMBER(INDEX(Import.PLE,Detalhamento!$E278,Detalhamento!AQ$15)),IF(INDEX(Import.PLE,Detalhamento!$E278,Detalhamento!AQ$15)&lt;=mediçao,0,OFFSET(Import.PLQ,$A278-1,AQ$15-1,1,1)),OFFSET(Import.PLQ,$A278-1,AQ$15-1,1,1)),(1-PLE!$AA$28)*OFFSET(Import.PLQ,$A278-1,AQ$15-1,1,1))))</f>
        <v>0</v>
      </c>
      <c r="AR278" s="144">
        <f ca="1">IF(AR$13="",0,CHOOSE(Detalhamento.OpçãoServiços,OFFSET(Import.PLQ,$A278-1,AR$15-1,1,1),IF($E278&lt;&gt;1,IF(ISNUMBER(INDEX(Import.PLE,Detalhamento!$E278,Detalhamento!AR$15)),IF(INDEX(Import.PLE,Detalhamento!$E278,Detalhamento!AR$15)&lt;=mediçao,OFFSET(Import.PLQ,$A278-1,AR$15-1,1,1),0),0),PLE!$AA$28*OFFSET(Import.PLQ,$A278-1,AR$15-1,1,1)),IF($E278&lt;&gt;1,IF(ISNUMBER(INDEX(Import.PLE,Detalhamento!$E278,Detalhamento!AR$15)),IF(INDEX(Import.PLE,Detalhamento!$E278,Detalhamento!AR$15)&lt;=mediçao,0,OFFSET(Import.PLQ,$A278-1,AR$15-1,1,1)),OFFSET(Import.PLQ,$A278-1,AR$15-1,1,1)),(1-PLE!$AA$28)*OFFSET(Import.PLQ,$A278-1,AR$15-1,1,1))))</f>
        <v>0</v>
      </c>
      <c r="AS278" s="144">
        <f ca="1">IF(AS$13="",0,CHOOSE(Detalhamento.OpçãoServiços,OFFSET(Import.PLQ,$A278-1,AS$15-1,1,1),IF($E278&lt;&gt;1,IF(ISNUMBER(INDEX(Import.PLE,Detalhamento!$E278,Detalhamento!AS$15)),IF(INDEX(Import.PLE,Detalhamento!$E278,Detalhamento!AS$15)&lt;=mediçao,OFFSET(Import.PLQ,$A278-1,AS$15-1,1,1),0),0),PLE!$AA$28*OFFSET(Import.PLQ,$A278-1,AS$15-1,1,1)),IF($E278&lt;&gt;1,IF(ISNUMBER(INDEX(Import.PLE,Detalhamento!$E278,Detalhamento!AS$15)),IF(INDEX(Import.PLE,Detalhamento!$E278,Detalhamento!AS$15)&lt;=mediçao,0,OFFSET(Import.PLQ,$A278-1,AS$15-1,1,1)),OFFSET(Import.PLQ,$A278-1,AS$15-1,1,1)),(1-PLE!$AA$28)*OFFSET(Import.PLQ,$A278-1,AS$15-1,1,1))))</f>
        <v>0</v>
      </c>
      <c r="AT278" s="144">
        <f ca="1">IF(AT$13="",0,CHOOSE(Detalhamento.OpçãoServiços,OFFSET(Import.PLQ,$A278-1,AT$15-1,1,1),IF($E278&lt;&gt;1,IF(ISNUMBER(INDEX(Import.PLE,Detalhamento!$E278,Detalhamento!AT$15)),IF(INDEX(Import.PLE,Detalhamento!$E278,Detalhamento!AT$15)&lt;=mediçao,OFFSET(Import.PLQ,$A278-1,AT$15-1,1,1),0),0),PLE!$AA$28*OFFSET(Import.PLQ,$A278-1,AT$15-1,1,1)),IF($E278&lt;&gt;1,IF(ISNUMBER(INDEX(Import.PLE,Detalhamento!$E278,Detalhamento!AT$15)),IF(INDEX(Import.PLE,Detalhamento!$E278,Detalhamento!AT$15)&lt;=mediçao,0,OFFSET(Import.PLQ,$A278-1,AT$15-1,1,1)),OFFSET(Import.PLQ,$A278-1,AT$15-1,1,1)),(1-PLE!$AA$28)*OFFSET(Import.PLQ,$A278-1,AT$15-1,1,1))))</f>
        <v>0</v>
      </c>
      <c r="AU278" s="144">
        <f ca="1">IF(AU$13="",0,CHOOSE(Detalhamento.OpçãoServiços,OFFSET(Import.PLQ,$A278-1,AU$15-1,1,1),IF($E278&lt;&gt;1,IF(ISNUMBER(INDEX(Import.PLE,Detalhamento!$E278,Detalhamento!AU$15)),IF(INDEX(Import.PLE,Detalhamento!$E278,Detalhamento!AU$15)&lt;=mediçao,OFFSET(Import.PLQ,$A278-1,AU$15-1,1,1),0),0),PLE!$AA$28*OFFSET(Import.PLQ,$A278-1,AU$15-1,1,1)),IF($E278&lt;&gt;1,IF(ISNUMBER(INDEX(Import.PLE,Detalhamento!$E278,Detalhamento!AU$15)),IF(INDEX(Import.PLE,Detalhamento!$E278,Detalhamento!AU$15)&lt;=mediçao,0,OFFSET(Import.PLQ,$A278-1,AU$15-1,1,1)),OFFSET(Import.PLQ,$A278-1,AU$15-1,1,1)),(1-PLE!$AA$28)*OFFSET(Import.PLQ,$A278-1,AU$15-1,1,1))))</f>
        <v>0</v>
      </c>
      <c r="AV278" s="144">
        <f ca="1">IF(AV$13="",0,CHOOSE(Detalhamento.OpçãoServiços,OFFSET(Import.PLQ,$A278-1,AV$15-1,1,1),IF($E278&lt;&gt;1,IF(ISNUMBER(INDEX(Import.PLE,Detalhamento!$E278,Detalhamento!AV$15)),IF(INDEX(Import.PLE,Detalhamento!$E278,Detalhamento!AV$15)&lt;=mediçao,OFFSET(Import.PLQ,$A278-1,AV$15-1,1,1),0),0),PLE!$AA$28*OFFSET(Import.PLQ,$A278-1,AV$15-1,1,1)),IF($E278&lt;&gt;1,IF(ISNUMBER(INDEX(Import.PLE,Detalhamento!$E278,Detalhamento!AV$15)),IF(INDEX(Import.PLE,Detalhamento!$E278,Detalhamento!AV$15)&lt;=mediçao,0,OFFSET(Import.PLQ,$A278-1,AV$15-1,1,1)),OFFSET(Import.PLQ,$A278-1,AV$15-1,1,1)),(1-PLE!$AA$28)*OFFSET(Import.PLQ,$A278-1,AV$15-1,1,1))))</f>
        <v>0</v>
      </c>
      <c r="AW278" s="144">
        <f ca="1">IF(AW$13="",0,CHOOSE(Detalhamento.OpçãoServiços,OFFSET(Import.PLQ,$A278-1,AW$15-1,1,1),IF($E278&lt;&gt;1,IF(ISNUMBER(INDEX(Import.PLE,Detalhamento!$E278,Detalhamento!AW$15)),IF(INDEX(Import.PLE,Detalhamento!$E278,Detalhamento!AW$15)&lt;=mediçao,OFFSET(Import.PLQ,$A278-1,AW$15-1,1,1),0),0),PLE!$AA$28*OFFSET(Import.PLQ,$A278-1,AW$15-1,1,1)),IF($E278&lt;&gt;1,IF(ISNUMBER(INDEX(Import.PLE,Detalhamento!$E278,Detalhamento!AW$15)),IF(INDEX(Import.PLE,Detalhamento!$E278,Detalhamento!AW$15)&lt;=mediçao,0,OFFSET(Import.PLQ,$A278-1,AW$15-1,1,1)),OFFSET(Import.PLQ,$A278-1,AW$15-1,1,1)),(1-PLE!$AA$28)*OFFSET(Import.PLQ,$A278-1,AW$15-1,1,1))))</f>
        <v>0</v>
      </c>
      <c r="AX278" s="144">
        <f ca="1">IF(AX$13="",0,CHOOSE(Detalhamento.OpçãoServiços,OFFSET(Import.PLQ,$A278-1,AX$15-1,1,1),IF($E278&lt;&gt;1,IF(ISNUMBER(INDEX(Import.PLE,Detalhamento!$E278,Detalhamento!AX$15)),IF(INDEX(Import.PLE,Detalhamento!$E278,Detalhamento!AX$15)&lt;=mediçao,OFFSET(Import.PLQ,$A278-1,AX$15-1,1,1),0),0),PLE!$AA$28*OFFSET(Import.PLQ,$A278-1,AX$15-1,1,1)),IF($E278&lt;&gt;1,IF(ISNUMBER(INDEX(Import.PLE,Detalhamento!$E278,Detalhamento!AX$15)),IF(INDEX(Import.PLE,Detalhamento!$E278,Detalhamento!AX$15)&lt;=mediçao,0,OFFSET(Import.PLQ,$A278-1,AX$15-1,1,1)),OFFSET(Import.PLQ,$A278-1,AX$15-1,1,1)),(1-PLE!$AA$28)*OFFSET(Import.PLQ,$A278-1,AX$15-1,1,1))))</f>
        <v>0</v>
      </c>
      <c r="AY278" s="144">
        <f ca="1">IF(AY$13="",0,CHOOSE(Detalhamento.OpçãoServiços,OFFSET(Import.PLQ,$A278-1,AY$15-1,1,1),IF($E278&lt;&gt;1,IF(ISNUMBER(INDEX(Import.PLE,Detalhamento!$E278,Detalhamento!AY$15)),IF(INDEX(Import.PLE,Detalhamento!$E278,Detalhamento!AY$15)&lt;=mediçao,OFFSET(Import.PLQ,$A278-1,AY$15-1,1,1),0),0),PLE!$AA$28*OFFSET(Import.PLQ,$A278-1,AY$15-1,1,1)),IF($E278&lt;&gt;1,IF(ISNUMBER(INDEX(Import.PLE,Detalhamento!$E278,Detalhamento!AY$15)),IF(INDEX(Import.PLE,Detalhamento!$E278,Detalhamento!AY$15)&lt;=mediçao,0,OFFSET(Import.PLQ,$A278-1,AY$15-1,1,1)),OFFSET(Import.PLQ,$A278-1,AY$15-1,1,1)),(1-PLE!$AA$28)*OFFSET(Import.PLQ,$A278-1,AY$15-1,1,1))))</f>
        <v>0</v>
      </c>
      <c r="AZ278" s="144">
        <f ca="1">IF(AZ$13="",0,CHOOSE(Detalhamento.OpçãoServiços,OFFSET(Import.PLQ,$A278-1,AZ$15-1,1,1),IF($E278&lt;&gt;1,IF(ISNUMBER(INDEX(Import.PLE,Detalhamento!$E278,Detalhamento!AZ$15)),IF(INDEX(Import.PLE,Detalhamento!$E278,Detalhamento!AZ$15)&lt;=mediçao,OFFSET(Import.PLQ,$A278-1,AZ$15-1,1,1),0),0),PLE!$AA$28*OFFSET(Import.PLQ,$A278-1,AZ$15-1,1,1)),IF($E278&lt;&gt;1,IF(ISNUMBER(INDEX(Import.PLE,Detalhamento!$E278,Detalhamento!AZ$15)),IF(INDEX(Import.PLE,Detalhamento!$E278,Detalhamento!AZ$15)&lt;=mediçao,0,OFFSET(Import.PLQ,$A278-1,AZ$15-1,1,1)),OFFSET(Import.PLQ,$A278-1,AZ$15-1,1,1)),(1-PLE!$AA$28)*OFFSET(Import.PLQ,$A278-1,AZ$15-1,1,1))))</f>
        <v>0</v>
      </c>
      <c r="BA278" s="144">
        <f ca="1">IF(BA$13="",0,CHOOSE(Detalhamento.OpçãoServiços,OFFSET(Import.PLQ,$A278-1,BA$15-1,1,1),IF($E278&lt;&gt;1,IF(ISNUMBER(INDEX(Import.PLE,Detalhamento!$E278,Detalhamento!BA$15)),IF(INDEX(Import.PLE,Detalhamento!$E278,Detalhamento!BA$15)&lt;=mediçao,OFFSET(Import.PLQ,$A278-1,BA$15-1,1,1),0),0),PLE!$AA$28*OFFSET(Import.PLQ,$A278-1,BA$15-1,1,1)),IF($E278&lt;&gt;1,IF(ISNUMBER(INDEX(Import.PLE,Detalhamento!$E278,Detalhamento!BA$15)),IF(INDEX(Import.PLE,Detalhamento!$E278,Detalhamento!BA$15)&lt;=mediçao,0,OFFSET(Import.PLQ,$A278-1,BA$15-1,1,1)),OFFSET(Import.PLQ,$A278-1,BA$15-1,1,1)),(1-PLE!$AA$28)*OFFSET(Import.PLQ,$A278-1,BA$15-1,1,1))))</f>
        <v>0</v>
      </c>
      <c r="BB278" s="144">
        <f ca="1">IF(BB$13="",0,CHOOSE(Detalhamento.OpçãoServiços,OFFSET(Import.PLQ,$A278-1,BB$15-1,1,1),IF($E278&lt;&gt;1,IF(ISNUMBER(INDEX(Import.PLE,Detalhamento!$E278,Detalhamento!BB$15)),IF(INDEX(Import.PLE,Detalhamento!$E278,Detalhamento!BB$15)&lt;=mediçao,OFFSET(Import.PLQ,$A278-1,BB$15-1,1,1),0),0),PLE!$AA$28*OFFSET(Import.PLQ,$A278-1,BB$15-1,1,1)),IF($E278&lt;&gt;1,IF(ISNUMBER(INDEX(Import.PLE,Detalhamento!$E278,Detalhamento!BB$15)),IF(INDEX(Import.PLE,Detalhamento!$E278,Detalhamento!BB$15)&lt;=mediçao,0,OFFSET(Import.PLQ,$A278-1,BB$15-1,1,1)),OFFSET(Import.PLQ,$A278-1,BB$15-1,1,1)),(1-PLE!$AA$28)*OFFSET(Import.PLQ,$A278-1,BB$15-1,1,1))))</f>
        <v>0</v>
      </c>
      <c r="BC278" s="144">
        <f ca="1">IF(BC$13="",0,CHOOSE(Detalhamento.OpçãoServiços,OFFSET(Import.PLQ,$A278-1,BC$15-1,1,1),IF($E278&lt;&gt;1,IF(ISNUMBER(INDEX(Import.PLE,Detalhamento!$E278,Detalhamento!BC$15)),IF(INDEX(Import.PLE,Detalhamento!$E278,Detalhamento!BC$15)&lt;=mediçao,OFFSET(Import.PLQ,$A278-1,BC$15-1,1,1),0),0),PLE!$AA$28*OFFSET(Import.PLQ,$A278-1,BC$15-1,1,1)),IF($E278&lt;&gt;1,IF(ISNUMBER(INDEX(Import.PLE,Detalhamento!$E278,Detalhamento!BC$15)),IF(INDEX(Import.PLE,Detalhamento!$E278,Detalhamento!BC$15)&lt;=mediçao,0,OFFSET(Import.PLQ,$A278-1,BC$15-1,1,1)),OFFSET(Import.PLQ,$A278-1,BC$15-1,1,1)),(1-PLE!$AA$28)*OFFSET(Import.PLQ,$A278-1,BC$15-1,1,1))))</f>
        <v>0</v>
      </c>
      <c r="BD278" s="144">
        <f ca="1">IF(BD$13="",0,CHOOSE(Detalhamento.OpçãoServiços,OFFSET(Import.PLQ,$A278-1,BD$15-1,1,1),IF($E278&lt;&gt;1,IF(ISNUMBER(INDEX(Import.PLE,Detalhamento!$E278,Detalhamento!BD$15)),IF(INDEX(Import.PLE,Detalhamento!$E278,Detalhamento!BD$15)&lt;=mediçao,OFFSET(Import.PLQ,$A278-1,BD$15-1,1,1),0),0),PLE!$AA$28*OFFSET(Import.PLQ,$A278-1,BD$15-1,1,1)),IF($E278&lt;&gt;1,IF(ISNUMBER(INDEX(Import.PLE,Detalhamento!$E278,Detalhamento!BD$15)),IF(INDEX(Import.PLE,Detalhamento!$E278,Detalhamento!BD$15)&lt;=mediçao,0,OFFSET(Import.PLQ,$A278-1,BD$15-1,1,1)),OFFSET(Import.PLQ,$A278-1,BD$15-1,1,1)),(1-PLE!$AA$28)*OFFSET(Import.PLQ,$A278-1,BD$15-1,1,1))))</f>
        <v>0</v>
      </c>
      <c r="BE278" s="144">
        <f ca="1">IF(BE$13="",0,CHOOSE(Detalhamento.OpçãoServiços,OFFSET(Import.PLQ,$A278-1,BE$15-1,1,1),IF($E278&lt;&gt;1,IF(ISNUMBER(INDEX(Import.PLE,Detalhamento!$E278,Detalhamento!BE$15)),IF(INDEX(Import.PLE,Detalhamento!$E278,Detalhamento!BE$15)&lt;=mediçao,OFFSET(Import.PLQ,$A278-1,BE$15-1,1,1),0),0),PLE!$AA$28*OFFSET(Import.PLQ,$A278-1,BE$15-1,1,1)),IF($E278&lt;&gt;1,IF(ISNUMBER(INDEX(Import.PLE,Detalhamento!$E278,Detalhamento!BE$15)),IF(INDEX(Import.PLE,Detalhamento!$E278,Detalhamento!BE$15)&lt;=mediçao,0,OFFSET(Import.PLQ,$A278-1,BE$15-1,1,1)),OFFSET(Import.PLQ,$A278-1,BE$15-1,1,1)),(1-PLE!$AA$28)*OFFSET(Import.PLQ,$A278-1,BE$15-1,1,1))))</f>
        <v>0</v>
      </c>
      <c r="BF278" s="144">
        <f ca="1">IF(BF$13="",0,CHOOSE(Detalhamento.OpçãoServiços,OFFSET(Import.PLQ,$A278-1,BF$15-1,1,1),IF($E278&lt;&gt;1,IF(ISNUMBER(INDEX(Import.PLE,Detalhamento!$E278,Detalhamento!BF$15)),IF(INDEX(Import.PLE,Detalhamento!$E278,Detalhamento!BF$15)&lt;=mediçao,OFFSET(Import.PLQ,$A278-1,BF$15-1,1,1),0),0),PLE!$AA$28*OFFSET(Import.PLQ,$A278-1,BF$15-1,1,1)),IF($E278&lt;&gt;1,IF(ISNUMBER(INDEX(Import.PLE,Detalhamento!$E278,Detalhamento!BF$15)),IF(INDEX(Import.PLE,Detalhamento!$E278,Detalhamento!BF$15)&lt;=mediçao,0,OFFSET(Import.PLQ,$A278-1,BF$15-1,1,1)),OFFSET(Import.PLQ,$A278-1,BF$15-1,1,1)),(1-PLE!$AA$28)*OFFSET(Import.PLQ,$A278-1,BF$15-1,1,1))))</f>
        <v>0</v>
      </c>
      <c r="BG278" s="144">
        <f ca="1">IF(BG$13="",0,CHOOSE(Detalhamento.OpçãoServiços,OFFSET(Import.PLQ,$A278-1,BG$15-1,1,1),IF($E278&lt;&gt;1,IF(ISNUMBER(INDEX(Import.PLE,Detalhamento!$E278,Detalhamento!BG$15)),IF(INDEX(Import.PLE,Detalhamento!$E278,Detalhamento!BG$15)&lt;=mediçao,OFFSET(Import.PLQ,$A278-1,BG$15-1,1,1),0),0),PLE!$AA$28*OFFSET(Import.PLQ,$A278-1,BG$15-1,1,1)),IF($E278&lt;&gt;1,IF(ISNUMBER(INDEX(Import.PLE,Detalhamento!$E278,Detalhamento!BG$15)),IF(INDEX(Import.PLE,Detalhamento!$E278,Detalhamento!BG$15)&lt;=mediçao,0,OFFSET(Import.PLQ,$A278-1,BG$15-1,1,1)),OFFSET(Import.PLQ,$A278-1,BG$15-1,1,1)),(1-PLE!$AA$28)*OFFSET(Import.PLQ,$A278-1,BG$15-1,1,1))))</f>
        <v>0</v>
      </c>
      <c r="BH278" s="144">
        <f ca="1">IF(BH$13="",0,CHOOSE(Detalhamento.OpçãoServiços,OFFSET(Import.PLQ,$A278-1,BH$15-1,1,1),IF($E278&lt;&gt;1,IF(ISNUMBER(INDEX(Import.PLE,Detalhamento!$E278,Detalhamento!BH$15)),IF(INDEX(Import.PLE,Detalhamento!$E278,Detalhamento!BH$15)&lt;=mediçao,OFFSET(Import.PLQ,$A278-1,BH$15-1,1,1),0),0),PLE!$AA$28*OFFSET(Import.PLQ,$A278-1,BH$15-1,1,1)),IF($E278&lt;&gt;1,IF(ISNUMBER(INDEX(Import.PLE,Detalhamento!$E278,Detalhamento!BH$15)),IF(INDEX(Import.PLE,Detalhamento!$E278,Detalhamento!BH$15)&lt;=mediçao,0,OFFSET(Import.PLQ,$A278-1,BH$15-1,1,1)),OFFSET(Import.PLQ,$A278-1,BH$15-1,1,1)),(1-PLE!$AA$28)*OFFSET(Import.PLQ,$A278-1,BH$15-1,1,1))))</f>
        <v>0</v>
      </c>
      <c r="BI278" s="144">
        <f ca="1">IF(BI$13="",0,CHOOSE(Detalhamento.OpçãoServiços,OFFSET(Import.PLQ,$A278-1,BI$15-1,1,1),IF($E278&lt;&gt;1,IF(ISNUMBER(INDEX(Import.PLE,Detalhamento!$E278,Detalhamento!BI$15)),IF(INDEX(Import.PLE,Detalhamento!$E278,Detalhamento!BI$15)&lt;=mediçao,OFFSET(Import.PLQ,$A278-1,BI$15-1,1,1),0),0),PLE!$AA$28*OFFSET(Import.PLQ,$A278-1,BI$15-1,1,1)),IF($E278&lt;&gt;1,IF(ISNUMBER(INDEX(Import.PLE,Detalhamento!$E278,Detalhamento!BI$15)),IF(INDEX(Import.PLE,Detalhamento!$E278,Detalhamento!BI$15)&lt;=mediçao,0,OFFSET(Import.PLQ,$A278-1,BI$15-1,1,1)),OFFSET(Import.PLQ,$A278-1,BI$15-1,1,1)),(1-PLE!$AA$28)*OFFSET(Import.PLQ,$A278-1,BI$15-1,1,1))))</f>
        <v>0</v>
      </c>
    </row>
    <row r="279" spans="1:61" ht="20" x14ac:dyDescent="0.2">
      <c r="A279" s="155">
        <v>222</v>
      </c>
      <c r="B279" s="21" t="str">
        <f t="shared" ca="1" si="41"/>
        <v>Serviço</v>
      </c>
      <c r="E279" s="153">
        <f t="shared" ca="1" si="42"/>
        <v>28</v>
      </c>
      <c r="F279" s="154">
        <f t="shared" ca="1" si="43"/>
        <v>280222</v>
      </c>
      <c r="G279" s="154" t="str">
        <f t="shared" ca="1" si="40"/>
        <v>2.10.1.7</v>
      </c>
      <c r="H279" s="182" t="str">
        <f t="shared" ca="1" si="40"/>
        <v>JOELHO DE 90° EM PVC RÍGIDO C/ ANÉIS, PARA ESGOTO SECUNDÁRIO, DIÂM = 40MM (ADAPTADO DE ORSE 1671)</v>
      </c>
      <c r="I279" s="37" t="str">
        <f t="shared" ca="1" si="44"/>
        <v>UN</v>
      </c>
      <c r="J279" s="144">
        <f t="shared" ca="1" si="45"/>
        <v>6</v>
      </c>
      <c r="K279" s="67"/>
      <c r="L279" s="144">
        <f ca="1">IF(L$13="",0,CHOOSE(Detalhamento.OpçãoServiços,OFFSET(Import.PLQ,$A279-1,L$15-1,1,1),IF($E279&lt;&gt;1,IF(ISNUMBER(INDEX(Import.PLE,Detalhamento!$E279,Detalhamento!L$15)),IF(INDEX(Import.PLE,Detalhamento!$E279,Detalhamento!L$15)&lt;=mediçao,OFFSET(Import.PLQ,$A279-1,L$15-1,1,1),0),0),PLE!$AA$28*OFFSET(Import.PLQ,$A279-1,L$15-1,1,1)),IF($E279&lt;&gt;1,IF(ISNUMBER(INDEX(Import.PLE,Detalhamento!$E279,Detalhamento!L$15)),IF(INDEX(Import.PLE,Detalhamento!$E279,Detalhamento!L$15)&lt;=mediçao,0,OFFSET(Import.PLQ,$A279-1,L$15-1,1,1)),OFFSET(Import.PLQ,$A279-1,L$15-1,1,1)),(1-PLE!$AA$28)*OFFSET(Import.PLQ,$A279-1,L$15-1,1,1))))</f>
        <v>6</v>
      </c>
      <c r="M279" s="144">
        <f ca="1">IF(M$13="",0,CHOOSE(Detalhamento.OpçãoServiços,OFFSET(Import.PLQ,$A279-1,M$15-1,1,1),IF($E279&lt;&gt;1,IF(ISNUMBER(INDEX(Import.PLE,Detalhamento!$E279,Detalhamento!M$15)),IF(INDEX(Import.PLE,Detalhamento!$E279,Detalhamento!M$15)&lt;=mediçao,OFFSET(Import.PLQ,$A279-1,M$15-1,1,1),0),0),PLE!$AA$28*OFFSET(Import.PLQ,$A279-1,M$15-1,1,1)),IF($E279&lt;&gt;1,IF(ISNUMBER(INDEX(Import.PLE,Detalhamento!$E279,Detalhamento!M$15)),IF(INDEX(Import.PLE,Detalhamento!$E279,Detalhamento!M$15)&lt;=mediçao,0,OFFSET(Import.PLQ,$A279-1,M$15-1,1,1)),OFFSET(Import.PLQ,$A279-1,M$15-1,1,1)),(1-PLE!$AA$28)*OFFSET(Import.PLQ,$A279-1,M$15-1,1,1))))</f>
        <v>0</v>
      </c>
      <c r="N279" s="144">
        <f ca="1">IF(N$13="",0,CHOOSE(Detalhamento.OpçãoServiços,OFFSET(Import.PLQ,$A279-1,N$15-1,1,1),IF($E279&lt;&gt;1,IF(ISNUMBER(INDEX(Import.PLE,Detalhamento!$E279,Detalhamento!N$15)),IF(INDEX(Import.PLE,Detalhamento!$E279,Detalhamento!N$15)&lt;=mediçao,OFFSET(Import.PLQ,$A279-1,N$15-1,1,1),0),0),PLE!$AA$28*OFFSET(Import.PLQ,$A279-1,N$15-1,1,1)),IF($E279&lt;&gt;1,IF(ISNUMBER(INDEX(Import.PLE,Detalhamento!$E279,Detalhamento!N$15)),IF(INDEX(Import.PLE,Detalhamento!$E279,Detalhamento!N$15)&lt;=mediçao,0,OFFSET(Import.PLQ,$A279-1,N$15-1,1,1)),OFFSET(Import.PLQ,$A279-1,N$15-1,1,1)),(1-PLE!$AA$28)*OFFSET(Import.PLQ,$A279-1,N$15-1,1,1))))</f>
        <v>0</v>
      </c>
      <c r="O279" s="144">
        <f ca="1">IF(O$13="",0,CHOOSE(Detalhamento.OpçãoServiços,OFFSET(Import.PLQ,$A279-1,O$15-1,1,1),IF($E279&lt;&gt;1,IF(ISNUMBER(INDEX(Import.PLE,Detalhamento!$E279,Detalhamento!O$15)),IF(INDEX(Import.PLE,Detalhamento!$E279,Detalhamento!O$15)&lt;=mediçao,OFFSET(Import.PLQ,$A279-1,O$15-1,1,1),0),0),PLE!$AA$28*OFFSET(Import.PLQ,$A279-1,O$15-1,1,1)),IF($E279&lt;&gt;1,IF(ISNUMBER(INDEX(Import.PLE,Detalhamento!$E279,Detalhamento!O$15)),IF(INDEX(Import.PLE,Detalhamento!$E279,Detalhamento!O$15)&lt;=mediçao,0,OFFSET(Import.PLQ,$A279-1,O$15-1,1,1)),OFFSET(Import.PLQ,$A279-1,O$15-1,1,1)),(1-PLE!$AA$28)*OFFSET(Import.PLQ,$A279-1,O$15-1,1,1))))</f>
        <v>0</v>
      </c>
      <c r="P279" s="144">
        <f ca="1">IF(P$13="",0,CHOOSE(Detalhamento.OpçãoServiços,OFFSET(Import.PLQ,$A279-1,P$15-1,1,1),IF($E279&lt;&gt;1,IF(ISNUMBER(INDEX(Import.PLE,Detalhamento!$E279,Detalhamento!P$15)),IF(INDEX(Import.PLE,Detalhamento!$E279,Detalhamento!P$15)&lt;=mediçao,OFFSET(Import.PLQ,$A279-1,P$15-1,1,1),0),0),PLE!$AA$28*OFFSET(Import.PLQ,$A279-1,P$15-1,1,1)),IF($E279&lt;&gt;1,IF(ISNUMBER(INDEX(Import.PLE,Detalhamento!$E279,Detalhamento!P$15)),IF(INDEX(Import.PLE,Detalhamento!$E279,Detalhamento!P$15)&lt;=mediçao,0,OFFSET(Import.PLQ,$A279-1,P$15-1,1,1)),OFFSET(Import.PLQ,$A279-1,P$15-1,1,1)),(1-PLE!$AA$28)*OFFSET(Import.PLQ,$A279-1,P$15-1,1,1))))</f>
        <v>0</v>
      </c>
      <c r="Q279" s="144">
        <f ca="1">IF(Q$13="",0,CHOOSE(Detalhamento.OpçãoServiços,OFFSET(Import.PLQ,$A279-1,Q$15-1,1,1),IF($E279&lt;&gt;1,IF(ISNUMBER(INDEX(Import.PLE,Detalhamento!$E279,Detalhamento!Q$15)),IF(INDEX(Import.PLE,Detalhamento!$E279,Detalhamento!Q$15)&lt;=mediçao,OFFSET(Import.PLQ,$A279-1,Q$15-1,1,1),0),0),PLE!$AA$28*OFFSET(Import.PLQ,$A279-1,Q$15-1,1,1)),IF($E279&lt;&gt;1,IF(ISNUMBER(INDEX(Import.PLE,Detalhamento!$E279,Detalhamento!Q$15)),IF(INDEX(Import.PLE,Detalhamento!$E279,Detalhamento!Q$15)&lt;=mediçao,0,OFFSET(Import.PLQ,$A279-1,Q$15-1,1,1)),OFFSET(Import.PLQ,$A279-1,Q$15-1,1,1)),(1-PLE!$AA$28)*OFFSET(Import.PLQ,$A279-1,Q$15-1,1,1))))</f>
        <v>0</v>
      </c>
      <c r="R279" s="144">
        <f ca="1">IF(R$13="",0,CHOOSE(Detalhamento.OpçãoServiços,OFFSET(Import.PLQ,$A279-1,R$15-1,1,1),IF($E279&lt;&gt;1,IF(ISNUMBER(INDEX(Import.PLE,Detalhamento!$E279,Detalhamento!R$15)),IF(INDEX(Import.PLE,Detalhamento!$E279,Detalhamento!R$15)&lt;=mediçao,OFFSET(Import.PLQ,$A279-1,R$15-1,1,1),0),0),PLE!$AA$28*OFFSET(Import.PLQ,$A279-1,R$15-1,1,1)),IF($E279&lt;&gt;1,IF(ISNUMBER(INDEX(Import.PLE,Detalhamento!$E279,Detalhamento!R$15)),IF(INDEX(Import.PLE,Detalhamento!$E279,Detalhamento!R$15)&lt;=mediçao,0,OFFSET(Import.PLQ,$A279-1,R$15-1,1,1)),OFFSET(Import.PLQ,$A279-1,R$15-1,1,1)),(1-PLE!$AA$28)*OFFSET(Import.PLQ,$A279-1,R$15-1,1,1))))</f>
        <v>0</v>
      </c>
      <c r="S279" s="144">
        <f ca="1">IF(S$13="",0,CHOOSE(Detalhamento.OpçãoServiços,OFFSET(Import.PLQ,$A279-1,S$15-1,1,1),IF($E279&lt;&gt;1,IF(ISNUMBER(INDEX(Import.PLE,Detalhamento!$E279,Detalhamento!S$15)),IF(INDEX(Import.PLE,Detalhamento!$E279,Detalhamento!S$15)&lt;=mediçao,OFFSET(Import.PLQ,$A279-1,S$15-1,1,1),0),0),PLE!$AA$28*OFFSET(Import.PLQ,$A279-1,S$15-1,1,1)),IF($E279&lt;&gt;1,IF(ISNUMBER(INDEX(Import.PLE,Detalhamento!$E279,Detalhamento!S$15)),IF(INDEX(Import.PLE,Detalhamento!$E279,Detalhamento!S$15)&lt;=mediçao,0,OFFSET(Import.PLQ,$A279-1,S$15-1,1,1)),OFFSET(Import.PLQ,$A279-1,S$15-1,1,1)),(1-PLE!$AA$28)*OFFSET(Import.PLQ,$A279-1,S$15-1,1,1))))</f>
        <v>0</v>
      </c>
      <c r="T279" s="144">
        <f ca="1">IF(T$13="",0,CHOOSE(Detalhamento.OpçãoServiços,OFFSET(Import.PLQ,$A279-1,T$15-1,1,1),IF($E279&lt;&gt;1,IF(ISNUMBER(INDEX(Import.PLE,Detalhamento!$E279,Detalhamento!T$15)),IF(INDEX(Import.PLE,Detalhamento!$E279,Detalhamento!T$15)&lt;=mediçao,OFFSET(Import.PLQ,$A279-1,T$15-1,1,1),0),0),PLE!$AA$28*OFFSET(Import.PLQ,$A279-1,T$15-1,1,1)),IF($E279&lt;&gt;1,IF(ISNUMBER(INDEX(Import.PLE,Detalhamento!$E279,Detalhamento!T$15)),IF(INDEX(Import.PLE,Detalhamento!$E279,Detalhamento!T$15)&lt;=mediçao,0,OFFSET(Import.PLQ,$A279-1,T$15-1,1,1)),OFFSET(Import.PLQ,$A279-1,T$15-1,1,1)),(1-PLE!$AA$28)*OFFSET(Import.PLQ,$A279-1,T$15-1,1,1))))</f>
        <v>0</v>
      </c>
      <c r="U279" s="144">
        <f ca="1">IF(U$13="",0,CHOOSE(Detalhamento.OpçãoServiços,OFFSET(Import.PLQ,$A279-1,U$15-1,1,1),IF($E279&lt;&gt;1,IF(ISNUMBER(INDEX(Import.PLE,Detalhamento!$E279,Detalhamento!U$15)),IF(INDEX(Import.PLE,Detalhamento!$E279,Detalhamento!U$15)&lt;=mediçao,OFFSET(Import.PLQ,$A279-1,U$15-1,1,1),0),0),PLE!$AA$28*OFFSET(Import.PLQ,$A279-1,U$15-1,1,1)),IF($E279&lt;&gt;1,IF(ISNUMBER(INDEX(Import.PLE,Detalhamento!$E279,Detalhamento!U$15)),IF(INDEX(Import.PLE,Detalhamento!$E279,Detalhamento!U$15)&lt;=mediçao,0,OFFSET(Import.PLQ,$A279-1,U$15-1,1,1)),OFFSET(Import.PLQ,$A279-1,U$15-1,1,1)),(1-PLE!$AA$28)*OFFSET(Import.PLQ,$A279-1,U$15-1,1,1))))</f>
        <v>0</v>
      </c>
      <c r="V279" s="144">
        <f ca="1">IF(V$13="",0,CHOOSE(Detalhamento.OpçãoServiços,OFFSET(Import.PLQ,$A279-1,V$15-1,1,1),IF($E279&lt;&gt;1,IF(ISNUMBER(INDEX(Import.PLE,Detalhamento!$E279,Detalhamento!V$15)),IF(INDEX(Import.PLE,Detalhamento!$E279,Detalhamento!V$15)&lt;=mediçao,OFFSET(Import.PLQ,$A279-1,V$15-1,1,1),0),0),PLE!$AA$28*OFFSET(Import.PLQ,$A279-1,V$15-1,1,1)),IF($E279&lt;&gt;1,IF(ISNUMBER(INDEX(Import.PLE,Detalhamento!$E279,Detalhamento!V$15)),IF(INDEX(Import.PLE,Detalhamento!$E279,Detalhamento!V$15)&lt;=mediçao,0,OFFSET(Import.PLQ,$A279-1,V$15-1,1,1)),OFFSET(Import.PLQ,$A279-1,V$15-1,1,1)),(1-PLE!$AA$28)*OFFSET(Import.PLQ,$A279-1,V$15-1,1,1))))</f>
        <v>0</v>
      </c>
      <c r="W279" s="144">
        <f ca="1">IF(W$13="",0,CHOOSE(Detalhamento.OpçãoServiços,OFFSET(Import.PLQ,$A279-1,W$15-1,1,1),IF($E279&lt;&gt;1,IF(ISNUMBER(INDEX(Import.PLE,Detalhamento!$E279,Detalhamento!W$15)),IF(INDEX(Import.PLE,Detalhamento!$E279,Detalhamento!W$15)&lt;=mediçao,OFFSET(Import.PLQ,$A279-1,W$15-1,1,1),0),0),PLE!$AA$28*OFFSET(Import.PLQ,$A279-1,W$15-1,1,1)),IF($E279&lt;&gt;1,IF(ISNUMBER(INDEX(Import.PLE,Detalhamento!$E279,Detalhamento!W$15)),IF(INDEX(Import.PLE,Detalhamento!$E279,Detalhamento!W$15)&lt;=mediçao,0,OFFSET(Import.PLQ,$A279-1,W$15-1,1,1)),OFFSET(Import.PLQ,$A279-1,W$15-1,1,1)),(1-PLE!$AA$28)*OFFSET(Import.PLQ,$A279-1,W$15-1,1,1))))</f>
        <v>0</v>
      </c>
      <c r="X279" s="144">
        <f ca="1">IF(X$13="",0,CHOOSE(Detalhamento.OpçãoServiços,OFFSET(Import.PLQ,$A279-1,X$15-1,1,1),IF($E279&lt;&gt;1,IF(ISNUMBER(INDEX(Import.PLE,Detalhamento!$E279,Detalhamento!X$15)),IF(INDEX(Import.PLE,Detalhamento!$E279,Detalhamento!X$15)&lt;=mediçao,OFFSET(Import.PLQ,$A279-1,X$15-1,1,1),0),0),PLE!$AA$28*OFFSET(Import.PLQ,$A279-1,X$15-1,1,1)),IF($E279&lt;&gt;1,IF(ISNUMBER(INDEX(Import.PLE,Detalhamento!$E279,Detalhamento!X$15)),IF(INDEX(Import.PLE,Detalhamento!$E279,Detalhamento!X$15)&lt;=mediçao,0,OFFSET(Import.PLQ,$A279-1,X$15-1,1,1)),OFFSET(Import.PLQ,$A279-1,X$15-1,1,1)),(1-PLE!$AA$28)*OFFSET(Import.PLQ,$A279-1,X$15-1,1,1))))</f>
        <v>0</v>
      </c>
      <c r="Y279" s="144">
        <f ca="1">IF(Y$13="",0,CHOOSE(Detalhamento.OpçãoServiços,OFFSET(Import.PLQ,$A279-1,Y$15-1,1,1),IF($E279&lt;&gt;1,IF(ISNUMBER(INDEX(Import.PLE,Detalhamento!$E279,Detalhamento!Y$15)),IF(INDEX(Import.PLE,Detalhamento!$E279,Detalhamento!Y$15)&lt;=mediçao,OFFSET(Import.PLQ,$A279-1,Y$15-1,1,1),0),0),PLE!$AA$28*OFFSET(Import.PLQ,$A279-1,Y$15-1,1,1)),IF($E279&lt;&gt;1,IF(ISNUMBER(INDEX(Import.PLE,Detalhamento!$E279,Detalhamento!Y$15)),IF(INDEX(Import.PLE,Detalhamento!$E279,Detalhamento!Y$15)&lt;=mediçao,0,OFFSET(Import.PLQ,$A279-1,Y$15-1,1,1)),OFFSET(Import.PLQ,$A279-1,Y$15-1,1,1)),(1-PLE!$AA$28)*OFFSET(Import.PLQ,$A279-1,Y$15-1,1,1))))</f>
        <v>0</v>
      </c>
      <c r="Z279" s="144">
        <f ca="1">IF(Z$13="",0,CHOOSE(Detalhamento.OpçãoServiços,OFFSET(Import.PLQ,$A279-1,Z$15-1,1,1),IF($E279&lt;&gt;1,IF(ISNUMBER(INDEX(Import.PLE,Detalhamento!$E279,Detalhamento!Z$15)),IF(INDEX(Import.PLE,Detalhamento!$E279,Detalhamento!Z$15)&lt;=mediçao,OFFSET(Import.PLQ,$A279-1,Z$15-1,1,1),0),0),PLE!$AA$28*OFFSET(Import.PLQ,$A279-1,Z$15-1,1,1)),IF($E279&lt;&gt;1,IF(ISNUMBER(INDEX(Import.PLE,Detalhamento!$E279,Detalhamento!Z$15)),IF(INDEX(Import.PLE,Detalhamento!$E279,Detalhamento!Z$15)&lt;=mediçao,0,OFFSET(Import.PLQ,$A279-1,Z$15-1,1,1)),OFFSET(Import.PLQ,$A279-1,Z$15-1,1,1)),(1-PLE!$AA$28)*OFFSET(Import.PLQ,$A279-1,Z$15-1,1,1))))</f>
        <v>0</v>
      </c>
      <c r="AA279" s="144">
        <f ca="1">IF(AA$13="",0,CHOOSE(Detalhamento.OpçãoServiços,OFFSET(Import.PLQ,$A279-1,AA$15-1,1,1),IF($E279&lt;&gt;1,IF(ISNUMBER(INDEX(Import.PLE,Detalhamento!$E279,Detalhamento!AA$15)),IF(INDEX(Import.PLE,Detalhamento!$E279,Detalhamento!AA$15)&lt;=mediçao,OFFSET(Import.PLQ,$A279-1,AA$15-1,1,1),0),0),PLE!$AA$28*OFFSET(Import.PLQ,$A279-1,AA$15-1,1,1)),IF($E279&lt;&gt;1,IF(ISNUMBER(INDEX(Import.PLE,Detalhamento!$E279,Detalhamento!AA$15)),IF(INDEX(Import.PLE,Detalhamento!$E279,Detalhamento!AA$15)&lt;=mediçao,0,OFFSET(Import.PLQ,$A279-1,AA$15-1,1,1)),OFFSET(Import.PLQ,$A279-1,AA$15-1,1,1)),(1-PLE!$AA$28)*OFFSET(Import.PLQ,$A279-1,AA$15-1,1,1))))</f>
        <v>0</v>
      </c>
      <c r="AB279" s="144">
        <f ca="1">IF(AB$13="",0,CHOOSE(Detalhamento.OpçãoServiços,OFFSET(Import.PLQ,$A279-1,AB$15-1,1,1),IF($E279&lt;&gt;1,IF(ISNUMBER(INDEX(Import.PLE,Detalhamento!$E279,Detalhamento!AB$15)),IF(INDEX(Import.PLE,Detalhamento!$E279,Detalhamento!AB$15)&lt;=mediçao,OFFSET(Import.PLQ,$A279-1,AB$15-1,1,1),0),0),PLE!$AA$28*OFFSET(Import.PLQ,$A279-1,AB$15-1,1,1)),IF($E279&lt;&gt;1,IF(ISNUMBER(INDEX(Import.PLE,Detalhamento!$E279,Detalhamento!AB$15)),IF(INDEX(Import.PLE,Detalhamento!$E279,Detalhamento!AB$15)&lt;=mediçao,0,OFFSET(Import.PLQ,$A279-1,AB$15-1,1,1)),OFFSET(Import.PLQ,$A279-1,AB$15-1,1,1)),(1-PLE!$AA$28)*OFFSET(Import.PLQ,$A279-1,AB$15-1,1,1))))</f>
        <v>0</v>
      </c>
      <c r="AC279" s="144">
        <f ca="1">IF(AC$13="",0,CHOOSE(Detalhamento.OpçãoServiços,OFFSET(Import.PLQ,$A279-1,AC$15-1,1,1),IF($E279&lt;&gt;1,IF(ISNUMBER(INDEX(Import.PLE,Detalhamento!$E279,Detalhamento!AC$15)),IF(INDEX(Import.PLE,Detalhamento!$E279,Detalhamento!AC$15)&lt;=mediçao,OFFSET(Import.PLQ,$A279-1,AC$15-1,1,1),0),0),PLE!$AA$28*OFFSET(Import.PLQ,$A279-1,AC$15-1,1,1)),IF($E279&lt;&gt;1,IF(ISNUMBER(INDEX(Import.PLE,Detalhamento!$E279,Detalhamento!AC$15)),IF(INDEX(Import.PLE,Detalhamento!$E279,Detalhamento!AC$15)&lt;=mediçao,0,OFFSET(Import.PLQ,$A279-1,AC$15-1,1,1)),OFFSET(Import.PLQ,$A279-1,AC$15-1,1,1)),(1-PLE!$AA$28)*OFFSET(Import.PLQ,$A279-1,AC$15-1,1,1))))</f>
        <v>0</v>
      </c>
      <c r="AD279" s="144">
        <f ca="1">IF(AD$13="",0,CHOOSE(Detalhamento.OpçãoServiços,OFFSET(Import.PLQ,$A279-1,AD$15-1,1,1),IF($E279&lt;&gt;1,IF(ISNUMBER(INDEX(Import.PLE,Detalhamento!$E279,Detalhamento!AD$15)),IF(INDEX(Import.PLE,Detalhamento!$E279,Detalhamento!AD$15)&lt;=mediçao,OFFSET(Import.PLQ,$A279-1,AD$15-1,1,1),0),0),PLE!$AA$28*OFFSET(Import.PLQ,$A279-1,AD$15-1,1,1)),IF($E279&lt;&gt;1,IF(ISNUMBER(INDEX(Import.PLE,Detalhamento!$E279,Detalhamento!AD$15)),IF(INDEX(Import.PLE,Detalhamento!$E279,Detalhamento!AD$15)&lt;=mediçao,0,OFFSET(Import.PLQ,$A279-1,AD$15-1,1,1)),OFFSET(Import.PLQ,$A279-1,AD$15-1,1,1)),(1-PLE!$AA$28)*OFFSET(Import.PLQ,$A279-1,AD$15-1,1,1))))</f>
        <v>0</v>
      </c>
      <c r="AE279" s="144">
        <f ca="1">IF(AE$13="",0,CHOOSE(Detalhamento.OpçãoServiços,OFFSET(Import.PLQ,$A279-1,AE$15-1,1,1),IF($E279&lt;&gt;1,IF(ISNUMBER(INDEX(Import.PLE,Detalhamento!$E279,Detalhamento!AE$15)),IF(INDEX(Import.PLE,Detalhamento!$E279,Detalhamento!AE$15)&lt;=mediçao,OFFSET(Import.PLQ,$A279-1,AE$15-1,1,1),0),0),PLE!$AA$28*OFFSET(Import.PLQ,$A279-1,AE$15-1,1,1)),IF($E279&lt;&gt;1,IF(ISNUMBER(INDEX(Import.PLE,Detalhamento!$E279,Detalhamento!AE$15)),IF(INDEX(Import.PLE,Detalhamento!$E279,Detalhamento!AE$15)&lt;=mediçao,0,OFFSET(Import.PLQ,$A279-1,AE$15-1,1,1)),OFFSET(Import.PLQ,$A279-1,AE$15-1,1,1)),(1-PLE!$AA$28)*OFFSET(Import.PLQ,$A279-1,AE$15-1,1,1))))</f>
        <v>0</v>
      </c>
      <c r="AF279" s="144">
        <f ca="1">IF(AF$13="",0,CHOOSE(Detalhamento.OpçãoServiços,OFFSET(Import.PLQ,$A279-1,AF$15-1,1,1),IF($E279&lt;&gt;1,IF(ISNUMBER(INDEX(Import.PLE,Detalhamento!$E279,Detalhamento!AF$15)),IF(INDEX(Import.PLE,Detalhamento!$E279,Detalhamento!AF$15)&lt;=mediçao,OFFSET(Import.PLQ,$A279-1,AF$15-1,1,1),0),0),PLE!$AA$28*OFFSET(Import.PLQ,$A279-1,AF$15-1,1,1)),IF($E279&lt;&gt;1,IF(ISNUMBER(INDEX(Import.PLE,Detalhamento!$E279,Detalhamento!AF$15)),IF(INDEX(Import.PLE,Detalhamento!$E279,Detalhamento!AF$15)&lt;=mediçao,0,OFFSET(Import.PLQ,$A279-1,AF$15-1,1,1)),OFFSET(Import.PLQ,$A279-1,AF$15-1,1,1)),(1-PLE!$AA$28)*OFFSET(Import.PLQ,$A279-1,AF$15-1,1,1))))</f>
        <v>0</v>
      </c>
      <c r="AG279" s="144">
        <f ca="1">IF(AG$13="",0,CHOOSE(Detalhamento.OpçãoServiços,OFFSET(Import.PLQ,$A279-1,AG$15-1,1,1),IF($E279&lt;&gt;1,IF(ISNUMBER(INDEX(Import.PLE,Detalhamento!$E279,Detalhamento!AG$15)),IF(INDEX(Import.PLE,Detalhamento!$E279,Detalhamento!AG$15)&lt;=mediçao,OFFSET(Import.PLQ,$A279-1,AG$15-1,1,1),0),0),PLE!$AA$28*OFFSET(Import.PLQ,$A279-1,AG$15-1,1,1)),IF($E279&lt;&gt;1,IF(ISNUMBER(INDEX(Import.PLE,Detalhamento!$E279,Detalhamento!AG$15)),IF(INDEX(Import.PLE,Detalhamento!$E279,Detalhamento!AG$15)&lt;=mediçao,0,OFFSET(Import.PLQ,$A279-1,AG$15-1,1,1)),OFFSET(Import.PLQ,$A279-1,AG$15-1,1,1)),(1-PLE!$AA$28)*OFFSET(Import.PLQ,$A279-1,AG$15-1,1,1))))</f>
        <v>0</v>
      </c>
      <c r="AH279" s="144">
        <f ca="1">IF(AH$13="",0,CHOOSE(Detalhamento.OpçãoServiços,OFFSET(Import.PLQ,$A279-1,AH$15-1,1,1),IF($E279&lt;&gt;1,IF(ISNUMBER(INDEX(Import.PLE,Detalhamento!$E279,Detalhamento!AH$15)),IF(INDEX(Import.PLE,Detalhamento!$E279,Detalhamento!AH$15)&lt;=mediçao,OFFSET(Import.PLQ,$A279-1,AH$15-1,1,1),0),0),PLE!$AA$28*OFFSET(Import.PLQ,$A279-1,AH$15-1,1,1)),IF($E279&lt;&gt;1,IF(ISNUMBER(INDEX(Import.PLE,Detalhamento!$E279,Detalhamento!AH$15)),IF(INDEX(Import.PLE,Detalhamento!$E279,Detalhamento!AH$15)&lt;=mediçao,0,OFFSET(Import.PLQ,$A279-1,AH$15-1,1,1)),OFFSET(Import.PLQ,$A279-1,AH$15-1,1,1)),(1-PLE!$AA$28)*OFFSET(Import.PLQ,$A279-1,AH$15-1,1,1))))</f>
        <v>0</v>
      </c>
      <c r="AI279" s="144">
        <f ca="1">IF(AI$13="",0,CHOOSE(Detalhamento.OpçãoServiços,OFFSET(Import.PLQ,$A279-1,AI$15-1,1,1),IF($E279&lt;&gt;1,IF(ISNUMBER(INDEX(Import.PLE,Detalhamento!$E279,Detalhamento!AI$15)),IF(INDEX(Import.PLE,Detalhamento!$E279,Detalhamento!AI$15)&lt;=mediçao,OFFSET(Import.PLQ,$A279-1,AI$15-1,1,1),0),0),PLE!$AA$28*OFFSET(Import.PLQ,$A279-1,AI$15-1,1,1)),IF($E279&lt;&gt;1,IF(ISNUMBER(INDEX(Import.PLE,Detalhamento!$E279,Detalhamento!AI$15)),IF(INDEX(Import.PLE,Detalhamento!$E279,Detalhamento!AI$15)&lt;=mediçao,0,OFFSET(Import.PLQ,$A279-1,AI$15-1,1,1)),OFFSET(Import.PLQ,$A279-1,AI$15-1,1,1)),(1-PLE!$AA$28)*OFFSET(Import.PLQ,$A279-1,AI$15-1,1,1))))</f>
        <v>0</v>
      </c>
      <c r="AJ279" s="144">
        <f ca="1">IF(AJ$13="",0,CHOOSE(Detalhamento.OpçãoServiços,OFFSET(Import.PLQ,$A279-1,AJ$15-1,1,1),IF($E279&lt;&gt;1,IF(ISNUMBER(INDEX(Import.PLE,Detalhamento!$E279,Detalhamento!AJ$15)),IF(INDEX(Import.PLE,Detalhamento!$E279,Detalhamento!AJ$15)&lt;=mediçao,OFFSET(Import.PLQ,$A279-1,AJ$15-1,1,1),0),0),PLE!$AA$28*OFFSET(Import.PLQ,$A279-1,AJ$15-1,1,1)),IF($E279&lt;&gt;1,IF(ISNUMBER(INDEX(Import.PLE,Detalhamento!$E279,Detalhamento!AJ$15)),IF(INDEX(Import.PLE,Detalhamento!$E279,Detalhamento!AJ$15)&lt;=mediçao,0,OFFSET(Import.PLQ,$A279-1,AJ$15-1,1,1)),OFFSET(Import.PLQ,$A279-1,AJ$15-1,1,1)),(1-PLE!$AA$28)*OFFSET(Import.PLQ,$A279-1,AJ$15-1,1,1))))</f>
        <v>0</v>
      </c>
      <c r="AK279" s="144">
        <f ca="1">IF(AK$13="",0,CHOOSE(Detalhamento.OpçãoServiços,OFFSET(Import.PLQ,$A279-1,AK$15-1,1,1),IF($E279&lt;&gt;1,IF(ISNUMBER(INDEX(Import.PLE,Detalhamento!$E279,Detalhamento!AK$15)),IF(INDEX(Import.PLE,Detalhamento!$E279,Detalhamento!AK$15)&lt;=mediçao,OFFSET(Import.PLQ,$A279-1,AK$15-1,1,1),0),0),PLE!$AA$28*OFFSET(Import.PLQ,$A279-1,AK$15-1,1,1)),IF($E279&lt;&gt;1,IF(ISNUMBER(INDEX(Import.PLE,Detalhamento!$E279,Detalhamento!AK$15)),IF(INDEX(Import.PLE,Detalhamento!$E279,Detalhamento!AK$15)&lt;=mediçao,0,OFFSET(Import.PLQ,$A279-1,AK$15-1,1,1)),OFFSET(Import.PLQ,$A279-1,AK$15-1,1,1)),(1-PLE!$AA$28)*OFFSET(Import.PLQ,$A279-1,AK$15-1,1,1))))</f>
        <v>0</v>
      </c>
      <c r="AL279" s="144">
        <f ca="1">IF(AL$13="",0,CHOOSE(Detalhamento.OpçãoServiços,OFFSET(Import.PLQ,$A279-1,AL$15-1,1,1),IF($E279&lt;&gt;1,IF(ISNUMBER(INDEX(Import.PLE,Detalhamento!$E279,Detalhamento!AL$15)),IF(INDEX(Import.PLE,Detalhamento!$E279,Detalhamento!AL$15)&lt;=mediçao,OFFSET(Import.PLQ,$A279-1,AL$15-1,1,1),0),0),PLE!$AA$28*OFFSET(Import.PLQ,$A279-1,AL$15-1,1,1)),IF($E279&lt;&gt;1,IF(ISNUMBER(INDEX(Import.PLE,Detalhamento!$E279,Detalhamento!AL$15)),IF(INDEX(Import.PLE,Detalhamento!$E279,Detalhamento!AL$15)&lt;=mediçao,0,OFFSET(Import.PLQ,$A279-1,AL$15-1,1,1)),OFFSET(Import.PLQ,$A279-1,AL$15-1,1,1)),(1-PLE!$AA$28)*OFFSET(Import.PLQ,$A279-1,AL$15-1,1,1))))</f>
        <v>0</v>
      </c>
      <c r="AM279" s="144">
        <f ca="1">IF(AM$13="",0,CHOOSE(Detalhamento.OpçãoServiços,OFFSET(Import.PLQ,$A279-1,AM$15-1,1,1),IF($E279&lt;&gt;1,IF(ISNUMBER(INDEX(Import.PLE,Detalhamento!$E279,Detalhamento!AM$15)),IF(INDEX(Import.PLE,Detalhamento!$E279,Detalhamento!AM$15)&lt;=mediçao,OFFSET(Import.PLQ,$A279-1,AM$15-1,1,1),0),0),PLE!$AA$28*OFFSET(Import.PLQ,$A279-1,AM$15-1,1,1)),IF($E279&lt;&gt;1,IF(ISNUMBER(INDEX(Import.PLE,Detalhamento!$E279,Detalhamento!AM$15)),IF(INDEX(Import.PLE,Detalhamento!$E279,Detalhamento!AM$15)&lt;=mediçao,0,OFFSET(Import.PLQ,$A279-1,AM$15-1,1,1)),OFFSET(Import.PLQ,$A279-1,AM$15-1,1,1)),(1-PLE!$AA$28)*OFFSET(Import.PLQ,$A279-1,AM$15-1,1,1))))</f>
        <v>0</v>
      </c>
      <c r="AN279" s="144">
        <f ca="1">IF(AN$13="",0,CHOOSE(Detalhamento.OpçãoServiços,OFFSET(Import.PLQ,$A279-1,AN$15-1,1,1),IF($E279&lt;&gt;1,IF(ISNUMBER(INDEX(Import.PLE,Detalhamento!$E279,Detalhamento!AN$15)),IF(INDEX(Import.PLE,Detalhamento!$E279,Detalhamento!AN$15)&lt;=mediçao,OFFSET(Import.PLQ,$A279-1,AN$15-1,1,1),0),0),PLE!$AA$28*OFFSET(Import.PLQ,$A279-1,AN$15-1,1,1)),IF($E279&lt;&gt;1,IF(ISNUMBER(INDEX(Import.PLE,Detalhamento!$E279,Detalhamento!AN$15)),IF(INDEX(Import.PLE,Detalhamento!$E279,Detalhamento!AN$15)&lt;=mediçao,0,OFFSET(Import.PLQ,$A279-1,AN$15-1,1,1)),OFFSET(Import.PLQ,$A279-1,AN$15-1,1,1)),(1-PLE!$AA$28)*OFFSET(Import.PLQ,$A279-1,AN$15-1,1,1))))</f>
        <v>0</v>
      </c>
      <c r="AO279" s="144">
        <f ca="1">IF(AO$13="",0,CHOOSE(Detalhamento.OpçãoServiços,OFFSET(Import.PLQ,$A279-1,AO$15-1,1,1),IF($E279&lt;&gt;1,IF(ISNUMBER(INDEX(Import.PLE,Detalhamento!$E279,Detalhamento!AO$15)),IF(INDEX(Import.PLE,Detalhamento!$E279,Detalhamento!AO$15)&lt;=mediçao,OFFSET(Import.PLQ,$A279-1,AO$15-1,1,1),0),0),PLE!$AA$28*OFFSET(Import.PLQ,$A279-1,AO$15-1,1,1)),IF($E279&lt;&gt;1,IF(ISNUMBER(INDEX(Import.PLE,Detalhamento!$E279,Detalhamento!AO$15)),IF(INDEX(Import.PLE,Detalhamento!$E279,Detalhamento!AO$15)&lt;=mediçao,0,OFFSET(Import.PLQ,$A279-1,AO$15-1,1,1)),OFFSET(Import.PLQ,$A279-1,AO$15-1,1,1)),(1-PLE!$AA$28)*OFFSET(Import.PLQ,$A279-1,AO$15-1,1,1))))</f>
        <v>0</v>
      </c>
      <c r="AP279" s="144">
        <f ca="1">IF(AP$13="",0,CHOOSE(Detalhamento.OpçãoServiços,OFFSET(Import.PLQ,$A279-1,AP$15-1,1,1),IF($E279&lt;&gt;1,IF(ISNUMBER(INDEX(Import.PLE,Detalhamento!$E279,Detalhamento!AP$15)),IF(INDEX(Import.PLE,Detalhamento!$E279,Detalhamento!AP$15)&lt;=mediçao,OFFSET(Import.PLQ,$A279-1,AP$15-1,1,1),0),0),PLE!$AA$28*OFFSET(Import.PLQ,$A279-1,AP$15-1,1,1)),IF($E279&lt;&gt;1,IF(ISNUMBER(INDEX(Import.PLE,Detalhamento!$E279,Detalhamento!AP$15)),IF(INDEX(Import.PLE,Detalhamento!$E279,Detalhamento!AP$15)&lt;=mediçao,0,OFFSET(Import.PLQ,$A279-1,AP$15-1,1,1)),OFFSET(Import.PLQ,$A279-1,AP$15-1,1,1)),(1-PLE!$AA$28)*OFFSET(Import.PLQ,$A279-1,AP$15-1,1,1))))</f>
        <v>0</v>
      </c>
      <c r="AQ279" s="144">
        <f ca="1">IF(AQ$13="",0,CHOOSE(Detalhamento.OpçãoServiços,OFFSET(Import.PLQ,$A279-1,AQ$15-1,1,1),IF($E279&lt;&gt;1,IF(ISNUMBER(INDEX(Import.PLE,Detalhamento!$E279,Detalhamento!AQ$15)),IF(INDEX(Import.PLE,Detalhamento!$E279,Detalhamento!AQ$15)&lt;=mediçao,OFFSET(Import.PLQ,$A279-1,AQ$15-1,1,1),0),0),PLE!$AA$28*OFFSET(Import.PLQ,$A279-1,AQ$15-1,1,1)),IF($E279&lt;&gt;1,IF(ISNUMBER(INDEX(Import.PLE,Detalhamento!$E279,Detalhamento!AQ$15)),IF(INDEX(Import.PLE,Detalhamento!$E279,Detalhamento!AQ$15)&lt;=mediçao,0,OFFSET(Import.PLQ,$A279-1,AQ$15-1,1,1)),OFFSET(Import.PLQ,$A279-1,AQ$15-1,1,1)),(1-PLE!$AA$28)*OFFSET(Import.PLQ,$A279-1,AQ$15-1,1,1))))</f>
        <v>0</v>
      </c>
      <c r="AR279" s="144">
        <f ca="1">IF(AR$13="",0,CHOOSE(Detalhamento.OpçãoServiços,OFFSET(Import.PLQ,$A279-1,AR$15-1,1,1),IF($E279&lt;&gt;1,IF(ISNUMBER(INDEX(Import.PLE,Detalhamento!$E279,Detalhamento!AR$15)),IF(INDEX(Import.PLE,Detalhamento!$E279,Detalhamento!AR$15)&lt;=mediçao,OFFSET(Import.PLQ,$A279-1,AR$15-1,1,1),0),0),PLE!$AA$28*OFFSET(Import.PLQ,$A279-1,AR$15-1,1,1)),IF($E279&lt;&gt;1,IF(ISNUMBER(INDEX(Import.PLE,Detalhamento!$E279,Detalhamento!AR$15)),IF(INDEX(Import.PLE,Detalhamento!$E279,Detalhamento!AR$15)&lt;=mediçao,0,OFFSET(Import.PLQ,$A279-1,AR$15-1,1,1)),OFFSET(Import.PLQ,$A279-1,AR$15-1,1,1)),(1-PLE!$AA$28)*OFFSET(Import.PLQ,$A279-1,AR$15-1,1,1))))</f>
        <v>0</v>
      </c>
      <c r="AS279" s="144">
        <f ca="1">IF(AS$13="",0,CHOOSE(Detalhamento.OpçãoServiços,OFFSET(Import.PLQ,$A279-1,AS$15-1,1,1),IF($E279&lt;&gt;1,IF(ISNUMBER(INDEX(Import.PLE,Detalhamento!$E279,Detalhamento!AS$15)),IF(INDEX(Import.PLE,Detalhamento!$E279,Detalhamento!AS$15)&lt;=mediçao,OFFSET(Import.PLQ,$A279-1,AS$15-1,1,1),0),0),PLE!$AA$28*OFFSET(Import.PLQ,$A279-1,AS$15-1,1,1)),IF($E279&lt;&gt;1,IF(ISNUMBER(INDEX(Import.PLE,Detalhamento!$E279,Detalhamento!AS$15)),IF(INDEX(Import.PLE,Detalhamento!$E279,Detalhamento!AS$15)&lt;=mediçao,0,OFFSET(Import.PLQ,$A279-1,AS$15-1,1,1)),OFFSET(Import.PLQ,$A279-1,AS$15-1,1,1)),(1-PLE!$AA$28)*OFFSET(Import.PLQ,$A279-1,AS$15-1,1,1))))</f>
        <v>0</v>
      </c>
      <c r="AT279" s="144">
        <f ca="1">IF(AT$13="",0,CHOOSE(Detalhamento.OpçãoServiços,OFFSET(Import.PLQ,$A279-1,AT$15-1,1,1),IF($E279&lt;&gt;1,IF(ISNUMBER(INDEX(Import.PLE,Detalhamento!$E279,Detalhamento!AT$15)),IF(INDEX(Import.PLE,Detalhamento!$E279,Detalhamento!AT$15)&lt;=mediçao,OFFSET(Import.PLQ,$A279-1,AT$15-1,1,1),0),0),PLE!$AA$28*OFFSET(Import.PLQ,$A279-1,AT$15-1,1,1)),IF($E279&lt;&gt;1,IF(ISNUMBER(INDEX(Import.PLE,Detalhamento!$E279,Detalhamento!AT$15)),IF(INDEX(Import.PLE,Detalhamento!$E279,Detalhamento!AT$15)&lt;=mediçao,0,OFFSET(Import.PLQ,$A279-1,AT$15-1,1,1)),OFFSET(Import.PLQ,$A279-1,AT$15-1,1,1)),(1-PLE!$AA$28)*OFFSET(Import.PLQ,$A279-1,AT$15-1,1,1))))</f>
        <v>0</v>
      </c>
      <c r="AU279" s="144">
        <f ca="1">IF(AU$13="",0,CHOOSE(Detalhamento.OpçãoServiços,OFFSET(Import.PLQ,$A279-1,AU$15-1,1,1),IF($E279&lt;&gt;1,IF(ISNUMBER(INDEX(Import.PLE,Detalhamento!$E279,Detalhamento!AU$15)),IF(INDEX(Import.PLE,Detalhamento!$E279,Detalhamento!AU$15)&lt;=mediçao,OFFSET(Import.PLQ,$A279-1,AU$15-1,1,1),0),0),PLE!$AA$28*OFFSET(Import.PLQ,$A279-1,AU$15-1,1,1)),IF($E279&lt;&gt;1,IF(ISNUMBER(INDEX(Import.PLE,Detalhamento!$E279,Detalhamento!AU$15)),IF(INDEX(Import.PLE,Detalhamento!$E279,Detalhamento!AU$15)&lt;=mediçao,0,OFFSET(Import.PLQ,$A279-1,AU$15-1,1,1)),OFFSET(Import.PLQ,$A279-1,AU$15-1,1,1)),(1-PLE!$AA$28)*OFFSET(Import.PLQ,$A279-1,AU$15-1,1,1))))</f>
        <v>0</v>
      </c>
      <c r="AV279" s="144">
        <f ca="1">IF(AV$13="",0,CHOOSE(Detalhamento.OpçãoServiços,OFFSET(Import.PLQ,$A279-1,AV$15-1,1,1),IF($E279&lt;&gt;1,IF(ISNUMBER(INDEX(Import.PLE,Detalhamento!$E279,Detalhamento!AV$15)),IF(INDEX(Import.PLE,Detalhamento!$E279,Detalhamento!AV$15)&lt;=mediçao,OFFSET(Import.PLQ,$A279-1,AV$15-1,1,1),0),0),PLE!$AA$28*OFFSET(Import.PLQ,$A279-1,AV$15-1,1,1)),IF($E279&lt;&gt;1,IF(ISNUMBER(INDEX(Import.PLE,Detalhamento!$E279,Detalhamento!AV$15)),IF(INDEX(Import.PLE,Detalhamento!$E279,Detalhamento!AV$15)&lt;=mediçao,0,OFFSET(Import.PLQ,$A279-1,AV$15-1,1,1)),OFFSET(Import.PLQ,$A279-1,AV$15-1,1,1)),(1-PLE!$AA$28)*OFFSET(Import.PLQ,$A279-1,AV$15-1,1,1))))</f>
        <v>0</v>
      </c>
      <c r="AW279" s="144">
        <f ca="1">IF(AW$13="",0,CHOOSE(Detalhamento.OpçãoServiços,OFFSET(Import.PLQ,$A279-1,AW$15-1,1,1),IF($E279&lt;&gt;1,IF(ISNUMBER(INDEX(Import.PLE,Detalhamento!$E279,Detalhamento!AW$15)),IF(INDEX(Import.PLE,Detalhamento!$E279,Detalhamento!AW$15)&lt;=mediçao,OFFSET(Import.PLQ,$A279-1,AW$15-1,1,1),0),0),PLE!$AA$28*OFFSET(Import.PLQ,$A279-1,AW$15-1,1,1)),IF($E279&lt;&gt;1,IF(ISNUMBER(INDEX(Import.PLE,Detalhamento!$E279,Detalhamento!AW$15)),IF(INDEX(Import.PLE,Detalhamento!$E279,Detalhamento!AW$15)&lt;=mediçao,0,OFFSET(Import.PLQ,$A279-1,AW$15-1,1,1)),OFFSET(Import.PLQ,$A279-1,AW$15-1,1,1)),(1-PLE!$AA$28)*OFFSET(Import.PLQ,$A279-1,AW$15-1,1,1))))</f>
        <v>0</v>
      </c>
      <c r="AX279" s="144">
        <f ca="1">IF(AX$13="",0,CHOOSE(Detalhamento.OpçãoServiços,OFFSET(Import.PLQ,$A279-1,AX$15-1,1,1),IF($E279&lt;&gt;1,IF(ISNUMBER(INDEX(Import.PLE,Detalhamento!$E279,Detalhamento!AX$15)),IF(INDEX(Import.PLE,Detalhamento!$E279,Detalhamento!AX$15)&lt;=mediçao,OFFSET(Import.PLQ,$A279-1,AX$15-1,1,1),0),0),PLE!$AA$28*OFFSET(Import.PLQ,$A279-1,AX$15-1,1,1)),IF($E279&lt;&gt;1,IF(ISNUMBER(INDEX(Import.PLE,Detalhamento!$E279,Detalhamento!AX$15)),IF(INDEX(Import.PLE,Detalhamento!$E279,Detalhamento!AX$15)&lt;=mediçao,0,OFFSET(Import.PLQ,$A279-1,AX$15-1,1,1)),OFFSET(Import.PLQ,$A279-1,AX$15-1,1,1)),(1-PLE!$AA$28)*OFFSET(Import.PLQ,$A279-1,AX$15-1,1,1))))</f>
        <v>0</v>
      </c>
      <c r="AY279" s="144">
        <f ca="1">IF(AY$13="",0,CHOOSE(Detalhamento.OpçãoServiços,OFFSET(Import.PLQ,$A279-1,AY$15-1,1,1),IF($E279&lt;&gt;1,IF(ISNUMBER(INDEX(Import.PLE,Detalhamento!$E279,Detalhamento!AY$15)),IF(INDEX(Import.PLE,Detalhamento!$E279,Detalhamento!AY$15)&lt;=mediçao,OFFSET(Import.PLQ,$A279-1,AY$15-1,1,1),0),0),PLE!$AA$28*OFFSET(Import.PLQ,$A279-1,AY$15-1,1,1)),IF($E279&lt;&gt;1,IF(ISNUMBER(INDEX(Import.PLE,Detalhamento!$E279,Detalhamento!AY$15)),IF(INDEX(Import.PLE,Detalhamento!$E279,Detalhamento!AY$15)&lt;=mediçao,0,OFFSET(Import.PLQ,$A279-1,AY$15-1,1,1)),OFFSET(Import.PLQ,$A279-1,AY$15-1,1,1)),(1-PLE!$AA$28)*OFFSET(Import.PLQ,$A279-1,AY$15-1,1,1))))</f>
        <v>0</v>
      </c>
      <c r="AZ279" s="144">
        <f ca="1">IF(AZ$13="",0,CHOOSE(Detalhamento.OpçãoServiços,OFFSET(Import.PLQ,$A279-1,AZ$15-1,1,1),IF($E279&lt;&gt;1,IF(ISNUMBER(INDEX(Import.PLE,Detalhamento!$E279,Detalhamento!AZ$15)),IF(INDEX(Import.PLE,Detalhamento!$E279,Detalhamento!AZ$15)&lt;=mediçao,OFFSET(Import.PLQ,$A279-1,AZ$15-1,1,1),0),0),PLE!$AA$28*OFFSET(Import.PLQ,$A279-1,AZ$15-1,1,1)),IF($E279&lt;&gt;1,IF(ISNUMBER(INDEX(Import.PLE,Detalhamento!$E279,Detalhamento!AZ$15)),IF(INDEX(Import.PLE,Detalhamento!$E279,Detalhamento!AZ$15)&lt;=mediçao,0,OFFSET(Import.PLQ,$A279-1,AZ$15-1,1,1)),OFFSET(Import.PLQ,$A279-1,AZ$15-1,1,1)),(1-PLE!$AA$28)*OFFSET(Import.PLQ,$A279-1,AZ$15-1,1,1))))</f>
        <v>0</v>
      </c>
      <c r="BA279" s="144">
        <f ca="1">IF(BA$13="",0,CHOOSE(Detalhamento.OpçãoServiços,OFFSET(Import.PLQ,$A279-1,BA$15-1,1,1),IF($E279&lt;&gt;1,IF(ISNUMBER(INDEX(Import.PLE,Detalhamento!$E279,Detalhamento!BA$15)),IF(INDEX(Import.PLE,Detalhamento!$E279,Detalhamento!BA$15)&lt;=mediçao,OFFSET(Import.PLQ,$A279-1,BA$15-1,1,1),0),0),PLE!$AA$28*OFFSET(Import.PLQ,$A279-1,BA$15-1,1,1)),IF($E279&lt;&gt;1,IF(ISNUMBER(INDEX(Import.PLE,Detalhamento!$E279,Detalhamento!BA$15)),IF(INDEX(Import.PLE,Detalhamento!$E279,Detalhamento!BA$15)&lt;=mediçao,0,OFFSET(Import.PLQ,$A279-1,BA$15-1,1,1)),OFFSET(Import.PLQ,$A279-1,BA$15-1,1,1)),(1-PLE!$AA$28)*OFFSET(Import.PLQ,$A279-1,BA$15-1,1,1))))</f>
        <v>0</v>
      </c>
      <c r="BB279" s="144">
        <f ca="1">IF(BB$13="",0,CHOOSE(Detalhamento.OpçãoServiços,OFFSET(Import.PLQ,$A279-1,BB$15-1,1,1),IF($E279&lt;&gt;1,IF(ISNUMBER(INDEX(Import.PLE,Detalhamento!$E279,Detalhamento!BB$15)),IF(INDEX(Import.PLE,Detalhamento!$E279,Detalhamento!BB$15)&lt;=mediçao,OFFSET(Import.PLQ,$A279-1,BB$15-1,1,1),0),0),PLE!$AA$28*OFFSET(Import.PLQ,$A279-1,BB$15-1,1,1)),IF($E279&lt;&gt;1,IF(ISNUMBER(INDEX(Import.PLE,Detalhamento!$E279,Detalhamento!BB$15)),IF(INDEX(Import.PLE,Detalhamento!$E279,Detalhamento!BB$15)&lt;=mediçao,0,OFFSET(Import.PLQ,$A279-1,BB$15-1,1,1)),OFFSET(Import.PLQ,$A279-1,BB$15-1,1,1)),(1-PLE!$AA$28)*OFFSET(Import.PLQ,$A279-1,BB$15-1,1,1))))</f>
        <v>0</v>
      </c>
      <c r="BC279" s="144">
        <f ca="1">IF(BC$13="",0,CHOOSE(Detalhamento.OpçãoServiços,OFFSET(Import.PLQ,$A279-1,BC$15-1,1,1),IF($E279&lt;&gt;1,IF(ISNUMBER(INDEX(Import.PLE,Detalhamento!$E279,Detalhamento!BC$15)),IF(INDEX(Import.PLE,Detalhamento!$E279,Detalhamento!BC$15)&lt;=mediçao,OFFSET(Import.PLQ,$A279-1,BC$15-1,1,1),0),0),PLE!$AA$28*OFFSET(Import.PLQ,$A279-1,BC$15-1,1,1)),IF($E279&lt;&gt;1,IF(ISNUMBER(INDEX(Import.PLE,Detalhamento!$E279,Detalhamento!BC$15)),IF(INDEX(Import.PLE,Detalhamento!$E279,Detalhamento!BC$15)&lt;=mediçao,0,OFFSET(Import.PLQ,$A279-1,BC$15-1,1,1)),OFFSET(Import.PLQ,$A279-1,BC$15-1,1,1)),(1-PLE!$AA$28)*OFFSET(Import.PLQ,$A279-1,BC$15-1,1,1))))</f>
        <v>0</v>
      </c>
      <c r="BD279" s="144">
        <f ca="1">IF(BD$13="",0,CHOOSE(Detalhamento.OpçãoServiços,OFFSET(Import.PLQ,$A279-1,BD$15-1,1,1),IF($E279&lt;&gt;1,IF(ISNUMBER(INDEX(Import.PLE,Detalhamento!$E279,Detalhamento!BD$15)),IF(INDEX(Import.PLE,Detalhamento!$E279,Detalhamento!BD$15)&lt;=mediçao,OFFSET(Import.PLQ,$A279-1,BD$15-1,1,1),0),0),PLE!$AA$28*OFFSET(Import.PLQ,$A279-1,BD$15-1,1,1)),IF($E279&lt;&gt;1,IF(ISNUMBER(INDEX(Import.PLE,Detalhamento!$E279,Detalhamento!BD$15)),IF(INDEX(Import.PLE,Detalhamento!$E279,Detalhamento!BD$15)&lt;=mediçao,0,OFFSET(Import.PLQ,$A279-1,BD$15-1,1,1)),OFFSET(Import.PLQ,$A279-1,BD$15-1,1,1)),(1-PLE!$AA$28)*OFFSET(Import.PLQ,$A279-1,BD$15-1,1,1))))</f>
        <v>0</v>
      </c>
      <c r="BE279" s="144">
        <f ca="1">IF(BE$13="",0,CHOOSE(Detalhamento.OpçãoServiços,OFFSET(Import.PLQ,$A279-1,BE$15-1,1,1),IF($E279&lt;&gt;1,IF(ISNUMBER(INDEX(Import.PLE,Detalhamento!$E279,Detalhamento!BE$15)),IF(INDEX(Import.PLE,Detalhamento!$E279,Detalhamento!BE$15)&lt;=mediçao,OFFSET(Import.PLQ,$A279-1,BE$15-1,1,1),0),0),PLE!$AA$28*OFFSET(Import.PLQ,$A279-1,BE$15-1,1,1)),IF($E279&lt;&gt;1,IF(ISNUMBER(INDEX(Import.PLE,Detalhamento!$E279,Detalhamento!BE$15)),IF(INDEX(Import.PLE,Detalhamento!$E279,Detalhamento!BE$15)&lt;=mediçao,0,OFFSET(Import.PLQ,$A279-1,BE$15-1,1,1)),OFFSET(Import.PLQ,$A279-1,BE$15-1,1,1)),(1-PLE!$AA$28)*OFFSET(Import.PLQ,$A279-1,BE$15-1,1,1))))</f>
        <v>0</v>
      </c>
      <c r="BF279" s="144">
        <f ca="1">IF(BF$13="",0,CHOOSE(Detalhamento.OpçãoServiços,OFFSET(Import.PLQ,$A279-1,BF$15-1,1,1),IF($E279&lt;&gt;1,IF(ISNUMBER(INDEX(Import.PLE,Detalhamento!$E279,Detalhamento!BF$15)),IF(INDEX(Import.PLE,Detalhamento!$E279,Detalhamento!BF$15)&lt;=mediçao,OFFSET(Import.PLQ,$A279-1,BF$15-1,1,1),0),0),PLE!$AA$28*OFFSET(Import.PLQ,$A279-1,BF$15-1,1,1)),IF($E279&lt;&gt;1,IF(ISNUMBER(INDEX(Import.PLE,Detalhamento!$E279,Detalhamento!BF$15)),IF(INDEX(Import.PLE,Detalhamento!$E279,Detalhamento!BF$15)&lt;=mediçao,0,OFFSET(Import.PLQ,$A279-1,BF$15-1,1,1)),OFFSET(Import.PLQ,$A279-1,BF$15-1,1,1)),(1-PLE!$AA$28)*OFFSET(Import.PLQ,$A279-1,BF$15-1,1,1))))</f>
        <v>0</v>
      </c>
      <c r="BG279" s="144">
        <f ca="1">IF(BG$13="",0,CHOOSE(Detalhamento.OpçãoServiços,OFFSET(Import.PLQ,$A279-1,BG$15-1,1,1),IF($E279&lt;&gt;1,IF(ISNUMBER(INDEX(Import.PLE,Detalhamento!$E279,Detalhamento!BG$15)),IF(INDEX(Import.PLE,Detalhamento!$E279,Detalhamento!BG$15)&lt;=mediçao,OFFSET(Import.PLQ,$A279-1,BG$15-1,1,1),0),0),PLE!$AA$28*OFFSET(Import.PLQ,$A279-1,BG$15-1,1,1)),IF($E279&lt;&gt;1,IF(ISNUMBER(INDEX(Import.PLE,Detalhamento!$E279,Detalhamento!BG$15)),IF(INDEX(Import.PLE,Detalhamento!$E279,Detalhamento!BG$15)&lt;=mediçao,0,OFFSET(Import.PLQ,$A279-1,BG$15-1,1,1)),OFFSET(Import.PLQ,$A279-1,BG$15-1,1,1)),(1-PLE!$AA$28)*OFFSET(Import.PLQ,$A279-1,BG$15-1,1,1))))</f>
        <v>0</v>
      </c>
      <c r="BH279" s="144">
        <f ca="1">IF(BH$13="",0,CHOOSE(Detalhamento.OpçãoServiços,OFFSET(Import.PLQ,$A279-1,BH$15-1,1,1),IF($E279&lt;&gt;1,IF(ISNUMBER(INDEX(Import.PLE,Detalhamento!$E279,Detalhamento!BH$15)),IF(INDEX(Import.PLE,Detalhamento!$E279,Detalhamento!BH$15)&lt;=mediçao,OFFSET(Import.PLQ,$A279-1,BH$15-1,1,1),0),0),PLE!$AA$28*OFFSET(Import.PLQ,$A279-1,BH$15-1,1,1)),IF($E279&lt;&gt;1,IF(ISNUMBER(INDEX(Import.PLE,Detalhamento!$E279,Detalhamento!BH$15)),IF(INDEX(Import.PLE,Detalhamento!$E279,Detalhamento!BH$15)&lt;=mediçao,0,OFFSET(Import.PLQ,$A279-1,BH$15-1,1,1)),OFFSET(Import.PLQ,$A279-1,BH$15-1,1,1)),(1-PLE!$AA$28)*OFFSET(Import.PLQ,$A279-1,BH$15-1,1,1))))</f>
        <v>0</v>
      </c>
      <c r="BI279" s="144">
        <f ca="1">IF(BI$13="",0,CHOOSE(Detalhamento.OpçãoServiços,OFFSET(Import.PLQ,$A279-1,BI$15-1,1,1),IF($E279&lt;&gt;1,IF(ISNUMBER(INDEX(Import.PLE,Detalhamento!$E279,Detalhamento!BI$15)),IF(INDEX(Import.PLE,Detalhamento!$E279,Detalhamento!BI$15)&lt;=mediçao,OFFSET(Import.PLQ,$A279-1,BI$15-1,1,1),0),0),PLE!$AA$28*OFFSET(Import.PLQ,$A279-1,BI$15-1,1,1)),IF($E279&lt;&gt;1,IF(ISNUMBER(INDEX(Import.PLE,Detalhamento!$E279,Detalhamento!BI$15)),IF(INDEX(Import.PLE,Detalhamento!$E279,Detalhamento!BI$15)&lt;=mediçao,0,OFFSET(Import.PLQ,$A279-1,BI$15-1,1,1)),OFFSET(Import.PLQ,$A279-1,BI$15-1,1,1)),(1-PLE!$AA$28)*OFFSET(Import.PLQ,$A279-1,BI$15-1,1,1))))</f>
        <v>0</v>
      </c>
    </row>
    <row r="280" spans="1:61" ht="30" x14ac:dyDescent="0.2">
      <c r="A280" s="155">
        <v>223</v>
      </c>
      <c r="B280" s="21" t="str">
        <f t="shared" ca="1" si="41"/>
        <v>Serviço</v>
      </c>
      <c r="E280" s="153">
        <f t="shared" ca="1" si="42"/>
        <v>28</v>
      </c>
      <c r="F280" s="154">
        <f t="shared" ca="1" si="43"/>
        <v>280223</v>
      </c>
      <c r="G280" s="154" t="str">
        <f t="shared" ref="G280:H299" ca="1" si="46">OFFSET(LIorçamento,$A280-1,G$16,1,1)</f>
        <v>2.10.1.8</v>
      </c>
      <c r="H280" s="182" t="str">
        <f t="shared" ca="1" si="46"/>
        <v>JUNÇÃO SIMPLES, PVC, SERIE NORMAL, ESGOTO PREDIAL, DN 100 X 100 MM, JUNTA ELÁSTICA, FORNECIDO E INSTALADO EM RAMAL DE DESCARGA OU RAMAL DE ESGOTO SANITÁRIO. AF_12/2014</v>
      </c>
      <c r="I280" s="37" t="str">
        <f t="shared" ca="1" si="44"/>
        <v>UN</v>
      </c>
      <c r="J280" s="144">
        <f t="shared" ca="1" si="45"/>
        <v>5</v>
      </c>
      <c r="K280" s="67"/>
      <c r="L280" s="144">
        <f ca="1">IF(L$13="",0,CHOOSE(Detalhamento.OpçãoServiços,OFFSET(Import.PLQ,$A280-1,L$15-1,1,1),IF($E280&lt;&gt;1,IF(ISNUMBER(INDEX(Import.PLE,Detalhamento!$E280,Detalhamento!L$15)),IF(INDEX(Import.PLE,Detalhamento!$E280,Detalhamento!L$15)&lt;=mediçao,OFFSET(Import.PLQ,$A280-1,L$15-1,1,1),0),0),PLE!$AA$28*OFFSET(Import.PLQ,$A280-1,L$15-1,1,1)),IF($E280&lt;&gt;1,IF(ISNUMBER(INDEX(Import.PLE,Detalhamento!$E280,Detalhamento!L$15)),IF(INDEX(Import.PLE,Detalhamento!$E280,Detalhamento!L$15)&lt;=mediçao,0,OFFSET(Import.PLQ,$A280-1,L$15-1,1,1)),OFFSET(Import.PLQ,$A280-1,L$15-1,1,1)),(1-PLE!$AA$28)*OFFSET(Import.PLQ,$A280-1,L$15-1,1,1))))</f>
        <v>5</v>
      </c>
      <c r="M280" s="144">
        <f ca="1">IF(M$13="",0,CHOOSE(Detalhamento.OpçãoServiços,OFFSET(Import.PLQ,$A280-1,M$15-1,1,1),IF($E280&lt;&gt;1,IF(ISNUMBER(INDEX(Import.PLE,Detalhamento!$E280,Detalhamento!M$15)),IF(INDEX(Import.PLE,Detalhamento!$E280,Detalhamento!M$15)&lt;=mediçao,OFFSET(Import.PLQ,$A280-1,M$15-1,1,1),0),0),PLE!$AA$28*OFFSET(Import.PLQ,$A280-1,M$15-1,1,1)),IF($E280&lt;&gt;1,IF(ISNUMBER(INDEX(Import.PLE,Detalhamento!$E280,Detalhamento!M$15)),IF(INDEX(Import.PLE,Detalhamento!$E280,Detalhamento!M$15)&lt;=mediçao,0,OFFSET(Import.PLQ,$A280-1,M$15-1,1,1)),OFFSET(Import.PLQ,$A280-1,M$15-1,1,1)),(1-PLE!$AA$28)*OFFSET(Import.PLQ,$A280-1,M$15-1,1,1))))</f>
        <v>0</v>
      </c>
      <c r="N280" s="144">
        <f ca="1">IF(N$13="",0,CHOOSE(Detalhamento.OpçãoServiços,OFFSET(Import.PLQ,$A280-1,N$15-1,1,1),IF($E280&lt;&gt;1,IF(ISNUMBER(INDEX(Import.PLE,Detalhamento!$E280,Detalhamento!N$15)),IF(INDEX(Import.PLE,Detalhamento!$E280,Detalhamento!N$15)&lt;=mediçao,OFFSET(Import.PLQ,$A280-1,N$15-1,1,1),0),0),PLE!$AA$28*OFFSET(Import.PLQ,$A280-1,N$15-1,1,1)),IF($E280&lt;&gt;1,IF(ISNUMBER(INDEX(Import.PLE,Detalhamento!$E280,Detalhamento!N$15)),IF(INDEX(Import.PLE,Detalhamento!$E280,Detalhamento!N$15)&lt;=mediçao,0,OFFSET(Import.PLQ,$A280-1,N$15-1,1,1)),OFFSET(Import.PLQ,$A280-1,N$15-1,1,1)),(1-PLE!$AA$28)*OFFSET(Import.PLQ,$A280-1,N$15-1,1,1))))</f>
        <v>0</v>
      </c>
      <c r="O280" s="144">
        <f ca="1">IF(O$13="",0,CHOOSE(Detalhamento.OpçãoServiços,OFFSET(Import.PLQ,$A280-1,O$15-1,1,1),IF($E280&lt;&gt;1,IF(ISNUMBER(INDEX(Import.PLE,Detalhamento!$E280,Detalhamento!O$15)),IF(INDEX(Import.PLE,Detalhamento!$E280,Detalhamento!O$15)&lt;=mediçao,OFFSET(Import.PLQ,$A280-1,O$15-1,1,1),0),0),PLE!$AA$28*OFFSET(Import.PLQ,$A280-1,O$15-1,1,1)),IF($E280&lt;&gt;1,IF(ISNUMBER(INDEX(Import.PLE,Detalhamento!$E280,Detalhamento!O$15)),IF(INDEX(Import.PLE,Detalhamento!$E280,Detalhamento!O$15)&lt;=mediçao,0,OFFSET(Import.PLQ,$A280-1,O$15-1,1,1)),OFFSET(Import.PLQ,$A280-1,O$15-1,1,1)),(1-PLE!$AA$28)*OFFSET(Import.PLQ,$A280-1,O$15-1,1,1))))</f>
        <v>0</v>
      </c>
      <c r="P280" s="144">
        <f ca="1">IF(P$13="",0,CHOOSE(Detalhamento.OpçãoServiços,OFFSET(Import.PLQ,$A280-1,P$15-1,1,1),IF($E280&lt;&gt;1,IF(ISNUMBER(INDEX(Import.PLE,Detalhamento!$E280,Detalhamento!P$15)),IF(INDEX(Import.PLE,Detalhamento!$E280,Detalhamento!P$15)&lt;=mediçao,OFFSET(Import.PLQ,$A280-1,P$15-1,1,1),0),0),PLE!$AA$28*OFFSET(Import.PLQ,$A280-1,P$15-1,1,1)),IF($E280&lt;&gt;1,IF(ISNUMBER(INDEX(Import.PLE,Detalhamento!$E280,Detalhamento!P$15)),IF(INDEX(Import.PLE,Detalhamento!$E280,Detalhamento!P$15)&lt;=mediçao,0,OFFSET(Import.PLQ,$A280-1,P$15-1,1,1)),OFFSET(Import.PLQ,$A280-1,P$15-1,1,1)),(1-PLE!$AA$28)*OFFSET(Import.PLQ,$A280-1,P$15-1,1,1))))</f>
        <v>0</v>
      </c>
      <c r="Q280" s="144">
        <f ca="1">IF(Q$13="",0,CHOOSE(Detalhamento.OpçãoServiços,OFFSET(Import.PLQ,$A280-1,Q$15-1,1,1),IF($E280&lt;&gt;1,IF(ISNUMBER(INDEX(Import.PLE,Detalhamento!$E280,Detalhamento!Q$15)),IF(INDEX(Import.PLE,Detalhamento!$E280,Detalhamento!Q$15)&lt;=mediçao,OFFSET(Import.PLQ,$A280-1,Q$15-1,1,1),0),0),PLE!$AA$28*OFFSET(Import.PLQ,$A280-1,Q$15-1,1,1)),IF($E280&lt;&gt;1,IF(ISNUMBER(INDEX(Import.PLE,Detalhamento!$E280,Detalhamento!Q$15)),IF(INDEX(Import.PLE,Detalhamento!$E280,Detalhamento!Q$15)&lt;=mediçao,0,OFFSET(Import.PLQ,$A280-1,Q$15-1,1,1)),OFFSET(Import.PLQ,$A280-1,Q$15-1,1,1)),(1-PLE!$AA$28)*OFFSET(Import.PLQ,$A280-1,Q$15-1,1,1))))</f>
        <v>0</v>
      </c>
      <c r="R280" s="144">
        <f ca="1">IF(R$13="",0,CHOOSE(Detalhamento.OpçãoServiços,OFFSET(Import.PLQ,$A280-1,R$15-1,1,1),IF($E280&lt;&gt;1,IF(ISNUMBER(INDEX(Import.PLE,Detalhamento!$E280,Detalhamento!R$15)),IF(INDEX(Import.PLE,Detalhamento!$E280,Detalhamento!R$15)&lt;=mediçao,OFFSET(Import.PLQ,$A280-1,R$15-1,1,1),0),0),PLE!$AA$28*OFFSET(Import.PLQ,$A280-1,R$15-1,1,1)),IF($E280&lt;&gt;1,IF(ISNUMBER(INDEX(Import.PLE,Detalhamento!$E280,Detalhamento!R$15)),IF(INDEX(Import.PLE,Detalhamento!$E280,Detalhamento!R$15)&lt;=mediçao,0,OFFSET(Import.PLQ,$A280-1,R$15-1,1,1)),OFFSET(Import.PLQ,$A280-1,R$15-1,1,1)),(1-PLE!$AA$28)*OFFSET(Import.PLQ,$A280-1,R$15-1,1,1))))</f>
        <v>0</v>
      </c>
      <c r="S280" s="144">
        <f ca="1">IF(S$13="",0,CHOOSE(Detalhamento.OpçãoServiços,OFFSET(Import.PLQ,$A280-1,S$15-1,1,1),IF($E280&lt;&gt;1,IF(ISNUMBER(INDEX(Import.PLE,Detalhamento!$E280,Detalhamento!S$15)),IF(INDEX(Import.PLE,Detalhamento!$E280,Detalhamento!S$15)&lt;=mediçao,OFFSET(Import.PLQ,$A280-1,S$15-1,1,1),0),0),PLE!$AA$28*OFFSET(Import.PLQ,$A280-1,S$15-1,1,1)),IF($E280&lt;&gt;1,IF(ISNUMBER(INDEX(Import.PLE,Detalhamento!$E280,Detalhamento!S$15)),IF(INDEX(Import.PLE,Detalhamento!$E280,Detalhamento!S$15)&lt;=mediçao,0,OFFSET(Import.PLQ,$A280-1,S$15-1,1,1)),OFFSET(Import.PLQ,$A280-1,S$15-1,1,1)),(1-PLE!$AA$28)*OFFSET(Import.PLQ,$A280-1,S$15-1,1,1))))</f>
        <v>0</v>
      </c>
      <c r="T280" s="144">
        <f ca="1">IF(T$13="",0,CHOOSE(Detalhamento.OpçãoServiços,OFFSET(Import.PLQ,$A280-1,T$15-1,1,1),IF($E280&lt;&gt;1,IF(ISNUMBER(INDEX(Import.PLE,Detalhamento!$E280,Detalhamento!T$15)),IF(INDEX(Import.PLE,Detalhamento!$E280,Detalhamento!T$15)&lt;=mediçao,OFFSET(Import.PLQ,$A280-1,T$15-1,1,1),0),0),PLE!$AA$28*OFFSET(Import.PLQ,$A280-1,T$15-1,1,1)),IF($E280&lt;&gt;1,IF(ISNUMBER(INDEX(Import.PLE,Detalhamento!$E280,Detalhamento!T$15)),IF(INDEX(Import.PLE,Detalhamento!$E280,Detalhamento!T$15)&lt;=mediçao,0,OFFSET(Import.PLQ,$A280-1,T$15-1,1,1)),OFFSET(Import.PLQ,$A280-1,T$15-1,1,1)),(1-PLE!$AA$28)*OFFSET(Import.PLQ,$A280-1,T$15-1,1,1))))</f>
        <v>0</v>
      </c>
      <c r="U280" s="144">
        <f ca="1">IF(U$13="",0,CHOOSE(Detalhamento.OpçãoServiços,OFFSET(Import.PLQ,$A280-1,U$15-1,1,1),IF($E280&lt;&gt;1,IF(ISNUMBER(INDEX(Import.PLE,Detalhamento!$E280,Detalhamento!U$15)),IF(INDEX(Import.PLE,Detalhamento!$E280,Detalhamento!U$15)&lt;=mediçao,OFFSET(Import.PLQ,$A280-1,U$15-1,1,1),0),0),PLE!$AA$28*OFFSET(Import.PLQ,$A280-1,U$15-1,1,1)),IF($E280&lt;&gt;1,IF(ISNUMBER(INDEX(Import.PLE,Detalhamento!$E280,Detalhamento!U$15)),IF(INDEX(Import.PLE,Detalhamento!$E280,Detalhamento!U$15)&lt;=mediçao,0,OFFSET(Import.PLQ,$A280-1,U$15-1,1,1)),OFFSET(Import.PLQ,$A280-1,U$15-1,1,1)),(1-PLE!$AA$28)*OFFSET(Import.PLQ,$A280-1,U$15-1,1,1))))</f>
        <v>0</v>
      </c>
      <c r="V280" s="144">
        <f ca="1">IF(V$13="",0,CHOOSE(Detalhamento.OpçãoServiços,OFFSET(Import.PLQ,$A280-1,V$15-1,1,1),IF($E280&lt;&gt;1,IF(ISNUMBER(INDEX(Import.PLE,Detalhamento!$E280,Detalhamento!V$15)),IF(INDEX(Import.PLE,Detalhamento!$E280,Detalhamento!V$15)&lt;=mediçao,OFFSET(Import.PLQ,$A280-1,V$15-1,1,1),0),0),PLE!$AA$28*OFFSET(Import.PLQ,$A280-1,V$15-1,1,1)),IF($E280&lt;&gt;1,IF(ISNUMBER(INDEX(Import.PLE,Detalhamento!$E280,Detalhamento!V$15)),IF(INDEX(Import.PLE,Detalhamento!$E280,Detalhamento!V$15)&lt;=mediçao,0,OFFSET(Import.PLQ,$A280-1,V$15-1,1,1)),OFFSET(Import.PLQ,$A280-1,V$15-1,1,1)),(1-PLE!$AA$28)*OFFSET(Import.PLQ,$A280-1,V$15-1,1,1))))</f>
        <v>0</v>
      </c>
      <c r="W280" s="144">
        <f ca="1">IF(W$13="",0,CHOOSE(Detalhamento.OpçãoServiços,OFFSET(Import.PLQ,$A280-1,W$15-1,1,1),IF($E280&lt;&gt;1,IF(ISNUMBER(INDEX(Import.PLE,Detalhamento!$E280,Detalhamento!W$15)),IF(INDEX(Import.PLE,Detalhamento!$E280,Detalhamento!W$15)&lt;=mediçao,OFFSET(Import.PLQ,$A280-1,W$15-1,1,1),0),0),PLE!$AA$28*OFFSET(Import.PLQ,$A280-1,W$15-1,1,1)),IF($E280&lt;&gt;1,IF(ISNUMBER(INDEX(Import.PLE,Detalhamento!$E280,Detalhamento!W$15)),IF(INDEX(Import.PLE,Detalhamento!$E280,Detalhamento!W$15)&lt;=mediçao,0,OFFSET(Import.PLQ,$A280-1,W$15-1,1,1)),OFFSET(Import.PLQ,$A280-1,W$15-1,1,1)),(1-PLE!$AA$28)*OFFSET(Import.PLQ,$A280-1,W$15-1,1,1))))</f>
        <v>0</v>
      </c>
      <c r="X280" s="144">
        <f ca="1">IF(X$13="",0,CHOOSE(Detalhamento.OpçãoServiços,OFFSET(Import.PLQ,$A280-1,X$15-1,1,1),IF($E280&lt;&gt;1,IF(ISNUMBER(INDEX(Import.PLE,Detalhamento!$E280,Detalhamento!X$15)),IF(INDEX(Import.PLE,Detalhamento!$E280,Detalhamento!X$15)&lt;=mediçao,OFFSET(Import.PLQ,$A280-1,X$15-1,1,1),0),0),PLE!$AA$28*OFFSET(Import.PLQ,$A280-1,X$15-1,1,1)),IF($E280&lt;&gt;1,IF(ISNUMBER(INDEX(Import.PLE,Detalhamento!$E280,Detalhamento!X$15)),IF(INDEX(Import.PLE,Detalhamento!$E280,Detalhamento!X$15)&lt;=mediçao,0,OFFSET(Import.PLQ,$A280-1,X$15-1,1,1)),OFFSET(Import.PLQ,$A280-1,X$15-1,1,1)),(1-PLE!$AA$28)*OFFSET(Import.PLQ,$A280-1,X$15-1,1,1))))</f>
        <v>0</v>
      </c>
      <c r="Y280" s="144">
        <f ca="1">IF(Y$13="",0,CHOOSE(Detalhamento.OpçãoServiços,OFFSET(Import.PLQ,$A280-1,Y$15-1,1,1),IF($E280&lt;&gt;1,IF(ISNUMBER(INDEX(Import.PLE,Detalhamento!$E280,Detalhamento!Y$15)),IF(INDEX(Import.PLE,Detalhamento!$E280,Detalhamento!Y$15)&lt;=mediçao,OFFSET(Import.PLQ,$A280-1,Y$15-1,1,1),0),0),PLE!$AA$28*OFFSET(Import.PLQ,$A280-1,Y$15-1,1,1)),IF($E280&lt;&gt;1,IF(ISNUMBER(INDEX(Import.PLE,Detalhamento!$E280,Detalhamento!Y$15)),IF(INDEX(Import.PLE,Detalhamento!$E280,Detalhamento!Y$15)&lt;=mediçao,0,OFFSET(Import.PLQ,$A280-1,Y$15-1,1,1)),OFFSET(Import.PLQ,$A280-1,Y$15-1,1,1)),(1-PLE!$AA$28)*OFFSET(Import.PLQ,$A280-1,Y$15-1,1,1))))</f>
        <v>0</v>
      </c>
      <c r="Z280" s="144">
        <f ca="1">IF(Z$13="",0,CHOOSE(Detalhamento.OpçãoServiços,OFFSET(Import.PLQ,$A280-1,Z$15-1,1,1),IF($E280&lt;&gt;1,IF(ISNUMBER(INDEX(Import.PLE,Detalhamento!$E280,Detalhamento!Z$15)),IF(INDEX(Import.PLE,Detalhamento!$E280,Detalhamento!Z$15)&lt;=mediçao,OFFSET(Import.PLQ,$A280-1,Z$15-1,1,1),0),0),PLE!$AA$28*OFFSET(Import.PLQ,$A280-1,Z$15-1,1,1)),IF($E280&lt;&gt;1,IF(ISNUMBER(INDEX(Import.PLE,Detalhamento!$E280,Detalhamento!Z$15)),IF(INDEX(Import.PLE,Detalhamento!$E280,Detalhamento!Z$15)&lt;=mediçao,0,OFFSET(Import.PLQ,$A280-1,Z$15-1,1,1)),OFFSET(Import.PLQ,$A280-1,Z$15-1,1,1)),(1-PLE!$AA$28)*OFFSET(Import.PLQ,$A280-1,Z$15-1,1,1))))</f>
        <v>0</v>
      </c>
      <c r="AA280" s="144">
        <f ca="1">IF(AA$13="",0,CHOOSE(Detalhamento.OpçãoServiços,OFFSET(Import.PLQ,$A280-1,AA$15-1,1,1),IF($E280&lt;&gt;1,IF(ISNUMBER(INDEX(Import.PLE,Detalhamento!$E280,Detalhamento!AA$15)),IF(INDEX(Import.PLE,Detalhamento!$E280,Detalhamento!AA$15)&lt;=mediçao,OFFSET(Import.PLQ,$A280-1,AA$15-1,1,1),0),0),PLE!$AA$28*OFFSET(Import.PLQ,$A280-1,AA$15-1,1,1)),IF($E280&lt;&gt;1,IF(ISNUMBER(INDEX(Import.PLE,Detalhamento!$E280,Detalhamento!AA$15)),IF(INDEX(Import.PLE,Detalhamento!$E280,Detalhamento!AA$15)&lt;=mediçao,0,OFFSET(Import.PLQ,$A280-1,AA$15-1,1,1)),OFFSET(Import.PLQ,$A280-1,AA$15-1,1,1)),(1-PLE!$AA$28)*OFFSET(Import.PLQ,$A280-1,AA$15-1,1,1))))</f>
        <v>0</v>
      </c>
      <c r="AB280" s="144">
        <f ca="1">IF(AB$13="",0,CHOOSE(Detalhamento.OpçãoServiços,OFFSET(Import.PLQ,$A280-1,AB$15-1,1,1),IF($E280&lt;&gt;1,IF(ISNUMBER(INDEX(Import.PLE,Detalhamento!$E280,Detalhamento!AB$15)),IF(INDEX(Import.PLE,Detalhamento!$E280,Detalhamento!AB$15)&lt;=mediçao,OFFSET(Import.PLQ,$A280-1,AB$15-1,1,1),0),0),PLE!$AA$28*OFFSET(Import.PLQ,$A280-1,AB$15-1,1,1)),IF($E280&lt;&gt;1,IF(ISNUMBER(INDEX(Import.PLE,Detalhamento!$E280,Detalhamento!AB$15)),IF(INDEX(Import.PLE,Detalhamento!$E280,Detalhamento!AB$15)&lt;=mediçao,0,OFFSET(Import.PLQ,$A280-1,AB$15-1,1,1)),OFFSET(Import.PLQ,$A280-1,AB$15-1,1,1)),(1-PLE!$AA$28)*OFFSET(Import.PLQ,$A280-1,AB$15-1,1,1))))</f>
        <v>0</v>
      </c>
      <c r="AC280" s="144">
        <f ca="1">IF(AC$13="",0,CHOOSE(Detalhamento.OpçãoServiços,OFFSET(Import.PLQ,$A280-1,AC$15-1,1,1),IF($E280&lt;&gt;1,IF(ISNUMBER(INDEX(Import.PLE,Detalhamento!$E280,Detalhamento!AC$15)),IF(INDEX(Import.PLE,Detalhamento!$E280,Detalhamento!AC$15)&lt;=mediçao,OFFSET(Import.PLQ,$A280-1,AC$15-1,1,1),0),0),PLE!$AA$28*OFFSET(Import.PLQ,$A280-1,AC$15-1,1,1)),IF($E280&lt;&gt;1,IF(ISNUMBER(INDEX(Import.PLE,Detalhamento!$E280,Detalhamento!AC$15)),IF(INDEX(Import.PLE,Detalhamento!$E280,Detalhamento!AC$15)&lt;=mediçao,0,OFFSET(Import.PLQ,$A280-1,AC$15-1,1,1)),OFFSET(Import.PLQ,$A280-1,AC$15-1,1,1)),(1-PLE!$AA$28)*OFFSET(Import.PLQ,$A280-1,AC$15-1,1,1))))</f>
        <v>0</v>
      </c>
      <c r="AD280" s="144">
        <f ca="1">IF(AD$13="",0,CHOOSE(Detalhamento.OpçãoServiços,OFFSET(Import.PLQ,$A280-1,AD$15-1,1,1),IF($E280&lt;&gt;1,IF(ISNUMBER(INDEX(Import.PLE,Detalhamento!$E280,Detalhamento!AD$15)),IF(INDEX(Import.PLE,Detalhamento!$E280,Detalhamento!AD$15)&lt;=mediçao,OFFSET(Import.PLQ,$A280-1,AD$15-1,1,1),0),0),PLE!$AA$28*OFFSET(Import.PLQ,$A280-1,AD$15-1,1,1)),IF($E280&lt;&gt;1,IF(ISNUMBER(INDEX(Import.PLE,Detalhamento!$E280,Detalhamento!AD$15)),IF(INDEX(Import.PLE,Detalhamento!$E280,Detalhamento!AD$15)&lt;=mediçao,0,OFFSET(Import.PLQ,$A280-1,AD$15-1,1,1)),OFFSET(Import.PLQ,$A280-1,AD$15-1,1,1)),(1-PLE!$AA$28)*OFFSET(Import.PLQ,$A280-1,AD$15-1,1,1))))</f>
        <v>0</v>
      </c>
      <c r="AE280" s="144">
        <f ca="1">IF(AE$13="",0,CHOOSE(Detalhamento.OpçãoServiços,OFFSET(Import.PLQ,$A280-1,AE$15-1,1,1),IF($E280&lt;&gt;1,IF(ISNUMBER(INDEX(Import.PLE,Detalhamento!$E280,Detalhamento!AE$15)),IF(INDEX(Import.PLE,Detalhamento!$E280,Detalhamento!AE$15)&lt;=mediçao,OFFSET(Import.PLQ,$A280-1,AE$15-1,1,1),0),0),PLE!$AA$28*OFFSET(Import.PLQ,$A280-1,AE$15-1,1,1)),IF($E280&lt;&gt;1,IF(ISNUMBER(INDEX(Import.PLE,Detalhamento!$E280,Detalhamento!AE$15)),IF(INDEX(Import.PLE,Detalhamento!$E280,Detalhamento!AE$15)&lt;=mediçao,0,OFFSET(Import.PLQ,$A280-1,AE$15-1,1,1)),OFFSET(Import.PLQ,$A280-1,AE$15-1,1,1)),(1-PLE!$AA$28)*OFFSET(Import.PLQ,$A280-1,AE$15-1,1,1))))</f>
        <v>0</v>
      </c>
      <c r="AF280" s="144">
        <f ca="1">IF(AF$13="",0,CHOOSE(Detalhamento.OpçãoServiços,OFFSET(Import.PLQ,$A280-1,AF$15-1,1,1),IF($E280&lt;&gt;1,IF(ISNUMBER(INDEX(Import.PLE,Detalhamento!$E280,Detalhamento!AF$15)),IF(INDEX(Import.PLE,Detalhamento!$E280,Detalhamento!AF$15)&lt;=mediçao,OFFSET(Import.PLQ,$A280-1,AF$15-1,1,1),0),0),PLE!$AA$28*OFFSET(Import.PLQ,$A280-1,AF$15-1,1,1)),IF($E280&lt;&gt;1,IF(ISNUMBER(INDEX(Import.PLE,Detalhamento!$E280,Detalhamento!AF$15)),IF(INDEX(Import.PLE,Detalhamento!$E280,Detalhamento!AF$15)&lt;=mediçao,0,OFFSET(Import.PLQ,$A280-1,AF$15-1,1,1)),OFFSET(Import.PLQ,$A280-1,AF$15-1,1,1)),(1-PLE!$AA$28)*OFFSET(Import.PLQ,$A280-1,AF$15-1,1,1))))</f>
        <v>0</v>
      </c>
      <c r="AG280" s="144">
        <f ca="1">IF(AG$13="",0,CHOOSE(Detalhamento.OpçãoServiços,OFFSET(Import.PLQ,$A280-1,AG$15-1,1,1),IF($E280&lt;&gt;1,IF(ISNUMBER(INDEX(Import.PLE,Detalhamento!$E280,Detalhamento!AG$15)),IF(INDEX(Import.PLE,Detalhamento!$E280,Detalhamento!AG$15)&lt;=mediçao,OFFSET(Import.PLQ,$A280-1,AG$15-1,1,1),0),0),PLE!$AA$28*OFFSET(Import.PLQ,$A280-1,AG$15-1,1,1)),IF($E280&lt;&gt;1,IF(ISNUMBER(INDEX(Import.PLE,Detalhamento!$E280,Detalhamento!AG$15)),IF(INDEX(Import.PLE,Detalhamento!$E280,Detalhamento!AG$15)&lt;=mediçao,0,OFFSET(Import.PLQ,$A280-1,AG$15-1,1,1)),OFFSET(Import.PLQ,$A280-1,AG$15-1,1,1)),(1-PLE!$AA$28)*OFFSET(Import.PLQ,$A280-1,AG$15-1,1,1))))</f>
        <v>0</v>
      </c>
      <c r="AH280" s="144">
        <f ca="1">IF(AH$13="",0,CHOOSE(Detalhamento.OpçãoServiços,OFFSET(Import.PLQ,$A280-1,AH$15-1,1,1),IF($E280&lt;&gt;1,IF(ISNUMBER(INDEX(Import.PLE,Detalhamento!$E280,Detalhamento!AH$15)),IF(INDEX(Import.PLE,Detalhamento!$E280,Detalhamento!AH$15)&lt;=mediçao,OFFSET(Import.PLQ,$A280-1,AH$15-1,1,1),0),0),PLE!$AA$28*OFFSET(Import.PLQ,$A280-1,AH$15-1,1,1)),IF($E280&lt;&gt;1,IF(ISNUMBER(INDEX(Import.PLE,Detalhamento!$E280,Detalhamento!AH$15)),IF(INDEX(Import.PLE,Detalhamento!$E280,Detalhamento!AH$15)&lt;=mediçao,0,OFFSET(Import.PLQ,$A280-1,AH$15-1,1,1)),OFFSET(Import.PLQ,$A280-1,AH$15-1,1,1)),(1-PLE!$AA$28)*OFFSET(Import.PLQ,$A280-1,AH$15-1,1,1))))</f>
        <v>0</v>
      </c>
      <c r="AI280" s="144">
        <f ca="1">IF(AI$13="",0,CHOOSE(Detalhamento.OpçãoServiços,OFFSET(Import.PLQ,$A280-1,AI$15-1,1,1),IF($E280&lt;&gt;1,IF(ISNUMBER(INDEX(Import.PLE,Detalhamento!$E280,Detalhamento!AI$15)),IF(INDEX(Import.PLE,Detalhamento!$E280,Detalhamento!AI$15)&lt;=mediçao,OFFSET(Import.PLQ,$A280-1,AI$15-1,1,1),0),0),PLE!$AA$28*OFFSET(Import.PLQ,$A280-1,AI$15-1,1,1)),IF($E280&lt;&gt;1,IF(ISNUMBER(INDEX(Import.PLE,Detalhamento!$E280,Detalhamento!AI$15)),IF(INDEX(Import.PLE,Detalhamento!$E280,Detalhamento!AI$15)&lt;=mediçao,0,OFFSET(Import.PLQ,$A280-1,AI$15-1,1,1)),OFFSET(Import.PLQ,$A280-1,AI$15-1,1,1)),(1-PLE!$AA$28)*OFFSET(Import.PLQ,$A280-1,AI$15-1,1,1))))</f>
        <v>0</v>
      </c>
      <c r="AJ280" s="144">
        <f ca="1">IF(AJ$13="",0,CHOOSE(Detalhamento.OpçãoServiços,OFFSET(Import.PLQ,$A280-1,AJ$15-1,1,1),IF($E280&lt;&gt;1,IF(ISNUMBER(INDEX(Import.PLE,Detalhamento!$E280,Detalhamento!AJ$15)),IF(INDEX(Import.PLE,Detalhamento!$E280,Detalhamento!AJ$15)&lt;=mediçao,OFFSET(Import.PLQ,$A280-1,AJ$15-1,1,1),0),0),PLE!$AA$28*OFFSET(Import.PLQ,$A280-1,AJ$15-1,1,1)),IF($E280&lt;&gt;1,IF(ISNUMBER(INDEX(Import.PLE,Detalhamento!$E280,Detalhamento!AJ$15)),IF(INDEX(Import.PLE,Detalhamento!$E280,Detalhamento!AJ$15)&lt;=mediçao,0,OFFSET(Import.PLQ,$A280-1,AJ$15-1,1,1)),OFFSET(Import.PLQ,$A280-1,AJ$15-1,1,1)),(1-PLE!$AA$28)*OFFSET(Import.PLQ,$A280-1,AJ$15-1,1,1))))</f>
        <v>0</v>
      </c>
      <c r="AK280" s="144">
        <f ca="1">IF(AK$13="",0,CHOOSE(Detalhamento.OpçãoServiços,OFFSET(Import.PLQ,$A280-1,AK$15-1,1,1),IF($E280&lt;&gt;1,IF(ISNUMBER(INDEX(Import.PLE,Detalhamento!$E280,Detalhamento!AK$15)),IF(INDEX(Import.PLE,Detalhamento!$E280,Detalhamento!AK$15)&lt;=mediçao,OFFSET(Import.PLQ,$A280-1,AK$15-1,1,1),0),0),PLE!$AA$28*OFFSET(Import.PLQ,$A280-1,AK$15-1,1,1)),IF($E280&lt;&gt;1,IF(ISNUMBER(INDEX(Import.PLE,Detalhamento!$E280,Detalhamento!AK$15)),IF(INDEX(Import.PLE,Detalhamento!$E280,Detalhamento!AK$15)&lt;=mediçao,0,OFFSET(Import.PLQ,$A280-1,AK$15-1,1,1)),OFFSET(Import.PLQ,$A280-1,AK$15-1,1,1)),(1-PLE!$AA$28)*OFFSET(Import.PLQ,$A280-1,AK$15-1,1,1))))</f>
        <v>0</v>
      </c>
      <c r="AL280" s="144">
        <f ca="1">IF(AL$13="",0,CHOOSE(Detalhamento.OpçãoServiços,OFFSET(Import.PLQ,$A280-1,AL$15-1,1,1),IF($E280&lt;&gt;1,IF(ISNUMBER(INDEX(Import.PLE,Detalhamento!$E280,Detalhamento!AL$15)),IF(INDEX(Import.PLE,Detalhamento!$E280,Detalhamento!AL$15)&lt;=mediçao,OFFSET(Import.PLQ,$A280-1,AL$15-1,1,1),0),0),PLE!$AA$28*OFFSET(Import.PLQ,$A280-1,AL$15-1,1,1)),IF($E280&lt;&gt;1,IF(ISNUMBER(INDEX(Import.PLE,Detalhamento!$E280,Detalhamento!AL$15)),IF(INDEX(Import.PLE,Detalhamento!$E280,Detalhamento!AL$15)&lt;=mediçao,0,OFFSET(Import.PLQ,$A280-1,AL$15-1,1,1)),OFFSET(Import.PLQ,$A280-1,AL$15-1,1,1)),(1-PLE!$AA$28)*OFFSET(Import.PLQ,$A280-1,AL$15-1,1,1))))</f>
        <v>0</v>
      </c>
      <c r="AM280" s="144">
        <f ca="1">IF(AM$13="",0,CHOOSE(Detalhamento.OpçãoServiços,OFFSET(Import.PLQ,$A280-1,AM$15-1,1,1),IF($E280&lt;&gt;1,IF(ISNUMBER(INDEX(Import.PLE,Detalhamento!$E280,Detalhamento!AM$15)),IF(INDEX(Import.PLE,Detalhamento!$E280,Detalhamento!AM$15)&lt;=mediçao,OFFSET(Import.PLQ,$A280-1,AM$15-1,1,1),0),0),PLE!$AA$28*OFFSET(Import.PLQ,$A280-1,AM$15-1,1,1)),IF($E280&lt;&gt;1,IF(ISNUMBER(INDEX(Import.PLE,Detalhamento!$E280,Detalhamento!AM$15)),IF(INDEX(Import.PLE,Detalhamento!$E280,Detalhamento!AM$15)&lt;=mediçao,0,OFFSET(Import.PLQ,$A280-1,AM$15-1,1,1)),OFFSET(Import.PLQ,$A280-1,AM$15-1,1,1)),(1-PLE!$AA$28)*OFFSET(Import.PLQ,$A280-1,AM$15-1,1,1))))</f>
        <v>0</v>
      </c>
      <c r="AN280" s="144">
        <f ca="1">IF(AN$13="",0,CHOOSE(Detalhamento.OpçãoServiços,OFFSET(Import.PLQ,$A280-1,AN$15-1,1,1),IF($E280&lt;&gt;1,IF(ISNUMBER(INDEX(Import.PLE,Detalhamento!$E280,Detalhamento!AN$15)),IF(INDEX(Import.PLE,Detalhamento!$E280,Detalhamento!AN$15)&lt;=mediçao,OFFSET(Import.PLQ,$A280-1,AN$15-1,1,1),0),0),PLE!$AA$28*OFFSET(Import.PLQ,$A280-1,AN$15-1,1,1)),IF($E280&lt;&gt;1,IF(ISNUMBER(INDEX(Import.PLE,Detalhamento!$E280,Detalhamento!AN$15)),IF(INDEX(Import.PLE,Detalhamento!$E280,Detalhamento!AN$15)&lt;=mediçao,0,OFFSET(Import.PLQ,$A280-1,AN$15-1,1,1)),OFFSET(Import.PLQ,$A280-1,AN$15-1,1,1)),(1-PLE!$AA$28)*OFFSET(Import.PLQ,$A280-1,AN$15-1,1,1))))</f>
        <v>0</v>
      </c>
      <c r="AO280" s="144">
        <f ca="1">IF(AO$13="",0,CHOOSE(Detalhamento.OpçãoServiços,OFFSET(Import.PLQ,$A280-1,AO$15-1,1,1),IF($E280&lt;&gt;1,IF(ISNUMBER(INDEX(Import.PLE,Detalhamento!$E280,Detalhamento!AO$15)),IF(INDEX(Import.PLE,Detalhamento!$E280,Detalhamento!AO$15)&lt;=mediçao,OFFSET(Import.PLQ,$A280-1,AO$15-1,1,1),0),0),PLE!$AA$28*OFFSET(Import.PLQ,$A280-1,AO$15-1,1,1)),IF($E280&lt;&gt;1,IF(ISNUMBER(INDEX(Import.PLE,Detalhamento!$E280,Detalhamento!AO$15)),IF(INDEX(Import.PLE,Detalhamento!$E280,Detalhamento!AO$15)&lt;=mediçao,0,OFFSET(Import.PLQ,$A280-1,AO$15-1,1,1)),OFFSET(Import.PLQ,$A280-1,AO$15-1,1,1)),(1-PLE!$AA$28)*OFFSET(Import.PLQ,$A280-1,AO$15-1,1,1))))</f>
        <v>0</v>
      </c>
      <c r="AP280" s="144">
        <f ca="1">IF(AP$13="",0,CHOOSE(Detalhamento.OpçãoServiços,OFFSET(Import.PLQ,$A280-1,AP$15-1,1,1),IF($E280&lt;&gt;1,IF(ISNUMBER(INDEX(Import.PLE,Detalhamento!$E280,Detalhamento!AP$15)),IF(INDEX(Import.PLE,Detalhamento!$E280,Detalhamento!AP$15)&lt;=mediçao,OFFSET(Import.PLQ,$A280-1,AP$15-1,1,1),0),0),PLE!$AA$28*OFFSET(Import.PLQ,$A280-1,AP$15-1,1,1)),IF($E280&lt;&gt;1,IF(ISNUMBER(INDEX(Import.PLE,Detalhamento!$E280,Detalhamento!AP$15)),IF(INDEX(Import.PLE,Detalhamento!$E280,Detalhamento!AP$15)&lt;=mediçao,0,OFFSET(Import.PLQ,$A280-1,AP$15-1,1,1)),OFFSET(Import.PLQ,$A280-1,AP$15-1,1,1)),(1-PLE!$AA$28)*OFFSET(Import.PLQ,$A280-1,AP$15-1,1,1))))</f>
        <v>0</v>
      </c>
      <c r="AQ280" s="144">
        <f ca="1">IF(AQ$13="",0,CHOOSE(Detalhamento.OpçãoServiços,OFFSET(Import.PLQ,$A280-1,AQ$15-1,1,1),IF($E280&lt;&gt;1,IF(ISNUMBER(INDEX(Import.PLE,Detalhamento!$E280,Detalhamento!AQ$15)),IF(INDEX(Import.PLE,Detalhamento!$E280,Detalhamento!AQ$15)&lt;=mediçao,OFFSET(Import.PLQ,$A280-1,AQ$15-1,1,1),0),0),PLE!$AA$28*OFFSET(Import.PLQ,$A280-1,AQ$15-1,1,1)),IF($E280&lt;&gt;1,IF(ISNUMBER(INDEX(Import.PLE,Detalhamento!$E280,Detalhamento!AQ$15)),IF(INDEX(Import.PLE,Detalhamento!$E280,Detalhamento!AQ$15)&lt;=mediçao,0,OFFSET(Import.PLQ,$A280-1,AQ$15-1,1,1)),OFFSET(Import.PLQ,$A280-1,AQ$15-1,1,1)),(1-PLE!$AA$28)*OFFSET(Import.PLQ,$A280-1,AQ$15-1,1,1))))</f>
        <v>0</v>
      </c>
      <c r="AR280" s="144">
        <f ca="1">IF(AR$13="",0,CHOOSE(Detalhamento.OpçãoServiços,OFFSET(Import.PLQ,$A280-1,AR$15-1,1,1),IF($E280&lt;&gt;1,IF(ISNUMBER(INDEX(Import.PLE,Detalhamento!$E280,Detalhamento!AR$15)),IF(INDEX(Import.PLE,Detalhamento!$E280,Detalhamento!AR$15)&lt;=mediçao,OFFSET(Import.PLQ,$A280-1,AR$15-1,1,1),0),0),PLE!$AA$28*OFFSET(Import.PLQ,$A280-1,AR$15-1,1,1)),IF($E280&lt;&gt;1,IF(ISNUMBER(INDEX(Import.PLE,Detalhamento!$E280,Detalhamento!AR$15)),IF(INDEX(Import.PLE,Detalhamento!$E280,Detalhamento!AR$15)&lt;=mediçao,0,OFFSET(Import.PLQ,$A280-1,AR$15-1,1,1)),OFFSET(Import.PLQ,$A280-1,AR$15-1,1,1)),(1-PLE!$AA$28)*OFFSET(Import.PLQ,$A280-1,AR$15-1,1,1))))</f>
        <v>0</v>
      </c>
      <c r="AS280" s="144">
        <f ca="1">IF(AS$13="",0,CHOOSE(Detalhamento.OpçãoServiços,OFFSET(Import.PLQ,$A280-1,AS$15-1,1,1),IF($E280&lt;&gt;1,IF(ISNUMBER(INDEX(Import.PLE,Detalhamento!$E280,Detalhamento!AS$15)),IF(INDEX(Import.PLE,Detalhamento!$E280,Detalhamento!AS$15)&lt;=mediçao,OFFSET(Import.PLQ,$A280-1,AS$15-1,1,1),0),0),PLE!$AA$28*OFFSET(Import.PLQ,$A280-1,AS$15-1,1,1)),IF($E280&lt;&gt;1,IF(ISNUMBER(INDEX(Import.PLE,Detalhamento!$E280,Detalhamento!AS$15)),IF(INDEX(Import.PLE,Detalhamento!$E280,Detalhamento!AS$15)&lt;=mediçao,0,OFFSET(Import.PLQ,$A280-1,AS$15-1,1,1)),OFFSET(Import.PLQ,$A280-1,AS$15-1,1,1)),(1-PLE!$AA$28)*OFFSET(Import.PLQ,$A280-1,AS$15-1,1,1))))</f>
        <v>0</v>
      </c>
      <c r="AT280" s="144">
        <f ca="1">IF(AT$13="",0,CHOOSE(Detalhamento.OpçãoServiços,OFFSET(Import.PLQ,$A280-1,AT$15-1,1,1),IF($E280&lt;&gt;1,IF(ISNUMBER(INDEX(Import.PLE,Detalhamento!$E280,Detalhamento!AT$15)),IF(INDEX(Import.PLE,Detalhamento!$E280,Detalhamento!AT$15)&lt;=mediçao,OFFSET(Import.PLQ,$A280-1,AT$15-1,1,1),0),0),PLE!$AA$28*OFFSET(Import.PLQ,$A280-1,AT$15-1,1,1)),IF($E280&lt;&gt;1,IF(ISNUMBER(INDEX(Import.PLE,Detalhamento!$E280,Detalhamento!AT$15)),IF(INDEX(Import.PLE,Detalhamento!$E280,Detalhamento!AT$15)&lt;=mediçao,0,OFFSET(Import.PLQ,$A280-1,AT$15-1,1,1)),OFFSET(Import.PLQ,$A280-1,AT$15-1,1,1)),(1-PLE!$AA$28)*OFFSET(Import.PLQ,$A280-1,AT$15-1,1,1))))</f>
        <v>0</v>
      </c>
      <c r="AU280" s="144">
        <f ca="1">IF(AU$13="",0,CHOOSE(Detalhamento.OpçãoServiços,OFFSET(Import.PLQ,$A280-1,AU$15-1,1,1),IF($E280&lt;&gt;1,IF(ISNUMBER(INDEX(Import.PLE,Detalhamento!$E280,Detalhamento!AU$15)),IF(INDEX(Import.PLE,Detalhamento!$E280,Detalhamento!AU$15)&lt;=mediçao,OFFSET(Import.PLQ,$A280-1,AU$15-1,1,1),0),0),PLE!$AA$28*OFFSET(Import.PLQ,$A280-1,AU$15-1,1,1)),IF($E280&lt;&gt;1,IF(ISNUMBER(INDEX(Import.PLE,Detalhamento!$E280,Detalhamento!AU$15)),IF(INDEX(Import.PLE,Detalhamento!$E280,Detalhamento!AU$15)&lt;=mediçao,0,OFFSET(Import.PLQ,$A280-1,AU$15-1,1,1)),OFFSET(Import.PLQ,$A280-1,AU$15-1,1,1)),(1-PLE!$AA$28)*OFFSET(Import.PLQ,$A280-1,AU$15-1,1,1))))</f>
        <v>0</v>
      </c>
      <c r="AV280" s="144">
        <f ca="1">IF(AV$13="",0,CHOOSE(Detalhamento.OpçãoServiços,OFFSET(Import.PLQ,$A280-1,AV$15-1,1,1),IF($E280&lt;&gt;1,IF(ISNUMBER(INDEX(Import.PLE,Detalhamento!$E280,Detalhamento!AV$15)),IF(INDEX(Import.PLE,Detalhamento!$E280,Detalhamento!AV$15)&lt;=mediçao,OFFSET(Import.PLQ,$A280-1,AV$15-1,1,1),0),0),PLE!$AA$28*OFFSET(Import.PLQ,$A280-1,AV$15-1,1,1)),IF($E280&lt;&gt;1,IF(ISNUMBER(INDEX(Import.PLE,Detalhamento!$E280,Detalhamento!AV$15)),IF(INDEX(Import.PLE,Detalhamento!$E280,Detalhamento!AV$15)&lt;=mediçao,0,OFFSET(Import.PLQ,$A280-1,AV$15-1,1,1)),OFFSET(Import.PLQ,$A280-1,AV$15-1,1,1)),(1-PLE!$AA$28)*OFFSET(Import.PLQ,$A280-1,AV$15-1,1,1))))</f>
        <v>0</v>
      </c>
      <c r="AW280" s="144">
        <f ca="1">IF(AW$13="",0,CHOOSE(Detalhamento.OpçãoServiços,OFFSET(Import.PLQ,$A280-1,AW$15-1,1,1),IF($E280&lt;&gt;1,IF(ISNUMBER(INDEX(Import.PLE,Detalhamento!$E280,Detalhamento!AW$15)),IF(INDEX(Import.PLE,Detalhamento!$E280,Detalhamento!AW$15)&lt;=mediçao,OFFSET(Import.PLQ,$A280-1,AW$15-1,1,1),0),0),PLE!$AA$28*OFFSET(Import.PLQ,$A280-1,AW$15-1,1,1)),IF($E280&lt;&gt;1,IF(ISNUMBER(INDEX(Import.PLE,Detalhamento!$E280,Detalhamento!AW$15)),IF(INDEX(Import.PLE,Detalhamento!$E280,Detalhamento!AW$15)&lt;=mediçao,0,OFFSET(Import.PLQ,$A280-1,AW$15-1,1,1)),OFFSET(Import.PLQ,$A280-1,AW$15-1,1,1)),(1-PLE!$AA$28)*OFFSET(Import.PLQ,$A280-1,AW$15-1,1,1))))</f>
        <v>0</v>
      </c>
      <c r="AX280" s="144">
        <f ca="1">IF(AX$13="",0,CHOOSE(Detalhamento.OpçãoServiços,OFFSET(Import.PLQ,$A280-1,AX$15-1,1,1),IF($E280&lt;&gt;1,IF(ISNUMBER(INDEX(Import.PLE,Detalhamento!$E280,Detalhamento!AX$15)),IF(INDEX(Import.PLE,Detalhamento!$E280,Detalhamento!AX$15)&lt;=mediçao,OFFSET(Import.PLQ,$A280-1,AX$15-1,1,1),0),0),PLE!$AA$28*OFFSET(Import.PLQ,$A280-1,AX$15-1,1,1)),IF($E280&lt;&gt;1,IF(ISNUMBER(INDEX(Import.PLE,Detalhamento!$E280,Detalhamento!AX$15)),IF(INDEX(Import.PLE,Detalhamento!$E280,Detalhamento!AX$15)&lt;=mediçao,0,OFFSET(Import.PLQ,$A280-1,AX$15-1,1,1)),OFFSET(Import.PLQ,$A280-1,AX$15-1,1,1)),(1-PLE!$AA$28)*OFFSET(Import.PLQ,$A280-1,AX$15-1,1,1))))</f>
        <v>0</v>
      </c>
      <c r="AY280" s="144">
        <f ca="1">IF(AY$13="",0,CHOOSE(Detalhamento.OpçãoServiços,OFFSET(Import.PLQ,$A280-1,AY$15-1,1,1),IF($E280&lt;&gt;1,IF(ISNUMBER(INDEX(Import.PLE,Detalhamento!$E280,Detalhamento!AY$15)),IF(INDEX(Import.PLE,Detalhamento!$E280,Detalhamento!AY$15)&lt;=mediçao,OFFSET(Import.PLQ,$A280-1,AY$15-1,1,1),0),0),PLE!$AA$28*OFFSET(Import.PLQ,$A280-1,AY$15-1,1,1)),IF($E280&lt;&gt;1,IF(ISNUMBER(INDEX(Import.PLE,Detalhamento!$E280,Detalhamento!AY$15)),IF(INDEX(Import.PLE,Detalhamento!$E280,Detalhamento!AY$15)&lt;=mediçao,0,OFFSET(Import.PLQ,$A280-1,AY$15-1,1,1)),OFFSET(Import.PLQ,$A280-1,AY$15-1,1,1)),(1-PLE!$AA$28)*OFFSET(Import.PLQ,$A280-1,AY$15-1,1,1))))</f>
        <v>0</v>
      </c>
      <c r="AZ280" s="144">
        <f ca="1">IF(AZ$13="",0,CHOOSE(Detalhamento.OpçãoServiços,OFFSET(Import.PLQ,$A280-1,AZ$15-1,1,1),IF($E280&lt;&gt;1,IF(ISNUMBER(INDEX(Import.PLE,Detalhamento!$E280,Detalhamento!AZ$15)),IF(INDEX(Import.PLE,Detalhamento!$E280,Detalhamento!AZ$15)&lt;=mediçao,OFFSET(Import.PLQ,$A280-1,AZ$15-1,1,1),0),0),PLE!$AA$28*OFFSET(Import.PLQ,$A280-1,AZ$15-1,1,1)),IF($E280&lt;&gt;1,IF(ISNUMBER(INDEX(Import.PLE,Detalhamento!$E280,Detalhamento!AZ$15)),IF(INDEX(Import.PLE,Detalhamento!$E280,Detalhamento!AZ$15)&lt;=mediçao,0,OFFSET(Import.PLQ,$A280-1,AZ$15-1,1,1)),OFFSET(Import.PLQ,$A280-1,AZ$15-1,1,1)),(1-PLE!$AA$28)*OFFSET(Import.PLQ,$A280-1,AZ$15-1,1,1))))</f>
        <v>0</v>
      </c>
      <c r="BA280" s="144">
        <f ca="1">IF(BA$13="",0,CHOOSE(Detalhamento.OpçãoServiços,OFFSET(Import.PLQ,$A280-1,BA$15-1,1,1),IF($E280&lt;&gt;1,IF(ISNUMBER(INDEX(Import.PLE,Detalhamento!$E280,Detalhamento!BA$15)),IF(INDEX(Import.PLE,Detalhamento!$E280,Detalhamento!BA$15)&lt;=mediçao,OFFSET(Import.PLQ,$A280-1,BA$15-1,1,1),0),0),PLE!$AA$28*OFFSET(Import.PLQ,$A280-1,BA$15-1,1,1)),IF($E280&lt;&gt;1,IF(ISNUMBER(INDEX(Import.PLE,Detalhamento!$E280,Detalhamento!BA$15)),IF(INDEX(Import.PLE,Detalhamento!$E280,Detalhamento!BA$15)&lt;=mediçao,0,OFFSET(Import.PLQ,$A280-1,BA$15-1,1,1)),OFFSET(Import.PLQ,$A280-1,BA$15-1,1,1)),(1-PLE!$AA$28)*OFFSET(Import.PLQ,$A280-1,BA$15-1,1,1))))</f>
        <v>0</v>
      </c>
      <c r="BB280" s="144">
        <f ca="1">IF(BB$13="",0,CHOOSE(Detalhamento.OpçãoServiços,OFFSET(Import.PLQ,$A280-1,BB$15-1,1,1),IF($E280&lt;&gt;1,IF(ISNUMBER(INDEX(Import.PLE,Detalhamento!$E280,Detalhamento!BB$15)),IF(INDEX(Import.PLE,Detalhamento!$E280,Detalhamento!BB$15)&lt;=mediçao,OFFSET(Import.PLQ,$A280-1,BB$15-1,1,1),0),0),PLE!$AA$28*OFFSET(Import.PLQ,$A280-1,BB$15-1,1,1)),IF($E280&lt;&gt;1,IF(ISNUMBER(INDEX(Import.PLE,Detalhamento!$E280,Detalhamento!BB$15)),IF(INDEX(Import.PLE,Detalhamento!$E280,Detalhamento!BB$15)&lt;=mediçao,0,OFFSET(Import.PLQ,$A280-1,BB$15-1,1,1)),OFFSET(Import.PLQ,$A280-1,BB$15-1,1,1)),(1-PLE!$AA$28)*OFFSET(Import.PLQ,$A280-1,BB$15-1,1,1))))</f>
        <v>0</v>
      </c>
      <c r="BC280" s="144">
        <f ca="1">IF(BC$13="",0,CHOOSE(Detalhamento.OpçãoServiços,OFFSET(Import.PLQ,$A280-1,BC$15-1,1,1),IF($E280&lt;&gt;1,IF(ISNUMBER(INDEX(Import.PLE,Detalhamento!$E280,Detalhamento!BC$15)),IF(INDEX(Import.PLE,Detalhamento!$E280,Detalhamento!BC$15)&lt;=mediçao,OFFSET(Import.PLQ,$A280-1,BC$15-1,1,1),0),0),PLE!$AA$28*OFFSET(Import.PLQ,$A280-1,BC$15-1,1,1)),IF($E280&lt;&gt;1,IF(ISNUMBER(INDEX(Import.PLE,Detalhamento!$E280,Detalhamento!BC$15)),IF(INDEX(Import.PLE,Detalhamento!$E280,Detalhamento!BC$15)&lt;=mediçao,0,OFFSET(Import.PLQ,$A280-1,BC$15-1,1,1)),OFFSET(Import.PLQ,$A280-1,BC$15-1,1,1)),(1-PLE!$AA$28)*OFFSET(Import.PLQ,$A280-1,BC$15-1,1,1))))</f>
        <v>0</v>
      </c>
      <c r="BD280" s="144">
        <f ca="1">IF(BD$13="",0,CHOOSE(Detalhamento.OpçãoServiços,OFFSET(Import.PLQ,$A280-1,BD$15-1,1,1),IF($E280&lt;&gt;1,IF(ISNUMBER(INDEX(Import.PLE,Detalhamento!$E280,Detalhamento!BD$15)),IF(INDEX(Import.PLE,Detalhamento!$E280,Detalhamento!BD$15)&lt;=mediçao,OFFSET(Import.PLQ,$A280-1,BD$15-1,1,1),0),0),PLE!$AA$28*OFFSET(Import.PLQ,$A280-1,BD$15-1,1,1)),IF($E280&lt;&gt;1,IF(ISNUMBER(INDEX(Import.PLE,Detalhamento!$E280,Detalhamento!BD$15)),IF(INDEX(Import.PLE,Detalhamento!$E280,Detalhamento!BD$15)&lt;=mediçao,0,OFFSET(Import.PLQ,$A280-1,BD$15-1,1,1)),OFFSET(Import.PLQ,$A280-1,BD$15-1,1,1)),(1-PLE!$AA$28)*OFFSET(Import.PLQ,$A280-1,BD$15-1,1,1))))</f>
        <v>0</v>
      </c>
      <c r="BE280" s="144">
        <f ca="1">IF(BE$13="",0,CHOOSE(Detalhamento.OpçãoServiços,OFFSET(Import.PLQ,$A280-1,BE$15-1,1,1),IF($E280&lt;&gt;1,IF(ISNUMBER(INDEX(Import.PLE,Detalhamento!$E280,Detalhamento!BE$15)),IF(INDEX(Import.PLE,Detalhamento!$E280,Detalhamento!BE$15)&lt;=mediçao,OFFSET(Import.PLQ,$A280-1,BE$15-1,1,1),0),0),PLE!$AA$28*OFFSET(Import.PLQ,$A280-1,BE$15-1,1,1)),IF($E280&lt;&gt;1,IF(ISNUMBER(INDEX(Import.PLE,Detalhamento!$E280,Detalhamento!BE$15)),IF(INDEX(Import.PLE,Detalhamento!$E280,Detalhamento!BE$15)&lt;=mediçao,0,OFFSET(Import.PLQ,$A280-1,BE$15-1,1,1)),OFFSET(Import.PLQ,$A280-1,BE$15-1,1,1)),(1-PLE!$AA$28)*OFFSET(Import.PLQ,$A280-1,BE$15-1,1,1))))</f>
        <v>0</v>
      </c>
      <c r="BF280" s="144">
        <f ca="1">IF(BF$13="",0,CHOOSE(Detalhamento.OpçãoServiços,OFFSET(Import.PLQ,$A280-1,BF$15-1,1,1),IF($E280&lt;&gt;1,IF(ISNUMBER(INDEX(Import.PLE,Detalhamento!$E280,Detalhamento!BF$15)),IF(INDEX(Import.PLE,Detalhamento!$E280,Detalhamento!BF$15)&lt;=mediçao,OFFSET(Import.PLQ,$A280-1,BF$15-1,1,1),0),0),PLE!$AA$28*OFFSET(Import.PLQ,$A280-1,BF$15-1,1,1)),IF($E280&lt;&gt;1,IF(ISNUMBER(INDEX(Import.PLE,Detalhamento!$E280,Detalhamento!BF$15)),IF(INDEX(Import.PLE,Detalhamento!$E280,Detalhamento!BF$15)&lt;=mediçao,0,OFFSET(Import.PLQ,$A280-1,BF$15-1,1,1)),OFFSET(Import.PLQ,$A280-1,BF$15-1,1,1)),(1-PLE!$AA$28)*OFFSET(Import.PLQ,$A280-1,BF$15-1,1,1))))</f>
        <v>0</v>
      </c>
      <c r="BG280" s="144">
        <f ca="1">IF(BG$13="",0,CHOOSE(Detalhamento.OpçãoServiços,OFFSET(Import.PLQ,$A280-1,BG$15-1,1,1),IF($E280&lt;&gt;1,IF(ISNUMBER(INDEX(Import.PLE,Detalhamento!$E280,Detalhamento!BG$15)),IF(INDEX(Import.PLE,Detalhamento!$E280,Detalhamento!BG$15)&lt;=mediçao,OFFSET(Import.PLQ,$A280-1,BG$15-1,1,1),0),0),PLE!$AA$28*OFFSET(Import.PLQ,$A280-1,BG$15-1,1,1)),IF($E280&lt;&gt;1,IF(ISNUMBER(INDEX(Import.PLE,Detalhamento!$E280,Detalhamento!BG$15)),IF(INDEX(Import.PLE,Detalhamento!$E280,Detalhamento!BG$15)&lt;=mediçao,0,OFFSET(Import.PLQ,$A280-1,BG$15-1,1,1)),OFFSET(Import.PLQ,$A280-1,BG$15-1,1,1)),(1-PLE!$AA$28)*OFFSET(Import.PLQ,$A280-1,BG$15-1,1,1))))</f>
        <v>0</v>
      </c>
      <c r="BH280" s="144">
        <f ca="1">IF(BH$13="",0,CHOOSE(Detalhamento.OpçãoServiços,OFFSET(Import.PLQ,$A280-1,BH$15-1,1,1),IF($E280&lt;&gt;1,IF(ISNUMBER(INDEX(Import.PLE,Detalhamento!$E280,Detalhamento!BH$15)),IF(INDEX(Import.PLE,Detalhamento!$E280,Detalhamento!BH$15)&lt;=mediçao,OFFSET(Import.PLQ,$A280-1,BH$15-1,1,1),0),0),PLE!$AA$28*OFFSET(Import.PLQ,$A280-1,BH$15-1,1,1)),IF($E280&lt;&gt;1,IF(ISNUMBER(INDEX(Import.PLE,Detalhamento!$E280,Detalhamento!BH$15)),IF(INDEX(Import.PLE,Detalhamento!$E280,Detalhamento!BH$15)&lt;=mediçao,0,OFFSET(Import.PLQ,$A280-1,BH$15-1,1,1)),OFFSET(Import.PLQ,$A280-1,BH$15-1,1,1)),(1-PLE!$AA$28)*OFFSET(Import.PLQ,$A280-1,BH$15-1,1,1))))</f>
        <v>0</v>
      </c>
      <c r="BI280" s="144">
        <f ca="1">IF(BI$13="",0,CHOOSE(Detalhamento.OpçãoServiços,OFFSET(Import.PLQ,$A280-1,BI$15-1,1,1),IF($E280&lt;&gt;1,IF(ISNUMBER(INDEX(Import.PLE,Detalhamento!$E280,Detalhamento!BI$15)),IF(INDEX(Import.PLE,Detalhamento!$E280,Detalhamento!BI$15)&lt;=mediçao,OFFSET(Import.PLQ,$A280-1,BI$15-1,1,1),0),0),PLE!$AA$28*OFFSET(Import.PLQ,$A280-1,BI$15-1,1,1)),IF($E280&lt;&gt;1,IF(ISNUMBER(INDEX(Import.PLE,Detalhamento!$E280,Detalhamento!BI$15)),IF(INDEX(Import.PLE,Detalhamento!$E280,Detalhamento!BI$15)&lt;=mediçao,0,OFFSET(Import.PLQ,$A280-1,BI$15-1,1,1)),OFFSET(Import.PLQ,$A280-1,BI$15-1,1,1)),(1-PLE!$AA$28)*OFFSET(Import.PLQ,$A280-1,BI$15-1,1,1))))</f>
        <v>0</v>
      </c>
    </row>
    <row r="281" spans="1:61" ht="10.5" hidden="1" x14ac:dyDescent="0.25">
      <c r="A281" s="155">
        <v>265</v>
      </c>
      <c r="B281" s="21" t="str">
        <f t="shared" ca="1" si="41"/>
        <v>Nível</v>
      </c>
      <c r="E281" s="153" t="str">
        <f t="shared" ca="1" si="42"/>
        <v/>
      </c>
      <c r="F281" s="154">
        <f t="shared" ca="1" si="43"/>
        <v>0</v>
      </c>
      <c r="G281" s="154" t="str">
        <f t="shared" ca="1" si="46"/>
        <v>4.2</v>
      </c>
      <c r="H281" s="182" t="str">
        <f t="shared" ca="1" si="46"/>
        <v>LETRAS EM CONCRETO</v>
      </c>
      <c r="I281" s="37" t="str">
        <f t="shared" ca="1" si="44"/>
        <v/>
      </c>
      <c r="J281" s="144" t="str">
        <f t="shared" ca="1" si="45"/>
        <v/>
      </c>
      <c r="K281" s="67"/>
      <c r="L281" s="144">
        <f ca="1">IF(L$13="",0,CHOOSE(Detalhamento.OpçãoServiços,OFFSET(Import.PLQ,$A281-1,L$15-1,1,1),IF($E281&lt;&gt;1,IF(ISNUMBER(INDEX(Import.PLE,Detalhamento!$E281,Detalhamento!L$15)),IF(INDEX(Import.PLE,Detalhamento!$E281,Detalhamento!L$15)&lt;=mediçao,OFFSET(Import.PLQ,$A281-1,L$15-1,1,1),0),0),PLE!$AA$28*OFFSET(Import.PLQ,$A281-1,L$15-1,1,1)),IF($E281&lt;&gt;1,IF(ISNUMBER(INDEX(Import.PLE,Detalhamento!$E281,Detalhamento!L$15)),IF(INDEX(Import.PLE,Detalhamento!$E281,Detalhamento!L$15)&lt;=mediçao,0,OFFSET(Import.PLQ,$A281-1,L$15-1,1,1)),OFFSET(Import.PLQ,$A281-1,L$15-1,1,1)),(1-PLE!$AA$28)*OFFSET(Import.PLQ,$A281-1,L$15-1,1,1))))</f>
        <v>0</v>
      </c>
      <c r="M281" s="144">
        <f ca="1">IF(M$13="",0,CHOOSE(Detalhamento.OpçãoServiços,OFFSET(Import.PLQ,$A281-1,M$15-1,1,1),IF($E281&lt;&gt;1,IF(ISNUMBER(INDEX(Import.PLE,Detalhamento!$E281,Detalhamento!M$15)),IF(INDEX(Import.PLE,Detalhamento!$E281,Detalhamento!M$15)&lt;=mediçao,OFFSET(Import.PLQ,$A281-1,M$15-1,1,1),0),0),PLE!$AA$28*OFFSET(Import.PLQ,$A281-1,M$15-1,1,1)),IF($E281&lt;&gt;1,IF(ISNUMBER(INDEX(Import.PLE,Detalhamento!$E281,Detalhamento!M$15)),IF(INDEX(Import.PLE,Detalhamento!$E281,Detalhamento!M$15)&lt;=mediçao,0,OFFSET(Import.PLQ,$A281-1,M$15-1,1,1)),OFFSET(Import.PLQ,$A281-1,M$15-1,1,1)),(1-PLE!$AA$28)*OFFSET(Import.PLQ,$A281-1,M$15-1,1,1))))</f>
        <v>0</v>
      </c>
      <c r="N281" s="144">
        <f ca="1">IF(N$13="",0,CHOOSE(Detalhamento.OpçãoServiços,OFFSET(Import.PLQ,$A281-1,N$15-1,1,1),IF($E281&lt;&gt;1,IF(ISNUMBER(INDEX(Import.PLE,Detalhamento!$E281,Detalhamento!N$15)),IF(INDEX(Import.PLE,Detalhamento!$E281,Detalhamento!N$15)&lt;=mediçao,OFFSET(Import.PLQ,$A281-1,N$15-1,1,1),0),0),PLE!$AA$28*OFFSET(Import.PLQ,$A281-1,N$15-1,1,1)),IF($E281&lt;&gt;1,IF(ISNUMBER(INDEX(Import.PLE,Detalhamento!$E281,Detalhamento!N$15)),IF(INDEX(Import.PLE,Detalhamento!$E281,Detalhamento!N$15)&lt;=mediçao,0,OFFSET(Import.PLQ,$A281-1,N$15-1,1,1)),OFFSET(Import.PLQ,$A281-1,N$15-1,1,1)),(1-PLE!$AA$28)*OFFSET(Import.PLQ,$A281-1,N$15-1,1,1))))</f>
        <v>0</v>
      </c>
      <c r="O281" s="144">
        <f ca="1">IF(O$13="",0,CHOOSE(Detalhamento.OpçãoServiços,OFFSET(Import.PLQ,$A281-1,O$15-1,1,1),IF($E281&lt;&gt;1,IF(ISNUMBER(INDEX(Import.PLE,Detalhamento!$E281,Detalhamento!O$15)),IF(INDEX(Import.PLE,Detalhamento!$E281,Detalhamento!O$15)&lt;=mediçao,OFFSET(Import.PLQ,$A281-1,O$15-1,1,1),0),0),PLE!$AA$28*OFFSET(Import.PLQ,$A281-1,O$15-1,1,1)),IF($E281&lt;&gt;1,IF(ISNUMBER(INDEX(Import.PLE,Detalhamento!$E281,Detalhamento!O$15)),IF(INDEX(Import.PLE,Detalhamento!$E281,Detalhamento!O$15)&lt;=mediçao,0,OFFSET(Import.PLQ,$A281-1,O$15-1,1,1)),OFFSET(Import.PLQ,$A281-1,O$15-1,1,1)),(1-PLE!$AA$28)*OFFSET(Import.PLQ,$A281-1,O$15-1,1,1))))</f>
        <v>0</v>
      </c>
      <c r="P281" s="144">
        <f ca="1">IF(P$13="",0,CHOOSE(Detalhamento.OpçãoServiços,OFFSET(Import.PLQ,$A281-1,P$15-1,1,1),IF($E281&lt;&gt;1,IF(ISNUMBER(INDEX(Import.PLE,Detalhamento!$E281,Detalhamento!P$15)),IF(INDEX(Import.PLE,Detalhamento!$E281,Detalhamento!P$15)&lt;=mediçao,OFFSET(Import.PLQ,$A281-1,P$15-1,1,1),0),0),PLE!$AA$28*OFFSET(Import.PLQ,$A281-1,P$15-1,1,1)),IF($E281&lt;&gt;1,IF(ISNUMBER(INDEX(Import.PLE,Detalhamento!$E281,Detalhamento!P$15)),IF(INDEX(Import.PLE,Detalhamento!$E281,Detalhamento!P$15)&lt;=mediçao,0,OFFSET(Import.PLQ,$A281-1,P$15-1,1,1)),OFFSET(Import.PLQ,$A281-1,P$15-1,1,1)),(1-PLE!$AA$28)*OFFSET(Import.PLQ,$A281-1,P$15-1,1,1))))</f>
        <v>0</v>
      </c>
      <c r="Q281" s="144">
        <f ca="1">IF(Q$13="",0,CHOOSE(Detalhamento.OpçãoServiços,OFFSET(Import.PLQ,$A281-1,Q$15-1,1,1),IF($E281&lt;&gt;1,IF(ISNUMBER(INDEX(Import.PLE,Detalhamento!$E281,Detalhamento!Q$15)),IF(INDEX(Import.PLE,Detalhamento!$E281,Detalhamento!Q$15)&lt;=mediçao,OFFSET(Import.PLQ,$A281-1,Q$15-1,1,1),0),0),PLE!$AA$28*OFFSET(Import.PLQ,$A281-1,Q$15-1,1,1)),IF($E281&lt;&gt;1,IF(ISNUMBER(INDEX(Import.PLE,Detalhamento!$E281,Detalhamento!Q$15)),IF(INDEX(Import.PLE,Detalhamento!$E281,Detalhamento!Q$15)&lt;=mediçao,0,OFFSET(Import.PLQ,$A281-1,Q$15-1,1,1)),OFFSET(Import.PLQ,$A281-1,Q$15-1,1,1)),(1-PLE!$AA$28)*OFFSET(Import.PLQ,$A281-1,Q$15-1,1,1))))</f>
        <v>0</v>
      </c>
      <c r="R281" s="144">
        <f ca="1">IF(R$13="",0,CHOOSE(Detalhamento.OpçãoServiços,OFFSET(Import.PLQ,$A281-1,R$15-1,1,1),IF($E281&lt;&gt;1,IF(ISNUMBER(INDEX(Import.PLE,Detalhamento!$E281,Detalhamento!R$15)),IF(INDEX(Import.PLE,Detalhamento!$E281,Detalhamento!R$15)&lt;=mediçao,OFFSET(Import.PLQ,$A281-1,R$15-1,1,1),0),0),PLE!$AA$28*OFFSET(Import.PLQ,$A281-1,R$15-1,1,1)),IF($E281&lt;&gt;1,IF(ISNUMBER(INDEX(Import.PLE,Detalhamento!$E281,Detalhamento!R$15)),IF(INDEX(Import.PLE,Detalhamento!$E281,Detalhamento!R$15)&lt;=mediçao,0,OFFSET(Import.PLQ,$A281-1,R$15-1,1,1)),OFFSET(Import.PLQ,$A281-1,R$15-1,1,1)),(1-PLE!$AA$28)*OFFSET(Import.PLQ,$A281-1,R$15-1,1,1))))</f>
        <v>0</v>
      </c>
      <c r="S281" s="144">
        <f ca="1">IF(S$13="",0,CHOOSE(Detalhamento.OpçãoServiços,OFFSET(Import.PLQ,$A281-1,S$15-1,1,1),IF($E281&lt;&gt;1,IF(ISNUMBER(INDEX(Import.PLE,Detalhamento!$E281,Detalhamento!S$15)),IF(INDEX(Import.PLE,Detalhamento!$E281,Detalhamento!S$15)&lt;=mediçao,OFFSET(Import.PLQ,$A281-1,S$15-1,1,1),0),0),PLE!$AA$28*OFFSET(Import.PLQ,$A281-1,S$15-1,1,1)),IF($E281&lt;&gt;1,IF(ISNUMBER(INDEX(Import.PLE,Detalhamento!$E281,Detalhamento!S$15)),IF(INDEX(Import.PLE,Detalhamento!$E281,Detalhamento!S$15)&lt;=mediçao,0,OFFSET(Import.PLQ,$A281-1,S$15-1,1,1)),OFFSET(Import.PLQ,$A281-1,S$15-1,1,1)),(1-PLE!$AA$28)*OFFSET(Import.PLQ,$A281-1,S$15-1,1,1))))</f>
        <v>0</v>
      </c>
      <c r="T281" s="144">
        <f ca="1">IF(T$13="",0,CHOOSE(Detalhamento.OpçãoServiços,OFFSET(Import.PLQ,$A281-1,T$15-1,1,1),IF($E281&lt;&gt;1,IF(ISNUMBER(INDEX(Import.PLE,Detalhamento!$E281,Detalhamento!T$15)),IF(INDEX(Import.PLE,Detalhamento!$E281,Detalhamento!T$15)&lt;=mediçao,OFFSET(Import.PLQ,$A281-1,T$15-1,1,1),0),0),PLE!$AA$28*OFFSET(Import.PLQ,$A281-1,T$15-1,1,1)),IF($E281&lt;&gt;1,IF(ISNUMBER(INDEX(Import.PLE,Detalhamento!$E281,Detalhamento!T$15)),IF(INDEX(Import.PLE,Detalhamento!$E281,Detalhamento!T$15)&lt;=mediçao,0,OFFSET(Import.PLQ,$A281-1,T$15-1,1,1)),OFFSET(Import.PLQ,$A281-1,T$15-1,1,1)),(1-PLE!$AA$28)*OFFSET(Import.PLQ,$A281-1,T$15-1,1,1))))</f>
        <v>0</v>
      </c>
      <c r="U281" s="144">
        <f ca="1">IF(U$13="",0,CHOOSE(Detalhamento.OpçãoServiços,OFFSET(Import.PLQ,$A281-1,U$15-1,1,1),IF($E281&lt;&gt;1,IF(ISNUMBER(INDEX(Import.PLE,Detalhamento!$E281,Detalhamento!U$15)),IF(INDEX(Import.PLE,Detalhamento!$E281,Detalhamento!U$15)&lt;=mediçao,OFFSET(Import.PLQ,$A281-1,U$15-1,1,1),0),0),PLE!$AA$28*OFFSET(Import.PLQ,$A281-1,U$15-1,1,1)),IF($E281&lt;&gt;1,IF(ISNUMBER(INDEX(Import.PLE,Detalhamento!$E281,Detalhamento!U$15)),IF(INDEX(Import.PLE,Detalhamento!$E281,Detalhamento!U$15)&lt;=mediçao,0,OFFSET(Import.PLQ,$A281-1,U$15-1,1,1)),OFFSET(Import.PLQ,$A281-1,U$15-1,1,1)),(1-PLE!$AA$28)*OFFSET(Import.PLQ,$A281-1,U$15-1,1,1))))</f>
        <v>0</v>
      </c>
      <c r="V281" s="144">
        <f ca="1">IF(V$13="",0,CHOOSE(Detalhamento.OpçãoServiços,OFFSET(Import.PLQ,$A281-1,V$15-1,1,1),IF($E281&lt;&gt;1,IF(ISNUMBER(INDEX(Import.PLE,Detalhamento!$E281,Detalhamento!V$15)),IF(INDEX(Import.PLE,Detalhamento!$E281,Detalhamento!V$15)&lt;=mediçao,OFFSET(Import.PLQ,$A281-1,V$15-1,1,1),0),0),PLE!$AA$28*OFFSET(Import.PLQ,$A281-1,V$15-1,1,1)),IF($E281&lt;&gt;1,IF(ISNUMBER(INDEX(Import.PLE,Detalhamento!$E281,Detalhamento!V$15)),IF(INDEX(Import.PLE,Detalhamento!$E281,Detalhamento!V$15)&lt;=mediçao,0,OFFSET(Import.PLQ,$A281-1,V$15-1,1,1)),OFFSET(Import.PLQ,$A281-1,V$15-1,1,1)),(1-PLE!$AA$28)*OFFSET(Import.PLQ,$A281-1,V$15-1,1,1))))</f>
        <v>0</v>
      </c>
      <c r="W281" s="144">
        <f ca="1">IF(W$13="",0,CHOOSE(Detalhamento.OpçãoServiços,OFFSET(Import.PLQ,$A281-1,W$15-1,1,1),IF($E281&lt;&gt;1,IF(ISNUMBER(INDEX(Import.PLE,Detalhamento!$E281,Detalhamento!W$15)),IF(INDEX(Import.PLE,Detalhamento!$E281,Detalhamento!W$15)&lt;=mediçao,OFFSET(Import.PLQ,$A281-1,W$15-1,1,1),0),0),PLE!$AA$28*OFFSET(Import.PLQ,$A281-1,W$15-1,1,1)),IF($E281&lt;&gt;1,IF(ISNUMBER(INDEX(Import.PLE,Detalhamento!$E281,Detalhamento!W$15)),IF(INDEX(Import.PLE,Detalhamento!$E281,Detalhamento!W$15)&lt;=mediçao,0,OFFSET(Import.PLQ,$A281-1,W$15-1,1,1)),OFFSET(Import.PLQ,$A281-1,W$15-1,1,1)),(1-PLE!$AA$28)*OFFSET(Import.PLQ,$A281-1,W$15-1,1,1))))</f>
        <v>0</v>
      </c>
      <c r="X281" s="144">
        <f ca="1">IF(X$13="",0,CHOOSE(Detalhamento.OpçãoServiços,OFFSET(Import.PLQ,$A281-1,X$15-1,1,1),IF($E281&lt;&gt;1,IF(ISNUMBER(INDEX(Import.PLE,Detalhamento!$E281,Detalhamento!X$15)),IF(INDEX(Import.PLE,Detalhamento!$E281,Detalhamento!X$15)&lt;=mediçao,OFFSET(Import.PLQ,$A281-1,X$15-1,1,1),0),0),PLE!$AA$28*OFFSET(Import.PLQ,$A281-1,X$15-1,1,1)),IF($E281&lt;&gt;1,IF(ISNUMBER(INDEX(Import.PLE,Detalhamento!$E281,Detalhamento!X$15)),IF(INDEX(Import.PLE,Detalhamento!$E281,Detalhamento!X$15)&lt;=mediçao,0,OFFSET(Import.PLQ,$A281-1,X$15-1,1,1)),OFFSET(Import.PLQ,$A281-1,X$15-1,1,1)),(1-PLE!$AA$28)*OFFSET(Import.PLQ,$A281-1,X$15-1,1,1))))</f>
        <v>0</v>
      </c>
      <c r="Y281" s="144">
        <f ca="1">IF(Y$13="",0,CHOOSE(Detalhamento.OpçãoServiços,OFFSET(Import.PLQ,$A281-1,Y$15-1,1,1),IF($E281&lt;&gt;1,IF(ISNUMBER(INDEX(Import.PLE,Detalhamento!$E281,Detalhamento!Y$15)),IF(INDEX(Import.PLE,Detalhamento!$E281,Detalhamento!Y$15)&lt;=mediçao,OFFSET(Import.PLQ,$A281-1,Y$15-1,1,1),0),0),PLE!$AA$28*OFFSET(Import.PLQ,$A281-1,Y$15-1,1,1)),IF($E281&lt;&gt;1,IF(ISNUMBER(INDEX(Import.PLE,Detalhamento!$E281,Detalhamento!Y$15)),IF(INDEX(Import.PLE,Detalhamento!$E281,Detalhamento!Y$15)&lt;=mediçao,0,OFFSET(Import.PLQ,$A281-1,Y$15-1,1,1)),OFFSET(Import.PLQ,$A281-1,Y$15-1,1,1)),(1-PLE!$AA$28)*OFFSET(Import.PLQ,$A281-1,Y$15-1,1,1))))</f>
        <v>0</v>
      </c>
      <c r="Z281" s="144">
        <f ca="1">IF(Z$13="",0,CHOOSE(Detalhamento.OpçãoServiços,OFFSET(Import.PLQ,$A281-1,Z$15-1,1,1),IF($E281&lt;&gt;1,IF(ISNUMBER(INDEX(Import.PLE,Detalhamento!$E281,Detalhamento!Z$15)),IF(INDEX(Import.PLE,Detalhamento!$E281,Detalhamento!Z$15)&lt;=mediçao,OFFSET(Import.PLQ,$A281-1,Z$15-1,1,1),0),0),PLE!$AA$28*OFFSET(Import.PLQ,$A281-1,Z$15-1,1,1)),IF($E281&lt;&gt;1,IF(ISNUMBER(INDEX(Import.PLE,Detalhamento!$E281,Detalhamento!Z$15)),IF(INDEX(Import.PLE,Detalhamento!$E281,Detalhamento!Z$15)&lt;=mediçao,0,OFFSET(Import.PLQ,$A281-1,Z$15-1,1,1)),OFFSET(Import.PLQ,$A281-1,Z$15-1,1,1)),(1-PLE!$AA$28)*OFFSET(Import.PLQ,$A281-1,Z$15-1,1,1))))</f>
        <v>0</v>
      </c>
      <c r="AA281" s="144">
        <f ca="1">IF(AA$13="",0,CHOOSE(Detalhamento.OpçãoServiços,OFFSET(Import.PLQ,$A281-1,AA$15-1,1,1),IF($E281&lt;&gt;1,IF(ISNUMBER(INDEX(Import.PLE,Detalhamento!$E281,Detalhamento!AA$15)),IF(INDEX(Import.PLE,Detalhamento!$E281,Detalhamento!AA$15)&lt;=mediçao,OFFSET(Import.PLQ,$A281-1,AA$15-1,1,1),0),0),PLE!$AA$28*OFFSET(Import.PLQ,$A281-1,AA$15-1,1,1)),IF($E281&lt;&gt;1,IF(ISNUMBER(INDEX(Import.PLE,Detalhamento!$E281,Detalhamento!AA$15)),IF(INDEX(Import.PLE,Detalhamento!$E281,Detalhamento!AA$15)&lt;=mediçao,0,OFFSET(Import.PLQ,$A281-1,AA$15-1,1,1)),OFFSET(Import.PLQ,$A281-1,AA$15-1,1,1)),(1-PLE!$AA$28)*OFFSET(Import.PLQ,$A281-1,AA$15-1,1,1))))</f>
        <v>0</v>
      </c>
      <c r="AB281" s="144">
        <f ca="1">IF(AB$13="",0,CHOOSE(Detalhamento.OpçãoServiços,OFFSET(Import.PLQ,$A281-1,AB$15-1,1,1),IF($E281&lt;&gt;1,IF(ISNUMBER(INDEX(Import.PLE,Detalhamento!$E281,Detalhamento!AB$15)),IF(INDEX(Import.PLE,Detalhamento!$E281,Detalhamento!AB$15)&lt;=mediçao,OFFSET(Import.PLQ,$A281-1,AB$15-1,1,1),0),0),PLE!$AA$28*OFFSET(Import.PLQ,$A281-1,AB$15-1,1,1)),IF($E281&lt;&gt;1,IF(ISNUMBER(INDEX(Import.PLE,Detalhamento!$E281,Detalhamento!AB$15)),IF(INDEX(Import.PLE,Detalhamento!$E281,Detalhamento!AB$15)&lt;=mediçao,0,OFFSET(Import.PLQ,$A281-1,AB$15-1,1,1)),OFFSET(Import.PLQ,$A281-1,AB$15-1,1,1)),(1-PLE!$AA$28)*OFFSET(Import.PLQ,$A281-1,AB$15-1,1,1))))</f>
        <v>0</v>
      </c>
      <c r="AC281" s="144">
        <f ca="1">IF(AC$13="",0,CHOOSE(Detalhamento.OpçãoServiços,OFFSET(Import.PLQ,$A281-1,AC$15-1,1,1),IF($E281&lt;&gt;1,IF(ISNUMBER(INDEX(Import.PLE,Detalhamento!$E281,Detalhamento!AC$15)),IF(INDEX(Import.PLE,Detalhamento!$E281,Detalhamento!AC$15)&lt;=mediçao,OFFSET(Import.PLQ,$A281-1,AC$15-1,1,1),0),0),PLE!$AA$28*OFFSET(Import.PLQ,$A281-1,AC$15-1,1,1)),IF($E281&lt;&gt;1,IF(ISNUMBER(INDEX(Import.PLE,Detalhamento!$E281,Detalhamento!AC$15)),IF(INDEX(Import.PLE,Detalhamento!$E281,Detalhamento!AC$15)&lt;=mediçao,0,OFFSET(Import.PLQ,$A281-1,AC$15-1,1,1)),OFFSET(Import.PLQ,$A281-1,AC$15-1,1,1)),(1-PLE!$AA$28)*OFFSET(Import.PLQ,$A281-1,AC$15-1,1,1))))</f>
        <v>0</v>
      </c>
      <c r="AD281" s="144">
        <f ca="1">IF(AD$13="",0,CHOOSE(Detalhamento.OpçãoServiços,OFFSET(Import.PLQ,$A281-1,AD$15-1,1,1),IF($E281&lt;&gt;1,IF(ISNUMBER(INDEX(Import.PLE,Detalhamento!$E281,Detalhamento!AD$15)),IF(INDEX(Import.PLE,Detalhamento!$E281,Detalhamento!AD$15)&lt;=mediçao,OFFSET(Import.PLQ,$A281-1,AD$15-1,1,1),0),0),PLE!$AA$28*OFFSET(Import.PLQ,$A281-1,AD$15-1,1,1)),IF($E281&lt;&gt;1,IF(ISNUMBER(INDEX(Import.PLE,Detalhamento!$E281,Detalhamento!AD$15)),IF(INDEX(Import.PLE,Detalhamento!$E281,Detalhamento!AD$15)&lt;=mediçao,0,OFFSET(Import.PLQ,$A281-1,AD$15-1,1,1)),OFFSET(Import.PLQ,$A281-1,AD$15-1,1,1)),(1-PLE!$AA$28)*OFFSET(Import.PLQ,$A281-1,AD$15-1,1,1))))</f>
        <v>0</v>
      </c>
      <c r="AE281" s="144">
        <f ca="1">IF(AE$13="",0,CHOOSE(Detalhamento.OpçãoServiços,OFFSET(Import.PLQ,$A281-1,AE$15-1,1,1),IF($E281&lt;&gt;1,IF(ISNUMBER(INDEX(Import.PLE,Detalhamento!$E281,Detalhamento!AE$15)),IF(INDEX(Import.PLE,Detalhamento!$E281,Detalhamento!AE$15)&lt;=mediçao,OFFSET(Import.PLQ,$A281-1,AE$15-1,1,1),0),0),PLE!$AA$28*OFFSET(Import.PLQ,$A281-1,AE$15-1,1,1)),IF($E281&lt;&gt;1,IF(ISNUMBER(INDEX(Import.PLE,Detalhamento!$E281,Detalhamento!AE$15)),IF(INDEX(Import.PLE,Detalhamento!$E281,Detalhamento!AE$15)&lt;=mediçao,0,OFFSET(Import.PLQ,$A281-1,AE$15-1,1,1)),OFFSET(Import.PLQ,$A281-1,AE$15-1,1,1)),(1-PLE!$AA$28)*OFFSET(Import.PLQ,$A281-1,AE$15-1,1,1))))</f>
        <v>0</v>
      </c>
      <c r="AF281" s="144">
        <f ca="1">IF(AF$13="",0,CHOOSE(Detalhamento.OpçãoServiços,OFFSET(Import.PLQ,$A281-1,AF$15-1,1,1),IF($E281&lt;&gt;1,IF(ISNUMBER(INDEX(Import.PLE,Detalhamento!$E281,Detalhamento!AF$15)),IF(INDEX(Import.PLE,Detalhamento!$E281,Detalhamento!AF$15)&lt;=mediçao,OFFSET(Import.PLQ,$A281-1,AF$15-1,1,1),0),0),PLE!$AA$28*OFFSET(Import.PLQ,$A281-1,AF$15-1,1,1)),IF($E281&lt;&gt;1,IF(ISNUMBER(INDEX(Import.PLE,Detalhamento!$E281,Detalhamento!AF$15)),IF(INDEX(Import.PLE,Detalhamento!$E281,Detalhamento!AF$15)&lt;=mediçao,0,OFFSET(Import.PLQ,$A281-1,AF$15-1,1,1)),OFFSET(Import.PLQ,$A281-1,AF$15-1,1,1)),(1-PLE!$AA$28)*OFFSET(Import.PLQ,$A281-1,AF$15-1,1,1))))</f>
        <v>0</v>
      </c>
      <c r="AG281" s="144">
        <f ca="1">IF(AG$13="",0,CHOOSE(Detalhamento.OpçãoServiços,OFFSET(Import.PLQ,$A281-1,AG$15-1,1,1),IF($E281&lt;&gt;1,IF(ISNUMBER(INDEX(Import.PLE,Detalhamento!$E281,Detalhamento!AG$15)),IF(INDEX(Import.PLE,Detalhamento!$E281,Detalhamento!AG$15)&lt;=mediçao,OFFSET(Import.PLQ,$A281-1,AG$15-1,1,1),0),0),PLE!$AA$28*OFFSET(Import.PLQ,$A281-1,AG$15-1,1,1)),IF($E281&lt;&gt;1,IF(ISNUMBER(INDEX(Import.PLE,Detalhamento!$E281,Detalhamento!AG$15)),IF(INDEX(Import.PLE,Detalhamento!$E281,Detalhamento!AG$15)&lt;=mediçao,0,OFFSET(Import.PLQ,$A281-1,AG$15-1,1,1)),OFFSET(Import.PLQ,$A281-1,AG$15-1,1,1)),(1-PLE!$AA$28)*OFFSET(Import.PLQ,$A281-1,AG$15-1,1,1))))</f>
        <v>0</v>
      </c>
      <c r="AH281" s="144">
        <f ca="1">IF(AH$13="",0,CHOOSE(Detalhamento.OpçãoServiços,OFFSET(Import.PLQ,$A281-1,AH$15-1,1,1),IF($E281&lt;&gt;1,IF(ISNUMBER(INDEX(Import.PLE,Detalhamento!$E281,Detalhamento!AH$15)),IF(INDEX(Import.PLE,Detalhamento!$E281,Detalhamento!AH$15)&lt;=mediçao,OFFSET(Import.PLQ,$A281-1,AH$15-1,1,1),0),0),PLE!$AA$28*OFFSET(Import.PLQ,$A281-1,AH$15-1,1,1)),IF($E281&lt;&gt;1,IF(ISNUMBER(INDEX(Import.PLE,Detalhamento!$E281,Detalhamento!AH$15)),IF(INDEX(Import.PLE,Detalhamento!$E281,Detalhamento!AH$15)&lt;=mediçao,0,OFFSET(Import.PLQ,$A281-1,AH$15-1,1,1)),OFFSET(Import.PLQ,$A281-1,AH$15-1,1,1)),(1-PLE!$AA$28)*OFFSET(Import.PLQ,$A281-1,AH$15-1,1,1))))</f>
        <v>0</v>
      </c>
      <c r="AI281" s="144">
        <f ca="1">IF(AI$13="",0,CHOOSE(Detalhamento.OpçãoServiços,OFFSET(Import.PLQ,$A281-1,AI$15-1,1,1),IF($E281&lt;&gt;1,IF(ISNUMBER(INDEX(Import.PLE,Detalhamento!$E281,Detalhamento!AI$15)),IF(INDEX(Import.PLE,Detalhamento!$E281,Detalhamento!AI$15)&lt;=mediçao,OFFSET(Import.PLQ,$A281-1,AI$15-1,1,1),0),0),PLE!$AA$28*OFFSET(Import.PLQ,$A281-1,AI$15-1,1,1)),IF($E281&lt;&gt;1,IF(ISNUMBER(INDEX(Import.PLE,Detalhamento!$E281,Detalhamento!AI$15)),IF(INDEX(Import.PLE,Detalhamento!$E281,Detalhamento!AI$15)&lt;=mediçao,0,OFFSET(Import.PLQ,$A281-1,AI$15-1,1,1)),OFFSET(Import.PLQ,$A281-1,AI$15-1,1,1)),(1-PLE!$AA$28)*OFFSET(Import.PLQ,$A281-1,AI$15-1,1,1))))</f>
        <v>0</v>
      </c>
      <c r="AJ281" s="144">
        <f ca="1">IF(AJ$13="",0,CHOOSE(Detalhamento.OpçãoServiços,OFFSET(Import.PLQ,$A281-1,AJ$15-1,1,1),IF($E281&lt;&gt;1,IF(ISNUMBER(INDEX(Import.PLE,Detalhamento!$E281,Detalhamento!AJ$15)),IF(INDEX(Import.PLE,Detalhamento!$E281,Detalhamento!AJ$15)&lt;=mediçao,OFFSET(Import.PLQ,$A281-1,AJ$15-1,1,1),0),0),PLE!$AA$28*OFFSET(Import.PLQ,$A281-1,AJ$15-1,1,1)),IF($E281&lt;&gt;1,IF(ISNUMBER(INDEX(Import.PLE,Detalhamento!$E281,Detalhamento!AJ$15)),IF(INDEX(Import.PLE,Detalhamento!$E281,Detalhamento!AJ$15)&lt;=mediçao,0,OFFSET(Import.PLQ,$A281-1,AJ$15-1,1,1)),OFFSET(Import.PLQ,$A281-1,AJ$15-1,1,1)),(1-PLE!$AA$28)*OFFSET(Import.PLQ,$A281-1,AJ$15-1,1,1))))</f>
        <v>0</v>
      </c>
      <c r="AK281" s="144">
        <f ca="1">IF(AK$13="",0,CHOOSE(Detalhamento.OpçãoServiços,OFFSET(Import.PLQ,$A281-1,AK$15-1,1,1),IF($E281&lt;&gt;1,IF(ISNUMBER(INDEX(Import.PLE,Detalhamento!$E281,Detalhamento!AK$15)),IF(INDEX(Import.PLE,Detalhamento!$E281,Detalhamento!AK$15)&lt;=mediçao,OFFSET(Import.PLQ,$A281-1,AK$15-1,1,1),0),0),PLE!$AA$28*OFFSET(Import.PLQ,$A281-1,AK$15-1,1,1)),IF($E281&lt;&gt;1,IF(ISNUMBER(INDEX(Import.PLE,Detalhamento!$E281,Detalhamento!AK$15)),IF(INDEX(Import.PLE,Detalhamento!$E281,Detalhamento!AK$15)&lt;=mediçao,0,OFFSET(Import.PLQ,$A281-1,AK$15-1,1,1)),OFFSET(Import.PLQ,$A281-1,AK$15-1,1,1)),(1-PLE!$AA$28)*OFFSET(Import.PLQ,$A281-1,AK$15-1,1,1))))</f>
        <v>0</v>
      </c>
      <c r="AL281" s="144">
        <f ca="1">IF(AL$13="",0,CHOOSE(Detalhamento.OpçãoServiços,OFFSET(Import.PLQ,$A281-1,AL$15-1,1,1),IF($E281&lt;&gt;1,IF(ISNUMBER(INDEX(Import.PLE,Detalhamento!$E281,Detalhamento!AL$15)),IF(INDEX(Import.PLE,Detalhamento!$E281,Detalhamento!AL$15)&lt;=mediçao,OFFSET(Import.PLQ,$A281-1,AL$15-1,1,1),0),0),PLE!$AA$28*OFFSET(Import.PLQ,$A281-1,AL$15-1,1,1)),IF($E281&lt;&gt;1,IF(ISNUMBER(INDEX(Import.PLE,Detalhamento!$E281,Detalhamento!AL$15)),IF(INDEX(Import.PLE,Detalhamento!$E281,Detalhamento!AL$15)&lt;=mediçao,0,OFFSET(Import.PLQ,$A281-1,AL$15-1,1,1)),OFFSET(Import.PLQ,$A281-1,AL$15-1,1,1)),(1-PLE!$AA$28)*OFFSET(Import.PLQ,$A281-1,AL$15-1,1,1))))</f>
        <v>0</v>
      </c>
      <c r="AM281" s="144">
        <f ca="1">IF(AM$13="",0,CHOOSE(Detalhamento.OpçãoServiços,OFFSET(Import.PLQ,$A281-1,AM$15-1,1,1),IF($E281&lt;&gt;1,IF(ISNUMBER(INDEX(Import.PLE,Detalhamento!$E281,Detalhamento!AM$15)),IF(INDEX(Import.PLE,Detalhamento!$E281,Detalhamento!AM$15)&lt;=mediçao,OFFSET(Import.PLQ,$A281-1,AM$15-1,1,1),0),0),PLE!$AA$28*OFFSET(Import.PLQ,$A281-1,AM$15-1,1,1)),IF($E281&lt;&gt;1,IF(ISNUMBER(INDEX(Import.PLE,Detalhamento!$E281,Detalhamento!AM$15)),IF(INDEX(Import.PLE,Detalhamento!$E281,Detalhamento!AM$15)&lt;=mediçao,0,OFFSET(Import.PLQ,$A281-1,AM$15-1,1,1)),OFFSET(Import.PLQ,$A281-1,AM$15-1,1,1)),(1-PLE!$AA$28)*OFFSET(Import.PLQ,$A281-1,AM$15-1,1,1))))</f>
        <v>0</v>
      </c>
      <c r="AN281" s="144">
        <f ca="1">IF(AN$13="",0,CHOOSE(Detalhamento.OpçãoServiços,OFFSET(Import.PLQ,$A281-1,AN$15-1,1,1),IF($E281&lt;&gt;1,IF(ISNUMBER(INDEX(Import.PLE,Detalhamento!$E281,Detalhamento!AN$15)),IF(INDEX(Import.PLE,Detalhamento!$E281,Detalhamento!AN$15)&lt;=mediçao,OFFSET(Import.PLQ,$A281-1,AN$15-1,1,1),0),0),PLE!$AA$28*OFFSET(Import.PLQ,$A281-1,AN$15-1,1,1)),IF($E281&lt;&gt;1,IF(ISNUMBER(INDEX(Import.PLE,Detalhamento!$E281,Detalhamento!AN$15)),IF(INDEX(Import.PLE,Detalhamento!$E281,Detalhamento!AN$15)&lt;=mediçao,0,OFFSET(Import.PLQ,$A281-1,AN$15-1,1,1)),OFFSET(Import.PLQ,$A281-1,AN$15-1,1,1)),(1-PLE!$AA$28)*OFFSET(Import.PLQ,$A281-1,AN$15-1,1,1))))</f>
        <v>0</v>
      </c>
      <c r="AO281" s="144">
        <f ca="1">IF(AO$13="",0,CHOOSE(Detalhamento.OpçãoServiços,OFFSET(Import.PLQ,$A281-1,AO$15-1,1,1),IF($E281&lt;&gt;1,IF(ISNUMBER(INDEX(Import.PLE,Detalhamento!$E281,Detalhamento!AO$15)),IF(INDEX(Import.PLE,Detalhamento!$E281,Detalhamento!AO$15)&lt;=mediçao,OFFSET(Import.PLQ,$A281-1,AO$15-1,1,1),0),0),PLE!$AA$28*OFFSET(Import.PLQ,$A281-1,AO$15-1,1,1)),IF($E281&lt;&gt;1,IF(ISNUMBER(INDEX(Import.PLE,Detalhamento!$E281,Detalhamento!AO$15)),IF(INDEX(Import.PLE,Detalhamento!$E281,Detalhamento!AO$15)&lt;=mediçao,0,OFFSET(Import.PLQ,$A281-1,AO$15-1,1,1)),OFFSET(Import.PLQ,$A281-1,AO$15-1,1,1)),(1-PLE!$AA$28)*OFFSET(Import.PLQ,$A281-1,AO$15-1,1,1))))</f>
        <v>0</v>
      </c>
      <c r="AP281" s="144">
        <f ca="1">IF(AP$13="",0,CHOOSE(Detalhamento.OpçãoServiços,OFFSET(Import.PLQ,$A281-1,AP$15-1,1,1),IF($E281&lt;&gt;1,IF(ISNUMBER(INDEX(Import.PLE,Detalhamento!$E281,Detalhamento!AP$15)),IF(INDEX(Import.PLE,Detalhamento!$E281,Detalhamento!AP$15)&lt;=mediçao,OFFSET(Import.PLQ,$A281-1,AP$15-1,1,1),0),0),PLE!$AA$28*OFFSET(Import.PLQ,$A281-1,AP$15-1,1,1)),IF($E281&lt;&gt;1,IF(ISNUMBER(INDEX(Import.PLE,Detalhamento!$E281,Detalhamento!AP$15)),IF(INDEX(Import.PLE,Detalhamento!$E281,Detalhamento!AP$15)&lt;=mediçao,0,OFFSET(Import.PLQ,$A281-1,AP$15-1,1,1)),OFFSET(Import.PLQ,$A281-1,AP$15-1,1,1)),(1-PLE!$AA$28)*OFFSET(Import.PLQ,$A281-1,AP$15-1,1,1))))</f>
        <v>0</v>
      </c>
      <c r="AQ281" s="144">
        <f ca="1">IF(AQ$13="",0,CHOOSE(Detalhamento.OpçãoServiços,OFFSET(Import.PLQ,$A281-1,AQ$15-1,1,1),IF($E281&lt;&gt;1,IF(ISNUMBER(INDEX(Import.PLE,Detalhamento!$E281,Detalhamento!AQ$15)),IF(INDEX(Import.PLE,Detalhamento!$E281,Detalhamento!AQ$15)&lt;=mediçao,OFFSET(Import.PLQ,$A281-1,AQ$15-1,1,1),0),0),PLE!$AA$28*OFFSET(Import.PLQ,$A281-1,AQ$15-1,1,1)),IF($E281&lt;&gt;1,IF(ISNUMBER(INDEX(Import.PLE,Detalhamento!$E281,Detalhamento!AQ$15)),IF(INDEX(Import.PLE,Detalhamento!$E281,Detalhamento!AQ$15)&lt;=mediçao,0,OFFSET(Import.PLQ,$A281-1,AQ$15-1,1,1)),OFFSET(Import.PLQ,$A281-1,AQ$15-1,1,1)),(1-PLE!$AA$28)*OFFSET(Import.PLQ,$A281-1,AQ$15-1,1,1))))</f>
        <v>0</v>
      </c>
      <c r="AR281" s="144">
        <f ca="1">IF(AR$13="",0,CHOOSE(Detalhamento.OpçãoServiços,OFFSET(Import.PLQ,$A281-1,AR$15-1,1,1),IF($E281&lt;&gt;1,IF(ISNUMBER(INDEX(Import.PLE,Detalhamento!$E281,Detalhamento!AR$15)),IF(INDEX(Import.PLE,Detalhamento!$E281,Detalhamento!AR$15)&lt;=mediçao,OFFSET(Import.PLQ,$A281-1,AR$15-1,1,1),0),0),PLE!$AA$28*OFFSET(Import.PLQ,$A281-1,AR$15-1,1,1)),IF($E281&lt;&gt;1,IF(ISNUMBER(INDEX(Import.PLE,Detalhamento!$E281,Detalhamento!AR$15)),IF(INDEX(Import.PLE,Detalhamento!$E281,Detalhamento!AR$15)&lt;=mediçao,0,OFFSET(Import.PLQ,$A281-1,AR$15-1,1,1)),OFFSET(Import.PLQ,$A281-1,AR$15-1,1,1)),(1-PLE!$AA$28)*OFFSET(Import.PLQ,$A281-1,AR$15-1,1,1))))</f>
        <v>0</v>
      </c>
      <c r="AS281" s="144">
        <f ca="1">IF(AS$13="",0,CHOOSE(Detalhamento.OpçãoServiços,OFFSET(Import.PLQ,$A281-1,AS$15-1,1,1),IF($E281&lt;&gt;1,IF(ISNUMBER(INDEX(Import.PLE,Detalhamento!$E281,Detalhamento!AS$15)),IF(INDEX(Import.PLE,Detalhamento!$E281,Detalhamento!AS$15)&lt;=mediçao,OFFSET(Import.PLQ,$A281-1,AS$15-1,1,1),0),0),PLE!$AA$28*OFFSET(Import.PLQ,$A281-1,AS$15-1,1,1)),IF($E281&lt;&gt;1,IF(ISNUMBER(INDEX(Import.PLE,Detalhamento!$E281,Detalhamento!AS$15)),IF(INDEX(Import.PLE,Detalhamento!$E281,Detalhamento!AS$15)&lt;=mediçao,0,OFFSET(Import.PLQ,$A281-1,AS$15-1,1,1)),OFFSET(Import.PLQ,$A281-1,AS$15-1,1,1)),(1-PLE!$AA$28)*OFFSET(Import.PLQ,$A281-1,AS$15-1,1,1))))</f>
        <v>0</v>
      </c>
      <c r="AT281" s="144">
        <f ca="1">IF(AT$13="",0,CHOOSE(Detalhamento.OpçãoServiços,OFFSET(Import.PLQ,$A281-1,AT$15-1,1,1),IF($E281&lt;&gt;1,IF(ISNUMBER(INDEX(Import.PLE,Detalhamento!$E281,Detalhamento!AT$15)),IF(INDEX(Import.PLE,Detalhamento!$E281,Detalhamento!AT$15)&lt;=mediçao,OFFSET(Import.PLQ,$A281-1,AT$15-1,1,1),0),0),PLE!$AA$28*OFFSET(Import.PLQ,$A281-1,AT$15-1,1,1)),IF($E281&lt;&gt;1,IF(ISNUMBER(INDEX(Import.PLE,Detalhamento!$E281,Detalhamento!AT$15)),IF(INDEX(Import.PLE,Detalhamento!$E281,Detalhamento!AT$15)&lt;=mediçao,0,OFFSET(Import.PLQ,$A281-1,AT$15-1,1,1)),OFFSET(Import.PLQ,$A281-1,AT$15-1,1,1)),(1-PLE!$AA$28)*OFFSET(Import.PLQ,$A281-1,AT$15-1,1,1))))</f>
        <v>0</v>
      </c>
      <c r="AU281" s="144">
        <f ca="1">IF(AU$13="",0,CHOOSE(Detalhamento.OpçãoServiços,OFFSET(Import.PLQ,$A281-1,AU$15-1,1,1),IF($E281&lt;&gt;1,IF(ISNUMBER(INDEX(Import.PLE,Detalhamento!$E281,Detalhamento!AU$15)),IF(INDEX(Import.PLE,Detalhamento!$E281,Detalhamento!AU$15)&lt;=mediçao,OFFSET(Import.PLQ,$A281-1,AU$15-1,1,1),0),0),PLE!$AA$28*OFFSET(Import.PLQ,$A281-1,AU$15-1,1,1)),IF($E281&lt;&gt;1,IF(ISNUMBER(INDEX(Import.PLE,Detalhamento!$E281,Detalhamento!AU$15)),IF(INDEX(Import.PLE,Detalhamento!$E281,Detalhamento!AU$15)&lt;=mediçao,0,OFFSET(Import.PLQ,$A281-1,AU$15-1,1,1)),OFFSET(Import.PLQ,$A281-1,AU$15-1,1,1)),(1-PLE!$AA$28)*OFFSET(Import.PLQ,$A281-1,AU$15-1,1,1))))</f>
        <v>0</v>
      </c>
      <c r="AV281" s="144">
        <f ca="1">IF(AV$13="",0,CHOOSE(Detalhamento.OpçãoServiços,OFFSET(Import.PLQ,$A281-1,AV$15-1,1,1),IF($E281&lt;&gt;1,IF(ISNUMBER(INDEX(Import.PLE,Detalhamento!$E281,Detalhamento!AV$15)),IF(INDEX(Import.PLE,Detalhamento!$E281,Detalhamento!AV$15)&lt;=mediçao,OFFSET(Import.PLQ,$A281-1,AV$15-1,1,1),0),0),PLE!$AA$28*OFFSET(Import.PLQ,$A281-1,AV$15-1,1,1)),IF($E281&lt;&gt;1,IF(ISNUMBER(INDEX(Import.PLE,Detalhamento!$E281,Detalhamento!AV$15)),IF(INDEX(Import.PLE,Detalhamento!$E281,Detalhamento!AV$15)&lt;=mediçao,0,OFFSET(Import.PLQ,$A281-1,AV$15-1,1,1)),OFFSET(Import.PLQ,$A281-1,AV$15-1,1,1)),(1-PLE!$AA$28)*OFFSET(Import.PLQ,$A281-1,AV$15-1,1,1))))</f>
        <v>0</v>
      </c>
      <c r="AW281" s="144">
        <f ca="1">IF(AW$13="",0,CHOOSE(Detalhamento.OpçãoServiços,OFFSET(Import.PLQ,$A281-1,AW$15-1,1,1),IF($E281&lt;&gt;1,IF(ISNUMBER(INDEX(Import.PLE,Detalhamento!$E281,Detalhamento!AW$15)),IF(INDEX(Import.PLE,Detalhamento!$E281,Detalhamento!AW$15)&lt;=mediçao,OFFSET(Import.PLQ,$A281-1,AW$15-1,1,1),0),0),PLE!$AA$28*OFFSET(Import.PLQ,$A281-1,AW$15-1,1,1)),IF($E281&lt;&gt;1,IF(ISNUMBER(INDEX(Import.PLE,Detalhamento!$E281,Detalhamento!AW$15)),IF(INDEX(Import.PLE,Detalhamento!$E281,Detalhamento!AW$15)&lt;=mediçao,0,OFFSET(Import.PLQ,$A281-1,AW$15-1,1,1)),OFFSET(Import.PLQ,$A281-1,AW$15-1,1,1)),(1-PLE!$AA$28)*OFFSET(Import.PLQ,$A281-1,AW$15-1,1,1))))</f>
        <v>0</v>
      </c>
      <c r="AX281" s="144">
        <f ca="1">IF(AX$13="",0,CHOOSE(Detalhamento.OpçãoServiços,OFFSET(Import.PLQ,$A281-1,AX$15-1,1,1),IF($E281&lt;&gt;1,IF(ISNUMBER(INDEX(Import.PLE,Detalhamento!$E281,Detalhamento!AX$15)),IF(INDEX(Import.PLE,Detalhamento!$E281,Detalhamento!AX$15)&lt;=mediçao,OFFSET(Import.PLQ,$A281-1,AX$15-1,1,1),0),0),PLE!$AA$28*OFFSET(Import.PLQ,$A281-1,AX$15-1,1,1)),IF($E281&lt;&gt;1,IF(ISNUMBER(INDEX(Import.PLE,Detalhamento!$E281,Detalhamento!AX$15)),IF(INDEX(Import.PLE,Detalhamento!$E281,Detalhamento!AX$15)&lt;=mediçao,0,OFFSET(Import.PLQ,$A281-1,AX$15-1,1,1)),OFFSET(Import.PLQ,$A281-1,AX$15-1,1,1)),(1-PLE!$AA$28)*OFFSET(Import.PLQ,$A281-1,AX$15-1,1,1))))</f>
        <v>0</v>
      </c>
      <c r="AY281" s="144">
        <f ca="1">IF(AY$13="",0,CHOOSE(Detalhamento.OpçãoServiços,OFFSET(Import.PLQ,$A281-1,AY$15-1,1,1),IF($E281&lt;&gt;1,IF(ISNUMBER(INDEX(Import.PLE,Detalhamento!$E281,Detalhamento!AY$15)),IF(INDEX(Import.PLE,Detalhamento!$E281,Detalhamento!AY$15)&lt;=mediçao,OFFSET(Import.PLQ,$A281-1,AY$15-1,1,1),0),0),PLE!$AA$28*OFFSET(Import.PLQ,$A281-1,AY$15-1,1,1)),IF($E281&lt;&gt;1,IF(ISNUMBER(INDEX(Import.PLE,Detalhamento!$E281,Detalhamento!AY$15)),IF(INDEX(Import.PLE,Detalhamento!$E281,Detalhamento!AY$15)&lt;=mediçao,0,OFFSET(Import.PLQ,$A281-1,AY$15-1,1,1)),OFFSET(Import.PLQ,$A281-1,AY$15-1,1,1)),(1-PLE!$AA$28)*OFFSET(Import.PLQ,$A281-1,AY$15-1,1,1))))</f>
        <v>0</v>
      </c>
      <c r="AZ281" s="144">
        <f ca="1">IF(AZ$13="",0,CHOOSE(Detalhamento.OpçãoServiços,OFFSET(Import.PLQ,$A281-1,AZ$15-1,1,1),IF($E281&lt;&gt;1,IF(ISNUMBER(INDEX(Import.PLE,Detalhamento!$E281,Detalhamento!AZ$15)),IF(INDEX(Import.PLE,Detalhamento!$E281,Detalhamento!AZ$15)&lt;=mediçao,OFFSET(Import.PLQ,$A281-1,AZ$15-1,1,1),0),0),PLE!$AA$28*OFFSET(Import.PLQ,$A281-1,AZ$15-1,1,1)),IF($E281&lt;&gt;1,IF(ISNUMBER(INDEX(Import.PLE,Detalhamento!$E281,Detalhamento!AZ$15)),IF(INDEX(Import.PLE,Detalhamento!$E281,Detalhamento!AZ$15)&lt;=mediçao,0,OFFSET(Import.PLQ,$A281-1,AZ$15-1,1,1)),OFFSET(Import.PLQ,$A281-1,AZ$15-1,1,1)),(1-PLE!$AA$28)*OFFSET(Import.PLQ,$A281-1,AZ$15-1,1,1))))</f>
        <v>0</v>
      </c>
      <c r="BA281" s="144">
        <f ca="1">IF(BA$13="",0,CHOOSE(Detalhamento.OpçãoServiços,OFFSET(Import.PLQ,$A281-1,BA$15-1,1,1),IF($E281&lt;&gt;1,IF(ISNUMBER(INDEX(Import.PLE,Detalhamento!$E281,Detalhamento!BA$15)),IF(INDEX(Import.PLE,Detalhamento!$E281,Detalhamento!BA$15)&lt;=mediçao,OFFSET(Import.PLQ,$A281-1,BA$15-1,1,1),0),0),PLE!$AA$28*OFFSET(Import.PLQ,$A281-1,BA$15-1,1,1)),IF($E281&lt;&gt;1,IF(ISNUMBER(INDEX(Import.PLE,Detalhamento!$E281,Detalhamento!BA$15)),IF(INDEX(Import.PLE,Detalhamento!$E281,Detalhamento!BA$15)&lt;=mediçao,0,OFFSET(Import.PLQ,$A281-1,BA$15-1,1,1)),OFFSET(Import.PLQ,$A281-1,BA$15-1,1,1)),(1-PLE!$AA$28)*OFFSET(Import.PLQ,$A281-1,BA$15-1,1,1))))</f>
        <v>0</v>
      </c>
      <c r="BB281" s="144">
        <f ca="1">IF(BB$13="",0,CHOOSE(Detalhamento.OpçãoServiços,OFFSET(Import.PLQ,$A281-1,BB$15-1,1,1),IF($E281&lt;&gt;1,IF(ISNUMBER(INDEX(Import.PLE,Detalhamento!$E281,Detalhamento!BB$15)),IF(INDEX(Import.PLE,Detalhamento!$E281,Detalhamento!BB$15)&lt;=mediçao,OFFSET(Import.PLQ,$A281-1,BB$15-1,1,1),0),0),PLE!$AA$28*OFFSET(Import.PLQ,$A281-1,BB$15-1,1,1)),IF($E281&lt;&gt;1,IF(ISNUMBER(INDEX(Import.PLE,Detalhamento!$E281,Detalhamento!BB$15)),IF(INDEX(Import.PLE,Detalhamento!$E281,Detalhamento!BB$15)&lt;=mediçao,0,OFFSET(Import.PLQ,$A281-1,BB$15-1,1,1)),OFFSET(Import.PLQ,$A281-1,BB$15-1,1,1)),(1-PLE!$AA$28)*OFFSET(Import.PLQ,$A281-1,BB$15-1,1,1))))</f>
        <v>0</v>
      </c>
      <c r="BC281" s="144">
        <f ca="1">IF(BC$13="",0,CHOOSE(Detalhamento.OpçãoServiços,OFFSET(Import.PLQ,$A281-1,BC$15-1,1,1),IF($E281&lt;&gt;1,IF(ISNUMBER(INDEX(Import.PLE,Detalhamento!$E281,Detalhamento!BC$15)),IF(INDEX(Import.PLE,Detalhamento!$E281,Detalhamento!BC$15)&lt;=mediçao,OFFSET(Import.PLQ,$A281-1,BC$15-1,1,1),0),0),PLE!$AA$28*OFFSET(Import.PLQ,$A281-1,BC$15-1,1,1)),IF($E281&lt;&gt;1,IF(ISNUMBER(INDEX(Import.PLE,Detalhamento!$E281,Detalhamento!BC$15)),IF(INDEX(Import.PLE,Detalhamento!$E281,Detalhamento!BC$15)&lt;=mediçao,0,OFFSET(Import.PLQ,$A281-1,BC$15-1,1,1)),OFFSET(Import.PLQ,$A281-1,BC$15-1,1,1)),(1-PLE!$AA$28)*OFFSET(Import.PLQ,$A281-1,BC$15-1,1,1))))</f>
        <v>0</v>
      </c>
      <c r="BD281" s="144">
        <f ca="1">IF(BD$13="",0,CHOOSE(Detalhamento.OpçãoServiços,OFFSET(Import.PLQ,$A281-1,BD$15-1,1,1),IF($E281&lt;&gt;1,IF(ISNUMBER(INDEX(Import.PLE,Detalhamento!$E281,Detalhamento!BD$15)),IF(INDEX(Import.PLE,Detalhamento!$E281,Detalhamento!BD$15)&lt;=mediçao,OFFSET(Import.PLQ,$A281-1,BD$15-1,1,1),0),0),PLE!$AA$28*OFFSET(Import.PLQ,$A281-1,BD$15-1,1,1)),IF($E281&lt;&gt;1,IF(ISNUMBER(INDEX(Import.PLE,Detalhamento!$E281,Detalhamento!BD$15)),IF(INDEX(Import.PLE,Detalhamento!$E281,Detalhamento!BD$15)&lt;=mediçao,0,OFFSET(Import.PLQ,$A281-1,BD$15-1,1,1)),OFFSET(Import.PLQ,$A281-1,BD$15-1,1,1)),(1-PLE!$AA$28)*OFFSET(Import.PLQ,$A281-1,BD$15-1,1,1))))</f>
        <v>0</v>
      </c>
      <c r="BE281" s="144">
        <f ca="1">IF(BE$13="",0,CHOOSE(Detalhamento.OpçãoServiços,OFFSET(Import.PLQ,$A281-1,BE$15-1,1,1),IF($E281&lt;&gt;1,IF(ISNUMBER(INDEX(Import.PLE,Detalhamento!$E281,Detalhamento!BE$15)),IF(INDEX(Import.PLE,Detalhamento!$E281,Detalhamento!BE$15)&lt;=mediçao,OFFSET(Import.PLQ,$A281-1,BE$15-1,1,1),0),0),PLE!$AA$28*OFFSET(Import.PLQ,$A281-1,BE$15-1,1,1)),IF($E281&lt;&gt;1,IF(ISNUMBER(INDEX(Import.PLE,Detalhamento!$E281,Detalhamento!BE$15)),IF(INDEX(Import.PLE,Detalhamento!$E281,Detalhamento!BE$15)&lt;=mediçao,0,OFFSET(Import.PLQ,$A281-1,BE$15-1,1,1)),OFFSET(Import.PLQ,$A281-1,BE$15-1,1,1)),(1-PLE!$AA$28)*OFFSET(Import.PLQ,$A281-1,BE$15-1,1,1))))</f>
        <v>0</v>
      </c>
      <c r="BF281" s="144">
        <f ca="1">IF(BF$13="",0,CHOOSE(Detalhamento.OpçãoServiços,OFFSET(Import.PLQ,$A281-1,BF$15-1,1,1),IF($E281&lt;&gt;1,IF(ISNUMBER(INDEX(Import.PLE,Detalhamento!$E281,Detalhamento!BF$15)),IF(INDEX(Import.PLE,Detalhamento!$E281,Detalhamento!BF$15)&lt;=mediçao,OFFSET(Import.PLQ,$A281-1,BF$15-1,1,1),0),0),PLE!$AA$28*OFFSET(Import.PLQ,$A281-1,BF$15-1,1,1)),IF($E281&lt;&gt;1,IF(ISNUMBER(INDEX(Import.PLE,Detalhamento!$E281,Detalhamento!BF$15)),IF(INDEX(Import.PLE,Detalhamento!$E281,Detalhamento!BF$15)&lt;=mediçao,0,OFFSET(Import.PLQ,$A281-1,BF$15-1,1,1)),OFFSET(Import.PLQ,$A281-1,BF$15-1,1,1)),(1-PLE!$AA$28)*OFFSET(Import.PLQ,$A281-1,BF$15-1,1,1))))</f>
        <v>0</v>
      </c>
      <c r="BG281" s="144">
        <f ca="1">IF(BG$13="",0,CHOOSE(Detalhamento.OpçãoServiços,OFFSET(Import.PLQ,$A281-1,BG$15-1,1,1),IF($E281&lt;&gt;1,IF(ISNUMBER(INDEX(Import.PLE,Detalhamento!$E281,Detalhamento!BG$15)),IF(INDEX(Import.PLE,Detalhamento!$E281,Detalhamento!BG$15)&lt;=mediçao,OFFSET(Import.PLQ,$A281-1,BG$15-1,1,1),0),0),PLE!$AA$28*OFFSET(Import.PLQ,$A281-1,BG$15-1,1,1)),IF($E281&lt;&gt;1,IF(ISNUMBER(INDEX(Import.PLE,Detalhamento!$E281,Detalhamento!BG$15)),IF(INDEX(Import.PLE,Detalhamento!$E281,Detalhamento!BG$15)&lt;=mediçao,0,OFFSET(Import.PLQ,$A281-1,BG$15-1,1,1)),OFFSET(Import.PLQ,$A281-1,BG$15-1,1,1)),(1-PLE!$AA$28)*OFFSET(Import.PLQ,$A281-1,BG$15-1,1,1))))</f>
        <v>0</v>
      </c>
      <c r="BH281" s="144">
        <f ca="1">IF(BH$13="",0,CHOOSE(Detalhamento.OpçãoServiços,OFFSET(Import.PLQ,$A281-1,BH$15-1,1,1),IF($E281&lt;&gt;1,IF(ISNUMBER(INDEX(Import.PLE,Detalhamento!$E281,Detalhamento!BH$15)),IF(INDEX(Import.PLE,Detalhamento!$E281,Detalhamento!BH$15)&lt;=mediçao,OFFSET(Import.PLQ,$A281-1,BH$15-1,1,1),0),0),PLE!$AA$28*OFFSET(Import.PLQ,$A281-1,BH$15-1,1,1)),IF($E281&lt;&gt;1,IF(ISNUMBER(INDEX(Import.PLE,Detalhamento!$E281,Detalhamento!BH$15)),IF(INDEX(Import.PLE,Detalhamento!$E281,Detalhamento!BH$15)&lt;=mediçao,0,OFFSET(Import.PLQ,$A281-1,BH$15-1,1,1)),OFFSET(Import.PLQ,$A281-1,BH$15-1,1,1)),(1-PLE!$AA$28)*OFFSET(Import.PLQ,$A281-1,BH$15-1,1,1))))</f>
        <v>0</v>
      </c>
      <c r="BI281" s="144">
        <f ca="1">IF(BI$13="",0,CHOOSE(Detalhamento.OpçãoServiços,OFFSET(Import.PLQ,$A281-1,BI$15-1,1,1),IF($E281&lt;&gt;1,IF(ISNUMBER(INDEX(Import.PLE,Detalhamento!$E281,Detalhamento!BI$15)),IF(INDEX(Import.PLE,Detalhamento!$E281,Detalhamento!BI$15)&lt;=mediçao,OFFSET(Import.PLQ,$A281-1,BI$15-1,1,1),0),0),PLE!$AA$28*OFFSET(Import.PLQ,$A281-1,BI$15-1,1,1)),IF($E281&lt;&gt;1,IF(ISNUMBER(INDEX(Import.PLE,Detalhamento!$E281,Detalhamento!BI$15)),IF(INDEX(Import.PLE,Detalhamento!$E281,Detalhamento!BI$15)&lt;=mediçao,0,OFFSET(Import.PLQ,$A281-1,BI$15-1,1,1)),OFFSET(Import.PLQ,$A281-1,BI$15-1,1,1)),(1-PLE!$AA$28)*OFFSET(Import.PLQ,$A281-1,BI$15-1,1,1))))</f>
        <v>0</v>
      </c>
    </row>
    <row r="282" spans="1:61" ht="30" x14ac:dyDescent="0.2">
      <c r="A282" s="155">
        <v>224</v>
      </c>
      <c r="B282" s="21" t="str">
        <f t="shared" ca="1" si="41"/>
        <v>Serviço</v>
      </c>
      <c r="E282" s="153">
        <f t="shared" ca="1" si="42"/>
        <v>28</v>
      </c>
      <c r="F282" s="154">
        <f t="shared" ca="1" si="43"/>
        <v>280224</v>
      </c>
      <c r="G282" s="154" t="str">
        <f t="shared" ca="1" si="46"/>
        <v>2.10.1.9</v>
      </c>
      <c r="H282" s="182" t="str">
        <f t="shared" ca="1" si="46"/>
        <v>JUNÇÃO SIMPLES, PVC, SERIE NORMAL, ESGOTO PREDIAL, DN 50 X 50 MM, JUNTA ELÁSTICA, FORNECIDO E INSTALADO EM RAMAL DE DESCARGA OU RAMAL DE ESGOTO SANITÁRIO. AF_12/2014</v>
      </c>
      <c r="I282" s="37" t="str">
        <f t="shared" ca="1" si="44"/>
        <v>UN</v>
      </c>
      <c r="J282" s="144">
        <f t="shared" ca="1" si="45"/>
        <v>3</v>
      </c>
      <c r="K282" s="67"/>
      <c r="L282" s="144">
        <f ca="1">IF(L$13="",0,CHOOSE(Detalhamento.OpçãoServiços,OFFSET(Import.PLQ,$A282-1,L$15-1,1,1),IF($E282&lt;&gt;1,IF(ISNUMBER(INDEX(Import.PLE,Detalhamento!$E282,Detalhamento!L$15)),IF(INDEX(Import.PLE,Detalhamento!$E282,Detalhamento!L$15)&lt;=mediçao,OFFSET(Import.PLQ,$A282-1,L$15-1,1,1),0),0),PLE!$AA$28*OFFSET(Import.PLQ,$A282-1,L$15-1,1,1)),IF($E282&lt;&gt;1,IF(ISNUMBER(INDEX(Import.PLE,Detalhamento!$E282,Detalhamento!L$15)),IF(INDEX(Import.PLE,Detalhamento!$E282,Detalhamento!L$15)&lt;=mediçao,0,OFFSET(Import.PLQ,$A282-1,L$15-1,1,1)),OFFSET(Import.PLQ,$A282-1,L$15-1,1,1)),(1-PLE!$AA$28)*OFFSET(Import.PLQ,$A282-1,L$15-1,1,1))))</f>
        <v>3</v>
      </c>
      <c r="M282" s="144">
        <f ca="1">IF(M$13="",0,CHOOSE(Detalhamento.OpçãoServiços,OFFSET(Import.PLQ,$A282-1,M$15-1,1,1),IF($E282&lt;&gt;1,IF(ISNUMBER(INDEX(Import.PLE,Detalhamento!$E282,Detalhamento!M$15)),IF(INDEX(Import.PLE,Detalhamento!$E282,Detalhamento!M$15)&lt;=mediçao,OFFSET(Import.PLQ,$A282-1,M$15-1,1,1),0),0),PLE!$AA$28*OFFSET(Import.PLQ,$A282-1,M$15-1,1,1)),IF($E282&lt;&gt;1,IF(ISNUMBER(INDEX(Import.PLE,Detalhamento!$E282,Detalhamento!M$15)),IF(INDEX(Import.PLE,Detalhamento!$E282,Detalhamento!M$15)&lt;=mediçao,0,OFFSET(Import.PLQ,$A282-1,M$15-1,1,1)),OFFSET(Import.PLQ,$A282-1,M$15-1,1,1)),(1-PLE!$AA$28)*OFFSET(Import.PLQ,$A282-1,M$15-1,1,1))))</f>
        <v>0</v>
      </c>
      <c r="N282" s="144">
        <f ca="1">IF(N$13="",0,CHOOSE(Detalhamento.OpçãoServiços,OFFSET(Import.PLQ,$A282-1,N$15-1,1,1),IF($E282&lt;&gt;1,IF(ISNUMBER(INDEX(Import.PLE,Detalhamento!$E282,Detalhamento!N$15)),IF(INDEX(Import.PLE,Detalhamento!$E282,Detalhamento!N$15)&lt;=mediçao,OFFSET(Import.PLQ,$A282-1,N$15-1,1,1),0),0),PLE!$AA$28*OFFSET(Import.PLQ,$A282-1,N$15-1,1,1)),IF($E282&lt;&gt;1,IF(ISNUMBER(INDEX(Import.PLE,Detalhamento!$E282,Detalhamento!N$15)),IF(INDEX(Import.PLE,Detalhamento!$E282,Detalhamento!N$15)&lt;=mediçao,0,OFFSET(Import.PLQ,$A282-1,N$15-1,1,1)),OFFSET(Import.PLQ,$A282-1,N$15-1,1,1)),(1-PLE!$AA$28)*OFFSET(Import.PLQ,$A282-1,N$15-1,1,1))))</f>
        <v>0</v>
      </c>
      <c r="O282" s="144">
        <f ca="1">IF(O$13="",0,CHOOSE(Detalhamento.OpçãoServiços,OFFSET(Import.PLQ,$A282-1,O$15-1,1,1),IF($E282&lt;&gt;1,IF(ISNUMBER(INDEX(Import.PLE,Detalhamento!$E282,Detalhamento!O$15)),IF(INDEX(Import.PLE,Detalhamento!$E282,Detalhamento!O$15)&lt;=mediçao,OFFSET(Import.PLQ,$A282-1,O$15-1,1,1),0),0),PLE!$AA$28*OFFSET(Import.PLQ,$A282-1,O$15-1,1,1)),IF($E282&lt;&gt;1,IF(ISNUMBER(INDEX(Import.PLE,Detalhamento!$E282,Detalhamento!O$15)),IF(INDEX(Import.PLE,Detalhamento!$E282,Detalhamento!O$15)&lt;=mediçao,0,OFFSET(Import.PLQ,$A282-1,O$15-1,1,1)),OFFSET(Import.PLQ,$A282-1,O$15-1,1,1)),(1-PLE!$AA$28)*OFFSET(Import.PLQ,$A282-1,O$15-1,1,1))))</f>
        <v>0</v>
      </c>
      <c r="P282" s="144">
        <f ca="1">IF(P$13="",0,CHOOSE(Detalhamento.OpçãoServiços,OFFSET(Import.PLQ,$A282-1,P$15-1,1,1),IF($E282&lt;&gt;1,IF(ISNUMBER(INDEX(Import.PLE,Detalhamento!$E282,Detalhamento!P$15)),IF(INDEX(Import.PLE,Detalhamento!$E282,Detalhamento!P$15)&lt;=mediçao,OFFSET(Import.PLQ,$A282-1,P$15-1,1,1),0),0),PLE!$AA$28*OFFSET(Import.PLQ,$A282-1,P$15-1,1,1)),IF($E282&lt;&gt;1,IF(ISNUMBER(INDEX(Import.PLE,Detalhamento!$E282,Detalhamento!P$15)),IF(INDEX(Import.PLE,Detalhamento!$E282,Detalhamento!P$15)&lt;=mediçao,0,OFFSET(Import.PLQ,$A282-1,P$15-1,1,1)),OFFSET(Import.PLQ,$A282-1,P$15-1,1,1)),(1-PLE!$AA$28)*OFFSET(Import.PLQ,$A282-1,P$15-1,1,1))))</f>
        <v>0</v>
      </c>
      <c r="Q282" s="144">
        <f ca="1">IF(Q$13="",0,CHOOSE(Detalhamento.OpçãoServiços,OFFSET(Import.PLQ,$A282-1,Q$15-1,1,1),IF($E282&lt;&gt;1,IF(ISNUMBER(INDEX(Import.PLE,Detalhamento!$E282,Detalhamento!Q$15)),IF(INDEX(Import.PLE,Detalhamento!$E282,Detalhamento!Q$15)&lt;=mediçao,OFFSET(Import.PLQ,$A282-1,Q$15-1,1,1),0),0),PLE!$AA$28*OFFSET(Import.PLQ,$A282-1,Q$15-1,1,1)),IF($E282&lt;&gt;1,IF(ISNUMBER(INDEX(Import.PLE,Detalhamento!$E282,Detalhamento!Q$15)),IF(INDEX(Import.PLE,Detalhamento!$E282,Detalhamento!Q$15)&lt;=mediçao,0,OFFSET(Import.PLQ,$A282-1,Q$15-1,1,1)),OFFSET(Import.PLQ,$A282-1,Q$15-1,1,1)),(1-PLE!$AA$28)*OFFSET(Import.PLQ,$A282-1,Q$15-1,1,1))))</f>
        <v>0</v>
      </c>
      <c r="R282" s="144">
        <f ca="1">IF(R$13="",0,CHOOSE(Detalhamento.OpçãoServiços,OFFSET(Import.PLQ,$A282-1,R$15-1,1,1),IF($E282&lt;&gt;1,IF(ISNUMBER(INDEX(Import.PLE,Detalhamento!$E282,Detalhamento!R$15)),IF(INDEX(Import.PLE,Detalhamento!$E282,Detalhamento!R$15)&lt;=mediçao,OFFSET(Import.PLQ,$A282-1,R$15-1,1,1),0),0),PLE!$AA$28*OFFSET(Import.PLQ,$A282-1,R$15-1,1,1)),IF($E282&lt;&gt;1,IF(ISNUMBER(INDEX(Import.PLE,Detalhamento!$E282,Detalhamento!R$15)),IF(INDEX(Import.PLE,Detalhamento!$E282,Detalhamento!R$15)&lt;=mediçao,0,OFFSET(Import.PLQ,$A282-1,R$15-1,1,1)),OFFSET(Import.PLQ,$A282-1,R$15-1,1,1)),(1-PLE!$AA$28)*OFFSET(Import.PLQ,$A282-1,R$15-1,1,1))))</f>
        <v>0</v>
      </c>
      <c r="S282" s="144">
        <f ca="1">IF(S$13="",0,CHOOSE(Detalhamento.OpçãoServiços,OFFSET(Import.PLQ,$A282-1,S$15-1,1,1),IF($E282&lt;&gt;1,IF(ISNUMBER(INDEX(Import.PLE,Detalhamento!$E282,Detalhamento!S$15)),IF(INDEX(Import.PLE,Detalhamento!$E282,Detalhamento!S$15)&lt;=mediçao,OFFSET(Import.PLQ,$A282-1,S$15-1,1,1),0),0),PLE!$AA$28*OFFSET(Import.PLQ,$A282-1,S$15-1,1,1)),IF($E282&lt;&gt;1,IF(ISNUMBER(INDEX(Import.PLE,Detalhamento!$E282,Detalhamento!S$15)),IF(INDEX(Import.PLE,Detalhamento!$E282,Detalhamento!S$15)&lt;=mediçao,0,OFFSET(Import.PLQ,$A282-1,S$15-1,1,1)),OFFSET(Import.PLQ,$A282-1,S$15-1,1,1)),(1-PLE!$AA$28)*OFFSET(Import.PLQ,$A282-1,S$15-1,1,1))))</f>
        <v>0</v>
      </c>
      <c r="T282" s="144">
        <f ca="1">IF(T$13="",0,CHOOSE(Detalhamento.OpçãoServiços,OFFSET(Import.PLQ,$A282-1,T$15-1,1,1),IF($E282&lt;&gt;1,IF(ISNUMBER(INDEX(Import.PLE,Detalhamento!$E282,Detalhamento!T$15)),IF(INDEX(Import.PLE,Detalhamento!$E282,Detalhamento!T$15)&lt;=mediçao,OFFSET(Import.PLQ,$A282-1,T$15-1,1,1),0),0),PLE!$AA$28*OFFSET(Import.PLQ,$A282-1,T$15-1,1,1)),IF($E282&lt;&gt;1,IF(ISNUMBER(INDEX(Import.PLE,Detalhamento!$E282,Detalhamento!T$15)),IF(INDEX(Import.PLE,Detalhamento!$E282,Detalhamento!T$15)&lt;=mediçao,0,OFFSET(Import.PLQ,$A282-1,T$15-1,1,1)),OFFSET(Import.PLQ,$A282-1,T$15-1,1,1)),(1-PLE!$AA$28)*OFFSET(Import.PLQ,$A282-1,T$15-1,1,1))))</f>
        <v>0</v>
      </c>
      <c r="U282" s="144">
        <f ca="1">IF(U$13="",0,CHOOSE(Detalhamento.OpçãoServiços,OFFSET(Import.PLQ,$A282-1,U$15-1,1,1),IF($E282&lt;&gt;1,IF(ISNUMBER(INDEX(Import.PLE,Detalhamento!$E282,Detalhamento!U$15)),IF(INDEX(Import.PLE,Detalhamento!$E282,Detalhamento!U$15)&lt;=mediçao,OFFSET(Import.PLQ,$A282-1,U$15-1,1,1),0),0),PLE!$AA$28*OFFSET(Import.PLQ,$A282-1,U$15-1,1,1)),IF($E282&lt;&gt;1,IF(ISNUMBER(INDEX(Import.PLE,Detalhamento!$E282,Detalhamento!U$15)),IF(INDEX(Import.PLE,Detalhamento!$E282,Detalhamento!U$15)&lt;=mediçao,0,OFFSET(Import.PLQ,$A282-1,U$15-1,1,1)),OFFSET(Import.PLQ,$A282-1,U$15-1,1,1)),(1-PLE!$AA$28)*OFFSET(Import.PLQ,$A282-1,U$15-1,1,1))))</f>
        <v>0</v>
      </c>
      <c r="V282" s="144">
        <f ca="1">IF(V$13="",0,CHOOSE(Detalhamento.OpçãoServiços,OFFSET(Import.PLQ,$A282-1,V$15-1,1,1),IF($E282&lt;&gt;1,IF(ISNUMBER(INDEX(Import.PLE,Detalhamento!$E282,Detalhamento!V$15)),IF(INDEX(Import.PLE,Detalhamento!$E282,Detalhamento!V$15)&lt;=mediçao,OFFSET(Import.PLQ,$A282-1,V$15-1,1,1),0),0),PLE!$AA$28*OFFSET(Import.PLQ,$A282-1,V$15-1,1,1)),IF($E282&lt;&gt;1,IF(ISNUMBER(INDEX(Import.PLE,Detalhamento!$E282,Detalhamento!V$15)),IF(INDEX(Import.PLE,Detalhamento!$E282,Detalhamento!V$15)&lt;=mediçao,0,OFFSET(Import.PLQ,$A282-1,V$15-1,1,1)),OFFSET(Import.PLQ,$A282-1,V$15-1,1,1)),(1-PLE!$AA$28)*OFFSET(Import.PLQ,$A282-1,V$15-1,1,1))))</f>
        <v>0</v>
      </c>
      <c r="W282" s="144">
        <f ca="1">IF(W$13="",0,CHOOSE(Detalhamento.OpçãoServiços,OFFSET(Import.PLQ,$A282-1,W$15-1,1,1),IF($E282&lt;&gt;1,IF(ISNUMBER(INDEX(Import.PLE,Detalhamento!$E282,Detalhamento!W$15)),IF(INDEX(Import.PLE,Detalhamento!$E282,Detalhamento!W$15)&lt;=mediçao,OFFSET(Import.PLQ,$A282-1,W$15-1,1,1),0),0),PLE!$AA$28*OFFSET(Import.PLQ,$A282-1,W$15-1,1,1)),IF($E282&lt;&gt;1,IF(ISNUMBER(INDEX(Import.PLE,Detalhamento!$E282,Detalhamento!W$15)),IF(INDEX(Import.PLE,Detalhamento!$E282,Detalhamento!W$15)&lt;=mediçao,0,OFFSET(Import.PLQ,$A282-1,W$15-1,1,1)),OFFSET(Import.PLQ,$A282-1,W$15-1,1,1)),(1-PLE!$AA$28)*OFFSET(Import.PLQ,$A282-1,W$15-1,1,1))))</f>
        <v>0</v>
      </c>
      <c r="X282" s="144">
        <f ca="1">IF(X$13="",0,CHOOSE(Detalhamento.OpçãoServiços,OFFSET(Import.PLQ,$A282-1,X$15-1,1,1),IF($E282&lt;&gt;1,IF(ISNUMBER(INDEX(Import.PLE,Detalhamento!$E282,Detalhamento!X$15)),IF(INDEX(Import.PLE,Detalhamento!$E282,Detalhamento!X$15)&lt;=mediçao,OFFSET(Import.PLQ,$A282-1,X$15-1,1,1),0),0),PLE!$AA$28*OFFSET(Import.PLQ,$A282-1,X$15-1,1,1)),IF($E282&lt;&gt;1,IF(ISNUMBER(INDEX(Import.PLE,Detalhamento!$E282,Detalhamento!X$15)),IF(INDEX(Import.PLE,Detalhamento!$E282,Detalhamento!X$15)&lt;=mediçao,0,OFFSET(Import.PLQ,$A282-1,X$15-1,1,1)),OFFSET(Import.PLQ,$A282-1,X$15-1,1,1)),(1-PLE!$AA$28)*OFFSET(Import.PLQ,$A282-1,X$15-1,1,1))))</f>
        <v>0</v>
      </c>
      <c r="Y282" s="144">
        <f ca="1">IF(Y$13="",0,CHOOSE(Detalhamento.OpçãoServiços,OFFSET(Import.PLQ,$A282-1,Y$15-1,1,1),IF($E282&lt;&gt;1,IF(ISNUMBER(INDEX(Import.PLE,Detalhamento!$E282,Detalhamento!Y$15)),IF(INDEX(Import.PLE,Detalhamento!$E282,Detalhamento!Y$15)&lt;=mediçao,OFFSET(Import.PLQ,$A282-1,Y$15-1,1,1),0),0),PLE!$AA$28*OFFSET(Import.PLQ,$A282-1,Y$15-1,1,1)),IF($E282&lt;&gt;1,IF(ISNUMBER(INDEX(Import.PLE,Detalhamento!$E282,Detalhamento!Y$15)),IF(INDEX(Import.PLE,Detalhamento!$E282,Detalhamento!Y$15)&lt;=mediçao,0,OFFSET(Import.PLQ,$A282-1,Y$15-1,1,1)),OFFSET(Import.PLQ,$A282-1,Y$15-1,1,1)),(1-PLE!$AA$28)*OFFSET(Import.PLQ,$A282-1,Y$15-1,1,1))))</f>
        <v>0</v>
      </c>
      <c r="Z282" s="144">
        <f ca="1">IF(Z$13="",0,CHOOSE(Detalhamento.OpçãoServiços,OFFSET(Import.PLQ,$A282-1,Z$15-1,1,1),IF($E282&lt;&gt;1,IF(ISNUMBER(INDEX(Import.PLE,Detalhamento!$E282,Detalhamento!Z$15)),IF(INDEX(Import.PLE,Detalhamento!$E282,Detalhamento!Z$15)&lt;=mediçao,OFFSET(Import.PLQ,$A282-1,Z$15-1,1,1),0),0),PLE!$AA$28*OFFSET(Import.PLQ,$A282-1,Z$15-1,1,1)),IF($E282&lt;&gt;1,IF(ISNUMBER(INDEX(Import.PLE,Detalhamento!$E282,Detalhamento!Z$15)),IF(INDEX(Import.PLE,Detalhamento!$E282,Detalhamento!Z$15)&lt;=mediçao,0,OFFSET(Import.PLQ,$A282-1,Z$15-1,1,1)),OFFSET(Import.PLQ,$A282-1,Z$15-1,1,1)),(1-PLE!$AA$28)*OFFSET(Import.PLQ,$A282-1,Z$15-1,1,1))))</f>
        <v>0</v>
      </c>
      <c r="AA282" s="144">
        <f ca="1">IF(AA$13="",0,CHOOSE(Detalhamento.OpçãoServiços,OFFSET(Import.PLQ,$A282-1,AA$15-1,1,1),IF($E282&lt;&gt;1,IF(ISNUMBER(INDEX(Import.PLE,Detalhamento!$E282,Detalhamento!AA$15)),IF(INDEX(Import.PLE,Detalhamento!$E282,Detalhamento!AA$15)&lt;=mediçao,OFFSET(Import.PLQ,$A282-1,AA$15-1,1,1),0),0),PLE!$AA$28*OFFSET(Import.PLQ,$A282-1,AA$15-1,1,1)),IF($E282&lt;&gt;1,IF(ISNUMBER(INDEX(Import.PLE,Detalhamento!$E282,Detalhamento!AA$15)),IF(INDEX(Import.PLE,Detalhamento!$E282,Detalhamento!AA$15)&lt;=mediçao,0,OFFSET(Import.PLQ,$A282-1,AA$15-1,1,1)),OFFSET(Import.PLQ,$A282-1,AA$15-1,1,1)),(1-PLE!$AA$28)*OFFSET(Import.PLQ,$A282-1,AA$15-1,1,1))))</f>
        <v>0</v>
      </c>
      <c r="AB282" s="144">
        <f ca="1">IF(AB$13="",0,CHOOSE(Detalhamento.OpçãoServiços,OFFSET(Import.PLQ,$A282-1,AB$15-1,1,1),IF($E282&lt;&gt;1,IF(ISNUMBER(INDEX(Import.PLE,Detalhamento!$E282,Detalhamento!AB$15)),IF(INDEX(Import.PLE,Detalhamento!$E282,Detalhamento!AB$15)&lt;=mediçao,OFFSET(Import.PLQ,$A282-1,AB$15-1,1,1),0),0),PLE!$AA$28*OFFSET(Import.PLQ,$A282-1,AB$15-1,1,1)),IF($E282&lt;&gt;1,IF(ISNUMBER(INDEX(Import.PLE,Detalhamento!$E282,Detalhamento!AB$15)),IF(INDEX(Import.PLE,Detalhamento!$E282,Detalhamento!AB$15)&lt;=mediçao,0,OFFSET(Import.PLQ,$A282-1,AB$15-1,1,1)),OFFSET(Import.PLQ,$A282-1,AB$15-1,1,1)),(1-PLE!$AA$28)*OFFSET(Import.PLQ,$A282-1,AB$15-1,1,1))))</f>
        <v>0</v>
      </c>
      <c r="AC282" s="144">
        <f ca="1">IF(AC$13="",0,CHOOSE(Detalhamento.OpçãoServiços,OFFSET(Import.PLQ,$A282-1,AC$15-1,1,1),IF($E282&lt;&gt;1,IF(ISNUMBER(INDEX(Import.PLE,Detalhamento!$E282,Detalhamento!AC$15)),IF(INDEX(Import.PLE,Detalhamento!$E282,Detalhamento!AC$15)&lt;=mediçao,OFFSET(Import.PLQ,$A282-1,AC$15-1,1,1),0),0),PLE!$AA$28*OFFSET(Import.PLQ,$A282-1,AC$15-1,1,1)),IF($E282&lt;&gt;1,IF(ISNUMBER(INDEX(Import.PLE,Detalhamento!$E282,Detalhamento!AC$15)),IF(INDEX(Import.PLE,Detalhamento!$E282,Detalhamento!AC$15)&lt;=mediçao,0,OFFSET(Import.PLQ,$A282-1,AC$15-1,1,1)),OFFSET(Import.PLQ,$A282-1,AC$15-1,1,1)),(1-PLE!$AA$28)*OFFSET(Import.PLQ,$A282-1,AC$15-1,1,1))))</f>
        <v>0</v>
      </c>
      <c r="AD282" s="144">
        <f ca="1">IF(AD$13="",0,CHOOSE(Detalhamento.OpçãoServiços,OFFSET(Import.PLQ,$A282-1,AD$15-1,1,1),IF($E282&lt;&gt;1,IF(ISNUMBER(INDEX(Import.PLE,Detalhamento!$E282,Detalhamento!AD$15)),IF(INDEX(Import.PLE,Detalhamento!$E282,Detalhamento!AD$15)&lt;=mediçao,OFFSET(Import.PLQ,$A282-1,AD$15-1,1,1),0),0),PLE!$AA$28*OFFSET(Import.PLQ,$A282-1,AD$15-1,1,1)),IF($E282&lt;&gt;1,IF(ISNUMBER(INDEX(Import.PLE,Detalhamento!$E282,Detalhamento!AD$15)),IF(INDEX(Import.PLE,Detalhamento!$E282,Detalhamento!AD$15)&lt;=mediçao,0,OFFSET(Import.PLQ,$A282-1,AD$15-1,1,1)),OFFSET(Import.PLQ,$A282-1,AD$15-1,1,1)),(1-PLE!$AA$28)*OFFSET(Import.PLQ,$A282-1,AD$15-1,1,1))))</f>
        <v>0</v>
      </c>
      <c r="AE282" s="144">
        <f ca="1">IF(AE$13="",0,CHOOSE(Detalhamento.OpçãoServiços,OFFSET(Import.PLQ,$A282-1,AE$15-1,1,1),IF($E282&lt;&gt;1,IF(ISNUMBER(INDEX(Import.PLE,Detalhamento!$E282,Detalhamento!AE$15)),IF(INDEX(Import.PLE,Detalhamento!$E282,Detalhamento!AE$15)&lt;=mediçao,OFFSET(Import.PLQ,$A282-1,AE$15-1,1,1),0),0),PLE!$AA$28*OFFSET(Import.PLQ,$A282-1,AE$15-1,1,1)),IF($E282&lt;&gt;1,IF(ISNUMBER(INDEX(Import.PLE,Detalhamento!$E282,Detalhamento!AE$15)),IF(INDEX(Import.PLE,Detalhamento!$E282,Detalhamento!AE$15)&lt;=mediçao,0,OFFSET(Import.PLQ,$A282-1,AE$15-1,1,1)),OFFSET(Import.PLQ,$A282-1,AE$15-1,1,1)),(1-PLE!$AA$28)*OFFSET(Import.PLQ,$A282-1,AE$15-1,1,1))))</f>
        <v>0</v>
      </c>
      <c r="AF282" s="144">
        <f ca="1">IF(AF$13="",0,CHOOSE(Detalhamento.OpçãoServiços,OFFSET(Import.PLQ,$A282-1,AF$15-1,1,1),IF($E282&lt;&gt;1,IF(ISNUMBER(INDEX(Import.PLE,Detalhamento!$E282,Detalhamento!AF$15)),IF(INDEX(Import.PLE,Detalhamento!$E282,Detalhamento!AF$15)&lt;=mediçao,OFFSET(Import.PLQ,$A282-1,AF$15-1,1,1),0),0),PLE!$AA$28*OFFSET(Import.PLQ,$A282-1,AF$15-1,1,1)),IF($E282&lt;&gt;1,IF(ISNUMBER(INDEX(Import.PLE,Detalhamento!$E282,Detalhamento!AF$15)),IF(INDEX(Import.PLE,Detalhamento!$E282,Detalhamento!AF$15)&lt;=mediçao,0,OFFSET(Import.PLQ,$A282-1,AF$15-1,1,1)),OFFSET(Import.PLQ,$A282-1,AF$15-1,1,1)),(1-PLE!$AA$28)*OFFSET(Import.PLQ,$A282-1,AF$15-1,1,1))))</f>
        <v>0</v>
      </c>
      <c r="AG282" s="144">
        <f ca="1">IF(AG$13="",0,CHOOSE(Detalhamento.OpçãoServiços,OFFSET(Import.PLQ,$A282-1,AG$15-1,1,1),IF($E282&lt;&gt;1,IF(ISNUMBER(INDEX(Import.PLE,Detalhamento!$E282,Detalhamento!AG$15)),IF(INDEX(Import.PLE,Detalhamento!$E282,Detalhamento!AG$15)&lt;=mediçao,OFFSET(Import.PLQ,$A282-1,AG$15-1,1,1),0),0),PLE!$AA$28*OFFSET(Import.PLQ,$A282-1,AG$15-1,1,1)),IF($E282&lt;&gt;1,IF(ISNUMBER(INDEX(Import.PLE,Detalhamento!$E282,Detalhamento!AG$15)),IF(INDEX(Import.PLE,Detalhamento!$E282,Detalhamento!AG$15)&lt;=mediçao,0,OFFSET(Import.PLQ,$A282-1,AG$15-1,1,1)),OFFSET(Import.PLQ,$A282-1,AG$15-1,1,1)),(1-PLE!$AA$28)*OFFSET(Import.PLQ,$A282-1,AG$15-1,1,1))))</f>
        <v>0</v>
      </c>
      <c r="AH282" s="144">
        <f ca="1">IF(AH$13="",0,CHOOSE(Detalhamento.OpçãoServiços,OFFSET(Import.PLQ,$A282-1,AH$15-1,1,1),IF($E282&lt;&gt;1,IF(ISNUMBER(INDEX(Import.PLE,Detalhamento!$E282,Detalhamento!AH$15)),IF(INDEX(Import.PLE,Detalhamento!$E282,Detalhamento!AH$15)&lt;=mediçao,OFFSET(Import.PLQ,$A282-1,AH$15-1,1,1),0),0),PLE!$AA$28*OFFSET(Import.PLQ,$A282-1,AH$15-1,1,1)),IF($E282&lt;&gt;1,IF(ISNUMBER(INDEX(Import.PLE,Detalhamento!$E282,Detalhamento!AH$15)),IF(INDEX(Import.PLE,Detalhamento!$E282,Detalhamento!AH$15)&lt;=mediçao,0,OFFSET(Import.PLQ,$A282-1,AH$15-1,1,1)),OFFSET(Import.PLQ,$A282-1,AH$15-1,1,1)),(1-PLE!$AA$28)*OFFSET(Import.PLQ,$A282-1,AH$15-1,1,1))))</f>
        <v>0</v>
      </c>
      <c r="AI282" s="144">
        <f ca="1">IF(AI$13="",0,CHOOSE(Detalhamento.OpçãoServiços,OFFSET(Import.PLQ,$A282-1,AI$15-1,1,1),IF($E282&lt;&gt;1,IF(ISNUMBER(INDEX(Import.PLE,Detalhamento!$E282,Detalhamento!AI$15)),IF(INDEX(Import.PLE,Detalhamento!$E282,Detalhamento!AI$15)&lt;=mediçao,OFFSET(Import.PLQ,$A282-1,AI$15-1,1,1),0),0),PLE!$AA$28*OFFSET(Import.PLQ,$A282-1,AI$15-1,1,1)),IF($E282&lt;&gt;1,IF(ISNUMBER(INDEX(Import.PLE,Detalhamento!$E282,Detalhamento!AI$15)),IF(INDEX(Import.PLE,Detalhamento!$E282,Detalhamento!AI$15)&lt;=mediçao,0,OFFSET(Import.PLQ,$A282-1,AI$15-1,1,1)),OFFSET(Import.PLQ,$A282-1,AI$15-1,1,1)),(1-PLE!$AA$28)*OFFSET(Import.PLQ,$A282-1,AI$15-1,1,1))))</f>
        <v>0</v>
      </c>
      <c r="AJ282" s="144">
        <f ca="1">IF(AJ$13="",0,CHOOSE(Detalhamento.OpçãoServiços,OFFSET(Import.PLQ,$A282-1,AJ$15-1,1,1),IF($E282&lt;&gt;1,IF(ISNUMBER(INDEX(Import.PLE,Detalhamento!$E282,Detalhamento!AJ$15)),IF(INDEX(Import.PLE,Detalhamento!$E282,Detalhamento!AJ$15)&lt;=mediçao,OFFSET(Import.PLQ,$A282-1,AJ$15-1,1,1),0),0),PLE!$AA$28*OFFSET(Import.PLQ,$A282-1,AJ$15-1,1,1)),IF($E282&lt;&gt;1,IF(ISNUMBER(INDEX(Import.PLE,Detalhamento!$E282,Detalhamento!AJ$15)),IF(INDEX(Import.PLE,Detalhamento!$E282,Detalhamento!AJ$15)&lt;=mediçao,0,OFFSET(Import.PLQ,$A282-1,AJ$15-1,1,1)),OFFSET(Import.PLQ,$A282-1,AJ$15-1,1,1)),(1-PLE!$AA$28)*OFFSET(Import.PLQ,$A282-1,AJ$15-1,1,1))))</f>
        <v>0</v>
      </c>
      <c r="AK282" s="144">
        <f ca="1">IF(AK$13="",0,CHOOSE(Detalhamento.OpçãoServiços,OFFSET(Import.PLQ,$A282-1,AK$15-1,1,1),IF($E282&lt;&gt;1,IF(ISNUMBER(INDEX(Import.PLE,Detalhamento!$E282,Detalhamento!AK$15)),IF(INDEX(Import.PLE,Detalhamento!$E282,Detalhamento!AK$15)&lt;=mediçao,OFFSET(Import.PLQ,$A282-1,AK$15-1,1,1),0),0),PLE!$AA$28*OFFSET(Import.PLQ,$A282-1,AK$15-1,1,1)),IF($E282&lt;&gt;1,IF(ISNUMBER(INDEX(Import.PLE,Detalhamento!$E282,Detalhamento!AK$15)),IF(INDEX(Import.PLE,Detalhamento!$E282,Detalhamento!AK$15)&lt;=mediçao,0,OFFSET(Import.PLQ,$A282-1,AK$15-1,1,1)),OFFSET(Import.PLQ,$A282-1,AK$15-1,1,1)),(1-PLE!$AA$28)*OFFSET(Import.PLQ,$A282-1,AK$15-1,1,1))))</f>
        <v>0</v>
      </c>
      <c r="AL282" s="144">
        <f ca="1">IF(AL$13="",0,CHOOSE(Detalhamento.OpçãoServiços,OFFSET(Import.PLQ,$A282-1,AL$15-1,1,1),IF($E282&lt;&gt;1,IF(ISNUMBER(INDEX(Import.PLE,Detalhamento!$E282,Detalhamento!AL$15)),IF(INDEX(Import.PLE,Detalhamento!$E282,Detalhamento!AL$15)&lt;=mediçao,OFFSET(Import.PLQ,$A282-1,AL$15-1,1,1),0),0),PLE!$AA$28*OFFSET(Import.PLQ,$A282-1,AL$15-1,1,1)),IF($E282&lt;&gt;1,IF(ISNUMBER(INDEX(Import.PLE,Detalhamento!$E282,Detalhamento!AL$15)),IF(INDEX(Import.PLE,Detalhamento!$E282,Detalhamento!AL$15)&lt;=mediçao,0,OFFSET(Import.PLQ,$A282-1,AL$15-1,1,1)),OFFSET(Import.PLQ,$A282-1,AL$15-1,1,1)),(1-PLE!$AA$28)*OFFSET(Import.PLQ,$A282-1,AL$15-1,1,1))))</f>
        <v>0</v>
      </c>
      <c r="AM282" s="144">
        <f ca="1">IF(AM$13="",0,CHOOSE(Detalhamento.OpçãoServiços,OFFSET(Import.PLQ,$A282-1,AM$15-1,1,1),IF($E282&lt;&gt;1,IF(ISNUMBER(INDEX(Import.PLE,Detalhamento!$E282,Detalhamento!AM$15)),IF(INDEX(Import.PLE,Detalhamento!$E282,Detalhamento!AM$15)&lt;=mediçao,OFFSET(Import.PLQ,$A282-1,AM$15-1,1,1),0),0),PLE!$AA$28*OFFSET(Import.PLQ,$A282-1,AM$15-1,1,1)),IF($E282&lt;&gt;1,IF(ISNUMBER(INDEX(Import.PLE,Detalhamento!$E282,Detalhamento!AM$15)),IF(INDEX(Import.PLE,Detalhamento!$E282,Detalhamento!AM$15)&lt;=mediçao,0,OFFSET(Import.PLQ,$A282-1,AM$15-1,1,1)),OFFSET(Import.PLQ,$A282-1,AM$15-1,1,1)),(1-PLE!$AA$28)*OFFSET(Import.PLQ,$A282-1,AM$15-1,1,1))))</f>
        <v>0</v>
      </c>
      <c r="AN282" s="144">
        <f ca="1">IF(AN$13="",0,CHOOSE(Detalhamento.OpçãoServiços,OFFSET(Import.PLQ,$A282-1,AN$15-1,1,1),IF($E282&lt;&gt;1,IF(ISNUMBER(INDEX(Import.PLE,Detalhamento!$E282,Detalhamento!AN$15)),IF(INDEX(Import.PLE,Detalhamento!$E282,Detalhamento!AN$15)&lt;=mediçao,OFFSET(Import.PLQ,$A282-1,AN$15-1,1,1),0),0),PLE!$AA$28*OFFSET(Import.PLQ,$A282-1,AN$15-1,1,1)),IF($E282&lt;&gt;1,IF(ISNUMBER(INDEX(Import.PLE,Detalhamento!$E282,Detalhamento!AN$15)),IF(INDEX(Import.PLE,Detalhamento!$E282,Detalhamento!AN$15)&lt;=mediçao,0,OFFSET(Import.PLQ,$A282-1,AN$15-1,1,1)),OFFSET(Import.PLQ,$A282-1,AN$15-1,1,1)),(1-PLE!$AA$28)*OFFSET(Import.PLQ,$A282-1,AN$15-1,1,1))))</f>
        <v>0</v>
      </c>
      <c r="AO282" s="144">
        <f ca="1">IF(AO$13="",0,CHOOSE(Detalhamento.OpçãoServiços,OFFSET(Import.PLQ,$A282-1,AO$15-1,1,1),IF($E282&lt;&gt;1,IF(ISNUMBER(INDEX(Import.PLE,Detalhamento!$E282,Detalhamento!AO$15)),IF(INDEX(Import.PLE,Detalhamento!$E282,Detalhamento!AO$15)&lt;=mediçao,OFFSET(Import.PLQ,$A282-1,AO$15-1,1,1),0),0),PLE!$AA$28*OFFSET(Import.PLQ,$A282-1,AO$15-1,1,1)),IF($E282&lt;&gt;1,IF(ISNUMBER(INDEX(Import.PLE,Detalhamento!$E282,Detalhamento!AO$15)),IF(INDEX(Import.PLE,Detalhamento!$E282,Detalhamento!AO$15)&lt;=mediçao,0,OFFSET(Import.PLQ,$A282-1,AO$15-1,1,1)),OFFSET(Import.PLQ,$A282-1,AO$15-1,1,1)),(1-PLE!$AA$28)*OFFSET(Import.PLQ,$A282-1,AO$15-1,1,1))))</f>
        <v>0</v>
      </c>
      <c r="AP282" s="144">
        <f ca="1">IF(AP$13="",0,CHOOSE(Detalhamento.OpçãoServiços,OFFSET(Import.PLQ,$A282-1,AP$15-1,1,1),IF($E282&lt;&gt;1,IF(ISNUMBER(INDEX(Import.PLE,Detalhamento!$E282,Detalhamento!AP$15)),IF(INDEX(Import.PLE,Detalhamento!$E282,Detalhamento!AP$15)&lt;=mediçao,OFFSET(Import.PLQ,$A282-1,AP$15-1,1,1),0),0),PLE!$AA$28*OFFSET(Import.PLQ,$A282-1,AP$15-1,1,1)),IF($E282&lt;&gt;1,IF(ISNUMBER(INDEX(Import.PLE,Detalhamento!$E282,Detalhamento!AP$15)),IF(INDEX(Import.PLE,Detalhamento!$E282,Detalhamento!AP$15)&lt;=mediçao,0,OFFSET(Import.PLQ,$A282-1,AP$15-1,1,1)),OFFSET(Import.PLQ,$A282-1,AP$15-1,1,1)),(1-PLE!$AA$28)*OFFSET(Import.PLQ,$A282-1,AP$15-1,1,1))))</f>
        <v>0</v>
      </c>
      <c r="AQ282" s="144">
        <f ca="1">IF(AQ$13="",0,CHOOSE(Detalhamento.OpçãoServiços,OFFSET(Import.PLQ,$A282-1,AQ$15-1,1,1),IF($E282&lt;&gt;1,IF(ISNUMBER(INDEX(Import.PLE,Detalhamento!$E282,Detalhamento!AQ$15)),IF(INDEX(Import.PLE,Detalhamento!$E282,Detalhamento!AQ$15)&lt;=mediçao,OFFSET(Import.PLQ,$A282-1,AQ$15-1,1,1),0),0),PLE!$AA$28*OFFSET(Import.PLQ,$A282-1,AQ$15-1,1,1)),IF($E282&lt;&gt;1,IF(ISNUMBER(INDEX(Import.PLE,Detalhamento!$E282,Detalhamento!AQ$15)),IF(INDEX(Import.PLE,Detalhamento!$E282,Detalhamento!AQ$15)&lt;=mediçao,0,OFFSET(Import.PLQ,$A282-1,AQ$15-1,1,1)),OFFSET(Import.PLQ,$A282-1,AQ$15-1,1,1)),(1-PLE!$AA$28)*OFFSET(Import.PLQ,$A282-1,AQ$15-1,1,1))))</f>
        <v>0</v>
      </c>
      <c r="AR282" s="144">
        <f ca="1">IF(AR$13="",0,CHOOSE(Detalhamento.OpçãoServiços,OFFSET(Import.PLQ,$A282-1,AR$15-1,1,1),IF($E282&lt;&gt;1,IF(ISNUMBER(INDEX(Import.PLE,Detalhamento!$E282,Detalhamento!AR$15)),IF(INDEX(Import.PLE,Detalhamento!$E282,Detalhamento!AR$15)&lt;=mediçao,OFFSET(Import.PLQ,$A282-1,AR$15-1,1,1),0),0),PLE!$AA$28*OFFSET(Import.PLQ,$A282-1,AR$15-1,1,1)),IF($E282&lt;&gt;1,IF(ISNUMBER(INDEX(Import.PLE,Detalhamento!$E282,Detalhamento!AR$15)),IF(INDEX(Import.PLE,Detalhamento!$E282,Detalhamento!AR$15)&lt;=mediçao,0,OFFSET(Import.PLQ,$A282-1,AR$15-1,1,1)),OFFSET(Import.PLQ,$A282-1,AR$15-1,1,1)),(1-PLE!$AA$28)*OFFSET(Import.PLQ,$A282-1,AR$15-1,1,1))))</f>
        <v>0</v>
      </c>
      <c r="AS282" s="144">
        <f ca="1">IF(AS$13="",0,CHOOSE(Detalhamento.OpçãoServiços,OFFSET(Import.PLQ,$A282-1,AS$15-1,1,1),IF($E282&lt;&gt;1,IF(ISNUMBER(INDEX(Import.PLE,Detalhamento!$E282,Detalhamento!AS$15)),IF(INDEX(Import.PLE,Detalhamento!$E282,Detalhamento!AS$15)&lt;=mediçao,OFFSET(Import.PLQ,$A282-1,AS$15-1,1,1),0),0),PLE!$AA$28*OFFSET(Import.PLQ,$A282-1,AS$15-1,1,1)),IF($E282&lt;&gt;1,IF(ISNUMBER(INDEX(Import.PLE,Detalhamento!$E282,Detalhamento!AS$15)),IF(INDEX(Import.PLE,Detalhamento!$E282,Detalhamento!AS$15)&lt;=mediçao,0,OFFSET(Import.PLQ,$A282-1,AS$15-1,1,1)),OFFSET(Import.PLQ,$A282-1,AS$15-1,1,1)),(1-PLE!$AA$28)*OFFSET(Import.PLQ,$A282-1,AS$15-1,1,1))))</f>
        <v>0</v>
      </c>
      <c r="AT282" s="144">
        <f ca="1">IF(AT$13="",0,CHOOSE(Detalhamento.OpçãoServiços,OFFSET(Import.PLQ,$A282-1,AT$15-1,1,1),IF($E282&lt;&gt;1,IF(ISNUMBER(INDEX(Import.PLE,Detalhamento!$E282,Detalhamento!AT$15)),IF(INDEX(Import.PLE,Detalhamento!$E282,Detalhamento!AT$15)&lt;=mediçao,OFFSET(Import.PLQ,$A282-1,AT$15-1,1,1),0),0),PLE!$AA$28*OFFSET(Import.PLQ,$A282-1,AT$15-1,1,1)),IF($E282&lt;&gt;1,IF(ISNUMBER(INDEX(Import.PLE,Detalhamento!$E282,Detalhamento!AT$15)),IF(INDEX(Import.PLE,Detalhamento!$E282,Detalhamento!AT$15)&lt;=mediçao,0,OFFSET(Import.PLQ,$A282-1,AT$15-1,1,1)),OFFSET(Import.PLQ,$A282-1,AT$15-1,1,1)),(1-PLE!$AA$28)*OFFSET(Import.PLQ,$A282-1,AT$15-1,1,1))))</f>
        <v>0</v>
      </c>
      <c r="AU282" s="144">
        <f ca="1">IF(AU$13="",0,CHOOSE(Detalhamento.OpçãoServiços,OFFSET(Import.PLQ,$A282-1,AU$15-1,1,1),IF($E282&lt;&gt;1,IF(ISNUMBER(INDEX(Import.PLE,Detalhamento!$E282,Detalhamento!AU$15)),IF(INDEX(Import.PLE,Detalhamento!$E282,Detalhamento!AU$15)&lt;=mediçao,OFFSET(Import.PLQ,$A282-1,AU$15-1,1,1),0),0),PLE!$AA$28*OFFSET(Import.PLQ,$A282-1,AU$15-1,1,1)),IF($E282&lt;&gt;1,IF(ISNUMBER(INDEX(Import.PLE,Detalhamento!$E282,Detalhamento!AU$15)),IF(INDEX(Import.PLE,Detalhamento!$E282,Detalhamento!AU$15)&lt;=mediçao,0,OFFSET(Import.PLQ,$A282-1,AU$15-1,1,1)),OFFSET(Import.PLQ,$A282-1,AU$15-1,1,1)),(1-PLE!$AA$28)*OFFSET(Import.PLQ,$A282-1,AU$15-1,1,1))))</f>
        <v>0</v>
      </c>
      <c r="AV282" s="144">
        <f ca="1">IF(AV$13="",0,CHOOSE(Detalhamento.OpçãoServiços,OFFSET(Import.PLQ,$A282-1,AV$15-1,1,1),IF($E282&lt;&gt;1,IF(ISNUMBER(INDEX(Import.PLE,Detalhamento!$E282,Detalhamento!AV$15)),IF(INDEX(Import.PLE,Detalhamento!$E282,Detalhamento!AV$15)&lt;=mediçao,OFFSET(Import.PLQ,$A282-1,AV$15-1,1,1),0),0),PLE!$AA$28*OFFSET(Import.PLQ,$A282-1,AV$15-1,1,1)),IF($E282&lt;&gt;1,IF(ISNUMBER(INDEX(Import.PLE,Detalhamento!$E282,Detalhamento!AV$15)),IF(INDEX(Import.PLE,Detalhamento!$E282,Detalhamento!AV$15)&lt;=mediçao,0,OFFSET(Import.PLQ,$A282-1,AV$15-1,1,1)),OFFSET(Import.PLQ,$A282-1,AV$15-1,1,1)),(1-PLE!$AA$28)*OFFSET(Import.PLQ,$A282-1,AV$15-1,1,1))))</f>
        <v>0</v>
      </c>
      <c r="AW282" s="144">
        <f ca="1">IF(AW$13="",0,CHOOSE(Detalhamento.OpçãoServiços,OFFSET(Import.PLQ,$A282-1,AW$15-1,1,1),IF($E282&lt;&gt;1,IF(ISNUMBER(INDEX(Import.PLE,Detalhamento!$E282,Detalhamento!AW$15)),IF(INDEX(Import.PLE,Detalhamento!$E282,Detalhamento!AW$15)&lt;=mediçao,OFFSET(Import.PLQ,$A282-1,AW$15-1,1,1),0),0),PLE!$AA$28*OFFSET(Import.PLQ,$A282-1,AW$15-1,1,1)),IF($E282&lt;&gt;1,IF(ISNUMBER(INDEX(Import.PLE,Detalhamento!$E282,Detalhamento!AW$15)),IF(INDEX(Import.PLE,Detalhamento!$E282,Detalhamento!AW$15)&lt;=mediçao,0,OFFSET(Import.PLQ,$A282-1,AW$15-1,1,1)),OFFSET(Import.PLQ,$A282-1,AW$15-1,1,1)),(1-PLE!$AA$28)*OFFSET(Import.PLQ,$A282-1,AW$15-1,1,1))))</f>
        <v>0</v>
      </c>
      <c r="AX282" s="144">
        <f ca="1">IF(AX$13="",0,CHOOSE(Detalhamento.OpçãoServiços,OFFSET(Import.PLQ,$A282-1,AX$15-1,1,1),IF($E282&lt;&gt;1,IF(ISNUMBER(INDEX(Import.PLE,Detalhamento!$E282,Detalhamento!AX$15)),IF(INDEX(Import.PLE,Detalhamento!$E282,Detalhamento!AX$15)&lt;=mediçao,OFFSET(Import.PLQ,$A282-1,AX$15-1,1,1),0),0),PLE!$AA$28*OFFSET(Import.PLQ,$A282-1,AX$15-1,1,1)),IF($E282&lt;&gt;1,IF(ISNUMBER(INDEX(Import.PLE,Detalhamento!$E282,Detalhamento!AX$15)),IF(INDEX(Import.PLE,Detalhamento!$E282,Detalhamento!AX$15)&lt;=mediçao,0,OFFSET(Import.PLQ,$A282-1,AX$15-1,1,1)),OFFSET(Import.PLQ,$A282-1,AX$15-1,1,1)),(1-PLE!$AA$28)*OFFSET(Import.PLQ,$A282-1,AX$15-1,1,1))))</f>
        <v>0</v>
      </c>
      <c r="AY282" s="144">
        <f ca="1">IF(AY$13="",0,CHOOSE(Detalhamento.OpçãoServiços,OFFSET(Import.PLQ,$A282-1,AY$15-1,1,1),IF($E282&lt;&gt;1,IF(ISNUMBER(INDEX(Import.PLE,Detalhamento!$E282,Detalhamento!AY$15)),IF(INDEX(Import.PLE,Detalhamento!$E282,Detalhamento!AY$15)&lt;=mediçao,OFFSET(Import.PLQ,$A282-1,AY$15-1,1,1),0),0),PLE!$AA$28*OFFSET(Import.PLQ,$A282-1,AY$15-1,1,1)),IF($E282&lt;&gt;1,IF(ISNUMBER(INDEX(Import.PLE,Detalhamento!$E282,Detalhamento!AY$15)),IF(INDEX(Import.PLE,Detalhamento!$E282,Detalhamento!AY$15)&lt;=mediçao,0,OFFSET(Import.PLQ,$A282-1,AY$15-1,1,1)),OFFSET(Import.PLQ,$A282-1,AY$15-1,1,1)),(1-PLE!$AA$28)*OFFSET(Import.PLQ,$A282-1,AY$15-1,1,1))))</f>
        <v>0</v>
      </c>
      <c r="AZ282" s="144">
        <f ca="1">IF(AZ$13="",0,CHOOSE(Detalhamento.OpçãoServiços,OFFSET(Import.PLQ,$A282-1,AZ$15-1,1,1),IF($E282&lt;&gt;1,IF(ISNUMBER(INDEX(Import.PLE,Detalhamento!$E282,Detalhamento!AZ$15)),IF(INDEX(Import.PLE,Detalhamento!$E282,Detalhamento!AZ$15)&lt;=mediçao,OFFSET(Import.PLQ,$A282-1,AZ$15-1,1,1),0),0),PLE!$AA$28*OFFSET(Import.PLQ,$A282-1,AZ$15-1,1,1)),IF($E282&lt;&gt;1,IF(ISNUMBER(INDEX(Import.PLE,Detalhamento!$E282,Detalhamento!AZ$15)),IF(INDEX(Import.PLE,Detalhamento!$E282,Detalhamento!AZ$15)&lt;=mediçao,0,OFFSET(Import.PLQ,$A282-1,AZ$15-1,1,1)),OFFSET(Import.PLQ,$A282-1,AZ$15-1,1,1)),(1-PLE!$AA$28)*OFFSET(Import.PLQ,$A282-1,AZ$15-1,1,1))))</f>
        <v>0</v>
      </c>
      <c r="BA282" s="144">
        <f ca="1">IF(BA$13="",0,CHOOSE(Detalhamento.OpçãoServiços,OFFSET(Import.PLQ,$A282-1,BA$15-1,1,1),IF($E282&lt;&gt;1,IF(ISNUMBER(INDEX(Import.PLE,Detalhamento!$E282,Detalhamento!BA$15)),IF(INDEX(Import.PLE,Detalhamento!$E282,Detalhamento!BA$15)&lt;=mediçao,OFFSET(Import.PLQ,$A282-1,BA$15-1,1,1),0),0),PLE!$AA$28*OFFSET(Import.PLQ,$A282-1,BA$15-1,1,1)),IF($E282&lt;&gt;1,IF(ISNUMBER(INDEX(Import.PLE,Detalhamento!$E282,Detalhamento!BA$15)),IF(INDEX(Import.PLE,Detalhamento!$E282,Detalhamento!BA$15)&lt;=mediçao,0,OFFSET(Import.PLQ,$A282-1,BA$15-1,1,1)),OFFSET(Import.PLQ,$A282-1,BA$15-1,1,1)),(1-PLE!$AA$28)*OFFSET(Import.PLQ,$A282-1,BA$15-1,1,1))))</f>
        <v>0</v>
      </c>
      <c r="BB282" s="144">
        <f ca="1">IF(BB$13="",0,CHOOSE(Detalhamento.OpçãoServiços,OFFSET(Import.PLQ,$A282-1,BB$15-1,1,1),IF($E282&lt;&gt;1,IF(ISNUMBER(INDEX(Import.PLE,Detalhamento!$E282,Detalhamento!BB$15)),IF(INDEX(Import.PLE,Detalhamento!$E282,Detalhamento!BB$15)&lt;=mediçao,OFFSET(Import.PLQ,$A282-1,BB$15-1,1,1),0),0),PLE!$AA$28*OFFSET(Import.PLQ,$A282-1,BB$15-1,1,1)),IF($E282&lt;&gt;1,IF(ISNUMBER(INDEX(Import.PLE,Detalhamento!$E282,Detalhamento!BB$15)),IF(INDEX(Import.PLE,Detalhamento!$E282,Detalhamento!BB$15)&lt;=mediçao,0,OFFSET(Import.PLQ,$A282-1,BB$15-1,1,1)),OFFSET(Import.PLQ,$A282-1,BB$15-1,1,1)),(1-PLE!$AA$28)*OFFSET(Import.PLQ,$A282-1,BB$15-1,1,1))))</f>
        <v>0</v>
      </c>
      <c r="BC282" s="144">
        <f ca="1">IF(BC$13="",0,CHOOSE(Detalhamento.OpçãoServiços,OFFSET(Import.PLQ,$A282-1,BC$15-1,1,1),IF($E282&lt;&gt;1,IF(ISNUMBER(INDEX(Import.PLE,Detalhamento!$E282,Detalhamento!BC$15)),IF(INDEX(Import.PLE,Detalhamento!$E282,Detalhamento!BC$15)&lt;=mediçao,OFFSET(Import.PLQ,$A282-1,BC$15-1,1,1),0),0),PLE!$AA$28*OFFSET(Import.PLQ,$A282-1,BC$15-1,1,1)),IF($E282&lt;&gt;1,IF(ISNUMBER(INDEX(Import.PLE,Detalhamento!$E282,Detalhamento!BC$15)),IF(INDEX(Import.PLE,Detalhamento!$E282,Detalhamento!BC$15)&lt;=mediçao,0,OFFSET(Import.PLQ,$A282-1,BC$15-1,1,1)),OFFSET(Import.PLQ,$A282-1,BC$15-1,1,1)),(1-PLE!$AA$28)*OFFSET(Import.PLQ,$A282-1,BC$15-1,1,1))))</f>
        <v>0</v>
      </c>
      <c r="BD282" s="144">
        <f ca="1">IF(BD$13="",0,CHOOSE(Detalhamento.OpçãoServiços,OFFSET(Import.PLQ,$A282-1,BD$15-1,1,1),IF($E282&lt;&gt;1,IF(ISNUMBER(INDEX(Import.PLE,Detalhamento!$E282,Detalhamento!BD$15)),IF(INDEX(Import.PLE,Detalhamento!$E282,Detalhamento!BD$15)&lt;=mediçao,OFFSET(Import.PLQ,$A282-1,BD$15-1,1,1),0),0),PLE!$AA$28*OFFSET(Import.PLQ,$A282-1,BD$15-1,1,1)),IF($E282&lt;&gt;1,IF(ISNUMBER(INDEX(Import.PLE,Detalhamento!$E282,Detalhamento!BD$15)),IF(INDEX(Import.PLE,Detalhamento!$E282,Detalhamento!BD$15)&lt;=mediçao,0,OFFSET(Import.PLQ,$A282-1,BD$15-1,1,1)),OFFSET(Import.PLQ,$A282-1,BD$15-1,1,1)),(1-PLE!$AA$28)*OFFSET(Import.PLQ,$A282-1,BD$15-1,1,1))))</f>
        <v>0</v>
      </c>
      <c r="BE282" s="144">
        <f ca="1">IF(BE$13="",0,CHOOSE(Detalhamento.OpçãoServiços,OFFSET(Import.PLQ,$A282-1,BE$15-1,1,1),IF($E282&lt;&gt;1,IF(ISNUMBER(INDEX(Import.PLE,Detalhamento!$E282,Detalhamento!BE$15)),IF(INDEX(Import.PLE,Detalhamento!$E282,Detalhamento!BE$15)&lt;=mediçao,OFFSET(Import.PLQ,$A282-1,BE$15-1,1,1),0),0),PLE!$AA$28*OFFSET(Import.PLQ,$A282-1,BE$15-1,1,1)),IF($E282&lt;&gt;1,IF(ISNUMBER(INDEX(Import.PLE,Detalhamento!$E282,Detalhamento!BE$15)),IF(INDEX(Import.PLE,Detalhamento!$E282,Detalhamento!BE$15)&lt;=mediçao,0,OFFSET(Import.PLQ,$A282-1,BE$15-1,1,1)),OFFSET(Import.PLQ,$A282-1,BE$15-1,1,1)),(1-PLE!$AA$28)*OFFSET(Import.PLQ,$A282-1,BE$15-1,1,1))))</f>
        <v>0</v>
      </c>
      <c r="BF282" s="144">
        <f ca="1">IF(BF$13="",0,CHOOSE(Detalhamento.OpçãoServiços,OFFSET(Import.PLQ,$A282-1,BF$15-1,1,1),IF($E282&lt;&gt;1,IF(ISNUMBER(INDEX(Import.PLE,Detalhamento!$E282,Detalhamento!BF$15)),IF(INDEX(Import.PLE,Detalhamento!$E282,Detalhamento!BF$15)&lt;=mediçao,OFFSET(Import.PLQ,$A282-1,BF$15-1,1,1),0),0),PLE!$AA$28*OFFSET(Import.PLQ,$A282-1,BF$15-1,1,1)),IF($E282&lt;&gt;1,IF(ISNUMBER(INDEX(Import.PLE,Detalhamento!$E282,Detalhamento!BF$15)),IF(INDEX(Import.PLE,Detalhamento!$E282,Detalhamento!BF$15)&lt;=mediçao,0,OFFSET(Import.PLQ,$A282-1,BF$15-1,1,1)),OFFSET(Import.PLQ,$A282-1,BF$15-1,1,1)),(1-PLE!$AA$28)*OFFSET(Import.PLQ,$A282-1,BF$15-1,1,1))))</f>
        <v>0</v>
      </c>
      <c r="BG282" s="144">
        <f ca="1">IF(BG$13="",0,CHOOSE(Detalhamento.OpçãoServiços,OFFSET(Import.PLQ,$A282-1,BG$15-1,1,1),IF($E282&lt;&gt;1,IF(ISNUMBER(INDEX(Import.PLE,Detalhamento!$E282,Detalhamento!BG$15)),IF(INDEX(Import.PLE,Detalhamento!$E282,Detalhamento!BG$15)&lt;=mediçao,OFFSET(Import.PLQ,$A282-1,BG$15-1,1,1),0),0),PLE!$AA$28*OFFSET(Import.PLQ,$A282-1,BG$15-1,1,1)),IF($E282&lt;&gt;1,IF(ISNUMBER(INDEX(Import.PLE,Detalhamento!$E282,Detalhamento!BG$15)),IF(INDEX(Import.PLE,Detalhamento!$E282,Detalhamento!BG$15)&lt;=mediçao,0,OFFSET(Import.PLQ,$A282-1,BG$15-1,1,1)),OFFSET(Import.PLQ,$A282-1,BG$15-1,1,1)),(1-PLE!$AA$28)*OFFSET(Import.PLQ,$A282-1,BG$15-1,1,1))))</f>
        <v>0</v>
      </c>
      <c r="BH282" s="144">
        <f ca="1">IF(BH$13="",0,CHOOSE(Detalhamento.OpçãoServiços,OFFSET(Import.PLQ,$A282-1,BH$15-1,1,1),IF($E282&lt;&gt;1,IF(ISNUMBER(INDEX(Import.PLE,Detalhamento!$E282,Detalhamento!BH$15)),IF(INDEX(Import.PLE,Detalhamento!$E282,Detalhamento!BH$15)&lt;=mediçao,OFFSET(Import.PLQ,$A282-1,BH$15-1,1,1),0),0),PLE!$AA$28*OFFSET(Import.PLQ,$A282-1,BH$15-1,1,1)),IF($E282&lt;&gt;1,IF(ISNUMBER(INDEX(Import.PLE,Detalhamento!$E282,Detalhamento!BH$15)),IF(INDEX(Import.PLE,Detalhamento!$E282,Detalhamento!BH$15)&lt;=mediçao,0,OFFSET(Import.PLQ,$A282-1,BH$15-1,1,1)),OFFSET(Import.PLQ,$A282-1,BH$15-1,1,1)),(1-PLE!$AA$28)*OFFSET(Import.PLQ,$A282-1,BH$15-1,1,1))))</f>
        <v>0</v>
      </c>
      <c r="BI282" s="144">
        <f ca="1">IF(BI$13="",0,CHOOSE(Detalhamento.OpçãoServiços,OFFSET(Import.PLQ,$A282-1,BI$15-1,1,1),IF($E282&lt;&gt;1,IF(ISNUMBER(INDEX(Import.PLE,Detalhamento!$E282,Detalhamento!BI$15)),IF(INDEX(Import.PLE,Detalhamento!$E282,Detalhamento!BI$15)&lt;=mediçao,OFFSET(Import.PLQ,$A282-1,BI$15-1,1,1),0),0),PLE!$AA$28*OFFSET(Import.PLQ,$A282-1,BI$15-1,1,1)),IF($E282&lt;&gt;1,IF(ISNUMBER(INDEX(Import.PLE,Detalhamento!$E282,Detalhamento!BI$15)),IF(INDEX(Import.PLE,Detalhamento!$E282,Detalhamento!BI$15)&lt;=mediçao,0,OFFSET(Import.PLQ,$A282-1,BI$15-1,1,1)),OFFSET(Import.PLQ,$A282-1,BI$15-1,1,1)),(1-PLE!$AA$28)*OFFSET(Import.PLQ,$A282-1,BI$15-1,1,1))))</f>
        <v>0</v>
      </c>
    </row>
    <row r="283" spans="1:61" ht="20" x14ac:dyDescent="0.2">
      <c r="A283" s="155">
        <v>225</v>
      </c>
      <c r="B283" s="21" t="str">
        <f t="shared" ca="1" si="41"/>
        <v>Serviço</v>
      </c>
      <c r="E283" s="153">
        <f t="shared" ca="1" si="42"/>
        <v>28</v>
      </c>
      <c r="F283" s="154">
        <f t="shared" ca="1" si="43"/>
        <v>280225</v>
      </c>
      <c r="G283" s="154" t="str">
        <f t="shared" ca="1" si="46"/>
        <v>2.10.1.10</v>
      </c>
      <c r="H283" s="182" t="str">
        <f t="shared" ca="1" si="46"/>
        <v>JUNCAO SIMPLES, PVC, DN 100 X 50 MM, SERIE NORMAL PARA ESGOTO PREDIAL</v>
      </c>
      <c r="I283" s="37" t="str">
        <f t="shared" ca="1" si="44"/>
        <v xml:space="preserve">UN    </v>
      </c>
      <c r="J283" s="144">
        <f t="shared" ca="1" si="45"/>
        <v>9</v>
      </c>
      <c r="K283" s="67"/>
      <c r="L283" s="144">
        <f ca="1">IF(L$13="",0,CHOOSE(Detalhamento.OpçãoServiços,OFFSET(Import.PLQ,$A283-1,L$15-1,1,1),IF($E283&lt;&gt;1,IF(ISNUMBER(INDEX(Import.PLE,Detalhamento!$E283,Detalhamento!L$15)),IF(INDEX(Import.PLE,Detalhamento!$E283,Detalhamento!L$15)&lt;=mediçao,OFFSET(Import.PLQ,$A283-1,L$15-1,1,1),0),0),PLE!$AA$28*OFFSET(Import.PLQ,$A283-1,L$15-1,1,1)),IF($E283&lt;&gt;1,IF(ISNUMBER(INDEX(Import.PLE,Detalhamento!$E283,Detalhamento!L$15)),IF(INDEX(Import.PLE,Detalhamento!$E283,Detalhamento!L$15)&lt;=mediçao,0,OFFSET(Import.PLQ,$A283-1,L$15-1,1,1)),OFFSET(Import.PLQ,$A283-1,L$15-1,1,1)),(1-PLE!$AA$28)*OFFSET(Import.PLQ,$A283-1,L$15-1,1,1))))</f>
        <v>9</v>
      </c>
      <c r="M283" s="144">
        <f ca="1">IF(M$13="",0,CHOOSE(Detalhamento.OpçãoServiços,OFFSET(Import.PLQ,$A283-1,M$15-1,1,1),IF($E283&lt;&gt;1,IF(ISNUMBER(INDEX(Import.PLE,Detalhamento!$E283,Detalhamento!M$15)),IF(INDEX(Import.PLE,Detalhamento!$E283,Detalhamento!M$15)&lt;=mediçao,OFFSET(Import.PLQ,$A283-1,M$15-1,1,1),0),0),PLE!$AA$28*OFFSET(Import.PLQ,$A283-1,M$15-1,1,1)),IF($E283&lt;&gt;1,IF(ISNUMBER(INDEX(Import.PLE,Detalhamento!$E283,Detalhamento!M$15)),IF(INDEX(Import.PLE,Detalhamento!$E283,Detalhamento!M$15)&lt;=mediçao,0,OFFSET(Import.PLQ,$A283-1,M$15-1,1,1)),OFFSET(Import.PLQ,$A283-1,M$15-1,1,1)),(1-PLE!$AA$28)*OFFSET(Import.PLQ,$A283-1,M$15-1,1,1))))</f>
        <v>0</v>
      </c>
      <c r="N283" s="144">
        <f ca="1">IF(N$13="",0,CHOOSE(Detalhamento.OpçãoServiços,OFFSET(Import.PLQ,$A283-1,N$15-1,1,1),IF($E283&lt;&gt;1,IF(ISNUMBER(INDEX(Import.PLE,Detalhamento!$E283,Detalhamento!N$15)),IF(INDEX(Import.PLE,Detalhamento!$E283,Detalhamento!N$15)&lt;=mediçao,OFFSET(Import.PLQ,$A283-1,N$15-1,1,1),0),0),PLE!$AA$28*OFFSET(Import.PLQ,$A283-1,N$15-1,1,1)),IF($E283&lt;&gt;1,IF(ISNUMBER(INDEX(Import.PLE,Detalhamento!$E283,Detalhamento!N$15)),IF(INDEX(Import.PLE,Detalhamento!$E283,Detalhamento!N$15)&lt;=mediçao,0,OFFSET(Import.PLQ,$A283-1,N$15-1,1,1)),OFFSET(Import.PLQ,$A283-1,N$15-1,1,1)),(1-PLE!$AA$28)*OFFSET(Import.PLQ,$A283-1,N$15-1,1,1))))</f>
        <v>0</v>
      </c>
      <c r="O283" s="144">
        <f ca="1">IF(O$13="",0,CHOOSE(Detalhamento.OpçãoServiços,OFFSET(Import.PLQ,$A283-1,O$15-1,1,1),IF($E283&lt;&gt;1,IF(ISNUMBER(INDEX(Import.PLE,Detalhamento!$E283,Detalhamento!O$15)),IF(INDEX(Import.PLE,Detalhamento!$E283,Detalhamento!O$15)&lt;=mediçao,OFFSET(Import.PLQ,$A283-1,O$15-1,1,1),0),0),PLE!$AA$28*OFFSET(Import.PLQ,$A283-1,O$15-1,1,1)),IF($E283&lt;&gt;1,IF(ISNUMBER(INDEX(Import.PLE,Detalhamento!$E283,Detalhamento!O$15)),IF(INDEX(Import.PLE,Detalhamento!$E283,Detalhamento!O$15)&lt;=mediçao,0,OFFSET(Import.PLQ,$A283-1,O$15-1,1,1)),OFFSET(Import.PLQ,$A283-1,O$15-1,1,1)),(1-PLE!$AA$28)*OFFSET(Import.PLQ,$A283-1,O$15-1,1,1))))</f>
        <v>0</v>
      </c>
      <c r="P283" s="144">
        <f ca="1">IF(P$13="",0,CHOOSE(Detalhamento.OpçãoServiços,OFFSET(Import.PLQ,$A283-1,P$15-1,1,1),IF($E283&lt;&gt;1,IF(ISNUMBER(INDEX(Import.PLE,Detalhamento!$E283,Detalhamento!P$15)),IF(INDEX(Import.PLE,Detalhamento!$E283,Detalhamento!P$15)&lt;=mediçao,OFFSET(Import.PLQ,$A283-1,P$15-1,1,1),0),0),PLE!$AA$28*OFFSET(Import.PLQ,$A283-1,P$15-1,1,1)),IF($E283&lt;&gt;1,IF(ISNUMBER(INDEX(Import.PLE,Detalhamento!$E283,Detalhamento!P$15)),IF(INDEX(Import.PLE,Detalhamento!$E283,Detalhamento!P$15)&lt;=mediçao,0,OFFSET(Import.PLQ,$A283-1,P$15-1,1,1)),OFFSET(Import.PLQ,$A283-1,P$15-1,1,1)),(1-PLE!$AA$28)*OFFSET(Import.PLQ,$A283-1,P$15-1,1,1))))</f>
        <v>0</v>
      </c>
      <c r="Q283" s="144">
        <f ca="1">IF(Q$13="",0,CHOOSE(Detalhamento.OpçãoServiços,OFFSET(Import.PLQ,$A283-1,Q$15-1,1,1),IF($E283&lt;&gt;1,IF(ISNUMBER(INDEX(Import.PLE,Detalhamento!$E283,Detalhamento!Q$15)),IF(INDEX(Import.PLE,Detalhamento!$E283,Detalhamento!Q$15)&lt;=mediçao,OFFSET(Import.PLQ,$A283-1,Q$15-1,1,1),0),0),PLE!$AA$28*OFFSET(Import.PLQ,$A283-1,Q$15-1,1,1)),IF($E283&lt;&gt;1,IF(ISNUMBER(INDEX(Import.PLE,Detalhamento!$E283,Detalhamento!Q$15)),IF(INDEX(Import.PLE,Detalhamento!$E283,Detalhamento!Q$15)&lt;=mediçao,0,OFFSET(Import.PLQ,$A283-1,Q$15-1,1,1)),OFFSET(Import.PLQ,$A283-1,Q$15-1,1,1)),(1-PLE!$AA$28)*OFFSET(Import.PLQ,$A283-1,Q$15-1,1,1))))</f>
        <v>0</v>
      </c>
      <c r="R283" s="144">
        <f ca="1">IF(R$13="",0,CHOOSE(Detalhamento.OpçãoServiços,OFFSET(Import.PLQ,$A283-1,R$15-1,1,1),IF($E283&lt;&gt;1,IF(ISNUMBER(INDEX(Import.PLE,Detalhamento!$E283,Detalhamento!R$15)),IF(INDEX(Import.PLE,Detalhamento!$E283,Detalhamento!R$15)&lt;=mediçao,OFFSET(Import.PLQ,$A283-1,R$15-1,1,1),0),0),PLE!$AA$28*OFFSET(Import.PLQ,$A283-1,R$15-1,1,1)),IF($E283&lt;&gt;1,IF(ISNUMBER(INDEX(Import.PLE,Detalhamento!$E283,Detalhamento!R$15)),IF(INDEX(Import.PLE,Detalhamento!$E283,Detalhamento!R$15)&lt;=mediçao,0,OFFSET(Import.PLQ,$A283-1,R$15-1,1,1)),OFFSET(Import.PLQ,$A283-1,R$15-1,1,1)),(1-PLE!$AA$28)*OFFSET(Import.PLQ,$A283-1,R$15-1,1,1))))</f>
        <v>0</v>
      </c>
      <c r="S283" s="144">
        <f ca="1">IF(S$13="",0,CHOOSE(Detalhamento.OpçãoServiços,OFFSET(Import.PLQ,$A283-1,S$15-1,1,1),IF($E283&lt;&gt;1,IF(ISNUMBER(INDEX(Import.PLE,Detalhamento!$E283,Detalhamento!S$15)),IF(INDEX(Import.PLE,Detalhamento!$E283,Detalhamento!S$15)&lt;=mediçao,OFFSET(Import.PLQ,$A283-1,S$15-1,1,1),0),0),PLE!$AA$28*OFFSET(Import.PLQ,$A283-1,S$15-1,1,1)),IF($E283&lt;&gt;1,IF(ISNUMBER(INDEX(Import.PLE,Detalhamento!$E283,Detalhamento!S$15)),IF(INDEX(Import.PLE,Detalhamento!$E283,Detalhamento!S$15)&lt;=mediçao,0,OFFSET(Import.PLQ,$A283-1,S$15-1,1,1)),OFFSET(Import.PLQ,$A283-1,S$15-1,1,1)),(1-PLE!$AA$28)*OFFSET(Import.PLQ,$A283-1,S$15-1,1,1))))</f>
        <v>0</v>
      </c>
      <c r="T283" s="144">
        <f ca="1">IF(T$13="",0,CHOOSE(Detalhamento.OpçãoServiços,OFFSET(Import.PLQ,$A283-1,T$15-1,1,1),IF($E283&lt;&gt;1,IF(ISNUMBER(INDEX(Import.PLE,Detalhamento!$E283,Detalhamento!T$15)),IF(INDEX(Import.PLE,Detalhamento!$E283,Detalhamento!T$15)&lt;=mediçao,OFFSET(Import.PLQ,$A283-1,T$15-1,1,1),0),0),PLE!$AA$28*OFFSET(Import.PLQ,$A283-1,T$15-1,1,1)),IF($E283&lt;&gt;1,IF(ISNUMBER(INDEX(Import.PLE,Detalhamento!$E283,Detalhamento!T$15)),IF(INDEX(Import.PLE,Detalhamento!$E283,Detalhamento!T$15)&lt;=mediçao,0,OFFSET(Import.PLQ,$A283-1,T$15-1,1,1)),OFFSET(Import.PLQ,$A283-1,T$15-1,1,1)),(1-PLE!$AA$28)*OFFSET(Import.PLQ,$A283-1,T$15-1,1,1))))</f>
        <v>0</v>
      </c>
      <c r="U283" s="144">
        <f ca="1">IF(U$13="",0,CHOOSE(Detalhamento.OpçãoServiços,OFFSET(Import.PLQ,$A283-1,U$15-1,1,1),IF($E283&lt;&gt;1,IF(ISNUMBER(INDEX(Import.PLE,Detalhamento!$E283,Detalhamento!U$15)),IF(INDEX(Import.PLE,Detalhamento!$E283,Detalhamento!U$15)&lt;=mediçao,OFFSET(Import.PLQ,$A283-1,U$15-1,1,1),0),0),PLE!$AA$28*OFFSET(Import.PLQ,$A283-1,U$15-1,1,1)),IF($E283&lt;&gt;1,IF(ISNUMBER(INDEX(Import.PLE,Detalhamento!$E283,Detalhamento!U$15)),IF(INDEX(Import.PLE,Detalhamento!$E283,Detalhamento!U$15)&lt;=mediçao,0,OFFSET(Import.PLQ,$A283-1,U$15-1,1,1)),OFFSET(Import.PLQ,$A283-1,U$15-1,1,1)),(1-PLE!$AA$28)*OFFSET(Import.PLQ,$A283-1,U$15-1,1,1))))</f>
        <v>0</v>
      </c>
      <c r="V283" s="144">
        <f ca="1">IF(V$13="",0,CHOOSE(Detalhamento.OpçãoServiços,OFFSET(Import.PLQ,$A283-1,V$15-1,1,1),IF($E283&lt;&gt;1,IF(ISNUMBER(INDEX(Import.PLE,Detalhamento!$E283,Detalhamento!V$15)),IF(INDEX(Import.PLE,Detalhamento!$E283,Detalhamento!V$15)&lt;=mediçao,OFFSET(Import.PLQ,$A283-1,V$15-1,1,1),0),0),PLE!$AA$28*OFFSET(Import.PLQ,$A283-1,V$15-1,1,1)),IF($E283&lt;&gt;1,IF(ISNUMBER(INDEX(Import.PLE,Detalhamento!$E283,Detalhamento!V$15)),IF(INDEX(Import.PLE,Detalhamento!$E283,Detalhamento!V$15)&lt;=mediçao,0,OFFSET(Import.PLQ,$A283-1,V$15-1,1,1)),OFFSET(Import.PLQ,$A283-1,V$15-1,1,1)),(1-PLE!$AA$28)*OFFSET(Import.PLQ,$A283-1,V$15-1,1,1))))</f>
        <v>0</v>
      </c>
      <c r="W283" s="144">
        <f ca="1">IF(W$13="",0,CHOOSE(Detalhamento.OpçãoServiços,OFFSET(Import.PLQ,$A283-1,W$15-1,1,1),IF($E283&lt;&gt;1,IF(ISNUMBER(INDEX(Import.PLE,Detalhamento!$E283,Detalhamento!W$15)),IF(INDEX(Import.PLE,Detalhamento!$E283,Detalhamento!W$15)&lt;=mediçao,OFFSET(Import.PLQ,$A283-1,W$15-1,1,1),0),0),PLE!$AA$28*OFFSET(Import.PLQ,$A283-1,W$15-1,1,1)),IF($E283&lt;&gt;1,IF(ISNUMBER(INDEX(Import.PLE,Detalhamento!$E283,Detalhamento!W$15)),IF(INDEX(Import.PLE,Detalhamento!$E283,Detalhamento!W$15)&lt;=mediçao,0,OFFSET(Import.PLQ,$A283-1,W$15-1,1,1)),OFFSET(Import.PLQ,$A283-1,W$15-1,1,1)),(1-PLE!$AA$28)*OFFSET(Import.PLQ,$A283-1,W$15-1,1,1))))</f>
        <v>0</v>
      </c>
      <c r="X283" s="144">
        <f ca="1">IF(X$13="",0,CHOOSE(Detalhamento.OpçãoServiços,OFFSET(Import.PLQ,$A283-1,X$15-1,1,1),IF($E283&lt;&gt;1,IF(ISNUMBER(INDEX(Import.PLE,Detalhamento!$E283,Detalhamento!X$15)),IF(INDEX(Import.PLE,Detalhamento!$E283,Detalhamento!X$15)&lt;=mediçao,OFFSET(Import.PLQ,$A283-1,X$15-1,1,1),0),0),PLE!$AA$28*OFFSET(Import.PLQ,$A283-1,X$15-1,1,1)),IF($E283&lt;&gt;1,IF(ISNUMBER(INDEX(Import.PLE,Detalhamento!$E283,Detalhamento!X$15)),IF(INDEX(Import.PLE,Detalhamento!$E283,Detalhamento!X$15)&lt;=mediçao,0,OFFSET(Import.PLQ,$A283-1,X$15-1,1,1)),OFFSET(Import.PLQ,$A283-1,X$15-1,1,1)),(1-PLE!$AA$28)*OFFSET(Import.PLQ,$A283-1,X$15-1,1,1))))</f>
        <v>0</v>
      </c>
      <c r="Y283" s="144">
        <f ca="1">IF(Y$13="",0,CHOOSE(Detalhamento.OpçãoServiços,OFFSET(Import.PLQ,$A283-1,Y$15-1,1,1),IF($E283&lt;&gt;1,IF(ISNUMBER(INDEX(Import.PLE,Detalhamento!$E283,Detalhamento!Y$15)),IF(INDEX(Import.PLE,Detalhamento!$E283,Detalhamento!Y$15)&lt;=mediçao,OFFSET(Import.PLQ,$A283-1,Y$15-1,1,1),0),0),PLE!$AA$28*OFFSET(Import.PLQ,$A283-1,Y$15-1,1,1)),IF($E283&lt;&gt;1,IF(ISNUMBER(INDEX(Import.PLE,Detalhamento!$E283,Detalhamento!Y$15)),IF(INDEX(Import.PLE,Detalhamento!$E283,Detalhamento!Y$15)&lt;=mediçao,0,OFFSET(Import.PLQ,$A283-1,Y$15-1,1,1)),OFFSET(Import.PLQ,$A283-1,Y$15-1,1,1)),(1-PLE!$AA$28)*OFFSET(Import.PLQ,$A283-1,Y$15-1,1,1))))</f>
        <v>0</v>
      </c>
      <c r="Z283" s="144">
        <f ca="1">IF(Z$13="",0,CHOOSE(Detalhamento.OpçãoServiços,OFFSET(Import.PLQ,$A283-1,Z$15-1,1,1),IF($E283&lt;&gt;1,IF(ISNUMBER(INDEX(Import.PLE,Detalhamento!$E283,Detalhamento!Z$15)),IF(INDEX(Import.PLE,Detalhamento!$E283,Detalhamento!Z$15)&lt;=mediçao,OFFSET(Import.PLQ,$A283-1,Z$15-1,1,1),0),0),PLE!$AA$28*OFFSET(Import.PLQ,$A283-1,Z$15-1,1,1)),IF($E283&lt;&gt;1,IF(ISNUMBER(INDEX(Import.PLE,Detalhamento!$E283,Detalhamento!Z$15)),IF(INDEX(Import.PLE,Detalhamento!$E283,Detalhamento!Z$15)&lt;=mediçao,0,OFFSET(Import.PLQ,$A283-1,Z$15-1,1,1)),OFFSET(Import.PLQ,$A283-1,Z$15-1,1,1)),(1-PLE!$AA$28)*OFFSET(Import.PLQ,$A283-1,Z$15-1,1,1))))</f>
        <v>0</v>
      </c>
      <c r="AA283" s="144">
        <f ca="1">IF(AA$13="",0,CHOOSE(Detalhamento.OpçãoServiços,OFFSET(Import.PLQ,$A283-1,AA$15-1,1,1),IF($E283&lt;&gt;1,IF(ISNUMBER(INDEX(Import.PLE,Detalhamento!$E283,Detalhamento!AA$15)),IF(INDEX(Import.PLE,Detalhamento!$E283,Detalhamento!AA$15)&lt;=mediçao,OFFSET(Import.PLQ,$A283-1,AA$15-1,1,1),0),0),PLE!$AA$28*OFFSET(Import.PLQ,$A283-1,AA$15-1,1,1)),IF($E283&lt;&gt;1,IF(ISNUMBER(INDEX(Import.PLE,Detalhamento!$E283,Detalhamento!AA$15)),IF(INDEX(Import.PLE,Detalhamento!$E283,Detalhamento!AA$15)&lt;=mediçao,0,OFFSET(Import.PLQ,$A283-1,AA$15-1,1,1)),OFFSET(Import.PLQ,$A283-1,AA$15-1,1,1)),(1-PLE!$AA$28)*OFFSET(Import.PLQ,$A283-1,AA$15-1,1,1))))</f>
        <v>0</v>
      </c>
      <c r="AB283" s="144">
        <f ca="1">IF(AB$13="",0,CHOOSE(Detalhamento.OpçãoServiços,OFFSET(Import.PLQ,$A283-1,AB$15-1,1,1),IF($E283&lt;&gt;1,IF(ISNUMBER(INDEX(Import.PLE,Detalhamento!$E283,Detalhamento!AB$15)),IF(INDEX(Import.PLE,Detalhamento!$E283,Detalhamento!AB$15)&lt;=mediçao,OFFSET(Import.PLQ,$A283-1,AB$15-1,1,1),0),0),PLE!$AA$28*OFFSET(Import.PLQ,$A283-1,AB$15-1,1,1)),IF($E283&lt;&gt;1,IF(ISNUMBER(INDEX(Import.PLE,Detalhamento!$E283,Detalhamento!AB$15)),IF(INDEX(Import.PLE,Detalhamento!$E283,Detalhamento!AB$15)&lt;=mediçao,0,OFFSET(Import.PLQ,$A283-1,AB$15-1,1,1)),OFFSET(Import.PLQ,$A283-1,AB$15-1,1,1)),(1-PLE!$AA$28)*OFFSET(Import.PLQ,$A283-1,AB$15-1,1,1))))</f>
        <v>0</v>
      </c>
      <c r="AC283" s="144">
        <f ca="1">IF(AC$13="",0,CHOOSE(Detalhamento.OpçãoServiços,OFFSET(Import.PLQ,$A283-1,AC$15-1,1,1),IF($E283&lt;&gt;1,IF(ISNUMBER(INDEX(Import.PLE,Detalhamento!$E283,Detalhamento!AC$15)),IF(INDEX(Import.PLE,Detalhamento!$E283,Detalhamento!AC$15)&lt;=mediçao,OFFSET(Import.PLQ,$A283-1,AC$15-1,1,1),0),0),PLE!$AA$28*OFFSET(Import.PLQ,$A283-1,AC$15-1,1,1)),IF($E283&lt;&gt;1,IF(ISNUMBER(INDEX(Import.PLE,Detalhamento!$E283,Detalhamento!AC$15)),IF(INDEX(Import.PLE,Detalhamento!$E283,Detalhamento!AC$15)&lt;=mediçao,0,OFFSET(Import.PLQ,$A283-1,AC$15-1,1,1)),OFFSET(Import.PLQ,$A283-1,AC$15-1,1,1)),(1-PLE!$AA$28)*OFFSET(Import.PLQ,$A283-1,AC$15-1,1,1))))</f>
        <v>0</v>
      </c>
      <c r="AD283" s="144">
        <f ca="1">IF(AD$13="",0,CHOOSE(Detalhamento.OpçãoServiços,OFFSET(Import.PLQ,$A283-1,AD$15-1,1,1),IF($E283&lt;&gt;1,IF(ISNUMBER(INDEX(Import.PLE,Detalhamento!$E283,Detalhamento!AD$15)),IF(INDEX(Import.PLE,Detalhamento!$E283,Detalhamento!AD$15)&lt;=mediçao,OFFSET(Import.PLQ,$A283-1,AD$15-1,1,1),0),0),PLE!$AA$28*OFFSET(Import.PLQ,$A283-1,AD$15-1,1,1)),IF($E283&lt;&gt;1,IF(ISNUMBER(INDEX(Import.PLE,Detalhamento!$E283,Detalhamento!AD$15)),IF(INDEX(Import.PLE,Detalhamento!$E283,Detalhamento!AD$15)&lt;=mediçao,0,OFFSET(Import.PLQ,$A283-1,AD$15-1,1,1)),OFFSET(Import.PLQ,$A283-1,AD$15-1,1,1)),(1-PLE!$AA$28)*OFFSET(Import.PLQ,$A283-1,AD$15-1,1,1))))</f>
        <v>0</v>
      </c>
      <c r="AE283" s="144">
        <f ca="1">IF(AE$13="",0,CHOOSE(Detalhamento.OpçãoServiços,OFFSET(Import.PLQ,$A283-1,AE$15-1,1,1),IF($E283&lt;&gt;1,IF(ISNUMBER(INDEX(Import.PLE,Detalhamento!$E283,Detalhamento!AE$15)),IF(INDEX(Import.PLE,Detalhamento!$E283,Detalhamento!AE$15)&lt;=mediçao,OFFSET(Import.PLQ,$A283-1,AE$15-1,1,1),0),0),PLE!$AA$28*OFFSET(Import.PLQ,$A283-1,AE$15-1,1,1)),IF($E283&lt;&gt;1,IF(ISNUMBER(INDEX(Import.PLE,Detalhamento!$E283,Detalhamento!AE$15)),IF(INDEX(Import.PLE,Detalhamento!$E283,Detalhamento!AE$15)&lt;=mediçao,0,OFFSET(Import.PLQ,$A283-1,AE$15-1,1,1)),OFFSET(Import.PLQ,$A283-1,AE$15-1,1,1)),(1-PLE!$AA$28)*OFFSET(Import.PLQ,$A283-1,AE$15-1,1,1))))</f>
        <v>0</v>
      </c>
      <c r="AF283" s="144">
        <f ca="1">IF(AF$13="",0,CHOOSE(Detalhamento.OpçãoServiços,OFFSET(Import.PLQ,$A283-1,AF$15-1,1,1),IF($E283&lt;&gt;1,IF(ISNUMBER(INDEX(Import.PLE,Detalhamento!$E283,Detalhamento!AF$15)),IF(INDEX(Import.PLE,Detalhamento!$E283,Detalhamento!AF$15)&lt;=mediçao,OFFSET(Import.PLQ,$A283-1,AF$15-1,1,1),0),0),PLE!$AA$28*OFFSET(Import.PLQ,$A283-1,AF$15-1,1,1)),IF($E283&lt;&gt;1,IF(ISNUMBER(INDEX(Import.PLE,Detalhamento!$E283,Detalhamento!AF$15)),IF(INDEX(Import.PLE,Detalhamento!$E283,Detalhamento!AF$15)&lt;=mediçao,0,OFFSET(Import.PLQ,$A283-1,AF$15-1,1,1)),OFFSET(Import.PLQ,$A283-1,AF$15-1,1,1)),(1-PLE!$AA$28)*OFFSET(Import.PLQ,$A283-1,AF$15-1,1,1))))</f>
        <v>0</v>
      </c>
      <c r="AG283" s="144">
        <f ca="1">IF(AG$13="",0,CHOOSE(Detalhamento.OpçãoServiços,OFFSET(Import.PLQ,$A283-1,AG$15-1,1,1),IF($E283&lt;&gt;1,IF(ISNUMBER(INDEX(Import.PLE,Detalhamento!$E283,Detalhamento!AG$15)),IF(INDEX(Import.PLE,Detalhamento!$E283,Detalhamento!AG$15)&lt;=mediçao,OFFSET(Import.PLQ,$A283-1,AG$15-1,1,1),0),0),PLE!$AA$28*OFFSET(Import.PLQ,$A283-1,AG$15-1,1,1)),IF($E283&lt;&gt;1,IF(ISNUMBER(INDEX(Import.PLE,Detalhamento!$E283,Detalhamento!AG$15)),IF(INDEX(Import.PLE,Detalhamento!$E283,Detalhamento!AG$15)&lt;=mediçao,0,OFFSET(Import.PLQ,$A283-1,AG$15-1,1,1)),OFFSET(Import.PLQ,$A283-1,AG$15-1,1,1)),(1-PLE!$AA$28)*OFFSET(Import.PLQ,$A283-1,AG$15-1,1,1))))</f>
        <v>0</v>
      </c>
      <c r="AH283" s="144">
        <f ca="1">IF(AH$13="",0,CHOOSE(Detalhamento.OpçãoServiços,OFFSET(Import.PLQ,$A283-1,AH$15-1,1,1),IF($E283&lt;&gt;1,IF(ISNUMBER(INDEX(Import.PLE,Detalhamento!$E283,Detalhamento!AH$15)),IF(INDEX(Import.PLE,Detalhamento!$E283,Detalhamento!AH$15)&lt;=mediçao,OFFSET(Import.PLQ,$A283-1,AH$15-1,1,1),0),0),PLE!$AA$28*OFFSET(Import.PLQ,$A283-1,AH$15-1,1,1)),IF($E283&lt;&gt;1,IF(ISNUMBER(INDEX(Import.PLE,Detalhamento!$E283,Detalhamento!AH$15)),IF(INDEX(Import.PLE,Detalhamento!$E283,Detalhamento!AH$15)&lt;=mediçao,0,OFFSET(Import.PLQ,$A283-1,AH$15-1,1,1)),OFFSET(Import.PLQ,$A283-1,AH$15-1,1,1)),(1-PLE!$AA$28)*OFFSET(Import.PLQ,$A283-1,AH$15-1,1,1))))</f>
        <v>0</v>
      </c>
      <c r="AI283" s="144">
        <f ca="1">IF(AI$13="",0,CHOOSE(Detalhamento.OpçãoServiços,OFFSET(Import.PLQ,$A283-1,AI$15-1,1,1),IF($E283&lt;&gt;1,IF(ISNUMBER(INDEX(Import.PLE,Detalhamento!$E283,Detalhamento!AI$15)),IF(INDEX(Import.PLE,Detalhamento!$E283,Detalhamento!AI$15)&lt;=mediçao,OFFSET(Import.PLQ,$A283-1,AI$15-1,1,1),0),0),PLE!$AA$28*OFFSET(Import.PLQ,$A283-1,AI$15-1,1,1)),IF($E283&lt;&gt;1,IF(ISNUMBER(INDEX(Import.PLE,Detalhamento!$E283,Detalhamento!AI$15)),IF(INDEX(Import.PLE,Detalhamento!$E283,Detalhamento!AI$15)&lt;=mediçao,0,OFFSET(Import.PLQ,$A283-1,AI$15-1,1,1)),OFFSET(Import.PLQ,$A283-1,AI$15-1,1,1)),(1-PLE!$AA$28)*OFFSET(Import.PLQ,$A283-1,AI$15-1,1,1))))</f>
        <v>0</v>
      </c>
      <c r="AJ283" s="144">
        <f ca="1">IF(AJ$13="",0,CHOOSE(Detalhamento.OpçãoServiços,OFFSET(Import.PLQ,$A283-1,AJ$15-1,1,1),IF($E283&lt;&gt;1,IF(ISNUMBER(INDEX(Import.PLE,Detalhamento!$E283,Detalhamento!AJ$15)),IF(INDEX(Import.PLE,Detalhamento!$E283,Detalhamento!AJ$15)&lt;=mediçao,OFFSET(Import.PLQ,$A283-1,AJ$15-1,1,1),0),0),PLE!$AA$28*OFFSET(Import.PLQ,$A283-1,AJ$15-1,1,1)),IF($E283&lt;&gt;1,IF(ISNUMBER(INDEX(Import.PLE,Detalhamento!$E283,Detalhamento!AJ$15)),IF(INDEX(Import.PLE,Detalhamento!$E283,Detalhamento!AJ$15)&lt;=mediçao,0,OFFSET(Import.PLQ,$A283-1,AJ$15-1,1,1)),OFFSET(Import.PLQ,$A283-1,AJ$15-1,1,1)),(1-PLE!$AA$28)*OFFSET(Import.PLQ,$A283-1,AJ$15-1,1,1))))</f>
        <v>0</v>
      </c>
      <c r="AK283" s="144">
        <f ca="1">IF(AK$13="",0,CHOOSE(Detalhamento.OpçãoServiços,OFFSET(Import.PLQ,$A283-1,AK$15-1,1,1),IF($E283&lt;&gt;1,IF(ISNUMBER(INDEX(Import.PLE,Detalhamento!$E283,Detalhamento!AK$15)),IF(INDEX(Import.PLE,Detalhamento!$E283,Detalhamento!AK$15)&lt;=mediçao,OFFSET(Import.PLQ,$A283-1,AK$15-1,1,1),0),0),PLE!$AA$28*OFFSET(Import.PLQ,$A283-1,AK$15-1,1,1)),IF($E283&lt;&gt;1,IF(ISNUMBER(INDEX(Import.PLE,Detalhamento!$E283,Detalhamento!AK$15)),IF(INDEX(Import.PLE,Detalhamento!$E283,Detalhamento!AK$15)&lt;=mediçao,0,OFFSET(Import.PLQ,$A283-1,AK$15-1,1,1)),OFFSET(Import.PLQ,$A283-1,AK$15-1,1,1)),(1-PLE!$AA$28)*OFFSET(Import.PLQ,$A283-1,AK$15-1,1,1))))</f>
        <v>0</v>
      </c>
      <c r="AL283" s="144">
        <f ca="1">IF(AL$13="",0,CHOOSE(Detalhamento.OpçãoServiços,OFFSET(Import.PLQ,$A283-1,AL$15-1,1,1),IF($E283&lt;&gt;1,IF(ISNUMBER(INDEX(Import.PLE,Detalhamento!$E283,Detalhamento!AL$15)),IF(INDEX(Import.PLE,Detalhamento!$E283,Detalhamento!AL$15)&lt;=mediçao,OFFSET(Import.PLQ,$A283-1,AL$15-1,1,1),0),0),PLE!$AA$28*OFFSET(Import.PLQ,$A283-1,AL$15-1,1,1)),IF($E283&lt;&gt;1,IF(ISNUMBER(INDEX(Import.PLE,Detalhamento!$E283,Detalhamento!AL$15)),IF(INDEX(Import.PLE,Detalhamento!$E283,Detalhamento!AL$15)&lt;=mediçao,0,OFFSET(Import.PLQ,$A283-1,AL$15-1,1,1)),OFFSET(Import.PLQ,$A283-1,AL$15-1,1,1)),(1-PLE!$AA$28)*OFFSET(Import.PLQ,$A283-1,AL$15-1,1,1))))</f>
        <v>0</v>
      </c>
      <c r="AM283" s="144">
        <f ca="1">IF(AM$13="",0,CHOOSE(Detalhamento.OpçãoServiços,OFFSET(Import.PLQ,$A283-1,AM$15-1,1,1),IF($E283&lt;&gt;1,IF(ISNUMBER(INDEX(Import.PLE,Detalhamento!$E283,Detalhamento!AM$15)),IF(INDEX(Import.PLE,Detalhamento!$E283,Detalhamento!AM$15)&lt;=mediçao,OFFSET(Import.PLQ,$A283-1,AM$15-1,1,1),0),0),PLE!$AA$28*OFFSET(Import.PLQ,$A283-1,AM$15-1,1,1)),IF($E283&lt;&gt;1,IF(ISNUMBER(INDEX(Import.PLE,Detalhamento!$E283,Detalhamento!AM$15)),IF(INDEX(Import.PLE,Detalhamento!$E283,Detalhamento!AM$15)&lt;=mediçao,0,OFFSET(Import.PLQ,$A283-1,AM$15-1,1,1)),OFFSET(Import.PLQ,$A283-1,AM$15-1,1,1)),(1-PLE!$AA$28)*OFFSET(Import.PLQ,$A283-1,AM$15-1,1,1))))</f>
        <v>0</v>
      </c>
      <c r="AN283" s="144">
        <f ca="1">IF(AN$13="",0,CHOOSE(Detalhamento.OpçãoServiços,OFFSET(Import.PLQ,$A283-1,AN$15-1,1,1),IF($E283&lt;&gt;1,IF(ISNUMBER(INDEX(Import.PLE,Detalhamento!$E283,Detalhamento!AN$15)),IF(INDEX(Import.PLE,Detalhamento!$E283,Detalhamento!AN$15)&lt;=mediçao,OFFSET(Import.PLQ,$A283-1,AN$15-1,1,1),0),0),PLE!$AA$28*OFFSET(Import.PLQ,$A283-1,AN$15-1,1,1)),IF($E283&lt;&gt;1,IF(ISNUMBER(INDEX(Import.PLE,Detalhamento!$E283,Detalhamento!AN$15)),IF(INDEX(Import.PLE,Detalhamento!$E283,Detalhamento!AN$15)&lt;=mediçao,0,OFFSET(Import.PLQ,$A283-1,AN$15-1,1,1)),OFFSET(Import.PLQ,$A283-1,AN$15-1,1,1)),(1-PLE!$AA$28)*OFFSET(Import.PLQ,$A283-1,AN$15-1,1,1))))</f>
        <v>0</v>
      </c>
      <c r="AO283" s="144">
        <f ca="1">IF(AO$13="",0,CHOOSE(Detalhamento.OpçãoServiços,OFFSET(Import.PLQ,$A283-1,AO$15-1,1,1),IF($E283&lt;&gt;1,IF(ISNUMBER(INDEX(Import.PLE,Detalhamento!$E283,Detalhamento!AO$15)),IF(INDEX(Import.PLE,Detalhamento!$E283,Detalhamento!AO$15)&lt;=mediçao,OFFSET(Import.PLQ,$A283-1,AO$15-1,1,1),0),0),PLE!$AA$28*OFFSET(Import.PLQ,$A283-1,AO$15-1,1,1)),IF($E283&lt;&gt;1,IF(ISNUMBER(INDEX(Import.PLE,Detalhamento!$E283,Detalhamento!AO$15)),IF(INDEX(Import.PLE,Detalhamento!$E283,Detalhamento!AO$15)&lt;=mediçao,0,OFFSET(Import.PLQ,$A283-1,AO$15-1,1,1)),OFFSET(Import.PLQ,$A283-1,AO$15-1,1,1)),(1-PLE!$AA$28)*OFFSET(Import.PLQ,$A283-1,AO$15-1,1,1))))</f>
        <v>0</v>
      </c>
      <c r="AP283" s="144">
        <f ca="1">IF(AP$13="",0,CHOOSE(Detalhamento.OpçãoServiços,OFFSET(Import.PLQ,$A283-1,AP$15-1,1,1),IF($E283&lt;&gt;1,IF(ISNUMBER(INDEX(Import.PLE,Detalhamento!$E283,Detalhamento!AP$15)),IF(INDEX(Import.PLE,Detalhamento!$E283,Detalhamento!AP$15)&lt;=mediçao,OFFSET(Import.PLQ,$A283-1,AP$15-1,1,1),0),0),PLE!$AA$28*OFFSET(Import.PLQ,$A283-1,AP$15-1,1,1)),IF($E283&lt;&gt;1,IF(ISNUMBER(INDEX(Import.PLE,Detalhamento!$E283,Detalhamento!AP$15)),IF(INDEX(Import.PLE,Detalhamento!$E283,Detalhamento!AP$15)&lt;=mediçao,0,OFFSET(Import.PLQ,$A283-1,AP$15-1,1,1)),OFFSET(Import.PLQ,$A283-1,AP$15-1,1,1)),(1-PLE!$AA$28)*OFFSET(Import.PLQ,$A283-1,AP$15-1,1,1))))</f>
        <v>0</v>
      </c>
      <c r="AQ283" s="144">
        <f ca="1">IF(AQ$13="",0,CHOOSE(Detalhamento.OpçãoServiços,OFFSET(Import.PLQ,$A283-1,AQ$15-1,1,1),IF($E283&lt;&gt;1,IF(ISNUMBER(INDEX(Import.PLE,Detalhamento!$E283,Detalhamento!AQ$15)),IF(INDEX(Import.PLE,Detalhamento!$E283,Detalhamento!AQ$15)&lt;=mediçao,OFFSET(Import.PLQ,$A283-1,AQ$15-1,1,1),0),0),PLE!$AA$28*OFFSET(Import.PLQ,$A283-1,AQ$15-1,1,1)),IF($E283&lt;&gt;1,IF(ISNUMBER(INDEX(Import.PLE,Detalhamento!$E283,Detalhamento!AQ$15)),IF(INDEX(Import.PLE,Detalhamento!$E283,Detalhamento!AQ$15)&lt;=mediçao,0,OFFSET(Import.PLQ,$A283-1,AQ$15-1,1,1)),OFFSET(Import.PLQ,$A283-1,AQ$15-1,1,1)),(1-PLE!$AA$28)*OFFSET(Import.PLQ,$A283-1,AQ$15-1,1,1))))</f>
        <v>0</v>
      </c>
      <c r="AR283" s="144">
        <f ca="1">IF(AR$13="",0,CHOOSE(Detalhamento.OpçãoServiços,OFFSET(Import.PLQ,$A283-1,AR$15-1,1,1),IF($E283&lt;&gt;1,IF(ISNUMBER(INDEX(Import.PLE,Detalhamento!$E283,Detalhamento!AR$15)),IF(INDEX(Import.PLE,Detalhamento!$E283,Detalhamento!AR$15)&lt;=mediçao,OFFSET(Import.PLQ,$A283-1,AR$15-1,1,1),0),0),PLE!$AA$28*OFFSET(Import.PLQ,$A283-1,AR$15-1,1,1)),IF($E283&lt;&gt;1,IF(ISNUMBER(INDEX(Import.PLE,Detalhamento!$E283,Detalhamento!AR$15)),IF(INDEX(Import.PLE,Detalhamento!$E283,Detalhamento!AR$15)&lt;=mediçao,0,OFFSET(Import.PLQ,$A283-1,AR$15-1,1,1)),OFFSET(Import.PLQ,$A283-1,AR$15-1,1,1)),(1-PLE!$AA$28)*OFFSET(Import.PLQ,$A283-1,AR$15-1,1,1))))</f>
        <v>0</v>
      </c>
      <c r="AS283" s="144">
        <f ca="1">IF(AS$13="",0,CHOOSE(Detalhamento.OpçãoServiços,OFFSET(Import.PLQ,$A283-1,AS$15-1,1,1),IF($E283&lt;&gt;1,IF(ISNUMBER(INDEX(Import.PLE,Detalhamento!$E283,Detalhamento!AS$15)),IF(INDEX(Import.PLE,Detalhamento!$E283,Detalhamento!AS$15)&lt;=mediçao,OFFSET(Import.PLQ,$A283-1,AS$15-1,1,1),0),0),PLE!$AA$28*OFFSET(Import.PLQ,$A283-1,AS$15-1,1,1)),IF($E283&lt;&gt;1,IF(ISNUMBER(INDEX(Import.PLE,Detalhamento!$E283,Detalhamento!AS$15)),IF(INDEX(Import.PLE,Detalhamento!$E283,Detalhamento!AS$15)&lt;=mediçao,0,OFFSET(Import.PLQ,$A283-1,AS$15-1,1,1)),OFFSET(Import.PLQ,$A283-1,AS$15-1,1,1)),(1-PLE!$AA$28)*OFFSET(Import.PLQ,$A283-1,AS$15-1,1,1))))</f>
        <v>0</v>
      </c>
      <c r="AT283" s="144">
        <f ca="1">IF(AT$13="",0,CHOOSE(Detalhamento.OpçãoServiços,OFFSET(Import.PLQ,$A283-1,AT$15-1,1,1),IF($E283&lt;&gt;1,IF(ISNUMBER(INDEX(Import.PLE,Detalhamento!$E283,Detalhamento!AT$15)),IF(INDEX(Import.PLE,Detalhamento!$E283,Detalhamento!AT$15)&lt;=mediçao,OFFSET(Import.PLQ,$A283-1,AT$15-1,1,1),0),0),PLE!$AA$28*OFFSET(Import.PLQ,$A283-1,AT$15-1,1,1)),IF($E283&lt;&gt;1,IF(ISNUMBER(INDEX(Import.PLE,Detalhamento!$E283,Detalhamento!AT$15)),IF(INDEX(Import.PLE,Detalhamento!$E283,Detalhamento!AT$15)&lt;=mediçao,0,OFFSET(Import.PLQ,$A283-1,AT$15-1,1,1)),OFFSET(Import.PLQ,$A283-1,AT$15-1,1,1)),(1-PLE!$AA$28)*OFFSET(Import.PLQ,$A283-1,AT$15-1,1,1))))</f>
        <v>0</v>
      </c>
      <c r="AU283" s="144">
        <f ca="1">IF(AU$13="",0,CHOOSE(Detalhamento.OpçãoServiços,OFFSET(Import.PLQ,$A283-1,AU$15-1,1,1),IF($E283&lt;&gt;1,IF(ISNUMBER(INDEX(Import.PLE,Detalhamento!$E283,Detalhamento!AU$15)),IF(INDEX(Import.PLE,Detalhamento!$E283,Detalhamento!AU$15)&lt;=mediçao,OFFSET(Import.PLQ,$A283-1,AU$15-1,1,1),0),0),PLE!$AA$28*OFFSET(Import.PLQ,$A283-1,AU$15-1,1,1)),IF($E283&lt;&gt;1,IF(ISNUMBER(INDEX(Import.PLE,Detalhamento!$E283,Detalhamento!AU$15)),IF(INDEX(Import.PLE,Detalhamento!$E283,Detalhamento!AU$15)&lt;=mediçao,0,OFFSET(Import.PLQ,$A283-1,AU$15-1,1,1)),OFFSET(Import.PLQ,$A283-1,AU$15-1,1,1)),(1-PLE!$AA$28)*OFFSET(Import.PLQ,$A283-1,AU$15-1,1,1))))</f>
        <v>0</v>
      </c>
      <c r="AV283" s="144">
        <f ca="1">IF(AV$13="",0,CHOOSE(Detalhamento.OpçãoServiços,OFFSET(Import.PLQ,$A283-1,AV$15-1,1,1),IF($E283&lt;&gt;1,IF(ISNUMBER(INDEX(Import.PLE,Detalhamento!$E283,Detalhamento!AV$15)),IF(INDEX(Import.PLE,Detalhamento!$E283,Detalhamento!AV$15)&lt;=mediçao,OFFSET(Import.PLQ,$A283-1,AV$15-1,1,1),0),0),PLE!$AA$28*OFFSET(Import.PLQ,$A283-1,AV$15-1,1,1)),IF($E283&lt;&gt;1,IF(ISNUMBER(INDEX(Import.PLE,Detalhamento!$E283,Detalhamento!AV$15)),IF(INDEX(Import.PLE,Detalhamento!$E283,Detalhamento!AV$15)&lt;=mediçao,0,OFFSET(Import.PLQ,$A283-1,AV$15-1,1,1)),OFFSET(Import.PLQ,$A283-1,AV$15-1,1,1)),(1-PLE!$AA$28)*OFFSET(Import.PLQ,$A283-1,AV$15-1,1,1))))</f>
        <v>0</v>
      </c>
      <c r="AW283" s="144">
        <f ca="1">IF(AW$13="",0,CHOOSE(Detalhamento.OpçãoServiços,OFFSET(Import.PLQ,$A283-1,AW$15-1,1,1),IF($E283&lt;&gt;1,IF(ISNUMBER(INDEX(Import.PLE,Detalhamento!$E283,Detalhamento!AW$15)),IF(INDEX(Import.PLE,Detalhamento!$E283,Detalhamento!AW$15)&lt;=mediçao,OFFSET(Import.PLQ,$A283-1,AW$15-1,1,1),0),0),PLE!$AA$28*OFFSET(Import.PLQ,$A283-1,AW$15-1,1,1)),IF($E283&lt;&gt;1,IF(ISNUMBER(INDEX(Import.PLE,Detalhamento!$E283,Detalhamento!AW$15)),IF(INDEX(Import.PLE,Detalhamento!$E283,Detalhamento!AW$15)&lt;=mediçao,0,OFFSET(Import.PLQ,$A283-1,AW$15-1,1,1)),OFFSET(Import.PLQ,$A283-1,AW$15-1,1,1)),(1-PLE!$AA$28)*OFFSET(Import.PLQ,$A283-1,AW$15-1,1,1))))</f>
        <v>0</v>
      </c>
      <c r="AX283" s="144">
        <f ca="1">IF(AX$13="",0,CHOOSE(Detalhamento.OpçãoServiços,OFFSET(Import.PLQ,$A283-1,AX$15-1,1,1),IF($E283&lt;&gt;1,IF(ISNUMBER(INDEX(Import.PLE,Detalhamento!$E283,Detalhamento!AX$15)),IF(INDEX(Import.PLE,Detalhamento!$E283,Detalhamento!AX$15)&lt;=mediçao,OFFSET(Import.PLQ,$A283-1,AX$15-1,1,1),0),0),PLE!$AA$28*OFFSET(Import.PLQ,$A283-1,AX$15-1,1,1)),IF($E283&lt;&gt;1,IF(ISNUMBER(INDEX(Import.PLE,Detalhamento!$E283,Detalhamento!AX$15)),IF(INDEX(Import.PLE,Detalhamento!$E283,Detalhamento!AX$15)&lt;=mediçao,0,OFFSET(Import.PLQ,$A283-1,AX$15-1,1,1)),OFFSET(Import.PLQ,$A283-1,AX$15-1,1,1)),(1-PLE!$AA$28)*OFFSET(Import.PLQ,$A283-1,AX$15-1,1,1))))</f>
        <v>0</v>
      </c>
      <c r="AY283" s="144">
        <f ca="1">IF(AY$13="",0,CHOOSE(Detalhamento.OpçãoServiços,OFFSET(Import.PLQ,$A283-1,AY$15-1,1,1),IF($E283&lt;&gt;1,IF(ISNUMBER(INDEX(Import.PLE,Detalhamento!$E283,Detalhamento!AY$15)),IF(INDEX(Import.PLE,Detalhamento!$E283,Detalhamento!AY$15)&lt;=mediçao,OFFSET(Import.PLQ,$A283-1,AY$15-1,1,1),0),0),PLE!$AA$28*OFFSET(Import.PLQ,$A283-1,AY$15-1,1,1)),IF($E283&lt;&gt;1,IF(ISNUMBER(INDEX(Import.PLE,Detalhamento!$E283,Detalhamento!AY$15)),IF(INDEX(Import.PLE,Detalhamento!$E283,Detalhamento!AY$15)&lt;=mediçao,0,OFFSET(Import.PLQ,$A283-1,AY$15-1,1,1)),OFFSET(Import.PLQ,$A283-1,AY$15-1,1,1)),(1-PLE!$AA$28)*OFFSET(Import.PLQ,$A283-1,AY$15-1,1,1))))</f>
        <v>0</v>
      </c>
      <c r="AZ283" s="144">
        <f ca="1">IF(AZ$13="",0,CHOOSE(Detalhamento.OpçãoServiços,OFFSET(Import.PLQ,$A283-1,AZ$15-1,1,1),IF($E283&lt;&gt;1,IF(ISNUMBER(INDEX(Import.PLE,Detalhamento!$E283,Detalhamento!AZ$15)),IF(INDEX(Import.PLE,Detalhamento!$E283,Detalhamento!AZ$15)&lt;=mediçao,OFFSET(Import.PLQ,$A283-1,AZ$15-1,1,1),0),0),PLE!$AA$28*OFFSET(Import.PLQ,$A283-1,AZ$15-1,1,1)),IF($E283&lt;&gt;1,IF(ISNUMBER(INDEX(Import.PLE,Detalhamento!$E283,Detalhamento!AZ$15)),IF(INDEX(Import.PLE,Detalhamento!$E283,Detalhamento!AZ$15)&lt;=mediçao,0,OFFSET(Import.PLQ,$A283-1,AZ$15-1,1,1)),OFFSET(Import.PLQ,$A283-1,AZ$15-1,1,1)),(1-PLE!$AA$28)*OFFSET(Import.PLQ,$A283-1,AZ$15-1,1,1))))</f>
        <v>0</v>
      </c>
      <c r="BA283" s="144">
        <f ca="1">IF(BA$13="",0,CHOOSE(Detalhamento.OpçãoServiços,OFFSET(Import.PLQ,$A283-1,BA$15-1,1,1),IF($E283&lt;&gt;1,IF(ISNUMBER(INDEX(Import.PLE,Detalhamento!$E283,Detalhamento!BA$15)),IF(INDEX(Import.PLE,Detalhamento!$E283,Detalhamento!BA$15)&lt;=mediçao,OFFSET(Import.PLQ,$A283-1,BA$15-1,1,1),0),0),PLE!$AA$28*OFFSET(Import.PLQ,$A283-1,BA$15-1,1,1)),IF($E283&lt;&gt;1,IF(ISNUMBER(INDEX(Import.PLE,Detalhamento!$E283,Detalhamento!BA$15)),IF(INDEX(Import.PLE,Detalhamento!$E283,Detalhamento!BA$15)&lt;=mediçao,0,OFFSET(Import.PLQ,$A283-1,BA$15-1,1,1)),OFFSET(Import.PLQ,$A283-1,BA$15-1,1,1)),(1-PLE!$AA$28)*OFFSET(Import.PLQ,$A283-1,BA$15-1,1,1))))</f>
        <v>0</v>
      </c>
      <c r="BB283" s="144">
        <f ca="1">IF(BB$13="",0,CHOOSE(Detalhamento.OpçãoServiços,OFFSET(Import.PLQ,$A283-1,BB$15-1,1,1),IF($E283&lt;&gt;1,IF(ISNUMBER(INDEX(Import.PLE,Detalhamento!$E283,Detalhamento!BB$15)),IF(INDEX(Import.PLE,Detalhamento!$E283,Detalhamento!BB$15)&lt;=mediçao,OFFSET(Import.PLQ,$A283-1,BB$15-1,1,1),0),0),PLE!$AA$28*OFFSET(Import.PLQ,$A283-1,BB$15-1,1,1)),IF($E283&lt;&gt;1,IF(ISNUMBER(INDEX(Import.PLE,Detalhamento!$E283,Detalhamento!BB$15)),IF(INDEX(Import.PLE,Detalhamento!$E283,Detalhamento!BB$15)&lt;=mediçao,0,OFFSET(Import.PLQ,$A283-1,BB$15-1,1,1)),OFFSET(Import.PLQ,$A283-1,BB$15-1,1,1)),(1-PLE!$AA$28)*OFFSET(Import.PLQ,$A283-1,BB$15-1,1,1))))</f>
        <v>0</v>
      </c>
      <c r="BC283" s="144">
        <f ca="1">IF(BC$13="",0,CHOOSE(Detalhamento.OpçãoServiços,OFFSET(Import.PLQ,$A283-1,BC$15-1,1,1),IF($E283&lt;&gt;1,IF(ISNUMBER(INDEX(Import.PLE,Detalhamento!$E283,Detalhamento!BC$15)),IF(INDEX(Import.PLE,Detalhamento!$E283,Detalhamento!BC$15)&lt;=mediçao,OFFSET(Import.PLQ,$A283-1,BC$15-1,1,1),0),0),PLE!$AA$28*OFFSET(Import.PLQ,$A283-1,BC$15-1,1,1)),IF($E283&lt;&gt;1,IF(ISNUMBER(INDEX(Import.PLE,Detalhamento!$E283,Detalhamento!BC$15)),IF(INDEX(Import.PLE,Detalhamento!$E283,Detalhamento!BC$15)&lt;=mediçao,0,OFFSET(Import.PLQ,$A283-1,BC$15-1,1,1)),OFFSET(Import.PLQ,$A283-1,BC$15-1,1,1)),(1-PLE!$AA$28)*OFFSET(Import.PLQ,$A283-1,BC$15-1,1,1))))</f>
        <v>0</v>
      </c>
      <c r="BD283" s="144">
        <f ca="1">IF(BD$13="",0,CHOOSE(Detalhamento.OpçãoServiços,OFFSET(Import.PLQ,$A283-1,BD$15-1,1,1),IF($E283&lt;&gt;1,IF(ISNUMBER(INDEX(Import.PLE,Detalhamento!$E283,Detalhamento!BD$15)),IF(INDEX(Import.PLE,Detalhamento!$E283,Detalhamento!BD$15)&lt;=mediçao,OFFSET(Import.PLQ,$A283-1,BD$15-1,1,1),0),0),PLE!$AA$28*OFFSET(Import.PLQ,$A283-1,BD$15-1,1,1)),IF($E283&lt;&gt;1,IF(ISNUMBER(INDEX(Import.PLE,Detalhamento!$E283,Detalhamento!BD$15)),IF(INDEX(Import.PLE,Detalhamento!$E283,Detalhamento!BD$15)&lt;=mediçao,0,OFFSET(Import.PLQ,$A283-1,BD$15-1,1,1)),OFFSET(Import.PLQ,$A283-1,BD$15-1,1,1)),(1-PLE!$AA$28)*OFFSET(Import.PLQ,$A283-1,BD$15-1,1,1))))</f>
        <v>0</v>
      </c>
      <c r="BE283" s="144">
        <f ca="1">IF(BE$13="",0,CHOOSE(Detalhamento.OpçãoServiços,OFFSET(Import.PLQ,$A283-1,BE$15-1,1,1),IF($E283&lt;&gt;1,IF(ISNUMBER(INDEX(Import.PLE,Detalhamento!$E283,Detalhamento!BE$15)),IF(INDEX(Import.PLE,Detalhamento!$E283,Detalhamento!BE$15)&lt;=mediçao,OFFSET(Import.PLQ,$A283-1,BE$15-1,1,1),0),0),PLE!$AA$28*OFFSET(Import.PLQ,$A283-1,BE$15-1,1,1)),IF($E283&lt;&gt;1,IF(ISNUMBER(INDEX(Import.PLE,Detalhamento!$E283,Detalhamento!BE$15)),IF(INDEX(Import.PLE,Detalhamento!$E283,Detalhamento!BE$15)&lt;=mediçao,0,OFFSET(Import.PLQ,$A283-1,BE$15-1,1,1)),OFFSET(Import.PLQ,$A283-1,BE$15-1,1,1)),(1-PLE!$AA$28)*OFFSET(Import.PLQ,$A283-1,BE$15-1,1,1))))</f>
        <v>0</v>
      </c>
      <c r="BF283" s="144">
        <f ca="1">IF(BF$13="",0,CHOOSE(Detalhamento.OpçãoServiços,OFFSET(Import.PLQ,$A283-1,BF$15-1,1,1),IF($E283&lt;&gt;1,IF(ISNUMBER(INDEX(Import.PLE,Detalhamento!$E283,Detalhamento!BF$15)),IF(INDEX(Import.PLE,Detalhamento!$E283,Detalhamento!BF$15)&lt;=mediçao,OFFSET(Import.PLQ,$A283-1,BF$15-1,1,1),0),0),PLE!$AA$28*OFFSET(Import.PLQ,$A283-1,BF$15-1,1,1)),IF($E283&lt;&gt;1,IF(ISNUMBER(INDEX(Import.PLE,Detalhamento!$E283,Detalhamento!BF$15)),IF(INDEX(Import.PLE,Detalhamento!$E283,Detalhamento!BF$15)&lt;=mediçao,0,OFFSET(Import.PLQ,$A283-1,BF$15-1,1,1)),OFFSET(Import.PLQ,$A283-1,BF$15-1,1,1)),(1-PLE!$AA$28)*OFFSET(Import.PLQ,$A283-1,BF$15-1,1,1))))</f>
        <v>0</v>
      </c>
      <c r="BG283" s="144">
        <f ca="1">IF(BG$13="",0,CHOOSE(Detalhamento.OpçãoServiços,OFFSET(Import.PLQ,$A283-1,BG$15-1,1,1),IF($E283&lt;&gt;1,IF(ISNUMBER(INDEX(Import.PLE,Detalhamento!$E283,Detalhamento!BG$15)),IF(INDEX(Import.PLE,Detalhamento!$E283,Detalhamento!BG$15)&lt;=mediçao,OFFSET(Import.PLQ,$A283-1,BG$15-1,1,1),0),0),PLE!$AA$28*OFFSET(Import.PLQ,$A283-1,BG$15-1,1,1)),IF($E283&lt;&gt;1,IF(ISNUMBER(INDEX(Import.PLE,Detalhamento!$E283,Detalhamento!BG$15)),IF(INDEX(Import.PLE,Detalhamento!$E283,Detalhamento!BG$15)&lt;=mediçao,0,OFFSET(Import.PLQ,$A283-1,BG$15-1,1,1)),OFFSET(Import.PLQ,$A283-1,BG$15-1,1,1)),(1-PLE!$AA$28)*OFFSET(Import.PLQ,$A283-1,BG$15-1,1,1))))</f>
        <v>0</v>
      </c>
      <c r="BH283" s="144">
        <f ca="1">IF(BH$13="",0,CHOOSE(Detalhamento.OpçãoServiços,OFFSET(Import.PLQ,$A283-1,BH$15-1,1,1),IF($E283&lt;&gt;1,IF(ISNUMBER(INDEX(Import.PLE,Detalhamento!$E283,Detalhamento!BH$15)),IF(INDEX(Import.PLE,Detalhamento!$E283,Detalhamento!BH$15)&lt;=mediçao,OFFSET(Import.PLQ,$A283-1,BH$15-1,1,1),0),0),PLE!$AA$28*OFFSET(Import.PLQ,$A283-1,BH$15-1,1,1)),IF($E283&lt;&gt;1,IF(ISNUMBER(INDEX(Import.PLE,Detalhamento!$E283,Detalhamento!BH$15)),IF(INDEX(Import.PLE,Detalhamento!$E283,Detalhamento!BH$15)&lt;=mediçao,0,OFFSET(Import.PLQ,$A283-1,BH$15-1,1,1)),OFFSET(Import.PLQ,$A283-1,BH$15-1,1,1)),(1-PLE!$AA$28)*OFFSET(Import.PLQ,$A283-1,BH$15-1,1,1))))</f>
        <v>0</v>
      </c>
      <c r="BI283" s="144">
        <f ca="1">IF(BI$13="",0,CHOOSE(Detalhamento.OpçãoServiços,OFFSET(Import.PLQ,$A283-1,BI$15-1,1,1),IF($E283&lt;&gt;1,IF(ISNUMBER(INDEX(Import.PLE,Detalhamento!$E283,Detalhamento!BI$15)),IF(INDEX(Import.PLE,Detalhamento!$E283,Detalhamento!BI$15)&lt;=mediçao,OFFSET(Import.PLQ,$A283-1,BI$15-1,1,1),0),0),PLE!$AA$28*OFFSET(Import.PLQ,$A283-1,BI$15-1,1,1)),IF($E283&lt;&gt;1,IF(ISNUMBER(INDEX(Import.PLE,Detalhamento!$E283,Detalhamento!BI$15)),IF(INDEX(Import.PLE,Detalhamento!$E283,Detalhamento!BI$15)&lt;=mediçao,0,OFFSET(Import.PLQ,$A283-1,BI$15-1,1,1)),OFFSET(Import.PLQ,$A283-1,BI$15-1,1,1)),(1-PLE!$AA$28)*OFFSET(Import.PLQ,$A283-1,BI$15-1,1,1))))</f>
        <v>0</v>
      </c>
    </row>
    <row r="284" spans="1:61" ht="30" x14ac:dyDescent="0.2">
      <c r="A284" s="155">
        <v>226</v>
      </c>
      <c r="B284" s="21" t="str">
        <f t="shared" ca="1" si="41"/>
        <v>Serviço</v>
      </c>
      <c r="E284" s="153">
        <f t="shared" ca="1" si="42"/>
        <v>28</v>
      </c>
      <c r="F284" s="154">
        <f t="shared" ca="1" si="43"/>
        <v>280226</v>
      </c>
      <c r="G284" s="154" t="str">
        <f t="shared" ca="1" si="46"/>
        <v>2.10.1.11</v>
      </c>
      <c r="H284" s="182" t="str">
        <f t="shared" ca="1" si="46"/>
        <v>TUBO PVC, SERIE NORMAL, ESGOTO PREDIAL, DN 40 MM, FORNECIDO E INSTALADO EM RAMAL DE DESCARGA OU RAMAL DE ESGOTO SANITÁRIO. AF_12/2014</v>
      </c>
      <c r="I284" s="37" t="str">
        <f t="shared" ca="1" si="44"/>
        <v>M</v>
      </c>
      <c r="J284" s="144">
        <f t="shared" ca="1" si="45"/>
        <v>8</v>
      </c>
      <c r="K284" s="67"/>
      <c r="L284" s="144">
        <f ca="1">IF(L$13="",0,CHOOSE(Detalhamento.OpçãoServiços,OFFSET(Import.PLQ,$A284-1,L$15-1,1,1),IF($E284&lt;&gt;1,IF(ISNUMBER(INDEX(Import.PLE,Detalhamento!$E284,Detalhamento!L$15)),IF(INDEX(Import.PLE,Detalhamento!$E284,Detalhamento!L$15)&lt;=mediçao,OFFSET(Import.PLQ,$A284-1,L$15-1,1,1),0),0),PLE!$AA$28*OFFSET(Import.PLQ,$A284-1,L$15-1,1,1)),IF($E284&lt;&gt;1,IF(ISNUMBER(INDEX(Import.PLE,Detalhamento!$E284,Detalhamento!L$15)),IF(INDEX(Import.PLE,Detalhamento!$E284,Detalhamento!L$15)&lt;=mediçao,0,OFFSET(Import.PLQ,$A284-1,L$15-1,1,1)),OFFSET(Import.PLQ,$A284-1,L$15-1,1,1)),(1-PLE!$AA$28)*OFFSET(Import.PLQ,$A284-1,L$15-1,1,1))))</f>
        <v>8</v>
      </c>
      <c r="M284" s="144">
        <f ca="1">IF(M$13="",0,CHOOSE(Detalhamento.OpçãoServiços,OFFSET(Import.PLQ,$A284-1,M$15-1,1,1),IF($E284&lt;&gt;1,IF(ISNUMBER(INDEX(Import.PLE,Detalhamento!$E284,Detalhamento!M$15)),IF(INDEX(Import.PLE,Detalhamento!$E284,Detalhamento!M$15)&lt;=mediçao,OFFSET(Import.PLQ,$A284-1,M$15-1,1,1),0),0),PLE!$AA$28*OFFSET(Import.PLQ,$A284-1,M$15-1,1,1)),IF($E284&lt;&gt;1,IF(ISNUMBER(INDEX(Import.PLE,Detalhamento!$E284,Detalhamento!M$15)),IF(INDEX(Import.PLE,Detalhamento!$E284,Detalhamento!M$15)&lt;=mediçao,0,OFFSET(Import.PLQ,$A284-1,M$15-1,1,1)),OFFSET(Import.PLQ,$A284-1,M$15-1,1,1)),(1-PLE!$AA$28)*OFFSET(Import.PLQ,$A284-1,M$15-1,1,1))))</f>
        <v>0</v>
      </c>
      <c r="N284" s="144">
        <f ca="1">IF(N$13="",0,CHOOSE(Detalhamento.OpçãoServiços,OFFSET(Import.PLQ,$A284-1,N$15-1,1,1),IF($E284&lt;&gt;1,IF(ISNUMBER(INDEX(Import.PLE,Detalhamento!$E284,Detalhamento!N$15)),IF(INDEX(Import.PLE,Detalhamento!$E284,Detalhamento!N$15)&lt;=mediçao,OFFSET(Import.PLQ,$A284-1,N$15-1,1,1),0),0),PLE!$AA$28*OFFSET(Import.PLQ,$A284-1,N$15-1,1,1)),IF($E284&lt;&gt;1,IF(ISNUMBER(INDEX(Import.PLE,Detalhamento!$E284,Detalhamento!N$15)),IF(INDEX(Import.PLE,Detalhamento!$E284,Detalhamento!N$15)&lt;=mediçao,0,OFFSET(Import.PLQ,$A284-1,N$15-1,1,1)),OFFSET(Import.PLQ,$A284-1,N$15-1,1,1)),(1-PLE!$AA$28)*OFFSET(Import.PLQ,$A284-1,N$15-1,1,1))))</f>
        <v>0</v>
      </c>
      <c r="O284" s="144">
        <f ca="1">IF(O$13="",0,CHOOSE(Detalhamento.OpçãoServiços,OFFSET(Import.PLQ,$A284-1,O$15-1,1,1),IF($E284&lt;&gt;1,IF(ISNUMBER(INDEX(Import.PLE,Detalhamento!$E284,Detalhamento!O$15)),IF(INDEX(Import.PLE,Detalhamento!$E284,Detalhamento!O$15)&lt;=mediçao,OFFSET(Import.PLQ,$A284-1,O$15-1,1,1),0),0),PLE!$AA$28*OFFSET(Import.PLQ,$A284-1,O$15-1,1,1)),IF($E284&lt;&gt;1,IF(ISNUMBER(INDEX(Import.PLE,Detalhamento!$E284,Detalhamento!O$15)),IF(INDEX(Import.PLE,Detalhamento!$E284,Detalhamento!O$15)&lt;=mediçao,0,OFFSET(Import.PLQ,$A284-1,O$15-1,1,1)),OFFSET(Import.PLQ,$A284-1,O$15-1,1,1)),(1-PLE!$AA$28)*OFFSET(Import.PLQ,$A284-1,O$15-1,1,1))))</f>
        <v>0</v>
      </c>
      <c r="P284" s="144">
        <f ca="1">IF(P$13="",0,CHOOSE(Detalhamento.OpçãoServiços,OFFSET(Import.PLQ,$A284-1,P$15-1,1,1),IF($E284&lt;&gt;1,IF(ISNUMBER(INDEX(Import.PLE,Detalhamento!$E284,Detalhamento!P$15)),IF(INDEX(Import.PLE,Detalhamento!$E284,Detalhamento!P$15)&lt;=mediçao,OFFSET(Import.PLQ,$A284-1,P$15-1,1,1),0),0),PLE!$AA$28*OFFSET(Import.PLQ,$A284-1,P$15-1,1,1)),IF($E284&lt;&gt;1,IF(ISNUMBER(INDEX(Import.PLE,Detalhamento!$E284,Detalhamento!P$15)),IF(INDEX(Import.PLE,Detalhamento!$E284,Detalhamento!P$15)&lt;=mediçao,0,OFFSET(Import.PLQ,$A284-1,P$15-1,1,1)),OFFSET(Import.PLQ,$A284-1,P$15-1,1,1)),(1-PLE!$AA$28)*OFFSET(Import.PLQ,$A284-1,P$15-1,1,1))))</f>
        <v>0</v>
      </c>
      <c r="Q284" s="144">
        <f ca="1">IF(Q$13="",0,CHOOSE(Detalhamento.OpçãoServiços,OFFSET(Import.PLQ,$A284-1,Q$15-1,1,1),IF($E284&lt;&gt;1,IF(ISNUMBER(INDEX(Import.PLE,Detalhamento!$E284,Detalhamento!Q$15)),IF(INDEX(Import.PLE,Detalhamento!$E284,Detalhamento!Q$15)&lt;=mediçao,OFFSET(Import.PLQ,$A284-1,Q$15-1,1,1),0),0),PLE!$AA$28*OFFSET(Import.PLQ,$A284-1,Q$15-1,1,1)),IF($E284&lt;&gt;1,IF(ISNUMBER(INDEX(Import.PLE,Detalhamento!$E284,Detalhamento!Q$15)),IF(INDEX(Import.PLE,Detalhamento!$E284,Detalhamento!Q$15)&lt;=mediçao,0,OFFSET(Import.PLQ,$A284-1,Q$15-1,1,1)),OFFSET(Import.PLQ,$A284-1,Q$15-1,1,1)),(1-PLE!$AA$28)*OFFSET(Import.PLQ,$A284-1,Q$15-1,1,1))))</f>
        <v>0</v>
      </c>
      <c r="R284" s="144">
        <f ca="1">IF(R$13="",0,CHOOSE(Detalhamento.OpçãoServiços,OFFSET(Import.PLQ,$A284-1,R$15-1,1,1),IF($E284&lt;&gt;1,IF(ISNUMBER(INDEX(Import.PLE,Detalhamento!$E284,Detalhamento!R$15)),IF(INDEX(Import.PLE,Detalhamento!$E284,Detalhamento!R$15)&lt;=mediçao,OFFSET(Import.PLQ,$A284-1,R$15-1,1,1),0),0),PLE!$AA$28*OFFSET(Import.PLQ,$A284-1,R$15-1,1,1)),IF($E284&lt;&gt;1,IF(ISNUMBER(INDEX(Import.PLE,Detalhamento!$E284,Detalhamento!R$15)),IF(INDEX(Import.PLE,Detalhamento!$E284,Detalhamento!R$15)&lt;=mediçao,0,OFFSET(Import.PLQ,$A284-1,R$15-1,1,1)),OFFSET(Import.PLQ,$A284-1,R$15-1,1,1)),(1-PLE!$AA$28)*OFFSET(Import.PLQ,$A284-1,R$15-1,1,1))))</f>
        <v>0</v>
      </c>
      <c r="S284" s="144">
        <f ca="1">IF(S$13="",0,CHOOSE(Detalhamento.OpçãoServiços,OFFSET(Import.PLQ,$A284-1,S$15-1,1,1),IF($E284&lt;&gt;1,IF(ISNUMBER(INDEX(Import.PLE,Detalhamento!$E284,Detalhamento!S$15)),IF(INDEX(Import.PLE,Detalhamento!$E284,Detalhamento!S$15)&lt;=mediçao,OFFSET(Import.PLQ,$A284-1,S$15-1,1,1),0),0),PLE!$AA$28*OFFSET(Import.PLQ,$A284-1,S$15-1,1,1)),IF($E284&lt;&gt;1,IF(ISNUMBER(INDEX(Import.PLE,Detalhamento!$E284,Detalhamento!S$15)),IF(INDEX(Import.PLE,Detalhamento!$E284,Detalhamento!S$15)&lt;=mediçao,0,OFFSET(Import.PLQ,$A284-1,S$15-1,1,1)),OFFSET(Import.PLQ,$A284-1,S$15-1,1,1)),(1-PLE!$AA$28)*OFFSET(Import.PLQ,$A284-1,S$15-1,1,1))))</f>
        <v>0</v>
      </c>
      <c r="T284" s="144">
        <f ca="1">IF(T$13="",0,CHOOSE(Detalhamento.OpçãoServiços,OFFSET(Import.PLQ,$A284-1,T$15-1,1,1),IF($E284&lt;&gt;1,IF(ISNUMBER(INDEX(Import.PLE,Detalhamento!$E284,Detalhamento!T$15)),IF(INDEX(Import.PLE,Detalhamento!$E284,Detalhamento!T$15)&lt;=mediçao,OFFSET(Import.PLQ,$A284-1,T$15-1,1,1),0),0),PLE!$AA$28*OFFSET(Import.PLQ,$A284-1,T$15-1,1,1)),IF($E284&lt;&gt;1,IF(ISNUMBER(INDEX(Import.PLE,Detalhamento!$E284,Detalhamento!T$15)),IF(INDEX(Import.PLE,Detalhamento!$E284,Detalhamento!T$15)&lt;=mediçao,0,OFFSET(Import.PLQ,$A284-1,T$15-1,1,1)),OFFSET(Import.PLQ,$A284-1,T$15-1,1,1)),(1-PLE!$AA$28)*OFFSET(Import.PLQ,$A284-1,T$15-1,1,1))))</f>
        <v>0</v>
      </c>
      <c r="U284" s="144">
        <f ca="1">IF(U$13="",0,CHOOSE(Detalhamento.OpçãoServiços,OFFSET(Import.PLQ,$A284-1,U$15-1,1,1),IF($E284&lt;&gt;1,IF(ISNUMBER(INDEX(Import.PLE,Detalhamento!$E284,Detalhamento!U$15)),IF(INDEX(Import.PLE,Detalhamento!$E284,Detalhamento!U$15)&lt;=mediçao,OFFSET(Import.PLQ,$A284-1,U$15-1,1,1),0),0),PLE!$AA$28*OFFSET(Import.PLQ,$A284-1,U$15-1,1,1)),IF($E284&lt;&gt;1,IF(ISNUMBER(INDEX(Import.PLE,Detalhamento!$E284,Detalhamento!U$15)),IF(INDEX(Import.PLE,Detalhamento!$E284,Detalhamento!U$15)&lt;=mediçao,0,OFFSET(Import.PLQ,$A284-1,U$15-1,1,1)),OFFSET(Import.PLQ,$A284-1,U$15-1,1,1)),(1-PLE!$AA$28)*OFFSET(Import.PLQ,$A284-1,U$15-1,1,1))))</f>
        <v>0</v>
      </c>
      <c r="V284" s="144">
        <f ca="1">IF(V$13="",0,CHOOSE(Detalhamento.OpçãoServiços,OFFSET(Import.PLQ,$A284-1,V$15-1,1,1),IF($E284&lt;&gt;1,IF(ISNUMBER(INDEX(Import.PLE,Detalhamento!$E284,Detalhamento!V$15)),IF(INDEX(Import.PLE,Detalhamento!$E284,Detalhamento!V$15)&lt;=mediçao,OFFSET(Import.PLQ,$A284-1,V$15-1,1,1),0),0),PLE!$AA$28*OFFSET(Import.PLQ,$A284-1,V$15-1,1,1)),IF($E284&lt;&gt;1,IF(ISNUMBER(INDEX(Import.PLE,Detalhamento!$E284,Detalhamento!V$15)),IF(INDEX(Import.PLE,Detalhamento!$E284,Detalhamento!V$15)&lt;=mediçao,0,OFFSET(Import.PLQ,$A284-1,V$15-1,1,1)),OFFSET(Import.PLQ,$A284-1,V$15-1,1,1)),(1-PLE!$AA$28)*OFFSET(Import.PLQ,$A284-1,V$15-1,1,1))))</f>
        <v>0</v>
      </c>
      <c r="W284" s="144">
        <f ca="1">IF(W$13="",0,CHOOSE(Detalhamento.OpçãoServiços,OFFSET(Import.PLQ,$A284-1,W$15-1,1,1),IF($E284&lt;&gt;1,IF(ISNUMBER(INDEX(Import.PLE,Detalhamento!$E284,Detalhamento!W$15)),IF(INDEX(Import.PLE,Detalhamento!$E284,Detalhamento!W$15)&lt;=mediçao,OFFSET(Import.PLQ,$A284-1,W$15-1,1,1),0),0),PLE!$AA$28*OFFSET(Import.PLQ,$A284-1,W$15-1,1,1)),IF($E284&lt;&gt;1,IF(ISNUMBER(INDEX(Import.PLE,Detalhamento!$E284,Detalhamento!W$15)),IF(INDEX(Import.PLE,Detalhamento!$E284,Detalhamento!W$15)&lt;=mediçao,0,OFFSET(Import.PLQ,$A284-1,W$15-1,1,1)),OFFSET(Import.PLQ,$A284-1,W$15-1,1,1)),(1-PLE!$AA$28)*OFFSET(Import.PLQ,$A284-1,W$15-1,1,1))))</f>
        <v>0</v>
      </c>
      <c r="X284" s="144">
        <f ca="1">IF(X$13="",0,CHOOSE(Detalhamento.OpçãoServiços,OFFSET(Import.PLQ,$A284-1,X$15-1,1,1),IF($E284&lt;&gt;1,IF(ISNUMBER(INDEX(Import.PLE,Detalhamento!$E284,Detalhamento!X$15)),IF(INDEX(Import.PLE,Detalhamento!$E284,Detalhamento!X$15)&lt;=mediçao,OFFSET(Import.PLQ,$A284-1,X$15-1,1,1),0),0),PLE!$AA$28*OFFSET(Import.PLQ,$A284-1,X$15-1,1,1)),IF($E284&lt;&gt;1,IF(ISNUMBER(INDEX(Import.PLE,Detalhamento!$E284,Detalhamento!X$15)),IF(INDEX(Import.PLE,Detalhamento!$E284,Detalhamento!X$15)&lt;=mediçao,0,OFFSET(Import.PLQ,$A284-1,X$15-1,1,1)),OFFSET(Import.PLQ,$A284-1,X$15-1,1,1)),(1-PLE!$AA$28)*OFFSET(Import.PLQ,$A284-1,X$15-1,1,1))))</f>
        <v>0</v>
      </c>
      <c r="Y284" s="144">
        <f ca="1">IF(Y$13="",0,CHOOSE(Detalhamento.OpçãoServiços,OFFSET(Import.PLQ,$A284-1,Y$15-1,1,1),IF($E284&lt;&gt;1,IF(ISNUMBER(INDEX(Import.PLE,Detalhamento!$E284,Detalhamento!Y$15)),IF(INDEX(Import.PLE,Detalhamento!$E284,Detalhamento!Y$15)&lt;=mediçao,OFFSET(Import.PLQ,$A284-1,Y$15-1,1,1),0),0),PLE!$AA$28*OFFSET(Import.PLQ,$A284-1,Y$15-1,1,1)),IF($E284&lt;&gt;1,IF(ISNUMBER(INDEX(Import.PLE,Detalhamento!$E284,Detalhamento!Y$15)),IF(INDEX(Import.PLE,Detalhamento!$E284,Detalhamento!Y$15)&lt;=mediçao,0,OFFSET(Import.PLQ,$A284-1,Y$15-1,1,1)),OFFSET(Import.PLQ,$A284-1,Y$15-1,1,1)),(1-PLE!$AA$28)*OFFSET(Import.PLQ,$A284-1,Y$15-1,1,1))))</f>
        <v>0</v>
      </c>
      <c r="Z284" s="144">
        <f ca="1">IF(Z$13="",0,CHOOSE(Detalhamento.OpçãoServiços,OFFSET(Import.PLQ,$A284-1,Z$15-1,1,1),IF($E284&lt;&gt;1,IF(ISNUMBER(INDEX(Import.PLE,Detalhamento!$E284,Detalhamento!Z$15)),IF(INDEX(Import.PLE,Detalhamento!$E284,Detalhamento!Z$15)&lt;=mediçao,OFFSET(Import.PLQ,$A284-1,Z$15-1,1,1),0),0),PLE!$AA$28*OFFSET(Import.PLQ,$A284-1,Z$15-1,1,1)),IF($E284&lt;&gt;1,IF(ISNUMBER(INDEX(Import.PLE,Detalhamento!$E284,Detalhamento!Z$15)),IF(INDEX(Import.PLE,Detalhamento!$E284,Detalhamento!Z$15)&lt;=mediçao,0,OFFSET(Import.PLQ,$A284-1,Z$15-1,1,1)),OFFSET(Import.PLQ,$A284-1,Z$15-1,1,1)),(1-PLE!$AA$28)*OFFSET(Import.PLQ,$A284-1,Z$15-1,1,1))))</f>
        <v>0</v>
      </c>
      <c r="AA284" s="144">
        <f ca="1">IF(AA$13="",0,CHOOSE(Detalhamento.OpçãoServiços,OFFSET(Import.PLQ,$A284-1,AA$15-1,1,1),IF($E284&lt;&gt;1,IF(ISNUMBER(INDEX(Import.PLE,Detalhamento!$E284,Detalhamento!AA$15)),IF(INDEX(Import.PLE,Detalhamento!$E284,Detalhamento!AA$15)&lt;=mediçao,OFFSET(Import.PLQ,$A284-1,AA$15-1,1,1),0),0),PLE!$AA$28*OFFSET(Import.PLQ,$A284-1,AA$15-1,1,1)),IF($E284&lt;&gt;1,IF(ISNUMBER(INDEX(Import.PLE,Detalhamento!$E284,Detalhamento!AA$15)),IF(INDEX(Import.PLE,Detalhamento!$E284,Detalhamento!AA$15)&lt;=mediçao,0,OFFSET(Import.PLQ,$A284-1,AA$15-1,1,1)),OFFSET(Import.PLQ,$A284-1,AA$15-1,1,1)),(1-PLE!$AA$28)*OFFSET(Import.PLQ,$A284-1,AA$15-1,1,1))))</f>
        <v>0</v>
      </c>
      <c r="AB284" s="144">
        <f ca="1">IF(AB$13="",0,CHOOSE(Detalhamento.OpçãoServiços,OFFSET(Import.PLQ,$A284-1,AB$15-1,1,1),IF($E284&lt;&gt;1,IF(ISNUMBER(INDEX(Import.PLE,Detalhamento!$E284,Detalhamento!AB$15)),IF(INDEX(Import.PLE,Detalhamento!$E284,Detalhamento!AB$15)&lt;=mediçao,OFFSET(Import.PLQ,$A284-1,AB$15-1,1,1),0),0),PLE!$AA$28*OFFSET(Import.PLQ,$A284-1,AB$15-1,1,1)),IF($E284&lt;&gt;1,IF(ISNUMBER(INDEX(Import.PLE,Detalhamento!$E284,Detalhamento!AB$15)),IF(INDEX(Import.PLE,Detalhamento!$E284,Detalhamento!AB$15)&lt;=mediçao,0,OFFSET(Import.PLQ,$A284-1,AB$15-1,1,1)),OFFSET(Import.PLQ,$A284-1,AB$15-1,1,1)),(1-PLE!$AA$28)*OFFSET(Import.PLQ,$A284-1,AB$15-1,1,1))))</f>
        <v>0</v>
      </c>
      <c r="AC284" s="144">
        <f ca="1">IF(AC$13="",0,CHOOSE(Detalhamento.OpçãoServiços,OFFSET(Import.PLQ,$A284-1,AC$15-1,1,1),IF($E284&lt;&gt;1,IF(ISNUMBER(INDEX(Import.PLE,Detalhamento!$E284,Detalhamento!AC$15)),IF(INDEX(Import.PLE,Detalhamento!$E284,Detalhamento!AC$15)&lt;=mediçao,OFFSET(Import.PLQ,$A284-1,AC$15-1,1,1),0),0),PLE!$AA$28*OFFSET(Import.PLQ,$A284-1,AC$15-1,1,1)),IF($E284&lt;&gt;1,IF(ISNUMBER(INDEX(Import.PLE,Detalhamento!$E284,Detalhamento!AC$15)),IF(INDEX(Import.PLE,Detalhamento!$E284,Detalhamento!AC$15)&lt;=mediçao,0,OFFSET(Import.PLQ,$A284-1,AC$15-1,1,1)),OFFSET(Import.PLQ,$A284-1,AC$15-1,1,1)),(1-PLE!$AA$28)*OFFSET(Import.PLQ,$A284-1,AC$15-1,1,1))))</f>
        <v>0</v>
      </c>
      <c r="AD284" s="144">
        <f ca="1">IF(AD$13="",0,CHOOSE(Detalhamento.OpçãoServiços,OFFSET(Import.PLQ,$A284-1,AD$15-1,1,1),IF($E284&lt;&gt;1,IF(ISNUMBER(INDEX(Import.PLE,Detalhamento!$E284,Detalhamento!AD$15)),IF(INDEX(Import.PLE,Detalhamento!$E284,Detalhamento!AD$15)&lt;=mediçao,OFFSET(Import.PLQ,$A284-1,AD$15-1,1,1),0),0),PLE!$AA$28*OFFSET(Import.PLQ,$A284-1,AD$15-1,1,1)),IF($E284&lt;&gt;1,IF(ISNUMBER(INDEX(Import.PLE,Detalhamento!$E284,Detalhamento!AD$15)),IF(INDEX(Import.PLE,Detalhamento!$E284,Detalhamento!AD$15)&lt;=mediçao,0,OFFSET(Import.PLQ,$A284-1,AD$15-1,1,1)),OFFSET(Import.PLQ,$A284-1,AD$15-1,1,1)),(1-PLE!$AA$28)*OFFSET(Import.PLQ,$A284-1,AD$15-1,1,1))))</f>
        <v>0</v>
      </c>
      <c r="AE284" s="144">
        <f ca="1">IF(AE$13="",0,CHOOSE(Detalhamento.OpçãoServiços,OFFSET(Import.PLQ,$A284-1,AE$15-1,1,1),IF($E284&lt;&gt;1,IF(ISNUMBER(INDEX(Import.PLE,Detalhamento!$E284,Detalhamento!AE$15)),IF(INDEX(Import.PLE,Detalhamento!$E284,Detalhamento!AE$15)&lt;=mediçao,OFFSET(Import.PLQ,$A284-1,AE$15-1,1,1),0),0),PLE!$AA$28*OFFSET(Import.PLQ,$A284-1,AE$15-1,1,1)),IF($E284&lt;&gt;1,IF(ISNUMBER(INDEX(Import.PLE,Detalhamento!$E284,Detalhamento!AE$15)),IF(INDEX(Import.PLE,Detalhamento!$E284,Detalhamento!AE$15)&lt;=mediçao,0,OFFSET(Import.PLQ,$A284-1,AE$15-1,1,1)),OFFSET(Import.PLQ,$A284-1,AE$15-1,1,1)),(1-PLE!$AA$28)*OFFSET(Import.PLQ,$A284-1,AE$15-1,1,1))))</f>
        <v>0</v>
      </c>
      <c r="AF284" s="144">
        <f ca="1">IF(AF$13="",0,CHOOSE(Detalhamento.OpçãoServiços,OFFSET(Import.PLQ,$A284-1,AF$15-1,1,1),IF($E284&lt;&gt;1,IF(ISNUMBER(INDEX(Import.PLE,Detalhamento!$E284,Detalhamento!AF$15)),IF(INDEX(Import.PLE,Detalhamento!$E284,Detalhamento!AF$15)&lt;=mediçao,OFFSET(Import.PLQ,$A284-1,AF$15-1,1,1),0),0),PLE!$AA$28*OFFSET(Import.PLQ,$A284-1,AF$15-1,1,1)),IF($E284&lt;&gt;1,IF(ISNUMBER(INDEX(Import.PLE,Detalhamento!$E284,Detalhamento!AF$15)),IF(INDEX(Import.PLE,Detalhamento!$E284,Detalhamento!AF$15)&lt;=mediçao,0,OFFSET(Import.PLQ,$A284-1,AF$15-1,1,1)),OFFSET(Import.PLQ,$A284-1,AF$15-1,1,1)),(1-PLE!$AA$28)*OFFSET(Import.PLQ,$A284-1,AF$15-1,1,1))))</f>
        <v>0</v>
      </c>
      <c r="AG284" s="144">
        <f ca="1">IF(AG$13="",0,CHOOSE(Detalhamento.OpçãoServiços,OFFSET(Import.PLQ,$A284-1,AG$15-1,1,1),IF($E284&lt;&gt;1,IF(ISNUMBER(INDEX(Import.PLE,Detalhamento!$E284,Detalhamento!AG$15)),IF(INDEX(Import.PLE,Detalhamento!$E284,Detalhamento!AG$15)&lt;=mediçao,OFFSET(Import.PLQ,$A284-1,AG$15-1,1,1),0),0),PLE!$AA$28*OFFSET(Import.PLQ,$A284-1,AG$15-1,1,1)),IF($E284&lt;&gt;1,IF(ISNUMBER(INDEX(Import.PLE,Detalhamento!$E284,Detalhamento!AG$15)),IF(INDEX(Import.PLE,Detalhamento!$E284,Detalhamento!AG$15)&lt;=mediçao,0,OFFSET(Import.PLQ,$A284-1,AG$15-1,1,1)),OFFSET(Import.PLQ,$A284-1,AG$15-1,1,1)),(1-PLE!$AA$28)*OFFSET(Import.PLQ,$A284-1,AG$15-1,1,1))))</f>
        <v>0</v>
      </c>
      <c r="AH284" s="144">
        <f ca="1">IF(AH$13="",0,CHOOSE(Detalhamento.OpçãoServiços,OFFSET(Import.PLQ,$A284-1,AH$15-1,1,1),IF($E284&lt;&gt;1,IF(ISNUMBER(INDEX(Import.PLE,Detalhamento!$E284,Detalhamento!AH$15)),IF(INDEX(Import.PLE,Detalhamento!$E284,Detalhamento!AH$15)&lt;=mediçao,OFFSET(Import.PLQ,$A284-1,AH$15-1,1,1),0),0),PLE!$AA$28*OFFSET(Import.PLQ,$A284-1,AH$15-1,1,1)),IF($E284&lt;&gt;1,IF(ISNUMBER(INDEX(Import.PLE,Detalhamento!$E284,Detalhamento!AH$15)),IF(INDEX(Import.PLE,Detalhamento!$E284,Detalhamento!AH$15)&lt;=mediçao,0,OFFSET(Import.PLQ,$A284-1,AH$15-1,1,1)),OFFSET(Import.PLQ,$A284-1,AH$15-1,1,1)),(1-PLE!$AA$28)*OFFSET(Import.PLQ,$A284-1,AH$15-1,1,1))))</f>
        <v>0</v>
      </c>
      <c r="AI284" s="144">
        <f ca="1">IF(AI$13="",0,CHOOSE(Detalhamento.OpçãoServiços,OFFSET(Import.PLQ,$A284-1,AI$15-1,1,1),IF($E284&lt;&gt;1,IF(ISNUMBER(INDEX(Import.PLE,Detalhamento!$E284,Detalhamento!AI$15)),IF(INDEX(Import.PLE,Detalhamento!$E284,Detalhamento!AI$15)&lt;=mediçao,OFFSET(Import.PLQ,$A284-1,AI$15-1,1,1),0),0),PLE!$AA$28*OFFSET(Import.PLQ,$A284-1,AI$15-1,1,1)),IF($E284&lt;&gt;1,IF(ISNUMBER(INDEX(Import.PLE,Detalhamento!$E284,Detalhamento!AI$15)),IF(INDEX(Import.PLE,Detalhamento!$E284,Detalhamento!AI$15)&lt;=mediçao,0,OFFSET(Import.PLQ,$A284-1,AI$15-1,1,1)),OFFSET(Import.PLQ,$A284-1,AI$15-1,1,1)),(1-PLE!$AA$28)*OFFSET(Import.PLQ,$A284-1,AI$15-1,1,1))))</f>
        <v>0</v>
      </c>
      <c r="AJ284" s="144">
        <f ca="1">IF(AJ$13="",0,CHOOSE(Detalhamento.OpçãoServiços,OFFSET(Import.PLQ,$A284-1,AJ$15-1,1,1),IF($E284&lt;&gt;1,IF(ISNUMBER(INDEX(Import.PLE,Detalhamento!$E284,Detalhamento!AJ$15)),IF(INDEX(Import.PLE,Detalhamento!$E284,Detalhamento!AJ$15)&lt;=mediçao,OFFSET(Import.PLQ,$A284-1,AJ$15-1,1,1),0),0),PLE!$AA$28*OFFSET(Import.PLQ,$A284-1,AJ$15-1,1,1)),IF($E284&lt;&gt;1,IF(ISNUMBER(INDEX(Import.PLE,Detalhamento!$E284,Detalhamento!AJ$15)),IF(INDEX(Import.PLE,Detalhamento!$E284,Detalhamento!AJ$15)&lt;=mediçao,0,OFFSET(Import.PLQ,$A284-1,AJ$15-1,1,1)),OFFSET(Import.PLQ,$A284-1,AJ$15-1,1,1)),(1-PLE!$AA$28)*OFFSET(Import.PLQ,$A284-1,AJ$15-1,1,1))))</f>
        <v>0</v>
      </c>
      <c r="AK284" s="144">
        <f ca="1">IF(AK$13="",0,CHOOSE(Detalhamento.OpçãoServiços,OFFSET(Import.PLQ,$A284-1,AK$15-1,1,1),IF($E284&lt;&gt;1,IF(ISNUMBER(INDEX(Import.PLE,Detalhamento!$E284,Detalhamento!AK$15)),IF(INDEX(Import.PLE,Detalhamento!$E284,Detalhamento!AK$15)&lt;=mediçao,OFFSET(Import.PLQ,$A284-1,AK$15-1,1,1),0),0),PLE!$AA$28*OFFSET(Import.PLQ,$A284-1,AK$15-1,1,1)),IF($E284&lt;&gt;1,IF(ISNUMBER(INDEX(Import.PLE,Detalhamento!$E284,Detalhamento!AK$15)),IF(INDEX(Import.PLE,Detalhamento!$E284,Detalhamento!AK$15)&lt;=mediçao,0,OFFSET(Import.PLQ,$A284-1,AK$15-1,1,1)),OFFSET(Import.PLQ,$A284-1,AK$15-1,1,1)),(1-PLE!$AA$28)*OFFSET(Import.PLQ,$A284-1,AK$15-1,1,1))))</f>
        <v>0</v>
      </c>
      <c r="AL284" s="144">
        <f ca="1">IF(AL$13="",0,CHOOSE(Detalhamento.OpçãoServiços,OFFSET(Import.PLQ,$A284-1,AL$15-1,1,1),IF($E284&lt;&gt;1,IF(ISNUMBER(INDEX(Import.PLE,Detalhamento!$E284,Detalhamento!AL$15)),IF(INDEX(Import.PLE,Detalhamento!$E284,Detalhamento!AL$15)&lt;=mediçao,OFFSET(Import.PLQ,$A284-1,AL$15-1,1,1),0),0),PLE!$AA$28*OFFSET(Import.PLQ,$A284-1,AL$15-1,1,1)),IF($E284&lt;&gt;1,IF(ISNUMBER(INDEX(Import.PLE,Detalhamento!$E284,Detalhamento!AL$15)),IF(INDEX(Import.PLE,Detalhamento!$E284,Detalhamento!AL$15)&lt;=mediçao,0,OFFSET(Import.PLQ,$A284-1,AL$15-1,1,1)),OFFSET(Import.PLQ,$A284-1,AL$15-1,1,1)),(1-PLE!$AA$28)*OFFSET(Import.PLQ,$A284-1,AL$15-1,1,1))))</f>
        <v>0</v>
      </c>
      <c r="AM284" s="144">
        <f ca="1">IF(AM$13="",0,CHOOSE(Detalhamento.OpçãoServiços,OFFSET(Import.PLQ,$A284-1,AM$15-1,1,1),IF($E284&lt;&gt;1,IF(ISNUMBER(INDEX(Import.PLE,Detalhamento!$E284,Detalhamento!AM$15)),IF(INDEX(Import.PLE,Detalhamento!$E284,Detalhamento!AM$15)&lt;=mediçao,OFFSET(Import.PLQ,$A284-1,AM$15-1,1,1),0),0),PLE!$AA$28*OFFSET(Import.PLQ,$A284-1,AM$15-1,1,1)),IF($E284&lt;&gt;1,IF(ISNUMBER(INDEX(Import.PLE,Detalhamento!$E284,Detalhamento!AM$15)),IF(INDEX(Import.PLE,Detalhamento!$E284,Detalhamento!AM$15)&lt;=mediçao,0,OFFSET(Import.PLQ,$A284-1,AM$15-1,1,1)),OFFSET(Import.PLQ,$A284-1,AM$15-1,1,1)),(1-PLE!$AA$28)*OFFSET(Import.PLQ,$A284-1,AM$15-1,1,1))))</f>
        <v>0</v>
      </c>
      <c r="AN284" s="144">
        <f ca="1">IF(AN$13="",0,CHOOSE(Detalhamento.OpçãoServiços,OFFSET(Import.PLQ,$A284-1,AN$15-1,1,1),IF($E284&lt;&gt;1,IF(ISNUMBER(INDEX(Import.PLE,Detalhamento!$E284,Detalhamento!AN$15)),IF(INDEX(Import.PLE,Detalhamento!$E284,Detalhamento!AN$15)&lt;=mediçao,OFFSET(Import.PLQ,$A284-1,AN$15-1,1,1),0),0),PLE!$AA$28*OFFSET(Import.PLQ,$A284-1,AN$15-1,1,1)),IF($E284&lt;&gt;1,IF(ISNUMBER(INDEX(Import.PLE,Detalhamento!$E284,Detalhamento!AN$15)),IF(INDEX(Import.PLE,Detalhamento!$E284,Detalhamento!AN$15)&lt;=mediçao,0,OFFSET(Import.PLQ,$A284-1,AN$15-1,1,1)),OFFSET(Import.PLQ,$A284-1,AN$15-1,1,1)),(1-PLE!$AA$28)*OFFSET(Import.PLQ,$A284-1,AN$15-1,1,1))))</f>
        <v>0</v>
      </c>
      <c r="AO284" s="144">
        <f ca="1">IF(AO$13="",0,CHOOSE(Detalhamento.OpçãoServiços,OFFSET(Import.PLQ,$A284-1,AO$15-1,1,1),IF($E284&lt;&gt;1,IF(ISNUMBER(INDEX(Import.PLE,Detalhamento!$E284,Detalhamento!AO$15)),IF(INDEX(Import.PLE,Detalhamento!$E284,Detalhamento!AO$15)&lt;=mediçao,OFFSET(Import.PLQ,$A284-1,AO$15-1,1,1),0),0),PLE!$AA$28*OFFSET(Import.PLQ,$A284-1,AO$15-1,1,1)),IF($E284&lt;&gt;1,IF(ISNUMBER(INDEX(Import.PLE,Detalhamento!$E284,Detalhamento!AO$15)),IF(INDEX(Import.PLE,Detalhamento!$E284,Detalhamento!AO$15)&lt;=mediçao,0,OFFSET(Import.PLQ,$A284-1,AO$15-1,1,1)),OFFSET(Import.PLQ,$A284-1,AO$15-1,1,1)),(1-PLE!$AA$28)*OFFSET(Import.PLQ,$A284-1,AO$15-1,1,1))))</f>
        <v>0</v>
      </c>
      <c r="AP284" s="144">
        <f ca="1">IF(AP$13="",0,CHOOSE(Detalhamento.OpçãoServiços,OFFSET(Import.PLQ,$A284-1,AP$15-1,1,1),IF($E284&lt;&gt;1,IF(ISNUMBER(INDEX(Import.PLE,Detalhamento!$E284,Detalhamento!AP$15)),IF(INDEX(Import.PLE,Detalhamento!$E284,Detalhamento!AP$15)&lt;=mediçao,OFFSET(Import.PLQ,$A284-1,AP$15-1,1,1),0),0),PLE!$AA$28*OFFSET(Import.PLQ,$A284-1,AP$15-1,1,1)),IF($E284&lt;&gt;1,IF(ISNUMBER(INDEX(Import.PLE,Detalhamento!$E284,Detalhamento!AP$15)),IF(INDEX(Import.PLE,Detalhamento!$E284,Detalhamento!AP$15)&lt;=mediçao,0,OFFSET(Import.PLQ,$A284-1,AP$15-1,1,1)),OFFSET(Import.PLQ,$A284-1,AP$15-1,1,1)),(1-PLE!$AA$28)*OFFSET(Import.PLQ,$A284-1,AP$15-1,1,1))))</f>
        <v>0</v>
      </c>
      <c r="AQ284" s="144">
        <f ca="1">IF(AQ$13="",0,CHOOSE(Detalhamento.OpçãoServiços,OFFSET(Import.PLQ,$A284-1,AQ$15-1,1,1),IF($E284&lt;&gt;1,IF(ISNUMBER(INDEX(Import.PLE,Detalhamento!$E284,Detalhamento!AQ$15)),IF(INDEX(Import.PLE,Detalhamento!$E284,Detalhamento!AQ$15)&lt;=mediçao,OFFSET(Import.PLQ,$A284-1,AQ$15-1,1,1),0),0),PLE!$AA$28*OFFSET(Import.PLQ,$A284-1,AQ$15-1,1,1)),IF($E284&lt;&gt;1,IF(ISNUMBER(INDEX(Import.PLE,Detalhamento!$E284,Detalhamento!AQ$15)),IF(INDEX(Import.PLE,Detalhamento!$E284,Detalhamento!AQ$15)&lt;=mediçao,0,OFFSET(Import.PLQ,$A284-1,AQ$15-1,1,1)),OFFSET(Import.PLQ,$A284-1,AQ$15-1,1,1)),(1-PLE!$AA$28)*OFFSET(Import.PLQ,$A284-1,AQ$15-1,1,1))))</f>
        <v>0</v>
      </c>
      <c r="AR284" s="144">
        <f ca="1">IF(AR$13="",0,CHOOSE(Detalhamento.OpçãoServiços,OFFSET(Import.PLQ,$A284-1,AR$15-1,1,1),IF($E284&lt;&gt;1,IF(ISNUMBER(INDEX(Import.PLE,Detalhamento!$E284,Detalhamento!AR$15)),IF(INDEX(Import.PLE,Detalhamento!$E284,Detalhamento!AR$15)&lt;=mediçao,OFFSET(Import.PLQ,$A284-1,AR$15-1,1,1),0),0),PLE!$AA$28*OFFSET(Import.PLQ,$A284-1,AR$15-1,1,1)),IF($E284&lt;&gt;1,IF(ISNUMBER(INDEX(Import.PLE,Detalhamento!$E284,Detalhamento!AR$15)),IF(INDEX(Import.PLE,Detalhamento!$E284,Detalhamento!AR$15)&lt;=mediçao,0,OFFSET(Import.PLQ,$A284-1,AR$15-1,1,1)),OFFSET(Import.PLQ,$A284-1,AR$15-1,1,1)),(1-PLE!$AA$28)*OFFSET(Import.PLQ,$A284-1,AR$15-1,1,1))))</f>
        <v>0</v>
      </c>
      <c r="AS284" s="144">
        <f ca="1">IF(AS$13="",0,CHOOSE(Detalhamento.OpçãoServiços,OFFSET(Import.PLQ,$A284-1,AS$15-1,1,1),IF($E284&lt;&gt;1,IF(ISNUMBER(INDEX(Import.PLE,Detalhamento!$E284,Detalhamento!AS$15)),IF(INDEX(Import.PLE,Detalhamento!$E284,Detalhamento!AS$15)&lt;=mediçao,OFFSET(Import.PLQ,$A284-1,AS$15-1,1,1),0),0),PLE!$AA$28*OFFSET(Import.PLQ,$A284-1,AS$15-1,1,1)),IF($E284&lt;&gt;1,IF(ISNUMBER(INDEX(Import.PLE,Detalhamento!$E284,Detalhamento!AS$15)),IF(INDEX(Import.PLE,Detalhamento!$E284,Detalhamento!AS$15)&lt;=mediçao,0,OFFSET(Import.PLQ,$A284-1,AS$15-1,1,1)),OFFSET(Import.PLQ,$A284-1,AS$15-1,1,1)),(1-PLE!$AA$28)*OFFSET(Import.PLQ,$A284-1,AS$15-1,1,1))))</f>
        <v>0</v>
      </c>
      <c r="AT284" s="144">
        <f ca="1">IF(AT$13="",0,CHOOSE(Detalhamento.OpçãoServiços,OFFSET(Import.PLQ,$A284-1,AT$15-1,1,1),IF($E284&lt;&gt;1,IF(ISNUMBER(INDEX(Import.PLE,Detalhamento!$E284,Detalhamento!AT$15)),IF(INDEX(Import.PLE,Detalhamento!$E284,Detalhamento!AT$15)&lt;=mediçao,OFFSET(Import.PLQ,$A284-1,AT$15-1,1,1),0),0),PLE!$AA$28*OFFSET(Import.PLQ,$A284-1,AT$15-1,1,1)),IF($E284&lt;&gt;1,IF(ISNUMBER(INDEX(Import.PLE,Detalhamento!$E284,Detalhamento!AT$15)),IF(INDEX(Import.PLE,Detalhamento!$E284,Detalhamento!AT$15)&lt;=mediçao,0,OFFSET(Import.PLQ,$A284-1,AT$15-1,1,1)),OFFSET(Import.PLQ,$A284-1,AT$15-1,1,1)),(1-PLE!$AA$28)*OFFSET(Import.PLQ,$A284-1,AT$15-1,1,1))))</f>
        <v>0</v>
      </c>
      <c r="AU284" s="144">
        <f ca="1">IF(AU$13="",0,CHOOSE(Detalhamento.OpçãoServiços,OFFSET(Import.PLQ,$A284-1,AU$15-1,1,1),IF($E284&lt;&gt;1,IF(ISNUMBER(INDEX(Import.PLE,Detalhamento!$E284,Detalhamento!AU$15)),IF(INDEX(Import.PLE,Detalhamento!$E284,Detalhamento!AU$15)&lt;=mediçao,OFFSET(Import.PLQ,$A284-1,AU$15-1,1,1),0),0),PLE!$AA$28*OFFSET(Import.PLQ,$A284-1,AU$15-1,1,1)),IF($E284&lt;&gt;1,IF(ISNUMBER(INDEX(Import.PLE,Detalhamento!$E284,Detalhamento!AU$15)),IF(INDEX(Import.PLE,Detalhamento!$E284,Detalhamento!AU$15)&lt;=mediçao,0,OFFSET(Import.PLQ,$A284-1,AU$15-1,1,1)),OFFSET(Import.PLQ,$A284-1,AU$15-1,1,1)),(1-PLE!$AA$28)*OFFSET(Import.PLQ,$A284-1,AU$15-1,1,1))))</f>
        <v>0</v>
      </c>
      <c r="AV284" s="144">
        <f ca="1">IF(AV$13="",0,CHOOSE(Detalhamento.OpçãoServiços,OFFSET(Import.PLQ,$A284-1,AV$15-1,1,1),IF($E284&lt;&gt;1,IF(ISNUMBER(INDEX(Import.PLE,Detalhamento!$E284,Detalhamento!AV$15)),IF(INDEX(Import.PLE,Detalhamento!$E284,Detalhamento!AV$15)&lt;=mediçao,OFFSET(Import.PLQ,$A284-1,AV$15-1,1,1),0),0),PLE!$AA$28*OFFSET(Import.PLQ,$A284-1,AV$15-1,1,1)),IF($E284&lt;&gt;1,IF(ISNUMBER(INDEX(Import.PLE,Detalhamento!$E284,Detalhamento!AV$15)),IF(INDEX(Import.PLE,Detalhamento!$E284,Detalhamento!AV$15)&lt;=mediçao,0,OFFSET(Import.PLQ,$A284-1,AV$15-1,1,1)),OFFSET(Import.PLQ,$A284-1,AV$15-1,1,1)),(1-PLE!$AA$28)*OFFSET(Import.PLQ,$A284-1,AV$15-1,1,1))))</f>
        <v>0</v>
      </c>
      <c r="AW284" s="144">
        <f ca="1">IF(AW$13="",0,CHOOSE(Detalhamento.OpçãoServiços,OFFSET(Import.PLQ,$A284-1,AW$15-1,1,1),IF($E284&lt;&gt;1,IF(ISNUMBER(INDEX(Import.PLE,Detalhamento!$E284,Detalhamento!AW$15)),IF(INDEX(Import.PLE,Detalhamento!$E284,Detalhamento!AW$15)&lt;=mediçao,OFFSET(Import.PLQ,$A284-1,AW$15-1,1,1),0),0),PLE!$AA$28*OFFSET(Import.PLQ,$A284-1,AW$15-1,1,1)),IF($E284&lt;&gt;1,IF(ISNUMBER(INDEX(Import.PLE,Detalhamento!$E284,Detalhamento!AW$15)),IF(INDEX(Import.PLE,Detalhamento!$E284,Detalhamento!AW$15)&lt;=mediçao,0,OFFSET(Import.PLQ,$A284-1,AW$15-1,1,1)),OFFSET(Import.PLQ,$A284-1,AW$15-1,1,1)),(1-PLE!$AA$28)*OFFSET(Import.PLQ,$A284-1,AW$15-1,1,1))))</f>
        <v>0</v>
      </c>
      <c r="AX284" s="144">
        <f ca="1">IF(AX$13="",0,CHOOSE(Detalhamento.OpçãoServiços,OFFSET(Import.PLQ,$A284-1,AX$15-1,1,1),IF($E284&lt;&gt;1,IF(ISNUMBER(INDEX(Import.PLE,Detalhamento!$E284,Detalhamento!AX$15)),IF(INDEX(Import.PLE,Detalhamento!$E284,Detalhamento!AX$15)&lt;=mediçao,OFFSET(Import.PLQ,$A284-1,AX$15-1,1,1),0),0),PLE!$AA$28*OFFSET(Import.PLQ,$A284-1,AX$15-1,1,1)),IF($E284&lt;&gt;1,IF(ISNUMBER(INDEX(Import.PLE,Detalhamento!$E284,Detalhamento!AX$15)),IF(INDEX(Import.PLE,Detalhamento!$E284,Detalhamento!AX$15)&lt;=mediçao,0,OFFSET(Import.PLQ,$A284-1,AX$15-1,1,1)),OFFSET(Import.PLQ,$A284-1,AX$15-1,1,1)),(1-PLE!$AA$28)*OFFSET(Import.PLQ,$A284-1,AX$15-1,1,1))))</f>
        <v>0</v>
      </c>
      <c r="AY284" s="144">
        <f ca="1">IF(AY$13="",0,CHOOSE(Detalhamento.OpçãoServiços,OFFSET(Import.PLQ,$A284-1,AY$15-1,1,1),IF($E284&lt;&gt;1,IF(ISNUMBER(INDEX(Import.PLE,Detalhamento!$E284,Detalhamento!AY$15)),IF(INDEX(Import.PLE,Detalhamento!$E284,Detalhamento!AY$15)&lt;=mediçao,OFFSET(Import.PLQ,$A284-1,AY$15-1,1,1),0),0),PLE!$AA$28*OFFSET(Import.PLQ,$A284-1,AY$15-1,1,1)),IF($E284&lt;&gt;1,IF(ISNUMBER(INDEX(Import.PLE,Detalhamento!$E284,Detalhamento!AY$15)),IF(INDEX(Import.PLE,Detalhamento!$E284,Detalhamento!AY$15)&lt;=mediçao,0,OFFSET(Import.PLQ,$A284-1,AY$15-1,1,1)),OFFSET(Import.PLQ,$A284-1,AY$15-1,1,1)),(1-PLE!$AA$28)*OFFSET(Import.PLQ,$A284-1,AY$15-1,1,1))))</f>
        <v>0</v>
      </c>
      <c r="AZ284" s="144">
        <f ca="1">IF(AZ$13="",0,CHOOSE(Detalhamento.OpçãoServiços,OFFSET(Import.PLQ,$A284-1,AZ$15-1,1,1),IF($E284&lt;&gt;1,IF(ISNUMBER(INDEX(Import.PLE,Detalhamento!$E284,Detalhamento!AZ$15)),IF(INDEX(Import.PLE,Detalhamento!$E284,Detalhamento!AZ$15)&lt;=mediçao,OFFSET(Import.PLQ,$A284-1,AZ$15-1,1,1),0),0),PLE!$AA$28*OFFSET(Import.PLQ,$A284-1,AZ$15-1,1,1)),IF($E284&lt;&gt;1,IF(ISNUMBER(INDEX(Import.PLE,Detalhamento!$E284,Detalhamento!AZ$15)),IF(INDEX(Import.PLE,Detalhamento!$E284,Detalhamento!AZ$15)&lt;=mediçao,0,OFFSET(Import.PLQ,$A284-1,AZ$15-1,1,1)),OFFSET(Import.PLQ,$A284-1,AZ$15-1,1,1)),(1-PLE!$AA$28)*OFFSET(Import.PLQ,$A284-1,AZ$15-1,1,1))))</f>
        <v>0</v>
      </c>
      <c r="BA284" s="144">
        <f ca="1">IF(BA$13="",0,CHOOSE(Detalhamento.OpçãoServiços,OFFSET(Import.PLQ,$A284-1,BA$15-1,1,1),IF($E284&lt;&gt;1,IF(ISNUMBER(INDEX(Import.PLE,Detalhamento!$E284,Detalhamento!BA$15)),IF(INDEX(Import.PLE,Detalhamento!$E284,Detalhamento!BA$15)&lt;=mediçao,OFFSET(Import.PLQ,$A284-1,BA$15-1,1,1),0),0),PLE!$AA$28*OFFSET(Import.PLQ,$A284-1,BA$15-1,1,1)),IF($E284&lt;&gt;1,IF(ISNUMBER(INDEX(Import.PLE,Detalhamento!$E284,Detalhamento!BA$15)),IF(INDEX(Import.PLE,Detalhamento!$E284,Detalhamento!BA$15)&lt;=mediçao,0,OFFSET(Import.PLQ,$A284-1,BA$15-1,1,1)),OFFSET(Import.PLQ,$A284-1,BA$15-1,1,1)),(1-PLE!$AA$28)*OFFSET(Import.PLQ,$A284-1,BA$15-1,1,1))))</f>
        <v>0</v>
      </c>
      <c r="BB284" s="144">
        <f ca="1">IF(BB$13="",0,CHOOSE(Detalhamento.OpçãoServiços,OFFSET(Import.PLQ,$A284-1,BB$15-1,1,1),IF($E284&lt;&gt;1,IF(ISNUMBER(INDEX(Import.PLE,Detalhamento!$E284,Detalhamento!BB$15)),IF(INDEX(Import.PLE,Detalhamento!$E284,Detalhamento!BB$15)&lt;=mediçao,OFFSET(Import.PLQ,$A284-1,BB$15-1,1,1),0),0),PLE!$AA$28*OFFSET(Import.PLQ,$A284-1,BB$15-1,1,1)),IF($E284&lt;&gt;1,IF(ISNUMBER(INDEX(Import.PLE,Detalhamento!$E284,Detalhamento!BB$15)),IF(INDEX(Import.PLE,Detalhamento!$E284,Detalhamento!BB$15)&lt;=mediçao,0,OFFSET(Import.PLQ,$A284-1,BB$15-1,1,1)),OFFSET(Import.PLQ,$A284-1,BB$15-1,1,1)),(1-PLE!$AA$28)*OFFSET(Import.PLQ,$A284-1,BB$15-1,1,1))))</f>
        <v>0</v>
      </c>
      <c r="BC284" s="144">
        <f ca="1">IF(BC$13="",0,CHOOSE(Detalhamento.OpçãoServiços,OFFSET(Import.PLQ,$A284-1,BC$15-1,1,1),IF($E284&lt;&gt;1,IF(ISNUMBER(INDEX(Import.PLE,Detalhamento!$E284,Detalhamento!BC$15)),IF(INDEX(Import.PLE,Detalhamento!$E284,Detalhamento!BC$15)&lt;=mediçao,OFFSET(Import.PLQ,$A284-1,BC$15-1,1,1),0),0),PLE!$AA$28*OFFSET(Import.PLQ,$A284-1,BC$15-1,1,1)),IF($E284&lt;&gt;1,IF(ISNUMBER(INDEX(Import.PLE,Detalhamento!$E284,Detalhamento!BC$15)),IF(INDEX(Import.PLE,Detalhamento!$E284,Detalhamento!BC$15)&lt;=mediçao,0,OFFSET(Import.PLQ,$A284-1,BC$15-1,1,1)),OFFSET(Import.PLQ,$A284-1,BC$15-1,1,1)),(1-PLE!$AA$28)*OFFSET(Import.PLQ,$A284-1,BC$15-1,1,1))))</f>
        <v>0</v>
      </c>
      <c r="BD284" s="144">
        <f ca="1">IF(BD$13="",0,CHOOSE(Detalhamento.OpçãoServiços,OFFSET(Import.PLQ,$A284-1,BD$15-1,1,1),IF($E284&lt;&gt;1,IF(ISNUMBER(INDEX(Import.PLE,Detalhamento!$E284,Detalhamento!BD$15)),IF(INDEX(Import.PLE,Detalhamento!$E284,Detalhamento!BD$15)&lt;=mediçao,OFFSET(Import.PLQ,$A284-1,BD$15-1,1,1),0),0),PLE!$AA$28*OFFSET(Import.PLQ,$A284-1,BD$15-1,1,1)),IF($E284&lt;&gt;1,IF(ISNUMBER(INDEX(Import.PLE,Detalhamento!$E284,Detalhamento!BD$15)),IF(INDEX(Import.PLE,Detalhamento!$E284,Detalhamento!BD$15)&lt;=mediçao,0,OFFSET(Import.PLQ,$A284-1,BD$15-1,1,1)),OFFSET(Import.PLQ,$A284-1,BD$15-1,1,1)),(1-PLE!$AA$28)*OFFSET(Import.PLQ,$A284-1,BD$15-1,1,1))))</f>
        <v>0</v>
      </c>
      <c r="BE284" s="144">
        <f ca="1">IF(BE$13="",0,CHOOSE(Detalhamento.OpçãoServiços,OFFSET(Import.PLQ,$A284-1,BE$15-1,1,1),IF($E284&lt;&gt;1,IF(ISNUMBER(INDEX(Import.PLE,Detalhamento!$E284,Detalhamento!BE$15)),IF(INDEX(Import.PLE,Detalhamento!$E284,Detalhamento!BE$15)&lt;=mediçao,OFFSET(Import.PLQ,$A284-1,BE$15-1,1,1),0),0),PLE!$AA$28*OFFSET(Import.PLQ,$A284-1,BE$15-1,1,1)),IF($E284&lt;&gt;1,IF(ISNUMBER(INDEX(Import.PLE,Detalhamento!$E284,Detalhamento!BE$15)),IF(INDEX(Import.PLE,Detalhamento!$E284,Detalhamento!BE$15)&lt;=mediçao,0,OFFSET(Import.PLQ,$A284-1,BE$15-1,1,1)),OFFSET(Import.PLQ,$A284-1,BE$15-1,1,1)),(1-PLE!$AA$28)*OFFSET(Import.PLQ,$A284-1,BE$15-1,1,1))))</f>
        <v>0</v>
      </c>
      <c r="BF284" s="144">
        <f ca="1">IF(BF$13="",0,CHOOSE(Detalhamento.OpçãoServiços,OFFSET(Import.PLQ,$A284-1,BF$15-1,1,1),IF($E284&lt;&gt;1,IF(ISNUMBER(INDEX(Import.PLE,Detalhamento!$E284,Detalhamento!BF$15)),IF(INDEX(Import.PLE,Detalhamento!$E284,Detalhamento!BF$15)&lt;=mediçao,OFFSET(Import.PLQ,$A284-1,BF$15-1,1,1),0),0),PLE!$AA$28*OFFSET(Import.PLQ,$A284-1,BF$15-1,1,1)),IF($E284&lt;&gt;1,IF(ISNUMBER(INDEX(Import.PLE,Detalhamento!$E284,Detalhamento!BF$15)),IF(INDEX(Import.PLE,Detalhamento!$E284,Detalhamento!BF$15)&lt;=mediçao,0,OFFSET(Import.PLQ,$A284-1,BF$15-1,1,1)),OFFSET(Import.PLQ,$A284-1,BF$15-1,1,1)),(1-PLE!$AA$28)*OFFSET(Import.PLQ,$A284-1,BF$15-1,1,1))))</f>
        <v>0</v>
      </c>
      <c r="BG284" s="144">
        <f ca="1">IF(BG$13="",0,CHOOSE(Detalhamento.OpçãoServiços,OFFSET(Import.PLQ,$A284-1,BG$15-1,1,1),IF($E284&lt;&gt;1,IF(ISNUMBER(INDEX(Import.PLE,Detalhamento!$E284,Detalhamento!BG$15)),IF(INDEX(Import.PLE,Detalhamento!$E284,Detalhamento!BG$15)&lt;=mediçao,OFFSET(Import.PLQ,$A284-1,BG$15-1,1,1),0),0),PLE!$AA$28*OFFSET(Import.PLQ,$A284-1,BG$15-1,1,1)),IF($E284&lt;&gt;1,IF(ISNUMBER(INDEX(Import.PLE,Detalhamento!$E284,Detalhamento!BG$15)),IF(INDEX(Import.PLE,Detalhamento!$E284,Detalhamento!BG$15)&lt;=mediçao,0,OFFSET(Import.PLQ,$A284-1,BG$15-1,1,1)),OFFSET(Import.PLQ,$A284-1,BG$15-1,1,1)),(1-PLE!$AA$28)*OFFSET(Import.PLQ,$A284-1,BG$15-1,1,1))))</f>
        <v>0</v>
      </c>
      <c r="BH284" s="144">
        <f ca="1">IF(BH$13="",0,CHOOSE(Detalhamento.OpçãoServiços,OFFSET(Import.PLQ,$A284-1,BH$15-1,1,1),IF($E284&lt;&gt;1,IF(ISNUMBER(INDEX(Import.PLE,Detalhamento!$E284,Detalhamento!BH$15)),IF(INDEX(Import.PLE,Detalhamento!$E284,Detalhamento!BH$15)&lt;=mediçao,OFFSET(Import.PLQ,$A284-1,BH$15-1,1,1),0),0),PLE!$AA$28*OFFSET(Import.PLQ,$A284-1,BH$15-1,1,1)),IF($E284&lt;&gt;1,IF(ISNUMBER(INDEX(Import.PLE,Detalhamento!$E284,Detalhamento!BH$15)),IF(INDEX(Import.PLE,Detalhamento!$E284,Detalhamento!BH$15)&lt;=mediçao,0,OFFSET(Import.PLQ,$A284-1,BH$15-1,1,1)),OFFSET(Import.PLQ,$A284-1,BH$15-1,1,1)),(1-PLE!$AA$28)*OFFSET(Import.PLQ,$A284-1,BH$15-1,1,1))))</f>
        <v>0</v>
      </c>
      <c r="BI284" s="144">
        <f ca="1">IF(BI$13="",0,CHOOSE(Detalhamento.OpçãoServiços,OFFSET(Import.PLQ,$A284-1,BI$15-1,1,1),IF($E284&lt;&gt;1,IF(ISNUMBER(INDEX(Import.PLE,Detalhamento!$E284,Detalhamento!BI$15)),IF(INDEX(Import.PLE,Detalhamento!$E284,Detalhamento!BI$15)&lt;=mediçao,OFFSET(Import.PLQ,$A284-1,BI$15-1,1,1),0),0),PLE!$AA$28*OFFSET(Import.PLQ,$A284-1,BI$15-1,1,1)),IF($E284&lt;&gt;1,IF(ISNUMBER(INDEX(Import.PLE,Detalhamento!$E284,Detalhamento!BI$15)),IF(INDEX(Import.PLE,Detalhamento!$E284,Detalhamento!BI$15)&lt;=mediçao,0,OFFSET(Import.PLQ,$A284-1,BI$15-1,1,1)),OFFSET(Import.PLQ,$A284-1,BI$15-1,1,1)),(1-PLE!$AA$28)*OFFSET(Import.PLQ,$A284-1,BI$15-1,1,1))))</f>
        <v>0</v>
      </c>
    </row>
    <row r="285" spans="1:61" ht="30" x14ac:dyDescent="0.2">
      <c r="A285" s="155">
        <v>227</v>
      </c>
      <c r="B285" s="21" t="str">
        <f t="shared" ca="1" si="41"/>
        <v>Serviço</v>
      </c>
      <c r="E285" s="153">
        <f t="shared" ca="1" si="42"/>
        <v>28</v>
      </c>
      <c r="F285" s="154">
        <f t="shared" ca="1" si="43"/>
        <v>280227</v>
      </c>
      <c r="G285" s="154" t="str">
        <f t="shared" ca="1" si="46"/>
        <v>2.10.1.12</v>
      </c>
      <c r="H285" s="182" t="str">
        <f t="shared" ca="1" si="46"/>
        <v>TUBO PVC, SERIE NORMAL, ESGOTO PREDIAL, DN 50 MM, FORNECIDO E INSTALADO EM RAMAL DE DESCARGA OU RAMAL DE ESGOTO SANITÁRIO. AF_12/2014</v>
      </c>
      <c r="I285" s="37" t="str">
        <f t="shared" ca="1" si="44"/>
        <v>M</v>
      </c>
      <c r="J285" s="144">
        <f t="shared" ca="1" si="45"/>
        <v>12.11</v>
      </c>
      <c r="K285" s="67"/>
      <c r="L285" s="144">
        <f ca="1">IF(L$13="",0,CHOOSE(Detalhamento.OpçãoServiços,OFFSET(Import.PLQ,$A285-1,L$15-1,1,1),IF($E285&lt;&gt;1,IF(ISNUMBER(INDEX(Import.PLE,Detalhamento!$E285,Detalhamento!L$15)),IF(INDEX(Import.PLE,Detalhamento!$E285,Detalhamento!L$15)&lt;=mediçao,OFFSET(Import.PLQ,$A285-1,L$15-1,1,1),0),0),PLE!$AA$28*OFFSET(Import.PLQ,$A285-1,L$15-1,1,1)),IF($E285&lt;&gt;1,IF(ISNUMBER(INDEX(Import.PLE,Detalhamento!$E285,Detalhamento!L$15)),IF(INDEX(Import.PLE,Detalhamento!$E285,Detalhamento!L$15)&lt;=mediçao,0,OFFSET(Import.PLQ,$A285-1,L$15-1,1,1)),OFFSET(Import.PLQ,$A285-1,L$15-1,1,1)),(1-PLE!$AA$28)*OFFSET(Import.PLQ,$A285-1,L$15-1,1,1))))</f>
        <v>12.11</v>
      </c>
      <c r="M285" s="144">
        <f ca="1">IF(M$13="",0,CHOOSE(Detalhamento.OpçãoServiços,OFFSET(Import.PLQ,$A285-1,M$15-1,1,1),IF($E285&lt;&gt;1,IF(ISNUMBER(INDEX(Import.PLE,Detalhamento!$E285,Detalhamento!M$15)),IF(INDEX(Import.PLE,Detalhamento!$E285,Detalhamento!M$15)&lt;=mediçao,OFFSET(Import.PLQ,$A285-1,M$15-1,1,1),0),0),PLE!$AA$28*OFFSET(Import.PLQ,$A285-1,M$15-1,1,1)),IF($E285&lt;&gt;1,IF(ISNUMBER(INDEX(Import.PLE,Detalhamento!$E285,Detalhamento!M$15)),IF(INDEX(Import.PLE,Detalhamento!$E285,Detalhamento!M$15)&lt;=mediçao,0,OFFSET(Import.PLQ,$A285-1,M$15-1,1,1)),OFFSET(Import.PLQ,$A285-1,M$15-1,1,1)),(1-PLE!$AA$28)*OFFSET(Import.PLQ,$A285-1,M$15-1,1,1))))</f>
        <v>0</v>
      </c>
      <c r="N285" s="144">
        <f ca="1">IF(N$13="",0,CHOOSE(Detalhamento.OpçãoServiços,OFFSET(Import.PLQ,$A285-1,N$15-1,1,1),IF($E285&lt;&gt;1,IF(ISNUMBER(INDEX(Import.PLE,Detalhamento!$E285,Detalhamento!N$15)),IF(INDEX(Import.PLE,Detalhamento!$E285,Detalhamento!N$15)&lt;=mediçao,OFFSET(Import.PLQ,$A285-1,N$15-1,1,1),0),0),PLE!$AA$28*OFFSET(Import.PLQ,$A285-1,N$15-1,1,1)),IF($E285&lt;&gt;1,IF(ISNUMBER(INDEX(Import.PLE,Detalhamento!$E285,Detalhamento!N$15)),IF(INDEX(Import.PLE,Detalhamento!$E285,Detalhamento!N$15)&lt;=mediçao,0,OFFSET(Import.PLQ,$A285-1,N$15-1,1,1)),OFFSET(Import.PLQ,$A285-1,N$15-1,1,1)),(1-PLE!$AA$28)*OFFSET(Import.PLQ,$A285-1,N$15-1,1,1))))</f>
        <v>0</v>
      </c>
      <c r="O285" s="144">
        <f ca="1">IF(O$13="",0,CHOOSE(Detalhamento.OpçãoServiços,OFFSET(Import.PLQ,$A285-1,O$15-1,1,1),IF($E285&lt;&gt;1,IF(ISNUMBER(INDEX(Import.PLE,Detalhamento!$E285,Detalhamento!O$15)),IF(INDEX(Import.PLE,Detalhamento!$E285,Detalhamento!O$15)&lt;=mediçao,OFFSET(Import.PLQ,$A285-1,O$15-1,1,1),0),0),PLE!$AA$28*OFFSET(Import.PLQ,$A285-1,O$15-1,1,1)),IF($E285&lt;&gt;1,IF(ISNUMBER(INDEX(Import.PLE,Detalhamento!$E285,Detalhamento!O$15)),IF(INDEX(Import.PLE,Detalhamento!$E285,Detalhamento!O$15)&lt;=mediçao,0,OFFSET(Import.PLQ,$A285-1,O$15-1,1,1)),OFFSET(Import.PLQ,$A285-1,O$15-1,1,1)),(1-PLE!$AA$28)*OFFSET(Import.PLQ,$A285-1,O$15-1,1,1))))</f>
        <v>0</v>
      </c>
      <c r="P285" s="144">
        <f ca="1">IF(P$13="",0,CHOOSE(Detalhamento.OpçãoServiços,OFFSET(Import.PLQ,$A285-1,P$15-1,1,1),IF($E285&lt;&gt;1,IF(ISNUMBER(INDEX(Import.PLE,Detalhamento!$E285,Detalhamento!P$15)),IF(INDEX(Import.PLE,Detalhamento!$E285,Detalhamento!P$15)&lt;=mediçao,OFFSET(Import.PLQ,$A285-1,P$15-1,1,1),0),0),PLE!$AA$28*OFFSET(Import.PLQ,$A285-1,P$15-1,1,1)),IF($E285&lt;&gt;1,IF(ISNUMBER(INDEX(Import.PLE,Detalhamento!$E285,Detalhamento!P$15)),IF(INDEX(Import.PLE,Detalhamento!$E285,Detalhamento!P$15)&lt;=mediçao,0,OFFSET(Import.PLQ,$A285-1,P$15-1,1,1)),OFFSET(Import.PLQ,$A285-1,P$15-1,1,1)),(1-PLE!$AA$28)*OFFSET(Import.PLQ,$A285-1,P$15-1,1,1))))</f>
        <v>0</v>
      </c>
      <c r="Q285" s="144">
        <f ca="1">IF(Q$13="",0,CHOOSE(Detalhamento.OpçãoServiços,OFFSET(Import.PLQ,$A285-1,Q$15-1,1,1),IF($E285&lt;&gt;1,IF(ISNUMBER(INDEX(Import.PLE,Detalhamento!$E285,Detalhamento!Q$15)),IF(INDEX(Import.PLE,Detalhamento!$E285,Detalhamento!Q$15)&lt;=mediçao,OFFSET(Import.PLQ,$A285-1,Q$15-1,1,1),0),0),PLE!$AA$28*OFFSET(Import.PLQ,$A285-1,Q$15-1,1,1)),IF($E285&lt;&gt;1,IF(ISNUMBER(INDEX(Import.PLE,Detalhamento!$E285,Detalhamento!Q$15)),IF(INDEX(Import.PLE,Detalhamento!$E285,Detalhamento!Q$15)&lt;=mediçao,0,OFFSET(Import.PLQ,$A285-1,Q$15-1,1,1)),OFFSET(Import.PLQ,$A285-1,Q$15-1,1,1)),(1-PLE!$AA$28)*OFFSET(Import.PLQ,$A285-1,Q$15-1,1,1))))</f>
        <v>0</v>
      </c>
      <c r="R285" s="144">
        <f ca="1">IF(R$13="",0,CHOOSE(Detalhamento.OpçãoServiços,OFFSET(Import.PLQ,$A285-1,R$15-1,1,1),IF($E285&lt;&gt;1,IF(ISNUMBER(INDEX(Import.PLE,Detalhamento!$E285,Detalhamento!R$15)),IF(INDEX(Import.PLE,Detalhamento!$E285,Detalhamento!R$15)&lt;=mediçao,OFFSET(Import.PLQ,$A285-1,R$15-1,1,1),0),0),PLE!$AA$28*OFFSET(Import.PLQ,$A285-1,R$15-1,1,1)),IF($E285&lt;&gt;1,IF(ISNUMBER(INDEX(Import.PLE,Detalhamento!$E285,Detalhamento!R$15)),IF(INDEX(Import.PLE,Detalhamento!$E285,Detalhamento!R$15)&lt;=mediçao,0,OFFSET(Import.PLQ,$A285-1,R$15-1,1,1)),OFFSET(Import.PLQ,$A285-1,R$15-1,1,1)),(1-PLE!$AA$28)*OFFSET(Import.PLQ,$A285-1,R$15-1,1,1))))</f>
        <v>0</v>
      </c>
      <c r="S285" s="144">
        <f ca="1">IF(S$13="",0,CHOOSE(Detalhamento.OpçãoServiços,OFFSET(Import.PLQ,$A285-1,S$15-1,1,1),IF($E285&lt;&gt;1,IF(ISNUMBER(INDEX(Import.PLE,Detalhamento!$E285,Detalhamento!S$15)),IF(INDEX(Import.PLE,Detalhamento!$E285,Detalhamento!S$15)&lt;=mediçao,OFFSET(Import.PLQ,$A285-1,S$15-1,1,1),0),0),PLE!$AA$28*OFFSET(Import.PLQ,$A285-1,S$15-1,1,1)),IF($E285&lt;&gt;1,IF(ISNUMBER(INDEX(Import.PLE,Detalhamento!$E285,Detalhamento!S$15)),IF(INDEX(Import.PLE,Detalhamento!$E285,Detalhamento!S$15)&lt;=mediçao,0,OFFSET(Import.PLQ,$A285-1,S$15-1,1,1)),OFFSET(Import.PLQ,$A285-1,S$15-1,1,1)),(1-PLE!$AA$28)*OFFSET(Import.PLQ,$A285-1,S$15-1,1,1))))</f>
        <v>0</v>
      </c>
      <c r="T285" s="144">
        <f ca="1">IF(T$13="",0,CHOOSE(Detalhamento.OpçãoServiços,OFFSET(Import.PLQ,$A285-1,T$15-1,1,1),IF($E285&lt;&gt;1,IF(ISNUMBER(INDEX(Import.PLE,Detalhamento!$E285,Detalhamento!T$15)),IF(INDEX(Import.PLE,Detalhamento!$E285,Detalhamento!T$15)&lt;=mediçao,OFFSET(Import.PLQ,$A285-1,T$15-1,1,1),0),0),PLE!$AA$28*OFFSET(Import.PLQ,$A285-1,T$15-1,1,1)),IF($E285&lt;&gt;1,IF(ISNUMBER(INDEX(Import.PLE,Detalhamento!$E285,Detalhamento!T$15)),IF(INDEX(Import.PLE,Detalhamento!$E285,Detalhamento!T$15)&lt;=mediçao,0,OFFSET(Import.PLQ,$A285-1,T$15-1,1,1)),OFFSET(Import.PLQ,$A285-1,T$15-1,1,1)),(1-PLE!$AA$28)*OFFSET(Import.PLQ,$A285-1,T$15-1,1,1))))</f>
        <v>0</v>
      </c>
      <c r="U285" s="144">
        <f ca="1">IF(U$13="",0,CHOOSE(Detalhamento.OpçãoServiços,OFFSET(Import.PLQ,$A285-1,U$15-1,1,1),IF($E285&lt;&gt;1,IF(ISNUMBER(INDEX(Import.PLE,Detalhamento!$E285,Detalhamento!U$15)),IF(INDEX(Import.PLE,Detalhamento!$E285,Detalhamento!U$15)&lt;=mediçao,OFFSET(Import.PLQ,$A285-1,U$15-1,1,1),0),0),PLE!$AA$28*OFFSET(Import.PLQ,$A285-1,U$15-1,1,1)),IF($E285&lt;&gt;1,IF(ISNUMBER(INDEX(Import.PLE,Detalhamento!$E285,Detalhamento!U$15)),IF(INDEX(Import.PLE,Detalhamento!$E285,Detalhamento!U$15)&lt;=mediçao,0,OFFSET(Import.PLQ,$A285-1,U$15-1,1,1)),OFFSET(Import.PLQ,$A285-1,U$15-1,1,1)),(1-PLE!$AA$28)*OFFSET(Import.PLQ,$A285-1,U$15-1,1,1))))</f>
        <v>0</v>
      </c>
      <c r="V285" s="144">
        <f ca="1">IF(V$13="",0,CHOOSE(Detalhamento.OpçãoServiços,OFFSET(Import.PLQ,$A285-1,V$15-1,1,1),IF($E285&lt;&gt;1,IF(ISNUMBER(INDEX(Import.PLE,Detalhamento!$E285,Detalhamento!V$15)),IF(INDEX(Import.PLE,Detalhamento!$E285,Detalhamento!V$15)&lt;=mediçao,OFFSET(Import.PLQ,$A285-1,V$15-1,1,1),0),0),PLE!$AA$28*OFFSET(Import.PLQ,$A285-1,V$15-1,1,1)),IF($E285&lt;&gt;1,IF(ISNUMBER(INDEX(Import.PLE,Detalhamento!$E285,Detalhamento!V$15)),IF(INDEX(Import.PLE,Detalhamento!$E285,Detalhamento!V$15)&lt;=mediçao,0,OFFSET(Import.PLQ,$A285-1,V$15-1,1,1)),OFFSET(Import.PLQ,$A285-1,V$15-1,1,1)),(1-PLE!$AA$28)*OFFSET(Import.PLQ,$A285-1,V$15-1,1,1))))</f>
        <v>0</v>
      </c>
      <c r="W285" s="144">
        <f ca="1">IF(W$13="",0,CHOOSE(Detalhamento.OpçãoServiços,OFFSET(Import.PLQ,$A285-1,W$15-1,1,1),IF($E285&lt;&gt;1,IF(ISNUMBER(INDEX(Import.PLE,Detalhamento!$E285,Detalhamento!W$15)),IF(INDEX(Import.PLE,Detalhamento!$E285,Detalhamento!W$15)&lt;=mediçao,OFFSET(Import.PLQ,$A285-1,W$15-1,1,1),0),0),PLE!$AA$28*OFFSET(Import.PLQ,$A285-1,W$15-1,1,1)),IF($E285&lt;&gt;1,IF(ISNUMBER(INDEX(Import.PLE,Detalhamento!$E285,Detalhamento!W$15)),IF(INDEX(Import.PLE,Detalhamento!$E285,Detalhamento!W$15)&lt;=mediçao,0,OFFSET(Import.PLQ,$A285-1,W$15-1,1,1)),OFFSET(Import.PLQ,$A285-1,W$15-1,1,1)),(1-PLE!$AA$28)*OFFSET(Import.PLQ,$A285-1,W$15-1,1,1))))</f>
        <v>0</v>
      </c>
      <c r="X285" s="144">
        <f ca="1">IF(X$13="",0,CHOOSE(Detalhamento.OpçãoServiços,OFFSET(Import.PLQ,$A285-1,X$15-1,1,1),IF($E285&lt;&gt;1,IF(ISNUMBER(INDEX(Import.PLE,Detalhamento!$E285,Detalhamento!X$15)),IF(INDEX(Import.PLE,Detalhamento!$E285,Detalhamento!X$15)&lt;=mediçao,OFFSET(Import.PLQ,$A285-1,X$15-1,1,1),0),0),PLE!$AA$28*OFFSET(Import.PLQ,$A285-1,X$15-1,1,1)),IF($E285&lt;&gt;1,IF(ISNUMBER(INDEX(Import.PLE,Detalhamento!$E285,Detalhamento!X$15)),IF(INDEX(Import.PLE,Detalhamento!$E285,Detalhamento!X$15)&lt;=mediçao,0,OFFSET(Import.PLQ,$A285-1,X$15-1,1,1)),OFFSET(Import.PLQ,$A285-1,X$15-1,1,1)),(1-PLE!$AA$28)*OFFSET(Import.PLQ,$A285-1,X$15-1,1,1))))</f>
        <v>0</v>
      </c>
      <c r="Y285" s="144">
        <f ca="1">IF(Y$13="",0,CHOOSE(Detalhamento.OpçãoServiços,OFFSET(Import.PLQ,$A285-1,Y$15-1,1,1),IF($E285&lt;&gt;1,IF(ISNUMBER(INDEX(Import.PLE,Detalhamento!$E285,Detalhamento!Y$15)),IF(INDEX(Import.PLE,Detalhamento!$E285,Detalhamento!Y$15)&lt;=mediçao,OFFSET(Import.PLQ,$A285-1,Y$15-1,1,1),0),0),PLE!$AA$28*OFFSET(Import.PLQ,$A285-1,Y$15-1,1,1)),IF($E285&lt;&gt;1,IF(ISNUMBER(INDEX(Import.PLE,Detalhamento!$E285,Detalhamento!Y$15)),IF(INDEX(Import.PLE,Detalhamento!$E285,Detalhamento!Y$15)&lt;=mediçao,0,OFFSET(Import.PLQ,$A285-1,Y$15-1,1,1)),OFFSET(Import.PLQ,$A285-1,Y$15-1,1,1)),(1-PLE!$AA$28)*OFFSET(Import.PLQ,$A285-1,Y$15-1,1,1))))</f>
        <v>0</v>
      </c>
      <c r="Z285" s="144">
        <f ca="1">IF(Z$13="",0,CHOOSE(Detalhamento.OpçãoServiços,OFFSET(Import.PLQ,$A285-1,Z$15-1,1,1),IF($E285&lt;&gt;1,IF(ISNUMBER(INDEX(Import.PLE,Detalhamento!$E285,Detalhamento!Z$15)),IF(INDEX(Import.PLE,Detalhamento!$E285,Detalhamento!Z$15)&lt;=mediçao,OFFSET(Import.PLQ,$A285-1,Z$15-1,1,1),0),0),PLE!$AA$28*OFFSET(Import.PLQ,$A285-1,Z$15-1,1,1)),IF($E285&lt;&gt;1,IF(ISNUMBER(INDEX(Import.PLE,Detalhamento!$E285,Detalhamento!Z$15)),IF(INDEX(Import.PLE,Detalhamento!$E285,Detalhamento!Z$15)&lt;=mediçao,0,OFFSET(Import.PLQ,$A285-1,Z$15-1,1,1)),OFFSET(Import.PLQ,$A285-1,Z$15-1,1,1)),(1-PLE!$AA$28)*OFFSET(Import.PLQ,$A285-1,Z$15-1,1,1))))</f>
        <v>0</v>
      </c>
      <c r="AA285" s="144">
        <f ca="1">IF(AA$13="",0,CHOOSE(Detalhamento.OpçãoServiços,OFFSET(Import.PLQ,$A285-1,AA$15-1,1,1),IF($E285&lt;&gt;1,IF(ISNUMBER(INDEX(Import.PLE,Detalhamento!$E285,Detalhamento!AA$15)),IF(INDEX(Import.PLE,Detalhamento!$E285,Detalhamento!AA$15)&lt;=mediçao,OFFSET(Import.PLQ,$A285-1,AA$15-1,1,1),0),0),PLE!$AA$28*OFFSET(Import.PLQ,$A285-1,AA$15-1,1,1)),IF($E285&lt;&gt;1,IF(ISNUMBER(INDEX(Import.PLE,Detalhamento!$E285,Detalhamento!AA$15)),IF(INDEX(Import.PLE,Detalhamento!$E285,Detalhamento!AA$15)&lt;=mediçao,0,OFFSET(Import.PLQ,$A285-1,AA$15-1,1,1)),OFFSET(Import.PLQ,$A285-1,AA$15-1,1,1)),(1-PLE!$AA$28)*OFFSET(Import.PLQ,$A285-1,AA$15-1,1,1))))</f>
        <v>0</v>
      </c>
      <c r="AB285" s="144">
        <f ca="1">IF(AB$13="",0,CHOOSE(Detalhamento.OpçãoServiços,OFFSET(Import.PLQ,$A285-1,AB$15-1,1,1),IF($E285&lt;&gt;1,IF(ISNUMBER(INDEX(Import.PLE,Detalhamento!$E285,Detalhamento!AB$15)),IF(INDEX(Import.PLE,Detalhamento!$E285,Detalhamento!AB$15)&lt;=mediçao,OFFSET(Import.PLQ,$A285-1,AB$15-1,1,1),0),0),PLE!$AA$28*OFFSET(Import.PLQ,$A285-1,AB$15-1,1,1)),IF($E285&lt;&gt;1,IF(ISNUMBER(INDEX(Import.PLE,Detalhamento!$E285,Detalhamento!AB$15)),IF(INDEX(Import.PLE,Detalhamento!$E285,Detalhamento!AB$15)&lt;=mediçao,0,OFFSET(Import.PLQ,$A285-1,AB$15-1,1,1)),OFFSET(Import.PLQ,$A285-1,AB$15-1,1,1)),(1-PLE!$AA$28)*OFFSET(Import.PLQ,$A285-1,AB$15-1,1,1))))</f>
        <v>0</v>
      </c>
      <c r="AC285" s="144">
        <f ca="1">IF(AC$13="",0,CHOOSE(Detalhamento.OpçãoServiços,OFFSET(Import.PLQ,$A285-1,AC$15-1,1,1),IF($E285&lt;&gt;1,IF(ISNUMBER(INDEX(Import.PLE,Detalhamento!$E285,Detalhamento!AC$15)),IF(INDEX(Import.PLE,Detalhamento!$E285,Detalhamento!AC$15)&lt;=mediçao,OFFSET(Import.PLQ,$A285-1,AC$15-1,1,1),0),0),PLE!$AA$28*OFFSET(Import.PLQ,$A285-1,AC$15-1,1,1)),IF($E285&lt;&gt;1,IF(ISNUMBER(INDEX(Import.PLE,Detalhamento!$E285,Detalhamento!AC$15)),IF(INDEX(Import.PLE,Detalhamento!$E285,Detalhamento!AC$15)&lt;=mediçao,0,OFFSET(Import.PLQ,$A285-1,AC$15-1,1,1)),OFFSET(Import.PLQ,$A285-1,AC$15-1,1,1)),(1-PLE!$AA$28)*OFFSET(Import.PLQ,$A285-1,AC$15-1,1,1))))</f>
        <v>0</v>
      </c>
      <c r="AD285" s="144">
        <f ca="1">IF(AD$13="",0,CHOOSE(Detalhamento.OpçãoServiços,OFFSET(Import.PLQ,$A285-1,AD$15-1,1,1),IF($E285&lt;&gt;1,IF(ISNUMBER(INDEX(Import.PLE,Detalhamento!$E285,Detalhamento!AD$15)),IF(INDEX(Import.PLE,Detalhamento!$E285,Detalhamento!AD$15)&lt;=mediçao,OFFSET(Import.PLQ,$A285-1,AD$15-1,1,1),0),0),PLE!$AA$28*OFFSET(Import.PLQ,$A285-1,AD$15-1,1,1)),IF($E285&lt;&gt;1,IF(ISNUMBER(INDEX(Import.PLE,Detalhamento!$E285,Detalhamento!AD$15)),IF(INDEX(Import.PLE,Detalhamento!$E285,Detalhamento!AD$15)&lt;=mediçao,0,OFFSET(Import.PLQ,$A285-1,AD$15-1,1,1)),OFFSET(Import.PLQ,$A285-1,AD$15-1,1,1)),(1-PLE!$AA$28)*OFFSET(Import.PLQ,$A285-1,AD$15-1,1,1))))</f>
        <v>0</v>
      </c>
      <c r="AE285" s="144">
        <f ca="1">IF(AE$13="",0,CHOOSE(Detalhamento.OpçãoServiços,OFFSET(Import.PLQ,$A285-1,AE$15-1,1,1),IF($E285&lt;&gt;1,IF(ISNUMBER(INDEX(Import.PLE,Detalhamento!$E285,Detalhamento!AE$15)),IF(INDEX(Import.PLE,Detalhamento!$E285,Detalhamento!AE$15)&lt;=mediçao,OFFSET(Import.PLQ,$A285-1,AE$15-1,1,1),0),0),PLE!$AA$28*OFFSET(Import.PLQ,$A285-1,AE$15-1,1,1)),IF($E285&lt;&gt;1,IF(ISNUMBER(INDEX(Import.PLE,Detalhamento!$E285,Detalhamento!AE$15)),IF(INDEX(Import.PLE,Detalhamento!$E285,Detalhamento!AE$15)&lt;=mediçao,0,OFFSET(Import.PLQ,$A285-1,AE$15-1,1,1)),OFFSET(Import.PLQ,$A285-1,AE$15-1,1,1)),(1-PLE!$AA$28)*OFFSET(Import.PLQ,$A285-1,AE$15-1,1,1))))</f>
        <v>0</v>
      </c>
      <c r="AF285" s="144">
        <f ca="1">IF(AF$13="",0,CHOOSE(Detalhamento.OpçãoServiços,OFFSET(Import.PLQ,$A285-1,AF$15-1,1,1),IF($E285&lt;&gt;1,IF(ISNUMBER(INDEX(Import.PLE,Detalhamento!$E285,Detalhamento!AF$15)),IF(INDEX(Import.PLE,Detalhamento!$E285,Detalhamento!AF$15)&lt;=mediçao,OFFSET(Import.PLQ,$A285-1,AF$15-1,1,1),0),0),PLE!$AA$28*OFFSET(Import.PLQ,$A285-1,AF$15-1,1,1)),IF($E285&lt;&gt;1,IF(ISNUMBER(INDEX(Import.PLE,Detalhamento!$E285,Detalhamento!AF$15)),IF(INDEX(Import.PLE,Detalhamento!$E285,Detalhamento!AF$15)&lt;=mediçao,0,OFFSET(Import.PLQ,$A285-1,AF$15-1,1,1)),OFFSET(Import.PLQ,$A285-1,AF$15-1,1,1)),(1-PLE!$AA$28)*OFFSET(Import.PLQ,$A285-1,AF$15-1,1,1))))</f>
        <v>0</v>
      </c>
      <c r="AG285" s="144">
        <f ca="1">IF(AG$13="",0,CHOOSE(Detalhamento.OpçãoServiços,OFFSET(Import.PLQ,$A285-1,AG$15-1,1,1),IF($E285&lt;&gt;1,IF(ISNUMBER(INDEX(Import.PLE,Detalhamento!$E285,Detalhamento!AG$15)),IF(INDEX(Import.PLE,Detalhamento!$E285,Detalhamento!AG$15)&lt;=mediçao,OFFSET(Import.PLQ,$A285-1,AG$15-1,1,1),0),0),PLE!$AA$28*OFFSET(Import.PLQ,$A285-1,AG$15-1,1,1)),IF($E285&lt;&gt;1,IF(ISNUMBER(INDEX(Import.PLE,Detalhamento!$E285,Detalhamento!AG$15)),IF(INDEX(Import.PLE,Detalhamento!$E285,Detalhamento!AG$15)&lt;=mediçao,0,OFFSET(Import.PLQ,$A285-1,AG$15-1,1,1)),OFFSET(Import.PLQ,$A285-1,AG$15-1,1,1)),(1-PLE!$AA$28)*OFFSET(Import.PLQ,$A285-1,AG$15-1,1,1))))</f>
        <v>0</v>
      </c>
      <c r="AH285" s="144">
        <f ca="1">IF(AH$13="",0,CHOOSE(Detalhamento.OpçãoServiços,OFFSET(Import.PLQ,$A285-1,AH$15-1,1,1),IF($E285&lt;&gt;1,IF(ISNUMBER(INDEX(Import.PLE,Detalhamento!$E285,Detalhamento!AH$15)),IF(INDEX(Import.PLE,Detalhamento!$E285,Detalhamento!AH$15)&lt;=mediçao,OFFSET(Import.PLQ,$A285-1,AH$15-1,1,1),0),0),PLE!$AA$28*OFFSET(Import.PLQ,$A285-1,AH$15-1,1,1)),IF($E285&lt;&gt;1,IF(ISNUMBER(INDEX(Import.PLE,Detalhamento!$E285,Detalhamento!AH$15)),IF(INDEX(Import.PLE,Detalhamento!$E285,Detalhamento!AH$15)&lt;=mediçao,0,OFFSET(Import.PLQ,$A285-1,AH$15-1,1,1)),OFFSET(Import.PLQ,$A285-1,AH$15-1,1,1)),(1-PLE!$AA$28)*OFFSET(Import.PLQ,$A285-1,AH$15-1,1,1))))</f>
        <v>0</v>
      </c>
      <c r="AI285" s="144">
        <f ca="1">IF(AI$13="",0,CHOOSE(Detalhamento.OpçãoServiços,OFFSET(Import.PLQ,$A285-1,AI$15-1,1,1),IF($E285&lt;&gt;1,IF(ISNUMBER(INDEX(Import.PLE,Detalhamento!$E285,Detalhamento!AI$15)),IF(INDEX(Import.PLE,Detalhamento!$E285,Detalhamento!AI$15)&lt;=mediçao,OFFSET(Import.PLQ,$A285-1,AI$15-1,1,1),0),0),PLE!$AA$28*OFFSET(Import.PLQ,$A285-1,AI$15-1,1,1)),IF($E285&lt;&gt;1,IF(ISNUMBER(INDEX(Import.PLE,Detalhamento!$E285,Detalhamento!AI$15)),IF(INDEX(Import.PLE,Detalhamento!$E285,Detalhamento!AI$15)&lt;=mediçao,0,OFFSET(Import.PLQ,$A285-1,AI$15-1,1,1)),OFFSET(Import.PLQ,$A285-1,AI$15-1,1,1)),(1-PLE!$AA$28)*OFFSET(Import.PLQ,$A285-1,AI$15-1,1,1))))</f>
        <v>0</v>
      </c>
      <c r="AJ285" s="144">
        <f ca="1">IF(AJ$13="",0,CHOOSE(Detalhamento.OpçãoServiços,OFFSET(Import.PLQ,$A285-1,AJ$15-1,1,1),IF($E285&lt;&gt;1,IF(ISNUMBER(INDEX(Import.PLE,Detalhamento!$E285,Detalhamento!AJ$15)),IF(INDEX(Import.PLE,Detalhamento!$E285,Detalhamento!AJ$15)&lt;=mediçao,OFFSET(Import.PLQ,$A285-1,AJ$15-1,1,1),0),0),PLE!$AA$28*OFFSET(Import.PLQ,$A285-1,AJ$15-1,1,1)),IF($E285&lt;&gt;1,IF(ISNUMBER(INDEX(Import.PLE,Detalhamento!$E285,Detalhamento!AJ$15)),IF(INDEX(Import.PLE,Detalhamento!$E285,Detalhamento!AJ$15)&lt;=mediçao,0,OFFSET(Import.PLQ,$A285-1,AJ$15-1,1,1)),OFFSET(Import.PLQ,$A285-1,AJ$15-1,1,1)),(1-PLE!$AA$28)*OFFSET(Import.PLQ,$A285-1,AJ$15-1,1,1))))</f>
        <v>0</v>
      </c>
      <c r="AK285" s="144">
        <f ca="1">IF(AK$13="",0,CHOOSE(Detalhamento.OpçãoServiços,OFFSET(Import.PLQ,$A285-1,AK$15-1,1,1),IF($E285&lt;&gt;1,IF(ISNUMBER(INDEX(Import.PLE,Detalhamento!$E285,Detalhamento!AK$15)),IF(INDEX(Import.PLE,Detalhamento!$E285,Detalhamento!AK$15)&lt;=mediçao,OFFSET(Import.PLQ,$A285-1,AK$15-1,1,1),0),0),PLE!$AA$28*OFFSET(Import.PLQ,$A285-1,AK$15-1,1,1)),IF($E285&lt;&gt;1,IF(ISNUMBER(INDEX(Import.PLE,Detalhamento!$E285,Detalhamento!AK$15)),IF(INDEX(Import.PLE,Detalhamento!$E285,Detalhamento!AK$15)&lt;=mediçao,0,OFFSET(Import.PLQ,$A285-1,AK$15-1,1,1)),OFFSET(Import.PLQ,$A285-1,AK$15-1,1,1)),(1-PLE!$AA$28)*OFFSET(Import.PLQ,$A285-1,AK$15-1,1,1))))</f>
        <v>0</v>
      </c>
      <c r="AL285" s="144">
        <f ca="1">IF(AL$13="",0,CHOOSE(Detalhamento.OpçãoServiços,OFFSET(Import.PLQ,$A285-1,AL$15-1,1,1),IF($E285&lt;&gt;1,IF(ISNUMBER(INDEX(Import.PLE,Detalhamento!$E285,Detalhamento!AL$15)),IF(INDEX(Import.PLE,Detalhamento!$E285,Detalhamento!AL$15)&lt;=mediçao,OFFSET(Import.PLQ,$A285-1,AL$15-1,1,1),0),0),PLE!$AA$28*OFFSET(Import.PLQ,$A285-1,AL$15-1,1,1)),IF($E285&lt;&gt;1,IF(ISNUMBER(INDEX(Import.PLE,Detalhamento!$E285,Detalhamento!AL$15)),IF(INDEX(Import.PLE,Detalhamento!$E285,Detalhamento!AL$15)&lt;=mediçao,0,OFFSET(Import.PLQ,$A285-1,AL$15-1,1,1)),OFFSET(Import.PLQ,$A285-1,AL$15-1,1,1)),(1-PLE!$AA$28)*OFFSET(Import.PLQ,$A285-1,AL$15-1,1,1))))</f>
        <v>0</v>
      </c>
      <c r="AM285" s="144">
        <f ca="1">IF(AM$13="",0,CHOOSE(Detalhamento.OpçãoServiços,OFFSET(Import.PLQ,$A285-1,AM$15-1,1,1),IF($E285&lt;&gt;1,IF(ISNUMBER(INDEX(Import.PLE,Detalhamento!$E285,Detalhamento!AM$15)),IF(INDEX(Import.PLE,Detalhamento!$E285,Detalhamento!AM$15)&lt;=mediçao,OFFSET(Import.PLQ,$A285-1,AM$15-1,1,1),0),0),PLE!$AA$28*OFFSET(Import.PLQ,$A285-1,AM$15-1,1,1)),IF($E285&lt;&gt;1,IF(ISNUMBER(INDEX(Import.PLE,Detalhamento!$E285,Detalhamento!AM$15)),IF(INDEX(Import.PLE,Detalhamento!$E285,Detalhamento!AM$15)&lt;=mediçao,0,OFFSET(Import.PLQ,$A285-1,AM$15-1,1,1)),OFFSET(Import.PLQ,$A285-1,AM$15-1,1,1)),(1-PLE!$AA$28)*OFFSET(Import.PLQ,$A285-1,AM$15-1,1,1))))</f>
        <v>0</v>
      </c>
      <c r="AN285" s="144">
        <f ca="1">IF(AN$13="",0,CHOOSE(Detalhamento.OpçãoServiços,OFFSET(Import.PLQ,$A285-1,AN$15-1,1,1),IF($E285&lt;&gt;1,IF(ISNUMBER(INDEX(Import.PLE,Detalhamento!$E285,Detalhamento!AN$15)),IF(INDEX(Import.PLE,Detalhamento!$E285,Detalhamento!AN$15)&lt;=mediçao,OFFSET(Import.PLQ,$A285-1,AN$15-1,1,1),0),0),PLE!$AA$28*OFFSET(Import.PLQ,$A285-1,AN$15-1,1,1)),IF($E285&lt;&gt;1,IF(ISNUMBER(INDEX(Import.PLE,Detalhamento!$E285,Detalhamento!AN$15)),IF(INDEX(Import.PLE,Detalhamento!$E285,Detalhamento!AN$15)&lt;=mediçao,0,OFFSET(Import.PLQ,$A285-1,AN$15-1,1,1)),OFFSET(Import.PLQ,$A285-1,AN$15-1,1,1)),(1-PLE!$AA$28)*OFFSET(Import.PLQ,$A285-1,AN$15-1,1,1))))</f>
        <v>0</v>
      </c>
      <c r="AO285" s="144">
        <f ca="1">IF(AO$13="",0,CHOOSE(Detalhamento.OpçãoServiços,OFFSET(Import.PLQ,$A285-1,AO$15-1,1,1),IF($E285&lt;&gt;1,IF(ISNUMBER(INDEX(Import.PLE,Detalhamento!$E285,Detalhamento!AO$15)),IF(INDEX(Import.PLE,Detalhamento!$E285,Detalhamento!AO$15)&lt;=mediçao,OFFSET(Import.PLQ,$A285-1,AO$15-1,1,1),0),0),PLE!$AA$28*OFFSET(Import.PLQ,$A285-1,AO$15-1,1,1)),IF($E285&lt;&gt;1,IF(ISNUMBER(INDEX(Import.PLE,Detalhamento!$E285,Detalhamento!AO$15)),IF(INDEX(Import.PLE,Detalhamento!$E285,Detalhamento!AO$15)&lt;=mediçao,0,OFFSET(Import.PLQ,$A285-1,AO$15-1,1,1)),OFFSET(Import.PLQ,$A285-1,AO$15-1,1,1)),(1-PLE!$AA$28)*OFFSET(Import.PLQ,$A285-1,AO$15-1,1,1))))</f>
        <v>0</v>
      </c>
      <c r="AP285" s="144">
        <f ca="1">IF(AP$13="",0,CHOOSE(Detalhamento.OpçãoServiços,OFFSET(Import.PLQ,$A285-1,AP$15-1,1,1),IF($E285&lt;&gt;1,IF(ISNUMBER(INDEX(Import.PLE,Detalhamento!$E285,Detalhamento!AP$15)),IF(INDEX(Import.PLE,Detalhamento!$E285,Detalhamento!AP$15)&lt;=mediçao,OFFSET(Import.PLQ,$A285-1,AP$15-1,1,1),0),0),PLE!$AA$28*OFFSET(Import.PLQ,$A285-1,AP$15-1,1,1)),IF($E285&lt;&gt;1,IF(ISNUMBER(INDEX(Import.PLE,Detalhamento!$E285,Detalhamento!AP$15)),IF(INDEX(Import.PLE,Detalhamento!$E285,Detalhamento!AP$15)&lt;=mediçao,0,OFFSET(Import.PLQ,$A285-1,AP$15-1,1,1)),OFFSET(Import.PLQ,$A285-1,AP$15-1,1,1)),(1-PLE!$AA$28)*OFFSET(Import.PLQ,$A285-1,AP$15-1,1,1))))</f>
        <v>0</v>
      </c>
      <c r="AQ285" s="144">
        <f ca="1">IF(AQ$13="",0,CHOOSE(Detalhamento.OpçãoServiços,OFFSET(Import.PLQ,$A285-1,AQ$15-1,1,1),IF($E285&lt;&gt;1,IF(ISNUMBER(INDEX(Import.PLE,Detalhamento!$E285,Detalhamento!AQ$15)),IF(INDEX(Import.PLE,Detalhamento!$E285,Detalhamento!AQ$15)&lt;=mediçao,OFFSET(Import.PLQ,$A285-1,AQ$15-1,1,1),0),0),PLE!$AA$28*OFFSET(Import.PLQ,$A285-1,AQ$15-1,1,1)),IF($E285&lt;&gt;1,IF(ISNUMBER(INDEX(Import.PLE,Detalhamento!$E285,Detalhamento!AQ$15)),IF(INDEX(Import.PLE,Detalhamento!$E285,Detalhamento!AQ$15)&lt;=mediçao,0,OFFSET(Import.PLQ,$A285-1,AQ$15-1,1,1)),OFFSET(Import.PLQ,$A285-1,AQ$15-1,1,1)),(1-PLE!$AA$28)*OFFSET(Import.PLQ,$A285-1,AQ$15-1,1,1))))</f>
        <v>0</v>
      </c>
      <c r="AR285" s="144">
        <f ca="1">IF(AR$13="",0,CHOOSE(Detalhamento.OpçãoServiços,OFFSET(Import.PLQ,$A285-1,AR$15-1,1,1),IF($E285&lt;&gt;1,IF(ISNUMBER(INDEX(Import.PLE,Detalhamento!$E285,Detalhamento!AR$15)),IF(INDEX(Import.PLE,Detalhamento!$E285,Detalhamento!AR$15)&lt;=mediçao,OFFSET(Import.PLQ,$A285-1,AR$15-1,1,1),0),0),PLE!$AA$28*OFFSET(Import.PLQ,$A285-1,AR$15-1,1,1)),IF($E285&lt;&gt;1,IF(ISNUMBER(INDEX(Import.PLE,Detalhamento!$E285,Detalhamento!AR$15)),IF(INDEX(Import.PLE,Detalhamento!$E285,Detalhamento!AR$15)&lt;=mediçao,0,OFFSET(Import.PLQ,$A285-1,AR$15-1,1,1)),OFFSET(Import.PLQ,$A285-1,AR$15-1,1,1)),(1-PLE!$AA$28)*OFFSET(Import.PLQ,$A285-1,AR$15-1,1,1))))</f>
        <v>0</v>
      </c>
      <c r="AS285" s="144">
        <f ca="1">IF(AS$13="",0,CHOOSE(Detalhamento.OpçãoServiços,OFFSET(Import.PLQ,$A285-1,AS$15-1,1,1),IF($E285&lt;&gt;1,IF(ISNUMBER(INDEX(Import.PLE,Detalhamento!$E285,Detalhamento!AS$15)),IF(INDEX(Import.PLE,Detalhamento!$E285,Detalhamento!AS$15)&lt;=mediçao,OFFSET(Import.PLQ,$A285-1,AS$15-1,1,1),0),0),PLE!$AA$28*OFFSET(Import.PLQ,$A285-1,AS$15-1,1,1)),IF($E285&lt;&gt;1,IF(ISNUMBER(INDEX(Import.PLE,Detalhamento!$E285,Detalhamento!AS$15)),IF(INDEX(Import.PLE,Detalhamento!$E285,Detalhamento!AS$15)&lt;=mediçao,0,OFFSET(Import.PLQ,$A285-1,AS$15-1,1,1)),OFFSET(Import.PLQ,$A285-1,AS$15-1,1,1)),(1-PLE!$AA$28)*OFFSET(Import.PLQ,$A285-1,AS$15-1,1,1))))</f>
        <v>0</v>
      </c>
      <c r="AT285" s="144">
        <f ca="1">IF(AT$13="",0,CHOOSE(Detalhamento.OpçãoServiços,OFFSET(Import.PLQ,$A285-1,AT$15-1,1,1),IF($E285&lt;&gt;1,IF(ISNUMBER(INDEX(Import.PLE,Detalhamento!$E285,Detalhamento!AT$15)),IF(INDEX(Import.PLE,Detalhamento!$E285,Detalhamento!AT$15)&lt;=mediçao,OFFSET(Import.PLQ,$A285-1,AT$15-1,1,1),0),0),PLE!$AA$28*OFFSET(Import.PLQ,$A285-1,AT$15-1,1,1)),IF($E285&lt;&gt;1,IF(ISNUMBER(INDEX(Import.PLE,Detalhamento!$E285,Detalhamento!AT$15)),IF(INDEX(Import.PLE,Detalhamento!$E285,Detalhamento!AT$15)&lt;=mediçao,0,OFFSET(Import.PLQ,$A285-1,AT$15-1,1,1)),OFFSET(Import.PLQ,$A285-1,AT$15-1,1,1)),(1-PLE!$AA$28)*OFFSET(Import.PLQ,$A285-1,AT$15-1,1,1))))</f>
        <v>0</v>
      </c>
      <c r="AU285" s="144">
        <f ca="1">IF(AU$13="",0,CHOOSE(Detalhamento.OpçãoServiços,OFFSET(Import.PLQ,$A285-1,AU$15-1,1,1),IF($E285&lt;&gt;1,IF(ISNUMBER(INDEX(Import.PLE,Detalhamento!$E285,Detalhamento!AU$15)),IF(INDEX(Import.PLE,Detalhamento!$E285,Detalhamento!AU$15)&lt;=mediçao,OFFSET(Import.PLQ,$A285-1,AU$15-1,1,1),0),0),PLE!$AA$28*OFFSET(Import.PLQ,$A285-1,AU$15-1,1,1)),IF($E285&lt;&gt;1,IF(ISNUMBER(INDEX(Import.PLE,Detalhamento!$E285,Detalhamento!AU$15)),IF(INDEX(Import.PLE,Detalhamento!$E285,Detalhamento!AU$15)&lt;=mediçao,0,OFFSET(Import.PLQ,$A285-1,AU$15-1,1,1)),OFFSET(Import.PLQ,$A285-1,AU$15-1,1,1)),(1-PLE!$AA$28)*OFFSET(Import.PLQ,$A285-1,AU$15-1,1,1))))</f>
        <v>0</v>
      </c>
      <c r="AV285" s="144">
        <f ca="1">IF(AV$13="",0,CHOOSE(Detalhamento.OpçãoServiços,OFFSET(Import.PLQ,$A285-1,AV$15-1,1,1),IF($E285&lt;&gt;1,IF(ISNUMBER(INDEX(Import.PLE,Detalhamento!$E285,Detalhamento!AV$15)),IF(INDEX(Import.PLE,Detalhamento!$E285,Detalhamento!AV$15)&lt;=mediçao,OFFSET(Import.PLQ,$A285-1,AV$15-1,1,1),0),0),PLE!$AA$28*OFFSET(Import.PLQ,$A285-1,AV$15-1,1,1)),IF($E285&lt;&gt;1,IF(ISNUMBER(INDEX(Import.PLE,Detalhamento!$E285,Detalhamento!AV$15)),IF(INDEX(Import.PLE,Detalhamento!$E285,Detalhamento!AV$15)&lt;=mediçao,0,OFFSET(Import.PLQ,$A285-1,AV$15-1,1,1)),OFFSET(Import.PLQ,$A285-1,AV$15-1,1,1)),(1-PLE!$AA$28)*OFFSET(Import.PLQ,$A285-1,AV$15-1,1,1))))</f>
        <v>0</v>
      </c>
      <c r="AW285" s="144">
        <f ca="1">IF(AW$13="",0,CHOOSE(Detalhamento.OpçãoServiços,OFFSET(Import.PLQ,$A285-1,AW$15-1,1,1),IF($E285&lt;&gt;1,IF(ISNUMBER(INDEX(Import.PLE,Detalhamento!$E285,Detalhamento!AW$15)),IF(INDEX(Import.PLE,Detalhamento!$E285,Detalhamento!AW$15)&lt;=mediçao,OFFSET(Import.PLQ,$A285-1,AW$15-1,1,1),0),0),PLE!$AA$28*OFFSET(Import.PLQ,$A285-1,AW$15-1,1,1)),IF($E285&lt;&gt;1,IF(ISNUMBER(INDEX(Import.PLE,Detalhamento!$E285,Detalhamento!AW$15)),IF(INDEX(Import.PLE,Detalhamento!$E285,Detalhamento!AW$15)&lt;=mediçao,0,OFFSET(Import.PLQ,$A285-1,AW$15-1,1,1)),OFFSET(Import.PLQ,$A285-1,AW$15-1,1,1)),(1-PLE!$AA$28)*OFFSET(Import.PLQ,$A285-1,AW$15-1,1,1))))</f>
        <v>0</v>
      </c>
      <c r="AX285" s="144">
        <f ca="1">IF(AX$13="",0,CHOOSE(Detalhamento.OpçãoServiços,OFFSET(Import.PLQ,$A285-1,AX$15-1,1,1),IF($E285&lt;&gt;1,IF(ISNUMBER(INDEX(Import.PLE,Detalhamento!$E285,Detalhamento!AX$15)),IF(INDEX(Import.PLE,Detalhamento!$E285,Detalhamento!AX$15)&lt;=mediçao,OFFSET(Import.PLQ,$A285-1,AX$15-1,1,1),0),0),PLE!$AA$28*OFFSET(Import.PLQ,$A285-1,AX$15-1,1,1)),IF($E285&lt;&gt;1,IF(ISNUMBER(INDEX(Import.PLE,Detalhamento!$E285,Detalhamento!AX$15)),IF(INDEX(Import.PLE,Detalhamento!$E285,Detalhamento!AX$15)&lt;=mediçao,0,OFFSET(Import.PLQ,$A285-1,AX$15-1,1,1)),OFFSET(Import.PLQ,$A285-1,AX$15-1,1,1)),(1-PLE!$AA$28)*OFFSET(Import.PLQ,$A285-1,AX$15-1,1,1))))</f>
        <v>0</v>
      </c>
      <c r="AY285" s="144">
        <f ca="1">IF(AY$13="",0,CHOOSE(Detalhamento.OpçãoServiços,OFFSET(Import.PLQ,$A285-1,AY$15-1,1,1),IF($E285&lt;&gt;1,IF(ISNUMBER(INDEX(Import.PLE,Detalhamento!$E285,Detalhamento!AY$15)),IF(INDEX(Import.PLE,Detalhamento!$E285,Detalhamento!AY$15)&lt;=mediçao,OFFSET(Import.PLQ,$A285-1,AY$15-1,1,1),0),0),PLE!$AA$28*OFFSET(Import.PLQ,$A285-1,AY$15-1,1,1)),IF($E285&lt;&gt;1,IF(ISNUMBER(INDEX(Import.PLE,Detalhamento!$E285,Detalhamento!AY$15)),IF(INDEX(Import.PLE,Detalhamento!$E285,Detalhamento!AY$15)&lt;=mediçao,0,OFFSET(Import.PLQ,$A285-1,AY$15-1,1,1)),OFFSET(Import.PLQ,$A285-1,AY$15-1,1,1)),(1-PLE!$AA$28)*OFFSET(Import.PLQ,$A285-1,AY$15-1,1,1))))</f>
        <v>0</v>
      </c>
      <c r="AZ285" s="144">
        <f ca="1">IF(AZ$13="",0,CHOOSE(Detalhamento.OpçãoServiços,OFFSET(Import.PLQ,$A285-1,AZ$15-1,1,1),IF($E285&lt;&gt;1,IF(ISNUMBER(INDEX(Import.PLE,Detalhamento!$E285,Detalhamento!AZ$15)),IF(INDEX(Import.PLE,Detalhamento!$E285,Detalhamento!AZ$15)&lt;=mediçao,OFFSET(Import.PLQ,$A285-1,AZ$15-1,1,1),0),0),PLE!$AA$28*OFFSET(Import.PLQ,$A285-1,AZ$15-1,1,1)),IF($E285&lt;&gt;1,IF(ISNUMBER(INDEX(Import.PLE,Detalhamento!$E285,Detalhamento!AZ$15)),IF(INDEX(Import.PLE,Detalhamento!$E285,Detalhamento!AZ$15)&lt;=mediçao,0,OFFSET(Import.PLQ,$A285-1,AZ$15-1,1,1)),OFFSET(Import.PLQ,$A285-1,AZ$15-1,1,1)),(1-PLE!$AA$28)*OFFSET(Import.PLQ,$A285-1,AZ$15-1,1,1))))</f>
        <v>0</v>
      </c>
      <c r="BA285" s="144">
        <f ca="1">IF(BA$13="",0,CHOOSE(Detalhamento.OpçãoServiços,OFFSET(Import.PLQ,$A285-1,BA$15-1,1,1),IF($E285&lt;&gt;1,IF(ISNUMBER(INDEX(Import.PLE,Detalhamento!$E285,Detalhamento!BA$15)),IF(INDEX(Import.PLE,Detalhamento!$E285,Detalhamento!BA$15)&lt;=mediçao,OFFSET(Import.PLQ,$A285-1,BA$15-1,1,1),0),0),PLE!$AA$28*OFFSET(Import.PLQ,$A285-1,BA$15-1,1,1)),IF($E285&lt;&gt;1,IF(ISNUMBER(INDEX(Import.PLE,Detalhamento!$E285,Detalhamento!BA$15)),IF(INDEX(Import.PLE,Detalhamento!$E285,Detalhamento!BA$15)&lt;=mediçao,0,OFFSET(Import.PLQ,$A285-1,BA$15-1,1,1)),OFFSET(Import.PLQ,$A285-1,BA$15-1,1,1)),(1-PLE!$AA$28)*OFFSET(Import.PLQ,$A285-1,BA$15-1,1,1))))</f>
        <v>0</v>
      </c>
      <c r="BB285" s="144">
        <f ca="1">IF(BB$13="",0,CHOOSE(Detalhamento.OpçãoServiços,OFFSET(Import.PLQ,$A285-1,BB$15-1,1,1),IF($E285&lt;&gt;1,IF(ISNUMBER(INDEX(Import.PLE,Detalhamento!$E285,Detalhamento!BB$15)),IF(INDEX(Import.PLE,Detalhamento!$E285,Detalhamento!BB$15)&lt;=mediçao,OFFSET(Import.PLQ,$A285-1,BB$15-1,1,1),0),0),PLE!$AA$28*OFFSET(Import.PLQ,$A285-1,BB$15-1,1,1)),IF($E285&lt;&gt;1,IF(ISNUMBER(INDEX(Import.PLE,Detalhamento!$E285,Detalhamento!BB$15)),IF(INDEX(Import.PLE,Detalhamento!$E285,Detalhamento!BB$15)&lt;=mediçao,0,OFFSET(Import.PLQ,$A285-1,BB$15-1,1,1)),OFFSET(Import.PLQ,$A285-1,BB$15-1,1,1)),(1-PLE!$AA$28)*OFFSET(Import.PLQ,$A285-1,BB$15-1,1,1))))</f>
        <v>0</v>
      </c>
      <c r="BC285" s="144">
        <f ca="1">IF(BC$13="",0,CHOOSE(Detalhamento.OpçãoServiços,OFFSET(Import.PLQ,$A285-1,BC$15-1,1,1),IF($E285&lt;&gt;1,IF(ISNUMBER(INDEX(Import.PLE,Detalhamento!$E285,Detalhamento!BC$15)),IF(INDEX(Import.PLE,Detalhamento!$E285,Detalhamento!BC$15)&lt;=mediçao,OFFSET(Import.PLQ,$A285-1,BC$15-1,1,1),0),0),PLE!$AA$28*OFFSET(Import.PLQ,$A285-1,BC$15-1,1,1)),IF($E285&lt;&gt;1,IF(ISNUMBER(INDEX(Import.PLE,Detalhamento!$E285,Detalhamento!BC$15)),IF(INDEX(Import.PLE,Detalhamento!$E285,Detalhamento!BC$15)&lt;=mediçao,0,OFFSET(Import.PLQ,$A285-1,BC$15-1,1,1)),OFFSET(Import.PLQ,$A285-1,BC$15-1,1,1)),(1-PLE!$AA$28)*OFFSET(Import.PLQ,$A285-1,BC$15-1,1,1))))</f>
        <v>0</v>
      </c>
      <c r="BD285" s="144">
        <f ca="1">IF(BD$13="",0,CHOOSE(Detalhamento.OpçãoServiços,OFFSET(Import.PLQ,$A285-1,BD$15-1,1,1),IF($E285&lt;&gt;1,IF(ISNUMBER(INDEX(Import.PLE,Detalhamento!$E285,Detalhamento!BD$15)),IF(INDEX(Import.PLE,Detalhamento!$E285,Detalhamento!BD$15)&lt;=mediçao,OFFSET(Import.PLQ,$A285-1,BD$15-1,1,1),0),0),PLE!$AA$28*OFFSET(Import.PLQ,$A285-1,BD$15-1,1,1)),IF($E285&lt;&gt;1,IF(ISNUMBER(INDEX(Import.PLE,Detalhamento!$E285,Detalhamento!BD$15)),IF(INDEX(Import.PLE,Detalhamento!$E285,Detalhamento!BD$15)&lt;=mediçao,0,OFFSET(Import.PLQ,$A285-1,BD$15-1,1,1)),OFFSET(Import.PLQ,$A285-1,BD$15-1,1,1)),(1-PLE!$AA$28)*OFFSET(Import.PLQ,$A285-1,BD$15-1,1,1))))</f>
        <v>0</v>
      </c>
      <c r="BE285" s="144">
        <f ca="1">IF(BE$13="",0,CHOOSE(Detalhamento.OpçãoServiços,OFFSET(Import.PLQ,$A285-1,BE$15-1,1,1),IF($E285&lt;&gt;1,IF(ISNUMBER(INDEX(Import.PLE,Detalhamento!$E285,Detalhamento!BE$15)),IF(INDEX(Import.PLE,Detalhamento!$E285,Detalhamento!BE$15)&lt;=mediçao,OFFSET(Import.PLQ,$A285-1,BE$15-1,1,1),0),0),PLE!$AA$28*OFFSET(Import.PLQ,$A285-1,BE$15-1,1,1)),IF($E285&lt;&gt;1,IF(ISNUMBER(INDEX(Import.PLE,Detalhamento!$E285,Detalhamento!BE$15)),IF(INDEX(Import.PLE,Detalhamento!$E285,Detalhamento!BE$15)&lt;=mediçao,0,OFFSET(Import.PLQ,$A285-1,BE$15-1,1,1)),OFFSET(Import.PLQ,$A285-1,BE$15-1,1,1)),(1-PLE!$AA$28)*OFFSET(Import.PLQ,$A285-1,BE$15-1,1,1))))</f>
        <v>0</v>
      </c>
      <c r="BF285" s="144">
        <f ca="1">IF(BF$13="",0,CHOOSE(Detalhamento.OpçãoServiços,OFFSET(Import.PLQ,$A285-1,BF$15-1,1,1),IF($E285&lt;&gt;1,IF(ISNUMBER(INDEX(Import.PLE,Detalhamento!$E285,Detalhamento!BF$15)),IF(INDEX(Import.PLE,Detalhamento!$E285,Detalhamento!BF$15)&lt;=mediçao,OFFSET(Import.PLQ,$A285-1,BF$15-1,1,1),0),0),PLE!$AA$28*OFFSET(Import.PLQ,$A285-1,BF$15-1,1,1)),IF($E285&lt;&gt;1,IF(ISNUMBER(INDEX(Import.PLE,Detalhamento!$E285,Detalhamento!BF$15)),IF(INDEX(Import.PLE,Detalhamento!$E285,Detalhamento!BF$15)&lt;=mediçao,0,OFFSET(Import.PLQ,$A285-1,BF$15-1,1,1)),OFFSET(Import.PLQ,$A285-1,BF$15-1,1,1)),(1-PLE!$AA$28)*OFFSET(Import.PLQ,$A285-1,BF$15-1,1,1))))</f>
        <v>0</v>
      </c>
      <c r="BG285" s="144">
        <f ca="1">IF(BG$13="",0,CHOOSE(Detalhamento.OpçãoServiços,OFFSET(Import.PLQ,$A285-1,BG$15-1,1,1),IF($E285&lt;&gt;1,IF(ISNUMBER(INDEX(Import.PLE,Detalhamento!$E285,Detalhamento!BG$15)),IF(INDEX(Import.PLE,Detalhamento!$E285,Detalhamento!BG$15)&lt;=mediçao,OFFSET(Import.PLQ,$A285-1,BG$15-1,1,1),0),0),PLE!$AA$28*OFFSET(Import.PLQ,$A285-1,BG$15-1,1,1)),IF($E285&lt;&gt;1,IF(ISNUMBER(INDEX(Import.PLE,Detalhamento!$E285,Detalhamento!BG$15)),IF(INDEX(Import.PLE,Detalhamento!$E285,Detalhamento!BG$15)&lt;=mediçao,0,OFFSET(Import.PLQ,$A285-1,BG$15-1,1,1)),OFFSET(Import.PLQ,$A285-1,BG$15-1,1,1)),(1-PLE!$AA$28)*OFFSET(Import.PLQ,$A285-1,BG$15-1,1,1))))</f>
        <v>0</v>
      </c>
      <c r="BH285" s="144">
        <f ca="1">IF(BH$13="",0,CHOOSE(Detalhamento.OpçãoServiços,OFFSET(Import.PLQ,$A285-1,BH$15-1,1,1),IF($E285&lt;&gt;1,IF(ISNUMBER(INDEX(Import.PLE,Detalhamento!$E285,Detalhamento!BH$15)),IF(INDEX(Import.PLE,Detalhamento!$E285,Detalhamento!BH$15)&lt;=mediçao,OFFSET(Import.PLQ,$A285-1,BH$15-1,1,1),0),0),PLE!$AA$28*OFFSET(Import.PLQ,$A285-1,BH$15-1,1,1)),IF($E285&lt;&gt;1,IF(ISNUMBER(INDEX(Import.PLE,Detalhamento!$E285,Detalhamento!BH$15)),IF(INDEX(Import.PLE,Detalhamento!$E285,Detalhamento!BH$15)&lt;=mediçao,0,OFFSET(Import.PLQ,$A285-1,BH$15-1,1,1)),OFFSET(Import.PLQ,$A285-1,BH$15-1,1,1)),(1-PLE!$AA$28)*OFFSET(Import.PLQ,$A285-1,BH$15-1,1,1))))</f>
        <v>0</v>
      </c>
      <c r="BI285" s="144">
        <f ca="1">IF(BI$13="",0,CHOOSE(Detalhamento.OpçãoServiços,OFFSET(Import.PLQ,$A285-1,BI$15-1,1,1),IF($E285&lt;&gt;1,IF(ISNUMBER(INDEX(Import.PLE,Detalhamento!$E285,Detalhamento!BI$15)),IF(INDEX(Import.PLE,Detalhamento!$E285,Detalhamento!BI$15)&lt;=mediçao,OFFSET(Import.PLQ,$A285-1,BI$15-1,1,1),0),0),PLE!$AA$28*OFFSET(Import.PLQ,$A285-1,BI$15-1,1,1)),IF($E285&lt;&gt;1,IF(ISNUMBER(INDEX(Import.PLE,Detalhamento!$E285,Detalhamento!BI$15)),IF(INDEX(Import.PLE,Detalhamento!$E285,Detalhamento!BI$15)&lt;=mediçao,0,OFFSET(Import.PLQ,$A285-1,BI$15-1,1,1)),OFFSET(Import.PLQ,$A285-1,BI$15-1,1,1)),(1-PLE!$AA$28)*OFFSET(Import.PLQ,$A285-1,BI$15-1,1,1))))</f>
        <v>0</v>
      </c>
    </row>
    <row r="286" spans="1:61" ht="30" x14ac:dyDescent="0.2">
      <c r="A286" s="155">
        <v>228</v>
      </c>
      <c r="B286" s="21" t="str">
        <f t="shared" ca="1" si="41"/>
        <v>Serviço</v>
      </c>
      <c r="E286" s="153">
        <f t="shared" ca="1" si="42"/>
        <v>28</v>
      </c>
      <c r="F286" s="154">
        <f t="shared" ca="1" si="43"/>
        <v>280228</v>
      </c>
      <c r="G286" s="154" t="str">
        <f t="shared" ca="1" si="46"/>
        <v>2.10.1.13</v>
      </c>
      <c r="H286" s="182" t="str">
        <f t="shared" ca="1" si="46"/>
        <v>TUBO PVC, SERIE NORMAL, ESGOTO PREDIAL, DN 100 MM, FORNECIDO E INSTALADO EM RAMAL DE DESCARGA OU RAMAL DE ESGOTO SANITÁRIO. AF_12/2014</v>
      </c>
      <c r="I286" s="37" t="str">
        <f t="shared" ca="1" si="44"/>
        <v>M</v>
      </c>
      <c r="J286" s="144">
        <f t="shared" ca="1" si="45"/>
        <v>27.96</v>
      </c>
      <c r="K286" s="67"/>
      <c r="L286" s="144">
        <f ca="1">IF(L$13="",0,CHOOSE(Detalhamento.OpçãoServiços,OFFSET(Import.PLQ,$A286-1,L$15-1,1,1),IF($E286&lt;&gt;1,IF(ISNUMBER(INDEX(Import.PLE,Detalhamento!$E286,Detalhamento!L$15)),IF(INDEX(Import.PLE,Detalhamento!$E286,Detalhamento!L$15)&lt;=mediçao,OFFSET(Import.PLQ,$A286-1,L$15-1,1,1),0),0),PLE!$AA$28*OFFSET(Import.PLQ,$A286-1,L$15-1,1,1)),IF($E286&lt;&gt;1,IF(ISNUMBER(INDEX(Import.PLE,Detalhamento!$E286,Detalhamento!L$15)),IF(INDEX(Import.PLE,Detalhamento!$E286,Detalhamento!L$15)&lt;=mediçao,0,OFFSET(Import.PLQ,$A286-1,L$15-1,1,1)),OFFSET(Import.PLQ,$A286-1,L$15-1,1,1)),(1-PLE!$AA$28)*OFFSET(Import.PLQ,$A286-1,L$15-1,1,1))))</f>
        <v>27.96</v>
      </c>
      <c r="M286" s="144">
        <f ca="1">IF(M$13="",0,CHOOSE(Detalhamento.OpçãoServiços,OFFSET(Import.PLQ,$A286-1,M$15-1,1,1),IF($E286&lt;&gt;1,IF(ISNUMBER(INDEX(Import.PLE,Detalhamento!$E286,Detalhamento!M$15)),IF(INDEX(Import.PLE,Detalhamento!$E286,Detalhamento!M$15)&lt;=mediçao,OFFSET(Import.PLQ,$A286-1,M$15-1,1,1),0),0),PLE!$AA$28*OFFSET(Import.PLQ,$A286-1,M$15-1,1,1)),IF($E286&lt;&gt;1,IF(ISNUMBER(INDEX(Import.PLE,Detalhamento!$E286,Detalhamento!M$15)),IF(INDEX(Import.PLE,Detalhamento!$E286,Detalhamento!M$15)&lt;=mediçao,0,OFFSET(Import.PLQ,$A286-1,M$15-1,1,1)),OFFSET(Import.PLQ,$A286-1,M$15-1,1,1)),(1-PLE!$AA$28)*OFFSET(Import.PLQ,$A286-1,M$15-1,1,1))))</f>
        <v>0</v>
      </c>
      <c r="N286" s="144">
        <f ca="1">IF(N$13="",0,CHOOSE(Detalhamento.OpçãoServiços,OFFSET(Import.PLQ,$A286-1,N$15-1,1,1),IF($E286&lt;&gt;1,IF(ISNUMBER(INDEX(Import.PLE,Detalhamento!$E286,Detalhamento!N$15)),IF(INDEX(Import.PLE,Detalhamento!$E286,Detalhamento!N$15)&lt;=mediçao,OFFSET(Import.PLQ,$A286-1,N$15-1,1,1),0),0),PLE!$AA$28*OFFSET(Import.PLQ,$A286-1,N$15-1,1,1)),IF($E286&lt;&gt;1,IF(ISNUMBER(INDEX(Import.PLE,Detalhamento!$E286,Detalhamento!N$15)),IF(INDEX(Import.PLE,Detalhamento!$E286,Detalhamento!N$15)&lt;=mediçao,0,OFFSET(Import.PLQ,$A286-1,N$15-1,1,1)),OFFSET(Import.PLQ,$A286-1,N$15-1,1,1)),(1-PLE!$AA$28)*OFFSET(Import.PLQ,$A286-1,N$15-1,1,1))))</f>
        <v>0</v>
      </c>
      <c r="O286" s="144">
        <f ca="1">IF(O$13="",0,CHOOSE(Detalhamento.OpçãoServiços,OFFSET(Import.PLQ,$A286-1,O$15-1,1,1),IF($E286&lt;&gt;1,IF(ISNUMBER(INDEX(Import.PLE,Detalhamento!$E286,Detalhamento!O$15)),IF(INDEX(Import.PLE,Detalhamento!$E286,Detalhamento!O$15)&lt;=mediçao,OFFSET(Import.PLQ,$A286-1,O$15-1,1,1),0),0),PLE!$AA$28*OFFSET(Import.PLQ,$A286-1,O$15-1,1,1)),IF($E286&lt;&gt;1,IF(ISNUMBER(INDEX(Import.PLE,Detalhamento!$E286,Detalhamento!O$15)),IF(INDEX(Import.PLE,Detalhamento!$E286,Detalhamento!O$15)&lt;=mediçao,0,OFFSET(Import.PLQ,$A286-1,O$15-1,1,1)),OFFSET(Import.PLQ,$A286-1,O$15-1,1,1)),(1-PLE!$AA$28)*OFFSET(Import.PLQ,$A286-1,O$15-1,1,1))))</f>
        <v>0</v>
      </c>
      <c r="P286" s="144">
        <f ca="1">IF(P$13="",0,CHOOSE(Detalhamento.OpçãoServiços,OFFSET(Import.PLQ,$A286-1,P$15-1,1,1),IF($E286&lt;&gt;1,IF(ISNUMBER(INDEX(Import.PLE,Detalhamento!$E286,Detalhamento!P$15)),IF(INDEX(Import.PLE,Detalhamento!$E286,Detalhamento!P$15)&lt;=mediçao,OFFSET(Import.PLQ,$A286-1,P$15-1,1,1),0),0),PLE!$AA$28*OFFSET(Import.PLQ,$A286-1,P$15-1,1,1)),IF($E286&lt;&gt;1,IF(ISNUMBER(INDEX(Import.PLE,Detalhamento!$E286,Detalhamento!P$15)),IF(INDEX(Import.PLE,Detalhamento!$E286,Detalhamento!P$15)&lt;=mediçao,0,OFFSET(Import.PLQ,$A286-1,P$15-1,1,1)),OFFSET(Import.PLQ,$A286-1,P$15-1,1,1)),(1-PLE!$AA$28)*OFFSET(Import.PLQ,$A286-1,P$15-1,1,1))))</f>
        <v>0</v>
      </c>
      <c r="Q286" s="144">
        <f ca="1">IF(Q$13="",0,CHOOSE(Detalhamento.OpçãoServiços,OFFSET(Import.PLQ,$A286-1,Q$15-1,1,1),IF($E286&lt;&gt;1,IF(ISNUMBER(INDEX(Import.PLE,Detalhamento!$E286,Detalhamento!Q$15)),IF(INDEX(Import.PLE,Detalhamento!$E286,Detalhamento!Q$15)&lt;=mediçao,OFFSET(Import.PLQ,$A286-1,Q$15-1,1,1),0),0),PLE!$AA$28*OFFSET(Import.PLQ,$A286-1,Q$15-1,1,1)),IF($E286&lt;&gt;1,IF(ISNUMBER(INDEX(Import.PLE,Detalhamento!$E286,Detalhamento!Q$15)),IF(INDEX(Import.PLE,Detalhamento!$E286,Detalhamento!Q$15)&lt;=mediçao,0,OFFSET(Import.PLQ,$A286-1,Q$15-1,1,1)),OFFSET(Import.PLQ,$A286-1,Q$15-1,1,1)),(1-PLE!$AA$28)*OFFSET(Import.PLQ,$A286-1,Q$15-1,1,1))))</f>
        <v>0</v>
      </c>
      <c r="R286" s="144">
        <f ca="1">IF(R$13="",0,CHOOSE(Detalhamento.OpçãoServiços,OFFSET(Import.PLQ,$A286-1,R$15-1,1,1),IF($E286&lt;&gt;1,IF(ISNUMBER(INDEX(Import.PLE,Detalhamento!$E286,Detalhamento!R$15)),IF(INDEX(Import.PLE,Detalhamento!$E286,Detalhamento!R$15)&lt;=mediçao,OFFSET(Import.PLQ,$A286-1,R$15-1,1,1),0),0),PLE!$AA$28*OFFSET(Import.PLQ,$A286-1,R$15-1,1,1)),IF($E286&lt;&gt;1,IF(ISNUMBER(INDEX(Import.PLE,Detalhamento!$E286,Detalhamento!R$15)),IF(INDEX(Import.PLE,Detalhamento!$E286,Detalhamento!R$15)&lt;=mediçao,0,OFFSET(Import.PLQ,$A286-1,R$15-1,1,1)),OFFSET(Import.PLQ,$A286-1,R$15-1,1,1)),(1-PLE!$AA$28)*OFFSET(Import.PLQ,$A286-1,R$15-1,1,1))))</f>
        <v>0</v>
      </c>
      <c r="S286" s="144">
        <f ca="1">IF(S$13="",0,CHOOSE(Detalhamento.OpçãoServiços,OFFSET(Import.PLQ,$A286-1,S$15-1,1,1),IF($E286&lt;&gt;1,IF(ISNUMBER(INDEX(Import.PLE,Detalhamento!$E286,Detalhamento!S$15)),IF(INDEX(Import.PLE,Detalhamento!$E286,Detalhamento!S$15)&lt;=mediçao,OFFSET(Import.PLQ,$A286-1,S$15-1,1,1),0),0),PLE!$AA$28*OFFSET(Import.PLQ,$A286-1,S$15-1,1,1)),IF($E286&lt;&gt;1,IF(ISNUMBER(INDEX(Import.PLE,Detalhamento!$E286,Detalhamento!S$15)),IF(INDEX(Import.PLE,Detalhamento!$E286,Detalhamento!S$15)&lt;=mediçao,0,OFFSET(Import.PLQ,$A286-1,S$15-1,1,1)),OFFSET(Import.PLQ,$A286-1,S$15-1,1,1)),(1-PLE!$AA$28)*OFFSET(Import.PLQ,$A286-1,S$15-1,1,1))))</f>
        <v>0</v>
      </c>
      <c r="T286" s="144">
        <f ca="1">IF(T$13="",0,CHOOSE(Detalhamento.OpçãoServiços,OFFSET(Import.PLQ,$A286-1,T$15-1,1,1),IF($E286&lt;&gt;1,IF(ISNUMBER(INDEX(Import.PLE,Detalhamento!$E286,Detalhamento!T$15)),IF(INDEX(Import.PLE,Detalhamento!$E286,Detalhamento!T$15)&lt;=mediçao,OFFSET(Import.PLQ,$A286-1,T$15-1,1,1),0),0),PLE!$AA$28*OFFSET(Import.PLQ,$A286-1,T$15-1,1,1)),IF($E286&lt;&gt;1,IF(ISNUMBER(INDEX(Import.PLE,Detalhamento!$E286,Detalhamento!T$15)),IF(INDEX(Import.PLE,Detalhamento!$E286,Detalhamento!T$15)&lt;=mediçao,0,OFFSET(Import.PLQ,$A286-1,T$15-1,1,1)),OFFSET(Import.PLQ,$A286-1,T$15-1,1,1)),(1-PLE!$AA$28)*OFFSET(Import.PLQ,$A286-1,T$15-1,1,1))))</f>
        <v>0</v>
      </c>
      <c r="U286" s="144">
        <f ca="1">IF(U$13="",0,CHOOSE(Detalhamento.OpçãoServiços,OFFSET(Import.PLQ,$A286-1,U$15-1,1,1),IF($E286&lt;&gt;1,IF(ISNUMBER(INDEX(Import.PLE,Detalhamento!$E286,Detalhamento!U$15)),IF(INDEX(Import.PLE,Detalhamento!$E286,Detalhamento!U$15)&lt;=mediçao,OFFSET(Import.PLQ,$A286-1,U$15-1,1,1),0),0),PLE!$AA$28*OFFSET(Import.PLQ,$A286-1,U$15-1,1,1)),IF($E286&lt;&gt;1,IF(ISNUMBER(INDEX(Import.PLE,Detalhamento!$E286,Detalhamento!U$15)),IF(INDEX(Import.PLE,Detalhamento!$E286,Detalhamento!U$15)&lt;=mediçao,0,OFFSET(Import.PLQ,$A286-1,U$15-1,1,1)),OFFSET(Import.PLQ,$A286-1,U$15-1,1,1)),(1-PLE!$AA$28)*OFFSET(Import.PLQ,$A286-1,U$15-1,1,1))))</f>
        <v>0</v>
      </c>
      <c r="V286" s="144">
        <f ca="1">IF(V$13="",0,CHOOSE(Detalhamento.OpçãoServiços,OFFSET(Import.PLQ,$A286-1,V$15-1,1,1),IF($E286&lt;&gt;1,IF(ISNUMBER(INDEX(Import.PLE,Detalhamento!$E286,Detalhamento!V$15)),IF(INDEX(Import.PLE,Detalhamento!$E286,Detalhamento!V$15)&lt;=mediçao,OFFSET(Import.PLQ,$A286-1,V$15-1,1,1),0),0),PLE!$AA$28*OFFSET(Import.PLQ,$A286-1,V$15-1,1,1)),IF($E286&lt;&gt;1,IF(ISNUMBER(INDEX(Import.PLE,Detalhamento!$E286,Detalhamento!V$15)),IF(INDEX(Import.PLE,Detalhamento!$E286,Detalhamento!V$15)&lt;=mediçao,0,OFFSET(Import.PLQ,$A286-1,V$15-1,1,1)),OFFSET(Import.PLQ,$A286-1,V$15-1,1,1)),(1-PLE!$AA$28)*OFFSET(Import.PLQ,$A286-1,V$15-1,1,1))))</f>
        <v>0</v>
      </c>
      <c r="W286" s="144">
        <f ca="1">IF(W$13="",0,CHOOSE(Detalhamento.OpçãoServiços,OFFSET(Import.PLQ,$A286-1,W$15-1,1,1),IF($E286&lt;&gt;1,IF(ISNUMBER(INDEX(Import.PLE,Detalhamento!$E286,Detalhamento!W$15)),IF(INDEX(Import.PLE,Detalhamento!$E286,Detalhamento!W$15)&lt;=mediçao,OFFSET(Import.PLQ,$A286-1,W$15-1,1,1),0),0),PLE!$AA$28*OFFSET(Import.PLQ,$A286-1,W$15-1,1,1)),IF($E286&lt;&gt;1,IF(ISNUMBER(INDEX(Import.PLE,Detalhamento!$E286,Detalhamento!W$15)),IF(INDEX(Import.PLE,Detalhamento!$E286,Detalhamento!W$15)&lt;=mediçao,0,OFFSET(Import.PLQ,$A286-1,W$15-1,1,1)),OFFSET(Import.PLQ,$A286-1,W$15-1,1,1)),(1-PLE!$AA$28)*OFFSET(Import.PLQ,$A286-1,W$15-1,1,1))))</f>
        <v>0</v>
      </c>
      <c r="X286" s="144">
        <f ca="1">IF(X$13="",0,CHOOSE(Detalhamento.OpçãoServiços,OFFSET(Import.PLQ,$A286-1,X$15-1,1,1),IF($E286&lt;&gt;1,IF(ISNUMBER(INDEX(Import.PLE,Detalhamento!$E286,Detalhamento!X$15)),IF(INDEX(Import.PLE,Detalhamento!$E286,Detalhamento!X$15)&lt;=mediçao,OFFSET(Import.PLQ,$A286-1,X$15-1,1,1),0),0),PLE!$AA$28*OFFSET(Import.PLQ,$A286-1,X$15-1,1,1)),IF($E286&lt;&gt;1,IF(ISNUMBER(INDEX(Import.PLE,Detalhamento!$E286,Detalhamento!X$15)),IF(INDEX(Import.PLE,Detalhamento!$E286,Detalhamento!X$15)&lt;=mediçao,0,OFFSET(Import.PLQ,$A286-1,X$15-1,1,1)),OFFSET(Import.PLQ,$A286-1,X$15-1,1,1)),(1-PLE!$AA$28)*OFFSET(Import.PLQ,$A286-1,X$15-1,1,1))))</f>
        <v>0</v>
      </c>
      <c r="Y286" s="144">
        <f ca="1">IF(Y$13="",0,CHOOSE(Detalhamento.OpçãoServiços,OFFSET(Import.PLQ,$A286-1,Y$15-1,1,1),IF($E286&lt;&gt;1,IF(ISNUMBER(INDEX(Import.PLE,Detalhamento!$E286,Detalhamento!Y$15)),IF(INDEX(Import.PLE,Detalhamento!$E286,Detalhamento!Y$15)&lt;=mediçao,OFFSET(Import.PLQ,$A286-1,Y$15-1,1,1),0),0),PLE!$AA$28*OFFSET(Import.PLQ,$A286-1,Y$15-1,1,1)),IF($E286&lt;&gt;1,IF(ISNUMBER(INDEX(Import.PLE,Detalhamento!$E286,Detalhamento!Y$15)),IF(INDEX(Import.PLE,Detalhamento!$E286,Detalhamento!Y$15)&lt;=mediçao,0,OFFSET(Import.PLQ,$A286-1,Y$15-1,1,1)),OFFSET(Import.PLQ,$A286-1,Y$15-1,1,1)),(1-PLE!$AA$28)*OFFSET(Import.PLQ,$A286-1,Y$15-1,1,1))))</f>
        <v>0</v>
      </c>
      <c r="Z286" s="144">
        <f ca="1">IF(Z$13="",0,CHOOSE(Detalhamento.OpçãoServiços,OFFSET(Import.PLQ,$A286-1,Z$15-1,1,1),IF($E286&lt;&gt;1,IF(ISNUMBER(INDEX(Import.PLE,Detalhamento!$E286,Detalhamento!Z$15)),IF(INDEX(Import.PLE,Detalhamento!$E286,Detalhamento!Z$15)&lt;=mediçao,OFFSET(Import.PLQ,$A286-1,Z$15-1,1,1),0),0),PLE!$AA$28*OFFSET(Import.PLQ,$A286-1,Z$15-1,1,1)),IF($E286&lt;&gt;1,IF(ISNUMBER(INDEX(Import.PLE,Detalhamento!$E286,Detalhamento!Z$15)),IF(INDEX(Import.PLE,Detalhamento!$E286,Detalhamento!Z$15)&lt;=mediçao,0,OFFSET(Import.PLQ,$A286-1,Z$15-1,1,1)),OFFSET(Import.PLQ,$A286-1,Z$15-1,1,1)),(1-PLE!$AA$28)*OFFSET(Import.PLQ,$A286-1,Z$15-1,1,1))))</f>
        <v>0</v>
      </c>
      <c r="AA286" s="144">
        <f ca="1">IF(AA$13="",0,CHOOSE(Detalhamento.OpçãoServiços,OFFSET(Import.PLQ,$A286-1,AA$15-1,1,1),IF($E286&lt;&gt;1,IF(ISNUMBER(INDEX(Import.PLE,Detalhamento!$E286,Detalhamento!AA$15)),IF(INDEX(Import.PLE,Detalhamento!$E286,Detalhamento!AA$15)&lt;=mediçao,OFFSET(Import.PLQ,$A286-1,AA$15-1,1,1),0),0),PLE!$AA$28*OFFSET(Import.PLQ,$A286-1,AA$15-1,1,1)),IF($E286&lt;&gt;1,IF(ISNUMBER(INDEX(Import.PLE,Detalhamento!$E286,Detalhamento!AA$15)),IF(INDEX(Import.PLE,Detalhamento!$E286,Detalhamento!AA$15)&lt;=mediçao,0,OFFSET(Import.PLQ,$A286-1,AA$15-1,1,1)),OFFSET(Import.PLQ,$A286-1,AA$15-1,1,1)),(1-PLE!$AA$28)*OFFSET(Import.PLQ,$A286-1,AA$15-1,1,1))))</f>
        <v>0</v>
      </c>
      <c r="AB286" s="144">
        <f ca="1">IF(AB$13="",0,CHOOSE(Detalhamento.OpçãoServiços,OFFSET(Import.PLQ,$A286-1,AB$15-1,1,1),IF($E286&lt;&gt;1,IF(ISNUMBER(INDEX(Import.PLE,Detalhamento!$E286,Detalhamento!AB$15)),IF(INDEX(Import.PLE,Detalhamento!$E286,Detalhamento!AB$15)&lt;=mediçao,OFFSET(Import.PLQ,$A286-1,AB$15-1,1,1),0),0),PLE!$AA$28*OFFSET(Import.PLQ,$A286-1,AB$15-1,1,1)),IF($E286&lt;&gt;1,IF(ISNUMBER(INDEX(Import.PLE,Detalhamento!$E286,Detalhamento!AB$15)),IF(INDEX(Import.PLE,Detalhamento!$E286,Detalhamento!AB$15)&lt;=mediçao,0,OFFSET(Import.PLQ,$A286-1,AB$15-1,1,1)),OFFSET(Import.PLQ,$A286-1,AB$15-1,1,1)),(1-PLE!$AA$28)*OFFSET(Import.PLQ,$A286-1,AB$15-1,1,1))))</f>
        <v>0</v>
      </c>
      <c r="AC286" s="144">
        <f ca="1">IF(AC$13="",0,CHOOSE(Detalhamento.OpçãoServiços,OFFSET(Import.PLQ,$A286-1,AC$15-1,1,1),IF($E286&lt;&gt;1,IF(ISNUMBER(INDEX(Import.PLE,Detalhamento!$E286,Detalhamento!AC$15)),IF(INDEX(Import.PLE,Detalhamento!$E286,Detalhamento!AC$15)&lt;=mediçao,OFFSET(Import.PLQ,$A286-1,AC$15-1,1,1),0),0),PLE!$AA$28*OFFSET(Import.PLQ,$A286-1,AC$15-1,1,1)),IF($E286&lt;&gt;1,IF(ISNUMBER(INDEX(Import.PLE,Detalhamento!$E286,Detalhamento!AC$15)),IF(INDEX(Import.PLE,Detalhamento!$E286,Detalhamento!AC$15)&lt;=mediçao,0,OFFSET(Import.PLQ,$A286-1,AC$15-1,1,1)),OFFSET(Import.PLQ,$A286-1,AC$15-1,1,1)),(1-PLE!$AA$28)*OFFSET(Import.PLQ,$A286-1,AC$15-1,1,1))))</f>
        <v>0</v>
      </c>
      <c r="AD286" s="144">
        <f ca="1">IF(AD$13="",0,CHOOSE(Detalhamento.OpçãoServiços,OFFSET(Import.PLQ,$A286-1,AD$15-1,1,1),IF($E286&lt;&gt;1,IF(ISNUMBER(INDEX(Import.PLE,Detalhamento!$E286,Detalhamento!AD$15)),IF(INDEX(Import.PLE,Detalhamento!$E286,Detalhamento!AD$15)&lt;=mediçao,OFFSET(Import.PLQ,$A286-1,AD$15-1,1,1),0),0),PLE!$AA$28*OFFSET(Import.PLQ,$A286-1,AD$15-1,1,1)),IF($E286&lt;&gt;1,IF(ISNUMBER(INDEX(Import.PLE,Detalhamento!$E286,Detalhamento!AD$15)),IF(INDEX(Import.PLE,Detalhamento!$E286,Detalhamento!AD$15)&lt;=mediçao,0,OFFSET(Import.PLQ,$A286-1,AD$15-1,1,1)),OFFSET(Import.PLQ,$A286-1,AD$15-1,1,1)),(1-PLE!$AA$28)*OFFSET(Import.PLQ,$A286-1,AD$15-1,1,1))))</f>
        <v>0</v>
      </c>
      <c r="AE286" s="144">
        <f ca="1">IF(AE$13="",0,CHOOSE(Detalhamento.OpçãoServiços,OFFSET(Import.PLQ,$A286-1,AE$15-1,1,1),IF($E286&lt;&gt;1,IF(ISNUMBER(INDEX(Import.PLE,Detalhamento!$E286,Detalhamento!AE$15)),IF(INDEX(Import.PLE,Detalhamento!$E286,Detalhamento!AE$15)&lt;=mediçao,OFFSET(Import.PLQ,$A286-1,AE$15-1,1,1),0),0),PLE!$AA$28*OFFSET(Import.PLQ,$A286-1,AE$15-1,1,1)),IF($E286&lt;&gt;1,IF(ISNUMBER(INDEX(Import.PLE,Detalhamento!$E286,Detalhamento!AE$15)),IF(INDEX(Import.PLE,Detalhamento!$E286,Detalhamento!AE$15)&lt;=mediçao,0,OFFSET(Import.PLQ,$A286-1,AE$15-1,1,1)),OFFSET(Import.PLQ,$A286-1,AE$15-1,1,1)),(1-PLE!$AA$28)*OFFSET(Import.PLQ,$A286-1,AE$15-1,1,1))))</f>
        <v>0</v>
      </c>
      <c r="AF286" s="144">
        <f ca="1">IF(AF$13="",0,CHOOSE(Detalhamento.OpçãoServiços,OFFSET(Import.PLQ,$A286-1,AF$15-1,1,1),IF($E286&lt;&gt;1,IF(ISNUMBER(INDEX(Import.PLE,Detalhamento!$E286,Detalhamento!AF$15)),IF(INDEX(Import.PLE,Detalhamento!$E286,Detalhamento!AF$15)&lt;=mediçao,OFFSET(Import.PLQ,$A286-1,AF$15-1,1,1),0),0),PLE!$AA$28*OFFSET(Import.PLQ,$A286-1,AF$15-1,1,1)),IF($E286&lt;&gt;1,IF(ISNUMBER(INDEX(Import.PLE,Detalhamento!$E286,Detalhamento!AF$15)),IF(INDEX(Import.PLE,Detalhamento!$E286,Detalhamento!AF$15)&lt;=mediçao,0,OFFSET(Import.PLQ,$A286-1,AF$15-1,1,1)),OFFSET(Import.PLQ,$A286-1,AF$15-1,1,1)),(1-PLE!$AA$28)*OFFSET(Import.PLQ,$A286-1,AF$15-1,1,1))))</f>
        <v>0</v>
      </c>
      <c r="AG286" s="144">
        <f ca="1">IF(AG$13="",0,CHOOSE(Detalhamento.OpçãoServiços,OFFSET(Import.PLQ,$A286-1,AG$15-1,1,1),IF($E286&lt;&gt;1,IF(ISNUMBER(INDEX(Import.PLE,Detalhamento!$E286,Detalhamento!AG$15)),IF(INDEX(Import.PLE,Detalhamento!$E286,Detalhamento!AG$15)&lt;=mediçao,OFFSET(Import.PLQ,$A286-1,AG$15-1,1,1),0),0),PLE!$AA$28*OFFSET(Import.PLQ,$A286-1,AG$15-1,1,1)),IF($E286&lt;&gt;1,IF(ISNUMBER(INDEX(Import.PLE,Detalhamento!$E286,Detalhamento!AG$15)),IF(INDEX(Import.PLE,Detalhamento!$E286,Detalhamento!AG$15)&lt;=mediçao,0,OFFSET(Import.PLQ,$A286-1,AG$15-1,1,1)),OFFSET(Import.PLQ,$A286-1,AG$15-1,1,1)),(1-PLE!$AA$28)*OFFSET(Import.PLQ,$A286-1,AG$15-1,1,1))))</f>
        <v>0</v>
      </c>
      <c r="AH286" s="144">
        <f ca="1">IF(AH$13="",0,CHOOSE(Detalhamento.OpçãoServiços,OFFSET(Import.PLQ,$A286-1,AH$15-1,1,1),IF($E286&lt;&gt;1,IF(ISNUMBER(INDEX(Import.PLE,Detalhamento!$E286,Detalhamento!AH$15)),IF(INDEX(Import.PLE,Detalhamento!$E286,Detalhamento!AH$15)&lt;=mediçao,OFFSET(Import.PLQ,$A286-1,AH$15-1,1,1),0),0),PLE!$AA$28*OFFSET(Import.PLQ,$A286-1,AH$15-1,1,1)),IF($E286&lt;&gt;1,IF(ISNUMBER(INDEX(Import.PLE,Detalhamento!$E286,Detalhamento!AH$15)),IF(INDEX(Import.PLE,Detalhamento!$E286,Detalhamento!AH$15)&lt;=mediçao,0,OFFSET(Import.PLQ,$A286-1,AH$15-1,1,1)),OFFSET(Import.PLQ,$A286-1,AH$15-1,1,1)),(1-PLE!$AA$28)*OFFSET(Import.PLQ,$A286-1,AH$15-1,1,1))))</f>
        <v>0</v>
      </c>
      <c r="AI286" s="144">
        <f ca="1">IF(AI$13="",0,CHOOSE(Detalhamento.OpçãoServiços,OFFSET(Import.PLQ,$A286-1,AI$15-1,1,1),IF($E286&lt;&gt;1,IF(ISNUMBER(INDEX(Import.PLE,Detalhamento!$E286,Detalhamento!AI$15)),IF(INDEX(Import.PLE,Detalhamento!$E286,Detalhamento!AI$15)&lt;=mediçao,OFFSET(Import.PLQ,$A286-1,AI$15-1,1,1),0),0),PLE!$AA$28*OFFSET(Import.PLQ,$A286-1,AI$15-1,1,1)),IF($E286&lt;&gt;1,IF(ISNUMBER(INDEX(Import.PLE,Detalhamento!$E286,Detalhamento!AI$15)),IF(INDEX(Import.PLE,Detalhamento!$E286,Detalhamento!AI$15)&lt;=mediçao,0,OFFSET(Import.PLQ,$A286-1,AI$15-1,1,1)),OFFSET(Import.PLQ,$A286-1,AI$15-1,1,1)),(1-PLE!$AA$28)*OFFSET(Import.PLQ,$A286-1,AI$15-1,1,1))))</f>
        <v>0</v>
      </c>
      <c r="AJ286" s="144">
        <f ca="1">IF(AJ$13="",0,CHOOSE(Detalhamento.OpçãoServiços,OFFSET(Import.PLQ,$A286-1,AJ$15-1,1,1),IF($E286&lt;&gt;1,IF(ISNUMBER(INDEX(Import.PLE,Detalhamento!$E286,Detalhamento!AJ$15)),IF(INDEX(Import.PLE,Detalhamento!$E286,Detalhamento!AJ$15)&lt;=mediçao,OFFSET(Import.PLQ,$A286-1,AJ$15-1,1,1),0),0),PLE!$AA$28*OFFSET(Import.PLQ,$A286-1,AJ$15-1,1,1)),IF($E286&lt;&gt;1,IF(ISNUMBER(INDEX(Import.PLE,Detalhamento!$E286,Detalhamento!AJ$15)),IF(INDEX(Import.PLE,Detalhamento!$E286,Detalhamento!AJ$15)&lt;=mediçao,0,OFFSET(Import.PLQ,$A286-1,AJ$15-1,1,1)),OFFSET(Import.PLQ,$A286-1,AJ$15-1,1,1)),(1-PLE!$AA$28)*OFFSET(Import.PLQ,$A286-1,AJ$15-1,1,1))))</f>
        <v>0</v>
      </c>
      <c r="AK286" s="144">
        <f ca="1">IF(AK$13="",0,CHOOSE(Detalhamento.OpçãoServiços,OFFSET(Import.PLQ,$A286-1,AK$15-1,1,1),IF($E286&lt;&gt;1,IF(ISNUMBER(INDEX(Import.PLE,Detalhamento!$E286,Detalhamento!AK$15)),IF(INDEX(Import.PLE,Detalhamento!$E286,Detalhamento!AK$15)&lt;=mediçao,OFFSET(Import.PLQ,$A286-1,AK$15-1,1,1),0),0),PLE!$AA$28*OFFSET(Import.PLQ,$A286-1,AK$15-1,1,1)),IF($E286&lt;&gt;1,IF(ISNUMBER(INDEX(Import.PLE,Detalhamento!$E286,Detalhamento!AK$15)),IF(INDEX(Import.PLE,Detalhamento!$E286,Detalhamento!AK$15)&lt;=mediçao,0,OFFSET(Import.PLQ,$A286-1,AK$15-1,1,1)),OFFSET(Import.PLQ,$A286-1,AK$15-1,1,1)),(1-PLE!$AA$28)*OFFSET(Import.PLQ,$A286-1,AK$15-1,1,1))))</f>
        <v>0</v>
      </c>
      <c r="AL286" s="144">
        <f ca="1">IF(AL$13="",0,CHOOSE(Detalhamento.OpçãoServiços,OFFSET(Import.PLQ,$A286-1,AL$15-1,1,1),IF($E286&lt;&gt;1,IF(ISNUMBER(INDEX(Import.PLE,Detalhamento!$E286,Detalhamento!AL$15)),IF(INDEX(Import.PLE,Detalhamento!$E286,Detalhamento!AL$15)&lt;=mediçao,OFFSET(Import.PLQ,$A286-1,AL$15-1,1,1),0),0),PLE!$AA$28*OFFSET(Import.PLQ,$A286-1,AL$15-1,1,1)),IF($E286&lt;&gt;1,IF(ISNUMBER(INDEX(Import.PLE,Detalhamento!$E286,Detalhamento!AL$15)),IF(INDEX(Import.PLE,Detalhamento!$E286,Detalhamento!AL$15)&lt;=mediçao,0,OFFSET(Import.PLQ,$A286-1,AL$15-1,1,1)),OFFSET(Import.PLQ,$A286-1,AL$15-1,1,1)),(1-PLE!$AA$28)*OFFSET(Import.PLQ,$A286-1,AL$15-1,1,1))))</f>
        <v>0</v>
      </c>
      <c r="AM286" s="144">
        <f ca="1">IF(AM$13="",0,CHOOSE(Detalhamento.OpçãoServiços,OFFSET(Import.PLQ,$A286-1,AM$15-1,1,1),IF($E286&lt;&gt;1,IF(ISNUMBER(INDEX(Import.PLE,Detalhamento!$E286,Detalhamento!AM$15)),IF(INDEX(Import.PLE,Detalhamento!$E286,Detalhamento!AM$15)&lt;=mediçao,OFFSET(Import.PLQ,$A286-1,AM$15-1,1,1),0),0),PLE!$AA$28*OFFSET(Import.PLQ,$A286-1,AM$15-1,1,1)),IF($E286&lt;&gt;1,IF(ISNUMBER(INDEX(Import.PLE,Detalhamento!$E286,Detalhamento!AM$15)),IF(INDEX(Import.PLE,Detalhamento!$E286,Detalhamento!AM$15)&lt;=mediçao,0,OFFSET(Import.PLQ,$A286-1,AM$15-1,1,1)),OFFSET(Import.PLQ,$A286-1,AM$15-1,1,1)),(1-PLE!$AA$28)*OFFSET(Import.PLQ,$A286-1,AM$15-1,1,1))))</f>
        <v>0</v>
      </c>
      <c r="AN286" s="144">
        <f ca="1">IF(AN$13="",0,CHOOSE(Detalhamento.OpçãoServiços,OFFSET(Import.PLQ,$A286-1,AN$15-1,1,1),IF($E286&lt;&gt;1,IF(ISNUMBER(INDEX(Import.PLE,Detalhamento!$E286,Detalhamento!AN$15)),IF(INDEX(Import.PLE,Detalhamento!$E286,Detalhamento!AN$15)&lt;=mediçao,OFFSET(Import.PLQ,$A286-1,AN$15-1,1,1),0),0),PLE!$AA$28*OFFSET(Import.PLQ,$A286-1,AN$15-1,1,1)),IF($E286&lt;&gt;1,IF(ISNUMBER(INDEX(Import.PLE,Detalhamento!$E286,Detalhamento!AN$15)),IF(INDEX(Import.PLE,Detalhamento!$E286,Detalhamento!AN$15)&lt;=mediçao,0,OFFSET(Import.PLQ,$A286-1,AN$15-1,1,1)),OFFSET(Import.PLQ,$A286-1,AN$15-1,1,1)),(1-PLE!$AA$28)*OFFSET(Import.PLQ,$A286-1,AN$15-1,1,1))))</f>
        <v>0</v>
      </c>
      <c r="AO286" s="144">
        <f ca="1">IF(AO$13="",0,CHOOSE(Detalhamento.OpçãoServiços,OFFSET(Import.PLQ,$A286-1,AO$15-1,1,1),IF($E286&lt;&gt;1,IF(ISNUMBER(INDEX(Import.PLE,Detalhamento!$E286,Detalhamento!AO$15)),IF(INDEX(Import.PLE,Detalhamento!$E286,Detalhamento!AO$15)&lt;=mediçao,OFFSET(Import.PLQ,$A286-1,AO$15-1,1,1),0),0),PLE!$AA$28*OFFSET(Import.PLQ,$A286-1,AO$15-1,1,1)),IF($E286&lt;&gt;1,IF(ISNUMBER(INDEX(Import.PLE,Detalhamento!$E286,Detalhamento!AO$15)),IF(INDEX(Import.PLE,Detalhamento!$E286,Detalhamento!AO$15)&lt;=mediçao,0,OFFSET(Import.PLQ,$A286-1,AO$15-1,1,1)),OFFSET(Import.PLQ,$A286-1,AO$15-1,1,1)),(1-PLE!$AA$28)*OFFSET(Import.PLQ,$A286-1,AO$15-1,1,1))))</f>
        <v>0</v>
      </c>
      <c r="AP286" s="144">
        <f ca="1">IF(AP$13="",0,CHOOSE(Detalhamento.OpçãoServiços,OFFSET(Import.PLQ,$A286-1,AP$15-1,1,1),IF($E286&lt;&gt;1,IF(ISNUMBER(INDEX(Import.PLE,Detalhamento!$E286,Detalhamento!AP$15)),IF(INDEX(Import.PLE,Detalhamento!$E286,Detalhamento!AP$15)&lt;=mediçao,OFFSET(Import.PLQ,$A286-1,AP$15-1,1,1),0),0),PLE!$AA$28*OFFSET(Import.PLQ,$A286-1,AP$15-1,1,1)),IF($E286&lt;&gt;1,IF(ISNUMBER(INDEX(Import.PLE,Detalhamento!$E286,Detalhamento!AP$15)),IF(INDEX(Import.PLE,Detalhamento!$E286,Detalhamento!AP$15)&lt;=mediçao,0,OFFSET(Import.PLQ,$A286-1,AP$15-1,1,1)),OFFSET(Import.PLQ,$A286-1,AP$15-1,1,1)),(1-PLE!$AA$28)*OFFSET(Import.PLQ,$A286-1,AP$15-1,1,1))))</f>
        <v>0</v>
      </c>
      <c r="AQ286" s="144">
        <f ca="1">IF(AQ$13="",0,CHOOSE(Detalhamento.OpçãoServiços,OFFSET(Import.PLQ,$A286-1,AQ$15-1,1,1),IF($E286&lt;&gt;1,IF(ISNUMBER(INDEX(Import.PLE,Detalhamento!$E286,Detalhamento!AQ$15)),IF(INDEX(Import.PLE,Detalhamento!$E286,Detalhamento!AQ$15)&lt;=mediçao,OFFSET(Import.PLQ,$A286-1,AQ$15-1,1,1),0),0),PLE!$AA$28*OFFSET(Import.PLQ,$A286-1,AQ$15-1,1,1)),IF($E286&lt;&gt;1,IF(ISNUMBER(INDEX(Import.PLE,Detalhamento!$E286,Detalhamento!AQ$15)),IF(INDEX(Import.PLE,Detalhamento!$E286,Detalhamento!AQ$15)&lt;=mediçao,0,OFFSET(Import.PLQ,$A286-1,AQ$15-1,1,1)),OFFSET(Import.PLQ,$A286-1,AQ$15-1,1,1)),(1-PLE!$AA$28)*OFFSET(Import.PLQ,$A286-1,AQ$15-1,1,1))))</f>
        <v>0</v>
      </c>
      <c r="AR286" s="144">
        <f ca="1">IF(AR$13="",0,CHOOSE(Detalhamento.OpçãoServiços,OFFSET(Import.PLQ,$A286-1,AR$15-1,1,1),IF($E286&lt;&gt;1,IF(ISNUMBER(INDEX(Import.PLE,Detalhamento!$E286,Detalhamento!AR$15)),IF(INDEX(Import.PLE,Detalhamento!$E286,Detalhamento!AR$15)&lt;=mediçao,OFFSET(Import.PLQ,$A286-1,AR$15-1,1,1),0),0),PLE!$AA$28*OFFSET(Import.PLQ,$A286-1,AR$15-1,1,1)),IF($E286&lt;&gt;1,IF(ISNUMBER(INDEX(Import.PLE,Detalhamento!$E286,Detalhamento!AR$15)),IF(INDEX(Import.PLE,Detalhamento!$E286,Detalhamento!AR$15)&lt;=mediçao,0,OFFSET(Import.PLQ,$A286-1,AR$15-1,1,1)),OFFSET(Import.PLQ,$A286-1,AR$15-1,1,1)),(1-PLE!$AA$28)*OFFSET(Import.PLQ,$A286-1,AR$15-1,1,1))))</f>
        <v>0</v>
      </c>
      <c r="AS286" s="144">
        <f ca="1">IF(AS$13="",0,CHOOSE(Detalhamento.OpçãoServiços,OFFSET(Import.PLQ,$A286-1,AS$15-1,1,1),IF($E286&lt;&gt;1,IF(ISNUMBER(INDEX(Import.PLE,Detalhamento!$E286,Detalhamento!AS$15)),IF(INDEX(Import.PLE,Detalhamento!$E286,Detalhamento!AS$15)&lt;=mediçao,OFFSET(Import.PLQ,$A286-1,AS$15-1,1,1),0),0),PLE!$AA$28*OFFSET(Import.PLQ,$A286-1,AS$15-1,1,1)),IF($E286&lt;&gt;1,IF(ISNUMBER(INDEX(Import.PLE,Detalhamento!$E286,Detalhamento!AS$15)),IF(INDEX(Import.PLE,Detalhamento!$E286,Detalhamento!AS$15)&lt;=mediçao,0,OFFSET(Import.PLQ,$A286-1,AS$15-1,1,1)),OFFSET(Import.PLQ,$A286-1,AS$15-1,1,1)),(1-PLE!$AA$28)*OFFSET(Import.PLQ,$A286-1,AS$15-1,1,1))))</f>
        <v>0</v>
      </c>
      <c r="AT286" s="144">
        <f ca="1">IF(AT$13="",0,CHOOSE(Detalhamento.OpçãoServiços,OFFSET(Import.PLQ,$A286-1,AT$15-1,1,1),IF($E286&lt;&gt;1,IF(ISNUMBER(INDEX(Import.PLE,Detalhamento!$E286,Detalhamento!AT$15)),IF(INDEX(Import.PLE,Detalhamento!$E286,Detalhamento!AT$15)&lt;=mediçao,OFFSET(Import.PLQ,$A286-1,AT$15-1,1,1),0),0),PLE!$AA$28*OFFSET(Import.PLQ,$A286-1,AT$15-1,1,1)),IF($E286&lt;&gt;1,IF(ISNUMBER(INDEX(Import.PLE,Detalhamento!$E286,Detalhamento!AT$15)),IF(INDEX(Import.PLE,Detalhamento!$E286,Detalhamento!AT$15)&lt;=mediçao,0,OFFSET(Import.PLQ,$A286-1,AT$15-1,1,1)),OFFSET(Import.PLQ,$A286-1,AT$15-1,1,1)),(1-PLE!$AA$28)*OFFSET(Import.PLQ,$A286-1,AT$15-1,1,1))))</f>
        <v>0</v>
      </c>
      <c r="AU286" s="144">
        <f ca="1">IF(AU$13="",0,CHOOSE(Detalhamento.OpçãoServiços,OFFSET(Import.PLQ,$A286-1,AU$15-1,1,1),IF($E286&lt;&gt;1,IF(ISNUMBER(INDEX(Import.PLE,Detalhamento!$E286,Detalhamento!AU$15)),IF(INDEX(Import.PLE,Detalhamento!$E286,Detalhamento!AU$15)&lt;=mediçao,OFFSET(Import.PLQ,$A286-1,AU$15-1,1,1),0),0),PLE!$AA$28*OFFSET(Import.PLQ,$A286-1,AU$15-1,1,1)),IF($E286&lt;&gt;1,IF(ISNUMBER(INDEX(Import.PLE,Detalhamento!$E286,Detalhamento!AU$15)),IF(INDEX(Import.PLE,Detalhamento!$E286,Detalhamento!AU$15)&lt;=mediçao,0,OFFSET(Import.PLQ,$A286-1,AU$15-1,1,1)),OFFSET(Import.PLQ,$A286-1,AU$15-1,1,1)),(1-PLE!$AA$28)*OFFSET(Import.PLQ,$A286-1,AU$15-1,1,1))))</f>
        <v>0</v>
      </c>
      <c r="AV286" s="144">
        <f ca="1">IF(AV$13="",0,CHOOSE(Detalhamento.OpçãoServiços,OFFSET(Import.PLQ,$A286-1,AV$15-1,1,1),IF($E286&lt;&gt;1,IF(ISNUMBER(INDEX(Import.PLE,Detalhamento!$E286,Detalhamento!AV$15)),IF(INDEX(Import.PLE,Detalhamento!$E286,Detalhamento!AV$15)&lt;=mediçao,OFFSET(Import.PLQ,$A286-1,AV$15-1,1,1),0),0),PLE!$AA$28*OFFSET(Import.PLQ,$A286-1,AV$15-1,1,1)),IF($E286&lt;&gt;1,IF(ISNUMBER(INDEX(Import.PLE,Detalhamento!$E286,Detalhamento!AV$15)),IF(INDEX(Import.PLE,Detalhamento!$E286,Detalhamento!AV$15)&lt;=mediçao,0,OFFSET(Import.PLQ,$A286-1,AV$15-1,1,1)),OFFSET(Import.PLQ,$A286-1,AV$15-1,1,1)),(1-PLE!$AA$28)*OFFSET(Import.PLQ,$A286-1,AV$15-1,1,1))))</f>
        <v>0</v>
      </c>
      <c r="AW286" s="144">
        <f ca="1">IF(AW$13="",0,CHOOSE(Detalhamento.OpçãoServiços,OFFSET(Import.PLQ,$A286-1,AW$15-1,1,1),IF($E286&lt;&gt;1,IF(ISNUMBER(INDEX(Import.PLE,Detalhamento!$E286,Detalhamento!AW$15)),IF(INDEX(Import.PLE,Detalhamento!$E286,Detalhamento!AW$15)&lt;=mediçao,OFFSET(Import.PLQ,$A286-1,AW$15-1,1,1),0),0),PLE!$AA$28*OFFSET(Import.PLQ,$A286-1,AW$15-1,1,1)),IF($E286&lt;&gt;1,IF(ISNUMBER(INDEX(Import.PLE,Detalhamento!$E286,Detalhamento!AW$15)),IF(INDEX(Import.PLE,Detalhamento!$E286,Detalhamento!AW$15)&lt;=mediçao,0,OFFSET(Import.PLQ,$A286-1,AW$15-1,1,1)),OFFSET(Import.PLQ,$A286-1,AW$15-1,1,1)),(1-PLE!$AA$28)*OFFSET(Import.PLQ,$A286-1,AW$15-1,1,1))))</f>
        <v>0</v>
      </c>
      <c r="AX286" s="144">
        <f ca="1">IF(AX$13="",0,CHOOSE(Detalhamento.OpçãoServiços,OFFSET(Import.PLQ,$A286-1,AX$15-1,1,1),IF($E286&lt;&gt;1,IF(ISNUMBER(INDEX(Import.PLE,Detalhamento!$E286,Detalhamento!AX$15)),IF(INDEX(Import.PLE,Detalhamento!$E286,Detalhamento!AX$15)&lt;=mediçao,OFFSET(Import.PLQ,$A286-1,AX$15-1,1,1),0),0),PLE!$AA$28*OFFSET(Import.PLQ,$A286-1,AX$15-1,1,1)),IF($E286&lt;&gt;1,IF(ISNUMBER(INDEX(Import.PLE,Detalhamento!$E286,Detalhamento!AX$15)),IF(INDEX(Import.PLE,Detalhamento!$E286,Detalhamento!AX$15)&lt;=mediçao,0,OFFSET(Import.PLQ,$A286-1,AX$15-1,1,1)),OFFSET(Import.PLQ,$A286-1,AX$15-1,1,1)),(1-PLE!$AA$28)*OFFSET(Import.PLQ,$A286-1,AX$15-1,1,1))))</f>
        <v>0</v>
      </c>
      <c r="AY286" s="144">
        <f ca="1">IF(AY$13="",0,CHOOSE(Detalhamento.OpçãoServiços,OFFSET(Import.PLQ,$A286-1,AY$15-1,1,1),IF($E286&lt;&gt;1,IF(ISNUMBER(INDEX(Import.PLE,Detalhamento!$E286,Detalhamento!AY$15)),IF(INDEX(Import.PLE,Detalhamento!$E286,Detalhamento!AY$15)&lt;=mediçao,OFFSET(Import.PLQ,$A286-1,AY$15-1,1,1),0),0),PLE!$AA$28*OFFSET(Import.PLQ,$A286-1,AY$15-1,1,1)),IF($E286&lt;&gt;1,IF(ISNUMBER(INDEX(Import.PLE,Detalhamento!$E286,Detalhamento!AY$15)),IF(INDEX(Import.PLE,Detalhamento!$E286,Detalhamento!AY$15)&lt;=mediçao,0,OFFSET(Import.PLQ,$A286-1,AY$15-1,1,1)),OFFSET(Import.PLQ,$A286-1,AY$15-1,1,1)),(1-PLE!$AA$28)*OFFSET(Import.PLQ,$A286-1,AY$15-1,1,1))))</f>
        <v>0</v>
      </c>
      <c r="AZ286" s="144">
        <f ca="1">IF(AZ$13="",0,CHOOSE(Detalhamento.OpçãoServiços,OFFSET(Import.PLQ,$A286-1,AZ$15-1,1,1),IF($E286&lt;&gt;1,IF(ISNUMBER(INDEX(Import.PLE,Detalhamento!$E286,Detalhamento!AZ$15)),IF(INDEX(Import.PLE,Detalhamento!$E286,Detalhamento!AZ$15)&lt;=mediçao,OFFSET(Import.PLQ,$A286-1,AZ$15-1,1,1),0),0),PLE!$AA$28*OFFSET(Import.PLQ,$A286-1,AZ$15-1,1,1)),IF($E286&lt;&gt;1,IF(ISNUMBER(INDEX(Import.PLE,Detalhamento!$E286,Detalhamento!AZ$15)),IF(INDEX(Import.PLE,Detalhamento!$E286,Detalhamento!AZ$15)&lt;=mediçao,0,OFFSET(Import.PLQ,$A286-1,AZ$15-1,1,1)),OFFSET(Import.PLQ,$A286-1,AZ$15-1,1,1)),(1-PLE!$AA$28)*OFFSET(Import.PLQ,$A286-1,AZ$15-1,1,1))))</f>
        <v>0</v>
      </c>
      <c r="BA286" s="144">
        <f ca="1">IF(BA$13="",0,CHOOSE(Detalhamento.OpçãoServiços,OFFSET(Import.PLQ,$A286-1,BA$15-1,1,1),IF($E286&lt;&gt;1,IF(ISNUMBER(INDEX(Import.PLE,Detalhamento!$E286,Detalhamento!BA$15)),IF(INDEX(Import.PLE,Detalhamento!$E286,Detalhamento!BA$15)&lt;=mediçao,OFFSET(Import.PLQ,$A286-1,BA$15-1,1,1),0),0),PLE!$AA$28*OFFSET(Import.PLQ,$A286-1,BA$15-1,1,1)),IF($E286&lt;&gt;1,IF(ISNUMBER(INDEX(Import.PLE,Detalhamento!$E286,Detalhamento!BA$15)),IF(INDEX(Import.PLE,Detalhamento!$E286,Detalhamento!BA$15)&lt;=mediçao,0,OFFSET(Import.PLQ,$A286-1,BA$15-1,1,1)),OFFSET(Import.PLQ,$A286-1,BA$15-1,1,1)),(1-PLE!$AA$28)*OFFSET(Import.PLQ,$A286-1,BA$15-1,1,1))))</f>
        <v>0</v>
      </c>
      <c r="BB286" s="144">
        <f ca="1">IF(BB$13="",0,CHOOSE(Detalhamento.OpçãoServiços,OFFSET(Import.PLQ,$A286-1,BB$15-1,1,1),IF($E286&lt;&gt;1,IF(ISNUMBER(INDEX(Import.PLE,Detalhamento!$E286,Detalhamento!BB$15)),IF(INDEX(Import.PLE,Detalhamento!$E286,Detalhamento!BB$15)&lt;=mediçao,OFFSET(Import.PLQ,$A286-1,BB$15-1,1,1),0),0),PLE!$AA$28*OFFSET(Import.PLQ,$A286-1,BB$15-1,1,1)),IF($E286&lt;&gt;1,IF(ISNUMBER(INDEX(Import.PLE,Detalhamento!$E286,Detalhamento!BB$15)),IF(INDEX(Import.PLE,Detalhamento!$E286,Detalhamento!BB$15)&lt;=mediçao,0,OFFSET(Import.PLQ,$A286-1,BB$15-1,1,1)),OFFSET(Import.PLQ,$A286-1,BB$15-1,1,1)),(1-PLE!$AA$28)*OFFSET(Import.PLQ,$A286-1,BB$15-1,1,1))))</f>
        <v>0</v>
      </c>
      <c r="BC286" s="144">
        <f ca="1">IF(BC$13="",0,CHOOSE(Detalhamento.OpçãoServiços,OFFSET(Import.PLQ,$A286-1,BC$15-1,1,1),IF($E286&lt;&gt;1,IF(ISNUMBER(INDEX(Import.PLE,Detalhamento!$E286,Detalhamento!BC$15)),IF(INDEX(Import.PLE,Detalhamento!$E286,Detalhamento!BC$15)&lt;=mediçao,OFFSET(Import.PLQ,$A286-1,BC$15-1,1,1),0),0),PLE!$AA$28*OFFSET(Import.PLQ,$A286-1,BC$15-1,1,1)),IF($E286&lt;&gt;1,IF(ISNUMBER(INDEX(Import.PLE,Detalhamento!$E286,Detalhamento!BC$15)),IF(INDEX(Import.PLE,Detalhamento!$E286,Detalhamento!BC$15)&lt;=mediçao,0,OFFSET(Import.PLQ,$A286-1,BC$15-1,1,1)),OFFSET(Import.PLQ,$A286-1,BC$15-1,1,1)),(1-PLE!$AA$28)*OFFSET(Import.PLQ,$A286-1,BC$15-1,1,1))))</f>
        <v>0</v>
      </c>
      <c r="BD286" s="144">
        <f ca="1">IF(BD$13="",0,CHOOSE(Detalhamento.OpçãoServiços,OFFSET(Import.PLQ,$A286-1,BD$15-1,1,1),IF($E286&lt;&gt;1,IF(ISNUMBER(INDEX(Import.PLE,Detalhamento!$E286,Detalhamento!BD$15)),IF(INDEX(Import.PLE,Detalhamento!$E286,Detalhamento!BD$15)&lt;=mediçao,OFFSET(Import.PLQ,$A286-1,BD$15-1,1,1),0),0),PLE!$AA$28*OFFSET(Import.PLQ,$A286-1,BD$15-1,1,1)),IF($E286&lt;&gt;1,IF(ISNUMBER(INDEX(Import.PLE,Detalhamento!$E286,Detalhamento!BD$15)),IF(INDEX(Import.PLE,Detalhamento!$E286,Detalhamento!BD$15)&lt;=mediçao,0,OFFSET(Import.PLQ,$A286-1,BD$15-1,1,1)),OFFSET(Import.PLQ,$A286-1,BD$15-1,1,1)),(1-PLE!$AA$28)*OFFSET(Import.PLQ,$A286-1,BD$15-1,1,1))))</f>
        <v>0</v>
      </c>
      <c r="BE286" s="144">
        <f ca="1">IF(BE$13="",0,CHOOSE(Detalhamento.OpçãoServiços,OFFSET(Import.PLQ,$A286-1,BE$15-1,1,1),IF($E286&lt;&gt;1,IF(ISNUMBER(INDEX(Import.PLE,Detalhamento!$E286,Detalhamento!BE$15)),IF(INDEX(Import.PLE,Detalhamento!$E286,Detalhamento!BE$15)&lt;=mediçao,OFFSET(Import.PLQ,$A286-1,BE$15-1,1,1),0),0),PLE!$AA$28*OFFSET(Import.PLQ,$A286-1,BE$15-1,1,1)),IF($E286&lt;&gt;1,IF(ISNUMBER(INDEX(Import.PLE,Detalhamento!$E286,Detalhamento!BE$15)),IF(INDEX(Import.PLE,Detalhamento!$E286,Detalhamento!BE$15)&lt;=mediçao,0,OFFSET(Import.PLQ,$A286-1,BE$15-1,1,1)),OFFSET(Import.PLQ,$A286-1,BE$15-1,1,1)),(1-PLE!$AA$28)*OFFSET(Import.PLQ,$A286-1,BE$15-1,1,1))))</f>
        <v>0</v>
      </c>
      <c r="BF286" s="144">
        <f ca="1">IF(BF$13="",0,CHOOSE(Detalhamento.OpçãoServiços,OFFSET(Import.PLQ,$A286-1,BF$15-1,1,1),IF($E286&lt;&gt;1,IF(ISNUMBER(INDEX(Import.PLE,Detalhamento!$E286,Detalhamento!BF$15)),IF(INDEX(Import.PLE,Detalhamento!$E286,Detalhamento!BF$15)&lt;=mediçao,OFFSET(Import.PLQ,$A286-1,BF$15-1,1,1),0),0),PLE!$AA$28*OFFSET(Import.PLQ,$A286-1,BF$15-1,1,1)),IF($E286&lt;&gt;1,IF(ISNUMBER(INDEX(Import.PLE,Detalhamento!$E286,Detalhamento!BF$15)),IF(INDEX(Import.PLE,Detalhamento!$E286,Detalhamento!BF$15)&lt;=mediçao,0,OFFSET(Import.PLQ,$A286-1,BF$15-1,1,1)),OFFSET(Import.PLQ,$A286-1,BF$15-1,1,1)),(1-PLE!$AA$28)*OFFSET(Import.PLQ,$A286-1,BF$15-1,1,1))))</f>
        <v>0</v>
      </c>
      <c r="BG286" s="144">
        <f ca="1">IF(BG$13="",0,CHOOSE(Detalhamento.OpçãoServiços,OFFSET(Import.PLQ,$A286-1,BG$15-1,1,1),IF($E286&lt;&gt;1,IF(ISNUMBER(INDEX(Import.PLE,Detalhamento!$E286,Detalhamento!BG$15)),IF(INDEX(Import.PLE,Detalhamento!$E286,Detalhamento!BG$15)&lt;=mediçao,OFFSET(Import.PLQ,$A286-1,BG$15-1,1,1),0),0),PLE!$AA$28*OFFSET(Import.PLQ,$A286-1,BG$15-1,1,1)),IF($E286&lt;&gt;1,IF(ISNUMBER(INDEX(Import.PLE,Detalhamento!$E286,Detalhamento!BG$15)),IF(INDEX(Import.PLE,Detalhamento!$E286,Detalhamento!BG$15)&lt;=mediçao,0,OFFSET(Import.PLQ,$A286-1,BG$15-1,1,1)),OFFSET(Import.PLQ,$A286-1,BG$15-1,1,1)),(1-PLE!$AA$28)*OFFSET(Import.PLQ,$A286-1,BG$15-1,1,1))))</f>
        <v>0</v>
      </c>
      <c r="BH286" s="144">
        <f ca="1">IF(BH$13="",0,CHOOSE(Detalhamento.OpçãoServiços,OFFSET(Import.PLQ,$A286-1,BH$15-1,1,1),IF($E286&lt;&gt;1,IF(ISNUMBER(INDEX(Import.PLE,Detalhamento!$E286,Detalhamento!BH$15)),IF(INDEX(Import.PLE,Detalhamento!$E286,Detalhamento!BH$15)&lt;=mediçao,OFFSET(Import.PLQ,$A286-1,BH$15-1,1,1),0),0),PLE!$AA$28*OFFSET(Import.PLQ,$A286-1,BH$15-1,1,1)),IF($E286&lt;&gt;1,IF(ISNUMBER(INDEX(Import.PLE,Detalhamento!$E286,Detalhamento!BH$15)),IF(INDEX(Import.PLE,Detalhamento!$E286,Detalhamento!BH$15)&lt;=mediçao,0,OFFSET(Import.PLQ,$A286-1,BH$15-1,1,1)),OFFSET(Import.PLQ,$A286-1,BH$15-1,1,1)),(1-PLE!$AA$28)*OFFSET(Import.PLQ,$A286-1,BH$15-1,1,1))))</f>
        <v>0</v>
      </c>
      <c r="BI286" s="144">
        <f ca="1">IF(BI$13="",0,CHOOSE(Detalhamento.OpçãoServiços,OFFSET(Import.PLQ,$A286-1,BI$15-1,1,1),IF($E286&lt;&gt;1,IF(ISNUMBER(INDEX(Import.PLE,Detalhamento!$E286,Detalhamento!BI$15)),IF(INDEX(Import.PLE,Detalhamento!$E286,Detalhamento!BI$15)&lt;=mediçao,OFFSET(Import.PLQ,$A286-1,BI$15-1,1,1),0),0),PLE!$AA$28*OFFSET(Import.PLQ,$A286-1,BI$15-1,1,1)),IF($E286&lt;&gt;1,IF(ISNUMBER(INDEX(Import.PLE,Detalhamento!$E286,Detalhamento!BI$15)),IF(INDEX(Import.PLE,Detalhamento!$E286,Detalhamento!BI$15)&lt;=mediçao,0,OFFSET(Import.PLQ,$A286-1,BI$15-1,1,1)),OFFSET(Import.PLQ,$A286-1,BI$15-1,1,1)),(1-PLE!$AA$28)*OFFSET(Import.PLQ,$A286-1,BI$15-1,1,1))))</f>
        <v>0</v>
      </c>
    </row>
    <row r="287" spans="1:61" ht="10.5" hidden="1" x14ac:dyDescent="0.25">
      <c r="A287" s="155">
        <v>271</v>
      </c>
      <c r="B287" s="21" t="str">
        <f t="shared" ca="1" si="41"/>
        <v>Nível</v>
      </c>
      <c r="E287" s="153" t="str">
        <f t="shared" ca="1" si="42"/>
        <v/>
      </c>
      <c r="F287" s="154">
        <f t="shared" ca="1" si="43"/>
        <v>0</v>
      </c>
      <c r="G287" s="154" t="str">
        <f t="shared" ca="1" si="46"/>
        <v>4.3</v>
      </c>
      <c r="H287" s="182" t="str">
        <f t="shared" ca="1" si="46"/>
        <v>PAISAGISMO</v>
      </c>
      <c r="I287" s="37" t="str">
        <f t="shared" ca="1" si="44"/>
        <v/>
      </c>
      <c r="J287" s="144" t="str">
        <f t="shared" ca="1" si="45"/>
        <v/>
      </c>
      <c r="K287" s="67"/>
      <c r="L287" s="144">
        <f ca="1">IF(L$13="",0,CHOOSE(Detalhamento.OpçãoServiços,OFFSET(Import.PLQ,$A287-1,L$15-1,1,1),IF($E287&lt;&gt;1,IF(ISNUMBER(INDEX(Import.PLE,Detalhamento!$E287,Detalhamento!L$15)),IF(INDEX(Import.PLE,Detalhamento!$E287,Detalhamento!L$15)&lt;=mediçao,OFFSET(Import.PLQ,$A287-1,L$15-1,1,1),0),0),PLE!$AA$28*OFFSET(Import.PLQ,$A287-1,L$15-1,1,1)),IF($E287&lt;&gt;1,IF(ISNUMBER(INDEX(Import.PLE,Detalhamento!$E287,Detalhamento!L$15)),IF(INDEX(Import.PLE,Detalhamento!$E287,Detalhamento!L$15)&lt;=mediçao,0,OFFSET(Import.PLQ,$A287-1,L$15-1,1,1)),OFFSET(Import.PLQ,$A287-1,L$15-1,1,1)),(1-PLE!$AA$28)*OFFSET(Import.PLQ,$A287-1,L$15-1,1,1))))</f>
        <v>0</v>
      </c>
      <c r="M287" s="144">
        <f ca="1">IF(M$13="",0,CHOOSE(Detalhamento.OpçãoServiços,OFFSET(Import.PLQ,$A287-1,M$15-1,1,1),IF($E287&lt;&gt;1,IF(ISNUMBER(INDEX(Import.PLE,Detalhamento!$E287,Detalhamento!M$15)),IF(INDEX(Import.PLE,Detalhamento!$E287,Detalhamento!M$15)&lt;=mediçao,OFFSET(Import.PLQ,$A287-1,M$15-1,1,1),0),0),PLE!$AA$28*OFFSET(Import.PLQ,$A287-1,M$15-1,1,1)),IF($E287&lt;&gt;1,IF(ISNUMBER(INDEX(Import.PLE,Detalhamento!$E287,Detalhamento!M$15)),IF(INDEX(Import.PLE,Detalhamento!$E287,Detalhamento!M$15)&lt;=mediçao,0,OFFSET(Import.PLQ,$A287-1,M$15-1,1,1)),OFFSET(Import.PLQ,$A287-1,M$15-1,1,1)),(1-PLE!$AA$28)*OFFSET(Import.PLQ,$A287-1,M$15-1,1,1))))</f>
        <v>0</v>
      </c>
      <c r="N287" s="144">
        <f ca="1">IF(N$13="",0,CHOOSE(Detalhamento.OpçãoServiços,OFFSET(Import.PLQ,$A287-1,N$15-1,1,1),IF($E287&lt;&gt;1,IF(ISNUMBER(INDEX(Import.PLE,Detalhamento!$E287,Detalhamento!N$15)),IF(INDEX(Import.PLE,Detalhamento!$E287,Detalhamento!N$15)&lt;=mediçao,OFFSET(Import.PLQ,$A287-1,N$15-1,1,1),0),0),PLE!$AA$28*OFFSET(Import.PLQ,$A287-1,N$15-1,1,1)),IF($E287&lt;&gt;1,IF(ISNUMBER(INDEX(Import.PLE,Detalhamento!$E287,Detalhamento!N$15)),IF(INDEX(Import.PLE,Detalhamento!$E287,Detalhamento!N$15)&lt;=mediçao,0,OFFSET(Import.PLQ,$A287-1,N$15-1,1,1)),OFFSET(Import.PLQ,$A287-1,N$15-1,1,1)),(1-PLE!$AA$28)*OFFSET(Import.PLQ,$A287-1,N$15-1,1,1))))</f>
        <v>0</v>
      </c>
      <c r="O287" s="144">
        <f ca="1">IF(O$13="",0,CHOOSE(Detalhamento.OpçãoServiços,OFFSET(Import.PLQ,$A287-1,O$15-1,1,1),IF($E287&lt;&gt;1,IF(ISNUMBER(INDEX(Import.PLE,Detalhamento!$E287,Detalhamento!O$15)),IF(INDEX(Import.PLE,Detalhamento!$E287,Detalhamento!O$15)&lt;=mediçao,OFFSET(Import.PLQ,$A287-1,O$15-1,1,1),0),0),PLE!$AA$28*OFFSET(Import.PLQ,$A287-1,O$15-1,1,1)),IF($E287&lt;&gt;1,IF(ISNUMBER(INDEX(Import.PLE,Detalhamento!$E287,Detalhamento!O$15)),IF(INDEX(Import.PLE,Detalhamento!$E287,Detalhamento!O$15)&lt;=mediçao,0,OFFSET(Import.PLQ,$A287-1,O$15-1,1,1)),OFFSET(Import.PLQ,$A287-1,O$15-1,1,1)),(1-PLE!$AA$28)*OFFSET(Import.PLQ,$A287-1,O$15-1,1,1))))</f>
        <v>0</v>
      </c>
      <c r="P287" s="144">
        <f ca="1">IF(P$13="",0,CHOOSE(Detalhamento.OpçãoServiços,OFFSET(Import.PLQ,$A287-1,P$15-1,1,1),IF($E287&lt;&gt;1,IF(ISNUMBER(INDEX(Import.PLE,Detalhamento!$E287,Detalhamento!P$15)),IF(INDEX(Import.PLE,Detalhamento!$E287,Detalhamento!P$15)&lt;=mediçao,OFFSET(Import.PLQ,$A287-1,P$15-1,1,1),0),0),PLE!$AA$28*OFFSET(Import.PLQ,$A287-1,P$15-1,1,1)),IF($E287&lt;&gt;1,IF(ISNUMBER(INDEX(Import.PLE,Detalhamento!$E287,Detalhamento!P$15)),IF(INDEX(Import.PLE,Detalhamento!$E287,Detalhamento!P$15)&lt;=mediçao,0,OFFSET(Import.PLQ,$A287-1,P$15-1,1,1)),OFFSET(Import.PLQ,$A287-1,P$15-1,1,1)),(1-PLE!$AA$28)*OFFSET(Import.PLQ,$A287-1,P$15-1,1,1))))</f>
        <v>0</v>
      </c>
      <c r="Q287" s="144">
        <f ca="1">IF(Q$13="",0,CHOOSE(Detalhamento.OpçãoServiços,OFFSET(Import.PLQ,$A287-1,Q$15-1,1,1),IF($E287&lt;&gt;1,IF(ISNUMBER(INDEX(Import.PLE,Detalhamento!$E287,Detalhamento!Q$15)),IF(INDEX(Import.PLE,Detalhamento!$E287,Detalhamento!Q$15)&lt;=mediçao,OFFSET(Import.PLQ,$A287-1,Q$15-1,1,1),0),0),PLE!$AA$28*OFFSET(Import.PLQ,$A287-1,Q$15-1,1,1)),IF($E287&lt;&gt;1,IF(ISNUMBER(INDEX(Import.PLE,Detalhamento!$E287,Detalhamento!Q$15)),IF(INDEX(Import.PLE,Detalhamento!$E287,Detalhamento!Q$15)&lt;=mediçao,0,OFFSET(Import.PLQ,$A287-1,Q$15-1,1,1)),OFFSET(Import.PLQ,$A287-1,Q$15-1,1,1)),(1-PLE!$AA$28)*OFFSET(Import.PLQ,$A287-1,Q$15-1,1,1))))</f>
        <v>0</v>
      </c>
      <c r="R287" s="144">
        <f ca="1">IF(R$13="",0,CHOOSE(Detalhamento.OpçãoServiços,OFFSET(Import.PLQ,$A287-1,R$15-1,1,1),IF($E287&lt;&gt;1,IF(ISNUMBER(INDEX(Import.PLE,Detalhamento!$E287,Detalhamento!R$15)),IF(INDEX(Import.PLE,Detalhamento!$E287,Detalhamento!R$15)&lt;=mediçao,OFFSET(Import.PLQ,$A287-1,R$15-1,1,1),0),0),PLE!$AA$28*OFFSET(Import.PLQ,$A287-1,R$15-1,1,1)),IF($E287&lt;&gt;1,IF(ISNUMBER(INDEX(Import.PLE,Detalhamento!$E287,Detalhamento!R$15)),IF(INDEX(Import.PLE,Detalhamento!$E287,Detalhamento!R$15)&lt;=mediçao,0,OFFSET(Import.PLQ,$A287-1,R$15-1,1,1)),OFFSET(Import.PLQ,$A287-1,R$15-1,1,1)),(1-PLE!$AA$28)*OFFSET(Import.PLQ,$A287-1,R$15-1,1,1))))</f>
        <v>0</v>
      </c>
      <c r="S287" s="144">
        <f ca="1">IF(S$13="",0,CHOOSE(Detalhamento.OpçãoServiços,OFFSET(Import.PLQ,$A287-1,S$15-1,1,1),IF($E287&lt;&gt;1,IF(ISNUMBER(INDEX(Import.PLE,Detalhamento!$E287,Detalhamento!S$15)),IF(INDEX(Import.PLE,Detalhamento!$E287,Detalhamento!S$15)&lt;=mediçao,OFFSET(Import.PLQ,$A287-1,S$15-1,1,1),0),0),PLE!$AA$28*OFFSET(Import.PLQ,$A287-1,S$15-1,1,1)),IF($E287&lt;&gt;1,IF(ISNUMBER(INDEX(Import.PLE,Detalhamento!$E287,Detalhamento!S$15)),IF(INDEX(Import.PLE,Detalhamento!$E287,Detalhamento!S$15)&lt;=mediçao,0,OFFSET(Import.PLQ,$A287-1,S$15-1,1,1)),OFFSET(Import.PLQ,$A287-1,S$15-1,1,1)),(1-PLE!$AA$28)*OFFSET(Import.PLQ,$A287-1,S$15-1,1,1))))</f>
        <v>0</v>
      </c>
      <c r="T287" s="144">
        <f ca="1">IF(T$13="",0,CHOOSE(Detalhamento.OpçãoServiços,OFFSET(Import.PLQ,$A287-1,T$15-1,1,1),IF($E287&lt;&gt;1,IF(ISNUMBER(INDEX(Import.PLE,Detalhamento!$E287,Detalhamento!T$15)),IF(INDEX(Import.PLE,Detalhamento!$E287,Detalhamento!T$15)&lt;=mediçao,OFFSET(Import.PLQ,$A287-1,T$15-1,1,1),0),0),PLE!$AA$28*OFFSET(Import.PLQ,$A287-1,T$15-1,1,1)),IF($E287&lt;&gt;1,IF(ISNUMBER(INDEX(Import.PLE,Detalhamento!$E287,Detalhamento!T$15)),IF(INDEX(Import.PLE,Detalhamento!$E287,Detalhamento!T$15)&lt;=mediçao,0,OFFSET(Import.PLQ,$A287-1,T$15-1,1,1)),OFFSET(Import.PLQ,$A287-1,T$15-1,1,1)),(1-PLE!$AA$28)*OFFSET(Import.PLQ,$A287-1,T$15-1,1,1))))</f>
        <v>0</v>
      </c>
      <c r="U287" s="144">
        <f ca="1">IF(U$13="",0,CHOOSE(Detalhamento.OpçãoServiços,OFFSET(Import.PLQ,$A287-1,U$15-1,1,1),IF($E287&lt;&gt;1,IF(ISNUMBER(INDEX(Import.PLE,Detalhamento!$E287,Detalhamento!U$15)),IF(INDEX(Import.PLE,Detalhamento!$E287,Detalhamento!U$15)&lt;=mediçao,OFFSET(Import.PLQ,$A287-1,U$15-1,1,1),0),0),PLE!$AA$28*OFFSET(Import.PLQ,$A287-1,U$15-1,1,1)),IF($E287&lt;&gt;1,IF(ISNUMBER(INDEX(Import.PLE,Detalhamento!$E287,Detalhamento!U$15)),IF(INDEX(Import.PLE,Detalhamento!$E287,Detalhamento!U$15)&lt;=mediçao,0,OFFSET(Import.PLQ,$A287-1,U$15-1,1,1)),OFFSET(Import.PLQ,$A287-1,U$15-1,1,1)),(1-PLE!$AA$28)*OFFSET(Import.PLQ,$A287-1,U$15-1,1,1))))</f>
        <v>0</v>
      </c>
      <c r="V287" s="144">
        <f ca="1">IF(V$13="",0,CHOOSE(Detalhamento.OpçãoServiços,OFFSET(Import.PLQ,$A287-1,V$15-1,1,1),IF($E287&lt;&gt;1,IF(ISNUMBER(INDEX(Import.PLE,Detalhamento!$E287,Detalhamento!V$15)),IF(INDEX(Import.PLE,Detalhamento!$E287,Detalhamento!V$15)&lt;=mediçao,OFFSET(Import.PLQ,$A287-1,V$15-1,1,1),0),0),PLE!$AA$28*OFFSET(Import.PLQ,$A287-1,V$15-1,1,1)),IF($E287&lt;&gt;1,IF(ISNUMBER(INDEX(Import.PLE,Detalhamento!$E287,Detalhamento!V$15)),IF(INDEX(Import.PLE,Detalhamento!$E287,Detalhamento!V$15)&lt;=mediçao,0,OFFSET(Import.PLQ,$A287-1,V$15-1,1,1)),OFFSET(Import.PLQ,$A287-1,V$15-1,1,1)),(1-PLE!$AA$28)*OFFSET(Import.PLQ,$A287-1,V$15-1,1,1))))</f>
        <v>0</v>
      </c>
      <c r="W287" s="144">
        <f ca="1">IF(W$13="",0,CHOOSE(Detalhamento.OpçãoServiços,OFFSET(Import.PLQ,$A287-1,W$15-1,1,1),IF($E287&lt;&gt;1,IF(ISNUMBER(INDEX(Import.PLE,Detalhamento!$E287,Detalhamento!W$15)),IF(INDEX(Import.PLE,Detalhamento!$E287,Detalhamento!W$15)&lt;=mediçao,OFFSET(Import.PLQ,$A287-1,W$15-1,1,1),0),0),PLE!$AA$28*OFFSET(Import.PLQ,$A287-1,W$15-1,1,1)),IF($E287&lt;&gt;1,IF(ISNUMBER(INDEX(Import.PLE,Detalhamento!$E287,Detalhamento!W$15)),IF(INDEX(Import.PLE,Detalhamento!$E287,Detalhamento!W$15)&lt;=mediçao,0,OFFSET(Import.PLQ,$A287-1,W$15-1,1,1)),OFFSET(Import.PLQ,$A287-1,W$15-1,1,1)),(1-PLE!$AA$28)*OFFSET(Import.PLQ,$A287-1,W$15-1,1,1))))</f>
        <v>0</v>
      </c>
      <c r="X287" s="144">
        <f ca="1">IF(X$13="",0,CHOOSE(Detalhamento.OpçãoServiços,OFFSET(Import.PLQ,$A287-1,X$15-1,1,1),IF($E287&lt;&gt;1,IF(ISNUMBER(INDEX(Import.PLE,Detalhamento!$E287,Detalhamento!X$15)),IF(INDEX(Import.PLE,Detalhamento!$E287,Detalhamento!X$15)&lt;=mediçao,OFFSET(Import.PLQ,$A287-1,X$15-1,1,1),0),0),PLE!$AA$28*OFFSET(Import.PLQ,$A287-1,X$15-1,1,1)),IF($E287&lt;&gt;1,IF(ISNUMBER(INDEX(Import.PLE,Detalhamento!$E287,Detalhamento!X$15)),IF(INDEX(Import.PLE,Detalhamento!$E287,Detalhamento!X$15)&lt;=mediçao,0,OFFSET(Import.PLQ,$A287-1,X$15-1,1,1)),OFFSET(Import.PLQ,$A287-1,X$15-1,1,1)),(1-PLE!$AA$28)*OFFSET(Import.PLQ,$A287-1,X$15-1,1,1))))</f>
        <v>0</v>
      </c>
      <c r="Y287" s="144">
        <f ca="1">IF(Y$13="",0,CHOOSE(Detalhamento.OpçãoServiços,OFFSET(Import.PLQ,$A287-1,Y$15-1,1,1),IF($E287&lt;&gt;1,IF(ISNUMBER(INDEX(Import.PLE,Detalhamento!$E287,Detalhamento!Y$15)),IF(INDEX(Import.PLE,Detalhamento!$E287,Detalhamento!Y$15)&lt;=mediçao,OFFSET(Import.PLQ,$A287-1,Y$15-1,1,1),0),0),PLE!$AA$28*OFFSET(Import.PLQ,$A287-1,Y$15-1,1,1)),IF($E287&lt;&gt;1,IF(ISNUMBER(INDEX(Import.PLE,Detalhamento!$E287,Detalhamento!Y$15)),IF(INDEX(Import.PLE,Detalhamento!$E287,Detalhamento!Y$15)&lt;=mediçao,0,OFFSET(Import.PLQ,$A287-1,Y$15-1,1,1)),OFFSET(Import.PLQ,$A287-1,Y$15-1,1,1)),(1-PLE!$AA$28)*OFFSET(Import.PLQ,$A287-1,Y$15-1,1,1))))</f>
        <v>0</v>
      </c>
      <c r="Z287" s="144">
        <f ca="1">IF(Z$13="",0,CHOOSE(Detalhamento.OpçãoServiços,OFFSET(Import.PLQ,$A287-1,Z$15-1,1,1),IF($E287&lt;&gt;1,IF(ISNUMBER(INDEX(Import.PLE,Detalhamento!$E287,Detalhamento!Z$15)),IF(INDEX(Import.PLE,Detalhamento!$E287,Detalhamento!Z$15)&lt;=mediçao,OFFSET(Import.PLQ,$A287-1,Z$15-1,1,1),0),0),PLE!$AA$28*OFFSET(Import.PLQ,$A287-1,Z$15-1,1,1)),IF($E287&lt;&gt;1,IF(ISNUMBER(INDEX(Import.PLE,Detalhamento!$E287,Detalhamento!Z$15)),IF(INDEX(Import.PLE,Detalhamento!$E287,Detalhamento!Z$15)&lt;=mediçao,0,OFFSET(Import.PLQ,$A287-1,Z$15-1,1,1)),OFFSET(Import.PLQ,$A287-1,Z$15-1,1,1)),(1-PLE!$AA$28)*OFFSET(Import.PLQ,$A287-1,Z$15-1,1,1))))</f>
        <v>0</v>
      </c>
      <c r="AA287" s="144">
        <f ca="1">IF(AA$13="",0,CHOOSE(Detalhamento.OpçãoServiços,OFFSET(Import.PLQ,$A287-1,AA$15-1,1,1),IF($E287&lt;&gt;1,IF(ISNUMBER(INDEX(Import.PLE,Detalhamento!$E287,Detalhamento!AA$15)),IF(INDEX(Import.PLE,Detalhamento!$E287,Detalhamento!AA$15)&lt;=mediçao,OFFSET(Import.PLQ,$A287-1,AA$15-1,1,1),0),0),PLE!$AA$28*OFFSET(Import.PLQ,$A287-1,AA$15-1,1,1)),IF($E287&lt;&gt;1,IF(ISNUMBER(INDEX(Import.PLE,Detalhamento!$E287,Detalhamento!AA$15)),IF(INDEX(Import.PLE,Detalhamento!$E287,Detalhamento!AA$15)&lt;=mediçao,0,OFFSET(Import.PLQ,$A287-1,AA$15-1,1,1)),OFFSET(Import.PLQ,$A287-1,AA$15-1,1,1)),(1-PLE!$AA$28)*OFFSET(Import.PLQ,$A287-1,AA$15-1,1,1))))</f>
        <v>0</v>
      </c>
      <c r="AB287" s="144">
        <f ca="1">IF(AB$13="",0,CHOOSE(Detalhamento.OpçãoServiços,OFFSET(Import.PLQ,$A287-1,AB$15-1,1,1),IF($E287&lt;&gt;1,IF(ISNUMBER(INDEX(Import.PLE,Detalhamento!$E287,Detalhamento!AB$15)),IF(INDEX(Import.PLE,Detalhamento!$E287,Detalhamento!AB$15)&lt;=mediçao,OFFSET(Import.PLQ,$A287-1,AB$15-1,1,1),0),0),PLE!$AA$28*OFFSET(Import.PLQ,$A287-1,AB$15-1,1,1)),IF($E287&lt;&gt;1,IF(ISNUMBER(INDEX(Import.PLE,Detalhamento!$E287,Detalhamento!AB$15)),IF(INDEX(Import.PLE,Detalhamento!$E287,Detalhamento!AB$15)&lt;=mediçao,0,OFFSET(Import.PLQ,$A287-1,AB$15-1,1,1)),OFFSET(Import.PLQ,$A287-1,AB$15-1,1,1)),(1-PLE!$AA$28)*OFFSET(Import.PLQ,$A287-1,AB$15-1,1,1))))</f>
        <v>0</v>
      </c>
      <c r="AC287" s="144">
        <f ca="1">IF(AC$13="",0,CHOOSE(Detalhamento.OpçãoServiços,OFFSET(Import.PLQ,$A287-1,AC$15-1,1,1),IF($E287&lt;&gt;1,IF(ISNUMBER(INDEX(Import.PLE,Detalhamento!$E287,Detalhamento!AC$15)),IF(INDEX(Import.PLE,Detalhamento!$E287,Detalhamento!AC$15)&lt;=mediçao,OFFSET(Import.PLQ,$A287-1,AC$15-1,1,1),0),0),PLE!$AA$28*OFFSET(Import.PLQ,$A287-1,AC$15-1,1,1)),IF($E287&lt;&gt;1,IF(ISNUMBER(INDEX(Import.PLE,Detalhamento!$E287,Detalhamento!AC$15)),IF(INDEX(Import.PLE,Detalhamento!$E287,Detalhamento!AC$15)&lt;=mediçao,0,OFFSET(Import.PLQ,$A287-1,AC$15-1,1,1)),OFFSET(Import.PLQ,$A287-1,AC$15-1,1,1)),(1-PLE!$AA$28)*OFFSET(Import.PLQ,$A287-1,AC$15-1,1,1))))</f>
        <v>0</v>
      </c>
      <c r="AD287" s="144">
        <f ca="1">IF(AD$13="",0,CHOOSE(Detalhamento.OpçãoServiços,OFFSET(Import.PLQ,$A287-1,AD$15-1,1,1),IF($E287&lt;&gt;1,IF(ISNUMBER(INDEX(Import.PLE,Detalhamento!$E287,Detalhamento!AD$15)),IF(INDEX(Import.PLE,Detalhamento!$E287,Detalhamento!AD$15)&lt;=mediçao,OFFSET(Import.PLQ,$A287-1,AD$15-1,1,1),0),0),PLE!$AA$28*OFFSET(Import.PLQ,$A287-1,AD$15-1,1,1)),IF($E287&lt;&gt;1,IF(ISNUMBER(INDEX(Import.PLE,Detalhamento!$E287,Detalhamento!AD$15)),IF(INDEX(Import.PLE,Detalhamento!$E287,Detalhamento!AD$15)&lt;=mediçao,0,OFFSET(Import.PLQ,$A287-1,AD$15-1,1,1)),OFFSET(Import.PLQ,$A287-1,AD$15-1,1,1)),(1-PLE!$AA$28)*OFFSET(Import.PLQ,$A287-1,AD$15-1,1,1))))</f>
        <v>0</v>
      </c>
      <c r="AE287" s="144">
        <f ca="1">IF(AE$13="",0,CHOOSE(Detalhamento.OpçãoServiços,OFFSET(Import.PLQ,$A287-1,AE$15-1,1,1),IF($E287&lt;&gt;1,IF(ISNUMBER(INDEX(Import.PLE,Detalhamento!$E287,Detalhamento!AE$15)),IF(INDEX(Import.PLE,Detalhamento!$E287,Detalhamento!AE$15)&lt;=mediçao,OFFSET(Import.PLQ,$A287-1,AE$15-1,1,1),0),0),PLE!$AA$28*OFFSET(Import.PLQ,$A287-1,AE$15-1,1,1)),IF($E287&lt;&gt;1,IF(ISNUMBER(INDEX(Import.PLE,Detalhamento!$E287,Detalhamento!AE$15)),IF(INDEX(Import.PLE,Detalhamento!$E287,Detalhamento!AE$15)&lt;=mediçao,0,OFFSET(Import.PLQ,$A287-1,AE$15-1,1,1)),OFFSET(Import.PLQ,$A287-1,AE$15-1,1,1)),(1-PLE!$AA$28)*OFFSET(Import.PLQ,$A287-1,AE$15-1,1,1))))</f>
        <v>0</v>
      </c>
      <c r="AF287" s="144">
        <f ca="1">IF(AF$13="",0,CHOOSE(Detalhamento.OpçãoServiços,OFFSET(Import.PLQ,$A287-1,AF$15-1,1,1),IF($E287&lt;&gt;1,IF(ISNUMBER(INDEX(Import.PLE,Detalhamento!$E287,Detalhamento!AF$15)),IF(INDEX(Import.PLE,Detalhamento!$E287,Detalhamento!AF$15)&lt;=mediçao,OFFSET(Import.PLQ,$A287-1,AF$15-1,1,1),0),0),PLE!$AA$28*OFFSET(Import.PLQ,$A287-1,AF$15-1,1,1)),IF($E287&lt;&gt;1,IF(ISNUMBER(INDEX(Import.PLE,Detalhamento!$E287,Detalhamento!AF$15)),IF(INDEX(Import.PLE,Detalhamento!$E287,Detalhamento!AF$15)&lt;=mediçao,0,OFFSET(Import.PLQ,$A287-1,AF$15-1,1,1)),OFFSET(Import.PLQ,$A287-1,AF$15-1,1,1)),(1-PLE!$AA$28)*OFFSET(Import.PLQ,$A287-1,AF$15-1,1,1))))</f>
        <v>0</v>
      </c>
      <c r="AG287" s="144">
        <f ca="1">IF(AG$13="",0,CHOOSE(Detalhamento.OpçãoServiços,OFFSET(Import.PLQ,$A287-1,AG$15-1,1,1),IF($E287&lt;&gt;1,IF(ISNUMBER(INDEX(Import.PLE,Detalhamento!$E287,Detalhamento!AG$15)),IF(INDEX(Import.PLE,Detalhamento!$E287,Detalhamento!AG$15)&lt;=mediçao,OFFSET(Import.PLQ,$A287-1,AG$15-1,1,1),0),0),PLE!$AA$28*OFFSET(Import.PLQ,$A287-1,AG$15-1,1,1)),IF($E287&lt;&gt;1,IF(ISNUMBER(INDEX(Import.PLE,Detalhamento!$E287,Detalhamento!AG$15)),IF(INDEX(Import.PLE,Detalhamento!$E287,Detalhamento!AG$15)&lt;=mediçao,0,OFFSET(Import.PLQ,$A287-1,AG$15-1,1,1)),OFFSET(Import.PLQ,$A287-1,AG$15-1,1,1)),(1-PLE!$AA$28)*OFFSET(Import.PLQ,$A287-1,AG$15-1,1,1))))</f>
        <v>0</v>
      </c>
      <c r="AH287" s="144">
        <f ca="1">IF(AH$13="",0,CHOOSE(Detalhamento.OpçãoServiços,OFFSET(Import.PLQ,$A287-1,AH$15-1,1,1),IF($E287&lt;&gt;1,IF(ISNUMBER(INDEX(Import.PLE,Detalhamento!$E287,Detalhamento!AH$15)),IF(INDEX(Import.PLE,Detalhamento!$E287,Detalhamento!AH$15)&lt;=mediçao,OFFSET(Import.PLQ,$A287-1,AH$15-1,1,1),0),0),PLE!$AA$28*OFFSET(Import.PLQ,$A287-1,AH$15-1,1,1)),IF($E287&lt;&gt;1,IF(ISNUMBER(INDEX(Import.PLE,Detalhamento!$E287,Detalhamento!AH$15)),IF(INDEX(Import.PLE,Detalhamento!$E287,Detalhamento!AH$15)&lt;=mediçao,0,OFFSET(Import.PLQ,$A287-1,AH$15-1,1,1)),OFFSET(Import.PLQ,$A287-1,AH$15-1,1,1)),(1-PLE!$AA$28)*OFFSET(Import.PLQ,$A287-1,AH$15-1,1,1))))</f>
        <v>0</v>
      </c>
      <c r="AI287" s="144">
        <f ca="1">IF(AI$13="",0,CHOOSE(Detalhamento.OpçãoServiços,OFFSET(Import.PLQ,$A287-1,AI$15-1,1,1),IF($E287&lt;&gt;1,IF(ISNUMBER(INDEX(Import.PLE,Detalhamento!$E287,Detalhamento!AI$15)),IF(INDEX(Import.PLE,Detalhamento!$E287,Detalhamento!AI$15)&lt;=mediçao,OFFSET(Import.PLQ,$A287-1,AI$15-1,1,1),0),0),PLE!$AA$28*OFFSET(Import.PLQ,$A287-1,AI$15-1,1,1)),IF($E287&lt;&gt;1,IF(ISNUMBER(INDEX(Import.PLE,Detalhamento!$E287,Detalhamento!AI$15)),IF(INDEX(Import.PLE,Detalhamento!$E287,Detalhamento!AI$15)&lt;=mediçao,0,OFFSET(Import.PLQ,$A287-1,AI$15-1,1,1)),OFFSET(Import.PLQ,$A287-1,AI$15-1,1,1)),(1-PLE!$AA$28)*OFFSET(Import.PLQ,$A287-1,AI$15-1,1,1))))</f>
        <v>0</v>
      </c>
      <c r="AJ287" s="144">
        <f ca="1">IF(AJ$13="",0,CHOOSE(Detalhamento.OpçãoServiços,OFFSET(Import.PLQ,$A287-1,AJ$15-1,1,1),IF($E287&lt;&gt;1,IF(ISNUMBER(INDEX(Import.PLE,Detalhamento!$E287,Detalhamento!AJ$15)),IF(INDEX(Import.PLE,Detalhamento!$E287,Detalhamento!AJ$15)&lt;=mediçao,OFFSET(Import.PLQ,$A287-1,AJ$15-1,1,1),0),0),PLE!$AA$28*OFFSET(Import.PLQ,$A287-1,AJ$15-1,1,1)),IF($E287&lt;&gt;1,IF(ISNUMBER(INDEX(Import.PLE,Detalhamento!$E287,Detalhamento!AJ$15)),IF(INDEX(Import.PLE,Detalhamento!$E287,Detalhamento!AJ$15)&lt;=mediçao,0,OFFSET(Import.PLQ,$A287-1,AJ$15-1,1,1)),OFFSET(Import.PLQ,$A287-1,AJ$15-1,1,1)),(1-PLE!$AA$28)*OFFSET(Import.PLQ,$A287-1,AJ$15-1,1,1))))</f>
        <v>0</v>
      </c>
      <c r="AK287" s="144">
        <f ca="1">IF(AK$13="",0,CHOOSE(Detalhamento.OpçãoServiços,OFFSET(Import.PLQ,$A287-1,AK$15-1,1,1),IF($E287&lt;&gt;1,IF(ISNUMBER(INDEX(Import.PLE,Detalhamento!$E287,Detalhamento!AK$15)),IF(INDEX(Import.PLE,Detalhamento!$E287,Detalhamento!AK$15)&lt;=mediçao,OFFSET(Import.PLQ,$A287-1,AK$15-1,1,1),0),0),PLE!$AA$28*OFFSET(Import.PLQ,$A287-1,AK$15-1,1,1)),IF($E287&lt;&gt;1,IF(ISNUMBER(INDEX(Import.PLE,Detalhamento!$E287,Detalhamento!AK$15)),IF(INDEX(Import.PLE,Detalhamento!$E287,Detalhamento!AK$15)&lt;=mediçao,0,OFFSET(Import.PLQ,$A287-1,AK$15-1,1,1)),OFFSET(Import.PLQ,$A287-1,AK$15-1,1,1)),(1-PLE!$AA$28)*OFFSET(Import.PLQ,$A287-1,AK$15-1,1,1))))</f>
        <v>0</v>
      </c>
      <c r="AL287" s="144">
        <f ca="1">IF(AL$13="",0,CHOOSE(Detalhamento.OpçãoServiços,OFFSET(Import.PLQ,$A287-1,AL$15-1,1,1),IF($E287&lt;&gt;1,IF(ISNUMBER(INDEX(Import.PLE,Detalhamento!$E287,Detalhamento!AL$15)),IF(INDEX(Import.PLE,Detalhamento!$E287,Detalhamento!AL$15)&lt;=mediçao,OFFSET(Import.PLQ,$A287-1,AL$15-1,1,1),0),0),PLE!$AA$28*OFFSET(Import.PLQ,$A287-1,AL$15-1,1,1)),IF($E287&lt;&gt;1,IF(ISNUMBER(INDEX(Import.PLE,Detalhamento!$E287,Detalhamento!AL$15)),IF(INDEX(Import.PLE,Detalhamento!$E287,Detalhamento!AL$15)&lt;=mediçao,0,OFFSET(Import.PLQ,$A287-1,AL$15-1,1,1)),OFFSET(Import.PLQ,$A287-1,AL$15-1,1,1)),(1-PLE!$AA$28)*OFFSET(Import.PLQ,$A287-1,AL$15-1,1,1))))</f>
        <v>0</v>
      </c>
      <c r="AM287" s="144">
        <f ca="1">IF(AM$13="",0,CHOOSE(Detalhamento.OpçãoServiços,OFFSET(Import.PLQ,$A287-1,AM$15-1,1,1),IF($E287&lt;&gt;1,IF(ISNUMBER(INDEX(Import.PLE,Detalhamento!$E287,Detalhamento!AM$15)),IF(INDEX(Import.PLE,Detalhamento!$E287,Detalhamento!AM$15)&lt;=mediçao,OFFSET(Import.PLQ,$A287-1,AM$15-1,1,1),0),0),PLE!$AA$28*OFFSET(Import.PLQ,$A287-1,AM$15-1,1,1)),IF($E287&lt;&gt;1,IF(ISNUMBER(INDEX(Import.PLE,Detalhamento!$E287,Detalhamento!AM$15)),IF(INDEX(Import.PLE,Detalhamento!$E287,Detalhamento!AM$15)&lt;=mediçao,0,OFFSET(Import.PLQ,$A287-1,AM$15-1,1,1)),OFFSET(Import.PLQ,$A287-1,AM$15-1,1,1)),(1-PLE!$AA$28)*OFFSET(Import.PLQ,$A287-1,AM$15-1,1,1))))</f>
        <v>0</v>
      </c>
      <c r="AN287" s="144">
        <f ca="1">IF(AN$13="",0,CHOOSE(Detalhamento.OpçãoServiços,OFFSET(Import.PLQ,$A287-1,AN$15-1,1,1),IF($E287&lt;&gt;1,IF(ISNUMBER(INDEX(Import.PLE,Detalhamento!$E287,Detalhamento!AN$15)),IF(INDEX(Import.PLE,Detalhamento!$E287,Detalhamento!AN$15)&lt;=mediçao,OFFSET(Import.PLQ,$A287-1,AN$15-1,1,1),0),0),PLE!$AA$28*OFFSET(Import.PLQ,$A287-1,AN$15-1,1,1)),IF($E287&lt;&gt;1,IF(ISNUMBER(INDEX(Import.PLE,Detalhamento!$E287,Detalhamento!AN$15)),IF(INDEX(Import.PLE,Detalhamento!$E287,Detalhamento!AN$15)&lt;=mediçao,0,OFFSET(Import.PLQ,$A287-1,AN$15-1,1,1)),OFFSET(Import.PLQ,$A287-1,AN$15-1,1,1)),(1-PLE!$AA$28)*OFFSET(Import.PLQ,$A287-1,AN$15-1,1,1))))</f>
        <v>0</v>
      </c>
      <c r="AO287" s="144">
        <f ca="1">IF(AO$13="",0,CHOOSE(Detalhamento.OpçãoServiços,OFFSET(Import.PLQ,$A287-1,AO$15-1,1,1),IF($E287&lt;&gt;1,IF(ISNUMBER(INDEX(Import.PLE,Detalhamento!$E287,Detalhamento!AO$15)),IF(INDEX(Import.PLE,Detalhamento!$E287,Detalhamento!AO$15)&lt;=mediçao,OFFSET(Import.PLQ,$A287-1,AO$15-1,1,1),0),0),PLE!$AA$28*OFFSET(Import.PLQ,$A287-1,AO$15-1,1,1)),IF($E287&lt;&gt;1,IF(ISNUMBER(INDEX(Import.PLE,Detalhamento!$E287,Detalhamento!AO$15)),IF(INDEX(Import.PLE,Detalhamento!$E287,Detalhamento!AO$15)&lt;=mediçao,0,OFFSET(Import.PLQ,$A287-1,AO$15-1,1,1)),OFFSET(Import.PLQ,$A287-1,AO$15-1,1,1)),(1-PLE!$AA$28)*OFFSET(Import.PLQ,$A287-1,AO$15-1,1,1))))</f>
        <v>0</v>
      </c>
      <c r="AP287" s="144">
        <f ca="1">IF(AP$13="",0,CHOOSE(Detalhamento.OpçãoServiços,OFFSET(Import.PLQ,$A287-1,AP$15-1,1,1),IF($E287&lt;&gt;1,IF(ISNUMBER(INDEX(Import.PLE,Detalhamento!$E287,Detalhamento!AP$15)),IF(INDEX(Import.PLE,Detalhamento!$E287,Detalhamento!AP$15)&lt;=mediçao,OFFSET(Import.PLQ,$A287-1,AP$15-1,1,1),0),0),PLE!$AA$28*OFFSET(Import.PLQ,$A287-1,AP$15-1,1,1)),IF($E287&lt;&gt;1,IF(ISNUMBER(INDEX(Import.PLE,Detalhamento!$E287,Detalhamento!AP$15)),IF(INDEX(Import.PLE,Detalhamento!$E287,Detalhamento!AP$15)&lt;=mediçao,0,OFFSET(Import.PLQ,$A287-1,AP$15-1,1,1)),OFFSET(Import.PLQ,$A287-1,AP$15-1,1,1)),(1-PLE!$AA$28)*OFFSET(Import.PLQ,$A287-1,AP$15-1,1,1))))</f>
        <v>0</v>
      </c>
      <c r="AQ287" s="144">
        <f ca="1">IF(AQ$13="",0,CHOOSE(Detalhamento.OpçãoServiços,OFFSET(Import.PLQ,$A287-1,AQ$15-1,1,1),IF($E287&lt;&gt;1,IF(ISNUMBER(INDEX(Import.PLE,Detalhamento!$E287,Detalhamento!AQ$15)),IF(INDEX(Import.PLE,Detalhamento!$E287,Detalhamento!AQ$15)&lt;=mediçao,OFFSET(Import.PLQ,$A287-1,AQ$15-1,1,1),0),0),PLE!$AA$28*OFFSET(Import.PLQ,$A287-1,AQ$15-1,1,1)),IF($E287&lt;&gt;1,IF(ISNUMBER(INDEX(Import.PLE,Detalhamento!$E287,Detalhamento!AQ$15)),IF(INDEX(Import.PLE,Detalhamento!$E287,Detalhamento!AQ$15)&lt;=mediçao,0,OFFSET(Import.PLQ,$A287-1,AQ$15-1,1,1)),OFFSET(Import.PLQ,$A287-1,AQ$15-1,1,1)),(1-PLE!$AA$28)*OFFSET(Import.PLQ,$A287-1,AQ$15-1,1,1))))</f>
        <v>0</v>
      </c>
      <c r="AR287" s="144">
        <f ca="1">IF(AR$13="",0,CHOOSE(Detalhamento.OpçãoServiços,OFFSET(Import.PLQ,$A287-1,AR$15-1,1,1),IF($E287&lt;&gt;1,IF(ISNUMBER(INDEX(Import.PLE,Detalhamento!$E287,Detalhamento!AR$15)),IF(INDEX(Import.PLE,Detalhamento!$E287,Detalhamento!AR$15)&lt;=mediçao,OFFSET(Import.PLQ,$A287-1,AR$15-1,1,1),0),0),PLE!$AA$28*OFFSET(Import.PLQ,$A287-1,AR$15-1,1,1)),IF($E287&lt;&gt;1,IF(ISNUMBER(INDEX(Import.PLE,Detalhamento!$E287,Detalhamento!AR$15)),IF(INDEX(Import.PLE,Detalhamento!$E287,Detalhamento!AR$15)&lt;=mediçao,0,OFFSET(Import.PLQ,$A287-1,AR$15-1,1,1)),OFFSET(Import.PLQ,$A287-1,AR$15-1,1,1)),(1-PLE!$AA$28)*OFFSET(Import.PLQ,$A287-1,AR$15-1,1,1))))</f>
        <v>0</v>
      </c>
      <c r="AS287" s="144">
        <f ca="1">IF(AS$13="",0,CHOOSE(Detalhamento.OpçãoServiços,OFFSET(Import.PLQ,$A287-1,AS$15-1,1,1),IF($E287&lt;&gt;1,IF(ISNUMBER(INDEX(Import.PLE,Detalhamento!$E287,Detalhamento!AS$15)),IF(INDEX(Import.PLE,Detalhamento!$E287,Detalhamento!AS$15)&lt;=mediçao,OFFSET(Import.PLQ,$A287-1,AS$15-1,1,1),0),0),PLE!$AA$28*OFFSET(Import.PLQ,$A287-1,AS$15-1,1,1)),IF($E287&lt;&gt;1,IF(ISNUMBER(INDEX(Import.PLE,Detalhamento!$E287,Detalhamento!AS$15)),IF(INDEX(Import.PLE,Detalhamento!$E287,Detalhamento!AS$15)&lt;=mediçao,0,OFFSET(Import.PLQ,$A287-1,AS$15-1,1,1)),OFFSET(Import.PLQ,$A287-1,AS$15-1,1,1)),(1-PLE!$AA$28)*OFFSET(Import.PLQ,$A287-1,AS$15-1,1,1))))</f>
        <v>0</v>
      </c>
      <c r="AT287" s="144">
        <f ca="1">IF(AT$13="",0,CHOOSE(Detalhamento.OpçãoServiços,OFFSET(Import.PLQ,$A287-1,AT$15-1,1,1),IF($E287&lt;&gt;1,IF(ISNUMBER(INDEX(Import.PLE,Detalhamento!$E287,Detalhamento!AT$15)),IF(INDEX(Import.PLE,Detalhamento!$E287,Detalhamento!AT$15)&lt;=mediçao,OFFSET(Import.PLQ,$A287-1,AT$15-1,1,1),0),0),PLE!$AA$28*OFFSET(Import.PLQ,$A287-1,AT$15-1,1,1)),IF($E287&lt;&gt;1,IF(ISNUMBER(INDEX(Import.PLE,Detalhamento!$E287,Detalhamento!AT$15)),IF(INDEX(Import.PLE,Detalhamento!$E287,Detalhamento!AT$15)&lt;=mediçao,0,OFFSET(Import.PLQ,$A287-1,AT$15-1,1,1)),OFFSET(Import.PLQ,$A287-1,AT$15-1,1,1)),(1-PLE!$AA$28)*OFFSET(Import.PLQ,$A287-1,AT$15-1,1,1))))</f>
        <v>0</v>
      </c>
      <c r="AU287" s="144">
        <f ca="1">IF(AU$13="",0,CHOOSE(Detalhamento.OpçãoServiços,OFFSET(Import.PLQ,$A287-1,AU$15-1,1,1),IF($E287&lt;&gt;1,IF(ISNUMBER(INDEX(Import.PLE,Detalhamento!$E287,Detalhamento!AU$15)),IF(INDEX(Import.PLE,Detalhamento!$E287,Detalhamento!AU$15)&lt;=mediçao,OFFSET(Import.PLQ,$A287-1,AU$15-1,1,1),0),0),PLE!$AA$28*OFFSET(Import.PLQ,$A287-1,AU$15-1,1,1)),IF($E287&lt;&gt;1,IF(ISNUMBER(INDEX(Import.PLE,Detalhamento!$E287,Detalhamento!AU$15)),IF(INDEX(Import.PLE,Detalhamento!$E287,Detalhamento!AU$15)&lt;=mediçao,0,OFFSET(Import.PLQ,$A287-1,AU$15-1,1,1)),OFFSET(Import.PLQ,$A287-1,AU$15-1,1,1)),(1-PLE!$AA$28)*OFFSET(Import.PLQ,$A287-1,AU$15-1,1,1))))</f>
        <v>0</v>
      </c>
      <c r="AV287" s="144">
        <f ca="1">IF(AV$13="",0,CHOOSE(Detalhamento.OpçãoServiços,OFFSET(Import.PLQ,$A287-1,AV$15-1,1,1),IF($E287&lt;&gt;1,IF(ISNUMBER(INDEX(Import.PLE,Detalhamento!$E287,Detalhamento!AV$15)),IF(INDEX(Import.PLE,Detalhamento!$E287,Detalhamento!AV$15)&lt;=mediçao,OFFSET(Import.PLQ,$A287-1,AV$15-1,1,1),0),0),PLE!$AA$28*OFFSET(Import.PLQ,$A287-1,AV$15-1,1,1)),IF($E287&lt;&gt;1,IF(ISNUMBER(INDEX(Import.PLE,Detalhamento!$E287,Detalhamento!AV$15)),IF(INDEX(Import.PLE,Detalhamento!$E287,Detalhamento!AV$15)&lt;=mediçao,0,OFFSET(Import.PLQ,$A287-1,AV$15-1,1,1)),OFFSET(Import.PLQ,$A287-1,AV$15-1,1,1)),(1-PLE!$AA$28)*OFFSET(Import.PLQ,$A287-1,AV$15-1,1,1))))</f>
        <v>0</v>
      </c>
      <c r="AW287" s="144">
        <f ca="1">IF(AW$13="",0,CHOOSE(Detalhamento.OpçãoServiços,OFFSET(Import.PLQ,$A287-1,AW$15-1,1,1),IF($E287&lt;&gt;1,IF(ISNUMBER(INDEX(Import.PLE,Detalhamento!$E287,Detalhamento!AW$15)),IF(INDEX(Import.PLE,Detalhamento!$E287,Detalhamento!AW$15)&lt;=mediçao,OFFSET(Import.PLQ,$A287-1,AW$15-1,1,1),0),0),PLE!$AA$28*OFFSET(Import.PLQ,$A287-1,AW$15-1,1,1)),IF($E287&lt;&gt;1,IF(ISNUMBER(INDEX(Import.PLE,Detalhamento!$E287,Detalhamento!AW$15)),IF(INDEX(Import.PLE,Detalhamento!$E287,Detalhamento!AW$15)&lt;=mediçao,0,OFFSET(Import.PLQ,$A287-1,AW$15-1,1,1)),OFFSET(Import.PLQ,$A287-1,AW$15-1,1,1)),(1-PLE!$AA$28)*OFFSET(Import.PLQ,$A287-1,AW$15-1,1,1))))</f>
        <v>0</v>
      </c>
      <c r="AX287" s="144">
        <f ca="1">IF(AX$13="",0,CHOOSE(Detalhamento.OpçãoServiços,OFFSET(Import.PLQ,$A287-1,AX$15-1,1,1),IF($E287&lt;&gt;1,IF(ISNUMBER(INDEX(Import.PLE,Detalhamento!$E287,Detalhamento!AX$15)),IF(INDEX(Import.PLE,Detalhamento!$E287,Detalhamento!AX$15)&lt;=mediçao,OFFSET(Import.PLQ,$A287-1,AX$15-1,1,1),0),0),PLE!$AA$28*OFFSET(Import.PLQ,$A287-1,AX$15-1,1,1)),IF($E287&lt;&gt;1,IF(ISNUMBER(INDEX(Import.PLE,Detalhamento!$E287,Detalhamento!AX$15)),IF(INDEX(Import.PLE,Detalhamento!$E287,Detalhamento!AX$15)&lt;=mediçao,0,OFFSET(Import.PLQ,$A287-1,AX$15-1,1,1)),OFFSET(Import.PLQ,$A287-1,AX$15-1,1,1)),(1-PLE!$AA$28)*OFFSET(Import.PLQ,$A287-1,AX$15-1,1,1))))</f>
        <v>0</v>
      </c>
      <c r="AY287" s="144">
        <f ca="1">IF(AY$13="",0,CHOOSE(Detalhamento.OpçãoServiços,OFFSET(Import.PLQ,$A287-1,AY$15-1,1,1),IF($E287&lt;&gt;1,IF(ISNUMBER(INDEX(Import.PLE,Detalhamento!$E287,Detalhamento!AY$15)),IF(INDEX(Import.PLE,Detalhamento!$E287,Detalhamento!AY$15)&lt;=mediçao,OFFSET(Import.PLQ,$A287-1,AY$15-1,1,1),0),0),PLE!$AA$28*OFFSET(Import.PLQ,$A287-1,AY$15-1,1,1)),IF($E287&lt;&gt;1,IF(ISNUMBER(INDEX(Import.PLE,Detalhamento!$E287,Detalhamento!AY$15)),IF(INDEX(Import.PLE,Detalhamento!$E287,Detalhamento!AY$15)&lt;=mediçao,0,OFFSET(Import.PLQ,$A287-1,AY$15-1,1,1)),OFFSET(Import.PLQ,$A287-1,AY$15-1,1,1)),(1-PLE!$AA$28)*OFFSET(Import.PLQ,$A287-1,AY$15-1,1,1))))</f>
        <v>0</v>
      </c>
      <c r="AZ287" s="144">
        <f ca="1">IF(AZ$13="",0,CHOOSE(Detalhamento.OpçãoServiços,OFFSET(Import.PLQ,$A287-1,AZ$15-1,1,1),IF($E287&lt;&gt;1,IF(ISNUMBER(INDEX(Import.PLE,Detalhamento!$E287,Detalhamento!AZ$15)),IF(INDEX(Import.PLE,Detalhamento!$E287,Detalhamento!AZ$15)&lt;=mediçao,OFFSET(Import.PLQ,$A287-1,AZ$15-1,1,1),0),0),PLE!$AA$28*OFFSET(Import.PLQ,$A287-1,AZ$15-1,1,1)),IF($E287&lt;&gt;1,IF(ISNUMBER(INDEX(Import.PLE,Detalhamento!$E287,Detalhamento!AZ$15)),IF(INDEX(Import.PLE,Detalhamento!$E287,Detalhamento!AZ$15)&lt;=mediçao,0,OFFSET(Import.PLQ,$A287-1,AZ$15-1,1,1)),OFFSET(Import.PLQ,$A287-1,AZ$15-1,1,1)),(1-PLE!$AA$28)*OFFSET(Import.PLQ,$A287-1,AZ$15-1,1,1))))</f>
        <v>0</v>
      </c>
      <c r="BA287" s="144">
        <f ca="1">IF(BA$13="",0,CHOOSE(Detalhamento.OpçãoServiços,OFFSET(Import.PLQ,$A287-1,BA$15-1,1,1),IF($E287&lt;&gt;1,IF(ISNUMBER(INDEX(Import.PLE,Detalhamento!$E287,Detalhamento!BA$15)),IF(INDEX(Import.PLE,Detalhamento!$E287,Detalhamento!BA$15)&lt;=mediçao,OFFSET(Import.PLQ,$A287-1,BA$15-1,1,1),0),0),PLE!$AA$28*OFFSET(Import.PLQ,$A287-1,BA$15-1,1,1)),IF($E287&lt;&gt;1,IF(ISNUMBER(INDEX(Import.PLE,Detalhamento!$E287,Detalhamento!BA$15)),IF(INDEX(Import.PLE,Detalhamento!$E287,Detalhamento!BA$15)&lt;=mediçao,0,OFFSET(Import.PLQ,$A287-1,BA$15-1,1,1)),OFFSET(Import.PLQ,$A287-1,BA$15-1,1,1)),(1-PLE!$AA$28)*OFFSET(Import.PLQ,$A287-1,BA$15-1,1,1))))</f>
        <v>0</v>
      </c>
      <c r="BB287" s="144">
        <f ca="1">IF(BB$13="",0,CHOOSE(Detalhamento.OpçãoServiços,OFFSET(Import.PLQ,$A287-1,BB$15-1,1,1),IF($E287&lt;&gt;1,IF(ISNUMBER(INDEX(Import.PLE,Detalhamento!$E287,Detalhamento!BB$15)),IF(INDEX(Import.PLE,Detalhamento!$E287,Detalhamento!BB$15)&lt;=mediçao,OFFSET(Import.PLQ,$A287-1,BB$15-1,1,1),0),0),PLE!$AA$28*OFFSET(Import.PLQ,$A287-1,BB$15-1,1,1)),IF($E287&lt;&gt;1,IF(ISNUMBER(INDEX(Import.PLE,Detalhamento!$E287,Detalhamento!BB$15)),IF(INDEX(Import.PLE,Detalhamento!$E287,Detalhamento!BB$15)&lt;=mediçao,0,OFFSET(Import.PLQ,$A287-1,BB$15-1,1,1)),OFFSET(Import.PLQ,$A287-1,BB$15-1,1,1)),(1-PLE!$AA$28)*OFFSET(Import.PLQ,$A287-1,BB$15-1,1,1))))</f>
        <v>0</v>
      </c>
      <c r="BC287" s="144">
        <f ca="1">IF(BC$13="",0,CHOOSE(Detalhamento.OpçãoServiços,OFFSET(Import.PLQ,$A287-1,BC$15-1,1,1),IF($E287&lt;&gt;1,IF(ISNUMBER(INDEX(Import.PLE,Detalhamento!$E287,Detalhamento!BC$15)),IF(INDEX(Import.PLE,Detalhamento!$E287,Detalhamento!BC$15)&lt;=mediçao,OFFSET(Import.PLQ,$A287-1,BC$15-1,1,1),0),0),PLE!$AA$28*OFFSET(Import.PLQ,$A287-1,BC$15-1,1,1)),IF($E287&lt;&gt;1,IF(ISNUMBER(INDEX(Import.PLE,Detalhamento!$E287,Detalhamento!BC$15)),IF(INDEX(Import.PLE,Detalhamento!$E287,Detalhamento!BC$15)&lt;=mediçao,0,OFFSET(Import.PLQ,$A287-1,BC$15-1,1,1)),OFFSET(Import.PLQ,$A287-1,BC$15-1,1,1)),(1-PLE!$AA$28)*OFFSET(Import.PLQ,$A287-1,BC$15-1,1,1))))</f>
        <v>0</v>
      </c>
      <c r="BD287" s="144">
        <f ca="1">IF(BD$13="",0,CHOOSE(Detalhamento.OpçãoServiços,OFFSET(Import.PLQ,$A287-1,BD$15-1,1,1),IF($E287&lt;&gt;1,IF(ISNUMBER(INDEX(Import.PLE,Detalhamento!$E287,Detalhamento!BD$15)),IF(INDEX(Import.PLE,Detalhamento!$E287,Detalhamento!BD$15)&lt;=mediçao,OFFSET(Import.PLQ,$A287-1,BD$15-1,1,1),0),0),PLE!$AA$28*OFFSET(Import.PLQ,$A287-1,BD$15-1,1,1)),IF($E287&lt;&gt;1,IF(ISNUMBER(INDEX(Import.PLE,Detalhamento!$E287,Detalhamento!BD$15)),IF(INDEX(Import.PLE,Detalhamento!$E287,Detalhamento!BD$15)&lt;=mediçao,0,OFFSET(Import.PLQ,$A287-1,BD$15-1,1,1)),OFFSET(Import.PLQ,$A287-1,BD$15-1,1,1)),(1-PLE!$AA$28)*OFFSET(Import.PLQ,$A287-1,BD$15-1,1,1))))</f>
        <v>0</v>
      </c>
      <c r="BE287" s="144">
        <f ca="1">IF(BE$13="",0,CHOOSE(Detalhamento.OpçãoServiços,OFFSET(Import.PLQ,$A287-1,BE$15-1,1,1),IF($E287&lt;&gt;1,IF(ISNUMBER(INDEX(Import.PLE,Detalhamento!$E287,Detalhamento!BE$15)),IF(INDEX(Import.PLE,Detalhamento!$E287,Detalhamento!BE$15)&lt;=mediçao,OFFSET(Import.PLQ,$A287-1,BE$15-1,1,1),0),0),PLE!$AA$28*OFFSET(Import.PLQ,$A287-1,BE$15-1,1,1)),IF($E287&lt;&gt;1,IF(ISNUMBER(INDEX(Import.PLE,Detalhamento!$E287,Detalhamento!BE$15)),IF(INDEX(Import.PLE,Detalhamento!$E287,Detalhamento!BE$15)&lt;=mediçao,0,OFFSET(Import.PLQ,$A287-1,BE$15-1,1,1)),OFFSET(Import.PLQ,$A287-1,BE$15-1,1,1)),(1-PLE!$AA$28)*OFFSET(Import.PLQ,$A287-1,BE$15-1,1,1))))</f>
        <v>0</v>
      </c>
      <c r="BF287" s="144">
        <f ca="1">IF(BF$13="",0,CHOOSE(Detalhamento.OpçãoServiços,OFFSET(Import.PLQ,$A287-1,BF$15-1,1,1),IF($E287&lt;&gt;1,IF(ISNUMBER(INDEX(Import.PLE,Detalhamento!$E287,Detalhamento!BF$15)),IF(INDEX(Import.PLE,Detalhamento!$E287,Detalhamento!BF$15)&lt;=mediçao,OFFSET(Import.PLQ,$A287-1,BF$15-1,1,1),0),0),PLE!$AA$28*OFFSET(Import.PLQ,$A287-1,BF$15-1,1,1)),IF($E287&lt;&gt;1,IF(ISNUMBER(INDEX(Import.PLE,Detalhamento!$E287,Detalhamento!BF$15)),IF(INDEX(Import.PLE,Detalhamento!$E287,Detalhamento!BF$15)&lt;=mediçao,0,OFFSET(Import.PLQ,$A287-1,BF$15-1,1,1)),OFFSET(Import.PLQ,$A287-1,BF$15-1,1,1)),(1-PLE!$AA$28)*OFFSET(Import.PLQ,$A287-1,BF$15-1,1,1))))</f>
        <v>0</v>
      </c>
      <c r="BG287" s="144">
        <f ca="1">IF(BG$13="",0,CHOOSE(Detalhamento.OpçãoServiços,OFFSET(Import.PLQ,$A287-1,BG$15-1,1,1),IF($E287&lt;&gt;1,IF(ISNUMBER(INDEX(Import.PLE,Detalhamento!$E287,Detalhamento!BG$15)),IF(INDEX(Import.PLE,Detalhamento!$E287,Detalhamento!BG$15)&lt;=mediçao,OFFSET(Import.PLQ,$A287-1,BG$15-1,1,1),0),0),PLE!$AA$28*OFFSET(Import.PLQ,$A287-1,BG$15-1,1,1)),IF($E287&lt;&gt;1,IF(ISNUMBER(INDEX(Import.PLE,Detalhamento!$E287,Detalhamento!BG$15)),IF(INDEX(Import.PLE,Detalhamento!$E287,Detalhamento!BG$15)&lt;=mediçao,0,OFFSET(Import.PLQ,$A287-1,BG$15-1,1,1)),OFFSET(Import.PLQ,$A287-1,BG$15-1,1,1)),(1-PLE!$AA$28)*OFFSET(Import.PLQ,$A287-1,BG$15-1,1,1))))</f>
        <v>0</v>
      </c>
      <c r="BH287" s="144">
        <f ca="1">IF(BH$13="",0,CHOOSE(Detalhamento.OpçãoServiços,OFFSET(Import.PLQ,$A287-1,BH$15-1,1,1),IF($E287&lt;&gt;1,IF(ISNUMBER(INDEX(Import.PLE,Detalhamento!$E287,Detalhamento!BH$15)),IF(INDEX(Import.PLE,Detalhamento!$E287,Detalhamento!BH$15)&lt;=mediçao,OFFSET(Import.PLQ,$A287-1,BH$15-1,1,1),0),0),PLE!$AA$28*OFFSET(Import.PLQ,$A287-1,BH$15-1,1,1)),IF($E287&lt;&gt;1,IF(ISNUMBER(INDEX(Import.PLE,Detalhamento!$E287,Detalhamento!BH$15)),IF(INDEX(Import.PLE,Detalhamento!$E287,Detalhamento!BH$15)&lt;=mediçao,0,OFFSET(Import.PLQ,$A287-1,BH$15-1,1,1)),OFFSET(Import.PLQ,$A287-1,BH$15-1,1,1)),(1-PLE!$AA$28)*OFFSET(Import.PLQ,$A287-1,BH$15-1,1,1))))</f>
        <v>0</v>
      </c>
      <c r="BI287" s="144">
        <f ca="1">IF(BI$13="",0,CHOOSE(Detalhamento.OpçãoServiços,OFFSET(Import.PLQ,$A287-1,BI$15-1,1,1),IF($E287&lt;&gt;1,IF(ISNUMBER(INDEX(Import.PLE,Detalhamento!$E287,Detalhamento!BI$15)),IF(INDEX(Import.PLE,Detalhamento!$E287,Detalhamento!BI$15)&lt;=mediçao,OFFSET(Import.PLQ,$A287-1,BI$15-1,1,1),0),0),PLE!$AA$28*OFFSET(Import.PLQ,$A287-1,BI$15-1,1,1)),IF($E287&lt;&gt;1,IF(ISNUMBER(INDEX(Import.PLE,Detalhamento!$E287,Detalhamento!BI$15)),IF(INDEX(Import.PLE,Detalhamento!$E287,Detalhamento!BI$15)&lt;=mediçao,0,OFFSET(Import.PLQ,$A287-1,BI$15-1,1,1)),OFFSET(Import.PLQ,$A287-1,BI$15-1,1,1)),(1-PLE!$AA$28)*OFFSET(Import.PLQ,$A287-1,BI$15-1,1,1))))</f>
        <v>0</v>
      </c>
    </row>
    <row r="288" spans="1:61" ht="30" x14ac:dyDescent="0.2">
      <c r="A288" s="155">
        <v>230</v>
      </c>
      <c r="B288" s="21" t="str">
        <f t="shared" ca="1" si="41"/>
        <v>Serviço</v>
      </c>
      <c r="E288" s="153">
        <f t="shared" ca="1" si="42"/>
        <v>28</v>
      </c>
      <c r="F288" s="154">
        <f t="shared" ca="1" si="43"/>
        <v>280230</v>
      </c>
      <c r="G288" s="154" t="str">
        <f t="shared" ca="1" si="46"/>
        <v>2.10.2.1</v>
      </c>
      <c r="H288" s="182" t="str">
        <f t="shared" ca="1" si="46"/>
        <v>CAIXA SIFONADA, PVC, DN 100 X 100 X 50 MM, JUNTA ELÁSTICA, FORNECIDA E INSTALADA EM RAMAL DE DESCARGA OU EM RAMAL DE ESGOTO SANITÁRIO. AF_12/2014</v>
      </c>
      <c r="I288" s="37" t="str">
        <f t="shared" ca="1" si="44"/>
        <v>UN</v>
      </c>
      <c r="J288" s="144">
        <f t="shared" ca="1" si="45"/>
        <v>10</v>
      </c>
      <c r="K288" s="67"/>
      <c r="L288" s="144">
        <f ca="1">IF(L$13="",0,CHOOSE(Detalhamento.OpçãoServiços,OFFSET(Import.PLQ,$A288-1,L$15-1,1,1),IF($E288&lt;&gt;1,IF(ISNUMBER(INDEX(Import.PLE,Detalhamento!$E288,Detalhamento!L$15)),IF(INDEX(Import.PLE,Detalhamento!$E288,Detalhamento!L$15)&lt;=mediçao,OFFSET(Import.PLQ,$A288-1,L$15-1,1,1),0),0),PLE!$AA$28*OFFSET(Import.PLQ,$A288-1,L$15-1,1,1)),IF($E288&lt;&gt;1,IF(ISNUMBER(INDEX(Import.PLE,Detalhamento!$E288,Detalhamento!L$15)),IF(INDEX(Import.PLE,Detalhamento!$E288,Detalhamento!L$15)&lt;=mediçao,0,OFFSET(Import.PLQ,$A288-1,L$15-1,1,1)),OFFSET(Import.PLQ,$A288-1,L$15-1,1,1)),(1-PLE!$AA$28)*OFFSET(Import.PLQ,$A288-1,L$15-1,1,1))))</f>
        <v>10</v>
      </c>
      <c r="M288" s="144">
        <f ca="1">IF(M$13="",0,CHOOSE(Detalhamento.OpçãoServiços,OFFSET(Import.PLQ,$A288-1,M$15-1,1,1),IF($E288&lt;&gt;1,IF(ISNUMBER(INDEX(Import.PLE,Detalhamento!$E288,Detalhamento!M$15)),IF(INDEX(Import.PLE,Detalhamento!$E288,Detalhamento!M$15)&lt;=mediçao,OFFSET(Import.PLQ,$A288-1,M$15-1,1,1),0),0),PLE!$AA$28*OFFSET(Import.PLQ,$A288-1,M$15-1,1,1)),IF($E288&lt;&gt;1,IF(ISNUMBER(INDEX(Import.PLE,Detalhamento!$E288,Detalhamento!M$15)),IF(INDEX(Import.PLE,Detalhamento!$E288,Detalhamento!M$15)&lt;=mediçao,0,OFFSET(Import.PLQ,$A288-1,M$15-1,1,1)),OFFSET(Import.PLQ,$A288-1,M$15-1,1,1)),(1-PLE!$AA$28)*OFFSET(Import.PLQ,$A288-1,M$15-1,1,1))))</f>
        <v>0</v>
      </c>
      <c r="N288" s="144">
        <f ca="1">IF(N$13="",0,CHOOSE(Detalhamento.OpçãoServiços,OFFSET(Import.PLQ,$A288-1,N$15-1,1,1),IF($E288&lt;&gt;1,IF(ISNUMBER(INDEX(Import.PLE,Detalhamento!$E288,Detalhamento!N$15)),IF(INDEX(Import.PLE,Detalhamento!$E288,Detalhamento!N$15)&lt;=mediçao,OFFSET(Import.PLQ,$A288-1,N$15-1,1,1),0),0),PLE!$AA$28*OFFSET(Import.PLQ,$A288-1,N$15-1,1,1)),IF($E288&lt;&gt;1,IF(ISNUMBER(INDEX(Import.PLE,Detalhamento!$E288,Detalhamento!N$15)),IF(INDEX(Import.PLE,Detalhamento!$E288,Detalhamento!N$15)&lt;=mediçao,0,OFFSET(Import.PLQ,$A288-1,N$15-1,1,1)),OFFSET(Import.PLQ,$A288-1,N$15-1,1,1)),(1-PLE!$AA$28)*OFFSET(Import.PLQ,$A288-1,N$15-1,1,1))))</f>
        <v>0</v>
      </c>
      <c r="O288" s="144">
        <f ca="1">IF(O$13="",0,CHOOSE(Detalhamento.OpçãoServiços,OFFSET(Import.PLQ,$A288-1,O$15-1,1,1),IF($E288&lt;&gt;1,IF(ISNUMBER(INDEX(Import.PLE,Detalhamento!$E288,Detalhamento!O$15)),IF(INDEX(Import.PLE,Detalhamento!$E288,Detalhamento!O$15)&lt;=mediçao,OFFSET(Import.PLQ,$A288-1,O$15-1,1,1),0),0),PLE!$AA$28*OFFSET(Import.PLQ,$A288-1,O$15-1,1,1)),IF($E288&lt;&gt;1,IF(ISNUMBER(INDEX(Import.PLE,Detalhamento!$E288,Detalhamento!O$15)),IF(INDEX(Import.PLE,Detalhamento!$E288,Detalhamento!O$15)&lt;=mediçao,0,OFFSET(Import.PLQ,$A288-1,O$15-1,1,1)),OFFSET(Import.PLQ,$A288-1,O$15-1,1,1)),(1-PLE!$AA$28)*OFFSET(Import.PLQ,$A288-1,O$15-1,1,1))))</f>
        <v>0</v>
      </c>
      <c r="P288" s="144">
        <f ca="1">IF(P$13="",0,CHOOSE(Detalhamento.OpçãoServiços,OFFSET(Import.PLQ,$A288-1,P$15-1,1,1),IF($E288&lt;&gt;1,IF(ISNUMBER(INDEX(Import.PLE,Detalhamento!$E288,Detalhamento!P$15)),IF(INDEX(Import.PLE,Detalhamento!$E288,Detalhamento!P$15)&lt;=mediçao,OFFSET(Import.PLQ,$A288-1,P$15-1,1,1),0),0),PLE!$AA$28*OFFSET(Import.PLQ,$A288-1,P$15-1,1,1)),IF($E288&lt;&gt;1,IF(ISNUMBER(INDEX(Import.PLE,Detalhamento!$E288,Detalhamento!P$15)),IF(INDEX(Import.PLE,Detalhamento!$E288,Detalhamento!P$15)&lt;=mediçao,0,OFFSET(Import.PLQ,$A288-1,P$15-1,1,1)),OFFSET(Import.PLQ,$A288-1,P$15-1,1,1)),(1-PLE!$AA$28)*OFFSET(Import.PLQ,$A288-1,P$15-1,1,1))))</f>
        <v>0</v>
      </c>
      <c r="Q288" s="144">
        <f ca="1">IF(Q$13="",0,CHOOSE(Detalhamento.OpçãoServiços,OFFSET(Import.PLQ,$A288-1,Q$15-1,1,1),IF($E288&lt;&gt;1,IF(ISNUMBER(INDEX(Import.PLE,Detalhamento!$E288,Detalhamento!Q$15)),IF(INDEX(Import.PLE,Detalhamento!$E288,Detalhamento!Q$15)&lt;=mediçao,OFFSET(Import.PLQ,$A288-1,Q$15-1,1,1),0),0),PLE!$AA$28*OFFSET(Import.PLQ,$A288-1,Q$15-1,1,1)),IF($E288&lt;&gt;1,IF(ISNUMBER(INDEX(Import.PLE,Detalhamento!$E288,Detalhamento!Q$15)),IF(INDEX(Import.PLE,Detalhamento!$E288,Detalhamento!Q$15)&lt;=mediçao,0,OFFSET(Import.PLQ,$A288-1,Q$15-1,1,1)),OFFSET(Import.PLQ,$A288-1,Q$15-1,1,1)),(1-PLE!$AA$28)*OFFSET(Import.PLQ,$A288-1,Q$15-1,1,1))))</f>
        <v>0</v>
      </c>
      <c r="R288" s="144">
        <f ca="1">IF(R$13="",0,CHOOSE(Detalhamento.OpçãoServiços,OFFSET(Import.PLQ,$A288-1,R$15-1,1,1),IF($E288&lt;&gt;1,IF(ISNUMBER(INDEX(Import.PLE,Detalhamento!$E288,Detalhamento!R$15)),IF(INDEX(Import.PLE,Detalhamento!$E288,Detalhamento!R$15)&lt;=mediçao,OFFSET(Import.PLQ,$A288-1,R$15-1,1,1),0),0),PLE!$AA$28*OFFSET(Import.PLQ,$A288-1,R$15-1,1,1)),IF($E288&lt;&gt;1,IF(ISNUMBER(INDEX(Import.PLE,Detalhamento!$E288,Detalhamento!R$15)),IF(INDEX(Import.PLE,Detalhamento!$E288,Detalhamento!R$15)&lt;=mediçao,0,OFFSET(Import.PLQ,$A288-1,R$15-1,1,1)),OFFSET(Import.PLQ,$A288-1,R$15-1,1,1)),(1-PLE!$AA$28)*OFFSET(Import.PLQ,$A288-1,R$15-1,1,1))))</f>
        <v>0</v>
      </c>
      <c r="S288" s="144">
        <f ca="1">IF(S$13="",0,CHOOSE(Detalhamento.OpçãoServiços,OFFSET(Import.PLQ,$A288-1,S$15-1,1,1),IF($E288&lt;&gt;1,IF(ISNUMBER(INDEX(Import.PLE,Detalhamento!$E288,Detalhamento!S$15)),IF(INDEX(Import.PLE,Detalhamento!$E288,Detalhamento!S$15)&lt;=mediçao,OFFSET(Import.PLQ,$A288-1,S$15-1,1,1),0),0),PLE!$AA$28*OFFSET(Import.PLQ,$A288-1,S$15-1,1,1)),IF($E288&lt;&gt;1,IF(ISNUMBER(INDEX(Import.PLE,Detalhamento!$E288,Detalhamento!S$15)),IF(INDEX(Import.PLE,Detalhamento!$E288,Detalhamento!S$15)&lt;=mediçao,0,OFFSET(Import.PLQ,$A288-1,S$15-1,1,1)),OFFSET(Import.PLQ,$A288-1,S$15-1,1,1)),(1-PLE!$AA$28)*OFFSET(Import.PLQ,$A288-1,S$15-1,1,1))))</f>
        <v>0</v>
      </c>
      <c r="T288" s="144">
        <f ca="1">IF(T$13="",0,CHOOSE(Detalhamento.OpçãoServiços,OFFSET(Import.PLQ,$A288-1,T$15-1,1,1),IF($E288&lt;&gt;1,IF(ISNUMBER(INDEX(Import.PLE,Detalhamento!$E288,Detalhamento!T$15)),IF(INDEX(Import.PLE,Detalhamento!$E288,Detalhamento!T$15)&lt;=mediçao,OFFSET(Import.PLQ,$A288-1,T$15-1,1,1),0),0),PLE!$AA$28*OFFSET(Import.PLQ,$A288-1,T$15-1,1,1)),IF($E288&lt;&gt;1,IF(ISNUMBER(INDEX(Import.PLE,Detalhamento!$E288,Detalhamento!T$15)),IF(INDEX(Import.PLE,Detalhamento!$E288,Detalhamento!T$15)&lt;=mediçao,0,OFFSET(Import.PLQ,$A288-1,T$15-1,1,1)),OFFSET(Import.PLQ,$A288-1,T$15-1,1,1)),(1-PLE!$AA$28)*OFFSET(Import.PLQ,$A288-1,T$15-1,1,1))))</f>
        <v>0</v>
      </c>
      <c r="U288" s="144">
        <f ca="1">IF(U$13="",0,CHOOSE(Detalhamento.OpçãoServiços,OFFSET(Import.PLQ,$A288-1,U$15-1,1,1),IF($E288&lt;&gt;1,IF(ISNUMBER(INDEX(Import.PLE,Detalhamento!$E288,Detalhamento!U$15)),IF(INDEX(Import.PLE,Detalhamento!$E288,Detalhamento!U$15)&lt;=mediçao,OFFSET(Import.PLQ,$A288-1,U$15-1,1,1),0),0),PLE!$AA$28*OFFSET(Import.PLQ,$A288-1,U$15-1,1,1)),IF($E288&lt;&gt;1,IF(ISNUMBER(INDEX(Import.PLE,Detalhamento!$E288,Detalhamento!U$15)),IF(INDEX(Import.PLE,Detalhamento!$E288,Detalhamento!U$15)&lt;=mediçao,0,OFFSET(Import.PLQ,$A288-1,U$15-1,1,1)),OFFSET(Import.PLQ,$A288-1,U$15-1,1,1)),(1-PLE!$AA$28)*OFFSET(Import.PLQ,$A288-1,U$15-1,1,1))))</f>
        <v>0</v>
      </c>
      <c r="V288" s="144">
        <f ca="1">IF(V$13="",0,CHOOSE(Detalhamento.OpçãoServiços,OFFSET(Import.PLQ,$A288-1,V$15-1,1,1),IF($E288&lt;&gt;1,IF(ISNUMBER(INDEX(Import.PLE,Detalhamento!$E288,Detalhamento!V$15)),IF(INDEX(Import.PLE,Detalhamento!$E288,Detalhamento!V$15)&lt;=mediçao,OFFSET(Import.PLQ,$A288-1,V$15-1,1,1),0),0),PLE!$AA$28*OFFSET(Import.PLQ,$A288-1,V$15-1,1,1)),IF($E288&lt;&gt;1,IF(ISNUMBER(INDEX(Import.PLE,Detalhamento!$E288,Detalhamento!V$15)),IF(INDEX(Import.PLE,Detalhamento!$E288,Detalhamento!V$15)&lt;=mediçao,0,OFFSET(Import.PLQ,$A288-1,V$15-1,1,1)),OFFSET(Import.PLQ,$A288-1,V$15-1,1,1)),(1-PLE!$AA$28)*OFFSET(Import.PLQ,$A288-1,V$15-1,1,1))))</f>
        <v>0</v>
      </c>
      <c r="W288" s="144">
        <f ca="1">IF(W$13="",0,CHOOSE(Detalhamento.OpçãoServiços,OFFSET(Import.PLQ,$A288-1,W$15-1,1,1),IF($E288&lt;&gt;1,IF(ISNUMBER(INDEX(Import.PLE,Detalhamento!$E288,Detalhamento!W$15)),IF(INDEX(Import.PLE,Detalhamento!$E288,Detalhamento!W$15)&lt;=mediçao,OFFSET(Import.PLQ,$A288-1,W$15-1,1,1),0),0),PLE!$AA$28*OFFSET(Import.PLQ,$A288-1,W$15-1,1,1)),IF($E288&lt;&gt;1,IF(ISNUMBER(INDEX(Import.PLE,Detalhamento!$E288,Detalhamento!W$15)),IF(INDEX(Import.PLE,Detalhamento!$E288,Detalhamento!W$15)&lt;=mediçao,0,OFFSET(Import.PLQ,$A288-1,W$15-1,1,1)),OFFSET(Import.PLQ,$A288-1,W$15-1,1,1)),(1-PLE!$AA$28)*OFFSET(Import.PLQ,$A288-1,W$15-1,1,1))))</f>
        <v>0</v>
      </c>
      <c r="X288" s="144">
        <f ca="1">IF(X$13="",0,CHOOSE(Detalhamento.OpçãoServiços,OFFSET(Import.PLQ,$A288-1,X$15-1,1,1),IF($E288&lt;&gt;1,IF(ISNUMBER(INDEX(Import.PLE,Detalhamento!$E288,Detalhamento!X$15)),IF(INDEX(Import.PLE,Detalhamento!$E288,Detalhamento!X$15)&lt;=mediçao,OFFSET(Import.PLQ,$A288-1,X$15-1,1,1),0),0),PLE!$AA$28*OFFSET(Import.PLQ,$A288-1,X$15-1,1,1)),IF($E288&lt;&gt;1,IF(ISNUMBER(INDEX(Import.PLE,Detalhamento!$E288,Detalhamento!X$15)),IF(INDEX(Import.PLE,Detalhamento!$E288,Detalhamento!X$15)&lt;=mediçao,0,OFFSET(Import.PLQ,$A288-1,X$15-1,1,1)),OFFSET(Import.PLQ,$A288-1,X$15-1,1,1)),(1-PLE!$AA$28)*OFFSET(Import.PLQ,$A288-1,X$15-1,1,1))))</f>
        <v>0</v>
      </c>
      <c r="Y288" s="144">
        <f ca="1">IF(Y$13="",0,CHOOSE(Detalhamento.OpçãoServiços,OFFSET(Import.PLQ,$A288-1,Y$15-1,1,1),IF($E288&lt;&gt;1,IF(ISNUMBER(INDEX(Import.PLE,Detalhamento!$E288,Detalhamento!Y$15)),IF(INDEX(Import.PLE,Detalhamento!$E288,Detalhamento!Y$15)&lt;=mediçao,OFFSET(Import.PLQ,$A288-1,Y$15-1,1,1),0),0),PLE!$AA$28*OFFSET(Import.PLQ,$A288-1,Y$15-1,1,1)),IF($E288&lt;&gt;1,IF(ISNUMBER(INDEX(Import.PLE,Detalhamento!$E288,Detalhamento!Y$15)),IF(INDEX(Import.PLE,Detalhamento!$E288,Detalhamento!Y$15)&lt;=mediçao,0,OFFSET(Import.PLQ,$A288-1,Y$15-1,1,1)),OFFSET(Import.PLQ,$A288-1,Y$15-1,1,1)),(1-PLE!$AA$28)*OFFSET(Import.PLQ,$A288-1,Y$15-1,1,1))))</f>
        <v>0</v>
      </c>
      <c r="Z288" s="144">
        <f ca="1">IF(Z$13="",0,CHOOSE(Detalhamento.OpçãoServiços,OFFSET(Import.PLQ,$A288-1,Z$15-1,1,1),IF($E288&lt;&gt;1,IF(ISNUMBER(INDEX(Import.PLE,Detalhamento!$E288,Detalhamento!Z$15)),IF(INDEX(Import.PLE,Detalhamento!$E288,Detalhamento!Z$15)&lt;=mediçao,OFFSET(Import.PLQ,$A288-1,Z$15-1,1,1),0),0),PLE!$AA$28*OFFSET(Import.PLQ,$A288-1,Z$15-1,1,1)),IF($E288&lt;&gt;1,IF(ISNUMBER(INDEX(Import.PLE,Detalhamento!$E288,Detalhamento!Z$15)),IF(INDEX(Import.PLE,Detalhamento!$E288,Detalhamento!Z$15)&lt;=mediçao,0,OFFSET(Import.PLQ,$A288-1,Z$15-1,1,1)),OFFSET(Import.PLQ,$A288-1,Z$15-1,1,1)),(1-PLE!$AA$28)*OFFSET(Import.PLQ,$A288-1,Z$15-1,1,1))))</f>
        <v>0</v>
      </c>
      <c r="AA288" s="144">
        <f ca="1">IF(AA$13="",0,CHOOSE(Detalhamento.OpçãoServiços,OFFSET(Import.PLQ,$A288-1,AA$15-1,1,1),IF($E288&lt;&gt;1,IF(ISNUMBER(INDEX(Import.PLE,Detalhamento!$E288,Detalhamento!AA$15)),IF(INDEX(Import.PLE,Detalhamento!$E288,Detalhamento!AA$15)&lt;=mediçao,OFFSET(Import.PLQ,$A288-1,AA$15-1,1,1),0),0),PLE!$AA$28*OFFSET(Import.PLQ,$A288-1,AA$15-1,1,1)),IF($E288&lt;&gt;1,IF(ISNUMBER(INDEX(Import.PLE,Detalhamento!$E288,Detalhamento!AA$15)),IF(INDEX(Import.PLE,Detalhamento!$E288,Detalhamento!AA$15)&lt;=mediçao,0,OFFSET(Import.PLQ,$A288-1,AA$15-1,1,1)),OFFSET(Import.PLQ,$A288-1,AA$15-1,1,1)),(1-PLE!$AA$28)*OFFSET(Import.PLQ,$A288-1,AA$15-1,1,1))))</f>
        <v>0</v>
      </c>
      <c r="AB288" s="144">
        <f ca="1">IF(AB$13="",0,CHOOSE(Detalhamento.OpçãoServiços,OFFSET(Import.PLQ,$A288-1,AB$15-1,1,1),IF($E288&lt;&gt;1,IF(ISNUMBER(INDEX(Import.PLE,Detalhamento!$E288,Detalhamento!AB$15)),IF(INDEX(Import.PLE,Detalhamento!$E288,Detalhamento!AB$15)&lt;=mediçao,OFFSET(Import.PLQ,$A288-1,AB$15-1,1,1),0),0),PLE!$AA$28*OFFSET(Import.PLQ,$A288-1,AB$15-1,1,1)),IF($E288&lt;&gt;1,IF(ISNUMBER(INDEX(Import.PLE,Detalhamento!$E288,Detalhamento!AB$15)),IF(INDEX(Import.PLE,Detalhamento!$E288,Detalhamento!AB$15)&lt;=mediçao,0,OFFSET(Import.PLQ,$A288-1,AB$15-1,1,1)),OFFSET(Import.PLQ,$A288-1,AB$15-1,1,1)),(1-PLE!$AA$28)*OFFSET(Import.PLQ,$A288-1,AB$15-1,1,1))))</f>
        <v>0</v>
      </c>
      <c r="AC288" s="144">
        <f ca="1">IF(AC$13="",0,CHOOSE(Detalhamento.OpçãoServiços,OFFSET(Import.PLQ,$A288-1,AC$15-1,1,1),IF($E288&lt;&gt;1,IF(ISNUMBER(INDEX(Import.PLE,Detalhamento!$E288,Detalhamento!AC$15)),IF(INDEX(Import.PLE,Detalhamento!$E288,Detalhamento!AC$15)&lt;=mediçao,OFFSET(Import.PLQ,$A288-1,AC$15-1,1,1),0),0),PLE!$AA$28*OFFSET(Import.PLQ,$A288-1,AC$15-1,1,1)),IF($E288&lt;&gt;1,IF(ISNUMBER(INDEX(Import.PLE,Detalhamento!$E288,Detalhamento!AC$15)),IF(INDEX(Import.PLE,Detalhamento!$E288,Detalhamento!AC$15)&lt;=mediçao,0,OFFSET(Import.PLQ,$A288-1,AC$15-1,1,1)),OFFSET(Import.PLQ,$A288-1,AC$15-1,1,1)),(1-PLE!$AA$28)*OFFSET(Import.PLQ,$A288-1,AC$15-1,1,1))))</f>
        <v>0</v>
      </c>
      <c r="AD288" s="144">
        <f ca="1">IF(AD$13="",0,CHOOSE(Detalhamento.OpçãoServiços,OFFSET(Import.PLQ,$A288-1,AD$15-1,1,1),IF($E288&lt;&gt;1,IF(ISNUMBER(INDEX(Import.PLE,Detalhamento!$E288,Detalhamento!AD$15)),IF(INDEX(Import.PLE,Detalhamento!$E288,Detalhamento!AD$15)&lt;=mediçao,OFFSET(Import.PLQ,$A288-1,AD$15-1,1,1),0),0),PLE!$AA$28*OFFSET(Import.PLQ,$A288-1,AD$15-1,1,1)),IF($E288&lt;&gt;1,IF(ISNUMBER(INDEX(Import.PLE,Detalhamento!$E288,Detalhamento!AD$15)),IF(INDEX(Import.PLE,Detalhamento!$E288,Detalhamento!AD$15)&lt;=mediçao,0,OFFSET(Import.PLQ,$A288-1,AD$15-1,1,1)),OFFSET(Import.PLQ,$A288-1,AD$15-1,1,1)),(1-PLE!$AA$28)*OFFSET(Import.PLQ,$A288-1,AD$15-1,1,1))))</f>
        <v>0</v>
      </c>
      <c r="AE288" s="144">
        <f ca="1">IF(AE$13="",0,CHOOSE(Detalhamento.OpçãoServiços,OFFSET(Import.PLQ,$A288-1,AE$15-1,1,1),IF($E288&lt;&gt;1,IF(ISNUMBER(INDEX(Import.PLE,Detalhamento!$E288,Detalhamento!AE$15)),IF(INDEX(Import.PLE,Detalhamento!$E288,Detalhamento!AE$15)&lt;=mediçao,OFFSET(Import.PLQ,$A288-1,AE$15-1,1,1),0),0),PLE!$AA$28*OFFSET(Import.PLQ,$A288-1,AE$15-1,1,1)),IF($E288&lt;&gt;1,IF(ISNUMBER(INDEX(Import.PLE,Detalhamento!$E288,Detalhamento!AE$15)),IF(INDEX(Import.PLE,Detalhamento!$E288,Detalhamento!AE$15)&lt;=mediçao,0,OFFSET(Import.PLQ,$A288-1,AE$15-1,1,1)),OFFSET(Import.PLQ,$A288-1,AE$15-1,1,1)),(1-PLE!$AA$28)*OFFSET(Import.PLQ,$A288-1,AE$15-1,1,1))))</f>
        <v>0</v>
      </c>
      <c r="AF288" s="144">
        <f ca="1">IF(AF$13="",0,CHOOSE(Detalhamento.OpçãoServiços,OFFSET(Import.PLQ,$A288-1,AF$15-1,1,1),IF($E288&lt;&gt;1,IF(ISNUMBER(INDEX(Import.PLE,Detalhamento!$E288,Detalhamento!AF$15)),IF(INDEX(Import.PLE,Detalhamento!$E288,Detalhamento!AF$15)&lt;=mediçao,OFFSET(Import.PLQ,$A288-1,AF$15-1,1,1),0),0),PLE!$AA$28*OFFSET(Import.PLQ,$A288-1,AF$15-1,1,1)),IF($E288&lt;&gt;1,IF(ISNUMBER(INDEX(Import.PLE,Detalhamento!$E288,Detalhamento!AF$15)),IF(INDEX(Import.PLE,Detalhamento!$E288,Detalhamento!AF$15)&lt;=mediçao,0,OFFSET(Import.PLQ,$A288-1,AF$15-1,1,1)),OFFSET(Import.PLQ,$A288-1,AF$15-1,1,1)),(1-PLE!$AA$28)*OFFSET(Import.PLQ,$A288-1,AF$15-1,1,1))))</f>
        <v>0</v>
      </c>
      <c r="AG288" s="144">
        <f ca="1">IF(AG$13="",0,CHOOSE(Detalhamento.OpçãoServiços,OFFSET(Import.PLQ,$A288-1,AG$15-1,1,1),IF($E288&lt;&gt;1,IF(ISNUMBER(INDEX(Import.PLE,Detalhamento!$E288,Detalhamento!AG$15)),IF(INDEX(Import.PLE,Detalhamento!$E288,Detalhamento!AG$15)&lt;=mediçao,OFFSET(Import.PLQ,$A288-1,AG$15-1,1,1),0),0),PLE!$AA$28*OFFSET(Import.PLQ,$A288-1,AG$15-1,1,1)),IF($E288&lt;&gt;1,IF(ISNUMBER(INDEX(Import.PLE,Detalhamento!$E288,Detalhamento!AG$15)),IF(INDEX(Import.PLE,Detalhamento!$E288,Detalhamento!AG$15)&lt;=mediçao,0,OFFSET(Import.PLQ,$A288-1,AG$15-1,1,1)),OFFSET(Import.PLQ,$A288-1,AG$15-1,1,1)),(1-PLE!$AA$28)*OFFSET(Import.PLQ,$A288-1,AG$15-1,1,1))))</f>
        <v>0</v>
      </c>
      <c r="AH288" s="144">
        <f ca="1">IF(AH$13="",0,CHOOSE(Detalhamento.OpçãoServiços,OFFSET(Import.PLQ,$A288-1,AH$15-1,1,1),IF($E288&lt;&gt;1,IF(ISNUMBER(INDEX(Import.PLE,Detalhamento!$E288,Detalhamento!AH$15)),IF(INDEX(Import.PLE,Detalhamento!$E288,Detalhamento!AH$15)&lt;=mediçao,OFFSET(Import.PLQ,$A288-1,AH$15-1,1,1),0),0),PLE!$AA$28*OFFSET(Import.PLQ,$A288-1,AH$15-1,1,1)),IF($E288&lt;&gt;1,IF(ISNUMBER(INDEX(Import.PLE,Detalhamento!$E288,Detalhamento!AH$15)),IF(INDEX(Import.PLE,Detalhamento!$E288,Detalhamento!AH$15)&lt;=mediçao,0,OFFSET(Import.PLQ,$A288-1,AH$15-1,1,1)),OFFSET(Import.PLQ,$A288-1,AH$15-1,1,1)),(1-PLE!$AA$28)*OFFSET(Import.PLQ,$A288-1,AH$15-1,1,1))))</f>
        <v>0</v>
      </c>
      <c r="AI288" s="144">
        <f ca="1">IF(AI$13="",0,CHOOSE(Detalhamento.OpçãoServiços,OFFSET(Import.PLQ,$A288-1,AI$15-1,1,1),IF($E288&lt;&gt;1,IF(ISNUMBER(INDEX(Import.PLE,Detalhamento!$E288,Detalhamento!AI$15)),IF(INDEX(Import.PLE,Detalhamento!$E288,Detalhamento!AI$15)&lt;=mediçao,OFFSET(Import.PLQ,$A288-1,AI$15-1,1,1),0),0),PLE!$AA$28*OFFSET(Import.PLQ,$A288-1,AI$15-1,1,1)),IF($E288&lt;&gt;1,IF(ISNUMBER(INDEX(Import.PLE,Detalhamento!$E288,Detalhamento!AI$15)),IF(INDEX(Import.PLE,Detalhamento!$E288,Detalhamento!AI$15)&lt;=mediçao,0,OFFSET(Import.PLQ,$A288-1,AI$15-1,1,1)),OFFSET(Import.PLQ,$A288-1,AI$15-1,1,1)),(1-PLE!$AA$28)*OFFSET(Import.PLQ,$A288-1,AI$15-1,1,1))))</f>
        <v>0</v>
      </c>
      <c r="AJ288" s="144">
        <f ca="1">IF(AJ$13="",0,CHOOSE(Detalhamento.OpçãoServiços,OFFSET(Import.PLQ,$A288-1,AJ$15-1,1,1),IF($E288&lt;&gt;1,IF(ISNUMBER(INDEX(Import.PLE,Detalhamento!$E288,Detalhamento!AJ$15)),IF(INDEX(Import.PLE,Detalhamento!$E288,Detalhamento!AJ$15)&lt;=mediçao,OFFSET(Import.PLQ,$A288-1,AJ$15-1,1,1),0),0),PLE!$AA$28*OFFSET(Import.PLQ,$A288-1,AJ$15-1,1,1)),IF($E288&lt;&gt;1,IF(ISNUMBER(INDEX(Import.PLE,Detalhamento!$E288,Detalhamento!AJ$15)),IF(INDEX(Import.PLE,Detalhamento!$E288,Detalhamento!AJ$15)&lt;=mediçao,0,OFFSET(Import.PLQ,$A288-1,AJ$15-1,1,1)),OFFSET(Import.PLQ,$A288-1,AJ$15-1,1,1)),(1-PLE!$AA$28)*OFFSET(Import.PLQ,$A288-1,AJ$15-1,1,1))))</f>
        <v>0</v>
      </c>
      <c r="AK288" s="144">
        <f ca="1">IF(AK$13="",0,CHOOSE(Detalhamento.OpçãoServiços,OFFSET(Import.PLQ,$A288-1,AK$15-1,1,1),IF($E288&lt;&gt;1,IF(ISNUMBER(INDEX(Import.PLE,Detalhamento!$E288,Detalhamento!AK$15)),IF(INDEX(Import.PLE,Detalhamento!$E288,Detalhamento!AK$15)&lt;=mediçao,OFFSET(Import.PLQ,$A288-1,AK$15-1,1,1),0),0),PLE!$AA$28*OFFSET(Import.PLQ,$A288-1,AK$15-1,1,1)),IF($E288&lt;&gt;1,IF(ISNUMBER(INDEX(Import.PLE,Detalhamento!$E288,Detalhamento!AK$15)),IF(INDEX(Import.PLE,Detalhamento!$E288,Detalhamento!AK$15)&lt;=mediçao,0,OFFSET(Import.PLQ,$A288-1,AK$15-1,1,1)),OFFSET(Import.PLQ,$A288-1,AK$15-1,1,1)),(1-PLE!$AA$28)*OFFSET(Import.PLQ,$A288-1,AK$15-1,1,1))))</f>
        <v>0</v>
      </c>
      <c r="AL288" s="144">
        <f ca="1">IF(AL$13="",0,CHOOSE(Detalhamento.OpçãoServiços,OFFSET(Import.PLQ,$A288-1,AL$15-1,1,1),IF($E288&lt;&gt;1,IF(ISNUMBER(INDEX(Import.PLE,Detalhamento!$E288,Detalhamento!AL$15)),IF(INDEX(Import.PLE,Detalhamento!$E288,Detalhamento!AL$15)&lt;=mediçao,OFFSET(Import.PLQ,$A288-1,AL$15-1,1,1),0),0),PLE!$AA$28*OFFSET(Import.PLQ,$A288-1,AL$15-1,1,1)),IF($E288&lt;&gt;1,IF(ISNUMBER(INDEX(Import.PLE,Detalhamento!$E288,Detalhamento!AL$15)),IF(INDEX(Import.PLE,Detalhamento!$E288,Detalhamento!AL$15)&lt;=mediçao,0,OFFSET(Import.PLQ,$A288-1,AL$15-1,1,1)),OFFSET(Import.PLQ,$A288-1,AL$15-1,1,1)),(1-PLE!$AA$28)*OFFSET(Import.PLQ,$A288-1,AL$15-1,1,1))))</f>
        <v>0</v>
      </c>
      <c r="AM288" s="144">
        <f ca="1">IF(AM$13="",0,CHOOSE(Detalhamento.OpçãoServiços,OFFSET(Import.PLQ,$A288-1,AM$15-1,1,1),IF($E288&lt;&gt;1,IF(ISNUMBER(INDEX(Import.PLE,Detalhamento!$E288,Detalhamento!AM$15)),IF(INDEX(Import.PLE,Detalhamento!$E288,Detalhamento!AM$15)&lt;=mediçao,OFFSET(Import.PLQ,$A288-1,AM$15-1,1,1),0),0),PLE!$AA$28*OFFSET(Import.PLQ,$A288-1,AM$15-1,1,1)),IF($E288&lt;&gt;1,IF(ISNUMBER(INDEX(Import.PLE,Detalhamento!$E288,Detalhamento!AM$15)),IF(INDEX(Import.PLE,Detalhamento!$E288,Detalhamento!AM$15)&lt;=mediçao,0,OFFSET(Import.PLQ,$A288-1,AM$15-1,1,1)),OFFSET(Import.PLQ,$A288-1,AM$15-1,1,1)),(1-PLE!$AA$28)*OFFSET(Import.PLQ,$A288-1,AM$15-1,1,1))))</f>
        <v>0</v>
      </c>
      <c r="AN288" s="144">
        <f ca="1">IF(AN$13="",0,CHOOSE(Detalhamento.OpçãoServiços,OFFSET(Import.PLQ,$A288-1,AN$15-1,1,1),IF($E288&lt;&gt;1,IF(ISNUMBER(INDEX(Import.PLE,Detalhamento!$E288,Detalhamento!AN$15)),IF(INDEX(Import.PLE,Detalhamento!$E288,Detalhamento!AN$15)&lt;=mediçao,OFFSET(Import.PLQ,$A288-1,AN$15-1,1,1),0),0),PLE!$AA$28*OFFSET(Import.PLQ,$A288-1,AN$15-1,1,1)),IF($E288&lt;&gt;1,IF(ISNUMBER(INDEX(Import.PLE,Detalhamento!$E288,Detalhamento!AN$15)),IF(INDEX(Import.PLE,Detalhamento!$E288,Detalhamento!AN$15)&lt;=mediçao,0,OFFSET(Import.PLQ,$A288-1,AN$15-1,1,1)),OFFSET(Import.PLQ,$A288-1,AN$15-1,1,1)),(1-PLE!$AA$28)*OFFSET(Import.PLQ,$A288-1,AN$15-1,1,1))))</f>
        <v>0</v>
      </c>
      <c r="AO288" s="144">
        <f ca="1">IF(AO$13="",0,CHOOSE(Detalhamento.OpçãoServiços,OFFSET(Import.PLQ,$A288-1,AO$15-1,1,1),IF($E288&lt;&gt;1,IF(ISNUMBER(INDEX(Import.PLE,Detalhamento!$E288,Detalhamento!AO$15)),IF(INDEX(Import.PLE,Detalhamento!$E288,Detalhamento!AO$15)&lt;=mediçao,OFFSET(Import.PLQ,$A288-1,AO$15-1,1,1),0),0),PLE!$AA$28*OFFSET(Import.PLQ,$A288-1,AO$15-1,1,1)),IF($E288&lt;&gt;1,IF(ISNUMBER(INDEX(Import.PLE,Detalhamento!$E288,Detalhamento!AO$15)),IF(INDEX(Import.PLE,Detalhamento!$E288,Detalhamento!AO$15)&lt;=mediçao,0,OFFSET(Import.PLQ,$A288-1,AO$15-1,1,1)),OFFSET(Import.PLQ,$A288-1,AO$15-1,1,1)),(1-PLE!$AA$28)*OFFSET(Import.PLQ,$A288-1,AO$15-1,1,1))))</f>
        <v>0</v>
      </c>
      <c r="AP288" s="144">
        <f ca="1">IF(AP$13="",0,CHOOSE(Detalhamento.OpçãoServiços,OFFSET(Import.PLQ,$A288-1,AP$15-1,1,1),IF($E288&lt;&gt;1,IF(ISNUMBER(INDEX(Import.PLE,Detalhamento!$E288,Detalhamento!AP$15)),IF(INDEX(Import.PLE,Detalhamento!$E288,Detalhamento!AP$15)&lt;=mediçao,OFFSET(Import.PLQ,$A288-1,AP$15-1,1,1),0),0),PLE!$AA$28*OFFSET(Import.PLQ,$A288-1,AP$15-1,1,1)),IF($E288&lt;&gt;1,IF(ISNUMBER(INDEX(Import.PLE,Detalhamento!$E288,Detalhamento!AP$15)),IF(INDEX(Import.PLE,Detalhamento!$E288,Detalhamento!AP$15)&lt;=mediçao,0,OFFSET(Import.PLQ,$A288-1,AP$15-1,1,1)),OFFSET(Import.PLQ,$A288-1,AP$15-1,1,1)),(1-PLE!$AA$28)*OFFSET(Import.PLQ,$A288-1,AP$15-1,1,1))))</f>
        <v>0</v>
      </c>
      <c r="AQ288" s="144">
        <f ca="1">IF(AQ$13="",0,CHOOSE(Detalhamento.OpçãoServiços,OFFSET(Import.PLQ,$A288-1,AQ$15-1,1,1),IF($E288&lt;&gt;1,IF(ISNUMBER(INDEX(Import.PLE,Detalhamento!$E288,Detalhamento!AQ$15)),IF(INDEX(Import.PLE,Detalhamento!$E288,Detalhamento!AQ$15)&lt;=mediçao,OFFSET(Import.PLQ,$A288-1,AQ$15-1,1,1),0),0),PLE!$AA$28*OFFSET(Import.PLQ,$A288-1,AQ$15-1,1,1)),IF($E288&lt;&gt;1,IF(ISNUMBER(INDEX(Import.PLE,Detalhamento!$E288,Detalhamento!AQ$15)),IF(INDEX(Import.PLE,Detalhamento!$E288,Detalhamento!AQ$15)&lt;=mediçao,0,OFFSET(Import.PLQ,$A288-1,AQ$15-1,1,1)),OFFSET(Import.PLQ,$A288-1,AQ$15-1,1,1)),(1-PLE!$AA$28)*OFFSET(Import.PLQ,$A288-1,AQ$15-1,1,1))))</f>
        <v>0</v>
      </c>
      <c r="AR288" s="144">
        <f ca="1">IF(AR$13="",0,CHOOSE(Detalhamento.OpçãoServiços,OFFSET(Import.PLQ,$A288-1,AR$15-1,1,1),IF($E288&lt;&gt;1,IF(ISNUMBER(INDEX(Import.PLE,Detalhamento!$E288,Detalhamento!AR$15)),IF(INDEX(Import.PLE,Detalhamento!$E288,Detalhamento!AR$15)&lt;=mediçao,OFFSET(Import.PLQ,$A288-1,AR$15-1,1,1),0),0),PLE!$AA$28*OFFSET(Import.PLQ,$A288-1,AR$15-1,1,1)),IF($E288&lt;&gt;1,IF(ISNUMBER(INDEX(Import.PLE,Detalhamento!$E288,Detalhamento!AR$15)),IF(INDEX(Import.PLE,Detalhamento!$E288,Detalhamento!AR$15)&lt;=mediçao,0,OFFSET(Import.PLQ,$A288-1,AR$15-1,1,1)),OFFSET(Import.PLQ,$A288-1,AR$15-1,1,1)),(1-PLE!$AA$28)*OFFSET(Import.PLQ,$A288-1,AR$15-1,1,1))))</f>
        <v>0</v>
      </c>
      <c r="AS288" s="144">
        <f ca="1">IF(AS$13="",0,CHOOSE(Detalhamento.OpçãoServiços,OFFSET(Import.PLQ,$A288-1,AS$15-1,1,1),IF($E288&lt;&gt;1,IF(ISNUMBER(INDEX(Import.PLE,Detalhamento!$E288,Detalhamento!AS$15)),IF(INDEX(Import.PLE,Detalhamento!$E288,Detalhamento!AS$15)&lt;=mediçao,OFFSET(Import.PLQ,$A288-1,AS$15-1,1,1),0),0),PLE!$AA$28*OFFSET(Import.PLQ,$A288-1,AS$15-1,1,1)),IF($E288&lt;&gt;1,IF(ISNUMBER(INDEX(Import.PLE,Detalhamento!$E288,Detalhamento!AS$15)),IF(INDEX(Import.PLE,Detalhamento!$E288,Detalhamento!AS$15)&lt;=mediçao,0,OFFSET(Import.PLQ,$A288-1,AS$15-1,1,1)),OFFSET(Import.PLQ,$A288-1,AS$15-1,1,1)),(1-PLE!$AA$28)*OFFSET(Import.PLQ,$A288-1,AS$15-1,1,1))))</f>
        <v>0</v>
      </c>
      <c r="AT288" s="144">
        <f ca="1">IF(AT$13="",0,CHOOSE(Detalhamento.OpçãoServiços,OFFSET(Import.PLQ,$A288-1,AT$15-1,1,1),IF($E288&lt;&gt;1,IF(ISNUMBER(INDEX(Import.PLE,Detalhamento!$E288,Detalhamento!AT$15)),IF(INDEX(Import.PLE,Detalhamento!$E288,Detalhamento!AT$15)&lt;=mediçao,OFFSET(Import.PLQ,$A288-1,AT$15-1,1,1),0),0),PLE!$AA$28*OFFSET(Import.PLQ,$A288-1,AT$15-1,1,1)),IF($E288&lt;&gt;1,IF(ISNUMBER(INDEX(Import.PLE,Detalhamento!$E288,Detalhamento!AT$15)),IF(INDEX(Import.PLE,Detalhamento!$E288,Detalhamento!AT$15)&lt;=mediçao,0,OFFSET(Import.PLQ,$A288-1,AT$15-1,1,1)),OFFSET(Import.PLQ,$A288-1,AT$15-1,1,1)),(1-PLE!$AA$28)*OFFSET(Import.PLQ,$A288-1,AT$15-1,1,1))))</f>
        <v>0</v>
      </c>
      <c r="AU288" s="144">
        <f ca="1">IF(AU$13="",0,CHOOSE(Detalhamento.OpçãoServiços,OFFSET(Import.PLQ,$A288-1,AU$15-1,1,1),IF($E288&lt;&gt;1,IF(ISNUMBER(INDEX(Import.PLE,Detalhamento!$E288,Detalhamento!AU$15)),IF(INDEX(Import.PLE,Detalhamento!$E288,Detalhamento!AU$15)&lt;=mediçao,OFFSET(Import.PLQ,$A288-1,AU$15-1,1,1),0),0),PLE!$AA$28*OFFSET(Import.PLQ,$A288-1,AU$15-1,1,1)),IF($E288&lt;&gt;1,IF(ISNUMBER(INDEX(Import.PLE,Detalhamento!$E288,Detalhamento!AU$15)),IF(INDEX(Import.PLE,Detalhamento!$E288,Detalhamento!AU$15)&lt;=mediçao,0,OFFSET(Import.PLQ,$A288-1,AU$15-1,1,1)),OFFSET(Import.PLQ,$A288-1,AU$15-1,1,1)),(1-PLE!$AA$28)*OFFSET(Import.PLQ,$A288-1,AU$15-1,1,1))))</f>
        <v>0</v>
      </c>
      <c r="AV288" s="144">
        <f ca="1">IF(AV$13="",0,CHOOSE(Detalhamento.OpçãoServiços,OFFSET(Import.PLQ,$A288-1,AV$15-1,1,1),IF($E288&lt;&gt;1,IF(ISNUMBER(INDEX(Import.PLE,Detalhamento!$E288,Detalhamento!AV$15)),IF(INDEX(Import.PLE,Detalhamento!$E288,Detalhamento!AV$15)&lt;=mediçao,OFFSET(Import.PLQ,$A288-1,AV$15-1,1,1),0),0),PLE!$AA$28*OFFSET(Import.PLQ,$A288-1,AV$15-1,1,1)),IF($E288&lt;&gt;1,IF(ISNUMBER(INDEX(Import.PLE,Detalhamento!$E288,Detalhamento!AV$15)),IF(INDEX(Import.PLE,Detalhamento!$E288,Detalhamento!AV$15)&lt;=mediçao,0,OFFSET(Import.PLQ,$A288-1,AV$15-1,1,1)),OFFSET(Import.PLQ,$A288-1,AV$15-1,1,1)),(1-PLE!$AA$28)*OFFSET(Import.PLQ,$A288-1,AV$15-1,1,1))))</f>
        <v>0</v>
      </c>
      <c r="AW288" s="144">
        <f ca="1">IF(AW$13="",0,CHOOSE(Detalhamento.OpçãoServiços,OFFSET(Import.PLQ,$A288-1,AW$15-1,1,1),IF($E288&lt;&gt;1,IF(ISNUMBER(INDEX(Import.PLE,Detalhamento!$E288,Detalhamento!AW$15)),IF(INDEX(Import.PLE,Detalhamento!$E288,Detalhamento!AW$15)&lt;=mediçao,OFFSET(Import.PLQ,$A288-1,AW$15-1,1,1),0),0),PLE!$AA$28*OFFSET(Import.PLQ,$A288-1,AW$15-1,1,1)),IF($E288&lt;&gt;1,IF(ISNUMBER(INDEX(Import.PLE,Detalhamento!$E288,Detalhamento!AW$15)),IF(INDEX(Import.PLE,Detalhamento!$E288,Detalhamento!AW$15)&lt;=mediçao,0,OFFSET(Import.PLQ,$A288-1,AW$15-1,1,1)),OFFSET(Import.PLQ,$A288-1,AW$15-1,1,1)),(1-PLE!$AA$28)*OFFSET(Import.PLQ,$A288-1,AW$15-1,1,1))))</f>
        <v>0</v>
      </c>
      <c r="AX288" s="144">
        <f ca="1">IF(AX$13="",0,CHOOSE(Detalhamento.OpçãoServiços,OFFSET(Import.PLQ,$A288-1,AX$15-1,1,1),IF($E288&lt;&gt;1,IF(ISNUMBER(INDEX(Import.PLE,Detalhamento!$E288,Detalhamento!AX$15)),IF(INDEX(Import.PLE,Detalhamento!$E288,Detalhamento!AX$15)&lt;=mediçao,OFFSET(Import.PLQ,$A288-1,AX$15-1,1,1),0),0),PLE!$AA$28*OFFSET(Import.PLQ,$A288-1,AX$15-1,1,1)),IF($E288&lt;&gt;1,IF(ISNUMBER(INDEX(Import.PLE,Detalhamento!$E288,Detalhamento!AX$15)),IF(INDEX(Import.PLE,Detalhamento!$E288,Detalhamento!AX$15)&lt;=mediçao,0,OFFSET(Import.PLQ,$A288-1,AX$15-1,1,1)),OFFSET(Import.PLQ,$A288-1,AX$15-1,1,1)),(1-PLE!$AA$28)*OFFSET(Import.PLQ,$A288-1,AX$15-1,1,1))))</f>
        <v>0</v>
      </c>
      <c r="AY288" s="144">
        <f ca="1">IF(AY$13="",0,CHOOSE(Detalhamento.OpçãoServiços,OFFSET(Import.PLQ,$A288-1,AY$15-1,1,1),IF($E288&lt;&gt;1,IF(ISNUMBER(INDEX(Import.PLE,Detalhamento!$E288,Detalhamento!AY$15)),IF(INDEX(Import.PLE,Detalhamento!$E288,Detalhamento!AY$15)&lt;=mediçao,OFFSET(Import.PLQ,$A288-1,AY$15-1,1,1),0),0),PLE!$AA$28*OFFSET(Import.PLQ,$A288-1,AY$15-1,1,1)),IF($E288&lt;&gt;1,IF(ISNUMBER(INDEX(Import.PLE,Detalhamento!$E288,Detalhamento!AY$15)),IF(INDEX(Import.PLE,Detalhamento!$E288,Detalhamento!AY$15)&lt;=mediçao,0,OFFSET(Import.PLQ,$A288-1,AY$15-1,1,1)),OFFSET(Import.PLQ,$A288-1,AY$15-1,1,1)),(1-PLE!$AA$28)*OFFSET(Import.PLQ,$A288-1,AY$15-1,1,1))))</f>
        <v>0</v>
      </c>
      <c r="AZ288" s="144">
        <f ca="1">IF(AZ$13="",0,CHOOSE(Detalhamento.OpçãoServiços,OFFSET(Import.PLQ,$A288-1,AZ$15-1,1,1),IF($E288&lt;&gt;1,IF(ISNUMBER(INDEX(Import.PLE,Detalhamento!$E288,Detalhamento!AZ$15)),IF(INDEX(Import.PLE,Detalhamento!$E288,Detalhamento!AZ$15)&lt;=mediçao,OFFSET(Import.PLQ,$A288-1,AZ$15-1,1,1),0),0),PLE!$AA$28*OFFSET(Import.PLQ,$A288-1,AZ$15-1,1,1)),IF($E288&lt;&gt;1,IF(ISNUMBER(INDEX(Import.PLE,Detalhamento!$E288,Detalhamento!AZ$15)),IF(INDEX(Import.PLE,Detalhamento!$E288,Detalhamento!AZ$15)&lt;=mediçao,0,OFFSET(Import.PLQ,$A288-1,AZ$15-1,1,1)),OFFSET(Import.PLQ,$A288-1,AZ$15-1,1,1)),(1-PLE!$AA$28)*OFFSET(Import.PLQ,$A288-1,AZ$15-1,1,1))))</f>
        <v>0</v>
      </c>
      <c r="BA288" s="144">
        <f ca="1">IF(BA$13="",0,CHOOSE(Detalhamento.OpçãoServiços,OFFSET(Import.PLQ,$A288-1,BA$15-1,1,1),IF($E288&lt;&gt;1,IF(ISNUMBER(INDEX(Import.PLE,Detalhamento!$E288,Detalhamento!BA$15)),IF(INDEX(Import.PLE,Detalhamento!$E288,Detalhamento!BA$15)&lt;=mediçao,OFFSET(Import.PLQ,$A288-1,BA$15-1,1,1),0),0),PLE!$AA$28*OFFSET(Import.PLQ,$A288-1,BA$15-1,1,1)),IF($E288&lt;&gt;1,IF(ISNUMBER(INDEX(Import.PLE,Detalhamento!$E288,Detalhamento!BA$15)),IF(INDEX(Import.PLE,Detalhamento!$E288,Detalhamento!BA$15)&lt;=mediçao,0,OFFSET(Import.PLQ,$A288-1,BA$15-1,1,1)),OFFSET(Import.PLQ,$A288-1,BA$15-1,1,1)),(1-PLE!$AA$28)*OFFSET(Import.PLQ,$A288-1,BA$15-1,1,1))))</f>
        <v>0</v>
      </c>
      <c r="BB288" s="144">
        <f ca="1">IF(BB$13="",0,CHOOSE(Detalhamento.OpçãoServiços,OFFSET(Import.PLQ,$A288-1,BB$15-1,1,1),IF($E288&lt;&gt;1,IF(ISNUMBER(INDEX(Import.PLE,Detalhamento!$E288,Detalhamento!BB$15)),IF(INDEX(Import.PLE,Detalhamento!$E288,Detalhamento!BB$15)&lt;=mediçao,OFFSET(Import.PLQ,$A288-1,BB$15-1,1,1),0),0),PLE!$AA$28*OFFSET(Import.PLQ,$A288-1,BB$15-1,1,1)),IF($E288&lt;&gt;1,IF(ISNUMBER(INDEX(Import.PLE,Detalhamento!$E288,Detalhamento!BB$15)),IF(INDEX(Import.PLE,Detalhamento!$E288,Detalhamento!BB$15)&lt;=mediçao,0,OFFSET(Import.PLQ,$A288-1,BB$15-1,1,1)),OFFSET(Import.PLQ,$A288-1,BB$15-1,1,1)),(1-PLE!$AA$28)*OFFSET(Import.PLQ,$A288-1,BB$15-1,1,1))))</f>
        <v>0</v>
      </c>
      <c r="BC288" s="144">
        <f ca="1">IF(BC$13="",0,CHOOSE(Detalhamento.OpçãoServiços,OFFSET(Import.PLQ,$A288-1,BC$15-1,1,1),IF($E288&lt;&gt;1,IF(ISNUMBER(INDEX(Import.PLE,Detalhamento!$E288,Detalhamento!BC$15)),IF(INDEX(Import.PLE,Detalhamento!$E288,Detalhamento!BC$15)&lt;=mediçao,OFFSET(Import.PLQ,$A288-1,BC$15-1,1,1),0),0),PLE!$AA$28*OFFSET(Import.PLQ,$A288-1,BC$15-1,1,1)),IF($E288&lt;&gt;1,IF(ISNUMBER(INDEX(Import.PLE,Detalhamento!$E288,Detalhamento!BC$15)),IF(INDEX(Import.PLE,Detalhamento!$E288,Detalhamento!BC$15)&lt;=mediçao,0,OFFSET(Import.PLQ,$A288-1,BC$15-1,1,1)),OFFSET(Import.PLQ,$A288-1,BC$15-1,1,1)),(1-PLE!$AA$28)*OFFSET(Import.PLQ,$A288-1,BC$15-1,1,1))))</f>
        <v>0</v>
      </c>
      <c r="BD288" s="144">
        <f ca="1">IF(BD$13="",0,CHOOSE(Detalhamento.OpçãoServiços,OFFSET(Import.PLQ,$A288-1,BD$15-1,1,1),IF($E288&lt;&gt;1,IF(ISNUMBER(INDEX(Import.PLE,Detalhamento!$E288,Detalhamento!BD$15)),IF(INDEX(Import.PLE,Detalhamento!$E288,Detalhamento!BD$15)&lt;=mediçao,OFFSET(Import.PLQ,$A288-1,BD$15-1,1,1),0),0),PLE!$AA$28*OFFSET(Import.PLQ,$A288-1,BD$15-1,1,1)),IF($E288&lt;&gt;1,IF(ISNUMBER(INDEX(Import.PLE,Detalhamento!$E288,Detalhamento!BD$15)),IF(INDEX(Import.PLE,Detalhamento!$E288,Detalhamento!BD$15)&lt;=mediçao,0,OFFSET(Import.PLQ,$A288-1,BD$15-1,1,1)),OFFSET(Import.PLQ,$A288-1,BD$15-1,1,1)),(1-PLE!$AA$28)*OFFSET(Import.PLQ,$A288-1,BD$15-1,1,1))))</f>
        <v>0</v>
      </c>
      <c r="BE288" s="144">
        <f ca="1">IF(BE$13="",0,CHOOSE(Detalhamento.OpçãoServiços,OFFSET(Import.PLQ,$A288-1,BE$15-1,1,1),IF($E288&lt;&gt;1,IF(ISNUMBER(INDEX(Import.PLE,Detalhamento!$E288,Detalhamento!BE$15)),IF(INDEX(Import.PLE,Detalhamento!$E288,Detalhamento!BE$15)&lt;=mediçao,OFFSET(Import.PLQ,$A288-1,BE$15-1,1,1),0),0),PLE!$AA$28*OFFSET(Import.PLQ,$A288-1,BE$15-1,1,1)),IF($E288&lt;&gt;1,IF(ISNUMBER(INDEX(Import.PLE,Detalhamento!$E288,Detalhamento!BE$15)),IF(INDEX(Import.PLE,Detalhamento!$E288,Detalhamento!BE$15)&lt;=mediçao,0,OFFSET(Import.PLQ,$A288-1,BE$15-1,1,1)),OFFSET(Import.PLQ,$A288-1,BE$15-1,1,1)),(1-PLE!$AA$28)*OFFSET(Import.PLQ,$A288-1,BE$15-1,1,1))))</f>
        <v>0</v>
      </c>
      <c r="BF288" s="144">
        <f ca="1">IF(BF$13="",0,CHOOSE(Detalhamento.OpçãoServiços,OFFSET(Import.PLQ,$A288-1,BF$15-1,1,1),IF($E288&lt;&gt;1,IF(ISNUMBER(INDEX(Import.PLE,Detalhamento!$E288,Detalhamento!BF$15)),IF(INDEX(Import.PLE,Detalhamento!$E288,Detalhamento!BF$15)&lt;=mediçao,OFFSET(Import.PLQ,$A288-1,BF$15-1,1,1),0),0),PLE!$AA$28*OFFSET(Import.PLQ,$A288-1,BF$15-1,1,1)),IF($E288&lt;&gt;1,IF(ISNUMBER(INDEX(Import.PLE,Detalhamento!$E288,Detalhamento!BF$15)),IF(INDEX(Import.PLE,Detalhamento!$E288,Detalhamento!BF$15)&lt;=mediçao,0,OFFSET(Import.PLQ,$A288-1,BF$15-1,1,1)),OFFSET(Import.PLQ,$A288-1,BF$15-1,1,1)),(1-PLE!$AA$28)*OFFSET(Import.PLQ,$A288-1,BF$15-1,1,1))))</f>
        <v>0</v>
      </c>
      <c r="BG288" s="144">
        <f ca="1">IF(BG$13="",0,CHOOSE(Detalhamento.OpçãoServiços,OFFSET(Import.PLQ,$A288-1,BG$15-1,1,1),IF($E288&lt;&gt;1,IF(ISNUMBER(INDEX(Import.PLE,Detalhamento!$E288,Detalhamento!BG$15)),IF(INDEX(Import.PLE,Detalhamento!$E288,Detalhamento!BG$15)&lt;=mediçao,OFFSET(Import.PLQ,$A288-1,BG$15-1,1,1),0),0),PLE!$AA$28*OFFSET(Import.PLQ,$A288-1,BG$15-1,1,1)),IF($E288&lt;&gt;1,IF(ISNUMBER(INDEX(Import.PLE,Detalhamento!$E288,Detalhamento!BG$15)),IF(INDEX(Import.PLE,Detalhamento!$E288,Detalhamento!BG$15)&lt;=mediçao,0,OFFSET(Import.PLQ,$A288-1,BG$15-1,1,1)),OFFSET(Import.PLQ,$A288-1,BG$15-1,1,1)),(1-PLE!$AA$28)*OFFSET(Import.PLQ,$A288-1,BG$15-1,1,1))))</f>
        <v>0</v>
      </c>
      <c r="BH288" s="144">
        <f ca="1">IF(BH$13="",0,CHOOSE(Detalhamento.OpçãoServiços,OFFSET(Import.PLQ,$A288-1,BH$15-1,1,1),IF($E288&lt;&gt;1,IF(ISNUMBER(INDEX(Import.PLE,Detalhamento!$E288,Detalhamento!BH$15)),IF(INDEX(Import.PLE,Detalhamento!$E288,Detalhamento!BH$15)&lt;=mediçao,OFFSET(Import.PLQ,$A288-1,BH$15-1,1,1),0),0),PLE!$AA$28*OFFSET(Import.PLQ,$A288-1,BH$15-1,1,1)),IF($E288&lt;&gt;1,IF(ISNUMBER(INDEX(Import.PLE,Detalhamento!$E288,Detalhamento!BH$15)),IF(INDEX(Import.PLE,Detalhamento!$E288,Detalhamento!BH$15)&lt;=mediçao,0,OFFSET(Import.PLQ,$A288-1,BH$15-1,1,1)),OFFSET(Import.PLQ,$A288-1,BH$15-1,1,1)),(1-PLE!$AA$28)*OFFSET(Import.PLQ,$A288-1,BH$15-1,1,1))))</f>
        <v>0</v>
      </c>
      <c r="BI288" s="144">
        <f ca="1">IF(BI$13="",0,CHOOSE(Detalhamento.OpçãoServiços,OFFSET(Import.PLQ,$A288-1,BI$15-1,1,1),IF($E288&lt;&gt;1,IF(ISNUMBER(INDEX(Import.PLE,Detalhamento!$E288,Detalhamento!BI$15)),IF(INDEX(Import.PLE,Detalhamento!$E288,Detalhamento!BI$15)&lt;=mediçao,OFFSET(Import.PLQ,$A288-1,BI$15-1,1,1),0),0),PLE!$AA$28*OFFSET(Import.PLQ,$A288-1,BI$15-1,1,1)),IF($E288&lt;&gt;1,IF(ISNUMBER(INDEX(Import.PLE,Detalhamento!$E288,Detalhamento!BI$15)),IF(INDEX(Import.PLE,Detalhamento!$E288,Detalhamento!BI$15)&lt;=mediçao,0,OFFSET(Import.PLQ,$A288-1,BI$15-1,1,1)),OFFSET(Import.PLQ,$A288-1,BI$15-1,1,1)),(1-PLE!$AA$28)*OFFSET(Import.PLQ,$A288-1,BI$15-1,1,1))))</f>
        <v>0</v>
      </c>
    </row>
    <row r="289" spans="1:61" ht="30" x14ac:dyDescent="0.2">
      <c r="A289" s="155">
        <v>231</v>
      </c>
      <c r="B289" s="21" t="str">
        <f t="shared" ca="1" si="41"/>
        <v>Serviço</v>
      </c>
      <c r="E289" s="153">
        <f t="shared" ca="1" si="42"/>
        <v>28</v>
      </c>
      <c r="F289" s="154">
        <f t="shared" ca="1" si="43"/>
        <v>280231</v>
      </c>
      <c r="G289" s="154" t="str">
        <f t="shared" ca="1" si="46"/>
        <v>2.10.2.2</v>
      </c>
      <c r="H289" s="182" t="str">
        <f t="shared" ca="1" si="46"/>
        <v>CAIXA SIFONADA, PVC, DN 150 X 185 X 75 MM, JUNTA ELÁSTICA, FORNECIDA E INSTALADA EM RAMAL DE DESCARGA OU EM RAMAL DE ESGOTO SANITÁRIO. AF_12/2014</v>
      </c>
      <c r="I289" s="37" t="str">
        <f t="shared" ca="1" si="44"/>
        <v>UN</v>
      </c>
      <c r="J289" s="144">
        <f t="shared" ca="1" si="45"/>
        <v>2</v>
      </c>
      <c r="K289" s="67"/>
      <c r="L289" s="144">
        <f ca="1">IF(L$13="",0,CHOOSE(Detalhamento.OpçãoServiços,OFFSET(Import.PLQ,$A289-1,L$15-1,1,1),IF($E289&lt;&gt;1,IF(ISNUMBER(INDEX(Import.PLE,Detalhamento!$E289,Detalhamento!L$15)),IF(INDEX(Import.PLE,Detalhamento!$E289,Detalhamento!L$15)&lt;=mediçao,OFFSET(Import.PLQ,$A289-1,L$15-1,1,1),0),0),PLE!$AA$28*OFFSET(Import.PLQ,$A289-1,L$15-1,1,1)),IF($E289&lt;&gt;1,IF(ISNUMBER(INDEX(Import.PLE,Detalhamento!$E289,Detalhamento!L$15)),IF(INDEX(Import.PLE,Detalhamento!$E289,Detalhamento!L$15)&lt;=mediçao,0,OFFSET(Import.PLQ,$A289-1,L$15-1,1,1)),OFFSET(Import.PLQ,$A289-1,L$15-1,1,1)),(1-PLE!$AA$28)*OFFSET(Import.PLQ,$A289-1,L$15-1,1,1))))</f>
        <v>2</v>
      </c>
      <c r="M289" s="144">
        <f ca="1">IF(M$13="",0,CHOOSE(Detalhamento.OpçãoServiços,OFFSET(Import.PLQ,$A289-1,M$15-1,1,1),IF($E289&lt;&gt;1,IF(ISNUMBER(INDEX(Import.PLE,Detalhamento!$E289,Detalhamento!M$15)),IF(INDEX(Import.PLE,Detalhamento!$E289,Detalhamento!M$15)&lt;=mediçao,OFFSET(Import.PLQ,$A289-1,M$15-1,1,1),0),0),PLE!$AA$28*OFFSET(Import.PLQ,$A289-1,M$15-1,1,1)),IF($E289&lt;&gt;1,IF(ISNUMBER(INDEX(Import.PLE,Detalhamento!$E289,Detalhamento!M$15)),IF(INDEX(Import.PLE,Detalhamento!$E289,Detalhamento!M$15)&lt;=mediçao,0,OFFSET(Import.PLQ,$A289-1,M$15-1,1,1)),OFFSET(Import.PLQ,$A289-1,M$15-1,1,1)),(1-PLE!$AA$28)*OFFSET(Import.PLQ,$A289-1,M$15-1,1,1))))</f>
        <v>0</v>
      </c>
      <c r="N289" s="144">
        <f ca="1">IF(N$13="",0,CHOOSE(Detalhamento.OpçãoServiços,OFFSET(Import.PLQ,$A289-1,N$15-1,1,1),IF($E289&lt;&gt;1,IF(ISNUMBER(INDEX(Import.PLE,Detalhamento!$E289,Detalhamento!N$15)),IF(INDEX(Import.PLE,Detalhamento!$E289,Detalhamento!N$15)&lt;=mediçao,OFFSET(Import.PLQ,$A289-1,N$15-1,1,1),0),0),PLE!$AA$28*OFFSET(Import.PLQ,$A289-1,N$15-1,1,1)),IF($E289&lt;&gt;1,IF(ISNUMBER(INDEX(Import.PLE,Detalhamento!$E289,Detalhamento!N$15)),IF(INDEX(Import.PLE,Detalhamento!$E289,Detalhamento!N$15)&lt;=mediçao,0,OFFSET(Import.PLQ,$A289-1,N$15-1,1,1)),OFFSET(Import.PLQ,$A289-1,N$15-1,1,1)),(1-PLE!$AA$28)*OFFSET(Import.PLQ,$A289-1,N$15-1,1,1))))</f>
        <v>0</v>
      </c>
      <c r="O289" s="144">
        <f ca="1">IF(O$13="",0,CHOOSE(Detalhamento.OpçãoServiços,OFFSET(Import.PLQ,$A289-1,O$15-1,1,1),IF($E289&lt;&gt;1,IF(ISNUMBER(INDEX(Import.PLE,Detalhamento!$E289,Detalhamento!O$15)),IF(INDEX(Import.PLE,Detalhamento!$E289,Detalhamento!O$15)&lt;=mediçao,OFFSET(Import.PLQ,$A289-1,O$15-1,1,1),0),0),PLE!$AA$28*OFFSET(Import.PLQ,$A289-1,O$15-1,1,1)),IF($E289&lt;&gt;1,IF(ISNUMBER(INDEX(Import.PLE,Detalhamento!$E289,Detalhamento!O$15)),IF(INDEX(Import.PLE,Detalhamento!$E289,Detalhamento!O$15)&lt;=mediçao,0,OFFSET(Import.PLQ,$A289-1,O$15-1,1,1)),OFFSET(Import.PLQ,$A289-1,O$15-1,1,1)),(1-PLE!$AA$28)*OFFSET(Import.PLQ,$A289-1,O$15-1,1,1))))</f>
        <v>0</v>
      </c>
      <c r="P289" s="144">
        <f ca="1">IF(P$13="",0,CHOOSE(Detalhamento.OpçãoServiços,OFFSET(Import.PLQ,$A289-1,P$15-1,1,1),IF($E289&lt;&gt;1,IF(ISNUMBER(INDEX(Import.PLE,Detalhamento!$E289,Detalhamento!P$15)),IF(INDEX(Import.PLE,Detalhamento!$E289,Detalhamento!P$15)&lt;=mediçao,OFFSET(Import.PLQ,$A289-1,P$15-1,1,1),0),0),PLE!$AA$28*OFFSET(Import.PLQ,$A289-1,P$15-1,1,1)),IF($E289&lt;&gt;1,IF(ISNUMBER(INDEX(Import.PLE,Detalhamento!$E289,Detalhamento!P$15)),IF(INDEX(Import.PLE,Detalhamento!$E289,Detalhamento!P$15)&lt;=mediçao,0,OFFSET(Import.PLQ,$A289-1,P$15-1,1,1)),OFFSET(Import.PLQ,$A289-1,P$15-1,1,1)),(1-PLE!$AA$28)*OFFSET(Import.PLQ,$A289-1,P$15-1,1,1))))</f>
        <v>0</v>
      </c>
      <c r="Q289" s="144">
        <f ca="1">IF(Q$13="",0,CHOOSE(Detalhamento.OpçãoServiços,OFFSET(Import.PLQ,$A289-1,Q$15-1,1,1),IF($E289&lt;&gt;1,IF(ISNUMBER(INDEX(Import.PLE,Detalhamento!$E289,Detalhamento!Q$15)),IF(INDEX(Import.PLE,Detalhamento!$E289,Detalhamento!Q$15)&lt;=mediçao,OFFSET(Import.PLQ,$A289-1,Q$15-1,1,1),0),0),PLE!$AA$28*OFFSET(Import.PLQ,$A289-1,Q$15-1,1,1)),IF($E289&lt;&gt;1,IF(ISNUMBER(INDEX(Import.PLE,Detalhamento!$E289,Detalhamento!Q$15)),IF(INDEX(Import.PLE,Detalhamento!$E289,Detalhamento!Q$15)&lt;=mediçao,0,OFFSET(Import.PLQ,$A289-1,Q$15-1,1,1)),OFFSET(Import.PLQ,$A289-1,Q$15-1,1,1)),(1-PLE!$AA$28)*OFFSET(Import.PLQ,$A289-1,Q$15-1,1,1))))</f>
        <v>0</v>
      </c>
      <c r="R289" s="144">
        <f ca="1">IF(R$13="",0,CHOOSE(Detalhamento.OpçãoServiços,OFFSET(Import.PLQ,$A289-1,R$15-1,1,1),IF($E289&lt;&gt;1,IF(ISNUMBER(INDEX(Import.PLE,Detalhamento!$E289,Detalhamento!R$15)),IF(INDEX(Import.PLE,Detalhamento!$E289,Detalhamento!R$15)&lt;=mediçao,OFFSET(Import.PLQ,$A289-1,R$15-1,1,1),0),0),PLE!$AA$28*OFFSET(Import.PLQ,$A289-1,R$15-1,1,1)),IF($E289&lt;&gt;1,IF(ISNUMBER(INDEX(Import.PLE,Detalhamento!$E289,Detalhamento!R$15)),IF(INDEX(Import.PLE,Detalhamento!$E289,Detalhamento!R$15)&lt;=mediçao,0,OFFSET(Import.PLQ,$A289-1,R$15-1,1,1)),OFFSET(Import.PLQ,$A289-1,R$15-1,1,1)),(1-PLE!$AA$28)*OFFSET(Import.PLQ,$A289-1,R$15-1,1,1))))</f>
        <v>0</v>
      </c>
      <c r="S289" s="144">
        <f ca="1">IF(S$13="",0,CHOOSE(Detalhamento.OpçãoServiços,OFFSET(Import.PLQ,$A289-1,S$15-1,1,1),IF($E289&lt;&gt;1,IF(ISNUMBER(INDEX(Import.PLE,Detalhamento!$E289,Detalhamento!S$15)),IF(INDEX(Import.PLE,Detalhamento!$E289,Detalhamento!S$15)&lt;=mediçao,OFFSET(Import.PLQ,$A289-1,S$15-1,1,1),0),0),PLE!$AA$28*OFFSET(Import.PLQ,$A289-1,S$15-1,1,1)),IF($E289&lt;&gt;1,IF(ISNUMBER(INDEX(Import.PLE,Detalhamento!$E289,Detalhamento!S$15)),IF(INDEX(Import.PLE,Detalhamento!$E289,Detalhamento!S$15)&lt;=mediçao,0,OFFSET(Import.PLQ,$A289-1,S$15-1,1,1)),OFFSET(Import.PLQ,$A289-1,S$15-1,1,1)),(1-PLE!$AA$28)*OFFSET(Import.PLQ,$A289-1,S$15-1,1,1))))</f>
        <v>0</v>
      </c>
      <c r="T289" s="144">
        <f ca="1">IF(T$13="",0,CHOOSE(Detalhamento.OpçãoServiços,OFFSET(Import.PLQ,$A289-1,T$15-1,1,1),IF($E289&lt;&gt;1,IF(ISNUMBER(INDEX(Import.PLE,Detalhamento!$E289,Detalhamento!T$15)),IF(INDEX(Import.PLE,Detalhamento!$E289,Detalhamento!T$15)&lt;=mediçao,OFFSET(Import.PLQ,$A289-1,T$15-1,1,1),0),0),PLE!$AA$28*OFFSET(Import.PLQ,$A289-1,T$15-1,1,1)),IF($E289&lt;&gt;1,IF(ISNUMBER(INDEX(Import.PLE,Detalhamento!$E289,Detalhamento!T$15)),IF(INDEX(Import.PLE,Detalhamento!$E289,Detalhamento!T$15)&lt;=mediçao,0,OFFSET(Import.PLQ,$A289-1,T$15-1,1,1)),OFFSET(Import.PLQ,$A289-1,T$15-1,1,1)),(1-PLE!$AA$28)*OFFSET(Import.PLQ,$A289-1,T$15-1,1,1))))</f>
        <v>0</v>
      </c>
      <c r="U289" s="144">
        <f ca="1">IF(U$13="",0,CHOOSE(Detalhamento.OpçãoServiços,OFFSET(Import.PLQ,$A289-1,U$15-1,1,1),IF($E289&lt;&gt;1,IF(ISNUMBER(INDEX(Import.PLE,Detalhamento!$E289,Detalhamento!U$15)),IF(INDEX(Import.PLE,Detalhamento!$E289,Detalhamento!U$15)&lt;=mediçao,OFFSET(Import.PLQ,$A289-1,U$15-1,1,1),0),0),PLE!$AA$28*OFFSET(Import.PLQ,$A289-1,U$15-1,1,1)),IF($E289&lt;&gt;1,IF(ISNUMBER(INDEX(Import.PLE,Detalhamento!$E289,Detalhamento!U$15)),IF(INDEX(Import.PLE,Detalhamento!$E289,Detalhamento!U$15)&lt;=mediçao,0,OFFSET(Import.PLQ,$A289-1,U$15-1,1,1)),OFFSET(Import.PLQ,$A289-1,U$15-1,1,1)),(1-PLE!$AA$28)*OFFSET(Import.PLQ,$A289-1,U$15-1,1,1))))</f>
        <v>0</v>
      </c>
      <c r="V289" s="144">
        <f ca="1">IF(V$13="",0,CHOOSE(Detalhamento.OpçãoServiços,OFFSET(Import.PLQ,$A289-1,V$15-1,1,1),IF($E289&lt;&gt;1,IF(ISNUMBER(INDEX(Import.PLE,Detalhamento!$E289,Detalhamento!V$15)),IF(INDEX(Import.PLE,Detalhamento!$E289,Detalhamento!V$15)&lt;=mediçao,OFFSET(Import.PLQ,$A289-1,V$15-1,1,1),0),0),PLE!$AA$28*OFFSET(Import.PLQ,$A289-1,V$15-1,1,1)),IF($E289&lt;&gt;1,IF(ISNUMBER(INDEX(Import.PLE,Detalhamento!$E289,Detalhamento!V$15)),IF(INDEX(Import.PLE,Detalhamento!$E289,Detalhamento!V$15)&lt;=mediçao,0,OFFSET(Import.PLQ,$A289-1,V$15-1,1,1)),OFFSET(Import.PLQ,$A289-1,V$15-1,1,1)),(1-PLE!$AA$28)*OFFSET(Import.PLQ,$A289-1,V$15-1,1,1))))</f>
        <v>0</v>
      </c>
      <c r="W289" s="144">
        <f ca="1">IF(W$13="",0,CHOOSE(Detalhamento.OpçãoServiços,OFFSET(Import.PLQ,$A289-1,W$15-1,1,1),IF($E289&lt;&gt;1,IF(ISNUMBER(INDEX(Import.PLE,Detalhamento!$E289,Detalhamento!W$15)),IF(INDEX(Import.PLE,Detalhamento!$E289,Detalhamento!W$15)&lt;=mediçao,OFFSET(Import.PLQ,$A289-1,W$15-1,1,1),0),0),PLE!$AA$28*OFFSET(Import.PLQ,$A289-1,W$15-1,1,1)),IF($E289&lt;&gt;1,IF(ISNUMBER(INDEX(Import.PLE,Detalhamento!$E289,Detalhamento!W$15)),IF(INDEX(Import.PLE,Detalhamento!$E289,Detalhamento!W$15)&lt;=mediçao,0,OFFSET(Import.PLQ,$A289-1,W$15-1,1,1)),OFFSET(Import.PLQ,$A289-1,W$15-1,1,1)),(1-PLE!$AA$28)*OFFSET(Import.PLQ,$A289-1,W$15-1,1,1))))</f>
        <v>0</v>
      </c>
      <c r="X289" s="144">
        <f ca="1">IF(X$13="",0,CHOOSE(Detalhamento.OpçãoServiços,OFFSET(Import.PLQ,$A289-1,X$15-1,1,1),IF($E289&lt;&gt;1,IF(ISNUMBER(INDEX(Import.PLE,Detalhamento!$E289,Detalhamento!X$15)),IF(INDEX(Import.PLE,Detalhamento!$E289,Detalhamento!X$15)&lt;=mediçao,OFFSET(Import.PLQ,$A289-1,X$15-1,1,1),0),0),PLE!$AA$28*OFFSET(Import.PLQ,$A289-1,X$15-1,1,1)),IF($E289&lt;&gt;1,IF(ISNUMBER(INDEX(Import.PLE,Detalhamento!$E289,Detalhamento!X$15)),IF(INDEX(Import.PLE,Detalhamento!$E289,Detalhamento!X$15)&lt;=mediçao,0,OFFSET(Import.PLQ,$A289-1,X$15-1,1,1)),OFFSET(Import.PLQ,$A289-1,X$15-1,1,1)),(1-PLE!$AA$28)*OFFSET(Import.PLQ,$A289-1,X$15-1,1,1))))</f>
        <v>0</v>
      </c>
      <c r="Y289" s="144">
        <f ca="1">IF(Y$13="",0,CHOOSE(Detalhamento.OpçãoServiços,OFFSET(Import.PLQ,$A289-1,Y$15-1,1,1),IF($E289&lt;&gt;1,IF(ISNUMBER(INDEX(Import.PLE,Detalhamento!$E289,Detalhamento!Y$15)),IF(INDEX(Import.PLE,Detalhamento!$E289,Detalhamento!Y$15)&lt;=mediçao,OFFSET(Import.PLQ,$A289-1,Y$15-1,1,1),0),0),PLE!$AA$28*OFFSET(Import.PLQ,$A289-1,Y$15-1,1,1)),IF($E289&lt;&gt;1,IF(ISNUMBER(INDEX(Import.PLE,Detalhamento!$E289,Detalhamento!Y$15)),IF(INDEX(Import.PLE,Detalhamento!$E289,Detalhamento!Y$15)&lt;=mediçao,0,OFFSET(Import.PLQ,$A289-1,Y$15-1,1,1)),OFFSET(Import.PLQ,$A289-1,Y$15-1,1,1)),(1-PLE!$AA$28)*OFFSET(Import.PLQ,$A289-1,Y$15-1,1,1))))</f>
        <v>0</v>
      </c>
      <c r="Z289" s="144">
        <f ca="1">IF(Z$13="",0,CHOOSE(Detalhamento.OpçãoServiços,OFFSET(Import.PLQ,$A289-1,Z$15-1,1,1),IF($E289&lt;&gt;1,IF(ISNUMBER(INDEX(Import.PLE,Detalhamento!$E289,Detalhamento!Z$15)),IF(INDEX(Import.PLE,Detalhamento!$E289,Detalhamento!Z$15)&lt;=mediçao,OFFSET(Import.PLQ,$A289-1,Z$15-1,1,1),0),0),PLE!$AA$28*OFFSET(Import.PLQ,$A289-1,Z$15-1,1,1)),IF($E289&lt;&gt;1,IF(ISNUMBER(INDEX(Import.PLE,Detalhamento!$E289,Detalhamento!Z$15)),IF(INDEX(Import.PLE,Detalhamento!$E289,Detalhamento!Z$15)&lt;=mediçao,0,OFFSET(Import.PLQ,$A289-1,Z$15-1,1,1)),OFFSET(Import.PLQ,$A289-1,Z$15-1,1,1)),(1-PLE!$AA$28)*OFFSET(Import.PLQ,$A289-1,Z$15-1,1,1))))</f>
        <v>0</v>
      </c>
      <c r="AA289" s="144">
        <f ca="1">IF(AA$13="",0,CHOOSE(Detalhamento.OpçãoServiços,OFFSET(Import.PLQ,$A289-1,AA$15-1,1,1),IF($E289&lt;&gt;1,IF(ISNUMBER(INDEX(Import.PLE,Detalhamento!$E289,Detalhamento!AA$15)),IF(INDEX(Import.PLE,Detalhamento!$E289,Detalhamento!AA$15)&lt;=mediçao,OFFSET(Import.PLQ,$A289-1,AA$15-1,1,1),0),0),PLE!$AA$28*OFFSET(Import.PLQ,$A289-1,AA$15-1,1,1)),IF($E289&lt;&gt;1,IF(ISNUMBER(INDEX(Import.PLE,Detalhamento!$E289,Detalhamento!AA$15)),IF(INDEX(Import.PLE,Detalhamento!$E289,Detalhamento!AA$15)&lt;=mediçao,0,OFFSET(Import.PLQ,$A289-1,AA$15-1,1,1)),OFFSET(Import.PLQ,$A289-1,AA$15-1,1,1)),(1-PLE!$AA$28)*OFFSET(Import.PLQ,$A289-1,AA$15-1,1,1))))</f>
        <v>0</v>
      </c>
      <c r="AB289" s="144">
        <f ca="1">IF(AB$13="",0,CHOOSE(Detalhamento.OpçãoServiços,OFFSET(Import.PLQ,$A289-1,AB$15-1,1,1),IF($E289&lt;&gt;1,IF(ISNUMBER(INDEX(Import.PLE,Detalhamento!$E289,Detalhamento!AB$15)),IF(INDEX(Import.PLE,Detalhamento!$E289,Detalhamento!AB$15)&lt;=mediçao,OFFSET(Import.PLQ,$A289-1,AB$15-1,1,1),0),0),PLE!$AA$28*OFFSET(Import.PLQ,$A289-1,AB$15-1,1,1)),IF($E289&lt;&gt;1,IF(ISNUMBER(INDEX(Import.PLE,Detalhamento!$E289,Detalhamento!AB$15)),IF(INDEX(Import.PLE,Detalhamento!$E289,Detalhamento!AB$15)&lt;=mediçao,0,OFFSET(Import.PLQ,$A289-1,AB$15-1,1,1)),OFFSET(Import.PLQ,$A289-1,AB$15-1,1,1)),(1-PLE!$AA$28)*OFFSET(Import.PLQ,$A289-1,AB$15-1,1,1))))</f>
        <v>0</v>
      </c>
      <c r="AC289" s="144">
        <f ca="1">IF(AC$13="",0,CHOOSE(Detalhamento.OpçãoServiços,OFFSET(Import.PLQ,$A289-1,AC$15-1,1,1),IF($E289&lt;&gt;1,IF(ISNUMBER(INDEX(Import.PLE,Detalhamento!$E289,Detalhamento!AC$15)),IF(INDEX(Import.PLE,Detalhamento!$E289,Detalhamento!AC$15)&lt;=mediçao,OFFSET(Import.PLQ,$A289-1,AC$15-1,1,1),0),0),PLE!$AA$28*OFFSET(Import.PLQ,$A289-1,AC$15-1,1,1)),IF($E289&lt;&gt;1,IF(ISNUMBER(INDEX(Import.PLE,Detalhamento!$E289,Detalhamento!AC$15)),IF(INDEX(Import.PLE,Detalhamento!$E289,Detalhamento!AC$15)&lt;=mediçao,0,OFFSET(Import.PLQ,$A289-1,AC$15-1,1,1)),OFFSET(Import.PLQ,$A289-1,AC$15-1,1,1)),(1-PLE!$AA$28)*OFFSET(Import.PLQ,$A289-1,AC$15-1,1,1))))</f>
        <v>0</v>
      </c>
      <c r="AD289" s="144">
        <f ca="1">IF(AD$13="",0,CHOOSE(Detalhamento.OpçãoServiços,OFFSET(Import.PLQ,$A289-1,AD$15-1,1,1),IF($E289&lt;&gt;1,IF(ISNUMBER(INDEX(Import.PLE,Detalhamento!$E289,Detalhamento!AD$15)),IF(INDEX(Import.PLE,Detalhamento!$E289,Detalhamento!AD$15)&lt;=mediçao,OFFSET(Import.PLQ,$A289-1,AD$15-1,1,1),0),0),PLE!$AA$28*OFFSET(Import.PLQ,$A289-1,AD$15-1,1,1)),IF($E289&lt;&gt;1,IF(ISNUMBER(INDEX(Import.PLE,Detalhamento!$E289,Detalhamento!AD$15)),IF(INDEX(Import.PLE,Detalhamento!$E289,Detalhamento!AD$15)&lt;=mediçao,0,OFFSET(Import.PLQ,$A289-1,AD$15-1,1,1)),OFFSET(Import.PLQ,$A289-1,AD$15-1,1,1)),(1-PLE!$AA$28)*OFFSET(Import.PLQ,$A289-1,AD$15-1,1,1))))</f>
        <v>0</v>
      </c>
      <c r="AE289" s="144">
        <f ca="1">IF(AE$13="",0,CHOOSE(Detalhamento.OpçãoServiços,OFFSET(Import.PLQ,$A289-1,AE$15-1,1,1),IF($E289&lt;&gt;1,IF(ISNUMBER(INDEX(Import.PLE,Detalhamento!$E289,Detalhamento!AE$15)),IF(INDEX(Import.PLE,Detalhamento!$E289,Detalhamento!AE$15)&lt;=mediçao,OFFSET(Import.PLQ,$A289-1,AE$15-1,1,1),0),0),PLE!$AA$28*OFFSET(Import.PLQ,$A289-1,AE$15-1,1,1)),IF($E289&lt;&gt;1,IF(ISNUMBER(INDEX(Import.PLE,Detalhamento!$E289,Detalhamento!AE$15)),IF(INDEX(Import.PLE,Detalhamento!$E289,Detalhamento!AE$15)&lt;=mediçao,0,OFFSET(Import.PLQ,$A289-1,AE$15-1,1,1)),OFFSET(Import.PLQ,$A289-1,AE$15-1,1,1)),(1-PLE!$AA$28)*OFFSET(Import.PLQ,$A289-1,AE$15-1,1,1))))</f>
        <v>0</v>
      </c>
      <c r="AF289" s="144">
        <f ca="1">IF(AF$13="",0,CHOOSE(Detalhamento.OpçãoServiços,OFFSET(Import.PLQ,$A289-1,AF$15-1,1,1),IF($E289&lt;&gt;1,IF(ISNUMBER(INDEX(Import.PLE,Detalhamento!$E289,Detalhamento!AF$15)),IF(INDEX(Import.PLE,Detalhamento!$E289,Detalhamento!AF$15)&lt;=mediçao,OFFSET(Import.PLQ,$A289-1,AF$15-1,1,1),0),0),PLE!$AA$28*OFFSET(Import.PLQ,$A289-1,AF$15-1,1,1)),IF($E289&lt;&gt;1,IF(ISNUMBER(INDEX(Import.PLE,Detalhamento!$E289,Detalhamento!AF$15)),IF(INDEX(Import.PLE,Detalhamento!$E289,Detalhamento!AF$15)&lt;=mediçao,0,OFFSET(Import.PLQ,$A289-1,AF$15-1,1,1)),OFFSET(Import.PLQ,$A289-1,AF$15-1,1,1)),(1-PLE!$AA$28)*OFFSET(Import.PLQ,$A289-1,AF$15-1,1,1))))</f>
        <v>0</v>
      </c>
      <c r="AG289" s="144">
        <f ca="1">IF(AG$13="",0,CHOOSE(Detalhamento.OpçãoServiços,OFFSET(Import.PLQ,$A289-1,AG$15-1,1,1),IF($E289&lt;&gt;1,IF(ISNUMBER(INDEX(Import.PLE,Detalhamento!$E289,Detalhamento!AG$15)),IF(INDEX(Import.PLE,Detalhamento!$E289,Detalhamento!AG$15)&lt;=mediçao,OFFSET(Import.PLQ,$A289-1,AG$15-1,1,1),0),0),PLE!$AA$28*OFFSET(Import.PLQ,$A289-1,AG$15-1,1,1)),IF($E289&lt;&gt;1,IF(ISNUMBER(INDEX(Import.PLE,Detalhamento!$E289,Detalhamento!AG$15)),IF(INDEX(Import.PLE,Detalhamento!$E289,Detalhamento!AG$15)&lt;=mediçao,0,OFFSET(Import.PLQ,$A289-1,AG$15-1,1,1)),OFFSET(Import.PLQ,$A289-1,AG$15-1,1,1)),(1-PLE!$AA$28)*OFFSET(Import.PLQ,$A289-1,AG$15-1,1,1))))</f>
        <v>0</v>
      </c>
      <c r="AH289" s="144">
        <f ca="1">IF(AH$13="",0,CHOOSE(Detalhamento.OpçãoServiços,OFFSET(Import.PLQ,$A289-1,AH$15-1,1,1),IF($E289&lt;&gt;1,IF(ISNUMBER(INDEX(Import.PLE,Detalhamento!$E289,Detalhamento!AH$15)),IF(INDEX(Import.PLE,Detalhamento!$E289,Detalhamento!AH$15)&lt;=mediçao,OFFSET(Import.PLQ,$A289-1,AH$15-1,1,1),0),0),PLE!$AA$28*OFFSET(Import.PLQ,$A289-1,AH$15-1,1,1)),IF($E289&lt;&gt;1,IF(ISNUMBER(INDEX(Import.PLE,Detalhamento!$E289,Detalhamento!AH$15)),IF(INDEX(Import.PLE,Detalhamento!$E289,Detalhamento!AH$15)&lt;=mediçao,0,OFFSET(Import.PLQ,$A289-1,AH$15-1,1,1)),OFFSET(Import.PLQ,$A289-1,AH$15-1,1,1)),(1-PLE!$AA$28)*OFFSET(Import.PLQ,$A289-1,AH$15-1,1,1))))</f>
        <v>0</v>
      </c>
      <c r="AI289" s="144">
        <f ca="1">IF(AI$13="",0,CHOOSE(Detalhamento.OpçãoServiços,OFFSET(Import.PLQ,$A289-1,AI$15-1,1,1),IF($E289&lt;&gt;1,IF(ISNUMBER(INDEX(Import.PLE,Detalhamento!$E289,Detalhamento!AI$15)),IF(INDEX(Import.PLE,Detalhamento!$E289,Detalhamento!AI$15)&lt;=mediçao,OFFSET(Import.PLQ,$A289-1,AI$15-1,1,1),0),0),PLE!$AA$28*OFFSET(Import.PLQ,$A289-1,AI$15-1,1,1)),IF($E289&lt;&gt;1,IF(ISNUMBER(INDEX(Import.PLE,Detalhamento!$E289,Detalhamento!AI$15)),IF(INDEX(Import.PLE,Detalhamento!$E289,Detalhamento!AI$15)&lt;=mediçao,0,OFFSET(Import.PLQ,$A289-1,AI$15-1,1,1)),OFFSET(Import.PLQ,$A289-1,AI$15-1,1,1)),(1-PLE!$AA$28)*OFFSET(Import.PLQ,$A289-1,AI$15-1,1,1))))</f>
        <v>0</v>
      </c>
      <c r="AJ289" s="144">
        <f ca="1">IF(AJ$13="",0,CHOOSE(Detalhamento.OpçãoServiços,OFFSET(Import.PLQ,$A289-1,AJ$15-1,1,1),IF($E289&lt;&gt;1,IF(ISNUMBER(INDEX(Import.PLE,Detalhamento!$E289,Detalhamento!AJ$15)),IF(INDEX(Import.PLE,Detalhamento!$E289,Detalhamento!AJ$15)&lt;=mediçao,OFFSET(Import.PLQ,$A289-1,AJ$15-1,1,1),0),0),PLE!$AA$28*OFFSET(Import.PLQ,$A289-1,AJ$15-1,1,1)),IF($E289&lt;&gt;1,IF(ISNUMBER(INDEX(Import.PLE,Detalhamento!$E289,Detalhamento!AJ$15)),IF(INDEX(Import.PLE,Detalhamento!$E289,Detalhamento!AJ$15)&lt;=mediçao,0,OFFSET(Import.PLQ,$A289-1,AJ$15-1,1,1)),OFFSET(Import.PLQ,$A289-1,AJ$15-1,1,1)),(1-PLE!$AA$28)*OFFSET(Import.PLQ,$A289-1,AJ$15-1,1,1))))</f>
        <v>0</v>
      </c>
      <c r="AK289" s="144">
        <f ca="1">IF(AK$13="",0,CHOOSE(Detalhamento.OpçãoServiços,OFFSET(Import.PLQ,$A289-1,AK$15-1,1,1),IF($E289&lt;&gt;1,IF(ISNUMBER(INDEX(Import.PLE,Detalhamento!$E289,Detalhamento!AK$15)),IF(INDEX(Import.PLE,Detalhamento!$E289,Detalhamento!AK$15)&lt;=mediçao,OFFSET(Import.PLQ,$A289-1,AK$15-1,1,1),0),0),PLE!$AA$28*OFFSET(Import.PLQ,$A289-1,AK$15-1,1,1)),IF($E289&lt;&gt;1,IF(ISNUMBER(INDEX(Import.PLE,Detalhamento!$E289,Detalhamento!AK$15)),IF(INDEX(Import.PLE,Detalhamento!$E289,Detalhamento!AK$15)&lt;=mediçao,0,OFFSET(Import.PLQ,$A289-1,AK$15-1,1,1)),OFFSET(Import.PLQ,$A289-1,AK$15-1,1,1)),(1-PLE!$AA$28)*OFFSET(Import.PLQ,$A289-1,AK$15-1,1,1))))</f>
        <v>0</v>
      </c>
      <c r="AL289" s="144">
        <f ca="1">IF(AL$13="",0,CHOOSE(Detalhamento.OpçãoServiços,OFFSET(Import.PLQ,$A289-1,AL$15-1,1,1),IF($E289&lt;&gt;1,IF(ISNUMBER(INDEX(Import.PLE,Detalhamento!$E289,Detalhamento!AL$15)),IF(INDEX(Import.PLE,Detalhamento!$E289,Detalhamento!AL$15)&lt;=mediçao,OFFSET(Import.PLQ,$A289-1,AL$15-1,1,1),0),0),PLE!$AA$28*OFFSET(Import.PLQ,$A289-1,AL$15-1,1,1)),IF($E289&lt;&gt;1,IF(ISNUMBER(INDEX(Import.PLE,Detalhamento!$E289,Detalhamento!AL$15)),IF(INDEX(Import.PLE,Detalhamento!$E289,Detalhamento!AL$15)&lt;=mediçao,0,OFFSET(Import.PLQ,$A289-1,AL$15-1,1,1)),OFFSET(Import.PLQ,$A289-1,AL$15-1,1,1)),(1-PLE!$AA$28)*OFFSET(Import.PLQ,$A289-1,AL$15-1,1,1))))</f>
        <v>0</v>
      </c>
      <c r="AM289" s="144">
        <f ca="1">IF(AM$13="",0,CHOOSE(Detalhamento.OpçãoServiços,OFFSET(Import.PLQ,$A289-1,AM$15-1,1,1),IF($E289&lt;&gt;1,IF(ISNUMBER(INDEX(Import.PLE,Detalhamento!$E289,Detalhamento!AM$15)),IF(INDEX(Import.PLE,Detalhamento!$E289,Detalhamento!AM$15)&lt;=mediçao,OFFSET(Import.PLQ,$A289-1,AM$15-1,1,1),0),0),PLE!$AA$28*OFFSET(Import.PLQ,$A289-1,AM$15-1,1,1)),IF($E289&lt;&gt;1,IF(ISNUMBER(INDEX(Import.PLE,Detalhamento!$E289,Detalhamento!AM$15)),IF(INDEX(Import.PLE,Detalhamento!$E289,Detalhamento!AM$15)&lt;=mediçao,0,OFFSET(Import.PLQ,$A289-1,AM$15-1,1,1)),OFFSET(Import.PLQ,$A289-1,AM$15-1,1,1)),(1-PLE!$AA$28)*OFFSET(Import.PLQ,$A289-1,AM$15-1,1,1))))</f>
        <v>0</v>
      </c>
      <c r="AN289" s="144">
        <f ca="1">IF(AN$13="",0,CHOOSE(Detalhamento.OpçãoServiços,OFFSET(Import.PLQ,$A289-1,AN$15-1,1,1),IF($E289&lt;&gt;1,IF(ISNUMBER(INDEX(Import.PLE,Detalhamento!$E289,Detalhamento!AN$15)),IF(INDEX(Import.PLE,Detalhamento!$E289,Detalhamento!AN$15)&lt;=mediçao,OFFSET(Import.PLQ,$A289-1,AN$15-1,1,1),0),0),PLE!$AA$28*OFFSET(Import.PLQ,$A289-1,AN$15-1,1,1)),IF($E289&lt;&gt;1,IF(ISNUMBER(INDEX(Import.PLE,Detalhamento!$E289,Detalhamento!AN$15)),IF(INDEX(Import.PLE,Detalhamento!$E289,Detalhamento!AN$15)&lt;=mediçao,0,OFFSET(Import.PLQ,$A289-1,AN$15-1,1,1)),OFFSET(Import.PLQ,$A289-1,AN$15-1,1,1)),(1-PLE!$AA$28)*OFFSET(Import.PLQ,$A289-1,AN$15-1,1,1))))</f>
        <v>0</v>
      </c>
      <c r="AO289" s="144">
        <f ca="1">IF(AO$13="",0,CHOOSE(Detalhamento.OpçãoServiços,OFFSET(Import.PLQ,$A289-1,AO$15-1,1,1),IF($E289&lt;&gt;1,IF(ISNUMBER(INDEX(Import.PLE,Detalhamento!$E289,Detalhamento!AO$15)),IF(INDEX(Import.PLE,Detalhamento!$E289,Detalhamento!AO$15)&lt;=mediçao,OFFSET(Import.PLQ,$A289-1,AO$15-1,1,1),0),0),PLE!$AA$28*OFFSET(Import.PLQ,$A289-1,AO$15-1,1,1)),IF($E289&lt;&gt;1,IF(ISNUMBER(INDEX(Import.PLE,Detalhamento!$E289,Detalhamento!AO$15)),IF(INDEX(Import.PLE,Detalhamento!$E289,Detalhamento!AO$15)&lt;=mediçao,0,OFFSET(Import.PLQ,$A289-1,AO$15-1,1,1)),OFFSET(Import.PLQ,$A289-1,AO$15-1,1,1)),(1-PLE!$AA$28)*OFFSET(Import.PLQ,$A289-1,AO$15-1,1,1))))</f>
        <v>0</v>
      </c>
      <c r="AP289" s="144">
        <f ca="1">IF(AP$13="",0,CHOOSE(Detalhamento.OpçãoServiços,OFFSET(Import.PLQ,$A289-1,AP$15-1,1,1),IF($E289&lt;&gt;1,IF(ISNUMBER(INDEX(Import.PLE,Detalhamento!$E289,Detalhamento!AP$15)),IF(INDEX(Import.PLE,Detalhamento!$E289,Detalhamento!AP$15)&lt;=mediçao,OFFSET(Import.PLQ,$A289-1,AP$15-1,1,1),0),0),PLE!$AA$28*OFFSET(Import.PLQ,$A289-1,AP$15-1,1,1)),IF($E289&lt;&gt;1,IF(ISNUMBER(INDEX(Import.PLE,Detalhamento!$E289,Detalhamento!AP$15)),IF(INDEX(Import.PLE,Detalhamento!$E289,Detalhamento!AP$15)&lt;=mediçao,0,OFFSET(Import.PLQ,$A289-1,AP$15-1,1,1)),OFFSET(Import.PLQ,$A289-1,AP$15-1,1,1)),(1-PLE!$AA$28)*OFFSET(Import.PLQ,$A289-1,AP$15-1,1,1))))</f>
        <v>0</v>
      </c>
      <c r="AQ289" s="144">
        <f ca="1">IF(AQ$13="",0,CHOOSE(Detalhamento.OpçãoServiços,OFFSET(Import.PLQ,$A289-1,AQ$15-1,1,1),IF($E289&lt;&gt;1,IF(ISNUMBER(INDEX(Import.PLE,Detalhamento!$E289,Detalhamento!AQ$15)),IF(INDEX(Import.PLE,Detalhamento!$E289,Detalhamento!AQ$15)&lt;=mediçao,OFFSET(Import.PLQ,$A289-1,AQ$15-1,1,1),0),0),PLE!$AA$28*OFFSET(Import.PLQ,$A289-1,AQ$15-1,1,1)),IF($E289&lt;&gt;1,IF(ISNUMBER(INDEX(Import.PLE,Detalhamento!$E289,Detalhamento!AQ$15)),IF(INDEX(Import.PLE,Detalhamento!$E289,Detalhamento!AQ$15)&lt;=mediçao,0,OFFSET(Import.PLQ,$A289-1,AQ$15-1,1,1)),OFFSET(Import.PLQ,$A289-1,AQ$15-1,1,1)),(1-PLE!$AA$28)*OFFSET(Import.PLQ,$A289-1,AQ$15-1,1,1))))</f>
        <v>0</v>
      </c>
      <c r="AR289" s="144">
        <f ca="1">IF(AR$13="",0,CHOOSE(Detalhamento.OpçãoServiços,OFFSET(Import.PLQ,$A289-1,AR$15-1,1,1),IF($E289&lt;&gt;1,IF(ISNUMBER(INDEX(Import.PLE,Detalhamento!$E289,Detalhamento!AR$15)),IF(INDEX(Import.PLE,Detalhamento!$E289,Detalhamento!AR$15)&lt;=mediçao,OFFSET(Import.PLQ,$A289-1,AR$15-1,1,1),0),0),PLE!$AA$28*OFFSET(Import.PLQ,$A289-1,AR$15-1,1,1)),IF($E289&lt;&gt;1,IF(ISNUMBER(INDEX(Import.PLE,Detalhamento!$E289,Detalhamento!AR$15)),IF(INDEX(Import.PLE,Detalhamento!$E289,Detalhamento!AR$15)&lt;=mediçao,0,OFFSET(Import.PLQ,$A289-1,AR$15-1,1,1)),OFFSET(Import.PLQ,$A289-1,AR$15-1,1,1)),(1-PLE!$AA$28)*OFFSET(Import.PLQ,$A289-1,AR$15-1,1,1))))</f>
        <v>0</v>
      </c>
      <c r="AS289" s="144">
        <f ca="1">IF(AS$13="",0,CHOOSE(Detalhamento.OpçãoServiços,OFFSET(Import.PLQ,$A289-1,AS$15-1,1,1),IF($E289&lt;&gt;1,IF(ISNUMBER(INDEX(Import.PLE,Detalhamento!$E289,Detalhamento!AS$15)),IF(INDEX(Import.PLE,Detalhamento!$E289,Detalhamento!AS$15)&lt;=mediçao,OFFSET(Import.PLQ,$A289-1,AS$15-1,1,1),0),0),PLE!$AA$28*OFFSET(Import.PLQ,$A289-1,AS$15-1,1,1)),IF($E289&lt;&gt;1,IF(ISNUMBER(INDEX(Import.PLE,Detalhamento!$E289,Detalhamento!AS$15)),IF(INDEX(Import.PLE,Detalhamento!$E289,Detalhamento!AS$15)&lt;=mediçao,0,OFFSET(Import.PLQ,$A289-1,AS$15-1,1,1)),OFFSET(Import.PLQ,$A289-1,AS$15-1,1,1)),(1-PLE!$AA$28)*OFFSET(Import.PLQ,$A289-1,AS$15-1,1,1))))</f>
        <v>0</v>
      </c>
      <c r="AT289" s="144">
        <f ca="1">IF(AT$13="",0,CHOOSE(Detalhamento.OpçãoServiços,OFFSET(Import.PLQ,$A289-1,AT$15-1,1,1),IF($E289&lt;&gt;1,IF(ISNUMBER(INDEX(Import.PLE,Detalhamento!$E289,Detalhamento!AT$15)),IF(INDEX(Import.PLE,Detalhamento!$E289,Detalhamento!AT$15)&lt;=mediçao,OFFSET(Import.PLQ,$A289-1,AT$15-1,1,1),0),0),PLE!$AA$28*OFFSET(Import.PLQ,$A289-1,AT$15-1,1,1)),IF($E289&lt;&gt;1,IF(ISNUMBER(INDEX(Import.PLE,Detalhamento!$E289,Detalhamento!AT$15)),IF(INDEX(Import.PLE,Detalhamento!$E289,Detalhamento!AT$15)&lt;=mediçao,0,OFFSET(Import.PLQ,$A289-1,AT$15-1,1,1)),OFFSET(Import.PLQ,$A289-1,AT$15-1,1,1)),(1-PLE!$AA$28)*OFFSET(Import.PLQ,$A289-1,AT$15-1,1,1))))</f>
        <v>0</v>
      </c>
      <c r="AU289" s="144">
        <f ca="1">IF(AU$13="",0,CHOOSE(Detalhamento.OpçãoServiços,OFFSET(Import.PLQ,$A289-1,AU$15-1,1,1),IF($E289&lt;&gt;1,IF(ISNUMBER(INDEX(Import.PLE,Detalhamento!$E289,Detalhamento!AU$15)),IF(INDEX(Import.PLE,Detalhamento!$E289,Detalhamento!AU$15)&lt;=mediçao,OFFSET(Import.PLQ,$A289-1,AU$15-1,1,1),0),0),PLE!$AA$28*OFFSET(Import.PLQ,$A289-1,AU$15-1,1,1)),IF($E289&lt;&gt;1,IF(ISNUMBER(INDEX(Import.PLE,Detalhamento!$E289,Detalhamento!AU$15)),IF(INDEX(Import.PLE,Detalhamento!$E289,Detalhamento!AU$15)&lt;=mediçao,0,OFFSET(Import.PLQ,$A289-1,AU$15-1,1,1)),OFFSET(Import.PLQ,$A289-1,AU$15-1,1,1)),(1-PLE!$AA$28)*OFFSET(Import.PLQ,$A289-1,AU$15-1,1,1))))</f>
        <v>0</v>
      </c>
      <c r="AV289" s="144">
        <f ca="1">IF(AV$13="",0,CHOOSE(Detalhamento.OpçãoServiços,OFFSET(Import.PLQ,$A289-1,AV$15-1,1,1),IF($E289&lt;&gt;1,IF(ISNUMBER(INDEX(Import.PLE,Detalhamento!$E289,Detalhamento!AV$15)),IF(INDEX(Import.PLE,Detalhamento!$E289,Detalhamento!AV$15)&lt;=mediçao,OFFSET(Import.PLQ,$A289-1,AV$15-1,1,1),0),0),PLE!$AA$28*OFFSET(Import.PLQ,$A289-1,AV$15-1,1,1)),IF($E289&lt;&gt;1,IF(ISNUMBER(INDEX(Import.PLE,Detalhamento!$E289,Detalhamento!AV$15)),IF(INDEX(Import.PLE,Detalhamento!$E289,Detalhamento!AV$15)&lt;=mediçao,0,OFFSET(Import.PLQ,$A289-1,AV$15-1,1,1)),OFFSET(Import.PLQ,$A289-1,AV$15-1,1,1)),(1-PLE!$AA$28)*OFFSET(Import.PLQ,$A289-1,AV$15-1,1,1))))</f>
        <v>0</v>
      </c>
      <c r="AW289" s="144">
        <f ca="1">IF(AW$13="",0,CHOOSE(Detalhamento.OpçãoServiços,OFFSET(Import.PLQ,$A289-1,AW$15-1,1,1),IF($E289&lt;&gt;1,IF(ISNUMBER(INDEX(Import.PLE,Detalhamento!$E289,Detalhamento!AW$15)),IF(INDEX(Import.PLE,Detalhamento!$E289,Detalhamento!AW$15)&lt;=mediçao,OFFSET(Import.PLQ,$A289-1,AW$15-1,1,1),0),0),PLE!$AA$28*OFFSET(Import.PLQ,$A289-1,AW$15-1,1,1)),IF($E289&lt;&gt;1,IF(ISNUMBER(INDEX(Import.PLE,Detalhamento!$E289,Detalhamento!AW$15)),IF(INDEX(Import.PLE,Detalhamento!$E289,Detalhamento!AW$15)&lt;=mediçao,0,OFFSET(Import.PLQ,$A289-1,AW$15-1,1,1)),OFFSET(Import.PLQ,$A289-1,AW$15-1,1,1)),(1-PLE!$AA$28)*OFFSET(Import.PLQ,$A289-1,AW$15-1,1,1))))</f>
        <v>0</v>
      </c>
      <c r="AX289" s="144">
        <f ca="1">IF(AX$13="",0,CHOOSE(Detalhamento.OpçãoServiços,OFFSET(Import.PLQ,$A289-1,AX$15-1,1,1),IF($E289&lt;&gt;1,IF(ISNUMBER(INDEX(Import.PLE,Detalhamento!$E289,Detalhamento!AX$15)),IF(INDEX(Import.PLE,Detalhamento!$E289,Detalhamento!AX$15)&lt;=mediçao,OFFSET(Import.PLQ,$A289-1,AX$15-1,1,1),0),0),PLE!$AA$28*OFFSET(Import.PLQ,$A289-1,AX$15-1,1,1)),IF($E289&lt;&gt;1,IF(ISNUMBER(INDEX(Import.PLE,Detalhamento!$E289,Detalhamento!AX$15)),IF(INDEX(Import.PLE,Detalhamento!$E289,Detalhamento!AX$15)&lt;=mediçao,0,OFFSET(Import.PLQ,$A289-1,AX$15-1,1,1)),OFFSET(Import.PLQ,$A289-1,AX$15-1,1,1)),(1-PLE!$AA$28)*OFFSET(Import.PLQ,$A289-1,AX$15-1,1,1))))</f>
        <v>0</v>
      </c>
      <c r="AY289" s="144">
        <f ca="1">IF(AY$13="",0,CHOOSE(Detalhamento.OpçãoServiços,OFFSET(Import.PLQ,$A289-1,AY$15-1,1,1),IF($E289&lt;&gt;1,IF(ISNUMBER(INDEX(Import.PLE,Detalhamento!$E289,Detalhamento!AY$15)),IF(INDEX(Import.PLE,Detalhamento!$E289,Detalhamento!AY$15)&lt;=mediçao,OFFSET(Import.PLQ,$A289-1,AY$15-1,1,1),0),0),PLE!$AA$28*OFFSET(Import.PLQ,$A289-1,AY$15-1,1,1)),IF($E289&lt;&gt;1,IF(ISNUMBER(INDEX(Import.PLE,Detalhamento!$E289,Detalhamento!AY$15)),IF(INDEX(Import.PLE,Detalhamento!$E289,Detalhamento!AY$15)&lt;=mediçao,0,OFFSET(Import.PLQ,$A289-1,AY$15-1,1,1)),OFFSET(Import.PLQ,$A289-1,AY$15-1,1,1)),(1-PLE!$AA$28)*OFFSET(Import.PLQ,$A289-1,AY$15-1,1,1))))</f>
        <v>0</v>
      </c>
      <c r="AZ289" s="144">
        <f ca="1">IF(AZ$13="",0,CHOOSE(Detalhamento.OpçãoServiços,OFFSET(Import.PLQ,$A289-1,AZ$15-1,1,1),IF($E289&lt;&gt;1,IF(ISNUMBER(INDEX(Import.PLE,Detalhamento!$E289,Detalhamento!AZ$15)),IF(INDEX(Import.PLE,Detalhamento!$E289,Detalhamento!AZ$15)&lt;=mediçao,OFFSET(Import.PLQ,$A289-1,AZ$15-1,1,1),0),0),PLE!$AA$28*OFFSET(Import.PLQ,$A289-1,AZ$15-1,1,1)),IF($E289&lt;&gt;1,IF(ISNUMBER(INDEX(Import.PLE,Detalhamento!$E289,Detalhamento!AZ$15)),IF(INDEX(Import.PLE,Detalhamento!$E289,Detalhamento!AZ$15)&lt;=mediçao,0,OFFSET(Import.PLQ,$A289-1,AZ$15-1,1,1)),OFFSET(Import.PLQ,$A289-1,AZ$15-1,1,1)),(1-PLE!$AA$28)*OFFSET(Import.PLQ,$A289-1,AZ$15-1,1,1))))</f>
        <v>0</v>
      </c>
      <c r="BA289" s="144">
        <f ca="1">IF(BA$13="",0,CHOOSE(Detalhamento.OpçãoServiços,OFFSET(Import.PLQ,$A289-1,BA$15-1,1,1),IF($E289&lt;&gt;1,IF(ISNUMBER(INDEX(Import.PLE,Detalhamento!$E289,Detalhamento!BA$15)),IF(INDEX(Import.PLE,Detalhamento!$E289,Detalhamento!BA$15)&lt;=mediçao,OFFSET(Import.PLQ,$A289-1,BA$15-1,1,1),0),0),PLE!$AA$28*OFFSET(Import.PLQ,$A289-1,BA$15-1,1,1)),IF($E289&lt;&gt;1,IF(ISNUMBER(INDEX(Import.PLE,Detalhamento!$E289,Detalhamento!BA$15)),IF(INDEX(Import.PLE,Detalhamento!$E289,Detalhamento!BA$15)&lt;=mediçao,0,OFFSET(Import.PLQ,$A289-1,BA$15-1,1,1)),OFFSET(Import.PLQ,$A289-1,BA$15-1,1,1)),(1-PLE!$AA$28)*OFFSET(Import.PLQ,$A289-1,BA$15-1,1,1))))</f>
        <v>0</v>
      </c>
      <c r="BB289" s="144">
        <f ca="1">IF(BB$13="",0,CHOOSE(Detalhamento.OpçãoServiços,OFFSET(Import.PLQ,$A289-1,BB$15-1,1,1),IF($E289&lt;&gt;1,IF(ISNUMBER(INDEX(Import.PLE,Detalhamento!$E289,Detalhamento!BB$15)),IF(INDEX(Import.PLE,Detalhamento!$E289,Detalhamento!BB$15)&lt;=mediçao,OFFSET(Import.PLQ,$A289-1,BB$15-1,1,1),0),0),PLE!$AA$28*OFFSET(Import.PLQ,$A289-1,BB$15-1,1,1)),IF($E289&lt;&gt;1,IF(ISNUMBER(INDEX(Import.PLE,Detalhamento!$E289,Detalhamento!BB$15)),IF(INDEX(Import.PLE,Detalhamento!$E289,Detalhamento!BB$15)&lt;=mediçao,0,OFFSET(Import.PLQ,$A289-1,BB$15-1,1,1)),OFFSET(Import.PLQ,$A289-1,BB$15-1,1,1)),(1-PLE!$AA$28)*OFFSET(Import.PLQ,$A289-1,BB$15-1,1,1))))</f>
        <v>0</v>
      </c>
      <c r="BC289" s="144">
        <f ca="1">IF(BC$13="",0,CHOOSE(Detalhamento.OpçãoServiços,OFFSET(Import.PLQ,$A289-1,BC$15-1,1,1),IF($E289&lt;&gt;1,IF(ISNUMBER(INDEX(Import.PLE,Detalhamento!$E289,Detalhamento!BC$15)),IF(INDEX(Import.PLE,Detalhamento!$E289,Detalhamento!BC$15)&lt;=mediçao,OFFSET(Import.PLQ,$A289-1,BC$15-1,1,1),0),0),PLE!$AA$28*OFFSET(Import.PLQ,$A289-1,BC$15-1,1,1)),IF($E289&lt;&gt;1,IF(ISNUMBER(INDEX(Import.PLE,Detalhamento!$E289,Detalhamento!BC$15)),IF(INDEX(Import.PLE,Detalhamento!$E289,Detalhamento!BC$15)&lt;=mediçao,0,OFFSET(Import.PLQ,$A289-1,BC$15-1,1,1)),OFFSET(Import.PLQ,$A289-1,BC$15-1,1,1)),(1-PLE!$AA$28)*OFFSET(Import.PLQ,$A289-1,BC$15-1,1,1))))</f>
        <v>0</v>
      </c>
      <c r="BD289" s="144">
        <f ca="1">IF(BD$13="",0,CHOOSE(Detalhamento.OpçãoServiços,OFFSET(Import.PLQ,$A289-1,BD$15-1,1,1),IF($E289&lt;&gt;1,IF(ISNUMBER(INDEX(Import.PLE,Detalhamento!$E289,Detalhamento!BD$15)),IF(INDEX(Import.PLE,Detalhamento!$E289,Detalhamento!BD$15)&lt;=mediçao,OFFSET(Import.PLQ,$A289-1,BD$15-1,1,1),0),0),PLE!$AA$28*OFFSET(Import.PLQ,$A289-1,BD$15-1,1,1)),IF($E289&lt;&gt;1,IF(ISNUMBER(INDEX(Import.PLE,Detalhamento!$E289,Detalhamento!BD$15)),IF(INDEX(Import.PLE,Detalhamento!$E289,Detalhamento!BD$15)&lt;=mediçao,0,OFFSET(Import.PLQ,$A289-1,BD$15-1,1,1)),OFFSET(Import.PLQ,$A289-1,BD$15-1,1,1)),(1-PLE!$AA$28)*OFFSET(Import.PLQ,$A289-1,BD$15-1,1,1))))</f>
        <v>0</v>
      </c>
      <c r="BE289" s="144">
        <f ca="1">IF(BE$13="",0,CHOOSE(Detalhamento.OpçãoServiços,OFFSET(Import.PLQ,$A289-1,BE$15-1,1,1),IF($E289&lt;&gt;1,IF(ISNUMBER(INDEX(Import.PLE,Detalhamento!$E289,Detalhamento!BE$15)),IF(INDEX(Import.PLE,Detalhamento!$E289,Detalhamento!BE$15)&lt;=mediçao,OFFSET(Import.PLQ,$A289-1,BE$15-1,1,1),0),0),PLE!$AA$28*OFFSET(Import.PLQ,$A289-1,BE$15-1,1,1)),IF($E289&lt;&gt;1,IF(ISNUMBER(INDEX(Import.PLE,Detalhamento!$E289,Detalhamento!BE$15)),IF(INDEX(Import.PLE,Detalhamento!$E289,Detalhamento!BE$15)&lt;=mediçao,0,OFFSET(Import.PLQ,$A289-1,BE$15-1,1,1)),OFFSET(Import.PLQ,$A289-1,BE$15-1,1,1)),(1-PLE!$AA$28)*OFFSET(Import.PLQ,$A289-1,BE$15-1,1,1))))</f>
        <v>0</v>
      </c>
      <c r="BF289" s="144">
        <f ca="1">IF(BF$13="",0,CHOOSE(Detalhamento.OpçãoServiços,OFFSET(Import.PLQ,$A289-1,BF$15-1,1,1),IF($E289&lt;&gt;1,IF(ISNUMBER(INDEX(Import.PLE,Detalhamento!$E289,Detalhamento!BF$15)),IF(INDEX(Import.PLE,Detalhamento!$E289,Detalhamento!BF$15)&lt;=mediçao,OFFSET(Import.PLQ,$A289-1,BF$15-1,1,1),0),0),PLE!$AA$28*OFFSET(Import.PLQ,$A289-1,BF$15-1,1,1)),IF($E289&lt;&gt;1,IF(ISNUMBER(INDEX(Import.PLE,Detalhamento!$E289,Detalhamento!BF$15)),IF(INDEX(Import.PLE,Detalhamento!$E289,Detalhamento!BF$15)&lt;=mediçao,0,OFFSET(Import.PLQ,$A289-1,BF$15-1,1,1)),OFFSET(Import.PLQ,$A289-1,BF$15-1,1,1)),(1-PLE!$AA$28)*OFFSET(Import.PLQ,$A289-1,BF$15-1,1,1))))</f>
        <v>0</v>
      </c>
      <c r="BG289" s="144">
        <f ca="1">IF(BG$13="",0,CHOOSE(Detalhamento.OpçãoServiços,OFFSET(Import.PLQ,$A289-1,BG$15-1,1,1),IF($E289&lt;&gt;1,IF(ISNUMBER(INDEX(Import.PLE,Detalhamento!$E289,Detalhamento!BG$15)),IF(INDEX(Import.PLE,Detalhamento!$E289,Detalhamento!BG$15)&lt;=mediçao,OFFSET(Import.PLQ,$A289-1,BG$15-1,1,1),0),0),PLE!$AA$28*OFFSET(Import.PLQ,$A289-1,BG$15-1,1,1)),IF($E289&lt;&gt;1,IF(ISNUMBER(INDEX(Import.PLE,Detalhamento!$E289,Detalhamento!BG$15)),IF(INDEX(Import.PLE,Detalhamento!$E289,Detalhamento!BG$15)&lt;=mediçao,0,OFFSET(Import.PLQ,$A289-1,BG$15-1,1,1)),OFFSET(Import.PLQ,$A289-1,BG$15-1,1,1)),(1-PLE!$AA$28)*OFFSET(Import.PLQ,$A289-1,BG$15-1,1,1))))</f>
        <v>0</v>
      </c>
      <c r="BH289" s="144">
        <f ca="1">IF(BH$13="",0,CHOOSE(Detalhamento.OpçãoServiços,OFFSET(Import.PLQ,$A289-1,BH$15-1,1,1),IF($E289&lt;&gt;1,IF(ISNUMBER(INDEX(Import.PLE,Detalhamento!$E289,Detalhamento!BH$15)),IF(INDEX(Import.PLE,Detalhamento!$E289,Detalhamento!BH$15)&lt;=mediçao,OFFSET(Import.PLQ,$A289-1,BH$15-1,1,1),0),0),PLE!$AA$28*OFFSET(Import.PLQ,$A289-1,BH$15-1,1,1)),IF($E289&lt;&gt;1,IF(ISNUMBER(INDEX(Import.PLE,Detalhamento!$E289,Detalhamento!BH$15)),IF(INDEX(Import.PLE,Detalhamento!$E289,Detalhamento!BH$15)&lt;=mediçao,0,OFFSET(Import.PLQ,$A289-1,BH$15-1,1,1)),OFFSET(Import.PLQ,$A289-1,BH$15-1,1,1)),(1-PLE!$AA$28)*OFFSET(Import.PLQ,$A289-1,BH$15-1,1,1))))</f>
        <v>0</v>
      </c>
      <c r="BI289" s="144">
        <f ca="1">IF(BI$13="",0,CHOOSE(Detalhamento.OpçãoServiços,OFFSET(Import.PLQ,$A289-1,BI$15-1,1,1),IF($E289&lt;&gt;1,IF(ISNUMBER(INDEX(Import.PLE,Detalhamento!$E289,Detalhamento!BI$15)),IF(INDEX(Import.PLE,Detalhamento!$E289,Detalhamento!BI$15)&lt;=mediçao,OFFSET(Import.PLQ,$A289-1,BI$15-1,1,1),0),0),PLE!$AA$28*OFFSET(Import.PLQ,$A289-1,BI$15-1,1,1)),IF($E289&lt;&gt;1,IF(ISNUMBER(INDEX(Import.PLE,Detalhamento!$E289,Detalhamento!BI$15)),IF(INDEX(Import.PLE,Detalhamento!$E289,Detalhamento!BI$15)&lt;=mediçao,0,OFFSET(Import.PLQ,$A289-1,BI$15-1,1,1)),OFFSET(Import.PLQ,$A289-1,BI$15-1,1,1)),(1-PLE!$AA$28)*OFFSET(Import.PLQ,$A289-1,BI$15-1,1,1))))</f>
        <v>0</v>
      </c>
    </row>
    <row r="290" spans="1:61" ht="20" x14ac:dyDescent="0.2">
      <c r="A290" s="155">
        <v>233</v>
      </c>
      <c r="B290" s="21" t="str">
        <f t="shared" ca="1" si="41"/>
        <v>Serviço</v>
      </c>
      <c r="E290" s="153">
        <f t="shared" ca="1" si="42"/>
        <v>28</v>
      </c>
      <c r="F290" s="154">
        <f t="shared" ca="1" si="43"/>
        <v>280233</v>
      </c>
      <c r="G290" s="154" t="str">
        <f t="shared" ca="1" si="46"/>
        <v>2.10.3.1</v>
      </c>
      <c r="H290" s="182" t="str">
        <f t="shared" ca="1" si="46"/>
        <v>ESCAVAÇÃO MANUAL DE VALA COM PROFUNDIDADE MENOR OU IGUAL A 1,30 M. AF_02/2021</v>
      </c>
      <c r="I290" s="37" t="str">
        <f t="shared" ca="1" si="44"/>
        <v>M3</v>
      </c>
      <c r="J290" s="144">
        <f t="shared" ca="1" si="45"/>
        <v>13.75</v>
      </c>
      <c r="K290" s="67"/>
      <c r="L290" s="144">
        <f ca="1">IF(L$13="",0,CHOOSE(Detalhamento.OpçãoServiços,OFFSET(Import.PLQ,$A290-1,L$15-1,1,1),IF($E290&lt;&gt;1,IF(ISNUMBER(INDEX(Import.PLE,Detalhamento!$E290,Detalhamento!L$15)),IF(INDEX(Import.PLE,Detalhamento!$E290,Detalhamento!L$15)&lt;=mediçao,OFFSET(Import.PLQ,$A290-1,L$15-1,1,1),0),0),PLE!$AA$28*OFFSET(Import.PLQ,$A290-1,L$15-1,1,1)),IF($E290&lt;&gt;1,IF(ISNUMBER(INDEX(Import.PLE,Detalhamento!$E290,Detalhamento!L$15)),IF(INDEX(Import.PLE,Detalhamento!$E290,Detalhamento!L$15)&lt;=mediçao,0,OFFSET(Import.PLQ,$A290-1,L$15-1,1,1)),OFFSET(Import.PLQ,$A290-1,L$15-1,1,1)),(1-PLE!$AA$28)*OFFSET(Import.PLQ,$A290-1,L$15-1,1,1))))</f>
        <v>13.75</v>
      </c>
      <c r="M290" s="144">
        <f ca="1">IF(M$13="",0,CHOOSE(Detalhamento.OpçãoServiços,OFFSET(Import.PLQ,$A290-1,M$15-1,1,1),IF($E290&lt;&gt;1,IF(ISNUMBER(INDEX(Import.PLE,Detalhamento!$E290,Detalhamento!M$15)),IF(INDEX(Import.PLE,Detalhamento!$E290,Detalhamento!M$15)&lt;=mediçao,OFFSET(Import.PLQ,$A290-1,M$15-1,1,1),0),0),PLE!$AA$28*OFFSET(Import.PLQ,$A290-1,M$15-1,1,1)),IF($E290&lt;&gt;1,IF(ISNUMBER(INDEX(Import.PLE,Detalhamento!$E290,Detalhamento!M$15)),IF(INDEX(Import.PLE,Detalhamento!$E290,Detalhamento!M$15)&lt;=mediçao,0,OFFSET(Import.PLQ,$A290-1,M$15-1,1,1)),OFFSET(Import.PLQ,$A290-1,M$15-1,1,1)),(1-PLE!$AA$28)*OFFSET(Import.PLQ,$A290-1,M$15-1,1,1))))</f>
        <v>0</v>
      </c>
      <c r="N290" s="144">
        <f ca="1">IF(N$13="",0,CHOOSE(Detalhamento.OpçãoServiços,OFFSET(Import.PLQ,$A290-1,N$15-1,1,1),IF($E290&lt;&gt;1,IF(ISNUMBER(INDEX(Import.PLE,Detalhamento!$E290,Detalhamento!N$15)),IF(INDEX(Import.PLE,Detalhamento!$E290,Detalhamento!N$15)&lt;=mediçao,OFFSET(Import.PLQ,$A290-1,N$15-1,1,1),0),0),PLE!$AA$28*OFFSET(Import.PLQ,$A290-1,N$15-1,1,1)),IF($E290&lt;&gt;1,IF(ISNUMBER(INDEX(Import.PLE,Detalhamento!$E290,Detalhamento!N$15)),IF(INDEX(Import.PLE,Detalhamento!$E290,Detalhamento!N$15)&lt;=mediçao,0,OFFSET(Import.PLQ,$A290-1,N$15-1,1,1)),OFFSET(Import.PLQ,$A290-1,N$15-1,1,1)),(1-PLE!$AA$28)*OFFSET(Import.PLQ,$A290-1,N$15-1,1,1))))</f>
        <v>0</v>
      </c>
      <c r="O290" s="144">
        <f ca="1">IF(O$13="",0,CHOOSE(Detalhamento.OpçãoServiços,OFFSET(Import.PLQ,$A290-1,O$15-1,1,1),IF($E290&lt;&gt;1,IF(ISNUMBER(INDEX(Import.PLE,Detalhamento!$E290,Detalhamento!O$15)),IF(INDEX(Import.PLE,Detalhamento!$E290,Detalhamento!O$15)&lt;=mediçao,OFFSET(Import.PLQ,$A290-1,O$15-1,1,1),0),0),PLE!$AA$28*OFFSET(Import.PLQ,$A290-1,O$15-1,1,1)),IF($E290&lt;&gt;1,IF(ISNUMBER(INDEX(Import.PLE,Detalhamento!$E290,Detalhamento!O$15)),IF(INDEX(Import.PLE,Detalhamento!$E290,Detalhamento!O$15)&lt;=mediçao,0,OFFSET(Import.PLQ,$A290-1,O$15-1,1,1)),OFFSET(Import.PLQ,$A290-1,O$15-1,1,1)),(1-PLE!$AA$28)*OFFSET(Import.PLQ,$A290-1,O$15-1,1,1))))</f>
        <v>0</v>
      </c>
      <c r="P290" s="144">
        <f ca="1">IF(P$13="",0,CHOOSE(Detalhamento.OpçãoServiços,OFFSET(Import.PLQ,$A290-1,P$15-1,1,1),IF($E290&lt;&gt;1,IF(ISNUMBER(INDEX(Import.PLE,Detalhamento!$E290,Detalhamento!P$15)),IF(INDEX(Import.PLE,Detalhamento!$E290,Detalhamento!P$15)&lt;=mediçao,OFFSET(Import.PLQ,$A290-1,P$15-1,1,1),0),0),PLE!$AA$28*OFFSET(Import.PLQ,$A290-1,P$15-1,1,1)),IF($E290&lt;&gt;1,IF(ISNUMBER(INDEX(Import.PLE,Detalhamento!$E290,Detalhamento!P$15)),IF(INDEX(Import.PLE,Detalhamento!$E290,Detalhamento!P$15)&lt;=mediçao,0,OFFSET(Import.PLQ,$A290-1,P$15-1,1,1)),OFFSET(Import.PLQ,$A290-1,P$15-1,1,1)),(1-PLE!$AA$28)*OFFSET(Import.PLQ,$A290-1,P$15-1,1,1))))</f>
        <v>0</v>
      </c>
      <c r="Q290" s="144">
        <f ca="1">IF(Q$13="",0,CHOOSE(Detalhamento.OpçãoServiços,OFFSET(Import.PLQ,$A290-1,Q$15-1,1,1),IF($E290&lt;&gt;1,IF(ISNUMBER(INDEX(Import.PLE,Detalhamento!$E290,Detalhamento!Q$15)),IF(INDEX(Import.PLE,Detalhamento!$E290,Detalhamento!Q$15)&lt;=mediçao,OFFSET(Import.PLQ,$A290-1,Q$15-1,1,1),0),0),PLE!$AA$28*OFFSET(Import.PLQ,$A290-1,Q$15-1,1,1)),IF($E290&lt;&gt;1,IF(ISNUMBER(INDEX(Import.PLE,Detalhamento!$E290,Detalhamento!Q$15)),IF(INDEX(Import.PLE,Detalhamento!$E290,Detalhamento!Q$15)&lt;=mediçao,0,OFFSET(Import.PLQ,$A290-1,Q$15-1,1,1)),OFFSET(Import.PLQ,$A290-1,Q$15-1,1,1)),(1-PLE!$AA$28)*OFFSET(Import.PLQ,$A290-1,Q$15-1,1,1))))</f>
        <v>0</v>
      </c>
      <c r="R290" s="144">
        <f ca="1">IF(R$13="",0,CHOOSE(Detalhamento.OpçãoServiços,OFFSET(Import.PLQ,$A290-1,R$15-1,1,1),IF($E290&lt;&gt;1,IF(ISNUMBER(INDEX(Import.PLE,Detalhamento!$E290,Detalhamento!R$15)),IF(INDEX(Import.PLE,Detalhamento!$E290,Detalhamento!R$15)&lt;=mediçao,OFFSET(Import.PLQ,$A290-1,R$15-1,1,1),0),0),PLE!$AA$28*OFFSET(Import.PLQ,$A290-1,R$15-1,1,1)),IF($E290&lt;&gt;1,IF(ISNUMBER(INDEX(Import.PLE,Detalhamento!$E290,Detalhamento!R$15)),IF(INDEX(Import.PLE,Detalhamento!$E290,Detalhamento!R$15)&lt;=mediçao,0,OFFSET(Import.PLQ,$A290-1,R$15-1,1,1)),OFFSET(Import.PLQ,$A290-1,R$15-1,1,1)),(1-PLE!$AA$28)*OFFSET(Import.PLQ,$A290-1,R$15-1,1,1))))</f>
        <v>0</v>
      </c>
      <c r="S290" s="144">
        <f ca="1">IF(S$13="",0,CHOOSE(Detalhamento.OpçãoServiços,OFFSET(Import.PLQ,$A290-1,S$15-1,1,1),IF($E290&lt;&gt;1,IF(ISNUMBER(INDEX(Import.PLE,Detalhamento!$E290,Detalhamento!S$15)),IF(INDEX(Import.PLE,Detalhamento!$E290,Detalhamento!S$15)&lt;=mediçao,OFFSET(Import.PLQ,$A290-1,S$15-1,1,1),0),0),PLE!$AA$28*OFFSET(Import.PLQ,$A290-1,S$15-1,1,1)),IF($E290&lt;&gt;1,IF(ISNUMBER(INDEX(Import.PLE,Detalhamento!$E290,Detalhamento!S$15)),IF(INDEX(Import.PLE,Detalhamento!$E290,Detalhamento!S$15)&lt;=mediçao,0,OFFSET(Import.PLQ,$A290-1,S$15-1,1,1)),OFFSET(Import.PLQ,$A290-1,S$15-1,1,1)),(1-PLE!$AA$28)*OFFSET(Import.PLQ,$A290-1,S$15-1,1,1))))</f>
        <v>0</v>
      </c>
      <c r="T290" s="144">
        <f ca="1">IF(T$13="",0,CHOOSE(Detalhamento.OpçãoServiços,OFFSET(Import.PLQ,$A290-1,T$15-1,1,1),IF($E290&lt;&gt;1,IF(ISNUMBER(INDEX(Import.PLE,Detalhamento!$E290,Detalhamento!T$15)),IF(INDEX(Import.PLE,Detalhamento!$E290,Detalhamento!T$15)&lt;=mediçao,OFFSET(Import.PLQ,$A290-1,T$15-1,1,1),0),0),PLE!$AA$28*OFFSET(Import.PLQ,$A290-1,T$15-1,1,1)),IF($E290&lt;&gt;1,IF(ISNUMBER(INDEX(Import.PLE,Detalhamento!$E290,Detalhamento!T$15)),IF(INDEX(Import.PLE,Detalhamento!$E290,Detalhamento!T$15)&lt;=mediçao,0,OFFSET(Import.PLQ,$A290-1,T$15-1,1,1)),OFFSET(Import.PLQ,$A290-1,T$15-1,1,1)),(1-PLE!$AA$28)*OFFSET(Import.PLQ,$A290-1,T$15-1,1,1))))</f>
        <v>0</v>
      </c>
      <c r="U290" s="144">
        <f ca="1">IF(U$13="",0,CHOOSE(Detalhamento.OpçãoServiços,OFFSET(Import.PLQ,$A290-1,U$15-1,1,1),IF($E290&lt;&gt;1,IF(ISNUMBER(INDEX(Import.PLE,Detalhamento!$E290,Detalhamento!U$15)),IF(INDEX(Import.PLE,Detalhamento!$E290,Detalhamento!U$15)&lt;=mediçao,OFFSET(Import.PLQ,$A290-1,U$15-1,1,1),0),0),PLE!$AA$28*OFFSET(Import.PLQ,$A290-1,U$15-1,1,1)),IF($E290&lt;&gt;1,IF(ISNUMBER(INDEX(Import.PLE,Detalhamento!$E290,Detalhamento!U$15)),IF(INDEX(Import.PLE,Detalhamento!$E290,Detalhamento!U$15)&lt;=mediçao,0,OFFSET(Import.PLQ,$A290-1,U$15-1,1,1)),OFFSET(Import.PLQ,$A290-1,U$15-1,1,1)),(1-PLE!$AA$28)*OFFSET(Import.PLQ,$A290-1,U$15-1,1,1))))</f>
        <v>0</v>
      </c>
      <c r="V290" s="144">
        <f ca="1">IF(V$13="",0,CHOOSE(Detalhamento.OpçãoServiços,OFFSET(Import.PLQ,$A290-1,V$15-1,1,1),IF($E290&lt;&gt;1,IF(ISNUMBER(INDEX(Import.PLE,Detalhamento!$E290,Detalhamento!V$15)),IF(INDEX(Import.PLE,Detalhamento!$E290,Detalhamento!V$15)&lt;=mediçao,OFFSET(Import.PLQ,$A290-1,V$15-1,1,1),0),0),PLE!$AA$28*OFFSET(Import.PLQ,$A290-1,V$15-1,1,1)),IF($E290&lt;&gt;1,IF(ISNUMBER(INDEX(Import.PLE,Detalhamento!$E290,Detalhamento!V$15)),IF(INDEX(Import.PLE,Detalhamento!$E290,Detalhamento!V$15)&lt;=mediçao,0,OFFSET(Import.PLQ,$A290-1,V$15-1,1,1)),OFFSET(Import.PLQ,$A290-1,V$15-1,1,1)),(1-PLE!$AA$28)*OFFSET(Import.PLQ,$A290-1,V$15-1,1,1))))</f>
        <v>0</v>
      </c>
      <c r="W290" s="144">
        <f ca="1">IF(W$13="",0,CHOOSE(Detalhamento.OpçãoServiços,OFFSET(Import.PLQ,$A290-1,W$15-1,1,1),IF($E290&lt;&gt;1,IF(ISNUMBER(INDEX(Import.PLE,Detalhamento!$E290,Detalhamento!W$15)),IF(INDEX(Import.PLE,Detalhamento!$E290,Detalhamento!W$15)&lt;=mediçao,OFFSET(Import.PLQ,$A290-1,W$15-1,1,1),0),0),PLE!$AA$28*OFFSET(Import.PLQ,$A290-1,W$15-1,1,1)),IF($E290&lt;&gt;1,IF(ISNUMBER(INDEX(Import.PLE,Detalhamento!$E290,Detalhamento!W$15)),IF(INDEX(Import.PLE,Detalhamento!$E290,Detalhamento!W$15)&lt;=mediçao,0,OFFSET(Import.PLQ,$A290-1,W$15-1,1,1)),OFFSET(Import.PLQ,$A290-1,W$15-1,1,1)),(1-PLE!$AA$28)*OFFSET(Import.PLQ,$A290-1,W$15-1,1,1))))</f>
        <v>0</v>
      </c>
      <c r="X290" s="144">
        <f ca="1">IF(X$13="",0,CHOOSE(Detalhamento.OpçãoServiços,OFFSET(Import.PLQ,$A290-1,X$15-1,1,1),IF($E290&lt;&gt;1,IF(ISNUMBER(INDEX(Import.PLE,Detalhamento!$E290,Detalhamento!X$15)),IF(INDEX(Import.PLE,Detalhamento!$E290,Detalhamento!X$15)&lt;=mediçao,OFFSET(Import.PLQ,$A290-1,X$15-1,1,1),0),0),PLE!$AA$28*OFFSET(Import.PLQ,$A290-1,X$15-1,1,1)),IF($E290&lt;&gt;1,IF(ISNUMBER(INDEX(Import.PLE,Detalhamento!$E290,Detalhamento!X$15)),IF(INDEX(Import.PLE,Detalhamento!$E290,Detalhamento!X$15)&lt;=mediçao,0,OFFSET(Import.PLQ,$A290-1,X$15-1,1,1)),OFFSET(Import.PLQ,$A290-1,X$15-1,1,1)),(1-PLE!$AA$28)*OFFSET(Import.PLQ,$A290-1,X$15-1,1,1))))</f>
        <v>0</v>
      </c>
      <c r="Y290" s="144">
        <f ca="1">IF(Y$13="",0,CHOOSE(Detalhamento.OpçãoServiços,OFFSET(Import.PLQ,$A290-1,Y$15-1,1,1),IF($E290&lt;&gt;1,IF(ISNUMBER(INDEX(Import.PLE,Detalhamento!$E290,Detalhamento!Y$15)),IF(INDEX(Import.PLE,Detalhamento!$E290,Detalhamento!Y$15)&lt;=mediçao,OFFSET(Import.PLQ,$A290-1,Y$15-1,1,1),0),0),PLE!$AA$28*OFFSET(Import.PLQ,$A290-1,Y$15-1,1,1)),IF($E290&lt;&gt;1,IF(ISNUMBER(INDEX(Import.PLE,Detalhamento!$E290,Detalhamento!Y$15)),IF(INDEX(Import.PLE,Detalhamento!$E290,Detalhamento!Y$15)&lt;=mediçao,0,OFFSET(Import.PLQ,$A290-1,Y$15-1,1,1)),OFFSET(Import.PLQ,$A290-1,Y$15-1,1,1)),(1-PLE!$AA$28)*OFFSET(Import.PLQ,$A290-1,Y$15-1,1,1))))</f>
        <v>0</v>
      </c>
      <c r="Z290" s="144">
        <f ca="1">IF(Z$13="",0,CHOOSE(Detalhamento.OpçãoServiços,OFFSET(Import.PLQ,$A290-1,Z$15-1,1,1),IF($E290&lt;&gt;1,IF(ISNUMBER(INDEX(Import.PLE,Detalhamento!$E290,Detalhamento!Z$15)),IF(INDEX(Import.PLE,Detalhamento!$E290,Detalhamento!Z$15)&lt;=mediçao,OFFSET(Import.PLQ,$A290-1,Z$15-1,1,1),0),0),PLE!$AA$28*OFFSET(Import.PLQ,$A290-1,Z$15-1,1,1)),IF($E290&lt;&gt;1,IF(ISNUMBER(INDEX(Import.PLE,Detalhamento!$E290,Detalhamento!Z$15)),IF(INDEX(Import.PLE,Detalhamento!$E290,Detalhamento!Z$15)&lt;=mediçao,0,OFFSET(Import.PLQ,$A290-1,Z$15-1,1,1)),OFFSET(Import.PLQ,$A290-1,Z$15-1,1,1)),(1-PLE!$AA$28)*OFFSET(Import.PLQ,$A290-1,Z$15-1,1,1))))</f>
        <v>0</v>
      </c>
      <c r="AA290" s="144">
        <f ca="1">IF(AA$13="",0,CHOOSE(Detalhamento.OpçãoServiços,OFFSET(Import.PLQ,$A290-1,AA$15-1,1,1),IF($E290&lt;&gt;1,IF(ISNUMBER(INDEX(Import.PLE,Detalhamento!$E290,Detalhamento!AA$15)),IF(INDEX(Import.PLE,Detalhamento!$E290,Detalhamento!AA$15)&lt;=mediçao,OFFSET(Import.PLQ,$A290-1,AA$15-1,1,1),0),0),PLE!$AA$28*OFFSET(Import.PLQ,$A290-1,AA$15-1,1,1)),IF($E290&lt;&gt;1,IF(ISNUMBER(INDEX(Import.PLE,Detalhamento!$E290,Detalhamento!AA$15)),IF(INDEX(Import.PLE,Detalhamento!$E290,Detalhamento!AA$15)&lt;=mediçao,0,OFFSET(Import.PLQ,$A290-1,AA$15-1,1,1)),OFFSET(Import.PLQ,$A290-1,AA$15-1,1,1)),(1-PLE!$AA$28)*OFFSET(Import.PLQ,$A290-1,AA$15-1,1,1))))</f>
        <v>0</v>
      </c>
      <c r="AB290" s="144">
        <f ca="1">IF(AB$13="",0,CHOOSE(Detalhamento.OpçãoServiços,OFFSET(Import.PLQ,$A290-1,AB$15-1,1,1),IF($E290&lt;&gt;1,IF(ISNUMBER(INDEX(Import.PLE,Detalhamento!$E290,Detalhamento!AB$15)),IF(INDEX(Import.PLE,Detalhamento!$E290,Detalhamento!AB$15)&lt;=mediçao,OFFSET(Import.PLQ,$A290-1,AB$15-1,1,1),0),0),PLE!$AA$28*OFFSET(Import.PLQ,$A290-1,AB$15-1,1,1)),IF($E290&lt;&gt;1,IF(ISNUMBER(INDEX(Import.PLE,Detalhamento!$E290,Detalhamento!AB$15)),IF(INDEX(Import.PLE,Detalhamento!$E290,Detalhamento!AB$15)&lt;=mediçao,0,OFFSET(Import.PLQ,$A290-1,AB$15-1,1,1)),OFFSET(Import.PLQ,$A290-1,AB$15-1,1,1)),(1-PLE!$AA$28)*OFFSET(Import.PLQ,$A290-1,AB$15-1,1,1))))</f>
        <v>0</v>
      </c>
      <c r="AC290" s="144">
        <f ca="1">IF(AC$13="",0,CHOOSE(Detalhamento.OpçãoServiços,OFFSET(Import.PLQ,$A290-1,AC$15-1,1,1),IF($E290&lt;&gt;1,IF(ISNUMBER(INDEX(Import.PLE,Detalhamento!$E290,Detalhamento!AC$15)),IF(INDEX(Import.PLE,Detalhamento!$E290,Detalhamento!AC$15)&lt;=mediçao,OFFSET(Import.PLQ,$A290-1,AC$15-1,1,1),0),0),PLE!$AA$28*OFFSET(Import.PLQ,$A290-1,AC$15-1,1,1)),IF($E290&lt;&gt;1,IF(ISNUMBER(INDEX(Import.PLE,Detalhamento!$E290,Detalhamento!AC$15)),IF(INDEX(Import.PLE,Detalhamento!$E290,Detalhamento!AC$15)&lt;=mediçao,0,OFFSET(Import.PLQ,$A290-1,AC$15-1,1,1)),OFFSET(Import.PLQ,$A290-1,AC$15-1,1,1)),(1-PLE!$AA$28)*OFFSET(Import.PLQ,$A290-1,AC$15-1,1,1))))</f>
        <v>0</v>
      </c>
      <c r="AD290" s="144">
        <f ca="1">IF(AD$13="",0,CHOOSE(Detalhamento.OpçãoServiços,OFFSET(Import.PLQ,$A290-1,AD$15-1,1,1),IF($E290&lt;&gt;1,IF(ISNUMBER(INDEX(Import.PLE,Detalhamento!$E290,Detalhamento!AD$15)),IF(INDEX(Import.PLE,Detalhamento!$E290,Detalhamento!AD$15)&lt;=mediçao,OFFSET(Import.PLQ,$A290-1,AD$15-1,1,1),0),0),PLE!$AA$28*OFFSET(Import.PLQ,$A290-1,AD$15-1,1,1)),IF($E290&lt;&gt;1,IF(ISNUMBER(INDEX(Import.PLE,Detalhamento!$E290,Detalhamento!AD$15)),IF(INDEX(Import.PLE,Detalhamento!$E290,Detalhamento!AD$15)&lt;=mediçao,0,OFFSET(Import.PLQ,$A290-1,AD$15-1,1,1)),OFFSET(Import.PLQ,$A290-1,AD$15-1,1,1)),(1-PLE!$AA$28)*OFFSET(Import.PLQ,$A290-1,AD$15-1,1,1))))</f>
        <v>0</v>
      </c>
      <c r="AE290" s="144">
        <f ca="1">IF(AE$13="",0,CHOOSE(Detalhamento.OpçãoServiços,OFFSET(Import.PLQ,$A290-1,AE$15-1,1,1),IF($E290&lt;&gt;1,IF(ISNUMBER(INDEX(Import.PLE,Detalhamento!$E290,Detalhamento!AE$15)),IF(INDEX(Import.PLE,Detalhamento!$E290,Detalhamento!AE$15)&lt;=mediçao,OFFSET(Import.PLQ,$A290-1,AE$15-1,1,1),0),0),PLE!$AA$28*OFFSET(Import.PLQ,$A290-1,AE$15-1,1,1)),IF($E290&lt;&gt;1,IF(ISNUMBER(INDEX(Import.PLE,Detalhamento!$E290,Detalhamento!AE$15)),IF(INDEX(Import.PLE,Detalhamento!$E290,Detalhamento!AE$15)&lt;=mediçao,0,OFFSET(Import.PLQ,$A290-1,AE$15-1,1,1)),OFFSET(Import.PLQ,$A290-1,AE$15-1,1,1)),(1-PLE!$AA$28)*OFFSET(Import.PLQ,$A290-1,AE$15-1,1,1))))</f>
        <v>0</v>
      </c>
      <c r="AF290" s="144">
        <f ca="1">IF(AF$13="",0,CHOOSE(Detalhamento.OpçãoServiços,OFFSET(Import.PLQ,$A290-1,AF$15-1,1,1),IF($E290&lt;&gt;1,IF(ISNUMBER(INDEX(Import.PLE,Detalhamento!$E290,Detalhamento!AF$15)),IF(INDEX(Import.PLE,Detalhamento!$E290,Detalhamento!AF$15)&lt;=mediçao,OFFSET(Import.PLQ,$A290-1,AF$15-1,1,1),0),0),PLE!$AA$28*OFFSET(Import.PLQ,$A290-1,AF$15-1,1,1)),IF($E290&lt;&gt;1,IF(ISNUMBER(INDEX(Import.PLE,Detalhamento!$E290,Detalhamento!AF$15)),IF(INDEX(Import.PLE,Detalhamento!$E290,Detalhamento!AF$15)&lt;=mediçao,0,OFFSET(Import.PLQ,$A290-1,AF$15-1,1,1)),OFFSET(Import.PLQ,$A290-1,AF$15-1,1,1)),(1-PLE!$AA$28)*OFFSET(Import.PLQ,$A290-1,AF$15-1,1,1))))</f>
        <v>0</v>
      </c>
      <c r="AG290" s="144">
        <f ca="1">IF(AG$13="",0,CHOOSE(Detalhamento.OpçãoServiços,OFFSET(Import.PLQ,$A290-1,AG$15-1,1,1),IF($E290&lt;&gt;1,IF(ISNUMBER(INDEX(Import.PLE,Detalhamento!$E290,Detalhamento!AG$15)),IF(INDEX(Import.PLE,Detalhamento!$E290,Detalhamento!AG$15)&lt;=mediçao,OFFSET(Import.PLQ,$A290-1,AG$15-1,1,1),0),0),PLE!$AA$28*OFFSET(Import.PLQ,$A290-1,AG$15-1,1,1)),IF($E290&lt;&gt;1,IF(ISNUMBER(INDEX(Import.PLE,Detalhamento!$E290,Detalhamento!AG$15)),IF(INDEX(Import.PLE,Detalhamento!$E290,Detalhamento!AG$15)&lt;=mediçao,0,OFFSET(Import.PLQ,$A290-1,AG$15-1,1,1)),OFFSET(Import.PLQ,$A290-1,AG$15-1,1,1)),(1-PLE!$AA$28)*OFFSET(Import.PLQ,$A290-1,AG$15-1,1,1))))</f>
        <v>0</v>
      </c>
      <c r="AH290" s="144">
        <f ca="1">IF(AH$13="",0,CHOOSE(Detalhamento.OpçãoServiços,OFFSET(Import.PLQ,$A290-1,AH$15-1,1,1),IF($E290&lt;&gt;1,IF(ISNUMBER(INDEX(Import.PLE,Detalhamento!$E290,Detalhamento!AH$15)),IF(INDEX(Import.PLE,Detalhamento!$E290,Detalhamento!AH$15)&lt;=mediçao,OFFSET(Import.PLQ,$A290-1,AH$15-1,1,1),0),0),PLE!$AA$28*OFFSET(Import.PLQ,$A290-1,AH$15-1,1,1)),IF($E290&lt;&gt;1,IF(ISNUMBER(INDEX(Import.PLE,Detalhamento!$E290,Detalhamento!AH$15)),IF(INDEX(Import.PLE,Detalhamento!$E290,Detalhamento!AH$15)&lt;=mediçao,0,OFFSET(Import.PLQ,$A290-1,AH$15-1,1,1)),OFFSET(Import.PLQ,$A290-1,AH$15-1,1,1)),(1-PLE!$AA$28)*OFFSET(Import.PLQ,$A290-1,AH$15-1,1,1))))</f>
        <v>0</v>
      </c>
      <c r="AI290" s="144">
        <f ca="1">IF(AI$13="",0,CHOOSE(Detalhamento.OpçãoServiços,OFFSET(Import.PLQ,$A290-1,AI$15-1,1,1),IF($E290&lt;&gt;1,IF(ISNUMBER(INDEX(Import.PLE,Detalhamento!$E290,Detalhamento!AI$15)),IF(INDEX(Import.PLE,Detalhamento!$E290,Detalhamento!AI$15)&lt;=mediçao,OFFSET(Import.PLQ,$A290-1,AI$15-1,1,1),0),0),PLE!$AA$28*OFFSET(Import.PLQ,$A290-1,AI$15-1,1,1)),IF($E290&lt;&gt;1,IF(ISNUMBER(INDEX(Import.PLE,Detalhamento!$E290,Detalhamento!AI$15)),IF(INDEX(Import.PLE,Detalhamento!$E290,Detalhamento!AI$15)&lt;=mediçao,0,OFFSET(Import.PLQ,$A290-1,AI$15-1,1,1)),OFFSET(Import.PLQ,$A290-1,AI$15-1,1,1)),(1-PLE!$AA$28)*OFFSET(Import.PLQ,$A290-1,AI$15-1,1,1))))</f>
        <v>0</v>
      </c>
      <c r="AJ290" s="144">
        <f ca="1">IF(AJ$13="",0,CHOOSE(Detalhamento.OpçãoServiços,OFFSET(Import.PLQ,$A290-1,AJ$15-1,1,1),IF($E290&lt;&gt;1,IF(ISNUMBER(INDEX(Import.PLE,Detalhamento!$E290,Detalhamento!AJ$15)),IF(INDEX(Import.PLE,Detalhamento!$E290,Detalhamento!AJ$15)&lt;=mediçao,OFFSET(Import.PLQ,$A290-1,AJ$15-1,1,1),0),0),PLE!$AA$28*OFFSET(Import.PLQ,$A290-1,AJ$15-1,1,1)),IF($E290&lt;&gt;1,IF(ISNUMBER(INDEX(Import.PLE,Detalhamento!$E290,Detalhamento!AJ$15)),IF(INDEX(Import.PLE,Detalhamento!$E290,Detalhamento!AJ$15)&lt;=mediçao,0,OFFSET(Import.PLQ,$A290-1,AJ$15-1,1,1)),OFFSET(Import.PLQ,$A290-1,AJ$15-1,1,1)),(1-PLE!$AA$28)*OFFSET(Import.PLQ,$A290-1,AJ$15-1,1,1))))</f>
        <v>0</v>
      </c>
      <c r="AK290" s="144">
        <f ca="1">IF(AK$13="",0,CHOOSE(Detalhamento.OpçãoServiços,OFFSET(Import.PLQ,$A290-1,AK$15-1,1,1),IF($E290&lt;&gt;1,IF(ISNUMBER(INDEX(Import.PLE,Detalhamento!$E290,Detalhamento!AK$15)),IF(INDEX(Import.PLE,Detalhamento!$E290,Detalhamento!AK$15)&lt;=mediçao,OFFSET(Import.PLQ,$A290-1,AK$15-1,1,1),0),0),PLE!$AA$28*OFFSET(Import.PLQ,$A290-1,AK$15-1,1,1)),IF($E290&lt;&gt;1,IF(ISNUMBER(INDEX(Import.PLE,Detalhamento!$E290,Detalhamento!AK$15)),IF(INDEX(Import.PLE,Detalhamento!$E290,Detalhamento!AK$15)&lt;=mediçao,0,OFFSET(Import.PLQ,$A290-1,AK$15-1,1,1)),OFFSET(Import.PLQ,$A290-1,AK$15-1,1,1)),(1-PLE!$AA$28)*OFFSET(Import.PLQ,$A290-1,AK$15-1,1,1))))</f>
        <v>0</v>
      </c>
      <c r="AL290" s="144">
        <f ca="1">IF(AL$13="",0,CHOOSE(Detalhamento.OpçãoServiços,OFFSET(Import.PLQ,$A290-1,AL$15-1,1,1),IF($E290&lt;&gt;1,IF(ISNUMBER(INDEX(Import.PLE,Detalhamento!$E290,Detalhamento!AL$15)),IF(INDEX(Import.PLE,Detalhamento!$E290,Detalhamento!AL$15)&lt;=mediçao,OFFSET(Import.PLQ,$A290-1,AL$15-1,1,1),0),0),PLE!$AA$28*OFFSET(Import.PLQ,$A290-1,AL$15-1,1,1)),IF($E290&lt;&gt;1,IF(ISNUMBER(INDEX(Import.PLE,Detalhamento!$E290,Detalhamento!AL$15)),IF(INDEX(Import.PLE,Detalhamento!$E290,Detalhamento!AL$15)&lt;=mediçao,0,OFFSET(Import.PLQ,$A290-1,AL$15-1,1,1)),OFFSET(Import.PLQ,$A290-1,AL$15-1,1,1)),(1-PLE!$AA$28)*OFFSET(Import.PLQ,$A290-1,AL$15-1,1,1))))</f>
        <v>0</v>
      </c>
      <c r="AM290" s="144">
        <f ca="1">IF(AM$13="",0,CHOOSE(Detalhamento.OpçãoServiços,OFFSET(Import.PLQ,$A290-1,AM$15-1,1,1),IF($E290&lt;&gt;1,IF(ISNUMBER(INDEX(Import.PLE,Detalhamento!$E290,Detalhamento!AM$15)),IF(INDEX(Import.PLE,Detalhamento!$E290,Detalhamento!AM$15)&lt;=mediçao,OFFSET(Import.PLQ,$A290-1,AM$15-1,1,1),0),0),PLE!$AA$28*OFFSET(Import.PLQ,$A290-1,AM$15-1,1,1)),IF($E290&lt;&gt;1,IF(ISNUMBER(INDEX(Import.PLE,Detalhamento!$E290,Detalhamento!AM$15)),IF(INDEX(Import.PLE,Detalhamento!$E290,Detalhamento!AM$15)&lt;=mediçao,0,OFFSET(Import.PLQ,$A290-1,AM$15-1,1,1)),OFFSET(Import.PLQ,$A290-1,AM$15-1,1,1)),(1-PLE!$AA$28)*OFFSET(Import.PLQ,$A290-1,AM$15-1,1,1))))</f>
        <v>0</v>
      </c>
      <c r="AN290" s="144">
        <f ca="1">IF(AN$13="",0,CHOOSE(Detalhamento.OpçãoServiços,OFFSET(Import.PLQ,$A290-1,AN$15-1,1,1),IF($E290&lt;&gt;1,IF(ISNUMBER(INDEX(Import.PLE,Detalhamento!$E290,Detalhamento!AN$15)),IF(INDEX(Import.PLE,Detalhamento!$E290,Detalhamento!AN$15)&lt;=mediçao,OFFSET(Import.PLQ,$A290-1,AN$15-1,1,1),0),0),PLE!$AA$28*OFFSET(Import.PLQ,$A290-1,AN$15-1,1,1)),IF($E290&lt;&gt;1,IF(ISNUMBER(INDEX(Import.PLE,Detalhamento!$E290,Detalhamento!AN$15)),IF(INDEX(Import.PLE,Detalhamento!$E290,Detalhamento!AN$15)&lt;=mediçao,0,OFFSET(Import.PLQ,$A290-1,AN$15-1,1,1)),OFFSET(Import.PLQ,$A290-1,AN$15-1,1,1)),(1-PLE!$AA$28)*OFFSET(Import.PLQ,$A290-1,AN$15-1,1,1))))</f>
        <v>0</v>
      </c>
      <c r="AO290" s="144">
        <f ca="1">IF(AO$13="",0,CHOOSE(Detalhamento.OpçãoServiços,OFFSET(Import.PLQ,$A290-1,AO$15-1,1,1),IF($E290&lt;&gt;1,IF(ISNUMBER(INDEX(Import.PLE,Detalhamento!$E290,Detalhamento!AO$15)),IF(INDEX(Import.PLE,Detalhamento!$E290,Detalhamento!AO$15)&lt;=mediçao,OFFSET(Import.PLQ,$A290-1,AO$15-1,1,1),0),0),PLE!$AA$28*OFFSET(Import.PLQ,$A290-1,AO$15-1,1,1)),IF($E290&lt;&gt;1,IF(ISNUMBER(INDEX(Import.PLE,Detalhamento!$E290,Detalhamento!AO$15)),IF(INDEX(Import.PLE,Detalhamento!$E290,Detalhamento!AO$15)&lt;=mediçao,0,OFFSET(Import.PLQ,$A290-1,AO$15-1,1,1)),OFFSET(Import.PLQ,$A290-1,AO$15-1,1,1)),(1-PLE!$AA$28)*OFFSET(Import.PLQ,$A290-1,AO$15-1,1,1))))</f>
        <v>0</v>
      </c>
      <c r="AP290" s="144">
        <f ca="1">IF(AP$13="",0,CHOOSE(Detalhamento.OpçãoServiços,OFFSET(Import.PLQ,$A290-1,AP$15-1,1,1),IF($E290&lt;&gt;1,IF(ISNUMBER(INDEX(Import.PLE,Detalhamento!$E290,Detalhamento!AP$15)),IF(INDEX(Import.PLE,Detalhamento!$E290,Detalhamento!AP$15)&lt;=mediçao,OFFSET(Import.PLQ,$A290-1,AP$15-1,1,1),0),0),PLE!$AA$28*OFFSET(Import.PLQ,$A290-1,AP$15-1,1,1)),IF($E290&lt;&gt;1,IF(ISNUMBER(INDEX(Import.PLE,Detalhamento!$E290,Detalhamento!AP$15)),IF(INDEX(Import.PLE,Detalhamento!$E290,Detalhamento!AP$15)&lt;=mediçao,0,OFFSET(Import.PLQ,$A290-1,AP$15-1,1,1)),OFFSET(Import.PLQ,$A290-1,AP$15-1,1,1)),(1-PLE!$AA$28)*OFFSET(Import.PLQ,$A290-1,AP$15-1,1,1))))</f>
        <v>0</v>
      </c>
      <c r="AQ290" s="144">
        <f ca="1">IF(AQ$13="",0,CHOOSE(Detalhamento.OpçãoServiços,OFFSET(Import.PLQ,$A290-1,AQ$15-1,1,1),IF($E290&lt;&gt;1,IF(ISNUMBER(INDEX(Import.PLE,Detalhamento!$E290,Detalhamento!AQ$15)),IF(INDEX(Import.PLE,Detalhamento!$E290,Detalhamento!AQ$15)&lt;=mediçao,OFFSET(Import.PLQ,$A290-1,AQ$15-1,1,1),0),0),PLE!$AA$28*OFFSET(Import.PLQ,$A290-1,AQ$15-1,1,1)),IF($E290&lt;&gt;1,IF(ISNUMBER(INDEX(Import.PLE,Detalhamento!$E290,Detalhamento!AQ$15)),IF(INDEX(Import.PLE,Detalhamento!$E290,Detalhamento!AQ$15)&lt;=mediçao,0,OFFSET(Import.PLQ,$A290-1,AQ$15-1,1,1)),OFFSET(Import.PLQ,$A290-1,AQ$15-1,1,1)),(1-PLE!$AA$28)*OFFSET(Import.PLQ,$A290-1,AQ$15-1,1,1))))</f>
        <v>0</v>
      </c>
      <c r="AR290" s="144">
        <f ca="1">IF(AR$13="",0,CHOOSE(Detalhamento.OpçãoServiços,OFFSET(Import.PLQ,$A290-1,AR$15-1,1,1),IF($E290&lt;&gt;1,IF(ISNUMBER(INDEX(Import.PLE,Detalhamento!$E290,Detalhamento!AR$15)),IF(INDEX(Import.PLE,Detalhamento!$E290,Detalhamento!AR$15)&lt;=mediçao,OFFSET(Import.PLQ,$A290-1,AR$15-1,1,1),0),0),PLE!$AA$28*OFFSET(Import.PLQ,$A290-1,AR$15-1,1,1)),IF($E290&lt;&gt;1,IF(ISNUMBER(INDEX(Import.PLE,Detalhamento!$E290,Detalhamento!AR$15)),IF(INDEX(Import.PLE,Detalhamento!$E290,Detalhamento!AR$15)&lt;=mediçao,0,OFFSET(Import.PLQ,$A290-1,AR$15-1,1,1)),OFFSET(Import.PLQ,$A290-1,AR$15-1,1,1)),(1-PLE!$AA$28)*OFFSET(Import.PLQ,$A290-1,AR$15-1,1,1))))</f>
        <v>0</v>
      </c>
      <c r="AS290" s="144">
        <f ca="1">IF(AS$13="",0,CHOOSE(Detalhamento.OpçãoServiços,OFFSET(Import.PLQ,$A290-1,AS$15-1,1,1),IF($E290&lt;&gt;1,IF(ISNUMBER(INDEX(Import.PLE,Detalhamento!$E290,Detalhamento!AS$15)),IF(INDEX(Import.PLE,Detalhamento!$E290,Detalhamento!AS$15)&lt;=mediçao,OFFSET(Import.PLQ,$A290-1,AS$15-1,1,1),0),0),PLE!$AA$28*OFFSET(Import.PLQ,$A290-1,AS$15-1,1,1)),IF($E290&lt;&gt;1,IF(ISNUMBER(INDEX(Import.PLE,Detalhamento!$E290,Detalhamento!AS$15)),IF(INDEX(Import.PLE,Detalhamento!$E290,Detalhamento!AS$15)&lt;=mediçao,0,OFFSET(Import.PLQ,$A290-1,AS$15-1,1,1)),OFFSET(Import.PLQ,$A290-1,AS$15-1,1,1)),(1-PLE!$AA$28)*OFFSET(Import.PLQ,$A290-1,AS$15-1,1,1))))</f>
        <v>0</v>
      </c>
      <c r="AT290" s="144">
        <f ca="1">IF(AT$13="",0,CHOOSE(Detalhamento.OpçãoServiços,OFFSET(Import.PLQ,$A290-1,AT$15-1,1,1),IF($E290&lt;&gt;1,IF(ISNUMBER(INDEX(Import.PLE,Detalhamento!$E290,Detalhamento!AT$15)),IF(INDEX(Import.PLE,Detalhamento!$E290,Detalhamento!AT$15)&lt;=mediçao,OFFSET(Import.PLQ,$A290-1,AT$15-1,1,1),0),0),PLE!$AA$28*OFFSET(Import.PLQ,$A290-1,AT$15-1,1,1)),IF($E290&lt;&gt;1,IF(ISNUMBER(INDEX(Import.PLE,Detalhamento!$E290,Detalhamento!AT$15)),IF(INDEX(Import.PLE,Detalhamento!$E290,Detalhamento!AT$15)&lt;=mediçao,0,OFFSET(Import.PLQ,$A290-1,AT$15-1,1,1)),OFFSET(Import.PLQ,$A290-1,AT$15-1,1,1)),(1-PLE!$AA$28)*OFFSET(Import.PLQ,$A290-1,AT$15-1,1,1))))</f>
        <v>0</v>
      </c>
      <c r="AU290" s="144">
        <f ca="1">IF(AU$13="",0,CHOOSE(Detalhamento.OpçãoServiços,OFFSET(Import.PLQ,$A290-1,AU$15-1,1,1),IF($E290&lt;&gt;1,IF(ISNUMBER(INDEX(Import.PLE,Detalhamento!$E290,Detalhamento!AU$15)),IF(INDEX(Import.PLE,Detalhamento!$E290,Detalhamento!AU$15)&lt;=mediçao,OFFSET(Import.PLQ,$A290-1,AU$15-1,1,1),0),0),PLE!$AA$28*OFFSET(Import.PLQ,$A290-1,AU$15-1,1,1)),IF($E290&lt;&gt;1,IF(ISNUMBER(INDEX(Import.PLE,Detalhamento!$E290,Detalhamento!AU$15)),IF(INDEX(Import.PLE,Detalhamento!$E290,Detalhamento!AU$15)&lt;=mediçao,0,OFFSET(Import.PLQ,$A290-1,AU$15-1,1,1)),OFFSET(Import.PLQ,$A290-1,AU$15-1,1,1)),(1-PLE!$AA$28)*OFFSET(Import.PLQ,$A290-1,AU$15-1,1,1))))</f>
        <v>0</v>
      </c>
      <c r="AV290" s="144">
        <f ca="1">IF(AV$13="",0,CHOOSE(Detalhamento.OpçãoServiços,OFFSET(Import.PLQ,$A290-1,AV$15-1,1,1),IF($E290&lt;&gt;1,IF(ISNUMBER(INDEX(Import.PLE,Detalhamento!$E290,Detalhamento!AV$15)),IF(INDEX(Import.PLE,Detalhamento!$E290,Detalhamento!AV$15)&lt;=mediçao,OFFSET(Import.PLQ,$A290-1,AV$15-1,1,1),0),0),PLE!$AA$28*OFFSET(Import.PLQ,$A290-1,AV$15-1,1,1)),IF($E290&lt;&gt;1,IF(ISNUMBER(INDEX(Import.PLE,Detalhamento!$E290,Detalhamento!AV$15)),IF(INDEX(Import.PLE,Detalhamento!$E290,Detalhamento!AV$15)&lt;=mediçao,0,OFFSET(Import.PLQ,$A290-1,AV$15-1,1,1)),OFFSET(Import.PLQ,$A290-1,AV$15-1,1,1)),(1-PLE!$AA$28)*OFFSET(Import.PLQ,$A290-1,AV$15-1,1,1))))</f>
        <v>0</v>
      </c>
      <c r="AW290" s="144">
        <f ca="1">IF(AW$13="",0,CHOOSE(Detalhamento.OpçãoServiços,OFFSET(Import.PLQ,$A290-1,AW$15-1,1,1),IF($E290&lt;&gt;1,IF(ISNUMBER(INDEX(Import.PLE,Detalhamento!$E290,Detalhamento!AW$15)),IF(INDEX(Import.PLE,Detalhamento!$E290,Detalhamento!AW$15)&lt;=mediçao,OFFSET(Import.PLQ,$A290-1,AW$15-1,1,1),0),0),PLE!$AA$28*OFFSET(Import.PLQ,$A290-1,AW$15-1,1,1)),IF($E290&lt;&gt;1,IF(ISNUMBER(INDEX(Import.PLE,Detalhamento!$E290,Detalhamento!AW$15)),IF(INDEX(Import.PLE,Detalhamento!$E290,Detalhamento!AW$15)&lt;=mediçao,0,OFFSET(Import.PLQ,$A290-1,AW$15-1,1,1)),OFFSET(Import.PLQ,$A290-1,AW$15-1,1,1)),(1-PLE!$AA$28)*OFFSET(Import.PLQ,$A290-1,AW$15-1,1,1))))</f>
        <v>0</v>
      </c>
      <c r="AX290" s="144">
        <f ca="1">IF(AX$13="",0,CHOOSE(Detalhamento.OpçãoServiços,OFFSET(Import.PLQ,$A290-1,AX$15-1,1,1),IF($E290&lt;&gt;1,IF(ISNUMBER(INDEX(Import.PLE,Detalhamento!$E290,Detalhamento!AX$15)),IF(INDEX(Import.PLE,Detalhamento!$E290,Detalhamento!AX$15)&lt;=mediçao,OFFSET(Import.PLQ,$A290-1,AX$15-1,1,1),0),0),PLE!$AA$28*OFFSET(Import.PLQ,$A290-1,AX$15-1,1,1)),IF($E290&lt;&gt;1,IF(ISNUMBER(INDEX(Import.PLE,Detalhamento!$E290,Detalhamento!AX$15)),IF(INDEX(Import.PLE,Detalhamento!$E290,Detalhamento!AX$15)&lt;=mediçao,0,OFFSET(Import.PLQ,$A290-1,AX$15-1,1,1)),OFFSET(Import.PLQ,$A290-1,AX$15-1,1,1)),(1-PLE!$AA$28)*OFFSET(Import.PLQ,$A290-1,AX$15-1,1,1))))</f>
        <v>0</v>
      </c>
      <c r="AY290" s="144">
        <f ca="1">IF(AY$13="",0,CHOOSE(Detalhamento.OpçãoServiços,OFFSET(Import.PLQ,$A290-1,AY$15-1,1,1),IF($E290&lt;&gt;1,IF(ISNUMBER(INDEX(Import.PLE,Detalhamento!$E290,Detalhamento!AY$15)),IF(INDEX(Import.PLE,Detalhamento!$E290,Detalhamento!AY$15)&lt;=mediçao,OFFSET(Import.PLQ,$A290-1,AY$15-1,1,1),0),0),PLE!$AA$28*OFFSET(Import.PLQ,$A290-1,AY$15-1,1,1)),IF($E290&lt;&gt;1,IF(ISNUMBER(INDEX(Import.PLE,Detalhamento!$E290,Detalhamento!AY$15)),IF(INDEX(Import.PLE,Detalhamento!$E290,Detalhamento!AY$15)&lt;=mediçao,0,OFFSET(Import.PLQ,$A290-1,AY$15-1,1,1)),OFFSET(Import.PLQ,$A290-1,AY$15-1,1,1)),(1-PLE!$AA$28)*OFFSET(Import.PLQ,$A290-1,AY$15-1,1,1))))</f>
        <v>0</v>
      </c>
      <c r="AZ290" s="144">
        <f ca="1">IF(AZ$13="",0,CHOOSE(Detalhamento.OpçãoServiços,OFFSET(Import.PLQ,$A290-1,AZ$15-1,1,1),IF($E290&lt;&gt;1,IF(ISNUMBER(INDEX(Import.PLE,Detalhamento!$E290,Detalhamento!AZ$15)),IF(INDEX(Import.PLE,Detalhamento!$E290,Detalhamento!AZ$15)&lt;=mediçao,OFFSET(Import.PLQ,$A290-1,AZ$15-1,1,1),0),0),PLE!$AA$28*OFFSET(Import.PLQ,$A290-1,AZ$15-1,1,1)),IF($E290&lt;&gt;1,IF(ISNUMBER(INDEX(Import.PLE,Detalhamento!$E290,Detalhamento!AZ$15)),IF(INDEX(Import.PLE,Detalhamento!$E290,Detalhamento!AZ$15)&lt;=mediçao,0,OFFSET(Import.PLQ,$A290-1,AZ$15-1,1,1)),OFFSET(Import.PLQ,$A290-1,AZ$15-1,1,1)),(1-PLE!$AA$28)*OFFSET(Import.PLQ,$A290-1,AZ$15-1,1,1))))</f>
        <v>0</v>
      </c>
      <c r="BA290" s="144">
        <f ca="1">IF(BA$13="",0,CHOOSE(Detalhamento.OpçãoServiços,OFFSET(Import.PLQ,$A290-1,BA$15-1,1,1),IF($E290&lt;&gt;1,IF(ISNUMBER(INDEX(Import.PLE,Detalhamento!$E290,Detalhamento!BA$15)),IF(INDEX(Import.PLE,Detalhamento!$E290,Detalhamento!BA$15)&lt;=mediçao,OFFSET(Import.PLQ,$A290-1,BA$15-1,1,1),0),0),PLE!$AA$28*OFFSET(Import.PLQ,$A290-1,BA$15-1,1,1)),IF($E290&lt;&gt;1,IF(ISNUMBER(INDEX(Import.PLE,Detalhamento!$E290,Detalhamento!BA$15)),IF(INDEX(Import.PLE,Detalhamento!$E290,Detalhamento!BA$15)&lt;=mediçao,0,OFFSET(Import.PLQ,$A290-1,BA$15-1,1,1)),OFFSET(Import.PLQ,$A290-1,BA$15-1,1,1)),(1-PLE!$AA$28)*OFFSET(Import.PLQ,$A290-1,BA$15-1,1,1))))</f>
        <v>0</v>
      </c>
      <c r="BB290" s="144">
        <f ca="1">IF(BB$13="",0,CHOOSE(Detalhamento.OpçãoServiços,OFFSET(Import.PLQ,$A290-1,BB$15-1,1,1),IF($E290&lt;&gt;1,IF(ISNUMBER(INDEX(Import.PLE,Detalhamento!$E290,Detalhamento!BB$15)),IF(INDEX(Import.PLE,Detalhamento!$E290,Detalhamento!BB$15)&lt;=mediçao,OFFSET(Import.PLQ,$A290-1,BB$15-1,1,1),0),0),PLE!$AA$28*OFFSET(Import.PLQ,$A290-1,BB$15-1,1,1)),IF($E290&lt;&gt;1,IF(ISNUMBER(INDEX(Import.PLE,Detalhamento!$E290,Detalhamento!BB$15)),IF(INDEX(Import.PLE,Detalhamento!$E290,Detalhamento!BB$15)&lt;=mediçao,0,OFFSET(Import.PLQ,$A290-1,BB$15-1,1,1)),OFFSET(Import.PLQ,$A290-1,BB$15-1,1,1)),(1-PLE!$AA$28)*OFFSET(Import.PLQ,$A290-1,BB$15-1,1,1))))</f>
        <v>0</v>
      </c>
      <c r="BC290" s="144">
        <f ca="1">IF(BC$13="",0,CHOOSE(Detalhamento.OpçãoServiços,OFFSET(Import.PLQ,$A290-1,BC$15-1,1,1),IF($E290&lt;&gt;1,IF(ISNUMBER(INDEX(Import.PLE,Detalhamento!$E290,Detalhamento!BC$15)),IF(INDEX(Import.PLE,Detalhamento!$E290,Detalhamento!BC$15)&lt;=mediçao,OFFSET(Import.PLQ,$A290-1,BC$15-1,1,1),0),0),PLE!$AA$28*OFFSET(Import.PLQ,$A290-1,BC$15-1,1,1)),IF($E290&lt;&gt;1,IF(ISNUMBER(INDEX(Import.PLE,Detalhamento!$E290,Detalhamento!BC$15)),IF(INDEX(Import.PLE,Detalhamento!$E290,Detalhamento!BC$15)&lt;=mediçao,0,OFFSET(Import.PLQ,$A290-1,BC$15-1,1,1)),OFFSET(Import.PLQ,$A290-1,BC$15-1,1,1)),(1-PLE!$AA$28)*OFFSET(Import.PLQ,$A290-1,BC$15-1,1,1))))</f>
        <v>0</v>
      </c>
      <c r="BD290" s="144">
        <f ca="1">IF(BD$13="",0,CHOOSE(Detalhamento.OpçãoServiços,OFFSET(Import.PLQ,$A290-1,BD$15-1,1,1),IF($E290&lt;&gt;1,IF(ISNUMBER(INDEX(Import.PLE,Detalhamento!$E290,Detalhamento!BD$15)),IF(INDEX(Import.PLE,Detalhamento!$E290,Detalhamento!BD$15)&lt;=mediçao,OFFSET(Import.PLQ,$A290-1,BD$15-1,1,1),0),0),PLE!$AA$28*OFFSET(Import.PLQ,$A290-1,BD$15-1,1,1)),IF($E290&lt;&gt;1,IF(ISNUMBER(INDEX(Import.PLE,Detalhamento!$E290,Detalhamento!BD$15)),IF(INDEX(Import.PLE,Detalhamento!$E290,Detalhamento!BD$15)&lt;=mediçao,0,OFFSET(Import.PLQ,$A290-1,BD$15-1,1,1)),OFFSET(Import.PLQ,$A290-1,BD$15-1,1,1)),(1-PLE!$AA$28)*OFFSET(Import.PLQ,$A290-1,BD$15-1,1,1))))</f>
        <v>0</v>
      </c>
      <c r="BE290" s="144">
        <f ca="1">IF(BE$13="",0,CHOOSE(Detalhamento.OpçãoServiços,OFFSET(Import.PLQ,$A290-1,BE$15-1,1,1),IF($E290&lt;&gt;1,IF(ISNUMBER(INDEX(Import.PLE,Detalhamento!$E290,Detalhamento!BE$15)),IF(INDEX(Import.PLE,Detalhamento!$E290,Detalhamento!BE$15)&lt;=mediçao,OFFSET(Import.PLQ,$A290-1,BE$15-1,1,1),0),0),PLE!$AA$28*OFFSET(Import.PLQ,$A290-1,BE$15-1,1,1)),IF($E290&lt;&gt;1,IF(ISNUMBER(INDEX(Import.PLE,Detalhamento!$E290,Detalhamento!BE$15)),IF(INDEX(Import.PLE,Detalhamento!$E290,Detalhamento!BE$15)&lt;=mediçao,0,OFFSET(Import.PLQ,$A290-1,BE$15-1,1,1)),OFFSET(Import.PLQ,$A290-1,BE$15-1,1,1)),(1-PLE!$AA$28)*OFFSET(Import.PLQ,$A290-1,BE$15-1,1,1))))</f>
        <v>0</v>
      </c>
      <c r="BF290" s="144">
        <f ca="1">IF(BF$13="",0,CHOOSE(Detalhamento.OpçãoServiços,OFFSET(Import.PLQ,$A290-1,BF$15-1,1,1),IF($E290&lt;&gt;1,IF(ISNUMBER(INDEX(Import.PLE,Detalhamento!$E290,Detalhamento!BF$15)),IF(INDEX(Import.PLE,Detalhamento!$E290,Detalhamento!BF$15)&lt;=mediçao,OFFSET(Import.PLQ,$A290-1,BF$15-1,1,1),0),0),PLE!$AA$28*OFFSET(Import.PLQ,$A290-1,BF$15-1,1,1)),IF($E290&lt;&gt;1,IF(ISNUMBER(INDEX(Import.PLE,Detalhamento!$E290,Detalhamento!BF$15)),IF(INDEX(Import.PLE,Detalhamento!$E290,Detalhamento!BF$15)&lt;=mediçao,0,OFFSET(Import.PLQ,$A290-1,BF$15-1,1,1)),OFFSET(Import.PLQ,$A290-1,BF$15-1,1,1)),(1-PLE!$AA$28)*OFFSET(Import.PLQ,$A290-1,BF$15-1,1,1))))</f>
        <v>0</v>
      </c>
      <c r="BG290" s="144">
        <f ca="1">IF(BG$13="",0,CHOOSE(Detalhamento.OpçãoServiços,OFFSET(Import.PLQ,$A290-1,BG$15-1,1,1),IF($E290&lt;&gt;1,IF(ISNUMBER(INDEX(Import.PLE,Detalhamento!$E290,Detalhamento!BG$15)),IF(INDEX(Import.PLE,Detalhamento!$E290,Detalhamento!BG$15)&lt;=mediçao,OFFSET(Import.PLQ,$A290-1,BG$15-1,1,1),0),0),PLE!$AA$28*OFFSET(Import.PLQ,$A290-1,BG$15-1,1,1)),IF($E290&lt;&gt;1,IF(ISNUMBER(INDEX(Import.PLE,Detalhamento!$E290,Detalhamento!BG$15)),IF(INDEX(Import.PLE,Detalhamento!$E290,Detalhamento!BG$15)&lt;=mediçao,0,OFFSET(Import.PLQ,$A290-1,BG$15-1,1,1)),OFFSET(Import.PLQ,$A290-1,BG$15-1,1,1)),(1-PLE!$AA$28)*OFFSET(Import.PLQ,$A290-1,BG$15-1,1,1))))</f>
        <v>0</v>
      </c>
      <c r="BH290" s="144">
        <f ca="1">IF(BH$13="",0,CHOOSE(Detalhamento.OpçãoServiços,OFFSET(Import.PLQ,$A290-1,BH$15-1,1,1),IF($E290&lt;&gt;1,IF(ISNUMBER(INDEX(Import.PLE,Detalhamento!$E290,Detalhamento!BH$15)),IF(INDEX(Import.PLE,Detalhamento!$E290,Detalhamento!BH$15)&lt;=mediçao,OFFSET(Import.PLQ,$A290-1,BH$15-1,1,1),0),0),PLE!$AA$28*OFFSET(Import.PLQ,$A290-1,BH$15-1,1,1)),IF($E290&lt;&gt;1,IF(ISNUMBER(INDEX(Import.PLE,Detalhamento!$E290,Detalhamento!BH$15)),IF(INDEX(Import.PLE,Detalhamento!$E290,Detalhamento!BH$15)&lt;=mediçao,0,OFFSET(Import.PLQ,$A290-1,BH$15-1,1,1)),OFFSET(Import.PLQ,$A290-1,BH$15-1,1,1)),(1-PLE!$AA$28)*OFFSET(Import.PLQ,$A290-1,BH$15-1,1,1))))</f>
        <v>0</v>
      </c>
      <c r="BI290" s="144">
        <f ca="1">IF(BI$13="",0,CHOOSE(Detalhamento.OpçãoServiços,OFFSET(Import.PLQ,$A290-1,BI$15-1,1,1),IF($E290&lt;&gt;1,IF(ISNUMBER(INDEX(Import.PLE,Detalhamento!$E290,Detalhamento!BI$15)),IF(INDEX(Import.PLE,Detalhamento!$E290,Detalhamento!BI$15)&lt;=mediçao,OFFSET(Import.PLQ,$A290-1,BI$15-1,1,1),0),0),PLE!$AA$28*OFFSET(Import.PLQ,$A290-1,BI$15-1,1,1)),IF($E290&lt;&gt;1,IF(ISNUMBER(INDEX(Import.PLE,Detalhamento!$E290,Detalhamento!BI$15)),IF(INDEX(Import.PLE,Detalhamento!$E290,Detalhamento!BI$15)&lt;=mediçao,0,OFFSET(Import.PLQ,$A290-1,BI$15-1,1,1)),OFFSET(Import.PLQ,$A290-1,BI$15-1,1,1)),(1-PLE!$AA$28)*OFFSET(Import.PLQ,$A290-1,BI$15-1,1,1))))</f>
        <v>0</v>
      </c>
    </row>
    <row r="291" spans="1:61" ht="20" x14ac:dyDescent="0.2">
      <c r="A291" s="155">
        <v>234</v>
      </c>
      <c r="B291" s="21" t="str">
        <f t="shared" ca="1" si="41"/>
        <v>Serviço</v>
      </c>
      <c r="E291" s="153">
        <f t="shared" ca="1" si="42"/>
        <v>28</v>
      </c>
      <c r="F291" s="154">
        <f t="shared" ca="1" si="43"/>
        <v>280234</v>
      </c>
      <c r="G291" s="154" t="str">
        <f t="shared" ca="1" si="46"/>
        <v>2.10.3.2</v>
      </c>
      <c r="H291" s="182" t="str">
        <f t="shared" ca="1" si="46"/>
        <v>PREPARO DE FUNDO DE VALA COM LARGURA MENOR QUE 1,5 M (ACERTO DO SOLO NATURAL). AF_08/2020</v>
      </c>
      <c r="I291" s="37" t="str">
        <f t="shared" ca="1" si="44"/>
        <v>M2</v>
      </c>
      <c r="J291" s="144">
        <f t="shared" ca="1" si="45"/>
        <v>13.75</v>
      </c>
      <c r="K291" s="67"/>
      <c r="L291" s="144">
        <f ca="1">IF(L$13="",0,CHOOSE(Detalhamento.OpçãoServiços,OFFSET(Import.PLQ,$A291-1,L$15-1,1,1),IF($E291&lt;&gt;1,IF(ISNUMBER(INDEX(Import.PLE,Detalhamento!$E291,Detalhamento!L$15)),IF(INDEX(Import.PLE,Detalhamento!$E291,Detalhamento!L$15)&lt;=mediçao,OFFSET(Import.PLQ,$A291-1,L$15-1,1,1),0),0),PLE!$AA$28*OFFSET(Import.PLQ,$A291-1,L$15-1,1,1)),IF($E291&lt;&gt;1,IF(ISNUMBER(INDEX(Import.PLE,Detalhamento!$E291,Detalhamento!L$15)),IF(INDEX(Import.PLE,Detalhamento!$E291,Detalhamento!L$15)&lt;=mediçao,0,OFFSET(Import.PLQ,$A291-1,L$15-1,1,1)),OFFSET(Import.PLQ,$A291-1,L$15-1,1,1)),(1-PLE!$AA$28)*OFFSET(Import.PLQ,$A291-1,L$15-1,1,1))))</f>
        <v>13.75</v>
      </c>
      <c r="M291" s="144">
        <f ca="1">IF(M$13="",0,CHOOSE(Detalhamento.OpçãoServiços,OFFSET(Import.PLQ,$A291-1,M$15-1,1,1),IF($E291&lt;&gt;1,IF(ISNUMBER(INDEX(Import.PLE,Detalhamento!$E291,Detalhamento!M$15)),IF(INDEX(Import.PLE,Detalhamento!$E291,Detalhamento!M$15)&lt;=mediçao,OFFSET(Import.PLQ,$A291-1,M$15-1,1,1),0),0),PLE!$AA$28*OFFSET(Import.PLQ,$A291-1,M$15-1,1,1)),IF($E291&lt;&gt;1,IF(ISNUMBER(INDEX(Import.PLE,Detalhamento!$E291,Detalhamento!M$15)),IF(INDEX(Import.PLE,Detalhamento!$E291,Detalhamento!M$15)&lt;=mediçao,0,OFFSET(Import.PLQ,$A291-1,M$15-1,1,1)),OFFSET(Import.PLQ,$A291-1,M$15-1,1,1)),(1-PLE!$AA$28)*OFFSET(Import.PLQ,$A291-1,M$15-1,1,1))))</f>
        <v>0</v>
      </c>
      <c r="N291" s="144">
        <f ca="1">IF(N$13="",0,CHOOSE(Detalhamento.OpçãoServiços,OFFSET(Import.PLQ,$A291-1,N$15-1,1,1),IF($E291&lt;&gt;1,IF(ISNUMBER(INDEX(Import.PLE,Detalhamento!$E291,Detalhamento!N$15)),IF(INDEX(Import.PLE,Detalhamento!$E291,Detalhamento!N$15)&lt;=mediçao,OFFSET(Import.PLQ,$A291-1,N$15-1,1,1),0),0),PLE!$AA$28*OFFSET(Import.PLQ,$A291-1,N$15-1,1,1)),IF($E291&lt;&gt;1,IF(ISNUMBER(INDEX(Import.PLE,Detalhamento!$E291,Detalhamento!N$15)),IF(INDEX(Import.PLE,Detalhamento!$E291,Detalhamento!N$15)&lt;=mediçao,0,OFFSET(Import.PLQ,$A291-1,N$15-1,1,1)),OFFSET(Import.PLQ,$A291-1,N$15-1,1,1)),(1-PLE!$AA$28)*OFFSET(Import.PLQ,$A291-1,N$15-1,1,1))))</f>
        <v>0</v>
      </c>
      <c r="O291" s="144">
        <f ca="1">IF(O$13="",0,CHOOSE(Detalhamento.OpçãoServiços,OFFSET(Import.PLQ,$A291-1,O$15-1,1,1),IF($E291&lt;&gt;1,IF(ISNUMBER(INDEX(Import.PLE,Detalhamento!$E291,Detalhamento!O$15)),IF(INDEX(Import.PLE,Detalhamento!$E291,Detalhamento!O$15)&lt;=mediçao,OFFSET(Import.PLQ,$A291-1,O$15-1,1,1),0),0),PLE!$AA$28*OFFSET(Import.PLQ,$A291-1,O$15-1,1,1)),IF($E291&lt;&gt;1,IF(ISNUMBER(INDEX(Import.PLE,Detalhamento!$E291,Detalhamento!O$15)),IF(INDEX(Import.PLE,Detalhamento!$E291,Detalhamento!O$15)&lt;=mediçao,0,OFFSET(Import.PLQ,$A291-1,O$15-1,1,1)),OFFSET(Import.PLQ,$A291-1,O$15-1,1,1)),(1-PLE!$AA$28)*OFFSET(Import.PLQ,$A291-1,O$15-1,1,1))))</f>
        <v>0</v>
      </c>
      <c r="P291" s="144">
        <f ca="1">IF(P$13="",0,CHOOSE(Detalhamento.OpçãoServiços,OFFSET(Import.PLQ,$A291-1,P$15-1,1,1),IF($E291&lt;&gt;1,IF(ISNUMBER(INDEX(Import.PLE,Detalhamento!$E291,Detalhamento!P$15)),IF(INDEX(Import.PLE,Detalhamento!$E291,Detalhamento!P$15)&lt;=mediçao,OFFSET(Import.PLQ,$A291-1,P$15-1,1,1),0),0),PLE!$AA$28*OFFSET(Import.PLQ,$A291-1,P$15-1,1,1)),IF($E291&lt;&gt;1,IF(ISNUMBER(INDEX(Import.PLE,Detalhamento!$E291,Detalhamento!P$15)),IF(INDEX(Import.PLE,Detalhamento!$E291,Detalhamento!P$15)&lt;=mediçao,0,OFFSET(Import.PLQ,$A291-1,P$15-1,1,1)),OFFSET(Import.PLQ,$A291-1,P$15-1,1,1)),(1-PLE!$AA$28)*OFFSET(Import.PLQ,$A291-1,P$15-1,1,1))))</f>
        <v>0</v>
      </c>
      <c r="Q291" s="144">
        <f ca="1">IF(Q$13="",0,CHOOSE(Detalhamento.OpçãoServiços,OFFSET(Import.PLQ,$A291-1,Q$15-1,1,1),IF($E291&lt;&gt;1,IF(ISNUMBER(INDEX(Import.PLE,Detalhamento!$E291,Detalhamento!Q$15)),IF(INDEX(Import.PLE,Detalhamento!$E291,Detalhamento!Q$15)&lt;=mediçao,OFFSET(Import.PLQ,$A291-1,Q$15-1,1,1),0),0),PLE!$AA$28*OFFSET(Import.PLQ,$A291-1,Q$15-1,1,1)),IF($E291&lt;&gt;1,IF(ISNUMBER(INDEX(Import.PLE,Detalhamento!$E291,Detalhamento!Q$15)),IF(INDEX(Import.PLE,Detalhamento!$E291,Detalhamento!Q$15)&lt;=mediçao,0,OFFSET(Import.PLQ,$A291-1,Q$15-1,1,1)),OFFSET(Import.PLQ,$A291-1,Q$15-1,1,1)),(1-PLE!$AA$28)*OFFSET(Import.PLQ,$A291-1,Q$15-1,1,1))))</f>
        <v>0</v>
      </c>
      <c r="R291" s="144">
        <f ca="1">IF(R$13="",0,CHOOSE(Detalhamento.OpçãoServiços,OFFSET(Import.PLQ,$A291-1,R$15-1,1,1),IF($E291&lt;&gt;1,IF(ISNUMBER(INDEX(Import.PLE,Detalhamento!$E291,Detalhamento!R$15)),IF(INDEX(Import.PLE,Detalhamento!$E291,Detalhamento!R$15)&lt;=mediçao,OFFSET(Import.PLQ,$A291-1,R$15-1,1,1),0),0),PLE!$AA$28*OFFSET(Import.PLQ,$A291-1,R$15-1,1,1)),IF($E291&lt;&gt;1,IF(ISNUMBER(INDEX(Import.PLE,Detalhamento!$E291,Detalhamento!R$15)),IF(INDEX(Import.PLE,Detalhamento!$E291,Detalhamento!R$15)&lt;=mediçao,0,OFFSET(Import.PLQ,$A291-1,R$15-1,1,1)),OFFSET(Import.PLQ,$A291-1,R$15-1,1,1)),(1-PLE!$AA$28)*OFFSET(Import.PLQ,$A291-1,R$15-1,1,1))))</f>
        <v>0</v>
      </c>
      <c r="S291" s="144">
        <f ca="1">IF(S$13="",0,CHOOSE(Detalhamento.OpçãoServiços,OFFSET(Import.PLQ,$A291-1,S$15-1,1,1),IF($E291&lt;&gt;1,IF(ISNUMBER(INDEX(Import.PLE,Detalhamento!$E291,Detalhamento!S$15)),IF(INDEX(Import.PLE,Detalhamento!$E291,Detalhamento!S$15)&lt;=mediçao,OFFSET(Import.PLQ,$A291-1,S$15-1,1,1),0),0),PLE!$AA$28*OFFSET(Import.PLQ,$A291-1,S$15-1,1,1)),IF($E291&lt;&gt;1,IF(ISNUMBER(INDEX(Import.PLE,Detalhamento!$E291,Detalhamento!S$15)),IF(INDEX(Import.PLE,Detalhamento!$E291,Detalhamento!S$15)&lt;=mediçao,0,OFFSET(Import.PLQ,$A291-1,S$15-1,1,1)),OFFSET(Import.PLQ,$A291-1,S$15-1,1,1)),(1-PLE!$AA$28)*OFFSET(Import.PLQ,$A291-1,S$15-1,1,1))))</f>
        <v>0</v>
      </c>
      <c r="T291" s="144">
        <f ca="1">IF(T$13="",0,CHOOSE(Detalhamento.OpçãoServiços,OFFSET(Import.PLQ,$A291-1,T$15-1,1,1),IF($E291&lt;&gt;1,IF(ISNUMBER(INDEX(Import.PLE,Detalhamento!$E291,Detalhamento!T$15)),IF(INDEX(Import.PLE,Detalhamento!$E291,Detalhamento!T$15)&lt;=mediçao,OFFSET(Import.PLQ,$A291-1,T$15-1,1,1),0),0),PLE!$AA$28*OFFSET(Import.PLQ,$A291-1,T$15-1,1,1)),IF($E291&lt;&gt;1,IF(ISNUMBER(INDEX(Import.PLE,Detalhamento!$E291,Detalhamento!T$15)),IF(INDEX(Import.PLE,Detalhamento!$E291,Detalhamento!T$15)&lt;=mediçao,0,OFFSET(Import.PLQ,$A291-1,T$15-1,1,1)),OFFSET(Import.PLQ,$A291-1,T$15-1,1,1)),(1-PLE!$AA$28)*OFFSET(Import.PLQ,$A291-1,T$15-1,1,1))))</f>
        <v>0</v>
      </c>
      <c r="U291" s="144">
        <f ca="1">IF(U$13="",0,CHOOSE(Detalhamento.OpçãoServiços,OFFSET(Import.PLQ,$A291-1,U$15-1,1,1),IF($E291&lt;&gt;1,IF(ISNUMBER(INDEX(Import.PLE,Detalhamento!$E291,Detalhamento!U$15)),IF(INDEX(Import.PLE,Detalhamento!$E291,Detalhamento!U$15)&lt;=mediçao,OFFSET(Import.PLQ,$A291-1,U$15-1,1,1),0),0),PLE!$AA$28*OFFSET(Import.PLQ,$A291-1,U$15-1,1,1)),IF($E291&lt;&gt;1,IF(ISNUMBER(INDEX(Import.PLE,Detalhamento!$E291,Detalhamento!U$15)),IF(INDEX(Import.PLE,Detalhamento!$E291,Detalhamento!U$15)&lt;=mediçao,0,OFFSET(Import.PLQ,$A291-1,U$15-1,1,1)),OFFSET(Import.PLQ,$A291-1,U$15-1,1,1)),(1-PLE!$AA$28)*OFFSET(Import.PLQ,$A291-1,U$15-1,1,1))))</f>
        <v>0</v>
      </c>
      <c r="V291" s="144">
        <f ca="1">IF(V$13="",0,CHOOSE(Detalhamento.OpçãoServiços,OFFSET(Import.PLQ,$A291-1,V$15-1,1,1),IF($E291&lt;&gt;1,IF(ISNUMBER(INDEX(Import.PLE,Detalhamento!$E291,Detalhamento!V$15)),IF(INDEX(Import.PLE,Detalhamento!$E291,Detalhamento!V$15)&lt;=mediçao,OFFSET(Import.PLQ,$A291-1,V$15-1,1,1),0),0),PLE!$AA$28*OFFSET(Import.PLQ,$A291-1,V$15-1,1,1)),IF($E291&lt;&gt;1,IF(ISNUMBER(INDEX(Import.PLE,Detalhamento!$E291,Detalhamento!V$15)),IF(INDEX(Import.PLE,Detalhamento!$E291,Detalhamento!V$15)&lt;=mediçao,0,OFFSET(Import.PLQ,$A291-1,V$15-1,1,1)),OFFSET(Import.PLQ,$A291-1,V$15-1,1,1)),(1-PLE!$AA$28)*OFFSET(Import.PLQ,$A291-1,V$15-1,1,1))))</f>
        <v>0</v>
      </c>
      <c r="W291" s="144">
        <f ca="1">IF(W$13="",0,CHOOSE(Detalhamento.OpçãoServiços,OFFSET(Import.PLQ,$A291-1,W$15-1,1,1),IF($E291&lt;&gt;1,IF(ISNUMBER(INDEX(Import.PLE,Detalhamento!$E291,Detalhamento!W$15)),IF(INDEX(Import.PLE,Detalhamento!$E291,Detalhamento!W$15)&lt;=mediçao,OFFSET(Import.PLQ,$A291-1,W$15-1,1,1),0),0),PLE!$AA$28*OFFSET(Import.PLQ,$A291-1,W$15-1,1,1)),IF($E291&lt;&gt;1,IF(ISNUMBER(INDEX(Import.PLE,Detalhamento!$E291,Detalhamento!W$15)),IF(INDEX(Import.PLE,Detalhamento!$E291,Detalhamento!W$15)&lt;=mediçao,0,OFFSET(Import.PLQ,$A291-1,W$15-1,1,1)),OFFSET(Import.PLQ,$A291-1,W$15-1,1,1)),(1-PLE!$AA$28)*OFFSET(Import.PLQ,$A291-1,W$15-1,1,1))))</f>
        <v>0</v>
      </c>
      <c r="X291" s="144">
        <f ca="1">IF(X$13="",0,CHOOSE(Detalhamento.OpçãoServiços,OFFSET(Import.PLQ,$A291-1,X$15-1,1,1),IF($E291&lt;&gt;1,IF(ISNUMBER(INDEX(Import.PLE,Detalhamento!$E291,Detalhamento!X$15)),IF(INDEX(Import.PLE,Detalhamento!$E291,Detalhamento!X$15)&lt;=mediçao,OFFSET(Import.PLQ,$A291-1,X$15-1,1,1),0),0),PLE!$AA$28*OFFSET(Import.PLQ,$A291-1,X$15-1,1,1)),IF($E291&lt;&gt;1,IF(ISNUMBER(INDEX(Import.PLE,Detalhamento!$E291,Detalhamento!X$15)),IF(INDEX(Import.PLE,Detalhamento!$E291,Detalhamento!X$15)&lt;=mediçao,0,OFFSET(Import.PLQ,$A291-1,X$15-1,1,1)),OFFSET(Import.PLQ,$A291-1,X$15-1,1,1)),(1-PLE!$AA$28)*OFFSET(Import.PLQ,$A291-1,X$15-1,1,1))))</f>
        <v>0</v>
      </c>
      <c r="Y291" s="144">
        <f ca="1">IF(Y$13="",0,CHOOSE(Detalhamento.OpçãoServiços,OFFSET(Import.PLQ,$A291-1,Y$15-1,1,1),IF($E291&lt;&gt;1,IF(ISNUMBER(INDEX(Import.PLE,Detalhamento!$E291,Detalhamento!Y$15)),IF(INDEX(Import.PLE,Detalhamento!$E291,Detalhamento!Y$15)&lt;=mediçao,OFFSET(Import.PLQ,$A291-1,Y$15-1,1,1),0),0),PLE!$AA$28*OFFSET(Import.PLQ,$A291-1,Y$15-1,1,1)),IF($E291&lt;&gt;1,IF(ISNUMBER(INDEX(Import.PLE,Detalhamento!$E291,Detalhamento!Y$15)),IF(INDEX(Import.PLE,Detalhamento!$E291,Detalhamento!Y$15)&lt;=mediçao,0,OFFSET(Import.PLQ,$A291-1,Y$15-1,1,1)),OFFSET(Import.PLQ,$A291-1,Y$15-1,1,1)),(1-PLE!$AA$28)*OFFSET(Import.PLQ,$A291-1,Y$15-1,1,1))))</f>
        <v>0</v>
      </c>
      <c r="Z291" s="144">
        <f ca="1">IF(Z$13="",0,CHOOSE(Detalhamento.OpçãoServiços,OFFSET(Import.PLQ,$A291-1,Z$15-1,1,1),IF($E291&lt;&gt;1,IF(ISNUMBER(INDEX(Import.PLE,Detalhamento!$E291,Detalhamento!Z$15)),IF(INDEX(Import.PLE,Detalhamento!$E291,Detalhamento!Z$15)&lt;=mediçao,OFFSET(Import.PLQ,$A291-1,Z$15-1,1,1),0),0),PLE!$AA$28*OFFSET(Import.PLQ,$A291-1,Z$15-1,1,1)),IF($E291&lt;&gt;1,IF(ISNUMBER(INDEX(Import.PLE,Detalhamento!$E291,Detalhamento!Z$15)),IF(INDEX(Import.PLE,Detalhamento!$E291,Detalhamento!Z$15)&lt;=mediçao,0,OFFSET(Import.PLQ,$A291-1,Z$15-1,1,1)),OFFSET(Import.PLQ,$A291-1,Z$15-1,1,1)),(1-PLE!$AA$28)*OFFSET(Import.PLQ,$A291-1,Z$15-1,1,1))))</f>
        <v>0</v>
      </c>
      <c r="AA291" s="144">
        <f ca="1">IF(AA$13="",0,CHOOSE(Detalhamento.OpçãoServiços,OFFSET(Import.PLQ,$A291-1,AA$15-1,1,1),IF($E291&lt;&gt;1,IF(ISNUMBER(INDEX(Import.PLE,Detalhamento!$E291,Detalhamento!AA$15)),IF(INDEX(Import.PLE,Detalhamento!$E291,Detalhamento!AA$15)&lt;=mediçao,OFFSET(Import.PLQ,$A291-1,AA$15-1,1,1),0),0),PLE!$AA$28*OFFSET(Import.PLQ,$A291-1,AA$15-1,1,1)),IF($E291&lt;&gt;1,IF(ISNUMBER(INDEX(Import.PLE,Detalhamento!$E291,Detalhamento!AA$15)),IF(INDEX(Import.PLE,Detalhamento!$E291,Detalhamento!AA$15)&lt;=mediçao,0,OFFSET(Import.PLQ,$A291-1,AA$15-1,1,1)),OFFSET(Import.PLQ,$A291-1,AA$15-1,1,1)),(1-PLE!$AA$28)*OFFSET(Import.PLQ,$A291-1,AA$15-1,1,1))))</f>
        <v>0</v>
      </c>
      <c r="AB291" s="144">
        <f ca="1">IF(AB$13="",0,CHOOSE(Detalhamento.OpçãoServiços,OFFSET(Import.PLQ,$A291-1,AB$15-1,1,1),IF($E291&lt;&gt;1,IF(ISNUMBER(INDEX(Import.PLE,Detalhamento!$E291,Detalhamento!AB$15)),IF(INDEX(Import.PLE,Detalhamento!$E291,Detalhamento!AB$15)&lt;=mediçao,OFFSET(Import.PLQ,$A291-1,AB$15-1,1,1),0),0),PLE!$AA$28*OFFSET(Import.PLQ,$A291-1,AB$15-1,1,1)),IF($E291&lt;&gt;1,IF(ISNUMBER(INDEX(Import.PLE,Detalhamento!$E291,Detalhamento!AB$15)),IF(INDEX(Import.PLE,Detalhamento!$E291,Detalhamento!AB$15)&lt;=mediçao,0,OFFSET(Import.PLQ,$A291-1,AB$15-1,1,1)),OFFSET(Import.PLQ,$A291-1,AB$15-1,1,1)),(1-PLE!$AA$28)*OFFSET(Import.PLQ,$A291-1,AB$15-1,1,1))))</f>
        <v>0</v>
      </c>
      <c r="AC291" s="144">
        <f ca="1">IF(AC$13="",0,CHOOSE(Detalhamento.OpçãoServiços,OFFSET(Import.PLQ,$A291-1,AC$15-1,1,1),IF($E291&lt;&gt;1,IF(ISNUMBER(INDEX(Import.PLE,Detalhamento!$E291,Detalhamento!AC$15)),IF(INDEX(Import.PLE,Detalhamento!$E291,Detalhamento!AC$15)&lt;=mediçao,OFFSET(Import.PLQ,$A291-1,AC$15-1,1,1),0),0),PLE!$AA$28*OFFSET(Import.PLQ,$A291-1,AC$15-1,1,1)),IF($E291&lt;&gt;1,IF(ISNUMBER(INDEX(Import.PLE,Detalhamento!$E291,Detalhamento!AC$15)),IF(INDEX(Import.PLE,Detalhamento!$E291,Detalhamento!AC$15)&lt;=mediçao,0,OFFSET(Import.PLQ,$A291-1,AC$15-1,1,1)),OFFSET(Import.PLQ,$A291-1,AC$15-1,1,1)),(1-PLE!$AA$28)*OFFSET(Import.PLQ,$A291-1,AC$15-1,1,1))))</f>
        <v>0</v>
      </c>
      <c r="AD291" s="144">
        <f ca="1">IF(AD$13="",0,CHOOSE(Detalhamento.OpçãoServiços,OFFSET(Import.PLQ,$A291-1,AD$15-1,1,1),IF($E291&lt;&gt;1,IF(ISNUMBER(INDEX(Import.PLE,Detalhamento!$E291,Detalhamento!AD$15)),IF(INDEX(Import.PLE,Detalhamento!$E291,Detalhamento!AD$15)&lt;=mediçao,OFFSET(Import.PLQ,$A291-1,AD$15-1,1,1),0),0),PLE!$AA$28*OFFSET(Import.PLQ,$A291-1,AD$15-1,1,1)),IF($E291&lt;&gt;1,IF(ISNUMBER(INDEX(Import.PLE,Detalhamento!$E291,Detalhamento!AD$15)),IF(INDEX(Import.PLE,Detalhamento!$E291,Detalhamento!AD$15)&lt;=mediçao,0,OFFSET(Import.PLQ,$A291-1,AD$15-1,1,1)),OFFSET(Import.PLQ,$A291-1,AD$15-1,1,1)),(1-PLE!$AA$28)*OFFSET(Import.PLQ,$A291-1,AD$15-1,1,1))))</f>
        <v>0</v>
      </c>
      <c r="AE291" s="144">
        <f ca="1">IF(AE$13="",0,CHOOSE(Detalhamento.OpçãoServiços,OFFSET(Import.PLQ,$A291-1,AE$15-1,1,1),IF($E291&lt;&gt;1,IF(ISNUMBER(INDEX(Import.PLE,Detalhamento!$E291,Detalhamento!AE$15)),IF(INDEX(Import.PLE,Detalhamento!$E291,Detalhamento!AE$15)&lt;=mediçao,OFFSET(Import.PLQ,$A291-1,AE$15-1,1,1),0),0),PLE!$AA$28*OFFSET(Import.PLQ,$A291-1,AE$15-1,1,1)),IF($E291&lt;&gt;1,IF(ISNUMBER(INDEX(Import.PLE,Detalhamento!$E291,Detalhamento!AE$15)),IF(INDEX(Import.PLE,Detalhamento!$E291,Detalhamento!AE$15)&lt;=mediçao,0,OFFSET(Import.PLQ,$A291-1,AE$15-1,1,1)),OFFSET(Import.PLQ,$A291-1,AE$15-1,1,1)),(1-PLE!$AA$28)*OFFSET(Import.PLQ,$A291-1,AE$15-1,1,1))))</f>
        <v>0</v>
      </c>
      <c r="AF291" s="144">
        <f ca="1">IF(AF$13="",0,CHOOSE(Detalhamento.OpçãoServiços,OFFSET(Import.PLQ,$A291-1,AF$15-1,1,1),IF($E291&lt;&gt;1,IF(ISNUMBER(INDEX(Import.PLE,Detalhamento!$E291,Detalhamento!AF$15)),IF(INDEX(Import.PLE,Detalhamento!$E291,Detalhamento!AF$15)&lt;=mediçao,OFFSET(Import.PLQ,$A291-1,AF$15-1,1,1),0),0),PLE!$AA$28*OFFSET(Import.PLQ,$A291-1,AF$15-1,1,1)),IF($E291&lt;&gt;1,IF(ISNUMBER(INDEX(Import.PLE,Detalhamento!$E291,Detalhamento!AF$15)),IF(INDEX(Import.PLE,Detalhamento!$E291,Detalhamento!AF$15)&lt;=mediçao,0,OFFSET(Import.PLQ,$A291-1,AF$15-1,1,1)),OFFSET(Import.PLQ,$A291-1,AF$15-1,1,1)),(1-PLE!$AA$28)*OFFSET(Import.PLQ,$A291-1,AF$15-1,1,1))))</f>
        <v>0</v>
      </c>
      <c r="AG291" s="144">
        <f ca="1">IF(AG$13="",0,CHOOSE(Detalhamento.OpçãoServiços,OFFSET(Import.PLQ,$A291-1,AG$15-1,1,1),IF($E291&lt;&gt;1,IF(ISNUMBER(INDEX(Import.PLE,Detalhamento!$E291,Detalhamento!AG$15)),IF(INDEX(Import.PLE,Detalhamento!$E291,Detalhamento!AG$15)&lt;=mediçao,OFFSET(Import.PLQ,$A291-1,AG$15-1,1,1),0),0),PLE!$AA$28*OFFSET(Import.PLQ,$A291-1,AG$15-1,1,1)),IF($E291&lt;&gt;1,IF(ISNUMBER(INDEX(Import.PLE,Detalhamento!$E291,Detalhamento!AG$15)),IF(INDEX(Import.PLE,Detalhamento!$E291,Detalhamento!AG$15)&lt;=mediçao,0,OFFSET(Import.PLQ,$A291-1,AG$15-1,1,1)),OFFSET(Import.PLQ,$A291-1,AG$15-1,1,1)),(1-PLE!$AA$28)*OFFSET(Import.PLQ,$A291-1,AG$15-1,1,1))))</f>
        <v>0</v>
      </c>
      <c r="AH291" s="144">
        <f ca="1">IF(AH$13="",0,CHOOSE(Detalhamento.OpçãoServiços,OFFSET(Import.PLQ,$A291-1,AH$15-1,1,1),IF($E291&lt;&gt;1,IF(ISNUMBER(INDEX(Import.PLE,Detalhamento!$E291,Detalhamento!AH$15)),IF(INDEX(Import.PLE,Detalhamento!$E291,Detalhamento!AH$15)&lt;=mediçao,OFFSET(Import.PLQ,$A291-1,AH$15-1,1,1),0),0),PLE!$AA$28*OFFSET(Import.PLQ,$A291-1,AH$15-1,1,1)),IF($E291&lt;&gt;1,IF(ISNUMBER(INDEX(Import.PLE,Detalhamento!$E291,Detalhamento!AH$15)),IF(INDEX(Import.PLE,Detalhamento!$E291,Detalhamento!AH$15)&lt;=mediçao,0,OFFSET(Import.PLQ,$A291-1,AH$15-1,1,1)),OFFSET(Import.PLQ,$A291-1,AH$15-1,1,1)),(1-PLE!$AA$28)*OFFSET(Import.PLQ,$A291-1,AH$15-1,1,1))))</f>
        <v>0</v>
      </c>
      <c r="AI291" s="144">
        <f ca="1">IF(AI$13="",0,CHOOSE(Detalhamento.OpçãoServiços,OFFSET(Import.PLQ,$A291-1,AI$15-1,1,1),IF($E291&lt;&gt;1,IF(ISNUMBER(INDEX(Import.PLE,Detalhamento!$E291,Detalhamento!AI$15)),IF(INDEX(Import.PLE,Detalhamento!$E291,Detalhamento!AI$15)&lt;=mediçao,OFFSET(Import.PLQ,$A291-1,AI$15-1,1,1),0),0),PLE!$AA$28*OFFSET(Import.PLQ,$A291-1,AI$15-1,1,1)),IF($E291&lt;&gt;1,IF(ISNUMBER(INDEX(Import.PLE,Detalhamento!$E291,Detalhamento!AI$15)),IF(INDEX(Import.PLE,Detalhamento!$E291,Detalhamento!AI$15)&lt;=mediçao,0,OFFSET(Import.PLQ,$A291-1,AI$15-1,1,1)),OFFSET(Import.PLQ,$A291-1,AI$15-1,1,1)),(1-PLE!$AA$28)*OFFSET(Import.PLQ,$A291-1,AI$15-1,1,1))))</f>
        <v>0</v>
      </c>
      <c r="AJ291" s="144">
        <f ca="1">IF(AJ$13="",0,CHOOSE(Detalhamento.OpçãoServiços,OFFSET(Import.PLQ,$A291-1,AJ$15-1,1,1),IF($E291&lt;&gt;1,IF(ISNUMBER(INDEX(Import.PLE,Detalhamento!$E291,Detalhamento!AJ$15)),IF(INDEX(Import.PLE,Detalhamento!$E291,Detalhamento!AJ$15)&lt;=mediçao,OFFSET(Import.PLQ,$A291-1,AJ$15-1,1,1),0),0),PLE!$AA$28*OFFSET(Import.PLQ,$A291-1,AJ$15-1,1,1)),IF($E291&lt;&gt;1,IF(ISNUMBER(INDEX(Import.PLE,Detalhamento!$E291,Detalhamento!AJ$15)),IF(INDEX(Import.PLE,Detalhamento!$E291,Detalhamento!AJ$15)&lt;=mediçao,0,OFFSET(Import.PLQ,$A291-1,AJ$15-1,1,1)),OFFSET(Import.PLQ,$A291-1,AJ$15-1,1,1)),(1-PLE!$AA$28)*OFFSET(Import.PLQ,$A291-1,AJ$15-1,1,1))))</f>
        <v>0</v>
      </c>
      <c r="AK291" s="144">
        <f ca="1">IF(AK$13="",0,CHOOSE(Detalhamento.OpçãoServiços,OFFSET(Import.PLQ,$A291-1,AK$15-1,1,1),IF($E291&lt;&gt;1,IF(ISNUMBER(INDEX(Import.PLE,Detalhamento!$E291,Detalhamento!AK$15)),IF(INDEX(Import.PLE,Detalhamento!$E291,Detalhamento!AK$15)&lt;=mediçao,OFFSET(Import.PLQ,$A291-1,AK$15-1,1,1),0),0),PLE!$AA$28*OFFSET(Import.PLQ,$A291-1,AK$15-1,1,1)),IF($E291&lt;&gt;1,IF(ISNUMBER(INDEX(Import.PLE,Detalhamento!$E291,Detalhamento!AK$15)),IF(INDEX(Import.PLE,Detalhamento!$E291,Detalhamento!AK$15)&lt;=mediçao,0,OFFSET(Import.PLQ,$A291-1,AK$15-1,1,1)),OFFSET(Import.PLQ,$A291-1,AK$15-1,1,1)),(1-PLE!$AA$28)*OFFSET(Import.PLQ,$A291-1,AK$15-1,1,1))))</f>
        <v>0</v>
      </c>
      <c r="AL291" s="144">
        <f ca="1">IF(AL$13="",0,CHOOSE(Detalhamento.OpçãoServiços,OFFSET(Import.PLQ,$A291-1,AL$15-1,1,1),IF($E291&lt;&gt;1,IF(ISNUMBER(INDEX(Import.PLE,Detalhamento!$E291,Detalhamento!AL$15)),IF(INDEX(Import.PLE,Detalhamento!$E291,Detalhamento!AL$15)&lt;=mediçao,OFFSET(Import.PLQ,$A291-1,AL$15-1,1,1),0),0),PLE!$AA$28*OFFSET(Import.PLQ,$A291-1,AL$15-1,1,1)),IF($E291&lt;&gt;1,IF(ISNUMBER(INDEX(Import.PLE,Detalhamento!$E291,Detalhamento!AL$15)),IF(INDEX(Import.PLE,Detalhamento!$E291,Detalhamento!AL$15)&lt;=mediçao,0,OFFSET(Import.PLQ,$A291-1,AL$15-1,1,1)),OFFSET(Import.PLQ,$A291-1,AL$15-1,1,1)),(1-PLE!$AA$28)*OFFSET(Import.PLQ,$A291-1,AL$15-1,1,1))))</f>
        <v>0</v>
      </c>
      <c r="AM291" s="144">
        <f ca="1">IF(AM$13="",0,CHOOSE(Detalhamento.OpçãoServiços,OFFSET(Import.PLQ,$A291-1,AM$15-1,1,1),IF($E291&lt;&gt;1,IF(ISNUMBER(INDEX(Import.PLE,Detalhamento!$E291,Detalhamento!AM$15)),IF(INDEX(Import.PLE,Detalhamento!$E291,Detalhamento!AM$15)&lt;=mediçao,OFFSET(Import.PLQ,$A291-1,AM$15-1,1,1),0),0),PLE!$AA$28*OFFSET(Import.PLQ,$A291-1,AM$15-1,1,1)),IF($E291&lt;&gt;1,IF(ISNUMBER(INDEX(Import.PLE,Detalhamento!$E291,Detalhamento!AM$15)),IF(INDEX(Import.PLE,Detalhamento!$E291,Detalhamento!AM$15)&lt;=mediçao,0,OFFSET(Import.PLQ,$A291-1,AM$15-1,1,1)),OFFSET(Import.PLQ,$A291-1,AM$15-1,1,1)),(1-PLE!$AA$28)*OFFSET(Import.PLQ,$A291-1,AM$15-1,1,1))))</f>
        <v>0</v>
      </c>
      <c r="AN291" s="144">
        <f ca="1">IF(AN$13="",0,CHOOSE(Detalhamento.OpçãoServiços,OFFSET(Import.PLQ,$A291-1,AN$15-1,1,1),IF($E291&lt;&gt;1,IF(ISNUMBER(INDEX(Import.PLE,Detalhamento!$E291,Detalhamento!AN$15)),IF(INDEX(Import.PLE,Detalhamento!$E291,Detalhamento!AN$15)&lt;=mediçao,OFFSET(Import.PLQ,$A291-1,AN$15-1,1,1),0),0),PLE!$AA$28*OFFSET(Import.PLQ,$A291-1,AN$15-1,1,1)),IF($E291&lt;&gt;1,IF(ISNUMBER(INDEX(Import.PLE,Detalhamento!$E291,Detalhamento!AN$15)),IF(INDEX(Import.PLE,Detalhamento!$E291,Detalhamento!AN$15)&lt;=mediçao,0,OFFSET(Import.PLQ,$A291-1,AN$15-1,1,1)),OFFSET(Import.PLQ,$A291-1,AN$15-1,1,1)),(1-PLE!$AA$28)*OFFSET(Import.PLQ,$A291-1,AN$15-1,1,1))))</f>
        <v>0</v>
      </c>
      <c r="AO291" s="144">
        <f ca="1">IF(AO$13="",0,CHOOSE(Detalhamento.OpçãoServiços,OFFSET(Import.PLQ,$A291-1,AO$15-1,1,1),IF($E291&lt;&gt;1,IF(ISNUMBER(INDEX(Import.PLE,Detalhamento!$E291,Detalhamento!AO$15)),IF(INDEX(Import.PLE,Detalhamento!$E291,Detalhamento!AO$15)&lt;=mediçao,OFFSET(Import.PLQ,$A291-1,AO$15-1,1,1),0),0),PLE!$AA$28*OFFSET(Import.PLQ,$A291-1,AO$15-1,1,1)),IF($E291&lt;&gt;1,IF(ISNUMBER(INDEX(Import.PLE,Detalhamento!$E291,Detalhamento!AO$15)),IF(INDEX(Import.PLE,Detalhamento!$E291,Detalhamento!AO$15)&lt;=mediçao,0,OFFSET(Import.PLQ,$A291-1,AO$15-1,1,1)),OFFSET(Import.PLQ,$A291-1,AO$15-1,1,1)),(1-PLE!$AA$28)*OFFSET(Import.PLQ,$A291-1,AO$15-1,1,1))))</f>
        <v>0</v>
      </c>
      <c r="AP291" s="144">
        <f ca="1">IF(AP$13="",0,CHOOSE(Detalhamento.OpçãoServiços,OFFSET(Import.PLQ,$A291-1,AP$15-1,1,1),IF($E291&lt;&gt;1,IF(ISNUMBER(INDEX(Import.PLE,Detalhamento!$E291,Detalhamento!AP$15)),IF(INDEX(Import.PLE,Detalhamento!$E291,Detalhamento!AP$15)&lt;=mediçao,OFFSET(Import.PLQ,$A291-1,AP$15-1,1,1),0),0),PLE!$AA$28*OFFSET(Import.PLQ,$A291-1,AP$15-1,1,1)),IF($E291&lt;&gt;1,IF(ISNUMBER(INDEX(Import.PLE,Detalhamento!$E291,Detalhamento!AP$15)),IF(INDEX(Import.PLE,Detalhamento!$E291,Detalhamento!AP$15)&lt;=mediçao,0,OFFSET(Import.PLQ,$A291-1,AP$15-1,1,1)),OFFSET(Import.PLQ,$A291-1,AP$15-1,1,1)),(1-PLE!$AA$28)*OFFSET(Import.PLQ,$A291-1,AP$15-1,1,1))))</f>
        <v>0</v>
      </c>
      <c r="AQ291" s="144">
        <f ca="1">IF(AQ$13="",0,CHOOSE(Detalhamento.OpçãoServiços,OFFSET(Import.PLQ,$A291-1,AQ$15-1,1,1),IF($E291&lt;&gt;1,IF(ISNUMBER(INDEX(Import.PLE,Detalhamento!$E291,Detalhamento!AQ$15)),IF(INDEX(Import.PLE,Detalhamento!$E291,Detalhamento!AQ$15)&lt;=mediçao,OFFSET(Import.PLQ,$A291-1,AQ$15-1,1,1),0),0),PLE!$AA$28*OFFSET(Import.PLQ,$A291-1,AQ$15-1,1,1)),IF($E291&lt;&gt;1,IF(ISNUMBER(INDEX(Import.PLE,Detalhamento!$E291,Detalhamento!AQ$15)),IF(INDEX(Import.PLE,Detalhamento!$E291,Detalhamento!AQ$15)&lt;=mediçao,0,OFFSET(Import.PLQ,$A291-1,AQ$15-1,1,1)),OFFSET(Import.PLQ,$A291-1,AQ$15-1,1,1)),(1-PLE!$AA$28)*OFFSET(Import.PLQ,$A291-1,AQ$15-1,1,1))))</f>
        <v>0</v>
      </c>
      <c r="AR291" s="144">
        <f ca="1">IF(AR$13="",0,CHOOSE(Detalhamento.OpçãoServiços,OFFSET(Import.PLQ,$A291-1,AR$15-1,1,1),IF($E291&lt;&gt;1,IF(ISNUMBER(INDEX(Import.PLE,Detalhamento!$E291,Detalhamento!AR$15)),IF(INDEX(Import.PLE,Detalhamento!$E291,Detalhamento!AR$15)&lt;=mediçao,OFFSET(Import.PLQ,$A291-1,AR$15-1,1,1),0),0),PLE!$AA$28*OFFSET(Import.PLQ,$A291-1,AR$15-1,1,1)),IF($E291&lt;&gt;1,IF(ISNUMBER(INDEX(Import.PLE,Detalhamento!$E291,Detalhamento!AR$15)),IF(INDEX(Import.PLE,Detalhamento!$E291,Detalhamento!AR$15)&lt;=mediçao,0,OFFSET(Import.PLQ,$A291-1,AR$15-1,1,1)),OFFSET(Import.PLQ,$A291-1,AR$15-1,1,1)),(1-PLE!$AA$28)*OFFSET(Import.PLQ,$A291-1,AR$15-1,1,1))))</f>
        <v>0</v>
      </c>
      <c r="AS291" s="144">
        <f ca="1">IF(AS$13="",0,CHOOSE(Detalhamento.OpçãoServiços,OFFSET(Import.PLQ,$A291-1,AS$15-1,1,1),IF($E291&lt;&gt;1,IF(ISNUMBER(INDEX(Import.PLE,Detalhamento!$E291,Detalhamento!AS$15)),IF(INDEX(Import.PLE,Detalhamento!$E291,Detalhamento!AS$15)&lt;=mediçao,OFFSET(Import.PLQ,$A291-1,AS$15-1,1,1),0),0),PLE!$AA$28*OFFSET(Import.PLQ,$A291-1,AS$15-1,1,1)),IF($E291&lt;&gt;1,IF(ISNUMBER(INDEX(Import.PLE,Detalhamento!$E291,Detalhamento!AS$15)),IF(INDEX(Import.PLE,Detalhamento!$E291,Detalhamento!AS$15)&lt;=mediçao,0,OFFSET(Import.PLQ,$A291-1,AS$15-1,1,1)),OFFSET(Import.PLQ,$A291-1,AS$15-1,1,1)),(1-PLE!$AA$28)*OFFSET(Import.PLQ,$A291-1,AS$15-1,1,1))))</f>
        <v>0</v>
      </c>
      <c r="AT291" s="144">
        <f ca="1">IF(AT$13="",0,CHOOSE(Detalhamento.OpçãoServiços,OFFSET(Import.PLQ,$A291-1,AT$15-1,1,1),IF($E291&lt;&gt;1,IF(ISNUMBER(INDEX(Import.PLE,Detalhamento!$E291,Detalhamento!AT$15)),IF(INDEX(Import.PLE,Detalhamento!$E291,Detalhamento!AT$15)&lt;=mediçao,OFFSET(Import.PLQ,$A291-1,AT$15-1,1,1),0),0),PLE!$AA$28*OFFSET(Import.PLQ,$A291-1,AT$15-1,1,1)),IF($E291&lt;&gt;1,IF(ISNUMBER(INDEX(Import.PLE,Detalhamento!$E291,Detalhamento!AT$15)),IF(INDEX(Import.PLE,Detalhamento!$E291,Detalhamento!AT$15)&lt;=mediçao,0,OFFSET(Import.PLQ,$A291-1,AT$15-1,1,1)),OFFSET(Import.PLQ,$A291-1,AT$15-1,1,1)),(1-PLE!$AA$28)*OFFSET(Import.PLQ,$A291-1,AT$15-1,1,1))))</f>
        <v>0</v>
      </c>
      <c r="AU291" s="144">
        <f ca="1">IF(AU$13="",0,CHOOSE(Detalhamento.OpçãoServiços,OFFSET(Import.PLQ,$A291-1,AU$15-1,1,1),IF($E291&lt;&gt;1,IF(ISNUMBER(INDEX(Import.PLE,Detalhamento!$E291,Detalhamento!AU$15)),IF(INDEX(Import.PLE,Detalhamento!$E291,Detalhamento!AU$15)&lt;=mediçao,OFFSET(Import.PLQ,$A291-1,AU$15-1,1,1),0),0),PLE!$AA$28*OFFSET(Import.PLQ,$A291-1,AU$15-1,1,1)),IF($E291&lt;&gt;1,IF(ISNUMBER(INDEX(Import.PLE,Detalhamento!$E291,Detalhamento!AU$15)),IF(INDEX(Import.PLE,Detalhamento!$E291,Detalhamento!AU$15)&lt;=mediçao,0,OFFSET(Import.PLQ,$A291-1,AU$15-1,1,1)),OFFSET(Import.PLQ,$A291-1,AU$15-1,1,1)),(1-PLE!$AA$28)*OFFSET(Import.PLQ,$A291-1,AU$15-1,1,1))))</f>
        <v>0</v>
      </c>
      <c r="AV291" s="144">
        <f ca="1">IF(AV$13="",0,CHOOSE(Detalhamento.OpçãoServiços,OFFSET(Import.PLQ,$A291-1,AV$15-1,1,1),IF($E291&lt;&gt;1,IF(ISNUMBER(INDEX(Import.PLE,Detalhamento!$E291,Detalhamento!AV$15)),IF(INDEX(Import.PLE,Detalhamento!$E291,Detalhamento!AV$15)&lt;=mediçao,OFFSET(Import.PLQ,$A291-1,AV$15-1,1,1),0),0),PLE!$AA$28*OFFSET(Import.PLQ,$A291-1,AV$15-1,1,1)),IF($E291&lt;&gt;1,IF(ISNUMBER(INDEX(Import.PLE,Detalhamento!$E291,Detalhamento!AV$15)),IF(INDEX(Import.PLE,Detalhamento!$E291,Detalhamento!AV$15)&lt;=mediçao,0,OFFSET(Import.PLQ,$A291-1,AV$15-1,1,1)),OFFSET(Import.PLQ,$A291-1,AV$15-1,1,1)),(1-PLE!$AA$28)*OFFSET(Import.PLQ,$A291-1,AV$15-1,1,1))))</f>
        <v>0</v>
      </c>
      <c r="AW291" s="144">
        <f ca="1">IF(AW$13="",0,CHOOSE(Detalhamento.OpçãoServiços,OFFSET(Import.PLQ,$A291-1,AW$15-1,1,1),IF($E291&lt;&gt;1,IF(ISNUMBER(INDEX(Import.PLE,Detalhamento!$E291,Detalhamento!AW$15)),IF(INDEX(Import.PLE,Detalhamento!$E291,Detalhamento!AW$15)&lt;=mediçao,OFFSET(Import.PLQ,$A291-1,AW$15-1,1,1),0),0),PLE!$AA$28*OFFSET(Import.PLQ,$A291-1,AW$15-1,1,1)),IF($E291&lt;&gt;1,IF(ISNUMBER(INDEX(Import.PLE,Detalhamento!$E291,Detalhamento!AW$15)),IF(INDEX(Import.PLE,Detalhamento!$E291,Detalhamento!AW$15)&lt;=mediçao,0,OFFSET(Import.PLQ,$A291-1,AW$15-1,1,1)),OFFSET(Import.PLQ,$A291-1,AW$15-1,1,1)),(1-PLE!$AA$28)*OFFSET(Import.PLQ,$A291-1,AW$15-1,1,1))))</f>
        <v>0</v>
      </c>
      <c r="AX291" s="144">
        <f ca="1">IF(AX$13="",0,CHOOSE(Detalhamento.OpçãoServiços,OFFSET(Import.PLQ,$A291-1,AX$15-1,1,1),IF($E291&lt;&gt;1,IF(ISNUMBER(INDEX(Import.PLE,Detalhamento!$E291,Detalhamento!AX$15)),IF(INDEX(Import.PLE,Detalhamento!$E291,Detalhamento!AX$15)&lt;=mediçao,OFFSET(Import.PLQ,$A291-1,AX$15-1,1,1),0),0),PLE!$AA$28*OFFSET(Import.PLQ,$A291-1,AX$15-1,1,1)),IF($E291&lt;&gt;1,IF(ISNUMBER(INDEX(Import.PLE,Detalhamento!$E291,Detalhamento!AX$15)),IF(INDEX(Import.PLE,Detalhamento!$E291,Detalhamento!AX$15)&lt;=mediçao,0,OFFSET(Import.PLQ,$A291-1,AX$15-1,1,1)),OFFSET(Import.PLQ,$A291-1,AX$15-1,1,1)),(1-PLE!$AA$28)*OFFSET(Import.PLQ,$A291-1,AX$15-1,1,1))))</f>
        <v>0</v>
      </c>
      <c r="AY291" s="144">
        <f ca="1">IF(AY$13="",0,CHOOSE(Detalhamento.OpçãoServiços,OFFSET(Import.PLQ,$A291-1,AY$15-1,1,1),IF($E291&lt;&gt;1,IF(ISNUMBER(INDEX(Import.PLE,Detalhamento!$E291,Detalhamento!AY$15)),IF(INDEX(Import.PLE,Detalhamento!$E291,Detalhamento!AY$15)&lt;=mediçao,OFFSET(Import.PLQ,$A291-1,AY$15-1,1,1),0),0),PLE!$AA$28*OFFSET(Import.PLQ,$A291-1,AY$15-1,1,1)),IF($E291&lt;&gt;1,IF(ISNUMBER(INDEX(Import.PLE,Detalhamento!$E291,Detalhamento!AY$15)),IF(INDEX(Import.PLE,Detalhamento!$E291,Detalhamento!AY$15)&lt;=mediçao,0,OFFSET(Import.PLQ,$A291-1,AY$15-1,1,1)),OFFSET(Import.PLQ,$A291-1,AY$15-1,1,1)),(1-PLE!$AA$28)*OFFSET(Import.PLQ,$A291-1,AY$15-1,1,1))))</f>
        <v>0</v>
      </c>
      <c r="AZ291" s="144">
        <f ca="1">IF(AZ$13="",0,CHOOSE(Detalhamento.OpçãoServiços,OFFSET(Import.PLQ,$A291-1,AZ$15-1,1,1),IF($E291&lt;&gt;1,IF(ISNUMBER(INDEX(Import.PLE,Detalhamento!$E291,Detalhamento!AZ$15)),IF(INDEX(Import.PLE,Detalhamento!$E291,Detalhamento!AZ$15)&lt;=mediçao,OFFSET(Import.PLQ,$A291-1,AZ$15-1,1,1),0),0),PLE!$AA$28*OFFSET(Import.PLQ,$A291-1,AZ$15-1,1,1)),IF($E291&lt;&gt;1,IF(ISNUMBER(INDEX(Import.PLE,Detalhamento!$E291,Detalhamento!AZ$15)),IF(INDEX(Import.PLE,Detalhamento!$E291,Detalhamento!AZ$15)&lt;=mediçao,0,OFFSET(Import.PLQ,$A291-1,AZ$15-1,1,1)),OFFSET(Import.PLQ,$A291-1,AZ$15-1,1,1)),(1-PLE!$AA$28)*OFFSET(Import.PLQ,$A291-1,AZ$15-1,1,1))))</f>
        <v>0</v>
      </c>
      <c r="BA291" s="144">
        <f ca="1">IF(BA$13="",0,CHOOSE(Detalhamento.OpçãoServiços,OFFSET(Import.PLQ,$A291-1,BA$15-1,1,1),IF($E291&lt;&gt;1,IF(ISNUMBER(INDEX(Import.PLE,Detalhamento!$E291,Detalhamento!BA$15)),IF(INDEX(Import.PLE,Detalhamento!$E291,Detalhamento!BA$15)&lt;=mediçao,OFFSET(Import.PLQ,$A291-1,BA$15-1,1,1),0),0),PLE!$AA$28*OFFSET(Import.PLQ,$A291-1,BA$15-1,1,1)),IF($E291&lt;&gt;1,IF(ISNUMBER(INDEX(Import.PLE,Detalhamento!$E291,Detalhamento!BA$15)),IF(INDEX(Import.PLE,Detalhamento!$E291,Detalhamento!BA$15)&lt;=mediçao,0,OFFSET(Import.PLQ,$A291-1,BA$15-1,1,1)),OFFSET(Import.PLQ,$A291-1,BA$15-1,1,1)),(1-PLE!$AA$28)*OFFSET(Import.PLQ,$A291-1,BA$15-1,1,1))))</f>
        <v>0</v>
      </c>
      <c r="BB291" s="144">
        <f ca="1">IF(BB$13="",0,CHOOSE(Detalhamento.OpçãoServiços,OFFSET(Import.PLQ,$A291-1,BB$15-1,1,1),IF($E291&lt;&gt;1,IF(ISNUMBER(INDEX(Import.PLE,Detalhamento!$E291,Detalhamento!BB$15)),IF(INDEX(Import.PLE,Detalhamento!$E291,Detalhamento!BB$15)&lt;=mediçao,OFFSET(Import.PLQ,$A291-1,BB$15-1,1,1),0),0),PLE!$AA$28*OFFSET(Import.PLQ,$A291-1,BB$15-1,1,1)),IF($E291&lt;&gt;1,IF(ISNUMBER(INDEX(Import.PLE,Detalhamento!$E291,Detalhamento!BB$15)),IF(INDEX(Import.PLE,Detalhamento!$E291,Detalhamento!BB$15)&lt;=mediçao,0,OFFSET(Import.PLQ,$A291-1,BB$15-1,1,1)),OFFSET(Import.PLQ,$A291-1,BB$15-1,1,1)),(1-PLE!$AA$28)*OFFSET(Import.PLQ,$A291-1,BB$15-1,1,1))))</f>
        <v>0</v>
      </c>
      <c r="BC291" s="144">
        <f ca="1">IF(BC$13="",0,CHOOSE(Detalhamento.OpçãoServiços,OFFSET(Import.PLQ,$A291-1,BC$15-1,1,1),IF($E291&lt;&gt;1,IF(ISNUMBER(INDEX(Import.PLE,Detalhamento!$E291,Detalhamento!BC$15)),IF(INDEX(Import.PLE,Detalhamento!$E291,Detalhamento!BC$15)&lt;=mediçao,OFFSET(Import.PLQ,$A291-1,BC$15-1,1,1),0),0),PLE!$AA$28*OFFSET(Import.PLQ,$A291-1,BC$15-1,1,1)),IF($E291&lt;&gt;1,IF(ISNUMBER(INDEX(Import.PLE,Detalhamento!$E291,Detalhamento!BC$15)),IF(INDEX(Import.PLE,Detalhamento!$E291,Detalhamento!BC$15)&lt;=mediçao,0,OFFSET(Import.PLQ,$A291-1,BC$15-1,1,1)),OFFSET(Import.PLQ,$A291-1,BC$15-1,1,1)),(1-PLE!$AA$28)*OFFSET(Import.PLQ,$A291-1,BC$15-1,1,1))))</f>
        <v>0</v>
      </c>
      <c r="BD291" s="144">
        <f ca="1">IF(BD$13="",0,CHOOSE(Detalhamento.OpçãoServiços,OFFSET(Import.PLQ,$A291-1,BD$15-1,1,1),IF($E291&lt;&gt;1,IF(ISNUMBER(INDEX(Import.PLE,Detalhamento!$E291,Detalhamento!BD$15)),IF(INDEX(Import.PLE,Detalhamento!$E291,Detalhamento!BD$15)&lt;=mediçao,OFFSET(Import.PLQ,$A291-1,BD$15-1,1,1),0),0),PLE!$AA$28*OFFSET(Import.PLQ,$A291-1,BD$15-1,1,1)),IF($E291&lt;&gt;1,IF(ISNUMBER(INDEX(Import.PLE,Detalhamento!$E291,Detalhamento!BD$15)),IF(INDEX(Import.PLE,Detalhamento!$E291,Detalhamento!BD$15)&lt;=mediçao,0,OFFSET(Import.PLQ,$A291-1,BD$15-1,1,1)),OFFSET(Import.PLQ,$A291-1,BD$15-1,1,1)),(1-PLE!$AA$28)*OFFSET(Import.PLQ,$A291-1,BD$15-1,1,1))))</f>
        <v>0</v>
      </c>
      <c r="BE291" s="144">
        <f ca="1">IF(BE$13="",0,CHOOSE(Detalhamento.OpçãoServiços,OFFSET(Import.PLQ,$A291-1,BE$15-1,1,1),IF($E291&lt;&gt;1,IF(ISNUMBER(INDEX(Import.PLE,Detalhamento!$E291,Detalhamento!BE$15)),IF(INDEX(Import.PLE,Detalhamento!$E291,Detalhamento!BE$15)&lt;=mediçao,OFFSET(Import.PLQ,$A291-1,BE$15-1,1,1),0),0),PLE!$AA$28*OFFSET(Import.PLQ,$A291-1,BE$15-1,1,1)),IF($E291&lt;&gt;1,IF(ISNUMBER(INDEX(Import.PLE,Detalhamento!$E291,Detalhamento!BE$15)),IF(INDEX(Import.PLE,Detalhamento!$E291,Detalhamento!BE$15)&lt;=mediçao,0,OFFSET(Import.PLQ,$A291-1,BE$15-1,1,1)),OFFSET(Import.PLQ,$A291-1,BE$15-1,1,1)),(1-PLE!$AA$28)*OFFSET(Import.PLQ,$A291-1,BE$15-1,1,1))))</f>
        <v>0</v>
      </c>
      <c r="BF291" s="144">
        <f ca="1">IF(BF$13="",0,CHOOSE(Detalhamento.OpçãoServiços,OFFSET(Import.PLQ,$A291-1,BF$15-1,1,1),IF($E291&lt;&gt;1,IF(ISNUMBER(INDEX(Import.PLE,Detalhamento!$E291,Detalhamento!BF$15)),IF(INDEX(Import.PLE,Detalhamento!$E291,Detalhamento!BF$15)&lt;=mediçao,OFFSET(Import.PLQ,$A291-1,BF$15-1,1,1),0),0),PLE!$AA$28*OFFSET(Import.PLQ,$A291-1,BF$15-1,1,1)),IF($E291&lt;&gt;1,IF(ISNUMBER(INDEX(Import.PLE,Detalhamento!$E291,Detalhamento!BF$15)),IF(INDEX(Import.PLE,Detalhamento!$E291,Detalhamento!BF$15)&lt;=mediçao,0,OFFSET(Import.PLQ,$A291-1,BF$15-1,1,1)),OFFSET(Import.PLQ,$A291-1,BF$15-1,1,1)),(1-PLE!$AA$28)*OFFSET(Import.PLQ,$A291-1,BF$15-1,1,1))))</f>
        <v>0</v>
      </c>
      <c r="BG291" s="144">
        <f ca="1">IF(BG$13="",0,CHOOSE(Detalhamento.OpçãoServiços,OFFSET(Import.PLQ,$A291-1,BG$15-1,1,1),IF($E291&lt;&gt;1,IF(ISNUMBER(INDEX(Import.PLE,Detalhamento!$E291,Detalhamento!BG$15)),IF(INDEX(Import.PLE,Detalhamento!$E291,Detalhamento!BG$15)&lt;=mediçao,OFFSET(Import.PLQ,$A291-1,BG$15-1,1,1),0),0),PLE!$AA$28*OFFSET(Import.PLQ,$A291-1,BG$15-1,1,1)),IF($E291&lt;&gt;1,IF(ISNUMBER(INDEX(Import.PLE,Detalhamento!$E291,Detalhamento!BG$15)),IF(INDEX(Import.PLE,Detalhamento!$E291,Detalhamento!BG$15)&lt;=mediçao,0,OFFSET(Import.PLQ,$A291-1,BG$15-1,1,1)),OFFSET(Import.PLQ,$A291-1,BG$15-1,1,1)),(1-PLE!$AA$28)*OFFSET(Import.PLQ,$A291-1,BG$15-1,1,1))))</f>
        <v>0</v>
      </c>
      <c r="BH291" s="144">
        <f ca="1">IF(BH$13="",0,CHOOSE(Detalhamento.OpçãoServiços,OFFSET(Import.PLQ,$A291-1,BH$15-1,1,1),IF($E291&lt;&gt;1,IF(ISNUMBER(INDEX(Import.PLE,Detalhamento!$E291,Detalhamento!BH$15)),IF(INDEX(Import.PLE,Detalhamento!$E291,Detalhamento!BH$15)&lt;=mediçao,OFFSET(Import.PLQ,$A291-1,BH$15-1,1,1),0),0),PLE!$AA$28*OFFSET(Import.PLQ,$A291-1,BH$15-1,1,1)),IF($E291&lt;&gt;1,IF(ISNUMBER(INDEX(Import.PLE,Detalhamento!$E291,Detalhamento!BH$15)),IF(INDEX(Import.PLE,Detalhamento!$E291,Detalhamento!BH$15)&lt;=mediçao,0,OFFSET(Import.PLQ,$A291-1,BH$15-1,1,1)),OFFSET(Import.PLQ,$A291-1,BH$15-1,1,1)),(1-PLE!$AA$28)*OFFSET(Import.PLQ,$A291-1,BH$15-1,1,1))))</f>
        <v>0</v>
      </c>
      <c r="BI291" s="144">
        <f ca="1">IF(BI$13="",0,CHOOSE(Detalhamento.OpçãoServiços,OFFSET(Import.PLQ,$A291-1,BI$15-1,1,1),IF($E291&lt;&gt;1,IF(ISNUMBER(INDEX(Import.PLE,Detalhamento!$E291,Detalhamento!BI$15)),IF(INDEX(Import.PLE,Detalhamento!$E291,Detalhamento!BI$15)&lt;=mediçao,OFFSET(Import.PLQ,$A291-1,BI$15-1,1,1),0),0),PLE!$AA$28*OFFSET(Import.PLQ,$A291-1,BI$15-1,1,1)),IF($E291&lt;&gt;1,IF(ISNUMBER(INDEX(Import.PLE,Detalhamento!$E291,Detalhamento!BI$15)),IF(INDEX(Import.PLE,Detalhamento!$E291,Detalhamento!BI$15)&lt;=mediçao,0,OFFSET(Import.PLQ,$A291-1,BI$15-1,1,1)),OFFSET(Import.PLQ,$A291-1,BI$15-1,1,1)),(1-PLE!$AA$28)*OFFSET(Import.PLQ,$A291-1,BI$15-1,1,1))))</f>
        <v>0</v>
      </c>
    </row>
    <row r="292" spans="1:61" ht="30" x14ac:dyDescent="0.2">
      <c r="A292" s="155">
        <v>235</v>
      </c>
      <c r="B292" s="21" t="str">
        <f t="shared" ca="1" si="41"/>
        <v>Serviço</v>
      </c>
      <c r="E292" s="153">
        <f t="shared" ca="1" si="42"/>
        <v>28</v>
      </c>
      <c r="F292" s="154">
        <f t="shared" ca="1" si="43"/>
        <v>280235</v>
      </c>
      <c r="G292" s="154" t="str">
        <f t="shared" ca="1" si="46"/>
        <v>2.10.3.3</v>
      </c>
      <c r="H292" s="182" t="str">
        <f t="shared" ca="1" si="46"/>
        <v>LASTRO COM MATERIAL GRANULAR (AREIA MÉDIA), APLICADO EM PISOS OU LAJES SOBRE SOLO, ESPESSURA DE *10 CM*. AF_07/2019</v>
      </c>
      <c r="I292" s="37" t="str">
        <f t="shared" ca="1" si="44"/>
        <v>M3</v>
      </c>
      <c r="J292" s="144">
        <f t="shared" ca="1" si="45"/>
        <v>2.75</v>
      </c>
      <c r="K292" s="67"/>
      <c r="L292" s="144">
        <f ca="1">IF(L$13="",0,CHOOSE(Detalhamento.OpçãoServiços,OFFSET(Import.PLQ,$A292-1,L$15-1,1,1),IF($E292&lt;&gt;1,IF(ISNUMBER(INDEX(Import.PLE,Detalhamento!$E292,Detalhamento!L$15)),IF(INDEX(Import.PLE,Detalhamento!$E292,Detalhamento!L$15)&lt;=mediçao,OFFSET(Import.PLQ,$A292-1,L$15-1,1,1),0),0),PLE!$AA$28*OFFSET(Import.PLQ,$A292-1,L$15-1,1,1)),IF($E292&lt;&gt;1,IF(ISNUMBER(INDEX(Import.PLE,Detalhamento!$E292,Detalhamento!L$15)),IF(INDEX(Import.PLE,Detalhamento!$E292,Detalhamento!L$15)&lt;=mediçao,0,OFFSET(Import.PLQ,$A292-1,L$15-1,1,1)),OFFSET(Import.PLQ,$A292-1,L$15-1,1,1)),(1-PLE!$AA$28)*OFFSET(Import.PLQ,$A292-1,L$15-1,1,1))))</f>
        <v>2.75</v>
      </c>
      <c r="M292" s="144">
        <f ca="1">IF(M$13="",0,CHOOSE(Detalhamento.OpçãoServiços,OFFSET(Import.PLQ,$A292-1,M$15-1,1,1),IF($E292&lt;&gt;1,IF(ISNUMBER(INDEX(Import.PLE,Detalhamento!$E292,Detalhamento!M$15)),IF(INDEX(Import.PLE,Detalhamento!$E292,Detalhamento!M$15)&lt;=mediçao,OFFSET(Import.PLQ,$A292-1,M$15-1,1,1),0),0),PLE!$AA$28*OFFSET(Import.PLQ,$A292-1,M$15-1,1,1)),IF($E292&lt;&gt;1,IF(ISNUMBER(INDEX(Import.PLE,Detalhamento!$E292,Detalhamento!M$15)),IF(INDEX(Import.PLE,Detalhamento!$E292,Detalhamento!M$15)&lt;=mediçao,0,OFFSET(Import.PLQ,$A292-1,M$15-1,1,1)),OFFSET(Import.PLQ,$A292-1,M$15-1,1,1)),(1-PLE!$AA$28)*OFFSET(Import.PLQ,$A292-1,M$15-1,1,1))))</f>
        <v>0</v>
      </c>
      <c r="N292" s="144">
        <f ca="1">IF(N$13="",0,CHOOSE(Detalhamento.OpçãoServiços,OFFSET(Import.PLQ,$A292-1,N$15-1,1,1),IF($E292&lt;&gt;1,IF(ISNUMBER(INDEX(Import.PLE,Detalhamento!$E292,Detalhamento!N$15)),IF(INDEX(Import.PLE,Detalhamento!$E292,Detalhamento!N$15)&lt;=mediçao,OFFSET(Import.PLQ,$A292-1,N$15-1,1,1),0),0),PLE!$AA$28*OFFSET(Import.PLQ,$A292-1,N$15-1,1,1)),IF($E292&lt;&gt;1,IF(ISNUMBER(INDEX(Import.PLE,Detalhamento!$E292,Detalhamento!N$15)),IF(INDEX(Import.PLE,Detalhamento!$E292,Detalhamento!N$15)&lt;=mediçao,0,OFFSET(Import.PLQ,$A292-1,N$15-1,1,1)),OFFSET(Import.PLQ,$A292-1,N$15-1,1,1)),(1-PLE!$AA$28)*OFFSET(Import.PLQ,$A292-1,N$15-1,1,1))))</f>
        <v>0</v>
      </c>
      <c r="O292" s="144">
        <f ca="1">IF(O$13="",0,CHOOSE(Detalhamento.OpçãoServiços,OFFSET(Import.PLQ,$A292-1,O$15-1,1,1),IF($E292&lt;&gt;1,IF(ISNUMBER(INDEX(Import.PLE,Detalhamento!$E292,Detalhamento!O$15)),IF(INDEX(Import.PLE,Detalhamento!$E292,Detalhamento!O$15)&lt;=mediçao,OFFSET(Import.PLQ,$A292-1,O$15-1,1,1),0),0),PLE!$AA$28*OFFSET(Import.PLQ,$A292-1,O$15-1,1,1)),IF($E292&lt;&gt;1,IF(ISNUMBER(INDEX(Import.PLE,Detalhamento!$E292,Detalhamento!O$15)),IF(INDEX(Import.PLE,Detalhamento!$E292,Detalhamento!O$15)&lt;=mediçao,0,OFFSET(Import.PLQ,$A292-1,O$15-1,1,1)),OFFSET(Import.PLQ,$A292-1,O$15-1,1,1)),(1-PLE!$AA$28)*OFFSET(Import.PLQ,$A292-1,O$15-1,1,1))))</f>
        <v>0</v>
      </c>
      <c r="P292" s="144">
        <f ca="1">IF(P$13="",0,CHOOSE(Detalhamento.OpçãoServiços,OFFSET(Import.PLQ,$A292-1,P$15-1,1,1),IF($E292&lt;&gt;1,IF(ISNUMBER(INDEX(Import.PLE,Detalhamento!$E292,Detalhamento!P$15)),IF(INDEX(Import.PLE,Detalhamento!$E292,Detalhamento!P$15)&lt;=mediçao,OFFSET(Import.PLQ,$A292-1,P$15-1,1,1),0),0),PLE!$AA$28*OFFSET(Import.PLQ,$A292-1,P$15-1,1,1)),IF($E292&lt;&gt;1,IF(ISNUMBER(INDEX(Import.PLE,Detalhamento!$E292,Detalhamento!P$15)),IF(INDEX(Import.PLE,Detalhamento!$E292,Detalhamento!P$15)&lt;=mediçao,0,OFFSET(Import.PLQ,$A292-1,P$15-1,1,1)),OFFSET(Import.PLQ,$A292-1,P$15-1,1,1)),(1-PLE!$AA$28)*OFFSET(Import.PLQ,$A292-1,P$15-1,1,1))))</f>
        <v>0</v>
      </c>
      <c r="Q292" s="144">
        <f ca="1">IF(Q$13="",0,CHOOSE(Detalhamento.OpçãoServiços,OFFSET(Import.PLQ,$A292-1,Q$15-1,1,1),IF($E292&lt;&gt;1,IF(ISNUMBER(INDEX(Import.PLE,Detalhamento!$E292,Detalhamento!Q$15)),IF(INDEX(Import.PLE,Detalhamento!$E292,Detalhamento!Q$15)&lt;=mediçao,OFFSET(Import.PLQ,$A292-1,Q$15-1,1,1),0),0),PLE!$AA$28*OFFSET(Import.PLQ,$A292-1,Q$15-1,1,1)),IF($E292&lt;&gt;1,IF(ISNUMBER(INDEX(Import.PLE,Detalhamento!$E292,Detalhamento!Q$15)),IF(INDEX(Import.PLE,Detalhamento!$E292,Detalhamento!Q$15)&lt;=mediçao,0,OFFSET(Import.PLQ,$A292-1,Q$15-1,1,1)),OFFSET(Import.PLQ,$A292-1,Q$15-1,1,1)),(1-PLE!$AA$28)*OFFSET(Import.PLQ,$A292-1,Q$15-1,1,1))))</f>
        <v>0</v>
      </c>
      <c r="R292" s="144">
        <f ca="1">IF(R$13="",0,CHOOSE(Detalhamento.OpçãoServiços,OFFSET(Import.PLQ,$A292-1,R$15-1,1,1),IF($E292&lt;&gt;1,IF(ISNUMBER(INDEX(Import.PLE,Detalhamento!$E292,Detalhamento!R$15)),IF(INDEX(Import.PLE,Detalhamento!$E292,Detalhamento!R$15)&lt;=mediçao,OFFSET(Import.PLQ,$A292-1,R$15-1,1,1),0),0),PLE!$AA$28*OFFSET(Import.PLQ,$A292-1,R$15-1,1,1)),IF($E292&lt;&gt;1,IF(ISNUMBER(INDEX(Import.PLE,Detalhamento!$E292,Detalhamento!R$15)),IF(INDEX(Import.PLE,Detalhamento!$E292,Detalhamento!R$15)&lt;=mediçao,0,OFFSET(Import.PLQ,$A292-1,R$15-1,1,1)),OFFSET(Import.PLQ,$A292-1,R$15-1,1,1)),(1-PLE!$AA$28)*OFFSET(Import.PLQ,$A292-1,R$15-1,1,1))))</f>
        <v>0</v>
      </c>
      <c r="S292" s="144">
        <f ca="1">IF(S$13="",0,CHOOSE(Detalhamento.OpçãoServiços,OFFSET(Import.PLQ,$A292-1,S$15-1,1,1),IF($E292&lt;&gt;1,IF(ISNUMBER(INDEX(Import.PLE,Detalhamento!$E292,Detalhamento!S$15)),IF(INDEX(Import.PLE,Detalhamento!$E292,Detalhamento!S$15)&lt;=mediçao,OFFSET(Import.PLQ,$A292-1,S$15-1,1,1),0),0),PLE!$AA$28*OFFSET(Import.PLQ,$A292-1,S$15-1,1,1)),IF($E292&lt;&gt;1,IF(ISNUMBER(INDEX(Import.PLE,Detalhamento!$E292,Detalhamento!S$15)),IF(INDEX(Import.PLE,Detalhamento!$E292,Detalhamento!S$15)&lt;=mediçao,0,OFFSET(Import.PLQ,$A292-1,S$15-1,1,1)),OFFSET(Import.PLQ,$A292-1,S$15-1,1,1)),(1-PLE!$AA$28)*OFFSET(Import.PLQ,$A292-1,S$15-1,1,1))))</f>
        <v>0</v>
      </c>
      <c r="T292" s="144">
        <f ca="1">IF(T$13="",0,CHOOSE(Detalhamento.OpçãoServiços,OFFSET(Import.PLQ,$A292-1,T$15-1,1,1),IF($E292&lt;&gt;1,IF(ISNUMBER(INDEX(Import.PLE,Detalhamento!$E292,Detalhamento!T$15)),IF(INDEX(Import.PLE,Detalhamento!$E292,Detalhamento!T$15)&lt;=mediçao,OFFSET(Import.PLQ,$A292-1,T$15-1,1,1),0),0),PLE!$AA$28*OFFSET(Import.PLQ,$A292-1,T$15-1,1,1)),IF($E292&lt;&gt;1,IF(ISNUMBER(INDEX(Import.PLE,Detalhamento!$E292,Detalhamento!T$15)),IF(INDEX(Import.PLE,Detalhamento!$E292,Detalhamento!T$15)&lt;=mediçao,0,OFFSET(Import.PLQ,$A292-1,T$15-1,1,1)),OFFSET(Import.PLQ,$A292-1,T$15-1,1,1)),(1-PLE!$AA$28)*OFFSET(Import.PLQ,$A292-1,T$15-1,1,1))))</f>
        <v>0</v>
      </c>
      <c r="U292" s="144">
        <f ca="1">IF(U$13="",0,CHOOSE(Detalhamento.OpçãoServiços,OFFSET(Import.PLQ,$A292-1,U$15-1,1,1),IF($E292&lt;&gt;1,IF(ISNUMBER(INDEX(Import.PLE,Detalhamento!$E292,Detalhamento!U$15)),IF(INDEX(Import.PLE,Detalhamento!$E292,Detalhamento!U$15)&lt;=mediçao,OFFSET(Import.PLQ,$A292-1,U$15-1,1,1),0),0),PLE!$AA$28*OFFSET(Import.PLQ,$A292-1,U$15-1,1,1)),IF($E292&lt;&gt;1,IF(ISNUMBER(INDEX(Import.PLE,Detalhamento!$E292,Detalhamento!U$15)),IF(INDEX(Import.PLE,Detalhamento!$E292,Detalhamento!U$15)&lt;=mediçao,0,OFFSET(Import.PLQ,$A292-1,U$15-1,1,1)),OFFSET(Import.PLQ,$A292-1,U$15-1,1,1)),(1-PLE!$AA$28)*OFFSET(Import.PLQ,$A292-1,U$15-1,1,1))))</f>
        <v>0</v>
      </c>
      <c r="V292" s="144">
        <f ca="1">IF(V$13="",0,CHOOSE(Detalhamento.OpçãoServiços,OFFSET(Import.PLQ,$A292-1,V$15-1,1,1),IF($E292&lt;&gt;1,IF(ISNUMBER(INDEX(Import.PLE,Detalhamento!$E292,Detalhamento!V$15)),IF(INDEX(Import.PLE,Detalhamento!$E292,Detalhamento!V$15)&lt;=mediçao,OFFSET(Import.PLQ,$A292-1,V$15-1,1,1),0),0),PLE!$AA$28*OFFSET(Import.PLQ,$A292-1,V$15-1,1,1)),IF($E292&lt;&gt;1,IF(ISNUMBER(INDEX(Import.PLE,Detalhamento!$E292,Detalhamento!V$15)),IF(INDEX(Import.PLE,Detalhamento!$E292,Detalhamento!V$15)&lt;=mediçao,0,OFFSET(Import.PLQ,$A292-1,V$15-1,1,1)),OFFSET(Import.PLQ,$A292-1,V$15-1,1,1)),(1-PLE!$AA$28)*OFFSET(Import.PLQ,$A292-1,V$15-1,1,1))))</f>
        <v>0</v>
      </c>
      <c r="W292" s="144">
        <f ca="1">IF(W$13="",0,CHOOSE(Detalhamento.OpçãoServiços,OFFSET(Import.PLQ,$A292-1,W$15-1,1,1),IF($E292&lt;&gt;1,IF(ISNUMBER(INDEX(Import.PLE,Detalhamento!$E292,Detalhamento!W$15)),IF(INDEX(Import.PLE,Detalhamento!$E292,Detalhamento!W$15)&lt;=mediçao,OFFSET(Import.PLQ,$A292-1,W$15-1,1,1),0),0),PLE!$AA$28*OFFSET(Import.PLQ,$A292-1,W$15-1,1,1)),IF($E292&lt;&gt;1,IF(ISNUMBER(INDEX(Import.PLE,Detalhamento!$E292,Detalhamento!W$15)),IF(INDEX(Import.PLE,Detalhamento!$E292,Detalhamento!W$15)&lt;=mediçao,0,OFFSET(Import.PLQ,$A292-1,W$15-1,1,1)),OFFSET(Import.PLQ,$A292-1,W$15-1,1,1)),(1-PLE!$AA$28)*OFFSET(Import.PLQ,$A292-1,W$15-1,1,1))))</f>
        <v>0</v>
      </c>
      <c r="X292" s="144">
        <f ca="1">IF(X$13="",0,CHOOSE(Detalhamento.OpçãoServiços,OFFSET(Import.PLQ,$A292-1,X$15-1,1,1),IF($E292&lt;&gt;1,IF(ISNUMBER(INDEX(Import.PLE,Detalhamento!$E292,Detalhamento!X$15)),IF(INDEX(Import.PLE,Detalhamento!$E292,Detalhamento!X$15)&lt;=mediçao,OFFSET(Import.PLQ,$A292-1,X$15-1,1,1),0),0),PLE!$AA$28*OFFSET(Import.PLQ,$A292-1,X$15-1,1,1)),IF($E292&lt;&gt;1,IF(ISNUMBER(INDEX(Import.PLE,Detalhamento!$E292,Detalhamento!X$15)),IF(INDEX(Import.PLE,Detalhamento!$E292,Detalhamento!X$15)&lt;=mediçao,0,OFFSET(Import.PLQ,$A292-1,X$15-1,1,1)),OFFSET(Import.PLQ,$A292-1,X$15-1,1,1)),(1-PLE!$AA$28)*OFFSET(Import.PLQ,$A292-1,X$15-1,1,1))))</f>
        <v>0</v>
      </c>
      <c r="Y292" s="144">
        <f ca="1">IF(Y$13="",0,CHOOSE(Detalhamento.OpçãoServiços,OFFSET(Import.PLQ,$A292-1,Y$15-1,1,1),IF($E292&lt;&gt;1,IF(ISNUMBER(INDEX(Import.PLE,Detalhamento!$E292,Detalhamento!Y$15)),IF(INDEX(Import.PLE,Detalhamento!$E292,Detalhamento!Y$15)&lt;=mediçao,OFFSET(Import.PLQ,$A292-1,Y$15-1,1,1),0),0),PLE!$AA$28*OFFSET(Import.PLQ,$A292-1,Y$15-1,1,1)),IF($E292&lt;&gt;1,IF(ISNUMBER(INDEX(Import.PLE,Detalhamento!$E292,Detalhamento!Y$15)),IF(INDEX(Import.PLE,Detalhamento!$E292,Detalhamento!Y$15)&lt;=mediçao,0,OFFSET(Import.PLQ,$A292-1,Y$15-1,1,1)),OFFSET(Import.PLQ,$A292-1,Y$15-1,1,1)),(1-PLE!$AA$28)*OFFSET(Import.PLQ,$A292-1,Y$15-1,1,1))))</f>
        <v>0</v>
      </c>
      <c r="Z292" s="144">
        <f ca="1">IF(Z$13="",0,CHOOSE(Detalhamento.OpçãoServiços,OFFSET(Import.PLQ,$A292-1,Z$15-1,1,1),IF($E292&lt;&gt;1,IF(ISNUMBER(INDEX(Import.PLE,Detalhamento!$E292,Detalhamento!Z$15)),IF(INDEX(Import.PLE,Detalhamento!$E292,Detalhamento!Z$15)&lt;=mediçao,OFFSET(Import.PLQ,$A292-1,Z$15-1,1,1),0),0),PLE!$AA$28*OFFSET(Import.PLQ,$A292-1,Z$15-1,1,1)),IF($E292&lt;&gt;1,IF(ISNUMBER(INDEX(Import.PLE,Detalhamento!$E292,Detalhamento!Z$15)),IF(INDEX(Import.PLE,Detalhamento!$E292,Detalhamento!Z$15)&lt;=mediçao,0,OFFSET(Import.PLQ,$A292-1,Z$15-1,1,1)),OFFSET(Import.PLQ,$A292-1,Z$15-1,1,1)),(1-PLE!$AA$28)*OFFSET(Import.PLQ,$A292-1,Z$15-1,1,1))))</f>
        <v>0</v>
      </c>
      <c r="AA292" s="144">
        <f ca="1">IF(AA$13="",0,CHOOSE(Detalhamento.OpçãoServiços,OFFSET(Import.PLQ,$A292-1,AA$15-1,1,1),IF($E292&lt;&gt;1,IF(ISNUMBER(INDEX(Import.PLE,Detalhamento!$E292,Detalhamento!AA$15)),IF(INDEX(Import.PLE,Detalhamento!$E292,Detalhamento!AA$15)&lt;=mediçao,OFFSET(Import.PLQ,$A292-1,AA$15-1,1,1),0),0),PLE!$AA$28*OFFSET(Import.PLQ,$A292-1,AA$15-1,1,1)),IF($E292&lt;&gt;1,IF(ISNUMBER(INDEX(Import.PLE,Detalhamento!$E292,Detalhamento!AA$15)),IF(INDEX(Import.PLE,Detalhamento!$E292,Detalhamento!AA$15)&lt;=mediçao,0,OFFSET(Import.PLQ,$A292-1,AA$15-1,1,1)),OFFSET(Import.PLQ,$A292-1,AA$15-1,1,1)),(1-PLE!$AA$28)*OFFSET(Import.PLQ,$A292-1,AA$15-1,1,1))))</f>
        <v>0</v>
      </c>
      <c r="AB292" s="144">
        <f ca="1">IF(AB$13="",0,CHOOSE(Detalhamento.OpçãoServiços,OFFSET(Import.PLQ,$A292-1,AB$15-1,1,1),IF($E292&lt;&gt;1,IF(ISNUMBER(INDEX(Import.PLE,Detalhamento!$E292,Detalhamento!AB$15)),IF(INDEX(Import.PLE,Detalhamento!$E292,Detalhamento!AB$15)&lt;=mediçao,OFFSET(Import.PLQ,$A292-1,AB$15-1,1,1),0),0),PLE!$AA$28*OFFSET(Import.PLQ,$A292-1,AB$15-1,1,1)),IF($E292&lt;&gt;1,IF(ISNUMBER(INDEX(Import.PLE,Detalhamento!$E292,Detalhamento!AB$15)),IF(INDEX(Import.PLE,Detalhamento!$E292,Detalhamento!AB$15)&lt;=mediçao,0,OFFSET(Import.PLQ,$A292-1,AB$15-1,1,1)),OFFSET(Import.PLQ,$A292-1,AB$15-1,1,1)),(1-PLE!$AA$28)*OFFSET(Import.PLQ,$A292-1,AB$15-1,1,1))))</f>
        <v>0</v>
      </c>
      <c r="AC292" s="144">
        <f ca="1">IF(AC$13="",0,CHOOSE(Detalhamento.OpçãoServiços,OFFSET(Import.PLQ,$A292-1,AC$15-1,1,1),IF($E292&lt;&gt;1,IF(ISNUMBER(INDEX(Import.PLE,Detalhamento!$E292,Detalhamento!AC$15)),IF(INDEX(Import.PLE,Detalhamento!$E292,Detalhamento!AC$15)&lt;=mediçao,OFFSET(Import.PLQ,$A292-1,AC$15-1,1,1),0),0),PLE!$AA$28*OFFSET(Import.PLQ,$A292-1,AC$15-1,1,1)),IF($E292&lt;&gt;1,IF(ISNUMBER(INDEX(Import.PLE,Detalhamento!$E292,Detalhamento!AC$15)),IF(INDEX(Import.PLE,Detalhamento!$E292,Detalhamento!AC$15)&lt;=mediçao,0,OFFSET(Import.PLQ,$A292-1,AC$15-1,1,1)),OFFSET(Import.PLQ,$A292-1,AC$15-1,1,1)),(1-PLE!$AA$28)*OFFSET(Import.PLQ,$A292-1,AC$15-1,1,1))))</f>
        <v>0</v>
      </c>
      <c r="AD292" s="144">
        <f ca="1">IF(AD$13="",0,CHOOSE(Detalhamento.OpçãoServiços,OFFSET(Import.PLQ,$A292-1,AD$15-1,1,1),IF($E292&lt;&gt;1,IF(ISNUMBER(INDEX(Import.PLE,Detalhamento!$E292,Detalhamento!AD$15)),IF(INDEX(Import.PLE,Detalhamento!$E292,Detalhamento!AD$15)&lt;=mediçao,OFFSET(Import.PLQ,$A292-1,AD$15-1,1,1),0),0),PLE!$AA$28*OFFSET(Import.PLQ,$A292-1,AD$15-1,1,1)),IF($E292&lt;&gt;1,IF(ISNUMBER(INDEX(Import.PLE,Detalhamento!$E292,Detalhamento!AD$15)),IF(INDEX(Import.PLE,Detalhamento!$E292,Detalhamento!AD$15)&lt;=mediçao,0,OFFSET(Import.PLQ,$A292-1,AD$15-1,1,1)),OFFSET(Import.PLQ,$A292-1,AD$15-1,1,1)),(1-PLE!$AA$28)*OFFSET(Import.PLQ,$A292-1,AD$15-1,1,1))))</f>
        <v>0</v>
      </c>
      <c r="AE292" s="144">
        <f ca="1">IF(AE$13="",0,CHOOSE(Detalhamento.OpçãoServiços,OFFSET(Import.PLQ,$A292-1,AE$15-1,1,1),IF($E292&lt;&gt;1,IF(ISNUMBER(INDEX(Import.PLE,Detalhamento!$E292,Detalhamento!AE$15)),IF(INDEX(Import.PLE,Detalhamento!$E292,Detalhamento!AE$15)&lt;=mediçao,OFFSET(Import.PLQ,$A292-1,AE$15-1,1,1),0),0),PLE!$AA$28*OFFSET(Import.PLQ,$A292-1,AE$15-1,1,1)),IF($E292&lt;&gt;1,IF(ISNUMBER(INDEX(Import.PLE,Detalhamento!$E292,Detalhamento!AE$15)),IF(INDEX(Import.PLE,Detalhamento!$E292,Detalhamento!AE$15)&lt;=mediçao,0,OFFSET(Import.PLQ,$A292-1,AE$15-1,1,1)),OFFSET(Import.PLQ,$A292-1,AE$15-1,1,1)),(1-PLE!$AA$28)*OFFSET(Import.PLQ,$A292-1,AE$15-1,1,1))))</f>
        <v>0</v>
      </c>
      <c r="AF292" s="144">
        <f ca="1">IF(AF$13="",0,CHOOSE(Detalhamento.OpçãoServiços,OFFSET(Import.PLQ,$A292-1,AF$15-1,1,1),IF($E292&lt;&gt;1,IF(ISNUMBER(INDEX(Import.PLE,Detalhamento!$E292,Detalhamento!AF$15)),IF(INDEX(Import.PLE,Detalhamento!$E292,Detalhamento!AF$15)&lt;=mediçao,OFFSET(Import.PLQ,$A292-1,AF$15-1,1,1),0),0),PLE!$AA$28*OFFSET(Import.PLQ,$A292-1,AF$15-1,1,1)),IF($E292&lt;&gt;1,IF(ISNUMBER(INDEX(Import.PLE,Detalhamento!$E292,Detalhamento!AF$15)),IF(INDEX(Import.PLE,Detalhamento!$E292,Detalhamento!AF$15)&lt;=mediçao,0,OFFSET(Import.PLQ,$A292-1,AF$15-1,1,1)),OFFSET(Import.PLQ,$A292-1,AF$15-1,1,1)),(1-PLE!$AA$28)*OFFSET(Import.PLQ,$A292-1,AF$15-1,1,1))))</f>
        <v>0</v>
      </c>
      <c r="AG292" s="144">
        <f ca="1">IF(AG$13="",0,CHOOSE(Detalhamento.OpçãoServiços,OFFSET(Import.PLQ,$A292-1,AG$15-1,1,1),IF($E292&lt;&gt;1,IF(ISNUMBER(INDEX(Import.PLE,Detalhamento!$E292,Detalhamento!AG$15)),IF(INDEX(Import.PLE,Detalhamento!$E292,Detalhamento!AG$15)&lt;=mediçao,OFFSET(Import.PLQ,$A292-1,AG$15-1,1,1),0),0),PLE!$AA$28*OFFSET(Import.PLQ,$A292-1,AG$15-1,1,1)),IF($E292&lt;&gt;1,IF(ISNUMBER(INDEX(Import.PLE,Detalhamento!$E292,Detalhamento!AG$15)),IF(INDEX(Import.PLE,Detalhamento!$E292,Detalhamento!AG$15)&lt;=mediçao,0,OFFSET(Import.PLQ,$A292-1,AG$15-1,1,1)),OFFSET(Import.PLQ,$A292-1,AG$15-1,1,1)),(1-PLE!$AA$28)*OFFSET(Import.PLQ,$A292-1,AG$15-1,1,1))))</f>
        <v>0</v>
      </c>
      <c r="AH292" s="144">
        <f ca="1">IF(AH$13="",0,CHOOSE(Detalhamento.OpçãoServiços,OFFSET(Import.PLQ,$A292-1,AH$15-1,1,1),IF($E292&lt;&gt;1,IF(ISNUMBER(INDEX(Import.PLE,Detalhamento!$E292,Detalhamento!AH$15)),IF(INDEX(Import.PLE,Detalhamento!$E292,Detalhamento!AH$15)&lt;=mediçao,OFFSET(Import.PLQ,$A292-1,AH$15-1,1,1),0),0),PLE!$AA$28*OFFSET(Import.PLQ,$A292-1,AH$15-1,1,1)),IF($E292&lt;&gt;1,IF(ISNUMBER(INDEX(Import.PLE,Detalhamento!$E292,Detalhamento!AH$15)),IF(INDEX(Import.PLE,Detalhamento!$E292,Detalhamento!AH$15)&lt;=mediçao,0,OFFSET(Import.PLQ,$A292-1,AH$15-1,1,1)),OFFSET(Import.PLQ,$A292-1,AH$15-1,1,1)),(1-PLE!$AA$28)*OFFSET(Import.PLQ,$A292-1,AH$15-1,1,1))))</f>
        <v>0</v>
      </c>
      <c r="AI292" s="144">
        <f ca="1">IF(AI$13="",0,CHOOSE(Detalhamento.OpçãoServiços,OFFSET(Import.PLQ,$A292-1,AI$15-1,1,1),IF($E292&lt;&gt;1,IF(ISNUMBER(INDEX(Import.PLE,Detalhamento!$E292,Detalhamento!AI$15)),IF(INDEX(Import.PLE,Detalhamento!$E292,Detalhamento!AI$15)&lt;=mediçao,OFFSET(Import.PLQ,$A292-1,AI$15-1,1,1),0),0),PLE!$AA$28*OFFSET(Import.PLQ,$A292-1,AI$15-1,1,1)),IF($E292&lt;&gt;1,IF(ISNUMBER(INDEX(Import.PLE,Detalhamento!$E292,Detalhamento!AI$15)),IF(INDEX(Import.PLE,Detalhamento!$E292,Detalhamento!AI$15)&lt;=mediçao,0,OFFSET(Import.PLQ,$A292-1,AI$15-1,1,1)),OFFSET(Import.PLQ,$A292-1,AI$15-1,1,1)),(1-PLE!$AA$28)*OFFSET(Import.PLQ,$A292-1,AI$15-1,1,1))))</f>
        <v>0</v>
      </c>
      <c r="AJ292" s="144">
        <f ca="1">IF(AJ$13="",0,CHOOSE(Detalhamento.OpçãoServiços,OFFSET(Import.PLQ,$A292-1,AJ$15-1,1,1),IF($E292&lt;&gt;1,IF(ISNUMBER(INDEX(Import.PLE,Detalhamento!$E292,Detalhamento!AJ$15)),IF(INDEX(Import.PLE,Detalhamento!$E292,Detalhamento!AJ$15)&lt;=mediçao,OFFSET(Import.PLQ,$A292-1,AJ$15-1,1,1),0),0),PLE!$AA$28*OFFSET(Import.PLQ,$A292-1,AJ$15-1,1,1)),IF($E292&lt;&gt;1,IF(ISNUMBER(INDEX(Import.PLE,Detalhamento!$E292,Detalhamento!AJ$15)),IF(INDEX(Import.PLE,Detalhamento!$E292,Detalhamento!AJ$15)&lt;=mediçao,0,OFFSET(Import.PLQ,$A292-1,AJ$15-1,1,1)),OFFSET(Import.PLQ,$A292-1,AJ$15-1,1,1)),(1-PLE!$AA$28)*OFFSET(Import.PLQ,$A292-1,AJ$15-1,1,1))))</f>
        <v>0</v>
      </c>
      <c r="AK292" s="144">
        <f ca="1">IF(AK$13="",0,CHOOSE(Detalhamento.OpçãoServiços,OFFSET(Import.PLQ,$A292-1,AK$15-1,1,1),IF($E292&lt;&gt;1,IF(ISNUMBER(INDEX(Import.PLE,Detalhamento!$E292,Detalhamento!AK$15)),IF(INDEX(Import.PLE,Detalhamento!$E292,Detalhamento!AK$15)&lt;=mediçao,OFFSET(Import.PLQ,$A292-1,AK$15-1,1,1),0),0),PLE!$AA$28*OFFSET(Import.PLQ,$A292-1,AK$15-1,1,1)),IF($E292&lt;&gt;1,IF(ISNUMBER(INDEX(Import.PLE,Detalhamento!$E292,Detalhamento!AK$15)),IF(INDEX(Import.PLE,Detalhamento!$E292,Detalhamento!AK$15)&lt;=mediçao,0,OFFSET(Import.PLQ,$A292-1,AK$15-1,1,1)),OFFSET(Import.PLQ,$A292-1,AK$15-1,1,1)),(1-PLE!$AA$28)*OFFSET(Import.PLQ,$A292-1,AK$15-1,1,1))))</f>
        <v>0</v>
      </c>
      <c r="AL292" s="144">
        <f ca="1">IF(AL$13="",0,CHOOSE(Detalhamento.OpçãoServiços,OFFSET(Import.PLQ,$A292-1,AL$15-1,1,1),IF($E292&lt;&gt;1,IF(ISNUMBER(INDEX(Import.PLE,Detalhamento!$E292,Detalhamento!AL$15)),IF(INDEX(Import.PLE,Detalhamento!$E292,Detalhamento!AL$15)&lt;=mediçao,OFFSET(Import.PLQ,$A292-1,AL$15-1,1,1),0),0),PLE!$AA$28*OFFSET(Import.PLQ,$A292-1,AL$15-1,1,1)),IF($E292&lt;&gt;1,IF(ISNUMBER(INDEX(Import.PLE,Detalhamento!$E292,Detalhamento!AL$15)),IF(INDEX(Import.PLE,Detalhamento!$E292,Detalhamento!AL$15)&lt;=mediçao,0,OFFSET(Import.PLQ,$A292-1,AL$15-1,1,1)),OFFSET(Import.PLQ,$A292-1,AL$15-1,1,1)),(1-PLE!$AA$28)*OFFSET(Import.PLQ,$A292-1,AL$15-1,1,1))))</f>
        <v>0</v>
      </c>
      <c r="AM292" s="144">
        <f ca="1">IF(AM$13="",0,CHOOSE(Detalhamento.OpçãoServiços,OFFSET(Import.PLQ,$A292-1,AM$15-1,1,1),IF($E292&lt;&gt;1,IF(ISNUMBER(INDEX(Import.PLE,Detalhamento!$E292,Detalhamento!AM$15)),IF(INDEX(Import.PLE,Detalhamento!$E292,Detalhamento!AM$15)&lt;=mediçao,OFFSET(Import.PLQ,$A292-1,AM$15-1,1,1),0),0),PLE!$AA$28*OFFSET(Import.PLQ,$A292-1,AM$15-1,1,1)),IF($E292&lt;&gt;1,IF(ISNUMBER(INDEX(Import.PLE,Detalhamento!$E292,Detalhamento!AM$15)),IF(INDEX(Import.PLE,Detalhamento!$E292,Detalhamento!AM$15)&lt;=mediçao,0,OFFSET(Import.PLQ,$A292-1,AM$15-1,1,1)),OFFSET(Import.PLQ,$A292-1,AM$15-1,1,1)),(1-PLE!$AA$28)*OFFSET(Import.PLQ,$A292-1,AM$15-1,1,1))))</f>
        <v>0</v>
      </c>
      <c r="AN292" s="144">
        <f ca="1">IF(AN$13="",0,CHOOSE(Detalhamento.OpçãoServiços,OFFSET(Import.PLQ,$A292-1,AN$15-1,1,1),IF($E292&lt;&gt;1,IF(ISNUMBER(INDEX(Import.PLE,Detalhamento!$E292,Detalhamento!AN$15)),IF(INDEX(Import.PLE,Detalhamento!$E292,Detalhamento!AN$15)&lt;=mediçao,OFFSET(Import.PLQ,$A292-1,AN$15-1,1,1),0),0),PLE!$AA$28*OFFSET(Import.PLQ,$A292-1,AN$15-1,1,1)),IF($E292&lt;&gt;1,IF(ISNUMBER(INDEX(Import.PLE,Detalhamento!$E292,Detalhamento!AN$15)),IF(INDEX(Import.PLE,Detalhamento!$E292,Detalhamento!AN$15)&lt;=mediçao,0,OFFSET(Import.PLQ,$A292-1,AN$15-1,1,1)),OFFSET(Import.PLQ,$A292-1,AN$15-1,1,1)),(1-PLE!$AA$28)*OFFSET(Import.PLQ,$A292-1,AN$15-1,1,1))))</f>
        <v>0</v>
      </c>
      <c r="AO292" s="144">
        <f ca="1">IF(AO$13="",0,CHOOSE(Detalhamento.OpçãoServiços,OFFSET(Import.PLQ,$A292-1,AO$15-1,1,1),IF($E292&lt;&gt;1,IF(ISNUMBER(INDEX(Import.PLE,Detalhamento!$E292,Detalhamento!AO$15)),IF(INDEX(Import.PLE,Detalhamento!$E292,Detalhamento!AO$15)&lt;=mediçao,OFFSET(Import.PLQ,$A292-1,AO$15-1,1,1),0),0),PLE!$AA$28*OFFSET(Import.PLQ,$A292-1,AO$15-1,1,1)),IF($E292&lt;&gt;1,IF(ISNUMBER(INDEX(Import.PLE,Detalhamento!$E292,Detalhamento!AO$15)),IF(INDEX(Import.PLE,Detalhamento!$E292,Detalhamento!AO$15)&lt;=mediçao,0,OFFSET(Import.PLQ,$A292-1,AO$15-1,1,1)),OFFSET(Import.PLQ,$A292-1,AO$15-1,1,1)),(1-PLE!$AA$28)*OFFSET(Import.PLQ,$A292-1,AO$15-1,1,1))))</f>
        <v>0</v>
      </c>
      <c r="AP292" s="144">
        <f ca="1">IF(AP$13="",0,CHOOSE(Detalhamento.OpçãoServiços,OFFSET(Import.PLQ,$A292-1,AP$15-1,1,1),IF($E292&lt;&gt;1,IF(ISNUMBER(INDEX(Import.PLE,Detalhamento!$E292,Detalhamento!AP$15)),IF(INDEX(Import.PLE,Detalhamento!$E292,Detalhamento!AP$15)&lt;=mediçao,OFFSET(Import.PLQ,$A292-1,AP$15-1,1,1),0),0),PLE!$AA$28*OFFSET(Import.PLQ,$A292-1,AP$15-1,1,1)),IF($E292&lt;&gt;1,IF(ISNUMBER(INDEX(Import.PLE,Detalhamento!$E292,Detalhamento!AP$15)),IF(INDEX(Import.PLE,Detalhamento!$E292,Detalhamento!AP$15)&lt;=mediçao,0,OFFSET(Import.PLQ,$A292-1,AP$15-1,1,1)),OFFSET(Import.PLQ,$A292-1,AP$15-1,1,1)),(1-PLE!$AA$28)*OFFSET(Import.PLQ,$A292-1,AP$15-1,1,1))))</f>
        <v>0</v>
      </c>
      <c r="AQ292" s="144">
        <f ca="1">IF(AQ$13="",0,CHOOSE(Detalhamento.OpçãoServiços,OFFSET(Import.PLQ,$A292-1,AQ$15-1,1,1),IF($E292&lt;&gt;1,IF(ISNUMBER(INDEX(Import.PLE,Detalhamento!$E292,Detalhamento!AQ$15)),IF(INDEX(Import.PLE,Detalhamento!$E292,Detalhamento!AQ$15)&lt;=mediçao,OFFSET(Import.PLQ,$A292-1,AQ$15-1,1,1),0),0),PLE!$AA$28*OFFSET(Import.PLQ,$A292-1,AQ$15-1,1,1)),IF($E292&lt;&gt;1,IF(ISNUMBER(INDEX(Import.PLE,Detalhamento!$E292,Detalhamento!AQ$15)),IF(INDEX(Import.PLE,Detalhamento!$E292,Detalhamento!AQ$15)&lt;=mediçao,0,OFFSET(Import.PLQ,$A292-1,AQ$15-1,1,1)),OFFSET(Import.PLQ,$A292-1,AQ$15-1,1,1)),(1-PLE!$AA$28)*OFFSET(Import.PLQ,$A292-1,AQ$15-1,1,1))))</f>
        <v>0</v>
      </c>
      <c r="AR292" s="144">
        <f ca="1">IF(AR$13="",0,CHOOSE(Detalhamento.OpçãoServiços,OFFSET(Import.PLQ,$A292-1,AR$15-1,1,1),IF($E292&lt;&gt;1,IF(ISNUMBER(INDEX(Import.PLE,Detalhamento!$E292,Detalhamento!AR$15)),IF(INDEX(Import.PLE,Detalhamento!$E292,Detalhamento!AR$15)&lt;=mediçao,OFFSET(Import.PLQ,$A292-1,AR$15-1,1,1),0),0),PLE!$AA$28*OFFSET(Import.PLQ,$A292-1,AR$15-1,1,1)),IF($E292&lt;&gt;1,IF(ISNUMBER(INDEX(Import.PLE,Detalhamento!$E292,Detalhamento!AR$15)),IF(INDEX(Import.PLE,Detalhamento!$E292,Detalhamento!AR$15)&lt;=mediçao,0,OFFSET(Import.PLQ,$A292-1,AR$15-1,1,1)),OFFSET(Import.PLQ,$A292-1,AR$15-1,1,1)),(1-PLE!$AA$28)*OFFSET(Import.PLQ,$A292-1,AR$15-1,1,1))))</f>
        <v>0</v>
      </c>
      <c r="AS292" s="144">
        <f ca="1">IF(AS$13="",0,CHOOSE(Detalhamento.OpçãoServiços,OFFSET(Import.PLQ,$A292-1,AS$15-1,1,1),IF($E292&lt;&gt;1,IF(ISNUMBER(INDEX(Import.PLE,Detalhamento!$E292,Detalhamento!AS$15)),IF(INDEX(Import.PLE,Detalhamento!$E292,Detalhamento!AS$15)&lt;=mediçao,OFFSET(Import.PLQ,$A292-1,AS$15-1,1,1),0),0),PLE!$AA$28*OFFSET(Import.PLQ,$A292-1,AS$15-1,1,1)),IF($E292&lt;&gt;1,IF(ISNUMBER(INDEX(Import.PLE,Detalhamento!$E292,Detalhamento!AS$15)),IF(INDEX(Import.PLE,Detalhamento!$E292,Detalhamento!AS$15)&lt;=mediçao,0,OFFSET(Import.PLQ,$A292-1,AS$15-1,1,1)),OFFSET(Import.PLQ,$A292-1,AS$15-1,1,1)),(1-PLE!$AA$28)*OFFSET(Import.PLQ,$A292-1,AS$15-1,1,1))))</f>
        <v>0</v>
      </c>
      <c r="AT292" s="144">
        <f ca="1">IF(AT$13="",0,CHOOSE(Detalhamento.OpçãoServiços,OFFSET(Import.PLQ,$A292-1,AT$15-1,1,1),IF($E292&lt;&gt;1,IF(ISNUMBER(INDEX(Import.PLE,Detalhamento!$E292,Detalhamento!AT$15)),IF(INDEX(Import.PLE,Detalhamento!$E292,Detalhamento!AT$15)&lt;=mediçao,OFFSET(Import.PLQ,$A292-1,AT$15-1,1,1),0),0),PLE!$AA$28*OFFSET(Import.PLQ,$A292-1,AT$15-1,1,1)),IF($E292&lt;&gt;1,IF(ISNUMBER(INDEX(Import.PLE,Detalhamento!$E292,Detalhamento!AT$15)),IF(INDEX(Import.PLE,Detalhamento!$E292,Detalhamento!AT$15)&lt;=mediçao,0,OFFSET(Import.PLQ,$A292-1,AT$15-1,1,1)),OFFSET(Import.PLQ,$A292-1,AT$15-1,1,1)),(1-PLE!$AA$28)*OFFSET(Import.PLQ,$A292-1,AT$15-1,1,1))))</f>
        <v>0</v>
      </c>
      <c r="AU292" s="144">
        <f ca="1">IF(AU$13="",0,CHOOSE(Detalhamento.OpçãoServiços,OFFSET(Import.PLQ,$A292-1,AU$15-1,1,1),IF($E292&lt;&gt;1,IF(ISNUMBER(INDEX(Import.PLE,Detalhamento!$E292,Detalhamento!AU$15)),IF(INDEX(Import.PLE,Detalhamento!$E292,Detalhamento!AU$15)&lt;=mediçao,OFFSET(Import.PLQ,$A292-1,AU$15-1,1,1),0),0),PLE!$AA$28*OFFSET(Import.PLQ,$A292-1,AU$15-1,1,1)),IF($E292&lt;&gt;1,IF(ISNUMBER(INDEX(Import.PLE,Detalhamento!$E292,Detalhamento!AU$15)),IF(INDEX(Import.PLE,Detalhamento!$E292,Detalhamento!AU$15)&lt;=mediçao,0,OFFSET(Import.PLQ,$A292-1,AU$15-1,1,1)),OFFSET(Import.PLQ,$A292-1,AU$15-1,1,1)),(1-PLE!$AA$28)*OFFSET(Import.PLQ,$A292-1,AU$15-1,1,1))))</f>
        <v>0</v>
      </c>
      <c r="AV292" s="144">
        <f ca="1">IF(AV$13="",0,CHOOSE(Detalhamento.OpçãoServiços,OFFSET(Import.PLQ,$A292-1,AV$15-1,1,1),IF($E292&lt;&gt;1,IF(ISNUMBER(INDEX(Import.PLE,Detalhamento!$E292,Detalhamento!AV$15)),IF(INDEX(Import.PLE,Detalhamento!$E292,Detalhamento!AV$15)&lt;=mediçao,OFFSET(Import.PLQ,$A292-1,AV$15-1,1,1),0),0),PLE!$AA$28*OFFSET(Import.PLQ,$A292-1,AV$15-1,1,1)),IF($E292&lt;&gt;1,IF(ISNUMBER(INDEX(Import.PLE,Detalhamento!$E292,Detalhamento!AV$15)),IF(INDEX(Import.PLE,Detalhamento!$E292,Detalhamento!AV$15)&lt;=mediçao,0,OFFSET(Import.PLQ,$A292-1,AV$15-1,1,1)),OFFSET(Import.PLQ,$A292-1,AV$15-1,1,1)),(1-PLE!$AA$28)*OFFSET(Import.PLQ,$A292-1,AV$15-1,1,1))))</f>
        <v>0</v>
      </c>
      <c r="AW292" s="144">
        <f ca="1">IF(AW$13="",0,CHOOSE(Detalhamento.OpçãoServiços,OFFSET(Import.PLQ,$A292-1,AW$15-1,1,1),IF($E292&lt;&gt;1,IF(ISNUMBER(INDEX(Import.PLE,Detalhamento!$E292,Detalhamento!AW$15)),IF(INDEX(Import.PLE,Detalhamento!$E292,Detalhamento!AW$15)&lt;=mediçao,OFFSET(Import.PLQ,$A292-1,AW$15-1,1,1),0),0),PLE!$AA$28*OFFSET(Import.PLQ,$A292-1,AW$15-1,1,1)),IF($E292&lt;&gt;1,IF(ISNUMBER(INDEX(Import.PLE,Detalhamento!$E292,Detalhamento!AW$15)),IF(INDEX(Import.PLE,Detalhamento!$E292,Detalhamento!AW$15)&lt;=mediçao,0,OFFSET(Import.PLQ,$A292-1,AW$15-1,1,1)),OFFSET(Import.PLQ,$A292-1,AW$15-1,1,1)),(1-PLE!$AA$28)*OFFSET(Import.PLQ,$A292-1,AW$15-1,1,1))))</f>
        <v>0</v>
      </c>
      <c r="AX292" s="144">
        <f ca="1">IF(AX$13="",0,CHOOSE(Detalhamento.OpçãoServiços,OFFSET(Import.PLQ,$A292-1,AX$15-1,1,1),IF($E292&lt;&gt;1,IF(ISNUMBER(INDEX(Import.PLE,Detalhamento!$E292,Detalhamento!AX$15)),IF(INDEX(Import.PLE,Detalhamento!$E292,Detalhamento!AX$15)&lt;=mediçao,OFFSET(Import.PLQ,$A292-1,AX$15-1,1,1),0),0),PLE!$AA$28*OFFSET(Import.PLQ,$A292-1,AX$15-1,1,1)),IF($E292&lt;&gt;1,IF(ISNUMBER(INDEX(Import.PLE,Detalhamento!$E292,Detalhamento!AX$15)),IF(INDEX(Import.PLE,Detalhamento!$E292,Detalhamento!AX$15)&lt;=mediçao,0,OFFSET(Import.PLQ,$A292-1,AX$15-1,1,1)),OFFSET(Import.PLQ,$A292-1,AX$15-1,1,1)),(1-PLE!$AA$28)*OFFSET(Import.PLQ,$A292-1,AX$15-1,1,1))))</f>
        <v>0</v>
      </c>
      <c r="AY292" s="144">
        <f ca="1">IF(AY$13="",0,CHOOSE(Detalhamento.OpçãoServiços,OFFSET(Import.PLQ,$A292-1,AY$15-1,1,1),IF($E292&lt;&gt;1,IF(ISNUMBER(INDEX(Import.PLE,Detalhamento!$E292,Detalhamento!AY$15)),IF(INDEX(Import.PLE,Detalhamento!$E292,Detalhamento!AY$15)&lt;=mediçao,OFFSET(Import.PLQ,$A292-1,AY$15-1,1,1),0),0),PLE!$AA$28*OFFSET(Import.PLQ,$A292-1,AY$15-1,1,1)),IF($E292&lt;&gt;1,IF(ISNUMBER(INDEX(Import.PLE,Detalhamento!$E292,Detalhamento!AY$15)),IF(INDEX(Import.PLE,Detalhamento!$E292,Detalhamento!AY$15)&lt;=mediçao,0,OFFSET(Import.PLQ,$A292-1,AY$15-1,1,1)),OFFSET(Import.PLQ,$A292-1,AY$15-1,1,1)),(1-PLE!$AA$28)*OFFSET(Import.PLQ,$A292-1,AY$15-1,1,1))))</f>
        <v>0</v>
      </c>
      <c r="AZ292" s="144">
        <f ca="1">IF(AZ$13="",0,CHOOSE(Detalhamento.OpçãoServiços,OFFSET(Import.PLQ,$A292-1,AZ$15-1,1,1),IF($E292&lt;&gt;1,IF(ISNUMBER(INDEX(Import.PLE,Detalhamento!$E292,Detalhamento!AZ$15)),IF(INDEX(Import.PLE,Detalhamento!$E292,Detalhamento!AZ$15)&lt;=mediçao,OFFSET(Import.PLQ,$A292-1,AZ$15-1,1,1),0),0),PLE!$AA$28*OFFSET(Import.PLQ,$A292-1,AZ$15-1,1,1)),IF($E292&lt;&gt;1,IF(ISNUMBER(INDEX(Import.PLE,Detalhamento!$E292,Detalhamento!AZ$15)),IF(INDEX(Import.PLE,Detalhamento!$E292,Detalhamento!AZ$15)&lt;=mediçao,0,OFFSET(Import.PLQ,$A292-1,AZ$15-1,1,1)),OFFSET(Import.PLQ,$A292-1,AZ$15-1,1,1)),(1-PLE!$AA$28)*OFFSET(Import.PLQ,$A292-1,AZ$15-1,1,1))))</f>
        <v>0</v>
      </c>
      <c r="BA292" s="144">
        <f ca="1">IF(BA$13="",0,CHOOSE(Detalhamento.OpçãoServiços,OFFSET(Import.PLQ,$A292-1,BA$15-1,1,1),IF($E292&lt;&gt;1,IF(ISNUMBER(INDEX(Import.PLE,Detalhamento!$E292,Detalhamento!BA$15)),IF(INDEX(Import.PLE,Detalhamento!$E292,Detalhamento!BA$15)&lt;=mediçao,OFFSET(Import.PLQ,$A292-1,BA$15-1,1,1),0),0),PLE!$AA$28*OFFSET(Import.PLQ,$A292-1,BA$15-1,1,1)),IF($E292&lt;&gt;1,IF(ISNUMBER(INDEX(Import.PLE,Detalhamento!$E292,Detalhamento!BA$15)),IF(INDEX(Import.PLE,Detalhamento!$E292,Detalhamento!BA$15)&lt;=mediçao,0,OFFSET(Import.PLQ,$A292-1,BA$15-1,1,1)),OFFSET(Import.PLQ,$A292-1,BA$15-1,1,1)),(1-PLE!$AA$28)*OFFSET(Import.PLQ,$A292-1,BA$15-1,1,1))))</f>
        <v>0</v>
      </c>
      <c r="BB292" s="144">
        <f ca="1">IF(BB$13="",0,CHOOSE(Detalhamento.OpçãoServiços,OFFSET(Import.PLQ,$A292-1,BB$15-1,1,1),IF($E292&lt;&gt;1,IF(ISNUMBER(INDEX(Import.PLE,Detalhamento!$E292,Detalhamento!BB$15)),IF(INDEX(Import.PLE,Detalhamento!$E292,Detalhamento!BB$15)&lt;=mediçao,OFFSET(Import.PLQ,$A292-1,BB$15-1,1,1),0),0),PLE!$AA$28*OFFSET(Import.PLQ,$A292-1,BB$15-1,1,1)),IF($E292&lt;&gt;1,IF(ISNUMBER(INDEX(Import.PLE,Detalhamento!$E292,Detalhamento!BB$15)),IF(INDEX(Import.PLE,Detalhamento!$E292,Detalhamento!BB$15)&lt;=mediçao,0,OFFSET(Import.PLQ,$A292-1,BB$15-1,1,1)),OFFSET(Import.PLQ,$A292-1,BB$15-1,1,1)),(1-PLE!$AA$28)*OFFSET(Import.PLQ,$A292-1,BB$15-1,1,1))))</f>
        <v>0</v>
      </c>
      <c r="BC292" s="144">
        <f ca="1">IF(BC$13="",0,CHOOSE(Detalhamento.OpçãoServiços,OFFSET(Import.PLQ,$A292-1,BC$15-1,1,1),IF($E292&lt;&gt;1,IF(ISNUMBER(INDEX(Import.PLE,Detalhamento!$E292,Detalhamento!BC$15)),IF(INDEX(Import.PLE,Detalhamento!$E292,Detalhamento!BC$15)&lt;=mediçao,OFFSET(Import.PLQ,$A292-1,BC$15-1,1,1),0),0),PLE!$AA$28*OFFSET(Import.PLQ,$A292-1,BC$15-1,1,1)),IF($E292&lt;&gt;1,IF(ISNUMBER(INDEX(Import.PLE,Detalhamento!$E292,Detalhamento!BC$15)),IF(INDEX(Import.PLE,Detalhamento!$E292,Detalhamento!BC$15)&lt;=mediçao,0,OFFSET(Import.PLQ,$A292-1,BC$15-1,1,1)),OFFSET(Import.PLQ,$A292-1,BC$15-1,1,1)),(1-PLE!$AA$28)*OFFSET(Import.PLQ,$A292-1,BC$15-1,1,1))))</f>
        <v>0</v>
      </c>
      <c r="BD292" s="144">
        <f ca="1">IF(BD$13="",0,CHOOSE(Detalhamento.OpçãoServiços,OFFSET(Import.PLQ,$A292-1,BD$15-1,1,1),IF($E292&lt;&gt;1,IF(ISNUMBER(INDEX(Import.PLE,Detalhamento!$E292,Detalhamento!BD$15)),IF(INDEX(Import.PLE,Detalhamento!$E292,Detalhamento!BD$15)&lt;=mediçao,OFFSET(Import.PLQ,$A292-1,BD$15-1,1,1),0),0),PLE!$AA$28*OFFSET(Import.PLQ,$A292-1,BD$15-1,1,1)),IF($E292&lt;&gt;1,IF(ISNUMBER(INDEX(Import.PLE,Detalhamento!$E292,Detalhamento!BD$15)),IF(INDEX(Import.PLE,Detalhamento!$E292,Detalhamento!BD$15)&lt;=mediçao,0,OFFSET(Import.PLQ,$A292-1,BD$15-1,1,1)),OFFSET(Import.PLQ,$A292-1,BD$15-1,1,1)),(1-PLE!$AA$28)*OFFSET(Import.PLQ,$A292-1,BD$15-1,1,1))))</f>
        <v>0</v>
      </c>
      <c r="BE292" s="144">
        <f ca="1">IF(BE$13="",0,CHOOSE(Detalhamento.OpçãoServiços,OFFSET(Import.PLQ,$A292-1,BE$15-1,1,1),IF($E292&lt;&gt;1,IF(ISNUMBER(INDEX(Import.PLE,Detalhamento!$E292,Detalhamento!BE$15)),IF(INDEX(Import.PLE,Detalhamento!$E292,Detalhamento!BE$15)&lt;=mediçao,OFFSET(Import.PLQ,$A292-1,BE$15-1,1,1),0),0),PLE!$AA$28*OFFSET(Import.PLQ,$A292-1,BE$15-1,1,1)),IF($E292&lt;&gt;1,IF(ISNUMBER(INDEX(Import.PLE,Detalhamento!$E292,Detalhamento!BE$15)),IF(INDEX(Import.PLE,Detalhamento!$E292,Detalhamento!BE$15)&lt;=mediçao,0,OFFSET(Import.PLQ,$A292-1,BE$15-1,1,1)),OFFSET(Import.PLQ,$A292-1,BE$15-1,1,1)),(1-PLE!$AA$28)*OFFSET(Import.PLQ,$A292-1,BE$15-1,1,1))))</f>
        <v>0</v>
      </c>
      <c r="BF292" s="144">
        <f ca="1">IF(BF$13="",0,CHOOSE(Detalhamento.OpçãoServiços,OFFSET(Import.PLQ,$A292-1,BF$15-1,1,1),IF($E292&lt;&gt;1,IF(ISNUMBER(INDEX(Import.PLE,Detalhamento!$E292,Detalhamento!BF$15)),IF(INDEX(Import.PLE,Detalhamento!$E292,Detalhamento!BF$15)&lt;=mediçao,OFFSET(Import.PLQ,$A292-1,BF$15-1,1,1),0),0),PLE!$AA$28*OFFSET(Import.PLQ,$A292-1,BF$15-1,1,1)),IF($E292&lt;&gt;1,IF(ISNUMBER(INDEX(Import.PLE,Detalhamento!$E292,Detalhamento!BF$15)),IF(INDEX(Import.PLE,Detalhamento!$E292,Detalhamento!BF$15)&lt;=mediçao,0,OFFSET(Import.PLQ,$A292-1,BF$15-1,1,1)),OFFSET(Import.PLQ,$A292-1,BF$15-1,1,1)),(1-PLE!$AA$28)*OFFSET(Import.PLQ,$A292-1,BF$15-1,1,1))))</f>
        <v>0</v>
      </c>
      <c r="BG292" s="144">
        <f ca="1">IF(BG$13="",0,CHOOSE(Detalhamento.OpçãoServiços,OFFSET(Import.PLQ,$A292-1,BG$15-1,1,1),IF($E292&lt;&gt;1,IF(ISNUMBER(INDEX(Import.PLE,Detalhamento!$E292,Detalhamento!BG$15)),IF(INDEX(Import.PLE,Detalhamento!$E292,Detalhamento!BG$15)&lt;=mediçao,OFFSET(Import.PLQ,$A292-1,BG$15-1,1,1),0),0),PLE!$AA$28*OFFSET(Import.PLQ,$A292-1,BG$15-1,1,1)),IF($E292&lt;&gt;1,IF(ISNUMBER(INDEX(Import.PLE,Detalhamento!$E292,Detalhamento!BG$15)),IF(INDEX(Import.PLE,Detalhamento!$E292,Detalhamento!BG$15)&lt;=mediçao,0,OFFSET(Import.PLQ,$A292-1,BG$15-1,1,1)),OFFSET(Import.PLQ,$A292-1,BG$15-1,1,1)),(1-PLE!$AA$28)*OFFSET(Import.PLQ,$A292-1,BG$15-1,1,1))))</f>
        <v>0</v>
      </c>
      <c r="BH292" s="144">
        <f ca="1">IF(BH$13="",0,CHOOSE(Detalhamento.OpçãoServiços,OFFSET(Import.PLQ,$A292-1,BH$15-1,1,1),IF($E292&lt;&gt;1,IF(ISNUMBER(INDEX(Import.PLE,Detalhamento!$E292,Detalhamento!BH$15)),IF(INDEX(Import.PLE,Detalhamento!$E292,Detalhamento!BH$15)&lt;=mediçao,OFFSET(Import.PLQ,$A292-1,BH$15-1,1,1),0),0),PLE!$AA$28*OFFSET(Import.PLQ,$A292-1,BH$15-1,1,1)),IF($E292&lt;&gt;1,IF(ISNUMBER(INDEX(Import.PLE,Detalhamento!$E292,Detalhamento!BH$15)),IF(INDEX(Import.PLE,Detalhamento!$E292,Detalhamento!BH$15)&lt;=mediçao,0,OFFSET(Import.PLQ,$A292-1,BH$15-1,1,1)),OFFSET(Import.PLQ,$A292-1,BH$15-1,1,1)),(1-PLE!$AA$28)*OFFSET(Import.PLQ,$A292-1,BH$15-1,1,1))))</f>
        <v>0</v>
      </c>
      <c r="BI292" s="144">
        <f ca="1">IF(BI$13="",0,CHOOSE(Detalhamento.OpçãoServiços,OFFSET(Import.PLQ,$A292-1,BI$15-1,1,1),IF($E292&lt;&gt;1,IF(ISNUMBER(INDEX(Import.PLE,Detalhamento!$E292,Detalhamento!BI$15)),IF(INDEX(Import.PLE,Detalhamento!$E292,Detalhamento!BI$15)&lt;=mediçao,OFFSET(Import.PLQ,$A292-1,BI$15-1,1,1),0),0),PLE!$AA$28*OFFSET(Import.PLQ,$A292-1,BI$15-1,1,1)),IF($E292&lt;&gt;1,IF(ISNUMBER(INDEX(Import.PLE,Detalhamento!$E292,Detalhamento!BI$15)),IF(INDEX(Import.PLE,Detalhamento!$E292,Detalhamento!BI$15)&lt;=mediçao,0,OFFSET(Import.PLQ,$A292-1,BI$15-1,1,1)),OFFSET(Import.PLQ,$A292-1,BI$15-1,1,1)),(1-PLE!$AA$28)*OFFSET(Import.PLQ,$A292-1,BI$15-1,1,1))))</f>
        <v>0</v>
      </c>
    </row>
    <row r="293" spans="1:61" ht="30" x14ac:dyDescent="0.2">
      <c r="A293" s="155">
        <v>236</v>
      </c>
      <c r="B293" s="21" t="str">
        <f t="shared" ca="1" si="41"/>
        <v>Serviço</v>
      </c>
      <c r="E293" s="153">
        <f t="shared" ca="1" si="42"/>
        <v>28</v>
      </c>
      <c r="F293" s="154">
        <f t="shared" ca="1" si="43"/>
        <v>280236</v>
      </c>
      <c r="G293" s="154" t="str">
        <f t="shared" ca="1" si="46"/>
        <v>2.10.3.4</v>
      </c>
      <c r="H293" s="182" t="str">
        <f t="shared" ca="1" si="46"/>
        <v>TUBO PVC, SERIE NORMAL, ESGOTO PREDIAL, DN 100 MM, FORNECIDO E INSTALADO EM RAMAL DE DESCARGA OU RAMAL DE ESGOTO SANITÁRIO. AF_12/2014</v>
      </c>
      <c r="I293" s="37" t="str">
        <f t="shared" ca="1" si="44"/>
        <v>M</v>
      </c>
      <c r="J293" s="144">
        <f t="shared" ca="1" si="45"/>
        <v>45.83</v>
      </c>
      <c r="K293" s="67"/>
      <c r="L293" s="144">
        <f ca="1">IF(L$13="",0,CHOOSE(Detalhamento.OpçãoServiços,OFFSET(Import.PLQ,$A293-1,L$15-1,1,1),IF($E293&lt;&gt;1,IF(ISNUMBER(INDEX(Import.PLE,Detalhamento!$E293,Detalhamento!L$15)),IF(INDEX(Import.PLE,Detalhamento!$E293,Detalhamento!L$15)&lt;=mediçao,OFFSET(Import.PLQ,$A293-1,L$15-1,1,1),0),0),PLE!$AA$28*OFFSET(Import.PLQ,$A293-1,L$15-1,1,1)),IF($E293&lt;&gt;1,IF(ISNUMBER(INDEX(Import.PLE,Detalhamento!$E293,Detalhamento!L$15)),IF(INDEX(Import.PLE,Detalhamento!$E293,Detalhamento!L$15)&lt;=mediçao,0,OFFSET(Import.PLQ,$A293-1,L$15-1,1,1)),OFFSET(Import.PLQ,$A293-1,L$15-1,1,1)),(1-PLE!$AA$28)*OFFSET(Import.PLQ,$A293-1,L$15-1,1,1))))</f>
        <v>45.83</v>
      </c>
      <c r="M293" s="144">
        <f ca="1">IF(M$13="",0,CHOOSE(Detalhamento.OpçãoServiços,OFFSET(Import.PLQ,$A293-1,M$15-1,1,1),IF($E293&lt;&gt;1,IF(ISNUMBER(INDEX(Import.PLE,Detalhamento!$E293,Detalhamento!M$15)),IF(INDEX(Import.PLE,Detalhamento!$E293,Detalhamento!M$15)&lt;=mediçao,OFFSET(Import.PLQ,$A293-1,M$15-1,1,1),0),0),PLE!$AA$28*OFFSET(Import.PLQ,$A293-1,M$15-1,1,1)),IF($E293&lt;&gt;1,IF(ISNUMBER(INDEX(Import.PLE,Detalhamento!$E293,Detalhamento!M$15)),IF(INDEX(Import.PLE,Detalhamento!$E293,Detalhamento!M$15)&lt;=mediçao,0,OFFSET(Import.PLQ,$A293-1,M$15-1,1,1)),OFFSET(Import.PLQ,$A293-1,M$15-1,1,1)),(1-PLE!$AA$28)*OFFSET(Import.PLQ,$A293-1,M$15-1,1,1))))</f>
        <v>0</v>
      </c>
      <c r="N293" s="144">
        <f ca="1">IF(N$13="",0,CHOOSE(Detalhamento.OpçãoServiços,OFFSET(Import.PLQ,$A293-1,N$15-1,1,1),IF($E293&lt;&gt;1,IF(ISNUMBER(INDEX(Import.PLE,Detalhamento!$E293,Detalhamento!N$15)),IF(INDEX(Import.PLE,Detalhamento!$E293,Detalhamento!N$15)&lt;=mediçao,OFFSET(Import.PLQ,$A293-1,N$15-1,1,1),0),0),PLE!$AA$28*OFFSET(Import.PLQ,$A293-1,N$15-1,1,1)),IF($E293&lt;&gt;1,IF(ISNUMBER(INDEX(Import.PLE,Detalhamento!$E293,Detalhamento!N$15)),IF(INDEX(Import.PLE,Detalhamento!$E293,Detalhamento!N$15)&lt;=mediçao,0,OFFSET(Import.PLQ,$A293-1,N$15-1,1,1)),OFFSET(Import.PLQ,$A293-1,N$15-1,1,1)),(1-PLE!$AA$28)*OFFSET(Import.PLQ,$A293-1,N$15-1,1,1))))</f>
        <v>0</v>
      </c>
      <c r="O293" s="144">
        <f ca="1">IF(O$13="",0,CHOOSE(Detalhamento.OpçãoServiços,OFFSET(Import.PLQ,$A293-1,O$15-1,1,1),IF($E293&lt;&gt;1,IF(ISNUMBER(INDEX(Import.PLE,Detalhamento!$E293,Detalhamento!O$15)),IF(INDEX(Import.PLE,Detalhamento!$E293,Detalhamento!O$15)&lt;=mediçao,OFFSET(Import.PLQ,$A293-1,O$15-1,1,1),0),0),PLE!$AA$28*OFFSET(Import.PLQ,$A293-1,O$15-1,1,1)),IF($E293&lt;&gt;1,IF(ISNUMBER(INDEX(Import.PLE,Detalhamento!$E293,Detalhamento!O$15)),IF(INDEX(Import.PLE,Detalhamento!$E293,Detalhamento!O$15)&lt;=mediçao,0,OFFSET(Import.PLQ,$A293-1,O$15-1,1,1)),OFFSET(Import.PLQ,$A293-1,O$15-1,1,1)),(1-PLE!$AA$28)*OFFSET(Import.PLQ,$A293-1,O$15-1,1,1))))</f>
        <v>0</v>
      </c>
      <c r="P293" s="144">
        <f ca="1">IF(P$13="",0,CHOOSE(Detalhamento.OpçãoServiços,OFFSET(Import.PLQ,$A293-1,P$15-1,1,1),IF($E293&lt;&gt;1,IF(ISNUMBER(INDEX(Import.PLE,Detalhamento!$E293,Detalhamento!P$15)),IF(INDEX(Import.PLE,Detalhamento!$E293,Detalhamento!P$15)&lt;=mediçao,OFFSET(Import.PLQ,$A293-1,P$15-1,1,1),0),0),PLE!$AA$28*OFFSET(Import.PLQ,$A293-1,P$15-1,1,1)),IF($E293&lt;&gt;1,IF(ISNUMBER(INDEX(Import.PLE,Detalhamento!$E293,Detalhamento!P$15)),IF(INDEX(Import.PLE,Detalhamento!$E293,Detalhamento!P$15)&lt;=mediçao,0,OFFSET(Import.PLQ,$A293-1,P$15-1,1,1)),OFFSET(Import.PLQ,$A293-1,P$15-1,1,1)),(1-PLE!$AA$28)*OFFSET(Import.PLQ,$A293-1,P$15-1,1,1))))</f>
        <v>0</v>
      </c>
      <c r="Q293" s="144">
        <f ca="1">IF(Q$13="",0,CHOOSE(Detalhamento.OpçãoServiços,OFFSET(Import.PLQ,$A293-1,Q$15-1,1,1),IF($E293&lt;&gt;1,IF(ISNUMBER(INDEX(Import.PLE,Detalhamento!$E293,Detalhamento!Q$15)),IF(INDEX(Import.PLE,Detalhamento!$E293,Detalhamento!Q$15)&lt;=mediçao,OFFSET(Import.PLQ,$A293-1,Q$15-1,1,1),0),0),PLE!$AA$28*OFFSET(Import.PLQ,$A293-1,Q$15-1,1,1)),IF($E293&lt;&gt;1,IF(ISNUMBER(INDEX(Import.PLE,Detalhamento!$E293,Detalhamento!Q$15)),IF(INDEX(Import.PLE,Detalhamento!$E293,Detalhamento!Q$15)&lt;=mediçao,0,OFFSET(Import.PLQ,$A293-1,Q$15-1,1,1)),OFFSET(Import.PLQ,$A293-1,Q$15-1,1,1)),(1-PLE!$AA$28)*OFFSET(Import.PLQ,$A293-1,Q$15-1,1,1))))</f>
        <v>0</v>
      </c>
      <c r="R293" s="144">
        <f ca="1">IF(R$13="",0,CHOOSE(Detalhamento.OpçãoServiços,OFFSET(Import.PLQ,$A293-1,R$15-1,1,1),IF($E293&lt;&gt;1,IF(ISNUMBER(INDEX(Import.PLE,Detalhamento!$E293,Detalhamento!R$15)),IF(INDEX(Import.PLE,Detalhamento!$E293,Detalhamento!R$15)&lt;=mediçao,OFFSET(Import.PLQ,$A293-1,R$15-1,1,1),0),0),PLE!$AA$28*OFFSET(Import.PLQ,$A293-1,R$15-1,1,1)),IF($E293&lt;&gt;1,IF(ISNUMBER(INDEX(Import.PLE,Detalhamento!$E293,Detalhamento!R$15)),IF(INDEX(Import.PLE,Detalhamento!$E293,Detalhamento!R$15)&lt;=mediçao,0,OFFSET(Import.PLQ,$A293-1,R$15-1,1,1)),OFFSET(Import.PLQ,$A293-1,R$15-1,1,1)),(1-PLE!$AA$28)*OFFSET(Import.PLQ,$A293-1,R$15-1,1,1))))</f>
        <v>0</v>
      </c>
      <c r="S293" s="144">
        <f ca="1">IF(S$13="",0,CHOOSE(Detalhamento.OpçãoServiços,OFFSET(Import.PLQ,$A293-1,S$15-1,1,1),IF($E293&lt;&gt;1,IF(ISNUMBER(INDEX(Import.PLE,Detalhamento!$E293,Detalhamento!S$15)),IF(INDEX(Import.PLE,Detalhamento!$E293,Detalhamento!S$15)&lt;=mediçao,OFFSET(Import.PLQ,$A293-1,S$15-1,1,1),0),0),PLE!$AA$28*OFFSET(Import.PLQ,$A293-1,S$15-1,1,1)),IF($E293&lt;&gt;1,IF(ISNUMBER(INDEX(Import.PLE,Detalhamento!$E293,Detalhamento!S$15)),IF(INDEX(Import.PLE,Detalhamento!$E293,Detalhamento!S$15)&lt;=mediçao,0,OFFSET(Import.PLQ,$A293-1,S$15-1,1,1)),OFFSET(Import.PLQ,$A293-1,S$15-1,1,1)),(1-PLE!$AA$28)*OFFSET(Import.PLQ,$A293-1,S$15-1,1,1))))</f>
        <v>0</v>
      </c>
      <c r="T293" s="144">
        <f ca="1">IF(T$13="",0,CHOOSE(Detalhamento.OpçãoServiços,OFFSET(Import.PLQ,$A293-1,T$15-1,1,1),IF($E293&lt;&gt;1,IF(ISNUMBER(INDEX(Import.PLE,Detalhamento!$E293,Detalhamento!T$15)),IF(INDEX(Import.PLE,Detalhamento!$E293,Detalhamento!T$15)&lt;=mediçao,OFFSET(Import.PLQ,$A293-1,T$15-1,1,1),0),0),PLE!$AA$28*OFFSET(Import.PLQ,$A293-1,T$15-1,1,1)),IF($E293&lt;&gt;1,IF(ISNUMBER(INDEX(Import.PLE,Detalhamento!$E293,Detalhamento!T$15)),IF(INDEX(Import.PLE,Detalhamento!$E293,Detalhamento!T$15)&lt;=mediçao,0,OFFSET(Import.PLQ,$A293-1,T$15-1,1,1)),OFFSET(Import.PLQ,$A293-1,T$15-1,1,1)),(1-PLE!$AA$28)*OFFSET(Import.PLQ,$A293-1,T$15-1,1,1))))</f>
        <v>0</v>
      </c>
      <c r="U293" s="144">
        <f ca="1">IF(U$13="",0,CHOOSE(Detalhamento.OpçãoServiços,OFFSET(Import.PLQ,$A293-1,U$15-1,1,1),IF($E293&lt;&gt;1,IF(ISNUMBER(INDEX(Import.PLE,Detalhamento!$E293,Detalhamento!U$15)),IF(INDEX(Import.PLE,Detalhamento!$E293,Detalhamento!U$15)&lt;=mediçao,OFFSET(Import.PLQ,$A293-1,U$15-1,1,1),0),0),PLE!$AA$28*OFFSET(Import.PLQ,$A293-1,U$15-1,1,1)),IF($E293&lt;&gt;1,IF(ISNUMBER(INDEX(Import.PLE,Detalhamento!$E293,Detalhamento!U$15)),IF(INDEX(Import.PLE,Detalhamento!$E293,Detalhamento!U$15)&lt;=mediçao,0,OFFSET(Import.PLQ,$A293-1,U$15-1,1,1)),OFFSET(Import.PLQ,$A293-1,U$15-1,1,1)),(1-PLE!$AA$28)*OFFSET(Import.PLQ,$A293-1,U$15-1,1,1))))</f>
        <v>0</v>
      </c>
      <c r="V293" s="144">
        <f ca="1">IF(V$13="",0,CHOOSE(Detalhamento.OpçãoServiços,OFFSET(Import.PLQ,$A293-1,V$15-1,1,1),IF($E293&lt;&gt;1,IF(ISNUMBER(INDEX(Import.PLE,Detalhamento!$E293,Detalhamento!V$15)),IF(INDEX(Import.PLE,Detalhamento!$E293,Detalhamento!V$15)&lt;=mediçao,OFFSET(Import.PLQ,$A293-1,V$15-1,1,1),0),0),PLE!$AA$28*OFFSET(Import.PLQ,$A293-1,V$15-1,1,1)),IF($E293&lt;&gt;1,IF(ISNUMBER(INDEX(Import.PLE,Detalhamento!$E293,Detalhamento!V$15)),IF(INDEX(Import.PLE,Detalhamento!$E293,Detalhamento!V$15)&lt;=mediçao,0,OFFSET(Import.PLQ,$A293-1,V$15-1,1,1)),OFFSET(Import.PLQ,$A293-1,V$15-1,1,1)),(1-PLE!$AA$28)*OFFSET(Import.PLQ,$A293-1,V$15-1,1,1))))</f>
        <v>0</v>
      </c>
      <c r="W293" s="144">
        <f ca="1">IF(W$13="",0,CHOOSE(Detalhamento.OpçãoServiços,OFFSET(Import.PLQ,$A293-1,W$15-1,1,1),IF($E293&lt;&gt;1,IF(ISNUMBER(INDEX(Import.PLE,Detalhamento!$E293,Detalhamento!W$15)),IF(INDEX(Import.PLE,Detalhamento!$E293,Detalhamento!W$15)&lt;=mediçao,OFFSET(Import.PLQ,$A293-1,W$15-1,1,1),0),0),PLE!$AA$28*OFFSET(Import.PLQ,$A293-1,W$15-1,1,1)),IF($E293&lt;&gt;1,IF(ISNUMBER(INDEX(Import.PLE,Detalhamento!$E293,Detalhamento!W$15)),IF(INDEX(Import.PLE,Detalhamento!$E293,Detalhamento!W$15)&lt;=mediçao,0,OFFSET(Import.PLQ,$A293-1,W$15-1,1,1)),OFFSET(Import.PLQ,$A293-1,W$15-1,1,1)),(1-PLE!$AA$28)*OFFSET(Import.PLQ,$A293-1,W$15-1,1,1))))</f>
        <v>0</v>
      </c>
      <c r="X293" s="144">
        <f ca="1">IF(X$13="",0,CHOOSE(Detalhamento.OpçãoServiços,OFFSET(Import.PLQ,$A293-1,X$15-1,1,1),IF($E293&lt;&gt;1,IF(ISNUMBER(INDEX(Import.PLE,Detalhamento!$E293,Detalhamento!X$15)),IF(INDEX(Import.PLE,Detalhamento!$E293,Detalhamento!X$15)&lt;=mediçao,OFFSET(Import.PLQ,$A293-1,X$15-1,1,1),0),0),PLE!$AA$28*OFFSET(Import.PLQ,$A293-1,X$15-1,1,1)),IF($E293&lt;&gt;1,IF(ISNUMBER(INDEX(Import.PLE,Detalhamento!$E293,Detalhamento!X$15)),IF(INDEX(Import.PLE,Detalhamento!$E293,Detalhamento!X$15)&lt;=mediçao,0,OFFSET(Import.PLQ,$A293-1,X$15-1,1,1)),OFFSET(Import.PLQ,$A293-1,X$15-1,1,1)),(1-PLE!$AA$28)*OFFSET(Import.PLQ,$A293-1,X$15-1,1,1))))</f>
        <v>0</v>
      </c>
      <c r="Y293" s="144">
        <f ca="1">IF(Y$13="",0,CHOOSE(Detalhamento.OpçãoServiços,OFFSET(Import.PLQ,$A293-1,Y$15-1,1,1),IF($E293&lt;&gt;1,IF(ISNUMBER(INDEX(Import.PLE,Detalhamento!$E293,Detalhamento!Y$15)),IF(INDEX(Import.PLE,Detalhamento!$E293,Detalhamento!Y$15)&lt;=mediçao,OFFSET(Import.PLQ,$A293-1,Y$15-1,1,1),0),0),PLE!$AA$28*OFFSET(Import.PLQ,$A293-1,Y$15-1,1,1)),IF($E293&lt;&gt;1,IF(ISNUMBER(INDEX(Import.PLE,Detalhamento!$E293,Detalhamento!Y$15)),IF(INDEX(Import.PLE,Detalhamento!$E293,Detalhamento!Y$15)&lt;=mediçao,0,OFFSET(Import.PLQ,$A293-1,Y$15-1,1,1)),OFFSET(Import.PLQ,$A293-1,Y$15-1,1,1)),(1-PLE!$AA$28)*OFFSET(Import.PLQ,$A293-1,Y$15-1,1,1))))</f>
        <v>0</v>
      </c>
      <c r="Z293" s="144">
        <f ca="1">IF(Z$13="",0,CHOOSE(Detalhamento.OpçãoServiços,OFFSET(Import.PLQ,$A293-1,Z$15-1,1,1),IF($E293&lt;&gt;1,IF(ISNUMBER(INDEX(Import.PLE,Detalhamento!$E293,Detalhamento!Z$15)),IF(INDEX(Import.PLE,Detalhamento!$E293,Detalhamento!Z$15)&lt;=mediçao,OFFSET(Import.PLQ,$A293-1,Z$15-1,1,1),0),0),PLE!$AA$28*OFFSET(Import.PLQ,$A293-1,Z$15-1,1,1)),IF($E293&lt;&gt;1,IF(ISNUMBER(INDEX(Import.PLE,Detalhamento!$E293,Detalhamento!Z$15)),IF(INDEX(Import.PLE,Detalhamento!$E293,Detalhamento!Z$15)&lt;=mediçao,0,OFFSET(Import.PLQ,$A293-1,Z$15-1,1,1)),OFFSET(Import.PLQ,$A293-1,Z$15-1,1,1)),(1-PLE!$AA$28)*OFFSET(Import.PLQ,$A293-1,Z$15-1,1,1))))</f>
        <v>0</v>
      </c>
      <c r="AA293" s="144">
        <f ca="1">IF(AA$13="",0,CHOOSE(Detalhamento.OpçãoServiços,OFFSET(Import.PLQ,$A293-1,AA$15-1,1,1),IF($E293&lt;&gt;1,IF(ISNUMBER(INDEX(Import.PLE,Detalhamento!$E293,Detalhamento!AA$15)),IF(INDEX(Import.PLE,Detalhamento!$E293,Detalhamento!AA$15)&lt;=mediçao,OFFSET(Import.PLQ,$A293-1,AA$15-1,1,1),0),0),PLE!$AA$28*OFFSET(Import.PLQ,$A293-1,AA$15-1,1,1)),IF($E293&lt;&gt;1,IF(ISNUMBER(INDEX(Import.PLE,Detalhamento!$E293,Detalhamento!AA$15)),IF(INDEX(Import.PLE,Detalhamento!$E293,Detalhamento!AA$15)&lt;=mediçao,0,OFFSET(Import.PLQ,$A293-1,AA$15-1,1,1)),OFFSET(Import.PLQ,$A293-1,AA$15-1,1,1)),(1-PLE!$AA$28)*OFFSET(Import.PLQ,$A293-1,AA$15-1,1,1))))</f>
        <v>0</v>
      </c>
      <c r="AB293" s="144">
        <f ca="1">IF(AB$13="",0,CHOOSE(Detalhamento.OpçãoServiços,OFFSET(Import.PLQ,$A293-1,AB$15-1,1,1),IF($E293&lt;&gt;1,IF(ISNUMBER(INDEX(Import.PLE,Detalhamento!$E293,Detalhamento!AB$15)),IF(INDEX(Import.PLE,Detalhamento!$E293,Detalhamento!AB$15)&lt;=mediçao,OFFSET(Import.PLQ,$A293-1,AB$15-1,1,1),0),0),PLE!$AA$28*OFFSET(Import.PLQ,$A293-1,AB$15-1,1,1)),IF($E293&lt;&gt;1,IF(ISNUMBER(INDEX(Import.PLE,Detalhamento!$E293,Detalhamento!AB$15)),IF(INDEX(Import.PLE,Detalhamento!$E293,Detalhamento!AB$15)&lt;=mediçao,0,OFFSET(Import.PLQ,$A293-1,AB$15-1,1,1)),OFFSET(Import.PLQ,$A293-1,AB$15-1,1,1)),(1-PLE!$AA$28)*OFFSET(Import.PLQ,$A293-1,AB$15-1,1,1))))</f>
        <v>0</v>
      </c>
      <c r="AC293" s="144">
        <f ca="1">IF(AC$13="",0,CHOOSE(Detalhamento.OpçãoServiços,OFFSET(Import.PLQ,$A293-1,AC$15-1,1,1),IF($E293&lt;&gt;1,IF(ISNUMBER(INDEX(Import.PLE,Detalhamento!$E293,Detalhamento!AC$15)),IF(INDEX(Import.PLE,Detalhamento!$E293,Detalhamento!AC$15)&lt;=mediçao,OFFSET(Import.PLQ,$A293-1,AC$15-1,1,1),0),0),PLE!$AA$28*OFFSET(Import.PLQ,$A293-1,AC$15-1,1,1)),IF($E293&lt;&gt;1,IF(ISNUMBER(INDEX(Import.PLE,Detalhamento!$E293,Detalhamento!AC$15)),IF(INDEX(Import.PLE,Detalhamento!$E293,Detalhamento!AC$15)&lt;=mediçao,0,OFFSET(Import.PLQ,$A293-1,AC$15-1,1,1)),OFFSET(Import.PLQ,$A293-1,AC$15-1,1,1)),(1-PLE!$AA$28)*OFFSET(Import.PLQ,$A293-1,AC$15-1,1,1))))</f>
        <v>0</v>
      </c>
      <c r="AD293" s="144">
        <f ca="1">IF(AD$13="",0,CHOOSE(Detalhamento.OpçãoServiços,OFFSET(Import.PLQ,$A293-1,AD$15-1,1,1),IF($E293&lt;&gt;1,IF(ISNUMBER(INDEX(Import.PLE,Detalhamento!$E293,Detalhamento!AD$15)),IF(INDEX(Import.PLE,Detalhamento!$E293,Detalhamento!AD$15)&lt;=mediçao,OFFSET(Import.PLQ,$A293-1,AD$15-1,1,1),0),0),PLE!$AA$28*OFFSET(Import.PLQ,$A293-1,AD$15-1,1,1)),IF($E293&lt;&gt;1,IF(ISNUMBER(INDEX(Import.PLE,Detalhamento!$E293,Detalhamento!AD$15)),IF(INDEX(Import.PLE,Detalhamento!$E293,Detalhamento!AD$15)&lt;=mediçao,0,OFFSET(Import.PLQ,$A293-1,AD$15-1,1,1)),OFFSET(Import.PLQ,$A293-1,AD$15-1,1,1)),(1-PLE!$AA$28)*OFFSET(Import.PLQ,$A293-1,AD$15-1,1,1))))</f>
        <v>0</v>
      </c>
      <c r="AE293" s="144">
        <f ca="1">IF(AE$13="",0,CHOOSE(Detalhamento.OpçãoServiços,OFFSET(Import.PLQ,$A293-1,AE$15-1,1,1),IF($E293&lt;&gt;1,IF(ISNUMBER(INDEX(Import.PLE,Detalhamento!$E293,Detalhamento!AE$15)),IF(INDEX(Import.PLE,Detalhamento!$E293,Detalhamento!AE$15)&lt;=mediçao,OFFSET(Import.PLQ,$A293-1,AE$15-1,1,1),0),0),PLE!$AA$28*OFFSET(Import.PLQ,$A293-1,AE$15-1,1,1)),IF($E293&lt;&gt;1,IF(ISNUMBER(INDEX(Import.PLE,Detalhamento!$E293,Detalhamento!AE$15)),IF(INDEX(Import.PLE,Detalhamento!$E293,Detalhamento!AE$15)&lt;=mediçao,0,OFFSET(Import.PLQ,$A293-1,AE$15-1,1,1)),OFFSET(Import.PLQ,$A293-1,AE$15-1,1,1)),(1-PLE!$AA$28)*OFFSET(Import.PLQ,$A293-1,AE$15-1,1,1))))</f>
        <v>0</v>
      </c>
      <c r="AF293" s="144">
        <f ca="1">IF(AF$13="",0,CHOOSE(Detalhamento.OpçãoServiços,OFFSET(Import.PLQ,$A293-1,AF$15-1,1,1),IF($E293&lt;&gt;1,IF(ISNUMBER(INDEX(Import.PLE,Detalhamento!$E293,Detalhamento!AF$15)),IF(INDEX(Import.PLE,Detalhamento!$E293,Detalhamento!AF$15)&lt;=mediçao,OFFSET(Import.PLQ,$A293-1,AF$15-1,1,1),0),0),PLE!$AA$28*OFFSET(Import.PLQ,$A293-1,AF$15-1,1,1)),IF($E293&lt;&gt;1,IF(ISNUMBER(INDEX(Import.PLE,Detalhamento!$E293,Detalhamento!AF$15)),IF(INDEX(Import.PLE,Detalhamento!$E293,Detalhamento!AF$15)&lt;=mediçao,0,OFFSET(Import.PLQ,$A293-1,AF$15-1,1,1)),OFFSET(Import.PLQ,$A293-1,AF$15-1,1,1)),(1-PLE!$AA$28)*OFFSET(Import.PLQ,$A293-1,AF$15-1,1,1))))</f>
        <v>0</v>
      </c>
      <c r="AG293" s="144">
        <f ca="1">IF(AG$13="",0,CHOOSE(Detalhamento.OpçãoServiços,OFFSET(Import.PLQ,$A293-1,AG$15-1,1,1),IF($E293&lt;&gt;1,IF(ISNUMBER(INDEX(Import.PLE,Detalhamento!$E293,Detalhamento!AG$15)),IF(INDEX(Import.PLE,Detalhamento!$E293,Detalhamento!AG$15)&lt;=mediçao,OFFSET(Import.PLQ,$A293-1,AG$15-1,1,1),0),0),PLE!$AA$28*OFFSET(Import.PLQ,$A293-1,AG$15-1,1,1)),IF($E293&lt;&gt;1,IF(ISNUMBER(INDEX(Import.PLE,Detalhamento!$E293,Detalhamento!AG$15)),IF(INDEX(Import.PLE,Detalhamento!$E293,Detalhamento!AG$15)&lt;=mediçao,0,OFFSET(Import.PLQ,$A293-1,AG$15-1,1,1)),OFFSET(Import.PLQ,$A293-1,AG$15-1,1,1)),(1-PLE!$AA$28)*OFFSET(Import.PLQ,$A293-1,AG$15-1,1,1))))</f>
        <v>0</v>
      </c>
      <c r="AH293" s="144">
        <f ca="1">IF(AH$13="",0,CHOOSE(Detalhamento.OpçãoServiços,OFFSET(Import.PLQ,$A293-1,AH$15-1,1,1),IF($E293&lt;&gt;1,IF(ISNUMBER(INDEX(Import.PLE,Detalhamento!$E293,Detalhamento!AH$15)),IF(INDEX(Import.PLE,Detalhamento!$E293,Detalhamento!AH$15)&lt;=mediçao,OFFSET(Import.PLQ,$A293-1,AH$15-1,1,1),0),0),PLE!$AA$28*OFFSET(Import.PLQ,$A293-1,AH$15-1,1,1)),IF($E293&lt;&gt;1,IF(ISNUMBER(INDEX(Import.PLE,Detalhamento!$E293,Detalhamento!AH$15)),IF(INDEX(Import.PLE,Detalhamento!$E293,Detalhamento!AH$15)&lt;=mediçao,0,OFFSET(Import.PLQ,$A293-1,AH$15-1,1,1)),OFFSET(Import.PLQ,$A293-1,AH$15-1,1,1)),(1-PLE!$AA$28)*OFFSET(Import.PLQ,$A293-1,AH$15-1,1,1))))</f>
        <v>0</v>
      </c>
      <c r="AI293" s="144">
        <f ca="1">IF(AI$13="",0,CHOOSE(Detalhamento.OpçãoServiços,OFFSET(Import.PLQ,$A293-1,AI$15-1,1,1),IF($E293&lt;&gt;1,IF(ISNUMBER(INDEX(Import.PLE,Detalhamento!$E293,Detalhamento!AI$15)),IF(INDEX(Import.PLE,Detalhamento!$E293,Detalhamento!AI$15)&lt;=mediçao,OFFSET(Import.PLQ,$A293-1,AI$15-1,1,1),0),0),PLE!$AA$28*OFFSET(Import.PLQ,$A293-1,AI$15-1,1,1)),IF($E293&lt;&gt;1,IF(ISNUMBER(INDEX(Import.PLE,Detalhamento!$E293,Detalhamento!AI$15)),IF(INDEX(Import.PLE,Detalhamento!$E293,Detalhamento!AI$15)&lt;=mediçao,0,OFFSET(Import.PLQ,$A293-1,AI$15-1,1,1)),OFFSET(Import.PLQ,$A293-1,AI$15-1,1,1)),(1-PLE!$AA$28)*OFFSET(Import.PLQ,$A293-1,AI$15-1,1,1))))</f>
        <v>0</v>
      </c>
      <c r="AJ293" s="144">
        <f ca="1">IF(AJ$13="",0,CHOOSE(Detalhamento.OpçãoServiços,OFFSET(Import.PLQ,$A293-1,AJ$15-1,1,1),IF($E293&lt;&gt;1,IF(ISNUMBER(INDEX(Import.PLE,Detalhamento!$E293,Detalhamento!AJ$15)),IF(INDEX(Import.PLE,Detalhamento!$E293,Detalhamento!AJ$15)&lt;=mediçao,OFFSET(Import.PLQ,$A293-1,AJ$15-1,1,1),0),0),PLE!$AA$28*OFFSET(Import.PLQ,$A293-1,AJ$15-1,1,1)),IF($E293&lt;&gt;1,IF(ISNUMBER(INDEX(Import.PLE,Detalhamento!$E293,Detalhamento!AJ$15)),IF(INDEX(Import.PLE,Detalhamento!$E293,Detalhamento!AJ$15)&lt;=mediçao,0,OFFSET(Import.PLQ,$A293-1,AJ$15-1,1,1)),OFFSET(Import.PLQ,$A293-1,AJ$15-1,1,1)),(1-PLE!$AA$28)*OFFSET(Import.PLQ,$A293-1,AJ$15-1,1,1))))</f>
        <v>0</v>
      </c>
      <c r="AK293" s="144">
        <f ca="1">IF(AK$13="",0,CHOOSE(Detalhamento.OpçãoServiços,OFFSET(Import.PLQ,$A293-1,AK$15-1,1,1),IF($E293&lt;&gt;1,IF(ISNUMBER(INDEX(Import.PLE,Detalhamento!$E293,Detalhamento!AK$15)),IF(INDEX(Import.PLE,Detalhamento!$E293,Detalhamento!AK$15)&lt;=mediçao,OFFSET(Import.PLQ,$A293-1,AK$15-1,1,1),0),0),PLE!$AA$28*OFFSET(Import.PLQ,$A293-1,AK$15-1,1,1)),IF($E293&lt;&gt;1,IF(ISNUMBER(INDEX(Import.PLE,Detalhamento!$E293,Detalhamento!AK$15)),IF(INDEX(Import.PLE,Detalhamento!$E293,Detalhamento!AK$15)&lt;=mediçao,0,OFFSET(Import.PLQ,$A293-1,AK$15-1,1,1)),OFFSET(Import.PLQ,$A293-1,AK$15-1,1,1)),(1-PLE!$AA$28)*OFFSET(Import.PLQ,$A293-1,AK$15-1,1,1))))</f>
        <v>0</v>
      </c>
      <c r="AL293" s="144">
        <f ca="1">IF(AL$13="",0,CHOOSE(Detalhamento.OpçãoServiços,OFFSET(Import.PLQ,$A293-1,AL$15-1,1,1),IF($E293&lt;&gt;1,IF(ISNUMBER(INDEX(Import.PLE,Detalhamento!$E293,Detalhamento!AL$15)),IF(INDEX(Import.PLE,Detalhamento!$E293,Detalhamento!AL$15)&lt;=mediçao,OFFSET(Import.PLQ,$A293-1,AL$15-1,1,1),0),0),PLE!$AA$28*OFFSET(Import.PLQ,$A293-1,AL$15-1,1,1)),IF($E293&lt;&gt;1,IF(ISNUMBER(INDEX(Import.PLE,Detalhamento!$E293,Detalhamento!AL$15)),IF(INDEX(Import.PLE,Detalhamento!$E293,Detalhamento!AL$15)&lt;=mediçao,0,OFFSET(Import.PLQ,$A293-1,AL$15-1,1,1)),OFFSET(Import.PLQ,$A293-1,AL$15-1,1,1)),(1-PLE!$AA$28)*OFFSET(Import.PLQ,$A293-1,AL$15-1,1,1))))</f>
        <v>0</v>
      </c>
      <c r="AM293" s="144">
        <f ca="1">IF(AM$13="",0,CHOOSE(Detalhamento.OpçãoServiços,OFFSET(Import.PLQ,$A293-1,AM$15-1,1,1),IF($E293&lt;&gt;1,IF(ISNUMBER(INDEX(Import.PLE,Detalhamento!$E293,Detalhamento!AM$15)),IF(INDEX(Import.PLE,Detalhamento!$E293,Detalhamento!AM$15)&lt;=mediçao,OFFSET(Import.PLQ,$A293-1,AM$15-1,1,1),0),0),PLE!$AA$28*OFFSET(Import.PLQ,$A293-1,AM$15-1,1,1)),IF($E293&lt;&gt;1,IF(ISNUMBER(INDEX(Import.PLE,Detalhamento!$E293,Detalhamento!AM$15)),IF(INDEX(Import.PLE,Detalhamento!$E293,Detalhamento!AM$15)&lt;=mediçao,0,OFFSET(Import.PLQ,$A293-1,AM$15-1,1,1)),OFFSET(Import.PLQ,$A293-1,AM$15-1,1,1)),(1-PLE!$AA$28)*OFFSET(Import.PLQ,$A293-1,AM$15-1,1,1))))</f>
        <v>0</v>
      </c>
      <c r="AN293" s="144">
        <f ca="1">IF(AN$13="",0,CHOOSE(Detalhamento.OpçãoServiços,OFFSET(Import.PLQ,$A293-1,AN$15-1,1,1),IF($E293&lt;&gt;1,IF(ISNUMBER(INDEX(Import.PLE,Detalhamento!$E293,Detalhamento!AN$15)),IF(INDEX(Import.PLE,Detalhamento!$E293,Detalhamento!AN$15)&lt;=mediçao,OFFSET(Import.PLQ,$A293-1,AN$15-1,1,1),0),0),PLE!$AA$28*OFFSET(Import.PLQ,$A293-1,AN$15-1,1,1)),IF($E293&lt;&gt;1,IF(ISNUMBER(INDEX(Import.PLE,Detalhamento!$E293,Detalhamento!AN$15)),IF(INDEX(Import.PLE,Detalhamento!$E293,Detalhamento!AN$15)&lt;=mediçao,0,OFFSET(Import.PLQ,$A293-1,AN$15-1,1,1)),OFFSET(Import.PLQ,$A293-1,AN$15-1,1,1)),(1-PLE!$AA$28)*OFFSET(Import.PLQ,$A293-1,AN$15-1,1,1))))</f>
        <v>0</v>
      </c>
      <c r="AO293" s="144">
        <f ca="1">IF(AO$13="",0,CHOOSE(Detalhamento.OpçãoServiços,OFFSET(Import.PLQ,$A293-1,AO$15-1,1,1),IF($E293&lt;&gt;1,IF(ISNUMBER(INDEX(Import.PLE,Detalhamento!$E293,Detalhamento!AO$15)),IF(INDEX(Import.PLE,Detalhamento!$E293,Detalhamento!AO$15)&lt;=mediçao,OFFSET(Import.PLQ,$A293-1,AO$15-1,1,1),0),0),PLE!$AA$28*OFFSET(Import.PLQ,$A293-1,AO$15-1,1,1)),IF($E293&lt;&gt;1,IF(ISNUMBER(INDEX(Import.PLE,Detalhamento!$E293,Detalhamento!AO$15)),IF(INDEX(Import.PLE,Detalhamento!$E293,Detalhamento!AO$15)&lt;=mediçao,0,OFFSET(Import.PLQ,$A293-1,AO$15-1,1,1)),OFFSET(Import.PLQ,$A293-1,AO$15-1,1,1)),(1-PLE!$AA$28)*OFFSET(Import.PLQ,$A293-1,AO$15-1,1,1))))</f>
        <v>0</v>
      </c>
      <c r="AP293" s="144">
        <f ca="1">IF(AP$13="",0,CHOOSE(Detalhamento.OpçãoServiços,OFFSET(Import.PLQ,$A293-1,AP$15-1,1,1),IF($E293&lt;&gt;1,IF(ISNUMBER(INDEX(Import.PLE,Detalhamento!$E293,Detalhamento!AP$15)),IF(INDEX(Import.PLE,Detalhamento!$E293,Detalhamento!AP$15)&lt;=mediçao,OFFSET(Import.PLQ,$A293-1,AP$15-1,1,1),0),0),PLE!$AA$28*OFFSET(Import.PLQ,$A293-1,AP$15-1,1,1)),IF($E293&lt;&gt;1,IF(ISNUMBER(INDEX(Import.PLE,Detalhamento!$E293,Detalhamento!AP$15)),IF(INDEX(Import.PLE,Detalhamento!$E293,Detalhamento!AP$15)&lt;=mediçao,0,OFFSET(Import.PLQ,$A293-1,AP$15-1,1,1)),OFFSET(Import.PLQ,$A293-1,AP$15-1,1,1)),(1-PLE!$AA$28)*OFFSET(Import.PLQ,$A293-1,AP$15-1,1,1))))</f>
        <v>0</v>
      </c>
      <c r="AQ293" s="144">
        <f ca="1">IF(AQ$13="",0,CHOOSE(Detalhamento.OpçãoServiços,OFFSET(Import.PLQ,$A293-1,AQ$15-1,1,1),IF($E293&lt;&gt;1,IF(ISNUMBER(INDEX(Import.PLE,Detalhamento!$E293,Detalhamento!AQ$15)),IF(INDEX(Import.PLE,Detalhamento!$E293,Detalhamento!AQ$15)&lt;=mediçao,OFFSET(Import.PLQ,$A293-1,AQ$15-1,1,1),0),0),PLE!$AA$28*OFFSET(Import.PLQ,$A293-1,AQ$15-1,1,1)),IF($E293&lt;&gt;1,IF(ISNUMBER(INDEX(Import.PLE,Detalhamento!$E293,Detalhamento!AQ$15)),IF(INDEX(Import.PLE,Detalhamento!$E293,Detalhamento!AQ$15)&lt;=mediçao,0,OFFSET(Import.PLQ,$A293-1,AQ$15-1,1,1)),OFFSET(Import.PLQ,$A293-1,AQ$15-1,1,1)),(1-PLE!$AA$28)*OFFSET(Import.PLQ,$A293-1,AQ$15-1,1,1))))</f>
        <v>0</v>
      </c>
      <c r="AR293" s="144">
        <f ca="1">IF(AR$13="",0,CHOOSE(Detalhamento.OpçãoServiços,OFFSET(Import.PLQ,$A293-1,AR$15-1,1,1),IF($E293&lt;&gt;1,IF(ISNUMBER(INDEX(Import.PLE,Detalhamento!$E293,Detalhamento!AR$15)),IF(INDEX(Import.PLE,Detalhamento!$E293,Detalhamento!AR$15)&lt;=mediçao,OFFSET(Import.PLQ,$A293-1,AR$15-1,1,1),0),0),PLE!$AA$28*OFFSET(Import.PLQ,$A293-1,AR$15-1,1,1)),IF($E293&lt;&gt;1,IF(ISNUMBER(INDEX(Import.PLE,Detalhamento!$E293,Detalhamento!AR$15)),IF(INDEX(Import.PLE,Detalhamento!$E293,Detalhamento!AR$15)&lt;=mediçao,0,OFFSET(Import.PLQ,$A293-1,AR$15-1,1,1)),OFFSET(Import.PLQ,$A293-1,AR$15-1,1,1)),(1-PLE!$AA$28)*OFFSET(Import.PLQ,$A293-1,AR$15-1,1,1))))</f>
        <v>0</v>
      </c>
      <c r="AS293" s="144">
        <f ca="1">IF(AS$13="",0,CHOOSE(Detalhamento.OpçãoServiços,OFFSET(Import.PLQ,$A293-1,AS$15-1,1,1),IF($E293&lt;&gt;1,IF(ISNUMBER(INDEX(Import.PLE,Detalhamento!$E293,Detalhamento!AS$15)),IF(INDEX(Import.PLE,Detalhamento!$E293,Detalhamento!AS$15)&lt;=mediçao,OFFSET(Import.PLQ,$A293-1,AS$15-1,1,1),0),0),PLE!$AA$28*OFFSET(Import.PLQ,$A293-1,AS$15-1,1,1)),IF($E293&lt;&gt;1,IF(ISNUMBER(INDEX(Import.PLE,Detalhamento!$E293,Detalhamento!AS$15)),IF(INDEX(Import.PLE,Detalhamento!$E293,Detalhamento!AS$15)&lt;=mediçao,0,OFFSET(Import.PLQ,$A293-1,AS$15-1,1,1)),OFFSET(Import.PLQ,$A293-1,AS$15-1,1,1)),(1-PLE!$AA$28)*OFFSET(Import.PLQ,$A293-1,AS$15-1,1,1))))</f>
        <v>0</v>
      </c>
      <c r="AT293" s="144">
        <f ca="1">IF(AT$13="",0,CHOOSE(Detalhamento.OpçãoServiços,OFFSET(Import.PLQ,$A293-1,AT$15-1,1,1),IF($E293&lt;&gt;1,IF(ISNUMBER(INDEX(Import.PLE,Detalhamento!$E293,Detalhamento!AT$15)),IF(INDEX(Import.PLE,Detalhamento!$E293,Detalhamento!AT$15)&lt;=mediçao,OFFSET(Import.PLQ,$A293-1,AT$15-1,1,1),0),0),PLE!$AA$28*OFFSET(Import.PLQ,$A293-1,AT$15-1,1,1)),IF($E293&lt;&gt;1,IF(ISNUMBER(INDEX(Import.PLE,Detalhamento!$E293,Detalhamento!AT$15)),IF(INDEX(Import.PLE,Detalhamento!$E293,Detalhamento!AT$15)&lt;=mediçao,0,OFFSET(Import.PLQ,$A293-1,AT$15-1,1,1)),OFFSET(Import.PLQ,$A293-1,AT$15-1,1,1)),(1-PLE!$AA$28)*OFFSET(Import.PLQ,$A293-1,AT$15-1,1,1))))</f>
        <v>0</v>
      </c>
      <c r="AU293" s="144">
        <f ca="1">IF(AU$13="",0,CHOOSE(Detalhamento.OpçãoServiços,OFFSET(Import.PLQ,$A293-1,AU$15-1,1,1),IF($E293&lt;&gt;1,IF(ISNUMBER(INDEX(Import.PLE,Detalhamento!$E293,Detalhamento!AU$15)),IF(INDEX(Import.PLE,Detalhamento!$E293,Detalhamento!AU$15)&lt;=mediçao,OFFSET(Import.PLQ,$A293-1,AU$15-1,1,1),0),0),PLE!$AA$28*OFFSET(Import.PLQ,$A293-1,AU$15-1,1,1)),IF($E293&lt;&gt;1,IF(ISNUMBER(INDEX(Import.PLE,Detalhamento!$E293,Detalhamento!AU$15)),IF(INDEX(Import.PLE,Detalhamento!$E293,Detalhamento!AU$15)&lt;=mediçao,0,OFFSET(Import.PLQ,$A293-1,AU$15-1,1,1)),OFFSET(Import.PLQ,$A293-1,AU$15-1,1,1)),(1-PLE!$AA$28)*OFFSET(Import.PLQ,$A293-1,AU$15-1,1,1))))</f>
        <v>0</v>
      </c>
      <c r="AV293" s="144">
        <f ca="1">IF(AV$13="",0,CHOOSE(Detalhamento.OpçãoServiços,OFFSET(Import.PLQ,$A293-1,AV$15-1,1,1),IF($E293&lt;&gt;1,IF(ISNUMBER(INDEX(Import.PLE,Detalhamento!$E293,Detalhamento!AV$15)),IF(INDEX(Import.PLE,Detalhamento!$E293,Detalhamento!AV$15)&lt;=mediçao,OFFSET(Import.PLQ,$A293-1,AV$15-1,1,1),0),0),PLE!$AA$28*OFFSET(Import.PLQ,$A293-1,AV$15-1,1,1)),IF($E293&lt;&gt;1,IF(ISNUMBER(INDEX(Import.PLE,Detalhamento!$E293,Detalhamento!AV$15)),IF(INDEX(Import.PLE,Detalhamento!$E293,Detalhamento!AV$15)&lt;=mediçao,0,OFFSET(Import.PLQ,$A293-1,AV$15-1,1,1)),OFFSET(Import.PLQ,$A293-1,AV$15-1,1,1)),(1-PLE!$AA$28)*OFFSET(Import.PLQ,$A293-1,AV$15-1,1,1))))</f>
        <v>0</v>
      </c>
      <c r="AW293" s="144">
        <f ca="1">IF(AW$13="",0,CHOOSE(Detalhamento.OpçãoServiços,OFFSET(Import.PLQ,$A293-1,AW$15-1,1,1),IF($E293&lt;&gt;1,IF(ISNUMBER(INDEX(Import.PLE,Detalhamento!$E293,Detalhamento!AW$15)),IF(INDEX(Import.PLE,Detalhamento!$E293,Detalhamento!AW$15)&lt;=mediçao,OFFSET(Import.PLQ,$A293-1,AW$15-1,1,1),0),0),PLE!$AA$28*OFFSET(Import.PLQ,$A293-1,AW$15-1,1,1)),IF($E293&lt;&gt;1,IF(ISNUMBER(INDEX(Import.PLE,Detalhamento!$E293,Detalhamento!AW$15)),IF(INDEX(Import.PLE,Detalhamento!$E293,Detalhamento!AW$15)&lt;=mediçao,0,OFFSET(Import.PLQ,$A293-1,AW$15-1,1,1)),OFFSET(Import.PLQ,$A293-1,AW$15-1,1,1)),(1-PLE!$AA$28)*OFFSET(Import.PLQ,$A293-1,AW$15-1,1,1))))</f>
        <v>0</v>
      </c>
      <c r="AX293" s="144">
        <f ca="1">IF(AX$13="",0,CHOOSE(Detalhamento.OpçãoServiços,OFFSET(Import.PLQ,$A293-1,AX$15-1,1,1),IF($E293&lt;&gt;1,IF(ISNUMBER(INDEX(Import.PLE,Detalhamento!$E293,Detalhamento!AX$15)),IF(INDEX(Import.PLE,Detalhamento!$E293,Detalhamento!AX$15)&lt;=mediçao,OFFSET(Import.PLQ,$A293-1,AX$15-1,1,1),0),0),PLE!$AA$28*OFFSET(Import.PLQ,$A293-1,AX$15-1,1,1)),IF($E293&lt;&gt;1,IF(ISNUMBER(INDEX(Import.PLE,Detalhamento!$E293,Detalhamento!AX$15)),IF(INDEX(Import.PLE,Detalhamento!$E293,Detalhamento!AX$15)&lt;=mediçao,0,OFFSET(Import.PLQ,$A293-1,AX$15-1,1,1)),OFFSET(Import.PLQ,$A293-1,AX$15-1,1,1)),(1-PLE!$AA$28)*OFFSET(Import.PLQ,$A293-1,AX$15-1,1,1))))</f>
        <v>0</v>
      </c>
      <c r="AY293" s="144">
        <f ca="1">IF(AY$13="",0,CHOOSE(Detalhamento.OpçãoServiços,OFFSET(Import.PLQ,$A293-1,AY$15-1,1,1),IF($E293&lt;&gt;1,IF(ISNUMBER(INDEX(Import.PLE,Detalhamento!$E293,Detalhamento!AY$15)),IF(INDEX(Import.PLE,Detalhamento!$E293,Detalhamento!AY$15)&lt;=mediçao,OFFSET(Import.PLQ,$A293-1,AY$15-1,1,1),0),0),PLE!$AA$28*OFFSET(Import.PLQ,$A293-1,AY$15-1,1,1)),IF($E293&lt;&gt;1,IF(ISNUMBER(INDEX(Import.PLE,Detalhamento!$E293,Detalhamento!AY$15)),IF(INDEX(Import.PLE,Detalhamento!$E293,Detalhamento!AY$15)&lt;=mediçao,0,OFFSET(Import.PLQ,$A293-1,AY$15-1,1,1)),OFFSET(Import.PLQ,$A293-1,AY$15-1,1,1)),(1-PLE!$AA$28)*OFFSET(Import.PLQ,$A293-1,AY$15-1,1,1))))</f>
        <v>0</v>
      </c>
      <c r="AZ293" s="144">
        <f ca="1">IF(AZ$13="",0,CHOOSE(Detalhamento.OpçãoServiços,OFFSET(Import.PLQ,$A293-1,AZ$15-1,1,1),IF($E293&lt;&gt;1,IF(ISNUMBER(INDEX(Import.PLE,Detalhamento!$E293,Detalhamento!AZ$15)),IF(INDEX(Import.PLE,Detalhamento!$E293,Detalhamento!AZ$15)&lt;=mediçao,OFFSET(Import.PLQ,$A293-1,AZ$15-1,1,1),0),0),PLE!$AA$28*OFFSET(Import.PLQ,$A293-1,AZ$15-1,1,1)),IF($E293&lt;&gt;1,IF(ISNUMBER(INDEX(Import.PLE,Detalhamento!$E293,Detalhamento!AZ$15)),IF(INDEX(Import.PLE,Detalhamento!$E293,Detalhamento!AZ$15)&lt;=mediçao,0,OFFSET(Import.PLQ,$A293-1,AZ$15-1,1,1)),OFFSET(Import.PLQ,$A293-1,AZ$15-1,1,1)),(1-PLE!$AA$28)*OFFSET(Import.PLQ,$A293-1,AZ$15-1,1,1))))</f>
        <v>0</v>
      </c>
      <c r="BA293" s="144">
        <f ca="1">IF(BA$13="",0,CHOOSE(Detalhamento.OpçãoServiços,OFFSET(Import.PLQ,$A293-1,BA$15-1,1,1),IF($E293&lt;&gt;1,IF(ISNUMBER(INDEX(Import.PLE,Detalhamento!$E293,Detalhamento!BA$15)),IF(INDEX(Import.PLE,Detalhamento!$E293,Detalhamento!BA$15)&lt;=mediçao,OFFSET(Import.PLQ,$A293-1,BA$15-1,1,1),0),0),PLE!$AA$28*OFFSET(Import.PLQ,$A293-1,BA$15-1,1,1)),IF($E293&lt;&gt;1,IF(ISNUMBER(INDEX(Import.PLE,Detalhamento!$E293,Detalhamento!BA$15)),IF(INDEX(Import.PLE,Detalhamento!$E293,Detalhamento!BA$15)&lt;=mediçao,0,OFFSET(Import.PLQ,$A293-1,BA$15-1,1,1)),OFFSET(Import.PLQ,$A293-1,BA$15-1,1,1)),(1-PLE!$AA$28)*OFFSET(Import.PLQ,$A293-1,BA$15-1,1,1))))</f>
        <v>0</v>
      </c>
      <c r="BB293" s="144">
        <f ca="1">IF(BB$13="",0,CHOOSE(Detalhamento.OpçãoServiços,OFFSET(Import.PLQ,$A293-1,BB$15-1,1,1),IF($E293&lt;&gt;1,IF(ISNUMBER(INDEX(Import.PLE,Detalhamento!$E293,Detalhamento!BB$15)),IF(INDEX(Import.PLE,Detalhamento!$E293,Detalhamento!BB$15)&lt;=mediçao,OFFSET(Import.PLQ,$A293-1,BB$15-1,1,1),0),0),PLE!$AA$28*OFFSET(Import.PLQ,$A293-1,BB$15-1,1,1)),IF($E293&lt;&gt;1,IF(ISNUMBER(INDEX(Import.PLE,Detalhamento!$E293,Detalhamento!BB$15)),IF(INDEX(Import.PLE,Detalhamento!$E293,Detalhamento!BB$15)&lt;=mediçao,0,OFFSET(Import.PLQ,$A293-1,BB$15-1,1,1)),OFFSET(Import.PLQ,$A293-1,BB$15-1,1,1)),(1-PLE!$AA$28)*OFFSET(Import.PLQ,$A293-1,BB$15-1,1,1))))</f>
        <v>0</v>
      </c>
      <c r="BC293" s="144">
        <f ca="1">IF(BC$13="",0,CHOOSE(Detalhamento.OpçãoServiços,OFFSET(Import.PLQ,$A293-1,BC$15-1,1,1),IF($E293&lt;&gt;1,IF(ISNUMBER(INDEX(Import.PLE,Detalhamento!$E293,Detalhamento!BC$15)),IF(INDEX(Import.PLE,Detalhamento!$E293,Detalhamento!BC$15)&lt;=mediçao,OFFSET(Import.PLQ,$A293-1,BC$15-1,1,1),0),0),PLE!$AA$28*OFFSET(Import.PLQ,$A293-1,BC$15-1,1,1)),IF($E293&lt;&gt;1,IF(ISNUMBER(INDEX(Import.PLE,Detalhamento!$E293,Detalhamento!BC$15)),IF(INDEX(Import.PLE,Detalhamento!$E293,Detalhamento!BC$15)&lt;=mediçao,0,OFFSET(Import.PLQ,$A293-1,BC$15-1,1,1)),OFFSET(Import.PLQ,$A293-1,BC$15-1,1,1)),(1-PLE!$AA$28)*OFFSET(Import.PLQ,$A293-1,BC$15-1,1,1))))</f>
        <v>0</v>
      </c>
      <c r="BD293" s="144">
        <f ca="1">IF(BD$13="",0,CHOOSE(Detalhamento.OpçãoServiços,OFFSET(Import.PLQ,$A293-1,BD$15-1,1,1),IF($E293&lt;&gt;1,IF(ISNUMBER(INDEX(Import.PLE,Detalhamento!$E293,Detalhamento!BD$15)),IF(INDEX(Import.PLE,Detalhamento!$E293,Detalhamento!BD$15)&lt;=mediçao,OFFSET(Import.PLQ,$A293-1,BD$15-1,1,1),0),0),PLE!$AA$28*OFFSET(Import.PLQ,$A293-1,BD$15-1,1,1)),IF($E293&lt;&gt;1,IF(ISNUMBER(INDEX(Import.PLE,Detalhamento!$E293,Detalhamento!BD$15)),IF(INDEX(Import.PLE,Detalhamento!$E293,Detalhamento!BD$15)&lt;=mediçao,0,OFFSET(Import.PLQ,$A293-1,BD$15-1,1,1)),OFFSET(Import.PLQ,$A293-1,BD$15-1,1,1)),(1-PLE!$AA$28)*OFFSET(Import.PLQ,$A293-1,BD$15-1,1,1))))</f>
        <v>0</v>
      </c>
      <c r="BE293" s="144">
        <f ca="1">IF(BE$13="",0,CHOOSE(Detalhamento.OpçãoServiços,OFFSET(Import.PLQ,$A293-1,BE$15-1,1,1),IF($E293&lt;&gt;1,IF(ISNUMBER(INDEX(Import.PLE,Detalhamento!$E293,Detalhamento!BE$15)),IF(INDEX(Import.PLE,Detalhamento!$E293,Detalhamento!BE$15)&lt;=mediçao,OFFSET(Import.PLQ,$A293-1,BE$15-1,1,1),0),0),PLE!$AA$28*OFFSET(Import.PLQ,$A293-1,BE$15-1,1,1)),IF($E293&lt;&gt;1,IF(ISNUMBER(INDEX(Import.PLE,Detalhamento!$E293,Detalhamento!BE$15)),IF(INDEX(Import.PLE,Detalhamento!$E293,Detalhamento!BE$15)&lt;=mediçao,0,OFFSET(Import.PLQ,$A293-1,BE$15-1,1,1)),OFFSET(Import.PLQ,$A293-1,BE$15-1,1,1)),(1-PLE!$AA$28)*OFFSET(Import.PLQ,$A293-1,BE$15-1,1,1))))</f>
        <v>0</v>
      </c>
      <c r="BF293" s="144">
        <f ca="1">IF(BF$13="",0,CHOOSE(Detalhamento.OpçãoServiços,OFFSET(Import.PLQ,$A293-1,BF$15-1,1,1),IF($E293&lt;&gt;1,IF(ISNUMBER(INDEX(Import.PLE,Detalhamento!$E293,Detalhamento!BF$15)),IF(INDEX(Import.PLE,Detalhamento!$E293,Detalhamento!BF$15)&lt;=mediçao,OFFSET(Import.PLQ,$A293-1,BF$15-1,1,1),0),0),PLE!$AA$28*OFFSET(Import.PLQ,$A293-1,BF$15-1,1,1)),IF($E293&lt;&gt;1,IF(ISNUMBER(INDEX(Import.PLE,Detalhamento!$E293,Detalhamento!BF$15)),IF(INDEX(Import.PLE,Detalhamento!$E293,Detalhamento!BF$15)&lt;=mediçao,0,OFFSET(Import.PLQ,$A293-1,BF$15-1,1,1)),OFFSET(Import.PLQ,$A293-1,BF$15-1,1,1)),(1-PLE!$AA$28)*OFFSET(Import.PLQ,$A293-1,BF$15-1,1,1))))</f>
        <v>0</v>
      </c>
      <c r="BG293" s="144">
        <f ca="1">IF(BG$13="",0,CHOOSE(Detalhamento.OpçãoServiços,OFFSET(Import.PLQ,$A293-1,BG$15-1,1,1),IF($E293&lt;&gt;1,IF(ISNUMBER(INDEX(Import.PLE,Detalhamento!$E293,Detalhamento!BG$15)),IF(INDEX(Import.PLE,Detalhamento!$E293,Detalhamento!BG$15)&lt;=mediçao,OFFSET(Import.PLQ,$A293-1,BG$15-1,1,1),0),0),PLE!$AA$28*OFFSET(Import.PLQ,$A293-1,BG$15-1,1,1)),IF($E293&lt;&gt;1,IF(ISNUMBER(INDEX(Import.PLE,Detalhamento!$E293,Detalhamento!BG$15)),IF(INDEX(Import.PLE,Detalhamento!$E293,Detalhamento!BG$15)&lt;=mediçao,0,OFFSET(Import.PLQ,$A293-1,BG$15-1,1,1)),OFFSET(Import.PLQ,$A293-1,BG$15-1,1,1)),(1-PLE!$AA$28)*OFFSET(Import.PLQ,$A293-1,BG$15-1,1,1))))</f>
        <v>0</v>
      </c>
      <c r="BH293" s="144">
        <f ca="1">IF(BH$13="",0,CHOOSE(Detalhamento.OpçãoServiços,OFFSET(Import.PLQ,$A293-1,BH$15-1,1,1),IF($E293&lt;&gt;1,IF(ISNUMBER(INDEX(Import.PLE,Detalhamento!$E293,Detalhamento!BH$15)),IF(INDEX(Import.PLE,Detalhamento!$E293,Detalhamento!BH$15)&lt;=mediçao,OFFSET(Import.PLQ,$A293-1,BH$15-1,1,1),0),0),PLE!$AA$28*OFFSET(Import.PLQ,$A293-1,BH$15-1,1,1)),IF($E293&lt;&gt;1,IF(ISNUMBER(INDEX(Import.PLE,Detalhamento!$E293,Detalhamento!BH$15)),IF(INDEX(Import.PLE,Detalhamento!$E293,Detalhamento!BH$15)&lt;=mediçao,0,OFFSET(Import.PLQ,$A293-1,BH$15-1,1,1)),OFFSET(Import.PLQ,$A293-1,BH$15-1,1,1)),(1-PLE!$AA$28)*OFFSET(Import.PLQ,$A293-1,BH$15-1,1,1))))</f>
        <v>0</v>
      </c>
      <c r="BI293" s="144">
        <f ca="1">IF(BI$13="",0,CHOOSE(Detalhamento.OpçãoServiços,OFFSET(Import.PLQ,$A293-1,BI$15-1,1,1),IF($E293&lt;&gt;1,IF(ISNUMBER(INDEX(Import.PLE,Detalhamento!$E293,Detalhamento!BI$15)),IF(INDEX(Import.PLE,Detalhamento!$E293,Detalhamento!BI$15)&lt;=mediçao,OFFSET(Import.PLQ,$A293-1,BI$15-1,1,1),0),0),PLE!$AA$28*OFFSET(Import.PLQ,$A293-1,BI$15-1,1,1)),IF($E293&lt;&gt;1,IF(ISNUMBER(INDEX(Import.PLE,Detalhamento!$E293,Detalhamento!BI$15)),IF(INDEX(Import.PLE,Detalhamento!$E293,Detalhamento!BI$15)&lt;=mediçao,0,OFFSET(Import.PLQ,$A293-1,BI$15-1,1,1)),OFFSET(Import.PLQ,$A293-1,BI$15-1,1,1)),(1-PLE!$AA$28)*OFFSET(Import.PLQ,$A293-1,BI$15-1,1,1))))</f>
        <v>0</v>
      </c>
    </row>
    <row r="294" spans="1:61" ht="20" x14ac:dyDescent="0.2">
      <c r="A294" s="155">
        <v>237</v>
      </c>
      <c r="B294" s="21" t="str">
        <f t="shared" ca="1" si="41"/>
        <v>Serviço</v>
      </c>
      <c r="E294" s="153">
        <f t="shared" ca="1" si="42"/>
        <v>28</v>
      </c>
      <c r="F294" s="154">
        <f t="shared" ca="1" si="43"/>
        <v>280237</v>
      </c>
      <c r="G294" s="154" t="str">
        <f t="shared" ca="1" si="46"/>
        <v>2.10.3.5</v>
      </c>
      <c r="H294" s="182" t="str">
        <f t="shared" ca="1" si="46"/>
        <v>REATERRO MANUAL DE VALAS COM COMPACTAÇÃO MECANIZADA. AF_04/2016</v>
      </c>
      <c r="I294" s="37" t="str">
        <f t="shared" ca="1" si="44"/>
        <v>M3</v>
      </c>
      <c r="J294" s="144">
        <f t="shared" ca="1" si="45"/>
        <v>11</v>
      </c>
      <c r="K294" s="67"/>
      <c r="L294" s="144">
        <f ca="1">IF(L$13="",0,CHOOSE(Detalhamento.OpçãoServiços,OFFSET(Import.PLQ,$A294-1,L$15-1,1,1),IF($E294&lt;&gt;1,IF(ISNUMBER(INDEX(Import.PLE,Detalhamento!$E294,Detalhamento!L$15)),IF(INDEX(Import.PLE,Detalhamento!$E294,Detalhamento!L$15)&lt;=mediçao,OFFSET(Import.PLQ,$A294-1,L$15-1,1,1),0),0),PLE!$AA$28*OFFSET(Import.PLQ,$A294-1,L$15-1,1,1)),IF($E294&lt;&gt;1,IF(ISNUMBER(INDEX(Import.PLE,Detalhamento!$E294,Detalhamento!L$15)),IF(INDEX(Import.PLE,Detalhamento!$E294,Detalhamento!L$15)&lt;=mediçao,0,OFFSET(Import.PLQ,$A294-1,L$15-1,1,1)),OFFSET(Import.PLQ,$A294-1,L$15-1,1,1)),(1-PLE!$AA$28)*OFFSET(Import.PLQ,$A294-1,L$15-1,1,1))))</f>
        <v>11</v>
      </c>
      <c r="M294" s="144">
        <f ca="1">IF(M$13="",0,CHOOSE(Detalhamento.OpçãoServiços,OFFSET(Import.PLQ,$A294-1,M$15-1,1,1),IF($E294&lt;&gt;1,IF(ISNUMBER(INDEX(Import.PLE,Detalhamento!$E294,Detalhamento!M$15)),IF(INDEX(Import.PLE,Detalhamento!$E294,Detalhamento!M$15)&lt;=mediçao,OFFSET(Import.PLQ,$A294-1,M$15-1,1,1),0),0),PLE!$AA$28*OFFSET(Import.PLQ,$A294-1,M$15-1,1,1)),IF($E294&lt;&gt;1,IF(ISNUMBER(INDEX(Import.PLE,Detalhamento!$E294,Detalhamento!M$15)),IF(INDEX(Import.PLE,Detalhamento!$E294,Detalhamento!M$15)&lt;=mediçao,0,OFFSET(Import.PLQ,$A294-1,M$15-1,1,1)),OFFSET(Import.PLQ,$A294-1,M$15-1,1,1)),(1-PLE!$AA$28)*OFFSET(Import.PLQ,$A294-1,M$15-1,1,1))))</f>
        <v>0</v>
      </c>
      <c r="N294" s="144">
        <f ca="1">IF(N$13="",0,CHOOSE(Detalhamento.OpçãoServiços,OFFSET(Import.PLQ,$A294-1,N$15-1,1,1),IF($E294&lt;&gt;1,IF(ISNUMBER(INDEX(Import.PLE,Detalhamento!$E294,Detalhamento!N$15)),IF(INDEX(Import.PLE,Detalhamento!$E294,Detalhamento!N$15)&lt;=mediçao,OFFSET(Import.PLQ,$A294-1,N$15-1,1,1),0),0),PLE!$AA$28*OFFSET(Import.PLQ,$A294-1,N$15-1,1,1)),IF($E294&lt;&gt;1,IF(ISNUMBER(INDEX(Import.PLE,Detalhamento!$E294,Detalhamento!N$15)),IF(INDEX(Import.PLE,Detalhamento!$E294,Detalhamento!N$15)&lt;=mediçao,0,OFFSET(Import.PLQ,$A294-1,N$15-1,1,1)),OFFSET(Import.PLQ,$A294-1,N$15-1,1,1)),(1-PLE!$AA$28)*OFFSET(Import.PLQ,$A294-1,N$15-1,1,1))))</f>
        <v>0</v>
      </c>
      <c r="O294" s="144">
        <f ca="1">IF(O$13="",0,CHOOSE(Detalhamento.OpçãoServiços,OFFSET(Import.PLQ,$A294-1,O$15-1,1,1),IF($E294&lt;&gt;1,IF(ISNUMBER(INDEX(Import.PLE,Detalhamento!$E294,Detalhamento!O$15)),IF(INDEX(Import.PLE,Detalhamento!$E294,Detalhamento!O$15)&lt;=mediçao,OFFSET(Import.PLQ,$A294-1,O$15-1,1,1),0),0),PLE!$AA$28*OFFSET(Import.PLQ,$A294-1,O$15-1,1,1)),IF($E294&lt;&gt;1,IF(ISNUMBER(INDEX(Import.PLE,Detalhamento!$E294,Detalhamento!O$15)),IF(INDEX(Import.PLE,Detalhamento!$E294,Detalhamento!O$15)&lt;=mediçao,0,OFFSET(Import.PLQ,$A294-1,O$15-1,1,1)),OFFSET(Import.PLQ,$A294-1,O$15-1,1,1)),(1-PLE!$AA$28)*OFFSET(Import.PLQ,$A294-1,O$15-1,1,1))))</f>
        <v>0</v>
      </c>
      <c r="P294" s="144">
        <f ca="1">IF(P$13="",0,CHOOSE(Detalhamento.OpçãoServiços,OFFSET(Import.PLQ,$A294-1,P$15-1,1,1),IF($E294&lt;&gt;1,IF(ISNUMBER(INDEX(Import.PLE,Detalhamento!$E294,Detalhamento!P$15)),IF(INDEX(Import.PLE,Detalhamento!$E294,Detalhamento!P$15)&lt;=mediçao,OFFSET(Import.PLQ,$A294-1,P$15-1,1,1),0),0),PLE!$AA$28*OFFSET(Import.PLQ,$A294-1,P$15-1,1,1)),IF($E294&lt;&gt;1,IF(ISNUMBER(INDEX(Import.PLE,Detalhamento!$E294,Detalhamento!P$15)),IF(INDEX(Import.PLE,Detalhamento!$E294,Detalhamento!P$15)&lt;=mediçao,0,OFFSET(Import.PLQ,$A294-1,P$15-1,1,1)),OFFSET(Import.PLQ,$A294-1,P$15-1,1,1)),(1-PLE!$AA$28)*OFFSET(Import.PLQ,$A294-1,P$15-1,1,1))))</f>
        <v>0</v>
      </c>
      <c r="Q294" s="144">
        <f ca="1">IF(Q$13="",0,CHOOSE(Detalhamento.OpçãoServiços,OFFSET(Import.PLQ,$A294-1,Q$15-1,1,1),IF($E294&lt;&gt;1,IF(ISNUMBER(INDEX(Import.PLE,Detalhamento!$E294,Detalhamento!Q$15)),IF(INDEX(Import.PLE,Detalhamento!$E294,Detalhamento!Q$15)&lt;=mediçao,OFFSET(Import.PLQ,$A294-1,Q$15-1,1,1),0),0),PLE!$AA$28*OFFSET(Import.PLQ,$A294-1,Q$15-1,1,1)),IF($E294&lt;&gt;1,IF(ISNUMBER(INDEX(Import.PLE,Detalhamento!$E294,Detalhamento!Q$15)),IF(INDEX(Import.PLE,Detalhamento!$E294,Detalhamento!Q$15)&lt;=mediçao,0,OFFSET(Import.PLQ,$A294-1,Q$15-1,1,1)),OFFSET(Import.PLQ,$A294-1,Q$15-1,1,1)),(1-PLE!$AA$28)*OFFSET(Import.PLQ,$A294-1,Q$15-1,1,1))))</f>
        <v>0</v>
      </c>
      <c r="R294" s="144">
        <f ca="1">IF(R$13="",0,CHOOSE(Detalhamento.OpçãoServiços,OFFSET(Import.PLQ,$A294-1,R$15-1,1,1),IF($E294&lt;&gt;1,IF(ISNUMBER(INDEX(Import.PLE,Detalhamento!$E294,Detalhamento!R$15)),IF(INDEX(Import.PLE,Detalhamento!$E294,Detalhamento!R$15)&lt;=mediçao,OFFSET(Import.PLQ,$A294-1,R$15-1,1,1),0),0),PLE!$AA$28*OFFSET(Import.PLQ,$A294-1,R$15-1,1,1)),IF($E294&lt;&gt;1,IF(ISNUMBER(INDEX(Import.PLE,Detalhamento!$E294,Detalhamento!R$15)),IF(INDEX(Import.PLE,Detalhamento!$E294,Detalhamento!R$15)&lt;=mediçao,0,OFFSET(Import.PLQ,$A294-1,R$15-1,1,1)),OFFSET(Import.PLQ,$A294-1,R$15-1,1,1)),(1-PLE!$AA$28)*OFFSET(Import.PLQ,$A294-1,R$15-1,1,1))))</f>
        <v>0</v>
      </c>
      <c r="S294" s="144">
        <f ca="1">IF(S$13="",0,CHOOSE(Detalhamento.OpçãoServiços,OFFSET(Import.PLQ,$A294-1,S$15-1,1,1),IF($E294&lt;&gt;1,IF(ISNUMBER(INDEX(Import.PLE,Detalhamento!$E294,Detalhamento!S$15)),IF(INDEX(Import.PLE,Detalhamento!$E294,Detalhamento!S$15)&lt;=mediçao,OFFSET(Import.PLQ,$A294-1,S$15-1,1,1),0),0),PLE!$AA$28*OFFSET(Import.PLQ,$A294-1,S$15-1,1,1)),IF($E294&lt;&gt;1,IF(ISNUMBER(INDEX(Import.PLE,Detalhamento!$E294,Detalhamento!S$15)),IF(INDEX(Import.PLE,Detalhamento!$E294,Detalhamento!S$15)&lt;=mediçao,0,OFFSET(Import.PLQ,$A294-1,S$15-1,1,1)),OFFSET(Import.PLQ,$A294-1,S$15-1,1,1)),(1-PLE!$AA$28)*OFFSET(Import.PLQ,$A294-1,S$15-1,1,1))))</f>
        <v>0</v>
      </c>
      <c r="T294" s="144">
        <f ca="1">IF(T$13="",0,CHOOSE(Detalhamento.OpçãoServiços,OFFSET(Import.PLQ,$A294-1,T$15-1,1,1),IF($E294&lt;&gt;1,IF(ISNUMBER(INDEX(Import.PLE,Detalhamento!$E294,Detalhamento!T$15)),IF(INDEX(Import.PLE,Detalhamento!$E294,Detalhamento!T$15)&lt;=mediçao,OFFSET(Import.PLQ,$A294-1,T$15-1,1,1),0),0),PLE!$AA$28*OFFSET(Import.PLQ,$A294-1,T$15-1,1,1)),IF($E294&lt;&gt;1,IF(ISNUMBER(INDEX(Import.PLE,Detalhamento!$E294,Detalhamento!T$15)),IF(INDEX(Import.PLE,Detalhamento!$E294,Detalhamento!T$15)&lt;=mediçao,0,OFFSET(Import.PLQ,$A294-1,T$15-1,1,1)),OFFSET(Import.PLQ,$A294-1,T$15-1,1,1)),(1-PLE!$AA$28)*OFFSET(Import.PLQ,$A294-1,T$15-1,1,1))))</f>
        <v>0</v>
      </c>
      <c r="U294" s="144">
        <f ca="1">IF(U$13="",0,CHOOSE(Detalhamento.OpçãoServiços,OFFSET(Import.PLQ,$A294-1,U$15-1,1,1),IF($E294&lt;&gt;1,IF(ISNUMBER(INDEX(Import.PLE,Detalhamento!$E294,Detalhamento!U$15)),IF(INDEX(Import.PLE,Detalhamento!$E294,Detalhamento!U$15)&lt;=mediçao,OFFSET(Import.PLQ,$A294-1,U$15-1,1,1),0),0),PLE!$AA$28*OFFSET(Import.PLQ,$A294-1,U$15-1,1,1)),IF($E294&lt;&gt;1,IF(ISNUMBER(INDEX(Import.PLE,Detalhamento!$E294,Detalhamento!U$15)),IF(INDEX(Import.PLE,Detalhamento!$E294,Detalhamento!U$15)&lt;=mediçao,0,OFFSET(Import.PLQ,$A294-1,U$15-1,1,1)),OFFSET(Import.PLQ,$A294-1,U$15-1,1,1)),(1-PLE!$AA$28)*OFFSET(Import.PLQ,$A294-1,U$15-1,1,1))))</f>
        <v>0</v>
      </c>
      <c r="V294" s="144">
        <f ca="1">IF(V$13="",0,CHOOSE(Detalhamento.OpçãoServiços,OFFSET(Import.PLQ,$A294-1,V$15-1,1,1),IF($E294&lt;&gt;1,IF(ISNUMBER(INDEX(Import.PLE,Detalhamento!$E294,Detalhamento!V$15)),IF(INDEX(Import.PLE,Detalhamento!$E294,Detalhamento!V$15)&lt;=mediçao,OFFSET(Import.PLQ,$A294-1,V$15-1,1,1),0),0),PLE!$AA$28*OFFSET(Import.PLQ,$A294-1,V$15-1,1,1)),IF($E294&lt;&gt;1,IF(ISNUMBER(INDEX(Import.PLE,Detalhamento!$E294,Detalhamento!V$15)),IF(INDEX(Import.PLE,Detalhamento!$E294,Detalhamento!V$15)&lt;=mediçao,0,OFFSET(Import.PLQ,$A294-1,V$15-1,1,1)),OFFSET(Import.PLQ,$A294-1,V$15-1,1,1)),(1-PLE!$AA$28)*OFFSET(Import.PLQ,$A294-1,V$15-1,1,1))))</f>
        <v>0</v>
      </c>
      <c r="W294" s="144">
        <f ca="1">IF(W$13="",0,CHOOSE(Detalhamento.OpçãoServiços,OFFSET(Import.PLQ,$A294-1,W$15-1,1,1),IF($E294&lt;&gt;1,IF(ISNUMBER(INDEX(Import.PLE,Detalhamento!$E294,Detalhamento!W$15)),IF(INDEX(Import.PLE,Detalhamento!$E294,Detalhamento!W$15)&lt;=mediçao,OFFSET(Import.PLQ,$A294-1,W$15-1,1,1),0),0),PLE!$AA$28*OFFSET(Import.PLQ,$A294-1,W$15-1,1,1)),IF($E294&lt;&gt;1,IF(ISNUMBER(INDEX(Import.PLE,Detalhamento!$E294,Detalhamento!W$15)),IF(INDEX(Import.PLE,Detalhamento!$E294,Detalhamento!W$15)&lt;=mediçao,0,OFFSET(Import.PLQ,$A294-1,W$15-1,1,1)),OFFSET(Import.PLQ,$A294-1,W$15-1,1,1)),(1-PLE!$AA$28)*OFFSET(Import.PLQ,$A294-1,W$15-1,1,1))))</f>
        <v>0</v>
      </c>
      <c r="X294" s="144">
        <f ca="1">IF(X$13="",0,CHOOSE(Detalhamento.OpçãoServiços,OFFSET(Import.PLQ,$A294-1,X$15-1,1,1),IF($E294&lt;&gt;1,IF(ISNUMBER(INDEX(Import.PLE,Detalhamento!$E294,Detalhamento!X$15)),IF(INDEX(Import.PLE,Detalhamento!$E294,Detalhamento!X$15)&lt;=mediçao,OFFSET(Import.PLQ,$A294-1,X$15-1,1,1),0),0),PLE!$AA$28*OFFSET(Import.PLQ,$A294-1,X$15-1,1,1)),IF($E294&lt;&gt;1,IF(ISNUMBER(INDEX(Import.PLE,Detalhamento!$E294,Detalhamento!X$15)),IF(INDEX(Import.PLE,Detalhamento!$E294,Detalhamento!X$15)&lt;=mediçao,0,OFFSET(Import.PLQ,$A294-1,X$15-1,1,1)),OFFSET(Import.PLQ,$A294-1,X$15-1,1,1)),(1-PLE!$AA$28)*OFFSET(Import.PLQ,$A294-1,X$15-1,1,1))))</f>
        <v>0</v>
      </c>
      <c r="Y294" s="144">
        <f ca="1">IF(Y$13="",0,CHOOSE(Detalhamento.OpçãoServiços,OFFSET(Import.PLQ,$A294-1,Y$15-1,1,1),IF($E294&lt;&gt;1,IF(ISNUMBER(INDEX(Import.PLE,Detalhamento!$E294,Detalhamento!Y$15)),IF(INDEX(Import.PLE,Detalhamento!$E294,Detalhamento!Y$15)&lt;=mediçao,OFFSET(Import.PLQ,$A294-1,Y$15-1,1,1),0),0),PLE!$AA$28*OFFSET(Import.PLQ,$A294-1,Y$15-1,1,1)),IF($E294&lt;&gt;1,IF(ISNUMBER(INDEX(Import.PLE,Detalhamento!$E294,Detalhamento!Y$15)),IF(INDEX(Import.PLE,Detalhamento!$E294,Detalhamento!Y$15)&lt;=mediçao,0,OFFSET(Import.PLQ,$A294-1,Y$15-1,1,1)),OFFSET(Import.PLQ,$A294-1,Y$15-1,1,1)),(1-PLE!$AA$28)*OFFSET(Import.PLQ,$A294-1,Y$15-1,1,1))))</f>
        <v>0</v>
      </c>
      <c r="Z294" s="144">
        <f ca="1">IF(Z$13="",0,CHOOSE(Detalhamento.OpçãoServiços,OFFSET(Import.PLQ,$A294-1,Z$15-1,1,1),IF($E294&lt;&gt;1,IF(ISNUMBER(INDEX(Import.PLE,Detalhamento!$E294,Detalhamento!Z$15)),IF(INDEX(Import.PLE,Detalhamento!$E294,Detalhamento!Z$15)&lt;=mediçao,OFFSET(Import.PLQ,$A294-1,Z$15-1,1,1),0),0),PLE!$AA$28*OFFSET(Import.PLQ,$A294-1,Z$15-1,1,1)),IF($E294&lt;&gt;1,IF(ISNUMBER(INDEX(Import.PLE,Detalhamento!$E294,Detalhamento!Z$15)),IF(INDEX(Import.PLE,Detalhamento!$E294,Detalhamento!Z$15)&lt;=mediçao,0,OFFSET(Import.PLQ,$A294-1,Z$15-1,1,1)),OFFSET(Import.PLQ,$A294-1,Z$15-1,1,1)),(1-PLE!$AA$28)*OFFSET(Import.PLQ,$A294-1,Z$15-1,1,1))))</f>
        <v>0</v>
      </c>
      <c r="AA294" s="144">
        <f ca="1">IF(AA$13="",0,CHOOSE(Detalhamento.OpçãoServiços,OFFSET(Import.PLQ,$A294-1,AA$15-1,1,1),IF($E294&lt;&gt;1,IF(ISNUMBER(INDEX(Import.PLE,Detalhamento!$E294,Detalhamento!AA$15)),IF(INDEX(Import.PLE,Detalhamento!$E294,Detalhamento!AA$15)&lt;=mediçao,OFFSET(Import.PLQ,$A294-1,AA$15-1,1,1),0),0),PLE!$AA$28*OFFSET(Import.PLQ,$A294-1,AA$15-1,1,1)),IF($E294&lt;&gt;1,IF(ISNUMBER(INDEX(Import.PLE,Detalhamento!$E294,Detalhamento!AA$15)),IF(INDEX(Import.PLE,Detalhamento!$E294,Detalhamento!AA$15)&lt;=mediçao,0,OFFSET(Import.PLQ,$A294-1,AA$15-1,1,1)),OFFSET(Import.PLQ,$A294-1,AA$15-1,1,1)),(1-PLE!$AA$28)*OFFSET(Import.PLQ,$A294-1,AA$15-1,1,1))))</f>
        <v>0</v>
      </c>
      <c r="AB294" s="144">
        <f ca="1">IF(AB$13="",0,CHOOSE(Detalhamento.OpçãoServiços,OFFSET(Import.PLQ,$A294-1,AB$15-1,1,1),IF($E294&lt;&gt;1,IF(ISNUMBER(INDEX(Import.PLE,Detalhamento!$E294,Detalhamento!AB$15)),IF(INDEX(Import.PLE,Detalhamento!$E294,Detalhamento!AB$15)&lt;=mediçao,OFFSET(Import.PLQ,$A294-1,AB$15-1,1,1),0),0),PLE!$AA$28*OFFSET(Import.PLQ,$A294-1,AB$15-1,1,1)),IF($E294&lt;&gt;1,IF(ISNUMBER(INDEX(Import.PLE,Detalhamento!$E294,Detalhamento!AB$15)),IF(INDEX(Import.PLE,Detalhamento!$E294,Detalhamento!AB$15)&lt;=mediçao,0,OFFSET(Import.PLQ,$A294-1,AB$15-1,1,1)),OFFSET(Import.PLQ,$A294-1,AB$15-1,1,1)),(1-PLE!$AA$28)*OFFSET(Import.PLQ,$A294-1,AB$15-1,1,1))))</f>
        <v>0</v>
      </c>
      <c r="AC294" s="144">
        <f ca="1">IF(AC$13="",0,CHOOSE(Detalhamento.OpçãoServiços,OFFSET(Import.PLQ,$A294-1,AC$15-1,1,1),IF($E294&lt;&gt;1,IF(ISNUMBER(INDEX(Import.PLE,Detalhamento!$E294,Detalhamento!AC$15)),IF(INDEX(Import.PLE,Detalhamento!$E294,Detalhamento!AC$15)&lt;=mediçao,OFFSET(Import.PLQ,$A294-1,AC$15-1,1,1),0),0),PLE!$AA$28*OFFSET(Import.PLQ,$A294-1,AC$15-1,1,1)),IF($E294&lt;&gt;1,IF(ISNUMBER(INDEX(Import.PLE,Detalhamento!$E294,Detalhamento!AC$15)),IF(INDEX(Import.PLE,Detalhamento!$E294,Detalhamento!AC$15)&lt;=mediçao,0,OFFSET(Import.PLQ,$A294-1,AC$15-1,1,1)),OFFSET(Import.PLQ,$A294-1,AC$15-1,1,1)),(1-PLE!$AA$28)*OFFSET(Import.PLQ,$A294-1,AC$15-1,1,1))))</f>
        <v>0</v>
      </c>
      <c r="AD294" s="144">
        <f ca="1">IF(AD$13="",0,CHOOSE(Detalhamento.OpçãoServiços,OFFSET(Import.PLQ,$A294-1,AD$15-1,1,1),IF($E294&lt;&gt;1,IF(ISNUMBER(INDEX(Import.PLE,Detalhamento!$E294,Detalhamento!AD$15)),IF(INDEX(Import.PLE,Detalhamento!$E294,Detalhamento!AD$15)&lt;=mediçao,OFFSET(Import.PLQ,$A294-1,AD$15-1,1,1),0),0),PLE!$AA$28*OFFSET(Import.PLQ,$A294-1,AD$15-1,1,1)),IF($E294&lt;&gt;1,IF(ISNUMBER(INDEX(Import.PLE,Detalhamento!$E294,Detalhamento!AD$15)),IF(INDEX(Import.PLE,Detalhamento!$E294,Detalhamento!AD$15)&lt;=mediçao,0,OFFSET(Import.PLQ,$A294-1,AD$15-1,1,1)),OFFSET(Import.PLQ,$A294-1,AD$15-1,1,1)),(1-PLE!$AA$28)*OFFSET(Import.PLQ,$A294-1,AD$15-1,1,1))))</f>
        <v>0</v>
      </c>
      <c r="AE294" s="144">
        <f ca="1">IF(AE$13="",0,CHOOSE(Detalhamento.OpçãoServiços,OFFSET(Import.PLQ,$A294-1,AE$15-1,1,1),IF($E294&lt;&gt;1,IF(ISNUMBER(INDEX(Import.PLE,Detalhamento!$E294,Detalhamento!AE$15)),IF(INDEX(Import.PLE,Detalhamento!$E294,Detalhamento!AE$15)&lt;=mediçao,OFFSET(Import.PLQ,$A294-1,AE$15-1,1,1),0),0),PLE!$AA$28*OFFSET(Import.PLQ,$A294-1,AE$15-1,1,1)),IF($E294&lt;&gt;1,IF(ISNUMBER(INDEX(Import.PLE,Detalhamento!$E294,Detalhamento!AE$15)),IF(INDEX(Import.PLE,Detalhamento!$E294,Detalhamento!AE$15)&lt;=mediçao,0,OFFSET(Import.PLQ,$A294-1,AE$15-1,1,1)),OFFSET(Import.PLQ,$A294-1,AE$15-1,1,1)),(1-PLE!$AA$28)*OFFSET(Import.PLQ,$A294-1,AE$15-1,1,1))))</f>
        <v>0</v>
      </c>
      <c r="AF294" s="144">
        <f ca="1">IF(AF$13="",0,CHOOSE(Detalhamento.OpçãoServiços,OFFSET(Import.PLQ,$A294-1,AF$15-1,1,1),IF($E294&lt;&gt;1,IF(ISNUMBER(INDEX(Import.PLE,Detalhamento!$E294,Detalhamento!AF$15)),IF(INDEX(Import.PLE,Detalhamento!$E294,Detalhamento!AF$15)&lt;=mediçao,OFFSET(Import.PLQ,$A294-1,AF$15-1,1,1),0),0),PLE!$AA$28*OFFSET(Import.PLQ,$A294-1,AF$15-1,1,1)),IF($E294&lt;&gt;1,IF(ISNUMBER(INDEX(Import.PLE,Detalhamento!$E294,Detalhamento!AF$15)),IF(INDEX(Import.PLE,Detalhamento!$E294,Detalhamento!AF$15)&lt;=mediçao,0,OFFSET(Import.PLQ,$A294-1,AF$15-1,1,1)),OFFSET(Import.PLQ,$A294-1,AF$15-1,1,1)),(1-PLE!$AA$28)*OFFSET(Import.PLQ,$A294-1,AF$15-1,1,1))))</f>
        <v>0</v>
      </c>
      <c r="AG294" s="144">
        <f ca="1">IF(AG$13="",0,CHOOSE(Detalhamento.OpçãoServiços,OFFSET(Import.PLQ,$A294-1,AG$15-1,1,1),IF($E294&lt;&gt;1,IF(ISNUMBER(INDEX(Import.PLE,Detalhamento!$E294,Detalhamento!AG$15)),IF(INDEX(Import.PLE,Detalhamento!$E294,Detalhamento!AG$15)&lt;=mediçao,OFFSET(Import.PLQ,$A294-1,AG$15-1,1,1),0),0),PLE!$AA$28*OFFSET(Import.PLQ,$A294-1,AG$15-1,1,1)),IF($E294&lt;&gt;1,IF(ISNUMBER(INDEX(Import.PLE,Detalhamento!$E294,Detalhamento!AG$15)),IF(INDEX(Import.PLE,Detalhamento!$E294,Detalhamento!AG$15)&lt;=mediçao,0,OFFSET(Import.PLQ,$A294-1,AG$15-1,1,1)),OFFSET(Import.PLQ,$A294-1,AG$15-1,1,1)),(1-PLE!$AA$28)*OFFSET(Import.PLQ,$A294-1,AG$15-1,1,1))))</f>
        <v>0</v>
      </c>
      <c r="AH294" s="144">
        <f ca="1">IF(AH$13="",0,CHOOSE(Detalhamento.OpçãoServiços,OFFSET(Import.PLQ,$A294-1,AH$15-1,1,1),IF($E294&lt;&gt;1,IF(ISNUMBER(INDEX(Import.PLE,Detalhamento!$E294,Detalhamento!AH$15)),IF(INDEX(Import.PLE,Detalhamento!$E294,Detalhamento!AH$15)&lt;=mediçao,OFFSET(Import.PLQ,$A294-1,AH$15-1,1,1),0),0),PLE!$AA$28*OFFSET(Import.PLQ,$A294-1,AH$15-1,1,1)),IF($E294&lt;&gt;1,IF(ISNUMBER(INDEX(Import.PLE,Detalhamento!$E294,Detalhamento!AH$15)),IF(INDEX(Import.PLE,Detalhamento!$E294,Detalhamento!AH$15)&lt;=mediçao,0,OFFSET(Import.PLQ,$A294-1,AH$15-1,1,1)),OFFSET(Import.PLQ,$A294-1,AH$15-1,1,1)),(1-PLE!$AA$28)*OFFSET(Import.PLQ,$A294-1,AH$15-1,1,1))))</f>
        <v>0</v>
      </c>
      <c r="AI294" s="144">
        <f ca="1">IF(AI$13="",0,CHOOSE(Detalhamento.OpçãoServiços,OFFSET(Import.PLQ,$A294-1,AI$15-1,1,1),IF($E294&lt;&gt;1,IF(ISNUMBER(INDEX(Import.PLE,Detalhamento!$E294,Detalhamento!AI$15)),IF(INDEX(Import.PLE,Detalhamento!$E294,Detalhamento!AI$15)&lt;=mediçao,OFFSET(Import.PLQ,$A294-1,AI$15-1,1,1),0),0),PLE!$AA$28*OFFSET(Import.PLQ,$A294-1,AI$15-1,1,1)),IF($E294&lt;&gt;1,IF(ISNUMBER(INDEX(Import.PLE,Detalhamento!$E294,Detalhamento!AI$15)),IF(INDEX(Import.PLE,Detalhamento!$E294,Detalhamento!AI$15)&lt;=mediçao,0,OFFSET(Import.PLQ,$A294-1,AI$15-1,1,1)),OFFSET(Import.PLQ,$A294-1,AI$15-1,1,1)),(1-PLE!$AA$28)*OFFSET(Import.PLQ,$A294-1,AI$15-1,1,1))))</f>
        <v>0</v>
      </c>
      <c r="AJ294" s="144">
        <f ca="1">IF(AJ$13="",0,CHOOSE(Detalhamento.OpçãoServiços,OFFSET(Import.PLQ,$A294-1,AJ$15-1,1,1),IF($E294&lt;&gt;1,IF(ISNUMBER(INDEX(Import.PLE,Detalhamento!$E294,Detalhamento!AJ$15)),IF(INDEX(Import.PLE,Detalhamento!$E294,Detalhamento!AJ$15)&lt;=mediçao,OFFSET(Import.PLQ,$A294-1,AJ$15-1,1,1),0),0),PLE!$AA$28*OFFSET(Import.PLQ,$A294-1,AJ$15-1,1,1)),IF($E294&lt;&gt;1,IF(ISNUMBER(INDEX(Import.PLE,Detalhamento!$E294,Detalhamento!AJ$15)),IF(INDEX(Import.PLE,Detalhamento!$E294,Detalhamento!AJ$15)&lt;=mediçao,0,OFFSET(Import.PLQ,$A294-1,AJ$15-1,1,1)),OFFSET(Import.PLQ,$A294-1,AJ$15-1,1,1)),(1-PLE!$AA$28)*OFFSET(Import.PLQ,$A294-1,AJ$15-1,1,1))))</f>
        <v>0</v>
      </c>
      <c r="AK294" s="144">
        <f ca="1">IF(AK$13="",0,CHOOSE(Detalhamento.OpçãoServiços,OFFSET(Import.PLQ,$A294-1,AK$15-1,1,1),IF($E294&lt;&gt;1,IF(ISNUMBER(INDEX(Import.PLE,Detalhamento!$E294,Detalhamento!AK$15)),IF(INDEX(Import.PLE,Detalhamento!$E294,Detalhamento!AK$15)&lt;=mediçao,OFFSET(Import.PLQ,$A294-1,AK$15-1,1,1),0),0),PLE!$AA$28*OFFSET(Import.PLQ,$A294-1,AK$15-1,1,1)),IF($E294&lt;&gt;1,IF(ISNUMBER(INDEX(Import.PLE,Detalhamento!$E294,Detalhamento!AK$15)),IF(INDEX(Import.PLE,Detalhamento!$E294,Detalhamento!AK$15)&lt;=mediçao,0,OFFSET(Import.PLQ,$A294-1,AK$15-1,1,1)),OFFSET(Import.PLQ,$A294-1,AK$15-1,1,1)),(1-PLE!$AA$28)*OFFSET(Import.PLQ,$A294-1,AK$15-1,1,1))))</f>
        <v>0</v>
      </c>
      <c r="AL294" s="144">
        <f ca="1">IF(AL$13="",0,CHOOSE(Detalhamento.OpçãoServiços,OFFSET(Import.PLQ,$A294-1,AL$15-1,1,1),IF($E294&lt;&gt;1,IF(ISNUMBER(INDEX(Import.PLE,Detalhamento!$E294,Detalhamento!AL$15)),IF(INDEX(Import.PLE,Detalhamento!$E294,Detalhamento!AL$15)&lt;=mediçao,OFFSET(Import.PLQ,$A294-1,AL$15-1,1,1),0),0),PLE!$AA$28*OFFSET(Import.PLQ,$A294-1,AL$15-1,1,1)),IF($E294&lt;&gt;1,IF(ISNUMBER(INDEX(Import.PLE,Detalhamento!$E294,Detalhamento!AL$15)),IF(INDEX(Import.PLE,Detalhamento!$E294,Detalhamento!AL$15)&lt;=mediçao,0,OFFSET(Import.PLQ,$A294-1,AL$15-1,1,1)),OFFSET(Import.PLQ,$A294-1,AL$15-1,1,1)),(1-PLE!$AA$28)*OFFSET(Import.PLQ,$A294-1,AL$15-1,1,1))))</f>
        <v>0</v>
      </c>
      <c r="AM294" s="144">
        <f ca="1">IF(AM$13="",0,CHOOSE(Detalhamento.OpçãoServiços,OFFSET(Import.PLQ,$A294-1,AM$15-1,1,1),IF($E294&lt;&gt;1,IF(ISNUMBER(INDEX(Import.PLE,Detalhamento!$E294,Detalhamento!AM$15)),IF(INDEX(Import.PLE,Detalhamento!$E294,Detalhamento!AM$15)&lt;=mediçao,OFFSET(Import.PLQ,$A294-1,AM$15-1,1,1),0),0),PLE!$AA$28*OFFSET(Import.PLQ,$A294-1,AM$15-1,1,1)),IF($E294&lt;&gt;1,IF(ISNUMBER(INDEX(Import.PLE,Detalhamento!$E294,Detalhamento!AM$15)),IF(INDEX(Import.PLE,Detalhamento!$E294,Detalhamento!AM$15)&lt;=mediçao,0,OFFSET(Import.PLQ,$A294-1,AM$15-1,1,1)),OFFSET(Import.PLQ,$A294-1,AM$15-1,1,1)),(1-PLE!$AA$28)*OFFSET(Import.PLQ,$A294-1,AM$15-1,1,1))))</f>
        <v>0</v>
      </c>
      <c r="AN294" s="144">
        <f ca="1">IF(AN$13="",0,CHOOSE(Detalhamento.OpçãoServiços,OFFSET(Import.PLQ,$A294-1,AN$15-1,1,1),IF($E294&lt;&gt;1,IF(ISNUMBER(INDEX(Import.PLE,Detalhamento!$E294,Detalhamento!AN$15)),IF(INDEX(Import.PLE,Detalhamento!$E294,Detalhamento!AN$15)&lt;=mediçao,OFFSET(Import.PLQ,$A294-1,AN$15-1,1,1),0),0),PLE!$AA$28*OFFSET(Import.PLQ,$A294-1,AN$15-1,1,1)),IF($E294&lt;&gt;1,IF(ISNUMBER(INDEX(Import.PLE,Detalhamento!$E294,Detalhamento!AN$15)),IF(INDEX(Import.PLE,Detalhamento!$E294,Detalhamento!AN$15)&lt;=mediçao,0,OFFSET(Import.PLQ,$A294-1,AN$15-1,1,1)),OFFSET(Import.PLQ,$A294-1,AN$15-1,1,1)),(1-PLE!$AA$28)*OFFSET(Import.PLQ,$A294-1,AN$15-1,1,1))))</f>
        <v>0</v>
      </c>
      <c r="AO294" s="144">
        <f ca="1">IF(AO$13="",0,CHOOSE(Detalhamento.OpçãoServiços,OFFSET(Import.PLQ,$A294-1,AO$15-1,1,1),IF($E294&lt;&gt;1,IF(ISNUMBER(INDEX(Import.PLE,Detalhamento!$E294,Detalhamento!AO$15)),IF(INDEX(Import.PLE,Detalhamento!$E294,Detalhamento!AO$15)&lt;=mediçao,OFFSET(Import.PLQ,$A294-1,AO$15-1,1,1),0),0),PLE!$AA$28*OFFSET(Import.PLQ,$A294-1,AO$15-1,1,1)),IF($E294&lt;&gt;1,IF(ISNUMBER(INDEX(Import.PLE,Detalhamento!$E294,Detalhamento!AO$15)),IF(INDEX(Import.PLE,Detalhamento!$E294,Detalhamento!AO$15)&lt;=mediçao,0,OFFSET(Import.PLQ,$A294-1,AO$15-1,1,1)),OFFSET(Import.PLQ,$A294-1,AO$15-1,1,1)),(1-PLE!$AA$28)*OFFSET(Import.PLQ,$A294-1,AO$15-1,1,1))))</f>
        <v>0</v>
      </c>
      <c r="AP294" s="144">
        <f ca="1">IF(AP$13="",0,CHOOSE(Detalhamento.OpçãoServiços,OFFSET(Import.PLQ,$A294-1,AP$15-1,1,1),IF($E294&lt;&gt;1,IF(ISNUMBER(INDEX(Import.PLE,Detalhamento!$E294,Detalhamento!AP$15)),IF(INDEX(Import.PLE,Detalhamento!$E294,Detalhamento!AP$15)&lt;=mediçao,OFFSET(Import.PLQ,$A294-1,AP$15-1,1,1),0),0),PLE!$AA$28*OFFSET(Import.PLQ,$A294-1,AP$15-1,1,1)),IF($E294&lt;&gt;1,IF(ISNUMBER(INDEX(Import.PLE,Detalhamento!$E294,Detalhamento!AP$15)),IF(INDEX(Import.PLE,Detalhamento!$E294,Detalhamento!AP$15)&lt;=mediçao,0,OFFSET(Import.PLQ,$A294-1,AP$15-1,1,1)),OFFSET(Import.PLQ,$A294-1,AP$15-1,1,1)),(1-PLE!$AA$28)*OFFSET(Import.PLQ,$A294-1,AP$15-1,1,1))))</f>
        <v>0</v>
      </c>
      <c r="AQ294" s="144">
        <f ca="1">IF(AQ$13="",0,CHOOSE(Detalhamento.OpçãoServiços,OFFSET(Import.PLQ,$A294-1,AQ$15-1,1,1),IF($E294&lt;&gt;1,IF(ISNUMBER(INDEX(Import.PLE,Detalhamento!$E294,Detalhamento!AQ$15)),IF(INDEX(Import.PLE,Detalhamento!$E294,Detalhamento!AQ$15)&lt;=mediçao,OFFSET(Import.PLQ,$A294-1,AQ$15-1,1,1),0),0),PLE!$AA$28*OFFSET(Import.PLQ,$A294-1,AQ$15-1,1,1)),IF($E294&lt;&gt;1,IF(ISNUMBER(INDEX(Import.PLE,Detalhamento!$E294,Detalhamento!AQ$15)),IF(INDEX(Import.PLE,Detalhamento!$E294,Detalhamento!AQ$15)&lt;=mediçao,0,OFFSET(Import.PLQ,$A294-1,AQ$15-1,1,1)),OFFSET(Import.PLQ,$A294-1,AQ$15-1,1,1)),(1-PLE!$AA$28)*OFFSET(Import.PLQ,$A294-1,AQ$15-1,1,1))))</f>
        <v>0</v>
      </c>
      <c r="AR294" s="144">
        <f ca="1">IF(AR$13="",0,CHOOSE(Detalhamento.OpçãoServiços,OFFSET(Import.PLQ,$A294-1,AR$15-1,1,1),IF($E294&lt;&gt;1,IF(ISNUMBER(INDEX(Import.PLE,Detalhamento!$E294,Detalhamento!AR$15)),IF(INDEX(Import.PLE,Detalhamento!$E294,Detalhamento!AR$15)&lt;=mediçao,OFFSET(Import.PLQ,$A294-1,AR$15-1,1,1),0),0),PLE!$AA$28*OFFSET(Import.PLQ,$A294-1,AR$15-1,1,1)),IF($E294&lt;&gt;1,IF(ISNUMBER(INDEX(Import.PLE,Detalhamento!$E294,Detalhamento!AR$15)),IF(INDEX(Import.PLE,Detalhamento!$E294,Detalhamento!AR$15)&lt;=mediçao,0,OFFSET(Import.PLQ,$A294-1,AR$15-1,1,1)),OFFSET(Import.PLQ,$A294-1,AR$15-1,1,1)),(1-PLE!$AA$28)*OFFSET(Import.PLQ,$A294-1,AR$15-1,1,1))))</f>
        <v>0</v>
      </c>
      <c r="AS294" s="144">
        <f ca="1">IF(AS$13="",0,CHOOSE(Detalhamento.OpçãoServiços,OFFSET(Import.PLQ,$A294-1,AS$15-1,1,1),IF($E294&lt;&gt;1,IF(ISNUMBER(INDEX(Import.PLE,Detalhamento!$E294,Detalhamento!AS$15)),IF(INDEX(Import.PLE,Detalhamento!$E294,Detalhamento!AS$15)&lt;=mediçao,OFFSET(Import.PLQ,$A294-1,AS$15-1,1,1),0),0),PLE!$AA$28*OFFSET(Import.PLQ,$A294-1,AS$15-1,1,1)),IF($E294&lt;&gt;1,IF(ISNUMBER(INDEX(Import.PLE,Detalhamento!$E294,Detalhamento!AS$15)),IF(INDEX(Import.PLE,Detalhamento!$E294,Detalhamento!AS$15)&lt;=mediçao,0,OFFSET(Import.PLQ,$A294-1,AS$15-1,1,1)),OFFSET(Import.PLQ,$A294-1,AS$15-1,1,1)),(1-PLE!$AA$28)*OFFSET(Import.PLQ,$A294-1,AS$15-1,1,1))))</f>
        <v>0</v>
      </c>
      <c r="AT294" s="144">
        <f ca="1">IF(AT$13="",0,CHOOSE(Detalhamento.OpçãoServiços,OFFSET(Import.PLQ,$A294-1,AT$15-1,1,1),IF($E294&lt;&gt;1,IF(ISNUMBER(INDEX(Import.PLE,Detalhamento!$E294,Detalhamento!AT$15)),IF(INDEX(Import.PLE,Detalhamento!$E294,Detalhamento!AT$15)&lt;=mediçao,OFFSET(Import.PLQ,$A294-1,AT$15-1,1,1),0),0),PLE!$AA$28*OFFSET(Import.PLQ,$A294-1,AT$15-1,1,1)),IF($E294&lt;&gt;1,IF(ISNUMBER(INDEX(Import.PLE,Detalhamento!$E294,Detalhamento!AT$15)),IF(INDEX(Import.PLE,Detalhamento!$E294,Detalhamento!AT$15)&lt;=mediçao,0,OFFSET(Import.PLQ,$A294-1,AT$15-1,1,1)),OFFSET(Import.PLQ,$A294-1,AT$15-1,1,1)),(1-PLE!$AA$28)*OFFSET(Import.PLQ,$A294-1,AT$15-1,1,1))))</f>
        <v>0</v>
      </c>
      <c r="AU294" s="144">
        <f ca="1">IF(AU$13="",0,CHOOSE(Detalhamento.OpçãoServiços,OFFSET(Import.PLQ,$A294-1,AU$15-1,1,1),IF($E294&lt;&gt;1,IF(ISNUMBER(INDEX(Import.PLE,Detalhamento!$E294,Detalhamento!AU$15)),IF(INDEX(Import.PLE,Detalhamento!$E294,Detalhamento!AU$15)&lt;=mediçao,OFFSET(Import.PLQ,$A294-1,AU$15-1,1,1),0),0),PLE!$AA$28*OFFSET(Import.PLQ,$A294-1,AU$15-1,1,1)),IF($E294&lt;&gt;1,IF(ISNUMBER(INDEX(Import.PLE,Detalhamento!$E294,Detalhamento!AU$15)),IF(INDEX(Import.PLE,Detalhamento!$E294,Detalhamento!AU$15)&lt;=mediçao,0,OFFSET(Import.PLQ,$A294-1,AU$15-1,1,1)),OFFSET(Import.PLQ,$A294-1,AU$15-1,1,1)),(1-PLE!$AA$28)*OFFSET(Import.PLQ,$A294-1,AU$15-1,1,1))))</f>
        <v>0</v>
      </c>
      <c r="AV294" s="144">
        <f ca="1">IF(AV$13="",0,CHOOSE(Detalhamento.OpçãoServiços,OFFSET(Import.PLQ,$A294-1,AV$15-1,1,1),IF($E294&lt;&gt;1,IF(ISNUMBER(INDEX(Import.PLE,Detalhamento!$E294,Detalhamento!AV$15)),IF(INDEX(Import.PLE,Detalhamento!$E294,Detalhamento!AV$15)&lt;=mediçao,OFFSET(Import.PLQ,$A294-1,AV$15-1,1,1),0),0),PLE!$AA$28*OFFSET(Import.PLQ,$A294-1,AV$15-1,1,1)),IF($E294&lt;&gt;1,IF(ISNUMBER(INDEX(Import.PLE,Detalhamento!$E294,Detalhamento!AV$15)),IF(INDEX(Import.PLE,Detalhamento!$E294,Detalhamento!AV$15)&lt;=mediçao,0,OFFSET(Import.PLQ,$A294-1,AV$15-1,1,1)),OFFSET(Import.PLQ,$A294-1,AV$15-1,1,1)),(1-PLE!$AA$28)*OFFSET(Import.PLQ,$A294-1,AV$15-1,1,1))))</f>
        <v>0</v>
      </c>
      <c r="AW294" s="144">
        <f ca="1">IF(AW$13="",0,CHOOSE(Detalhamento.OpçãoServiços,OFFSET(Import.PLQ,$A294-1,AW$15-1,1,1),IF($E294&lt;&gt;1,IF(ISNUMBER(INDEX(Import.PLE,Detalhamento!$E294,Detalhamento!AW$15)),IF(INDEX(Import.PLE,Detalhamento!$E294,Detalhamento!AW$15)&lt;=mediçao,OFFSET(Import.PLQ,$A294-1,AW$15-1,1,1),0),0),PLE!$AA$28*OFFSET(Import.PLQ,$A294-1,AW$15-1,1,1)),IF($E294&lt;&gt;1,IF(ISNUMBER(INDEX(Import.PLE,Detalhamento!$E294,Detalhamento!AW$15)),IF(INDEX(Import.PLE,Detalhamento!$E294,Detalhamento!AW$15)&lt;=mediçao,0,OFFSET(Import.PLQ,$A294-1,AW$15-1,1,1)),OFFSET(Import.PLQ,$A294-1,AW$15-1,1,1)),(1-PLE!$AA$28)*OFFSET(Import.PLQ,$A294-1,AW$15-1,1,1))))</f>
        <v>0</v>
      </c>
      <c r="AX294" s="144">
        <f ca="1">IF(AX$13="",0,CHOOSE(Detalhamento.OpçãoServiços,OFFSET(Import.PLQ,$A294-1,AX$15-1,1,1),IF($E294&lt;&gt;1,IF(ISNUMBER(INDEX(Import.PLE,Detalhamento!$E294,Detalhamento!AX$15)),IF(INDEX(Import.PLE,Detalhamento!$E294,Detalhamento!AX$15)&lt;=mediçao,OFFSET(Import.PLQ,$A294-1,AX$15-1,1,1),0),0),PLE!$AA$28*OFFSET(Import.PLQ,$A294-1,AX$15-1,1,1)),IF($E294&lt;&gt;1,IF(ISNUMBER(INDEX(Import.PLE,Detalhamento!$E294,Detalhamento!AX$15)),IF(INDEX(Import.PLE,Detalhamento!$E294,Detalhamento!AX$15)&lt;=mediçao,0,OFFSET(Import.PLQ,$A294-1,AX$15-1,1,1)),OFFSET(Import.PLQ,$A294-1,AX$15-1,1,1)),(1-PLE!$AA$28)*OFFSET(Import.PLQ,$A294-1,AX$15-1,1,1))))</f>
        <v>0</v>
      </c>
      <c r="AY294" s="144">
        <f ca="1">IF(AY$13="",0,CHOOSE(Detalhamento.OpçãoServiços,OFFSET(Import.PLQ,$A294-1,AY$15-1,1,1),IF($E294&lt;&gt;1,IF(ISNUMBER(INDEX(Import.PLE,Detalhamento!$E294,Detalhamento!AY$15)),IF(INDEX(Import.PLE,Detalhamento!$E294,Detalhamento!AY$15)&lt;=mediçao,OFFSET(Import.PLQ,$A294-1,AY$15-1,1,1),0),0),PLE!$AA$28*OFFSET(Import.PLQ,$A294-1,AY$15-1,1,1)),IF($E294&lt;&gt;1,IF(ISNUMBER(INDEX(Import.PLE,Detalhamento!$E294,Detalhamento!AY$15)),IF(INDEX(Import.PLE,Detalhamento!$E294,Detalhamento!AY$15)&lt;=mediçao,0,OFFSET(Import.PLQ,$A294-1,AY$15-1,1,1)),OFFSET(Import.PLQ,$A294-1,AY$15-1,1,1)),(1-PLE!$AA$28)*OFFSET(Import.PLQ,$A294-1,AY$15-1,1,1))))</f>
        <v>0</v>
      </c>
      <c r="AZ294" s="144">
        <f ca="1">IF(AZ$13="",0,CHOOSE(Detalhamento.OpçãoServiços,OFFSET(Import.PLQ,$A294-1,AZ$15-1,1,1),IF($E294&lt;&gt;1,IF(ISNUMBER(INDEX(Import.PLE,Detalhamento!$E294,Detalhamento!AZ$15)),IF(INDEX(Import.PLE,Detalhamento!$E294,Detalhamento!AZ$15)&lt;=mediçao,OFFSET(Import.PLQ,$A294-1,AZ$15-1,1,1),0),0),PLE!$AA$28*OFFSET(Import.PLQ,$A294-1,AZ$15-1,1,1)),IF($E294&lt;&gt;1,IF(ISNUMBER(INDEX(Import.PLE,Detalhamento!$E294,Detalhamento!AZ$15)),IF(INDEX(Import.PLE,Detalhamento!$E294,Detalhamento!AZ$15)&lt;=mediçao,0,OFFSET(Import.PLQ,$A294-1,AZ$15-1,1,1)),OFFSET(Import.PLQ,$A294-1,AZ$15-1,1,1)),(1-PLE!$AA$28)*OFFSET(Import.PLQ,$A294-1,AZ$15-1,1,1))))</f>
        <v>0</v>
      </c>
      <c r="BA294" s="144">
        <f ca="1">IF(BA$13="",0,CHOOSE(Detalhamento.OpçãoServiços,OFFSET(Import.PLQ,$A294-1,BA$15-1,1,1),IF($E294&lt;&gt;1,IF(ISNUMBER(INDEX(Import.PLE,Detalhamento!$E294,Detalhamento!BA$15)),IF(INDEX(Import.PLE,Detalhamento!$E294,Detalhamento!BA$15)&lt;=mediçao,OFFSET(Import.PLQ,$A294-1,BA$15-1,1,1),0),0),PLE!$AA$28*OFFSET(Import.PLQ,$A294-1,BA$15-1,1,1)),IF($E294&lt;&gt;1,IF(ISNUMBER(INDEX(Import.PLE,Detalhamento!$E294,Detalhamento!BA$15)),IF(INDEX(Import.PLE,Detalhamento!$E294,Detalhamento!BA$15)&lt;=mediçao,0,OFFSET(Import.PLQ,$A294-1,BA$15-1,1,1)),OFFSET(Import.PLQ,$A294-1,BA$15-1,1,1)),(1-PLE!$AA$28)*OFFSET(Import.PLQ,$A294-1,BA$15-1,1,1))))</f>
        <v>0</v>
      </c>
      <c r="BB294" s="144">
        <f ca="1">IF(BB$13="",0,CHOOSE(Detalhamento.OpçãoServiços,OFFSET(Import.PLQ,$A294-1,BB$15-1,1,1),IF($E294&lt;&gt;1,IF(ISNUMBER(INDEX(Import.PLE,Detalhamento!$E294,Detalhamento!BB$15)),IF(INDEX(Import.PLE,Detalhamento!$E294,Detalhamento!BB$15)&lt;=mediçao,OFFSET(Import.PLQ,$A294-1,BB$15-1,1,1),0),0),PLE!$AA$28*OFFSET(Import.PLQ,$A294-1,BB$15-1,1,1)),IF($E294&lt;&gt;1,IF(ISNUMBER(INDEX(Import.PLE,Detalhamento!$E294,Detalhamento!BB$15)),IF(INDEX(Import.PLE,Detalhamento!$E294,Detalhamento!BB$15)&lt;=mediçao,0,OFFSET(Import.PLQ,$A294-1,BB$15-1,1,1)),OFFSET(Import.PLQ,$A294-1,BB$15-1,1,1)),(1-PLE!$AA$28)*OFFSET(Import.PLQ,$A294-1,BB$15-1,1,1))))</f>
        <v>0</v>
      </c>
      <c r="BC294" s="144">
        <f ca="1">IF(BC$13="",0,CHOOSE(Detalhamento.OpçãoServiços,OFFSET(Import.PLQ,$A294-1,BC$15-1,1,1),IF($E294&lt;&gt;1,IF(ISNUMBER(INDEX(Import.PLE,Detalhamento!$E294,Detalhamento!BC$15)),IF(INDEX(Import.PLE,Detalhamento!$E294,Detalhamento!BC$15)&lt;=mediçao,OFFSET(Import.PLQ,$A294-1,BC$15-1,1,1),0),0),PLE!$AA$28*OFFSET(Import.PLQ,$A294-1,BC$15-1,1,1)),IF($E294&lt;&gt;1,IF(ISNUMBER(INDEX(Import.PLE,Detalhamento!$E294,Detalhamento!BC$15)),IF(INDEX(Import.PLE,Detalhamento!$E294,Detalhamento!BC$15)&lt;=mediçao,0,OFFSET(Import.PLQ,$A294-1,BC$15-1,1,1)),OFFSET(Import.PLQ,$A294-1,BC$15-1,1,1)),(1-PLE!$AA$28)*OFFSET(Import.PLQ,$A294-1,BC$15-1,1,1))))</f>
        <v>0</v>
      </c>
      <c r="BD294" s="144">
        <f ca="1">IF(BD$13="",0,CHOOSE(Detalhamento.OpçãoServiços,OFFSET(Import.PLQ,$A294-1,BD$15-1,1,1),IF($E294&lt;&gt;1,IF(ISNUMBER(INDEX(Import.PLE,Detalhamento!$E294,Detalhamento!BD$15)),IF(INDEX(Import.PLE,Detalhamento!$E294,Detalhamento!BD$15)&lt;=mediçao,OFFSET(Import.PLQ,$A294-1,BD$15-1,1,1),0),0),PLE!$AA$28*OFFSET(Import.PLQ,$A294-1,BD$15-1,1,1)),IF($E294&lt;&gt;1,IF(ISNUMBER(INDEX(Import.PLE,Detalhamento!$E294,Detalhamento!BD$15)),IF(INDEX(Import.PLE,Detalhamento!$E294,Detalhamento!BD$15)&lt;=mediçao,0,OFFSET(Import.PLQ,$A294-1,BD$15-1,1,1)),OFFSET(Import.PLQ,$A294-1,BD$15-1,1,1)),(1-PLE!$AA$28)*OFFSET(Import.PLQ,$A294-1,BD$15-1,1,1))))</f>
        <v>0</v>
      </c>
      <c r="BE294" s="144">
        <f ca="1">IF(BE$13="",0,CHOOSE(Detalhamento.OpçãoServiços,OFFSET(Import.PLQ,$A294-1,BE$15-1,1,1),IF($E294&lt;&gt;1,IF(ISNUMBER(INDEX(Import.PLE,Detalhamento!$E294,Detalhamento!BE$15)),IF(INDEX(Import.PLE,Detalhamento!$E294,Detalhamento!BE$15)&lt;=mediçao,OFFSET(Import.PLQ,$A294-1,BE$15-1,1,1),0),0),PLE!$AA$28*OFFSET(Import.PLQ,$A294-1,BE$15-1,1,1)),IF($E294&lt;&gt;1,IF(ISNUMBER(INDEX(Import.PLE,Detalhamento!$E294,Detalhamento!BE$15)),IF(INDEX(Import.PLE,Detalhamento!$E294,Detalhamento!BE$15)&lt;=mediçao,0,OFFSET(Import.PLQ,$A294-1,BE$15-1,1,1)),OFFSET(Import.PLQ,$A294-1,BE$15-1,1,1)),(1-PLE!$AA$28)*OFFSET(Import.PLQ,$A294-1,BE$15-1,1,1))))</f>
        <v>0</v>
      </c>
      <c r="BF294" s="144">
        <f ca="1">IF(BF$13="",0,CHOOSE(Detalhamento.OpçãoServiços,OFFSET(Import.PLQ,$A294-1,BF$15-1,1,1),IF($E294&lt;&gt;1,IF(ISNUMBER(INDEX(Import.PLE,Detalhamento!$E294,Detalhamento!BF$15)),IF(INDEX(Import.PLE,Detalhamento!$E294,Detalhamento!BF$15)&lt;=mediçao,OFFSET(Import.PLQ,$A294-1,BF$15-1,1,1),0),0),PLE!$AA$28*OFFSET(Import.PLQ,$A294-1,BF$15-1,1,1)),IF($E294&lt;&gt;1,IF(ISNUMBER(INDEX(Import.PLE,Detalhamento!$E294,Detalhamento!BF$15)),IF(INDEX(Import.PLE,Detalhamento!$E294,Detalhamento!BF$15)&lt;=mediçao,0,OFFSET(Import.PLQ,$A294-1,BF$15-1,1,1)),OFFSET(Import.PLQ,$A294-1,BF$15-1,1,1)),(1-PLE!$AA$28)*OFFSET(Import.PLQ,$A294-1,BF$15-1,1,1))))</f>
        <v>0</v>
      </c>
      <c r="BG294" s="144">
        <f ca="1">IF(BG$13="",0,CHOOSE(Detalhamento.OpçãoServiços,OFFSET(Import.PLQ,$A294-1,BG$15-1,1,1),IF($E294&lt;&gt;1,IF(ISNUMBER(INDEX(Import.PLE,Detalhamento!$E294,Detalhamento!BG$15)),IF(INDEX(Import.PLE,Detalhamento!$E294,Detalhamento!BG$15)&lt;=mediçao,OFFSET(Import.PLQ,$A294-1,BG$15-1,1,1),0),0),PLE!$AA$28*OFFSET(Import.PLQ,$A294-1,BG$15-1,1,1)),IF($E294&lt;&gt;1,IF(ISNUMBER(INDEX(Import.PLE,Detalhamento!$E294,Detalhamento!BG$15)),IF(INDEX(Import.PLE,Detalhamento!$E294,Detalhamento!BG$15)&lt;=mediçao,0,OFFSET(Import.PLQ,$A294-1,BG$15-1,1,1)),OFFSET(Import.PLQ,$A294-1,BG$15-1,1,1)),(1-PLE!$AA$28)*OFFSET(Import.PLQ,$A294-1,BG$15-1,1,1))))</f>
        <v>0</v>
      </c>
      <c r="BH294" s="144">
        <f ca="1">IF(BH$13="",0,CHOOSE(Detalhamento.OpçãoServiços,OFFSET(Import.PLQ,$A294-1,BH$15-1,1,1),IF($E294&lt;&gt;1,IF(ISNUMBER(INDEX(Import.PLE,Detalhamento!$E294,Detalhamento!BH$15)),IF(INDEX(Import.PLE,Detalhamento!$E294,Detalhamento!BH$15)&lt;=mediçao,OFFSET(Import.PLQ,$A294-1,BH$15-1,1,1),0),0),PLE!$AA$28*OFFSET(Import.PLQ,$A294-1,BH$15-1,1,1)),IF($E294&lt;&gt;1,IF(ISNUMBER(INDEX(Import.PLE,Detalhamento!$E294,Detalhamento!BH$15)),IF(INDEX(Import.PLE,Detalhamento!$E294,Detalhamento!BH$15)&lt;=mediçao,0,OFFSET(Import.PLQ,$A294-1,BH$15-1,1,1)),OFFSET(Import.PLQ,$A294-1,BH$15-1,1,1)),(1-PLE!$AA$28)*OFFSET(Import.PLQ,$A294-1,BH$15-1,1,1))))</f>
        <v>0</v>
      </c>
      <c r="BI294" s="144">
        <f ca="1">IF(BI$13="",0,CHOOSE(Detalhamento.OpçãoServiços,OFFSET(Import.PLQ,$A294-1,BI$15-1,1,1),IF($E294&lt;&gt;1,IF(ISNUMBER(INDEX(Import.PLE,Detalhamento!$E294,Detalhamento!BI$15)),IF(INDEX(Import.PLE,Detalhamento!$E294,Detalhamento!BI$15)&lt;=mediçao,OFFSET(Import.PLQ,$A294-1,BI$15-1,1,1),0),0),PLE!$AA$28*OFFSET(Import.PLQ,$A294-1,BI$15-1,1,1)),IF($E294&lt;&gt;1,IF(ISNUMBER(INDEX(Import.PLE,Detalhamento!$E294,Detalhamento!BI$15)),IF(INDEX(Import.PLE,Detalhamento!$E294,Detalhamento!BI$15)&lt;=mediçao,0,OFFSET(Import.PLQ,$A294-1,BI$15-1,1,1)),OFFSET(Import.PLQ,$A294-1,BI$15-1,1,1)),(1-PLE!$AA$28)*OFFSET(Import.PLQ,$A294-1,BI$15-1,1,1))))</f>
        <v>0</v>
      </c>
    </row>
    <row r="295" spans="1:61" ht="50" x14ac:dyDescent="0.2">
      <c r="A295" s="155">
        <v>238</v>
      </c>
      <c r="B295" s="21" t="str">
        <f t="shared" ca="1" si="41"/>
        <v>Serviço</v>
      </c>
      <c r="E295" s="153">
        <f t="shared" ca="1" si="42"/>
        <v>28</v>
      </c>
      <c r="F295" s="154">
        <f t="shared" ca="1" si="43"/>
        <v>280238</v>
      </c>
      <c r="G295" s="154" t="str">
        <f t="shared" ca="1" si="46"/>
        <v>2.10.3.6</v>
      </c>
      <c r="H295" s="182" t="str">
        <f t="shared" ca="1" si="46"/>
        <v>CAIXA DE INSPEÇÃO EM ALVENARIA DE TIJOLO MACIÇO 60X60X60CM, REVESTIDA INTERNAMENTO COM BARRA LISA (CIMENTO E AREIA, TRAÇO 1:4) E=2,0CM, COM TAMPA PRÉ-MOLDADA DE CONCRETO E FUNDO DE CONCRETO 15MPA TIPO C - ESCAVAÇÃO E CONFECÇÃO (ADAPTADO DE SINAPI 74104/1)</v>
      </c>
      <c r="I295" s="37" t="str">
        <f t="shared" ca="1" si="44"/>
        <v>UN</v>
      </c>
      <c r="J295" s="144">
        <f t="shared" ca="1" si="45"/>
        <v>4</v>
      </c>
      <c r="K295" s="67"/>
      <c r="L295" s="144">
        <f ca="1">IF(L$13="",0,CHOOSE(Detalhamento.OpçãoServiços,OFFSET(Import.PLQ,$A295-1,L$15-1,1,1),IF($E295&lt;&gt;1,IF(ISNUMBER(INDEX(Import.PLE,Detalhamento!$E295,Detalhamento!L$15)),IF(INDEX(Import.PLE,Detalhamento!$E295,Detalhamento!L$15)&lt;=mediçao,OFFSET(Import.PLQ,$A295-1,L$15-1,1,1),0),0),PLE!$AA$28*OFFSET(Import.PLQ,$A295-1,L$15-1,1,1)),IF($E295&lt;&gt;1,IF(ISNUMBER(INDEX(Import.PLE,Detalhamento!$E295,Detalhamento!L$15)),IF(INDEX(Import.PLE,Detalhamento!$E295,Detalhamento!L$15)&lt;=mediçao,0,OFFSET(Import.PLQ,$A295-1,L$15-1,1,1)),OFFSET(Import.PLQ,$A295-1,L$15-1,1,1)),(1-PLE!$AA$28)*OFFSET(Import.PLQ,$A295-1,L$15-1,1,1))))</f>
        <v>4</v>
      </c>
      <c r="M295" s="144">
        <f ca="1">IF(M$13="",0,CHOOSE(Detalhamento.OpçãoServiços,OFFSET(Import.PLQ,$A295-1,M$15-1,1,1),IF($E295&lt;&gt;1,IF(ISNUMBER(INDEX(Import.PLE,Detalhamento!$E295,Detalhamento!M$15)),IF(INDEX(Import.PLE,Detalhamento!$E295,Detalhamento!M$15)&lt;=mediçao,OFFSET(Import.PLQ,$A295-1,M$15-1,1,1),0),0),PLE!$AA$28*OFFSET(Import.PLQ,$A295-1,M$15-1,1,1)),IF($E295&lt;&gt;1,IF(ISNUMBER(INDEX(Import.PLE,Detalhamento!$E295,Detalhamento!M$15)),IF(INDEX(Import.PLE,Detalhamento!$E295,Detalhamento!M$15)&lt;=mediçao,0,OFFSET(Import.PLQ,$A295-1,M$15-1,1,1)),OFFSET(Import.PLQ,$A295-1,M$15-1,1,1)),(1-PLE!$AA$28)*OFFSET(Import.PLQ,$A295-1,M$15-1,1,1))))</f>
        <v>0</v>
      </c>
      <c r="N295" s="144">
        <f ca="1">IF(N$13="",0,CHOOSE(Detalhamento.OpçãoServiços,OFFSET(Import.PLQ,$A295-1,N$15-1,1,1),IF($E295&lt;&gt;1,IF(ISNUMBER(INDEX(Import.PLE,Detalhamento!$E295,Detalhamento!N$15)),IF(INDEX(Import.PLE,Detalhamento!$E295,Detalhamento!N$15)&lt;=mediçao,OFFSET(Import.PLQ,$A295-1,N$15-1,1,1),0),0),PLE!$AA$28*OFFSET(Import.PLQ,$A295-1,N$15-1,1,1)),IF($E295&lt;&gt;1,IF(ISNUMBER(INDEX(Import.PLE,Detalhamento!$E295,Detalhamento!N$15)),IF(INDEX(Import.PLE,Detalhamento!$E295,Detalhamento!N$15)&lt;=mediçao,0,OFFSET(Import.PLQ,$A295-1,N$15-1,1,1)),OFFSET(Import.PLQ,$A295-1,N$15-1,1,1)),(1-PLE!$AA$28)*OFFSET(Import.PLQ,$A295-1,N$15-1,1,1))))</f>
        <v>0</v>
      </c>
      <c r="O295" s="144">
        <f ca="1">IF(O$13="",0,CHOOSE(Detalhamento.OpçãoServiços,OFFSET(Import.PLQ,$A295-1,O$15-1,1,1),IF($E295&lt;&gt;1,IF(ISNUMBER(INDEX(Import.PLE,Detalhamento!$E295,Detalhamento!O$15)),IF(INDEX(Import.PLE,Detalhamento!$E295,Detalhamento!O$15)&lt;=mediçao,OFFSET(Import.PLQ,$A295-1,O$15-1,1,1),0),0),PLE!$AA$28*OFFSET(Import.PLQ,$A295-1,O$15-1,1,1)),IF($E295&lt;&gt;1,IF(ISNUMBER(INDEX(Import.PLE,Detalhamento!$E295,Detalhamento!O$15)),IF(INDEX(Import.PLE,Detalhamento!$E295,Detalhamento!O$15)&lt;=mediçao,0,OFFSET(Import.PLQ,$A295-1,O$15-1,1,1)),OFFSET(Import.PLQ,$A295-1,O$15-1,1,1)),(1-PLE!$AA$28)*OFFSET(Import.PLQ,$A295-1,O$15-1,1,1))))</f>
        <v>0</v>
      </c>
      <c r="P295" s="144">
        <f ca="1">IF(P$13="",0,CHOOSE(Detalhamento.OpçãoServiços,OFFSET(Import.PLQ,$A295-1,P$15-1,1,1),IF($E295&lt;&gt;1,IF(ISNUMBER(INDEX(Import.PLE,Detalhamento!$E295,Detalhamento!P$15)),IF(INDEX(Import.PLE,Detalhamento!$E295,Detalhamento!P$15)&lt;=mediçao,OFFSET(Import.PLQ,$A295-1,P$15-1,1,1),0),0),PLE!$AA$28*OFFSET(Import.PLQ,$A295-1,P$15-1,1,1)),IF($E295&lt;&gt;1,IF(ISNUMBER(INDEX(Import.PLE,Detalhamento!$E295,Detalhamento!P$15)),IF(INDEX(Import.PLE,Detalhamento!$E295,Detalhamento!P$15)&lt;=mediçao,0,OFFSET(Import.PLQ,$A295-1,P$15-1,1,1)),OFFSET(Import.PLQ,$A295-1,P$15-1,1,1)),(1-PLE!$AA$28)*OFFSET(Import.PLQ,$A295-1,P$15-1,1,1))))</f>
        <v>0</v>
      </c>
      <c r="Q295" s="144">
        <f ca="1">IF(Q$13="",0,CHOOSE(Detalhamento.OpçãoServiços,OFFSET(Import.PLQ,$A295-1,Q$15-1,1,1),IF($E295&lt;&gt;1,IF(ISNUMBER(INDEX(Import.PLE,Detalhamento!$E295,Detalhamento!Q$15)),IF(INDEX(Import.PLE,Detalhamento!$E295,Detalhamento!Q$15)&lt;=mediçao,OFFSET(Import.PLQ,$A295-1,Q$15-1,1,1),0),0),PLE!$AA$28*OFFSET(Import.PLQ,$A295-1,Q$15-1,1,1)),IF($E295&lt;&gt;1,IF(ISNUMBER(INDEX(Import.PLE,Detalhamento!$E295,Detalhamento!Q$15)),IF(INDEX(Import.PLE,Detalhamento!$E295,Detalhamento!Q$15)&lt;=mediçao,0,OFFSET(Import.PLQ,$A295-1,Q$15-1,1,1)),OFFSET(Import.PLQ,$A295-1,Q$15-1,1,1)),(1-PLE!$AA$28)*OFFSET(Import.PLQ,$A295-1,Q$15-1,1,1))))</f>
        <v>0</v>
      </c>
      <c r="R295" s="144">
        <f ca="1">IF(R$13="",0,CHOOSE(Detalhamento.OpçãoServiços,OFFSET(Import.PLQ,$A295-1,R$15-1,1,1),IF($E295&lt;&gt;1,IF(ISNUMBER(INDEX(Import.PLE,Detalhamento!$E295,Detalhamento!R$15)),IF(INDEX(Import.PLE,Detalhamento!$E295,Detalhamento!R$15)&lt;=mediçao,OFFSET(Import.PLQ,$A295-1,R$15-1,1,1),0),0),PLE!$AA$28*OFFSET(Import.PLQ,$A295-1,R$15-1,1,1)),IF($E295&lt;&gt;1,IF(ISNUMBER(INDEX(Import.PLE,Detalhamento!$E295,Detalhamento!R$15)),IF(INDEX(Import.PLE,Detalhamento!$E295,Detalhamento!R$15)&lt;=mediçao,0,OFFSET(Import.PLQ,$A295-1,R$15-1,1,1)),OFFSET(Import.PLQ,$A295-1,R$15-1,1,1)),(1-PLE!$AA$28)*OFFSET(Import.PLQ,$A295-1,R$15-1,1,1))))</f>
        <v>0</v>
      </c>
      <c r="S295" s="144">
        <f ca="1">IF(S$13="",0,CHOOSE(Detalhamento.OpçãoServiços,OFFSET(Import.PLQ,$A295-1,S$15-1,1,1),IF($E295&lt;&gt;1,IF(ISNUMBER(INDEX(Import.PLE,Detalhamento!$E295,Detalhamento!S$15)),IF(INDEX(Import.PLE,Detalhamento!$E295,Detalhamento!S$15)&lt;=mediçao,OFFSET(Import.PLQ,$A295-1,S$15-1,1,1),0),0),PLE!$AA$28*OFFSET(Import.PLQ,$A295-1,S$15-1,1,1)),IF($E295&lt;&gt;1,IF(ISNUMBER(INDEX(Import.PLE,Detalhamento!$E295,Detalhamento!S$15)),IF(INDEX(Import.PLE,Detalhamento!$E295,Detalhamento!S$15)&lt;=mediçao,0,OFFSET(Import.PLQ,$A295-1,S$15-1,1,1)),OFFSET(Import.PLQ,$A295-1,S$15-1,1,1)),(1-PLE!$AA$28)*OFFSET(Import.PLQ,$A295-1,S$15-1,1,1))))</f>
        <v>0</v>
      </c>
      <c r="T295" s="144">
        <f ca="1">IF(T$13="",0,CHOOSE(Detalhamento.OpçãoServiços,OFFSET(Import.PLQ,$A295-1,T$15-1,1,1),IF($E295&lt;&gt;1,IF(ISNUMBER(INDEX(Import.PLE,Detalhamento!$E295,Detalhamento!T$15)),IF(INDEX(Import.PLE,Detalhamento!$E295,Detalhamento!T$15)&lt;=mediçao,OFFSET(Import.PLQ,$A295-1,T$15-1,1,1),0),0),PLE!$AA$28*OFFSET(Import.PLQ,$A295-1,T$15-1,1,1)),IF($E295&lt;&gt;1,IF(ISNUMBER(INDEX(Import.PLE,Detalhamento!$E295,Detalhamento!T$15)),IF(INDEX(Import.PLE,Detalhamento!$E295,Detalhamento!T$15)&lt;=mediçao,0,OFFSET(Import.PLQ,$A295-1,T$15-1,1,1)),OFFSET(Import.PLQ,$A295-1,T$15-1,1,1)),(1-PLE!$AA$28)*OFFSET(Import.PLQ,$A295-1,T$15-1,1,1))))</f>
        <v>0</v>
      </c>
      <c r="U295" s="144">
        <f ca="1">IF(U$13="",0,CHOOSE(Detalhamento.OpçãoServiços,OFFSET(Import.PLQ,$A295-1,U$15-1,1,1),IF($E295&lt;&gt;1,IF(ISNUMBER(INDEX(Import.PLE,Detalhamento!$E295,Detalhamento!U$15)),IF(INDEX(Import.PLE,Detalhamento!$E295,Detalhamento!U$15)&lt;=mediçao,OFFSET(Import.PLQ,$A295-1,U$15-1,1,1),0),0),PLE!$AA$28*OFFSET(Import.PLQ,$A295-1,U$15-1,1,1)),IF($E295&lt;&gt;1,IF(ISNUMBER(INDEX(Import.PLE,Detalhamento!$E295,Detalhamento!U$15)),IF(INDEX(Import.PLE,Detalhamento!$E295,Detalhamento!U$15)&lt;=mediçao,0,OFFSET(Import.PLQ,$A295-1,U$15-1,1,1)),OFFSET(Import.PLQ,$A295-1,U$15-1,1,1)),(1-PLE!$AA$28)*OFFSET(Import.PLQ,$A295-1,U$15-1,1,1))))</f>
        <v>0</v>
      </c>
      <c r="V295" s="144">
        <f ca="1">IF(V$13="",0,CHOOSE(Detalhamento.OpçãoServiços,OFFSET(Import.PLQ,$A295-1,V$15-1,1,1),IF($E295&lt;&gt;1,IF(ISNUMBER(INDEX(Import.PLE,Detalhamento!$E295,Detalhamento!V$15)),IF(INDEX(Import.PLE,Detalhamento!$E295,Detalhamento!V$15)&lt;=mediçao,OFFSET(Import.PLQ,$A295-1,V$15-1,1,1),0),0),PLE!$AA$28*OFFSET(Import.PLQ,$A295-1,V$15-1,1,1)),IF($E295&lt;&gt;1,IF(ISNUMBER(INDEX(Import.PLE,Detalhamento!$E295,Detalhamento!V$15)),IF(INDEX(Import.PLE,Detalhamento!$E295,Detalhamento!V$15)&lt;=mediçao,0,OFFSET(Import.PLQ,$A295-1,V$15-1,1,1)),OFFSET(Import.PLQ,$A295-1,V$15-1,1,1)),(1-PLE!$AA$28)*OFFSET(Import.PLQ,$A295-1,V$15-1,1,1))))</f>
        <v>0</v>
      </c>
      <c r="W295" s="144">
        <f ca="1">IF(W$13="",0,CHOOSE(Detalhamento.OpçãoServiços,OFFSET(Import.PLQ,$A295-1,W$15-1,1,1),IF($E295&lt;&gt;1,IF(ISNUMBER(INDEX(Import.PLE,Detalhamento!$E295,Detalhamento!W$15)),IF(INDEX(Import.PLE,Detalhamento!$E295,Detalhamento!W$15)&lt;=mediçao,OFFSET(Import.PLQ,$A295-1,W$15-1,1,1),0),0),PLE!$AA$28*OFFSET(Import.PLQ,$A295-1,W$15-1,1,1)),IF($E295&lt;&gt;1,IF(ISNUMBER(INDEX(Import.PLE,Detalhamento!$E295,Detalhamento!W$15)),IF(INDEX(Import.PLE,Detalhamento!$E295,Detalhamento!W$15)&lt;=mediçao,0,OFFSET(Import.PLQ,$A295-1,W$15-1,1,1)),OFFSET(Import.PLQ,$A295-1,W$15-1,1,1)),(1-PLE!$AA$28)*OFFSET(Import.PLQ,$A295-1,W$15-1,1,1))))</f>
        <v>0</v>
      </c>
      <c r="X295" s="144">
        <f ca="1">IF(X$13="",0,CHOOSE(Detalhamento.OpçãoServiços,OFFSET(Import.PLQ,$A295-1,X$15-1,1,1),IF($E295&lt;&gt;1,IF(ISNUMBER(INDEX(Import.PLE,Detalhamento!$E295,Detalhamento!X$15)),IF(INDEX(Import.PLE,Detalhamento!$E295,Detalhamento!X$15)&lt;=mediçao,OFFSET(Import.PLQ,$A295-1,X$15-1,1,1),0),0),PLE!$AA$28*OFFSET(Import.PLQ,$A295-1,X$15-1,1,1)),IF($E295&lt;&gt;1,IF(ISNUMBER(INDEX(Import.PLE,Detalhamento!$E295,Detalhamento!X$15)),IF(INDEX(Import.PLE,Detalhamento!$E295,Detalhamento!X$15)&lt;=mediçao,0,OFFSET(Import.PLQ,$A295-1,X$15-1,1,1)),OFFSET(Import.PLQ,$A295-1,X$15-1,1,1)),(1-PLE!$AA$28)*OFFSET(Import.PLQ,$A295-1,X$15-1,1,1))))</f>
        <v>0</v>
      </c>
      <c r="Y295" s="144">
        <f ca="1">IF(Y$13="",0,CHOOSE(Detalhamento.OpçãoServiços,OFFSET(Import.PLQ,$A295-1,Y$15-1,1,1),IF($E295&lt;&gt;1,IF(ISNUMBER(INDEX(Import.PLE,Detalhamento!$E295,Detalhamento!Y$15)),IF(INDEX(Import.PLE,Detalhamento!$E295,Detalhamento!Y$15)&lt;=mediçao,OFFSET(Import.PLQ,$A295-1,Y$15-1,1,1),0),0),PLE!$AA$28*OFFSET(Import.PLQ,$A295-1,Y$15-1,1,1)),IF($E295&lt;&gt;1,IF(ISNUMBER(INDEX(Import.PLE,Detalhamento!$E295,Detalhamento!Y$15)),IF(INDEX(Import.PLE,Detalhamento!$E295,Detalhamento!Y$15)&lt;=mediçao,0,OFFSET(Import.PLQ,$A295-1,Y$15-1,1,1)),OFFSET(Import.PLQ,$A295-1,Y$15-1,1,1)),(1-PLE!$AA$28)*OFFSET(Import.PLQ,$A295-1,Y$15-1,1,1))))</f>
        <v>0</v>
      </c>
      <c r="Z295" s="144">
        <f ca="1">IF(Z$13="",0,CHOOSE(Detalhamento.OpçãoServiços,OFFSET(Import.PLQ,$A295-1,Z$15-1,1,1),IF($E295&lt;&gt;1,IF(ISNUMBER(INDEX(Import.PLE,Detalhamento!$E295,Detalhamento!Z$15)),IF(INDEX(Import.PLE,Detalhamento!$E295,Detalhamento!Z$15)&lt;=mediçao,OFFSET(Import.PLQ,$A295-1,Z$15-1,1,1),0),0),PLE!$AA$28*OFFSET(Import.PLQ,$A295-1,Z$15-1,1,1)),IF($E295&lt;&gt;1,IF(ISNUMBER(INDEX(Import.PLE,Detalhamento!$E295,Detalhamento!Z$15)),IF(INDEX(Import.PLE,Detalhamento!$E295,Detalhamento!Z$15)&lt;=mediçao,0,OFFSET(Import.PLQ,$A295-1,Z$15-1,1,1)),OFFSET(Import.PLQ,$A295-1,Z$15-1,1,1)),(1-PLE!$AA$28)*OFFSET(Import.PLQ,$A295-1,Z$15-1,1,1))))</f>
        <v>0</v>
      </c>
      <c r="AA295" s="144">
        <f ca="1">IF(AA$13="",0,CHOOSE(Detalhamento.OpçãoServiços,OFFSET(Import.PLQ,$A295-1,AA$15-1,1,1),IF($E295&lt;&gt;1,IF(ISNUMBER(INDEX(Import.PLE,Detalhamento!$E295,Detalhamento!AA$15)),IF(INDEX(Import.PLE,Detalhamento!$E295,Detalhamento!AA$15)&lt;=mediçao,OFFSET(Import.PLQ,$A295-1,AA$15-1,1,1),0),0),PLE!$AA$28*OFFSET(Import.PLQ,$A295-1,AA$15-1,1,1)),IF($E295&lt;&gt;1,IF(ISNUMBER(INDEX(Import.PLE,Detalhamento!$E295,Detalhamento!AA$15)),IF(INDEX(Import.PLE,Detalhamento!$E295,Detalhamento!AA$15)&lt;=mediçao,0,OFFSET(Import.PLQ,$A295-1,AA$15-1,1,1)),OFFSET(Import.PLQ,$A295-1,AA$15-1,1,1)),(1-PLE!$AA$28)*OFFSET(Import.PLQ,$A295-1,AA$15-1,1,1))))</f>
        <v>0</v>
      </c>
      <c r="AB295" s="144">
        <f ca="1">IF(AB$13="",0,CHOOSE(Detalhamento.OpçãoServiços,OFFSET(Import.PLQ,$A295-1,AB$15-1,1,1),IF($E295&lt;&gt;1,IF(ISNUMBER(INDEX(Import.PLE,Detalhamento!$E295,Detalhamento!AB$15)),IF(INDEX(Import.PLE,Detalhamento!$E295,Detalhamento!AB$15)&lt;=mediçao,OFFSET(Import.PLQ,$A295-1,AB$15-1,1,1),0),0),PLE!$AA$28*OFFSET(Import.PLQ,$A295-1,AB$15-1,1,1)),IF($E295&lt;&gt;1,IF(ISNUMBER(INDEX(Import.PLE,Detalhamento!$E295,Detalhamento!AB$15)),IF(INDEX(Import.PLE,Detalhamento!$E295,Detalhamento!AB$15)&lt;=mediçao,0,OFFSET(Import.PLQ,$A295-1,AB$15-1,1,1)),OFFSET(Import.PLQ,$A295-1,AB$15-1,1,1)),(1-PLE!$AA$28)*OFFSET(Import.PLQ,$A295-1,AB$15-1,1,1))))</f>
        <v>0</v>
      </c>
      <c r="AC295" s="144">
        <f ca="1">IF(AC$13="",0,CHOOSE(Detalhamento.OpçãoServiços,OFFSET(Import.PLQ,$A295-1,AC$15-1,1,1),IF($E295&lt;&gt;1,IF(ISNUMBER(INDEX(Import.PLE,Detalhamento!$E295,Detalhamento!AC$15)),IF(INDEX(Import.PLE,Detalhamento!$E295,Detalhamento!AC$15)&lt;=mediçao,OFFSET(Import.PLQ,$A295-1,AC$15-1,1,1),0),0),PLE!$AA$28*OFFSET(Import.PLQ,$A295-1,AC$15-1,1,1)),IF($E295&lt;&gt;1,IF(ISNUMBER(INDEX(Import.PLE,Detalhamento!$E295,Detalhamento!AC$15)),IF(INDEX(Import.PLE,Detalhamento!$E295,Detalhamento!AC$15)&lt;=mediçao,0,OFFSET(Import.PLQ,$A295-1,AC$15-1,1,1)),OFFSET(Import.PLQ,$A295-1,AC$15-1,1,1)),(1-PLE!$AA$28)*OFFSET(Import.PLQ,$A295-1,AC$15-1,1,1))))</f>
        <v>0</v>
      </c>
      <c r="AD295" s="144">
        <f ca="1">IF(AD$13="",0,CHOOSE(Detalhamento.OpçãoServiços,OFFSET(Import.PLQ,$A295-1,AD$15-1,1,1),IF($E295&lt;&gt;1,IF(ISNUMBER(INDEX(Import.PLE,Detalhamento!$E295,Detalhamento!AD$15)),IF(INDEX(Import.PLE,Detalhamento!$E295,Detalhamento!AD$15)&lt;=mediçao,OFFSET(Import.PLQ,$A295-1,AD$15-1,1,1),0),0),PLE!$AA$28*OFFSET(Import.PLQ,$A295-1,AD$15-1,1,1)),IF($E295&lt;&gt;1,IF(ISNUMBER(INDEX(Import.PLE,Detalhamento!$E295,Detalhamento!AD$15)),IF(INDEX(Import.PLE,Detalhamento!$E295,Detalhamento!AD$15)&lt;=mediçao,0,OFFSET(Import.PLQ,$A295-1,AD$15-1,1,1)),OFFSET(Import.PLQ,$A295-1,AD$15-1,1,1)),(1-PLE!$AA$28)*OFFSET(Import.PLQ,$A295-1,AD$15-1,1,1))))</f>
        <v>0</v>
      </c>
      <c r="AE295" s="144">
        <f ca="1">IF(AE$13="",0,CHOOSE(Detalhamento.OpçãoServiços,OFFSET(Import.PLQ,$A295-1,AE$15-1,1,1),IF($E295&lt;&gt;1,IF(ISNUMBER(INDEX(Import.PLE,Detalhamento!$E295,Detalhamento!AE$15)),IF(INDEX(Import.PLE,Detalhamento!$E295,Detalhamento!AE$15)&lt;=mediçao,OFFSET(Import.PLQ,$A295-1,AE$15-1,1,1),0),0),PLE!$AA$28*OFFSET(Import.PLQ,$A295-1,AE$15-1,1,1)),IF($E295&lt;&gt;1,IF(ISNUMBER(INDEX(Import.PLE,Detalhamento!$E295,Detalhamento!AE$15)),IF(INDEX(Import.PLE,Detalhamento!$E295,Detalhamento!AE$15)&lt;=mediçao,0,OFFSET(Import.PLQ,$A295-1,AE$15-1,1,1)),OFFSET(Import.PLQ,$A295-1,AE$15-1,1,1)),(1-PLE!$AA$28)*OFFSET(Import.PLQ,$A295-1,AE$15-1,1,1))))</f>
        <v>0</v>
      </c>
      <c r="AF295" s="144">
        <f ca="1">IF(AF$13="",0,CHOOSE(Detalhamento.OpçãoServiços,OFFSET(Import.PLQ,$A295-1,AF$15-1,1,1),IF($E295&lt;&gt;1,IF(ISNUMBER(INDEX(Import.PLE,Detalhamento!$E295,Detalhamento!AF$15)),IF(INDEX(Import.PLE,Detalhamento!$E295,Detalhamento!AF$15)&lt;=mediçao,OFFSET(Import.PLQ,$A295-1,AF$15-1,1,1),0),0),PLE!$AA$28*OFFSET(Import.PLQ,$A295-1,AF$15-1,1,1)),IF($E295&lt;&gt;1,IF(ISNUMBER(INDEX(Import.PLE,Detalhamento!$E295,Detalhamento!AF$15)),IF(INDEX(Import.PLE,Detalhamento!$E295,Detalhamento!AF$15)&lt;=mediçao,0,OFFSET(Import.PLQ,$A295-1,AF$15-1,1,1)),OFFSET(Import.PLQ,$A295-1,AF$15-1,1,1)),(1-PLE!$AA$28)*OFFSET(Import.PLQ,$A295-1,AF$15-1,1,1))))</f>
        <v>0</v>
      </c>
      <c r="AG295" s="144">
        <f ca="1">IF(AG$13="",0,CHOOSE(Detalhamento.OpçãoServiços,OFFSET(Import.PLQ,$A295-1,AG$15-1,1,1),IF($E295&lt;&gt;1,IF(ISNUMBER(INDEX(Import.PLE,Detalhamento!$E295,Detalhamento!AG$15)),IF(INDEX(Import.PLE,Detalhamento!$E295,Detalhamento!AG$15)&lt;=mediçao,OFFSET(Import.PLQ,$A295-1,AG$15-1,1,1),0),0),PLE!$AA$28*OFFSET(Import.PLQ,$A295-1,AG$15-1,1,1)),IF($E295&lt;&gt;1,IF(ISNUMBER(INDEX(Import.PLE,Detalhamento!$E295,Detalhamento!AG$15)),IF(INDEX(Import.PLE,Detalhamento!$E295,Detalhamento!AG$15)&lt;=mediçao,0,OFFSET(Import.PLQ,$A295-1,AG$15-1,1,1)),OFFSET(Import.PLQ,$A295-1,AG$15-1,1,1)),(1-PLE!$AA$28)*OFFSET(Import.PLQ,$A295-1,AG$15-1,1,1))))</f>
        <v>0</v>
      </c>
      <c r="AH295" s="144">
        <f ca="1">IF(AH$13="",0,CHOOSE(Detalhamento.OpçãoServiços,OFFSET(Import.PLQ,$A295-1,AH$15-1,1,1),IF($E295&lt;&gt;1,IF(ISNUMBER(INDEX(Import.PLE,Detalhamento!$E295,Detalhamento!AH$15)),IF(INDEX(Import.PLE,Detalhamento!$E295,Detalhamento!AH$15)&lt;=mediçao,OFFSET(Import.PLQ,$A295-1,AH$15-1,1,1),0),0),PLE!$AA$28*OFFSET(Import.PLQ,$A295-1,AH$15-1,1,1)),IF($E295&lt;&gt;1,IF(ISNUMBER(INDEX(Import.PLE,Detalhamento!$E295,Detalhamento!AH$15)),IF(INDEX(Import.PLE,Detalhamento!$E295,Detalhamento!AH$15)&lt;=mediçao,0,OFFSET(Import.PLQ,$A295-1,AH$15-1,1,1)),OFFSET(Import.PLQ,$A295-1,AH$15-1,1,1)),(1-PLE!$AA$28)*OFFSET(Import.PLQ,$A295-1,AH$15-1,1,1))))</f>
        <v>0</v>
      </c>
      <c r="AI295" s="144">
        <f ca="1">IF(AI$13="",0,CHOOSE(Detalhamento.OpçãoServiços,OFFSET(Import.PLQ,$A295-1,AI$15-1,1,1),IF($E295&lt;&gt;1,IF(ISNUMBER(INDEX(Import.PLE,Detalhamento!$E295,Detalhamento!AI$15)),IF(INDEX(Import.PLE,Detalhamento!$E295,Detalhamento!AI$15)&lt;=mediçao,OFFSET(Import.PLQ,$A295-1,AI$15-1,1,1),0),0),PLE!$AA$28*OFFSET(Import.PLQ,$A295-1,AI$15-1,1,1)),IF($E295&lt;&gt;1,IF(ISNUMBER(INDEX(Import.PLE,Detalhamento!$E295,Detalhamento!AI$15)),IF(INDEX(Import.PLE,Detalhamento!$E295,Detalhamento!AI$15)&lt;=mediçao,0,OFFSET(Import.PLQ,$A295-1,AI$15-1,1,1)),OFFSET(Import.PLQ,$A295-1,AI$15-1,1,1)),(1-PLE!$AA$28)*OFFSET(Import.PLQ,$A295-1,AI$15-1,1,1))))</f>
        <v>0</v>
      </c>
      <c r="AJ295" s="144">
        <f ca="1">IF(AJ$13="",0,CHOOSE(Detalhamento.OpçãoServiços,OFFSET(Import.PLQ,$A295-1,AJ$15-1,1,1),IF($E295&lt;&gt;1,IF(ISNUMBER(INDEX(Import.PLE,Detalhamento!$E295,Detalhamento!AJ$15)),IF(INDEX(Import.PLE,Detalhamento!$E295,Detalhamento!AJ$15)&lt;=mediçao,OFFSET(Import.PLQ,$A295-1,AJ$15-1,1,1),0),0),PLE!$AA$28*OFFSET(Import.PLQ,$A295-1,AJ$15-1,1,1)),IF($E295&lt;&gt;1,IF(ISNUMBER(INDEX(Import.PLE,Detalhamento!$E295,Detalhamento!AJ$15)),IF(INDEX(Import.PLE,Detalhamento!$E295,Detalhamento!AJ$15)&lt;=mediçao,0,OFFSET(Import.PLQ,$A295-1,AJ$15-1,1,1)),OFFSET(Import.PLQ,$A295-1,AJ$15-1,1,1)),(1-PLE!$AA$28)*OFFSET(Import.PLQ,$A295-1,AJ$15-1,1,1))))</f>
        <v>0</v>
      </c>
      <c r="AK295" s="144">
        <f ca="1">IF(AK$13="",0,CHOOSE(Detalhamento.OpçãoServiços,OFFSET(Import.PLQ,$A295-1,AK$15-1,1,1),IF($E295&lt;&gt;1,IF(ISNUMBER(INDEX(Import.PLE,Detalhamento!$E295,Detalhamento!AK$15)),IF(INDEX(Import.PLE,Detalhamento!$E295,Detalhamento!AK$15)&lt;=mediçao,OFFSET(Import.PLQ,$A295-1,AK$15-1,1,1),0),0),PLE!$AA$28*OFFSET(Import.PLQ,$A295-1,AK$15-1,1,1)),IF($E295&lt;&gt;1,IF(ISNUMBER(INDEX(Import.PLE,Detalhamento!$E295,Detalhamento!AK$15)),IF(INDEX(Import.PLE,Detalhamento!$E295,Detalhamento!AK$15)&lt;=mediçao,0,OFFSET(Import.PLQ,$A295-1,AK$15-1,1,1)),OFFSET(Import.PLQ,$A295-1,AK$15-1,1,1)),(1-PLE!$AA$28)*OFFSET(Import.PLQ,$A295-1,AK$15-1,1,1))))</f>
        <v>0</v>
      </c>
      <c r="AL295" s="144">
        <f ca="1">IF(AL$13="",0,CHOOSE(Detalhamento.OpçãoServiços,OFFSET(Import.PLQ,$A295-1,AL$15-1,1,1),IF($E295&lt;&gt;1,IF(ISNUMBER(INDEX(Import.PLE,Detalhamento!$E295,Detalhamento!AL$15)),IF(INDEX(Import.PLE,Detalhamento!$E295,Detalhamento!AL$15)&lt;=mediçao,OFFSET(Import.PLQ,$A295-1,AL$15-1,1,1),0),0),PLE!$AA$28*OFFSET(Import.PLQ,$A295-1,AL$15-1,1,1)),IF($E295&lt;&gt;1,IF(ISNUMBER(INDEX(Import.PLE,Detalhamento!$E295,Detalhamento!AL$15)),IF(INDEX(Import.PLE,Detalhamento!$E295,Detalhamento!AL$15)&lt;=mediçao,0,OFFSET(Import.PLQ,$A295-1,AL$15-1,1,1)),OFFSET(Import.PLQ,$A295-1,AL$15-1,1,1)),(1-PLE!$AA$28)*OFFSET(Import.PLQ,$A295-1,AL$15-1,1,1))))</f>
        <v>0</v>
      </c>
      <c r="AM295" s="144">
        <f ca="1">IF(AM$13="",0,CHOOSE(Detalhamento.OpçãoServiços,OFFSET(Import.PLQ,$A295-1,AM$15-1,1,1),IF($E295&lt;&gt;1,IF(ISNUMBER(INDEX(Import.PLE,Detalhamento!$E295,Detalhamento!AM$15)),IF(INDEX(Import.PLE,Detalhamento!$E295,Detalhamento!AM$15)&lt;=mediçao,OFFSET(Import.PLQ,$A295-1,AM$15-1,1,1),0),0),PLE!$AA$28*OFFSET(Import.PLQ,$A295-1,AM$15-1,1,1)),IF($E295&lt;&gt;1,IF(ISNUMBER(INDEX(Import.PLE,Detalhamento!$E295,Detalhamento!AM$15)),IF(INDEX(Import.PLE,Detalhamento!$E295,Detalhamento!AM$15)&lt;=mediçao,0,OFFSET(Import.PLQ,$A295-1,AM$15-1,1,1)),OFFSET(Import.PLQ,$A295-1,AM$15-1,1,1)),(1-PLE!$AA$28)*OFFSET(Import.PLQ,$A295-1,AM$15-1,1,1))))</f>
        <v>0</v>
      </c>
      <c r="AN295" s="144">
        <f ca="1">IF(AN$13="",0,CHOOSE(Detalhamento.OpçãoServiços,OFFSET(Import.PLQ,$A295-1,AN$15-1,1,1),IF($E295&lt;&gt;1,IF(ISNUMBER(INDEX(Import.PLE,Detalhamento!$E295,Detalhamento!AN$15)),IF(INDEX(Import.PLE,Detalhamento!$E295,Detalhamento!AN$15)&lt;=mediçao,OFFSET(Import.PLQ,$A295-1,AN$15-1,1,1),0),0),PLE!$AA$28*OFFSET(Import.PLQ,$A295-1,AN$15-1,1,1)),IF($E295&lt;&gt;1,IF(ISNUMBER(INDEX(Import.PLE,Detalhamento!$E295,Detalhamento!AN$15)),IF(INDEX(Import.PLE,Detalhamento!$E295,Detalhamento!AN$15)&lt;=mediçao,0,OFFSET(Import.PLQ,$A295-1,AN$15-1,1,1)),OFFSET(Import.PLQ,$A295-1,AN$15-1,1,1)),(1-PLE!$AA$28)*OFFSET(Import.PLQ,$A295-1,AN$15-1,1,1))))</f>
        <v>0</v>
      </c>
      <c r="AO295" s="144">
        <f ca="1">IF(AO$13="",0,CHOOSE(Detalhamento.OpçãoServiços,OFFSET(Import.PLQ,$A295-1,AO$15-1,1,1),IF($E295&lt;&gt;1,IF(ISNUMBER(INDEX(Import.PLE,Detalhamento!$E295,Detalhamento!AO$15)),IF(INDEX(Import.PLE,Detalhamento!$E295,Detalhamento!AO$15)&lt;=mediçao,OFFSET(Import.PLQ,$A295-1,AO$15-1,1,1),0),0),PLE!$AA$28*OFFSET(Import.PLQ,$A295-1,AO$15-1,1,1)),IF($E295&lt;&gt;1,IF(ISNUMBER(INDEX(Import.PLE,Detalhamento!$E295,Detalhamento!AO$15)),IF(INDEX(Import.PLE,Detalhamento!$E295,Detalhamento!AO$15)&lt;=mediçao,0,OFFSET(Import.PLQ,$A295-1,AO$15-1,1,1)),OFFSET(Import.PLQ,$A295-1,AO$15-1,1,1)),(1-PLE!$AA$28)*OFFSET(Import.PLQ,$A295-1,AO$15-1,1,1))))</f>
        <v>0</v>
      </c>
      <c r="AP295" s="144">
        <f ca="1">IF(AP$13="",0,CHOOSE(Detalhamento.OpçãoServiços,OFFSET(Import.PLQ,$A295-1,AP$15-1,1,1),IF($E295&lt;&gt;1,IF(ISNUMBER(INDEX(Import.PLE,Detalhamento!$E295,Detalhamento!AP$15)),IF(INDEX(Import.PLE,Detalhamento!$E295,Detalhamento!AP$15)&lt;=mediçao,OFFSET(Import.PLQ,$A295-1,AP$15-1,1,1),0),0),PLE!$AA$28*OFFSET(Import.PLQ,$A295-1,AP$15-1,1,1)),IF($E295&lt;&gt;1,IF(ISNUMBER(INDEX(Import.PLE,Detalhamento!$E295,Detalhamento!AP$15)),IF(INDEX(Import.PLE,Detalhamento!$E295,Detalhamento!AP$15)&lt;=mediçao,0,OFFSET(Import.PLQ,$A295-1,AP$15-1,1,1)),OFFSET(Import.PLQ,$A295-1,AP$15-1,1,1)),(1-PLE!$AA$28)*OFFSET(Import.PLQ,$A295-1,AP$15-1,1,1))))</f>
        <v>0</v>
      </c>
      <c r="AQ295" s="144">
        <f ca="1">IF(AQ$13="",0,CHOOSE(Detalhamento.OpçãoServiços,OFFSET(Import.PLQ,$A295-1,AQ$15-1,1,1),IF($E295&lt;&gt;1,IF(ISNUMBER(INDEX(Import.PLE,Detalhamento!$E295,Detalhamento!AQ$15)),IF(INDEX(Import.PLE,Detalhamento!$E295,Detalhamento!AQ$15)&lt;=mediçao,OFFSET(Import.PLQ,$A295-1,AQ$15-1,1,1),0),0),PLE!$AA$28*OFFSET(Import.PLQ,$A295-1,AQ$15-1,1,1)),IF($E295&lt;&gt;1,IF(ISNUMBER(INDEX(Import.PLE,Detalhamento!$E295,Detalhamento!AQ$15)),IF(INDEX(Import.PLE,Detalhamento!$E295,Detalhamento!AQ$15)&lt;=mediçao,0,OFFSET(Import.PLQ,$A295-1,AQ$15-1,1,1)),OFFSET(Import.PLQ,$A295-1,AQ$15-1,1,1)),(1-PLE!$AA$28)*OFFSET(Import.PLQ,$A295-1,AQ$15-1,1,1))))</f>
        <v>0</v>
      </c>
      <c r="AR295" s="144">
        <f ca="1">IF(AR$13="",0,CHOOSE(Detalhamento.OpçãoServiços,OFFSET(Import.PLQ,$A295-1,AR$15-1,1,1),IF($E295&lt;&gt;1,IF(ISNUMBER(INDEX(Import.PLE,Detalhamento!$E295,Detalhamento!AR$15)),IF(INDEX(Import.PLE,Detalhamento!$E295,Detalhamento!AR$15)&lt;=mediçao,OFFSET(Import.PLQ,$A295-1,AR$15-1,1,1),0),0),PLE!$AA$28*OFFSET(Import.PLQ,$A295-1,AR$15-1,1,1)),IF($E295&lt;&gt;1,IF(ISNUMBER(INDEX(Import.PLE,Detalhamento!$E295,Detalhamento!AR$15)),IF(INDEX(Import.PLE,Detalhamento!$E295,Detalhamento!AR$15)&lt;=mediçao,0,OFFSET(Import.PLQ,$A295-1,AR$15-1,1,1)),OFFSET(Import.PLQ,$A295-1,AR$15-1,1,1)),(1-PLE!$AA$28)*OFFSET(Import.PLQ,$A295-1,AR$15-1,1,1))))</f>
        <v>0</v>
      </c>
      <c r="AS295" s="144">
        <f ca="1">IF(AS$13="",0,CHOOSE(Detalhamento.OpçãoServiços,OFFSET(Import.PLQ,$A295-1,AS$15-1,1,1),IF($E295&lt;&gt;1,IF(ISNUMBER(INDEX(Import.PLE,Detalhamento!$E295,Detalhamento!AS$15)),IF(INDEX(Import.PLE,Detalhamento!$E295,Detalhamento!AS$15)&lt;=mediçao,OFFSET(Import.PLQ,$A295-1,AS$15-1,1,1),0),0),PLE!$AA$28*OFFSET(Import.PLQ,$A295-1,AS$15-1,1,1)),IF($E295&lt;&gt;1,IF(ISNUMBER(INDEX(Import.PLE,Detalhamento!$E295,Detalhamento!AS$15)),IF(INDEX(Import.PLE,Detalhamento!$E295,Detalhamento!AS$15)&lt;=mediçao,0,OFFSET(Import.PLQ,$A295-1,AS$15-1,1,1)),OFFSET(Import.PLQ,$A295-1,AS$15-1,1,1)),(1-PLE!$AA$28)*OFFSET(Import.PLQ,$A295-1,AS$15-1,1,1))))</f>
        <v>0</v>
      </c>
      <c r="AT295" s="144">
        <f ca="1">IF(AT$13="",0,CHOOSE(Detalhamento.OpçãoServiços,OFFSET(Import.PLQ,$A295-1,AT$15-1,1,1),IF($E295&lt;&gt;1,IF(ISNUMBER(INDEX(Import.PLE,Detalhamento!$E295,Detalhamento!AT$15)),IF(INDEX(Import.PLE,Detalhamento!$E295,Detalhamento!AT$15)&lt;=mediçao,OFFSET(Import.PLQ,$A295-1,AT$15-1,1,1),0),0),PLE!$AA$28*OFFSET(Import.PLQ,$A295-1,AT$15-1,1,1)),IF($E295&lt;&gt;1,IF(ISNUMBER(INDEX(Import.PLE,Detalhamento!$E295,Detalhamento!AT$15)),IF(INDEX(Import.PLE,Detalhamento!$E295,Detalhamento!AT$15)&lt;=mediçao,0,OFFSET(Import.PLQ,$A295-1,AT$15-1,1,1)),OFFSET(Import.PLQ,$A295-1,AT$15-1,1,1)),(1-PLE!$AA$28)*OFFSET(Import.PLQ,$A295-1,AT$15-1,1,1))))</f>
        <v>0</v>
      </c>
      <c r="AU295" s="144">
        <f ca="1">IF(AU$13="",0,CHOOSE(Detalhamento.OpçãoServiços,OFFSET(Import.PLQ,$A295-1,AU$15-1,1,1),IF($E295&lt;&gt;1,IF(ISNUMBER(INDEX(Import.PLE,Detalhamento!$E295,Detalhamento!AU$15)),IF(INDEX(Import.PLE,Detalhamento!$E295,Detalhamento!AU$15)&lt;=mediçao,OFFSET(Import.PLQ,$A295-1,AU$15-1,1,1),0),0),PLE!$AA$28*OFFSET(Import.PLQ,$A295-1,AU$15-1,1,1)),IF($E295&lt;&gt;1,IF(ISNUMBER(INDEX(Import.PLE,Detalhamento!$E295,Detalhamento!AU$15)),IF(INDEX(Import.PLE,Detalhamento!$E295,Detalhamento!AU$15)&lt;=mediçao,0,OFFSET(Import.PLQ,$A295-1,AU$15-1,1,1)),OFFSET(Import.PLQ,$A295-1,AU$15-1,1,1)),(1-PLE!$AA$28)*OFFSET(Import.PLQ,$A295-1,AU$15-1,1,1))))</f>
        <v>0</v>
      </c>
      <c r="AV295" s="144">
        <f ca="1">IF(AV$13="",0,CHOOSE(Detalhamento.OpçãoServiços,OFFSET(Import.PLQ,$A295-1,AV$15-1,1,1),IF($E295&lt;&gt;1,IF(ISNUMBER(INDEX(Import.PLE,Detalhamento!$E295,Detalhamento!AV$15)),IF(INDEX(Import.PLE,Detalhamento!$E295,Detalhamento!AV$15)&lt;=mediçao,OFFSET(Import.PLQ,$A295-1,AV$15-1,1,1),0),0),PLE!$AA$28*OFFSET(Import.PLQ,$A295-1,AV$15-1,1,1)),IF($E295&lt;&gt;1,IF(ISNUMBER(INDEX(Import.PLE,Detalhamento!$E295,Detalhamento!AV$15)),IF(INDEX(Import.PLE,Detalhamento!$E295,Detalhamento!AV$15)&lt;=mediçao,0,OFFSET(Import.PLQ,$A295-1,AV$15-1,1,1)),OFFSET(Import.PLQ,$A295-1,AV$15-1,1,1)),(1-PLE!$AA$28)*OFFSET(Import.PLQ,$A295-1,AV$15-1,1,1))))</f>
        <v>0</v>
      </c>
      <c r="AW295" s="144">
        <f ca="1">IF(AW$13="",0,CHOOSE(Detalhamento.OpçãoServiços,OFFSET(Import.PLQ,$A295-1,AW$15-1,1,1),IF($E295&lt;&gt;1,IF(ISNUMBER(INDEX(Import.PLE,Detalhamento!$E295,Detalhamento!AW$15)),IF(INDEX(Import.PLE,Detalhamento!$E295,Detalhamento!AW$15)&lt;=mediçao,OFFSET(Import.PLQ,$A295-1,AW$15-1,1,1),0),0),PLE!$AA$28*OFFSET(Import.PLQ,$A295-1,AW$15-1,1,1)),IF($E295&lt;&gt;1,IF(ISNUMBER(INDEX(Import.PLE,Detalhamento!$E295,Detalhamento!AW$15)),IF(INDEX(Import.PLE,Detalhamento!$E295,Detalhamento!AW$15)&lt;=mediçao,0,OFFSET(Import.PLQ,$A295-1,AW$15-1,1,1)),OFFSET(Import.PLQ,$A295-1,AW$15-1,1,1)),(1-PLE!$AA$28)*OFFSET(Import.PLQ,$A295-1,AW$15-1,1,1))))</f>
        <v>0</v>
      </c>
      <c r="AX295" s="144">
        <f ca="1">IF(AX$13="",0,CHOOSE(Detalhamento.OpçãoServiços,OFFSET(Import.PLQ,$A295-1,AX$15-1,1,1),IF($E295&lt;&gt;1,IF(ISNUMBER(INDEX(Import.PLE,Detalhamento!$E295,Detalhamento!AX$15)),IF(INDEX(Import.PLE,Detalhamento!$E295,Detalhamento!AX$15)&lt;=mediçao,OFFSET(Import.PLQ,$A295-1,AX$15-1,1,1),0),0),PLE!$AA$28*OFFSET(Import.PLQ,$A295-1,AX$15-1,1,1)),IF($E295&lt;&gt;1,IF(ISNUMBER(INDEX(Import.PLE,Detalhamento!$E295,Detalhamento!AX$15)),IF(INDEX(Import.PLE,Detalhamento!$E295,Detalhamento!AX$15)&lt;=mediçao,0,OFFSET(Import.PLQ,$A295-1,AX$15-1,1,1)),OFFSET(Import.PLQ,$A295-1,AX$15-1,1,1)),(1-PLE!$AA$28)*OFFSET(Import.PLQ,$A295-1,AX$15-1,1,1))))</f>
        <v>0</v>
      </c>
      <c r="AY295" s="144">
        <f ca="1">IF(AY$13="",0,CHOOSE(Detalhamento.OpçãoServiços,OFFSET(Import.PLQ,$A295-1,AY$15-1,1,1),IF($E295&lt;&gt;1,IF(ISNUMBER(INDEX(Import.PLE,Detalhamento!$E295,Detalhamento!AY$15)),IF(INDEX(Import.PLE,Detalhamento!$E295,Detalhamento!AY$15)&lt;=mediçao,OFFSET(Import.PLQ,$A295-1,AY$15-1,1,1),0),0),PLE!$AA$28*OFFSET(Import.PLQ,$A295-1,AY$15-1,1,1)),IF($E295&lt;&gt;1,IF(ISNUMBER(INDEX(Import.PLE,Detalhamento!$E295,Detalhamento!AY$15)),IF(INDEX(Import.PLE,Detalhamento!$E295,Detalhamento!AY$15)&lt;=mediçao,0,OFFSET(Import.PLQ,$A295-1,AY$15-1,1,1)),OFFSET(Import.PLQ,$A295-1,AY$15-1,1,1)),(1-PLE!$AA$28)*OFFSET(Import.PLQ,$A295-1,AY$15-1,1,1))))</f>
        <v>0</v>
      </c>
      <c r="AZ295" s="144">
        <f ca="1">IF(AZ$13="",0,CHOOSE(Detalhamento.OpçãoServiços,OFFSET(Import.PLQ,$A295-1,AZ$15-1,1,1),IF($E295&lt;&gt;1,IF(ISNUMBER(INDEX(Import.PLE,Detalhamento!$E295,Detalhamento!AZ$15)),IF(INDEX(Import.PLE,Detalhamento!$E295,Detalhamento!AZ$15)&lt;=mediçao,OFFSET(Import.PLQ,$A295-1,AZ$15-1,1,1),0),0),PLE!$AA$28*OFFSET(Import.PLQ,$A295-1,AZ$15-1,1,1)),IF($E295&lt;&gt;1,IF(ISNUMBER(INDEX(Import.PLE,Detalhamento!$E295,Detalhamento!AZ$15)),IF(INDEX(Import.PLE,Detalhamento!$E295,Detalhamento!AZ$15)&lt;=mediçao,0,OFFSET(Import.PLQ,$A295-1,AZ$15-1,1,1)),OFFSET(Import.PLQ,$A295-1,AZ$15-1,1,1)),(1-PLE!$AA$28)*OFFSET(Import.PLQ,$A295-1,AZ$15-1,1,1))))</f>
        <v>0</v>
      </c>
      <c r="BA295" s="144">
        <f ca="1">IF(BA$13="",0,CHOOSE(Detalhamento.OpçãoServiços,OFFSET(Import.PLQ,$A295-1,BA$15-1,1,1),IF($E295&lt;&gt;1,IF(ISNUMBER(INDEX(Import.PLE,Detalhamento!$E295,Detalhamento!BA$15)),IF(INDEX(Import.PLE,Detalhamento!$E295,Detalhamento!BA$15)&lt;=mediçao,OFFSET(Import.PLQ,$A295-1,BA$15-1,1,1),0),0),PLE!$AA$28*OFFSET(Import.PLQ,$A295-1,BA$15-1,1,1)),IF($E295&lt;&gt;1,IF(ISNUMBER(INDEX(Import.PLE,Detalhamento!$E295,Detalhamento!BA$15)),IF(INDEX(Import.PLE,Detalhamento!$E295,Detalhamento!BA$15)&lt;=mediçao,0,OFFSET(Import.PLQ,$A295-1,BA$15-1,1,1)),OFFSET(Import.PLQ,$A295-1,BA$15-1,1,1)),(1-PLE!$AA$28)*OFFSET(Import.PLQ,$A295-1,BA$15-1,1,1))))</f>
        <v>0</v>
      </c>
      <c r="BB295" s="144">
        <f ca="1">IF(BB$13="",0,CHOOSE(Detalhamento.OpçãoServiços,OFFSET(Import.PLQ,$A295-1,BB$15-1,1,1),IF($E295&lt;&gt;1,IF(ISNUMBER(INDEX(Import.PLE,Detalhamento!$E295,Detalhamento!BB$15)),IF(INDEX(Import.PLE,Detalhamento!$E295,Detalhamento!BB$15)&lt;=mediçao,OFFSET(Import.PLQ,$A295-1,BB$15-1,1,1),0),0),PLE!$AA$28*OFFSET(Import.PLQ,$A295-1,BB$15-1,1,1)),IF($E295&lt;&gt;1,IF(ISNUMBER(INDEX(Import.PLE,Detalhamento!$E295,Detalhamento!BB$15)),IF(INDEX(Import.PLE,Detalhamento!$E295,Detalhamento!BB$15)&lt;=mediçao,0,OFFSET(Import.PLQ,$A295-1,BB$15-1,1,1)),OFFSET(Import.PLQ,$A295-1,BB$15-1,1,1)),(1-PLE!$AA$28)*OFFSET(Import.PLQ,$A295-1,BB$15-1,1,1))))</f>
        <v>0</v>
      </c>
      <c r="BC295" s="144">
        <f ca="1">IF(BC$13="",0,CHOOSE(Detalhamento.OpçãoServiços,OFFSET(Import.PLQ,$A295-1,BC$15-1,1,1),IF($E295&lt;&gt;1,IF(ISNUMBER(INDEX(Import.PLE,Detalhamento!$E295,Detalhamento!BC$15)),IF(INDEX(Import.PLE,Detalhamento!$E295,Detalhamento!BC$15)&lt;=mediçao,OFFSET(Import.PLQ,$A295-1,BC$15-1,1,1),0),0),PLE!$AA$28*OFFSET(Import.PLQ,$A295-1,BC$15-1,1,1)),IF($E295&lt;&gt;1,IF(ISNUMBER(INDEX(Import.PLE,Detalhamento!$E295,Detalhamento!BC$15)),IF(INDEX(Import.PLE,Detalhamento!$E295,Detalhamento!BC$15)&lt;=mediçao,0,OFFSET(Import.PLQ,$A295-1,BC$15-1,1,1)),OFFSET(Import.PLQ,$A295-1,BC$15-1,1,1)),(1-PLE!$AA$28)*OFFSET(Import.PLQ,$A295-1,BC$15-1,1,1))))</f>
        <v>0</v>
      </c>
      <c r="BD295" s="144">
        <f ca="1">IF(BD$13="",0,CHOOSE(Detalhamento.OpçãoServiços,OFFSET(Import.PLQ,$A295-1,BD$15-1,1,1),IF($E295&lt;&gt;1,IF(ISNUMBER(INDEX(Import.PLE,Detalhamento!$E295,Detalhamento!BD$15)),IF(INDEX(Import.PLE,Detalhamento!$E295,Detalhamento!BD$15)&lt;=mediçao,OFFSET(Import.PLQ,$A295-1,BD$15-1,1,1),0),0),PLE!$AA$28*OFFSET(Import.PLQ,$A295-1,BD$15-1,1,1)),IF($E295&lt;&gt;1,IF(ISNUMBER(INDEX(Import.PLE,Detalhamento!$E295,Detalhamento!BD$15)),IF(INDEX(Import.PLE,Detalhamento!$E295,Detalhamento!BD$15)&lt;=mediçao,0,OFFSET(Import.PLQ,$A295-1,BD$15-1,1,1)),OFFSET(Import.PLQ,$A295-1,BD$15-1,1,1)),(1-PLE!$AA$28)*OFFSET(Import.PLQ,$A295-1,BD$15-1,1,1))))</f>
        <v>0</v>
      </c>
      <c r="BE295" s="144">
        <f ca="1">IF(BE$13="",0,CHOOSE(Detalhamento.OpçãoServiços,OFFSET(Import.PLQ,$A295-1,BE$15-1,1,1),IF($E295&lt;&gt;1,IF(ISNUMBER(INDEX(Import.PLE,Detalhamento!$E295,Detalhamento!BE$15)),IF(INDEX(Import.PLE,Detalhamento!$E295,Detalhamento!BE$15)&lt;=mediçao,OFFSET(Import.PLQ,$A295-1,BE$15-1,1,1),0),0),PLE!$AA$28*OFFSET(Import.PLQ,$A295-1,BE$15-1,1,1)),IF($E295&lt;&gt;1,IF(ISNUMBER(INDEX(Import.PLE,Detalhamento!$E295,Detalhamento!BE$15)),IF(INDEX(Import.PLE,Detalhamento!$E295,Detalhamento!BE$15)&lt;=mediçao,0,OFFSET(Import.PLQ,$A295-1,BE$15-1,1,1)),OFFSET(Import.PLQ,$A295-1,BE$15-1,1,1)),(1-PLE!$AA$28)*OFFSET(Import.PLQ,$A295-1,BE$15-1,1,1))))</f>
        <v>0</v>
      </c>
      <c r="BF295" s="144">
        <f ca="1">IF(BF$13="",0,CHOOSE(Detalhamento.OpçãoServiços,OFFSET(Import.PLQ,$A295-1,BF$15-1,1,1),IF($E295&lt;&gt;1,IF(ISNUMBER(INDEX(Import.PLE,Detalhamento!$E295,Detalhamento!BF$15)),IF(INDEX(Import.PLE,Detalhamento!$E295,Detalhamento!BF$15)&lt;=mediçao,OFFSET(Import.PLQ,$A295-1,BF$15-1,1,1),0),0),PLE!$AA$28*OFFSET(Import.PLQ,$A295-1,BF$15-1,1,1)),IF($E295&lt;&gt;1,IF(ISNUMBER(INDEX(Import.PLE,Detalhamento!$E295,Detalhamento!BF$15)),IF(INDEX(Import.PLE,Detalhamento!$E295,Detalhamento!BF$15)&lt;=mediçao,0,OFFSET(Import.PLQ,$A295-1,BF$15-1,1,1)),OFFSET(Import.PLQ,$A295-1,BF$15-1,1,1)),(1-PLE!$AA$28)*OFFSET(Import.PLQ,$A295-1,BF$15-1,1,1))))</f>
        <v>0</v>
      </c>
      <c r="BG295" s="144">
        <f ca="1">IF(BG$13="",0,CHOOSE(Detalhamento.OpçãoServiços,OFFSET(Import.PLQ,$A295-1,BG$15-1,1,1),IF($E295&lt;&gt;1,IF(ISNUMBER(INDEX(Import.PLE,Detalhamento!$E295,Detalhamento!BG$15)),IF(INDEX(Import.PLE,Detalhamento!$E295,Detalhamento!BG$15)&lt;=mediçao,OFFSET(Import.PLQ,$A295-1,BG$15-1,1,1),0),0),PLE!$AA$28*OFFSET(Import.PLQ,$A295-1,BG$15-1,1,1)),IF($E295&lt;&gt;1,IF(ISNUMBER(INDEX(Import.PLE,Detalhamento!$E295,Detalhamento!BG$15)),IF(INDEX(Import.PLE,Detalhamento!$E295,Detalhamento!BG$15)&lt;=mediçao,0,OFFSET(Import.PLQ,$A295-1,BG$15-1,1,1)),OFFSET(Import.PLQ,$A295-1,BG$15-1,1,1)),(1-PLE!$AA$28)*OFFSET(Import.PLQ,$A295-1,BG$15-1,1,1))))</f>
        <v>0</v>
      </c>
      <c r="BH295" s="144">
        <f ca="1">IF(BH$13="",0,CHOOSE(Detalhamento.OpçãoServiços,OFFSET(Import.PLQ,$A295-1,BH$15-1,1,1),IF($E295&lt;&gt;1,IF(ISNUMBER(INDEX(Import.PLE,Detalhamento!$E295,Detalhamento!BH$15)),IF(INDEX(Import.PLE,Detalhamento!$E295,Detalhamento!BH$15)&lt;=mediçao,OFFSET(Import.PLQ,$A295-1,BH$15-1,1,1),0),0),PLE!$AA$28*OFFSET(Import.PLQ,$A295-1,BH$15-1,1,1)),IF($E295&lt;&gt;1,IF(ISNUMBER(INDEX(Import.PLE,Detalhamento!$E295,Detalhamento!BH$15)),IF(INDEX(Import.PLE,Detalhamento!$E295,Detalhamento!BH$15)&lt;=mediçao,0,OFFSET(Import.PLQ,$A295-1,BH$15-1,1,1)),OFFSET(Import.PLQ,$A295-1,BH$15-1,1,1)),(1-PLE!$AA$28)*OFFSET(Import.PLQ,$A295-1,BH$15-1,1,1))))</f>
        <v>0</v>
      </c>
      <c r="BI295" s="144">
        <f ca="1">IF(BI$13="",0,CHOOSE(Detalhamento.OpçãoServiços,OFFSET(Import.PLQ,$A295-1,BI$15-1,1,1),IF($E295&lt;&gt;1,IF(ISNUMBER(INDEX(Import.PLE,Detalhamento!$E295,Detalhamento!BI$15)),IF(INDEX(Import.PLE,Detalhamento!$E295,Detalhamento!BI$15)&lt;=mediçao,OFFSET(Import.PLQ,$A295-1,BI$15-1,1,1),0),0),PLE!$AA$28*OFFSET(Import.PLQ,$A295-1,BI$15-1,1,1)),IF($E295&lt;&gt;1,IF(ISNUMBER(INDEX(Import.PLE,Detalhamento!$E295,Detalhamento!BI$15)),IF(INDEX(Import.PLE,Detalhamento!$E295,Detalhamento!BI$15)&lt;=mediçao,0,OFFSET(Import.PLQ,$A295-1,BI$15-1,1,1)),OFFSET(Import.PLQ,$A295-1,BI$15-1,1,1)),(1-PLE!$AA$28)*OFFSET(Import.PLQ,$A295-1,BI$15-1,1,1))))</f>
        <v>0</v>
      </c>
    </row>
    <row r="296" spans="1:61" ht="10.5" x14ac:dyDescent="0.25">
      <c r="A296" s="155">
        <v>303</v>
      </c>
      <c r="B296" s="21" t="str">
        <f t="shared" ca="1" si="41"/>
        <v>Evento</v>
      </c>
      <c r="E296" s="153">
        <f t="shared" ca="1" si="42"/>
        <v>29</v>
      </c>
      <c r="F296" s="154">
        <f t="shared" ca="1" si="43"/>
        <v>290000</v>
      </c>
      <c r="G296" s="154" t="str">
        <f t="shared" ca="1" si="46"/>
        <v>Evento</v>
      </c>
      <c r="H296" s="182" t="str">
        <f t="shared" ca="1" si="46"/>
        <v>Ban/Vest - LOUÇAS E METAIS</v>
      </c>
      <c r="I296" s="37" t="str">
        <f t="shared" ca="1" si="44"/>
        <v>R$</v>
      </c>
      <c r="J296" s="144">
        <f t="shared" ca="1" si="45"/>
        <v>4701.18</v>
      </c>
      <c r="K296" s="67"/>
      <c r="L296" s="144">
        <f ca="1">IF(L$13="",0,CHOOSE(Detalhamento.OpçãoServiços,OFFSET(Import.PLQ,$A296-1,L$15-1,1,1),IF($E296&lt;&gt;1,IF(ISNUMBER(INDEX(Import.PLE,Detalhamento!$E296,Detalhamento!L$15)),IF(INDEX(Import.PLE,Detalhamento!$E296,Detalhamento!L$15)&lt;=mediçao,OFFSET(Import.PLQ,$A296-1,L$15-1,1,1),0),0),PLE!$AA$28*OFFSET(Import.PLQ,$A296-1,L$15-1,1,1)),IF($E296&lt;&gt;1,IF(ISNUMBER(INDEX(Import.PLE,Detalhamento!$E296,Detalhamento!L$15)),IF(INDEX(Import.PLE,Detalhamento!$E296,Detalhamento!L$15)&lt;=mediçao,0,OFFSET(Import.PLQ,$A296-1,L$15-1,1,1)),OFFSET(Import.PLQ,$A296-1,L$15-1,1,1)),(1-PLE!$AA$28)*OFFSET(Import.PLQ,$A296-1,L$15-1,1,1))))</f>
        <v>4701.18</v>
      </c>
      <c r="M296" s="144">
        <f ca="1">IF(M$13="",0,CHOOSE(Detalhamento.OpçãoServiços,OFFSET(Import.PLQ,$A296-1,M$15-1,1,1),IF($E296&lt;&gt;1,IF(ISNUMBER(INDEX(Import.PLE,Detalhamento!$E296,Detalhamento!M$15)),IF(INDEX(Import.PLE,Detalhamento!$E296,Detalhamento!M$15)&lt;=mediçao,OFFSET(Import.PLQ,$A296-1,M$15-1,1,1),0),0),PLE!$AA$28*OFFSET(Import.PLQ,$A296-1,M$15-1,1,1)),IF($E296&lt;&gt;1,IF(ISNUMBER(INDEX(Import.PLE,Detalhamento!$E296,Detalhamento!M$15)),IF(INDEX(Import.PLE,Detalhamento!$E296,Detalhamento!M$15)&lt;=mediçao,0,OFFSET(Import.PLQ,$A296-1,M$15-1,1,1)),OFFSET(Import.PLQ,$A296-1,M$15-1,1,1)),(1-PLE!$AA$28)*OFFSET(Import.PLQ,$A296-1,M$15-1,1,1))))</f>
        <v>0</v>
      </c>
      <c r="N296" s="144">
        <f ca="1">IF(N$13="",0,CHOOSE(Detalhamento.OpçãoServiços,OFFSET(Import.PLQ,$A296-1,N$15-1,1,1),IF($E296&lt;&gt;1,IF(ISNUMBER(INDEX(Import.PLE,Detalhamento!$E296,Detalhamento!N$15)),IF(INDEX(Import.PLE,Detalhamento!$E296,Detalhamento!N$15)&lt;=mediçao,OFFSET(Import.PLQ,$A296-1,N$15-1,1,1),0),0),PLE!$AA$28*OFFSET(Import.PLQ,$A296-1,N$15-1,1,1)),IF($E296&lt;&gt;1,IF(ISNUMBER(INDEX(Import.PLE,Detalhamento!$E296,Detalhamento!N$15)),IF(INDEX(Import.PLE,Detalhamento!$E296,Detalhamento!N$15)&lt;=mediçao,0,OFFSET(Import.PLQ,$A296-1,N$15-1,1,1)),OFFSET(Import.PLQ,$A296-1,N$15-1,1,1)),(1-PLE!$AA$28)*OFFSET(Import.PLQ,$A296-1,N$15-1,1,1))))</f>
        <v>0</v>
      </c>
      <c r="O296" s="144">
        <f ca="1">IF(O$13="",0,CHOOSE(Detalhamento.OpçãoServiços,OFFSET(Import.PLQ,$A296-1,O$15-1,1,1),IF($E296&lt;&gt;1,IF(ISNUMBER(INDEX(Import.PLE,Detalhamento!$E296,Detalhamento!O$15)),IF(INDEX(Import.PLE,Detalhamento!$E296,Detalhamento!O$15)&lt;=mediçao,OFFSET(Import.PLQ,$A296-1,O$15-1,1,1),0),0),PLE!$AA$28*OFFSET(Import.PLQ,$A296-1,O$15-1,1,1)),IF($E296&lt;&gt;1,IF(ISNUMBER(INDEX(Import.PLE,Detalhamento!$E296,Detalhamento!O$15)),IF(INDEX(Import.PLE,Detalhamento!$E296,Detalhamento!O$15)&lt;=mediçao,0,OFFSET(Import.PLQ,$A296-1,O$15-1,1,1)),OFFSET(Import.PLQ,$A296-1,O$15-1,1,1)),(1-PLE!$AA$28)*OFFSET(Import.PLQ,$A296-1,O$15-1,1,1))))</f>
        <v>0</v>
      </c>
      <c r="P296" s="144">
        <f ca="1">IF(P$13="",0,CHOOSE(Detalhamento.OpçãoServiços,OFFSET(Import.PLQ,$A296-1,P$15-1,1,1),IF($E296&lt;&gt;1,IF(ISNUMBER(INDEX(Import.PLE,Detalhamento!$E296,Detalhamento!P$15)),IF(INDEX(Import.PLE,Detalhamento!$E296,Detalhamento!P$15)&lt;=mediçao,OFFSET(Import.PLQ,$A296-1,P$15-1,1,1),0),0),PLE!$AA$28*OFFSET(Import.PLQ,$A296-1,P$15-1,1,1)),IF($E296&lt;&gt;1,IF(ISNUMBER(INDEX(Import.PLE,Detalhamento!$E296,Detalhamento!P$15)),IF(INDEX(Import.PLE,Detalhamento!$E296,Detalhamento!P$15)&lt;=mediçao,0,OFFSET(Import.PLQ,$A296-1,P$15-1,1,1)),OFFSET(Import.PLQ,$A296-1,P$15-1,1,1)),(1-PLE!$AA$28)*OFFSET(Import.PLQ,$A296-1,P$15-1,1,1))))</f>
        <v>0</v>
      </c>
      <c r="Q296" s="144">
        <f ca="1">IF(Q$13="",0,CHOOSE(Detalhamento.OpçãoServiços,OFFSET(Import.PLQ,$A296-1,Q$15-1,1,1),IF($E296&lt;&gt;1,IF(ISNUMBER(INDEX(Import.PLE,Detalhamento!$E296,Detalhamento!Q$15)),IF(INDEX(Import.PLE,Detalhamento!$E296,Detalhamento!Q$15)&lt;=mediçao,OFFSET(Import.PLQ,$A296-1,Q$15-1,1,1),0),0),PLE!$AA$28*OFFSET(Import.PLQ,$A296-1,Q$15-1,1,1)),IF($E296&lt;&gt;1,IF(ISNUMBER(INDEX(Import.PLE,Detalhamento!$E296,Detalhamento!Q$15)),IF(INDEX(Import.PLE,Detalhamento!$E296,Detalhamento!Q$15)&lt;=mediçao,0,OFFSET(Import.PLQ,$A296-1,Q$15-1,1,1)),OFFSET(Import.PLQ,$A296-1,Q$15-1,1,1)),(1-PLE!$AA$28)*OFFSET(Import.PLQ,$A296-1,Q$15-1,1,1))))</f>
        <v>0</v>
      </c>
      <c r="R296" s="144">
        <f ca="1">IF(R$13="",0,CHOOSE(Detalhamento.OpçãoServiços,OFFSET(Import.PLQ,$A296-1,R$15-1,1,1),IF($E296&lt;&gt;1,IF(ISNUMBER(INDEX(Import.PLE,Detalhamento!$E296,Detalhamento!R$15)),IF(INDEX(Import.PLE,Detalhamento!$E296,Detalhamento!R$15)&lt;=mediçao,OFFSET(Import.PLQ,$A296-1,R$15-1,1,1),0),0),PLE!$AA$28*OFFSET(Import.PLQ,$A296-1,R$15-1,1,1)),IF($E296&lt;&gt;1,IF(ISNUMBER(INDEX(Import.PLE,Detalhamento!$E296,Detalhamento!R$15)),IF(INDEX(Import.PLE,Detalhamento!$E296,Detalhamento!R$15)&lt;=mediçao,0,OFFSET(Import.PLQ,$A296-1,R$15-1,1,1)),OFFSET(Import.PLQ,$A296-1,R$15-1,1,1)),(1-PLE!$AA$28)*OFFSET(Import.PLQ,$A296-1,R$15-1,1,1))))</f>
        <v>0</v>
      </c>
      <c r="S296" s="144">
        <f ca="1">IF(S$13="",0,CHOOSE(Detalhamento.OpçãoServiços,OFFSET(Import.PLQ,$A296-1,S$15-1,1,1),IF($E296&lt;&gt;1,IF(ISNUMBER(INDEX(Import.PLE,Detalhamento!$E296,Detalhamento!S$15)),IF(INDEX(Import.PLE,Detalhamento!$E296,Detalhamento!S$15)&lt;=mediçao,OFFSET(Import.PLQ,$A296-1,S$15-1,1,1),0),0),PLE!$AA$28*OFFSET(Import.PLQ,$A296-1,S$15-1,1,1)),IF($E296&lt;&gt;1,IF(ISNUMBER(INDEX(Import.PLE,Detalhamento!$E296,Detalhamento!S$15)),IF(INDEX(Import.PLE,Detalhamento!$E296,Detalhamento!S$15)&lt;=mediçao,0,OFFSET(Import.PLQ,$A296-1,S$15-1,1,1)),OFFSET(Import.PLQ,$A296-1,S$15-1,1,1)),(1-PLE!$AA$28)*OFFSET(Import.PLQ,$A296-1,S$15-1,1,1))))</f>
        <v>0</v>
      </c>
      <c r="T296" s="144">
        <f ca="1">IF(T$13="",0,CHOOSE(Detalhamento.OpçãoServiços,OFFSET(Import.PLQ,$A296-1,T$15-1,1,1),IF($E296&lt;&gt;1,IF(ISNUMBER(INDEX(Import.PLE,Detalhamento!$E296,Detalhamento!T$15)),IF(INDEX(Import.PLE,Detalhamento!$E296,Detalhamento!T$15)&lt;=mediçao,OFFSET(Import.PLQ,$A296-1,T$15-1,1,1),0),0),PLE!$AA$28*OFFSET(Import.PLQ,$A296-1,T$15-1,1,1)),IF($E296&lt;&gt;1,IF(ISNUMBER(INDEX(Import.PLE,Detalhamento!$E296,Detalhamento!T$15)),IF(INDEX(Import.PLE,Detalhamento!$E296,Detalhamento!T$15)&lt;=mediçao,0,OFFSET(Import.PLQ,$A296-1,T$15-1,1,1)),OFFSET(Import.PLQ,$A296-1,T$15-1,1,1)),(1-PLE!$AA$28)*OFFSET(Import.PLQ,$A296-1,T$15-1,1,1))))</f>
        <v>0</v>
      </c>
      <c r="U296" s="144">
        <f ca="1">IF(U$13="",0,CHOOSE(Detalhamento.OpçãoServiços,OFFSET(Import.PLQ,$A296-1,U$15-1,1,1),IF($E296&lt;&gt;1,IF(ISNUMBER(INDEX(Import.PLE,Detalhamento!$E296,Detalhamento!U$15)),IF(INDEX(Import.PLE,Detalhamento!$E296,Detalhamento!U$15)&lt;=mediçao,OFFSET(Import.PLQ,$A296-1,U$15-1,1,1),0),0),PLE!$AA$28*OFFSET(Import.PLQ,$A296-1,U$15-1,1,1)),IF($E296&lt;&gt;1,IF(ISNUMBER(INDEX(Import.PLE,Detalhamento!$E296,Detalhamento!U$15)),IF(INDEX(Import.PLE,Detalhamento!$E296,Detalhamento!U$15)&lt;=mediçao,0,OFFSET(Import.PLQ,$A296-1,U$15-1,1,1)),OFFSET(Import.PLQ,$A296-1,U$15-1,1,1)),(1-PLE!$AA$28)*OFFSET(Import.PLQ,$A296-1,U$15-1,1,1))))</f>
        <v>0</v>
      </c>
      <c r="V296" s="144">
        <f ca="1">IF(V$13="",0,CHOOSE(Detalhamento.OpçãoServiços,OFFSET(Import.PLQ,$A296-1,V$15-1,1,1),IF($E296&lt;&gt;1,IF(ISNUMBER(INDEX(Import.PLE,Detalhamento!$E296,Detalhamento!V$15)),IF(INDEX(Import.PLE,Detalhamento!$E296,Detalhamento!V$15)&lt;=mediçao,OFFSET(Import.PLQ,$A296-1,V$15-1,1,1),0),0),PLE!$AA$28*OFFSET(Import.PLQ,$A296-1,V$15-1,1,1)),IF($E296&lt;&gt;1,IF(ISNUMBER(INDEX(Import.PLE,Detalhamento!$E296,Detalhamento!V$15)),IF(INDEX(Import.PLE,Detalhamento!$E296,Detalhamento!V$15)&lt;=mediçao,0,OFFSET(Import.PLQ,$A296-1,V$15-1,1,1)),OFFSET(Import.PLQ,$A296-1,V$15-1,1,1)),(1-PLE!$AA$28)*OFFSET(Import.PLQ,$A296-1,V$15-1,1,1))))</f>
        <v>0</v>
      </c>
      <c r="W296" s="144">
        <f ca="1">IF(W$13="",0,CHOOSE(Detalhamento.OpçãoServiços,OFFSET(Import.PLQ,$A296-1,W$15-1,1,1),IF($E296&lt;&gt;1,IF(ISNUMBER(INDEX(Import.PLE,Detalhamento!$E296,Detalhamento!W$15)),IF(INDEX(Import.PLE,Detalhamento!$E296,Detalhamento!W$15)&lt;=mediçao,OFFSET(Import.PLQ,$A296-1,W$15-1,1,1),0),0),PLE!$AA$28*OFFSET(Import.PLQ,$A296-1,W$15-1,1,1)),IF($E296&lt;&gt;1,IF(ISNUMBER(INDEX(Import.PLE,Detalhamento!$E296,Detalhamento!W$15)),IF(INDEX(Import.PLE,Detalhamento!$E296,Detalhamento!W$15)&lt;=mediçao,0,OFFSET(Import.PLQ,$A296-1,W$15-1,1,1)),OFFSET(Import.PLQ,$A296-1,W$15-1,1,1)),(1-PLE!$AA$28)*OFFSET(Import.PLQ,$A296-1,W$15-1,1,1))))</f>
        <v>0</v>
      </c>
      <c r="X296" s="144">
        <f ca="1">IF(X$13="",0,CHOOSE(Detalhamento.OpçãoServiços,OFFSET(Import.PLQ,$A296-1,X$15-1,1,1),IF($E296&lt;&gt;1,IF(ISNUMBER(INDEX(Import.PLE,Detalhamento!$E296,Detalhamento!X$15)),IF(INDEX(Import.PLE,Detalhamento!$E296,Detalhamento!X$15)&lt;=mediçao,OFFSET(Import.PLQ,$A296-1,X$15-1,1,1),0),0),PLE!$AA$28*OFFSET(Import.PLQ,$A296-1,X$15-1,1,1)),IF($E296&lt;&gt;1,IF(ISNUMBER(INDEX(Import.PLE,Detalhamento!$E296,Detalhamento!X$15)),IF(INDEX(Import.PLE,Detalhamento!$E296,Detalhamento!X$15)&lt;=mediçao,0,OFFSET(Import.PLQ,$A296-1,X$15-1,1,1)),OFFSET(Import.PLQ,$A296-1,X$15-1,1,1)),(1-PLE!$AA$28)*OFFSET(Import.PLQ,$A296-1,X$15-1,1,1))))</f>
        <v>0</v>
      </c>
      <c r="Y296" s="144">
        <f ca="1">IF(Y$13="",0,CHOOSE(Detalhamento.OpçãoServiços,OFFSET(Import.PLQ,$A296-1,Y$15-1,1,1),IF($E296&lt;&gt;1,IF(ISNUMBER(INDEX(Import.PLE,Detalhamento!$E296,Detalhamento!Y$15)),IF(INDEX(Import.PLE,Detalhamento!$E296,Detalhamento!Y$15)&lt;=mediçao,OFFSET(Import.PLQ,$A296-1,Y$15-1,1,1),0),0),PLE!$AA$28*OFFSET(Import.PLQ,$A296-1,Y$15-1,1,1)),IF($E296&lt;&gt;1,IF(ISNUMBER(INDEX(Import.PLE,Detalhamento!$E296,Detalhamento!Y$15)),IF(INDEX(Import.PLE,Detalhamento!$E296,Detalhamento!Y$15)&lt;=mediçao,0,OFFSET(Import.PLQ,$A296-1,Y$15-1,1,1)),OFFSET(Import.PLQ,$A296-1,Y$15-1,1,1)),(1-PLE!$AA$28)*OFFSET(Import.PLQ,$A296-1,Y$15-1,1,1))))</f>
        <v>0</v>
      </c>
      <c r="Z296" s="144">
        <f ca="1">IF(Z$13="",0,CHOOSE(Detalhamento.OpçãoServiços,OFFSET(Import.PLQ,$A296-1,Z$15-1,1,1),IF($E296&lt;&gt;1,IF(ISNUMBER(INDEX(Import.PLE,Detalhamento!$E296,Detalhamento!Z$15)),IF(INDEX(Import.PLE,Detalhamento!$E296,Detalhamento!Z$15)&lt;=mediçao,OFFSET(Import.PLQ,$A296-1,Z$15-1,1,1),0),0),PLE!$AA$28*OFFSET(Import.PLQ,$A296-1,Z$15-1,1,1)),IF($E296&lt;&gt;1,IF(ISNUMBER(INDEX(Import.PLE,Detalhamento!$E296,Detalhamento!Z$15)),IF(INDEX(Import.PLE,Detalhamento!$E296,Detalhamento!Z$15)&lt;=mediçao,0,OFFSET(Import.PLQ,$A296-1,Z$15-1,1,1)),OFFSET(Import.PLQ,$A296-1,Z$15-1,1,1)),(1-PLE!$AA$28)*OFFSET(Import.PLQ,$A296-1,Z$15-1,1,1))))</f>
        <v>0</v>
      </c>
      <c r="AA296" s="144">
        <f ca="1">IF(AA$13="",0,CHOOSE(Detalhamento.OpçãoServiços,OFFSET(Import.PLQ,$A296-1,AA$15-1,1,1),IF($E296&lt;&gt;1,IF(ISNUMBER(INDEX(Import.PLE,Detalhamento!$E296,Detalhamento!AA$15)),IF(INDEX(Import.PLE,Detalhamento!$E296,Detalhamento!AA$15)&lt;=mediçao,OFFSET(Import.PLQ,$A296-1,AA$15-1,1,1),0),0),PLE!$AA$28*OFFSET(Import.PLQ,$A296-1,AA$15-1,1,1)),IF($E296&lt;&gt;1,IF(ISNUMBER(INDEX(Import.PLE,Detalhamento!$E296,Detalhamento!AA$15)),IF(INDEX(Import.PLE,Detalhamento!$E296,Detalhamento!AA$15)&lt;=mediçao,0,OFFSET(Import.PLQ,$A296-1,AA$15-1,1,1)),OFFSET(Import.PLQ,$A296-1,AA$15-1,1,1)),(1-PLE!$AA$28)*OFFSET(Import.PLQ,$A296-1,AA$15-1,1,1))))</f>
        <v>0</v>
      </c>
      <c r="AB296" s="144">
        <f ca="1">IF(AB$13="",0,CHOOSE(Detalhamento.OpçãoServiços,OFFSET(Import.PLQ,$A296-1,AB$15-1,1,1),IF($E296&lt;&gt;1,IF(ISNUMBER(INDEX(Import.PLE,Detalhamento!$E296,Detalhamento!AB$15)),IF(INDEX(Import.PLE,Detalhamento!$E296,Detalhamento!AB$15)&lt;=mediçao,OFFSET(Import.PLQ,$A296-1,AB$15-1,1,1),0),0),PLE!$AA$28*OFFSET(Import.PLQ,$A296-1,AB$15-1,1,1)),IF($E296&lt;&gt;1,IF(ISNUMBER(INDEX(Import.PLE,Detalhamento!$E296,Detalhamento!AB$15)),IF(INDEX(Import.PLE,Detalhamento!$E296,Detalhamento!AB$15)&lt;=mediçao,0,OFFSET(Import.PLQ,$A296-1,AB$15-1,1,1)),OFFSET(Import.PLQ,$A296-1,AB$15-1,1,1)),(1-PLE!$AA$28)*OFFSET(Import.PLQ,$A296-1,AB$15-1,1,1))))</f>
        <v>0</v>
      </c>
      <c r="AC296" s="144">
        <f ca="1">IF(AC$13="",0,CHOOSE(Detalhamento.OpçãoServiços,OFFSET(Import.PLQ,$A296-1,AC$15-1,1,1),IF($E296&lt;&gt;1,IF(ISNUMBER(INDEX(Import.PLE,Detalhamento!$E296,Detalhamento!AC$15)),IF(INDEX(Import.PLE,Detalhamento!$E296,Detalhamento!AC$15)&lt;=mediçao,OFFSET(Import.PLQ,$A296-1,AC$15-1,1,1),0),0),PLE!$AA$28*OFFSET(Import.PLQ,$A296-1,AC$15-1,1,1)),IF($E296&lt;&gt;1,IF(ISNUMBER(INDEX(Import.PLE,Detalhamento!$E296,Detalhamento!AC$15)),IF(INDEX(Import.PLE,Detalhamento!$E296,Detalhamento!AC$15)&lt;=mediçao,0,OFFSET(Import.PLQ,$A296-1,AC$15-1,1,1)),OFFSET(Import.PLQ,$A296-1,AC$15-1,1,1)),(1-PLE!$AA$28)*OFFSET(Import.PLQ,$A296-1,AC$15-1,1,1))))</f>
        <v>0</v>
      </c>
      <c r="AD296" s="144">
        <f ca="1">IF(AD$13="",0,CHOOSE(Detalhamento.OpçãoServiços,OFFSET(Import.PLQ,$A296-1,AD$15-1,1,1),IF($E296&lt;&gt;1,IF(ISNUMBER(INDEX(Import.PLE,Detalhamento!$E296,Detalhamento!AD$15)),IF(INDEX(Import.PLE,Detalhamento!$E296,Detalhamento!AD$15)&lt;=mediçao,OFFSET(Import.PLQ,$A296-1,AD$15-1,1,1),0),0),PLE!$AA$28*OFFSET(Import.PLQ,$A296-1,AD$15-1,1,1)),IF($E296&lt;&gt;1,IF(ISNUMBER(INDEX(Import.PLE,Detalhamento!$E296,Detalhamento!AD$15)),IF(INDEX(Import.PLE,Detalhamento!$E296,Detalhamento!AD$15)&lt;=mediçao,0,OFFSET(Import.PLQ,$A296-1,AD$15-1,1,1)),OFFSET(Import.PLQ,$A296-1,AD$15-1,1,1)),(1-PLE!$AA$28)*OFFSET(Import.PLQ,$A296-1,AD$15-1,1,1))))</f>
        <v>0</v>
      </c>
      <c r="AE296" s="144">
        <f ca="1">IF(AE$13="",0,CHOOSE(Detalhamento.OpçãoServiços,OFFSET(Import.PLQ,$A296-1,AE$15-1,1,1),IF($E296&lt;&gt;1,IF(ISNUMBER(INDEX(Import.PLE,Detalhamento!$E296,Detalhamento!AE$15)),IF(INDEX(Import.PLE,Detalhamento!$E296,Detalhamento!AE$15)&lt;=mediçao,OFFSET(Import.PLQ,$A296-1,AE$15-1,1,1),0),0),PLE!$AA$28*OFFSET(Import.PLQ,$A296-1,AE$15-1,1,1)),IF($E296&lt;&gt;1,IF(ISNUMBER(INDEX(Import.PLE,Detalhamento!$E296,Detalhamento!AE$15)),IF(INDEX(Import.PLE,Detalhamento!$E296,Detalhamento!AE$15)&lt;=mediçao,0,OFFSET(Import.PLQ,$A296-1,AE$15-1,1,1)),OFFSET(Import.PLQ,$A296-1,AE$15-1,1,1)),(1-PLE!$AA$28)*OFFSET(Import.PLQ,$A296-1,AE$15-1,1,1))))</f>
        <v>0</v>
      </c>
      <c r="AF296" s="144">
        <f ca="1">IF(AF$13="",0,CHOOSE(Detalhamento.OpçãoServiços,OFFSET(Import.PLQ,$A296-1,AF$15-1,1,1),IF($E296&lt;&gt;1,IF(ISNUMBER(INDEX(Import.PLE,Detalhamento!$E296,Detalhamento!AF$15)),IF(INDEX(Import.PLE,Detalhamento!$E296,Detalhamento!AF$15)&lt;=mediçao,OFFSET(Import.PLQ,$A296-1,AF$15-1,1,1),0),0),PLE!$AA$28*OFFSET(Import.PLQ,$A296-1,AF$15-1,1,1)),IF($E296&lt;&gt;1,IF(ISNUMBER(INDEX(Import.PLE,Detalhamento!$E296,Detalhamento!AF$15)),IF(INDEX(Import.PLE,Detalhamento!$E296,Detalhamento!AF$15)&lt;=mediçao,0,OFFSET(Import.PLQ,$A296-1,AF$15-1,1,1)),OFFSET(Import.PLQ,$A296-1,AF$15-1,1,1)),(1-PLE!$AA$28)*OFFSET(Import.PLQ,$A296-1,AF$15-1,1,1))))</f>
        <v>0</v>
      </c>
      <c r="AG296" s="144">
        <f ca="1">IF(AG$13="",0,CHOOSE(Detalhamento.OpçãoServiços,OFFSET(Import.PLQ,$A296-1,AG$15-1,1,1),IF($E296&lt;&gt;1,IF(ISNUMBER(INDEX(Import.PLE,Detalhamento!$E296,Detalhamento!AG$15)),IF(INDEX(Import.PLE,Detalhamento!$E296,Detalhamento!AG$15)&lt;=mediçao,OFFSET(Import.PLQ,$A296-1,AG$15-1,1,1),0),0),PLE!$AA$28*OFFSET(Import.PLQ,$A296-1,AG$15-1,1,1)),IF($E296&lt;&gt;1,IF(ISNUMBER(INDEX(Import.PLE,Detalhamento!$E296,Detalhamento!AG$15)),IF(INDEX(Import.PLE,Detalhamento!$E296,Detalhamento!AG$15)&lt;=mediçao,0,OFFSET(Import.PLQ,$A296-1,AG$15-1,1,1)),OFFSET(Import.PLQ,$A296-1,AG$15-1,1,1)),(1-PLE!$AA$28)*OFFSET(Import.PLQ,$A296-1,AG$15-1,1,1))))</f>
        <v>0</v>
      </c>
      <c r="AH296" s="144">
        <f ca="1">IF(AH$13="",0,CHOOSE(Detalhamento.OpçãoServiços,OFFSET(Import.PLQ,$A296-1,AH$15-1,1,1),IF($E296&lt;&gt;1,IF(ISNUMBER(INDEX(Import.PLE,Detalhamento!$E296,Detalhamento!AH$15)),IF(INDEX(Import.PLE,Detalhamento!$E296,Detalhamento!AH$15)&lt;=mediçao,OFFSET(Import.PLQ,$A296-1,AH$15-1,1,1),0),0),PLE!$AA$28*OFFSET(Import.PLQ,$A296-1,AH$15-1,1,1)),IF($E296&lt;&gt;1,IF(ISNUMBER(INDEX(Import.PLE,Detalhamento!$E296,Detalhamento!AH$15)),IF(INDEX(Import.PLE,Detalhamento!$E296,Detalhamento!AH$15)&lt;=mediçao,0,OFFSET(Import.PLQ,$A296-1,AH$15-1,1,1)),OFFSET(Import.PLQ,$A296-1,AH$15-1,1,1)),(1-PLE!$AA$28)*OFFSET(Import.PLQ,$A296-1,AH$15-1,1,1))))</f>
        <v>0</v>
      </c>
      <c r="AI296" s="144">
        <f ca="1">IF(AI$13="",0,CHOOSE(Detalhamento.OpçãoServiços,OFFSET(Import.PLQ,$A296-1,AI$15-1,1,1),IF($E296&lt;&gt;1,IF(ISNUMBER(INDEX(Import.PLE,Detalhamento!$E296,Detalhamento!AI$15)),IF(INDEX(Import.PLE,Detalhamento!$E296,Detalhamento!AI$15)&lt;=mediçao,OFFSET(Import.PLQ,$A296-1,AI$15-1,1,1),0),0),PLE!$AA$28*OFFSET(Import.PLQ,$A296-1,AI$15-1,1,1)),IF($E296&lt;&gt;1,IF(ISNUMBER(INDEX(Import.PLE,Detalhamento!$E296,Detalhamento!AI$15)),IF(INDEX(Import.PLE,Detalhamento!$E296,Detalhamento!AI$15)&lt;=mediçao,0,OFFSET(Import.PLQ,$A296-1,AI$15-1,1,1)),OFFSET(Import.PLQ,$A296-1,AI$15-1,1,1)),(1-PLE!$AA$28)*OFFSET(Import.PLQ,$A296-1,AI$15-1,1,1))))</f>
        <v>0</v>
      </c>
      <c r="AJ296" s="144">
        <f ca="1">IF(AJ$13="",0,CHOOSE(Detalhamento.OpçãoServiços,OFFSET(Import.PLQ,$A296-1,AJ$15-1,1,1),IF($E296&lt;&gt;1,IF(ISNUMBER(INDEX(Import.PLE,Detalhamento!$E296,Detalhamento!AJ$15)),IF(INDEX(Import.PLE,Detalhamento!$E296,Detalhamento!AJ$15)&lt;=mediçao,OFFSET(Import.PLQ,$A296-1,AJ$15-1,1,1),0),0),PLE!$AA$28*OFFSET(Import.PLQ,$A296-1,AJ$15-1,1,1)),IF($E296&lt;&gt;1,IF(ISNUMBER(INDEX(Import.PLE,Detalhamento!$E296,Detalhamento!AJ$15)),IF(INDEX(Import.PLE,Detalhamento!$E296,Detalhamento!AJ$15)&lt;=mediçao,0,OFFSET(Import.PLQ,$A296-1,AJ$15-1,1,1)),OFFSET(Import.PLQ,$A296-1,AJ$15-1,1,1)),(1-PLE!$AA$28)*OFFSET(Import.PLQ,$A296-1,AJ$15-1,1,1))))</f>
        <v>0</v>
      </c>
      <c r="AK296" s="144">
        <f ca="1">IF(AK$13="",0,CHOOSE(Detalhamento.OpçãoServiços,OFFSET(Import.PLQ,$A296-1,AK$15-1,1,1),IF($E296&lt;&gt;1,IF(ISNUMBER(INDEX(Import.PLE,Detalhamento!$E296,Detalhamento!AK$15)),IF(INDEX(Import.PLE,Detalhamento!$E296,Detalhamento!AK$15)&lt;=mediçao,OFFSET(Import.PLQ,$A296-1,AK$15-1,1,1),0),0),PLE!$AA$28*OFFSET(Import.PLQ,$A296-1,AK$15-1,1,1)),IF($E296&lt;&gt;1,IF(ISNUMBER(INDEX(Import.PLE,Detalhamento!$E296,Detalhamento!AK$15)),IF(INDEX(Import.PLE,Detalhamento!$E296,Detalhamento!AK$15)&lt;=mediçao,0,OFFSET(Import.PLQ,$A296-1,AK$15-1,1,1)),OFFSET(Import.PLQ,$A296-1,AK$15-1,1,1)),(1-PLE!$AA$28)*OFFSET(Import.PLQ,$A296-1,AK$15-1,1,1))))</f>
        <v>0</v>
      </c>
      <c r="AL296" s="144">
        <f ca="1">IF(AL$13="",0,CHOOSE(Detalhamento.OpçãoServiços,OFFSET(Import.PLQ,$A296-1,AL$15-1,1,1),IF($E296&lt;&gt;1,IF(ISNUMBER(INDEX(Import.PLE,Detalhamento!$E296,Detalhamento!AL$15)),IF(INDEX(Import.PLE,Detalhamento!$E296,Detalhamento!AL$15)&lt;=mediçao,OFFSET(Import.PLQ,$A296-1,AL$15-1,1,1),0),0),PLE!$AA$28*OFFSET(Import.PLQ,$A296-1,AL$15-1,1,1)),IF($E296&lt;&gt;1,IF(ISNUMBER(INDEX(Import.PLE,Detalhamento!$E296,Detalhamento!AL$15)),IF(INDEX(Import.PLE,Detalhamento!$E296,Detalhamento!AL$15)&lt;=mediçao,0,OFFSET(Import.PLQ,$A296-1,AL$15-1,1,1)),OFFSET(Import.PLQ,$A296-1,AL$15-1,1,1)),(1-PLE!$AA$28)*OFFSET(Import.PLQ,$A296-1,AL$15-1,1,1))))</f>
        <v>0</v>
      </c>
      <c r="AM296" s="144">
        <f ca="1">IF(AM$13="",0,CHOOSE(Detalhamento.OpçãoServiços,OFFSET(Import.PLQ,$A296-1,AM$15-1,1,1),IF($E296&lt;&gt;1,IF(ISNUMBER(INDEX(Import.PLE,Detalhamento!$E296,Detalhamento!AM$15)),IF(INDEX(Import.PLE,Detalhamento!$E296,Detalhamento!AM$15)&lt;=mediçao,OFFSET(Import.PLQ,$A296-1,AM$15-1,1,1),0),0),PLE!$AA$28*OFFSET(Import.PLQ,$A296-1,AM$15-1,1,1)),IF($E296&lt;&gt;1,IF(ISNUMBER(INDEX(Import.PLE,Detalhamento!$E296,Detalhamento!AM$15)),IF(INDEX(Import.PLE,Detalhamento!$E296,Detalhamento!AM$15)&lt;=mediçao,0,OFFSET(Import.PLQ,$A296-1,AM$15-1,1,1)),OFFSET(Import.PLQ,$A296-1,AM$15-1,1,1)),(1-PLE!$AA$28)*OFFSET(Import.PLQ,$A296-1,AM$15-1,1,1))))</f>
        <v>0</v>
      </c>
      <c r="AN296" s="144">
        <f ca="1">IF(AN$13="",0,CHOOSE(Detalhamento.OpçãoServiços,OFFSET(Import.PLQ,$A296-1,AN$15-1,1,1),IF($E296&lt;&gt;1,IF(ISNUMBER(INDEX(Import.PLE,Detalhamento!$E296,Detalhamento!AN$15)),IF(INDEX(Import.PLE,Detalhamento!$E296,Detalhamento!AN$15)&lt;=mediçao,OFFSET(Import.PLQ,$A296-1,AN$15-1,1,1),0),0),PLE!$AA$28*OFFSET(Import.PLQ,$A296-1,AN$15-1,1,1)),IF($E296&lt;&gt;1,IF(ISNUMBER(INDEX(Import.PLE,Detalhamento!$E296,Detalhamento!AN$15)),IF(INDEX(Import.PLE,Detalhamento!$E296,Detalhamento!AN$15)&lt;=mediçao,0,OFFSET(Import.PLQ,$A296-1,AN$15-1,1,1)),OFFSET(Import.PLQ,$A296-1,AN$15-1,1,1)),(1-PLE!$AA$28)*OFFSET(Import.PLQ,$A296-1,AN$15-1,1,1))))</f>
        <v>0</v>
      </c>
      <c r="AO296" s="144">
        <f ca="1">IF(AO$13="",0,CHOOSE(Detalhamento.OpçãoServiços,OFFSET(Import.PLQ,$A296-1,AO$15-1,1,1),IF($E296&lt;&gt;1,IF(ISNUMBER(INDEX(Import.PLE,Detalhamento!$E296,Detalhamento!AO$15)),IF(INDEX(Import.PLE,Detalhamento!$E296,Detalhamento!AO$15)&lt;=mediçao,OFFSET(Import.PLQ,$A296-1,AO$15-1,1,1),0),0),PLE!$AA$28*OFFSET(Import.PLQ,$A296-1,AO$15-1,1,1)),IF($E296&lt;&gt;1,IF(ISNUMBER(INDEX(Import.PLE,Detalhamento!$E296,Detalhamento!AO$15)),IF(INDEX(Import.PLE,Detalhamento!$E296,Detalhamento!AO$15)&lt;=mediçao,0,OFFSET(Import.PLQ,$A296-1,AO$15-1,1,1)),OFFSET(Import.PLQ,$A296-1,AO$15-1,1,1)),(1-PLE!$AA$28)*OFFSET(Import.PLQ,$A296-1,AO$15-1,1,1))))</f>
        <v>0</v>
      </c>
      <c r="AP296" s="144">
        <f ca="1">IF(AP$13="",0,CHOOSE(Detalhamento.OpçãoServiços,OFFSET(Import.PLQ,$A296-1,AP$15-1,1,1),IF($E296&lt;&gt;1,IF(ISNUMBER(INDEX(Import.PLE,Detalhamento!$E296,Detalhamento!AP$15)),IF(INDEX(Import.PLE,Detalhamento!$E296,Detalhamento!AP$15)&lt;=mediçao,OFFSET(Import.PLQ,$A296-1,AP$15-1,1,1),0),0),PLE!$AA$28*OFFSET(Import.PLQ,$A296-1,AP$15-1,1,1)),IF($E296&lt;&gt;1,IF(ISNUMBER(INDEX(Import.PLE,Detalhamento!$E296,Detalhamento!AP$15)),IF(INDEX(Import.PLE,Detalhamento!$E296,Detalhamento!AP$15)&lt;=mediçao,0,OFFSET(Import.PLQ,$A296-1,AP$15-1,1,1)),OFFSET(Import.PLQ,$A296-1,AP$15-1,1,1)),(1-PLE!$AA$28)*OFFSET(Import.PLQ,$A296-1,AP$15-1,1,1))))</f>
        <v>0</v>
      </c>
      <c r="AQ296" s="144">
        <f ca="1">IF(AQ$13="",0,CHOOSE(Detalhamento.OpçãoServiços,OFFSET(Import.PLQ,$A296-1,AQ$15-1,1,1),IF($E296&lt;&gt;1,IF(ISNUMBER(INDEX(Import.PLE,Detalhamento!$E296,Detalhamento!AQ$15)),IF(INDEX(Import.PLE,Detalhamento!$E296,Detalhamento!AQ$15)&lt;=mediçao,OFFSET(Import.PLQ,$A296-1,AQ$15-1,1,1),0),0),PLE!$AA$28*OFFSET(Import.PLQ,$A296-1,AQ$15-1,1,1)),IF($E296&lt;&gt;1,IF(ISNUMBER(INDEX(Import.PLE,Detalhamento!$E296,Detalhamento!AQ$15)),IF(INDEX(Import.PLE,Detalhamento!$E296,Detalhamento!AQ$15)&lt;=mediçao,0,OFFSET(Import.PLQ,$A296-1,AQ$15-1,1,1)),OFFSET(Import.PLQ,$A296-1,AQ$15-1,1,1)),(1-PLE!$AA$28)*OFFSET(Import.PLQ,$A296-1,AQ$15-1,1,1))))</f>
        <v>0</v>
      </c>
      <c r="AR296" s="144">
        <f ca="1">IF(AR$13="",0,CHOOSE(Detalhamento.OpçãoServiços,OFFSET(Import.PLQ,$A296-1,AR$15-1,1,1),IF($E296&lt;&gt;1,IF(ISNUMBER(INDEX(Import.PLE,Detalhamento!$E296,Detalhamento!AR$15)),IF(INDEX(Import.PLE,Detalhamento!$E296,Detalhamento!AR$15)&lt;=mediçao,OFFSET(Import.PLQ,$A296-1,AR$15-1,1,1),0),0),PLE!$AA$28*OFFSET(Import.PLQ,$A296-1,AR$15-1,1,1)),IF($E296&lt;&gt;1,IF(ISNUMBER(INDEX(Import.PLE,Detalhamento!$E296,Detalhamento!AR$15)),IF(INDEX(Import.PLE,Detalhamento!$E296,Detalhamento!AR$15)&lt;=mediçao,0,OFFSET(Import.PLQ,$A296-1,AR$15-1,1,1)),OFFSET(Import.PLQ,$A296-1,AR$15-1,1,1)),(1-PLE!$AA$28)*OFFSET(Import.PLQ,$A296-1,AR$15-1,1,1))))</f>
        <v>0</v>
      </c>
      <c r="AS296" s="144">
        <f ca="1">IF(AS$13="",0,CHOOSE(Detalhamento.OpçãoServiços,OFFSET(Import.PLQ,$A296-1,AS$15-1,1,1),IF($E296&lt;&gt;1,IF(ISNUMBER(INDEX(Import.PLE,Detalhamento!$E296,Detalhamento!AS$15)),IF(INDEX(Import.PLE,Detalhamento!$E296,Detalhamento!AS$15)&lt;=mediçao,OFFSET(Import.PLQ,$A296-1,AS$15-1,1,1),0),0),PLE!$AA$28*OFFSET(Import.PLQ,$A296-1,AS$15-1,1,1)),IF($E296&lt;&gt;1,IF(ISNUMBER(INDEX(Import.PLE,Detalhamento!$E296,Detalhamento!AS$15)),IF(INDEX(Import.PLE,Detalhamento!$E296,Detalhamento!AS$15)&lt;=mediçao,0,OFFSET(Import.PLQ,$A296-1,AS$15-1,1,1)),OFFSET(Import.PLQ,$A296-1,AS$15-1,1,1)),(1-PLE!$AA$28)*OFFSET(Import.PLQ,$A296-1,AS$15-1,1,1))))</f>
        <v>0</v>
      </c>
      <c r="AT296" s="144">
        <f ca="1">IF(AT$13="",0,CHOOSE(Detalhamento.OpçãoServiços,OFFSET(Import.PLQ,$A296-1,AT$15-1,1,1),IF($E296&lt;&gt;1,IF(ISNUMBER(INDEX(Import.PLE,Detalhamento!$E296,Detalhamento!AT$15)),IF(INDEX(Import.PLE,Detalhamento!$E296,Detalhamento!AT$15)&lt;=mediçao,OFFSET(Import.PLQ,$A296-1,AT$15-1,1,1),0),0),PLE!$AA$28*OFFSET(Import.PLQ,$A296-1,AT$15-1,1,1)),IF($E296&lt;&gt;1,IF(ISNUMBER(INDEX(Import.PLE,Detalhamento!$E296,Detalhamento!AT$15)),IF(INDEX(Import.PLE,Detalhamento!$E296,Detalhamento!AT$15)&lt;=mediçao,0,OFFSET(Import.PLQ,$A296-1,AT$15-1,1,1)),OFFSET(Import.PLQ,$A296-1,AT$15-1,1,1)),(1-PLE!$AA$28)*OFFSET(Import.PLQ,$A296-1,AT$15-1,1,1))))</f>
        <v>0</v>
      </c>
      <c r="AU296" s="144">
        <f ca="1">IF(AU$13="",0,CHOOSE(Detalhamento.OpçãoServiços,OFFSET(Import.PLQ,$A296-1,AU$15-1,1,1),IF($E296&lt;&gt;1,IF(ISNUMBER(INDEX(Import.PLE,Detalhamento!$E296,Detalhamento!AU$15)),IF(INDEX(Import.PLE,Detalhamento!$E296,Detalhamento!AU$15)&lt;=mediçao,OFFSET(Import.PLQ,$A296-1,AU$15-1,1,1),0),0),PLE!$AA$28*OFFSET(Import.PLQ,$A296-1,AU$15-1,1,1)),IF($E296&lt;&gt;1,IF(ISNUMBER(INDEX(Import.PLE,Detalhamento!$E296,Detalhamento!AU$15)),IF(INDEX(Import.PLE,Detalhamento!$E296,Detalhamento!AU$15)&lt;=mediçao,0,OFFSET(Import.PLQ,$A296-1,AU$15-1,1,1)),OFFSET(Import.PLQ,$A296-1,AU$15-1,1,1)),(1-PLE!$AA$28)*OFFSET(Import.PLQ,$A296-1,AU$15-1,1,1))))</f>
        <v>0</v>
      </c>
      <c r="AV296" s="144">
        <f ca="1">IF(AV$13="",0,CHOOSE(Detalhamento.OpçãoServiços,OFFSET(Import.PLQ,$A296-1,AV$15-1,1,1),IF($E296&lt;&gt;1,IF(ISNUMBER(INDEX(Import.PLE,Detalhamento!$E296,Detalhamento!AV$15)),IF(INDEX(Import.PLE,Detalhamento!$E296,Detalhamento!AV$15)&lt;=mediçao,OFFSET(Import.PLQ,$A296-1,AV$15-1,1,1),0),0),PLE!$AA$28*OFFSET(Import.PLQ,$A296-1,AV$15-1,1,1)),IF($E296&lt;&gt;1,IF(ISNUMBER(INDEX(Import.PLE,Detalhamento!$E296,Detalhamento!AV$15)),IF(INDEX(Import.PLE,Detalhamento!$E296,Detalhamento!AV$15)&lt;=mediçao,0,OFFSET(Import.PLQ,$A296-1,AV$15-1,1,1)),OFFSET(Import.PLQ,$A296-1,AV$15-1,1,1)),(1-PLE!$AA$28)*OFFSET(Import.PLQ,$A296-1,AV$15-1,1,1))))</f>
        <v>0</v>
      </c>
      <c r="AW296" s="144">
        <f ca="1">IF(AW$13="",0,CHOOSE(Detalhamento.OpçãoServiços,OFFSET(Import.PLQ,$A296-1,AW$15-1,1,1),IF($E296&lt;&gt;1,IF(ISNUMBER(INDEX(Import.PLE,Detalhamento!$E296,Detalhamento!AW$15)),IF(INDEX(Import.PLE,Detalhamento!$E296,Detalhamento!AW$15)&lt;=mediçao,OFFSET(Import.PLQ,$A296-1,AW$15-1,1,1),0),0),PLE!$AA$28*OFFSET(Import.PLQ,$A296-1,AW$15-1,1,1)),IF($E296&lt;&gt;1,IF(ISNUMBER(INDEX(Import.PLE,Detalhamento!$E296,Detalhamento!AW$15)),IF(INDEX(Import.PLE,Detalhamento!$E296,Detalhamento!AW$15)&lt;=mediçao,0,OFFSET(Import.PLQ,$A296-1,AW$15-1,1,1)),OFFSET(Import.PLQ,$A296-1,AW$15-1,1,1)),(1-PLE!$AA$28)*OFFSET(Import.PLQ,$A296-1,AW$15-1,1,1))))</f>
        <v>0</v>
      </c>
      <c r="AX296" s="144">
        <f ca="1">IF(AX$13="",0,CHOOSE(Detalhamento.OpçãoServiços,OFFSET(Import.PLQ,$A296-1,AX$15-1,1,1),IF($E296&lt;&gt;1,IF(ISNUMBER(INDEX(Import.PLE,Detalhamento!$E296,Detalhamento!AX$15)),IF(INDEX(Import.PLE,Detalhamento!$E296,Detalhamento!AX$15)&lt;=mediçao,OFFSET(Import.PLQ,$A296-1,AX$15-1,1,1),0),0),PLE!$AA$28*OFFSET(Import.PLQ,$A296-1,AX$15-1,1,1)),IF($E296&lt;&gt;1,IF(ISNUMBER(INDEX(Import.PLE,Detalhamento!$E296,Detalhamento!AX$15)),IF(INDEX(Import.PLE,Detalhamento!$E296,Detalhamento!AX$15)&lt;=mediçao,0,OFFSET(Import.PLQ,$A296-1,AX$15-1,1,1)),OFFSET(Import.PLQ,$A296-1,AX$15-1,1,1)),(1-PLE!$AA$28)*OFFSET(Import.PLQ,$A296-1,AX$15-1,1,1))))</f>
        <v>0</v>
      </c>
      <c r="AY296" s="144">
        <f ca="1">IF(AY$13="",0,CHOOSE(Detalhamento.OpçãoServiços,OFFSET(Import.PLQ,$A296-1,AY$15-1,1,1),IF($E296&lt;&gt;1,IF(ISNUMBER(INDEX(Import.PLE,Detalhamento!$E296,Detalhamento!AY$15)),IF(INDEX(Import.PLE,Detalhamento!$E296,Detalhamento!AY$15)&lt;=mediçao,OFFSET(Import.PLQ,$A296-1,AY$15-1,1,1),0),0),PLE!$AA$28*OFFSET(Import.PLQ,$A296-1,AY$15-1,1,1)),IF($E296&lt;&gt;1,IF(ISNUMBER(INDEX(Import.PLE,Detalhamento!$E296,Detalhamento!AY$15)),IF(INDEX(Import.PLE,Detalhamento!$E296,Detalhamento!AY$15)&lt;=mediçao,0,OFFSET(Import.PLQ,$A296-1,AY$15-1,1,1)),OFFSET(Import.PLQ,$A296-1,AY$15-1,1,1)),(1-PLE!$AA$28)*OFFSET(Import.PLQ,$A296-1,AY$15-1,1,1))))</f>
        <v>0</v>
      </c>
      <c r="AZ296" s="144">
        <f ca="1">IF(AZ$13="",0,CHOOSE(Detalhamento.OpçãoServiços,OFFSET(Import.PLQ,$A296-1,AZ$15-1,1,1),IF($E296&lt;&gt;1,IF(ISNUMBER(INDEX(Import.PLE,Detalhamento!$E296,Detalhamento!AZ$15)),IF(INDEX(Import.PLE,Detalhamento!$E296,Detalhamento!AZ$15)&lt;=mediçao,OFFSET(Import.PLQ,$A296-1,AZ$15-1,1,1),0),0),PLE!$AA$28*OFFSET(Import.PLQ,$A296-1,AZ$15-1,1,1)),IF($E296&lt;&gt;1,IF(ISNUMBER(INDEX(Import.PLE,Detalhamento!$E296,Detalhamento!AZ$15)),IF(INDEX(Import.PLE,Detalhamento!$E296,Detalhamento!AZ$15)&lt;=mediçao,0,OFFSET(Import.PLQ,$A296-1,AZ$15-1,1,1)),OFFSET(Import.PLQ,$A296-1,AZ$15-1,1,1)),(1-PLE!$AA$28)*OFFSET(Import.PLQ,$A296-1,AZ$15-1,1,1))))</f>
        <v>0</v>
      </c>
      <c r="BA296" s="144">
        <f ca="1">IF(BA$13="",0,CHOOSE(Detalhamento.OpçãoServiços,OFFSET(Import.PLQ,$A296-1,BA$15-1,1,1),IF($E296&lt;&gt;1,IF(ISNUMBER(INDEX(Import.PLE,Detalhamento!$E296,Detalhamento!BA$15)),IF(INDEX(Import.PLE,Detalhamento!$E296,Detalhamento!BA$15)&lt;=mediçao,OFFSET(Import.PLQ,$A296-1,BA$15-1,1,1),0),0),PLE!$AA$28*OFFSET(Import.PLQ,$A296-1,BA$15-1,1,1)),IF($E296&lt;&gt;1,IF(ISNUMBER(INDEX(Import.PLE,Detalhamento!$E296,Detalhamento!BA$15)),IF(INDEX(Import.PLE,Detalhamento!$E296,Detalhamento!BA$15)&lt;=mediçao,0,OFFSET(Import.PLQ,$A296-1,BA$15-1,1,1)),OFFSET(Import.PLQ,$A296-1,BA$15-1,1,1)),(1-PLE!$AA$28)*OFFSET(Import.PLQ,$A296-1,BA$15-1,1,1))))</f>
        <v>0</v>
      </c>
      <c r="BB296" s="144">
        <f ca="1">IF(BB$13="",0,CHOOSE(Detalhamento.OpçãoServiços,OFFSET(Import.PLQ,$A296-1,BB$15-1,1,1),IF($E296&lt;&gt;1,IF(ISNUMBER(INDEX(Import.PLE,Detalhamento!$E296,Detalhamento!BB$15)),IF(INDEX(Import.PLE,Detalhamento!$E296,Detalhamento!BB$15)&lt;=mediçao,OFFSET(Import.PLQ,$A296-1,BB$15-1,1,1),0),0),PLE!$AA$28*OFFSET(Import.PLQ,$A296-1,BB$15-1,1,1)),IF($E296&lt;&gt;1,IF(ISNUMBER(INDEX(Import.PLE,Detalhamento!$E296,Detalhamento!BB$15)),IF(INDEX(Import.PLE,Detalhamento!$E296,Detalhamento!BB$15)&lt;=mediçao,0,OFFSET(Import.PLQ,$A296-1,BB$15-1,1,1)),OFFSET(Import.PLQ,$A296-1,BB$15-1,1,1)),(1-PLE!$AA$28)*OFFSET(Import.PLQ,$A296-1,BB$15-1,1,1))))</f>
        <v>0</v>
      </c>
      <c r="BC296" s="144">
        <f ca="1">IF(BC$13="",0,CHOOSE(Detalhamento.OpçãoServiços,OFFSET(Import.PLQ,$A296-1,BC$15-1,1,1),IF($E296&lt;&gt;1,IF(ISNUMBER(INDEX(Import.PLE,Detalhamento!$E296,Detalhamento!BC$15)),IF(INDEX(Import.PLE,Detalhamento!$E296,Detalhamento!BC$15)&lt;=mediçao,OFFSET(Import.PLQ,$A296-1,BC$15-1,1,1),0),0),PLE!$AA$28*OFFSET(Import.PLQ,$A296-1,BC$15-1,1,1)),IF($E296&lt;&gt;1,IF(ISNUMBER(INDEX(Import.PLE,Detalhamento!$E296,Detalhamento!BC$15)),IF(INDEX(Import.PLE,Detalhamento!$E296,Detalhamento!BC$15)&lt;=mediçao,0,OFFSET(Import.PLQ,$A296-1,BC$15-1,1,1)),OFFSET(Import.PLQ,$A296-1,BC$15-1,1,1)),(1-PLE!$AA$28)*OFFSET(Import.PLQ,$A296-1,BC$15-1,1,1))))</f>
        <v>0</v>
      </c>
      <c r="BD296" s="144">
        <f ca="1">IF(BD$13="",0,CHOOSE(Detalhamento.OpçãoServiços,OFFSET(Import.PLQ,$A296-1,BD$15-1,1,1),IF($E296&lt;&gt;1,IF(ISNUMBER(INDEX(Import.PLE,Detalhamento!$E296,Detalhamento!BD$15)),IF(INDEX(Import.PLE,Detalhamento!$E296,Detalhamento!BD$15)&lt;=mediçao,OFFSET(Import.PLQ,$A296-1,BD$15-1,1,1),0),0),PLE!$AA$28*OFFSET(Import.PLQ,$A296-1,BD$15-1,1,1)),IF($E296&lt;&gt;1,IF(ISNUMBER(INDEX(Import.PLE,Detalhamento!$E296,Detalhamento!BD$15)),IF(INDEX(Import.PLE,Detalhamento!$E296,Detalhamento!BD$15)&lt;=mediçao,0,OFFSET(Import.PLQ,$A296-1,BD$15-1,1,1)),OFFSET(Import.PLQ,$A296-1,BD$15-1,1,1)),(1-PLE!$AA$28)*OFFSET(Import.PLQ,$A296-1,BD$15-1,1,1))))</f>
        <v>0</v>
      </c>
      <c r="BE296" s="144">
        <f ca="1">IF(BE$13="",0,CHOOSE(Detalhamento.OpçãoServiços,OFFSET(Import.PLQ,$A296-1,BE$15-1,1,1),IF($E296&lt;&gt;1,IF(ISNUMBER(INDEX(Import.PLE,Detalhamento!$E296,Detalhamento!BE$15)),IF(INDEX(Import.PLE,Detalhamento!$E296,Detalhamento!BE$15)&lt;=mediçao,OFFSET(Import.PLQ,$A296-1,BE$15-1,1,1),0),0),PLE!$AA$28*OFFSET(Import.PLQ,$A296-1,BE$15-1,1,1)),IF($E296&lt;&gt;1,IF(ISNUMBER(INDEX(Import.PLE,Detalhamento!$E296,Detalhamento!BE$15)),IF(INDEX(Import.PLE,Detalhamento!$E296,Detalhamento!BE$15)&lt;=mediçao,0,OFFSET(Import.PLQ,$A296-1,BE$15-1,1,1)),OFFSET(Import.PLQ,$A296-1,BE$15-1,1,1)),(1-PLE!$AA$28)*OFFSET(Import.PLQ,$A296-1,BE$15-1,1,1))))</f>
        <v>0</v>
      </c>
      <c r="BF296" s="144">
        <f ca="1">IF(BF$13="",0,CHOOSE(Detalhamento.OpçãoServiços,OFFSET(Import.PLQ,$A296-1,BF$15-1,1,1),IF($E296&lt;&gt;1,IF(ISNUMBER(INDEX(Import.PLE,Detalhamento!$E296,Detalhamento!BF$15)),IF(INDEX(Import.PLE,Detalhamento!$E296,Detalhamento!BF$15)&lt;=mediçao,OFFSET(Import.PLQ,$A296-1,BF$15-1,1,1),0),0),PLE!$AA$28*OFFSET(Import.PLQ,$A296-1,BF$15-1,1,1)),IF($E296&lt;&gt;1,IF(ISNUMBER(INDEX(Import.PLE,Detalhamento!$E296,Detalhamento!BF$15)),IF(INDEX(Import.PLE,Detalhamento!$E296,Detalhamento!BF$15)&lt;=mediçao,0,OFFSET(Import.PLQ,$A296-1,BF$15-1,1,1)),OFFSET(Import.PLQ,$A296-1,BF$15-1,1,1)),(1-PLE!$AA$28)*OFFSET(Import.PLQ,$A296-1,BF$15-1,1,1))))</f>
        <v>0</v>
      </c>
      <c r="BG296" s="144">
        <f ca="1">IF(BG$13="",0,CHOOSE(Detalhamento.OpçãoServiços,OFFSET(Import.PLQ,$A296-1,BG$15-1,1,1),IF($E296&lt;&gt;1,IF(ISNUMBER(INDEX(Import.PLE,Detalhamento!$E296,Detalhamento!BG$15)),IF(INDEX(Import.PLE,Detalhamento!$E296,Detalhamento!BG$15)&lt;=mediçao,OFFSET(Import.PLQ,$A296-1,BG$15-1,1,1),0),0),PLE!$AA$28*OFFSET(Import.PLQ,$A296-1,BG$15-1,1,1)),IF($E296&lt;&gt;1,IF(ISNUMBER(INDEX(Import.PLE,Detalhamento!$E296,Detalhamento!BG$15)),IF(INDEX(Import.PLE,Detalhamento!$E296,Detalhamento!BG$15)&lt;=mediçao,0,OFFSET(Import.PLQ,$A296-1,BG$15-1,1,1)),OFFSET(Import.PLQ,$A296-1,BG$15-1,1,1)),(1-PLE!$AA$28)*OFFSET(Import.PLQ,$A296-1,BG$15-1,1,1))))</f>
        <v>0</v>
      </c>
      <c r="BH296" s="144">
        <f ca="1">IF(BH$13="",0,CHOOSE(Detalhamento.OpçãoServiços,OFFSET(Import.PLQ,$A296-1,BH$15-1,1,1),IF($E296&lt;&gt;1,IF(ISNUMBER(INDEX(Import.PLE,Detalhamento!$E296,Detalhamento!BH$15)),IF(INDEX(Import.PLE,Detalhamento!$E296,Detalhamento!BH$15)&lt;=mediçao,OFFSET(Import.PLQ,$A296-1,BH$15-1,1,1),0),0),PLE!$AA$28*OFFSET(Import.PLQ,$A296-1,BH$15-1,1,1)),IF($E296&lt;&gt;1,IF(ISNUMBER(INDEX(Import.PLE,Detalhamento!$E296,Detalhamento!BH$15)),IF(INDEX(Import.PLE,Detalhamento!$E296,Detalhamento!BH$15)&lt;=mediçao,0,OFFSET(Import.PLQ,$A296-1,BH$15-1,1,1)),OFFSET(Import.PLQ,$A296-1,BH$15-1,1,1)),(1-PLE!$AA$28)*OFFSET(Import.PLQ,$A296-1,BH$15-1,1,1))))</f>
        <v>0</v>
      </c>
      <c r="BI296" s="144">
        <f ca="1">IF(BI$13="",0,CHOOSE(Detalhamento.OpçãoServiços,OFFSET(Import.PLQ,$A296-1,BI$15-1,1,1),IF($E296&lt;&gt;1,IF(ISNUMBER(INDEX(Import.PLE,Detalhamento!$E296,Detalhamento!BI$15)),IF(INDEX(Import.PLE,Detalhamento!$E296,Detalhamento!BI$15)&lt;=mediçao,OFFSET(Import.PLQ,$A296-1,BI$15-1,1,1),0),0),PLE!$AA$28*OFFSET(Import.PLQ,$A296-1,BI$15-1,1,1)),IF($E296&lt;&gt;1,IF(ISNUMBER(INDEX(Import.PLE,Detalhamento!$E296,Detalhamento!BI$15)),IF(INDEX(Import.PLE,Detalhamento!$E296,Detalhamento!BI$15)&lt;=mediçao,0,OFFSET(Import.PLQ,$A296-1,BI$15-1,1,1)),OFFSET(Import.PLQ,$A296-1,BI$15-1,1,1)),(1-PLE!$AA$28)*OFFSET(Import.PLQ,$A296-1,BI$15-1,1,1))))</f>
        <v>0</v>
      </c>
    </row>
    <row r="297" spans="1:61" ht="40" x14ac:dyDescent="0.2">
      <c r="A297" s="155">
        <v>241</v>
      </c>
      <c r="B297" s="21" t="str">
        <f t="shared" ca="1" si="41"/>
        <v>Serviço</v>
      </c>
      <c r="E297" s="153">
        <f t="shared" ca="1" si="42"/>
        <v>29</v>
      </c>
      <c r="F297" s="154">
        <f t="shared" ca="1" si="43"/>
        <v>290241</v>
      </c>
      <c r="G297" s="154" t="str">
        <f t="shared" ca="1" si="46"/>
        <v>2.11.1.1</v>
      </c>
      <c r="H297" s="182" t="str">
        <f t="shared" ca="1" si="46"/>
        <v>VASO SANITÁRIO SIFONADO COM CAIXA ACOPLADA LOUÇA BRANCA - PADRÃO MÉDIO, INCLUSO ENGATE FLEXÍVEL EM METAL CROMADO, 1/2  X 40CM - FORNECIMENTO E INSTALAÇÃO. AF_01/2020</v>
      </c>
      <c r="I297" s="37" t="str">
        <f t="shared" ca="1" si="44"/>
        <v>UN</v>
      </c>
      <c r="J297" s="144">
        <f t="shared" ca="1" si="45"/>
        <v>6</v>
      </c>
      <c r="K297" s="67"/>
      <c r="L297" s="144">
        <f ca="1">IF(L$13="",0,CHOOSE(Detalhamento.OpçãoServiços,OFFSET(Import.PLQ,$A297-1,L$15-1,1,1),IF($E297&lt;&gt;1,IF(ISNUMBER(INDEX(Import.PLE,Detalhamento!$E297,Detalhamento!L$15)),IF(INDEX(Import.PLE,Detalhamento!$E297,Detalhamento!L$15)&lt;=mediçao,OFFSET(Import.PLQ,$A297-1,L$15-1,1,1),0),0),PLE!$AA$28*OFFSET(Import.PLQ,$A297-1,L$15-1,1,1)),IF($E297&lt;&gt;1,IF(ISNUMBER(INDEX(Import.PLE,Detalhamento!$E297,Detalhamento!L$15)),IF(INDEX(Import.PLE,Detalhamento!$E297,Detalhamento!L$15)&lt;=mediçao,0,OFFSET(Import.PLQ,$A297-1,L$15-1,1,1)),OFFSET(Import.PLQ,$A297-1,L$15-1,1,1)),(1-PLE!$AA$28)*OFFSET(Import.PLQ,$A297-1,L$15-1,1,1))))</f>
        <v>6</v>
      </c>
      <c r="M297" s="144">
        <f ca="1">IF(M$13="",0,CHOOSE(Detalhamento.OpçãoServiços,OFFSET(Import.PLQ,$A297-1,M$15-1,1,1),IF($E297&lt;&gt;1,IF(ISNUMBER(INDEX(Import.PLE,Detalhamento!$E297,Detalhamento!M$15)),IF(INDEX(Import.PLE,Detalhamento!$E297,Detalhamento!M$15)&lt;=mediçao,OFFSET(Import.PLQ,$A297-1,M$15-1,1,1),0),0),PLE!$AA$28*OFFSET(Import.PLQ,$A297-1,M$15-1,1,1)),IF($E297&lt;&gt;1,IF(ISNUMBER(INDEX(Import.PLE,Detalhamento!$E297,Detalhamento!M$15)),IF(INDEX(Import.PLE,Detalhamento!$E297,Detalhamento!M$15)&lt;=mediçao,0,OFFSET(Import.PLQ,$A297-1,M$15-1,1,1)),OFFSET(Import.PLQ,$A297-1,M$15-1,1,1)),(1-PLE!$AA$28)*OFFSET(Import.PLQ,$A297-1,M$15-1,1,1))))</f>
        <v>0</v>
      </c>
      <c r="N297" s="144">
        <f ca="1">IF(N$13="",0,CHOOSE(Detalhamento.OpçãoServiços,OFFSET(Import.PLQ,$A297-1,N$15-1,1,1),IF($E297&lt;&gt;1,IF(ISNUMBER(INDEX(Import.PLE,Detalhamento!$E297,Detalhamento!N$15)),IF(INDEX(Import.PLE,Detalhamento!$E297,Detalhamento!N$15)&lt;=mediçao,OFFSET(Import.PLQ,$A297-1,N$15-1,1,1),0),0),PLE!$AA$28*OFFSET(Import.PLQ,$A297-1,N$15-1,1,1)),IF($E297&lt;&gt;1,IF(ISNUMBER(INDEX(Import.PLE,Detalhamento!$E297,Detalhamento!N$15)),IF(INDEX(Import.PLE,Detalhamento!$E297,Detalhamento!N$15)&lt;=mediçao,0,OFFSET(Import.PLQ,$A297-1,N$15-1,1,1)),OFFSET(Import.PLQ,$A297-1,N$15-1,1,1)),(1-PLE!$AA$28)*OFFSET(Import.PLQ,$A297-1,N$15-1,1,1))))</f>
        <v>0</v>
      </c>
      <c r="O297" s="144">
        <f ca="1">IF(O$13="",0,CHOOSE(Detalhamento.OpçãoServiços,OFFSET(Import.PLQ,$A297-1,O$15-1,1,1),IF($E297&lt;&gt;1,IF(ISNUMBER(INDEX(Import.PLE,Detalhamento!$E297,Detalhamento!O$15)),IF(INDEX(Import.PLE,Detalhamento!$E297,Detalhamento!O$15)&lt;=mediçao,OFFSET(Import.PLQ,$A297-1,O$15-1,1,1),0),0),PLE!$AA$28*OFFSET(Import.PLQ,$A297-1,O$15-1,1,1)),IF($E297&lt;&gt;1,IF(ISNUMBER(INDEX(Import.PLE,Detalhamento!$E297,Detalhamento!O$15)),IF(INDEX(Import.PLE,Detalhamento!$E297,Detalhamento!O$15)&lt;=mediçao,0,OFFSET(Import.PLQ,$A297-1,O$15-1,1,1)),OFFSET(Import.PLQ,$A297-1,O$15-1,1,1)),(1-PLE!$AA$28)*OFFSET(Import.PLQ,$A297-1,O$15-1,1,1))))</f>
        <v>0</v>
      </c>
      <c r="P297" s="144">
        <f ca="1">IF(P$13="",0,CHOOSE(Detalhamento.OpçãoServiços,OFFSET(Import.PLQ,$A297-1,P$15-1,1,1),IF($E297&lt;&gt;1,IF(ISNUMBER(INDEX(Import.PLE,Detalhamento!$E297,Detalhamento!P$15)),IF(INDEX(Import.PLE,Detalhamento!$E297,Detalhamento!P$15)&lt;=mediçao,OFFSET(Import.PLQ,$A297-1,P$15-1,1,1),0),0),PLE!$AA$28*OFFSET(Import.PLQ,$A297-1,P$15-1,1,1)),IF($E297&lt;&gt;1,IF(ISNUMBER(INDEX(Import.PLE,Detalhamento!$E297,Detalhamento!P$15)),IF(INDEX(Import.PLE,Detalhamento!$E297,Detalhamento!P$15)&lt;=mediçao,0,OFFSET(Import.PLQ,$A297-1,P$15-1,1,1)),OFFSET(Import.PLQ,$A297-1,P$15-1,1,1)),(1-PLE!$AA$28)*OFFSET(Import.PLQ,$A297-1,P$15-1,1,1))))</f>
        <v>0</v>
      </c>
      <c r="Q297" s="144">
        <f ca="1">IF(Q$13="",0,CHOOSE(Detalhamento.OpçãoServiços,OFFSET(Import.PLQ,$A297-1,Q$15-1,1,1),IF($E297&lt;&gt;1,IF(ISNUMBER(INDEX(Import.PLE,Detalhamento!$E297,Detalhamento!Q$15)),IF(INDEX(Import.PLE,Detalhamento!$E297,Detalhamento!Q$15)&lt;=mediçao,OFFSET(Import.PLQ,$A297-1,Q$15-1,1,1),0),0),PLE!$AA$28*OFFSET(Import.PLQ,$A297-1,Q$15-1,1,1)),IF($E297&lt;&gt;1,IF(ISNUMBER(INDEX(Import.PLE,Detalhamento!$E297,Detalhamento!Q$15)),IF(INDEX(Import.PLE,Detalhamento!$E297,Detalhamento!Q$15)&lt;=mediçao,0,OFFSET(Import.PLQ,$A297-1,Q$15-1,1,1)),OFFSET(Import.PLQ,$A297-1,Q$15-1,1,1)),(1-PLE!$AA$28)*OFFSET(Import.PLQ,$A297-1,Q$15-1,1,1))))</f>
        <v>0</v>
      </c>
      <c r="R297" s="144">
        <f ca="1">IF(R$13="",0,CHOOSE(Detalhamento.OpçãoServiços,OFFSET(Import.PLQ,$A297-1,R$15-1,1,1),IF($E297&lt;&gt;1,IF(ISNUMBER(INDEX(Import.PLE,Detalhamento!$E297,Detalhamento!R$15)),IF(INDEX(Import.PLE,Detalhamento!$E297,Detalhamento!R$15)&lt;=mediçao,OFFSET(Import.PLQ,$A297-1,R$15-1,1,1),0),0),PLE!$AA$28*OFFSET(Import.PLQ,$A297-1,R$15-1,1,1)),IF($E297&lt;&gt;1,IF(ISNUMBER(INDEX(Import.PLE,Detalhamento!$E297,Detalhamento!R$15)),IF(INDEX(Import.PLE,Detalhamento!$E297,Detalhamento!R$15)&lt;=mediçao,0,OFFSET(Import.PLQ,$A297-1,R$15-1,1,1)),OFFSET(Import.PLQ,$A297-1,R$15-1,1,1)),(1-PLE!$AA$28)*OFFSET(Import.PLQ,$A297-1,R$15-1,1,1))))</f>
        <v>0</v>
      </c>
      <c r="S297" s="144">
        <f ca="1">IF(S$13="",0,CHOOSE(Detalhamento.OpçãoServiços,OFFSET(Import.PLQ,$A297-1,S$15-1,1,1),IF($E297&lt;&gt;1,IF(ISNUMBER(INDEX(Import.PLE,Detalhamento!$E297,Detalhamento!S$15)),IF(INDEX(Import.PLE,Detalhamento!$E297,Detalhamento!S$15)&lt;=mediçao,OFFSET(Import.PLQ,$A297-1,S$15-1,1,1),0),0),PLE!$AA$28*OFFSET(Import.PLQ,$A297-1,S$15-1,1,1)),IF($E297&lt;&gt;1,IF(ISNUMBER(INDEX(Import.PLE,Detalhamento!$E297,Detalhamento!S$15)),IF(INDEX(Import.PLE,Detalhamento!$E297,Detalhamento!S$15)&lt;=mediçao,0,OFFSET(Import.PLQ,$A297-1,S$15-1,1,1)),OFFSET(Import.PLQ,$A297-1,S$15-1,1,1)),(1-PLE!$AA$28)*OFFSET(Import.PLQ,$A297-1,S$15-1,1,1))))</f>
        <v>0</v>
      </c>
      <c r="T297" s="144">
        <f ca="1">IF(T$13="",0,CHOOSE(Detalhamento.OpçãoServiços,OFFSET(Import.PLQ,$A297-1,T$15-1,1,1),IF($E297&lt;&gt;1,IF(ISNUMBER(INDEX(Import.PLE,Detalhamento!$E297,Detalhamento!T$15)),IF(INDEX(Import.PLE,Detalhamento!$E297,Detalhamento!T$15)&lt;=mediçao,OFFSET(Import.PLQ,$A297-1,T$15-1,1,1),0),0),PLE!$AA$28*OFFSET(Import.PLQ,$A297-1,T$15-1,1,1)),IF($E297&lt;&gt;1,IF(ISNUMBER(INDEX(Import.PLE,Detalhamento!$E297,Detalhamento!T$15)),IF(INDEX(Import.PLE,Detalhamento!$E297,Detalhamento!T$15)&lt;=mediçao,0,OFFSET(Import.PLQ,$A297-1,T$15-1,1,1)),OFFSET(Import.PLQ,$A297-1,T$15-1,1,1)),(1-PLE!$AA$28)*OFFSET(Import.PLQ,$A297-1,T$15-1,1,1))))</f>
        <v>0</v>
      </c>
      <c r="U297" s="144">
        <f ca="1">IF(U$13="",0,CHOOSE(Detalhamento.OpçãoServiços,OFFSET(Import.PLQ,$A297-1,U$15-1,1,1),IF($E297&lt;&gt;1,IF(ISNUMBER(INDEX(Import.PLE,Detalhamento!$E297,Detalhamento!U$15)),IF(INDEX(Import.PLE,Detalhamento!$E297,Detalhamento!U$15)&lt;=mediçao,OFFSET(Import.PLQ,$A297-1,U$15-1,1,1),0),0),PLE!$AA$28*OFFSET(Import.PLQ,$A297-1,U$15-1,1,1)),IF($E297&lt;&gt;1,IF(ISNUMBER(INDEX(Import.PLE,Detalhamento!$E297,Detalhamento!U$15)),IF(INDEX(Import.PLE,Detalhamento!$E297,Detalhamento!U$15)&lt;=mediçao,0,OFFSET(Import.PLQ,$A297-1,U$15-1,1,1)),OFFSET(Import.PLQ,$A297-1,U$15-1,1,1)),(1-PLE!$AA$28)*OFFSET(Import.PLQ,$A297-1,U$15-1,1,1))))</f>
        <v>0</v>
      </c>
      <c r="V297" s="144">
        <f ca="1">IF(V$13="",0,CHOOSE(Detalhamento.OpçãoServiços,OFFSET(Import.PLQ,$A297-1,V$15-1,1,1),IF($E297&lt;&gt;1,IF(ISNUMBER(INDEX(Import.PLE,Detalhamento!$E297,Detalhamento!V$15)),IF(INDEX(Import.PLE,Detalhamento!$E297,Detalhamento!V$15)&lt;=mediçao,OFFSET(Import.PLQ,$A297-1,V$15-1,1,1),0),0),PLE!$AA$28*OFFSET(Import.PLQ,$A297-1,V$15-1,1,1)),IF($E297&lt;&gt;1,IF(ISNUMBER(INDEX(Import.PLE,Detalhamento!$E297,Detalhamento!V$15)),IF(INDEX(Import.PLE,Detalhamento!$E297,Detalhamento!V$15)&lt;=mediçao,0,OFFSET(Import.PLQ,$A297-1,V$15-1,1,1)),OFFSET(Import.PLQ,$A297-1,V$15-1,1,1)),(1-PLE!$AA$28)*OFFSET(Import.PLQ,$A297-1,V$15-1,1,1))))</f>
        <v>0</v>
      </c>
      <c r="W297" s="144">
        <f ca="1">IF(W$13="",0,CHOOSE(Detalhamento.OpçãoServiços,OFFSET(Import.PLQ,$A297-1,W$15-1,1,1),IF($E297&lt;&gt;1,IF(ISNUMBER(INDEX(Import.PLE,Detalhamento!$E297,Detalhamento!W$15)),IF(INDEX(Import.PLE,Detalhamento!$E297,Detalhamento!W$15)&lt;=mediçao,OFFSET(Import.PLQ,$A297-1,W$15-1,1,1),0),0),PLE!$AA$28*OFFSET(Import.PLQ,$A297-1,W$15-1,1,1)),IF($E297&lt;&gt;1,IF(ISNUMBER(INDEX(Import.PLE,Detalhamento!$E297,Detalhamento!W$15)),IF(INDEX(Import.PLE,Detalhamento!$E297,Detalhamento!W$15)&lt;=mediçao,0,OFFSET(Import.PLQ,$A297-1,W$15-1,1,1)),OFFSET(Import.PLQ,$A297-1,W$15-1,1,1)),(1-PLE!$AA$28)*OFFSET(Import.PLQ,$A297-1,W$15-1,1,1))))</f>
        <v>0</v>
      </c>
      <c r="X297" s="144">
        <f ca="1">IF(X$13="",0,CHOOSE(Detalhamento.OpçãoServiços,OFFSET(Import.PLQ,$A297-1,X$15-1,1,1),IF($E297&lt;&gt;1,IF(ISNUMBER(INDEX(Import.PLE,Detalhamento!$E297,Detalhamento!X$15)),IF(INDEX(Import.PLE,Detalhamento!$E297,Detalhamento!X$15)&lt;=mediçao,OFFSET(Import.PLQ,$A297-1,X$15-1,1,1),0),0),PLE!$AA$28*OFFSET(Import.PLQ,$A297-1,X$15-1,1,1)),IF($E297&lt;&gt;1,IF(ISNUMBER(INDEX(Import.PLE,Detalhamento!$E297,Detalhamento!X$15)),IF(INDEX(Import.PLE,Detalhamento!$E297,Detalhamento!X$15)&lt;=mediçao,0,OFFSET(Import.PLQ,$A297-1,X$15-1,1,1)),OFFSET(Import.PLQ,$A297-1,X$15-1,1,1)),(1-PLE!$AA$28)*OFFSET(Import.PLQ,$A297-1,X$15-1,1,1))))</f>
        <v>0</v>
      </c>
      <c r="Y297" s="144">
        <f ca="1">IF(Y$13="",0,CHOOSE(Detalhamento.OpçãoServiços,OFFSET(Import.PLQ,$A297-1,Y$15-1,1,1),IF($E297&lt;&gt;1,IF(ISNUMBER(INDEX(Import.PLE,Detalhamento!$E297,Detalhamento!Y$15)),IF(INDEX(Import.PLE,Detalhamento!$E297,Detalhamento!Y$15)&lt;=mediçao,OFFSET(Import.PLQ,$A297-1,Y$15-1,1,1),0),0),PLE!$AA$28*OFFSET(Import.PLQ,$A297-1,Y$15-1,1,1)),IF($E297&lt;&gt;1,IF(ISNUMBER(INDEX(Import.PLE,Detalhamento!$E297,Detalhamento!Y$15)),IF(INDEX(Import.PLE,Detalhamento!$E297,Detalhamento!Y$15)&lt;=mediçao,0,OFFSET(Import.PLQ,$A297-1,Y$15-1,1,1)),OFFSET(Import.PLQ,$A297-1,Y$15-1,1,1)),(1-PLE!$AA$28)*OFFSET(Import.PLQ,$A297-1,Y$15-1,1,1))))</f>
        <v>0</v>
      </c>
      <c r="Z297" s="144">
        <f ca="1">IF(Z$13="",0,CHOOSE(Detalhamento.OpçãoServiços,OFFSET(Import.PLQ,$A297-1,Z$15-1,1,1),IF($E297&lt;&gt;1,IF(ISNUMBER(INDEX(Import.PLE,Detalhamento!$E297,Detalhamento!Z$15)),IF(INDEX(Import.PLE,Detalhamento!$E297,Detalhamento!Z$15)&lt;=mediçao,OFFSET(Import.PLQ,$A297-1,Z$15-1,1,1),0),0),PLE!$AA$28*OFFSET(Import.PLQ,$A297-1,Z$15-1,1,1)),IF($E297&lt;&gt;1,IF(ISNUMBER(INDEX(Import.PLE,Detalhamento!$E297,Detalhamento!Z$15)),IF(INDEX(Import.PLE,Detalhamento!$E297,Detalhamento!Z$15)&lt;=mediçao,0,OFFSET(Import.PLQ,$A297-1,Z$15-1,1,1)),OFFSET(Import.PLQ,$A297-1,Z$15-1,1,1)),(1-PLE!$AA$28)*OFFSET(Import.PLQ,$A297-1,Z$15-1,1,1))))</f>
        <v>0</v>
      </c>
      <c r="AA297" s="144">
        <f ca="1">IF(AA$13="",0,CHOOSE(Detalhamento.OpçãoServiços,OFFSET(Import.PLQ,$A297-1,AA$15-1,1,1),IF($E297&lt;&gt;1,IF(ISNUMBER(INDEX(Import.PLE,Detalhamento!$E297,Detalhamento!AA$15)),IF(INDEX(Import.PLE,Detalhamento!$E297,Detalhamento!AA$15)&lt;=mediçao,OFFSET(Import.PLQ,$A297-1,AA$15-1,1,1),0),0),PLE!$AA$28*OFFSET(Import.PLQ,$A297-1,AA$15-1,1,1)),IF($E297&lt;&gt;1,IF(ISNUMBER(INDEX(Import.PLE,Detalhamento!$E297,Detalhamento!AA$15)),IF(INDEX(Import.PLE,Detalhamento!$E297,Detalhamento!AA$15)&lt;=mediçao,0,OFFSET(Import.PLQ,$A297-1,AA$15-1,1,1)),OFFSET(Import.PLQ,$A297-1,AA$15-1,1,1)),(1-PLE!$AA$28)*OFFSET(Import.PLQ,$A297-1,AA$15-1,1,1))))</f>
        <v>0</v>
      </c>
      <c r="AB297" s="144">
        <f ca="1">IF(AB$13="",0,CHOOSE(Detalhamento.OpçãoServiços,OFFSET(Import.PLQ,$A297-1,AB$15-1,1,1),IF($E297&lt;&gt;1,IF(ISNUMBER(INDEX(Import.PLE,Detalhamento!$E297,Detalhamento!AB$15)),IF(INDEX(Import.PLE,Detalhamento!$E297,Detalhamento!AB$15)&lt;=mediçao,OFFSET(Import.PLQ,$A297-1,AB$15-1,1,1),0),0),PLE!$AA$28*OFFSET(Import.PLQ,$A297-1,AB$15-1,1,1)),IF($E297&lt;&gt;1,IF(ISNUMBER(INDEX(Import.PLE,Detalhamento!$E297,Detalhamento!AB$15)),IF(INDEX(Import.PLE,Detalhamento!$E297,Detalhamento!AB$15)&lt;=mediçao,0,OFFSET(Import.PLQ,$A297-1,AB$15-1,1,1)),OFFSET(Import.PLQ,$A297-1,AB$15-1,1,1)),(1-PLE!$AA$28)*OFFSET(Import.PLQ,$A297-1,AB$15-1,1,1))))</f>
        <v>0</v>
      </c>
      <c r="AC297" s="144">
        <f ca="1">IF(AC$13="",0,CHOOSE(Detalhamento.OpçãoServiços,OFFSET(Import.PLQ,$A297-1,AC$15-1,1,1),IF($E297&lt;&gt;1,IF(ISNUMBER(INDEX(Import.PLE,Detalhamento!$E297,Detalhamento!AC$15)),IF(INDEX(Import.PLE,Detalhamento!$E297,Detalhamento!AC$15)&lt;=mediçao,OFFSET(Import.PLQ,$A297-1,AC$15-1,1,1),0),0),PLE!$AA$28*OFFSET(Import.PLQ,$A297-1,AC$15-1,1,1)),IF($E297&lt;&gt;1,IF(ISNUMBER(INDEX(Import.PLE,Detalhamento!$E297,Detalhamento!AC$15)),IF(INDEX(Import.PLE,Detalhamento!$E297,Detalhamento!AC$15)&lt;=mediçao,0,OFFSET(Import.PLQ,$A297-1,AC$15-1,1,1)),OFFSET(Import.PLQ,$A297-1,AC$15-1,1,1)),(1-PLE!$AA$28)*OFFSET(Import.PLQ,$A297-1,AC$15-1,1,1))))</f>
        <v>0</v>
      </c>
      <c r="AD297" s="144">
        <f ca="1">IF(AD$13="",0,CHOOSE(Detalhamento.OpçãoServiços,OFFSET(Import.PLQ,$A297-1,AD$15-1,1,1),IF($E297&lt;&gt;1,IF(ISNUMBER(INDEX(Import.PLE,Detalhamento!$E297,Detalhamento!AD$15)),IF(INDEX(Import.PLE,Detalhamento!$E297,Detalhamento!AD$15)&lt;=mediçao,OFFSET(Import.PLQ,$A297-1,AD$15-1,1,1),0),0),PLE!$AA$28*OFFSET(Import.PLQ,$A297-1,AD$15-1,1,1)),IF($E297&lt;&gt;1,IF(ISNUMBER(INDEX(Import.PLE,Detalhamento!$E297,Detalhamento!AD$15)),IF(INDEX(Import.PLE,Detalhamento!$E297,Detalhamento!AD$15)&lt;=mediçao,0,OFFSET(Import.PLQ,$A297-1,AD$15-1,1,1)),OFFSET(Import.PLQ,$A297-1,AD$15-1,1,1)),(1-PLE!$AA$28)*OFFSET(Import.PLQ,$A297-1,AD$15-1,1,1))))</f>
        <v>0</v>
      </c>
      <c r="AE297" s="144">
        <f ca="1">IF(AE$13="",0,CHOOSE(Detalhamento.OpçãoServiços,OFFSET(Import.PLQ,$A297-1,AE$15-1,1,1),IF($E297&lt;&gt;1,IF(ISNUMBER(INDEX(Import.PLE,Detalhamento!$E297,Detalhamento!AE$15)),IF(INDEX(Import.PLE,Detalhamento!$E297,Detalhamento!AE$15)&lt;=mediçao,OFFSET(Import.PLQ,$A297-1,AE$15-1,1,1),0),0),PLE!$AA$28*OFFSET(Import.PLQ,$A297-1,AE$15-1,1,1)),IF($E297&lt;&gt;1,IF(ISNUMBER(INDEX(Import.PLE,Detalhamento!$E297,Detalhamento!AE$15)),IF(INDEX(Import.PLE,Detalhamento!$E297,Detalhamento!AE$15)&lt;=mediçao,0,OFFSET(Import.PLQ,$A297-1,AE$15-1,1,1)),OFFSET(Import.PLQ,$A297-1,AE$15-1,1,1)),(1-PLE!$AA$28)*OFFSET(Import.PLQ,$A297-1,AE$15-1,1,1))))</f>
        <v>0</v>
      </c>
      <c r="AF297" s="144">
        <f ca="1">IF(AF$13="",0,CHOOSE(Detalhamento.OpçãoServiços,OFFSET(Import.PLQ,$A297-1,AF$15-1,1,1),IF($E297&lt;&gt;1,IF(ISNUMBER(INDEX(Import.PLE,Detalhamento!$E297,Detalhamento!AF$15)),IF(INDEX(Import.PLE,Detalhamento!$E297,Detalhamento!AF$15)&lt;=mediçao,OFFSET(Import.PLQ,$A297-1,AF$15-1,1,1),0),0),PLE!$AA$28*OFFSET(Import.PLQ,$A297-1,AF$15-1,1,1)),IF($E297&lt;&gt;1,IF(ISNUMBER(INDEX(Import.PLE,Detalhamento!$E297,Detalhamento!AF$15)),IF(INDEX(Import.PLE,Detalhamento!$E297,Detalhamento!AF$15)&lt;=mediçao,0,OFFSET(Import.PLQ,$A297-1,AF$15-1,1,1)),OFFSET(Import.PLQ,$A297-1,AF$15-1,1,1)),(1-PLE!$AA$28)*OFFSET(Import.PLQ,$A297-1,AF$15-1,1,1))))</f>
        <v>0</v>
      </c>
      <c r="AG297" s="144">
        <f ca="1">IF(AG$13="",0,CHOOSE(Detalhamento.OpçãoServiços,OFFSET(Import.PLQ,$A297-1,AG$15-1,1,1),IF($E297&lt;&gt;1,IF(ISNUMBER(INDEX(Import.PLE,Detalhamento!$E297,Detalhamento!AG$15)),IF(INDEX(Import.PLE,Detalhamento!$E297,Detalhamento!AG$15)&lt;=mediçao,OFFSET(Import.PLQ,$A297-1,AG$15-1,1,1),0),0),PLE!$AA$28*OFFSET(Import.PLQ,$A297-1,AG$15-1,1,1)),IF($E297&lt;&gt;1,IF(ISNUMBER(INDEX(Import.PLE,Detalhamento!$E297,Detalhamento!AG$15)),IF(INDEX(Import.PLE,Detalhamento!$E297,Detalhamento!AG$15)&lt;=mediçao,0,OFFSET(Import.PLQ,$A297-1,AG$15-1,1,1)),OFFSET(Import.PLQ,$A297-1,AG$15-1,1,1)),(1-PLE!$AA$28)*OFFSET(Import.PLQ,$A297-1,AG$15-1,1,1))))</f>
        <v>0</v>
      </c>
      <c r="AH297" s="144">
        <f ca="1">IF(AH$13="",0,CHOOSE(Detalhamento.OpçãoServiços,OFFSET(Import.PLQ,$A297-1,AH$15-1,1,1),IF($E297&lt;&gt;1,IF(ISNUMBER(INDEX(Import.PLE,Detalhamento!$E297,Detalhamento!AH$15)),IF(INDEX(Import.PLE,Detalhamento!$E297,Detalhamento!AH$15)&lt;=mediçao,OFFSET(Import.PLQ,$A297-1,AH$15-1,1,1),0),0),PLE!$AA$28*OFFSET(Import.PLQ,$A297-1,AH$15-1,1,1)),IF($E297&lt;&gt;1,IF(ISNUMBER(INDEX(Import.PLE,Detalhamento!$E297,Detalhamento!AH$15)),IF(INDEX(Import.PLE,Detalhamento!$E297,Detalhamento!AH$15)&lt;=mediçao,0,OFFSET(Import.PLQ,$A297-1,AH$15-1,1,1)),OFFSET(Import.PLQ,$A297-1,AH$15-1,1,1)),(1-PLE!$AA$28)*OFFSET(Import.PLQ,$A297-1,AH$15-1,1,1))))</f>
        <v>0</v>
      </c>
      <c r="AI297" s="144">
        <f ca="1">IF(AI$13="",0,CHOOSE(Detalhamento.OpçãoServiços,OFFSET(Import.PLQ,$A297-1,AI$15-1,1,1),IF($E297&lt;&gt;1,IF(ISNUMBER(INDEX(Import.PLE,Detalhamento!$E297,Detalhamento!AI$15)),IF(INDEX(Import.PLE,Detalhamento!$E297,Detalhamento!AI$15)&lt;=mediçao,OFFSET(Import.PLQ,$A297-1,AI$15-1,1,1),0),0),PLE!$AA$28*OFFSET(Import.PLQ,$A297-1,AI$15-1,1,1)),IF($E297&lt;&gt;1,IF(ISNUMBER(INDEX(Import.PLE,Detalhamento!$E297,Detalhamento!AI$15)),IF(INDEX(Import.PLE,Detalhamento!$E297,Detalhamento!AI$15)&lt;=mediçao,0,OFFSET(Import.PLQ,$A297-1,AI$15-1,1,1)),OFFSET(Import.PLQ,$A297-1,AI$15-1,1,1)),(1-PLE!$AA$28)*OFFSET(Import.PLQ,$A297-1,AI$15-1,1,1))))</f>
        <v>0</v>
      </c>
      <c r="AJ297" s="144">
        <f ca="1">IF(AJ$13="",0,CHOOSE(Detalhamento.OpçãoServiços,OFFSET(Import.PLQ,$A297-1,AJ$15-1,1,1),IF($E297&lt;&gt;1,IF(ISNUMBER(INDEX(Import.PLE,Detalhamento!$E297,Detalhamento!AJ$15)),IF(INDEX(Import.PLE,Detalhamento!$E297,Detalhamento!AJ$15)&lt;=mediçao,OFFSET(Import.PLQ,$A297-1,AJ$15-1,1,1),0),0),PLE!$AA$28*OFFSET(Import.PLQ,$A297-1,AJ$15-1,1,1)),IF($E297&lt;&gt;1,IF(ISNUMBER(INDEX(Import.PLE,Detalhamento!$E297,Detalhamento!AJ$15)),IF(INDEX(Import.PLE,Detalhamento!$E297,Detalhamento!AJ$15)&lt;=mediçao,0,OFFSET(Import.PLQ,$A297-1,AJ$15-1,1,1)),OFFSET(Import.PLQ,$A297-1,AJ$15-1,1,1)),(1-PLE!$AA$28)*OFFSET(Import.PLQ,$A297-1,AJ$15-1,1,1))))</f>
        <v>0</v>
      </c>
      <c r="AK297" s="144">
        <f ca="1">IF(AK$13="",0,CHOOSE(Detalhamento.OpçãoServiços,OFFSET(Import.PLQ,$A297-1,AK$15-1,1,1),IF($E297&lt;&gt;1,IF(ISNUMBER(INDEX(Import.PLE,Detalhamento!$E297,Detalhamento!AK$15)),IF(INDEX(Import.PLE,Detalhamento!$E297,Detalhamento!AK$15)&lt;=mediçao,OFFSET(Import.PLQ,$A297-1,AK$15-1,1,1),0),0),PLE!$AA$28*OFFSET(Import.PLQ,$A297-1,AK$15-1,1,1)),IF($E297&lt;&gt;1,IF(ISNUMBER(INDEX(Import.PLE,Detalhamento!$E297,Detalhamento!AK$15)),IF(INDEX(Import.PLE,Detalhamento!$E297,Detalhamento!AK$15)&lt;=mediçao,0,OFFSET(Import.PLQ,$A297-1,AK$15-1,1,1)),OFFSET(Import.PLQ,$A297-1,AK$15-1,1,1)),(1-PLE!$AA$28)*OFFSET(Import.PLQ,$A297-1,AK$15-1,1,1))))</f>
        <v>0</v>
      </c>
      <c r="AL297" s="144">
        <f ca="1">IF(AL$13="",0,CHOOSE(Detalhamento.OpçãoServiços,OFFSET(Import.PLQ,$A297-1,AL$15-1,1,1),IF($E297&lt;&gt;1,IF(ISNUMBER(INDEX(Import.PLE,Detalhamento!$E297,Detalhamento!AL$15)),IF(INDEX(Import.PLE,Detalhamento!$E297,Detalhamento!AL$15)&lt;=mediçao,OFFSET(Import.PLQ,$A297-1,AL$15-1,1,1),0),0),PLE!$AA$28*OFFSET(Import.PLQ,$A297-1,AL$15-1,1,1)),IF($E297&lt;&gt;1,IF(ISNUMBER(INDEX(Import.PLE,Detalhamento!$E297,Detalhamento!AL$15)),IF(INDEX(Import.PLE,Detalhamento!$E297,Detalhamento!AL$15)&lt;=mediçao,0,OFFSET(Import.PLQ,$A297-1,AL$15-1,1,1)),OFFSET(Import.PLQ,$A297-1,AL$15-1,1,1)),(1-PLE!$AA$28)*OFFSET(Import.PLQ,$A297-1,AL$15-1,1,1))))</f>
        <v>0</v>
      </c>
      <c r="AM297" s="144">
        <f ca="1">IF(AM$13="",0,CHOOSE(Detalhamento.OpçãoServiços,OFFSET(Import.PLQ,$A297-1,AM$15-1,1,1),IF($E297&lt;&gt;1,IF(ISNUMBER(INDEX(Import.PLE,Detalhamento!$E297,Detalhamento!AM$15)),IF(INDEX(Import.PLE,Detalhamento!$E297,Detalhamento!AM$15)&lt;=mediçao,OFFSET(Import.PLQ,$A297-1,AM$15-1,1,1),0),0),PLE!$AA$28*OFFSET(Import.PLQ,$A297-1,AM$15-1,1,1)),IF($E297&lt;&gt;1,IF(ISNUMBER(INDEX(Import.PLE,Detalhamento!$E297,Detalhamento!AM$15)),IF(INDEX(Import.PLE,Detalhamento!$E297,Detalhamento!AM$15)&lt;=mediçao,0,OFFSET(Import.PLQ,$A297-1,AM$15-1,1,1)),OFFSET(Import.PLQ,$A297-1,AM$15-1,1,1)),(1-PLE!$AA$28)*OFFSET(Import.PLQ,$A297-1,AM$15-1,1,1))))</f>
        <v>0</v>
      </c>
      <c r="AN297" s="144">
        <f ca="1">IF(AN$13="",0,CHOOSE(Detalhamento.OpçãoServiços,OFFSET(Import.PLQ,$A297-1,AN$15-1,1,1),IF($E297&lt;&gt;1,IF(ISNUMBER(INDEX(Import.PLE,Detalhamento!$E297,Detalhamento!AN$15)),IF(INDEX(Import.PLE,Detalhamento!$E297,Detalhamento!AN$15)&lt;=mediçao,OFFSET(Import.PLQ,$A297-1,AN$15-1,1,1),0),0),PLE!$AA$28*OFFSET(Import.PLQ,$A297-1,AN$15-1,1,1)),IF($E297&lt;&gt;1,IF(ISNUMBER(INDEX(Import.PLE,Detalhamento!$E297,Detalhamento!AN$15)),IF(INDEX(Import.PLE,Detalhamento!$E297,Detalhamento!AN$15)&lt;=mediçao,0,OFFSET(Import.PLQ,$A297-1,AN$15-1,1,1)),OFFSET(Import.PLQ,$A297-1,AN$15-1,1,1)),(1-PLE!$AA$28)*OFFSET(Import.PLQ,$A297-1,AN$15-1,1,1))))</f>
        <v>0</v>
      </c>
      <c r="AO297" s="144">
        <f ca="1">IF(AO$13="",0,CHOOSE(Detalhamento.OpçãoServiços,OFFSET(Import.PLQ,$A297-1,AO$15-1,1,1),IF($E297&lt;&gt;1,IF(ISNUMBER(INDEX(Import.PLE,Detalhamento!$E297,Detalhamento!AO$15)),IF(INDEX(Import.PLE,Detalhamento!$E297,Detalhamento!AO$15)&lt;=mediçao,OFFSET(Import.PLQ,$A297-1,AO$15-1,1,1),0),0),PLE!$AA$28*OFFSET(Import.PLQ,$A297-1,AO$15-1,1,1)),IF($E297&lt;&gt;1,IF(ISNUMBER(INDEX(Import.PLE,Detalhamento!$E297,Detalhamento!AO$15)),IF(INDEX(Import.PLE,Detalhamento!$E297,Detalhamento!AO$15)&lt;=mediçao,0,OFFSET(Import.PLQ,$A297-1,AO$15-1,1,1)),OFFSET(Import.PLQ,$A297-1,AO$15-1,1,1)),(1-PLE!$AA$28)*OFFSET(Import.PLQ,$A297-1,AO$15-1,1,1))))</f>
        <v>0</v>
      </c>
      <c r="AP297" s="144">
        <f ca="1">IF(AP$13="",0,CHOOSE(Detalhamento.OpçãoServiços,OFFSET(Import.PLQ,$A297-1,AP$15-1,1,1),IF($E297&lt;&gt;1,IF(ISNUMBER(INDEX(Import.PLE,Detalhamento!$E297,Detalhamento!AP$15)),IF(INDEX(Import.PLE,Detalhamento!$E297,Detalhamento!AP$15)&lt;=mediçao,OFFSET(Import.PLQ,$A297-1,AP$15-1,1,1),0),0),PLE!$AA$28*OFFSET(Import.PLQ,$A297-1,AP$15-1,1,1)),IF($E297&lt;&gt;1,IF(ISNUMBER(INDEX(Import.PLE,Detalhamento!$E297,Detalhamento!AP$15)),IF(INDEX(Import.PLE,Detalhamento!$E297,Detalhamento!AP$15)&lt;=mediçao,0,OFFSET(Import.PLQ,$A297-1,AP$15-1,1,1)),OFFSET(Import.PLQ,$A297-1,AP$15-1,1,1)),(1-PLE!$AA$28)*OFFSET(Import.PLQ,$A297-1,AP$15-1,1,1))))</f>
        <v>0</v>
      </c>
      <c r="AQ297" s="144">
        <f ca="1">IF(AQ$13="",0,CHOOSE(Detalhamento.OpçãoServiços,OFFSET(Import.PLQ,$A297-1,AQ$15-1,1,1),IF($E297&lt;&gt;1,IF(ISNUMBER(INDEX(Import.PLE,Detalhamento!$E297,Detalhamento!AQ$15)),IF(INDEX(Import.PLE,Detalhamento!$E297,Detalhamento!AQ$15)&lt;=mediçao,OFFSET(Import.PLQ,$A297-1,AQ$15-1,1,1),0),0),PLE!$AA$28*OFFSET(Import.PLQ,$A297-1,AQ$15-1,1,1)),IF($E297&lt;&gt;1,IF(ISNUMBER(INDEX(Import.PLE,Detalhamento!$E297,Detalhamento!AQ$15)),IF(INDEX(Import.PLE,Detalhamento!$E297,Detalhamento!AQ$15)&lt;=mediçao,0,OFFSET(Import.PLQ,$A297-1,AQ$15-1,1,1)),OFFSET(Import.PLQ,$A297-1,AQ$15-1,1,1)),(1-PLE!$AA$28)*OFFSET(Import.PLQ,$A297-1,AQ$15-1,1,1))))</f>
        <v>0</v>
      </c>
      <c r="AR297" s="144">
        <f ca="1">IF(AR$13="",0,CHOOSE(Detalhamento.OpçãoServiços,OFFSET(Import.PLQ,$A297-1,AR$15-1,1,1),IF($E297&lt;&gt;1,IF(ISNUMBER(INDEX(Import.PLE,Detalhamento!$E297,Detalhamento!AR$15)),IF(INDEX(Import.PLE,Detalhamento!$E297,Detalhamento!AR$15)&lt;=mediçao,OFFSET(Import.PLQ,$A297-1,AR$15-1,1,1),0),0),PLE!$AA$28*OFFSET(Import.PLQ,$A297-1,AR$15-1,1,1)),IF($E297&lt;&gt;1,IF(ISNUMBER(INDEX(Import.PLE,Detalhamento!$E297,Detalhamento!AR$15)),IF(INDEX(Import.PLE,Detalhamento!$E297,Detalhamento!AR$15)&lt;=mediçao,0,OFFSET(Import.PLQ,$A297-1,AR$15-1,1,1)),OFFSET(Import.PLQ,$A297-1,AR$15-1,1,1)),(1-PLE!$AA$28)*OFFSET(Import.PLQ,$A297-1,AR$15-1,1,1))))</f>
        <v>0</v>
      </c>
      <c r="AS297" s="144">
        <f ca="1">IF(AS$13="",0,CHOOSE(Detalhamento.OpçãoServiços,OFFSET(Import.PLQ,$A297-1,AS$15-1,1,1),IF($E297&lt;&gt;1,IF(ISNUMBER(INDEX(Import.PLE,Detalhamento!$E297,Detalhamento!AS$15)),IF(INDEX(Import.PLE,Detalhamento!$E297,Detalhamento!AS$15)&lt;=mediçao,OFFSET(Import.PLQ,$A297-1,AS$15-1,1,1),0),0),PLE!$AA$28*OFFSET(Import.PLQ,$A297-1,AS$15-1,1,1)),IF($E297&lt;&gt;1,IF(ISNUMBER(INDEX(Import.PLE,Detalhamento!$E297,Detalhamento!AS$15)),IF(INDEX(Import.PLE,Detalhamento!$E297,Detalhamento!AS$15)&lt;=mediçao,0,OFFSET(Import.PLQ,$A297-1,AS$15-1,1,1)),OFFSET(Import.PLQ,$A297-1,AS$15-1,1,1)),(1-PLE!$AA$28)*OFFSET(Import.PLQ,$A297-1,AS$15-1,1,1))))</f>
        <v>0</v>
      </c>
      <c r="AT297" s="144">
        <f ca="1">IF(AT$13="",0,CHOOSE(Detalhamento.OpçãoServiços,OFFSET(Import.PLQ,$A297-1,AT$15-1,1,1),IF($E297&lt;&gt;1,IF(ISNUMBER(INDEX(Import.PLE,Detalhamento!$E297,Detalhamento!AT$15)),IF(INDEX(Import.PLE,Detalhamento!$E297,Detalhamento!AT$15)&lt;=mediçao,OFFSET(Import.PLQ,$A297-1,AT$15-1,1,1),0),0),PLE!$AA$28*OFFSET(Import.PLQ,$A297-1,AT$15-1,1,1)),IF($E297&lt;&gt;1,IF(ISNUMBER(INDEX(Import.PLE,Detalhamento!$E297,Detalhamento!AT$15)),IF(INDEX(Import.PLE,Detalhamento!$E297,Detalhamento!AT$15)&lt;=mediçao,0,OFFSET(Import.PLQ,$A297-1,AT$15-1,1,1)),OFFSET(Import.PLQ,$A297-1,AT$15-1,1,1)),(1-PLE!$AA$28)*OFFSET(Import.PLQ,$A297-1,AT$15-1,1,1))))</f>
        <v>0</v>
      </c>
      <c r="AU297" s="144">
        <f ca="1">IF(AU$13="",0,CHOOSE(Detalhamento.OpçãoServiços,OFFSET(Import.PLQ,$A297-1,AU$15-1,1,1),IF($E297&lt;&gt;1,IF(ISNUMBER(INDEX(Import.PLE,Detalhamento!$E297,Detalhamento!AU$15)),IF(INDEX(Import.PLE,Detalhamento!$E297,Detalhamento!AU$15)&lt;=mediçao,OFFSET(Import.PLQ,$A297-1,AU$15-1,1,1),0),0),PLE!$AA$28*OFFSET(Import.PLQ,$A297-1,AU$15-1,1,1)),IF($E297&lt;&gt;1,IF(ISNUMBER(INDEX(Import.PLE,Detalhamento!$E297,Detalhamento!AU$15)),IF(INDEX(Import.PLE,Detalhamento!$E297,Detalhamento!AU$15)&lt;=mediçao,0,OFFSET(Import.PLQ,$A297-1,AU$15-1,1,1)),OFFSET(Import.PLQ,$A297-1,AU$15-1,1,1)),(1-PLE!$AA$28)*OFFSET(Import.PLQ,$A297-1,AU$15-1,1,1))))</f>
        <v>0</v>
      </c>
      <c r="AV297" s="144">
        <f ca="1">IF(AV$13="",0,CHOOSE(Detalhamento.OpçãoServiços,OFFSET(Import.PLQ,$A297-1,AV$15-1,1,1),IF($E297&lt;&gt;1,IF(ISNUMBER(INDEX(Import.PLE,Detalhamento!$E297,Detalhamento!AV$15)),IF(INDEX(Import.PLE,Detalhamento!$E297,Detalhamento!AV$15)&lt;=mediçao,OFFSET(Import.PLQ,$A297-1,AV$15-1,1,1),0),0),PLE!$AA$28*OFFSET(Import.PLQ,$A297-1,AV$15-1,1,1)),IF($E297&lt;&gt;1,IF(ISNUMBER(INDEX(Import.PLE,Detalhamento!$E297,Detalhamento!AV$15)),IF(INDEX(Import.PLE,Detalhamento!$E297,Detalhamento!AV$15)&lt;=mediçao,0,OFFSET(Import.PLQ,$A297-1,AV$15-1,1,1)),OFFSET(Import.PLQ,$A297-1,AV$15-1,1,1)),(1-PLE!$AA$28)*OFFSET(Import.PLQ,$A297-1,AV$15-1,1,1))))</f>
        <v>0</v>
      </c>
      <c r="AW297" s="144">
        <f ca="1">IF(AW$13="",0,CHOOSE(Detalhamento.OpçãoServiços,OFFSET(Import.PLQ,$A297-1,AW$15-1,1,1),IF($E297&lt;&gt;1,IF(ISNUMBER(INDEX(Import.PLE,Detalhamento!$E297,Detalhamento!AW$15)),IF(INDEX(Import.PLE,Detalhamento!$E297,Detalhamento!AW$15)&lt;=mediçao,OFFSET(Import.PLQ,$A297-1,AW$15-1,1,1),0),0),PLE!$AA$28*OFFSET(Import.PLQ,$A297-1,AW$15-1,1,1)),IF($E297&lt;&gt;1,IF(ISNUMBER(INDEX(Import.PLE,Detalhamento!$E297,Detalhamento!AW$15)),IF(INDEX(Import.PLE,Detalhamento!$E297,Detalhamento!AW$15)&lt;=mediçao,0,OFFSET(Import.PLQ,$A297-1,AW$15-1,1,1)),OFFSET(Import.PLQ,$A297-1,AW$15-1,1,1)),(1-PLE!$AA$28)*OFFSET(Import.PLQ,$A297-1,AW$15-1,1,1))))</f>
        <v>0</v>
      </c>
      <c r="AX297" s="144">
        <f ca="1">IF(AX$13="",0,CHOOSE(Detalhamento.OpçãoServiços,OFFSET(Import.PLQ,$A297-1,AX$15-1,1,1),IF($E297&lt;&gt;1,IF(ISNUMBER(INDEX(Import.PLE,Detalhamento!$E297,Detalhamento!AX$15)),IF(INDEX(Import.PLE,Detalhamento!$E297,Detalhamento!AX$15)&lt;=mediçao,OFFSET(Import.PLQ,$A297-1,AX$15-1,1,1),0),0),PLE!$AA$28*OFFSET(Import.PLQ,$A297-1,AX$15-1,1,1)),IF($E297&lt;&gt;1,IF(ISNUMBER(INDEX(Import.PLE,Detalhamento!$E297,Detalhamento!AX$15)),IF(INDEX(Import.PLE,Detalhamento!$E297,Detalhamento!AX$15)&lt;=mediçao,0,OFFSET(Import.PLQ,$A297-1,AX$15-1,1,1)),OFFSET(Import.PLQ,$A297-1,AX$15-1,1,1)),(1-PLE!$AA$28)*OFFSET(Import.PLQ,$A297-1,AX$15-1,1,1))))</f>
        <v>0</v>
      </c>
      <c r="AY297" s="144">
        <f ca="1">IF(AY$13="",0,CHOOSE(Detalhamento.OpçãoServiços,OFFSET(Import.PLQ,$A297-1,AY$15-1,1,1),IF($E297&lt;&gt;1,IF(ISNUMBER(INDEX(Import.PLE,Detalhamento!$E297,Detalhamento!AY$15)),IF(INDEX(Import.PLE,Detalhamento!$E297,Detalhamento!AY$15)&lt;=mediçao,OFFSET(Import.PLQ,$A297-1,AY$15-1,1,1),0),0),PLE!$AA$28*OFFSET(Import.PLQ,$A297-1,AY$15-1,1,1)),IF($E297&lt;&gt;1,IF(ISNUMBER(INDEX(Import.PLE,Detalhamento!$E297,Detalhamento!AY$15)),IF(INDEX(Import.PLE,Detalhamento!$E297,Detalhamento!AY$15)&lt;=mediçao,0,OFFSET(Import.PLQ,$A297-1,AY$15-1,1,1)),OFFSET(Import.PLQ,$A297-1,AY$15-1,1,1)),(1-PLE!$AA$28)*OFFSET(Import.PLQ,$A297-1,AY$15-1,1,1))))</f>
        <v>0</v>
      </c>
      <c r="AZ297" s="144">
        <f ca="1">IF(AZ$13="",0,CHOOSE(Detalhamento.OpçãoServiços,OFFSET(Import.PLQ,$A297-1,AZ$15-1,1,1),IF($E297&lt;&gt;1,IF(ISNUMBER(INDEX(Import.PLE,Detalhamento!$E297,Detalhamento!AZ$15)),IF(INDEX(Import.PLE,Detalhamento!$E297,Detalhamento!AZ$15)&lt;=mediçao,OFFSET(Import.PLQ,$A297-1,AZ$15-1,1,1),0),0),PLE!$AA$28*OFFSET(Import.PLQ,$A297-1,AZ$15-1,1,1)),IF($E297&lt;&gt;1,IF(ISNUMBER(INDEX(Import.PLE,Detalhamento!$E297,Detalhamento!AZ$15)),IF(INDEX(Import.PLE,Detalhamento!$E297,Detalhamento!AZ$15)&lt;=mediçao,0,OFFSET(Import.PLQ,$A297-1,AZ$15-1,1,1)),OFFSET(Import.PLQ,$A297-1,AZ$15-1,1,1)),(1-PLE!$AA$28)*OFFSET(Import.PLQ,$A297-1,AZ$15-1,1,1))))</f>
        <v>0</v>
      </c>
      <c r="BA297" s="144">
        <f ca="1">IF(BA$13="",0,CHOOSE(Detalhamento.OpçãoServiços,OFFSET(Import.PLQ,$A297-1,BA$15-1,1,1),IF($E297&lt;&gt;1,IF(ISNUMBER(INDEX(Import.PLE,Detalhamento!$E297,Detalhamento!BA$15)),IF(INDEX(Import.PLE,Detalhamento!$E297,Detalhamento!BA$15)&lt;=mediçao,OFFSET(Import.PLQ,$A297-1,BA$15-1,1,1),0),0),PLE!$AA$28*OFFSET(Import.PLQ,$A297-1,BA$15-1,1,1)),IF($E297&lt;&gt;1,IF(ISNUMBER(INDEX(Import.PLE,Detalhamento!$E297,Detalhamento!BA$15)),IF(INDEX(Import.PLE,Detalhamento!$E297,Detalhamento!BA$15)&lt;=mediçao,0,OFFSET(Import.PLQ,$A297-1,BA$15-1,1,1)),OFFSET(Import.PLQ,$A297-1,BA$15-1,1,1)),(1-PLE!$AA$28)*OFFSET(Import.PLQ,$A297-1,BA$15-1,1,1))))</f>
        <v>0</v>
      </c>
      <c r="BB297" s="144">
        <f ca="1">IF(BB$13="",0,CHOOSE(Detalhamento.OpçãoServiços,OFFSET(Import.PLQ,$A297-1,BB$15-1,1,1),IF($E297&lt;&gt;1,IF(ISNUMBER(INDEX(Import.PLE,Detalhamento!$E297,Detalhamento!BB$15)),IF(INDEX(Import.PLE,Detalhamento!$E297,Detalhamento!BB$15)&lt;=mediçao,OFFSET(Import.PLQ,$A297-1,BB$15-1,1,1),0),0),PLE!$AA$28*OFFSET(Import.PLQ,$A297-1,BB$15-1,1,1)),IF($E297&lt;&gt;1,IF(ISNUMBER(INDEX(Import.PLE,Detalhamento!$E297,Detalhamento!BB$15)),IF(INDEX(Import.PLE,Detalhamento!$E297,Detalhamento!BB$15)&lt;=mediçao,0,OFFSET(Import.PLQ,$A297-1,BB$15-1,1,1)),OFFSET(Import.PLQ,$A297-1,BB$15-1,1,1)),(1-PLE!$AA$28)*OFFSET(Import.PLQ,$A297-1,BB$15-1,1,1))))</f>
        <v>0</v>
      </c>
      <c r="BC297" s="144">
        <f ca="1">IF(BC$13="",0,CHOOSE(Detalhamento.OpçãoServiços,OFFSET(Import.PLQ,$A297-1,BC$15-1,1,1),IF($E297&lt;&gt;1,IF(ISNUMBER(INDEX(Import.PLE,Detalhamento!$E297,Detalhamento!BC$15)),IF(INDEX(Import.PLE,Detalhamento!$E297,Detalhamento!BC$15)&lt;=mediçao,OFFSET(Import.PLQ,$A297-1,BC$15-1,1,1),0),0),PLE!$AA$28*OFFSET(Import.PLQ,$A297-1,BC$15-1,1,1)),IF($E297&lt;&gt;1,IF(ISNUMBER(INDEX(Import.PLE,Detalhamento!$E297,Detalhamento!BC$15)),IF(INDEX(Import.PLE,Detalhamento!$E297,Detalhamento!BC$15)&lt;=mediçao,0,OFFSET(Import.PLQ,$A297-1,BC$15-1,1,1)),OFFSET(Import.PLQ,$A297-1,BC$15-1,1,1)),(1-PLE!$AA$28)*OFFSET(Import.PLQ,$A297-1,BC$15-1,1,1))))</f>
        <v>0</v>
      </c>
      <c r="BD297" s="144">
        <f ca="1">IF(BD$13="",0,CHOOSE(Detalhamento.OpçãoServiços,OFFSET(Import.PLQ,$A297-1,BD$15-1,1,1),IF($E297&lt;&gt;1,IF(ISNUMBER(INDEX(Import.PLE,Detalhamento!$E297,Detalhamento!BD$15)),IF(INDEX(Import.PLE,Detalhamento!$E297,Detalhamento!BD$15)&lt;=mediçao,OFFSET(Import.PLQ,$A297-1,BD$15-1,1,1),0),0),PLE!$AA$28*OFFSET(Import.PLQ,$A297-1,BD$15-1,1,1)),IF($E297&lt;&gt;1,IF(ISNUMBER(INDEX(Import.PLE,Detalhamento!$E297,Detalhamento!BD$15)),IF(INDEX(Import.PLE,Detalhamento!$E297,Detalhamento!BD$15)&lt;=mediçao,0,OFFSET(Import.PLQ,$A297-1,BD$15-1,1,1)),OFFSET(Import.PLQ,$A297-1,BD$15-1,1,1)),(1-PLE!$AA$28)*OFFSET(Import.PLQ,$A297-1,BD$15-1,1,1))))</f>
        <v>0</v>
      </c>
      <c r="BE297" s="144">
        <f ca="1">IF(BE$13="",0,CHOOSE(Detalhamento.OpçãoServiços,OFFSET(Import.PLQ,$A297-1,BE$15-1,1,1),IF($E297&lt;&gt;1,IF(ISNUMBER(INDEX(Import.PLE,Detalhamento!$E297,Detalhamento!BE$15)),IF(INDEX(Import.PLE,Detalhamento!$E297,Detalhamento!BE$15)&lt;=mediçao,OFFSET(Import.PLQ,$A297-1,BE$15-1,1,1),0),0),PLE!$AA$28*OFFSET(Import.PLQ,$A297-1,BE$15-1,1,1)),IF($E297&lt;&gt;1,IF(ISNUMBER(INDEX(Import.PLE,Detalhamento!$E297,Detalhamento!BE$15)),IF(INDEX(Import.PLE,Detalhamento!$E297,Detalhamento!BE$15)&lt;=mediçao,0,OFFSET(Import.PLQ,$A297-1,BE$15-1,1,1)),OFFSET(Import.PLQ,$A297-1,BE$15-1,1,1)),(1-PLE!$AA$28)*OFFSET(Import.PLQ,$A297-1,BE$15-1,1,1))))</f>
        <v>0</v>
      </c>
      <c r="BF297" s="144">
        <f ca="1">IF(BF$13="",0,CHOOSE(Detalhamento.OpçãoServiços,OFFSET(Import.PLQ,$A297-1,BF$15-1,1,1),IF($E297&lt;&gt;1,IF(ISNUMBER(INDEX(Import.PLE,Detalhamento!$E297,Detalhamento!BF$15)),IF(INDEX(Import.PLE,Detalhamento!$E297,Detalhamento!BF$15)&lt;=mediçao,OFFSET(Import.PLQ,$A297-1,BF$15-1,1,1),0),0),PLE!$AA$28*OFFSET(Import.PLQ,$A297-1,BF$15-1,1,1)),IF($E297&lt;&gt;1,IF(ISNUMBER(INDEX(Import.PLE,Detalhamento!$E297,Detalhamento!BF$15)),IF(INDEX(Import.PLE,Detalhamento!$E297,Detalhamento!BF$15)&lt;=mediçao,0,OFFSET(Import.PLQ,$A297-1,BF$15-1,1,1)),OFFSET(Import.PLQ,$A297-1,BF$15-1,1,1)),(1-PLE!$AA$28)*OFFSET(Import.PLQ,$A297-1,BF$15-1,1,1))))</f>
        <v>0</v>
      </c>
      <c r="BG297" s="144">
        <f ca="1">IF(BG$13="",0,CHOOSE(Detalhamento.OpçãoServiços,OFFSET(Import.PLQ,$A297-1,BG$15-1,1,1),IF($E297&lt;&gt;1,IF(ISNUMBER(INDEX(Import.PLE,Detalhamento!$E297,Detalhamento!BG$15)),IF(INDEX(Import.PLE,Detalhamento!$E297,Detalhamento!BG$15)&lt;=mediçao,OFFSET(Import.PLQ,$A297-1,BG$15-1,1,1),0),0),PLE!$AA$28*OFFSET(Import.PLQ,$A297-1,BG$15-1,1,1)),IF($E297&lt;&gt;1,IF(ISNUMBER(INDEX(Import.PLE,Detalhamento!$E297,Detalhamento!BG$15)),IF(INDEX(Import.PLE,Detalhamento!$E297,Detalhamento!BG$15)&lt;=mediçao,0,OFFSET(Import.PLQ,$A297-1,BG$15-1,1,1)),OFFSET(Import.PLQ,$A297-1,BG$15-1,1,1)),(1-PLE!$AA$28)*OFFSET(Import.PLQ,$A297-1,BG$15-1,1,1))))</f>
        <v>0</v>
      </c>
      <c r="BH297" s="144">
        <f ca="1">IF(BH$13="",0,CHOOSE(Detalhamento.OpçãoServiços,OFFSET(Import.PLQ,$A297-1,BH$15-1,1,1),IF($E297&lt;&gt;1,IF(ISNUMBER(INDEX(Import.PLE,Detalhamento!$E297,Detalhamento!BH$15)),IF(INDEX(Import.PLE,Detalhamento!$E297,Detalhamento!BH$15)&lt;=mediçao,OFFSET(Import.PLQ,$A297-1,BH$15-1,1,1),0),0),PLE!$AA$28*OFFSET(Import.PLQ,$A297-1,BH$15-1,1,1)),IF($E297&lt;&gt;1,IF(ISNUMBER(INDEX(Import.PLE,Detalhamento!$E297,Detalhamento!BH$15)),IF(INDEX(Import.PLE,Detalhamento!$E297,Detalhamento!BH$15)&lt;=mediçao,0,OFFSET(Import.PLQ,$A297-1,BH$15-1,1,1)),OFFSET(Import.PLQ,$A297-1,BH$15-1,1,1)),(1-PLE!$AA$28)*OFFSET(Import.PLQ,$A297-1,BH$15-1,1,1))))</f>
        <v>0</v>
      </c>
      <c r="BI297" s="144">
        <f ca="1">IF(BI$13="",0,CHOOSE(Detalhamento.OpçãoServiços,OFFSET(Import.PLQ,$A297-1,BI$15-1,1,1),IF($E297&lt;&gt;1,IF(ISNUMBER(INDEX(Import.PLE,Detalhamento!$E297,Detalhamento!BI$15)),IF(INDEX(Import.PLE,Detalhamento!$E297,Detalhamento!BI$15)&lt;=mediçao,OFFSET(Import.PLQ,$A297-1,BI$15-1,1,1),0),0),PLE!$AA$28*OFFSET(Import.PLQ,$A297-1,BI$15-1,1,1)),IF($E297&lt;&gt;1,IF(ISNUMBER(INDEX(Import.PLE,Detalhamento!$E297,Detalhamento!BI$15)),IF(INDEX(Import.PLE,Detalhamento!$E297,Detalhamento!BI$15)&lt;=mediçao,0,OFFSET(Import.PLQ,$A297-1,BI$15-1,1,1)),OFFSET(Import.PLQ,$A297-1,BI$15-1,1,1)),(1-PLE!$AA$28)*OFFSET(Import.PLQ,$A297-1,BI$15-1,1,1))))</f>
        <v>0</v>
      </c>
    </row>
    <row r="298" spans="1:61" ht="50" x14ac:dyDescent="0.2">
      <c r="A298" s="155">
        <v>242</v>
      </c>
      <c r="B298" s="21" t="str">
        <f t="shared" ca="1" si="41"/>
        <v>Serviço</v>
      </c>
      <c r="E298" s="153">
        <f t="shared" ca="1" si="42"/>
        <v>29</v>
      </c>
      <c r="F298" s="154">
        <f t="shared" ca="1" si="43"/>
        <v>290242</v>
      </c>
      <c r="G298" s="154" t="str">
        <f t="shared" ca="1" si="46"/>
        <v>2.11.1.2</v>
      </c>
      <c r="H298" s="182" t="str">
        <f t="shared" ca="1" si="46"/>
        <v>LAVATÓRIO LOUÇA BRANCA COM COLUNA, *44 X 35,5* CM, PADRÃO POPULAR, INCLUSO SIFÃO FLEXÍVEL EM PVC, VÁLVULA E ENGATE FLEXÍVEL 30CM EM PLÁSTICO E COM TORNEIRA CROMADA PADRÃO POPULAR - FORNECIMENTO E INSTALAÇÃO. AF_01/2020</v>
      </c>
      <c r="I298" s="37" t="str">
        <f t="shared" ca="1" si="44"/>
        <v>UN</v>
      </c>
      <c r="J298" s="144">
        <f t="shared" ca="1" si="45"/>
        <v>6</v>
      </c>
      <c r="K298" s="67"/>
      <c r="L298" s="144">
        <f ca="1">IF(L$13="",0,CHOOSE(Detalhamento.OpçãoServiços,OFFSET(Import.PLQ,$A298-1,L$15-1,1,1),IF($E298&lt;&gt;1,IF(ISNUMBER(INDEX(Import.PLE,Detalhamento!$E298,Detalhamento!L$15)),IF(INDEX(Import.PLE,Detalhamento!$E298,Detalhamento!L$15)&lt;=mediçao,OFFSET(Import.PLQ,$A298-1,L$15-1,1,1),0),0),PLE!$AA$28*OFFSET(Import.PLQ,$A298-1,L$15-1,1,1)),IF($E298&lt;&gt;1,IF(ISNUMBER(INDEX(Import.PLE,Detalhamento!$E298,Detalhamento!L$15)),IF(INDEX(Import.PLE,Detalhamento!$E298,Detalhamento!L$15)&lt;=mediçao,0,OFFSET(Import.PLQ,$A298-1,L$15-1,1,1)),OFFSET(Import.PLQ,$A298-1,L$15-1,1,1)),(1-PLE!$AA$28)*OFFSET(Import.PLQ,$A298-1,L$15-1,1,1))))</f>
        <v>6</v>
      </c>
      <c r="M298" s="144">
        <f ca="1">IF(M$13="",0,CHOOSE(Detalhamento.OpçãoServiços,OFFSET(Import.PLQ,$A298-1,M$15-1,1,1),IF($E298&lt;&gt;1,IF(ISNUMBER(INDEX(Import.PLE,Detalhamento!$E298,Detalhamento!M$15)),IF(INDEX(Import.PLE,Detalhamento!$E298,Detalhamento!M$15)&lt;=mediçao,OFFSET(Import.PLQ,$A298-1,M$15-1,1,1),0),0),PLE!$AA$28*OFFSET(Import.PLQ,$A298-1,M$15-1,1,1)),IF($E298&lt;&gt;1,IF(ISNUMBER(INDEX(Import.PLE,Detalhamento!$E298,Detalhamento!M$15)),IF(INDEX(Import.PLE,Detalhamento!$E298,Detalhamento!M$15)&lt;=mediçao,0,OFFSET(Import.PLQ,$A298-1,M$15-1,1,1)),OFFSET(Import.PLQ,$A298-1,M$15-1,1,1)),(1-PLE!$AA$28)*OFFSET(Import.PLQ,$A298-1,M$15-1,1,1))))</f>
        <v>0</v>
      </c>
      <c r="N298" s="144">
        <f ca="1">IF(N$13="",0,CHOOSE(Detalhamento.OpçãoServiços,OFFSET(Import.PLQ,$A298-1,N$15-1,1,1),IF($E298&lt;&gt;1,IF(ISNUMBER(INDEX(Import.PLE,Detalhamento!$E298,Detalhamento!N$15)),IF(INDEX(Import.PLE,Detalhamento!$E298,Detalhamento!N$15)&lt;=mediçao,OFFSET(Import.PLQ,$A298-1,N$15-1,1,1),0),0),PLE!$AA$28*OFFSET(Import.PLQ,$A298-1,N$15-1,1,1)),IF($E298&lt;&gt;1,IF(ISNUMBER(INDEX(Import.PLE,Detalhamento!$E298,Detalhamento!N$15)),IF(INDEX(Import.PLE,Detalhamento!$E298,Detalhamento!N$15)&lt;=mediçao,0,OFFSET(Import.PLQ,$A298-1,N$15-1,1,1)),OFFSET(Import.PLQ,$A298-1,N$15-1,1,1)),(1-PLE!$AA$28)*OFFSET(Import.PLQ,$A298-1,N$15-1,1,1))))</f>
        <v>0</v>
      </c>
      <c r="O298" s="144">
        <f ca="1">IF(O$13="",0,CHOOSE(Detalhamento.OpçãoServiços,OFFSET(Import.PLQ,$A298-1,O$15-1,1,1),IF($E298&lt;&gt;1,IF(ISNUMBER(INDEX(Import.PLE,Detalhamento!$E298,Detalhamento!O$15)),IF(INDEX(Import.PLE,Detalhamento!$E298,Detalhamento!O$15)&lt;=mediçao,OFFSET(Import.PLQ,$A298-1,O$15-1,1,1),0),0),PLE!$AA$28*OFFSET(Import.PLQ,$A298-1,O$15-1,1,1)),IF($E298&lt;&gt;1,IF(ISNUMBER(INDEX(Import.PLE,Detalhamento!$E298,Detalhamento!O$15)),IF(INDEX(Import.PLE,Detalhamento!$E298,Detalhamento!O$15)&lt;=mediçao,0,OFFSET(Import.PLQ,$A298-1,O$15-1,1,1)),OFFSET(Import.PLQ,$A298-1,O$15-1,1,1)),(1-PLE!$AA$28)*OFFSET(Import.PLQ,$A298-1,O$15-1,1,1))))</f>
        <v>0</v>
      </c>
      <c r="P298" s="144">
        <f ca="1">IF(P$13="",0,CHOOSE(Detalhamento.OpçãoServiços,OFFSET(Import.PLQ,$A298-1,P$15-1,1,1),IF($E298&lt;&gt;1,IF(ISNUMBER(INDEX(Import.PLE,Detalhamento!$E298,Detalhamento!P$15)),IF(INDEX(Import.PLE,Detalhamento!$E298,Detalhamento!P$15)&lt;=mediçao,OFFSET(Import.PLQ,$A298-1,P$15-1,1,1),0),0),PLE!$AA$28*OFFSET(Import.PLQ,$A298-1,P$15-1,1,1)),IF($E298&lt;&gt;1,IF(ISNUMBER(INDEX(Import.PLE,Detalhamento!$E298,Detalhamento!P$15)),IF(INDEX(Import.PLE,Detalhamento!$E298,Detalhamento!P$15)&lt;=mediçao,0,OFFSET(Import.PLQ,$A298-1,P$15-1,1,1)),OFFSET(Import.PLQ,$A298-1,P$15-1,1,1)),(1-PLE!$AA$28)*OFFSET(Import.PLQ,$A298-1,P$15-1,1,1))))</f>
        <v>0</v>
      </c>
      <c r="Q298" s="144">
        <f ca="1">IF(Q$13="",0,CHOOSE(Detalhamento.OpçãoServiços,OFFSET(Import.PLQ,$A298-1,Q$15-1,1,1),IF($E298&lt;&gt;1,IF(ISNUMBER(INDEX(Import.PLE,Detalhamento!$E298,Detalhamento!Q$15)),IF(INDEX(Import.PLE,Detalhamento!$E298,Detalhamento!Q$15)&lt;=mediçao,OFFSET(Import.PLQ,$A298-1,Q$15-1,1,1),0),0),PLE!$AA$28*OFFSET(Import.PLQ,$A298-1,Q$15-1,1,1)),IF($E298&lt;&gt;1,IF(ISNUMBER(INDEX(Import.PLE,Detalhamento!$E298,Detalhamento!Q$15)),IF(INDEX(Import.PLE,Detalhamento!$E298,Detalhamento!Q$15)&lt;=mediçao,0,OFFSET(Import.PLQ,$A298-1,Q$15-1,1,1)),OFFSET(Import.PLQ,$A298-1,Q$15-1,1,1)),(1-PLE!$AA$28)*OFFSET(Import.PLQ,$A298-1,Q$15-1,1,1))))</f>
        <v>0</v>
      </c>
      <c r="R298" s="144">
        <f ca="1">IF(R$13="",0,CHOOSE(Detalhamento.OpçãoServiços,OFFSET(Import.PLQ,$A298-1,R$15-1,1,1),IF($E298&lt;&gt;1,IF(ISNUMBER(INDEX(Import.PLE,Detalhamento!$E298,Detalhamento!R$15)),IF(INDEX(Import.PLE,Detalhamento!$E298,Detalhamento!R$15)&lt;=mediçao,OFFSET(Import.PLQ,$A298-1,R$15-1,1,1),0),0),PLE!$AA$28*OFFSET(Import.PLQ,$A298-1,R$15-1,1,1)),IF($E298&lt;&gt;1,IF(ISNUMBER(INDEX(Import.PLE,Detalhamento!$E298,Detalhamento!R$15)),IF(INDEX(Import.PLE,Detalhamento!$E298,Detalhamento!R$15)&lt;=mediçao,0,OFFSET(Import.PLQ,$A298-1,R$15-1,1,1)),OFFSET(Import.PLQ,$A298-1,R$15-1,1,1)),(1-PLE!$AA$28)*OFFSET(Import.PLQ,$A298-1,R$15-1,1,1))))</f>
        <v>0</v>
      </c>
      <c r="S298" s="144">
        <f ca="1">IF(S$13="",0,CHOOSE(Detalhamento.OpçãoServiços,OFFSET(Import.PLQ,$A298-1,S$15-1,1,1),IF($E298&lt;&gt;1,IF(ISNUMBER(INDEX(Import.PLE,Detalhamento!$E298,Detalhamento!S$15)),IF(INDEX(Import.PLE,Detalhamento!$E298,Detalhamento!S$15)&lt;=mediçao,OFFSET(Import.PLQ,$A298-1,S$15-1,1,1),0),0),PLE!$AA$28*OFFSET(Import.PLQ,$A298-1,S$15-1,1,1)),IF($E298&lt;&gt;1,IF(ISNUMBER(INDEX(Import.PLE,Detalhamento!$E298,Detalhamento!S$15)),IF(INDEX(Import.PLE,Detalhamento!$E298,Detalhamento!S$15)&lt;=mediçao,0,OFFSET(Import.PLQ,$A298-1,S$15-1,1,1)),OFFSET(Import.PLQ,$A298-1,S$15-1,1,1)),(1-PLE!$AA$28)*OFFSET(Import.PLQ,$A298-1,S$15-1,1,1))))</f>
        <v>0</v>
      </c>
      <c r="T298" s="144">
        <f ca="1">IF(T$13="",0,CHOOSE(Detalhamento.OpçãoServiços,OFFSET(Import.PLQ,$A298-1,T$15-1,1,1),IF($E298&lt;&gt;1,IF(ISNUMBER(INDEX(Import.PLE,Detalhamento!$E298,Detalhamento!T$15)),IF(INDEX(Import.PLE,Detalhamento!$E298,Detalhamento!T$15)&lt;=mediçao,OFFSET(Import.PLQ,$A298-1,T$15-1,1,1),0),0),PLE!$AA$28*OFFSET(Import.PLQ,$A298-1,T$15-1,1,1)),IF($E298&lt;&gt;1,IF(ISNUMBER(INDEX(Import.PLE,Detalhamento!$E298,Detalhamento!T$15)),IF(INDEX(Import.PLE,Detalhamento!$E298,Detalhamento!T$15)&lt;=mediçao,0,OFFSET(Import.PLQ,$A298-1,T$15-1,1,1)),OFFSET(Import.PLQ,$A298-1,T$15-1,1,1)),(1-PLE!$AA$28)*OFFSET(Import.PLQ,$A298-1,T$15-1,1,1))))</f>
        <v>0</v>
      </c>
      <c r="U298" s="144">
        <f ca="1">IF(U$13="",0,CHOOSE(Detalhamento.OpçãoServiços,OFFSET(Import.PLQ,$A298-1,U$15-1,1,1),IF($E298&lt;&gt;1,IF(ISNUMBER(INDEX(Import.PLE,Detalhamento!$E298,Detalhamento!U$15)),IF(INDEX(Import.PLE,Detalhamento!$E298,Detalhamento!U$15)&lt;=mediçao,OFFSET(Import.PLQ,$A298-1,U$15-1,1,1),0),0),PLE!$AA$28*OFFSET(Import.PLQ,$A298-1,U$15-1,1,1)),IF($E298&lt;&gt;1,IF(ISNUMBER(INDEX(Import.PLE,Detalhamento!$E298,Detalhamento!U$15)),IF(INDEX(Import.PLE,Detalhamento!$E298,Detalhamento!U$15)&lt;=mediçao,0,OFFSET(Import.PLQ,$A298-1,U$15-1,1,1)),OFFSET(Import.PLQ,$A298-1,U$15-1,1,1)),(1-PLE!$AA$28)*OFFSET(Import.PLQ,$A298-1,U$15-1,1,1))))</f>
        <v>0</v>
      </c>
      <c r="V298" s="144">
        <f ca="1">IF(V$13="",0,CHOOSE(Detalhamento.OpçãoServiços,OFFSET(Import.PLQ,$A298-1,V$15-1,1,1),IF($E298&lt;&gt;1,IF(ISNUMBER(INDEX(Import.PLE,Detalhamento!$E298,Detalhamento!V$15)),IF(INDEX(Import.PLE,Detalhamento!$E298,Detalhamento!V$15)&lt;=mediçao,OFFSET(Import.PLQ,$A298-1,V$15-1,1,1),0),0),PLE!$AA$28*OFFSET(Import.PLQ,$A298-1,V$15-1,1,1)),IF($E298&lt;&gt;1,IF(ISNUMBER(INDEX(Import.PLE,Detalhamento!$E298,Detalhamento!V$15)),IF(INDEX(Import.PLE,Detalhamento!$E298,Detalhamento!V$15)&lt;=mediçao,0,OFFSET(Import.PLQ,$A298-1,V$15-1,1,1)),OFFSET(Import.PLQ,$A298-1,V$15-1,1,1)),(1-PLE!$AA$28)*OFFSET(Import.PLQ,$A298-1,V$15-1,1,1))))</f>
        <v>0</v>
      </c>
      <c r="W298" s="144">
        <f ca="1">IF(W$13="",0,CHOOSE(Detalhamento.OpçãoServiços,OFFSET(Import.PLQ,$A298-1,W$15-1,1,1),IF($E298&lt;&gt;1,IF(ISNUMBER(INDEX(Import.PLE,Detalhamento!$E298,Detalhamento!W$15)),IF(INDEX(Import.PLE,Detalhamento!$E298,Detalhamento!W$15)&lt;=mediçao,OFFSET(Import.PLQ,$A298-1,W$15-1,1,1),0),0),PLE!$AA$28*OFFSET(Import.PLQ,$A298-1,W$15-1,1,1)),IF($E298&lt;&gt;1,IF(ISNUMBER(INDEX(Import.PLE,Detalhamento!$E298,Detalhamento!W$15)),IF(INDEX(Import.PLE,Detalhamento!$E298,Detalhamento!W$15)&lt;=mediçao,0,OFFSET(Import.PLQ,$A298-1,W$15-1,1,1)),OFFSET(Import.PLQ,$A298-1,W$15-1,1,1)),(1-PLE!$AA$28)*OFFSET(Import.PLQ,$A298-1,W$15-1,1,1))))</f>
        <v>0</v>
      </c>
      <c r="X298" s="144">
        <f ca="1">IF(X$13="",0,CHOOSE(Detalhamento.OpçãoServiços,OFFSET(Import.PLQ,$A298-1,X$15-1,1,1),IF($E298&lt;&gt;1,IF(ISNUMBER(INDEX(Import.PLE,Detalhamento!$E298,Detalhamento!X$15)),IF(INDEX(Import.PLE,Detalhamento!$E298,Detalhamento!X$15)&lt;=mediçao,OFFSET(Import.PLQ,$A298-1,X$15-1,1,1),0),0),PLE!$AA$28*OFFSET(Import.PLQ,$A298-1,X$15-1,1,1)),IF($E298&lt;&gt;1,IF(ISNUMBER(INDEX(Import.PLE,Detalhamento!$E298,Detalhamento!X$15)),IF(INDEX(Import.PLE,Detalhamento!$E298,Detalhamento!X$15)&lt;=mediçao,0,OFFSET(Import.PLQ,$A298-1,X$15-1,1,1)),OFFSET(Import.PLQ,$A298-1,X$15-1,1,1)),(1-PLE!$AA$28)*OFFSET(Import.PLQ,$A298-1,X$15-1,1,1))))</f>
        <v>0</v>
      </c>
      <c r="Y298" s="144">
        <f ca="1">IF(Y$13="",0,CHOOSE(Detalhamento.OpçãoServiços,OFFSET(Import.PLQ,$A298-1,Y$15-1,1,1),IF($E298&lt;&gt;1,IF(ISNUMBER(INDEX(Import.PLE,Detalhamento!$E298,Detalhamento!Y$15)),IF(INDEX(Import.PLE,Detalhamento!$E298,Detalhamento!Y$15)&lt;=mediçao,OFFSET(Import.PLQ,$A298-1,Y$15-1,1,1),0),0),PLE!$AA$28*OFFSET(Import.PLQ,$A298-1,Y$15-1,1,1)),IF($E298&lt;&gt;1,IF(ISNUMBER(INDEX(Import.PLE,Detalhamento!$E298,Detalhamento!Y$15)),IF(INDEX(Import.PLE,Detalhamento!$E298,Detalhamento!Y$15)&lt;=mediçao,0,OFFSET(Import.PLQ,$A298-1,Y$15-1,1,1)),OFFSET(Import.PLQ,$A298-1,Y$15-1,1,1)),(1-PLE!$AA$28)*OFFSET(Import.PLQ,$A298-1,Y$15-1,1,1))))</f>
        <v>0</v>
      </c>
      <c r="Z298" s="144">
        <f ca="1">IF(Z$13="",0,CHOOSE(Detalhamento.OpçãoServiços,OFFSET(Import.PLQ,$A298-1,Z$15-1,1,1),IF($E298&lt;&gt;1,IF(ISNUMBER(INDEX(Import.PLE,Detalhamento!$E298,Detalhamento!Z$15)),IF(INDEX(Import.PLE,Detalhamento!$E298,Detalhamento!Z$15)&lt;=mediçao,OFFSET(Import.PLQ,$A298-1,Z$15-1,1,1),0),0),PLE!$AA$28*OFFSET(Import.PLQ,$A298-1,Z$15-1,1,1)),IF($E298&lt;&gt;1,IF(ISNUMBER(INDEX(Import.PLE,Detalhamento!$E298,Detalhamento!Z$15)),IF(INDEX(Import.PLE,Detalhamento!$E298,Detalhamento!Z$15)&lt;=mediçao,0,OFFSET(Import.PLQ,$A298-1,Z$15-1,1,1)),OFFSET(Import.PLQ,$A298-1,Z$15-1,1,1)),(1-PLE!$AA$28)*OFFSET(Import.PLQ,$A298-1,Z$15-1,1,1))))</f>
        <v>0</v>
      </c>
      <c r="AA298" s="144">
        <f ca="1">IF(AA$13="",0,CHOOSE(Detalhamento.OpçãoServiços,OFFSET(Import.PLQ,$A298-1,AA$15-1,1,1),IF($E298&lt;&gt;1,IF(ISNUMBER(INDEX(Import.PLE,Detalhamento!$E298,Detalhamento!AA$15)),IF(INDEX(Import.PLE,Detalhamento!$E298,Detalhamento!AA$15)&lt;=mediçao,OFFSET(Import.PLQ,$A298-1,AA$15-1,1,1),0),0),PLE!$AA$28*OFFSET(Import.PLQ,$A298-1,AA$15-1,1,1)),IF($E298&lt;&gt;1,IF(ISNUMBER(INDEX(Import.PLE,Detalhamento!$E298,Detalhamento!AA$15)),IF(INDEX(Import.PLE,Detalhamento!$E298,Detalhamento!AA$15)&lt;=mediçao,0,OFFSET(Import.PLQ,$A298-1,AA$15-1,1,1)),OFFSET(Import.PLQ,$A298-1,AA$15-1,1,1)),(1-PLE!$AA$28)*OFFSET(Import.PLQ,$A298-1,AA$15-1,1,1))))</f>
        <v>0</v>
      </c>
      <c r="AB298" s="144">
        <f ca="1">IF(AB$13="",0,CHOOSE(Detalhamento.OpçãoServiços,OFFSET(Import.PLQ,$A298-1,AB$15-1,1,1),IF($E298&lt;&gt;1,IF(ISNUMBER(INDEX(Import.PLE,Detalhamento!$E298,Detalhamento!AB$15)),IF(INDEX(Import.PLE,Detalhamento!$E298,Detalhamento!AB$15)&lt;=mediçao,OFFSET(Import.PLQ,$A298-1,AB$15-1,1,1),0),0),PLE!$AA$28*OFFSET(Import.PLQ,$A298-1,AB$15-1,1,1)),IF($E298&lt;&gt;1,IF(ISNUMBER(INDEX(Import.PLE,Detalhamento!$E298,Detalhamento!AB$15)),IF(INDEX(Import.PLE,Detalhamento!$E298,Detalhamento!AB$15)&lt;=mediçao,0,OFFSET(Import.PLQ,$A298-1,AB$15-1,1,1)),OFFSET(Import.PLQ,$A298-1,AB$15-1,1,1)),(1-PLE!$AA$28)*OFFSET(Import.PLQ,$A298-1,AB$15-1,1,1))))</f>
        <v>0</v>
      </c>
      <c r="AC298" s="144">
        <f ca="1">IF(AC$13="",0,CHOOSE(Detalhamento.OpçãoServiços,OFFSET(Import.PLQ,$A298-1,AC$15-1,1,1),IF($E298&lt;&gt;1,IF(ISNUMBER(INDEX(Import.PLE,Detalhamento!$E298,Detalhamento!AC$15)),IF(INDEX(Import.PLE,Detalhamento!$E298,Detalhamento!AC$15)&lt;=mediçao,OFFSET(Import.PLQ,$A298-1,AC$15-1,1,1),0),0),PLE!$AA$28*OFFSET(Import.PLQ,$A298-1,AC$15-1,1,1)),IF($E298&lt;&gt;1,IF(ISNUMBER(INDEX(Import.PLE,Detalhamento!$E298,Detalhamento!AC$15)),IF(INDEX(Import.PLE,Detalhamento!$E298,Detalhamento!AC$15)&lt;=mediçao,0,OFFSET(Import.PLQ,$A298-1,AC$15-1,1,1)),OFFSET(Import.PLQ,$A298-1,AC$15-1,1,1)),(1-PLE!$AA$28)*OFFSET(Import.PLQ,$A298-1,AC$15-1,1,1))))</f>
        <v>0</v>
      </c>
      <c r="AD298" s="144">
        <f ca="1">IF(AD$13="",0,CHOOSE(Detalhamento.OpçãoServiços,OFFSET(Import.PLQ,$A298-1,AD$15-1,1,1),IF($E298&lt;&gt;1,IF(ISNUMBER(INDEX(Import.PLE,Detalhamento!$E298,Detalhamento!AD$15)),IF(INDEX(Import.PLE,Detalhamento!$E298,Detalhamento!AD$15)&lt;=mediçao,OFFSET(Import.PLQ,$A298-1,AD$15-1,1,1),0),0),PLE!$AA$28*OFFSET(Import.PLQ,$A298-1,AD$15-1,1,1)),IF($E298&lt;&gt;1,IF(ISNUMBER(INDEX(Import.PLE,Detalhamento!$E298,Detalhamento!AD$15)),IF(INDEX(Import.PLE,Detalhamento!$E298,Detalhamento!AD$15)&lt;=mediçao,0,OFFSET(Import.PLQ,$A298-1,AD$15-1,1,1)),OFFSET(Import.PLQ,$A298-1,AD$15-1,1,1)),(1-PLE!$AA$28)*OFFSET(Import.PLQ,$A298-1,AD$15-1,1,1))))</f>
        <v>0</v>
      </c>
      <c r="AE298" s="144">
        <f ca="1">IF(AE$13="",0,CHOOSE(Detalhamento.OpçãoServiços,OFFSET(Import.PLQ,$A298-1,AE$15-1,1,1),IF($E298&lt;&gt;1,IF(ISNUMBER(INDEX(Import.PLE,Detalhamento!$E298,Detalhamento!AE$15)),IF(INDEX(Import.PLE,Detalhamento!$E298,Detalhamento!AE$15)&lt;=mediçao,OFFSET(Import.PLQ,$A298-1,AE$15-1,1,1),0),0),PLE!$AA$28*OFFSET(Import.PLQ,$A298-1,AE$15-1,1,1)),IF($E298&lt;&gt;1,IF(ISNUMBER(INDEX(Import.PLE,Detalhamento!$E298,Detalhamento!AE$15)),IF(INDEX(Import.PLE,Detalhamento!$E298,Detalhamento!AE$15)&lt;=mediçao,0,OFFSET(Import.PLQ,$A298-1,AE$15-1,1,1)),OFFSET(Import.PLQ,$A298-1,AE$15-1,1,1)),(1-PLE!$AA$28)*OFFSET(Import.PLQ,$A298-1,AE$15-1,1,1))))</f>
        <v>0</v>
      </c>
      <c r="AF298" s="144">
        <f ca="1">IF(AF$13="",0,CHOOSE(Detalhamento.OpçãoServiços,OFFSET(Import.PLQ,$A298-1,AF$15-1,1,1),IF($E298&lt;&gt;1,IF(ISNUMBER(INDEX(Import.PLE,Detalhamento!$E298,Detalhamento!AF$15)),IF(INDEX(Import.PLE,Detalhamento!$E298,Detalhamento!AF$15)&lt;=mediçao,OFFSET(Import.PLQ,$A298-1,AF$15-1,1,1),0),0),PLE!$AA$28*OFFSET(Import.PLQ,$A298-1,AF$15-1,1,1)),IF($E298&lt;&gt;1,IF(ISNUMBER(INDEX(Import.PLE,Detalhamento!$E298,Detalhamento!AF$15)),IF(INDEX(Import.PLE,Detalhamento!$E298,Detalhamento!AF$15)&lt;=mediçao,0,OFFSET(Import.PLQ,$A298-1,AF$15-1,1,1)),OFFSET(Import.PLQ,$A298-1,AF$15-1,1,1)),(1-PLE!$AA$28)*OFFSET(Import.PLQ,$A298-1,AF$15-1,1,1))))</f>
        <v>0</v>
      </c>
      <c r="AG298" s="144">
        <f ca="1">IF(AG$13="",0,CHOOSE(Detalhamento.OpçãoServiços,OFFSET(Import.PLQ,$A298-1,AG$15-1,1,1),IF($E298&lt;&gt;1,IF(ISNUMBER(INDEX(Import.PLE,Detalhamento!$E298,Detalhamento!AG$15)),IF(INDEX(Import.PLE,Detalhamento!$E298,Detalhamento!AG$15)&lt;=mediçao,OFFSET(Import.PLQ,$A298-1,AG$15-1,1,1),0),0),PLE!$AA$28*OFFSET(Import.PLQ,$A298-1,AG$15-1,1,1)),IF($E298&lt;&gt;1,IF(ISNUMBER(INDEX(Import.PLE,Detalhamento!$E298,Detalhamento!AG$15)),IF(INDEX(Import.PLE,Detalhamento!$E298,Detalhamento!AG$15)&lt;=mediçao,0,OFFSET(Import.PLQ,$A298-1,AG$15-1,1,1)),OFFSET(Import.PLQ,$A298-1,AG$15-1,1,1)),(1-PLE!$AA$28)*OFFSET(Import.PLQ,$A298-1,AG$15-1,1,1))))</f>
        <v>0</v>
      </c>
      <c r="AH298" s="144">
        <f ca="1">IF(AH$13="",0,CHOOSE(Detalhamento.OpçãoServiços,OFFSET(Import.PLQ,$A298-1,AH$15-1,1,1),IF($E298&lt;&gt;1,IF(ISNUMBER(INDEX(Import.PLE,Detalhamento!$E298,Detalhamento!AH$15)),IF(INDEX(Import.PLE,Detalhamento!$E298,Detalhamento!AH$15)&lt;=mediçao,OFFSET(Import.PLQ,$A298-1,AH$15-1,1,1),0),0),PLE!$AA$28*OFFSET(Import.PLQ,$A298-1,AH$15-1,1,1)),IF($E298&lt;&gt;1,IF(ISNUMBER(INDEX(Import.PLE,Detalhamento!$E298,Detalhamento!AH$15)),IF(INDEX(Import.PLE,Detalhamento!$E298,Detalhamento!AH$15)&lt;=mediçao,0,OFFSET(Import.PLQ,$A298-1,AH$15-1,1,1)),OFFSET(Import.PLQ,$A298-1,AH$15-1,1,1)),(1-PLE!$AA$28)*OFFSET(Import.PLQ,$A298-1,AH$15-1,1,1))))</f>
        <v>0</v>
      </c>
      <c r="AI298" s="144">
        <f ca="1">IF(AI$13="",0,CHOOSE(Detalhamento.OpçãoServiços,OFFSET(Import.PLQ,$A298-1,AI$15-1,1,1),IF($E298&lt;&gt;1,IF(ISNUMBER(INDEX(Import.PLE,Detalhamento!$E298,Detalhamento!AI$15)),IF(INDEX(Import.PLE,Detalhamento!$E298,Detalhamento!AI$15)&lt;=mediçao,OFFSET(Import.PLQ,$A298-1,AI$15-1,1,1),0),0),PLE!$AA$28*OFFSET(Import.PLQ,$A298-1,AI$15-1,1,1)),IF($E298&lt;&gt;1,IF(ISNUMBER(INDEX(Import.PLE,Detalhamento!$E298,Detalhamento!AI$15)),IF(INDEX(Import.PLE,Detalhamento!$E298,Detalhamento!AI$15)&lt;=mediçao,0,OFFSET(Import.PLQ,$A298-1,AI$15-1,1,1)),OFFSET(Import.PLQ,$A298-1,AI$15-1,1,1)),(1-PLE!$AA$28)*OFFSET(Import.PLQ,$A298-1,AI$15-1,1,1))))</f>
        <v>0</v>
      </c>
      <c r="AJ298" s="144">
        <f ca="1">IF(AJ$13="",0,CHOOSE(Detalhamento.OpçãoServiços,OFFSET(Import.PLQ,$A298-1,AJ$15-1,1,1),IF($E298&lt;&gt;1,IF(ISNUMBER(INDEX(Import.PLE,Detalhamento!$E298,Detalhamento!AJ$15)),IF(INDEX(Import.PLE,Detalhamento!$E298,Detalhamento!AJ$15)&lt;=mediçao,OFFSET(Import.PLQ,$A298-1,AJ$15-1,1,1),0),0),PLE!$AA$28*OFFSET(Import.PLQ,$A298-1,AJ$15-1,1,1)),IF($E298&lt;&gt;1,IF(ISNUMBER(INDEX(Import.PLE,Detalhamento!$E298,Detalhamento!AJ$15)),IF(INDEX(Import.PLE,Detalhamento!$E298,Detalhamento!AJ$15)&lt;=mediçao,0,OFFSET(Import.PLQ,$A298-1,AJ$15-1,1,1)),OFFSET(Import.PLQ,$A298-1,AJ$15-1,1,1)),(1-PLE!$AA$28)*OFFSET(Import.PLQ,$A298-1,AJ$15-1,1,1))))</f>
        <v>0</v>
      </c>
      <c r="AK298" s="144">
        <f ca="1">IF(AK$13="",0,CHOOSE(Detalhamento.OpçãoServiços,OFFSET(Import.PLQ,$A298-1,AK$15-1,1,1),IF($E298&lt;&gt;1,IF(ISNUMBER(INDEX(Import.PLE,Detalhamento!$E298,Detalhamento!AK$15)),IF(INDEX(Import.PLE,Detalhamento!$E298,Detalhamento!AK$15)&lt;=mediçao,OFFSET(Import.PLQ,$A298-1,AK$15-1,1,1),0),0),PLE!$AA$28*OFFSET(Import.PLQ,$A298-1,AK$15-1,1,1)),IF($E298&lt;&gt;1,IF(ISNUMBER(INDEX(Import.PLE,Detalhamento!$E298,Detalhamento!AK$15)),IF(INDEX(Import.PLE,Detalhamento!$E298,Detalhamento!AK$15)&lt;=mediçao,0,OFFSET(Import.PLQ,$A298-1,AK$15-1,1,1)),OFFSET(Import.PLQ,$A298-1,AK$15-1,1,1)),(1-PLE!$AA$28)*OFFSET(Import.PLQ,$A298-1,AK$15-1,1,1))))</f>
        <v>0</v>
      </c>
      <c r="AL298" s="144">
        <f ca="1">IF(AL$13="",0,CHOOSE(Detalhamento.OpçãoServiços,OFFSET(Import.PLQ,$A298-1,AL$15-1,1,1),IF($E298&lt;&gt;1,IF(ISNUMBER(INDEX(Import.PLE,Detalhamento!$E298,Detalhamento!AL$15)),IF(INDEX(Import.PLE,Detalhamento!$E298,Detalhamento!AL$15)&lt;=mediçao,OFFSET(Import.PLQ,$A298-1,AL$15-1,1,1),0),0),PLE!$AA$28*OFFSET(Import.PLQ,$A298-1,AL$15-1,1,1)),IF($E298&lt;&gt;1,IF(ISNUMBER(INDEX(Import.PLE,Detalhamento!$E298,Detalhamento!AL$15)),IF(INDEX(Import.PLE,Detalhamento!$E298,Detalhamento!AL$15)&lt;=mediçao,0,OFFSET(Import.PLQ,$A298-1,AL$15-1,1,1)),OFFSET(Import.PLQ,$A298-1,AL$15-1,1,1)),(1-PLE!$AA$28)*OFFSET(Import.PLQ,$A298-1,AL$15-1,1,1))))</f>
        <v>0</v>
      </c>
      <c r="AM298" s="144">
        <f ca="1">IF(AM$13="",0,CHOOSE(Detalhamento.OpçãoServiços,OFFSET(Import.PLQ,$A298-1,AM$15-1,1,1),IF($E298&lt;&gt;1,IF(ISNUMBER(INDEX(Import.PLE,Detalhamento!$E298,Detalhamento!AM$15)),IF(INDEX(Import.PLE,Detalhamento!$E298,Detalhamento!AM$15)&lt;=mediçao,OFFSET(Import.PLQ,$A298-1,AM$15-1,1,1),0),0),PLE!$AA$28*OFFSET(Import.PLQ,$A298-1,AM$15-1,1,1)),IF($E298&lt;&gt;1,IF(ISNUMBER(INDEX(Import.PLE,Detalhamento!$E298,Detalhamento!AM$15)),IF(INDEX(Import.PLE,Detalhamento!$E298,Detalhamento!AM$15)&lt;=mediçao,0,OFFSET(Import.PLQ,$A298-1,AM$15-1,1,1)),OFFSET(Import.PLQ,$A298-1,AM$15-1,1,1)),(1-PLE!$AA$28)*OFFSET(Import.PLQ,$A298-1,AM$15-1,1,1))))</f>
        <v>0</v>
      </c>
      <c r="AN298" s="144">
        <f ca="1">IF(AN$13="",0,CHOOSE(Detalhamento.OpçãoServiços,OFFSET(Import.PLQ,$A298-1,AN$15-1,1,1),IF($E298&lt;&gt;1,IF(ISNUMBER(INDEX(Import.PLE,Detalhamento!$E298,Detalhamento!AN$15)),IF(INDEX(Import.PLE,Detalhamento!$E298,Detalhamento!AN$15)&lt;=mediçao,OFFSET(Import.PLQ,$A298-1,AN$15-1,1,1),0),0),PLE!$AA$28*OFFSET(Import.PLQ,$A298-1,AN$15-1,1,1)),IF($E298&lt;&gt;1,IF(ISNUMBER(INDEX(Import.PLE,Detalhamento!$E298,Detalhamento!AN$15)),IF(INDEX(Import.PLE,Detalhamento!$E298,Detalhamento!AN$15)&lt;=mediçao,0,OFFSET(Import.PLQ,$A298-1,AN$15-1,1,1)),OFFSET(Import.PLQ,$A298-1,AN$15-1,1,1)),(1-PLE!$AA$28)*OFFSET(Import.PLQ,$A298-1,AN$15-1,1,1))))</f>
        <v>0</v>
      </c>
      <c r="AO298" s="144">
        <f ca="1">IF(AO$13="",0,CHOOSE(Detalhamento.OpçãoServiços,OFFSET(Import.PLQ,$A298-1,AO$15-1,1,1),IF($E298&lt;&gt;1,IF(ISNUMBER(INDEX(Import.PLE,Detalhamento!$E298,Detalhamento!AO$15)),IF(INDEX(Import.PLE,Detalhamento!$E298,Detalhamento!AO$15)&lt;=mediçao,OFFSET(Import.PLQ,$A298-1,AO$15-1,1,1),0),0),PLE!$AA$28*OFFSET(Import.PLQ,$A298-1,AO$15-1,1,1)),IF($E298&lt;&gt;1,IF(ISNUMBER(INDEX(Import.PLE,Detalhamento!$E298,Detalhamento!AO$15)),IF(INDEX(Import.PLE,Detalhamento!$E298,Detalhamento!AO$15)&lt;=mediçao,0,OFFSET(Import.PLQ,$A298-1,AO$15-1,1,1)),OFFSET(Import.PLQ,$A298-1,AO$15-1,1,1)),(1-PLE!$AA$28)*OFFSET(Import.PLQ,$A298-1,AO$15-1,1,1))))</f>
        <v>0</v>
      </c>
      <c r="AP298" s="144">
        <f ca="1">IF(AP$13="",0,CHOOSE(Detalhamento.OpçãoServiços,OFFSET(Import.PLQ,$A298-1,AP$15-1,1,1),IF($E298&lt;&gt;1,IF(ISNUMBER(INDEX(Import.PLE,Detalhamento!$E298,Detalhamento!AP$15)),IF(INDEX(Import.PLE,Detalhamento!$E298,Detalhamento!AP$15)&lt;=mediçao,OFFSET(Import.PLQ,$A298-1,AP$15-1,1,1),0),0),PLE!$AA$28*OFFSET(Import.PLQ,$A298-1,AP$15-1,1,1)),IF($E298&lt;&gt;1,IF(ISNUMBER(INDEX(Import.PLE,Detalhamento!$E298,Detalhamento!AP$15)),IF(INDEX(Import.PLE,Detalhamento!$E298,Detalhamento!AP$15)&lt;=mediçao,0,OFFSET(Import.PLQ,$A298-1,AP$15-1,1,1)),OFFSET(Import.PLQ,$A298-1,AP$15-1,1,1)),(1-PLE!$AA$28)*OFFSET(Import.PLQ,$A298-1,AP$15-1,1,1))))</f>
        <v>0</v>
      </c>
      <c r="AQ298" s="144">
        <f ca="1">IF(AQ$13="",0,CHOOSE(Detalhamento.OpçãoServiços,OFFSET(Import.PLQ,$A298-1,AQ$15-1,1,1),IF($E298&lt;&gt;1,IF(ISNUMBER(INDEX(Import.PLE,Detalhamento!$E298,Detalhamento!AQ$15)),IF(INDEX(Import.PLE,Detalhamento!$E298,Detalhamento!AQ$15)&lt;=mediçao,OFFSET(Import.PLQ,$A298-1,AQ$15-1,1,1),0),0),PLE!$AA$28*OFFSET(Import.PLQ,$A298-1,AQ$15-1,1,1)),IF($E298&lt;&gt;1,IF(ISNUMBER(INDEX(Import.PLE,Detalhamento!$E298,Detalhamento!AQ$15)),IF(INDEX(Import.PLE,Detalhamento!$E298,Detalhamento!AQ$15)&lt;=mediçao,0,OFFSET(Import.PLQ,$A298-1,AQ$15-1,1,1)),OFFSET(Import.PLQ,$A298-1,AQ$15-1,1,1)),(1-PLE!$AA$28)*OFFSET(Import.PLQ,$A298-1,AQ$15-1,1,1))))</f>
        <v>0</v>
      </c>
      <c r="AR298" s="144">
        <f ca="1">IF(AR$13="",0,CHOOSE(Detalhamento.OpçãoServiços,OFFSET(Import.PLQ,$A298-1,AR$15-1,1,1),IF($E298&lt;&gt;1,IF(ISNUMBER(INDEX(Import.PLE,Detalhamento!$E298,Detalhamento!AR$15)),IF(INDEX(Import.PLE,Detalhamento!$E298,Detalhamento!AR$15)&lt;=mediçao,OFFSET(Import.PLQ,$A298-1,AR$15-1,1,1),0),0),PLE!$AA$28*OFFSET(Import.PLQ,$A298-1,AR$15-1,1,1)),IF($E298&lt;&gt;1,IF(ISNUMBER(INDEX(Import.PLE,Detalhamento!$E298,Detalhamento!AR$15)),IF(INDEX(Import.PLE,Detalhamento!$E298,Detalhamento!AR$15)&lt;=mediçao,0,OFFSET(Import.PLQ,$A298-1,AR$15-1,1,1)),OFFSET(Import.PLQ,$A298-1,AR$15-1,1,1)),(1-PLE!$AA$28)*OFFSET(Import.PLQ,$A298-1,AR$15-1,1,1))))</f>
        <v>0</v>
      </c>
      <c r="AS298" s="144">
        <f ca="1">IF(AS$13="",0,CHOOSE(Detalhamento.OpçãoServiços,OFFSET(Import.PLQ,$A298-1,AS$15-1,1,1),IF($E298&lt;&gt;1,IF(ISNUMBER(INDEX(Import.PLE,Detalhamento!$E298,Detalhamento!AS$15)),IF(INDEX(Import.PLE,Detalhamento!$E298,Detalhamento!AS$15)&lt;=mediçao,OFFSET(Import.PLQ,$A298-1,AS$15-1,1,1),0),0),PLE!$AA$28*OFFSET(Import.PLQ,$A298-1,AS$15-1,1,1)),IF($E298&lt;&gt;1,IF(ISNUMBER(INDEX(Import.PLE,Detalhamento!$E298,Detalhamento!AS$15)),IF(INDEX(Import.PLE,Detalhamento!$E298,Detalhamento!AS$15)&lt;=mediçao,0,OFFSET(Import.PLQ,$A298-1,AS$15-1,1,1)),OFFSET(Import.PLQ,$A298-1,AS$15-1,1,1)),(1-PLE!$AA$28)*OFFSET(Import.PLQ,$A298-1,AS$15-1,1,1))))</f>
        <v>0</v>
      </c>
      <c r="AT298" s="144">
        <f ca="1">IF(AT$13="",0,CHOOSE(Detalhamento.OpçãoServiços,OFFSET(Import.PLQ,$A298-1,AT$15-1,1,1),IF($E298&lt;&gt;1,IF(ISNUMBER(INDEX(Import.PLE,Detalhamento!$E298,Detalhamento!AT$15)),IF(INDEX(Import.PLE,Detalhamento!$E298,Detalhamento!AT$15)&lt;=mediçao,OFFSET(Import.PLQ,$A298-1,AT$15-1,1,1),0),0),PLE!$AA$28*OFFSET(Import.PLQ,$A298-1,AT$15-1,1,1)),IF($E298&lt;&gt;1,IF(ISNUMBER(INDEX(Import.PLE,Detalhamento!$E298,Detalhamento!AT$15)),IF(INDEX(Import.PLE,Detalhamento!$E298,Detalhamento!AT$15)&lt;=mediçao,0,OFFSET(Import.PLQ,$A298-1,AT$15-1,1,1)),OFFSET(Import.PLQ,$A298-1,AT$15-1,1,1)),(1-PLE!$AA$28)*OFFSET(Import.PLQ,$A298-1,AT$15-1,1,1))))</f>
        <v>0</v>
      </c>
      <c r="AU298" s="144">
        <f ca="1">IF(AU$13="",0,CHOOSE(Detalhamento.OpçãoServiços,OFFSET(Import.PLQ,$A298-1,AU$15-1,1,1),IF($E298&lt;&gt;1,IF(ISNUMBER(INDEX(Import.PLE,Detalhamento!$E298,Detalhamento!AU$15)),IF(INDEX(Import.PLE,Detalhamento!$E298,Detalhamento!AU$15)&lt;=mediçao,OFFSET(Import.PLQ,$A298-1,AU$15-1,1,1),0),0),PLE!$AA$28*OFFSET(Import.PLQ,$A298-1,AU$15-1,1,1)),IF($E298&lt;&gt;1,IF(ISNUMBER(INDEX(Import.PLE,Detalhamento!$E298,Detalhamento!AU$15)),IF(INDEX(Import.PLE,Detalhamento!$E298,Detalhamento!AU$15)&lt;=mediçao,0,OFFSET(Import.PLQ,$A298-1,AU$15-1,1,1)),OFFSET(Import.PLQ,$A298-1,AU$15-1,1,1)),(1-PLE!$AA$28)*OFFSET(Import.PLQ,$A298-1,AU$15-1,1,1))))</f>
        <v>0</v>
      </c>
      <c r="AV298" s="144">
        <f ca="1">IF(AV$13="",0,CHOOSE(Detalhamento.OpçãoServiços,OFFSET(Import.PLQ,$A298-1,AV$15-1,1,1),IF($E298&lt;&gt;1,IF(ISNUMBER(INDEX(Import.PLE,Detalhamento!$E298,Detalhamento!AV$15)),IF(INDEX(Import.PLE,Detalhamento!$E298,Detalhamento!AV$15)&lt;=mediçao,OFFSET(Import.PLQ,$A298-1,AV$15-1,1,1),0),0),PLE!$AA$28*OFFSET(Import.PLQ,$A298-1,AV$15-1,1,1)),IF($E298&lt;&gt;1,IF(ISNUMBER(INDEX(Import.PLE,Detalhamento!$E298,Detalhamento!AV$15)),IF(INDEX(Import.PLE,Detalhamento!$E298,Detalhamento!AV$15)&lt;=mediçao,0,OFFSET(Import.PLQ,$A298-1,AV$15-1,1,1)),OFFSET(Import.PLQ,$A298-1,AV$15-1,1,1)),(1-PLE!$AA$28)*OFFSET(Import.PLQ,$A298-1,AV$15-1,1,1))))</f>
        <v>0</v>
      </c>
      <c r="AW298" s="144">
        <f ca="1">IF(AW$13="",0,CHOOSE(Detalhamento.OpçãoServiços,OFFSET(Import.PLQ,$A298-1,AW$15-1,1,1),IF($E298&lt;&gt;1,IF(ISNUMBER(INDEX(Import.PLE,Detalhamento!$E298,Detalhamento!AW$15)),IF(INDEX(Import.PLE,Detalhamento!$E298,Detalhamento!AW$15)&lt;=mediçao,OFFSET(Import.PLQ,$A298-1,AW$15-1,1,1),0),0),PLE!$AA$28*OFFSET(Import.PLQ,$A298-1,AW$15-1,1,1)),IF($E298&lt;&gt;1,IF(ISNUMBER(INDEX(Import.PLE,Detalhamento!$E298,Detalhamento!AW$15)),IF(INDEX(Import.PLE,Detalhamento!$E298,Detalhamento!AW$15)&lt;=mediçao,0,OFFSET(Import.PLQ,$A298-1,AW$15-1,1,1)),OFFSET(Import.PLQ,$A298-1,AW$15-1,1,1)),(1-PLE!$AA$28)*OFFSET(Import.PLQ,$A298-1,AW$15-1,1,1))))</f>
        <v>0</v>
      </c>
      <c r="AX298" s="144">
        <f ca="1">IF(AX$13="",0,CHOOSE(Detalhamento.OpçãoServiços,OFFSET(Import.PLQ,$A298-1,AX$15-1,1,1),IF($E298&lt;&gt;1,IF(ISNUMBER(INDEX(Import.PLE,Detalhamento!$E298,Detalhamento!AX$15)),IF(INDEX(Import.PLE,Detalhamento!$E298,Detalhamento!AX$15)&lt;=mediçao,OFFSET(Import.PLQ,$A298-1,AX$15-1,1,1),0),0),PLE!$AA$28*OFFSET(Import.PLQ,$A298-1,AX$15-1,1,1)),IF($E298&lt;&gt;1,IF(ISNUMBER(INDEX(Import.PLE,Detalhamento!$E298,Detalhamento!AX$15)),IF(INDEX(Import.PLE,Detalhamento!$E298,Detalhamento!AX$15)&lt;=mediçao,0,OFFSET(Import.PLQ,$A298-1,AX$15-1,1,1)),OFFSET(Import.PLQ,$A298-1,AX$15-1,1,1)),(1-PLE!$AA$28)*OFFSET(Import.PLQ,$A298-1,AX$15-1,1,1))))</f>
        <v>0</v>
      </c>
      <c r="AY298" s="144">
        <f ca="1">IF(AY$13="",0,CHOOSE(Detalhamento.OpçãoServiços,OFFSET(Import.PLQ,$A298-1,AY$15-1,1,1),IF($E298&lt;&gt;1,IF(ISNUMBER(INDEX(Import.PLE,Detalhamento!$E298,Detalhamento!AY$15)),IF(INDEX(Import.PLE,Detalhamento!$E298,Detalhamento!AY$15)&lt;=mediçao,OFFSET(Import.PLQ,$A298-1,AY$15-1,1,1),0),0),PLE!$AA$28*OFFSET(Import.PLQ,$A298-1,AY$15-1,1,1)),IF($E298&lt;&gt;1,IF(ISNUMBER(INDEX(Import.PLE,Detalhamento!$E298,Detalhamento!AY$15)),IF(INDEX(Import.PLE,Detalhamento!$E298,Detalhamento!AY$15)&lt;=mediçao,0,OFFSET(Import.PLQ,$A298-1,AY$15-1,1,1)),OFFSET(Import.PLQ,$A298-1,AY$15-1,1,1)),(1-PLE!$AA$28)*OFFSET(Import.PLQ,$A298-1,AY$15-1,1,1))))</f>
        <v>0</v>
      </c>
      <c r="AZ298" s="144">
        <f ca="1">IF(AZ$13="",0,CHOOSE(Detalhamento.OpçãoServiços,OFFSET(Import.PLQ,$A298-1,AZ$15-1,1,1),IF($E298&lt;&gt;1,IF(ISNUMBER(INDEX(Import.PLE,Detalhamento!$E298,Detalhamento!AZ$15)),IF(INDEX(Import.PLE,Detalhamento!$E298,Detalhamento!AZ$15)&lt;=mediçao,OFFSET(Import.PLQ,$A298-1,AZ$15-1,1,1),0),0),PLE!$AA$28*OFFSET(Import.PLQ,$A298-1,AZ$15-1,1,1)),IF($E298&lt;&gt;1,IF(ISNUMBER(INDEX(Import.PLE,Detalhamento!$E298,Detalhamento!AZ$15)),IF(INDEX(Import.PLE,Detalhamento!$E298,Detalhamento!AZ$15)&lt;=mediçao,0,OFFSET(Import.PLQ,$A298-1,AZ$15-1,1,1)),OFFSET(Import.PLQ,$A298-1,AZ$15-1,1,1)),(1-PLE!$AA$28)*OFFSET(Import.PLQ,$A298-1,AZ$15-1,1,1))))</f>
        <v>0</v>
      </c>
      <c r="BA298" s="144">
        <f ca="1">IF(BA$13="",0,CHOOSE(Detalhamento.OpçãoServiços,OFFSET(Import.PLQ,$A298-1,BA$15-1,1,1),IF($E298&lt;&gt;1,IF(ISNUMBER(INDEX(Import.PLE,Detalhamento!$E298,Detalhamento!BA$15)),IF(INDEX(Import.PLE,Detalhamento!$E298,Detalhamento!BA$15)&lt;=mediçao,OFFSET(Import.PLQ,$A298-1,BA$15-1,1,1),0),0),PLE!$AA$28*OFFSET(Import.PLQ,$A298-1,BA$15-1,1,1)),IF($E298&lt;&gt;1,IF(ISNUMBER(INDEX(Import.PLE,Detalhamento!$E298,Detalhamento!BA$15)),IF(INDEX(Import.PLE,Detalhamento!$E298,Detalhamento!BA$15)&lt;=mediçao,0,OFFSET(Import.PLQ,$A298-1,BA$15-1,1,1)),OFFSET(Import.PLQ,$A298-1,BA$15-1,1,1)),(1-PLE!$AA$28)*OFFSET(Import.PLQ,$A298-1,BA$15-1,1,1))))</f>
        <v>0</v>
      </c>
      <c r="BB298" s="144">
        <f ca="1">IF(BB$13="",0,CHOOSE(Detalhamento.OpçãoServiços,OFFSET(Import.PLQ,$A298-1,BB$15-1,1,1),IF($E298&lt;&gt;1,IF(ISNUMBER(INDEX(Import.PLE,Detalhamento!$E298,Detalhamento!BB$15)),IF(INDEX(Import.PLE,Detalhamento!$E298,Detalhamento!BB$15)&lt;=mediçao,OFFSET(Import.PLQ,$A298-1,BB$15-1,1,1),0),0),PLE!$AA$28*OFFSET(Import.PLQ,$A298-1,BB$15-1,1,1)),IF($E298&lt;&gt;1,IF(ISNUMBER(INDEX(Import.PLE,Detalhamento!$E298,Detalhamento!BB$15)),IF(INDEX(Import.PLE,Detalhamento!$E298,Detalhamento!BB$15)&lt;=mediçao,0,OFFSET(Import.PLQ,$A298-1,BB$15-1,1,1)),OFFSET(Import.PLQ,$A298-1,BB$15-1,1,1)),(1-PLE!$AA$28)*OFFSET(Import.PLQ,$A298-1,BB$15-1,1,1))))</f>
        <v>0</v>
      </c>
      <c r="BC298" s="144">
        <f ca="1">IF(BC$13="",0,CHOOSE(Detalhamento.OpçãoServiços,OFFSET(Import.PLQ,$A298-1,BC$15-1,1,1),IF($E298&lt;&gt;1,IF(ISNUMBER(INDEX(Import.PLE,Detalhamento!$E298,Detalhamento!BC$15)),IF(INDEX(Import.PLE,Detalhamento!$E298,Detalhamento!BC$15)&lt;=mediçao,OFFSET(Import.PLQ,$A298-1,BC$15-1,1,1),0),0),PLE!$AA$28*OFFSET(Import.PLQ,$A298-1,BC$15-1,1,1)),IF($E298&lt;&gt;1,IF(ISNUMBER(INDEX(Import.PLE,Detalhamento!$E298,Detalhamento!BC$15)),IF(INDEX(Import.PLE,Detalhamento!$E298,Detalhamento!BC$15)&lt;=mediçao,0,OFFSET(Import.PLQ,$A298-1,BC$15-1,1,1)),OFFSET(Import.PLQ,$A298-1,BC$15-1,1,1)),(1-PLE!$AA$28)*OFFSET(Import.PLQ,$A298-1,BC$15-1,1,1))))</f>
        <v>0</v>
      </c>
      <c r="BD298" s="144">
        <f ca="1">IF(BD$13="",0,CHOOSE(Detalhamento.OpçãoServiços,OFFSET(Import.PLQ,$A298-1,BD$15-1,1,1),IF($E298&lt;&gt;1,IF(ISNUMBER(INDEX(Import.PLE,Detalhamento!$E298,Detalhamento!BD$15)),IF(INDEX(Import.PLE,Detalhamento!$E298,Detalhamento!BD$15)&lt;=mediçao,OFFSET(Import.PLQ,$A298-1,BD$15-1,1,1),0),0),PLE!$AA$28*OFFSET(Import.PLQ,$A298-1,BD$15-1,1,1)),IF($E298&lt;&gt;1,IF(ISNUMBER(INDEX(Import.PLE,Detalhamento!$E298,Detalhamento!BD$15)),IF(INDEX(Import.PLE,Detalhamento!$E298,Detalhamento!BD$15)&lt;=mediçao,0,OFFSET(Import.PLQ,$A298-1,BD$15-1,1,1)),OFFSET(Import.PLQ,$A298-1,BD$15-1,1,1)),(1-PLE!$AA$28)*OFFSET(Import.PLQ,$A298-1,BD$15-1,1,1))))</f>
        <v>0</v>
      </c>
      <c r="BE298" s="144">
        <f ca="1">IF(BE$13="",0,CHOOSE(Detalhamento.OpçãoServiços,OFFSET(Import.PLQ,$A298-1,BE$15-1,1,1),IF($E298&lt;&gt;1,IF(ISNUMBER(INDEX(Import.PLE,Detalhamento!$E298,Detalhamento!BE$15)),IF(INDEX(Import.PLE,Detalhamento!$E298,Detalhamento!BE$15)&lt;=mediçao,OFFSET(Import.PLQ,$A298-1,BE$15-1,1,1),0),0),PLE!$AA$28*OFFSET(Import.PLQ,$A298-1,BE$15-1,1,1)),IF($E298&lt;&gt;1,IF(ISNUMBER(INDEX(Import.PLE,Detalhamento!$E298,Detalhamento!BE$15)),IF(INDEX(Import.PLE,Detalhamento!$E298,Detalhamento!BE$15)&lt;=mediçao,0,OFFSET(Import.PLQ,$A298-1,BE$15-1,1,1)),OFFSET(Import.PLQ,$A298-1,BE$15-1,1,1)),(1-PLE!$AA$28)*OFFSET(Import.PLQ,$A298-1,BE$15-1,1,1))))</f>
        <v>0</v>
      </c>
      <c r="BF298" s="144">
        <f ca="1">IF(BF$13="",0,CHOOSE(Detalhamento.OpçãoServiços,OFFSET(Import.PLQ,$A298-1,BF$15-1,1,1),IF($E298&lt;&gt;1,IF(ISNUMBER(INDEX(Import.PLE,Detalhamento!$E298,Detalhamento!BF$15)),IF(INDEX(Import.PLE,Detalhamento!$E298,Detalhamento!BF$15)&lt;=mediçao,OFFSET(Import.PLQ,$A298-1,BF$15-1,1,1),0),0),PLE!$AA$28*OFFSET(Import.PLQ,$A298-1,BF$15-1,1,1)),IF($E298&lt;&gt;1,IF(ISNUMBER(INDEX(Import.PLE,Detalhamento!$E298,Detalhamento!BF$15)),IF(INDEX(Import.PLE,Detalhamento!$E298,Detalhamento!BF$15)&lt;=mediçao,0,OFFSET(Import.PLQ,$A298-1,BF$15-1,1,1)),OFFSET(Import.PLQ,$A298-1,BF$15-1,1,1)),(1-PLE!$AA$28)*OFFSET(Import.PLQ,$A298-1,BF$15-1,1,1))))</f>
        <v>0</v>
      </c>
      <c r="BG298" s="144">
        <f ca="1">IF(BG$13="",0,CHOOSE(Detalhamento.OpçãoServiços,OFFSET(Import.PLQ,$A298-1,BG$15-1,1,1),IF($E298&lt;&gt;1,IF(ISNUMBER(INDEX(Import.PLE,Detalhamento!$E298,Detalhamento!BG$15)),IF(INDEX(Import.PLE,Detalhamento!$E298,Detalhamento!BG$15)&lt;=mediçao,OFFSET(Import.PLQ,$A298-1,BG$15-1,1,1),0),0),PLE!$AA$28*OFFSET(Import.PLQ,$A298-1,BG$15-1,1,1)),IF($E298&lt;&gt;1,IF(ISNUMBER(INDEX(Import.PLE,Detalhamento!$E298,Detalhamento!BG$15)),IF(INDEX(Import.PLE,Detalhamento!$E298,Detalhamento!BG$15)&lt;=mediçao,0,OFFSET(Import.PLQ,$A298-1,BG$15-1,1,1)),OFFSET(Import.PLQ,$A298-1,BG$15-1,1,1)),(1-PLE!$AA$28)*OFFSET(Import.PLQ,$A298-1,BG$15-1,1,1))))</f>
        <v>0</v>
      </c>
      <c r="BH298" s="144">
        <f ca="1">IF(BH$13="",0,CHOOSE(Detalhamento.OpçãoServiços,OFFSET(Import.PLQ,$A298-1,BH$15-1,1,1),IF($E298&lt;&gt;1,IF(ISNUMBER(INDEX(Import.PLE,Detalhamento!$E298,Detalhamento!BH$15)),IF(INDEX(Import.PLE,Detalhamento!$E298,Detalhamento!BH$15)&lt;=mediçao,OFFSET(Import.PLQ,$A298-1,BH$15-1,1,1),0),0),PLE!$AA$28*OFFSET(Import.PLQ,$A298-1,BH$15-1,1,1)),IF($E298&lt;&gt;1,IF(ISNUMBER(INDEX(Import.PLE,Detalhamento!$E298,Detalhamento!BH$15)),IF(INDEX(Import.PLE,Detalhamento!$E298,Detalhamento!BH$15)&lt;=mediçao,0,OFFSET(Import.PLQ,$A298-1,BH$15-1,1,1)),OFFSET(Import.PLQ,$A298-1,BH$15-1,1,1)),(1-PLE!$AA$28)*OFFSET(Import.PLQ,$A298-1,BH$15-1,1,1))))</f>
        <v>0</v>
      </c>
      <c r="BI298" s="144">
        <f ca="1">IF(BI$13="",0,CHOOSE(Detalhamento.OpçãoServiços,OFFSET(Import.PLQ,$A298-1,BI$15-1,1,1),IF($E298&lt;&gt;1,IF(ISNUMBER(INDEX(Import.PLE,Detalhamento!$E298,Detalhamento!BI$15)),IF(INDEX(Import.PLE,Detalhamento!$E298,Detalhamento!BI$15)&lt;=mediçao,OFFSET(Import.PLQ,$A298-1,BI$15-1,1,1),0),0),PLE!$AA$28*OFFSET(Import.PLQ,$A298-1,BI$15-1,1,1)),IF($E298&lt;&gt;1,IF(ISNUMBER(INDEX(Import.PLE,Detalhamento!$E298,Detalhamento!BI$15)),IF(INDEX(Import.PLE,Detalhamento!$E298,Detalhamento!BI$15)&lt;=mediçao,0,OFFSET(Import.PLQ,$A298-1,BI$15-1,1,1)),OFFSET(Import.PLQ,$A298-1,BI$15-1,1,1)),(1-PLE!$AA$28)*OFFSET(Import.PLQ,$A298-1,BI$15-1,1,1))))</f>
        <v>0</v>
      </c>
    </row>
    <row r="299" spans="1:61" ht="10.5" x14ac:dyDescent="0.25">
      <c r="A299" s="155">
        <v>304</v>
      </c>
      <c r="B299" s="21" t="str">
        <f t="shared" ca="1" si="41"/>
        <v>Evento</v>
      </c>
      <c r="E299" s="153">
        <f t="shared" ca="1" si="42"/>
        <v>30</v>
      </c>
      <c r="F299" s="154">
        <f t="shared" ca="1" si="43"/>
        <v>300000</v>
      </c>
      <c r="G299" s="154" t="str">
        <f t="shared" ca="1" si="46"/>
        <v>Evento</v>
      </c>
      <c r="H299" s="182" t="str">
        <f t="shared" ca="1" si="46"/>
        <v>Arq - INFRA-ESTRUTURA: EMBASAMENTO</v>
      </c>
      <c r="I299" s="37" t="str">
        <f t="shared" ca="1" si="44"/>
        <v>R$</v>
      </c>
      <c r="J299" s="144">
        <f t="shared" ca="1" si="45"/>
        <v>18769.370000000003</v>
      </c>
      <c r="K299" s="67"/>
      <c r="L299" s="144">
        <f ca="1">IF(L$13="",0,CHOOSE(Detalhamento.OpçãoServiços,OFFSET(Import.PLQ,$A299-1,L$15-1,1,1),IF($E299&lt;&gt;1,IF(ISNUMBER(INDEX(Import.PLE,Detalhamento!$E299,Detalhamento!L$15)),IF(INDEX(Import.PLE,Detalhamento!$E299,Detalhamento!L$15)&lt;=mediçao,OFFSET(Import.PLQ,$A299-1,L$15-1,1,1),0),0),PLE!$AA$28*OFFSET(Import.PLQ,$A299-1,L$15-1,1,1)),IF($E299&lt;&gt;1,IF(ISNUMBER(INDEX(Import.PLE,Detalhamento!$E299,Detalhamento!L$15)),IF(INDEX(Import.PLE,Detalhamento!$E299,Detalhamento!L$15)&lt;=mediçao,0,OFFSET(Import.PLQ,$A299-1,L$15-1,1,1)),OFFSET(Import.PLQ,$A299-1,L$15-1,1,1)),(1-PLE!$AA$28)*OFFSET(Import.PLQ,$A299-1,L$15-1,1,1))))</f>
        <v>18769.370000000003</v>
      </c>
      <c r="M299" s="144">
        <f ca="1">IF(M$13="",0,CHOOSE(Detalhamento.OpçãoServiços,OFFSET(Import.PLQ,$A299-1,M$15-1,1,1),IF($E299&lt;&gt;1,IF(ISNUMBER(INDEX(Import.PLE,Detalhamento!$E299,Detalhamento!M$15)),IF(INDEX(Import.PLE,Detalhamento!$E299,Detalhamento!M$15)&lt;=mediçao,OFFSET(Import.PLQ,$A299-1,M$15-1,1,1),0),0),PLE!$AA$28*OFFSET(Import.PLQ,$A299-1,M$15-1,1,1)),IF($E299&lt;&gt;1,IF(ISNUMBER(INDEX(Import.PLE,Detalhamento!$E299,Detalhamento!M$15)),IF(INDEX(Import.PLE,Detalhamento!$E299,Detalhamento!M$15)&lt;=mediçao,0,OFFSET(Import.PLQ,$A299-1,M$15-1,1,1)),OFFSET(Import.PLQ,$A299-1,M$15-1,1,1)),(1-PLE!$AA$28)*OFFSET(Import.PLQ,$A299-1,M$15-1,1,1))))</f>
        <v>0</v>
      </c>
      <c r="N299" s="144">
        <f ca="1">IF(N$13="",0,CHOOSE(Detalhamento.OpçãoServiços,OFFSET(Import.PLQ,$A299-1,N$15-1,1,1),IF($E299&lt;&gt;1,IF(ISNUMBER(INDEX(Import.PLE,Detalhamento!$E299,Detalhamento!N$15)),IF(INDEX(Import.PLE,Detalhamento!$E299,Detalhamento!N$15)&lt;=mediçao,OFFSET(Import.PLQ,$A299-1,N$15-1,1,1),0),0),PLE!$AA$28*OFFSET(Import.PLQ,$A299-1,N$15-1,1,1)),IF($E299&lt;&gt;1,IF(ISNUMBER(INDEX(Import.PLE,Detalhamento!$E299,Detalhamento!N$15)),IF(INDEX(Import.PLE,Detalhamento!$E299,Detalhamento!N$15)&lt;=mediçao,0,OFFSET(Import.PLQ,$A299-1,N$15-1,1,1)),OFFSET(Import.PLQ,$A299-1,N$15-1,1,1)),(1-PLE!$AA$28)*OFFSET(Import.PLQ,$A299-1,N$15-1,1,1))))</f>
        <v>0</v>
      </c>
      <c r="O299" s="144">
        <f ca="1">IF(O$13="",0,CHOOSE(Detalhamento.OpçãoServiços,OFFSET(Import.PLQ,$A299-1,O$15-1,1,1),IF($E299&lt;&gt;1,IF(ISNUMBER(INDEX(Import.PLE,Detalhamento!$E299,Detalhamento!O$15)),IF(INDEX(Import.PLE,Detalhamento!$E299,Detalhamento!O$15)&lt;=mediçao,OFFSET(Import.PLQ,$A299-1,O$15-1,1,1),0),0),PLE!$AA$28*OFFSET(Import.PLQ,$A299-1,O$15-1,1,1)),IF($E299&lt;&gt;1,IF(ISNUMBER(INDEX(Import.PLE,Detalhamento!$E299,Detalhamento!O$15)),IF(INDEX(Import.PLE,Detalhamento!$E299,Detalhamento!O$15)&lt;=mediçao,0,OFFSET(Import.PLQ,$A299-1,O$15-1,1,1)),OFFSET(Import.PLQ,$A299-1,O$15-1,1,1)),(1-PLE!$AA$28)*OFFSET(Import.PLQ,$A299-1,O$15-1,1,1))))</f>
        <v>0</v>
      </c>
      <c r="P299" s="144">
        <f ca="1">IF(P$13="",0,CHOOSE(Detalhamento.OpçãoServiços,OFFSET(Import.PLQ,$A299-1,P$15-1,1,1),IF($E299&lt;&gt;1,IF(ISNUMBER(INDEX(Import.PLE,Detalhamento!$E299,Detalhamento!P$15)),IF(INDEX(Import.PLE,Detalhamento!$E299,Detalhamento!P$15)&lt;=mediçao,OFFSET(Import.PLQ,$A299-1,P$15-1,1,1),0),0),PLE!$AA$28*OFFSET(Import.PLQ,$A299-1,P$15-1,1,1)),IF($E299&lt;&gt;1,IF(ISNUMBER(INDEX(Import.PLE,Detalhamento!$E299,Detalhamento!P$15)),IF(INDEX(Import.PLE,Detalhamento!$E299,Detalhamento!P$15)&lt;=mediçao,0,OFFSET(Import.PLQ,$A299-1,P$15-1,1,1)),OFFSET(Import.PLQ,$A299-1,P$15-1,1,1)),(1-PLE!$AA$28)*OFFSET(Import.PLQ,$A299-1,P$15-1,1,1))))</f>
        <v>0</v>
      </c>
      <c r="Q299" s="144">
        <f ca="1">IF(Q$13="",0,CHOOSE(Detalhamento.OpçãoServiços,OFFSET(Import.PLQ,$A299-1,Q$15-1,1,1),IF($E299&lt;&gt;1,IF(ISNUMBER(INDEX(Import.PLE,Detalhamento!$E299,Detalhamento!Q$15)),IF(INDEX(Import.PLE,Detalhamento!$E299,Detalhamento!Q$15)&lt;=mediçao,OFFSET(Import.PLQ,$A299-1,Q$15-1,1,1),0),0),PLE!$AA$28*OFFSET(Import.PLQ,$A299-1,Q$15-1,1,1)),IF($E299&lt;&gt;1,IF(ISNUMBER(INDEX(Import.PLE,Detalhamento!$E299,Detalhamento!Q$15)),IF(INDEX(Import.PLE,Detalhamento!$E299,Detalhamento!Q$15)&lt;=mediçao,0,OFFSET(Import.PLQ,$A299-1,Q$15-1,1,1)),OFFSET(Import.PLQ,$A299-1,Q$15-1,1,1)),(1-PLE!$AA$28)*OFFSET(Import.PLQ,$A299-1,Q$15-1,1,1))))</f>
        <v>0</v>
      </c>
      <c r="R299" s="144">
        <f ca="1">IF(R$13="",0,CHOOSE(Detalhamento.OpçãoServiços,OFFSET(Import.PLQ,$A299-1,R$15-1,1,1),IF($E299&lt;&gt;1,IF(ISNUMBER(INDEX(Import.PLE,Detalhamento!$E299,Detalhamento!R$15)),IF(INDEX(Import.PLE,Detalhamento!$E299,Detalhamento!R$15)&lt;=mediçao,OFFSET(Import.PLQ,$A299-1,R$15-1,1,1),0),0),PLE!$AA$28*OFFSET(Import.PLQ,$A299-1,R$15-1,1,1)),IF($E299&lt;&gt;1,IF(ISNUMBER(INDEX(Import.PLE,Detalhamento!$E299,Detalhamento!R$15)),IF(INDEX(Import.PLE,Detalhamento!$E299,Detalhamento!R$15)&lt;=mediçao,0,OFFSET(Import.PLQ,$A299-1,R$15-1,1,1)),OFFSET(Import.PLQ,$A299-1,R$15-1,1,1)),(1-PLE!$AA$28)*OFFSET(Import.PLQ,$A299-1,R$15-1,1,1))))</f>
        <v>0</v>
      </c>
      <c r="S299" s="144">
        <f ca="1">IF(S$13="",0,CHOOSE(Detalhamento.OpçãoServiços,OFFSET(Import.PLQ,$A299-1,S$15-1,1,1),IF($E299&lt;&gt;1,IF(ISNUMBER(INDEX(Import.PLE,Detalhamento!$E299,Detalhamento!S$15)),IF(INDEX(Import.PLE,Detalhamento!$E299,Detalhamento!S$15)&lt;=mediçao,OFFSET(Import.PLQ,$A299-1,S$15-1,1,1),0),0),PLE!$AA$28*OFFSET(Import.PLQ,$A299-1,S$15-1,1,1)),IF($E299&lt;&gt;1,IF(ISNUMBER(INDEX(Import.PLE,Detalhamento!$E299,Detalhamento!S$15)),IF(INDEX(Import.PLE,Detalhamento!$E299,Detalhamento!S$15)&lt;=mediçao,0,OFFSET(Import.PLQ,$A299-1,S$15-1,1,1)),OFFSET(Import.PLQ,$A299-1,S$15-1,1,1)),(1-PLE!$AA$28)*OFFSET(Import.PLQ,$A299-1,S$15-1,1,1))))</f>
        <v>0</v>
      </c>
      <c r="T299" s="144">
        <f ca="1">IF(T$13="",0,CHOOSE(Detalhamento.OpçãoServiços,OFFSET(Import.PLQ,$A299-1,T$15-1,1,1),IF($E299&lt;&gt;1,IF(ISNUMBER(INDEX(Import.PLE,Detalhamento!$E299,Detalhamento!T$15)),IF(INDEX(Import.PLE,Detalhamento!$E299,Detalhamento!T$15)&lt;=mediçao,OFFSET(Import.PLQ,$A299-1,T$15-1,1,1),0),0),PLE!$AA$28*OFFSET(Import.PLQ,$A299-1,T$15-1,1,1)),IF($E299&lt;&gt;1,IF(ISNUMBER(INDEX(Import.PLE,Detalhamento!$E299,Detalhamento!T$15)),IF(INDEX(Import.PLE,Detalhamento!$E299,Detalhamento!T$15)&lt;=mediçao,0,OFFSET(Import.PLQ,$A299-1,T$15-1,1,1)),OFFSET(Import.PLQ,$A299-1,T$15-1,1,1)),(1-PLE!$AA$28)*OFFSET(Import.PLQ,$A299-1,T$15-1,1,1))))</f>
        <v>0</v>
      </c>
      <c r="U299" s="144">
        <f ca="1">IF(U$13="",0,CHOOSE(Detalhamento.OpçãoServiços,OFFSET(Import.PLQ,$A299-1,U$15-1,1,1),IF($E299&lt;&gt;1,IF(ISNUMBER(INDEX(Import.PLE,Detalhamento!$E299,Detalhamento!U$15)),IF(INDEX(Import.PLE,Detalhamento!$E299,Detalhamento!U$15)&lt;=mediçao,OFFSET(Import.PLQ,$A299-1,U$15-1,1,1),0),0),PLE!$AA$28*OFFSET(Import.PLQ,$A299-1,U$15-1,1,1)),IF($E299&lt;&gt;1,IF(ISNUMBER(INDEX(Import.PLE,Detalhamento!$E299,Detalhamento!U$15)),IF(INDEX(Import.PLE,Detalhamento!$E299,Detalhamento!U$15)&lt;=mediçao,0,OFFSET(Import.PLQ,$A299-1,U$15-1,1,1)),OFFSET(Import.PLQ,$A299-1,U$15-1,1,1)),(1-PLE!$AA$28)*OFFSET(Import.PLQ,$A299-1,U$15-1,1,1))))</f>
        <v>0</v>
      </c>
      <c r="V299" s="144">
        <f ca="1">IF(V$13="",0,CHOOSE(Detalhamento.OpçãoServiços,OFFSET(Import.PLQ,$A299-1,V$15-1,1,1),IF($E299&lt;&gt;1,IF(ISNUMBER(INDEX(Import.PLE,Detalhamento!$E299,Detalhamento!V$15)),IF(INDEX(Import.PLE,Detalhamento!$E299,Detalhamento!V$15)&lt;=mediçao,OFFSET(Import.PLQ,$A299-1,V$15-1,1,1),0),0),PLE!$AA$28*OFFSET(Import.PLQ,$A299-1,V$15-1,1,1)),IF($E299&lt;&gt;1,IF(ISNUMBER(INDEX(Import.PLE,Detalhamento!$E299,Detalhamento!V$15)),IF(INDEX(Import.PLE,Detalhamento!$E299,Detalhamento!V$15)&lt;=mediçao,0,OFFSET(Import.PLQ,$A299-1,V$15-1,1,1)),OFFSET(Import.PLQ,$A299-1,V$15-1,1,1)),(1-PLE!$AA$28)*OFFSET(Import.PLQ,$A299-1,V$15-1,1,1))))</f>
        <v>0</v>
      </c>
      <c r="W299" s="144">
        <f ca="1">IF(W$13="",0,CHOOSE(Detalhamento.OpçãoServiços,OFFSET(Import.PLQ,$A299-1,W$15-1,1,1),IF($E299&lt;&gt;1,IF(ISNUMBER(INDEX(Import.PLE,Detalhamento!$E299,Detalhamento!W$15)),IF(INDEX(Import.PLE,Detalhamento!$E299,Detalhamento!W$15)&lt;=mediçao,OFFSET(Import.PLQ,$A299-1,W$15-1,1,1),0),0),PLE!$AA$28*OFFSET(Import.PLQ,$A299-1,W$15-1,1,1)),IF($E299&lt;&gt;1,IF(ISNUMBER(INDEX(Import.PLE,Detalhamento!$E299,Detalhamento!W$15)),IF(INDEX(Import.PLE,Detalhamento!$E299,Detalhamento!W$15)&lt;=mediçao,0,OFFSET(Import.PLQ,$A299-1,W$15-1,1,1)),OFFSET(Import.PLQ,$A299-1,W$15-1,1,1)),(1-PLE!$AA$28)*OFFSET(Import.PLQ,$A299-1,W$15-1,1,1))))</f>
        <v>0</v>
      </c>
      <c r="X299" s="144">
        <f ca="1">IF(X$13="",0,CHOOSE(Detalhamento.OpçãoServiços,OFFSET(Import.PLQ,$A299-1,X$15-1,1,1),IF($E299&lt;&gt;1,IF(ISNUMBER(INDEX(Import.PLE,Detalhamento!$E299,Detalhamento!X$15)),IF(INDEX(Import.PLE,Detalhamento!$E299,Detalhamento!X$15)&lt;=mediçao,OFFSET(Import.PLQ,$A299-1,X$15-1,1,1),0),0),PLE!$AA$28*OFFSET(Import.PLQ,$A299-1,X$15-1,1,1)),IF($E299&lt;&gt;1,IF(ISNUMBER(INDEX(Import.PLE,Detalhamento!$E299,Detalhamento!X$15)),IF(INDEX(Import.PLE,Detalhamento!$E299,Detalhamento!X$15)&lt;=mediçao,0,OFFSET(Import.PLQ,$A299-1,X$15-1,1,1)),OFFSET(Import.PLQ,$A299-1,X$15-1,1,1)),(1-PLE!$AA$28)*OFFSET(Import.PLQ,$A299-1,X$15-1,1,1))))</f>
        <v>0</v>
      </c>
      <c r="Y299" s="144">
        <f ca="1">IF(Y$13="",0,CHOOSE(Detalhamento.OpçãoServiços,OFFSET(Import.PLQ,$A299-1,Y$15-1,1,1),IF($E299&lt;&gt;1,IF(ISNUMBER(INDEX(Import.PLE,Detalhamento!$E299,Detalhamento!Y$15)),IF(INDEX(Import.PLE,Detalhamento!$E299,Detalhamento!Y$15)&lt;=mediçao,OFFSET(Import.PLQ,$A299-1,Y$15-1,1,1),0),0),PLE!$AA$28*OFFSET(Import.PLQ,$A299-1,Y$15-1,1,1)),IF($E299&lt;&gt;1,IF(ISNUMBER(INDEX(Import.PLE,Detalhamento!$E299,Detalhamento!Y$15)),IF(INDEX(Import.PLE,Detalhamento!$E299,Detalhamento!Y$15)&lt;=mediçao,0,OFFSET(Import.PLQ,$A299-1,Y$15-1,1,1)),OFFSET(Import.PLQ,$A299-1,Y$15-1,1,1)),(1-PLE!$AA$28)*OFFSET(Import.PLQ,$A299-1,Y$15-1,1,1))))</f>
        <v>0</v>
      </c>
      <c r="Z299" s="144">
        <f ca="1">IF(Z$13="",0,CHOOSE(Detalhamento.OpçãoServiços,OFFSET(Import.PLQ,$A299-1,Z$15-1,1,1),IF($E299&lt;&gt;1,IF(ISNUMBER(INDEX(Import.PLE,Detalhamento!$E299,Detalhamento!Z$15)),IF(INDEX(Import.PLE,Detalhamento!$E299,Detalhamento!Z$15)&lt;=mediçao,OFFSET(Import.PLQ,$A299-1,Z$15-1,1,1),0),0),PLE!$AA$28*OFFSET(Import.PLQ,$A299-1,Z$15-1,1,1)),IF($E299&lt;&gt;1,IF(ISNUMBER(INDEX(Import.PLE,Detalhamento!$E299,Detalhamento!Z$15)),IF(INDEX(Import.PLE,Detalhamento!$E299,Detalhamento!Z$15)&lt;=mediçao,0,OFFSET(Import.PLQ,$A299-1,Z$15-1,1,1)),OFFSET(Import.PLQ,$A299-1,Z$15-1,1,1)),(1-PLE!$AA$28)*OFFSET(Import.PLQ,$A299-1,Z$15-1,1,1))))</f>
        <v>0</v>
      </c>
      <c r="AA299" s="144">
        <f ca="1">IF(AA$13="",0,CHOOSE(Detalhamento.OpçãoServiços,OFFSET(Import.PLQ,$A299-1,AA$15-1,1,1),IF($E299&lt;&gt;1,IF(ISNUMBER(INDEX(Import.PLE,Detalhamento!$E299,Detalhamento!AA$15)),IF(INDEX(Import.PLE,Detalhamento!$E299,Detalhamento!AA$15)&lt;=mediçao,OFFSET(Import.PLQ,$A299-1,AA$15-1,1,1),0),0),PLE!$AA$28*OFFSET(Import.PLQ,$A299-1,AA$15-1,1,1)),IF($E299&lt;&gt;1,IF(ISNUMBER(INDEX(Import.PLE,Detalhamento!$E299,Detalhamento!AA$15)),IF(INDEX(Import.PLE,Detalhamento!$E299,Detalhamento!AA$15)&lt;=mediçao,0,OFFSET(Import.PLQ,$A299-1,AA$15-1,1,1)),OFFSET(Import.PLQ,$A299-1,AA$15-1,1,1)),(1-PLE!$AA$28)*OFFSET(Import.PLQ,$A299-1,AA$15-1,1,1))))</f>
        <v>0</v>
      </c>
      <c r="AB299" s="144">
        <f ca="1">IF(AB$13="",0,CHOOSE(Detalhamento.OpçãoServiços,OFFSET(Import.PLQ,$A299-1,AB$15-1,1,1),IF($E299&lt;&gt;1,IF(ISNUMBER(INDEX(Import.PLE,Detalhamento!$E299,Detalhamento!AB$15)),IF(INDEX(Import.PLE,Detalhamento!$E299,Detalhamento!AB$15)&lt;=mediçao,OFFSET(Import.PLQ,$A299-1,AB$15-1,1,1),0),0),PLE!$AA$28*OFFSET(Import.PLQ,$A299-1,AB$15-1,1,1)),IF($E299&lt;&gt;1,IF(ISNUMBER(INDEX(Import.PLE,Detalhamento!$E299,Detalhamento!AB$15)),IF(INDEX(Import.PLE,Detalhamento!$E299,Detalhamento!AB$15)&lt;=mediçao,0,OFFSET(Import.PLQ,$A299-1,AB$15-1,1,1)),OFFSET(Import.PLQ,$A299-1,AB$15-1,1,1)),(1-PLE!$AA$28)*OFFSET(Import.PLQ,$A299-1,AB$15-1,1,1))))</f>
        <v>0</v>
      </c>
      <c r="AC299" s="144">
        <f ca="1">IF(AC$13="",0,CHOOSE(Detalhamento.OpçãoServiços,OFFSET(Import.PLQ,$A299-1,AC$15-1,1,1),IF($E299&lt;&gt;1,IF(ISNUMBER(INDEX(Import.PLE,Detalhamento!$E299,Detalhamento!AC$15)),IF(INDEX(Import.PLE,Detalhamento!$E299,Detalhamento!AC$15)&lt;=mediçao,OFFSET(Import.PLQ,$A299-1,AC$15-1,1,1),0),0),PLE!$AA$28*OFFSET(Import.PLQ,$A299-1,AC$15-1,1,1)),IF($E299&lt;&gt;1,IF(ISNUMBER(INDEX(Import.PLE,Detalhamento!$E299,Detalhamento!AC$15)),IF(INDEX(Import.PLE,Detalhamento!$E299,Detalhamento!AC$15)&lt;=mediçao,0,OFFSET(Import.PLQ,$A299-1,AC$15-1,1,1)),OFFSET(Import.PLQ,$A299-1,AC$15-1,1,1)),(1-PLE!$AA$28)*OFFSET(Import.PLQ,$A299-1,AC$15-1,1,1))))</f>
        <v>0</v>
      </c>
      <c r="AD299" s="144">
        <f ca="1">IF(AD$13="",0,CHOOSE(Detalhamento.OpçãoServiços,OFFSET(Import.PLQ,$A299-1,AD$15-1,1,1),IF($E299&lt;&gt;1,IF(ISNUMBER(INDEX(Import.PLE,Detalhamento!$E299,Detalhamento!AD$15)),IF(INDEX(Import.PLE,Detalhamento!$E299,Detalhamento!AD$15)&lt;=mediçao,OFFSET(Import.PLQ,$A299-1,AD$15-1,1,1),0),0),PLE!$AA$28*OFFSET(Import.PLQ,$A299-1,AD$15-1,1,1)),IF($E299&lt;&gt;1,IF(ISNUMBER(INDEX(Import.PLE,Detalhamento!$E299,Detalhamento!AD$15)),IF(INDEX(Import.PLE,Detalhamento!$E299,Detalhamento!AD$15)&lt;=mediçao,0,OFFSET(Import.PLQ,$A299-1,AD$15-1,1,1)),OFFSET(Import.PLQ,$A299-1,AD$15-1,1,1)),(1-PLE!$AA$28)*OFFSET(Import.PLQ,$A299-1,AD$15-1,1,1))))</f>
        <v>0</v>
      </c>
      <c r="AE299" s="144">
        <f ca="1">IF(AE$13="",0,CHOOSE(Detalhamento.OpçãoServiços,OFFSET(Import.PLQ,$A299-1,AE$15-1,1,1),IF($E299&lt;&gt;1,IF(ISNUMBER(INDEX(Import.PLE,Detalhamento!$E299,Detalhamento!AE$15)),IF(INDEX(Import.PLE,Detalhamento!$E299,Detalhamento!AE$15)&lt;=mediçao,OFFSET(Import.PLQ,$A299-1,AE$15-1,1,1),0),0),PLE!$AA$28*OFFSET(Import.PLQ,$A299-1,AE$15-1,1,1)),IF($E299&lt;&gt;1,IF(ISNUMBER(INDEX(Import.PLE,Detalhamento!$E299,Detalhamento!AE$15)),IF(INDEX(Import.PLE,Detalhamento!$E299,Detalhamento!AE$15)&lt;=mediçao,0,OFFSET(Import.PLQ,$A299-1,AE$15-1,1,1)),OFFSET(Import.PLQ,$A299-1,AE$15-1,1,1)),(1-PLE!$AA$28)*OFFSET(Import.PLQ,$A299-1,AE$15-1,1,1))))</f>
        <v>0</v>
      </c>
      <c r="AF299" s="144">
        <f ca="1">IF(AF$13="",0,CHOOSE(Detalhamento.OpçãoServiços,OFFSET(Import.PLQ,$A299-1,AF$15-1,1,1),IF($E299&lt;&gt;1,IF(ISNUMBER(INDEX(Import.PLE,Detalhamento!$E299,Detalhamento!AF$15)),IF(INDEX(Import.PLE,Detalhamento!$E299,Detalhamento!AF$15)&lt;=mediçao,OFFSET(Import.PLQ,$A299-1,AF$15-1,1,1),0),0),PLE!$AA$28*OFFSET(Import.PLQ,$A299-1,AF$15-1,1,1)),IF($E299&lt;&gt;1,IF(ISNUMBER(INDEX(Import.PLE,Detalhamento!$E299,Detalhamento!AF$15)),IF(INDEX(Import.PLE,Detalhamento!$E299,Detalhamento!AF$15)&lt;=mediçao,0,OFFSET(Import.PLQ,$A299-1,AF$15-1,1,1)),OFFSET(Import.PLQ,$A299-1,AF$15-1,1,1)),(1-PLE!$AA$28)*OFFSET(Import.PLQ,$A299-1,AF$15-1,1,1))))</f>
        <v>0</v>
      </c>
      <c r="AG299" s="144">
        <f ca="1">IF(AG$13="",0,CHOOSE(Detalhamento.OpçãoServiços,OFFSET(Import.PLQ,$A299-1,AG$15-1,1,1),IF($E299&lt;&gt;1,IF(ISNUMBER(INDEX(Import.PLE,Detalhamento!$E299,Detalhamento!AG$15)),IF(INDEX(Import.PLE,Detalhamento!$E299,Detalhamento!AG$15)&lt;=mediçao,OFFSET(Import.PLQ,$A299-1,AG$15-1,1,1),0),0),PLE!$AA$28*OFFSET(Import.PLQ,$A299-1,AG$15-1,1,1)),IF($E299&lt;&gt;1,IF(ISNUMBER(INDEX(Import.PLE,Detalhamento!$E299,Detalhamento!AG$15)),IF(INDEX(Import.PLE,Detalhamento!$E299,Detalhamento!AG$15)&lt;=mediçao,0,OFFSET(Import.PLQ,$A299-1,AG$15-1,1,1)),OFFSET(Import.PLQ,$A299-1,AG$15-1,1,1)),(1-PLE!$AA$28)*OFFSET(Import.PLQ,$A299-1,AG$15-1,1,1))))</f>
        <v>0</v>
      </c>
      <c r="AH299" s="144">
        <f ca="1">IF(AH$13="",0,CHOOSE(Detalhamento.OpçãoServiços,OFFSET(Import.PLQ,$A299-1,AH$15-1,1,1),IF($E299&lt;&gt;1,IF(ISNUMBER(INDEX(Import.PLE,Detalhamento!$E299,Detalhamento!AH$15)),IF(INDEX(Import.PLE,Detalhamento!$E299,Detalhamento!AH$15)&lt;=mediçao,OFFSET(Import.PLQ,$A299-1,AH$15-1,1,1),0),0),PLE!$AA$28*OFFSET(Import.PLQ,$A299-1,AH$15-1,1,1)),IF($E299&lt;&gt;1,IF(ISNUMBER(INDEX(Import.PLE,Detalhamento!$E299,Detalhamento!AH$15)),IF(INDEX(Import.PLE,Detalhamento!$E299,Detalhamento!AH$15)&lt;=mediçao,0,OFFSET(Import.PLQ,$A299-1,AH$15-1,1,1)),OFFSET(Import.PLQ,$A299-1,AH$15-1,1,1)),(1-PLE!$AA$28)*OFFSET(Import.PLQ,$A299-1,AH$15-1,1,1))))</f>
        <v>0</v>
      </c>
      <c r="AI299" s="144">
        <f ca="1">IF(AI$13="",0,CHOOSE(Detalhamento.OpçãoServiços,OFFSET(Import.PLQ,$A299-1,AI$15-1,1,1),IF($E299&lt;&gt;1,IF(ISNUMBER(INDEX(Import.PLE,Detalhamento!$E299,Detalhamento!AI$15)),IF(INDEX(Import.PLE,Detalhamento!$E299,Detalhamento!AI$15)&lt;=mediçao,OFFSET(Import.PLQ,$A299-1,AI$15-1,1,1),0),0),PLE!$AA$28*OFFSET(Import.PLQ,$A299-1,AI$15-1,1,1)),IF($E299&lt;&gt;1,IF(ISNUMBER(INDEX(Import.PLE,Detalhamento!$E299,Detalhamento!AI$15)),IF(INDEX(Import.PLE,Detalhamento!$E299,Detalhamento!AI$15)&lt;=mediçao,0,OFFSET(Import.PLQ,$A299-1,AI$15-1,1,1)),OFFSET(Import.PLQ,$A299-1,AI$15-1,1,1)),(1-PLE!$AA$28)*OFFSET(Import.PLQ,$A299-1,AI$15-1,1,1))))</f>
        <v>0</v>
      </c>
      <c r="AJ299" s="144">
        <f ca="1">IF(AJ$13="",0,CHOOSE(Detalhamento.OpçãoServiços,OFFSET(Import.PLQ,$A299-1,AJ$15-1,1,1),IF($E299&lt;&gt;1,IF(ISNUMBER(INDEX(Import.PLE,Detalhamento!$E299,Detalhamento!AJ$15)),IF(INDEX(Import.PLE,Detalhamento!$E299,Detalhamento!AJ$15)&lt;=mediçao,OFFSET(Import.PLQ,$A299-1,AJ$15-1,1,1),0),0),PLE!$AA$28*OFFSET(Import.PLQ,$A299-1,AJ$15-1,1,1)),IF($E299&lt;&gt;1,IF(ISNUMBER(INDEX(Import.PLE,Detalhamento!$E299,Detalhamento!AJ$15)),IF(INDEX(Import.PLE,Detalhamento!$E299,Detalhamento!AJ$15)&lt;=mediçao,0,OFFSET(Import.PLQ,$A299-1,AJ$15-1,1,1)),OFFSET(Import.PLQ,$A299-1,AJ$15-1,1,1)),(1-PLE!$AA$28)*OFFSET(Import.PLQ,$A299-1,AJ$15-1,1,1))))</f>
        <v>0</v>
      </c>
      <c r="AK299" s="144">
        <f ca="1">IF(AK$13="",0,CHOOSE(Detalhamento.OpçãoServiços,OFFSET(Import.PLQ,$A299-1,AK$15-1,1,1),IF($E299&lt;&gt;1,IF(ISNUMBER(INDEX(Import.PLE,Detalhamento!$E299,Detalhamento!AK$15)),IF(INDEX(Import.PLE,Detalhamento!$E299,Detalhamento!AK$15)&lt;=mediçao,OFFSET(Import.PLQ,$A299-1,AK$15-1,1,1),0),0),PLE!$AA$28*OFFSET(Import.PLQ,$A299-1,AK$15-1,1,1)),IF($E299&lt;&gt;1,IF(ISNUMBER(INDEX(Import.PLE,Detalhamento!$E299,Detalhamento!AK$15)),IF(INDEX(Import.PLE,Detalhamento!$E299,Detalhamento!AK$15)&lt;=mediçao,0,OFFSET(Import.PLQ,$A299-1,AK$15-1,1,1)),OFFSET(Import.PLQ,$A299-1,AK$15-1,1,1)),(1-PLE!$AA$28)*OFFSET(Import.PLQ,$A299-1,AK$15-1,1,1))))</f>
        <v>0</v>
      </c>
      <c r="AL299" s="144">
        <f ca="1">IF(AL$13="",0,CHOOSE(Detalhamento.OpçãoServiços,OFFSET(Import.PLQ,$A299-1,AL$15-1,1,1),IF($E299&lt;&gt;1,IF(ISNUMBER(INDEX(Import.PLE,Detalhamento!$E299,Detalhamento!AL$15)),IF(INDEX(Import.PLE,Detalhamento!$E299,Detalhamento!AL$15)&lt;=mediçao,OFFSET(Import.PLQ,$A299-1,AL$15-1,1,1),0),0),PLE!$AA$28*OFFSET(Import.PLQ,$A299-1,AL$15-1,1,1)),IF($E299&lt;&gt;1,IF(ISNUMBER(INDEX(Import.PLE,Detalhamento!$E299,Detalhamento!AL$15)),IF(INDEX(Import.PLE,Detalhamento!$E299,Detalhamento!AL$15)&lt;=mediçao,0,OFFSET(Import.PLQ,$A299-1,AL$15-1,1,1)),OFFSET(Import.PLQ,$A299-1,AL$15-1,1,1)),(1-PLE!$AA$28)*OFFSET(Import.PLQ,$A299-1,AL$15-1,1,1))))</f>
        <v>0</v>
      </c>
      <c r="AM299" s="144">
        <f ca="1">IF(AM$13="",0,CHOOSE(Detalhamento.OpçãoServiços,OFFSET(Import.PLQ,$A299-1,AM$15-1,1,1),IF($E299&lt;&gt;1,IF(ISNUMBER(INDEX(Import.PLE,Detalhamento!$E299,Detalhamento!AM$15)),IF(INDEX(Import.PLE,Detalhamento!$E299,Detalhamento!AM$15)&lt;=mediçao,OFFSET(Import.PLQ,$A299-1,AM$15-1,1,1),0),0),PLE!$AA$28*OFFSET(Import.PLQ,$A299-1,AM$15-1,1,1)),IF($E299&lt;&gt;1,IF(ISNUMBER(INDEX(Import.PLE,Detalhamento!$E299,Detalhamento!AM$15)),IF(INDEX(Import.PLE,Detalhamento!$E299,Detalhamento!AM$15)&lt;=mediçao,0,OFFSET(Import.PLQ,$A299-1,AM$15-1,1,1)),OFFSET(Import.PLQ,$A299-1,AM$15-1,1,1)),(1-PLE!$AA$28)*OFFSET(Import.PLQ,$A299-1,AM$15-1,1,1))))</f>
        <v>0</v>
      </c>
      <c r="AN299" s="144">
        <f ca="1">IF(AN$13="",0,CHOOSE(Detalhamento.OpçãoServiços,OFFSET(Import.PLQ,$A299-1,AN$15-1,1,1),IF($E299&lt;&gt;1,IF(ISNUMBER(INDEX(Import.PLE,Detalhamento!$E299,Detalhamento!AN$15)),IF(INDEX(Import.PLE,Detalhamento!$E299,Detalhamento!AN$15)&lt;=mediçao,OFFSET(Import.PLQ,$A299-1,AN$15-1,1,1),0),0),PLE!$AA$28*OFFSET(Import.PLQ,$A299-1,AN$15-1,1,1)),IF($E299&lt;&gt;1,IF(ISNUMBER(INDEX(Import.PLE,Detalhamento!$E299,Detalhamento!AN$15)),IF(INDEX(Import.PLE,Detalhamento!$E299,Detalhamento!AN$15)&lt;=mediçao,0,OFFSET(Import.PLQ,$A299-1,AN$15-1,1,1)),OFFSET(Import.PLQ,$A299-1,AN$15-1,1,1)),(1-PLE!$AA$28)*OFFSET(Import.PLQ,$A299-1,AN$15-1,1,1))))</f>
        <v>0</v>
      </c>
      <c r="AO299" s="144">
        <f ca="1">IF(AO$13="",0,CHOOSE(Detalhamento.OpçãoServiços,OFFSET(Import.PLQ,$A299-1,AO$15-1,1,1),IF($E299&lt;&gt;1,IF(ISNUMBER(INDEX(Import.PLE,Detalhamento!$E299,Detalhamento!AO$15)),IF(INDEX(Import.PLE,Detalhamento!$E299,Detalhamento!AO$15)&lt;=mediçao,OFFSET(Import.PLQ,$A299-1,AO$15-1,1,1),0),0),PLE!$AA$28*OFFSET(Import.PLQ,$A299-1,AO$15-1,1,1)),IF($E299&lt;&gt;1,IF(ISNUMBER(INDEX(Import.PLE,Detalhamento!$E299,Detalhamento!AO$15)),IF(INDEX(Import.PLE,Detalhamento!$E299,Detalhamento!AO$15)&lt;=mediçao,0,OFFSET(Import.PLQ,$A299-1,AO$15-1,1,1)),OFFSET(Import.PLQ,$A299-1,AO$15-1,1,1)),(1-PLE!$AA$28)*OFFSET(Import.PLQ,$A299-1,AO$15-1,1,1))))</f>
        <v>0</v>
      </c>
      <c r="AP299" s="144">
        <f ca="1">IF(AP$13="",0,CHOOSE(Detalhamento.OpçãoServiços,OFFSET(Import.PLQ,$A299-1,AP$15-1,1,1),IF($E299&lt;&gt;1,IF(ISNUMBER(INDEX(Import.PLE,Detalhamento!$E299,Detalhamento!AP$15)),IF(INDEX(Import.PLE,Detalhamento!$E299,Detalhamento!AP$15)&lt;=mediçao,OFFSET(Import.PLQ,$A299-1,AP$15-1,1,1),0),0),PLE!$AA$28*OFFSET(Import.PLQ,$A299-1,AP$15-1,1,1)),IF($E299&lt;&gt;1,IF(ISNUMBER(INDEX(Import.PLE,Detalhamento!$E299,Detalhamento!AP$15)),IF(INDEX(Import.PLE,Detalhamento!$E299,Detalhamento!AP$15)&lt;=mediçao,0,OFFSET(Import.PLQ,$A299-1,AP$15-1,1,1)),OFFSET(Import.PLQ,$A299-1,AP$15-1,1,1)),(1-PLE!$AA$28)*OFFSET(Import.PLQ,$A299-1,AP$15-1,1,1))))</f>
        <v>0</v>
      </c>
      <c r="AQ299" s="144">
        <f ca="1">IF(AQ$13="",0,CHOOSE(Detalhamento.OpçãoServiços,OFFSET(Import.PLQ,$A299-1,AQ$15-1,1,1),IF($E299&lt;&gt;1,IF(ISNUMBER(INDEX(Import.PLE,Detalhamento!$E299,Detalhamento!AQ$15)),IF(INDEX(Import.PLE,Detalhamento!$E299,Detalhamento!AQ$15)&lt;=mediçao,OFFSET(Import.PLQ,$A299-1,AQ$15-1,1,1),0),0),PLE!$AA$28*OFFSET(Import.PLQ,$A299-1,AQ$15-1,1,1)),IF($E299&lt;&gt;1,IF(ISNUMBER(INDEX(Import.PLE,Detalhamento!$E299,Detalhamento!AQ$15)),IF(INDEX(Import.PLE,Detalhamento!$E299,Detalhamento!AQ$15)&lt;=mediçao,0,OFFSET(Import.PLQ,$A299-1,AQ$15-1,1,1)),OFFSET(Import.PLQ,$A299-1,AQ$15-1,1,1)),(1-PLE!$AA$28)*OFFSET(Import.PLQ,$A299-1,AQ$15-1,1,1))))</f>
        <v>0</v>
      </c>
      <c r="AR299" s="144">
        <f ca="1">IF(AR$13="",0,CHOOSE(Detalhamento.OpçãoServiços,OFFSET(Import.PLQ,$A299-1,AR$15-1,1,1),IF($E299&lt;&gt;1,IF(ISNUMBER(INDEX(Import.PLE,Detalhamento!$E299,Detalhamento!AR$15)),IF(INDEX(Import.PLE,Detalhamento!$E299,Detalhamento!AR$15)&lt;=mediçao,OFFSET(Import.PLQ,$A299-1,AR$15-1,1,1),0),0),PLE!$AA$28*OFFSET(Import.PLQ,$A299-1,AR$15-1,1,1)),IF($E299&lt;&gt;1,IF(ISNUMBER(INDEX(Import.PLE,Detalhamento!$E299,Detalhamento!AR$15)),IF(INDEX(Import.PLE,Detalhamento!$E299,Detalhamento!AR$15)&lt;=mediçao,0,OFFSET(Import.PLQ,$A299-1,AR$15-1,1,1)),OFFSET(Import.PLQ,$A299-1,AR$15-1,1,1)),(1-PLE!$AA$28)*OFFSET(Import.PLQ,$A299-1,AR$15-1,1,1))))</f>
        <v>0</v>
      </c>
      <c r="AS299" s="144">
        <f ca="1">IF(AS$13="",0,CHOOSE(Detalhamento.OpçãoServiços,OFFSET(Import.PLQ,$A299-1,AS$15-1,1,1),IF($E299&lt;&gt;1,IF(ISNUMBER(INDEX(Import.PLE,Detalhamento!$E299,Detalhamento!AS$15)),IF(INDEX(Import.PLE,Detalhamento!$E299,Detalhamento!AS$15)&lt;=mediçao,OFFSET(Import.PLQ,$A299-1,AS$15-1,1,1),0),0),PLE!$AA$28*OFFSET(Import.PLQ,$A299-1,AS$15-1,1,1)),IF($E299&lt;&gt;1,IF(ISNUMBER(INDEX(Import.PLE,Detalhamento!$E299,Detalhamento!AS$15)),IF(INDEX(Import.PLE,Detalhamento!$E299,Detalhamento!AS$15)&lt;=mediçao,0,OFFSET(Import.PLQ,$A299-1,AS$15-1,1,1)),OFFSET(Import.PLQ,$A299-1,AS$15-1,1,1)),(1-PLE!$AA$28)*OFFSET(Import.PLQ,$A299-1,AS$15-1,1,1))))</f>
        <v>0</v>
      </c>
      <c r="AT299" s="144">
        <f ca="1">IF(AT$13="",0,CHOOSE(Detalhamento.OpçãoServiços,OFFSET(Import.PLQ,$A299-1,AT$15-1,1,1),IF($E299&lt;&gt;1,IF(ISNUMBER(INDEX(Import.PLE,Detalhamento!$E299,Detalhamento!AT$15)),IF(INDEX(Import.PLE,Detalhamento!$E299,Detalhamento!AT$15)&lt;=mediçao,OFFSET(Import.PLQ,$A299-1,AT$15-1,1,1),0),0),PLE!$AA$28*OFFSET(Import.PLQ,$A299-1,AT$15-1,1,1)),IF($E299&lt;&gt;1,IF(ISNUMBER(INDEX(Import.PLE,Detalhamento!$E299,Detalhamento!AT$15)),IF(INDEX(Import.PLE,Detalhamento!$E299,Detalhamento!AT$15)&lt;=mediçao,0,OFFSET(Import.PLQ,$A299-1,AT$15-1,1,1)),OFFSET(Import.PLQ,$A299-1,AT$15-1,1,1)),(1-PLE!$AA$28)*OFFSET(Import.PLQ,$A299-1,AT$15-1,1,1))))</f>
        <v>0</v>
      </c>
      <c r="AU299" s="144">
        <f ca="1">IF(AU$13="",0,CHOOSE(Detalhamento.OpçãoServiços,OFFSET(Import.PLQ,$A299-1,AU$15-1,1,1),IF($E299&lt;&gt;1,IF(ISNUMBER(INDEX(Import.PLE,Detalhamento!$E299,Detalhamento!AU$15)),IF(INDEX(Import.PLE,Detalhamento!$E299,Detalhamento!AU$15)&lt;=mediçao,OFFSET(Import.PLQ,$A299-1,AU$15-1,1,1),0),0),PLE!$AA$28*OFFSET(Import.PLQ,$A299-1,AU$15-1,1,1)),IF($E299&lt;&gt;1,IF(ISNUMBER(INDEX(Import.PLE,Detalhamento!$E299,Detalhamento!AU$15)),IF(INDEX(Import.PLE,Detalhamento!$E299,Detalhamento!AU$15)&lt;=mediçao,0,OFFSET(Import.PLQ,$A299-1,AU$15-1,1,1)),OFFSET(Import.PLQ,$A299-1,AU$15-1,1,1)),(1-PLE!$AA$28)*OFFSET(Import.PLQ,$A299-1,AU$15-1,1,1))))</f>
        <v>0</v>
      </c>
      <c r="AV299" s="144">
        <f ca="1">IF(AV$13="",0,CHOOSE(Detalhamento.OpçãoServiços,OFFSET(Import.PLQ,$A299-1,AV$15-1,1,1),IF($E299&lt;&gt;1,IF(ISNUMBER(INDEX(Import.PLE,Detalhamento!$E299,Detalhamento!AV$15)),IF(INDEX(Import.PLE,Detalhamento!$E299,Detalhamento!AV$15)&lt;=mediçao,OFFSET(Import.PLQ,$A299-1,AV$15-1,1,1),0),0),PLE!$AA$28*OFFSET(Import.PLQ,$A299-1,AV$15-1,1,1)),IF($E299&lt;&gt;1,IF(ISNUMBER(INDEX(Import.PLE,Detalhamento!$E299,Detalhamento!AV$15)),IF(INDEX(Import.PLE,Detalhamento!$E299,Detalhamento!AV$15)&lt;=mediçao,0,OFFSET(Import.PLQ,$A299-1,AV$15-1,1,1)),OFFSET(Import.PLQ,$A299-1,AV$15-1,1,1)),(1-PLE!$AA$28)*OFFSET(Import.PLQ,$A299-1,AV$15-1,1,1))))</f>
        <v>0</v>
      </c>
      <c r="AW299" s="144">
        <f ca="1">IF(AW$13="",0,CHOOSE(Detalhamento.OpçãoServiços,OFFSET(Import.PLQ,$A299-1,AW$15-1,1,1),IF($E299&lt;&gt;1,IF(ISNUMBER(INDEX(Import.PLE,Detalhamento!$E299,Detalhamento!AW$15)),IF(INDEX(Import.PLE,Detalhamento!$E299,Detalhamento!AW$15)&lt;=mediçao,OFFSET(Import.PLQ,$A299-1,AW$15-1,1,1),0),0),PLE!$AA$28*OFFSET(Import.PLQ,$A299-1,AW$15-1,1,1)),IF($E299&lt;&gt;1,IF(ISNUMBER(INDEX(Import.PLE,Detalhamento!$E299,Detalhamento!AW$15)),IF(INDEX(Import.PLE,Detalhamento!$E299,Detalhamento!AW$15)&lt;=mediçao,0,OFFSET(Import.PLQ,$A299-1,AW$15-1,1,1)),OFFSET(Import.PLQ,$A299-1,AW$15-1,1,1)),(1-PLE!$AA$28)*OFFSET(Import.PLQ,$A299-1,AW$15-1,1,1))))</f>
        <v>0</v>
      </c>
      <c r="AX299" s="144">
        <f ca="1">IF(AX$13="",0,CHOOSE(Detalhamento.OpçãoServiços,OFFSET(Import.PLQ,$A299-1,AX$15-1,1,1),IF($E299&lt;&gt;1,IF(ISNUMBER(INDEX(Import.PLE,Detalhamento!$E299,Detalhamento!AX$15)),IF(INDEX(Import.PLE,Detalhamento!$E299,Detalhamento!AX$15)&lt;=mediçao,OFFSET(Import.PLQ,$A299-1,AX$15-1,1,1),0),0),PLE!$AA$28*OFFSET(Import.PLQ,$A299-1,AX$15-1,1,1)),IF($E299&lt;&gt;1,IF(ISNUMBER(INDEX(Import.PLE,Detalhamento!$E299,Detalhamento!AX$15)),IF(INDEX(Import.PLE,Detalhamento!$E299,Detalhamento!AX$15)&lt;=mediçao,0,OFFSET(Import.PLQ,$A299-1,AX$15-1,1,1)),OFFSET(Import.PLQ,$A299-1,AX$15-1,1,1)),(1-PLE!$AA$28)*OFFSET(Import.PLQ,$A299-1,AX$15-1,1,1))))</f>
        <v>0</v>
      </c>
      <c r="AY299" s="144">
        <f ca="1">IF(AY$13="",0,CHOOSE(Detalhamento.OpçãoServiços,OFFSET(Import.PLQ,$A299-1,AY$15-1,1,1),IF($E299&lt;&gt;1,IF(ISNUMBER(INDEX(Import.PLE,Detalhamento!$E299,Detalhamento!AY$15)),IF(INDEX(Import.PLE,Detalhamento!$E299,Detalhamento!AY$15)&lt;=mediçao,OFFSET(Import.PLQ,$A299-1,AY$15-1,1,1),0),0),PLE!$AA$28*OFFSET(Import.PLQ,$A299-1,AY$15-1,1,1)),IF($E299&lt;&gt;1,IF(ISNUMBER(INDEX(Import.PLE,Detalhamento!$E299,Detalhamento!AY$15)),IF(INDEX(Import.PLE,Detalhamento!$E299,Detalhamento!AY$15)&lt;=mediçao,0,OFFSET(Import.PLQ,$A299-1,AY$15-1,1,1)),OFFSET(Import.PLQ,$A299-1,AY$15-1,1,1)),(1-PLE!$AA$28)*OFFSET(Import.PLQ,$A299-1,AY$15-1,1,1))))</f>
        <v>0</v>
      </c>
      <c r="AZ299" s="144">
        <f ca="1">IF(AZ$13="",0,CHOOSE(Detalhamento.OpçãoServiços,OFFSET(Import.PLQ,$A299-1,AZ$15-1,1,1),IF($E299&lt;&gt;1,IF(ISNUMBER(INDEX(Import.PLE,Detalhamento!$E299,Detalhamento!AZ$15)),IF(INDEX(Import.PLE,Detalhamento!$E299,Detalhamento!AZ$15)&lt;=mediçao,OFFSET(Import.PLQ,$A299-1,AZ$15-1,1,1),0),0),PLE!$AA$28*OFFSET(Import.PLQ,$A299-1,AZ$15-1,1,1)),IF($E299&lt;&gt;1,IF(ISNUMBER(INDEX(Import.PLE,Detalhamento!$E299,Detalhamento!AZ$15)),IF(INDEX(Import.PLE,Detalhamento!$E299,Detalhamento!AZ$15)&lt;=mediçao,0,OFFSET(Import.PLQ,$A299-1,AZ$15-1,1,1)),OFFSET(Import.PLQ,$A299-1,AZ$15-1,1,1)),(1-PLE!$AA$28)*OFFSET(Import.PLQ,$A299-1,AZ$15-1,1,1))))</f>
        <v>0</v>
      </c>
      <c r="BA299" s="144">
        <f ca="1">IF(BA$13="",0,CHOOSE(Detalhamento.OpçãoServiços,OFFSET(Import.PLQ,$A299-1,BA$15-1,1,1),IF($E299&lt;&gt;1,IF(ISNUMBER(INDEX(Import.PLE,Detalhamento!$E299,Detalhamento!BA$15)),IF(INDEX(Import.PLE,Detalhamento!$E299,Detalhamento!BA$15)&lt;=mediçao,OFFSET(Import.PLQ,$A299-1,BA$15-1,1,1),0),0),PLE!$AA$28*OFFSET(Import.PLQ,$A299-1,BA$15-1,1,1)),IF($E299&lt;&gt;1,IF(ISNUMBER(INDEX(Import.PLE,Detalhamento!$E299,Detalhamento!BA$15)),IF(INDEX(Import.PLE,Detalhamento!$E299,Detalhamento!BA$15)&lt;=mediçao,0,OFFSET(Import.PLQ,$A299-1,BA$15-1,1,1)),OFFSET(Import.PLQ,$A299-1,BA$15-1,1,1)),(1-PLE!$AA$28)*OFFSET(Import.PLQ,$A299-1,BA$15-1,1,1))))</f>
        <v>0</v>
      </c>
      <c r="BB299" s="144">
        <f ca="1">IF(BB$13="",0,CHOOSE(Detalhamento.OpçãoServiços,OFFSET(Import.PLQ,$A299-1,BB$15-1,1,1),IF($E299&lt;&gt;1,IF(ISNUMBER(INDEX(Import.PLE,Detalhamento!$E299,Detalhamento!BB$15)),IF(INDEX(Import.PLE,Detalhamento!$E299,Detalhamento!BB$15)&lt;=mediçao,OFFSET(Import.PLQ,$A299-1,BB$15-1,1,1),0),0),PLE!$AA$28*OFFSET(Import.PLQ,$A299-1,BB$15-1,1,1)),IF($E299&lt;&gt;1,IF(ISNUMBER(INDEX(Import.PLE,Detalhamento!$E299,Detalhamento!BB$15)),IF(INDEX(Import.PLE,Detalhamento!$E299,Detalhamento!BB$15)&lt;=mediçao,0,OFFSET(Import.PLQ,$A299-1,BB$15-1,1,1)),OFFSET(Import.PLQ,$A299-1,BB$15-1,1,1)),(1-PLE!$AA$28)*OFFSET(Import.PLQ,$A299-1,BB$15-1,1,1))))</f>
        <v>0</v>
      </c>
      <c r="BC299" s="144">
        <f ca="1">IF(BC$13="",0,CHOOSE(Detalhamento.OpçãoServiços,OFFSET(Import.PLQ,$A299-1,BC$15-1,1,1),IF($E299&lt;&gt;1,IF(ISNUMBER(INDEX(Import.PLE,Detalhamento!$E299,Detalhamento!BC$15)),IF(INDEX(Import.PLE,Detalhamento!$E299,Detalhamento!BC$15)&lt;=mediçao,OFFSET(Import.PLQ,$A299-1,BC$15-1,1,1),0),0),PLE!$AA$28*OFFSET(Import.PLQ,$A299-1,BC$15-1,1,1)),IF($E299&lt;&gt;1,IF(ISNUMBER(INDEX(Import.PLE,Detalhamento!$E299,Detalhamento!BC$15)),IF(INDEX(Import.PLE,Detalhamento!$E299,Detalhamento!BC$15)&lt;=mediçao,0,OFFSET(Import.PLQ,$A299-1,BC$15-1,1,1)),OFFSET(Import.PLQ,$A299-1,BC$15-1,1,1)),(1-PLE!$AA$28)*OFFSET(Import.PLQ,$A299-1,BC$15-1,1,1))))</f>
        <v>0</v>
      </c>
      <c r="BD299" s="144">
        <f ca="1">IF(BD$13="",0,CHOOSE(Detalhamento.OpçãoServiços,OFFSET(Import.PLQ,$A299-1,BD$15-1,1,1),IF($E299&lt;&gt;1,IF(ISNUMBER(INDEX(Import.PLE,Detalhamento!$E299,Detalhamento!BD$15)),IF(INDEX(Import.PLE,Detalhamento!$E299,Detalhamento!BD$15)&lt;=mediçao,OFFSET(Import.PLQ,$A299-1,BD$15-1,1,1),0),0),PLE!$AA$28*OFFSET(Import.PLQ,$A299-1,BD$15-1,1,1)),IF($E299&lt;&gt;1,IF(ISNUMBER(INDEX(Import.PLE,Detalhamento!$E299,Detalhamento!BD$15)),IF(INDEX(Import.PLE,Detalhamento!$E299,Detalhamento!BD$15)&lt;=mediçao,0,OFFSET(Import.PLQ,$A299-1,BD$15-1,1,1)),OFFSET(Import.PLQ,$A299-1,BD$15-1,1,1)),(1-PLE!$AA$28)*OFFSET(Import.PLQ,$A299-1,BD$15-1,1,1))))</f>
        <v>0</v>
      </c>
      <c r="BE299" s="144">
        <f ca="1">IF(BE$13="",0,CHOOSE(Detalhamento.OpçãoServiços,OFFSET(Import.PLQ,$A299-1,BE$15-1,1,1),IF($E299&lt;&gt;1,IF(ISNUMBER(INDEX(Import.PLE,Detalhamento!$E299,Detalhamento!BE$15)),IF(INDEX(Import.PLE,Detalhamento!$E299,Detalhamento!BE$15)&lt;=mediçao,OFFSET(Import.PLQ,$A299-1,BE$15-1,1,1),0),0),PLE!$AA$28*OFFSET(Import.PLQ,$A299-1,BE$15-1,1,1)),IF($E299&lt;&gt;1,IF(ISNUMBER(INDEX(Import.PLE,Detalhamento!$E299,Detalhamento!BE$15)),IF(INDEX(Import.PLE,Detalhamento!$E299,Detalhamento!BE$15)&lt;=mediçao,0,OFFSET(Import.PLQ,$A299-1,BE$15-1,1,1)),OFFSET(Import.PLQ,$A299-1,BE$15-1,1,1)),(1-PLE!$AA$28)*OFFSET(Import.PLQ,$A299-1,BE$15-1,1,1))))</f>
        <v>0</v>
      </c>
      <c r="BF299" s="144">
        <f ca="1">IF(BF$13="",0,CHOOSE(Detalhamento.OpçãoServiços,OFFSET(Import.PLQ,$A299-1,BF$15-1,1,1),IF($E299&lt;&gt;1,IF(ISNUMBER(INDEX(Import.PLE,Detalhamento!$E299,Detalhamento!BF$15)),IF(INDEX(Import.PLE,Detalhamento!$E299,Detalhamento!BF$15)&lt;=mediçao,OFFSET(Import.PLQ,$A299-1,BF$15-1,1,1),0),0),PLE!$AA$28*OFFSET(Import.PLQ,$A299-1,BF$15-1,1,1)),IF($E299&lt;&gt;1,IF(ISNUMBER(INDEX(Import.PLE,Detalhamento!$E299,Detalhamento!BF$15)),IF(INDEX(Import.PLE,Detalhamento!$E299,Detalhamento!BF$15)&lt;=mediçao,0,OFFSET(Import.PLQ,$A299-1,BF$15-1,1,1)),OFFSET(Import.PLQ,$A299-1,BF$15-1,1,1)),(1-PLE!$AA$28)*OFFSET(Import.PLQ,$A299-1,BF$15-1,1,1))))</f>
        <v>0</v>
      </c>
      <c r="BG299" s="144">
        <f ca="1">IF(BG$13="",0,CHOOSE(Detalhamento.OpçãoServiços,OFFSET(Import.PLQ,$A299-1,BG$15-1,1,1),IF($E299&lt;&gt;1,IF(ISNUMBER(INDEX(Import.PLE,Detalhamento!$E299,Detalhamento!BG$15)),IF(INDEX(Import.PLE,Detalhamento!$E299,Detalhamento!BG$15)&lt;=mediçao,OFFSET(Import.PLQ,$A299-1,BG$15-1,1,1),0),0),PLE!$AA$28*OFFSET(Import.PLQ,$A299-1,BG$15-1,1,1)),IF($E299&lt;&gt;1,IF(ISNUMBER(INDEX(Import.PLE,Detalhamento!$E299,Detalhamento!BG$15)),IF(INDEX(Import.PLE,Detalhamento!$E299,Detalhamento!BG$15)&lt;=mediçao,0,OFFSET(Import.PLQ,$A299-1,BG$15-1,1,1)),OFFSET(Import.PLQ,$A299-1,BG$15-1,1,1)),(1-PLE!$AA$28)*OFFSET(Import.PLQ,$A299-1,BG$15-1,1,1))))</f>
        <v>0</v>
      </c>
      <c r="BH299" s="144">
        <f ca="1">IF(BH$13="",0,CHOOSE(Detalhamento.OpçãoServiços,OFFSET(Import.PLQ,$A299-1,BH$15-1,1,1),IF($E299&lt;&gt;1,IF(ISNUMBER(INDEX(Import.PLE,Detalhamento!$E299,Detalhamento!BH$15)),IF(INDEX(Import.PLE,Detalhamento!$E299,Detalhamento!BH$15)&lt;=mediçao,OFFSET(Import.PLQ,$A299-1,BH$15-1,1,1),0),0),PLE!$AA$28*OFFSET(Import.PLQ,$A299-1,BH$15-1,1,1)),IF($E299&lt;&gt;1,IF(ISNUMBER(INDEX(Import.PLE,Detalhamento!$E299,Detalhamento!BH$15)),IF(INDEX(Import.PLE,Detalhamento!$E299,Detalhamento!BH$15)&lt;=mediçao,0,OFFSET(Import.PLQ,$A299-1,BH$15-1,1,1)),OFFSET(Import.PLQ,$A299-1,BH$15-1,1,1)),(1-PLE!$AA$28)*OFFSET(Import.PLQ,$A299-1,BH$15-1,1,1))))</f>
        <v>0</v>
      </c>
      <c r="BI299" s="144">
        <f ca="1">IF(BI$13="",0,CHOOSE(Detalhamento.OpçãoServiços,OFFSET(Import.PLQ,$A299-1,BI$15-1,1,1),IF($E299&lt;&gt;1,IF(ISNUMBER(INDEX(Import.PLE,Detalhamento!$E299,Detalhamento!BI$15)),IF(INDEX(Import.PLE,Detalhamento!$E299,Detalhamento!BI$15)&lt;=mediçao,OFFSET(Import.PLQ,$A299-1,BI$15-1,1,1),0),0),PLE!$AA$28*OFFSET(Import.PLQ,$A299-1,BI$15-1,1,1)),IF($E299&lt;&gt;1,IF(ISNUMBER(INDEX(Import.PLE,Detalhamento!$E299,Detalhamento!BI$15)),IF(INDEX(Import.PLE,Detalhamento!$E299,Detalhamento!BI$15)&lt;=mediçao,0,OFFSET(Import.PLQ,$A299-1,BI$15-1,1,1)),OFFSET(Import.PLQ,$A299-1,BI$15-1,1,1)),(1-PLE!$AA$28)*OFFSET(Import.PLQ,$A299-1,BI$15-1,1,1))))</f>
        <v>0</v>
      </c>
    </row>
    <row r="300" spans="1:61" x14ac:dyDescent="0.2">
      <c r="A300" s="155">
        <v>246</v>
      </c>
      <c r="B300" s="21" t="str">
        <f t="shared" ca="1" si="41"/>
        <v>Serviço</v>
      </c>
      <c r="E300" s="153">
        <f t="shared" ca="1" si="42"/>
        <v>30</v>
      </c>
      <c r="F300" s="154">
        <f t="shared" ca="1" si="43"/>
        <v>300246</v>
      </c>
      <c r="G300" s="154" t="str">
        <f t="shared" ref="G300:H319" ca="1" si="47">OFFSET(LIorçamento,$A300-1,G$16,1,1)</f>
        <v>3.1.1.1</v>
      </c>
      <c r="H300" s="182" t="str">
        <f t="shared" ca="1" si="47"/>
        <v>REATERRO MANUAL APILOADO COM SOQUETE. AF_10/2017</v>
      </c>
      <c r="I300" s="37" t="str">
        <f t="shared" ca="1" si="44"/>
        <v>M3</v>
      </c>
      <c r="J300" s="144">
        <f t="shared" ca="1" si="45"/>
        <v>45.93</v>
      </c>
      <c r="K300" s="67"/>
      <c r="L300" s="144">
        <f ca="1">IF(L$13="",0,CHOOSE(Detalhamento.OpçãoServiços,OFFSET(Import.PLQ,$A300-1,L$15-1,1,1),IF($E300&lt;&gt;1,IF(ISNUMBER(INDEX(Import.PLE,Detalhamento!$E300,Detalhamento!L$15)),IF(INDEX(Import.PLE,Detalhamento!$E300,Detalhamento!L$15)&lt;=mediçao,OFFSET(Import.PLQ,$A300-1,L$15-1,1,1),0),0),PLE!$AA$28*OFFSET(Import.PLQ,$A300-1,L$15-1,1,1)),IF($E300&lt;&gt;1,IF(ISNUMBER(INDEX(Import.PLE,Detalhamento!$E300,Detalhamento!L$15)),IF(INDEX(Import.PLE,Detalhamento!$E300,Detalhamento!L$15)&lt;=mediçao,0,OFFSET(Import.PLQ,$A300-1,L$15-1,1,1)),OFFSET(Import.PLQ,$A300-1,L$15-1,1,1)),(1-PLE!$AA$28)*OFFSET(Import.PLQ,$A300-1,L$15-1,1,1))))</f>
        <v>45.93</v>
      </c>
      <c r="M300" s="144">
        <f ca="1">IF(M$13="",0,CHOOSE(Detalhamento.OpçãoServiços,OFFSET(Import.PLQ,$A300-1,M$15-1,1,1),IF($E300&lt;&gt;1,IF(ISNUMBER(INDEX(Import.PLE,Detalhamento!$E300,Detalhamento!M$15)),IF(INDEX(Import.PLE,Detalhamento!$E300,Detalhamento!M$15)&lt;=mediçao,OFFSET(Import.PLQ,$A300-1,M$15-1,1,1),0),0),PLE!$AA$28*OFFSET(Import.PLQ,$A300-1,M$15-1,1,1)),IF($E300&lt;&gt;1,IF(ISNUMBER(INDEX(Import.PLE,Detalhamento!$E300,Detalhamento!M$15)),IF(INDEX(Import.PLE,Detalhamento!$E300,Detalhamento!M$15)&lt;=mediçao,0,OFFSET(Import.PLQ,$A300-1,M$15-1,1,1)),OFFSET(Import.PLQ,$A300-1,M$15-1,1,1)),(1-PLE!$AA$28)*OFFSET(Import.PLQ,$A300-1,M$15-1,1,1))))</f>
        <v>0</v>
      </c>
      <c r="N300" s="144">
        <f ca="1">IF(N$13="",0,CHOOSE(Detalhamento.OpçãoServiços,OFFSET(Import.PLQ,$A300-1,N$15-1,1,1),IF($E300&lt;&gt;1,IF(ISNUMBER(INDEX(Import.PLE,Detalhamento!$E300,Detalhamento!N$15)),IF(INDEX(Import.PLE,Detalhamento!$E300,Detalhamento!N$15)&lt;=mediçao,OFFSET(Import.PLQ,$A300-1,N$15-1,1,1),0),0),PLE!$AA$28*OFFSET(Import.PLQ,$A300-1,N$15-1,1,1)),IF($E300&lt;&gt;1,IF(ISNUMBER(INDEX(Import.PLE,Detalhamento!$E300,Detalhamento!N$15)),IF(INDEX(Import.PLE,Detalhamento!$E300,Detalhamento!N$15)&lt;=mediçao,0,OFFSET(Import.PLQ,$A300-1,N$15-1,1,1)),OFFSET(Import.PLQ,$A300-1,N$15-1,1,1)),(1-PLE!$AA$28)*OFFSET(Import.PLQ,$A300-1,N$15-1,1,1))))</f>
        <v>0</v>
      </c>
      <c r="O300" s="144">
        <f ca="1">IF(O$13="",0,CHOOSE(Detalhamento.OpçãoServiços,OFFSET(Import.PLQ,$A300-1,O$15-1,1,1),IF($E300&lt;&gt;1,IF(ISNUMBER(INDEX(Import.PLE,Detalhamento!$E300,Detalhamento!O$15)),IF(INDEX(Import.PLE,Detalhamento!$E300,Detalhamento!O$15)&lt;=mediçao,OFFSET(Import.PLQ,$A300-1,O$15-1,1,1),0),0),PLE!$AA$28*OFFSET(Import.PLQ,$A300-1,O$15-1,1,1)),IF($E300&lt;&gt;1,IF(ISNUMBER(INDEX(Import.PLE,Detalhamento!$E300,Detalhamento!O$15)),IF(INDEX(Import.PLE,Detalhamento!$E300,Detalhamento!O$15)&lt;=mediçao,0,OFFSET(Import.PLQ,$A300-1,O$15-1,1,1)),OFFSET(Import.PLQ,$A300-1,O$15-1,1,1)),(1-PLE!$AA$28)*OFFSET(Import.PLQ,$A300-1,O$15-1,1,1))))</f>
        <v>0</v>
      </c>
      <c r="P300" s="144">
        <f ca="1">IF(P$13="",0,CHOOSE(Detalhamento.OpçãoServiços,OFFSET(Import.PLQ,$A300-1,P$15-1,1,1),IF($E300&lt;&gt;1,IF(ISNUMBER(INDEX(Import.PLE,Detalhamento!$E300,Detalhamento!P$15)),IF(INDEX(Import.PLE,Detalhamento!$E300,Detalhamento!P$15)&lt;=mediçao,OFFSET(Import.PLQ,$A300-1,P$15-1,1,1),0),0),PLE!$AA$28*OFFSET(Import.PLQ,$A300-1,P$15-1,1,1)),IF($E300&lt;&gt;1,IF(ISNUMBER(INDEX(Import.PLE,Detalhamento!$E300,Detalhamento!P$15)),IF(INDEX(Import.PLE,Detalhamento!$E300,Detalhamento!P$15)&lt;=mediçao,0,OFFSET(Import.PLQ,$A300-1,P$15-1,1,1)),OFFSET(Import.PLQ,$A300-1,P$15-1,1,1)),(1-PLE!$AA$28)*OFFSET(Import.PLQ,$A300-1,P$15-1,1,1))))</f>
        <v>0</v>
      </c>
      <c r="Q300" s="144">
        <f ca="1">IF(Q$13="",0,CHOOSE(Detalhamento.OpçãoServiços,OFFSET(Import.PLQ,$A300-1,Q$15-1,1,1),IF($E300&lt;&gt;1,IF(ISNUMBER(INDEX(Import.PLE,Detalhamento!$E300,Detalhamento!Q$15)),IF(INDEX(Import.PLE,Detalhamento!$E300,Detalhamento!Q$15)&lt;=mediçao,OFFSET(Import.PLQ,$A300-1,Q$15-1,1,1),0),0),PLE!$AA$28*OFFSET(Import.PLQ,$A300-1,Q$15-1,1,1)),IF($E300&lt;&gt;1,IF(ISNUMBER(INDEX(Import.PLE,Detalhamento!$E300,Detalhamento!Q$15)),IF(INDEX(Import.PLE,Detalhamento!$E300,Detalhamento!Q$15)&lt;=mediçao,0,OFFSET(Import.PLQ,$A300-1,Q$15-1,1,1)),OFFSET(Import.PLQ,$A300-1,Q$15-1,1,1)),(1-PLE!$AA$28)*OFFSET(Import.PLQ,$A300-1,Q$15-1,1,1))))</f>
        <v>0</v>
      </c>
      <c r="R300" s="144">
        <f ca="1">IF(R$13="",0,CHOOSE(Detalhamento.OpçãoServiços,OFFSET(Import.PLQ,$A300-1,R$15-1,1,1),IF($E300&lt;&gt;1,IF(ISNUMBER(INDEX(Import.PLE,Detalhamento!$E300,Detalhamento!R$15)),IF(INDEX(Import.PLE,Detalhamento!$E300,Detalhamento!R$15)&lt;=mediçao,OFFSET(Import.PLQ,$A300-1,R$15-1,1,1),0),0),PLE!$AA$28*OFFSET(Import.PLQ,$A300-1,R$15-1,1,1)),IF($E300&lt;&gt;1,IF(ISNUMBER(INDEX(Import.PLE,Detalhamento!$E300,Detalhamento!R$15)),IF(INDEX(Import.PLE,Detalhamento!$E300,Detalhamento!R$15)&lt;=mediçao,0,OFFSET(Import.PLQ,$A300-1,R$15-1,1,1)),OFFSET(Import.PLQ,$A300-1,R$15-1,1,1)),(1-PLE!$AA$28)*OFFSET(Import.PLQ,$A300-1,R$15-1,1,1))))</f>
        <v>0</v>
      </c>
      <c r="S300" s="144">
        <f ca="1">IF(S$13="",0,CHOOSE(Detalhamento.OpçãoServiços,OFFSET(Import.PLQ,$A300-1,S$15-1,1,1),IF($E300&lt;&gt;1,IF(ISNUMBER(INDEX(Import.PLE,Detalhamento!$E300,Detalhamento!S$15)),IF(INDEX(Import.PLE,Detalhamento!$E300,Detalhamento!S$15)&lt;=mediçao,OFFSET(Import.PLQ,$A300-1,S$15-1,1,1),0),0),PLE!$AA$28*OFFSET(Import.PLQ,$A300-1,S$15-1,1,1)),IF($E300&lt;&gt;1,IF(ISNUMBER(INDEX(Import.PLE,Detalhamento!$E300,Detalhamento!S$15)),IF(INDEX(Import.PLE,Detalhamento!$E300,Detalhamento!S$15)&lt;=mediçao,0,OFFSET(Import.PLQ,$A300-1,S$15-1,1,1)),OFFSET(Import.PLQ,$A300-1,S$15-1,1,1)),(1-PLE!$AA$28)*OFFSET(Import.PLQ,$A300-1,S$15-1,1,1))))</f>
        <v>0</v>
      </c>
      <c r="T300" s="144">
        <f ca="1">IF(T$13="",0,CHOOSE(Detalhamento.OpçãoServiços,OFFSET(Import.PLQ,$A300-1,T$15-1,1,1),IF($E300&lt;&gt;1,IF(ISNUMBER(INDEX(Import.PLE,Detalhamento!$E300,Detalhamento!T$15)),IF(INDEX(Import.PLE,Detalhamento!$E300,Detalhamento!T$15)&lt;=mediçao,OFFSET(Import.PLQ,$A300-1,T$15-1,1,1),0),0),PLE!$AA$28*OFFSET(Import.PLQ,$A300-1,T$15-1,1,1)),IF($E300&lt;&gt;1,IF(ISNUMBER(INDEX(Import.PLE,Detalhamento!$E300,Detalhamento!T$15)),IF(INDEX(Import.PLE,Detalhamento!$E300,Detalhamento!T$15)&lt;=mediçao,0,OFFSET(Import.PLQ,$A300-1,T$15-1,1,1)),OFFSET(Import.PLQ,$A300-1,T$15-1,1,1)),(1-PLE!$AA$28)*OFFSET(Import.PLQ,$A300-1,T$15-1,1,1))))</f>
        <v>0</v>
      </c>
      <c r="U300" s="144">
        <f ca="1">IF(U$13="",0,CHOOSE(Detalhamento.OpçãoServiços,OFFSET(Import.PLQ,$A300-1,U$15-1,1,1),IF($E300&lt;&gt;1,IF(ISNUMBER(INDEX(Import.PLE,Detalhamento!$E300,Detalhamento!U$15)),IF(INDEX(Import.PLE,Detalhamento!$E300,Detalhamento!U$15)&lt;=mediçao,OFFSET(Import.PLQ,$A300-1,U$15-1,1,1),0),0),PLE!$AA$28*OFFSET(Import.PLQ,$A300-1,U$15-1,1,1)),IF($E300&lt;&gt;1,IF(ISNUMBER(INDEX(Import.PLE,Detalhamento!$E300,Detalhamento!U$15)),IF(INDEX(Import.PLE,Detalhamento!$E300,Detalhamento!U$15)&lt;=mediçao,0,OFFSET(Import.PLQ,$A300-1,U$15-1,1,1)),OFFSET(Import.PLQ,$A300-1,U$15-1,1,1)),(1-PLE!$AA$28)*OFFSET(Import.PLQ,$A300-1,U$15-1,1,1))))</f>
        <v>0</v>
      </c>
      <c r="V300" s="144">
        <f ca="1">IF(V$13="",0,CHOOSE(Detalhamento.OpçãoServiços,OFFSET(Import.PLQ,$A300-1,V$15-1,1,1),IF($E300&lt;&gt;1,IF(ISNUMBER(INDEX(Import.PLE,Detalhamento!$E300,Detalhamento!V$15)),IF(INDEX(Import.PLE,Detalhamento!$E300,Detalhamento!V$15)&lt;=mediçao,OFFSET(Import.PLQ,$A300-1,V$15-1,1,1),0),0),PLE!$AA$28*OFFSET(Import.PLQ,$A300-1,V$15-1,1,1)),IF($E300&lt;&gt;1,IF(ISNUMBER(INDEX(Import.PLE,Detalhamento!$E300,Detalhamento!V$15)),IF(INDEX(Import.PLE,Detalhamento!$E300,Detalhamento!V$15)&lt;=mediçao,0,OFFSET(Import.PLQ,$A300-1,V$15-1,1,1)),OFFSET(Import.PLQ,$A300-1,V$15-1,1,1)),(1-PLE!$AA$28)*OFFSET(Import.PLQ,$A300-1,V$15-1,1,1))))</f>
        <v>0</v>
      </c>
      <c r="W300" s="144">
        <f ca="1">IF(W$13="",0,CHOOSE(Detalhamento.OpçãoServiços,OFFSET(Import.PLQ,$A300-1,W$15-1,1,1),IF($E300&lt;&gt;1,IF(ISNUMBER(INDEX(Import.PLE,Detalhamento!$E300,Detalhamento!W$15)),IF(INDEX(Import.PLE,Detalhamento!$E300,Detalhamento!W$15)&lt;=mediçao,OFFSET(Import.PLQ,$A300-1,W$15-1,1,1),0),0),PLE!$AA$28*OFFSET(Import.PLQ,$A300-1,W$15-1,1,1)),IF($E300&lt;&gt;1,IF(ISNUMBER(INDEX(Import.PLE,Detalhamento!$E300,Detalhamento!W$15)),IF(INDEX(Import.PLE,Detalhamento!$E300,Detalhamento!W$15)&lt;=mediçao,0,OFFSET(Import.PLQ,$A300-1,W$15-1,1,1)),OFFSET(Import.PLQ,$A300-1,W$15-1,1,1)),(1-PLE!$AA$28)*OFFSET(Import.PLQ,$A300-1,W$15-1,1,1))))</f>
        <v>0</v>
      </c>
      <c r="X300" s="144">
        <f ca="1">IF(X$13="",0,CHOOSE(Detalhamento.OpçãoServiços,OFFSET(Import.PLQ,$A300-1,X$15-1,1,1),IF($E300&lt;&gt;1,IF(ISNUMBER(INDEX(Import.PLE,Detalhamento!$E300,Detalhamento!X$15)),IF(INDEX(Import.PLE,Detalhamento!$E300,Detalhamento!X$15)&lt;=mediçao,OFFSET(Import.PLQ,$A300-1,X$15-1,1,1),0),0),PLE!$AA$28*OFFSET(Import.PLQ,$A300-1,X$15-1,1,1)),IF($E300&lt;&gt;1,IF(ISNUMBER(INDEX(Import.PLE,Detalhamento!$E300,Detalhamento!X$15)),IF(INDEX(Import.PLE,Detalhamento!$E300,Detalhamento!X$15)&lt;=mediçao,0,OFFSET(Import.PLQ,$A300-1,X$15-1,1,1)),OFFSET(Import.PLQ,$A300-1,X$15-1,1,1)),(1-PLE!$AA$28)*OFFSET(Import.PLQ,$A300-1,X$15-1,1,1))))</f>
        <v>0</v>
      </c>
      <c r="Y300" s="144">
        <f ca="1">IF(Y$13="",0,CHOOSE(Detalhamento.OpçãoServiços,OFFSET(Import.PLQ,$A300-1,Y$15-1,1,1),IF($E300&lt;&gt;1,IF(ISNUMBER(INDEX(Import.PLE,Detalhamento!$E300,Detalhamento!Y$15)),IF(INDEX(Import.PLE,Detalhamento!$E300,Detalhamento!Y$15)&lt;=mediçao,OFFSET(Import.PLQ,$A300-1,Y$15-1,1,1),0),0),PLE!$AA$28*OFFSET(Import.PLQ,$A300-1,Y$15-1,1,1)),IF($E300&lt;&gt;1,IF(ISNUMBER(INDEX(Import.PLE,Detalhamento!$E300,Detalhamento!Y$15)),IF(INDEX(Import.PLE,Detalhamento!$E300,Detalhamento!Y$15)&lt;=mediçao,0,OFFSET(Import.PLQ,$A300-1,Y$15-1,1,1)),OFFSET(Import.PLQ,$A300-1,Y$15-1,1,1)),(1-PLE!$AA$28)*OFFSET(Import.PLQ,$A300-1,Y$15-1,1,1))))</f>
        <v>0</v>
      </c>
      <c r="Z300" s="144">
        <f ca="1">IF(Z$13="",0,CHOOSE(Detalhamento.OpçãoServiços,OFFSET(Import.PLQ,$A300-1,Z$15-1,1,1),IF($E300&lt;&gt;1,IF(ISNUMBER(INDEX(Import.PLE,Detalhamento!$E300,Detalhamento!Z$15)),IF(INDEX(Import.PLE,Detalhamento!$E300,Detalhamento!Z$15)&lt;=mediçao,OFFSET(Import.PLQ,$A300-1,Z$15-1,1,1),0),0),PLE!$AA$28*OFFSET(Import.PLQ,$A300-1,Z$15-1,1,1)),IF($E300&lt;&gt;1,IF(ISNUMBER(INDEX(Import.PLE,Detalhamento!$E300,Detalhamento!Z$15)),IF(INDEX(Import.PLE,Detalhamento!$E300,Detalhamento!Z$15)&lt;=mediçao,0,OFFSET(Import.PLQ,$A300-1,Z$15-1,1,1)),OFFSET(Import.PLQ,$A300-1,Z$15-1,1,1)),(1-PLE!$AA$28)*OFFSET(Import.PLQ,$A300-1,Z$15-1,1,1))))</f>
        <v>0</v>
      </c>
      <c r="AA300" s="144">
        <f ca="1">IF(AA$13="",0,CHOOSE(Detalhamento.OpçãoServiços,OFFSET(Import.PLQ,$A300-1,AA$15-1,1,1),IF($E300&lt;&gt;1,IF(ISNUMBER(INDEX(Import.PLE,Detalhamento!$E300,Detalhamento!AA$15)),IF(INDEX(Import.PLE,Detalhamento!$E300,Detalhamento!AA$15)&lt;=mediçao,OFFSET(Import.PLQ,$A300-1,AA$15-1,1,1),0),0),PLE!$AA$28*OFFSET(Import.PLQ,$A300-1,AA$15-1,1,1)),IF($E300&lt;&gt;1,IF(ISNUMBER(INDEX(Import.PLE,Detalhamento!$E300,Detalhamento!AA$15)),IF(INDEX(Import.PLE,Detalhamento!$E300,Detalhamento!AA$15)&lt;=mediçao,0,OFFSET(Import.PLQ,$A300-1,AA$15-1,1,1)),OFFSET(Import.PLQ,$A300-1,AA$15-1,1,1)),(1-PLE!$AA$28)*OFFSET(Import.PLQ,$A300-1,AA$15-1,1,1))))</f>
        <v>0</v>
      </c>
      <c r="AB300" s="144">
        <f ca="1">IF(AB$13="",0,CHOOSE(Detalhamento.OpçãoServiços,OFFSET(Import.PLQ,$A300-1,AB$15-1,1,1),IF($E300&lt;&gt;1,IF(ISNUMBER(INDEX(Import.PLE,Detalhamento!$E300,Detalhamento!AB$15)),IF(INDEX(Import.PLE,Detalhamento!$E300,Detalhamento!AB$15)&lt;=mediçao,OFFSET(Import.PLQ,$A300-1,AB$15-1,1,1),0),0),PLE!$AA$28*OFFSET(Import.PLQ,$A300-1,AB$15-1,1,1)),IF($E300&lt;&gt;1,IF(ISNUMBER(INDEX(Import.PLE,Detalhamento!$E300,Detalhamento!AB$15)),IF(INDEX(Import.PLE,Detalhamento!$E300,Detalhamento!AB$15)&lt;=mediçao,0,OFFSET(Import.PLQ,$A300-1,AB$15-1,1,1)),OFFSET(Import.PLQ,$A300-1,AB$15-1,1,1)),(1-PLE!$AA$28)*OFFSET(Import.PLQ,$A300-1,AB$15-1,1,1))))</f>
        <v>0</v>
      </c>
      <c r="AC300" s="144">
        <f ca="1">IF(AC$13="",0,CHOOSE(Detalhamento.OpçãoServiços,OFFSET(Import.PLQ,$A300-1,AC$15-1,1,1),IF($E300&lt;&gt;1,IF(ISNUMBER(INDEX(Import.PLE,Detalhamento!$E300,Detalhamento!AC$15)),IF(INDEX(Import.PLE,Detalhamento!$E300,Detalhamento!AC$15)&lt;=mediçao,OFFSET(Import.PLQ,$A300-1,AC$15-1,1,1),0),0),PLE!$AA$28*OFFSET(Import.PLQ,$A300-1,AC$15-1,1,1)),IF($E300&lt;&gt;1,IF(ISNUMBER(INDEX(Import.PLE,Detalhamento!$E300,Detalhamento!AC$15)),IF(INDEX(Import.PLE,Detalhamento!$E300,Detalhamento!AC$15)&lt;=mediçao,0,OFFSET(Import.PLQ,$A300-1,AC$15-1,1,1)),OFFSET(Import.PLQ,$A300-1,AC$15-1,1,1)),(1-PLE!$AA$28)*OFFSET(Import.PLQ,$A300-1,AC$15-1,1,1))))</f>
        <v>0</v>
      </c>
      <c r="AD300" s="144">
        <f ca="1">IF(AD$13="",0,CHOOSE(Detalhamento.OpçãoServiços,OFFSET(Import.PLQ,$A300-1,AD$15-1,1,1),IF($E300&lt;&gt;1,IF(ISNUMBER(INDEX(Import.PLE,Detalhamento!$E300,Detalhamento!AD$15)),IF(INDEX(Import.PLE,Detalhamento!$E300,Detalhamento!AD$15)&lt;=mediçao,OFFSET(Import.PLQ,$A300-1,AD$15-1,1,1),0),0),PLE!$AA$28*OFFSET(Import.PLQ,$A300-1,AD$15-1,1,1)),IF($E300&lt;&gt;1,IF(ISNUMBER(INDEX(Import.PLE,Detalhamento!$E300,Detalhamento!AD$15)),IF(INDEX(Import.PLE,Detalhamento!$E300,Detalhamento!AD$15)&lt;=mediçao,0,OFFSET(Import.PLQ,$A300-1,AD$15-1,1,1)),OFFSET(Import.PLQ,$A300-1,AD$15-1,1,1)),(1-PLE!$AA$28)*OFFSET(Import.PLQ,$A300-1,AD$15-1,1,1))))</f>
        <v>0</v>
      </c>
      <c r="AE300" s="144">
        <f ca="1">IF(AE$13="",0,CHOOSE(Detalhamento.OpçãoServiços,OFFSET(Import.PLQ,$A300-1,AE$15-1,1,1),IF($E300&lt;&gt;1,IF(ISNUMBER(INDEX(Import.PLE,Detalhamento!$E300,Detalhamento!AE$15)),IF(INDEX(Import.PLE,Detalhamento!$E300,Detalhamento!AE$15)&lt;=mediçao,OFFSET(Import.PLQ,$A300-1,AE$15-1,1,1),0),0),PLE!$AA$28*OFFSET(Import.PLQ,$A300-1,AE$15-1,1,1)),IF($E300&lt;&gt;1,IF(ISNUMBER(INDEX(Import.PLE,Detalhamento!$E300,Detalhamento!AE$15)),IF(INDEX(Import.PLE,Detalhamento!$E300,Detalhamento!AE$15)&lt;=mediçao,0,OFFSET(Import.PLQ,$A300-1,AE$15-1,1,1)),OFFSET(Import.PLQ,$A300-1,AE$15-1,1,1)),(1-PLE!$AA$28)*OFFSET(Import.PLQ,$A300-1,AE$15-1,1,1))))</f>
        <v>0</v>
      </c>
      <c r="AF300" s="144">
        <f ca="1">IF(AF$13="",0,CHOOSE(Detalhamento.OpçãoServiços,OFFSET(Import.PLQ,$A300-1,AF$15-1,1,1),IF($E300&lt;&gt;1,IF(ISNUMBER(INDEX(Import.PLE,Detalhamento!$E300,Detalhamento!AF$15)),IF(INDEX(Import.PLE,Detalhamento!$E300,Detalhamento!AF$15)&lt;=mediçao,OFFSET(Import.PLQ,$A300-1,AF$15-1,1,1),0),0),PLE!$AA$28*OFFSET(Import.PLQ,$A300-1,AF$15-1,1,1)),IF($E300&lt;&gt;1,IF(ISNUMBER(INDEX(Import.PLE,Detalhamento!$E300,Detalhamento!AF$15)),IF(INDEX(Import.PLE,Detalhamento!$E300,Detalhamento!AF$15)&lt;=mediçao,0,OFFSET(Import.PLQ,$A300-1,AF$15-1,1,1)),OFFSET(Import.PLQ,$A300-1,AF$15-1,1,1)),(1-PLE!$AA$28)*OFFSET(Import.PLQ,$A300-1,AF$15-1,1,1))))</f>
        <v>0</v>
      </c>
      <c r="AG300" s="144">
        <f ca="1">IF(AG$13="",0,CHOOSE(Detalhamento.OpçãoServiços,OFFSET(Import.PLQ,$A300-1,AG$15-1,1,1),IF($E300&lt;&gt;1,IF(ISNUMBER(INDEX(Import.PLE,Detalhamento!$E300,Detalhamento!AG$15)),IF(INDEX(Import.PLE,Detalhamento!$E300,Detalhamento!AG$15)&lt;=mediçao,OFFSET(Import.PLQ,$A300-1,AG$15-1,1,1),0),0),PLE!$AA$28*OFFSET(Import.PLQ,$A300-1,AG$15-1,1,1)),IF($E300&lt;&gt;1,IF(ISNUMBER(INDEX(Import.PLE,Detalhamento!$E300,Detalhamento!AG$15)),IF(INDEX(Import.PLE,Detalhamento!$E300,Detalhamento!AG$15)&lt;=mediçao,0,OFFSET(Import.PLQ,$A300-1,AG$15-1,1,1)),OFFSET(Import.PLQ,$A300-1,AG$15-1,1,1)),(1-PLE!$AA$28)*OFFSET(Import.PLQ,$A300-1,AG$15-1,1,1))))</f>
        <v>0</v>
      </c>
      <c r="AH300" s="144">
        <f ca="1">IF(AH$13="",0,CHOOSE(Detalhamento.OpçãoServiços,OFFSET(Import.PLQ,$A300-1,AH$15-1,1,1),IF($E300&lt;&gt;1,IF(ISNUMBER(INDEX(Import.PLE,Detalhamento!$E300,Detalhamento!AH$15)),IF(INDEX(Import.PLE,Detalhamento!$E300,Detalhamento!AH$15)&lt;=mediçao,OFFSET(Import.PLQ,$A300-1,AH$15-1,1,1),0),0),PLE!$AA$28*OFFSET(Import.PLQ,$A300-1,AH$15-1,1,1)),IF($E300&lt;&gt;1,IF(ISNUMBER(INDEX(Import.PLE,Detalhamento!$E300,Detalhamento!AH$15)),IF(INDEX(Import.PLE,Detalhamento!$E300,Detalhamento!AH$15)&lt;=mediçao,0,OFFSET(Import.PLQ,$A300-1,AH$15-1,1,1)),OFFSET(Import.PLQ,$A300-1,AH$15-1,1,1)),(1-PLE!$AA$28)*OFFSET(Import.PLQ,$A300-1,AH$15-1,1,1))))</f>
        <v>0</v>
      </c>
      <c r="AI300" s="144">
        <f ca="1">IF(AI$13="",0,CHOOSE(Detalhamento.OpçãoServiços,OFFSET(Import.PLQ,$A300-1,AI$15-1,1,1),IF($E300&lt;&gt;1,IF(ISNUMBER(INDEX(Import.PLE,Detalhamento!$E300,Detalhamento!AI$15)),IF(INDEX(Import.PLE,Detalhamento!$E300,Detalhamento!AI$15)&lt;=mediçao,OFFSET(Import.PLQ,$A300-1,AI$15-1,1,1),0),0),PLE!$AA$28*OFFSET(Import.PLQ,$A300-1,AI$15-1,1,1)),IF($E300&lt;&gt;1,IF(ISNUMBER(INDEX(Import.PLE,Detalhamento!$E300,Detalhamento!AI$15)),IF(INDEX(Import.PLE,Detalhamento!$E300,Detalhamento!AI$15)&lt;=mediçao,0,OFFSET(Import.PLQ,$A300-1,AI$15-1,1,1)),OFFSET(Import.PLQ,$A300-1,AI$15-1,1,1)),(1-PLE!$AA$28)*OFFSET(Import.PLQ,$A300-1,AI$15-1,1,1))))</f>
        <v>0</v>
      </c>
      <c r="AJ300" s="144">
        <f ca="1">IF(AJ$13="",0,CHOOSE(Detalhamento.OpçãoServiços,OFFSET(Import.PLQ,$A300-1,AJ$15-1,1,1),IF($E300&lt;&gt;1,IF(ISNUMBER(INDEX(Import.PLE,Detalhamento!$E300,Detalhamento!AJ$15)),IF(INDEX(Import.PLE,Detalhamento!$E300,Detalhamento!AJ$15)&lt;=mediçao,OFFSET(Import.PLQ,$A300-1,AJ$15-1,1,1),0),0),PLE!$AA$28*OFFSET(Import.PLQ,$A300-1,AJ$15-1,1,1)),IF($E300&lt;&gt;1,IF(ISNUMBER(INDEX(Import.PLE,Detalhamento!$E300,Detalhamento!AJ$15)),IF(INDEX(Import.PLE,Detalhamento!$E300,Detalhamento!AJ$15)&lt;=mediçao,0,OFFSET(Import.PLQ,$A300-1,AJ$15-1,1,1)),OFFSET(Import.PLQ,$A300-1,AJ$15-1,1,1)),(1-PLE!$AA$28)*OFFSET(Import.PLQ,$A300-1,AJ$15-1,1,1))))</f>
        <v>0</v>
      </c>
      <c r="AK300" s="144">
        <f ca="1">IF(AK$13="",0,CHOOSE(Detalhamento.OpçãoServiços,OFFSET(Import.PLQ,$A300-1,AK$15-1,1,1),IF($E300&lt;&gt;1,IF(ISNUMBER(INDEX(Import.PLE,Detalhamento!$E300,Detalhamento!AK$15)),IF(INDEX(Import.PLE,Detalhamento!$E300,Detalhamento!AK$15)&lt;=mediçao,OFFSET(Import.PLQ,$A300-1,AK$15-1,1,1),0),0),PLE!$AA$28*OFFSET(Import.PLQ,$A300-1,AK$15-1,1,1)),IF($E300&lt;&gt;1,IF(ISNUMBER(INDEX(Import.PLE,Detalhamento!$E300,Detalhamento!AK$15)),IF(INDEX(Import.PLE,Detalhamento!$E300,Detalhamento!AK$15)&lt;=mediçao,0,OFFSET(Import.PLQ,$A300-1,AK$15-1,1,1)),OFFSET(Import.PLQ,$A300-1,AK$15-1,1,1)),(1-PLE!$AA$28)*OFFSET(Import.PLQ,$A300-1,AK$15-1,1,1))))</f>
        <v>0</v>
      </c>
      <c r="AL300" s="144">
        <f ca="1">IF(AL$13="",0,CHOOSE(Detalhamento.OpçãoServiços,OFFSET(Import.PLQ,$A300-1,AL$15-1,1,1),IF($E300&lt;&gt;1,IF(ISNUMBER(INDEX(Import.PLE,Detalhamento!$E300,Detalhamento!AL$15)),IF(INDEX(Import.PLE,Detalhamento!$E300,Detalhamento!AL$15)&lt;=mediçao,OFFSET(Import.PLQ,$A300-1,AL$15-1,1,1),0),0),PLE!$AA$28*OFFSET(Import.PLQ,$A300-1,AL$15-1,1,1)),IF($E300&lt;&gt;1,IF(ISNUMBER(INDEX(Import.PLE,Detalhamento!$E300,Detalhamento!AL$15)),IF(INDEX(Import.PLE,Detalhamento!$E300,Detalhamento!AL$15)&lt;=mediçao,0,OFFSET(Import.PLQ,$A300-1,AL$15-1,1,1)),OFFSET(Import.PLQ,$A300-1,AL$15-1,1,1)),(1-PLE!$AA$28)*OFFSET(Import.PLQ,$A300-1,AL$15-1,1,1))))</f>
        <v>0</v>
      </c>
      <c r="AM300" s="144">
        <f ca="1">IF(AM$13="",0,CHOOSE(Detalhamento.OpçãoServiços,OFFSET(Import.PLQ,$A300-1,AM$15-1,1,1),IF($E300&lt;&gt;1,IF(ISNUMBER(INDEX(Import.PLE,Detalhamento!$E300,Detalhamento!AM$15)),IF(INDEX(Import.PLE,Detalhamento!$E300,Detalhamento!AM$15)&lt;=mediçao,OFFSET(Import.PLQ,$A300-1,AM$15-1,1,1),0),0),PLE!$AA$28*OFFSET(Import.PLQ,$A300-1,AM$15-1,1,1)),IF($E300&lt;&gt;1,IF(ISNUMBER(INDEX(Import.PLE,Detalhamento!$E300,Detalhamento!AM$15)),IF(INDEX(Import.PLE,Detalhamento!$E300,Detalhamento!AM$15)&lt;=mediçao,0,OFFSET(Import.PLQ,$A300-1,AM$15-1,1,1)),OFFSET(Import.PLQ,$A300-1,AM$15-1,1,1)),(1-PLE!$AA$28)*OFFSET(Import.PLQ,$A300-1,AM$15-1,1,1))))</f>
        <v>0</v>
      </c>
      <c r="AN300" s="144">
        <f ca="1">IF(AN$13="",0,CHOOSE(Detalhamento.OpçãoServiços,OFFSET(Import.PLQ,$A300-1,AN$15-1,1,1),IF($E300&lt;&gt;1,IF(ISNUMBER(INDEX(Import.PLE,Detalhamento!$E300,Detalhamento!AN$15)),IF(INDEX(Import.PLE,Detalhamento!$E300,Detalhamento!AN$15)&lt;=mediçao,OFFSET(Import.PLQ,$A300-1,AN$15-1,1,1),0),0),PLE!$AA$28*OFFSET(Import.PLQ,$A300-1,AN$15-1,1,1)),IF($E300&lt;&gt;1,IF(ISNUMBER(INDEX(Import.PLE,Detalhamento!$E300,Detalhamento!AN$15)),IF(INDEX(Import.PLE,Detalhamento!$E300,Detalhamento!AN$15)&lt;=mediçao,0,OFFSET(Import.PLQ,$A300-1,AN$15-1,1,1)),OFFSET(Import.PLQ,$A300-1,AN$15-1,1,1)),(1-PLE!$AA$28)*OFFSET(Import.PLQ,$A300-1,AN$15-1,1,1))))</f>
        <v>0</v>
      </c>
      <c r="AO300" s="144">
        <f ca="1">IF(AO$13="",0,CHOOSE(Detalhamento.OpçãoServiços,OFFSET(Import.PLQ,$A300-1,AO$15-1,1,1),IF($E300&lt;&gt;1,IF(ISNUMBER(INDEX(Import.PLE,Detalhamento!$E300,Detalhamento!AO$15)),IF(INDEX(Import.PLE,Detalhamento!$E300,Detalhamento!AO$15)&lt;=mediçao,OFFSET(Import.PLQ,$A300-1,AO$15-1,1,1),0),0),PLE!$AA$28*OFFSET(Import.PLQ,$A300-1,AO$15-1,1,1)),IF($E300&lt;&gt;1,IF(ISNUMBER(INDEX(Import.PLE,Detalhamento!$E300,Detalhamento!AO$15)),IF(INDEX(Import.PLE,Detalhamento!$E300,Detalhamento!AO$15)&lt;=mediçao,0,OFFSET(Import.PLQ,$A300-1,AO$15-1,1,1)),OFFSET(Import.PLQ,$A300-1,AO$15-1,1,1)),(1-PLE!$AA$28)*OFFSET(Import.PLQ,$A300-1,AO$15-1,1,1))))</f>
        <v>0</v>
      </c>
      <c r="AP300" s="144">
        <f ca="1">IF(AP$13="",0,CHOOSE(Detalhamento.OpçãoServiços,OFFSET(Import.PLQ,$A300-1,AP$15-1,1,1),IF($E300&lt;&gt;1,IF(ISNUMBER(INDEX(Import.PLE,Detalhamento!$E300,Detalhamento!AP$15)),IF(INDEX(Import.PLE,Detalhamento!$E300,Detalhamento!AP$15)&lt;=mediçao,OFFSET(Import.PLQ,$A300-1,AP$15-1,1,1),0),0),PLE!$AA$28*OFFSET(Import.PLQ,$A300-1,AP$15-1,1,1)),IF($E300&lt;&gt;1,IF(ISNUMBER(INDEX(Import.PLE,Detalhamento!$E300,Detalhamento!AP$15)),IF(INDEX(Import.PLE,Detalhamento!$E300,Detalhamento!AP$15)&lt;=mediçao,0,OFFSET(Import.PLQ,$A300-1,AP$15-1,1,1)),OFFSET(Import.PLQ,$A300-1,AP$15-1,1,1)),(1-PLE!$AA$28)*OFFSET(Import.PLQ,$A300-1,AP$15-1,1,1))))</f>
        <v>0</v>
      </c>
      <c r="AQ300" s="144">
        <f ca="1">IF(AQ$13="",0,CHOOSE(Detalhamento.OpçãoServiços,OFFSET(Import.PLQ,$A300-1,AQ$15-1,1,1),IF($E300&lt;&gt;1,IF(ISNUMBER(INDEX(Import.PLE,Detalhamento!$E300,Detalhamento!AQ$15)),IF(INDEX(Import.PLE,Detalhamento!$E300,Detalhamento!AQ$15)&lt;=mediçao,OFFSET(Import.PLQ,$A300-1,AQ$15-1,1,1),0),0),PLE!$AA$28*OFFSET(Import.PLQ,$A300-1,AQ$15-1,1,1)),IF($E300&lt;&gt;1,IF(ISNUMBER(INDEX(Import.PLE,Detalhamento!$E300,Detalhamento!AQ$15)),IF(INDEX(Import.PLE,Detalhamento!$E300,Detalhamento!AQ$15)&lt;=mediçao,0,OFFSET(Import.PLQ,$A300-1,AQ$15-1,1,1)),OFFSET(Import.PLQ,$A300-1,AQ$15-1,1,1)),(1-PLE!$AA$28)*OFFSET(Import.PLQ,$A300-1,AQ$15-1,1,1))))</f>
        <v>0</v>
      </c>
      <c r="AR300" s="144">
        <f ca="1">IF(AR$13="",0,CHOOSE(Detalhamento.OpçãoServiços,OFFSET(Import.PLQ,$A300-1,AR$15-1,1,1),IF($E300&lt;&gt;1,IF(ISNUMBER(INDEX(Import.PLE,Detalhamento!$E300,Detalhamento!AR$15)),IF(INDEX(Import.PLE,Detalhamento!$E300,Detalhamento!AR$15)&lt;=mediçao,OFFSET(Import.PLQ,$A300-1,AR$15-1,1,1),0),0),PLE!$AA$28*OFFSET(Import.PLQ,$A300-1,AR$15-1,1,1)),IF($E300&lt;&gt;1,IF(ISNUMBER(INDEX(Import.PLE,Detalhamento!$E300,Detalhamento!AR$15)),IF(INDEX(Import.PLE,Detalhamento!$E300,Detalhamento!AR$15)&lt;=mediçao,0,OFFSET(Import.PLQ,$A300-1,AR$15-1,1,1)),OFFSET(Import.PLQ,$A300-1,AR$15-1,1,1)),(1-PLE!$AA$28)*OFFSET(Import.PLQ,$A300-1,AR$15-1,1,1))))</f>
        <v>0</v>
      </c>
      <c r="AS300" s="144">
        <f ca="1">IF(AS$13="",0,CHOOSE(Detalhamento.OpçãoServiços,OFFSET(Import.PLQ,$A300-1,AS$15-1,1,1),IF($E300&lt;&gt;1,IF(ISNUMBER(INDEX(Import.PLE,Detalhamento!$E300,Detalhamento!AS$15)),IF(INDEX(Import.PLE,Detalhamento!$E300,Detalhamento!AS$15)&lt;=mediçao,OFFSET(Import.PLQ,$A300-1,AS$15-1,1,1),0),0),PLE!$AA$28*OFFSET(Import.PLQ,$A300-1,AS$15-1,1,1)),IF($E300&lt;&gt;1,IF(ISNUMBER(INDEX(Import.PLE,Detalhamento!$E300,Detalhamento!AS$15)),IF(INDEX(Import.PLE,Detalhamento!$E300,Detalhamento!AS$15)&lt;=mediçao,0,OFFSET(Import.PLQ,$A300-1,AS$15-1,1,1)),OFFSET(Import.PLQ,$A300-1,AS$15-1,1,1)),(1-PLE!$AA$28)*OFFSET(Import.PLQ,$A300-1,AS$15-1,1,1))))</f>
        <v>0</v>
      </c>
      <c r="AT300" s="144">
        <f ca="1">IF(AT$13="",0,CHOOSE(Detalhamento.OpçãoServiços,OFFSET(Import.PLQ,$A300-1,AT$15-1,1,1),IF($E300&lt;&gt;1,IF(ISNUMBER(INDEX(Import.PLE,Detalhamento!$E300,Detalhamento!AT$15)),IF(INDEX(Import.PLE,Detalhamento!$E300,Detalhamento!AT$15)&lt;=mediçao,OFFSET(Import.PLQ,$A300-1,AT$15-1,1,1),0),0),PLE!$AA$28*OFFSET(Import.PLQ,$A300-1,AT$15-1,1,1)),IF($E300&lt;&gt;1,IF(ISNUMBER(INDEX(Import.PLE,Detalhamento!$E300,Detalhamento!AT$15)),IF(INDEX(Import.PLE,Detalhamento!$E300,Detalhamento!AT$15)&lt;=mediçao,0,OFFSET(Import.PLQ,$A300-1,AT$15-1,1,1)),OFFSET(Import.PLQ,$A300-1,AT$15-1,1,1)),(1-PLE!$AA$28)*OFFSET(Import.PLQ,$A300-1,AT$15-1,1,1))))</f>
        <v>0</v>
      </c>
      <c r="AU300" s="144">
        <f ca="1">IF(AU$13="",0,CHOOSE(Detalhamento.OpçãoServiços,OFFSET(Import.PLQ,$A300-1,AU$15-1,1,1),IF($E300&lt;&gt;1,IF(ISNUMBER(INDEX(Import.PLE,Detalhamento!$E300,Detalhamento!AU$15)),IF(INDEX(Import.PLE,Detalhamento!$E300,Detalhamento!AU$15)&lt;=mediçao,OFFSET(Import.PLQ,$A300-1,AU$15-1,1,1),0),0),PLE!$AA$28*OFFSET(Import.PLQ,$A300-1,AU$15-1,1,1)),IF($E300&lt;&gt;1,IF(ISNUMBER(INDEX(Import.PLE,Detalhamento!$E300,Detalhamento!AU$15)),IF(INDEX(Import.PLE,Detalhamento!$E300,Detalhamento!AU$15)&lt;=mediçao,0,OFFSET(Import.PLQ,$A300-1,AU$15-1,1,1)),OFFSET(Import.PLQ,$A300-1,AU$15-1,1,1)),(1-PLE!$AA$28)*OFFSET(Import.PLQ,$A300-1,AU$15-1,1,1))))</f>
        <v>0</v>
      </c>
      <c r="AV300" s="144">
        <f ca="1">IF(AV$13="",0,CHOOSE(Detalhamento.OpçãoServiços,OFFSET(Import.PLQ,$A300-1,AV$15-1,1,1),IF($E300&lt;&gt;1,IF(ISNUMBER(INDEX(Import.PLE,Detalhamento!$E300,Detalhamento!AV$15)),IF(INDEX(Import.PLE,Detalhamento!$E300,Detalhamento!AV$15)&lt;=mediçao,OFFSET(Import.PLQ,$A300-1,AV$15-1,1,1),0),0),PLE!$AA$28*OFFSET(Import.PLQ,$A300-1,AV$15-1,1,1)),IF($E300&lt;&gt;1,IF(ISNUMBER(INDEX(Import.PLE,Detalhamento!$E300,Detalhamento!AV$15)),IF(INDEX(Import.PLE,Detalhamento!$E300,Detalhamento!AV$15)&lt;=mediçao,0,OFFSET(Import.PLQ,$A300-1,AV$15-1,1,1)),OFFSET(Import.PLQ,$A300-1,AV$15-1,1,1)),(1-PLE!$AA$28)*OFFSET(Import.PLQ,$A300-1,AV$15-1,1,1))))</f>
        <v>0</v>
      </c>
      <c r="AW300" s="144">
        <f ca="1">IF(AW$13="",0,CHOOSE(Detalhamento.OpçãoServiços,OFFSET(Import.PLQ,$A300-1,AW$15-1,1,1),IF($E300&lt;&gt;1,IF(ISNUMBER(INDEX(Import.PLE,Detalhamento!$E300,Detalhamento!AW$15)),IF(INDEX(Import.PLE,Detalhamento!$E300,Detalhamento!AW$15)&lt;=mediçao,OFFSET(Import.PLQ,$A300-1,AW$15-1,1,1),0),0),PLE!$AA$28*OFFSET(Import.PLQ,$A300-1,AW$15-1,1,1)),IF($E300&lt;&gt;1,IF(ISNUMBER(INDEX(Import.PLE,Detalhamento!$E300,Detalhamento!AW$15)),IF(INDEX(Import.PLE,Detalhamento!$E300,Detalhamento!AW$15)&lt;=mediçao,0,OFFSET(Import.PLQ,$A300-1,AW$15-1,1,1)),OFFSET(Import.PLQ,$A300-1,AW$15-1,1,1)),(1-PLE!$AA$28)*OFFSET(Import.PLQ,$A300-1,AW$15-1,1,1))))</f>
        <v>0</v>
      </c>
      <c r="AX300" s="144">
        <f ca="1">IF(AX$13="",0,CHOOSE(Detalhamento.OpçãoServiços,OFFSET(Import.PLQ,$A300-1,AX$15-1,1,1),IF($E300&lt;&gt;1,IF(ISNUMBER(INDEX(Import.PLE,Detalhamento!$E300,Detalhamento!AX$15)),IF(INDEX(Import.PLE,Detalhamento!$E300,Detalhamento!AX$15)&lt;=mediçao,OFFSET(Import.PLQ,$A300-1,AX$15-1,1,1),0),0),PLE!$AA$28*OFFSET(Import.PLQ,$A300-1,AX$15-1,1,1)),IF($E300&lt;&gt;1,IF(ISNUMBER(INDEX(Import.PLE,Detalhamento!$E300,Detalhamento!AX$15)),IF(INDEX(Import.PLE,Detalhamento!$E300,Detalhamento!AX$15)&lt;=mediçao,0,OFFSET(Import.PLQ,$A300-1,AX$15-1,1,1)),OFFSET(Import.PLQ,$A300-1,AX$15-1,1,1)),(1-PLE!$AA$28)*OFFSET(Import.PLQ,$A300-1,AX$15-1,1,1))))</f>
        <v>0</v>
      </c>
      <c r="AY300" s="144">
        <f ca="1">IF(AY$13="",0,CHOOSE(Detalhamento.OpçãoServiços,OFFSET(Import.PLQ,$A300-1,AY$15-1,1,1),IF($E300&lt;&gt;1,IF(ISNUMBER(INDEX(Import.PLE,Detalhamento!$E300,Detalhamento!AY$15)),IF(INDEX(Import.PLE,Detalhamento!$E300,Detalhamento!AY$15)&lt;=mediçao,OFFSET(Import.PLQ,$A300-1,AY$15-1,1,1),0),0),PLE!$AA$28*OFFSET(Import.PLQ,$A300-1,AY$15-1,1,1)),IF($E300&lt;&gt;1,IF(ISNUMBER(INDEX(Import.PLE,Detalhamento!$E300,Detalhamento!AY$15)),IF(INDEX(Import.PLE,Detalhamento!$E300,Detalhamento!AY$15)&lt;=mediçao,0,OFFSET(Import.PLQ,$A300-1,AY$15-1,1,1)),OFFSET(Import.PLQ,$A300-1,AY$15-1,1,1)),(1-PLE!$AA$28)*OFFSET(Import.PLQ,$A300-1,AY$15-1,1,1))))</f>
        <v>0</v>
      </c>
      <c r="AZ300" s="144">
        <f ca="1">IF(AZ$13="",0,CHOOSE(Detalhamento.OpçãoServiços,OFFSET(Import.PLQ,$A300-1,AZ$15-1,1,1),IF($E300&lt;&gt;1,IF(ISNUMBER(INDEX(Import.PLE,Detalhamento!$E300,Detalhamento!AZ$15)),IF(INDEX(Import.PLE,Detalhamento!$E300,Detalhamento!AZ$15)&lt;=mediçao,OFFSET(Import.PLQ,$A300-1,AZ$15-1,1,1),0),0),PLE!$AA$28*OFFSET(Import.PLQ,$A300-1,AZ$15-1,1,1)),IF($E300&lt;&gt;1,IF(ISNUMBER(INDEX(Import.PLE,Detalhamento!$E300,Detalhamento!AZ$15)),IF(INDEX(Import.PLE,Detalhamento!$E300,Detalhamento!AZ$15)&lt;=mediçao,0,OFFSET(Import.PLQ,$A300-1,AZ$15-1,1,1)),OFFSET(Import.PLQ,$A300-1,AZ$15-1,1,1)),(1-PLE!$AA$28)*OFFSET(Import.PLQ,$A300-1,AZ$15-1,1,1))))</f>
        <v>0</v>
      </c>
      <c r="BA300" s="144">
        <f ca="1">IF(BA$13="",0,CHOOSE(Detalhamento.OpçãoServiços,OFFSET(Import.PLQ,$A300-1,BA$15-1,1,1),IF($E300&lt;&gt;1,IF(ISNUMBER(INDEX(Import.PLE,Detalhamento!$E300,Detalhamento!BA$15)),IF(INDEX(Import.PLE,Detalhamento!$E300,Detalhamento!BA$15)&lt;=mediçao,OFFSET(Import.PLQ,$A300-1,BA$15-1,1,1),0),0),PLE!$AA$28*OFFSET(Import.PLQ,$A300-1,BA$15-1,1,1)),IF($E300&lt;&gt;1,IF(ISNUMBER(INDEX(Import.PLE,Detalhamento!$E300,Detalhamento!BA$15)),IF(INDEX(Import.PLE,Detalhamento!$E300,Detalhamento!BA$15)&lt;=mediçao,0,OFFSET(Import.PLQ,$A300-1,BA$15-1,1,1)),OFFSET(Import.PLQ,$A300-1,BA$15-1,1,1)),(1-PLE!$AA$28)*OFFSET(Import.PLQ,$A300-1,BA$15-1,1,1))))</f>
        <v>0</v>
      </c>
      <c r="BB300" s="144">
        <f ca="1">IF(BB$13="",0,CHOOSE(Detalhamento.OpçãoServiços,OFFSET(Import.PLQ,$A300-1,BB$15-1,1,1),IF($E300&lt;&gt;1,IF(ISNUMBER(INDEX(Import.PLE,Detalhamento!$E300,Detalhamento!BB$15)),IF(INDEX(Import.PLE,Detalhamento!$E300,Detalhamento!BB$15)&lt;=mediçao,OFFSET(Import.PLQ,$A300-1,BB$15-1,1,1),0),0),PLE!$AA$28*OFFSET(Import.PLQ,$A300-1,BB$15-1,1,1)),IF($E300&lt;&gt;1,IF(ISNUMBER(INDEX(Import.PLE,Detalhamento!$E300,Detalhamento!BB$15)),IF(INDEX(Import.PLE,Detalhamento!$E300,Detalhamento!BB$15)&lt;=mediçao,0,OFFSET(Import.PLQ,$A300-1,BB$15-1,1,1)),OFFSET(Import.PLQ,$A300-1,BB$15-1,1,1)),(1-PLE!$AA$28)*OFFSET(Import.PLQ,$A300-1,BB$15-1,1,1))))</f>
        <v>0</v>
      </c>
      <c r="BC300" s="144">
        <f ca="1">IF(BC$13="",0,CHOOSE(Detalhamento.OpçãoServiços,OFFSET(Import.PLQ,$A300-1,BC$15-1,1,1),IF($E300&lt;&gt;1,IF(ISNUMBER(INDEX(Import.PLE,Detalhamento!$E300,Detalhamento!BC$15)),IF(INDEX(Import.PLE,Detalhamento!$E300,Detalhamento!BC$15)&lt;=mediçao,OFFSET(Import.PLQ,$A300-1,BC$15-1,1,1),0),0),PLE!$AA$28*OFFSET(Import.PLQ,$A300-1,BC$15-1,1,1)),IF($E300&lt;&gt;1,IF(ISNUMBER(INDEX(Import.PLE,Detalhamento!$E300,Detalhamento!BC$15)),IF(INDEX(Import.PLE,Detalhamento!$E300,Detalhamento!BC$15)&lt;=mediçao,0,OFFSET(Import.PLQ,$A300-1,BC$15-1,1,1)),OFFSET(Import.PLQ,$A300-1,BC$15-1,1,1)),(1-PLE!$AA$28)*OFFSET(Import.PLQ,$A300-1,BC$15-1,1,1))))</f>
        <v>0</v>
      </c>
      <c r="BD300" s="144">
        <f ca="1">IF(BD$13="",0,CHOOSE(Detalhamento.OpçãoServiços,OFFSET(Import.PLQ,$A300-1,BD$15-1,1,1),IF($E300&lt;&gt;1,IF(ISNUMBER(INDEX(Import.PLE,Detalhamento!$E300,Detalhamento!BD$15)),IF(INDEX(Import.PLE,Detalhamento!$E300,Detalhamento!BD$15)&lt;=mediçao,OFFSET(Import.PLQ,$A300-1,BD$15-1,1,1),0),0),PLE!$AA$28*OFFSET(Import.PLQ,$A300-1,BD$15-1,1,1)),IF($E300&lt;&gt;1,IF(ISNUMBER(INDEX(Import.PLE,Detalhamento!$E300,Detalhamento!BD$15)),IF(INDEX(Import.PLE,Detalhamento!$E300,Detalhamento!BD$15)&lt;=mediçao,0,OFFSET(Import.PLQ,$A300-1,BD$15-1,1,1)),OFFSET(Import.PLQ,$A300-1,BD$15-1,1,1)),(1-PLE!$AA$28)*OFFSET(Import.PLQ,$A300-1,BD$15-1,1,1))))</f>
        <v>0</v>
      </c>
      <c r="BE300" s="144">
        <f ca="1">IF(BE$13="",0,CHOOSE(Detalhamento.OpçãoServiços,OFFSET(Import.PLQ,$A300-1,BE$15-1,1,1),IF($E300&lt;&gt;1,IF(ISNUMBER(INDEX(Import.PLE,Detalhamento!$E300,Detalhamento!BE$15)),IF(INDEX(Import.PLE,Detalhamento!$E300,Detalhamento!BE$15)&lt;=mediçao,OFFSET(Import.PLQ,$A300-1,BE$15-1,1,1),0),0),PLE!$AA$28*OFFSET(Import.PLQ,$A300-1,BE$15-1,1,1)),IF($E300&lt;&gt;1,IF(ISNUMBER(INDEX(Import.PLE,Detalhamento!$E300,Detalhamento!BE$15)),IF(INDEX(Import.PLE,Detalhamento!$E300,Detalhamento!BE$15)&lt;=mediçao,0,OFFSET(Import.PLQ,$A300-1,BE$15-1,1,1)),OFFSET(Import.PLQ,$A300-1,BE$15-1,1,1)),(1-PLE!$AA$28)*OFFSET(Import.PLQ,$A300-1,BE$15-1,1,1))))</f>
        <v>0</v>
      </c>
      <c r="BF300" s="144">
        <f ca="1">IF(BF$13="",0,CHOOSE(Detalhamento.OpçãoServiços,OFFSET(Import.PLQ,$A300-1,BF$15-1,1,1),IF($E300&lt;&gt;1,IF(ISNUMBER(INDEX(Import.PLE,Detalhamento!$E300,Detalhamento!BF$15)),IF(INDEX(Import.PLE,Detalhamento!$E300,Detalhamento!BF$15)&lt;=mediçao,OFFSET(Import.PLQ,$A300-1,BF$15-1,1,1),0),0),PLE!$AA$28*OFFSET(Import.PLQ,$A300-1,BF$15-1,1,1)),IF($E300&lt;&gt;1,IF(ISNUMBER(INDEX(Import.PLE,Detalhamento!$E300,Detalhamento!BF$15)),IF(INDEX(Import.PLE,Detalhamento!$E300,Detalhamento!BF$15)&lt;=mediçao,0,OFFSET(Import.PLQ,$A300-1,BF$15-1,1,1)),OFFSET(Import.PLQ,$A300-1,BF$15-1,1,1)),(1-PLE!$AA$28)*OFFSET(Import.PLQ,$A300-1,BF$15-1,1,1))))</f>
        <v>0</v>
      </c>
      <c r="BG300" s="144">
        <f ca="1">IF(BG$13="",0,CHOOSE(Detalhamento.OpçãoServiços,OFFSET(Import.PLQ,$A300-1,BG$15-1,1,1),IF($E300&lt;&gt;1,IF(ISNUMBER(INDEX(Import.PLE,Detalhamento!$E300,Detalhamento!BG$15)),IF(INDEX(Import.PLE,Detalhamento!$E300,Detalhamento!BG$15)&lt;=mediçao,OFFSET(Import.PLQ,$A300-1,BG$15-1,1,1),0),0),PLE!$AA$28*OFFSET(Import.PLQ,$A300-1,BG$15-1,1,1)),IF($E300&lt;&gt;1,IF(ISNUMBER(INDEX(Import.PLE,Detalhamento!$E300,Detalhamento!BG$15)),IF(INDEX(Import.PLE,Detalhamento!$E300,Detalhamento!BG$15)&lt;=mediçao,0,OFFSET(Import.PLQ,$A300-1,BG$15-1,1,1)),OFFSET(Import.PLQ,$A300-1,BG$15-1,1,1)),(1-PLE!$AA$28)*OFFSET(Import.PLQ,$A300-1,BG$15-1,1,1))))</f>
        <v>0</v>
      </c>
      <c r="BH300" s="144">
        <f ca="1">IF(BH$13="",0,CHOOSE(Detalhamento.OpçãoServiços,OFFSET(Import.PLQ,$A300-1,BH$15-1,1,1),IF($E300&lt;&gt;1,IF(ISNUMBER(INDEX(Import.PLE,Detalhamento!$E300,Detalhamento!BH$15)),IF(INDEX(Import.PLE,Detalhamento!$E300,Detalhamento!BH$15)&lt;=mediçao,OFFSET(Import.PLQ,$A300-1,BH$15-1,1,1),0),0),PLE!$AA$28*OFFSET(Import.PLQ,$A300-1,BH$15-1,1,1)),IF($E300&lt;&gt;1,IF(ISNUMBER(INDEX(Import.PLE,Detalhamento!$E300,Detalhamento!BH$15)),IF(INDEX(Import.PLE,Detalhamento!$E300,Detalhamento!BH$15)&lt;=mediçao,0,OFFSET(Import.PLQ,$A300-1,BH$15-1,1,1)),OFFSET(Import.PLQ,$A300-1,BH$15-1,1,1)),(1-PLE!$AA$28)*OFFSET(Import.PLQ,$A300-1,BH$15-1,1,1))))</f>
        <v>0</v>
      </c>
      <c r="BI300" s="144">
        <f ca="1">IF(BI$13="",0,CHOOSE(Detalhamento.OpçãoServiços,OFFSET(Import.PLQ,$A300-1,BI$15-1,1,1),IF($E300&lt;&gt;1,IF(ISNUMBER(INDEX(Import.PLE,Detalhamento!$E300,Detalhamento!BI$15)),IF(INDEX(Import.PLE,Detalhamento!$E300,Detalhamento!BI$15)&lt;=mediçao,OFFSET(Import.PLQ,$A300-1,BI$15-1,1,1),0),0),PLE!$AA$28*OFFSET(Import.PLQ,$A300-1,BI$15-1,1,1)),IF($E300&lt;&gt;1,IF(ISNUMBER(INDEX(Import.PLE,Detalhamento!$E300,Detalhamento!BI$15)),IF(INDEX(Import.PLE,Detalhamento!$E300,Detalhamento!BI$15)&lt;=mediçao,0,OFFSET(Import.PLQ,$A300-1,BI$15-1,1,1)),OFFSET(Import.PLQ,$A300-1,BI$15-1,1,1)),(1-PLE!$AA$28)*OFFSET(Import.PLQ,$A300-1,BI$15-1,1,1))))</f>
        <v>0</v>
      </c>
    </row>
    <row r="301" spans="1:61" ht="40" x14ac:dyDescent="0.2">
      <c r="A301" s="155">
        <v>248</v>
      </c>
      <c r="B301" s="21" t="str">
        <f t="shared" ca="1" si="41"/>
        <v>Serviço</v>
      </c>
      <c r="E301" s="153">
        <f t="shared" ca="1" si="42"/>
        <v>30</v>
      </c>
      <c r="F301" s="154">
        <f t="shared" ca="1" si="43"/>
        <v>300248</v>
      </c>
      <c r="G301" s="154" t="str">
        <f t="shared" ca="1" si="47"/>
        <v>3.1.2.1</v>
      </c>
      <c r="H301" s="182" t="str">
        <f t="shared" ca="1" si="47"/>
        <v>ALVENARIA DE VEDAÇÃO DE BLOCOS CERÂMICOS FURADOS NA VERTICAL DE 19X19X39CM (ESPESSURA 19CM) DE PAREDES COM ÁREA LÍQUIDA MAIOR OU IGUAL A 6M² SEM VÃOS E ARGAMASSA DE ASSENTAMENTO COM PREPARO EM BETONEIRA. AF_06/2014</v>
      </c>
      <c r="I301" s="37" t="str">
        <f t="shared" ca="1" si="44"/>
        <v>M2</v>
      </c>
      <c r="J301" s="144">
        <f t="shared" ca="1" si="45"/>
        <v>118.96</v>
      </c>
      <c r="K301" s="67"/>
      <c r="L301" s="144">
        <f ca="1">IF(L$13="",0,CHOOSE(Detalhamento.OpçãoServiços,OFFSET(Import.PLQ,$A301-1,L$15-1,1,1),IF($E301&lt;&gt;1,IF(ISNUMBER(INDEX(Import.PLE,Detalhamento!$E301,Detalhamento!L$15)),IF(INDEX(Import.PLE,Detalhamento!$E301,Detalhamento!L$15)&lt;=mediçao,OFFSET(Import.PLQ,$A301-1,L$15-1,1,1),0),0),PLE!$AA$28*OFFSET(Import.PLQ,$A301-1,L$15-1,1,1)),IF($E301&lt;&gt;1,IF(ISNUMBER(INDEX(Import.PLE,Detalhamento!$E301,Detalhamento!L$15)),IF(INDEX(Import.PLE,Detalhamento!$E301,Detalhamento!L$15)&lt;=mediçao,0,OFFSET(Import.PLQ,$A301-1,L$15-1,1,1)),OFFSET(Import.PLQ,$A301-1,L$15-1,1,1)),(1-PLE!$AA$28)*OFFSET(Import.PLQ,$A301-1,L$15-1,1,1))))</f>
        <v>118.96</v>
      </c>
      <c r="M301" s="144">
        <f ca="1">IF(M$13="",0,CHOOSE(Detalhamento.OpçãoServiços,OFFSET(Import.PLQ,$A301-1,M$15-1,1,1),IF($E301&lt;&gt;1,IF(ISNUMBER(INDEX(Import.PLE,Detalhamento!$E301,Detalhamento!M$15)),IF(INDEX(Import.PLE,Detalhamento!$E301,Detalhamento!M$15)&lt;=mediçao,OFFSET(Import.PLQ,$A301-1,M$15-1,1,1),0),0),PLE!$AA$28*OFFSET(Import.PLQ,$A301-1,M$15-1,1,1)),IF($E301&lt;&gt;1,IF(ISNUMBER(INDEX(Import.PLE,Detalhamento!$E301,Detalhamento!M$15)),IF(INDEX(Import.PLE,Detalhamento!$E301,Detalhamento!M$15)&lt;=mediçao,0,OFFSET(Import.PLQ,$A301-1,M$15-1,1,1)),OFFSET(Import.PLQ,$A301-1,M$15-1,1,1)),(1-PLE!$AA$28)*OFFSET(Import.PLQ,$A301-1,M$15-1,1,1))))</f>
        <v>0</v>
      </c>
      <c r="N301" s="144">
        <f ca="1">IF(N$13="",0,CHOOSE(Detalhamento.OpçãoServiços,OFFSET(Import.PLQ,$A301-1,N$15-1,1,1),IF($E301&lt;&gt;1,IF(ISNUMBER(INDEX(Import.PLE,Detalhamento!$E301,Detalhamento!N$15)),IF(INDEX(Import.PLE,Detalhamento!$E301,Detalhamento!N$15)&lt;=mediçao,OFFSET(Import.PLQ,$A301-1,N$15-1,1,1),0),0),PLE!$AA$28*OFFSET(Import.PLQ,$A301-1,N$15-1,1,1)),IF($E301&lt;&gt;1,IF(ISNUMBER(INDEX(Import.PLE,Detalhamento!$E301,Detalhamento!N$15)),IF(INDEX(Import.PLE,Detalhamento!$E301,Detalhamento!N$15)&lt;=mediçao,0,OFFSET(Import.PLQ,$A301-1,N$15-1,1,1)),OFFSET(Import.PLQ,$A301-1,N$15-1,1,1)),(1-PLE!$AA$28)*OFFSET(Import.PLQ,$A301-1,N$15-1,1,1))))</f>
        <v>0</v>
      </c>
      <c r="O301" s="144">
        <f ca="1">IF(O$13="",0,CHOOSE(Detalhamento.OpçãoServiços,OFFSET(Import.PLQ,$A301-1,O$15-1,1,1),IF($E301&lt;&gt;1,IF(ISNUMBER(INDEX(Import.PLE,Detalhamento!$E301,Detalhamento!O$15)),IF(INDEX(Import.PLE,Detalhamento!$E301,Detalhamento!O$15)&lt;=mediçao,OFFSET(Import.PLQ,$A301-1,O$15-1,1,1),0),0),PLE!$AA$28*OFFSET(Import.PLQ,$A301-1,O$15-1,1,1)),IF($E301&lt;&gt;1,IF(ISNUMBER(INDEX(Import.PLE,Detalhamento!$E301,Detalhamento!O$15)),IF(INDEX(Import.PLE,Detalhamento!$E301,Detalhamento!O$15)&lt;=mediçao,0,OFFSET(Import.PLQ,$A301-1,O$15-1,1,1)),OFFSET(Import.PLQ,$A301-1,O$15-1,1,1)),(1-PLE!$AA$28)*OFFSET(Import.PLQ,$A301-1,O$15-1,1,1))))</f>
        <v>0</v>
      </c>
      <c r="P301" s="144">
        <f ca="1">IF(P$13="",0,CHOOSE(Detalhamento.OpçãoServiços,OFFSET(Import.PLQ,$A301-1,P$15-1,1,1),IF($E301&lt;&gt;1,IF(ISNUMBER(INDEX(Import.PLE,Detalhamento!$E301,Detalhamento!P$15)),IF(INDEX(Import.PLE,Detalhamento!$E301,Detalhamento!P$15)&lt;=mediçao,OFFSET(Import.PLQ,$A301-1,P$15-1,1,1),0),0),PLE!$AA$28*OFFSET(Import.PLQ,$A301-1,P$15-1,1,1)),IF($E301&lt;&gt;1,IF(ISNUMBER(INDEX(Import.PLE,Detalhamento!$E301,Detalhamento!P$15)),IF(INDEX(Import.PLE,Detalhamento!$E301,Detalhamento!P$15)&lt;=mediçao,0,OFFSET(Import.PLQ,$A301-1,P$15-1,1,1)),OFFSET(Import.PLQ,$A301-1,P$15-1,1,1)),(1-PLE!$AA$28)*OFFSET(Import.PLQ,$A301-1,P$15-1,1,1))))</f>
        <v>0</v>
      </c>
      <c r="Q301" s="144">
        <f ca="1">IF(Q$13="",0,CHOOSE(Detalhamento.OpçãoServiços,OFFSET(Import.PLQ,$A301-1,Q$15-1,1,1),IF($E301&lt;&gt;1,IF(ISNUMBER(INDEX(Import.PLE,Detalhamento!$E301,Detalhamento!Q$15)),IF(INDEX(Import.PLE,Detalhamento!$E301,Detalhamento!Q$15)&lt;=mediçao,OFFSET(Import.PLQ,$A301-1,Q$15-1,1,1),0),0),PLE!$AA$28*OFFSET(Import.PLQ,$A301-1,Q$15-1,1,1)),IF($E301&lt;&gt;1,IF(ISNUMBER(INDEX(Import.PLE,Detalhamento!$E301,Detalhamento!Q$15)),IF(INDEX(Import.PLE,Detalhamento!$E301,Detalhamento!Q$15)&lt;=mediçao,0,OFFSET(Import.PLQ,$A301-1,Q$15-1,1,1)),OFFSET(Import.PLQ,$A301-1,Q$15-1,1,1)),(1-PLE!$AA$28)*OFFSET(Import.PLQ,$A301-1,Q$15-1,1,1))))</f>
        <v>0</v>
      </c>
      <c r="R301" s="144">
        <f ca="1">IF(R$13="",0,CHOOSE(Detalhamento.OpçãoServiços,OFFSET(Import.PLQ,$A301-1,R$15-1,1,1),IF($E301&lt;&gt;1,IF(ISNUMBER(INDEX(Import.PLE,Detalhamento!$E301,Detalhamento!R$15)),IF(INDEX(Import.PLE,Detalhamento!$E301,Detalhamento!R$15)&lt;=mediçao,OFFSET(Import.PLQ,$A301-1,R$15-1,1,1),0),0),PLE!$AA$28*OFFSET(Import.PLQ,$A301-1,R$15-1,1,1)),IF($E301&lt;&gt;1,IF(ISNUMBER(INDEX(Import.PLE,Detalhamento!$E301,Detalhamento!R$15)),IF(INDEX(Import.PLE,Detalhamento!$E301,Detalhamento!R$15)&lt;=mediçao,0,OFFSET(Import.PLQ,$A301-1,R$15-1,1,1)),OFFSET(Import.PLQ,$A301-1,R$15-1,1,1)),(1-PLE!$AA$28)*OFFSET(Import.PLQ,$A301-1,R$15-1,1,1))))</f>
        <v>0</v>
      </c>
      <c r="S301" s="144">
        <f ca="1">IF(S$13="",0,CHOOSE(Detalhamento.OpçãoServiços,OFFSET(Import.PLQ,$A301-1,S$15-1,1,1),IF($E301&lt;&gt;1,IF(ISNUMBER(INDEX(Import.PLE,Detalhamento!$E301,Detalhamento!S$15)),IF(INDEX(Import.PLE,Detalhamento!$E301,Detalhamento!S$15)&lt;=mediçao,OFFSET(Import.PLQ,$A301-1,S$15-1,1,1),0),0),PLE!$AA$28*OFFSET(Import.PLQ,$A301-1,S$15-1,1,1)),IF($E301&lt;&gt;1,IF(ISNUMBER(INDEX(Import.PLE,Detalhamento!$E301,Detalhamento!S$15)),IF(INDEX(Import.PLE,Detalhamento!$E301,Detalhamento!S$15)&lt;=mediçao,0,OFFSET(Import.PLQ,$A301-1,S$15-1,1,1)),OFFSET(Import.PLQ,$A301-1,S$15-1,1,1)),(1-PLE!$AA$28)*OFFSET(Import.PLQ,$A301-1,S$15-1,1,1))))</f>
        <v>0</v>
      </c>
      <c r="T301" s="144">
        <f ca="1">IF(T$13="",0,CHOOSE(Detalhamento.OpçãoServiços,OFFSET(Import.PLQ,$A301-1,T$15-1,1,1),IF($E301&lt;&gt;1,IF(ISNUMBER(INDEX(Import.PLE,Detalhamento!$E301,Detalhamento!T$15)),IF(INDEX(Import.PLE,Detalhamento!$E301,Detalhamento!T$15)&lt;=mediçao,OFFSET(Import.PLQ,$A301-1,T$15-1,1,1),0),0),PLE!$AA$28*OFFSET(Import.PLQ,$A301-1,T$15-1,1,1)),IF($E301&lt;&gt;1,IF(ISNUMBER(INDEX(Import.PLE,Detalhamento!$E301,Detalhamento!T$15)),IF(INDEX(Import.PLE,Detalhamento!$E301,Detalhamento!T$15)&lt;=mediçao,0,OFFSET(Import.PLQ,$A301-1,T$15-1,1,1)),OFFSET(Import.PLQ,$A301-1,T$15-1,1,1)),(1-PLE!$AA$28)*OFFSET(Import.PLQ,$A301-1,T$15-1,1,1))))</f>
        <v>0</v>
      </c>
      <c r="U301" s="144">
        <f ca="1">IF(U$13="",0,CHOOSE(Detalhamento.OpçãoServiços,OFFSET(Import.PLQ,$A301-1,U$15-1,1,1),IF($E301&lt;&gt;1,IF(ISNUMBER(INDEX(Import.PLE,Detalhamento!$E301,Detalhamento!U$15)),IF(INDEX(Import.PLE,Detalhamento!$E301,Detalhamento!U$15)&lt;=mediçao,OFFSET(Import.PLQ,$A301-1,U$15-1,1,1),0),0),PLE!$AA$28*OFFSET(Import.PLQ,$A301-1,U$15-1,1,1)),IF($E301&lt;&gt;1,IF(ISNUMBER(INDEX(Import.PLE,Detalhamento!$E301,Detalhamento!U$15)),IF(INDEX(Import.PLE,Detalhamento!$E301,Detalhamento!U$15)&lt;=mediçao,0,OFFSET(Import.PLQ,$A301-1,U$15-1,1,1)),OFFSET(Import.PLQ,$A301-1,U$15-1,1,1)),(1-PLE!$AA$28)*OFFSET(Import.PLQ,$A301-1,U$15-1,1,1))))</f>
        <v>0</v>
      </c>
      <c r="V301" s="144">
        <f ca="1">IF(V$13="",0,CHOOSE(Detalhamento.OpçãoServiços,OFFSET(Import.PLQ,$A301-1,V$15-1,1,1),IF($E301&lt;&gt;1,IF(ISNUMBER(INDEX(Import.PLE,Detalhamento!$E301,Detalhamento!V$15)),IF(INDEX(Import.PLE,Detalhamento!$E301,Detalhamento!V$15)&lt;=mediçao,OFFSET(Import.PLQ,$A301-1,V$15-1,1,1),0),0),PLE!$AA$28*OFFSET(Import.PLQ,$A301-1,V$15-1,1,1)),IF($E301&lt;&gt;1,IF(ISNUMBER(INDEX(Import.PLE,Detalhamento!$E301,Detalhamento!V$15)),IF(INDEX(Import.PLE,Detalhamento!$E301,Detalhamento!V$15)&lt;=mediçao,0,OFFSET(Import.PLQ,$A301-1,V$15-1,1,1)),OFFSET(Import.PLQ,$A301-1,V$15-1,1,1)),(1-PLE!$AA$28)*OFFSET(Import.PLQ,$A301-1,V$15-1,1,1))))</f>
        <v>0</v>
      </c>
      <c r="W301" s="144">
        <f ca="1">IF(W$13="",0,CHOOSE(Detalhamento.OpçãoServiços,OFFSET(Import.PLQ,$A301-1,W$15-1,1,1),IF($E301&lt;&gt;1,IF(ISNUMBER(INDEX(Import.PLE,Detalhamento!$E301,Detalhamento!W$15)),IF(INDEX(Import.PLE,Detalhamento!$E301,Detalhamento!W$15)&lt;=mediçao,OFFSET(Import.PLQ,$A301-1,W$15-1,1,1),0),0),PLE!$AA$28*OFFSET(Import.PLQ,$A301-1,W$15-1,1,1)),IF($E301&lt;&gt;1,IF(ISNUMBER(INDEX(Import.PLE,Detalhamento!$E301,Detalhamento!W$15)),IF(INDEX(Import.PLE,Detalhamento!$E301,Detalhamento!W$15)&lt;=mediçao,0,OFFSET(Import.PLQ,$A301-1,W$15-1,1,1)),OFFSET(Import.PLQ,$A301-1,W$15-1,1,1)),(1-PLE!$AA$28)*OFFSET(Import.PLQ,$A301-1,W$15-1,1,1))))</f>
        <v>0</v>
      </c>
      <c r="X301" s="144">
        <f ca="1">IF(X$13="",0,CHOOSE(Detalhamento.OpçãoServiços,OFFSET(Import.PLQ,$A301-1,X$15-1,1,1),IF($E301&lt;&gt;1,IF(ISNUMBER(INDEX(Import.PLE,Detalhamento!$E301,Detalhamento!X$15)),IF(INDEX(Import.PLE,Detalhamento!$E301,Detalhamento!X$15)&lt;=mediçao,OFFSET(Import.PLQ,$A301-1,X$15-1,1,1),0),0),PLE!$AA$28*OFFSET(Import.PLQ,$A301-1,X$15-1,1,1)),IF($E301&lt;&gt;1,IF(ISNUMBER(INDEX(Import.PLE,Detalhamento!$E301,Detalhamento!X$15)),IF(INDEX(Import.PLE,Detalhamento!$E301,Detalhamento!X$15)&lt;=mediçao,0,OFFSET(Import.PLQ,$A301-1,X$15-1,1,1)),OFFSET(Import.PLQ,$A301-1,X$15-1,1,1)),(1-PLE!$AA$28)*OFFSET(Import.PLQ,$A301-1,X$15-1,1,1))))</f>
        <v>0</v>
      </c>
      <c r="Y301" s="144">
        <f ca="1">IF(Y$13="",0,CHOOSE(Detalhamento.OpçãoServiços,OFFSET(Import.PLQ,$A301-1,Y$15-1,1,1),IF($E301&lt;&gt;1,IF(ISNUMBER(INDEX(Import.PLE,Detalhamento!$E301,Detalhamento!Y$15)),IF(INDEX(Import.PLE,Detalhamento!$E301,Detalhamento!Y$15)&lt;=mediçao,OFFSET(Import.PLQ,$A301-1,Y$15-1,1,1),0),0),PLE!$AA$28*OFFSET(Import.PLQ,$A301-1,Y$15-1,1,1)),IF($E301&lt;&gt;1,IF(ISNUMBER(INDEX(Import.PLE,Detalhamento!$E301,Detalhamento!Y$15)),IF(INDEX(Import.PLE,Detalhamento!$E301,Detalhamento!Y$15)&lt;=mediçao,0,OFFSET(Import.PLQ,$A301-1,Y$15-1,1,1)),OFFSET(Import.PLQ,$A301-1,Y$15-1,1,1)),(1-PLE!$AA$28)*OFFSET(Import.PLQ,$A301-1,Y$15-1,1,1))))</f>
        <v>0</v>
      </c>
      <c r="Z301" s="144">
        <f ca="1">IF(Z$13="",0,CHOOSE(Detalhamento.OpçãoServiços,OFFSET(Import.PLQ,$A301-1,Z$15-1,1,1),IF($E301&lt;&gt;1,IF(ISNUMBER(INDEX(Import.PLE,Detalhamento!$E301,Detalhamento!Z$15)),IF(INDEX(Import.PLE,Detalhamento!$E301,Detalhamento!Z$15)&lt;=mediçao,OFFSET(Import.PLQ,$A301-1,Z$15-1,1,1),0),0),PLE!$AA$28*OFFSET(Import.PLQ,$A301-1,Z$15-1,1,1)),IF($E301&lt;&gt;1,IF(ISNUMBER(INDEX(Import.PLE,Detalhamento!$E301,Detalhamento!Z$15)),IF(INDEX(Import.PLE,Detalhamento!$E301,Detalhamento!Z$15)&lt;=mediçao,0,OFFSET(Import.PLQ,$A301-1,Z$15-1,1,1)),OFFSET(Import.PLQ,$A301-1,Z$15-1,1,1)),(1-PLE!$AA$28)*OFFSET(Import.PLQ,$A301-1,Z$15-1,1,1))))</f>
        <v>0</v>
      </c>
      <c r="AA301" s="144">
        <f ca="1">IF(AA$13="",0,CHOOSE(Detalhamento.OpçãoServiços,OFFSET(Import.PLQ,$A301-1,AA$15-1,1,1),IF($E301&lt;&gt;1,IF(ISNUMBER(INDEX(Import.PLE,Detalhamento!$E301,Detalhamento!AA$15)),IF(INDEX(Import.PLE,Detalhamento!$E301,Detalhamento!AA$15)&lt;=mediçao,OFFSET(Import.PLQ,$A301-1,AA$15-1,1,1),0),0),PLE!$AA$28*OFFSET(Import.PLQ,$A301-1,AA$15-1,1,1)),IF($E301&lt;&gt;1,IF(ISNUMBER(INDEX(Import.PLE,Detalhamento!$E301,Detalhamento!AA$15)),IF(INDEX(Import.PLE,Detalhamento!$E301,Detalhamento!AA$15)&lt;=mediçao,0,OFFSET(Import.PLQ,$A301-1,AA$15-1,1,1)),OFFSET(Import.PLQ,$A301-1,AA$15-1,1,1)),(1-PLE!$AA$28)*OFFSET(Import.PLQ,$A301-1,AA$15-1,1,1))))</f>
        <v>0</v>
      </c>
      <c r="AB301" s="144">
        <f ca="1">IF(AB$13="",0,CHOOSE(Detalhamento.OpçãoServiços,OFFSET(Import.PLQ,$A301-1,AB$15-1,1,1),IF($E301&lt;&gt;1,IF(ISNUMBER(INDEX(Import.PLE,Detalhamento!$E301,Detalhamento!AB$15)),IF(INDEX(Import.PLE,Detalhamento!$E301,Detalhamento!AB$15)&lt;=mediçao,OFFSET(Import.PLQ,$A301-1,AB$15-1,1,1),0),0),PLE!$AA$28*OFFSET(Import.PLQ,$A301-1,AB$15-1,1,1)),IF($E301&lt;&gt;1,IF(ISNUMBER(INDEX(Import.PLE,Detalhamento!$E301,Detalhamento!AB$15)),IF(INDEX(Import.PLE,Detalhamento!$E301,Detalhamento!AB$15)&lt;=mediçao,0,OFFSET(Import.PLQ,$A301-1,AB$15-1,1,1)),OFFSET(Import.PLQ,$A301-1,AB$15-1,1,1)),(1-PLE!$AA$28)*OFFSET(Import.PLQ,$A301-1,AB$15-1,1,1))))</f>
        <v>0</v>
      </c>
      <c r="AC301" s="144">
        <f ca="1">IF(AC$13="",0,CHOOSE(Detalhamento.OpçãoServiços,OFFSET(Import.PLQ,$A301-1,AC$15-1,1,1),IF($E301&lt;&gt;1,IF(ISNUMBER(INDEX(Import.PLE,Detalhamento!$E301,Detalhamento!AC$15)),IF(INDEX(Import.PLE,Detalhamento!$E301,Detalhamento!AC$15)&lt;=mediçao,OFFSET(Import.PLQ,$A301-1,AC$15-1,1,1),0),0),PLE!$AA$28*OFFSET(Import.PLQ,$A301-1,AC$15-1,1,1)),IF($E301&lt;&gt;1,IF(ISNUMBER(INDEX(Import.PLE,Detalhamento!$E301,Detalhamento!AC$15)),IF(INDEX(Import.PLE,Detalhamento!$E301,Detalhamento!AC$15)&lt;=mediçao,0,OFFSET(Import.PLQ,$A301-1,AC$15-1,1,1)),OFFSET(Import.PLQ,$A301-1,AC$15-1,1,1)),(1-PLE!$AA$28)*OFFSET(Import.PLQ,$A301-1,AC$15-1,1,1))))</f>
        <v>0</v>
      </c>
      <c r="AD301" s="144">
        <f ca="1">IF(AD$13="",0,CHOOSE(Detalhamento.OpçãoServiços,OFFSET(Import.PLQ,$A301-1,AD$15-1,1,1),IF($E301&lt;&gt;1,IF(ISNUMBER(INDEX(Import.PLE,Detalhamento!$E301,Detalhamento!AD$15)),IF(INDEX(Import.PLE,Detalhamento!$E301,Detalhamento!AD$15)&lt;=mediçao,OFFSET(Import.PLQ,$A301-1,AD$15-1,1,1),0),0),PLE!$AA$28*OFFSET(Import.PLQ,$A301-1,AD$15-1,1,1)),IF($E301&lt;&gt;1,IF(ISNUMBER(INDEX(Import.PLE,Detalhamento!$E301,Detalhamento!AD$15)),IF(INDEX(Import.PLE,Detalhamento!$E301,Detalhamento!AD$15)&lt;=mediçao,0,OFFSET(Import.PLQ,$A301-1,AD$15-1,1,1)),OFFSET(Import.PLQ,$A301-1,AD$15-1,1,1)),(1-PLE!$AA$28)*OFFSET(Import.PLQ,$A301-1,AD$15-1,1,1))))</f>
        <v>0</v>
      </c>
      <c r="AE301" s="144">
        <f ca="1">IF(AE$13="",0,CHOOSE(Detalhamento.OpçãoServiços,OFFSET(Import.PLQ,$A301-1,AE$15-1,1,1),IF($E301&lt;&gt;1,IF(ISNUMBER(INDEX(Import.PLE,Detalhamento!$E301,Detalhamento!AE$15)),IF(INDEX(Import.PLE,Detalhamento!$E301,Detalhamento!AE$15)&lt;=mediçao,OFFSET(Import.PLQ,$A301-1,AE$15-1,1,1),0),0),PLE!$AA$28*OFFSET(Import.PLQ,$A301-1,AE$15-1,1,1)),IF($E301&lt;&gt;1,IF(ISNUMBER(INDEX(Import.PLE,Detalhamento!$E301,Detalhamento!AE$15)),IF(INDEX(Import.PLE,Detalhamento!$E301,Detalhamento!AE$15)&lt;=mediçao,0,OFFSET(Import.PLQ,$A301-1,AE$15-1,1,1)),OFFSET(Import.PLQ,$A301-1,AE$15-1,1,1)),(1-PLE!$AA$28)*OFFSET(Import.PLQ,$A301-1,AE$15-1,1,1))))</f>
        <v>0</v>
      </c>
      <c r="AF301" s="144">
        <f ca="1">IF(AF$13="",0,CHOOSE(Detalhamento.OpçãoServiços,OFFSET(Import.PLQ,$A301-1,AF$15-1,1,1),IF($E301&lt;&gt;1,IF(ISNUMBER(INDEX(Import.PLE,Detalhamento!$E301,Detalhamento!AF$15)),IF(INDEX(Import.PLE,Detalhamento!$E301,Detalhamento!AF$15)&lt;=mediçao,OFFSET(Import.PLQ,$A301-1,AF$15-1,1,1),0),0),PLE!$AA$28*OFFSET(Import.PLQ,$A301-1,AF$15-1,1,1)),IF($E301&lt;&gt;1,IF(ISNUMBER(INDEX(Import.PLE,Detalhamento!$E301,Detalhamento!AF$15)),IF(INDEX(Import.PLE,Detalhamento!$E301,Detalhamento!AF$15)&lt;=mediçao,0,OFFSET(Import.PLQ,$A301-1,AF$15-1,1,1)),OFFSET(Import.PLQ,$A301-1,AF$15-1,1,1)),(1-PLE!$AA$28)*OFFSET(Import.PLQ,$A301-1,AF$15-1,1,1))))</f>
        <v>0</v>
      </c>
      <c r="AG301" s="144">
        <f ca="1">IF(AG$13="",0,CHOOSE(Detalhamento.OpçãoServiços,OFFSET(Import.PLQ,$A301-1,AG$15-1,1,1),IF($E301&lt;&gt;1,IF(ISNUMBER(INDEX(Import.PLE,Detalhamento!$E301,Detalhamento!AG$15)),IF(INDEX(Import.PLE,Detalhamento!$E301,Detalhamento!AG$15)&lt;=mediçao,OFFSET(Import.PLQ,$A301-1,AG$15-1,1,1),0),0),PLE!$AA$28*OFFSET(Import.PLQ,$A301-1,AG$15-1,1,1)),IF($E301&lt;&gt;1,IF(ISNUMBER(INDEX(Import.PLE,Detalhamento!$E301,Detalhamento!AG$15)),IF(INDEX(Import.PLE,Detalhamento!$E301,Detalhamento!AG$15)&lt;=mediçao,0,OFFSET(Import.PLQ,$A301-1,AG$15-1,1,1)),OFFSET(Import.PLQ,$A301-1,AG$15-1,1,1)),(1-PLE!$AA$28)*OFFSET(Import.PLQ,$A301-1,AG$15-1,1,1))))</f>
        <v>0</v>
      </c>
      <c r="AH301" s="144">
        <f ca="1">IF(AH$13="",0,CHOOSE(Detalhamento.OpçãoServiços,OFFSET(Import.PLQ,$A301-1,AH$15-1,1,1),IF($E301&lt;&gt;1,IF(ISNUMBER(INDEX(Import.PLE,Detalhamento!$E301,Detalhamento!AH$15)),IF(INDEX(Import.PLE,Detalhamento!$E301,Detalhamento!AH$15)&lt;=mediçao,OFFSET(Import.PLQ,$A301-1,AH$15-1,1,1),0),0),PLE!$AA$28*OFFSET(Import.PLQ,$A301-1,AH$15-1,1,1)),IF($E301&lt;&gt;1,IF(ISNUMBER(INDEX(Import.PLE,Detalhamento!$E301,Detalhamento!AH$15)),IF(INDEX(Import.PLE,Detalhamento!$E301,Detalhamento!AH$15)&lt;=mediçao,0,OFFSET(Import.PLQ,$A301-1,AH$15-1,1,1)),OFFSET(Import.PLQ,$A301-1,AH$15-1,1,1)),(1-PLE!$AA$28)*OFFSET(Import.PLQ,$A301-1,AH$15-1,1,1))))</f>
        <v>0</v>
      </c>
      <c r="AI301" s="144">
        <f ca="1">IF(AI$13="",0,CHOOSE(Detalhamento.OpçãoServiços,OFFSET(Import.PLQ,$A301-1,AI$15-1,1,1),IF($E301&lt;&gt;1,IF(ISNUMBER(INDEX(Import.PLE,Detalhamento!$E301,Detalhamento!AI$15)),IF(INDEX(Import.PLE,Detalhamento!$E301,Detalhamento!AI$15)&lt;=mediçao,OFFSET(Import.PLQ,$A301-1,AI$15-1,1,1),0),0),PLE!$AA$28*OFFSET(Import.PLQ,$A301-1,AI$15-1,1,1)),IF($E301&lt;&gt;1,IF(ISNUMBER(INDEX(Import.PLE,Detalhamento!$E301,Detalhamento!AI$15)),IF(INDEX(Import.PLE,Detalhamento!$E301,Detalhamento!AI$15)&lt;=mediçao,0,OFFSET(Import.PLQ,$A301-1,AI$15-1,1,1)),OFFSET(Import.PLQ,$A301-1,AI$15-1,1,1)),(1-PLE!$AA$28)*OFFSET(Import.PLQ,$A301-1,AI$15-1,1,1))))</f>
        <v>0</v>
      </c>
      <c r="AJ301" s="144">
        <f ca="1">IF(AJ$13="",0,CHOOSE(Detalhamento.OpçãoServiços,OFFSET(Import.PLQ,$A301-1,AJ$15-1,1,1),IF($E301&lt;&gt;1,IF(ISNUMBER(INDEX(Import.PLE,Detalhamento!$E301,Detalhamento!AJ$15)),IF(INDEX(Import.PLE,Detalhamento!$E301,Detalhamento!AJ$15)&lt;=mediçao,OFFSET(Import.PLQ,$A301-1,AJ$15-1,1,1),0),0),PLE!$AA$28*OFFSET(Import.PLQ,$A301-1,AJ$15-1,1,1)),IF($E301&lt;&gt;1,IF(ISNUMBER(INDEX(Import.PLE,Detalhamento!$E301,Detalhamento!AJ$15)),IF(INDEX(Import.PLE,Detalhamento!$E301,Detalhamento!AJ$15)&lt;=mediçao,0,OFFSET(Import.PLQ,$A301-1,AJ$15-1,1,1)),OFFSET(Import.PLQ,$A301-1,AJ$15-1,1,1)),(1-PLE!$AA$28)*OFFSET(Import.PLQ,$A301-1,AJ$15-1,1,1))))</f>
        <v>0</v>
      </c>
      <c r="AK301" s="144">
        <f ca="1">IF(AK$13="",0,CHOOSE(Detalhamento.OpçãoServiços,OFFSET(Import.PLQ,$A301-1,AK$15-1,1,1),IF($E301&lt;&gt;1,IF(ISNUMBER(INDEX(Import.PLE,Detalhamento!$E301,Detalhamento!AK$15)),IF(INDEX(Import.PLE,Detalhamento!$E301,Detalhamento!AK$15)&lt;=mediçao,OFFSET(Import.PLQ,$A301-1,AK$15-1,1,1),0),0),PLE!$AA$28*OFFSET(Import.PLQ,$A301-1,AK$15-1,1,1)),IF($E301&lt;&gt;1,IF(ISNUMBER(INDEX(Import.PLE,Detalhamento!$E301,Detalhamento!AK$15)),IF(INDEX(Import.PLE,Detalhamento!$E301,Detalhamento!AK$15)&lt;=mediçao,0,OFFSET(Import.PLQ,$A301-1,AK$15-1,1,1)),OFFSET(Import.PLQ,$A301-1,AK$15-1,1,1)),(1-PLE!$AA$28)*OFFSET(Import.PLQ,$A301-1,AK$15-1,1,1))))</f>
        <v>0</v>
      </c>
      <c r="AL301" s="144">
        <f ca="1">IF(AL$13="",0,CHOOSE(Detalhamento.OpçãoServiços,OFFSET(Import.PLQ,$A301-1,AL$15-1,1,1),IF($E301&lt;&gt;1,IF(ISNUMBER(INDEX(Import.PLE,Detalhamento!$E301,Detalhamento!AL$15)),IF(INDEX(Import.PLE,Detalhamento!$E301,Detalhamento!AL$15)&lt;=mediçao,OFFSET(Import.PLQ,$A301-1,AL$15-1,1,1),0),0),PLE!$AA$28*OFFSET(Import.PLQ,$A301-1,AL$15-1,1,1)),IF($E301&lt;&gt;1,IF(ISNUMBER(INDEX(Import.PLE,Detalhamento!$E301,Detalhamento!AL$15)),IF(INDEX(Import.PLE,Detalhamento!$E301,Detalhamento!AL$15)&lt;=mediçao,0,OFFSET(Import.PLQ,$A301-1,AL$15-1,1,1)),OFFSET(Import.PLQ,$A301-1,AL$15-1,1,1)),(1-PLE!$AA$28)*OFFSET(Import.PLQ,$A301-1,AL$15-1,1,1))))</f>
        <v>0</v>
      </c>
      <c r="AM301" s="144">
        <f ca="1">IF(AM$13="",0,CHOOSE(Detalhamento.OpçãoServiços,OFFSET(Import.PLQ,$A301-1,AM$15-1,1,1),IF($E301&lt;&gt;1,IF(ISNUMBER(INDEX(Import.PLE,Detalhamento!$E301,Detalhamento!AM$15)),IF(INDEX(Import.PLE,Detalhamento!$E301,Detalhamento!AM$15)&lt;=mediçao,OFFSET(Import.PLQ,$A301-1,AM$15-1,1,1),0),0),PLE!$AA$28*OFFSET(Import.PLQ,$A301-1,AM$15-1,1,1)),IF($E301&lt;&gt;1,IF(ISNUMBER(INDEX(Import.PLE,Detalhamento!$E301,Detalhamento!AM$15)),IF(INDEX(Import.PLE,Detalhamento!$E301,Detalhamento!AM$15)&lt;=mediçao,0,OFFSET(Import.PLQ,$A301-1,AM$15-1,1,1)),OFFSET(Import.PLQ,$A301-1,AM$15-1,1,1)),(1-PLE!$AA$28)*OFFSET(Import.PLQ,$A301-1,AM$15-1,1,1))))</f>
        <v>0</v>
      </c>
      <c r="AN301" s="144">
        <f ca="1">IF(AN$13="",0,CHOOSE(Detalhamento.OpçãoServiços,OFFSET(Import.PLQ,$A301-1,AN$15-1,1,1),IF($E301&lt;&gt;1,IF(ISNUMBER(INDEX(Import.PLE,Detalhamento!$E301,Detalhamento!AN$15)),IF(INDEX(Import.PLE,Detalhamento!$E301,Detalhamento!AN$15)&lt;=mediçao,OFFSET(Import.PLQ,$A301-1,AN$15-1,1,1),0),0),PLE!$AA$28*OFFSET(Import.PLQ,$A301-1,AN$15-1,1,1)),IF($E301&lt;&gt;1,IF(ISNUMBER(INDEX(Import.PLE,Detalhamento!$E301,Detalhamento!AN$15)),IF(INDEX(Import.PLE,Detalhamento!$E301,Detalhamento!AN$15)&lt;=mediçao,0,OFFSET(Import.PLQ,$A301-1,AN$15-1,1,1)),OFFSET(Import.PLQ,$A301-1,AN$15-1,1,1)),(1-PLE!$AA$28)*OFFSET(Import.PLQ,$A301-1,AN$15-1,1,1))))</f>
        <v>0</v>
      </c>
      <c r="AO301" s="144">
        <f ca="1">IF(AO$13="",0,CHOOSE(Detalhamento.OpçãoServiços,OFFSET(Import.PLQ,$A301-1,AO$15-1,1,1),IF($E301&lt;&gt;1,IF(ISNUMBER(INDEX(Import.PLE,Detalhamento!$E301,Detalhamento!AO$15)),IF(INDEX(Import.PLE,Detalhamento!$E301,Detalhamento!AO$15)&lt;=mediçao,OFFSET(Import.PLQ,$A301-1,AO$15-1,1,1),0),0),PLE!$AA$28*OFFSET(Import.PLQ,$A301-1,AO$15-1,1,1)),IF($E301&lt;&gt;1,IF(ISNUMBER(INDEX(Import.PLE,Detalhamento!$E301,Detalhamento!AO$15)),IF(INDEX(Import.PLE,Detalhamento!$E301,Detalhamento!AO$15)&lt;=mediçao,0,OFFSET(Import.PLQ,$A301-1,AO$15-1,1,1)),OFFSET(Import.PLQ,$A301-1,AO$15-1,1,1)),(1-PLE!$AA$28)*OFFSET(Import.PLQ,$A301-1,AO$15-1,1,1))))</f>
        <v>0</v>
      </c>
      <c r="AP301" s="144">
        <f ca="1">IF(AP$13="",0,CHOOSE(Detalhamento.OpçãoServiços,OFFSET(Import.PLQ,$A301-1,AP$15-1,1,1),IF($E301&lt;&gt;1,IF(ISNUMBER(INDEX(Import.PLE,Detalhamento!$E301,Detalhamento!AP$15)),IF(INDEX(Import.PLE,Detalhamento!$E301,Detalhamento!AP$15)&lt;=mediçao,OFFSET(Import.PLQ,$A301-1,AP$15-1,1,1),0),0),PLE!$AA$28*OFFSET(Import.PLQ,$A301-1,AP$15-1,1,1)),IF($E301&lt;&gt;1,IF(ISNUMBER(INDEX(Import.PLE,Detalhamento!$E301,Detalhamento!AP$15)),IF(INDEX(Import.PLE,Detalhamento!$E301,Detalhamento!AP$15)&lt;=mediçao,0,OFFSET(Import.PLQ,$A301-1,AP$15-1,1,1)),OFFSET(Import.PLQ,$A301-1,AP$15-1,1,1)),(1-PLE!$AA$28)*OFFSET(Import.PLQ,$A301-1,AP$15-1,1,1))))</f>
        <v>0</v>
      </c>
      <c r="AQ301" s="144">
        <f ca="1">IF(AQ$13="",0,CHOOSE(Detalhamento.OpçãoServiços,OFFSET(Import.PLQ,$A301-1,AQ$15-1,1,1),IF($E301&lt;&gt;1,IF(ISNUMBER(INDEX(Import.PLE,Detalhamento!$E301,Detalhamento!AQ$15)),IF(INDEX(Import.PLE,Detalhamento!$E301,Detalhamento!AQ$15)&lt;=mediçao,OFFSET(Import.PLQ,$A301-1,AQ$15-1,1,1),0),0),PLE!$AA$28*OFFSET(Import.PLQ,$A301-1,AQ$15-1,1,1)),IF($E301&lt;&gt;1,IF(ISNUMBER(INDEX(Import.PLE,Detalhamento!$E301,Detalhamento!AQ$15)),IF(INDEX(Import.PLE,Detalhamento!$E301,Detalhamento!AQ$15)&lt;=mediçao,0,OFFSET(Import.PLQ,$A301-1,AQ$15-1,1,1)),OFFSET(Import.PLQ,$A301-1,AQ$15-1,1,1)),(1-PLE!$AA$28)*OFFSET(Import.PLQ,$A301-1,AQ$15-1,1,1))))</f>
        <v>0</v>
      </c>
      <c r="AR301" s="144">
        <f ca="1">IF(AR$13="",0,CHOOSE(Detalhamento.OpçãoServiços,OFFSET(Import.PLQ,$A301-1,AR$15-1,1,1),IF($E301&lt;&gt;1,IF(ISNUMBER(INDEX(Import.PLE,Detalhamento!$E301,Detalhamento!AR$15)),IF(INDEX(Import.PLE,Detalhamento!$E301,Detalhamento!AR$15)&lt;=mediçao,OFFSET(Import.PLQ,$A301-1,AR$15-1,1,1),0),0),PLE!$AA$28*OFFSET(Import.PLQ,$A301-1,AR$15-1,1,1)),IF($E301&lt;&gt;1,IF(ISNUMBER(INDEX(Import.PLE,Detalhamento!$E301,Detalhamento!AR$15)),IF(INDEX(Import.PLE,Detalhamento!$E301,Detalhamento!AR$15)&lt;=mediçao,0,OFFSET(Import.PLQ,$A301-1,AR$15-1,1,1)),OFFSET(Import.PLQ,$A301-1,AR$15-1,1,1)),(1-PLE!$AA$28)*OFFSET(Import.PLQ,$A301-1,AR$15-1,1,1))))</f>
        <v>0</v>
      </c>
      <c r="AS301" s="144">
        <f ca="1">IF(AS$13="",0,CHOOSE(Detalhamento.OpçãoServiços,OFFSET(Import.PLQ,$A301-1,AS$15-1,1,1),IF($E301&lt;&gt;1,IF(ISNUMBER(INDEX(Import.PLE,Detalhamento!$E301,Detalhamento!AS$15)),IF(INDEX(Import.PLE,Detalhamento!$E301,Detalhamento!AS$15)&lt;=mediçao,OFFSET(Import.PLQ,$A301-1,AS$15-1,1,1),0),0),PLE!$AA$28*OFFSET(Import.PLQ,$A301-1,AS$15-1,1,1)),IF($E301&lt;&gt;1,IF(ISNUMBER(INDEX(Import.PLE,Detalhamento!$E301,Detalhamento!AS$15)),IF(INDEX(Import.PLE,Detalhamento!$E301,Detalhamento!AS$15)&lt;=mediçao,0,OFFSET(Import.PLQ,$A301-1,AS$15-1,1,1)),OFFSET(Import.PLQ,$A301-1,AS$15-1,1,1)),(1-PLE!$AA$28)*OFFSET(Import.PLQ,$A301-1,AS$15-1,1,1))))</f>
        <v>0</v>
      </c>
      <c r="AT301" s="144">
        <f ca="1">IF(AT$13="",0,CHOOSE(Detalhamento.OpçãoServiços,OFFSET(Import.PLQ,$A301-1,AT$15-1,1,1),IF($E301&lt;&gt;1,IF(ISNUMBER(INDEX(Import.PLE,Detalhamento!$E301,Detalhamento!AT$15)),IF(INDEX(Import.PLE,Detalhamento!$E301,Detalhamento!AT$15)&lt;=mediçao,OFFSET(Import.PLQ,$A301-1,AT$15-1,1,1),0),0),PLE!$AA$28*OFFSET(Import.PLQ,$A301-1,AT$15-1,1,1)),IF($E301&lt;&gt;1,IF(ISNUMBER(INDEX(Import.PLE,Detalhamento!$E301,Detalhamento!AT$15)),IF(INDEX(Import.PLE,Detalhamento!$E301,Detalhamento!AT$15)&lt;=mediçao,0,OFFSET(Import.PLQ,$A301-1,AT$15-1,1,1)),OFFSET(Import.PLQ,$A301-1,AT$15-1,1,1)),(1-PLE!$AA$28)*OFFSET(Import.PLQ,$A301-1,AT$15-1,1,1))))</f>
        <v>0</v>
      </c>
      <c r="AU301" s="144">
        <f ca="1">IF(AU$13="",0,CHOOSE(Detalhamento.OpçãoServiços,OFFSET(Import.PLQ,$A301-1,AU$15-1,1,1),IF($E301&lt;&gt;1,IF(ISNUMBER(INDEX(Import.PLE,Detalhamento!$E301,Detalhamento!AU$15)),IF(INDEX(Import.PLE,Detalhamento!$E301,Detalhamento!AU$15)&lt;=mediçao,OFFSET(Import.PLQ,$A301-1,AU$15-1,1,1),0),0),PLE!$AA$28*OFFSET(Import.PLQ,$A301-1,AU$15-1,1,1)),IF($E301&lt;&gt;1,IF(ISNUMBER(INDEX(Import.PLE,Detalhamento!$E301,Detalhamento!AU$15)),IF(INDEX(Import.PLE,Detalhamento!$E301,Detalhamento!AU$15)&lt;=mediçao,0,OFFSET(Import.PLQ,$A301-1,AU$15-1,1,1)),OFFSET(Import.PLQ,$A301-1,AU$15-1,1,1)),(1-PLE!$AA$28)*OFFSET(Import.PLQ,$A301-1,AU$15-1,1,1))))</f>
        <v>0</v>
      </c>
      <c r="AV301" s="144">
        <f ca="1">IF(AV$13="",0,CHOOSE(Detalhamento.OpçãoServiços,OFFSET(Import.PLQ,$A301-1,AV$15-1,1,1),IF($E301&lt;&gt;1,IF(ISNUMBER(INDEX(Import.PLE,Detalhamento!$E301,Detalhamento!AV$15)),IF(INDEX(Import.PLE,Detalhamento!$E301,Detalhamento!AV$15)&lt;=mediçao,OFFSET(Import.PLQ,$A301-1,AV$15-1,1,1),0),0),PLE!$AA$28*OFFSET(Import.PLQ,$A301-1,AV$15-1,1,1)),IF($E301&lt;&gt;1,IF(ISNUMBER(INDEX(Import.PLE,Detalhamento!$E301,Detalhamento!AV$15)),IF(INDEX(Import.PLE,Detalhamento!$E301,Detalhamento!AV$15)&lt;=mediçao,0,OFFSET(Import.PLQ,$A301-1,AV$15-1,1,1)),OFFSET(Import.PLQ,$A301-1,AV$15-1,1,1)),(1-PLE!$AA$28)*OFFSET(Import.PLQ,$A301-1,AV$15-1,1,1))))</f>
        <v>0</v>
      </c>
      <c r="AW301" s="144">
        <f ca="1">IF(AW$13="",0,CHOOSE(Detalhamento.OpçãoServiços,OFFSET(Import.PLQ,$A301-1,AW$15-1,1,1),IF($E301&lt;&gt;1,IF(ISNUMBER(INDEX(Import.PLE,Detalhamento!$E301,Detalhamento!AW$15)),IF(INDEX(Import.PLE,Detalhamento!$E301,Detalhamento!AW$15)&lt;=mediçao,OFFSET(Import.PLQ,$A301-1,AW$15-1,1,1),0),0),PLE!$AA$28*OFFSET(Import.PLQ,$A301-1,AW$15-1,1,1)),IF($E301&lt;&gt;1,IF(ISNUMBER(INDEX(Import.PLE,Detalhamento!$E301,Detalhamento!AW$15)),IF(INDEX(Import.PLE,Detalhamento!$E301,Detalhamento!AW$15)&lt;=mediçao,0,OFFSET(Import.PLQ,$A301-1,AW$15-1,1,1)),OFFSET(Import.PLQ,$A301-1,AW$15-1,1,1)),(1-PLE!$AA$28)*OFFSET(Import.PLQ,$A301-1,AW$15-1,1,1))))</f>
        <v>0</v>
      </c>
      <c r="AX301" s="144">
        <f ca="1">IF(AX$13="",0,CHOOSE(Detalhamento.OpçãoServiços,OFFSET(Import.PLQ,$A301-1,AX$15-1,1,1),IF($E301&lt;&gt;1,IF(ISNUMBER(INDEX(Import.PLE,Detalhamento!$E301,Detalhamento!AX$15)),IF(INDEX(Import.PLE,Detalhamento!$E301,Detalhamento!AX$15)&lt;=mediçao,OFFSET(Import.PLQ,$A301-1,AX$15-1,1,1),0),0),PLE!$AA$28*OFFSET(Import.PLQ,$A301-1,AX$15-1,1,1)),IF($E301&lt;&gt;1,IF(ISNUMBER(INDEX(Import.PLE,Detalhamento!$E301,Detalhamento!AX$15)),IF(INDEX(Import.PLE,Detalhamento!$E301,Detalhamento!AX$15)&lt;=mediçao,0,OFFSET(Import.PLQ,$A301-1,AX$15-1,1,1)),OFFSET(Import.PLQ,$A301-1,AX$15-1,1,1)),(1-PLE!$AA$28)*OFFSET(Import.PLQ,$A301-1,AX$15-1,1,1))))</f>
        <v>0</v>
      </c>
      <c r="AY301" s="144">
        <f ca="1">IF(AY$13="",0,CHOOSE(Detalhamento.OpçãoServiços,OFFSET(Import.PLQ,$A301-1,AY$15-1,1,1),IF($E301&lt;&gt;1,IF(ISNUMBER(INDEX(Import.PLE,Detalhamento!$E301,Detalhamento!AY$15)),IF(INDEX(Import.PLE,Detalhamento!$E301,Detalhamento!AY$15)&lt;=mediçao,OFFSET(Import.PLQ,$A301-1,AY$15-1,1,1),0),0),PLE!$AA$28*OFFSET(Import.PLQ,$A301-1,AY$15-1,1,1)),IF($E301&lt;&gt;1,IF(ISNUMBER(INDEX(Import.PLE,Detalhamento!$E301,Detalhamento!AY$15)),IF(INDEX(Import.PLE,Detalhamento!$E301,Detalhamento!AY$15)&lt;=mediçao,0,OFFSET(Import.PLQ,$A301-1,AY$15-1,1,1)),OFFSET(Import.PLQ,$A301-1,AY$15-1,1,1)),(1-PLE!$AA$28)*OFFSET(Import.PLQ,$A301-1,AY$15-1,1,1))))</f>
        <v>0</v>
      </c>
      <c r="AZ301" s="144">
        <f ca="1">IF(AZ$13="",0,CHOOSE(Detalhamento.OpçãoServiços,OFFSET(Import.PLQ,$A301-1,AZ$15-1,1,1),IF($E301&lt;&gt;1,IF(ISNUMBER(INDEX(Import.PLE,Detalhamento!$E301,Detalhamento!AZ$15)),IF(INDEX(Import.PLE,Detalhamento!$E301,Detalhamento!AZ$15)&lt;=mediçao,OFFSET(Import.PLQ,$A301-1,AZ$15-1,1,1),0),0),PLE!$AA$28*OFFSET(Import.PLQ,$A301-1,AZ$15-1,1,1)),IF($E301&lt;&gt;1,IF(ISNUMBER(INDEX(Import.PLE,Detalhamento!$E301,Detalhamento!AZ$15)),IF(INDEX(Import.PLE,Detalhamento!$E301,Detalhamento!AZ$15)&lt;=mediçao,0,OFFSET(Import.PLQ,$A301-1,AZ$15-1,1,1)),OFFSET(Import.PLQ,$A301-1,AZ$15-1,1,1)),(1-PLE!$AA$28)*OFFSET(Import.PLQ,$A301-1,AZ$15-1,1,1))))</f>
        <v>0</v>
      </c>
      <c r="BA301" s="144">
        <f ca="1">IF(BA$13="",0,CHOOSE(Detalhamento.OpçãoServiços,OFFSET(Import.PLQ,$A301-1,BA$15-1,1,1),IF($E301&lt;&gt;1,IF(ISNUMBER(INDEX(Import.PLE,Detalhamento!$E301,Detalhamento!BA$15)),IF(INDEX(Import.PLE,Detalhamento!$E301,Detalhamento!BA$15)&lt;=mediçao,OFFSET(Import.PLQ,$A301-1,BA$15-1,1,1),0),0),PLE!$AA$28*OFFSET(Import.PLQ,$A301-1,BA$15-1,1,1)),IF($E301&lt;&gt;1,IF(ISNUMBER(INDEX(Import.PLE,Detalhamento!$E301,Detalhamento!BA$15)),IF(INDEX(Import.PLE,Detalhamento!$E301,Detalhamento!BA$15)&lt;=mediçao,0,OFFSET(Import.PLQ,$A301-1,BA$15-1,1,1)),OFFSET(Import.PLQ,$A301-1,BA$15-1,1,1)),(1-PLE!$AA$28)*OFFSET(Import.PLQ,$A301-1,BA$15-1,1,1))))</f>
        <v>0</v>
      </c>
      <c r="BB301" s="144">
        <f ca="1">IF(BB$13="",0,CHOOSE(Detalhamento.OpçãoServiços,OFFSET(Import.PLQ,$A301-1,BB$15-1,1,1),IF($E301&lt;&gt;1,IF(ISNUMBER(INDEX(Import.PLE,Detalhamento!$E301,Detalhamento!BB$15)),IF(INDEX(Import.PLE,Detalhamento!$E301,Detalhamento!BB$15)&lt;=mediçao,OFFSET(Import.PLQ,$A301-1,BB$15-1,1,1),0),0),PLE!$AA$28*OFFSET(Import.PLQ,$A301-1,BB$15-1,1,1)),IF($E301&lt;&gt;1,IF(ISNUMBER(INDEX(Import.PLE,Detalhamento!$E301,Detalhamento!BB$15)),IF(INDEX(Import.PLE,Detalhamento!$E301,Detalhamento!BB$15)&lt;=mediçao,0,OFFSET(Import.PLQ,$A301-1,BB$15-1,1,1)),OFFSET(Import.PLQ,$A301-1,BB$15-1,1,1)),(1-PLE!$AA$28)*OFFSET(Import.PLQ,$A301-1,BB$15-1,1,1))))</f>
        <v>0</v>
      </c>
      <c r="BC301" s="144">
        <f ca="1">IF(BC$13="",0,CHOOSE(Detalhamento.OpçãoServiços,OFFSET(Import.PLQ,$A301-1,BC$15-1,1,1),IF($E301&lt;&gt;1,IF(ISNUMBER(INDEX(Import.PLE,Detalhamento!$E301,Detalhamento!BC$15)),IF(INDEX(Import.PLE,Detalhamento!$E301,Detalhamento!BC$15)&lt;=mediçao,OFFSET(Import.PLQ,$A301-1,BC$15-1,1,1),0),0),PLE!$AA$28*OFFSET(Import.PLQ,$A301-1,BC$15-1,1,1)),IF($E301&lt;&gt;1,IF(ISNUMBER(INDEX(Import.PLE,Detalhamento!$E301,Detalhamento!BC$15)),IF(INDEX(Import.PLE,Detalhamento!$E301,Detalhamento!BC$15)&lt;=mediçao,0,OFFSET(Import.PLQ,$A301-1,BC$15-1,1,1)),OFFSET(Import.PLQ,$A301-1,BC$15-1,1,1)),(1-PLE!$AA$28)*OFFSET(Import.PLQ,$A301-1,BC$15-1,1,1))))</f>
        <v>0</v>
      </c>
      <c r="BD301" s="144">
        <f ca="1">IF(BD$13="",0,CHOOSE(Detalhamento.OpçãoServiços,OFFSET(Import.PLQ,$A301-1,BD$15-1,1,1),IF($E301&lt;&gt;1,IF(ISNUMBER(INDEX(Import.PLE,Detalhamento!$E301,Detalhamento!BD$15)),IF(INDEX(Import.PLE,Detalhamento!$E301,Detalhamento!BD$15)&lt;=mediçao,OFFSET(Import.PLQ,$A301-1,BD$15-1,1,1),0),0),PLE!$AA$28*OFFSET(Import.PLQ,$A301-1,BD$15-1,1,1)),IF($E301&lt;&gt;1,IF(ISNUMBER(INDEX(Import.PLE,Detalhamento!$E301,Detalhamento!BD$15)),IF(INDEX(Import.PLE,Detalhamento!$E301,Detalhamento!BD$15)&lt;=mediçao,0,OFFSET(Import.PLQ,$A301-1,BD$15-1,1,1)),OFFSET(Import.PLQ,$A301-1,BD$15-1,1,1)),(1-PLE!$AA$28)*OFFSET(Import.PLQ,$A301-1,BD$15-1,1,1))))</f>
        <v>0</v>
      </c>
      <c r="BE301" s="144">
        <f ca="1">IF(BE$13="",0,CHOOSE(Detalhamento.OpçãoServiços,OFFSET(Import.PLQ,$A301-1,BE$15-1,1,1),IF($E301&lt;&gt;1,IF(ISNUMBER(INDEX(Import.PLE,Detalhamento!$E301,Detalhamento!BE$15)),IF(INDEX(Import.PLE,Detalhamento!$E301,Detalhamento!BE$15)&lt;=mediçao,OFFSET(Import.PLQ,$A301-1,BE$15-1,1,1),0),0),PLE!$AA$28*OFFSET(Import.PLQ,$A301-1,BE$15-1,1,1)),IF($E301&lt;&gt;1,IF(ISNUMBER(INDEX(Import.PLE,Detalhamento!$E301,Detalhamento!BE$15)),IF(INDEX(Import.PLE,Detalhamento!$E301,Detalhamento!BE$15)&lt;=mediçao,0,OFFSET(Import.PLQ,$A301-1,BE$15-1,1,1)),OFFSET(Import.PLQ,$A301-1,BE$15-1,1,1)),(1-PLE!$AA$28)*OFFSET(Import.PLQ,$A301-1,BE$15-1,1,1))))</f>
        <v>0</v>
      </c>
      <c r="BF301" s="144">
        <f ca="1">IF(BF$13="",0,CHOOSE(Detalhamento.OpçãoServiços,OFFSET(Import.PLQ,$A301-1,BF$15-1,1,1),IF($E301&lt;&gt;1,IF(ISNUMBER(INDEX(Import.PLE,Detalhamento!$E301,Detalhamento!BF$15)),IF(INDEX(Import.PLE,Detalhamento!$E301,Detalhamento!BF$15)&lt;=mediçao,OFFSET(Import.PLQ,$A301-1,BF$15-1,1,1),0),0),PLE!$AA$28*OFFSET(Import.PLQ,$A301-1,BF$15-1,1,1)),IF($E301&lt;&gt;1,IF(ISNUMBER(INDEX(Import.PLE,Detalhamento!$E301,Detalhamento!BF$15)),IF(INDEX(Import.PLE,Detalhamento!$E301,Detalhamento!BF$15)&lt;=mediçao,0,OFFSET(Import.PLQ,$A301-1,BF$15-1,1,1)),OFFSET(Import.PLQ,$A301-1,BF$15-1,1,1)),(1-PLE!$AA$28)*OFFSET(Import.PLQ,$A301-1,BF$15-1,1,1))))</f>
        <v>0</v>
      </c>
      <c r="BG301" s="144">
        <f ca="1">IF(BG$13="",0,CHOOSE(Detalhamento.OpçãoServiços,OFFSET(Import.PLQ,$A301-1,BG$15-1,1,1),IF($E301&lt;&gt;1,IF(ISNUMBER(INDEX(Import.PLE,Detalhamento!$E301,Detalhamento!BG$15)),IF(INDEX(Import.PLE,Detalhamento!$E301,Detalhamento!BG$15)&lt;=mediçao,OFFSET(Import.PLQ,$A301-1,BG$15-1,1,1),0),0),PLE!$AA$28*OFFSET(Import.PLQ,$A301-1,BG$15-1,1,1)),IF($E301&lt;&gt;1,IF(ISNUMBER(INDEX(Import.PLE,Detalhamento!$E301,Detalhamento!BG$15)),IF(INDEX(Import.PLE,Detalhamento!$E301,Detalhamento!BG$15)&lt;=mediçao,0,OFFSET(Import.PLQ,$A301-1,BG$15-1,1,1)),OFFSET(Import.PLQ,$A301-1,BG$15-1,1,1)),(1-PLE!$AA$28)*OFFSET(Import.PLQ,$A301-1,BG$15-1,1,1))))</f>
        <v>0</v>
      </c>
      <c r="BH301" s="144">
        <f ca="1">IF(BH$13="",0,CHOOSE(Detalhamento.OpçãoServiços,OFFSET(Import.PLQ,$A301-1,BH$15-1,1,1),IF($E301&lt;&gt;1,IF(ISNUMBER(INDEX(Import.PLE,Detalhamento!$E301,Detalhamento!BH$15)),IF(INDEX(Import.PLE,Detalhamento!$E301,Detalhamento!BH$15)&lt;=mediçao,OFFSET(Import.PLQ,$A301-1,BH$15-1,1,1),0),0),PLE!$AA$28*OFFSET(Import.PLQ,$A301-1,BH$15-1,1,1)),IF($E301&lt;&gt;1,IF(ISNUMBER(INDEX(Import.PLE,Detalhamento!$E301,Detalhamento!BH$15)),IF(INDEX(Import.PLE,Detalhamento!$E301,Detalhamento!BH$15)&lt;=mediçao,0,OFFSET(Import.PLQ,$A301-1,BH$15-1,1,1)),OFFSET(Import.PLQ,$A301-1,BH$15-1,1,1)),(1-PLE!$AA$28)*OFFSET(Import.PLQ,$A301-1,BH$15-1,1,1))))</f>
        <v>0</v>
      </c>
      <c r="BI301" s="144">
        <f ca="1">IF(BI$13="",0,CHOOSE(Detalhamento.OpçãoServiços,OFFSET(Import.PLQ,$A301-1,BI$15-1,1,1),IF($E301&lt;&gt;1,IF(ISNUMBER(INDEX(Import.PLE,Detalhamento!$E301,Detalhamento!BI$15)),IF(INDEX(Import.PLE,Detalhamento!$E301,Detalhamento!BI$15)&lt;=mediçao,OFFSET(Import.PLQ,$A301-1,BI$15-1,1,1),0),0),PLE!$AA$28*OFFSET(Import.PLQ,$A301-1,BI$15-1,1,1)),IF($E301&lt;&gt;1,IF(ISNUMBER(INDEX(Import.PLE,Detalhamento!$E301,Detalhamento!BI$15)),IF(INDEX(Import.PLE,Detalhamento!$E301,Detalhamento!BI$15)&lt;=mediçao,0,OFFSET(Import.PLQ,$A301-1,BI$15-1,1,1)),OFFSET(Import.PLQ,$A301-1,BI$15-1,1,1)),(1-PLE!$AA$28)*OFFSET(Import.PLQ,$A301-1,BI$15-1,1,1))))</f>
        <v>0</v>
      </c>
    </row>
    <row r="302" spans="1:61" ht="40" x14ac:dyDescent="0.2">
      <c r="A302" s="155">
        <v>250</v>
      </c>
      <c r="B302" s="21" t="str">
        <f t="shared" ca="1" si="41"/>
        <v>Serviço</v>
      </c>
      <c r="E302" s="153">
        <f t="shared" ca="1" si="42"/>
        <v>30</v>
      </c>
      <c r="F302" s="154">
        <f t="shared" ca="1" si="43"/>
        <v>300250</v>
      </c>
      <c r="G302" s="154" t="str">
        <f t="shared" ca="1" si="47"/>
        <v>3.1.3.1</v>
      </c>
      <c r="H302" s="182" t="str">
        <f t="shared" ca="1" si="47"/>
        <v>MONTAGEM E DESMONTAGEM DE FÔRMA DE PILARES RETANGULARES E ESTRUTURAS SIMILARES, PÉ-DIREITO SIMPLES, EM CHAPA DE MADEIRA COMPENSADA PLASTIFICADA, 10 UTILIZAÇÕES. AF_09/2020</v>
      </c>
      <c r="I302" s="37" t="str">
        <f t="shared" ca="1" si="44"/>
        <v>M2</v>
      </c>
      <c r="J302" s="144">
        <f t="shared" ca="1" si="45"/>
        <v>57.48</v>
      </c>
      <c r="K302" s="67"/>
      <c r="L302" s="144">
        <f ca="1">IF(L$13="",0,CHOOSE(Detalhamento.OpçãoServiços,OFFSET(Import.PLQ,$A302-1,L$15-1,1,1),IF($E302&lt;&gt;1,IF(ISNUMBER(INDEX(Import.PLE,Detalhamento!$E302,Detalhamento!L$15)),IF(INDEX(Import.PLE,Detalhamento!$E302,Detalhamento!L$15)&lt;=mediçao,OFFSET(Import.PLQ,$A302-1,L$15-1,1,1),0),0),PLE!$AA$28*OFFSET(Import.PLQ,$A302-1,L$15-1,1,1)),IF($E302&lt;&gt;1,IF(ISNUMBER(INDEX(Import.PLE,Detalhamento!$E302,Detalhamento!L$15)),IF(INDEX(Import.PLE,Detalhamento!$E302,Detalhamento!L$15)&lt;=mediçao,0,OFFSET(Import.PLQ,$A302-1,L$15-1,1,1)),OFFSET(Import.PLQ,$A302-1,L$15-1,1,1)),(1-PLE!$AA$28)*OFFSET(Import.PLQ,$A302-1,L$15-1,1,1))))</f>
        <v>57.48</v>
      </c>
      <c r="M302" s="144">
        <f ca="1">IF(M$13="",0,CHOOSE(Detalhamento.OpçãoServiços,OFFSET(Import.PLQ,$A302-1,M$15-1,1,1),IF($E302&lt;&gt;1,IF(ISNUMBER(INDEX(Import.PLE,Detalhamento!$E302,Detalhamento!M$15)),IF(INDEX(Import.PLE,Detalhamento!$E302,Detalhamento!M$15)&lt;=mediçao,OFFSET(Import.PLQ,$A302-1,M$15-1,1,1),0),0),PLE!$AA$28*OFFSET(Import.PLQ,$A302-1,M$15-1,1,1)),IF($E302&lt;&gt;1,IF(ISNUMBER(INDEX(Import.PLE,Detalhamento!$E302,Detalhamento!M$15)),IF(INDEX(Import.PLE,Detalhamento!$E302,Detalhamento!M$15)&lt;=mediçao,0,OFFSET(Import.PLQ,$A302-1,M$15-1,1,1)),OFFSET(Import.PLQ,$A302-1,M$15-1,1,1)),(1-PLE!$AA$28)*OFFSET(Import.PLQ,$A302-1,M$15-1,1,1))))</f>
        <v>0</v>
      </c>
      <c r="N302" s="144">
        <f ca="1">IF(N$13="",0,CHOOSE(Detalhamento.OpçãoServiços,OFFSET(Import.PLQ,$A302-1,N$15-1,1,1),IF($E302&lt;&gt;1,IF(ISNUMBER(INDEX(Import.PLE,Detalhamento!$E302,Detalhamento!N$15)),IF(INDEX(Import.PLE,Detalhamento!$E302,Detalhamento!N$15)&lt;=mediçao,OFFSET(Import.PLQ,$A302-1,N$15-1,1,1),0),0),PLE!$AA$28*OFFSET(Import.PLQ,$A302-1,N$15-1,1,1)),IF($E302&lt;&gt;1,IF(ISNUMBER(INDEX(Import.PLE,Detalhamento!$E302,Detalhamento!N$15)),IF(INDEX(Import.PLE,Detalhamento!$E302,Detalhamento!N$15)&lt;=mediçao,0,OFFSET(Import.PLQ,$A302-1,N$15-1,1,1)),OFFSET(Import.PLQ,$A302-1,N$15-1,1,1)),(1-PLE!$AA$28)*OFFSET(Import.PLQ,$A302-1,N$15-1,1,1))))</f>
        <v>0</v>
      </c>
      <c r="O302" s="144">
        <f ca="1">IF(O$13="",0,CHOOSE(Detalhamento.OpçãoServiços,OFFSET(Import.PLQ,$A302-1,O$15-1,1,1),IF($E302&lt;&gt;1,IF(ISNUMBER(INDEX(Import.PLE,Detalhamento!$E302,Detalhamento!O$15)),IF(INDEX(Import.PLE,Detalhamento!$E302,Detalhamento!O$15)&lt;=mediçao,OFFSET(Import.PLQ,$A302-1,O$15-1,1,1),0),0),PLE!$AA$28*OFFSET(Import.PLQ,$A302-1,O$15-1,1,1)),IF($E302&lt;&gt;1,IF(ISNUMBER(INDEX(Import.PLE,Detalhamento!$E302,Detalhamento!O$15)),IF(INDEX(Import.PLE,Detalhamento!$E302,Detalhamento!O$15)&lt;=mediçao,0,OFFSET(Import.PLQ,$A302-1,O$15-1,1,1)),OFFSET(Import.PLQ,$A302-1,O$15-1,1,1)),(1-PLE!$AA$28)*OFFSET(Import.PLQ,$A302-1,O$15-1,1,1))))</f>
        <v>0</v>
      </c>
      <c r="P302" s="144">
        <f ca="1">IF(P$13="",0,CHOOSE(Detalhamento.OpçãoServiços,OFFSET(Import.PLQ,$A302-1,P$15-1,1,1),IF($E302&lt;&gt;1,IF(ISNUMBER(INDEX(Import.PLE,Detalhamento!$E302,Detalhamento!P$15)),IF(INDEX(Import.PLE,Detalhamento!$E302,Detalhamento!P$15)&lt;=mediçao,OFFSET(Import.PLQ,$A302-1,P$15-1,1,1),0),0),PLE!$AA$28*OFFSET(Import.PLQ,$A302-1,P$15-1,1,1)),IF($E302&lt;&gt;1,IF(ISNUMBER(INDEX(Import.PLE,Detalhamento!$E302,Detalhamento!P$15)),IF(INDEX(Import.PLE,Detalhamento!$E302,Detalhamento!P$15)&lt;=mediçao,0,OFFSET(Import.PLQ,$A302-1,P$15-1,1,1)),OFFSET(Import.PLQ,$A302-1,P$15-1,1,1)),(1-PLE!$AA$28)*OFFSET(Import.PLQ,$A302-1,P$15-1,1,1))))</f>
        <v>0</v>
      </c>
      <c r="Q302" s="144">
        <f ca="1">IF(Q$13="",0,CHOOSE(Detalhamento.OpçãoServiços,OFFSET(Import.PLQ,$A302-1,Q$15-1,1,1),IF($E302&lt;&gt;1,IF(ISNUMBER(INDEX(Import.PLE,Detalhamento!$E302,Detalhamento!Q$15)),IF(INDEX(Import.PLE,Detalhamento!$E302,Detalhamento!Q$15)&lt;=mediçao,OFFSET(Import.PLQ,$A302-1,Q$15-1,1,1),0),0),PLE!$AA$28*OFFSET(Import.PLQ,$A302-1,Q$15-1,1,1)),IF($E302&lt;&gt;1,IF(ISNUMBER(INDEX(Import.PLE,Detalhamento!$E302,Detalhamento!Q$15)),IF(INDEX(Import.PLE,Detalhamento!$E302,Detalhamento!Q$15)&lt;=mediçao,0,OFFSET(Import.PLQ,$A302-1,Q$15-1,1,1)),OFFSET(Import.PLQ,$A302-1,Q$15-1,1,1)),(1-PLE!$AA$28)*OFFSET(Import.PLQ,$A302-1,Q$15-1,1,1))))</f>
        <v>0</v>
      </c>
      <c r="R302" s="144">
        <f ca="1">IF(R$13="",0,CHOOSE(Detalhamento.OpçãoServiços,OFFSET(Import.PLQ,$A302-1,R$15-1,1,1),IF($E302&lt;&gt;1,IF(ISNUMBER(INDEX(Import.PLE,Detalhamento!$E302,Detalhamento!R$15)),IF(INDEX(Import.PLE,Detalhamento!$E302,Detalhamento!R$15)&lt;=mediçao,OFFSET(Import.PLQ,$A302-1,R$15-1,1,1),0),0),PLE!$AA$28*OFFSET(Import.PLQ,$A302-1,R$15-1,1,1)),IF($E302&lt;&gt;1,IF(ISNUMBER(INDEX(Import.PLE,Detalhamento!$E302,Detalhamento!R$15)),IF(INDEX(Import.PLE,Detalhamento!$E302,Detalhamento!R$15)&lt;=mediçao,0,OFFSET(Import.PLQ,$A302-1,R$15-1,1,1)),OFFSET(Import.PLQ,$A302-1,R$15-1,1,1)),(1-PLE!$AA$28)*OFFSET(Import.PLQ,$A302-1,R$15-1,1,1))))</f>
        <v>0</v>
      </c>
      <c r="S302" s="144">
        <f ca="1">IF(S$13="",0,CHOOSE(Detalhamento.OpçãoServiços,OFFSET(Import.PLQ,$A302-1,S$15-1,1,1),IF($E302&lt;&gt;1,IF(ISNUMBER(INDEX(Import.PLE,Detalhamento!$E302,Detalhamento!S$15)),IF(INDEX(Import.PLE,Detalhamento!$E302,Detalhamento!S$15)&lt;=mediçao,OFFSET(Import.PLQ,$A302-1,S$15-1,1,1),0),0),PLE!$AA$28*OFFSET(Import.PLQ,$A302-1,S$15-1,1,1)),IF($E302&lt;&gt;1,IF(ISNUMBER(INDEX(Import.PLE,Detalhamento!$E302,Detalhamento!S$15)),IF(INDEX(Import.PLE,Detalhamento!$E302,Detalhamento!S$15)&lt;=mediçao,0,OFFSET(Import.PLQ,$A302-1,S$15-1,1,1)),OFFSET(Import.PLQ,$A302-1,S$15-1,1,1)),(1-PLE!$AA$28)*OFFSET(Import.PLQ,$A302-1,S$15-1,1,1))))</f>
        <v>0</v>
      </c>
      <c r="T302" s="144">
        <f ca="1">IF(T$13="",0,CHOOSE(Detalhamento.OpçãoServiços,OFFSET(Import.PLQ,$A302-1,T$15-1,1,1),IF($E302&lt;&gt;1,IF(ISNUMBER(INDEX(Import.PLE,Detalhamento!$E302,Detalhamento!T$15)),IF(INDEX(Import.PLE,Detalhamento!$E302,Detalhamento!T$15)&lt;=mediçao,OFFSET(Import.PLQ,$A302-1,T$15-1,1,1),0),0),PLE!$AA$28*OFFSET(Import.PLQ,$A302-1,T$15-1,1,1)),IF($E302&lt;&gt;1,IF(ISNUMBER(INDEX(Import.PLE,Detalhamento!$E302,Detalhamento!T$15)),IF(INDEX(Import.PLE,Detalhamento!$E302,Detalhamento!T$15)&lt;=mediçao,0,OFFSET(Import.PLQ,$A302-1,T$15-1,1,1)),OFFSET(Import.PLQ,$A302-1,T$15-1,1,1)),(1-PLE!$AA$28)*OFFSET(Import.PLQ,$A302-1,T$15-1,1,1))))</f>
        <v>0</v>
      </c>
      <c r="U302" s="144">
        <f ca="1">IF(U$13="",0,CHOOSE(Detalhamento.OpçãoServiços,OFFSET(Import.PLQ,$A302-1,U$15-1,1,1),IF($E302&lt;&gt;1,IF(ISNUMBER(INDEX(Import.PLE,Detalhamento!$E302,Detalhamento!U$15)),IF(INDEX(Import.PLE,Detalhamento!$E302,Detalhamento!U$15)&lt;=mediçao,OFFSET(Import.PLQ,$A302-1,U$15-1,1,1),0),0),PLE!$AA$28*OFFSET(Import.PLQ,$A302-1,U$15-1,1,1)),IF($E302&lt;&gt;1,IF(ISNUMBER(INDEX(Import.PLE,Detalhamento!$E302,Detalhamento!U$15)),IF(INDEX(Import.PLE,Detalhamento!$E302,Detalhamento!U$15)&lt;=mediçao,0,OFFSET(Import.PLQ,$A302-1,U$15-1,1,1)),OFFSET(Import.PLQ,$A302-1,U$15-1,1,1)),(1-PLE!$AA$28)*OFFSET(Import.PLQ,$A302-1,U$15-1,1,1))))</f>
        <v>0</v>
      </c>
      <c r="V302" s="144">
        <f ca="1">IF(V$13="",0,CHOOSE(Detalhamento.OpçãoServiços,OFFSET(Import.PLQ,$A302-1,V$15-1,1,1),IF($E302&lt;&gt;1,IF(ISNUMBER(INDEX(Import.PLE,Detalhamento!$E302,Detalhamento!V$15)),IF(INDEX(Import.PLE,Detalhamento!$E302,Detalhamento!V$15)&lt;=mediçao,OFFSET(Import.PLQ,$A302-1,V$15-1,1,1),0),0),PLE!$AA$28*OFFSET(Import.PLQ,$A302-1,V$15-1,1,1)),IF($E302&lt;&gt;1,IF(ISNUMBER(INDEX(Import.PLE,Detalhamento!$E302,Detalhamento!V$15)),IF(INDEX(Import.PLE,Detalhamento!$E302,Detalhamento!V$15)&lt;=mediçao,0,OFFSET(Import.PLQ,$A302-1,V$15-1,1,1)),OFFSET(Import.PLQ,$A302-1,V$15-1,1,1)),(1-PLE!$AA$28)*OFFSET(Import.PLQ,$A302-1,V$15-1,1,1))))</f>
        <v>0</v>
      </c>
      <c r="W302" s="144">
        <f ca="1">IF(W$13="",0,CHOOSE(Detalhamento.OpçãoServiços,OFFSET(Import.PLQ,$A302-1,W$15-1,1,1),IF($E302&lt;&gt;1,IF(ISNUMBER(INDEX(Import.PLE,Detalhamento!$E302,Detalhamento!W$15)),IF(INDEX(Import.PLE,Detalhamento!$E302,Detalhamento!W$15)&lt;=mediçao,OFFSET(Import.PLQ,$A302-1,W$15-1,1,1),0),0),PLE!$AA$28*OFFSET(Import.PLQ,$A302-1,W$15-1,1,1)),IF($E302&lt;&gt;1,IF(ISNUMBER(INDEX(Import.PLE,Detalhamento!$E302,Detalhamento!W$15)),IF(INDEX(Import.PLE,Detalhamento!$E302,Detalhamento!W$15)&lt;=mediçao,0,OFFSET(Import.PLQ,$A302-1,W$15-1,1,1)),OFFSET(Import.PLQ,$A302-1,W$15-1,1,1)),(1-PLE!$AA$28)*OFFSET(Import.PLQ,$A302-1,W$15-1,1,1))))</f>
        <v>0</v>
      </c>
      <c r="X302" s="144">
        <f ca="1">IF(X$13="",0,CHOOSE(Detalhamento.OpçãoServiços,OFFSET(Import.PLQ,$A302-1,X$15-1,1,1),IF($E302&lt;&gt;1,IF(ISNUMBER(INDEX(Import.PLE,Detalhamento!$E302,Detalhamento!X$15)),IF(INDEX(Import.PLE,Detalhamento!$E302,Detalhamento!X$15)&lt;=mediçao,OFFSET(Import.PLQ,$A302-1,X$15-1,1,1),0),0),PLE!$AA$28*OFFSET(Import.PLQ,$A302-1,X$15-1,1,1)),IF($E302&lt;&gt;1,IF(ISNUMBER(INDEX(Import.PLE,Detalhamento!$E302,Detalhamento!X$15)),IF(INDEX(Import.PLE,Detalhamento!$E302,Detalhamento!X$15)&lt;=mediçao,0,OFFSET(Import.PLQ,$A302-1,X$15-1,1,1)),OFFSET(Import.PLQ,$A302-1,X$15-1,1,1)),(1-PLE!$AA$28)*OFFSET(Import.PLQ,$A302-1,X$15-1,1,1))))</f>
        <v>0</v>
      </c>
      <c r="Y302" s="144">
        <f ca="1">IF(Y$13="",0,CHOOSE(Detalhamento.OpçãoServiços,OFFSET(Import.PLQ,$A302-1,Y$15-1,1,1),IF($E302&lt;&gt;1,IF(ISNUMBER(INDEX(Import.PLE,Detalhamento!$E302,Detalhamento!Y$15)),IF(INDEX(Import.PLE,Detalhamento!$E302,Detalhamento!Y$15)&lt;=mediçao,OFFSET(Import.PLQ,$A302-1,Y$15-1,1,1),0),0),PLE!$AA$28*OFFSET(Import.PLQ,$A302-1,Y$15-1,1,1)),IF($E302&lt;&gt;1,IF(ISNUMBER(INDEX(Import.PLE,Detalhamento!$E302,Detalhamento!Y$15)),IF(INDEX(Import.PLE,Detalhamento!$E302,Detalhamento!Y$15)&lt;=mediçao,0,OFFSET(Import.PLQ,$A302-1,Y$15-1,1,1)),OFFSET(Import.PLQ,$A302-1,Y$15-1,1,1)),(1-PLE!$AA$28)*OFFSET(Import.PLQ,$A302-1,Y$15-1,1,1))))</f>
        <v>0</v>
      </c>
      <c r="Z302" s="144">
        <f ca="1">IF(Z$13="",0,CHOOSE(Detalhamento.OpçãoServiços,OFFSET(Import.PLQ,$A302-1,Z$15-1,1,1),IF($E302&lt;&gt;1,IF(ISNUMBER(INDEX(Import.PLE,Detalhamento!$E302,Detalhamento!Z$15)),IF(INDEX(Import.PLE,Detalhamento!$E302,Detalhamento!Z$15)&lt;=mediçao,OFFSET(Import.PLQ,$A302-1,Z$15-1,1,1),0),0),PLE!$AA$28*OFFSET(Import.PLQ,$A302-1,Z$15-1,1,1)),IF($E302&lt;&gt;1,IF(ISNUMBER(INDEX(Import.PLE,Detalhamento!$E302,Detalhamento!Z$15)),IF(INDEX(Import.PLE,Detalhamento!$E302,Detalhamento!Z$15)&lt;=mediçao,0,OFFSET(Import.PLQ,$A302-1,Z$15-1,1,1)),OFFSET(Import.PLQ,$A302-1,Z$15-1,1,1)),(1-PLE!$AA$28)*OFFSET(Import.PLQ,$A302-1,Z$15-1,1,1))))</f>
        <v>0</v>
      </c>
      <c r="AA302" s="144">
        <f ca="1">IF(AA$13="",0,CHOOSE(Detalhamento.OpçãoServiços,OFFSET(Import.PLQ,$A302-1,AA$15-1,1,1),IF($E302&lt;&gt;1,IF(ISNUMBER(INDEX(Import.PLE,Detalhamento!$E302,Detalhamento!AA$15)),IF(INDEX(Import.PLE,Detalhamento!$E302,Detalhamento!AA$15)&lt;=mediçao,OFFSET(Import.PLQ,$A302-1,AA$15-1,1,1),0),0),PLE!$AA$28*OFFSET(Import.PLQ,$A302-1,AA$15-1,1,1)),IF($E302&lt;&gt;1,IF(ISNUMBER(INDEX(Import.PLE,Detalhamento!$E302,Detalhamento!AA$15)),IF(INDEX(Import.PLE,Detalhamento!$E302,Detalhamento!AA$15)&lt;=mediçao,0,OFFSET(Import.PLQ,$A302-1,AA$15-1,1,1)),OFFSET(Import.PLQ,$A302-1,AA$15-1,1,1)),(1-PLE!$AA$28)*OFFSET(Import.PLQ,$A302-1,AA$15-1,1,1))))</f>
        <v>0</v>
      </c>
      <c r="AB302" s="144">
        <f ca="1">IF(AB$13="",0,CHOOSE(Detalhamento.OpçãoServiços,OFFSET(Import.PLQ,$A302-1,AB$15-1,1,1),IF($E302&lt;&gt;1,IF(ISNUMBER(INDEX(Import.PLE,Detalhamento!$E302,Detalhamento!AB$15)),IF(INDEX(Import.PLE,Detalhamento!$E302,Detalhamento!AB$15)&lt;=mediçao,OFFSET(Import.PLQ,$A302-1,AB$15-1,1,1),0),0),PLE!$AA$28*OFFSET(Import.PLQ,$A302-1,AB$15-1,1,1)),IF($E302&lt;&gt;1,IF(ISNUMBER(INDEX(Import.PLE,Detalhamento!$E302,Detalhamento!AB$15)),IF(INDEX(Import.PLE,Detalhamento!$E302,Detalhamento!AB$15)&lt;=mediçao,0,OFFSET(Import.PLQ,$A302-1,AB$15-1,1,1)),OFFSET(Import.PLQ,$A302-1,AB$15-1,1,1)),(1-PLE!$AA$28)*OFFSET(Import.PLQ,$A302-1,AB$15-1,1,1))))</f>
        <v>0</v>
      </c>
      <c r="AC302" s="144">
        <f ca="1">IF(AC$13="",0,CHOOSE(Detalhamento.OpçãoServiços,OFFSET(Import.PLQ,$A302-1,AC$15-1,1,1),IF($E302&lt;&gt;1,IF(ISNUMBER(INDEX(Import.PLE,Detalhamento!$E302,Detalhamento!AC$15)),IF(INDEX(Import.PLE,Detalhamento!$E302,Detalhamento!AC$15)&lt;=mediçao,OFFSET(Import.PLQ,$A302-1,AC$15-1,1,1),0),0),PLE!$AA$28*OFFSET(Import.PLQ,$A302-1,AC$15-1,1,1)),IF($E302&lt;&gt;1,IF(ISNUMBER(INDEX(Import.PLE,Detalhamento!$E302,Detalhamento!AC$15)),IF(INDEX(Import.PLE,Detalhamento!$E302,Detalhamento!AC$15)&lt;=mediçao,0,OFFSET(Import.PLQ,$A302-1,AC$15-1,1,1)),OFFSET(Import.PLQ,$A302-1,AC$15-1,1,1)),(1-PLE!$AA$28)*OFFSET(Import.PLQ,$A302-1,AC$15-1,1,1))))</f>
        <v>0</v>
      </c>
      <c r="AD302" s="144">
        <f ca="1">IF(AD$13="",0,CHOOSE(Detalhamento.OpçãoServiços,OFFSET(Import.PLQ,$A302-1,AD$15-1,1,1),IF($E302&lt;&gt;1,IF(ISNUMBER(INDEX(Import.PLE,Detalhamento!$E302,Detalhamento!AD$15)),IF(INDEX(Import.PLE,Detalhamento!$E302,Detalhamento!AD$15)&lt;=mediçao,OFFSET(Import.PLQ,$A302-1,AD$15-1,1,1),0),0),PLE!$AA$28*OFFSET(Import.PLQ,$A302-1,AD$15-1,1,1)),IF($E302&lt;&gt;1,IF(ISNUMBER(INDEX(Import.PLE,Detalhamento!$E302,Detalhamento!AD$15)),IF(INDEX(Import.PLE,Detalhamento!$E302,Detalhamento!AD$15)&lt;=mediçao,0,OFFSET(Import.PLQ,$A302-1,AD$15-1,1,1)),OFFSET(Import.PLQ,$A302-1,AD$15-1,1,1)),(1-PLE!$AA$28)*OFFSET(Import.PLQ,$A302-1,AD$15-1,1,1))))</f>
        <v>0</v>
      </c>
      <c r="AE302" s="144">
        <f ca="1">IF(AE$13="",0,CHOOSE(Detalhamento.OpçãoServiços,OFFSET(Import.PLQ,$A302-1,AE$15-1,1,1),IF($E302&lt;&gt;1,IF(ISNUMBER(INDEX(Import.PLE,Detalhamento!$E302,Detalhamento!AE$15)),IF(INDEX(Import.PLE,Detalhamento!$E302,Detalhamento!AE$15)&lt;=mediçao,OFFSET(Import.PLQ,$A302-1,AE$15-1,1,1),0),0),PLE!$AA$28*OFFSET(Import.PLQ,$A302-1,AE$15-1,1,1)),IF($E302&lt;&gt;1,IF(ISNUMBER(INDEX(Import.PLE,Detalhamento!$E302,Detalhamento!AE$15)),IF(INDEX(Import.PLE,Detalhamento!$E302,Detalhamento!AE$15)&lt;=mediçao,0,OFFSET(Import.PLQ,$A302-1,AE$15-1,1,1)),OFFSET(Import.PLQ,$A302-1,AE$15-1,1,1)),(1-PLE!$AA$28)*OFFSET(Import.PLQ,$A302-1,AE$15-1,1,1))))</f>
        <v>0</v>
      </c>
      <c r="AF302" s="144">
        <f ca="1">IF(AF$13="",0,CHOOSE(Detalhamento.OpçãoServiços,OFFSET(Import.PLQ,$A302-1,AF$15-1,1,1),IF($E302&lt;&gt;1,IF(ISNUMBER(INDEX(Import.PLE,Detalhamento!$E302,Detalhamento!AF$15)),IF(INDEX(Import.PLE,Detalhamento!$E302,Detalhamento!AF$15)&lt;=mediçao,OFFSET(Import.PLQ,$A302-1,AF$15-1,1,1),0),0),PLE!$AA$28*OFFSET(Import.PLQ,$A302-1,AF$15-1,1,1)),IF($E302&lt;&gt;1,IF(ISNUMBER(INDEX(Import.PLE,Detalhamento!$E302,Detalhamento!AF$15)),IF(INDEX(Import.PLE,Detalhamento!$E302,Detalhamento!AF$15)&lt;=mediçao,0,OFFSET(Import.PLQ,$A302-1,AF$15-1,1,1)),OFFSET(Import.PLQ,$A302-1,AF$15-1,1,1)),(1-PLE!$AA$28)*OFFSET(Import.PLQ,$A302-1,AF$15-1,1,1))))</f>
        <v>0</v>
      </c>
      <c r="AG302" s="144">
        <f ca="1">IF(AG$13="",0,CHOOSE(Detalhamento.OpçãoServiços,OFFSET(Import.PLQ,$A302-1,AG$15-1,1,1),IF($E302&lt;&gt;1,IF(ISNUMBER(INDEX(Import.PLE,Detalhamento!$E302,Detalhamento!AG$15)),IF(INDEX(Import.PLE,Detalhamento!$E302,Detalhamento!AG$15)&lt;=mediçao,OFFSET(Import.PLQ,$A302-1,AG$15-1,1,1),0),0),PLE!$AA$28*OFFSET(Import.PLQ,$A302-1,AG$15-1,1,1)),IF($E302&lt;&gt;1,IF(ISNUMBER(INDEX(Import.PLE,Detalhamento!$E302,Detalhamento!AG$15)),IF(INDEX(Import.PLE,Detalhamento!$E302,Detalhamento!AG$15)&lt;=mediçao,0,OFFSET(Import.PLQ,$A302-1,AG$15-1,1,1)),OFFSET(Import.PLQ,$A302-1,AG$15-1,1,1)),(1-PLE!$AA$28)*OFFSET(Import.PLQ,$A302-1,AG$15-1,1,1))))</f>
        <v>0</v>
      </c>
      <c r="AH302" s="144">
        <f ca="1">IF(AH$13="",0,CHOOSE(Detalhamento.OpçãoServiços,OFFSET(Import.PLQ,$A302-1,AH$15-1,1,1),IF($E302&lt;&gt;1,IF(ISNUMBER(INDEX(Import.PLE,Detalhamento!$E302,Detalhamento!AH$15)),IF(INDEX(Import.PLE,Detalhamento!$E302,Detalhamento!AH$15)&lt;=mediçao,OFFSET(Import.PLQ,$A302-1,AH$15-1,1,1),0),0),PLE!$AA$28*OFFSET(Import.PLQ,$A302-1,AH$15-1,1,1)),IF($E302&lt;&gt;1,IF(ISNUMBER(INDEX(Import.PLE,Detalhamento!$E302,Detalhamento!AH$15)),IF(INDEX(Import.PLE,Detalhamento!$E302,Detalhamento!AH$15)&lt;=mediçao,0,OFFSET(Import.PLQ,$A302-1,AH$15-1,1,1)),OFFSET(Import.PLQ,$A302-1,AH$15-1,1,1)),(1-PLE!$AA$28)*OFFSET(Import.PLQ,$A302-1,AH$15-1,1,1))))</f>
        <v>0</v>
      </c>
      <c r="AI302" s="144">
        <f ca="1">IF(AI$13="",0,CHOOSE(Detalhamento.OpçãoServiços,OFFSET(Import.PLQ,$A302-1,AI$15-1,1,1),IF($E302&lt;&gt;1,IF(ISNUMBER(INDEX(Import.PLE,Detalhamento!$E302,Detalhamento!AI$15)),IF(INDEX(Import.PLE,Detalhamento!$E302,Detalhamento!AI$15)&lt;=mediçao,OFFSET(Import.PLQ,$A302-1,AI$15-1,1,1),0),0),PLE!$AA$28*OFFSET(Import.PLQ,$A302-1,AI$15-1,1,1)),IF($E302&lt;&gt;1,IF(ISNUMBER(INDEX(Import.PLE,Detalhamento!$E302,Detalhamento!AI$15)),IF(INDEX(Import.PLE,Detalhamento!$E302,Detalhamento!AI$15)&lt;=mediçao,0,OFFSET(Import.PLQ,$A302-1,AI$15-1,1,1)),OFFSET(Import.PLQ,$A302-1,AI$15-1,1,1)),(1-PLE!$AA$28)*OFFSET(Import.PLQ,$A302-1,AI$15-1,1,1))))</f>
        <v>0</v>
      </c>
      <c r="AJ302" s="144">
        <f ca="1">IF(AJ$13="",0,CHOOSE(Detalhamento.OpçãoServiços,OFFSET(Import.PLQ,$A302-1,AJ$15-1,1,1),IF($E302&lt;&gt;1,IF(ISNUMBER(INDEX(Import.PLE,Detalhamento!$E302,Detalhamento!AJ$15)),IF(INDEX(Import.PLE,Detalhamento!$E302,Detalhamento!AJ$15)&lt;=mediçao,OFFSET(Import.PLQ,$A302-1,AJ$15-1,1,1),0),0),PLE!$AA$28*OFFSET(Import.PLQ,$A302-1,AJ$15-1,1,1)),IF($E302&lt;&gt;1,IF(ISNUMBER(INDEX(Import.PLE,Detalhamento!$E302,Detalhamento!AJ$15)),IF(INDEX(Import.PLE,Detalhamento!$E302,Detalhamento!AJ$15)&lt;=mediçao,0,OFFSET(Import.PLQ,$A302-1,AJ$15-1,1,1)),OFFSET(Import.PLQ,$A302-1,AJ$15-1,1,1)),(1-PLE!$AA$28)*OFFSET(Import.PLQ,$A302-1,AJ$15-1,1,1))))</f>
        <v>0</v>
      </c>
      <c r="AK302" s="144">
        <f ca="1">IF(AK$13="",0,CHOOSE(Detalhamento.OpçãoServiços,OFFSET(Import.PLQ,$A302-1,AK$15-1,1,1),IF($E302&lt;&gt;1,IF(ISNUMBER(INDEX(Import.PLE,Detalhamento!$E302,Detalhamento!AK$15)),IF(INDEX(Import.PLE,Detalhamento!$E302,Detalhamento!AK$15)&lt;=mediçao,OFFSET(Import.PLQ,$A302-1,AK$15-1,1,1),0),0),PLE!$AA$28*OFFSET(Import.PLQ,$A302-1,AK$15-1,1,1)),IF($E302&lt;&gt;1,IF(ISNUMBER(INDEX(Import.PLE,Detalhamento!$E302,Detalhamento!AK$15)),IF(INDEX(Import.PLE,Detalhamento!$E302,Detalhamento!AK$15)&lt;=mediçao,0,OFFSET(Import.PLQ,$A302-1,AK$15-1,1,1)),OFFSET(Import.PLQ,$A302-1,AK$15-1,1,1)),(1-PLE!$AA$28)*OFFSET(Import.PLQ,$A302-1,AK$15-1,1,1))))</f>
        <v>0</v>
      </c>
      <c r="AL302" s="144">
        <f ca="1">IF(AL$13="",0,CHOOSE(Detalhamento.OpçãoServiços,OFFSET(Import.PLQ,$A302-1,AL$15-1,1,1),IF($E302&lt;&gt;1,IF(ISNUMBER(INDEX(Import.PLE,Detalhamento!$E302,Detalhamento!AL$15)),IF(INDEX(Import.PLE,Detalhamento!$E302,Detalhamento!AL$15)&lt;=mediçao,OFFSET(Import.PLQ,$A302-1,AL$15-1,1,1),0),0),PLE!$AA$28*OFFSET(Import.PLQ,$A302-1,AL$15-1,1,1)),IF($E302&lt;&gt;1,IF(ISNUMBER(INDEX(Import.PLE,Detalhamento!$E302,Detalhamento!AL$15)),IF(INDEX(Import.PLE,Detalhamento!$E302,Detalhamento!AL$15)&lt;=mediçao,0,OFFSET(Import.PLQ,$A302-1,AL$15-1,1,1)),OFFSET(Import.PLQ,$A302-1,AL$15-1,1,1)),(1-PLE!$AA$28)*OFFSET(Import.PLQ,$A302-1,AL$15-1,1,1))))</f>
        <v>0</v>
      </c>
      <c r="AM302" s="144">
        <f ca="1">IF(AM$13="",0,CHOOSE(Detalhamento.OpçãoServiços,OFFSET(Import.PLQ,$A302-1,AM$15-1,1,1),IF($E302&lt;&gt;1,IF(ISNUMBER(INDEX(Import.PLE,Detalhamento!$E302,Detalhamento!AM$15)),IF(INDEX(Import.PLE,Detalhamento!$E302,Detalhamento!AM$15)&lt;=mediçao,OFFSET(Import.PLQ,$A302-1,AM$15-1,1,1),0),0),PLE!$AA$28*OFFSET(Import.PLQ,$A302-1,AM$15-1,1,1)),IF($E302&lt;&gt;1,IF(ISNUMBER(INDEX(Import.PLE,Detalhamento!$E302,Detalhamento!AM$15)),IF(INDEX(Import.PLE,Detalhamento!$E302,Detalhamento!AM$15)&lt;=mediçao,0,OFFSET(Import.PLQ,$A302-1,AM$15-1,1,1)),OFFSET(Import.PLQ,$A302-1,AM$15-1,1,1)),(1-PLE!$AA$28)*OFFSET(Import.PLQ,$A302-1,AM$15-1,1,1))))</f>
        <v>0</v>
      </c>
      <c r="AN302" s="144">
        <f ca="1">IF(AN$13="",0,CHOOSE(Detalhamento.OpçãoServiços,OFFSET(Import.PLQ,$A302-1,AN$15-1,1,1),IF($E302&lt;&gt;1,IF(ISNUMBER(INDEX(Import.PLE,Detalhamento!$E302,Detalhamento!AN$15)),IF(INDEX(Import.PLE,Detalhamento!$E302,Detalhamento!AN$15)&lt;=mediçao,OFFSET(Import.PLQ,$A302-1,AN$15-1,1,1),0),0),PLE!$AA$28*OFFSET(Import.PLQ,$A302-1,AN$15-1,1,1)),IF($E302&lt;&gt;1,IF(ISNUMBER(INDEX(Import.PLE,Detalhamento!$E302,Detalhamento!AN$15)),IF(INDEX(Import.PLE,Detalhamento!$E302,Detalhamento!AN$15)&lt;=mediçao,0,OFFSET(Import.PLQ,$A302-1,AN$15-1,1,1)),OFFSET(Import.PLQ,$A302-1,AN$15-1,1,1)),(1-PLE!$AA$28)*OFFSET(Import.PLQ,$A302-1,AN$15-1,1,1))))</f>
        <v>0</v>
      </c>
      <c r="AO302" s="144">
        <f ca="1">IF(AO$13="",0,CHOOSE(Detalhamento.OpçãoServiços,OFFSET(Import.PLQ,$A302-1,AO$15-1,1,1),IF($E302&lt;&gt;1,IF(ISNUMBER(INDEX(Import.PLE,Detalhamento!$E302,Detalhamento!AO$15)),IF(INDEX(Import.PLE,Detalhamento!$E302,Detalhamento!AO$15)&lt;=mediçao,OFFSET(Import.PLQ,$A302-1,AO$15-1,1,1),0),0),PLE!$AA$28*OFFSET(Import.PLQ,$A302-1,AO$15-1,1,1)),IF($E302&lt;&gt;1,IF(ISNUMBER(INDEX(Import.PLE,Detalhamento!$E302,Detalhamento!AO$15)),IF(INDEX(Import.PLE,Detalhamento!$E302,Detalhamento!AO$15)&lt;=mediçao,0,OFFSET(Import.PLQ,$A302-1,AO$15-1,1,1)),OFFSET(Import.PLQ,$A302-1,AO$15-1,1,1)),(1-PLE!$AA$28)*OFFSET(Import.PLQ,$A302-1,AO$15-1,1,1))))</f>
        <v>0</v>
      </c>
      <c r="AP302" s="144">
        <f ca="1">IF(AP$13="",0,CHOOSE(Detalhamento.OpçãoServiços,OFFSET(Import.PLQ,$A302-1,AP$15-1,1,1),IF($E302&lt;&gt;1,IF(ISNUMBER(INDEX(Import.PLE,Detalhamento!$E302,Detalhamento!AP$15)),IF(INDEX(Import.PLE,Detalhamento!$E302,Detalhamento!AP$15)&lt;=mediçao,OFFSET(Import.PLQ,$A302-1,AP$15-1,1,1),0),0),PLE!$AA$28*OFFSET(Import.PLQ,$A302-1,AP$15-1,1,1)),IF($E302&lt;&gt;1,IF(ISNUMBER(INDEX(Import.PLE,Detalhamento!$E302,Detalhamento!AP$15)),IF(INDEX(Import.PLE,Detalhamento!$E302,Detalhamento!AP$15)&lt;=mediçao,0,OFFSET(Import.PLQ,$A302-1,AP$15-1,1,1)),OFFSET(Import.PLQ,$A302-1,AP$15-1,1,1)),(1-PLE!$AA$28)*OFFSET(Import.PLQ,$A302-1,AP$15-1,1,1))))</f>
        <v>0</v>
      </c>
      <c r="AQ302" s="144">
        <f ca="1">IF(AQ$13="",0,CHOOSE(Detalhamento.OpçãoServiços,OFFSET(Import.PLQ,$A302-1,AQ$15-1,1,1),IF($E302&lt;&gt;1,IF(ISNUMBER(INDEX(Import.PLE,Detalhamento!$E302,Detalhamento!AQ$15)),IF(INDEX(Import.PLE,Detalhamento!$E302,Detalhamento!AQ$15)&lt;=mediçao,OFFSET(Import.PLQ,$A302-1,AQ$15-1,1,1),0),0),PLE!$AA$28*OFFSET(Import.PLQ,$A302-1,AQ$15-1,1,1)),IF($E302&lt;&gt;1,IF(ISNUMBER(INDEX(Import.PLE,Detalhamento!$E302,Detalhamento!AQ$15)),IF(INDEX(Import.PLE,Detalhamento!$E302,Detalhamento!AQ$15)&lt;=mediçao,0,OFFSET(Import.PLQ,$A302-1,AQ$15-1,1,1)),OFFSET(Import.PLQ,$A302-1,AQ$15-1,1,1)),(1-PLE!$AA$28)*OFFSET(Import.PLQ,$A302-1,AQ$15-1,1,1))))</f>
        <v>0</v>
      </c>
      <c r="AR302" s="144">
        <f ca="1">IF(AR$13="",0,CHOOSE(Detalhamento.OpçãoServiços,OFFSET(Import.PLQ,$A302-1,AR$15-1,1,1),IF($E302&lt;&gt;1,IF(ISNUMBER(INDEX(Import.PLE,Detalhamento!$E302,Detalhamento!AR$15)),IF(INDEX(Import.PLE,Detalhamento!$E302,Detalhamento!AR$15)&lt;=mediçao,OFFSET(Import.PLQ,$A302-1,AR$15-1,1,1),0),0),PLE!$AA$28*OFFSET(Import.PLQ,$A302-1,AR$15-1,1,1)),IF($E302&lt;&gt;1,IF(ISNUMBER(INDEX(Import.PLE,Detalhamento!$E302,Detalhamento!AR$15)),IF(INDEX(Import.PLE,Detalhamento!$E302,Detalhamento!AR$15)&lt;=mediçao,0,OFFSET(Import.PLQ,$A302-1,AR$15-1,1,1)),OFFSET(Import.PLQ,$A302-1,AR$15-1,1,1)),(1-PLE!$AA$28)*OFFSET(Import.PLQ,$A302-1,AR$15-1,1,1))))</f>
        <v>0</v>
      </c>
      <c r="AS302" s="144">
        <f ca="1">IF(AS$13="",0,CHOOSE(Detalhamento.OpçãoServiços,OFFSET(Import.PLQ,$A302-1,AS$15-1,1,1),IF($E302&lt;&gt;1,IF(ISNUMBER(INDEX(Import.PLE,Detalhamento!$E302,Detalhamento!AS$15)),IF(INDEX(Import.PLE,Detalhamento!$E302,Detalhamento!AS$15)&lt;=mediçao,OFFSET(Import.PLQ,$A302-1,AS$15-1,1,1),0),0),PLE!$AA$28*OFFSET(Import.PLQ,$A302-1,AS$15-1,1,1)),IF($E302&lt;&gt;1,IF(ISNUMBER(INDEX(Import.PLE,Detalhamento!$E302,Detalhamento!AS$15)),IF(INDEX(Import.PLE,Detalhamento!$E302,Detalhamento!AS$15)&lt;=mediçao,0,OFFSET(Import.PLQ,$A302-1,AS$15-1,1,1)),OFFSET(Import.PLQ,$A302-1,AS$15-1,1,1)),(1-PLE!$AA$28)*OFFSET(Import.PLQ,$A302-1,AS$15-1,1,1))))</f>
        <v>0</v>
      </c>
      <c r="AT302" s="144">
        <f ca="1">IF(AT$13="",0,CHOOSE(Detalhamento.OpçãoServiços,OFFSET(Import.PLQ,$A302-1,AT$15-1,1,1),IF($E302&lt;&gt;1,IF(ISNUMBER(INDEX(Import.PLE,Detalhamento!$E302,Detalhamento!AT$15)),IF(INDEX(Import.PLE,Detalhamento!$E302,Detalhamento!AT$15)&lt;=mediçao,OFFSET(Import.PLQ,$A302-1,AT$15-1,1,1),0),0),PLE!$AA$28*OFFSET(Import.PLQ,$A302-1,AT$15-1,1,1)),IF($E302&lt;&gt;1,IF(ISNUMBER(INDEX(Import.PLE,Detalhamento!$E302,Detalhamento!AT$15)),IF(INDEX(Import.PLE,Detalhamento!$E302,Detalhamento!AT$15)&lt;=mediçao,0,OFFSET(Import.PLQ,$A302-1,AT$15-1,1,1)),OFFSET(Import.PLQ,$A302-1,AT$15-1,1,1)),(1-PLE!$AA$28)*OFFSET(Import.PLQ,$A302-1,AT$15-1,1,1))))</f>
        <v>0</v>
      </c>
      <c r="AU302" s="144">
        <f ca="1">IF(AU$13="",0,CHOOSE(Detalhamento.OpçãoServiços,OFFSET(Import.PLQ,$A302-1,AU$15-1,1,1),IF($E302&lt;&gt;1,IF(ISNUMBER(INDEX(Import.PLE,Detalhamento!$E302,Detalhamento!AU$15)),IF(INDEX(Import.PLE,Detalhamento!$E302,Detalhamento!AU$15)&lt;=mediçao,OFFSET(Import.PLQ,$A302-1,AU$15-1,1,1),0),0),PLE!$AA$28*OFFSET(Import.PLQ,$A302-1,AU$15-1,1,1)),IF($E302&lt;&gt;1,IF(ISNUMBER(INDEX(Import.PLE,Detalhamento!$E302,Detalhamento!AU$15)),IF(INDEX(Import.PLE,Detalhamento!$E302,Detalhamento!AU$15)&lt;=mediçao,0,OFFSET(Import.PLQ,$A302-1,AU$15-1,1,1)),OFFSET(Import.PLQ,$A302-1,AU$15-1,1,1)),(1-PLE!$AA$28)*OFFSET(Import.PLQ,$A302-1,AU$15-1,1,1))))</f>
        <v>0</v>
      </c>
      <c r="AV302" s="144">
        <f ca="1">IF(AV$13="",0,CHOOSE(Detalhamento.OpçãoServiços,OFFSET(Import.PLQ,$A302-1,AV$15-1,1,1),IF($E302&lt;&gt;1,IF(ISNUMBER(INDEX(Import.PLE,Detalhamento!$E302,Detalhamento!AV$15)),IF(INDEX(Import.PLE,Detalhamento!$E302,Detalhamento!AV$15)&lt;=mediçao,OFFSET(Import.PLQ,$A302-1,AV$15-1,1,1),0),0),PLE!$AA$28*OFFSET(Import.PLQ,$A302-1,AV$15-1,1,1)),IF($E302&lt;&gt;1,IF(ISNUMBER(INDEX(Import.PLE,Detalhamento!$E302,Detalhamento!AV$15)),IF(INDEX(Import.PLE,Detalhamento!$E302,Detalhamento!AV$15)&lt;=mediçao,0,OFFSET(Import.PLQ,$A302-1,AV$15-1,1,1)),OFFSET(Import.PLQ,$A302-1,AV$15-1,1,1)),(1-PLE!$AA$28)*OFFSET(Import.PLQ,$A302-1,AV$15-1,1,1))))</f>
        <v>0</v>
      </c>
      <c r="AW302" s="144">
        <f ca="1">IF(AW$13="",0,CHOOSE(Detalhamento.OpçãoServiços,OFFSET(Import.PLQ,$A302-1,AW$15-1,1,1),IF($E302&lt;&gt;1,IF(ISNUMBER(INDEX(Import.PLE,Detalhamento!$E302,Detalhamento!AW$15)),IF(INDEX(Import.PLE,Detalhamento!$E302,Detalhamento!AW$15)&lt;=mediçao,OFFSET(Import.PLQ,$A302-1,AW$15-1,1,1),0),0),PLE!$AA$28*OFFSET(Import.PLQ,$A302-1,AW$15-1,1,1)),IF($E302&lt;&gt;1,IF(ISNUMBER(INDEX(Import.PLE,Detalhamento!$E302,Detalhamento!AW$15)),IF(INDEX(Import.PLE,Detalhamento!$E302,Detalhamento!AW$15)&lt;=mediçao,0,OFFSET(Import.PLQ,$A302-1,AW$15-1,1,1)),OFFSET(Import.PLQ,$A302-1,AW$15-1,1,1)),(1-PLE!$AA$28)*OFFSET(Import.PLQ,$A302-1,AW$15-1,1,1))))</f>
        <v>0</v>
      </c>
      <c r="AX302" s="144">
        <f ca="1">IF(AX$13="",0,CHOOSE(Detalhamento.OpçãoServiços,OFFSET(Import.PLQ,$A302-1,AX$15-1,1,1),IF($E302&lt;&gt;1,IF(ISNUMBER(INDEX(Import.PLE,Detalhamento!$E302,Detalhamento!AX$15)),IF(INDEX(Import.PLE,Detalhamento!$E302,Detalhamento!AX$15)&lt;=mediçao,OFFSET(Import.PLQ,$A302-1,AX$15-1,1,1),0),0),PLE!$AA$28*OFFSET(Import.PLQ,$A302-1,AX$15-1,1,1)),IF($E302&lt;&gt;1,IF(ISNUMBER(INDEX(Import.PLE,Detalhamento!$E302,Detalhamento!AX$15)),IF(INDEX(Import.PLE,Detalhamento!$E302,Detalhamento!AX$15)&lt;=mediçao,0,OFFSET(Import.PLQ,$A302-1,AX$15-1,1,1)),OFFSET(Import.PLQ,$A302-1,AX$15-1,1,1)),(1-PLE!$AA$28)*OFFSET(Import.PLQ,$A302-1,AX$15-1,1,1))))</f>
        <v>0</v>
      </c>
      <c r="AY302" s="144">
        <f ca="1">IF(AY$13="",0,CHOOSE(Detalhamento.OpçãoServiços,OFFSET(Import.PLQ,$A302-1,AY$15-1,1,1),IF($E302&lt;&gt;1,IF(ISNUMBER(INDEX(Import.PLE,Detalhamento!$E302,Detalhamento!AY$15)),IF(INDEX(Import.PLE,Detalhamento!$E302,Detalhamento!AY$15)&lt;=mediçao,OFFSET(Import.PLQ,$A302-1,AY$15-1,1,1),0),0),PLE!$AA$28*OFFSET(Import.PLQ,$A302-1,AY$15-1,1,1)),IF($E302&lt;&gt;1,IF(ISNUMBER(INDEX(Import.PLE,Detalhamento!$E302,Detalhamento!AY$15)),IF(INDEX(Import.PLE,Detalhamento!$E302,Detalhamento!AY$15)&lt;=mediçao,0,OFFSET(Import.PLQ,$A302-1,AY$15-1,1,1)),OFFSET(Import.PLQ,$A302-1,AY$15-1,1,1)),(1-PLE!$AA$28)*OFFSET(Import.PLQ,$A302-1,AY$15-1,1,1))))</f>
        <v>0</v>
      </c>
      <c r="AZ302" s="144">
        <f ca="1">IF(AZ$13="",0,CHOOSE(Detalhamento.OpçãoServiços,OFFSET(Import.PLQ,$A302-1,AZ$15-1,1,1),IF($E302&lt;&gt;1,IF(ISNUMBER(INDEX(Import.PLE,Detalhamento!$E302,Detalhamento!AZ$15)),IF(INDEX(Import.PLE,Detalhamento!$E302,Detalhamento!AZ$15)&lt;=mediçao,OFFSET(Import.PLQ,$A302-1,AZ$15-1,1,1),0),0),PLE!$AA$28*OFFSET(Import.PLQ,$A302-1,AZ$15-1,1,1)),IF($E302&lt;&gt;1,IF(ISNUMBER(INDEX(Import.PLE,Detalhamento!$E302,Detalhamento!AZ$15)),IF(INDEX(Import.PLE,Detalhamento!$E302,Detalhamento!AZ$15)&lt;=mediçao,0,OFFSET(Import.PLQ,$A302-1,AZ$15-1,1,1)),OFFSET(Import.PLQ,$A302-1,AZ$15-1,1,1)),(1-PLE!$AA$28)*OFFSET(Import.PLQ,$A302-1,AZ$15-1,1,1))))</f>
        <v>0</v>
      </c>
      <c r="BA302" s="144">
        <f ca="1">IF(BA$13="",0,CHOOSE(Detalhamento.OpçãoServiços,OFFSET(Import.PLQ,$A302-1,BA$15-1,1,1),IF($E302&lt;&gt;1,IF(ISNUMBER(INDEX(Import.PLE,Detalhamento!$E302,Detalhamento!BA$15)),IF(INDEX(Import.PLE,Detalhamento!$E302,Detalhamento!BA$15)&lt;=mediçao,OFFSET(Import.PLQ,$A302-1,BA$15-1,1,1),0),0),PLE!$AA$28*OFFSET(Import.PLQ,$A302-1,BA$15-1,1,1)),IF($E302&lt;&gt;1,IF(ISNUMBER(INDEX(Import.PLE,Detalhamento!$E302,Detalhamento!BA$15)),IF(INDEX(Import.PLE,Detalhamento!$E302,Detalhamento!BA$15)&lt;=mediçao,0,OFFSET(Import.PLQ,$A302-1,BA$15-1,1,1)),OFFSET(Import.PLQ,$A302-1,BA$15-1,1,1)),(1-PLE!$AA$28)*OFFSET(Import.PLQ,$A302-1,BA$15-1,1,1))))</f>
        <v>0</v>
      </c>
      <c r="BB302" s="144">
        <f ca="1">IF(BB$13="",0,CHOOSE(Detalhamento.OpçãoServiços,OFFSET(Import.PLQ,$A302-1,BB$15-1,1,1),IF($E302&lt;&gt;1,IF(ISNUMBER(INDEX(Import.PLE,Detalhamento!$E302,Detalhamento!BB$15)),IF(INDEX(Import.PLE,Detalhamento!$E302,Detalhamento!BB$15)&lt;=mediçao,OFFSET(Import.PLQ,$A302-1,BB$15-1,1,1),0),0),PLE!$AA$28*OFFSET(Import.PLQ,$A302-1,BB$15-1,1,1)),IF($E302&lt;&gt;1,IF(ISNUMBER(INDEX(Import.PLE,Detalhamento!$E302,Detalhamento!BB$15)),IF(INDEX(Import.PLE,Detalhamento!$E302,Detalhamento!BB$15)&lt;=mediçao,0,OFFSET(Import.PLQ,$A302-1,BB$15-1,1,1)),OFFSET(Import.PLQ,$A302-1,BB$15-1,1,1)),(1-PLE!$AA$28)*OFFSET(Import.PLQ,$A302-1,BB$15-1,1,1))))</f>
        <v>0</v>
      </c>
      <c r="BC302" s="144">
        <f ca="1">IF(BC$13="",0,CHOOSE(Detalhamento.OpçãoServiços,OFFSET(Import.PLQ,$A302-1,BC$15-1,1,1),IF($E302&lt;&gt;1,IF(ISNUMBER(INDEX(Import.PLE,Detalhamento!$E302,Detalhamento!BC$15)),IF(INDEX(Import.PLE,Detalhamento!$E302,Detalhamento!BC$15)&lt;=mediçao,OFFSET(Import.PLQ,$A302-1,BC$15-1,1,1),0),0),PLE!$AA$28*OFFSET(Import.PLQ,$A302-1,BC$15-1,1,1)),IF($E302&lt;&gt;1,IF(ISNUMBER(INDEX(Import.PLE,Detalhamento!$E302,Detalhamento!BC$15)),IF(INDEX(Import.PLE,Detalhamento!$E302,Detalhamento!BC$15)&lt;=mediçao,0,OFFSET(Import.PLQ,$A302-1,BC$15-1,1,1)),OFFSET(Import.PLQ,$A302-1,BC$15-1,1,1)),(1-PLE!$AA$28)*OFFSET(Import.PLQ,$A302-1,BC$15-1,1,1))))</f>
        <v>0</v>
      </c>
      <c r="BD302" s="144">
        <f ca="1">IF(BD$13="",0,CHOOSE(Detalhamento.OpçãoServiços,OFFSET(Import.PLQ,$A302-1,BD$15-1,1,1),IF($E302&lt;&gt;1,IF(ISNUMBER(INDEX(Import.PLE,Detalhamento!$E302,Detalhamento!BD$15)),IF(INDEX(Import.PLE,Detalhamento!$E302,Detalhamento!BD$15)&lt;=mediçao,OFFSET(Import.PLQ,$A302-1,BD$15-1,1,1),0),0),PLE!$AA$28*OFFSET(Import.PLQ,$A302-1,BD$15-1,1,1)),IF($E302&lt;&gt;1,IF(ISNUMBER(INDEX(Import.PLE,Detalhamento!$E302,Detalhamento!BD$15)),IF(INDEX(Import.PLE,Detalhamento!$E302,Detalhamento!BD$15)&lt;=mediçao,0,OFFSET(Import.PLQ,$A302-1,BD$15-1,1,1)),OFFSET(Import.PLQ,$A302-1,BD$15-1,1,1)),(1-PLE!$AA$28)*OFFSET(Import.PLQ,$A302-1,BD$15-1,1,1))))</f>
        <v>0</v>
      </c>
      <c r="BE302" s="144">
        <f ca="1">IF(BE$13="",0,CHOOSE(Detalhamento.OpçãoServiços,OFFSET(Import.PLQ,$A302-1,BE$15-1,1,1),IF($E302&lt;&gt;1,IF(ISNUMBER(INDEX(Import.PLE,Detalhamento!$E302,Detalhamento!BE$15)),IF(INDEX(Import.PLE,Detalhamento!$E302,Detalhamento!BE$15)&lt;=mediçao,OFFSET(Import.PLQ,$A302-1,BE$15-1,1,1),0),0),PLE!$AA$28*OFFSET(Import.PLQ,$A302-1,BE$15-1,1,1)),IF($E302&lt;&gt;1,IF(ISNUMBER(INDEX(Import.PLE,Detalhamento!$E302,Detalhamento!BE$15)),IF(INDEX(Import.PLE,Detalhamento!$E302,Detalhamento!BE$15)&lt;=mediçao,0,OFFSET(Import.PLQ,$A302-1,BE$15-1,1,1)),OFFSET(Import.PLQ,$A302-1,BE$15-1,1,1)),(1-PLE!$AA$28)*OFFSET(Import.PLQ,$A302-1,BE$15-1,1,1))))</f>
        <v>0</v>
      </c>
      <c r="BF302" s="144">
        <f ca="1">IF(BF$13="",0,CHOOSE(Detalhamento.OpçãoServiços,OFFSET(Import.PLQ,$A302-1,BF$15-1,1,1),IF($E302&lt;&gt;1,IF(ISNUMBER(INDEX(Import.PLE,Detalhamento!$E302,Detalhamento!BF$15)),IF(INDEX(Import.PLE,Detalhamento!$E302,Detalhamento!BF$15)&lt;=mediçao,OFFSET(Import.PLQ,$A302-1,BF$15-1,1,1),0),0),PLE!$AA$28*OFFSET(Import.PLQ,$A302-1,BF$15-1,1,1)),IF($E302&lt;&gt;1,IF(ISNUMBER(INDEX(Import.PLE,Detalhamento!$E302,Detalhamento!BF$15)),IF(INDEX(Import.PLE,Detalhamento!$E302,Detalhamento!BF$15)&lt;=mediçao,0,OFFSET(Import.PLQ,$A302-1,BF$15-1,1,1)),OFFSET(Import.PLQ,$A302-1,BF$15-1,1,1)),(1-PLE!$AA$28)*OFFSET(Import.PLQ,$A302-1,BF$15-1,1,1))))</f>
        <v>0</v>
      </c>
      <c r="BG302" s="144">
        <f ca="1">IF(BG$13="",0,CHOOSE(Detalhamento.OpçãoServiços,OFFSET(Import.PLQ,$A302-1,BG$15-1,1,1),IF($E302&lt;&gt;1,IF(ISNUMBER(INDEX(Import.PLE,Detalhamento!$E302,Detalhamento!BG$15)),IF(INDEX(Import.PLE,Detalhamento!$E302,Detalhamento!BG$15)&lt;=mediçao,OFFSET(Import.PLQ,$A302-1,BG$15-1,1,1),0),0),PLE!$AA$28*OFFSET(Import.PLQ,$A302-1,BG$15-1,1,1)),IF($E302&lt;&gt;1,IF(ISNUMBER(INDEX(Import.PLE,Detalhamento!$E302,Detalhamento!BG$15)),IF(INDEX(Import.PLE,Detalhamento!$E302,Detalhamento!BG$15)&lt;=mediçao,0,OFFSET(Import.PLQ,$A302-1,BG$15-1,1,1)),OFFSET(Import.PLQ,$A302-1,BG$15-1,1,1)),(1-PLE!$AA$28)*OFFSET(Import.PLQ,$A302-1,BG$15-1,1,1))))</f>
        <v>0</v>
      </c>
      <c r="BH302" s="144">
        <f ca="1">IF(BH$13="",0,CHOOSE(Detalhamento.OpçãoServiços,OFFSET(Import.PLQ,$A302-1,BH$15-1,1,1),IF($E302&lt;&gt;1,IF(ISNUMBER(INDEX(Import.PLE,Detalhamento!$E302,Detalhamento!BH$15)),IF(INDEX(Import.PLE,Detalhamento!$E302,Detalhamento!BH$15)&lt;=mediçao,OFFSET(Import.PLQ,$A302-1,BH$15-1,1,1),0),0),PLE!$AA$28*OFFSET(Import.PLQ,$A302-1,BH$15-1,1,1)),IF($E302&lt;&gt;1,IF(ISNUMBER(INDEX(Import.PLE,Detalhamento!$E302,Detalhamento!BH$15)),IF(INDEX(Import.PLE,Detalhamento!$E302,Detalhamento!BH$15)&lt;=mediçao,0,OFFSET(Import.PLQ,$A302-1,BH$15-1,1,1)),OFFSET(Import.PLQ,$A302-1,BH$15-1,1,1)),(1-PLE!$AA$28)*OFFSET(Import.PLQ,$A302-1,BH$15-1,1,1))))</f>
        <v>0</v>
      </c>
      <c r="BI302" s="144">
        <f ca="1">IF(BI$13="",0,CHOOSE(Detalhamento.OpçãoServiços,OFFSET(Import.PLQ,$A302-1,BI$15-1,1,1),IF($E302&lt;&gt;1,IF(ISNUMBER(INDEX(Import.PLE,Detalhamento!$E302,Detalhamento!BI$15)),IF(INDEX(Import.PLE,Detalhamento!$E302,Detalhamento!BI$15)&lt;=mediçao,OFFSET(Import.PLQ,$A302-1,BI$15-1,1,1),0),0),PLE!$AA$28*OFFSET(Import.PLQ,$A302-1,BI$15-1,1,1)),IF($E302&lt;&gt;1,IF(ISNUMBER(INDEX(Import.PLE,Detalhamento!$E302,Detalhamento!BI$15)),IF(INDEX(Import.PLE,Detalhamento!$E302,Detalhamento!BI$15)&lt;=mediçao,0,OFFSET(Import.PLQ,$A302-1,BI$15-1,1,1)),OFFSET(Import.PLQ,$A302-1,BI$15-1,1,1)),(1-PLE!$AA$28)*OFFSET(Import.PLQ,$A302-1,BI$15-1,1,1))))</f>
        <v>0</v>
      </c>
    </row>
    <row r="303" spans="1:61" ht="30" x14ac:dyDescent="0.2">
      <c r="A303" s="155">
        <v>251</v>
      </c>
      <c r="B303" s="21" t="str">
        <f t="shared" ca="1" si="41"/>
        <v>Serviço</v>
      </c>
      <c r="E303" s="153">
        <f t="shared" ca="1" si="42"/>
        <v>30</v>
      </c>
      <c r="F303" s="154">
        <f t="shared" ca="1" si="43"/>
        <v>300251</v>
      </c>
      <c r="G303" s="154" t="str">
        <f t="shared" ca="1" si="47"/>
        <v>3.1.3.2</v>
      </c>
      <c r="H303" s="182" t="str">
        <f t="shared" ca="1" si="47"/>
        <v>ARMAÇÃO DO SISTEMA DE PAREDES DE CONCRETO, EXECUTADA EM PAREDES DE EDIFICAÇÕES TÉRREAS OU DE MÚLTIPLOS PAVIMENTOS, TELA Q-92. AF_06/2019</v>
      </c>
      <c r="I303" s="37" t="str">
        <f t="shared" ca="1" si="44"/>
        <v>KG</v>
      </c>
      <c r="J303" s="144">
        <f t="shared" ca="1" si="45"/>
        <v>229.24</v>
      </c>
      <c r="K303" s="67"/>
      <c r="L303" s="144">
        <f ca="1">IF(L$13="",0,CHOOSE(Detalhamento.OpçãoServiços,OFFSET(Import.PLQ,$A303-1,L$15-1,1,1),IF($E303&lt;&gt;1,IF(ISNUMBER(INDEX(Import.PLE,Detalhamento!$E303,Detalhamento!L$15)),IF(INDEX(Import.PLE,Detalhamento!$E303,Detalhamento!L$15)&lt;=mediçao,OFFSET(Import.PLQ,$A303-1,L$15-1,1,1),0),0),PLE!$AA$28*OFFSET(Import.PLQ,$A303-1,L$15-1,1,1)),IF($E303&lt;&gt;1,IF(ISNUMBER(INDEX(Import.PLE,Detalhamento!$E303,Detalhamento!L$15)),IF(INDEX(Import.PLE,Detalhamento!$E303,Detalhamento!L$15)&lt;=mediçao,0,OFFSET(Import.PLQ,$A303-1,L$15-1,1,1)),OFFSET(Import.PLQ,$A303-1,L$15-1,1,1)),(1-PLE!$AA$28)*OFFSET(Import.PLQ,$A303-1,L$15-1,1,1))))</f>
        <v>229.24</v>
      </c>
      <c r="M303" s="144">
        <f ca="1">IF(M$13="",0,CHOOSE(Detalhamento.OpçãoServiços,OFFSET(Import.PLQ,$A303-1,M$15-1,1,1),IF($E303&lt;&gt;1,IF(ISNUMBER(INDEX(Import.PLE,Detalhamento!$E303,Detalhamento!M$15)),IF(INDEX(Import.PLE,Detalhamento!$E303,Detalhamento!M$15)&lt;=mediçao,OFFSET(Import.PLQ,$A303-1,M$15-1,1,1),0),0),PLE!$AA$28*OFFSET(Import.PLQ,$A303-1,M$15-1,1,1)),IF($E303&lt;&gt;1,IF(ISNUMBER(INDEX(Import.PLE,Detalhamento!$E303,Detalhamento!M$15)),IF(INDEX(Import.PLE,Detalhamento!$E303,Detalhamento!M$15)&lt;=mediçao,0,OFFSET(Import.PLQ,$A303-1,M$15-1,1,1)),OFFSET(Import.PLQ,$A303-1,M$15-1,1,1)),(1-PLE!$AA$28)*OFFSET(Import.PLQ,$A303-1,M$15-1,1,1))))</f>
        <v>0</v>
      </c>
      <c r="N303" s="144">
        <f ca="1">IF(N$13="",0,CHOOSE(Detalhamento.OpçãoServiços,OFFSET(Import.PLQ,$A303-1,N$15-1,1,1),IF($E303&lt;&gt;1,IF(ISNUMBER(INDEX(Import.PLE,Detalhamento!$E303,Detalhamento!N$15)),IF(INDEX(Import.PLE,Detalhamento!$E303,Detalhamento!N$15)&lt;=mediçao,OFFSET(Import.PLQ,$A303-1,N$15-1,1,1),0),0),PLE!$AA$28*OFFSET(Import.PLQ,$A303-1,N$15-1,1,1)),IF($E303&lt;&gt;1,IF(ISNUMBER(INDEX(Import.PLE,Detalhamento!$E303,Detalhamento!N$15)),IF(INDEX(Import.PLE,Detalhamento!$E303,Detalhamento!N$15)&lt;=mediçao,0,OFFSET(Import.PLQ,$A303-1,N$15-1,1,1)),OFFSET(Import.PLQ,$A303-1,N$15-1,1,1)),(1-PLE!$AA$28)*OFFSET(Import.PLQ,$A303-1,N$15-1,1,1))))</f>
        <v>0</v>
      </c>
      <c r="O303" s="144">
        <f ca="1">IF(O$13="",0,CHOOSE(Detalhamento.OpçãoServiços,OFFSET(Import.PLQ,$A303-1,O$15-1,1,1),IF($E303&lt;&gt;1,IF(ISNUMBER(INDEX(Import.PLE,Detalhamento!$E303,Detalhamento!O$15)),IF(INDEX(Import.PLE,Detalhamento!$E303,Detalhamento!O$15)&lt;=mediçao,OFFSET(Import.PLQ,$A303-1,O$15-1,1,1),0),0),PLE!$AA$28*OFFSET(Import.PLQ,$A303-1,O$15-1,1,1)),IF($E303&lt;&gt;1,IF(ISNUMBER(INDEX(Import.PLE,Detalhamento!$E303,Detalhamento!O$15)),IF(INDEX(Import.PLE,Detalhamento!$E303,Detalhamento!O$15)&lt;=mediçao,0,OFFSET(Import.PLQ,$A303-1,O$15-1,1,1)),OFFSET(Import.PLQ,$A303-1,O$15-1,1,1)),(1-PLE!$AA$28)*OFFSET(Import.PLQ,$A303-1,O$15-1,1,1))))</f>
        <v>0</v>
      </c>
      <c r="P303" s="144">
        <f ca="1">IF(P$13="",0,CHOOSE(Detalhamento.OpçãoServiços,OFFSET(Import.PLQ,$A303-1,P$15-1,1,1),IF($E303&lt;&gt;1,IF(ISNUMBER(INDEX(Import.PLE,Detalhamento!$E303,Detalhamento!P$15)),IF(INDEX(Import.PLE,Detalhamento!$E303,Detalhamento!P$15)&lt;=mediçao,OFFSET(Import.PLQ,$A303-1,P$15-1,1,1),0),0),PLE!$AA$28*OFFSET(Import.PLQ,$A303-1,P$15-1,1,1)),IF($E303&lt;&gt;1,IF(ISNUMBER(INDEX(Import.PLE,Detalhamento!$E303,Detalhamento!P$15)),IF(INDEX(Import.PLE,Detalhamento!$E303,Detalhamento!P$15)&lt;=mediçao,0,OFFSET(Import.PLQ,$A303-1,P$15-1,1,1)),OFFSET(Import.PLQ,$A303-1,P$15-1,1,1)),(1-PLE!$AA$28)*OFFSET(Import.PLQ,$A303-1,P$15-1,1,1))))</f>
        <v>0</v>
      </c>
      <c r="Q303" s="144">
        <f ca="1">IF(Q$13="",0,CHOOSE(Detalhamento.OpçãoServiços,OFFSET(Import.PLQ,$A303-1,Q$15-1,1,1),IF($E303&lt;&gt;1,IF(ISNUMBER(INDEX(Import.PLE,Detalhamento!$E303,Detalhamento!Q$15)),IF(INDEX(Import.PLE,Detalhamento!$E303,Detalhamento!Q$15)&lt;=mediçao,OFFSET(Import.PLQ,$A303-1,Q$15-1,1,1),0),0),PLE!$AA$28*OFFSET(Import.PLQ,$A303-1,Q$15-1,1,1)),IF($E303&lt;&gt;1,IF(ISNUMBER(INDEX(Import.PLE,Detalhamento!$E303,Detalhamento!Q$15)),IF(INDEX(Import.PLE,Detalhamento!$E303,Detalhamento!Q$15)&lt;=mediçao,0,OFFSET(Import.PLQ,$A303-1,Q$15-1,1,1)),OFFSET(Import.PLQ,$A303-1,Q$15-1,1,1)),(1-PLE!$AA$28)*OFFSET(Import.PLQ,$A303-1,Q$15-1,1,1))))</f>
        <v>0</v>
      </c>
      <c r="R303" s="144">
        <f ca="1">IF(R$13="",0,CHOOSE(Detalhamento.OpçãoServiços,OFFSET(Import.PLQ,$A303-1,R$15-1,1,1),IF($E303&lt;&gt;1,IF(ISNUMBER(INDEX(Import.PLE,Detalhamento!$E303,Detalhamento!R$15)),IF(INDEX(Import.PLE,Detalhamento!$E303,Detalhamento!R$15)&lt;=mediçao,OFFSET(Import.PLQ,$A303-1,R$15-1,1,1),0),0),PLE!$AA$28*OFFSET(Import.PLQ,$A303-1,R$15-1,1,1)),IF($E303&lt;&gt;1,IF(ISNUMBER(INDEX(Import.PLE,Detalhamento!$E303,Detalhamento!R$15)),IF(INDEX(Import.PLE,Detalhamento!$E303,Detalhamento!R$15)&lt;=mediçao,0,OFFSET(Import.PLQ,$A303-1,R$15-1,1,1)),OFFSET(Import.PLQ,$A303-1,R$15-1,1,1)),(1-PLE!$AA$28)*OFFSET(Import.PLQ,$A303-1,R$15-1,1,1))))</f>
        <v>0</v>
      </c>
      <c r="S303" s="144">
        <f ca="1">IF(S$13="",0,CHOOSE(Detalhamento.OpçãoServiços,OFFSET(Import.PLQ,$A303-1,S$15-1,1,1),IF($E303&lt;&gt;1,IF(ISNUMBER(INDEX(Import.PLE,Detalhamento!$E303,Detalhamento!S$15)),IF(INDEX(Import.PLE,Detalhamento!$E303,Detalhamento!S$15)&lt;=mediçao,OFFSET(Import.PLQ,$A303-1,S$15-1,1,1),0),0),PLE!$AA$28*OFFSET(Import.PLQ,$A303-1,S$15-1,1,1)),IF($E303&lt;&gt;1,IF(ISNUMBER(INDEX(Import.PLE,Detalhamento!$E303,Detalhamento!S$15)),IF(INDEX(Import.PLE,Detalhamento!$E303,Detalhamento!S$15)&lt;=mediçao,0,OFFSET(Import.PLQ,$A303-1,S$15-1,1,1)),OFFSET(Import.PLQ,$A303-1,S$15-1,1,1)),(1-PLE!$AA$28)*OFFSET(Import.PLQ,$A303-1,S$15-1,1,1))))</f>
        <v>0</v>
      </c>
      <c r="T303" s="144">
        <f ca="1">IF(T$13="",0,CHOOSE(Detalhamento.OpçãoServiços,OFFSET(Import.PLQ,$A303-1,T$15-1,1,1),IF($E303&lt;&gt;1,IF(ISNUMBER(INDEX(Import.PLE,Detalhamento!$E303,Detalhamento!T$15)),IF(INDEX(Import.PLE,Detalhamento!$E303,Detalhamento!T$15)&lt;=mediçao,OFFSET(Import.PLQ,$A303-1,T$15-1,1,1),0),0),PLE!$AA$28*OFFSET(Import.PLQ,$A303-1,T$15-1,1,1)),IF($E303&lt;&gt;1,IF(ISNUMBER(INDEX(Import.PLE,Detalhamento!$E303,Detalhamento!T$15)),IF(INDEX(Import.PLE,Detalhamento!$E303,Detalhamento!T$15)&lt;=mediçao,0,OFFSET(Import.PLQ,$A303-1,T$15-1,1,1)),OFFSET(Import.PLQ,$A303-1,T$15-1,1,1)),(1-PLE!$AA$28)*OFFSET(Import.PLQ,$A303-1,T$15-1,1,1))))</f>
        <v>0</v>
      </c>
      <c r="U303" s="144">
        <f ca="1">IF(U$13="",0,CHOOSE(Detalhamento.OpçãoServiços,OFFSET(Import.PLQ,$A303-1,U$15-1,1,1),IF($E303&lt;&gt;1,IF(ISNUMBER(INDEX(Import.PLE,Detalhamento!$E303,Detalhamento!U$15)),IF(INDEX(Import.PLE,Detalhamento!$E303,Detalhamento!U$15)&lt;=mediçao,OFFSET(Import.PLQ,$A303-1,U$15-1,1,1),0),0),PLE!$AA$28*OFFSET(Import.PLQ,$A303-1,U$15-1,1,1)),IF($E303&lt;&gt;1,IF(ISNUMBER(INDEX(Import.PLE,Detalhamento!$E303,Detalhamento!U$15)),IF(INDEX(Import.PLE,Detalhamento!$E303,Detalhamento!U$15)&lt;=mediçao,0,OFFSET(Import.PLQ,$A303-1,U$15-1,1,1)),OFFSET(Import.PLQ,$A303-1,U$15-1,1,1)),(1-PLE!$AA$28)*OFFSET(Import.PLQ,$A303-1,U$15-1,1,1))))</f>
        <v>0</v>
      </c>
      <c r="V303" s="144">
        <f ca="1">IF(V$13="",0,CHOOSE(Detalhamento.OpçãoServiços,OFFSET(Import.PLQ,$A303-1,V$15-1,1,1),IF($E303&lt;&gt;1,IF(ISNUMBER(INDEX(Import.PLE,Detalhamento!$E303,Detalhamento!V$15)),IF(INDEX(Import.PLE,Detalhamento!$E303,Detalhamento!V$15)&lt;=mediçao,OFFSET(Import.PLQ,$A303-1,V$15-1,1,1),0),0),PLE!$AA$28*OFFSET(Import.PLQ,$A303-1,V$15-1,1,1)),IF($E303&lt;&gt;1,IF(ISNUMBER(INDEX(Import.PLE,Detalhamento!$E303,Detalhamento!V$15)),IF(INDEX(Import.PLE,Detalhamento!$E303,Detalhamento!V$15)&lt;=mediçao,0,OFFSET(Import.PLQ,$A303-1,V$15-1,1,1)),OFFSET(Import.PLQ,$A303-1,V$15-1,1,1)),(1-PLE!$AA$28)*OFFSET(Import.PLQ,$A303-1,V$15-1,1,1))))</f>
        <v>0</v>
      </c>
      <c r="W303" s="144">
        <f ca="1">IF(W$13="",0,CHOOSE(Detalhamento.OpçãoServiços,OFFSET(Import.PLQ,$A303-1,W$15-1,1,1),IF($E303&lt;&gt;1,IF(ISNUMBER(INDEX(Import.PLE,Detalhamento!$E303,Detalhamento!W$15)),IF(INDEX(Import.PLE,Detalhamento!$E303,Detalhamento!W$15)&lt;=mediçao,OFFSET(Import.PLQ,$A303-1,W$15-1,1,1),0),0),PLE!$AA$28*OFFSET(Import.PLQ,$A303-1,W$15-1,1,1)),IF($E303&lt;&gt;1,IF(ISNUMBER(INDEX(Import.PLE,Detalhamento!$E303,Detalhamento!W$15)),IF(INDEX(Import.PLE,Detalhamento!$E303,Detalhamento!W$15)&lt;=mediçao,0,OFFSET(Import.PLQ,$A303-1,W$15-1,1,1)),OFFSET(Import.PLQ,$A303-1,W$15-1,1,1)),(1-PLE!$AA$28)*OFFSET(Import.PLQ,$A303-1,W$15-1,1,1))))</f>
        <v>0</v>
      </c>
      <c r="X303" s="144">
        <f ca="1">IF(X$13="",0,CHOOSE(Detalhamento.OpçãoServiços,OFFSET(Import.PLQ,$A303-1,X$15-1,1,1),IF($E303&lt;&gt;1,IF(ISNUMBER(INDEX(Import.PLE,Detalhamento!$E303,Detalhamento!X$15)),IF(INDEX(Import.PLE,Detalhamento!$E303,Detalhamento!X$15)&lt;=mediçao,OFFSET(Import.PLQ,$A303-1,X$15-1,1,1),0),0),PLE!$AA$28*OFFSET(Import.PLQ,$A303-1,X$15-1,1,1)),IF($E303&lt;&gt;1,IF(ISNUMBER(INDEX(Import.PLE,Detalhamento!$E303,Detalhamento!X$15)),IF(INDEX(Import.PLE,Detalhamento!$E303,Detalhamento!X$15)&lt;=mediçao,0,OFFSET(Import.PLQ,$A303-1,X$15-1,1,1)),OFFSET(Import.PLQ,$A303-1,X$15-1,1,1)),(1-PLE!$AA$28)*OFFSET(Import.PLQ,$A303-1,X$15-1,1,1))))</f>
        <v>0</v>
      </c>
      <c r="Y303" s="144">
        <f ca="1">IF(Y$13="",0,CHOOSE(Detalhamento.OpçãoServiços,OFFSET(Import.PLQ,$A303-1,Y$15-1,1,1),IF($E303&lt;&gt;1,IF(ISNUMBER(INDEX(Import.PLE,Detalhamento!$E303,Detalhamento!Y$15)),IF(INDEX(Import.PLE,Detalhamento!$E303,Detalhamento!Y$15)&lt;=mediçao,OFFSET(Import.PLQ,$A303-1,Y$15-1,1,1),0),0),PLE!$AA$28*OFFSET(Import.PLQ,$A303-1,Y$15-1,1,1)),IF($E303&lt;&gt;1,IF(ISNUMBER(INDEX(Import.PLE,Detalhamento!$E303,Detalhamento!Y$15)),IF(INDEX(Import.PLE,Detalhamento!$E303,Detalhamento!Y$15)&lt;=mediçao,0,OFFSET(Import.PLQ,$A303-1,Y$15-1,1,1)),OFFSET(Import.PLQ,$A303-1,Y$15-1,1,1)),(1-PLE!$AA$28)*OFFSET(Import.PLQ,$A303-1,Y$15-1,1,1))))</f>
        <v>0</v>
      </c>
      <c r="Z303" s="144">
        <f ca="1">IF(Z$13="",0,CHOOSE(Detalhamento.OpçãoServiços,OFFSET(Import.PLQ,$A303-1,Z$15-1,1,1),IF($E303&lt;&gt;1,IF(ISNUMBER(INDEX(Import.PLE,Detalhamento!$E303,Detalhamento!Z$15)),IF(INDEX(Import.PLE,Detalhamento!$E303,Detalhamento!Z$15)&lt;=mediçao,OFFSET(Import.PLQ,$A303-1,Z$15-1,1,1),0),0),PLE!$AA$28*OFFSET(Import.PLQ,$A303-1,Z$15-1,1,1)),IF($E303&lt;&gt;1,IF(ISNUMBER(INDEX(Import.PLE,Detalhamento!$E303,Detalhamento!Z$15)),IF(INDEX(Import.PLE,Detalhamento!$E303,Detalhamento!Z$15)&lt;=mediçao,0,OFFSET(Import.PLQ,$A303-1,Z$15-1,1,1)),OFFSET(Import.PLQ,$A303-1,Z$15-1,1,1)),(1-PLE!$AA$28)*OFFSET(Import.PLQ,$A303-1,Z$15-1,1,1))))</f>
        <v>0</v>
      </c>
      <c r="AA303" s="144">
        <f ca="1">IF(AA$13="",0,CHOOSE(Detalhamento.OpçãoServiços,OFFSET(Import.PLQ,$A303-1,AA$15-1,1,1),IF($E303&lt;&gt;1,IF(ISNUMBER(INDEX(Import.PLE,Detalhamento!$E303,Detalhamento!AA$15)),IF(INDEX(Import.PLE,Detalhamento!$E303,Detalhamento!AA$15)&lt;=mediçao,OFFSET(Import.PLQ,$A303-1,AA$15-1,1,1),0),0),PLE!$AA$28*OFFSET(Import.PLQ,$A303-1,AA$15-1,1,1)),IF($E303&lt;&gt;1,IF(ISNUMBER(INDEX(Import.PLE,Detalhamento!$E303,Detalhamento!AA$15)),IF(INDEX(Import.PLE,Detalhamento!$E303,Detalhamento!AA$15)&lt;=mediçao,0,OFFSET(Import.PLQ,$A303-1,AA$15-1,1,1)),OFFSET(Import.PLQ,$A303-1,AA$15-1,1,1)),(1-PLE!$AA$28)*OFFSET(Import.PLQ,$A303-1,AA$15-1,1,1))))</f>
        <v>0</v>
      </c>
      <c r="AB303" s="144">
        <f ca="1">IF(AB$13="",0,CHOOSE(Detalhamento.OpçãoServiços,OFFSET(Import.PLQ,$A303-1,AB$15-1,1,1),IF($E303&lt;&gt;1,IF(ISNUMBER(INDEX(Import.PLE,Detalhamento!$E303,Detalhamento!AB$15)),IF(INDEX(Import.PLE,Detalhamento!$E303,Detalhamento!AB$15)&lt;=mediçao,OFFSET(Import.PLQ,$A303-1,AB$15-1,1,1),0),0),PLE!$AA$28*OFFSET(Import.PLQ,$A303-1,AB$15-1,1,1)),IF($E303&lt;&gt;1,IF(ISNUMBER(INDEX(Import.PLE,Detalhamento!$E303,Detalhamento!AB$15)),IF(INDEX(Import.PLE,Detalhamento!$E303,Detalhamento!AB$15)&lt;=mediçao,0,OFFSET(Import.PLQ,$A303-1,AB$15-1,1,1)),OFFSET(Import.PLQ,$A303-1,AB$15-1,1,1)),(1-PLE!$AA$28)*OFFSET(Import.PLQ,$A303-1,AB$15-1,1,1))))</f>
        <v>0</v>
      </c>
      <c r="AC303" s="144">
        <f ca="1">IF(AC$13="",0,CHOOSE(Detalhamento.OpçãoServiços,OFFSET(Import.PLQ,$A303-1,AC$15-1,1,1),IF($E303&lt;&gt;1,IF(ISNUMBER(INDEX(Import.PLE,Detalhamento!$E303,Detalhamento!AC$15)),IF(INDEX(Import.PLE,Detalhamento!$E303,Detalhamento!AC$15)&lt;=mediçao,OFFSET(Import.PLQ,$A303-1,AC$15-1,1,1),0),0),PLE!$AA$28*OFFSET(Import.PLQ,$A303-1,AC$15-1,1,1)),IF($E303&lt;&gt;1,IF(ISNUMBER(INDEX(Import.PLE,Detalhamento!$E303,Detalhamento!AC$15)),IF(INDEX(Import.PLE,Detalhamento!$E303,Detalhamento!AC$15)&lt;=mediçao,0,OFFSET(Import.PLQ,$A303-1,AC$15-1,1,1)),OFFSET(Import.PLQ,$A303-1,AC$15-1,1,1)),(1-PLE!$AA$28)*OFFSET(Import.PLQ,$A303-1,AC$15-1,1,1))))</f>
        <v>0</v>
      </c>
      <c r="AD303" s="144">
        <f ca="1">IF(AD$13="",0,CHOOSE(Detalhamento.OpçãoServiços,OFFSET(Import.PLQ,$A303-1,AD$15-1,1,1),IF($E303&lt;&gt;1,IF(ISNUMBER(INDEX(Import.PLE,Detalhamento!$E303,Detalhamento!AD$15)),IF(INDEX(Import.PLE,Detalhamento!$E303,Detalhamento!AD$15)&lt;=mediçao,OFFSET(Import.PLQ,$A303-1,AD$15-1,1,1),0),0),PLE!$AA$28*OFFSET(Import.PLQ,$A303-1,AD$15-1,1,1)),IF($E303&lt;&gt;1,IF(ISNUMBER(INDEX(Import.PLE,Detalhamento!$E303,Detalhamento!AD$15)),IF(INDEX(Import.PLE,Detalhamento!$E303,Detalhamento!AD$15)&lt;=mediçao,0,OFFSET(Import.PLQ,$A303-1,AD$15-1,1,1)),OFFSET(Import.PLQ,$A303-1,AD$15-1,1,1)),(1-PLE!$AA$28)*OFFSET(Import.PLQ,$A303-1,AD$15-1,1,1))))</f>
        <v>0</v>
      </c>
      <c r="AE303" s="144">
        <f ca="1">IF(AE$13="",0,CHOOSE(Detalhamento.OpçãoServiços,OFFSET(Import.PLQ,$A303-1,AE$15-1,1,1),IF($E303&lt;&gt;1,IF(ISNUMBER(INDEX(Import.PLE,Detalhamento!$E303,Detalhamento!AE$15)),IF(INDEX(Import.PLE,Detalhamento!$E303,Detalhamento!AE$15)&lt;=mediçao,OFFSET(Import.PLQ,$A303-1,AE$15-1,1,1),0),0),PLE!$AA$28*OFFSET(Import.PLQ,$A303-1,AE$15-1,1,1)),IF($E303&lt;&gt;1,IF(ISNUMBER(INDEX(Import.PLE,Detalhamento!$E303,Detalhamento!AE$15)),IF(INDEX(Import.PLE,Detalhamento!$E303,Detalhamento!AE$15)&lt;=mediçao,0,OFFSET(Import.PLQ,$A303-1,AE$15-1,1,1)),OFFSET(Import.PLQ,$A303-1,AE$15-1,1,1)),(1-PLE!$AA$28)*OFFSET(Import.PLQ,$A303-1,AE$15-1,1,1))))</f>
        <v>0</v>
      </c>
      <c r="AF303" s="144">
        <f ca="1">IF(AF$13="",0,CHOOSE(Detalhamento.OpçãoServiços,OFFSET(Import.PLQ,$A303-1,AF$15-1,1,1),IF($E303&lt;&gt;1,IF(ISNUMBER(INDEX(Import.PLE,Detalhamento!$E303,Detalhamento!AF$15)),IF(INDEX(Import.PLE,Detalhamento!$E303,Detalhamento!AF$15)&lt;=mediçao,OFFSET(Import.PLQ,$A303-1,AF$15-1,1,1),0),0),PLE!$AA$28*OFFSET(Import.PLQ,$A303-1,AF$15-1,1,1)),IF($E303&lt;&gt;1,IF(ISNUMBER(INDEX(Import.PLE,Detalhamento!$E303,Detalhamento!AF$15)),IF(INDEX(Import.PLE,Detalhamento!$E303,Detalhamento!AF$15)&lt;=mediçao,0,OFFSET(Import.PLQ,$A303-1,AF$15-1,1,1)),OFFSET(Import.PLQ,$A303-1,AF$15-1,1,1)),(1-PLE!$AA$28)*OFFSET(Import.PLQ,$A303-1,AF$15-1,1,1))))</f>
        <v>0</v>
      </c>
      <c r="AG303" s="144">
        <f ca="1">IF(AG$13="",0,CHOOSE(Detalhamento.OpçãoServiços,OFFSET(Import.PLQ,$A303-1,AG$15-1,1,1),IF($E303&lt;&gt;1,IF(ISNUMBER(INDEX(Import.PLE,Detalhamento!$E303,Detalhamento!AG$15)),IF(INDEX(Import.PLE,Detalhamento!$E303,Detalhamento!AG$15)&lt;=mediçao,OFFSET(Import.PLQ,$A303-1,AG$15-1,1,1),0),0),PLE!$AA$28*OFFSET(Import.PLQ,$A303-1,AG$15-1,1,1)),IF($E303&lt;&gt;1,IF(ISNUMBER(INDEX(Import.PLE,Detalhamento!$E303,Detalhamento!AG$15)),IF(INDEX(Import.PLE,Detalhamento!$E303,Detalhamento!AG$15)&lt;=mediçao,0,OFFSET(Import.PLQ,$A303-1,AG$15-1,1,1)),OFFSET(Import.PLQ,$A303-1,AG$15-1,1,1)),(1-PLE!$AA$28)*OFFSET(Import.PLQ,$A303-1,AG$15-1,1,1))))</f>
        <v>0</v>
      </c>
      <c r="AH303" s="144">
        <f ca="1">IF(AH$13="",0,CHOOSE(Detalhamento.OpçãoServiços,OFFSET(Import.PLQ,$A303-1,AH$15-1,1,1),IF($E303&lt;&gt;1,IF(ISNUMBER(INDEX(Import.PLE,Detalhamento!$E303,Detalhamento!AH$15)),IF(INDEX(Import.PLE,Detalhamento!$E303,Detalhamento!AH$15)&lt;=mediçao,OFFSET(Import.PLQ,$A303-1,AH$15-1,1,1),0),0),PLE!$AA$28*OFFSET(Import.PLQ,$A303-1,AH$15-1,1,1)),IF($E303&lt;&gt;1,IF(ISNUMBER(INDEX(Import.PLE,Detalhamento!$E303,Detalhamento!AH$15)),IF(INDEX(Import.PLE,Detalhamento!$E303,Detalhamento!AH$15)&lt;=mediçao,0,OFFSET(Import.PLQ,$A303-1,AH$15-1,1,1)),OFFSET(Import.PLQ,$A303-1,AH$15-1,1,1)),(1-PLE!$AA$28)*OFFSET(Import.PLQ,$A303-1,AH$15-1,1,1))))</f>
        <v>0</v>
      </c>
      <c r="AI303" s="144">
        <f ca="1">IF(AI$13="",0,CHOOSE(Detalhamento.OpçãoServiços,OFFSET(Import.PLQ,$A303-1,AI$15-1,1,1),IF($E303&lt;&gt;1,IF(ISNUMBER(INDEX(Import.PLE,Detalhamento!$E303,Detalhamento!AI$15)),IF(INDEX(Import.PLE,Detalhamento!$E303,Detalhamento!AI$15)&lt;=mediçao,OFFSET(Import.PLQ,$A303-1,AI$15-1,1,1),0),0),PLE!$AA$28*OFFSET(Import.PLQ,$A303-1,AI$15-1,1,1)),IF($E303&lt;&gt;1,IF(ISNUMBER(INDEX(Import.PLE,Detalhamento!$E303,Detalhamento!AI$15)),IF(INDEX(Import.PLE,Detalhamento!$E303,Detalhamento!AI$15)&lt;=mediçao,0,OFFSET(Import.PLQ,$A303-1,AI$15-1,1,1)),OFFSET(Import.PLQ,$A303-1,AI$15-1,1,1)),(1-PLE!$AA$28)*OFFSET(Import.PLQ,$A303-1,AI$15-1,1,1))))</f>
        <v>0</v>
      </c>
      <c r="AJ303" s="144">
        <f ca="1">IF(AJ$13="",0,CHOOSE(Detalhamento.OpçãoServiços,OFFSET(Import.PLQ,$A303-1,AJ$15-1,1,1),IF($E303&lt;&gt;1,IF(ISNUMBER(INDEX(Import.PLE,Detalhamento!$E303,Detalhamento!AJ$15)),IF(INDEX(Import.PLE,Detalhamento!$E303,Detalhamento!AJ$15)&lt;=mediçao,OFFSET(Import.PLQ,$A303-1,AJ$15-1,1,1),0),0),PLE!$AA$28*OFFSET(Import.PLQ,$A303-1,AJ$15-1,1,1)),IF($E303&lt;&gt;1,IF(ISNUMBER(INDEX(Import.PLE,Detalhamento!$E303,Detalhamento!AJ$15)),IF(INDEX(Import.PLE,Detalhamento!$E303,Detalhamento!AJ$15)&lt;=mediçao,0,OFFSET(Import.PLQ,$A303-1,AJ$15-1,1,1)),OFFSET(Import.PLQ,$A303-1,AJ$15-1,1,1)),(1-PLE!$AA$28)*OFFSET(Import.PLQ,$A303-1,AJ$15-1,1,1))))</f>
        <v>0</v>
      </c>
      <c r="AK303" s="144">
        <f ca="1">IF(AK$13="",0,CHOOSE(Detalhamento.OpçãoServiços,OFFSET(Import.PLQ,$A303-1,AK$15-1,1,1),IF($E303&lt;&gt;1,IF(ISNUMBER(INDEX(Import.PLE,Detalhamento!$E303,Detalhamento!AK$15)),IF(INDEX(Import.PLE,Detalhamento!$E303,Detalhamento!AK$15)&lt;=mediçao,OFFSET(Import.PLQ,$A303-1,AK$15-1,1,1),0),0),PLE!$AA$28*OFFSET(Import.PLQ,$A303-1,AK$15-1,1,1)),IF($E303&lt;&gt;1,IF(ISNUMBER(INDEX(Import.PLE,Detalhamento!$E303,Detalhamento!AK$15)),IF(INDEX(Import.PLE,Detalhamento!$E303,Detalhamento!AK$15)&lt;=mediçao,0,OFFSET(Import.PLQ,$A303-1,AK$15-1,1,1)),OFFSET(Import.PLQ,$A303-1,AK$15-1,1,1)),(1-PLE!$AA$28)*OFFSET(Import.PLQ,$A303-1,AK$15-1,1,1))))</f>
        <v>0</v>
      </c>
      <c r="AL303" s="144">
        <f ca="1">IF(AL$13="",0,CHOOSE(Detalhamento.OpçãoServiços,OFFSET(Import.PLQ,$A303-1,AL$15-1,1,1),IF($E303&lt;&gt;1,IF(ISNUMBER(INDEX(Import.PLE,Detalhamento!$E303,Detalhamento!AL$15)),IF(INDEX(Import.PLE,Detalhamento!$E303,Detalhamento!AL$15)&lt;=mediçao,OFFSET(Import.PLQ,$A303-1,AL$15-1,1,1),0),0),PLE!$AA$28*OFFSET(Import.PLQ,$A303-1,AL$15-1,1,1)),IF($E303&lt;&gt;1,IF(ISNUMBER(INDEX(Import.PLE,Detalhamento!$E303,Detalhamento!AL$15)),IF(INDEX(Import.PLE,Detalhamento!$E303,Detalhamento!AL$15)&lt;=mediçao,0,OFFSET(Import.PLQ,$A303-1,AL$15-1,1,1)),OFFSET(Import.PLQ,$A303-1,AL$15-1,1,1)),(1-PLE!$AA$28)*OFFSET(Import.PLQ,$A303-1,AL$15-1,1,1))))</f>
        <v>0</v>
      </c>
      <c r="AM303" s="144">
        <f ca="1">IF(AM$13="",0,CHOOSE(Detalhamento.OpçãoServiços,OFFSET(Import.PLQ,$A303-1,AM$15-1,1,1),IF($E303&lt;&gt;1,IF(ISNUMBER(INDEX(Import.PLE,Detalhamento!$E303,Detalhamento!AM$15)),IF(INDEX(Import.PLE,Detalhamento!$E303,Detalhamento!AM$15)&lt;=mediçao,OFFSET(Import.PLQ,$A303-1,AM$15-1,1,1),0),0),PLE!$AA$28*OFFSET(Import.PLQ,$A303-1,AM$15-1,1,1)),IF($E303&lt;&gt;1,IF(ISNUMBER(INDEX(Import.PLE,Detalhamento!$E303,Detalhamento!AM$15)),IF(INDEX(Import.PLE,Detalhamento!$E303,Detalhamento!AM$15)&lt;=mediçao,0,OFFSET(Import.PLQ,$A303-1,AM$15-1,1,1)),OFFSET(Import.PLQ,$A303-1,AM$15-1,1,1)),(1-PLE!$AA$28)*OFFSET(Import.PLQ,$A303-1,AM$15-1,1,1))))</f>
        <v>0</v>
      </c>
      <c r="AN303" s="144">
        <f ca="1">IF(AN$13="",0,CHOOSE(Detalhamento.OpçãoServiços,OFFSET(Import.PLQ,$A303-1,AN$15-1,1,1),IF($E303&lt;&gt;1,IF(ISNUMBER(INDEX(Import.PLE,Detalhamento!$E303,Detalhamento!AN$15)),IF(INDEX(Import.PLE,Detalhamento!$E303,Detalhamento!AN$15)&lt;=mediçao,OFFSET(Import.PLQ,$A303-1,AN$15-1,1,1),0),0),PLE!$AA$28*OFFSET(Import.PLQ,$A303-1,AN$15-1,1,1)),IF($E303&lt;&gt;1,IF(ISNUMBER(INDEX(Import.PLE,Detalhamento!$E303,Detalhamento!AN$15)),IF(INDEX(Import.PLE,Detalhamento!$E303,Detalhamento!AN$15)&lt;=mediçao,0,OFFSET(Import.PLQ,$A303-1,AN$15-1,1,1)),OFFSET(Import.PLQ,$A303-1,AN$15-1,1,1)),(1-PLE!$AA$28)*OFFSET(Import.PLQ,$A303-1,AN$15-1,1,1))))</f>
        <v>0</v>
      </c>
      <c r="AO303" s="144">
        <f ca="1">IF(AO$13="",0,CHOOSE(Detalhamento.OpçãoServiços,OFFSET(Import.PLQ,$A303-1,AO$15-1,1,1),IF($E303&lt;&gt;1,IF(ISNUMBER(INDEX(Import.PLE,Detalhamento!$E303,Detalhamento!AO$15)),IF(INDEX(Import.PLE,Detalhamento!$E303,Detalhamento!AO$15)&lt;=mediçao,OFFSET(Import.PLQ,$A303-1,AO$15-1,1,1),0),0),PLE!$AA$28*OFFSET(Import.PLQ,$A303-1,AO$15-1,1,1)),IF($E303&lt;&gt;1,IF(ISNUMBER(INDEX(Import.PLE,Detalhamento!$E303,Detalhamento!AO$15)),IF(INDEX(Import.PLE,Detalhamento!$E303,Detalhamento!AO$15)&lt;=mediçao,0,OFFSET(Import.PLQ,$A303-1,AO$15-1,1,1)),OFFSET(Import.PLQ,$A303-1,AO$15-1,1,1)),(1-PLE!$AA$28)*OFFSET(Import.PLQ,$A303-1,AO$15-1,1,1))))</f>
        <v>0</v>
      </c>
      <c r="AP303" s="144">
        <f ca="1">IF(AP$13="",0,CHOOSE(Detalhamento.OpçãoServiços,OFFSET(Import.PLQ,$A303-1,AP$15-1,1,1),IF($E303&lt;&gt;1,IF(ISNUMBER(INDEX(Import.PLE,Detalhamento!$E303,Detalhamento!AP$15)),IF(INDEX(Import.PLE,Detalhamento!$E303,Detalhamento!AP$15)&lt;=mediçao,OFFSET(Import.PLQ,$A303-1,AP$15-1,1,1),0),0),PLE!$AA$28*OFFSET(Import.PLQ,$A303-1,AP$15-1,1,1)),IF($E303&lt;&gt;1,IF(ISNUMBER(INDEX(Import.PLE,Detalhamento!$E303,Detalhamento!AP$15)),IF(INDEX(Import.PLE,Detalhamento!$E303,Detalhamento!AP$15)&lt;=mediçao,0,OFFSET(Import.PLQ,$A303-1,AP$15-1,1,1)),OFFSET(Import.PLQ,$A303-1,AP$15-1,1,1)),(1-PLE!$AA$28)*OFFSET(Import.PLQ,$A303-1,AP$15-1,1,1))))</f>
        <v>0</v>
      </c>
      <c r="AQ303" s="144">
        <f ca="1">IF(AQ$13="",0,CHOOSE(Detalhamento.OpçãoServiços,OFFSET(Import.PLQ,$A303-1,AQ$15-1,1,1),IF($E303&lt;&gt;1,IF(ISNUMBER(INDEX(Import.PLE,Detalhamento!$E303,Detalhamento!AQ$15)),IF(INDEX(Import.PLE,Detalhamento!$E303,Detalhamento!AQ$15)&lt;=mediçao,OFFSET(Import.PLQ,$A303-1,AQ$15-1,1,1),0),0),PLE!$AA$28*OFFSET(Import.PLQ,$A303-1,AQ$15-1,1,1)),IF($E303&lt;&gt;1,IF(ISNUMBER(INDEX(Import.PLE,Detalhamento!$E303,Detalhamento!AQ$15)),IF(INDEX(Import.PLE,Detalhamento!$E303,Detalhamento!AQ$15)&lt;=mediçao,0,OFFSET(Import.PLQ,$A303-1,AQ$15-1,1,1)),OFFSET(Import.PLQ,$A303-1,AQ$15-1,1,1)),(1-PLE!$AA$28)*OFFSET(Import.PLQ,$A303-1,AQ$15-1,1,1))))</f>
        <v>0</v>
      </c>
      <c r="AR303" s="144">
        <f ca="1">IF(AR$13="",0,CHOOSE(Detalhamento.OpçãoServiços,OFFSET(Import.PLQ,$A303-1,AR$15-1,1,1),IF($E303&lt;&gt;1,IF(ISNUMBER(INDEX(Import.PLE,Detalhamento!$E303,Detalhamento!AR$15)),IF(INDEX(Import.PLE,Detalhamento!$E303,Detalhamento!AR$15)&lt;=mediçao,OFFSET(Import.PLQ,$A303-1,AR$15-1,1,1),0),0),PLE!$AA$28*OFFSET(Import.PLQ,$A303-1,AR$15-1,1,1)),IF($E303&lt;&gt;1,IF(ISNUMBER(INDEX(Import.PLE,Detalhamento!$E303,Detalhamento!AR$15)),IF(INDEX(Import.PLE,Detalhamento!$E303,Detalhamento!AR$15)&lt;=mediçao,0,OFFSET(Import.PLQ,$A303-1,AR$15-1,1,1)),OFFSET(Import.PLQ,$A303-1,AR$15-1,1,1)),(1-PLE!$AA$28)*OFFSET(Import.PLQ,$A303-1,AR$15-1,1,1))))</f>
        <v>0</v>
      </c>
      <c r="AS303" s="144">
        <f ca="1">IF(AS$13="",0,CHOOSE(Detalhamento.OpçãoServiços,OFFSET(Import.PLQ,$A303-1,AS$15-1,1,1),IF($E303&lt;&gt;1,IF(ISNUMBER(INDEX(Import.PLE,Detalhamento!$E303,Detalhamento!AS$15)),IF(INDEX(Import.PLE,Detalhamento!$E303,Detalhamento!AS$15)&lt;=mediçao,OFFSET(Import.PLQ,$A303-1,AS$15-1,1,1),0),0),PLE!$AA$28*OFFSET(Import.PLQ,$A303-1,AS$15-1,1,1)),IF($E303&lt;&gt;1,IF(ISNUMBER(INDEX(Import.PLE,Detalhamento!$E303,Detalhamento!AS$15)),IF(INDEX(Import.PLE,Detalhamento!$E303,Detalhamento!AS$15)&lt;=mediçao,0,OFFSET(Import.PLQ,$A303-1,AS$15-1,1,1)),OFFSET(Import.PLQ,$A303-1,AS$15-1,1,1)),(1-PLE!$AA$28)*OFFSET(Import.PLQ,$A303-1,AS$15-1,1,1))))</f>
        <v>0</v>
      </c>
      <c r="AT303" s="144">
        <f ca="1">IF(AT$13="",0,CHOOSE(Detalhamento.OpçãoServiços,OFFSET(Import.PLQ,$A303-1,AT$15-1,1,1),IF($E303&lt;&gt;1,IF(ISNUMBER(INDEX(Import.PLE,Detalhamento!$E303,Detalhamento!AT$15)),IF(INDEX(Import.PLE,Detalhamento!$E303,Detalhamento!AT$15)&lt;=mediçao,OFFSET(Import.PLQ,$A303-1,AT$15-1,1,1),0),0),PLE!$AA$28*OFFSET(Import.PLQ,$A303-1,AT$15-1,1,1)),IF($E303&lt;&gt;1,IF(ISNUMBER(INDEX(Import.PLE,Detalhamento!$E303,Detalhamento!AT$15)),IF(INDEX(Import.PLE,Detalhamento!$E303,Detalhamento!AT$15)&lt;=mediçao,0,OFFSET(Import.PLQ,$A303-1,AT$15-1,1,1)),OFFSET(Import.PLQ,$A303-1,AT$15-1,1,1)),(1-PLE!$AA$28)*OFFSET(Import.PLQ,$A303-1,AT$15-1,1,1))))</f>
        <v>0</v>
      </c>
      <c r="AU303" s="144">
        <f ca="1">IF(AU$13="",0,CHOOSE(Detalhamento.OpçãoServiços,OFFSET(Import.PLQ,$A303-1,AU$15-1,1,1),IF($E303&lt;&gt;1,IF(ISNUMBER(INDEX(Import.PLE,Detalhamento!$E303,Detalhamento!AU$15)),IF(INDEX(Import.PLE,Detalhamento!$E303,Detalhamento!AU$15)&lt;=mediçao,OFFSET(Import.PLQ,$A303-1,AU$15-1,1,1),0),0),PLE!$AA$28*OFFSET(Import.PLQ,$A303-1,AU$15-1,1,1)),IF($E303&lt;&gt;1,IF(ISNUMBER(INDEX(Import.PLE,Detalhamento!$E303,Detalhamento!AU$15)),IF(INDEX(Import.PLE,Detalhamento!$E303,Detalhamento!AU$15)&lt;=mediçao,0,OFFSET(Import.PLQ,$A303-1,AU$15-1,1,1)),OFFSET(Import.PLQ,$A303-1,AU$15-1,1,1)),(1-PLE!$AA$28)*OFFSET(Import.PLQ,$A303-1,AU$15-1,1,1))))</f>
        <v>0</v>
      </c>
      <c r="AV303" s="144">
        <f ca="1">IF(AV$13="",0,CHOOSE(Detalhamento.OpçãoServiços,OFFSET(Import.PLQ,$A303-1,AV$15-1,1,1),IF($E303&lt;&gt;1,IF(ISNUMBER(INDEX(Import.PLE,Detalhamento!$E303,Detalhamento!AV$15)),IF(INDEX(Import.PLE,Detalhamento!$E303,Detalhamento!AV$15)&lt;=mediçao,OFFSET(Import.PLQ,$A303-1,AV$15-1,1,1),0),0),PLE!$AA$28*OFFSET(Import.PLQ,$A303-1,AV$15-1,1,1)),IF($E303&lt;&gt;1,IF(ISNUMBER(INDEX(Import.PLE,Detalhamento!$E303,Detalhamento!AV$15)),IF(INDEX(Import.PLE,Detalhamento!$E303,Detalhamento!AV$15)&lt;=mediçao,0,OFFSET(Import.PLQ,$A303-1,AV$15-1,1,1)),OFFSET(Import.PLQ,$A303-1,AV$15-1,1,1)),(1-PLE!$AA$28)*OFFSET(Import.PLQ,$A303-1,AV$15-1,1,1))))</f>
        <v>0</v>
      </c>
      <c r="AW303" s="144">
        <f ca="1">IF(AW$13="",0,CHOOSE(Detalhamento.OpçãoServiços,OFFSET(Import.PLQ,$A303-1,AW$15-1,1,1),IF($E303&lt;&gt;1,IF(ISNUMBER(INDEX(Import.PLE,Detalhamento!$E303,Detalhamento!AW$15)),IF(INDEX(Import.PLE,Detalhamento!$E303,Detalhamento!AW$15)&lt;=mediçao,OFFSET(Import.PLQ,$A303-1,AW$15-1,1,1),0),0),PLE!$AA$28*OFFSET(Import.PLQ,$A303-1,AW$15-1,1,1)),IF($E303&lt;&gt;1,IF(ISNUMBER(INDEX(Import.PLE,Detalhamento!$E303,Detalhamento!AW$15)),IF(INDEX(Import.PLE,Detalhamento!$E303,Detalhamento!AW$15)&lt;=mediçao,0,OFFSET(Import.PLQ,$A303-1,AW$15-1,1,1)),OFFSET(Import.PLQ,$A303-1,AW$15-1,1,1)),(1-PLE!$AA$28)*OFFSET(Import.PLQ,$A303-1,AW$15-1,1,1))))</f>
        <v>0</v>
      </c>
      <c r="AX303" s="144">
        <f ca="1">IF(AX$13="",0,CHOOSE(Detalhamento.OpçãoServiços,OFFSET(Import.PLQ,$A303-1,AX$15-1,1,1),IF($E303&lt;&gt;1,IF(ISNUMBER(INDEX(Import.PLE,Detalhamento!$E303,Detalhamento!AX$15)),IF(INDEX(Import.PLE,Detalhamento!$E303,Detalhamento!AX$15)&lt;=mediçao,OFFSET(Import.PLQ,$A303-1,AX$15-1,1,1),0),0),PLE!$AA$28*OFFSET(Import.PLQ,$A303-1,AX$15-1,1,1)),IF($E303&lt;&gt;1,IF(ISNUMBER(INDEX(Import.PLE,Detalhamento!$E303,Detalhamento!AX$15)),IF(INDEX(Import.PLE,Detalhamento!$E303,Detalhamento!AX$15)&lt;=mediçao,0,OFFSET(Import.PLQ,$A303-1,AX$15-1,1,1)),OFFSET(Import.PLQ,$A303-1,AX$15-1,1,1)),(1-PLE!$AA$28)*OFFSET(Import.PLQ,$A303-1,AX$15-1,1,1))))</f>
        <v>0</v>
      </c>
      <c r="AY303" s="144">
        <f ca="1">IF(AY$13="",0,CHOOSE(Detalhamento.OpçãoServiços,OFFSET(Import.PLQ,$A303-1,AY$15-1,1,1),IF($E303&lt;&gt;1,IF(ISNUMBER(INDEX(Import.PLE,Detalhamento!$E303,Detalhamento!AY$15)),IF(INDEX(Import.PLE,Detalhamento!$E303,Detalhamento!AY$15)&lt;=mediçao,OFFSET(Import.PLQ,$A303-1,AY$15-1,1,1),0),0),PLE!$AA$28*OFFSET(Import.PLQ,$A303-1,AY$15-1,1,1)),IF($E303&lt;&gt;1,IF(ISNUMBER(INDEX(Import.PLE,Detalhamento!$E303,Detalhamento!AY$15)),IF(INDEX(Import.PLE,Detalhamento!$E303,Detalhamento!AY$15)&lt;=mediçao,0,OFFSET(Import.PLQ,$A303-1,AY$15-1,1,1)),OFFSET(Import.PLQ,$A303-1,AY$15-1,1,1)),(1-PLE!$AA$28)*OFFSET(Import.PLQ,$A303-1,AY$15-1,1,1))))</f>
        <v>0</v>
      </c>
      <c r="AZ303" s="144">
        <f ca="1">IF(AZ$13="",0,CHOOSE(Detalhamento.OpçãoServiços,OFFSET(Import.PLQ,$A303-1,AZ$15-1,1,1),IF($E303&lt;&gt;1,IF(ISNUMBER(INDEX(Import.PLE,Detalhamento!$E303,Detalhamento!AZ$15)),IF(INDEX(Import.PLE,Detalhamento!$E303,Detalhamento!AZ$15)&lt;=mediçao,OFFSET(Import.PLQ,$A303-1,AZ$15-1,1,1),0),0),PLE!$AA$28*OFFSET(Import.PLQ,$A303-1,AZ$15-1,1,1)),IF($E303&lt;&gt;1,IF(ISNUMBER(INDEX(Import.PLE,Detalhamento!$E303,Detalhamento!AZ$15)),IF(INDEX(Import.PLE,Detalhamento!$E303,Detalhamento!AZ$15)&lt;=mediçao,0,OFFSET(Import.PLQ,$A303-1,AZ$15-1,1,1)),OFFSET(Import.PLQ,$A303-1,AZ$15-1,1,1)),(1-PLE!$AA$28)*OFFSET(Import.PLQ,$A303-1,AZ$15-1,1,1))))</f>
        <v>0</v>
      </c>
      <c r="BA303" s="144">
        <f ca="1">IF(BA$13="",0,CHOOSE(Detalhamento.OpçãoServiços,OFFSET(Import.PLQ,$A303-1,BA$15-1,1,1),IF($E303&lt;&gt;1,IF(ISNUMBER(INDEX(Import.PLE,Detalhamento!$E303,Detalhamento!BA$15)),IF(INDEX(Import.PLE,Detalhamento!$E303,Detalhamento!BA$15)&lt;=mediçao,OFFSET(Import.PLQ,$A303-1,BA$15-1,1,1),0),0),PLE!$AA$28*OFFSET(Import.PLQ,$A303-1,BA$15-1,1,1)),IF($E303&lt;&gt;1,IF(ISNUMBER(INDEX(Import.PLE,Detalhamento!$E303,Detalhamento!BA$15)),IF(INDEX(Import.PLE,Detalhamento!$E303,Detalhamento!BA$15)&lt;=mediçao,0,OFFSET(Import.PLQ,$A303-1,BA$15-1,1,1)),OFFSET(Import.PLQ,$A303-1,BA$15-1,1,1)),(1-PLE!$AA$28)*OFFSET(Import.PLQ,$A303-1,BA$15-1,1,1))))</f>
        <v>0</v>
      </c>
      <c r="BB303" s="144">
        <f ca="1">IF(BB$13="",0,CHOOSE(Detalhamento.OpçãoServiços,OFFSET(Import.PLQ,$A303-1,BB$15-1,1,1),IF($E303&lt;&gt;1,IF(ISNUMBER(INDEX(Import.PLE,Detalhamento!$E303,Detalhamento!BB$15)),IF(INDEX(Import.PLE,Detalhamento!$E303,Detalhamento!BB$15)&lt;=mediçao,OFFSET(Import.PLQ,$A303-1,BB$15-1,1,1),0),0),PLE!$AA$28*OFFSET(Import.PLQ,$A303-1,BB$15-1,1,1)),IF($E303&lt;&gt;1,IF(ISNUMBER(INDEX(Import.PLE,Detalhamento!$E303,Detalhamento!BB$15)),IF(INDEX(Import.PLE,Detalhamento!$E303,Detalhamento!BB$15)&lt;=mediçao,0,OFFSET(Import.PLQ,$A303-1,BB$15-1,1,1)),OFFSET(Import.PLQ,$A303-1,BB$15-1,1,1)),(1-PLE!$AA$28)*OFFSET(Import.PLQ,$A303-1,BB$15-1,1,1))))</f>
        <v>0</v>
      </c>
      <c r="BC303" s="144">
        <f ca="1">IF(BC$13="",0,CHOOSE(Detalhamento.OpçãoServiços,OFFSET(Import.PLQ,$A303-1,BC$15-1,1,1),IF($E303&lt;&gt;1,IF(ISNUMBER(INDEX(Import.PLE,Detalhamento!$E303,Detalhamento!BC$15)),IF(INDEX(Import.PLE,Detalhamento!$E303,Detalhamento!BC$15)&lt;=mediçao,OFFSET(Import.PLQ,$A303-1,BC$15-1,1,1),0),0),PLE!$AA$28*OFFSET(Import.PLQ,$A303-1,BC$15-1,1,1)),IF($E303&lt;&gt;1,IF(ISNUMBER(INDEX(Import.PLE,Detalhamento!$E303,Detalhamento!BC$15)),IF(INDEX(Import.PLE,Detalhamento!$E303,Detalhamento!BC$15)&lt;=mediçao,0,OFFSET(Import.PLQ,$A303-1,BC$15-1,1,1)),OFFSET(Import.PLQ,$A303-1,BC$15-1,1,1)),(1-PLE!$AA$28)*OFFSET(Import.PLQ,$A303-1,BC$15-1,1,1))))</f>
        <v>0</v>
      </c>
      <c r="BD303" s="144">
        <f ca="1">IF(BD$13="",0,CHOOSE(Detalhamento.OpçãoServiços,OFFSET(Import.PLQ,$A303-1,BD$15-1,1,1),IF($E303&lt;&gt;1,IF(ISNUMBER(INDEX(Import.PLE,Detalhamento!$E303,Detalhamento!BD$15)),IF(INDEX(Import.PLE,Detalhamento!$E303,Detalhamento!BD$15)&lt;=mediçao,OFFSET(Import.PLQ,$A303-1,BD$15-1,1,1),0),0),PLE!$AA$28*OFFSET(Import.PLQ,$A303-1,BD$15-1,1,1)),IF($E303&lt;&gt;1,IF(ISNUMBER(INDEX(Import.PLE,Detalhamento!$E303,Detalhamento!BD$15)),IF(INDEX(Import.PLE,Detalhamento!$E303,Detalhamento!BD$15)&lt;=mediçao,0,OFFSET(Import.PLQ,$A303-1,BD$15-1,1,1)),OFFSET(Import.PLQ,$A303-1,BD$15-1,1,1)),(1-PLE!$AA$28)*OFFSET(Import.PLQ,$A303-1,BD$15-1,1,1))))</f>
        <v>0</v>
      </c>
      <c r="BE303" s="144">
        <f ca="1">IF(BE$13="",0,CHOOSE(Detalhamento.OpçãoServiços,OFFSET(Import.PLQ,$A303-1,BE$15-1,1,1),IF($E303&lt;&gt;1,IF(ISNUMBER(INDEX(Import.PLE,Detalhamento!$E303,Detalhamento!BE$15)),IF(INDEX(Import.PLE,Detalhamento!$E303,Detalhamento!BE$15)&lt;=mediçao,OFFSET(Import.PLQ,$A303-1,BE$15-1,1,1),0),0),PLE!$AA$28*OFFSET(Import.PLQ,$A303-1,BE$15-1,1,1)),IF($E303&lt;&gt;1,IF(ISNUMBER(INDEX(Import.PLE,Detalhamento!$E303,Detalhamento!BE$15)),IF(INDEX(Import.PLE,Detalhamento!$E303,Detalhamento!BE$15)&lt;=mediçao,0,OFFSET(Import.PLQ,$A303-1,BE$15-1,1,1)),OFFSET(Import.PLQ,$A303-1,BE$15-1,1,1)),(1-PLE!$AA$28)*OFFSET(Import.PLQ,$A303-1,BE$15-1,1,1))))</f>
        <v>0</v>
      </c>
      <c r="BF303" s="144">
        <f ca="1">IF(BF$13="",0,CHOOSE(Detalhamento.OpçãoServiços,OFFSET(Import.PLQ,$A303-1,BF$15-1,1,1),IF($E303&lt;&gt;1,IF(ISNUMBER(INDEX(Import.PLE,Detalhamento!$E303,Detalhamento!BF$15)),IF(INDEX(Import.PLE,Detalhamento!$E303,Detalhamento!BF$15)&lt;=mediçao,OFFSET(Import.PLQ,$A303-1,BF$15-1,1,1),0),0),PLE!$AA$28*OFFSET(Import.PLQ,$A303-1,BF$15-1,1,1)),IF($E303&lt;&gt;1,IF(ISNUMBER(INDEX(Import.PLE,Detalhamento!$E303,Detalhamento!BF$15)),IF(INDEX(Import.PLE,Detalhamento!$E303,Detalhamento!BF$15)&lt;=mediçao,0,OFFSET(Import.PLQ,$A303-1,BF$15-1,1,1)),OFFSET(Import.PLQ,$A303-1,BF$15-1,1,1)),(1-PLE!$AA$28)*OFFSET(Import.PLQ,$A303-1,BF$15-1,1,1))))</f>
        <v>0</v>
      </c>
      <c r="BG303" s="144">
        <f ca="1">IF(BG$13="",0,CHOOSE(Detalhamento.OpçãoServiços,OFFSET(Import.PLQ,$A303-1,BG$15-1,1,1),IF($E303&lt;&gt;1,IF(ISNUMBER(INDEX(Import.PLE,Detalhamento!$E303,Detalhamento!BG$15)),IF(INDEX(Import.PLE,Detalhamento!$E303,Detalhamento!BG$15)&lt;=mediçao,OFFSET(Import.PLQ,$A303-1,BG$15-1,1,1),0),0),PLE!$AA$28*OFFSET(Import.PLQ,$A303-1,BG$15-1,1,1)),IF($E303&lt;&gt;1,IF(ISNUMBER(INDEX(Import.PLE,Detalhamento!$E303,Detalhamento!BG$15)),IF(INDEX(Import.PLE,Detalhamento!$E303,Detalhamento!BG$15)&lt;=mediçao,0,OFFSET(Import.PLQ,$A303-1,BG$15-1,1,1)),OFFSET(Import.PLQ,$A303-1,BG$15-1,1,1)),(1-PLE!$AA$28)*OFFSET(Import.PLQ,$A303-1,BG$15-1,1,1))))</f>
        <v>0</v>
      </c>
      <c r="BH303" s="144">
        <f ca="1">IF(BH$13="",0,CHOOSE(Detalhamento.OpçãoServiços,OFFSET(Import.PLQ,$A303-1,BH$15-1,1,1),IF($E303&lt;&gt;1,IF(ISNUMBER(INDEX(Import.PLE,Detalhamento!$E303,Detalhamento!BH$15)),IF(INDEX(Import.PLE,Detalhamento!$E303,Detalhamento!BH$15)&lt;=mediçao,OFFSET(Import.PLQ,$A303-1,BH$15-1,1,1),0),0),PLE!$AA$28*OFFSET(Import.PLQ,$A303-1,BH$15-1,1,1)),IF($E303&lt;&gt;1,IF(ISNUMBER(INDEX(Import.PLE,Detalhamento!$E303,Detalhamento!BH$15)),IF(INDEX(Import.PLE,Detalhamento!$E303,Detalhamento!BH$15)&lt;=mediçao,0,OFFSET(Import.PLQ,$A303-1,BH$15-1,1,1)),OFFSET(Import.PLQ,$A303-1,BH$15-1,1,1)),(1-PLE!$AA$28)*OFFSET(Import.PLQ,$A303-1,BH$15-1,1,1))))</f>
        <v>0</v>
      </c>
      <c r="BI303" s="144">
        <f ca="1">IF(BI$13="",0,CHOOSE(Detalhamento.OpçãoServiços,OFFSET(Import.PLQ,$A303-1,BI$15-1,1,1),IF($E303&lt;&gt;1,IF(ISNUMBER(INDEX(Import.PLE,Detalhamento!$E303,Detalhamento!BI$15)),IF(INDEX(Import.PLE,Detalhamento!$E303,Detalhamento!BI$15)&lt;=mediçao,OFFSET(Import.PLQ,$A303-1,BI$15-1,1,1),0),0),PLE!$AA$28*OFFSET(Import.PLQ,$A303-1,BI$15-1,1,1)),IF($E303&lt;&gt;1,IF(ISNUMBER(INDEX(Import.PLE,Detalhamento!$E303,Detalhamento!BI$15)),IF(INDEX(Import.PLE,Detalhamento!$E303,Detalhamento!BI$15)&lt;=mediçao,0,OFFSET(Import.PLQ,$A303-1,BI$15-1,1,1)),OFFSET(Import.PLQ,$A303-1,BI$15-1,1,1)),(1-PLE!$AA$28)*OFFSET(Import.PLQ,$A303-1,BI$15-1,1,1))))</f>
        <v>0</v>
      </c>
    </row>
    <row r="304" spans="1:61" ht="30" x14ac:dyDescent="0.2">
      <c r="A304" s="155">
        <v>252</v>
      </c>
      <c r="B304" s="21" t="str">
        <f t="shared" ca="1" si="41"/>
        <v>Serviço</v>
      </c>
      <c r="E304" s="153">
        <f t="shared" ca="1" si="42"/>
        <v>30</v>
      </c>
      <c r="F304" s="154">
        <f t="shared" ca="1" si="43"/>
        <v>300252</v>
      </c>
      <c r="G304" s="154" t="str">
        <f t="shared" ca="1" si="47"/>
        <v>3.1.3.3</v>
      </c>
      <c r="H304" s="182" t="str">
        <f t="shared" ca="1" si="47"/>
        <v>CONCRETO FCK = 15MPA, TRAÇO 1:3,4:3,5 (CIMENTO/ AREIA MÉDIA/ BRITA 1)  - PREPARO MECÂNICO COM BETONEIRA 400 L. AF_07/2016</v>
      </c>
      <c r="I304" s="37" t="str">
        <f t="shared" ca="1" si="44"/>
        <v>M3</v>
      </c>
      <c r="J304" s="144">
        <f t="shared" ca="1" si="45"/>
        <v>8.34</v>
      </c>
      <c r="K304" s="67"/>
      <c r="L304" s="144">
        <f ca="1">IF(L$13="",0,CHOOSE(Detalhamento.OpçãoServiços,OFFSET(Import.PLQ,$A304-1,L$15-1,1,1),IF($E304&lt;&gt;1,IF(ISNUMBER(INDEX(Import.PLE,Detalhamento!$E304,Detalhamento!L$15)),IF(INDEX(Import.PLE,Detalhamento!$E304,Detalhamento!L$15)&lt;=mediçao,OFFSET(Import.PLQ,$A304-1,L$15-1,1,1),0),0),PLE!$AA$28*OFFSET(Import.PLQ,$A304-1,L$15-1,1,1)),IF($E304&lt;&gt;1,IF(ISNUMBER(INDEX(Import.PLE,Detalhamento!$E304,Detalhamento!L$15)),IF(INDEX(Import.PLE,Detalhamento!$E304,Detalhamento!L$15)&lt;=mediçao,0,OFFSET(Import.PLQ,$A304-1,L$15-1,1,1)),OFFSET(Import.PLQ,$A304-1,L$15-1,1,1)),(1-PLE!$AA$28)*OFFSET(Import.PLQ,$A304-1,L$15-1,1,1))))</f>
        <v>8.34</v>
      </c>
      <c r="M304" s="144">
        <f ca="1">IF(M$13="",0,CHOOSE(Detalhamento.OpçãoServiços,OFFSET(Import.PLQ,$A304-1,M$15-1,1,1),IF($E304&lt;&gt;1,IF(ISNUMBER(INDEX(Import.PLE,Detalhamento!$E304,Detalhamento!M$15)),IF(INDEX(Import.PLE,Detalhamento!$E304,Detalhamento!M$15)&lt;=mediçao,OFFSET(Import.PLQ,$A304-1,M$15-1,1,1),0),0),PLE!$AA$28*OFFSET(Import.PLQ,$A304-1,M$15-1,1,1)),IF($E304&lt;&gt;1,IF(ISNUMBER(INDEX(Import.PLE,Detalhamento!$E304,Detalhamento!M$15)),IF(INDEX(Import.PLE,Detalhamento!$E304,Detalhamento!M$15)&lt;=mediçao,0,OFFSET(Import.PLQ,$A304-1,M$15-1,1,1)),OFFSET(Import.PLQ,$A304-1,M$15-1,1,1)),(1-PLE!$AA$28)*OFFSET(Import.PLQ,$A304-1,M$15-1,1,1))))</f>
        <v>0</v>
      </c>
      <c r="N304" s="144">
        <f ca="1">IF(N$13="",0,CHOOSE(Detalhamento.OpçãoServiços,OFFSET(Import.PLQ,$A304-1,N$15-1,1,1),IF($E304&lt;&gt;1,IF(ISNUMBER(INDEX(Import.PLE,Detalhamento!$E304,Detalhamento!N$15)),IF(INDEX(Import.PLE,Detalhamento!$E304,Detalhamento!N$15)&lt;=mediçao,OFFSET(Import.PLQ,$A304-1,N$15-1,1,1),0),0),PLE!$AA$28*OFFSET(Import.PLQ,$A304-1,N$15-1,1,1)),IF($E304&lt;&gt;1,IF(ISNUMBER(INDEX(Import.PLE,Detalhamento!$E304,Detalhamento!N$15)),IF(INDEX(Import.PLE,Detalhamento!$E304,Detalhamento!N$15)&lt;=mediçao,0,OFFSET(Import.PLQ,$A304-1,N$15-1,1,1)),OFFSET(Import.PLQ,$A304-1,N$15-1,1,1)),(1-PLE!$AA$28)*OFFSET(Import.PLQ,$A304-1,N$15-1,1,1))))</f>
        <v>0</v>
      </c>
      <c r="O304" s="144">
        <f ca="1">IF(O$13="",0,CHOOSE(Detalhamento.OpçãoServiços,OFFSET(Import.PLQ,$A304-1,O$15-1,1,1),IF($E304&lt;&gt;1,IF(ISNUMBER(INDEX(Import.PLE,Detalhamento!$E304,Detalhamento!O$15)),IF(INDEX(Import.PLE,Detalhamento!$E304,Detalhamento!O$15)&lt;=mediçao,OFFSET(Import.PLQ,$A304-1,O$15-1,1,1),0),0),PLE!$AA$28*OFFSET(Import.PLQ,$A304-1,O$15-1,1,1)),IF($E304&lt;&gt;1,IF(ISNUMBER(INDEX(Import.PLE,Detalhamento!$E304,Detalhamento!O$15)),IF(INDEX(Import.PLE,Detalhamento!$E304,Detalhamento!O$15)&lt;=mediçao,0,OFFSET(Import.PLQ,$A304-1,O$15-1,1,1)),OFFSET(Import.PLQ,$A304-1,O$15-1,1,1)),(1-PLE!$AA$28)*OFFSET(Import.PLQ,$A304-1,O$15-1,1,1))))</f>
        <v>0</v>
      </c>
      <c r="P304" s="144">
        <f ca="1">IF(P$13="",0,CHOOSE(Detalhamento.OpçãoServiços,OFFSET(Import.PLQ,$A304-1,P$15-1,1,1),IF($E304&lt;&gt;1,IF(ISNUMBER(INDEX(Import.PLE,Detalhamento!$E304,Detalhamento!P$15)),IF(INDEX(Import.PLE,Detalhamento!$E304,Detalhamento!P$15)&lt;=mediçao,OFFSET(Import.PLQ,$A304-1,P$15-1,1,1),0),0),PLE!$AA$28*OFFSET(Import.PLQ,$A304-1,P$15-1,1,1)),IF($E304&lt;&gt;1,IF(ISNUMBER(INDEX(Import.PLE,Detalhamento!$E304,Detalhamento!P$15)),IF(INDEX(Import.PLE,Detalhamento!$E304,Detalhamento!P$15)&lt;=mediçao,0,OFFSET(Import.PLQ,$A304-1,P$15-1,1,1)),OFFSET(Import.PLQ,$A304-1,P$15-1,1,1)),(1-PLE!$AA$28)*OFFSET(Import.PLQ,$A304-1,P$15-1,1,1))))</f>
        <v>0</v>
      </c>
      <c r="Q304" s="144">
        <f ca="1">IF(Q$13="",0,CHOOSE(Detalhamento.OpçãoServiços,OFFSET(Import.PLQ,$A304-1,Q$15-1,1,1),IF($E304&lt;&gt;1,IF(ISNUMBER(INDEX(Import.PLE,Detalhamento!$E304,Detalhamento!Q$15)),IF(INDEX(Import.PLE,Detalhamento!$E304,Detalhamento!Q$15)&lt;=mediçao,OFFSET(Import.PLQ,$A304-1,Q$15-1,1,1),0),0),PLE!$AA$28*OFFSET(Import.PLQ,$A304-1,Q$15-1,1,1)),IF($E304&lt;&gt;1,IF(ISNUMBER(INDEX(Import.PLE,Detalhamento!$E304,Detalhamento!Q$15)),IF(INDEX(Import.PLE,Detalhamento!$E304,Detalhamento!Q$15)&lt;=mediçao,0,OFFSET(Import.PLQ,$A304-1,Q$15-1,1,1)),OFFSET(Import.PLQ,$A304-1,Q$15-1,1,1)),(1-PLE!$AA$28)*OFFSET(Import.PLQ,$A304-1,Q$15-1,1,1))))</f>
        <v>0</v>
      </c>
      <c r="R304" s="144">
        <f ca="1">IF(R$13="",0,CHOOSE(Detalhamento.OpçãoServiços,OFFSET(Import.PLQ,$A304-1,R$15-1,1,1),IF($E304&lt;&gt;1,IF(ISNUMBER(INDEX(Import.PLE,Detalhamento!$E304,Detalhamento!R$15)),IF(INDEX(Import.PLE,Detalhamento!$E304,Detalhamento!R$15)&lt;=mediçao,OFFSET(Import.PLQ,$A304-1,R$15-1,1,1),0),0),PLE!$AA$28*OFFSET(Import.PLQ,$A304-1,R$15-1,1,1)),IF($E304&lt;&gt;1,IF(ISNUMBER(INDEX(Import.PLE,Detalhamento!$E304,Detalhamento!R$15)),IF(INDEX(Import.PLE,Detalhamento!$E304,Detalhamento!R$15)&lt;=mediçao,0,OFFSET(Import.PLQ,$A304-1,R$15-1,1,1)),OFFSET(Import.PLQ,$A304-1,R$15-1,1,1)),(1-PLE!$AA$28)*OFFSET(Import.PLQ,$A304-1,R$15-1,1,1))))</f>
        <v>0</v>
      </c>
      <c r="S304" s="144">
        <f ca="1">IF(S$13="",0,CHOOSE(Detalhamento.OpçãoServiços,OFFSET(Import.PLQ,$A304-1,S$15-1,1,1),IF($E304&lt;&gt;1,IF(ISNUMBER(INDEX(Import.PLE,Detalhamento!$E304,Detalhamento!S$15)),IF(INDEX(Import.PLE,Detalhamento!$E304,Detalhamento!S$15)&lt;=mediçao,OFFSET(Import.PLQ,$A304-1,S$15-1,1,1),0),0),PLE!$AA$28*OFFSET(Import.PLQ,$A304-1,S$15-1,1,1)),IF($E304&lt;&gt;1,IF(ISNUMBER(INDEX(Import.PLE,Detalhamento!$E304,Detalhamento!S$15)),IF(INDEX(Import.PLE,Detalhamento!$E304,Detalhamento!S$15)&lt;=mediçao,0,OFFSET(Import.PLQ,$A304-1,S$15-1,1,1)),OFFSET(Import.PLQ,$A304-1,S$15-1,1,1)),(1-PLE!$AA$28)*OFFSET(Import.PLQ,$A304-1,S$15-1,1,1))))</f>
        <v>0</v>
      </c>
      <c r="T304" s="144">
        <f ca="1">IF(T$13="",0,CHOOSE(Detalhamento.OpçãoServiços,OFFSET(Import.PLQ,$A304-1,T$15-1,1,1),IF($E304&lt;&gt;1,IF(ISNUMBER(INDEX(Import.PLE,Detalhamento!$E304,Detalhamento!T$15)),IF(INDEX(Import.PLE,Detalhamento!$E304,Detalhamento!T$15)&lt;=mediçao,OFFSET(Import.PLQ,$A304-1,T$15-1,1,1),0),0),PLE!$AA$28*OFFSET(Import.PLQ,$A304-1,T$15-1,1,1)),IF($E304&lt;&gt;1,IF(ISNUMBER(INDEX(Import.PLE,Detalhamento!$E304,Detalhamento!T$15)),IF(INDEX(Import.PLE,Detalhamento!$E304,Detalhamento!T$15)&lt;=mediçao,0,OFFSET(Import.PLQ,$A304-1,T$15-1,1,1)),OFFSET(Import.PLQ,$A304-1,T$15-1,1,1)),(1-PLE!$AA$28)*OFFSET(Import.PLQ,$A304-1,T$15-1,1,1))))</f>
        <v>0</v>
      </c>
      <c r="U304" s="144">
        <f ca="1">IF(U$13="",0,CHOOSE(Detalhamento.OpçãoServiços,OFFSET(Import.PLQ,$A304-1,U$15-1,1,1),IF($E304&lt;&gt;1,IF(ISNUMBER(INDEX(Import.PLE,Detalhamento!$E304,Detalhamento!U$15)),IF(INDEX(Import.PLE,Detalhamento!$E304,Detalhamento!U$15)&lt;=mediçao,OFFSET(Import.PLQ,$A304-1,U$15-1,1,1),0),0),PLE!$AA$28*OFFSET(Import.PLQ,$A304-1,U$15-1,1,1)),IF($E304&lt;&gt;1,IF(ISNUMBER(INDEX(Import.PLE,Detalhamento!$E304,Detalhamento!U$15)),IF(INDEX(Import.PLE,Detalhamento!$E304,Detalhamento!U$15)&lt;=mediçao,0,OFFSET(Import.PLQ,$A304-1,U$15-1,1,1)),OFFSET(Import.PLQ,$A304-1,U$15-1,1,1)),(1-PLE!$AA$28)*OFFSET(Import.PLQ,$A304-1,U$15-1,1,1))))</f>
        <v>0</v>
      </c>
      <c r="V304" s="144">
        <f ca="1">IF(V$13="",0,CHOOSE(Detalhamento.OpçãoServiços,OFFSET(Import.PLQ,$A304-1,V$15-1,1,1),IF($E304&lt;&gt;1,IF(ISNUMBER(INDEX(Import.PLE,Detalhamento!$E304,Detalhamento!V$15)),IF(INDEX(Import.PLE,Detalhamento!$E304,Detalhamento!V$15)&lt;=mediçao,OFFSET(Import.PLQ,$A304-1,V$15-1,1,1),0),0),PLE!$AA$28*OFFSET(Import.PLQ,$A304-1,V$15-1,1,1)),IF($E304&lt;&gt;1,IF(ISNUMBER(INDEX(Import.PLE,Detalhamento!$E304,Detalhamento!V$15)),IF(INDEX(Import.PLE,Detalhamento!$E304,Detalhamento!V$15)&lt;=mediçao,0,OFFSET(Import.PLQ,$A304-1,V$15-1,1,1)),OFFSET(Import.PLQ,$A304-1,V$15-1,1,1)),(1-PLE!$AA$28)*OFFSET(Import.PLQ,$A304-1,V$15-1,1,1))))</f>
        <v>0</v>
      </c>
      <c r="W304" s="144">
        <f ca="1">IF(W$13="",0,CHOOSE(Detalhamento.OpçãoServiços,OFFSET(Import.PLQ,$A304-1,W$15-1,1,1),IF($E304&lt;&gt;1,IF(ISNUMBER(INDEX(Import.PLE,Detalhamento!$E304,Detalhamento!W$15)),IF(INDEX(Import.PLE,Detalhamento!$E304,Detalhamento!W$15)&lt;=mediçao,OFFSET(Import.PLQ,$A304-1,W$15-1,1,1),0),0),PLE!$AA$28*OFFSET(Import.PLQ,$A304-1,W$15-1,1,1)),IF($E304&lt;&gt;1,IF(ISNUMBER(INDEX(Import.PLE,Detalhamento!$E304,Detalhamento!W$15)),IF(INDEX(Import.PLE,Detalhamento!$E304,Detalhamento!W$15)&lt;=mediçao,0,OFFSET(Import.PLQ,$A304-1,W$15-1,1,1)),OFFSET(Import.PLQ,$A304-1,W$15-1,1,1)),(1-PLE!$AA$28)*OFFSET(Import.PLQ,$A304-1,W$15-1,1,1))))</f>
        <v>0</v>
      </c>
      <c r="X304" s="144">
        <f ca="1">IF(X$13="",0,CHOOSE(Detalhamento.OpçãoServiços,OFFSET(Import.PLQ,$A304-1,X$15-1,1,1),IF($E304&lt;&gt;1,IF(ISNUMBER(INDEX(Import.PLE,Detalhamento!$E304,Detalhamento!X$15)),IF(INDEX(Import.PLE,Detalhamento!$E304,Detalhamento!X$15)&lt;=mediçao,OFFSET(Import.PLQ,$A304-1,X$15-1,1,1),0),0),PLE!$AA$28*OFFSET(Import.PLQ,$A304-1,X$15-1,1,1)),IF($E304&lt;&gt;1,IF(ISNUMBER(INDEX(Import.PLE,Detalhamento!$E304,Detalhamento!X$15)),IF(INDEX(Import.PLE,Detalhamento!$E304,Detalhamento!X$15)&lt;=mediçao,0,OFFSET(Import.PLQ,$A304-1,X$15-1,1,1)),OFFSET(Import.PLQ,$A304-1,X$15-1,1,1)),(1-PLE!$AA$28)*OFFSET(Import.PLQ,$A304-1,X$15-1,1,1))))</f>
        <v>0</v>
      </c>
      <c r="Y304" s="144">
        <f ca="1">IF(Y$13="",0,CHOOSE(Detalhamento.OpçãoServiços,OFFSET(Import.PLQ,$A304-1,Y$15-1,1,1),IF($E304&lt;&gt;1,IF(ISNUMBER(INDEX(Import.PLE,Detalhamento!$E304,Detalhamento!Y$15)),IF(INDEX(Import.PLE,Detalhamento!$E304,Detalhamento!Y$15)&lt;=mediçao,OFFSET(Import.PLQ,$A304-1,Y$15-1,1,1),0),0),PLE!$AA$28*OFFSET(Import.PLQ,$A304-1,Y$15-1,1,1)),IF($E304&lt;&gt;1,IF(ISNUMBER(INDEX(Import.PLE,Detalhamento!$E304,Detalhamento!Y$15)),IF(INDEX(Import.PLE,Detalhamento!$E304,Detalhamento!Y$15)&lt;=mediçao,0,OFFSET(Import.PLQ,$A304-1,Y$15-1,1,1)),OFFSET(Import.PLQ,$A304-1,Y$15-1,1,1)),(1-PLE!$AA$28)*OFFSET(Import.PLQ,$A304-1,Y$15-1,1,1))))</f>
        <v>0</v>
      </c>
      <c r="Z304" s="144">
        <f ca="1">IF(Z$13="",0,CHOOSE(Detalhamento.OpçãoServiços,OFFSET(Import.PLQ,$A304-1,Z$15-1,1,1),IF($E304&lt;&gt;1,IF(ISNUMBER(INDEX(Import.PLE,Detalhamento!$E304,Detalhamento!Z$15)),IF(INDEX(Import.PLE,Detalhamento!$E304,Detalhamento!Z$15)&lt;=mediçao,OFFSET(Import.PLQ,$A304-1,Z$15-1,1,1),0),0),PLE!$AA$28*OFFSET(Import.PLQ,$A304-1,Z$15-1,1,1)),IF($E304&lt;&gt;1,IF(ISNUMBER(INDEX(Import.PLE,Detalhamento!$E304,Detalhamento!Z$15)),IF(INDEX(Import.PLE,Detalhamento!$E304,Detalhamento!Z$15)&lt;=mediçao,0,OFFSET(Import.PLQ,$A304-1,Z$15-1,1,1)),OFFSET(Import.PLQ,$A304-1,Z$15-1,1,1)),(1-PLE!$AA$28)*OFFSET(Import.PLQ,$A304-1,Z$15-1,1,1))))</f>
        <v>0</v>
      </c>
      <c r="AA304" s="144">
        <f ca="1">IF(AA$13="",0,CHOOSE(Detalhamento.OpçãoServiços,OFFSET(Import.PLQ,$A304-1,AA$15-1,1,1),IF($E304&lt;&gt;1,IF(ISNUMBER(INDEX(Import.PLE,Detalhamento!$E304,Detalhamento!AA$15)),IF(INDEX(Import.PLE,Detalhamento!$E304,Detalhamento!AA$15)&lt;=mediçao,OFFSET(Import.PLQ,$A304-1,AA$15-1,1,1),0),0),PLE!$AA$28*OFFSET(Import.PLQ,$A304-1,AA$15-1,1,1)),IF($E304&lt;&gt;1,IF(ISNUMBER(INDEX(Import.PLE,Detalhamento!$E304,Detalhamento!AA$15)),IF(INDEX(Import.PLE,Detalhamento!$E304,Detalhamento!AA$15)&lt;=mediçao,0,OFFSET(Import.PLQ,$A304-1,AA$15-1,1,1)),OFFSET(Import.PLQ,$A304-1,AA$15-1,1,1)),(1-PLE!$AA$28)*OFFSET(Import.PLQ,$A304-1,AA$15-1,1,1))))</f>
        <v>0</v>
      </c>
      <c r="AB304" s="144">
        <f ca="1">IF(AB$13="",0,CHOOSE(Detalhamento.OpçãoServiços,OFFSET(Import.PLQ,$A304-1,AB$15-1,1,1),IF($E304&lt;&gt;1,IF(ISNUMBER(INDEX(Import.PLE,Detalhamento!$E304,Detalhamento!AB$15)),IF(INDEX(Import.PLE,Detalhamento!$E304,Detalhamento!AB$15)&lt;=mediçao,OFFSET(Import.PLQ,$A304-1,AB$15-1,1,1),0),0),PLE!$AA$28*OFFSET(Import.PLQ,$A304-1,AB$15-1,1,1)),IF($E304&lt;&gt;1,IF(ISNUMBER(INDEX(Import.PLE,Detalhamento!$E304,Detalhamento!AB$15)),IF(INDEX(Import.PLE,Detalhamento!$E304,Detalhamento!AB$15)&lt;=mediçao,0,OFFSET(Import.PLQ,$A304-1,AB$15-1,1,1)),OFFSET(Import.PLQ,$A304-1,AB$15-1,1,1)),(1-PLE!$AA$28)*OFFSET(Import.PLQ,$A304-1,AB$15-1,1,1))))</f>
        <v>0</v>
      </c>
      <c r="AC304" s="144">
        <f ca="1">IF(AC$13="",0,CHOOSE(Detalhamento.OpçãoServiços,OFFSET(Import.PLQ,$A304-1,AC$15-1,1,1),IF($E304&lt;&gt;1,IF(ISNUMBER(INDEX(Import.PLE,Detalhamento!$E304,Detalhamento!AC$15)),IF(INDEX(Import.PLE,Detalhamento!$E304,Detalhamento!AC$15)&lt;=mediçao,OFFSET(Import.PLQ,$A304-1,AC$15-1,1,1),0),0),PLE!$AA$28*OFFSET(Import.PLQ,$A304-1,AC$15-1,1,1)),IF($E304&lt;&gt;1,IF(ISNUMBER(INDEX(Import.PLE,Detalhamento!$E304,Detalhamento!AC$15)),IF(INDEX(Import.PLE,Detalhamento!$E304,Detalhamento!AC$15)&lt;=mediçao,0,OFFSET(Import.PLQ,$A304-1,AC$15-1,1,1)),OFFSET(Import.PLQ,$A304-1,AC$15-1,1,1)),(1-PLE!$AA$28)*OFFSET(Import.PLQ,$A304-1,AC$15-1,1,1))))</f>
        <v>0</v>
      </c>
      <c r="AD304" s="144">
        <f ca="1">IF(AD$13="",0,CHOOSE(Detalhamento.OpçãoServiços,OFFSET(Import.PLQ,$A304-1,AD$15-1,1,1),IF($E304&lt;&gt;1,IF(ISNUMBER(INDEX(Import.PLE,Detalhamento!$E304,Detalhamento!AD$15)),IF(INDEX(Import.PLE,Detalhamento!$E304,Detalhamento!AD$15)&lt;=mediçao,OFFSET(Import.PLQ,$A304-1,AD$15-1,1,1),0),0),PLE!$AA$28*OFFSET(Import.PLQ,$A304-1,AD$15-1,1,1)),IF($E304&lt;&gt;1,IF(ISNUMBER(INDEX(Import.PLE,Detalhamento!$E304,Detalhamento!AD$15)),IF(INDEX(Import.PLE,Detalhamento!$E304,Detalhamento!AD$15)&lt;=mediçao,0,OFFSET(Import.PLQ,$A304-1,AD$15-1,1,1)),OFFSET(Import.PLQ,$A304-1,AD$15-1,1,1)),(1-PLE!$AA$28)*OFFSET(Import.PLQ,$A304-1,AD$15-1,1,1))))</f>
        <v>0</v>
      </c>
      <c r="AE304" s="144">
        <f ca="1">IF(AE$13="",0,CHOOSE(Detalhamento.OpçãoServiços,OFFSET(Import.PLQ,$A304-1,AE$15-1,1,1),IF($E304&lt;&gt;1,IF(ISNUMBER(INDEX(Import.PLE,Detalhamento!$E304,Detalhamento!AE$15)),IF(INDEX(Import.PLE,Detalhamento!$E304,Detalhamento!AE$15)&lt;=mediçao,OFFSET(Import.PLQ,$A304-1,AE$15-1,1,1),0),0),PLE!$AA$28*OFFSET(Import.PLQ,$A304-1,AE$15-1,1,1)),IF($E304&lt;&gt;1,IF(ISNUMBER(INDEX(Import.PLE,Detalhamento!$E304,Detalhamento!AE$15)),IF(INDEX(Import.PLE,Detalhamento!$E304,Detalhamento!AE$15)&lt;=mediçao,0,OFFSET(Import.PLQ,$A304-1,AE$15-1,1,1)),OFFSET(Import.PLQ,$A304-1,AE$15-1,1,1)),(1-PLE!$AA$28)*OFFSET(Import.PLQ,$A304-1,AE$15-1,1,1))))</f>
        <v>0</v>
      </c>
      <c r="AF304" s="144">
        <f ca="1">IF(AF$13="",0,CHOOSE(Detalhamento.OpçãoServiços,OFFSET(Import.PLQ,$A304-1,AF$15-1,1,1),IF($E304&lt;&gt;1,IF(ISNUMBER(INDEX(Import.PLE,Detalhamento!$E304,Detalhamento!AF$15)),IF(INDEX(Import.PLE,Detalhamento!$E304,Detalhamento!AF$15)&lt;=mediçao,OFFSET(Import.PLQ,$A304-1,AF$15-1,1,1),0),0),PLE!$AA$28*OFFSET(Import.PLQ,$A304-1,AF$15-1,1,1)),IF($E304&lt;&gt;1,IF(ISNUMBER(INDEX(Import.PLE,Detalhamento!$E304,Detalhamento!AF$15)),IF(INDEX(Import.PLE,Detalhamento!$E304,Detalhamento!AF$15)&lt;=mediçao,0,OFFSET(Import.PLQ,$A304-1,AF$15-1,1,1)),OFFSET(Import.PLQ,$A304-1,AF$15-1,1,1)),(1-PLE!$AA$28)*OFFSET(Import.PLQ,$A304-1,AF$15-1,1,1))))</f>
        <v>0</v>
      </c>
      <c r="AG304" s="144">
        <f ca="1">IF(AG$13="",0,CHOOSE(Detalhamento.OpçãoServiços,OFFSET(Import.PLQ,$A304-1,AG$15-1,1,1),IF($E304&lt;&gt;1,IF(ISNUMBER(INDEX(Import.PLE,Detalhamento!$E304,Detalhamento!AG$15)),IF(INDEX(Import.PLE,Detalhamento!$E304,Detalhamento!AG$15)&lt;=mediçao,OFFSET(Import.PLQ,$A304-1,AG$15-1,1,1),0),0),PLE!$AA$28*OFFSET(Import.PLQ,$A304-1,AG$15-1,1,1)),IF($E304&lt;&gt;1,IF(ISNUMBER(INDEX(Import.PLE,Detalhamento!$E304,Detalhamento!AG$15)),IF(INDEX(Import.PLE,Detalhamento!$E304,Detalhamento!AG$15)&lt;=mediçao,0,OFFSET(Import.PLQ,$A304-1,AG$15-1,1,1)),OFFSET(Import.PLQ,$A304-1,AG$15-1,1,1)),(1-PLE!$AA$28)*OFFSET(Import.PLQ,$A304-1,AG$15-1,1,1))))</f>
        <v>0</v>
      </c>
      <c r="AH304" s="144">
        <f ca="1">IF(AH$13="",0,CHOOSE(Detalhamento.OpçãoServiços,OFFSET(Import.PLQ,$A304-1,AH$15-1,1,1),IF($E304&lt;&gt;1,IF(ISNUMBER(INDEX(Import.PLE,Detalhamento!$E304,Detalhamento!AH$15)),IF(INDEX(Import.PLE,Detalhamento!$E304,Detalhamento!AH$15)&lt;=mediçao,OFFSET(Import.PLQ,$A304-1,AH$15-1,1,1),0),0),PLE!$AA$28*OFFSET(Import.PLQ,$A304-1,AH$15-1,1,1)),IF($E304&lt;&gt;1,IF(ISNUMBER(INDEX(Import.PLE,Detalhamento!$E304,Detalhamento!AH$15)),IF(INDEX(Import.PLE,Detalhamento!$E304,Detalhamento!AH$15)&lt;=mediçao,0,OFFSET(Import.PLQ,$A304-1,AH$15-1,1,1)),OFFSET(Import.PLQ,$A304-1,AH$15-1,1,1)),(1-PLE!$AA$28)*OFFSET(Import.PLQ,$A304-1,AH$15-1,1,1))))</f>
        <v>0</v>
      </c>
      <c r="AI304" s="144">
        <f ca="1">IF(AI$13="",0,CHOOSE(Detalhamento.OpçãoServiços,OFFSET(Import.PLQ,$A304-1,AI$15-1,1,1),IF($E304&lt;&gt;1,IF(ISNUMBER(INDEX(Import.PLE,Detalhamento!$E304,Detalhamento!AI$15)),IF(INDEX(Import.PLE,Detalhamento!$E304,Detalhamento!AI$15)&lt;=mediçao,OFFSET(Import.PLQ,$A304-1,AI$15-1,1,1),0),0),PLE!$AA$28*OFFSET(Import.PLQ,$A304-1,AI$15-1,1,1)),IF($E304&lt;&gt;1,IF(ISNUMBER(INDEX(Import.PLE,Detalhamento!$E304,Detalhamento!AI$15)),IF(INDEX(Import.PLE,Detalhamento!$E304,Detalhamento!AI$15)&lt;=mediçao,0,OFFSET(Import.PLQ,$A304-1,AI$15-1,1,1)),OFFSET(Import.PLQ,$A304-1,AI$15-1,1,1)),(1-PLE!$AA$28)*OFFSET(Import.PLQ,$A304-1,AI$15-1,1,1))))</f>
        <v>0</v>
      </c>
      <c r="AJ304" s="144">
        <f ca="1">IF(AJ$13="",0,CHOOSE(Detalhamento.OpçãoServiços,OFFSET(Import.PLQ,$A304-1,AJ$15-1,1,1),IF($E304&lt;&gt;1,IF(ISNUMBER(INDEX(Import.PLE,Detalhamento!$E304,Detalhamento!AJ$15)),IF(INDEX(Import.PLE,Detalhamento!$E304,Detalhamento!AJ$15)&lt;=mediçao,OFFSET(Import.PLQ,$A304-1,AJ$15-1,1,1),0),0),PLE!$AA$28*OFFSET(Import.PLQ,$A304-1,AJ$15-1,1,1)),IF($E304&lt;&gt;1,IF(ISNUMBER(INDEX(Import.PLE,Detalhamento!$E304,Detalhamento!AJ$15)),IF(INDEX(Import.PLE,Detalhamento!$E304,Detalhamento!AJ$15)&lt;=mediçao,0,OFFSET(Import.PLQ,$A304-1,AJ$15-1,1,1)),OFFSET(Import.PLQ,$A304-1,AJ$15-1,1,1)),(1-PLE!$AA$28)*OFFSET(Import.PLQ,$A304-1,AJ$15-1,1,1))))</f>
        <v>0</v>
      </c>
      <c r="AK304" s="144">
        <f ca="1">IF(AK$13="",0,CHOOSE(Detalhamento.OpçãoServiços,OFFSET(Import.PLQ,$A304-1,AK$15-1,1,1),IF($E304&lt;&gt;1,IF(ISNUMBER(INDEX(Import.PLE,Detalhamento!$E304,Detalhamento!AK$15)),IF(INDEX(Import.PLE,Detalhamento!$E304,Detalhamento!AK$15)&lt;=mediçao,OFFSET(Import.PLQ,$A304-1,AK$15-1,1,1),0),0),PLE!$AA$28*OFFSET(Import.PLQ,$A304-1,AK$15-1,1,1)),IF($E304&lt;&gt;1,IF(ISNUMBER(INDEX(Import.PLE,Detalhamento!$E304,Detalhamento!AK$15)),IF(INDEX(Import.PLE,Detalhamento!$E304,Detalhamento!AK$15)&lt;=mediçao,0,OFFSET(Import.PLQ,$A304-1,AK$15-1,1,1)),OFFSET(Import.PLQ,$A304-1,AK$15-1,1,1)),(1-PLE!$AA$28)*OFFSET(Import.PLQ,$A304-1,AK$15-1,1,1))))</f>
        <v>0</v>
      </c>
      <c r="AL304" s="144">
        <f ca="1">IF(AL$13="",0,CHOOSE(Detalhamento.OpçãoServiços,OFFSET(Import.PLQ,$A304-1,AL$15-1,1,1),IF($E304&lt;&gt;1,IF(ISNUMBER(INDEX(Import.PLE,Detalhamento!$E304,Detalhamento!AL$15)),IF(INDEX(Import.PLE,Detalhamento!$E304,Detalhamento!AL$15)&lt;=mediçao,OFFSET(Import.PLQ,$A304-1,AL$15-1,1,1),0),0),PLE!$AA$28*OFFSET(Import.PLQ,$A304-1,AL$15-1,1,1)),IF($E304&lt;&gt;1,IF(ISNUMBER(INDEX(Import.PLE,Detalhamento!$E304,Detalhamento!AL$15)),IF(INDEX(Import.PLE,Detalhamento!$E304,Detalhamento!AL$15)&lt;=mediçao,0,OFFSET(Import.PLQ,$A304-1,AL$15-1,1,1)),OFFSET(Import.PLQ,$A304-1,AL$15-1,1,1)),(1-PLE!$AA$28)*OFFSET(Import.PLQ,$A304-1,AL$15-1,1,1))))</f>
        <v>0</v>
      </c>
      <c r="AM304" s="144">
        <f ca="1">IF(AM$13="",0,CHOOSE(Detalhamento.OpçãoServiços,OFFSET(Import.PLQ,$A304-1,AM$15-1,1,1),IF($E304&lt;&gt;1,IF(ISNUMBER(INDEX(Import.PLE,Detalhamento!$E304,Detalhamento!AM$15)),IF(INDEX(Import.PLE,Detalhamento!$E304,Detalhamento!AM$15)&lt;=mediçao,OFFSET(Import.PLQ,$A304-1,AM$15-1,1,1),0),0),PLE!$AA$28*OFFSET(Import.PLQ,$A304-1,AM$15-1,1,1)),IF($E304&lt;&gt;1,IF(ISNUMBER(INDEX(Import.PLE,Detalhamento!$E304,Detalhamento!AM$15)),IF(INDEX(Import.PLE,Detalhamento!$E304,Detalhamento!AM$15)&lt;=mediçao,0,OFFSET(Import.PLQ,$A304-1,AM$15-1,1,1)),OFFSET(Import.PLQ,$A304-1,AM$15-1,1,1)),(1-PLE!$AA$28)*OFFSET(Import.PLQ,$A304-1,AM$15-1,1,1))))</f>
        <v>0</v>
      </c>
      <c r="AN304" s="144">
        <f ca="1">IF(AN$13="",0,CHOOSE(Detalhamento.OpçãoServiços,OFFSET(Import.PLQ,$A304-1,AN$15-1,1,1),IF($E304&lt;&gt;1,IF(ISNUMBER(INDEX(Import.PLE,Detalhamento!$E304,Detalhamento!AN$15)),IF(INDEX(Import.PLE,Detalhamento!$E304,Detalhamento!AN$15)&lt;=mediçao,OFFSET(Import.PLQ,$A304-1,AN$15-1,1,1),0),0),PLE!$AA$28*OFFSET(Import.PLQ,$A304-1,AN$15-1,1,1)),IF($E304&lt;&gt;1,IF(ISNUMBER(INDEX(Import.PLE,Detalhamento!$E304,Detalhamento!AN$15)),IF(INDEX(Import.PLE,Detalhamento!$E304,Detalhamento!AN$15)&lt;=mediçao,0,OFFSET(Import.PLQ,$A304-1,AN$15-1,1,1)),OFFSET(Import.PLQ,$A304-1,AN$15-1,1,1)),(1-PLE!$AA$28)*OFFSET(Import.PLQ,$A304-1,AN$15-1,1,1))))</f>
        <v>0</v>
      </c>
      <c r="AO304" s="144">
        <f ca="1">IF(AO$13="",0,CHOOSE(Detalhamento.OpçãoServiços,OFFSET(Import.PLQ,$A304-1,AO$15-1,1,1),IF($E304&lt;&gt;1,IF(ISNUMBER(INDEX(Import.PLE,Detalhamento!$E304,Detalhamento!AO$15)),IF(INDEX(Import.PLE,Detalhamento!$E304,Detalhamento!AO$15)&lt;=mediçao,OFFSET(Import.PLQ,$A304-1,AO$15-1,1,1),0),0),PLE!$AA$28*OFFSET(Import.PLQ,$A304-1,AO$15-1,1,1)),IF($E304&lt;&gt;1,IF(ISNUMBER(INDEX(Import.PLE,Detalhamento!$E304,Detalhamento!AO$15)),IF(INDEX(Import.PLE,Detalhamento!$E304,Detalhamento!AO$15)&lt;=mediçao,0,OFFSET(Import.PLQ,$A304-1,AO$15-1,1,1)),OFFSET(Import.PLQ,$A304-1,AO$15-1,1,1)),(1-PLE!$AA$28)*OFFSET(Import.PLQ,$A304-1,AO$15-1,1,1))))</f>
        <v>0</v>
      </c>
      <c r="AP304" s="144">
        <f ca="1">IF(AP$13="",0,CHOOSE(Detalhamento.OpçãoServiços,OFFSET(Import.PLQ,$A304-1,AP$15-1,1,1),IF($E304&lt;&gt;1,IF(ISNUMBER(INDEX(Import.PLE,Detalhamento!$E304,Detalhamento!AP$15)),IF(INDEX(Import.PLE,Detalhamento!$E304,Detalhamento!AP$15)&lt;=mediçao,OFFSET(Import.PLQ,$A304-1,AP$15-1,1,1),0),0),PLE!$AA$28*OFFSET(Import.PLQ,$A304-1,AP$15-1,1,1)),IF($E304&lt;&gt;1,IF(ISNUMBER(INDEX(Import.PLE,Detalhamento!$E304,Detalhamento!AP$15)),IF(INDEX(Import.PLE,Detalhamento!$E304,Detalhamento!AP$15)&lt;=mediçao,0,OFFSET(Import.PLQ,$A304-1,AP$15-1,1,1)),OFFSET(Import.PLQ,$A304-1,AP$15-1,1,1)),(1-PLE!$AA$28)*OFFSET(Import.PLQ,$A304-1,AP$15-1,1,1))))</f>
        <v>0</v>
      </c>
      <c r="AQ304" s="144">
        <f ca="1">IF(AQ$13="",0,CHOOSE(Detalhamento.OpçãoServiços,OFFSET(Import.PLQ,$A304-1,AQ$15-1,1,1),IF($E304&lt;&gt;1,IF(ISNUMBER(INDEX(Import.PLE,Detalhamento!$E304,Detalhamento!AQ$15)),IF(INDEX(Import.PLE,Detalhamento!$E304,Detalhamento!AQ$15)&lt;=mediçao,OFFSET(Import.PLQ,$A304-1,AQ$15-1,1,1),0),0),PLE!$AA$28*OFFSET(Import.PLQ,$A304-1,AQ$15-1,1,1)),IF($E304&lt;&gt;1,IF(ISNUMBER(INDEX(Import.PLE,Detalhamento!$E304,Detalhamento!AQ$15)),IF(INDEX(Import.PLE,Detalhamento!$E304,Detalhamento!AQ$15)&lt;=mediçao,0,OFFSET(Import.PLQ,$A304-1,AQ$15-1,1,1)),OFFSET(Import.PLQ,$A304-1,AQ$15-1,1,1)),(1-PLE!$AA$28)*OFFSET(Import.PLQ,$A304-1,AQ$15-1,1,1))))</f>
        <v>0</v>
      </c>
      <c r="AR304" s="144">
        <f ca="1">IF(AR$13="",0,CHOOSE(Detalhamento.OpçãoServiços,OFFSET(Import.PLQ,$A304-1,AR$15-1,1,1),IF($E304&lt;&gt;1,IF(ISNUMBER(INDEX(Import.PLE,Detalhamento!$E304,Detalhamento!AR$15)),IF(INDEX(Import.PLE,Detalhamento!$E304,Detalhamento!AR$15)&lt;=mediçao,OFFSET(Import.PLQ,$A304-1,AR$15-1,1,1),0),0),PLE!$AA$28*OFFSET(Import.PLQ,$A304-1,AR$15-1,1,1)),IF($E304&lt;&gt;1,IF(ISNUMBER(INDEX(Import.PLE,Detalhamento!$E304,Detalhamento!AR$15)),IF(INDEX(Import.PLE,Detalhamento!$E304,Detalhamento!AR$15)&lt;=mediçao,0,OFFSET(Import.PLQ,$A304-1,AR$15-1,1,1)),OFFSET(Import.PLQ,$A304-1,AR$15-1,1,1)),(1-PLE!$AA$28)*OFFSET(Import.PLQ,$A304-1,AR$15-1,1,1))))</f>
        <v>0</v>
      </c>
      <c r="AS304" s="144">
        <f ca="1">IF(AS$13="",0,CHOOSE(Detalhamento.OpçãoServiços,OFFSET(Import.PLQ,$A304-1,AS$15-1,1,1),IF($E304&lt;&gt;1,IF(ISNUMBER(INDEX(Import.PLE,Detalhamento!$E304,Detalhamento!AS$15)),IF(INDEX(Import.PLE,Detalhamento!$E304,Detalhamento!AS$15)&lt;=mediçao,OFFSET(Import.PLQ,$A304-1,AS$15-1,1,1),0),0),PLE!$AA$28*OFFSET(Import.PLQ,$A304-1,AS$15-1,1,1)),IF($E304&lt;&gt;1,IF(ISNUMBER(INDEX(Import.PLE,Detalhamento!$E304,Detalhamento!AS$15)),IF(INDEX(Import.PLE,Detalhamento!$E304,Detalhamento!AS$15)&lt;=mediçao,0,OFFSET(Import.PLQ,$A304-1,AS$15-1,1,1)),OFFSET(Import.PLQ,$A304-1,AS$15-1,1,1)),(1-PLE!$AA$28)*OFFSET(Import.PLQ,$A304-1,AS$15-1,1,1))))</f>
        <v>0</v>
      </c>
      <c r="AT304" s="144">
        <f ca="1">IF(AT$13="",0,CHOOSE(Detalhamento.OpçãoServiços,OFFSET(Import.PLQ,$A304-1,AT$15-1,1,1),IF($E304&lt;&gt;1,IF(ISNUMBER(INDEX(Import.PLE,Detalhamento!$E304,Detalhamento!AT$15)),IF(INDEX(Import.PLE,Detalhamento!$E304,Detalhamento!AT$15)&lt;=mediçao,OFFSET(Import.PLQ,$A304-1,AT$15-1,1,1),0),0),PLE!$AA$28*OFFSET(Import.PLQ,$A304-1,AT$15-1,1,1)),IF($E304&lt;&gt;1,IF(ISNUMBER(INDEX(Import.PLE,Detalhamento!$E304,Detalhamento!AT$15)),IF(INDEX(Import.PLE,Detalhamento!$E304,Detalhamento!AT$15)&lt;=mediçao,0,OFFSET(Import.PLQ,$A304-1,AT$15-1,1,1)),OFFSET(Import.PLQ,$A304-1,AT$15-1,1,1)),(1-PLE!$AA$28)*OFFSET(Import.PLQ,$A304-1,AT$15-1,1,1))))</f>
        <v>0</v>
      </c>
      <c r="AU304" s="144">
        <f ca="1">IF(AU$13="",0,CHOOSE(Detalhamento.OpçãoServiços,OFFSET(Import.PLQ,$A304-1,AU$15-1,1,1),IF($E304&lt;&gt;1,IF(ISNUMBER(INDEX(Import.PLE,Detalhamento!$E304,Detalhamento!AU$15)),IF(INDEX(Import.PLE,Detalhamento!$E304,Detalhamento!AU$15)&lt;=mediçao,OFFSET(Import.PLQ,$A304-1,AU$15-1,1,1),0),0),PLE!$AA$28*OFFSET(Import.PLQ,$A304-1,AU$15-1,1,1)),IF($E304&lt;&gt;1,IF(ISNUMBER(INDEX(Import.PLE,Detalhamento!$E304,Detalhamento!AU$15)),IF(INDEX(Import.PLE,Detalhamento!$E304,Detalhamento!AU$15)&lt;=mediçao,0,OFFSET(Import.PLQ,$A304-1,AU$15-1,1,1)),OFFSET(Import.PLQ,$A304-1,AU$15-1,1,1)),(1-PLE!$AA$28)*OFFSET(Import.PLQ,$A304-1,AU$15-1,1,1))))</f>
        <v>0</v>
      </c>
      <c r="AV304" s="144">
        <f ca="1">IF(AV$13="",0,CHOOSE(Detalhamento.OpçãoServiços,OFFSET(Import.PLQ,$A304-1,AV$15-1,1,1),IF($E304&lt;&gt;1,IF(ISNUMBER(INDEX(Import.PLE,Detalhamento!$E304,Detalhamento!AV$15)),IF(INDEX(Import.PLE,Detalhamento!$E304,Detalhamento!AV$15)&lt;=mediçao,OFFSET(Import.PLQ,$A304-1,AV$15-1,1,1),0),0),PLE!$AA$28*OFFSET(Import.PLQ,$A304-1,AV$15-1,1,1)),IF($E304&lt;&gt;1,IF(ISNUMBER(INDEX(Import.PLE,Detalhamento!$E304,Detalhamento!AV$15)),IF(INDEX(Import.PLE,Detalhamento!$E304,Detalhamento!AV$15)&lt;=mediçao,0,OFFSET(Import.PLQ,$A304-1,AV$15-1,1,1)),OFFSET(Import.PLQ,$A304-1,AV$15-1,1,1)),(1-PLE!$AA$28)*OFFSET(Import.PLQ,$A304-1,AV$15-1,1,1))))</f>
        <v>0</v>
      </c>
      <c r="AW304" s="144">
        <f ca="1">IF(AW$13="",0,CHOOSE(Detalhamento.OpçãoServiços,OFFSET(Import.PLQ,$A304-1,AW$15-1,1,1),IF($E304&lt;&gt;1,IF(ISNUMBER(INDEX(Import.PLE,Detalhamento!$E304,Detalhamento!AW$15)),IF(INDEX(Import.PLE,Detalhamento!$E304,Detalhamento!AW$15)&lt;=mediçao,OFFSET(Import.PLQ,$A304-1,AW$15-1,1,1),0),0),PLE!$AA$28*OFFSET(Import.PLQ,$A304-1,AW$15-1,1,1)),IF($E304&lt;&gt;1,IF(ISNUMBER(INDEX(Import.PLE,Detalhamento!$E304,Detalhamento!AW$15)),IF(INDEX(Import.PLE,Detalhamento!$E304,Detalhamento!AW$15)&lt;=mediçao,0,OFFSET(Import.PLQ,$A304-1,AW$15-1,1,1)),OFFSET(Import.PLQ,$A304-1,AW$15-1,1,1)),(1-PLE!$AA$28)*OFFSET(Import.PLQ,$A304-1,AW$15-1,1,1))))</f>
        <v>0</v>
      </c>
      <c r="AX304" s="144">
        <f ca="1">IF(AX$13="",0,CHOOSE(Detalhamento.OpçãoServiços,OFFSET(Import.PLQ,$A304-1,AX$15-1,1,1),IF($E304&lt;&gt;1,IF(ISNUMBER(INDEX(Import.PLE,Detalhamento!$E304,Detalhamento!AX$15)),IF(INDEX(Import.PLE,Detalhamento!$E304,Detalhamento!AX$15)&lt;=mediçao,OFFSET(Import.PLQ,$A304-1,AX$15-1,1,1),0),0),PLE!$AA$28*OFFSET(Import.PLQ,$A304-1,AX$15-1,1,1)),IF($E304&lt;&gt;1,IF(ISNUMBER(INDEX(Import.PLE,Detalhamento!$E304,Detalhamento!AX$15)),IF(INDEX(Import.PLE,Detalhamento!$E304,Detalhamento!AX$15)&lt;=mediçao,0,OFFSET(Import.PLQ,$A304-1,AX$15-1,1,1)),OFFSET(Import.PLQ,$A304-1,AX$15-1,1,1)),(1-PLE!$AA$28)*OFFSET(Import.PLQ,$A304-1,AX$15-1,1,1))))</f>
        <v>0</v>
      </c>
      <c r="AY304" s="144">
        <f ca="1">IF(AY$13="",0,CHOOSE(Detalhamento.OpçãoServiços,OFFSET(Import.PLQ,$A304-1,AY$15-1,1,1),IF($E304&lt;&gt;1,IF(ISNUMBER(INDEX(Import.PLE,Detalhamento!$E304,Detalhamento!AY$15)),IF(INDEX(Import.PLE,Detalhamento!$E304,Detalhamento!AY$15)&lt;=mediçao,OFFSET(Import.PLQ,$A304-1,AY$15-1,1,1),0),0),PLE!$AA$28*OFFSET(Import.PLQ,$A304-1,AY$15-1,1,1)),IF($E304&lt;&gt;1,IF(ISNUMBER(INDEX(Import.PLE,Detalhamento!$E304,Detalhamento!AY$15)),IF(INDEX(Import.PLE,Detalhamento!$E304,Detalhamento!AY$15)&lt;=mediçao,0,OFFSET(Import.PLQ,$A304-1,AY$15-1,1,1)),OFFSET(Import.PLQ,$A304-1,AY$15-1,1,1)),(1-PLE!$AA$28)*OFFSET(Import.PLQ,$A304-1,AY$15-1,1,1))))</f>
        <v>0</v>
      </c>
      <c r="AZ304" s="144">
        <f ca="1">IF(AZ$13="",0,CHOOSE(Detalhamento.OpçãoServiços,OFFSET(Import.PLQ,$A304-1,AZ$15-1,1,1),IF($E304&lt;&gt;1,IF(ISNUMBER(INDEX(Import.PLE,Detalhamento!$E304,Detalhamento!AZ$15)),IF(INDEX(Import.PLE,Detalhamento!$E304,Detalhamento!AZ$15)&lt;=mediçao,OFFSET(Import.PLQ,$A304-1,AZ$15-1,1,1),0),0),PLE!$AA$28*OFFSET(Import.PLQ,$A304-1,AZ$15-1,1,1)),IF($E304&lt;&gt;1,IF(ISNUMBER(INDEX(Import.PLE,Detalhamento!$E304,Detalhamento!AZ$15)),IF(INDEX(Import.PLE,Detalhamento!$E304,Detalhamento!AZ$15)&lt;=mediçao,0,OFFSET(Import.PLQ,$A304-1,AZ$15-1,1,1)),OFFSET(Import.PLQ,$A304-1,AZ$15-1,1,1)),(1-PLE!$AA$28)*OFFSET(Import.PLQ,$A304-1,AZ$15-1,1,1))))</f>
        <v>0</v>
      </c>
      <c r="BA304" s="144">
        <f ca="1">IF(BA$13="",0,CHOOSE(Detalhamento.OpçãoServiços,OFFSET(Import.PLQ,$A304-1,BA$15-1,1,1),IF($E304&lt;&gt;1,IF(ISNUMBER(INDEX(Import.PLE,Detalhamento!$E304,Detalhamento!BA$15)),IF(INDEX(Import.PLE,Detalhamento!$E304,Detalhamento!BA$15)&lt;=mediçao,OFFSET(Import.PLQ,$A304-1,BA$15-1,1,1),0),0),PLE!$AA$28*OFFSET(Import.PLQ,$A304-1,BA$15-1,1,1)),IF($E304&lt;&gt;1,IF(ISNUMBER(INDEX(Import.PLE,Detalhamento!$E304,Detalhamento!BA$15)),IF(INDEX(Import.PLE,Detalhamento!$E304,Detalhamento!BA$15)&lt;=mediçao,0,OFFSET(Import.PLQ,$A304-1,BA$15-1,1,1)),OFFSET(Import.PLQ,$A304-1,BA$15-1,1,1)),(1-PLE!$AA$28)*OFFSET(Import.PLQ,$A304-1,BA$15-1,1,1))))</f>
        <v>0</v>
      </c>
      <c r="BB304" s="144">
        <f ca="1">IF(BB$13="",0,CHOOSE(Detalhamento.OpçãoServiços,OFFSET(Import.PLQ,$A304-1,BB$15-1,1,1),IF($E304&lt;&gt;1,IF(ISNUMBER(INDEX(Import.PLE,Detalhamento!$E304,Detalhamento!BB$15)),IF(INDEX(Import.PLE,Detalhamento!$E304,Detalhamento!BB$15)&lt;=mediçao,OFFSET(Import.PLQ,$A304-1,BB$15-1,1,1),0),0),PLE!$AA$28*OFFSET(Import.PLQ,$A304-1,BB$15-1,1,1)),IF($E304&lt;&gt;1,IF(ISNUMBER(INDEX(Import.PLE,Detalhamento!$E304,Detalhamento!BB$15)),IF(INDEX(Import.PLE,Detalhamento!$E304,Detalhamento!BB$15)&lt;=mediçao,0,OFFSET(Import.PLQ,$A304-1,BB$15-1,1,1)),OFFSET(Import.PLQ,$A304-1,BB$15-1,1,1)),(1-PLE!$AA$28)*OFFSET(Import.PLQ,$A304-1,BB$15-1,1,1))))</f>
        <v>0</v>
      </c>
      <c r="BC304" s="144">
        <f ca="1">IF(BC$13="",0,CHOOSE(Detalhamento.OpçãoServiços,OFFSET(Import.PLQ,$A304-1,BC$15-1,1,1),IF($E304&lt;&gt;1,IF(ISNUMBER(INDEX(Import.PLE,Detalhamento!$E304,Detalhamento!BC$15)),IF(INDEX(Import.PLE,Detalhamento!$E304,Detalhamento!BC$15)&lt;=mediçao,OFFSET(Import.PLQ,$A304-1,BC$15-1,1,1),0),0),PLE!$AA$28*OFFSET(Import.PLQ,$A304-1,BC$15-1,1,1)),IF($E304&lt;&gt;1,IF(ISNUMBER(INDEX(Import.PLE,Detalhamento!$E304,Detalhamento!BC$15)),IF(INDEX(Import.PLE,Detalhamento!$E304,Detalhamento!BC$15)&lt;=mediçao,0,OFFSET(Import.PLQ,$A304-1,BC$15-1,1,1)),OFFSET(Import.PLQ,$A304-1,BC$15-1,1,1)),(1-PLE!$AA$28)*OFFSET(Import.PLQ,$A304-1,BC$15-1,1,1))))</f>
        <v>0</v>
      </c>
      <c r="BD304" s="144">
        <f ca="1">IF(BD$13="",0,CHOOSE(Detalhamento.OpçãoServiços,OFFSET(Import.PLQ,$A304-1,BD$15-1,1,1),IF($E304&lt;&gt;1,IF(ISNUMBER(INDEX(Import.PLE,Detalhamento!$E304,Detalhamento!BD$15)),IF(INDEX(Import.PLE,Detalhamento!$E304,Detalhamento!BD$15)&lt;=mediçao,OFFSET(Import.PLQ,$A304-1,BD$15-1,1,1),0),0),PLE!$AA$28*OFFSET(Import.PLQ,$A304-1,BD$15-1,1,1)),IF($E304&lt;&gt;1,IF(ISNUMBER(INDEX(Import.PLE,Detalhamento!$E304,Detalhamento!BD$15)),IF(INDEX(Import.PLE,Detalhamento!$E304,Detalhamento!BD$15)&lt;=mediçao,0,OFFSET(Import.PLQ,$A304-1,BD$15-1,1,1)),OFFSET(Import.PLQ,$A304-1,BD$15-1,1,1)),(1-PLE!$AA$28)*OFFSET(Import.PLQ,$A304-1,BD$15-1,1,1))))</f>
        <v>0</v>
      </c>
      <c r="BE304" s="144">
        <f ca="1">IF(BE$13="",0,CHOOSE(Detalhamento.OpçãoServiços,OFFSET(Import.PLQ,$A304-1,BE$15-1,1,1),IF($E304&lt;&gt;1,IF(ISNUMBER(INDEX(Import.PLE,Detalhamento!$E304,Detalhamento!BE$15)),IF(INDEX(Import.PLE,Detalhamento!$E304,Detalhamento!BE$15)&lt;=mediçao,OFFSET(Import.PLQ,$A304-1,BE$15-1,1,1),0),0),PLE!$AA$28*OFFSET(Import.PLQ,$A304-1,BE$15-1,1,1)),IF($E304&lt;&gt;1,IF(ISNUMBER(INDEX(Import.PLE,Detalhamento!$E304,Detalhamento!BE$15)),IF(INDEX(Import.PLE,Detalhamento!$E304,Detalhamento!BE$15)&lt;=mediçao,0,OFFSET(Import.PLQ,$A304-1,BE$15-1,1,1)),OFFSET(Import.PLQ,$A304-1,BE$15-1,1,1)),(1-PLE!$AA$28)*OFFSET(Import.PLQ,$A304-1,BE$15-1,1,1))))</f>
        <v>0</v>
      </c>
      <c r="BF304" s="144">
        <f ca="1">IF(BF$13="",0,CHOOSE(Detalhamento.OpçãoServiços,OFFSET(Import.PLQ,$A304-1,BF$15-1,1,1),IF($E304&lt;&gt;1,IF(ISNUMBER(INDEX(Import.PLE,Detalhamento!$E304,Detalhamento!BF$15)),IF(INDEX(Import.PLE,Detalhamento!$E304,Detalhamento!BF$15)&lt;=mediçao,OFFSET(Import.PLQ,$A304-1,BF$15-1,1,1),0),0),PLE!$AA$28*OFFSET(Import.PLQ,$A304-1,BF$15-1,1,1)),IF($E304&lt;&gt;1,IF(ISNUMBER(INDEX(Import.PLE,Detalhamento!$E304,Detalhamento!BF$15)),IF(INDEX(Import.PLE,Detalhamento!$E304,Detalhamento!BF$15)&lt;=mediçao,0,OFFSET(Import.PLQ,$A304-1,BF$15-1,1,1)),OFFSET(Import.PLQ,$A304-1,BF$15-1,1,1)),(1-PLE!$AA$28)*OFFSET(Import.PLQ,$A304-1,BF$15-1,1,1))))</f>
        <v>0</v>
      </c>
      <c r="BG304" s="144">
        <f ca="1">IF(BG$13="",0,CHOOSE(Detalhamento.OpçãoServiços,OFFSET(Import.PLQ,$A304-1,BG$15-1,1,1),IF($E304&lt;&gt;1,IF(ISNUMBER(INDEX(Import.PLE,Detalhamento!$E304,Detalhamento!BG$15)),IF(INDEX(Import.PLE,Detalhamento!$E304,Detalhamento!BG$15)&lt;=mediçao,OFFSET(Import.PLQ,$A304-1,BG$15-1,1,1),0),0),PLE!$AA$28*OFFSET(Import.PLQ,$A304-1,BG$15-1,1,1)),IF($E304&lt;&gt;1,IF(ISNUMBER(INDEX(Import.PLE,Detalhamento!$E304,Detalhamento!BG$15)),IF(INDEX(Import.PLE,Detalhamento!$E304,Detalhamento!BG$15)&lt;=mediçao,0,OFFSET(Import.PLQ,$A304-1,BG$15-1,1,1)),OFFSET(Import.PLQ,$A304-1,BG$15-1,1,1)),(1-PLE!$AA$28)*OFFSET(Import.PLQ,$A304-1,BG$15-1,1,1))))</f>
        <v>0</v>
      </c>
      <c r="BH304" s="144">
        <f ca="1">IF(BH$13="",0,CHOOSE(Detalhamento.OpçãoServiços,OFFSET(Import.PLQ,$A304-1,BH$15-1,1,1),IF($E304&lt;&gt;1,IF(ISNUMBER(INDEX(Import.PLE,Detalhamento!$E304,Detalhamento!BH$15)),IF(INDEX(Import.PLE,Detalhamento!$E304,Detalhamento!BH$15)&lt;=mediçao,OFFSET(Import.PLQ,$A304-1,BH$15-1,1,1),0),0),PLE!$AA$28*OFFSET(Import.PLQ,$A304-1,BH$15-1,1,1)),IF($E304&lt;&gt;1,IF(ISNUMBER(INDEX(Import.PLE,Detalhamento!$E304,Detalhamento!BH$15)),IF(INDEX(Import.PLE,Detalhamento!$E304,Detalhamento!BH$15)&lt;=mediçao,0,OFFSET(Import.PLQ,$A304-1,BH$15-1,1,1)),OFFSET(Import.PLQ,$A304-1,BH$15-1,1,1)),(1-PLE!$AA$28)*OFFSET(Import.PLQ,$A304-1,BH$15-1,1,1))))</f>
        <v>0</v>
      </c>
      <c r="BI304" s="144">
        <f ca="1">IF(BI$13="",0,CHOOSE(Detalhamento.OpçãoServiços,OFFSET(Import.PLQ,$A304-1,BI$15-1,1,1),IF($E304&lt;&gt;1,IF(ISNUMBER(INDEX(Import.PLE,Detalhamento!$E304,Detalhamento!BI$15)),IF(INDEX(Import.PLE,Detalhamento!$E304,Detalhamento!BI$15)&lt;=mediçao,OFFSET(Import.PLQ,$A304-1,BI$15-1,1,1),0),0),PLE!$AA$28*OFFSET(Import.PLQ,$A304-1,BI$15-1,1,1)),IF($E304&lt;&gt;1,IF(ISNUMBER(INDEX(Import.PLE,Detalhamento!$E304,Detalhamento!BI$15)),IF(INDEX(Import.PLE,Detalhamento!$E304,Detalhamento!BI$15)&lt;=mediçao,0,OFFSET(Import.PLQ,$A304-1,BI$15-1,1,1)),OFFSET(Import.PLQ,$A304-1,BI$15-1,1,1)),(1-PLE!$AA$28)*OFFSET(Import.PLQ,$A304-1,BI$15-1,1,1))))</f>
        <v>0</v>
      </c>
    </row>
    <row r="305" spans="1:61" ht="20" x14ac:dyDescent="0.2">
      <c r="A305" s="155">
        <v>253</v>
      </c>
      <c r="B305" s="21" t="str">
        <f t="shared" ca="1" si="41"/>
        <v>Serviço</v>
      </c>
      <c r="E305" s="153">
        <f t="shared" ca="1" si="42"/>
        <v>30</v>
      </c>
      <c r="F305" s="154">
        <f t="shared" ca="1" si="43"/>
        <v>300253</v>
      </c>
      <c r="G305" s="154" t="str">
        <f t="shared" ca="1" si="47"/>
        <v>3.1.3.4</v>
      </c>
      <c r="H305" s="182" t="str">
        <f t="shared" ca="1" si="47"/>
        <v>LANÇAMENTO COM USO DE BALDES, ADENSAMENTO E ACABAMENTO DE CONCRETO EM ESTRUTURAS. AF_12/2015</v>
      </c>
      <c r="I305" s="37" t="str">
        <f t="shared" ca="1" si="44"/>
        <v>M3</v>
      </c>
      <c r="J305" s="144">
        <f t="shared" ca="1" si="45"/>
        <v>8.34</v>
      </c>
      <c r="K305" s="67"/>
      <c r="L305" s="144">
        <f ca="1">IF(L$13="",0,CHOOSE(Detalhamento.OpçãoServiços,OFFSET(Import.PLQ,$A305-1,L$15-1,1,1),IF($E305&lt;&gt;1,IF(ISNUMBER(INDEX(Import.PLE,Detalhamento!$E305,Detalhamento!L$15)),IF(INDEX(Import.PLE,Detalhamento!$E305,Detalhamento!L$15)&lt;=mediçao,OFFSET(Import.PLQ,$A305-1,L$15-1,1,1),0),0),PLE!$AA$28*OFFSET(Import.PLQ,$A305-1,L$15-1,1,1)),IF($E305&lt;&gt;1,IF(ISNUMBER(INDEX(Import.PLE,Detalhamento!$E305,Detalhamento!L$15)),IF(INDEX(Import.PLE,Detalhamento!$E305,Detalhamento!L$15)&lt;=mediçao,0,OFFSET(Import.PLQ,$A305-1,L$15-1,1,1)),OFFSET(Import.PLQ,$A305-1,L$15-1,1,1)),(1-PLE!$AA$28)*OFFSET(Import.PLQ,$A305-1,L$15-1,1,1))))</f>
        <v>8.34</v>
      </c>
      <c r="M305" s="144">
        <f ca="1">IF(M$13="",0,CHOOSE(Detalhamento.OpçãoServiços,OFFSET(Import.PLQ,$A305-1,M$15-1,1,1),IF($E305&lt;&gt;1,IF(ISNUMBER(INDEX(Import.PLE,Detalhamento!$E305,Detalhamento!M$15)),IF(INDEX(Import.PLE,Detalhamento!$E305,Detalhamento!M$15)&lt;=mediçao,OFFSET(Import.PLQ,$A305-1,M$15-1,1,1),0),0),PLE!$AA$28*OFFSET(Import.PLQ,$A305-1,M$15-1,1,1)),IF($E305&lt;&gt;1,IF(ISNUMBER(INDEX(Import.PLE,Detalhamento!$E305,Detalhamento!M$15)),IF(INDEX(Import.PLE,Detalhamento!$E305,Detalhamento!M$15)&lt;=mediçao,0,OFFSET(Import.PLQ,$A305-1,M$15-1,1,1)),OFFSET(Import.PLQ,$A305-1,M$15-1,1,1)),(1-PLE!$AA$28)*OFFSET(Import.PLQ,$A305-1,M$15-1,1,1))))</f>
        <v>0</v>
      </c>
      <c r="N305" s="144">
        <f ca="1">IF(N$13="",0,CHOOSE(Detalhamento.OpçãoServiços,OFFSET(Import.PLQ,$A305-1,N$15-1,1,1),IF($E305&lt;&gt;1,IF(ISNUMBER(INDEX(Import.PLE,Detalhamento!$E305,Detalhamento!N$15)),IF(INDEX(Import.PLE,Detalhamento!$E305,Detalhamento!N$15)&lt;=mediçao,OFFSET(Import.PLQ,$A305-1,N$15-1,1,1),0),0),PLE!$AA$28*OFFSET(Import.PLQ,$A305-1,N$15-1,1,1)),IF($E305&lt;&gt;1,IF(ISNUMBER(INDEX(Import.PLE,Detalhamento!$E305,Detalhamento!N$15)),IF(INDEX(Import.PLE,Detalhamento!$E305,Detalhamento!N$15)&lt;=mediçao,0,OFFSET(Import.PLQ,$A305-1,N$15-1,1,1)),OFFSET(Import.PLQ,$A305-1,N$15-1,1,1)),(1-PLE!$AA$28)*OFFSET(Import.PLQ,$A305-1,N$15-1,1,1))))</f>
        <v>0</v>
      </c>
      <c r="O305" s="144">
        <f ca="1">IF(O$13="",0,CHOOSE(Detalhamento.OpçãoServiços,OFFSET(Import.PLQ,$A305-1,O$15-1,1,1),IF($E305&lt;&gt;1,IF(ISNUMBER(INDEX(Import.PLE,Detalhamento!$E305,Detalhamento!O$15)),IF(INDEX(Import.PLE,Detalhamento!$E305,Detalhamento!O$15)&lt;=mediçao,OFFSET(Import.PLQ,$A305-1,O$15-1,1,1),0),0),PLE!$AA$28*OFFSET(Import.PLQ,$A305-1,O$15-1,1,1)),IF($E305&lt;&gt;1,IF(ISNUMBER(INDEX(Import.PLE,Detalhamento!$E305,Detalhamento!O$15)),IF(INDEX(Import.PLE,Detalhamento!$E305,Detalhamento!O$15)&lt;=mediçao,0,OFFSET(Import.PLQ,$A305-1,O$15-1,1,1)),OFFSET(Import.PLQ,$A305-1,O$15-1,1,1)),(1-PLE!$AA$28)*OFFSET(Import.PLQ,$A305-1,O$15-1,1,1))))</f>
        <v>0</v>
      </c>
      <c r="P305" s="144">
        <f ca="1">IF(P$13="",0,CHOOSE(Detalhamento.OpçãoServiços,OFFSET(Import.PLQ,$A305-1,P$15-1,1,1),IF($E305&lt;&gt;1,IF(ISNUMBER(INDEX(Import.PLE,Detalhamento!$E305,Detalhamento!P$15)),IF(INDEX(Import.PLE,Detalhamento!$E305,Detalhamento!P$15)&lt;=mediçao,OFFSET(Import.PLQ,$A305-1,P$15-1,1,1),0),0),PLE!$AA$28*OFFSET(Import.PLQ,$A305-1,P$15-1,1,1)),IF($E305&lt;&gt;1,IF(ISNUMBER(INDEX(Import.PLE,Detalhamento!$E305,Detalhamento!P$15)),IF(INDEX(Import.PLE,Detalhamento!$E305,Detalhamento!P$15)&lt;=mediçao,0,OFFSET(Import.PLQ,$A305-1,P$15-1,1,1)),OFFSET(Import.PLQ,$A305-1,P$15-1,1,1)),(1-PLE!$AA$28)*OFFSET(Import.PLQ,$A305-1,P$15-1,1,1))))</f>
        <v>0</v>
      </c>
      <c r="Q305" s="144">
        <f ca="1">IF(Q$13="",0,CHOOSE(Detalhamento.OpçãoServiços,OFFSET(Import.PLQ,$A305-1,Q$15-1,1,1),IF($E305&lt;&gt;1,IF(ISNUMBER(INDEX(Import.PLE,Detalhamento!$E305,Detalhamento!Q$15)),IF(INDEX(Import.PLE,Detalhamento!$E305,Detalhamento!Q$15)&lt;=mediçao,OFFSET(Import.PLQ,$A305-1,Q$15-1,1,1),0),0),PLE!$AA$28*OFFSET(Import.PLQ,$A305-1,Q$15-1,1,1)),IF($E305&lt;&gt;1,IF(ISNUMBER(INDEX(Import.PLE,Detalhamento!$E305,Detalhamento!Q$15)),IF(INDEX(Import.PLE,Detalhamento!$E305,Detalhamento!Q$15)&lt;=mediçao,0,OFFSET(Import.PLQ,$A305-1,Q$15-1,1,1)),OFFSET(Import.PLQ,$A305-1,Q$15-1,1,1)),(1-PLE!$AA$28)*OFFSET(Import.PLQ,$A305-1,Q$15-1,1,1))))</f>
        <v>0</v>
      </c>
      <c r="R305" s="144">
        <f ca="1">IF(R$13="",0,CHOOSE(Detalhamento.OpçãoServiços,OFFSET(Import.PLQ,$A305-1,R$15-1,1,1),IF($E305&lt;&gt;1,IF(ISNUMBER(INDEX(Import.PLE,Detalhamento!$E305,Detalhamento!R$15)),IF(INDEX(Import.PLE,Detalhamento!$E305,Detalhamento!R$15)&lt;=mediçao,OFFSET(Import.PLQ,$A305-1,R$15-1,1,1),0),0),PLE!$AA$28*OFFSET(Import.PLQ,$A305-1,R$15-1,1,1)),IF($E305&lt;&gt;1,IF(ISNUMBER(INDEX(Import.PLE,Detalhamento!$E305,Detalhamento!R$15)),IF(INDEX(Import.PLE,Detalhamento!$E305,Detalhamento!R$15)&lt;=mediçao,0,OFFSET(Import.PLQ,$A305-1,R$15-1,1,1)),OFFSET(Import.PLQ,$A305-1,R$15-1,1,1)),(1-PLE!$AA$28)*OFFSET(Import.PLQ,$A305-1,R$15-1,1,1))))</f>
        <v>0</v>
      </c>
      <c r="S305" s="144">
        <f ca="1">IF(S$13="",0,CHOOSE(Detalhamento.OpçãoServiços,OFFSET(Import.PLQ,$A305-1,S$15-1,1,1),IF($E305&lt;&gt;1,IF(ISNUMBER(INDEX(Import.PLE,Detalhamento!$E305,Detalhamento!S$15)),IF(INDEX(Import.PLE,Detalhamento!$E305,Detalhamento!S$15)&lt;=mediçao,OFFSET(Import.PLQ,$A305-1,S$15-1,1,1),0),0),PLE!$AA$28*OFFSET(Import.PLQ,$A305-1,S$15-1,1,1)),IF($E305&lt;&gt;1,IF(ISNUMBER(INDEX(Import.PLE,Detalhamento!$E305,Detalhamento!S$15)),IF(INDEX(Import.PLE,Detalhamento!$E305,Detalhamento!S$15)&lt;=mediçao,0,OFFSET(Import.PLQ,$A305-1,S$15-1,1,1)),OFFSET(Import.PLQ,$A305-1,S$15-1,1,1)),(1-PLE!$AA$28)*OFFSET(Import.PLQ,$A305-1,S$15-1,1,1))))</f>
        <v>0</v>
      </c>
      <c r="T305" s="144">
        <f ca="1">IF(T$13="",0,CHOOSE(Detalhamento.OpçãoServiços,OFFSET(Import.PLQ,$A305-1,T$15-1,1,1),IF($E305&lt;&gt;1,IF(ISNUMBER(INDEX(Import.PLE,Detalhamento!$E305,Detalhamento!T$15)),IF(INDEX(Import.PLE,Detalhamento!$E305,Detalhamento!T$15)&lt;=mediçao,OFFSET(Import.PLQ,$A305-1,T$15-1,1,1),0),0),PLE!$AA$28*OFFSET(Import.PLQ,$A305-1,T$15-1,1,1)),IF($E305&lt;&gt;1,IF(ISNUMBER(INDEX(Import.PLE,Detalhamento!$E305,Detalhamento!T$15)),IF(INDEX(Import.PLE,Detalhamento!$E305,Detalhamento!T$15)&lt;=mediçao,0,OFFSET(Import.PLQ,$A305-1,T$15-1,1,1)),OFFSET(Import.PLQ,$A305-1,T$15-1,1,1)),(1-PLE!$AA$28)*OFFSET(Import.PLQ,$A305-1,T$15-1,1,1))))</f>
        <v>0</v>
      </c>
      <c r="U305" s="144">
        <f ca="1">IF(U$13="",0,CHOOSE(Detalhamento.OpçãoServiços,OFFSET(Import.PLQ,$A305-1,U$15-1,1,1),IF($E305&lt;&gt;1,IF(ISNUMBER(INDEX(Import.PLE,Detalhamento!$E305,Detalhamento!U$15)),IF(INDEX(Import.PLE,Detalhamento!$E305,Detalhamento!U$15)&lt;=mediçao,OFFSET(Import.PLQ,$A305-1,U$15-1,1,1),0),0),PLE!$AA$28*OFFSET(Import.PLQ,$A305-1,U$15-1,1,1)),IF($E305&lt;&gt;1,IF(ISNUMBER(INDEX(Import.PLE,Detalhamento!$E305,Detalhamento!U$15)),IF(INDEX(Import.PLE,Detalhamento!$E305,Detalhamento!U$15)&lt;=mediçao,0,OFFSET(Import.PLQ,$A305-1,U$15-1,1,1)),OFFSET(Import.PLQ,$A305-1,U$15-1,1,1)),(1-PLE!$AA$28)*OFFSET(Import.PLQ,$A305-1,U$15-1,1,1))))</f>
        <v>0</v>
      </c>
      <c r="V305" s="144">
        <f ca="1">IF(V$13="",0,CHOOSE(Detalhamento.OpçãoServiços,OFFSET(Import.PLQ,$A305-1,V$15-1,1,1),IF($E305&lt;&gt;1,IF(ISNUMBER(INDEX(Import.PLE,Detalhamento!$E305,Detalhamento!V$15)),IF(INDEX(Import.PLE,Detalhamento!$E305,Detalhamento!V$15)&lt;=mediçao,OFFSET(Import.PLQ,$A305-1,V$15-1,1,1),0),0),PLE!$AA$28*OFFSET(Import.PLQ,$A305-1,V$15-1,1,1)),IF($E305&lt;&gt;1,IF(ISNUMBER(INDEX(Import.PLE,Detalhamento!$E305,Detalhamento!V$15)),IF(INDEX(Import.PLE,Detalhamento!$E305,Detalhamento!V$15)&lt;=mediçao,0,OFFSET(Import.PLQ,$A305-1,V$15-1,1,1)),OFFSET(Import.PLQ,$A305-1,V$15-1,1,1)),(1-PLE!$AA$28)*OFFSET(Import.PLQ,$A305-1,V$15-1,1,1))))</f>
        <v>0</v>
      </c>
      <c r="W305" s="144">
        <f ca="1">IF(W$13="",0,CHOOSE(Detalhamento.OpçãoServiços,OFFSET(Import.PLQ,$A305-1,W$15-1,1,1),IF($E305&lt;&gt;1,IF(ISNUMBER(INDEX(Import.PLE,Detalhamento!$E305,Detalhamento!W$15)),IF(INDEX(Import.PLE,Detalhamento!$E305,Detalhamento!W$15)&lt;=mediçao,OFFSET(Import.PLQ,$A305-1,W$15-1,1,1),0),0),PLE!$AA$28*OFFSET(Import.PLQ,$A305-1,W$15-1,1,1)),IF($E305&lt;&gt;1,IF(ISNUMBER(INDEX(Import.PLE,Detalhamento!$E305,Detalhamento!W$15)),IF(INDEX(Import.PLE,Detalhamento!$E305,Detalhamento!W$15)&lt;=mediçao,0,OFFSET(Import.PLQ,$A305-1,W$15-1,1,1)),OFFSET(Import.PLQ,$A305-1,W$15-1,1,1)),(1-PLE!$AA$28)*OFFSET(Import.PLQ,$A305-1,W$15-1,1,1))))</f>
        <v>0</v>
      </c>
      <c r="X305" s="144">
        <f ca="1">IF(X$13="",0,CHOOSE(Detalhamento.OpçãoServiços,OFFSET(Import.PLQ,$A305-1,X$15-1,1,1),IF($E305&lt;&gt;1,IF(ISNUMBER(INDEX(Import.PLE,Detalhamento!$E305,Detalhamento!X$15)),IF(INDEX(Import.PLE,Detalhamento!$E305,Detalhamento!X$15)&lt;=mediçao,OFFSET(Import.PLQ,$A305-1,X$15-1,1,1),0),0),PLE!$AA$28*OFFSET(Import.PLQ,$A305-1,X$15-1,1,1)),IF($E305&lt;&gt;1,IF(ISNUMBER(INDEX(Import.PLE,Detalhamento!$E305,Detalhamento!X$15)),IF(INDEX(Import.PLE,Detalhamento!$E305,Detalhamento!X$15)&lt;=mediçao,0,OFFSET(Import.PLQ,$A305-1,X$15-1,1,1)),OFFSET(Import.PLQ,$A305-1,X$15-1,1,1)),(1-PLE!$AA$28)*OFFSET(Import.PLQ,$A305-1,X$15-1,1,1))))</f>
        <v>0</v>
      </c>
      <c r="Y305" s="144">
        <f ca="1">IF(Y$13="",0,CHOOSE(Detalhamento.OpçãoServiços,OFFSET(Import.PLQ,$A305-1,Y$15-1,1,1),IF($E305&lt;&gt;1,IF(ISNUMBER(INDEX(Import.PLE,Detalhamento!$E305,Detalhamento!Y$15)),IF(INDEX(Import.PLE,Detalhamento!$E305,Detalhamento!Y$15)&lt;=mediçao,OFFSET(Import.PLQ,$A305-1,Y$15-1,1,1),0),0),PLE!$AA$28*OFFSET(Import.PLQ,$A305-1,Y$15-1,1,1)),IF($E305&lt;&gt;1,IF(ISNUMBER(INDEX(Import.PLE,Detalhamento!$E305,Detalhamento!Y$15)),IF(INDEX(Import.PLE,Detalhamento!$E305,Detalhamento!Y$15)&lt;=mediçao,0,OFFSET(Import.PLQ,$A305-1,Y$15-1,1,1)),OFFSET(Import.PLQ,$A305-1,Y$15-1,1,1)),(1-PLE!$AA$28)*OFFSET(Import.PLQ,$A305-1,Y$15-1,1,1))))</f>
        <v>0</v>
      </c>
      <c r="Z305" s="144">
        <f ca="1">IF(Z$13="",0,CHOOSE(Detalhamento.OpçãoServiços,OFFSET(Import.PLQ,$A305-1,Z$15-1,1,1),IF($E305&lt;&gt;1,IF(ISNUMBER(INDEX(Import.PLE,Detalhamento!$E305,Detalhamento!Z$15)),IF(INDEX(Import.PLE,Detalhamento!$E305,Detalhamento!Z$15)&lt;=mediçao,OFFSET(Import.PLQ,$A305-1,Z$15-1,1,1),0),0),PLE!$AA$28*OFFSET(Import.PLQ,$A305-1,Z$15-1,1,1)),IF($E305&lt;&gt;1,IF(ISNUMBER(INDEX(Import.PLE,Detalhamento!$E305,Detalhamento!Z$15)),IF(INDEX(Import.PLE,Detalhamento!$E305,Detalhamento!Z$15)&lt;=mediçao,0,OFFSET(Import.PLQ,$A305-1,Z$15-1,1,1)),OFFSET(Import.PLQ,$A305-1,Z$15-1,1,1)),(1-PLE!$AA$28)*OFFSET(Import.PLQ,$A305-1,Z$15-1,1,1))))</f>
        <v>0</v>
      </c>
      <c r="AA305" s="144">
        <f ca="1">IF(AA$13="",0,CHOOSE(Detalhamento.OpçãoServiços,OFFSET(Import.PLQ,$A305-1,AA$15-1,1,1),IF($E305&lt;&gt;1,IF(ISNUMBER(INDEX(Import.PLE,Detalhamento!$E305,Detalhamento!AA$15)),IF(INDEX(Import.PLE,Detalhamento!$E305,Detalhamento!AA$15)&lt;=mediçao,OFFSET(Import.PLQ,$A305-1,AA$15-1,1,1),0),0),PLE!$AA$28*OFFSET(Import.PLQ,$A305-1,AA$15-1,1,1)),IF($E305&lt;&gt;1,IF(ISNUMBER(INDEX(Import.PLE,Detalhamento!$E305,Detalhamento!AA$15)),IF(INDEX(Import.PLE,Detalhamento!$E305,Detalhamento!AA$15)&lt;=mediçao,0,OFFSET(Import.PLQ,$A305-1,AA$15-1,1,1)),OFFSET(Import.PLQ,$A305-1,AA$15-1,1,1)),(1-PLE!$AA$28)*OFFSET(Import.PLQ,$A305-1,AA$15-1,1,1))))</f>
        <v>0</v>
      </c>
      <c r="AB305" s="144">
        <f ca="1">IF(AB$13="",0,CHOOSE(Detalhamento.OpçãoServiços,OFFSET(Import.PLQ,$A305-1,AB$15-1,1,1),IF($E305&lt;&gt;1,IF(ISNUMBER(INDEX(Import.PLE,Detalhamento!$E305,Detalhamento!AB$15)),IF(INDEX(Import.PLE,Detalhamento!$E305,Detalhamento!AB$15)&lt;=mediçao,OFFSET(Import.PLQ,$A305-1,AB$15-1,1,1),0),0),PLE!$AA$28*OFFSET(Import.PLQ,$A305-1,AB$15-1,1,1)),IF($E305&lt;&gt;1,IF(ISNUMBER(INDEX(Import.PLE,Detalhamento!$E305,Detalhamento!AB$15)),IF(INDEX(Import.PLE,Detalhamento!$E305,Detalhamento!AB$15)&lt;=mediçao,0,OFFSET(Import.PLQ,$A305-1,AB$15-1,1,1)),OFFSET(Import.PLQ,$A305-1,AB$15-1,1,1)),(1-PLE!$AA$28)*OFFSET(Import.PLQ,$A305-1,AB$15-1,1,1))))</f>
        <v>0</v>
      </c>
      <c r="AC305" s="144">
        <f ca="1">IF(AC$13="",0,CHOOSE(Detalhamento.OpçãoServiços,OFFSET(Import.PLQ,$A305-1,AC$15-1,1,1),IF($E305&lt;&gt;1,IF(ISNUMBER(INDEX(Import.PLE,Detalhamento!$E305,Detalhamento!AC$15)),IF(INDEX(Import.PLE,Detalhamento!$E305,Detalhamento!AC$15)&lt;=mediçao,OFFSET(Import.PLQ,$A305-1,AC$15-1,1,1),0),0),PLE!$AA$28*OFFSET(Import.PLQ,$A305-1,AC$15-1,1,1)),IF($E305&lt;&gt;1,IF(ISNUMBER(INDEX(Import.PLE,Detalhamento!$E305,Detalhamento!AC$15)),IF(INDEX(Import.PLE,Detalhamento!$E305,Detalhamento!AC$15)&lt;=mediçao,0,OFFSET(Import.PLQ,$A305-1,AC$15-1,1,1)),OFFSET(Import.PLQ,$A305-1,AC$15-1,1,1)),(1-PLE!$AA$28)*OFFSET(Import.PLQ,$A305-1,AC$15-1,1,1))))</f>
        <v>0</v>
      </c>
      <c r="AD305" s="144">
        <f ca="1">IF(AD$13="",0,CHOOSE(Detalhamento.OpçãoServiços,OFFSET(Import.PLQ,$A305-1,AD$15-1,1,1),IF($E305&lt;&gt;1,IF(ISNUMBER(INDEX(Import.PLE,Detalhamento!$E305,Detalhamento!AD$15)),IF(INDEX(Import.PLE,Detalhamento!$E305,Detalhamento!AD$15)&lt;=mediçao,OFFSET(Import.PLQ,$A305-1,AD$15-1,1,1),0),0),PLE!$AA$28*OFFSET(Import.PLQ,$A305-1,AD$15-1,1,1)),IF($E305&lt;&gt;1,IF(ISNUMBER(INDEX(Import.PLE,Detalhamento!$E305,Detalhamento!AD$15)),IF(INDEX(Import.PLE,Detalhamento!$E305,Detalhamento!AD$15)&lt;=mediçao,0,OFFSET(Import.PLQ,$A305-1,AD$15-1,1,1)),OFFSET(Import.PLQ,$A305-1,AD$15-1,1,1)),(1-PLE!$AA$28)*OFFSET(Import.PLQ,$A305-1,AD$15-1,1,1))))</f>
        <v>0</v>
      </c>
      <c r="AE305" s="144">
        <f ca="1">IF(AE$13="",0,CHOOSE(Detalhamento.OpçãoServiços,OFFSET(Import.PLQ,$A305-1,AE$15-1,1,1),IF($E305&lt;&gt;1,IF(ISNUMBER(INDEX(Import.PLE,Detalhamento!$E305,Detalhamento!AE$15)),IF(INDEX(Import.PLE,Detalhamento!$E305,Detalhamento!AE$15)&lt;=mediçao,OFFSET(Import.PLQ,$A305-1,AE$15-1,1,1),0),0),PLE!$AA$28*OFFSET(Import.PLQ,$A305-1,AE$15-1,1,1)),IF($E305&lt;&gt;1,IF(ISNUMBER(INDEX(Import.PLE,Detalhamento!$E305,Detalhamento!AE$15)),IF(INDEX(Import.PLE,Detalhamento!$E305,Detalhamento!AE$15)&lt;=mediçao,0,OFFSET(Import.PLQ,$A305-1,AE$15-1,1,1)),OFFSET(Import.PLQ,$A305-1,AE$15-1,1,1)),(1-PLE!$AA$28)*OFFSET(Import.PLQ,$A305-1,AE$15-1,1,1))))</f>
        <v>0</v>
      </c>
      <c r="AF305" s="144">
        <f ca="1">IF(AF$13="",0,CHOOSE(Detalhamento.OpçãoServiços,OFFSET(Import.PLQ,$A305-1,AF$15-1,1,1),IF($E305&lt;&gt;1,IF(ISNUMBER(INDEX(Import.PLE,Detalhamento!$E305,Detalhamento!AF$15)),IF(INDEX(Import.PLE,Detalhamento!$E305,Detalhamento!AF$15)&lt;=mediçao,OFFSET(Import.PLQ,$A305-1,AF$15-1,1,1),0),0),PLE!$AA$28*OFFSET(Import.PLQ,$A305-1,AF$15-1,1,1)),IF($E305&lt;&gt;1,IF(ISNUMBER(INDEX(Import.PLE,Detalhamento!$E305,Detalhamento!AF$15)),IF(INDEX(Import.PLE,Detalhamento!$E305,Detalhamento!AF$15)&lt;=mediçao,0,OFFSET(Import.PLQ,$A305-1,AF$15-1,1,1)),OFFSET(Import.PLQ,$A305-1,AF$15-1,1,1)),(1-PLE!$AA$28)*OFFSET(Import.PLQ,$A305-1,AF$15-1,1,1))))</f>
        <v>0</v>
      </c>
      <c r="AG305" s="144">
        <f ca="1">IF(AG$13="",0,CHOOSE(Detalhamento.OpçãoServiços,OFFSET(Import.PLQ,$A305-1,AG$15-1,1,1),IF($E305&lt;&gt;1,IF(ISNUMBER(INDEX(Import.PLE,Detalhamento!$E305,Detalhamento!AG$15)),IF(INDEX(Import.PLE,Detalhamento!$E305,Detalhamento!AG$15)&lt;=mediçao,OFFSET(Import.PLQ,$A305-1,AG$15-1,1,1),0),0),PLE!$AA$28*OFFSET(Import.PLQ,$A305-1,AG$15-1,1,1)),IF($E305&lt;&gt;1,IF(ISNUMBER(INDEX(Import.PLE,Detalhamento!$E305,Detalhamento!AG$15)),IF(INDEX(Import.PLE,Detalhamento!$E305,Detalhamento!AG$15)&lt;=mediçao,0,OFFSET(Import.PLQ,$A305-1,AG$15-1,1,1)),OFFSET(Import.PLQ,$A305-1,AG$15-1,1,1)),(1-PLE!$AA$28)*OFFSET(Import.PLQ,$A305-1,AG$15-1,1,1))))</f>
        <v>0</v>
      </c>
      <c r="AH305" s="144">
        <f ca="1">IF(AH$13="",0,CHOOSE(Detalhamento.OpçãoServiços,OFFSET(Import.PLQ,$A305-1,AH$15-1,1,1),IF($E305&lt;&gt;1,IF(ISNUMBER(INDEX(Import.PLE,Detalhamento!$E305,Detalhamento!AH$15)),IF(INDEX(Import.PLE,Detalhamento!$E305,Detalhamento!AH$15)&lt;=mediçao,OFFSET(Import.PLQ,$A305-1,AH$15-1,1,1),0),0),PLE!$AA$28*OFFSET(Import.PLQ,$A305-1,AH$15-1,1,1)),IF($E305&lt;&gt;1,IF(ISNUMBER(INDEX(Import.PLE,Detalhamento!$E305,Detalhamento!AH$15)),IF(INDEX(Import.PLE,Detalhamento!$E305,Detalhamento!AH$15)&lt;=mediçao,0,OFFSET(Import.PLQ,$A305-1,AH$15-1,1,1)),OFFSET(Import.PLQ,$A305-1,AH$15-1,1,1)),(1-PLE!$AA$28)*OFFSET(Import.PLQ,$A305-1,AH$15-1,1,1))))</f>
        <v>0</v>
      </c>
      <c r="AI305" s="144">
        <f ca="1">IF(AI$13="",0,CHOOSE(Detalhamento.OpçãoServiços,OFFSET(Import.PLQ,$A305-1,AI$15-1,1,1),IF($E305&lt;&gt;1,IF(ISNUMBER(INDEX(Import.PLE,Detalhamento!$E305,Detalhamento!AI$15)),IF(INDEX(Import.PLE,Detalhamento!$E305,Detalhamento!AI$15)&lt;=mediçao,OFFSET(Import.PLQ,$A305-1,AI$15-1,1,1),0),0),PLE!$AA$28*OFFSET(Import.PLQ,$A305-1,AI$15-1,1,1)),IF($E305&lt;&gt;1,IF(ISNUMBER(INDEX(Import.PLE,Detalhamento!$E305,Detalhamento!AI$15)),IF(INDEX(Import.PLE,Detalhamento!$E305,Detalhamento!AI$15)&lt;=mediçao,0,OFFSET(Import.PLQ,$A305-1,AI$15-1,1,1)),OFFSET(Import.PLQ,$A305-1,AI$15-1,1,1)),(1-PLE!$AA$28)*OFFSET(Import.PLQ,$A305-1,AI$15-1,1,1))))</f>
        <v>0</v>
      </c>
      <c r="AJ305" s="144">
        <f ca="1">IF(AJ$13="",0,CHOOSE(Detalhamento.OpçãoServiços,OFFSET(Import.PLQ,$A305-1,AJ$15-1,1,1),IF($E305&lt;&gt;1,IF(ISNUMBER(INDEX(Import.PLE,Detalhamento!$E305,Detalhamento!AJ$15)),IF(INDEX(Import.PLE,Detalhamento!$E305,Detalhamento!AJ$15)&lt;=mediçao,OFFSET(Import.PLQ,$A305-1,AJ$15-1,1,1),0),0),PLE!$AA$28*OFFSET(Import.PLQ,$A305-1,AJ$15-1,1,1)),IF($E305&lt;&gt;1,IF(ISNUMBER(INDEX(Import.PLE,Detalhamento!$E305,Detalhamento!AJ$15)),IF(INDEX(Import.PLE,Detalhamento!$E305,Detalhamento!AJ$15)&lt;=mediçao,0,OFFSET(Import.PLQ,$A305-1,AJ$15-1,1,1)),OFFSET(Import.PLQ,$A305-1,AJ$15-1,1,1)),(1-PLE!$AA$28)*OFFSET(Import.PLQ,$A305-1,AJ$15-1,1,1))))</f>
        <v>0</v>
      </c>
      <c r="AK305" s="144">
        <f ca="1">IF(AK$13="",0,CHOOSE(Detalhamento.OpçãoServiços,OFFSET(Import.PLQ,$A305-1,AK$15-1,1,1),IF($E305&lt;&gt;1,IF(ISNUMBER(INDEX(Import.PLE,Detalhamento!$E305,Detalhamento!AK$15)),IF(INDEX(Import.PLE,Detalhamento!$E305,Detalhamento!AK$15)&lt;=mediçao,OFFSET(Import.PLQ,$A305-1,AK$15-1,1,1),0),0),PLE!$AA$28*OFFSET(Import.PLQ,$A305-1,AK$15-1,1,1)),IF($E305&lt;&gt;1,IF(ISNUMBER(INDEX(Import.PLE,Detalhamento!$E305,Detalhamento!AK$15)),IF(INDEX(Import.PLE,Detalhamento!$E305,Detalhamento!AK$15)&lt;=mediçao,0,OFFSET(Import.PLQ,$A305-1,AK$15-1,1,1)),OFFSET(Import.PLQ,$A305-1,AK$15-1,1,1)),(1-PLE!$AA$28)*OFFSET(Import.PLQ,$A305-1,AK$15-1,1,1))))</f>
        <v>0</v>
      </c>
      <c r="AL305" s="144">
        <f ca="1">IF(AL$13="",0,CHOOSE(Detalhamento.OpçãoServiços,OFFSET(Import.PLQ,$A305-1,AL$15-1,1,1),IF($E305&lt;&gt;1,IF(ISNUMBER(INDEX(Import.PLE,Detalhamento!$E305,Detalhamento!AL$15)),IF(INDEX(Import.PLE,Detalhamento!$E305,Detalhamento!AL$15)&lt;=mediçao,OFFSET(Import.PLQ,$A305-1,AL$15-1,1,1),0),0),PLE!$AA$28*OFFSET(Import.PLQ,$A305-1,AL$15-1,1,1)),IF($E305&lt;&gt;1,IF(ISNUMBER(INDEX(Import.PLE,Detalhamento!$E305,Detalhamento!AL$15)),IF(INDEX(Import.PLE,Detalhamento!$E305,Detalhamento!AL$15)&lt;=mediçao,0,OFFSET(Import.PLQ,$A305-1,AL$15-1,1,1)),OFFSET(Import.PLQ,$A305-1,AL$15-1,1,1)),(1-PLE!$AA$28)*OFFSET(Import.PLQ,$A305-1,AL$15-1,1,1))))</f>
        <v>0</v>
      </c>
      <c r="AM305" s="144">
        <f ca="1">IF(AM$13="",0,CHOOSE(Detalhamento.OpçãoServiços,OFFSET(Import.PLQ,$A305-1,AM$15-1,1,1),IF($E305&lt;&gt;1,IF(ISNUMBER(INDEX(Import.PLE,Detalhamento!$E305,Detalhamento!AM$15)),IF(INDEX(Import.PLE,Detalhamento!$E305,Detalhamento!AM$15)&lt;=mediçao,OFFSET(Import.PLQ,$A305-1,AM$15-1,1,1),0),0),PLE!$AA$28*OFFSET(Import.PLQ,$A305-1,AM$15-1,1,1)),IF($E305&lt;&gt;1,IF(ISNUMBER(INDEX(Import.PLE,Detalhamento!$E305,Detalhamento!AM$15)),IF(INDEX(Import.PLE,Detalhamento!$E305,Detalhamento!AM$15)&lt;=mediçao,0,OFFSET(Import.PLQ,$A305-1,AM$15-1,1,1)),OFFSET(Import.PLQ,$A305-1,AM$15-1,1,1)),(1-PLE!$AA$28)*OFFSET(Import.PLQ,$A305-1,AM$15-1,1,1))))</f>
        <v>0</v>
      </c>
      <c r="AN305" s="144">
        <f ca="1">IF(AN$13="",0,CHOOSE(Detalhamento.OpçãoServiços,OFFSET(Import.PLQ,$A305-1,AN$15-1,1,1),IF($E305&lt;&gt;1,IF(ISNUMBER(INDEX(Import.PLE,Detalhamento!$E305,Detalhamento!AN$15)),IF(INDEX(Import.PLE,Detalhamento!$E305,Detalhamento!AN$15)&lt;=mediçao,OFFSET(Import.PLQ,$A305-1,AN$15-1,1,1),0),0),PLE!$AA$28*OFFSET(Import.PLQ,$A305-1,AN$15-1,1,1)),IF($E305&lt;&gt;1,IF(ISNUMBER(INDEX(Import.PLE,Detalhamento!$E305,Detalhamento!AN$15)),IF(INDEX(Import.PLE,Detalhamento!$E305,Detalhamento!AN$15)&lt;=mediçao,0,OFFSET(Import.PLQ,$A305-1,AN$15-1,1,1)),OFFSET(Import.PLQ,$A305-1,AN$15-1,1,1)),(1-PLE!$AA$28)*OFFSET(Import.PLQ,$A305-1,AN$15-1,1,1))))</f>
        <v>0</v>
      </c>
      <c r="AO305" s="144">
        <f ca="1">IF(AO$13="",0,CHOOSE(Detalhamento.OpçãoServiços,OFFSET(Import.PLQ,$A305-1,AO$15-1,1,1),IF($E305&lt;&gt;1,IF(ISNUMBER(INDEX(Import.PLE,Detalhamento!$E305,Detalhamento!AO$15)),IF(INDEX(Import.PLE,Detalhamento!$E305,Detalhamento!AO$15)&lt;=mediçao,OFFSET(Import.PLQ,$A305-1,AO$15-1,1,1),0),0),PLE!$AA$28*OFFSET(Import.PLQ,$A305-1,AO$15-1,1,1)),IF($E305&lt;&gt;1,IF(ISNUMBER(INDEX(Import.PLE,Detalhamento!$E305,Detalhamento!AO$15)),IF(INDEX(Import.PLE,Detalhamento!$E305,Detalhamento!AO$15)&lt;=mediçao,0,OFFSET(Import.PLQ,$A305-1,AO$15-1,1,1)),OFFSET(Import.PLQ,$A305-1,AO$15-1,1,1)),(1-PLE!$AA$28)*OFFSET(Import.PLQ,$A305-1,AO$15-1,1,1))))</f>
        <v>0</v>
      </c>
      <c r="AP305" s="144">
        <f ca="1">IF(AP$13="",0,CHOOSE(Detalhamento.OpçãoServiços,OFFSET(Import.PLQ,$A305-1,AP$15-1,1,1),IF($E305&lt;&gt;1,IF(ISNUMBER(INDEX(Import.PLE,Detalhamento!$E305,Detalhamento!AP$15)),IF(INDEX(Import.PLE,Detalhamento!$E305,Detalhamento!AP$15)&lt;=mediçao,OFFSET(Import.PLQ,$A305-1,AP$15-1,1,1),0),0),PLE!$AA$28*OFFSET(Import.PLQ,$A305-1,AP$15-1,1,1)),IF($E305&lt;&gt;1,IF(ISNUMBER(INDEX(Import.PLE,Detalhamento!$E305,Detalhamento!AP$15)),IF(INDEX(Import.PLE,Detalhamento!$E305,Detalhamento!AP$15)&lt;=mediçao,0,OFFSET(Import.PLQ,$A305-1,AP$15-1,1,1)),OFFSET(Import.PLQ,$A305-1,AP$15-1,1,1)),(1-PLE!$AA$28)*OFFSET(Import.PLQ,$A305-1,AP$15-1,1,1))))</f>
        <v>0</v>
      </c>
      <c r="AQ305" s="144">
        <f ca="1">IF(AQ$13="",0,CHOOSE(Detalhamento.OpçãoServiços,OFFSET(Import.PLQ,$A305-1,AQ$15-1,1,1),IF($E305&lt;&gt;1,IF(ISNUMBER(INDEX(Import.PLE,Detalhamento!$E305,Detalhamento!AQ$15)),IF(INDEX(Import.PLE,Detalhamento!$E305,Detalhamento!AQ$15)&lt;=mediçao,OFFSET(Import.PLQ,$A305-1,AQ$15-1,1,1),0),0),PLE!$AA$28*OFFSET(Import.PLQ,$A305-1,AQ$15-1,1,1)),IF($E305&lt;&gt;1,IF(ISNUMBER(INDEX(Import.PLE,Detalhamento!$E305,Detalhamento!AQ$15)),IF(INDEX(Import.PLE,Detalhamento!$E305,Detalhamento!AQ$15)&lt;=mediçao,0,OFFSET(Import.PLQ,$A305-1,AQ$15-1,1,1)),OFFSET(Import.PLQ,$A305-1,AQ$15-1,1,1)),(1-PLE!$AA$28)*OFFSET(Import.PLQ,$A305-1,AQ$15-1,1,1))))</f>
        <v>0</v>
      </c>
      <c r="AR305" s="144">
        <f ca="1">IF(AR$13="",0,CHOOSE(Detalhamento.OpçãoServiços,OFFSET(Import.PLQ,$A305-1,AR$15-1,1,1),IF($E305&lt;&gt;1,IF(ISNUMBER(INDEX(Import.PLE,Detalhamento!$E305,Detalhamento!AR$15)),IF(INDEX(Import.PLE,Detalhamento!$E305,Detalhamento!AR$15)&lt;=mediçao,OFFSET(Import.PLQ,$A305-1,AR$15-1,1,1),0),0),PLE!$AA$28*OFFSET(Import.PLQ,$A305-1,AR$15-1,1,1)),IF($E305&lt;&gt;1,IF(ISNUMBER(INDEX(Import.PLE,Detalhamento!$E305,Detalhamento!AR$15)),IF(INDEX(Import.PLE,Detalhamento!$E305,Detalhamento!AR$15)&lt;=mediçao,0,OFFSET(Import.PLQ,$A305-1,AR$15-1,1,1)),OFFSET(Import.PLQ,$A305-1,AR$15-1,1,1)),(1-PLE!$AA$28)*OFFSET(Import.PLQ,$A305-1,AR$15-1,1,1))))</f>
        <v>0</v>
      </c>
      <c r="AS305" s="144">
        <f ca="1">IF(AS$13="",0,CHOOSE(Detalhamento.OpçãoServiços,OFFSET(Import.PLQ,$A305-1,AS$15-1,1,1),IF($E305&lt;&gt;1,IF(ISNUMBER(INDEX(Import.PLE,Detalhamento!$E305,Detalhamento!AS$15)),IF(INDEX(Import.PLE,Detalhamento!$E305,Detalhamento!AS$15)&lt;=mediçao,OFFSET(Import.PLQ,$A305-1,AS$15-1,1,1),0),0),PLE!$AA$28*OFFSET(Import.PLQ,$A305-1,AS$15-1,1,1)),IF($E305&lt;&gt;1,IF(ISNUMBER(INDEX(Import.PLE,Detalhamento!$E305,Detalhamento!AS$15)),IF(INDEX(Import.PLE,Detalhamento!$E305,Detalhamento!AS$15)&lt;=mediçao,0,OFFSET(Import.PLQ,$A305-1,AS$15-1,1,1)),OFFSET(Import.PLQ,$A305-1,AS$15-1,1,1)),(1-PLE!$AA$28)*OFFSET(Import.PLQ,$A305-1,AS$15-1,1,1))))</f>
        <v>0</v>
      </c>
      <c r="AT305" s="144">
        <f ca="1">IF(AT$13="",0,CHOOSE(Detalhamento.OpçãoServiços,OFFSET(Import.PLQ,$A305-1,AT$15-1,1,1),IF($E305&lt;&gt;1,IF(ISNUMBER(INDEX(Import.PLE,Detalhamento!$E305,Detalhamento!AT$15)),IF(INDEX(Import.PLE,Detalhamento!$E305,Detalhamento!AT$15)&lt;=mediçao,OFFSET(Import.PLQ,$A305-1,AT$15-1,1,1),0),0),PLE!$AA$28*OFFSET(Import.PLQ,$A305-1,AT$15-1,1,1)),IF($E305&lt;&gt;1,IF(ISNUMBER(INDEX(Import.PLE,Detalhamento!$E305,Detalhamento!AT$15)),IF(INDEX(Import.PLE,Detalhamento!$E305,Detalhamento!AT$15)&lt;=mediçao,0,OFFSET(Import.PLQ,$A305-1,AT$15-1,1,1)),OFFSET(Import.PLQ,$A305-1,AT$15-1,1,1)),(1-PLE!$AA$28)*OFFSET(Import.PLQ,$A305-1,AT$15-1,1,1))))</f>
        <v>0</v>
      </c>
      <c r="AU305" s="144">
        <f ca="1">IF(AU$13="",0,CHOOSE(Detalhamento.OpçãoServiços,OFFSET(Import.PLQ,$A305-1,AU$15-1,1,1),IF($E305&lt;&gt;1,IF(ISNUMBER(INDEX(Import.PLE,Detalhamento!$E305,Detalhamento!AU$15)),IF(INDEX(Import.PLE,Detalhamento!$E305,Detalhamento!AU$15)&lt;=mediçao,OFFSET(Import.PLQ,$A305-1,AU$15-1,1,1),0),0),PLE!$AA$28*OFFSET(Import.PLQ,$A305-1,AU$15-1,1,1)),IF($E305&lt;&gt;1,IF(ISNUMBER(INDEX(Import.PLE,Detalhamento!$E305,Detalhamento!AU$15)),IF(INDEX(Import.PLE,Detalhamento!$E305,Detalhamento!AU$15)&lt;=mediçao,0,OFFSET(Import.PLQ,$A305-1,AU$15-1,1,1)),OFFSET(Import.PLQ,$A305-1,AU$15-1,1,1)),(1-PLE!$AA$28)*OFFSET(Import.PLQ,$A305-1,AU$15-1,1,1))))</f>
        <v>0</v>
      </c>
      <c r="AV305" s="144">
        <f ca="1">IF(AV$13="",0,CHOOSE(Detalhamento.OpçãoServiços,OFFSET(Import.PLQ,$A305-1,AV$15-1,1,1),IF($E305&lt;&gt;1,IF(ISNUMBER(INDEX(Import.PLE,Detalhamento!$E305,Detalhamento!AV$15)),IF(INDEX(Import.PLE,Detalhamento!$E305,Detalhamento!AV$15)&lt;=mediçao,OFFSET(Import.PLQ,$A305-1,AV$15-1,1,1),0),0),PLE!$AA$28*OFFSET(Import.PLQ,$A305-1,AV$15-1,1,1)),IF($E305&lt;&gt;1,IF(ISNUMBER(INDEX(Import.PLE,Detalhamento!$E305,Detalhamento!AV$15)),IF(INDEX(Import.PLE,Detalhamento!$E305,Detalhamento!AV$15)&lt;=mediçao,0,OFFSET(Import.PLQ,$A305-1,AV$15-1,1,1)),OFFSET(Import.PLQ,$A305-1,AV$15-1,1,1)),(1-PLE!$AA$28)*OFFSET(Import.PLQ,$A305-1,AV$15-1,1,1))))</f>
        <v>0</v>
      </c>
      <c r="AW305" s="144">
        <f ca="1">IF(AW$13="",0,CHOOSE(Detalhamento.OpçãoServiços,OFFSET(Import.PLQ,$A305-1,AW$15-1,1,1),IF($E305&lt;&gt;1,IF(ISNUMBER(INDEX(Import.PLE,Detalhamento!$E305,Detalhamento!AW$15)),IF(INDEX(Import.PLE,Detalhamento!$E305,Detalhamento!AW$15)&lt;=mediçao,OFFSET(Import.PLQ,$A305-1,AW$15-1,1,1),0),0),PLE!$AA$28*OFFSET(Import.PLQ,$A305-1,AW$15-1,1,1)),IF($E305&lt;&gt;1,IF(ISNUMBER(INDEX(Import.PLE,Detalhamento!$E305,Detalhamento!AW$15)),IF(INDEX(Import.PLE,Detalhamento!$E305,Detalhamento!AW$15)&lt;=mediçao,0,OFFSET(Import.PLQ,$A305-1,AW$15-1,1,1)),OFFSET(Import.PLQ,$A305-1,AW$15-1,1,1)),(1-PLE!$AA$28)*OFFSET(Import.PLQ,$A305-1,AW$15-1,1,1))))</f>
        <v>0</v>
      </c>
      <c r="AX305" s="144">
        <f ca="1">IF(AX$13="",0,CHOOSE(Detalhamento.OpçãoServiços,OFFSET(Import.PLQ,$A305-1,AX$15-1,1,1),IF($E305&lt;&gt;1,IF(ISNUMBER(INDEX(Import.PLE,Detalhamento!$E305,Detalhamento!AX$15)),IF(INDEX(Import.PLE,Detalhamento!$E305,Detalhamento!AX$15)&lt;=mediçao,OFFSET(Import.PLQ,$A305-1,AX$15-1,1,1),0),0),PLE!$AA$28*OFFSET(Import.PLQ,$A305-1,AX$15-1,1,1)),IF($E305&lt;&gt;1,IF(ISNUMBER(INDEX(Import.PLE,Detalhamento!$E305,Detalhamento!AX$15)),IF(INDEX(Import.PLE,Detalhamento!$E305,Detalhamento!AX$15)&lt;=mediçao,0,OFFSET(Import.PLQ,$A305-1,AX$15-1,1,1)),OFFSET(Import.PLQ,$A305-1,AX$15-1,1,1)),(1-PLE!$AA$28)*OFFSET(Import.PLQ,$A305-1,AX$15-1,1,1))))</f>
        <v>0</v>
      </c>
      <c r="AY305" s="144">
        <f ca="1">IF(AY$13="",0,CHOOSE(Detalhamento.OpçãoServiços,OFFSET(Import.PLQ,$A305-1,AY$15-1,1,1),IF($E305&lt;&gt;1,IF(ISNUMBER(INDEX(Import.PLE,Detalhamento!$E305,Detalhamento!AY$15)),IF(INDEX(Import.PLE,Detalhamento!$E305,Detalhamento!AY$15)&lt;=mediçao,OFFSET(Import.PLQ,$A305-1,AY$15-1,1,1),0),0),PLE!$AA$28*OFFSET(Import.PLQ,$A305-1,AY$15-1,1,1)),IF($E305&lt;&gt;1,IF(ISNUMBER(INDEX(Import.PLE,Detalhamento!$E305,Detalhamento!AY$15)),IF(INDEX(Import.PLE,Detalhamento!$E305,Detalhamento!AY$15)&lt;=mediçao,0,OFFSET(Import.PLQ,$A305-1,AY$15-1,1,1)),OFFSET(Import.PLQ,$A305-1,AY$15-1,1,1)),(1-PLE!$AA$28)*OFFSET(Import.PLQ,$A305-1,AY$15-1,1,1))))</f>
        <v>0</v>
      </c>
      <c r="AZ305" s="144">
        <f ca="1">IF(AZ$13="",0,CHOOSE(Detalhamento.OpçãoServiços,OFFSET(Import.PLQ,$A305-1,AZ$15-1,1,1),IF($E305&lt;&gt;1,IF(ISNUMBER(INDEX(Import.PLE,Detalhamento!$E305,Detalhamento!AZ$15)),IF(INDEX(Import.PLE,Detalhamento!$E305,Detalhamento!AZ$15)&lt;=mediçao,OFFSET(Import.PLQ,$A305-1,AZ$15-1,1,1),0),0),PLE!$AA$28*OFFSET(Import.PLQ,$A305-1,AZ$15-1,1,1)),IF($E305&lt;&gt;1,IF(ISNUMBER(INDEX(Import.PLE,Detalhamento!$E305,Detalhamento!AZ$15)),IF(INDEX(Import.PLE,Detalhamento!$E305,Detalhamento!AZ$15)&lt;=mediçao,0,OFFSET(Import.PLQ,$A305-1,AZ$15-1,1,1)),OFFSET(Import.PLQ,$A305-1,AZ$15-1,1,1)),(1-PLE!$AA$28)*OFFSET(Import.PLQ,$A305-1,AZ$15-1,1,1))))</f>
        <v>0</v>
      </c>
      <c r="BA305" s="144">
        <f ca="1">IF(BA$13="",0,CHOOSE(Detalhamento.OpçãoServiços,OFFSET(Import.PLQ,$A305-1,BA$15-1,1,1),IF($E305&lt;&gt;1,IF(ISNUMBER(INDEX(Import.PLE,Detalhamento!$E305,Detalhamento!BA$15)),IF(INDEX(Import.PLE,Detalhamento!$E305,Detalhamento!BA$15)&lt;=mediçao,OFFSET(Import.PLQ,$A305-1,BA$15-1,1,1),0),0),PLE!$AA$28*OFFSET(Import.PLQ,$A305-1,BA$15-1,1,1)),IF($E305&lt;&gt;1,IF(ISNUMBER(INDEX(Import.PLE,Detalhamento!$E305,Detalhamento!BA$15)),IF(INDEX(Import.PLE,Detalhamento!$E305,Detalhamento!BA$15)&lt;=mediçao,0,OFFSET(Import.PLQ,$A305-1,BA$15-1,1,1)),OFFSET(Import.PLQ,$A305-1,BA$15-1,1,1)),(1-PLE!$AA$28)*OFFSET(Import.PLQ,$A305-1,BA$15-1,1,1))))</f>
        <v>0</v>
      </c>
      <c r="BB305" s="144">
        <f ca="1">IF(BB$13="",0,CHOOSE(Detalhamento.OpçãoServiços,OFFSET(Import.PLQ,$A305-1,BB$15-1,1,1),IF($E305&lt;&gt;1,IF(ISNUMBER(INDEX(Import.PLE,Detalhamento!$E305,Detalhamento!BB$15)),IF(INDEX(Import.PLE,Detalhamento!$E305,Detalhamento!BB$15)&lt;=mediçao,OFFSET(Import.PLQ,$A305-1,BB$15-1,1,1),0),0),PLE!$AA$28*OFFSET(Import.PLQ,$A305-1,BB$15-1,1,1)),IF($E305&lt;&gt;1,IF(ISNUMBER(INDEX(Import.PLE,Detalhamento!$E305,Detalhamento!BB$15)),IF(INDEX(Import.PLE,Detalhamento!$E305,Detalhamento!BB$15)&lt;=mediçao,0,OFFSET(Import.PLQ,$A305-1,BB$15-1,1,1)),OFFSET(Import.PLQ,$A305-1,BB$15-1,1,1)),(1-PLE!$AA$28)*OFFSET(Import.PLQ,$A305-1,BB$15-1,1,1))))</f>
        <v>0</v>
      </c>
      <c r="BC305" s="144">
        <f ca="1">IF(BC$13="",0,CHOOSE(Detalhamento.OpçãoServiços,OFFSET(Import.PLQ,$A305-1,BC$15-1,1,1),IF($E305&lt;&gt;1,IF(ISNUMBER(INDEX(Import.PLE,Detalhamento!$E305,Detalhamento!BC$15)),IF(INDEX(Import.PLE,Detalhamento!$E305,Detalhamento!BC$15)&lt;=mediçao,OFFSET(Import.PLQ,$A305-1,BC$15-1,1,1),0),0),PLE!$AA$28*OFFSET(Import.PLQ,$A305-1,BC$15-1,1,1)),IF($E305&lt;&gt;1,IF(ISNUMBER(INDEX(Import.PLE,Detalhamento!$E305,Detalhamento!BC$15)),IF(INDEX(Import.PLE,Detalhamento!$E305,Detalhamento!BC$15)&lt;=mediçao,0,OFFSET(Import.PLQ,$A305-1,BC$15-1,1,1)),OFFSET(Import.PLQ,$A305-1,BC$15-1,1,1)),(1-PLE!$AA$28)*OFFSET(Import.PLQ,$A305-1,BC$15-1,1,1))))</f>
        <v>0</v>
      </c>
      <c r="BD305" s="144">
        <f ca="1">IF(BD$13="",0,CHOOSE(Detalhamento.OpçãoServiços,OFFSET(Import.PLQ,$A305-1,BD$15-1,1,1),IF($E305&lt;&gt;1,IF(ISNUMBER(INDEX(Import.PLE,Detalhamento!$E305,Detalhamento!BD$15)),IF(INDEX(Import.PLE,Detalhamento!$E305,Detalhamento!BD$15)&lt;=mediçao,OFFSET(Import.PLQ,$A305-1,BD$15-1,1,1),0),0),PLE!$AA$28*OFFSET(Import.PLQ,$A305-1,BD$15-1,1,1)),IF($E305&lt;&gt;1,IF(ISNUMBER(INDEX(Import.PLE,Detalhamento!$E305,Detalhamento!BD$15)),IF(INDEX(Import.PLE,Detalhamento!$E305,Detalhamento!BD$15)&lt;=mediçao,0,OFFSET(Import.PLQ,$A305-1,BD$15-1,1,1)),OFFSET(Import.PLQ,$A305-1,BD$15-1,1,1)),(1-PLE!$AA$28)*OFFSET(Import.PLQ,$A305-1,BD$15-1,1,1))))</f>
        <v>0</v>
      </c>
      <c r="BE305" s="144">
        <f ca="1">IF(BE$13="",0,CHOOSE(Detalhamento.OpçãoServiços,OFFSET(Import.PLQ,$A305-1,BE$15-1,1,1),IF($E305&lt;&gt;1,IF(ISNUMBER(INDEX(Import.PLE,Detalhamento!$E305,Detalhamento!BE$15)),IF(INDEX(Import.PLE,Detalhamento!$E305,Detalhamento!BE$15)&lt;=mediçao,OFFSET(Import.PLQ,$A305-1,BE$15-1,1,1),0),0),PLE!$AA$28*OFFSET(Import.PLQ,$A305-1,BE$15-1,1,1)),IF($E305&lt;&gt;1,IF(ISNUMBER(INDEX(Import.PLE,Detalhamento!$E305,Detalhamento!BE$15)),IF(INDEX(Import.PLE,Detalhamento!$E305,Detalhamento!BE$15)&lt;=mediçao,0,OFFSET(Import.PLQ,$A305-1,BE$15-1,1,1)),OFFSET(Import.PLQ,$A305-1,BE$15-1,1,1)),(1-PLE!$AA$28)*OFFSET(Import.PLQ,$A305-1,BE$15-1,1,1))))</f>
        <v>0</v>
      </c>
      <c r="BF305" s="144">
        <f ca="1">IF(BF$13="",0,CHOOSE(Detalhamento.OpçãoServiços,OFFSET(Import.PLQ,$A305-1,BF$15-1,1,1),IF($E305&lt;&gt;1,IF(ISNUMBER(INDEX(Import.PLE,Detalhamento!$E305,Detalhamento!BF$15)),IF(INDEX(Import.PLE,Detalhamento!$E305,Detalhamento!BF$15)&lt;=mediçao,OFFSET(Import.PLQ,$A305-1,BF$15-1,1,1),0),0),PLE!$AA$28*OFFSET(Import.PLQ,$A305-1,BF$15-1,1,1)),IF($E305&lt;&gt;1,IF(ISNUMBER(INDEX(Import.PLE,Detalhamento!$E305,Detalhamento!BF$15)),IF(INDEX(Import.PLE,Detalhamento!$E305,Detalhamento!BF$15)&lt;=mediçao,0,OFFSET(Import.PLQ,$A305-1,BF$15-1,1,1)),OFFSET(Import.PLQ,$A305-1,BF$15-1,1,1)),(1-PLE!$AA$28)*OFFSET(Import.PLQ,$A305-1,BF$15-1,1,1))))</f>
        <v>0</v>
      </c>
      <c r="BG305" s="144">
        <f ca="1">IF(BG$13="",0,CHOOSE(Detalhamento.OpçãoServiços,OFFSET(Import.PLQ,$A305-1,BG$15-1,1,1),IF($E305&lt;&gt;1,IF(ISNUMBER(INDEX(Import.PLE,Detalhamento!$E305,Detalhamento!BG$15)),IF(INDEX(Import.PLE,Detalhamento!$E305,Detalhamento!BG$15)&lt;=mediçao,OFFSET(Import.PLQ,$A305-1,BG$15-1,1,1),0),0),PLE!$AA$28*OFFSET(Import.PLQ,$A305-1,BG$15-1,1,1)),IF($E305&lt;&gt;1,IF(ISNUMBER(INDEX(Import.PLE,Detalhamento!$E305,Detalhamento!BG$15)),IF(INDEX(Import.PLE,Detalhamento!$E305,Detalhamento!BG$15)&lt;=mediçao,0,OFFSET(Import.PLQ,$A305-1,BG$15-1,1,1)),OFFSET(Import.PLQ,$A305-1,BG$15-1,1,1)),(1-PLE!$AA$28)*OFFSET(Import.PLQ,$A305-1,BG$15-1,1,1))))</f>
        <v>0</v>
      </c>
      <c r="BH305" s="144">
        <f ca="1">IF(BH$13="",0,CHOOSE(Detalhamento.OpçãoServiços,OFFSET(Import.PLQ,$A305-1,BH$15-1,1,1),IF($E305&lt;&gt;1,IF(ISNUMBER(INDEX(Import.PLE,Detalhamento!$E305,Detalhamento!BH$15)),IF(INDEX(Import.PLE,Detalhamento!$E305,Detalhamento!BH$15)&lt;=mediçao,OFFSET(Import.PLQ,$A305-1,BH$15-1,1,1),0),0),PLE!$AA$28*OFFSET(Import.PLQ,$A305-1,BH$15-1,1,1)),IF($E305&lt;&gt;1,IF(ISNUMBER(INDEX(Import.PLE,Detalhamento!$E305,Detalhamento!BH$15)),IF(INDEX(Import.PLE,Detalhamento!$E305,Detalhamento!BH$15)&lt;=mediçao,0,OFFSET(Import.PLQ,$A305-1,BH$15-1,1,1)),OFFSET(Import.PLQ,$A305-1,BH$15-1,1,1)),(1-PLE!$AA$28)*OFFSET(Import.PLQ,$A305-1,BH$15-1,1,1))))</f>
        <v>0</v>
      </c>
      <c r="BI305" s="144">
        <f ca="1">IF(BI$13="",0,CHOOSE(Detalhamento.OpçãoServiços,OFFSET(Import.PLQ,$A305-1,BI$15-1,1,1),IF($E305&lt;&gt;1,IF(ISNUMBER(INDEX(Import.PLE,Detalhamento!$E305,Detalhamento!BI$15)),IF(INDEX(Import.PLE,Detalhamento!$E305,Detalhamento!BI$15)&lt;=mediçao,OFFSET(Import.PLQ,$A305-1,BI$15-1,1,1),0),0),PLE!$AA$28*OFFSET(Import.PLQ,$A305-1,BI$15-1,1,1)),IF($E305&lt;&gt;1,IF(ISNUMBER(INDEX(Import.PLE,Detalhamento!$E305,Detalhamento!BI$15)),IF(INDEX(Import.PLE,Detalhamento!$E305,Detalhamento!BI$15)&lt;=mediçao,0,OFFSET(Import.PLQ,$A305-1,BI$15-1,1,1)),OFFSET(Import.PLQ,$A305-1,BI$15-1,1,1)),(1-PLE!$AA$28)*OFFSET(Import.PLQ,$A305-1,BI$15-1,1,1))))</f>
        <v>0</v>
      </c>
    </row>
    <row r="306" spans="1:61" ht="10.5" x14ac:dyDescent="0.25">
      <c r="A306" s="155">
        <v>305</v>
      </c>
      <c r="B306" s="21" t="str">
        <f t="shared" ca="1" si="41"/>
        <v>Evento</v>
      </c>
      <c r="E306" s="153">
        <f t="shared" ca="1" si="42"/>
        <v>31</v>
      </c>
      <c r="F306" s="154">
        <f t="shared" ca="1" si="43"/>
        <v>310000</v>
      </c>
      <c r="G306" s="154" t="str">
        <f t="shared" ca="1" si="47"/>
        <v>Evento</v>
      </c>
      <c r="H306" s="182" t="str">
        <f t="shared" ca="1" si="47"/>
        <v>Arq - REVESTIMENTO</v>
      </c>
      <c r="I306" s="37" t="str">
        <f t="shared" ca="1" si="44"/>
        <v>R$</v>
      </c>
      <c r="J306" s="144">
        <f t="shared" ca="1" si="45"/>
        <v>1634.73</v>
      </c>
      <c r="K306" s="67"/>
      <c r="L306" s="144">
        <f ca="1">IF(L$13="",0,CHOOSE(Detalhamento.OpçãoServiços,OFFSET(Import.PLQ,$A306-1,L$15-1,1,1),IF($E306&lt;&gt;1,IF(ISNUMBER(INDEX(Import.PLE,Detalhamento!$E306,Detalhamento!L$15)),IF(INDEX(Import.PLE,Detalhamento!$E306,Detalhamento!L$15)&lt;=mediçao,OFFSET(Import.PLQ,$A306-1,L$15-1,1,1),0),0),PLE!$AA$28*OFFSET(Import.PLQ,$A306-1,L$15-1,1,1)),IF($E306&lt;&gt;1,IF(ISNUMBER(INDEX(Import.PLE,Detalhamento!$E306,Detalhamento!L$15)),IF(INDEX(Import.PLE,Detalhamento!$E306,Detalhamento!L$15)&lt;=mediçao,0,OFFSET(Import.PLQ,$A306-1,L$15-1,1,1)),OFFSET(Import.PLQ,$A306-1,L$15-1,1,1)),(1-PLE!$AA$28)*OFFSET(Import.PLQ,$A306-1,L$15-1,1,1))))</f>
        <v>1634.73</v>
      </c>
      <c r="M306" s="144">
        <f ca="1">IF(M$13="",0,CHOOSE(Detalhamento.OpçãoServiços,OFFSET(Import.PLQ,$A306-1,M$15-1,1,1),IF($E306&lt;&gt;1,IF(ISNUMBER(INDEX(Import.PLE,Detalhamento!$E306,Detalhamento!M$15)),IF(INDEX(Import.PLE,Detalhamento!$E306,Detalhamento!M$15)&lt;=mediçao,OFFSET(Import.PLQ,$A306-1,M$15-1,1,1),0),0),PLE!$AA$28*OFFSET(Import.PLQ,$A306-1,M$15-1,1,1)),IF($E306&lt;&gt;1,IF(ISNUMBER(INDEX(Import.PLE,Detalhamento!$E306,Detalhamento!M$15)),IF(INDEX(Import.PLE,Detalhamento!$E306,Detalhamento!M$15)&lt;=mediçao,0,OFFSET(Import.PLQ,$A306-1,M$15-1,1,1)),OFFSET(Import.PLQ,$A306-1,M$15-1,1,1)),(1-PLE!$AA$28)*OFFSET(Import.PLQ,$A306-1,M$15-1,1,1))))</f>
        <v>0</v>
      </c>
      <c r="N306" s="144">
        <f ca="1">IF(N$13="",0,CHOOSE(Detalhamento.OpçãoServiços,OFFSET(Import.PLQ,$A306-1,N$15-1,1,1),IF($E306&lt;&gt;1,IF(ISNUMBER(INDEX(Import.PLE,Detalhamento!$E306,Detalhamento!N$15)),IF(INDEX(Import.PLE,Detalhamento!$E306,Detalhamento!N$15)&lt;=mediçao,OFFSET(Import.PLQ,$A306-1,N$15-1,1,1),0),0),PLE!$AA$28*OFFSET(Import.PLQ,$A306-1,N$15-1,1,1)),IF($E306&lt;&gt;1,IF(ISNUMBER(INDEX(Import.PLE,Detalhamento!$E306,Detalhamento!N$15)),IF(INDEX(Import.PLE,Detalhamento!$E306,Detalhamento!N$15)&lt;=mediçao,0,OFFSET(Import.PLQ,$A306-1,N$15-1,1,1)),OFFSET(Import.PLQ,$A306-1,N$15-1,1,1)),(1-PLE!$AA$28)*OFFSET(Import.PLQ,$A306-1,N$15-1,1,1))))</f>
        <v>0</v>
      </c>
      <c r="O306" s="144">
        <f ca="1">IF(O$13="",0,CHOOSE(Detalhamento.OpçãoServiços,OFFSET(Import.PLQ,$A306-1,O$15-1,1,1),IF($E306&lt;&gt;1,IF(ISNUMBER(INDEX(Import.PLE,Detalhamento!$E306,Detalhamento!O$15)),IF(INDEX(Import.PLE,Detalhamento!$E306,Detalhamento!O$15)&lt;=mediçao,OFFSET(Import.PLQ,$A306-1,O$15-1,1,1),0),0),PLE!$AA$28*OFFSET(Import.PLQ,$A306-1,O$15-1,1,1)),IF($E306&lt;&gt;1,IF(ISNUMBER(INDEX(Import.PLE,Detalhamento!$E306,Detalhamento!O$15)),IF(INDEX(Import.PLE,Detalhamento!$E306,Detalhamento!O$15)&lt;=mediçao,0,OFFSET(Import.PLQ,$A306-1,O$15-1,1,1)),OFFSET(Import.PLQ,$A306-1,O$15-1,1,1)),(1-PLE!$AA$28)*OFFSET(Import.PLQ,$A306-1,O$15-1,1,1))))</f>
        <v>0</v>
      </c>
      <c r="P306" s="144">
        <f ca="1">IF(P$13="",0,CHOOSE(Detalhamento.OpçãoServiços,OFFSET(Import.PLQ,$A306-1,P$15-1,1,1),IF($E306&lt;&gt;1,IF(ISNUMBER(INDEX(Import.PLE,Detalhamento!$E306,Detalhamento!P$15)),IF(INDEX(Import.PLE,Detalhamento!$E306,Detalhamento!P$15)&lt;=mediçao,OFFSET(Import.PLQ,$A306-1,P$15-1,1,1),0),0),PLE!$AA$28*OFFSET(Import.PLQ,$A306-1,P$15-1,1,1)),IF($E306&lt;&gt;1,IF(ISNUMBER(INDEX(Import.PLE,Detalhamento!$E306,Detalhamento!P$15)),IF(INDEX(Import.PLE,Detalhamento!$E306,Detalhamento!P$15)&lt;=mediçao,0,OFFSET(Import.PLQ,$A306-1,P$15-1,1,1)),OFFSET(Import.PLQ,$A306-1,P$15-1,1,1)),(1-PLE!$AA$28)*OFFSET(Import.PLQ,$A306-1,P$15-1,1,1))))</f>
        <v>0</v>
      </c>
      <c r="Q306" s="144">
        <f ca="1">IF(Q$13="",0,CHOOSE(Detalhamento.OpçãoServiços,OFFSET(Import.PLQ,$A306-1,Q$15-1,1,1),IF($E306&lt;&gt;1,IF(ISNUMBER(INDEX(Import.PLE,Detalhamento!$E306,Detalhamento!Q$15)),IF(INDEX(Import.PLE,Detalhamento!$E306,Detalhamento!Q$15)&lt;=mediçao,OFFSET(Import.PLQ,$A306-1,Q$15-1,1,1),0),0),PLE!$AA$28*OFFSET(Import.PLQ,$A306-1,Q$15-1,1,1)),IF($E306&lt;&gt;1,IF(ISNUMBER(INDEX(Import.PLE,Detalhamento!$E306,Detalhamento!Q$15)),IF(INDEX(Import.PLE,Detalhamento!$E306,Detalhamento!Q$15)&lt;=mediçao,0,OFFSET(Import.PLQ,$A306-1,Q$15-1,1,1)),OFFSET(Import.PLQ,$A306-1,Q$15-1,1,1)),(1-PLE!$AA$28)*OFFSET(Import.PLQ,$A306-1,Q$15-1,1,1))))</f>
        <v>0</v>
      </c>
      <c r="R306" s="144">
        <f ca="1">IF(R$13="",0,CHOOSE(Detalhamento.OpçãoServiços,OFFSET(Import.PLQ,$A306-1,R$15-1,1,1),IF($E306&lt;&gt;1,IF(ISNUMBER(INDEX(Import.PLE,Detalhamento!$E306,Detalhamento!R$15)),IF(INDEX(Import.PLE,Detalhamento!$E306,Detalhamento!R$15)&lt;=mediçao,OFFSET(Import.PLQ,$A306-1,R$15-1,1,1),0),0),PLE!$AA$28*OFFSET(Import.PLQ,$A306-1,R$15-1,1,1)),IF($E306&lt;&gt;1,IF(ISNUMBER(INDEX(Import.PLE,Detalhamento!$E306,Detalhamento!R$15)),IF(INDEX(Import.PLE,Detalhamento!$E306,Detalhamento!R$15)&lt;=mediçao,0,OFFSET(Import.PLQ,$A306-1,R$15-1,1,1)),OFFSET(Import.PLQ,$A306-1,R$15-1,1,1)),(1-PLE!$AA$28)*OFFSET(Import.PLQ,$A306-1,R$15-1,1,1))))</f>
        <v>0</v>
      </c>
      <c r="S306" s="144">
        <f ca="1">IF(S$13="",0,CHOOSE(Detalhamento.OpçãoServiços,OFFSET(Import.PLQ,$A306-1,S$15-1,1,1),IF($E306&lt;&gt;1,IF(ISNUMBER(INDEX(Import.PLE,Detalhamento!$E306,Detalhamento!S$15)),IF(INDEX(Import.PLE,Detalhamento!$E306,Detalhamento!S$15)&lt;=mediçao,OFFSET(Import.PLQ,$A306-1,S$15-1,1,1),0),0),PLE!$AA$28*OFFSET(Import.PLQ,$A306-1,S$15-1,1,1)),IF($E306&lt;&gt;1,IF(ISNUMBER(INDEX(Import.PLE,Detalhamento!$E306,Detalhamento!S$15)),IF(INDEX(Import.PLE,Detalhamento!$E306,Detalhamento!S$15)&lt;=mediçao,0,OFFSET(Import.PLQ,$A306-1,S$15-1,1,1)),OFFSET(Import.PLQ,$A306-1,S$15-1,1,1)),(1-PLE!$AA$28)*OFFSET(Import.PLQ,$A306-1,S$15-1,1,1))))</f>
        <v>0</v>
      </c>
      <c r="T306" s="144">
        <f ca="1">IF(T$13="",0,CHOOSE(Detalhamento.OpçãoServiços,OFFSET(Import.PLQ,$A306-1,T$15-1,1,1),IF($E306&lt;&gt;1,IF(ISNUMBER(INDEX(Import.PLE,Detalhamento!$E306,Detalhamento!T$15)),IF(INDEX(Import.PLE,Detalhamento!$E306,Detalhamento!T$15)&lt;=mediçao,OFFSET(Import.PLQ,$A306-1,T$15-1,1,1),0),0),PLE!$AA$28*OFFSET(Import.PLQ,$A306-1,T$15-1,1,1)),IF($E306&lt;&gt;1,IF(ISNUMBER(INDEX(Import.PLE,Detalhamento!$E306,Detalhamento!T$15)),IF(INDEX(Import.PLE,Detalhamento!$E306,Detalhamento!T$15)&lt;=mediçao,0,OFFSET(Import.PLQ,$A306-1,T$15-1,1,1)),OFFSET(Import.PLQ,$A306-1,T$15-1,1,1)),(1-PLE!$AA$28)*OFFSET(Import.PLQ,$A306-1,T$15-1,1,1))))</f>
        <v>0</v>
      </c>
      <c r="U306" s="144">
        <f ca="1">IF(U$13="",0,CHOOSE(Detalhamento.OpçãoServiços,OFFSET(Import.PLQ,$A306-1,U$15-1,1,1),IF($E306&lt;&gt;1,IF(ISNUMBER(INDEX(Import.PLE,Detalhamento!$E306,Detalhamento!U$15)),IF(INDEX(Import.PLE,Detalhamento!$E306,Detalhamento!U$15)&lt;=mediçao,OFFSET(Import.PLQ,$A306-1,U$15-1,1,1),0),0),PLE!$AA$28*OFFSET(Import.PLQ,$A306-1,U$15-1,1,1)),IF($E306&lt;&gt;1,IF(ISNUMBER(INDEX(Import.PLE,Detalhamento!$E306,Detalhamento!U$15)),IF(INDEX(Import.PLE,Detalhamento!$E306,Detalhamento!U$15)&lt;=mediçao,0,OFFSET(Import.PLQ,$A306-1,U$15-1,1,1)),OFFSET(Import.PLQ,$A306-1,U$15-1,1,1)),(1-PLE!$AA$28)*OFFSET(Import.PLQ,$A306-1,U$15-1,1,1))))</f>
        <v>0</v>
      </c>
      <c r="V306" s="144">
        <f ca="1">IF(V$13="",0,CHOOSE(Detalhamento.OpçãoServiços,OFFSET(Import.PLQ,$A306-1,V$15-1,1,1),IF($E306&lt;&gt;1,IF(ISNUMBER(INDEX(Import.PLE,Detalhamento!$E306,Detalhamento!V$15)),IF(INDEX(Import.PLE,Detalhamento!$E306,Detalhamento!V$15)&lt;=mediçao,OFFSET(Import.PLQ,$A306-1,V$15-1,1,1),0),0),PLE!$AA$28*OFFSET(Import.PLQ,$A306-1,V$15-1,1,1)),IF($E306&lt;&gt;1,IF(ISNUMBER(INDEX(Import.PLE,Detalhamento!$E306,Detalhamento!V$15)),IF(INDEX(Import.PLE,Detalhamento!$E306,Detalhamento!V$15)&lt;=mediçao,0,OFFSET(Import.PLQ,$A306-1,V$15-1,1,1)),OFFSET(Import.PLQ,$A306-1,V$15-1,1,1)),(1-PLE!$AA$28)*OFFSET(Import.PLQ,$A306-1,V$15-1,1,1))))</f>
        <v>0</v>
      </c>
      <c r="W306" s="144">
        <f ca="1">IF(W$13="",0,CHOOSE(Detalhamento.OpçãoServiços,OFFSET(Import.PLQ,$A306-1,W$15-1,1,1),IF($E306&lt;&gt;1,IF(ISNUMBER(INDEX(Import.PLE,Detalhamento!$E306,Detalhamento!W$15)),IF(INDEX(Import.PLE,Detalhamento!$E306,Detalhamento!W$15)&lt;=mediçao,OFFSET(Import.PLQ,$A306-1,W$15-1,1,1),0),0),PLE!$AA$28*OFFSET(Import.PLQ,$A306-1,W$15-1,1,1)),IF($E306&lt;&gt;1,IF(ISNUMBER(INDEX(Import.PLE,Detalhamento!$E306,Detalhamento!W$15)),IF(INDEX(Import.PLE,Detalhamento!$E306,Detalhamento!W$15)&lt;=mediçao,0,OFFSET(Import.PLQ,$A306-1,W$15-1,1,1)),OFFSET(Import.PLQ,$A306-1,W$15-1,1,1)),(1-PLE!$AA$28)*OFFSET(Import.PLQ,$A306-1,W$15-1,1,1))))</f>
        <v>0</v>
      </c>
      <c r="X306" s="144">
        <f ca="1">IF(X$13="",0,CHOOSE(Detalhamento.OpçãoServiços,OFFSET(Import.PLQ,$A306-1,X$15-1,1,1),IF($E306&lt;&gt;1,IF(ISNUMBER(INDEX(Import.PLE,Detalhamento!$E306,Detalhamento!X$15)),IF(INDEX(Import.PLE,Detalhamento!$E306,Detalhamento!X$15)&lt;=mediçao,OFFSET(Import.PLQ,$A306-1,X$15-1,1,1),0),0),PLE!$AA$28*OFFSET(Import.PLQ,$A306-1,X$15-1,1,1)),IF($E306&lt;&gt;1,IF(ISNUMBER(INDEX(Import.PLE,Detalhamento!$E306,Detalhamento!X$15)),IF(INDEX(Import.PLE,Detalhamento!$E306,Detalhamento!X$15)&lt;=mediçao,0,OFFSET(Import.PLQ,$A306-1,X$15-1,1,1)),OFFSET(Import.PLQ,$A306-1,X$15-1,1,1)),(1-PLE!$AA$28)*OFFSET(Import.PLQ,$A306-1,X$15-1,1,1))))</f>
        <v>0</v>
      </c>
      <c r="Y306" s="144">
        <f ca="1">IF(Y$13="",0,CHOOSE(Detalhamento.OpçãoServiços,OFFSET(Import.PLQ,$A306-1,Y$15-1,1,1),IF($E306&lt;&gt;1,IF(ISNUMBER(INDEX(Import.PLE,Detalhamento!$E306,Detalhamento!Y$15)),IF(INDEX(Import.PLE,Detalhamento!$E306,Detalhamento!Y$15)&lt;=mediçao,OFFSET(Import.PLQ,$A306-1,Y$15-1,1,1),0),0),PLE!$AA$28*OFFSET(Import.PLQ,$A306-1,Y$15-1,1,1)),IF($E306&lt;&gt;1,IF(ISNUMBER(INDEX(Import.PLE,Detalhamento!$E306,Detalhamento!Y$15)),IF(INDEX(Import.PLE,Detalhamento!$E306,Detalhamento!Y$15)&lt;=mediçao,0,OFFSET(Import.PLQ,$A306-1,Y$15-1,1,1)),OFFSET(Import.PLQ,$A306-1,Y$15-1,1,1)),(1-PLE!$AA$28)*OFFSET(Import.PLQ,$A306-1,Y$15-1,1,1))))</f>
        <v>0</v>
      </c>
      <c r="Z306" s="144">
        <f ca="1">IF(Z$13="",0,CHOOSE(Detalhamento.OpçãoServiços,OFFSET(Import.PLQ,$A306-1,Z$15-1,1,1),IF($E306&lt;&gt;1,IF(ISNUMBER(INDEX(Import.PLE,Detalhamento!$E306,Detalhamento!Z$15)),IF(INDEX(Import.PLE,Detalhamento!$E306,Detalhamento!Z$15)&lt;=mediçao,OFFSET(Import.PLQ,$A306-1,Z$15-1,1,1),0),0),PLE!$AA$28*OFFSET(Import.PLQ,$A306-1,Z$15-1,1,1)),IF($E306&lt;&gt;1,IF(ISNUMBER(INDEX(Import.PLE,Detalhamento!$E306,Detalhamento!Z$15)),IF(INDEX(Import.PLE,Detalhamento!$E306,Detalhamento!Z$15)&lt;=mediçao,0,OFFSET(Import.PLQ,$A306-1,Z$15-1,1,1)),OFFSET(Import.PLQ,$A306-1,Z$15-1,1,1)),(1-PLE!$AA$28)*OFFSET(Import.PLQ,$A306-1,Z$15-1,1,1))))</f>
        <v>0</v>
      </c>
      <c r="AA306" s="144">
        <f ca="1">IF(AA$13="",0,CHOOSE(Detalhamento.OpçãoServiços,OFFSET(Import.PLQ,$A306-1,AA$15-1,1,1),IF($E306&lt;&gt;1,IF(ISNUMBER(INDEX(Import.PLE,Detalhamento!$E306,Detalhamento!AA$15)),IF(INDEX(Import.PLE,Detalhamento!$E306,Detalhamento!AA$15)&lt;=mediçao,OFFSET(Import.PLQ,$A306-1,AA$15-1,1,1),0),0),PLE!$AA$28*OFFSET(Import.PLQ,$A306-1,AA$15-1,1,1)),IF($E306&lt;&gt;1,IF(ISNUMBER(INDEX(Import.PLE,Detalhamento!$E306,Detalhamento!AA$15)),IF(INDEX(Import.PLE,Detalhamento!$E306,Detalhamento!AA$15)&lt;=mediçao,0,OFFSET(Import.PLQ,$A306-1,AA$15-1,1,1)),OFFSET(Import.PLQ,$A306-1,AA$15-1,1,1)),(1-PLE!$AA$28)*OFFSET(Import.PLQ,$A306-1,AA$15-1,1,1))))</f>
        <v>0</v>
      </c>
      <c r="AB306" s="144">
        <f ca="1">IF(AB$13="",0,CHOOSE(Detalhamento.OpçãoServiços,OFFSET(Import.PLQ,$A306-1,AB$15-1,1,1),IF($E306&lt;&gt;1,IF(ISNUMBER(INDEX(Import.PLE,Detalhamento!$E306,Detalhamento!AB$15)),IF(INDEX(Import.PLE,Detalhamento!$E306,Detalhamento!AB$15)&lt;=mediçao,OFFSET(Import.PLQ,$A306-1,AB$15-1,1,1),0),0),PLE!$AA$28*OFFSET(Import.PLQ,$A306-1,AB$15-1,1,1)),IF($E306&lt;&gt;1,IF(ISNUMBER(INDEX(Import.PLE,Detalhamento!$E306,Detalhamento!AB$15)),IF(INDEX(Import.PLE,Detalhamento!$E306,Detalhamento!AB$15)&lt;=mediçao,0,OFFSET(Import.PLQ,$A306-1,AB$15-1,1,1)),OFFSET(Import.PLQ,$A306-1,AB$15-1,1,1)),(1-PLE!$AA$28)*OFFSET(Import.PLQ,$A306-1,AB$15-1,1,1))))</f>
        <v>0</v>
      </c>
      <c r="AC306" s="144">
        <f ca="1">IF(AC$13="",0,CHOOSE(Detalhamento.OpçãoServiços,OFFSET(Import.PLQ,$A306-1,AC$15-1,1,1),IF($E306&lt;&gt;1,IF(ISNUMBER(INDEX(Import.PLE,Detalhamento!$E306,Detalhamento!AC$15)),IF(INDEX(Import.PLE,Detalhamento!$E306,Detalhamento!AC$15)&lt;=mediçao,OFFSET(Import.PLQ,$A306-1,AC$15-1,1,1),0),0),PLE!$AA$28*OFFSET(Import.PLQ,$A306-1,AC$15-1,1,1)),IF($E306&lt;&gt;1,IF(ISNUMBER(INDEX(Import.PLE,Detalhamento!$E306,Detalhamento!AC$15)),IF(INDEX(Import.PLE,Detalhamento!$E306,Detalhamento!AC$15)&lt;=mediçao,0,OFFSET(Import.PLQ,$A306-1,AC$15-1,1,1)),OFFSET(Import.PLQ,$A306-1,AC$15-1,1,1)),(1-PLE!$AA$28)*OFFSET(Import.PLQ,$A306-1,AC$15-1,1,1))))</f>
        <v>0</v>
      </c>
      <c r="AD306" s="144">
        <f ca="1">IF(AD$13="",0,CHOOSE(Detalhamento.OpçãoServiços,OFFSET(Import.PLQ,$A306-1,AD$15-1,1,1),IF($E306&lt;&gt;1,IF(ISNUMBER(INDEX(Import.PLE,Detalhamento!$E306,Detalhamento!AD$15)),IF(INDEX(Import.PLE,Detalhamento!$E306,Detalhamento!AD$15)&lt;=mediçao,OFFSET(Import.PLQ,$A306-1,AD$15-1,1,1),0),0),PLE!$AA$28*OFFSET(Import.PLQ,$A306-1,AD$15-1,1,1)),IF($E306&lt;&gt;1,IF(ISNUMBER(INDEX(Import.PLE,Detalhamento!$E306,Detalhamento!AD$15)),IF(INDEX(Import.PLE,Detalhamento!$E306,Detalhamento!AD$15)&lt;=mediçao,0,OFFSET(Import.PLQ,$A306-1,AD$15-1,1,1)),OFFSET(Import.PLQ,$A306-1,AD$15-1,1,1)),(1-PLE!$AA$28)*OFFSET(Import.PLQ,$A306-1,AD$15-1,1,1))))</f>
        <v>0</v>
      </c>
      <c r="AE306" s="144">
        <f ca="1">IF(AE$13="",0,CHOOSE(Detalhamento.OpçãoServiços,OFFSET(Import.PLQ,$A306-1,AE$15-1,1,1),IF($E306&lt;&gt;1,IF(ISNUMBER(INDEX(Import.PLE,Detalhamento!$E306,Detalhamento!AE$15)),IF(INDEX(Import.PLE,Detalhamento!$E306,Detalhamento!AE$15)&lt;=mediçao,OFFSET(Import.PLQ,$A306-1,AE$15-1,1,1),0),0),PLE!$AA$28*OFFSET(Import.PLQ,$A306-1,AE$15-1,1,1)),IF($E306&lt;&gt;1,IF(ISNUMBER(INDEX(Import.PLE,Detalhamento!$E306,Detalhamento!AE$15)),IF(INDEX(Import.PLE,Detalhamento!$E306,Detalhamento!AE$15)&lt;=mediçao,0,OFFSET(Import.PLQ,$A306-1,AE$15-1,1,1)),OFFSET(Import.PLQ,$A306-1,AE$15-1,1,1)),(1-PLE!$AA$28)*OFFSET(Import.PLQ,$A306-1,AE$15-1,1,1))))</f>
        <v>0</v>
      </c>
      <c r="AF306" s="144">
        <f ca="1">IF(AF$13="",0,CHOOSE(Detalhamento.OpçãoServiços,OFFSET(Import.PLQ,$A306-1,AF$15-1,1,1),IF($E306&lt;&gt;1,IF(ISNUMBER(INDEX(Import.PLE,Detalhamento!$E306,Detalhamento!AF$15)),IF(INDEX(Import.PLE,Detalhamento!$E306,Detalhamento!AF$15)&lt;=mediçao,OFFSET(Import.PLQ,$A306-1,AF$15-1,1,1),0),0),PLE!$AA$28*OFFSET(Import.PLQ,$A306-1,AF$15-1,1,1)),IF($E306&lt;&gt;1,IF(ISNUMBER(INDEX(Import.PLE,Detalhamento!$E306,Detalhamento!AF$15)),IF(INDEX(Import.PLE,Detalhamento!$E306,Detalhamento!AF$15)&lt;=mediçao,0,OFFSET(Import.PLQ,$A306-1,AF$15-1,1,1)),OFFSET(Import.PLQ,$A306-1,AF$15-1,1,1)),(1-PLE!$AA$28)*OFFSET(Import.PLQ,$A306-1,AF$15-1,1,1))))</f>
        <v>0</v>
      </c>
      <c r="AG306" s="144">
        <f ca="1">IF(AG$13="",0,CHOOSE(Detalhamento.OpçãoServiços,OFFSET(Import.PLQ,$A306-1,AG$15-1,1,1),IF($E306&lt;&gt;1,IF(ISNUMBER(INDEX(Import.PLE,Detalhamento!$E306,Detalhamento!AG$15)),IF(INDEX(Import.PLE,Detalhamento!$E306,Detalhamento!AG$15)&lt;=mediçao,OFFSET(Import.PLQ,$A306-1,AG$15-1,1,1),0),0),PLE!$AA$28*OFFSET(Import.PLQ,$A306-1,AG$15-1,1,1)),IF($E306&lt;&gt;1,IF(ISNUMBER(INDEX(Import.PLE,Detalhamento!$E306,Detalhamento!AG$15)),IF(INDEX(Import.PLE,Detalhamento!$E306,Detalhamento!AG$15)&lt;=mediçao,0,OFFSET(Import.PLQ,$A306-1,AG$15-1,1,1)),OFFSET(Import.PLQ,$A306-1,AG$15-1,1,1)),(1-PLE!$AA$28)*OFFSET(Import.PLQ,$A306-1,AG$15-1,1,1))))</f>
        <v>0</v>
      </c>
      <c r="AH306" s="144">
        <f ca="1">IF(AH$13="",0,CHOOSE(Detalhamento.OpçãoServiços,OFFSET(Import.PLQ,$A306-1,AH$15-1,1,1),IF($E306&lt;&gt;1,IF(ISNUMBER(INDEX(Import.PLE,Detalhamento!$E306,Detalhamento!AH$15)),IF(INDEX(Import.PLE,Detalhamento!$E306,Detalhamento!AH$15)&lt;=mediçao,OFFSET(Import.PLQ,$A306-1,AH$15-1,1,1),0),0),PLE!$AA$28*OFFSET(Import.PLQ,$A306-1,AH$15-1,1,1)),IF($E306&lt;&gt;1,IF(ISNUMBER(INDEX(Import.PLE,Detalhamento!$E306,Detalhamento!AH$15)),IF(INDEX(Import.PLE,Detalhamento!$E306,Detalhamento!AH$15)&lt;=mediçao,0,OFFSET(Import.PLQ,$A306-1,AH$15-1,1,1)),OFFSET(Import.PLQ,$A306-1,AH$15-1,1,1)),(1-PLE!$AA$28)*OFFSET(Import.PLQ,$A306-1,AH$15-1,1,1))))</f>
        <v>0</v>
      </c>
      <c r="AI306" s="144">
        <f ca="1">IF(AI$13="",0,CHOOSE(Detalhamento.OpçãoServiços,OFFSET(Import.PLQ,$A306-1,AI$15-1,1,1),IF($E306&lt;&gt;1,IF(ISNUMBER(INDEX(Import.PLE,Detalhamento!$E306,Detalhamento!AI$15)),IF(INDEX(Import.PLE,Detalhamento!$E306,Detalhamento!AI$15)&lt;=mediçao,OFFSET(Import.PLQ,$A306-1,AI$15-1,1,1),0),0),PLE!$AA$28*OFFSET(Import.PLQ,$A306-1,AI$15-1,1,1)),IF($E306&lt;&gt;1,IF(ISNUMBER(INDEX(Import.PLE,Detalhamento!$E306,Detalhamento!AI$15)),IF(INDEX(Import.PLE,Detalhamento!$E306,Detalhamento!AI$15)&lt;=mediçao,0,OFFSET(Import.PLQ,$A306-1,AI$15-1,1,1)),OFFSET(Import.PLQ,$A306-1,AI$15-1,1,1)),(1-PLE!$AA$28)*OFFSET(Import.PLQ,$A306-1,AI$15-1,1,1))))</f>
        <v>0</v>
      </c>
      <c r="AJ306" s="144">
        <f ca="1">IF(AJ$13="",0,CHOOSE(Detalhamento.OpçãoServiços,OFFSET(Import.PLQ,$A306-1,AJ$15-1,1,1),IF($E306&lt;&gt;1,IF(ISNUMBER(INDEX(Import.PLE,Detalhamento!$E306,Detalhamento!AJ$15)),IF(INDEX(Import.PLE,Detalhamento!$E306,Detalhamento!AJ$15)&lt;=mediçao,OFFSET(Import.PLQ,$A306-1,AJ$15-1,1,1),0),0),PLE!$AA$28*OFFSET(Import.PLQ,$A306-1,AJ$15-1,1,1)),IF($E306&lt;&gt;1,IF(ISNUMBER(INDEX(Import.PLE,Detalhamento!$E306,Detalhamento!AJ$15)),IF(INDEX(Import.PLE,Detalhamento!$E306,Detalhamento!AJ$15)&lt;=mediçao,0,OFFSET(Import.PLQ,$A306-1,AJ$15-1,1,1)),OFFSET(Import.PLQ,$A306-1,AJ$15-1,1,1)),(1-PLE!$AA$28)*OFFSET(Import.PLQ,$A306-1,AJ$15-1,1,1))))</f>
        <v>0</v>
      </c>
      <c r="AK306" s="144">
        <f ca="1">IF(AK$13="",0,CHOOSE(Detalhamento.OpçãoServiços,OFFSET(Import.PLQ,$A306-1,AK$15-1,1,1),IF($E306&lt;&gt;1,IF(ISNUMBER(INDEX(Import.PLE,Detalhamento!$E306,Detalhamento!AK$15)),IF(INDEX(Import.PLE,Detalhamento!$E306,Detalhamento!AK$15)&lt;=mediçao,OFFSET(Import.PLQ,$A306-1,AK$15-1,1,1),0),0),PLE!$AA$28*OFFSET(Import.PLQ,$A306-1,AK$15-1,1,1)),IF($E306&lt;&gt;1,IF(ISNUMBER(INDEX(Import.PLE,Detalhamento!$E306,Detalhamento!AK$15)),IF(INDEX(Import.PLE,Detalhamento!$E306,Detalhamento!AK$15)&lt;=mediçao,0,OFFSET(Import.PLQ,$A306-1,AK$15-1,1,1)),OFFSET(Import.PLQ,$A306-1,AK$15-1,1,1)),(1-PLE!$AA$28)*OFFSET(Import.PLQ,$A306-1,AK$15-1,1,1))))</f>
        <v>0</v>
      </c>
      <c r="AL306" s="144">
        <f ca="1">IF(AL$13="",0,CHOOSE(Detalhamento.OpçãoServiços,OFFSET(Import.PLQ,$A306-1,AL$15-1,1,1),IF($E306&lt;&gt;1,IF(ISNUMBER(INDEX(Import.PLE,Detalhamento!$E306,Detalhamento!AL$15)),IF(INDEX(Import.PLE,Detalhamento!$E306,Detalhamento!AL$15)&lt;=mediçao,OFFSET(Import.PLQ,$A306-1,AL$15-1,1,1),0),0),PLE!$AA$28*OFFSET(Import.PLQ,$A306-1,AL$15-1,1,1)),IF($E306&lt;&gt;1,IF(ISNUMBER(INDEX(Import.PLE,Detalhamento!$E306,Detalhamento!AL$15)),IF(INDEX(Import.PLE,Detalhamento!$E306,Detalhamento!AL$15)&lt;=mediçao,0,OFFSET(Import.PLQ,$A306-1,AL$15-1,1,1)),OFFSET(Import.PLQ,$A306-1,AL$15-1,1,1)),(1-PLE!$AA$28)*OFFSET(Import.PLQ,$A306-1,AL$15-1,1,1))))</f>
        <v>0</v>
      </c>
      <c r="AM306" s="144">
        <f ca="1">IF(AM$13="",0,CHOOSE(Detalhamento.OpçãoServiços,OFFSET(Import.PLQ,$A306-1,AM$15-1,1,1),IF($E306&lt;&gt;1,IF(ISNUMBER(INDEX(Import.PLE,Detalhamento!$E306,Detalhamento!AM$15)),IF(INDEX(Import.PLE,Detalhamento!$E306,Detalhamento!AM$15)&lt;=mediçao,OFFSET(Import.PLQ,$A306-1,AM$15-1,1,1),0),0),PLE!$AA$28*OFFSET(Import.PLQ,$A306-1,AM$15-1,1,1)),IF($E306&lt;&gt;1,IF(ISNUMBER(INDEX(Import.PLE,Detalhamento!$E306,Detalhamento!AM$15)),IF(INDEX(Import.PLE,Detalhamento!$E306,Detalhamento!AM$15)&lt;=mediçao,0,OFFSET(Import.PLQ,$A306-1,AM$15-1,1,1)),OFFSET(Import.PLQ,$A306-1,AM$15-1,1,1)),(1-PLE!$AA$28)*OFFSET(Import.PLQ,$A306-1,AM$15-1,1,1))))</f>
        <v>0</v>
      </c>
      <c r="AN306" s="144">
        <f ca="1">IF(AN$13="",0,CHOOSE(Detalhamento.OpçãoServiços,OFFSET(Import.PLQ,$A306-1,AN$15-1,1,1),IF($E306&lt;&gt;1,IF(ISNUMBER(INDEX(Import.PLE,Detalhamento!$E306,Detalhamento!AN$15)),IF(INDEX(Import.PLE,Detalhamento!$E306,Detalhamento!AN$15)&lt;=mediçao,OFFSET(Import.PLQ,$A306-1,AN$15-1,1,1),0),0),PLE!$AA$28*OFFSET(Import.PLQ,$A306-1,AN$15-1,1,1)),IF($E306&lt;&gt;1,IF(ISNUMBER(INDEX(Import.PLE,Detalhamento!$E306,Detalhamento!AN$15)),IF(INDEX(Import.PLE,Detalhamento!$E306,Detalhamento!AN$15)&lt;=mediçao,0,OFFSET(Import.PLQ,$A306-1,AN$15-1,1,1)),OFFSET(Import.PLQ,$A306-1,AN$15-1,1,1)),(1-PLE!$AA$28)*OFFSET(Import.PLQ,$A306-1,AN$15-1,1,1))))</f>
        <v>0</v>
      </c>
      <c r="AO306" s="144">
        <f ca="1">IF(AO$13="",0,CHOOSE(Detalhamento.OpçãoServiços,OFFSET(Import.PLQ,$A306-1,AO$15-1,1,1),IF($E306&lt;&gt;1,IF(ISNUMBER(INDEX(Import.PLE,Detalhamento!$E306,Detalhamento!AO$15)),IF(INDEX(Import.PLE,Detalhamento!$E306,Detalhamento!AO$15)&lt;=mediçao,OFFSET(Import.PLQ,$A306-1,AO$15-1,1,1),0),0),PLE!$AA$28*OFFSET(Import.PLQ,$A306-1,AO$15-1,1,1)),IF($E306&lt;&gt;1,IF(ISNUMBER(INDEX(Import.PLE,Detalhamento!$E306,Detalhamento!AO$15)),IF(INDEX(Import.PLE,Detalhamento!$E306,Detalhamento!AO$15)&lt;=mediçao,0,OFFSET(Import.PLQ,$A306-1,AO$15-1,1,1)),OFFSET(Import.PLQ,$A306-1,AO$15-1,1,1)),(1-PLE!$AA$28)*OFFSET(Import.PLQ,$A306-1,AO$15-1,1,1))))</f>
        <v>0</v>
      </c>
      <c r="AP306" s="144">
        <f ca="1">IF(AP$13="",0,CHOOSE(Detalhamento.OpçãoServiços,OFFSET(Import.PLQ,$A306-1,AP$15-1,1,1),IF($E306&lt;&gt;1,IF(ISNUMBER(INDEX(Import.PLE,Detalhamento!$E306,Detalhamento!AP$15)),IF(INDEX(Import.PLE,Detalhamento!$E306,Detalhamento!AP$15)&lt;=mediçao,OFFSET(Import.PLQ,$A306-1,AP$15-1,1,1),0),0),PLE!$AA$28*OFFSET(Import.PLQ,$A306-1,AP$15-1,1,1)),IF($E306&lt;&gt;1,IF(ISNUMBER(INDEX(Import.PLE,Detalhamento!$E306,Detalhamento!AP$15)),IF(INDEX(Import.PLE,Detalhamento!$E306,Detalhamento!AP$15)&lt;=mediçao,0,OFFSET(Import.PLQ,$A306-1,AP$15-1,1,1)),OFFSET(Import.PLQ,$A306-1,AP$15-1,1,1)),(1-PLE!$AA$28)*OFFSET(Import.PLQ,$A306-1,AP$15-1,1,1))))</f>
        <v>0</v>
      </c>
      <c r="AQ306" s="144">
        <f ca="1">IF(AQ$13="",0,CHOOSE(Detalhamento.OpçãoServiços,OFFSET(Import.PLQ,$A306-1,AQ$15-1,1,1),IF($E306&lt;&gt;1,IF(ISNUMBER(INDEX(Import.PLE,Detalhamento!$E306,Detalhamento!AQ$15)),IF(INDEX(Import.PLE,Detalhamento!$E306,Detalhamento!AQ$15)&lt;=mediçao,OFFSET(Import.PLQ,$A306-1,AQ$15-1,1,1),0),0),PLE!$AA$28*OFFSET(Import.PLQ,$A306-1,AQ$15-1,1,1)),IF($E306&lt;&gt;1,IF(ISNUMBER(INDEX(Import.PLE,Detalhamento!$E306,Detalhamento!AQ$15)),IF(INDEX(Import.PLE,Detalhamento!$E306,Detalhamento!AQ$15)&lt;=mediçao,0,OFFSET(Import.PLQ,$A306-1,AQ$15-1,1,1)),OFFSET(Import.PLQ,$A306-1,AQ$15-1,1,1)),(1-PLE!$AA$28)*OFFSET(Import.PLQ,$A306-1,AQ$15-1,1,1))))</f>
        <v>0</v>
      </c>
      <c r="AR306" s="144">
        <f ca="1">IF(AR$13="",0,CHOOSE(Detalhamento.OpçãoServiços,OFFSET(Import.PLQ,$A306-1,AR$15-1,1,1),IF($E306&lt;&gt;1,IF(ISNUMBER(INDEX(Import.PLE,Detalhamento!$E306,Detalhamento!AR$15)),IF(INDEX(Import.PLE,Detalhamento!$E306,Detalhamento!AR$15)&lt;=mediçao,OFFSET(Import.PLQ,$A306-1,AR$15-1,1,1),0),0),PLE!$AA$28*OFFSET(Import.PLQ,$A306-1,AR$15-1,1,1)),IF($E306&lt;&gt;1,IF(ISNUMBER(INDEX(Import.PLE,Detalhamento!$E306,Detalhamento!AR$15)),IF(INDEX(Import.PLE,Detalhamento!$E306,Detalhamento!AR$15)&lt;=mediçao,0,OFFSET(Import.PLQ,$A306-1,AR$15-1,1,1)),OFFSET(Import.PLQ,$A306-1,AR$15-1,1,1)),(1-PLE!$AA$28)*OFFSET(Import.PLQ,$A306-1,AR$15-1,1,1))))</f>
        <v>0</v>
      </c>
      <c r="AS306" s="144">
        <f ca="1">IF(AS$13="",0,CHOOSE(Detalhamento.OpçãoServiços,OFFSET(Import.PLQ,$A306-1,AS$15-1,1,1),IF($E306&lt;&gt;1,IF(ISNUMBER(INDEX(Import.PLE,Detalhamento!$E306,Detalhamento!AS$15)),IF(INDEX(Import.PLE,Detalhamento!$E306,Detalhamento!AS$15)&lt;=mediçao,OFFSET(Import.PLQ,$A306-1,AS$15-1,1,1),0),0),PLE!$AA$28*OFFSET(Import.PLQ,$A306-1,AS$15-1,1,1)),IF($E306&lt;&gt;1,IF(ISNUMBER(INDEX(Import.PLE,Detalhamento!$E306,Detalhamento!AS$15)),IF(INDEX(Import.PLE,Detalhamento!$E306,Detalhamento!AS$15)&lt;=mediçao,0,OFFSET(Import.PLQ,$A306-1,AS$15-1,1,1)),OFFSET(Import.PLQ,$A306-1,AS$15-1,1,1)),(1-PLE!$AA$28)*OFFSET(Import.PLQ,$A306-1,AS$15-1,1,1))))</f>
        <v>0</v>
      </c>
      <c r="AT306" s="144">
        <f ca="1">IF(AT$13="",0,CHOOSE(Detalhamento.OpçãoServiços,OFFSET(Import.PLQ,$A306-1,AT$15-1,1,1),IF($E306&lt;&gt;1,IF(ISNUMBER(INDEX(Import.PLE,Detalhamento!$E306,Detalhamento!AT$15)),IF(INDEX(Import.PLE,Detalhamento!$E306,Detalhamento!AT$15)&lt;=mediçao,OFFSET(Import.PLQ,$A306-1,AT$15-1,1,1),0),0),PLE!$AA$28*OFFSET(Import.PLQ,$A306-1,AT$15-1,1,1)),IF($E306&lt;&gt;1,IF(ISNUMBER(INDEX(Import.PLE,Detalhamento!$E306,Detalhamento!AT$15)),IF(INDEX(Import.PLE,Detalhamento!$E306,Detalhamento!AT$15)&lt;=mediçao,0,OFFSET(Import.PLQ,$A306-1,AT$15-1,1,1)),OFFSET(Import.PLQ,$A306-1,AT$15-1,1,1)),(1-PLE!$AA$28)*OFFSET(Import.PLQ,$A306-1,AT$15-1,1,1))))</f>
        <v>0</v>
      </c>
      <c r="AU306" s="144">
        <f ca="1">IF(AU$13="",0,CHOOSE(Detalhamento.OpçãoServiços,OFFSET(Import.PLQ,$A306-1,AU$15-1,1,1),IF($E306&lt;&gt;1,IF(ISNUMBER(INDEX(Import.PLE,Detalhamento!$E306,Detalhamento!AU$15)),IF(INDEX(Import.PLE,Detalhamento!$E306,Detalhamento!AU$15)&lt;=mediçao,OFFSET(Import.PLQ,$A306-1,AU$15-1,1,1),0),0),PLE!$AA$28*OFFSET(Import.PLQ,$A306-1,AU$15-1,1,1)),IF($E306&lt;&gt;1,IF(ISNUMBER(INDEX(Import.PLE,Detalhamento!$E306,Detalhamento!AU$15)),IF(INDEX(Import.PLE,Detalhamento!$E306,Detalhamento!AU$15)&lt;=mediçao,0,OFFSET(Import.PLQ,$A306-1,AU$15-1,1,1)),OFFSET(Import.PLQ,$A306-1,AU$15-1,1,1)),(1-PLE!$AA$28)*OFFSET(Import.PLQ,$A306-1,AU$15-1,1,1))))</f>
        <v>0</v>
      </c>
      <c r="AV306" s="144">
        <f ca="1">IF(AV$13="",0,CHOOSE(Detalhamento.OpçãoServiços,OFFSET(Import.PLQ,$A306-1,AV$15-1,1,1),IF($E306&lt;&gt;1,IF(ISNUMBER(INDEX(Import.PLE,Detalhamento!$E306,Detalhamento!AV$15)),IF(INDEX(Import.PLE,Detalhamento!$E306,Detalhamento!AV$15)&lt;=mediçao,OFFSET(Import.PLQ,$A306-1,AV$15-1,1,1),0),0),PLE!$AA$28*OFFSET(Import.PLQ,$A306-1,AV$15-1,1,1)),IF($E306&lt;&gt;1,IF(ISNUMBER(INDEX(Import.PLE,Detalhamento!$E306,Detalhamento!AV$15)),IF(INDEX(Import.PLE,Detalhamento!$E306,Detalhamento!AV$15)&lt;=mediçao,0,OFFSET(Import.PLQ,$A306-1,AV$15-1,1,1)),OFFSET(Import.PLQ,$A306-1,AV$15-1,1,1)),(1-PLE!$AA$28)*OFFSET(Import.PLQ,$A306-1,AV$15-1,1,1))))</f>
        <v>0</v>
      </c>
      <c r="AW306" s="144">
        <f ca="1">IF(AW$13="",0,CHOOSE(Detalhamento.OpçãoServiços,OFFSET(Import.PLQ,$A306-1,AW$15-1,1,1),IF($E306&lt;&gt;1,IF(ISNUMBER(INDEX(Import.PLE,Detalhamento!$E306,Detalhamento!AW$15)),IF(INDEX(Import.PLE,Detalhamento!$E306,Detalhamento!AW$15)&lt;=mediçao,OFFSET(Import.PLQ,$A306-1,AW$15-1,1,1),0),0),PLE!$AA$28*OFFSET(Import.PLQ,$A306-1,AW$15-1,1,1)),IF($E306&lt;&gt;1,IF(ISNUMBER(INDEX(Import.PLE,Detalhamento!$E306,Detalhamento!AW$15)),IF(INDEX(Import.PLE,Detalhamento!$E306,Detalhamento!AW$15)&lt;=mediçao,0,OFFSET(Import.PLQ,$A306-1,AW$15-1,1,1)),OFFSET(Import.PLQ,$A306-1,AW$15-1,1,1)),(1-PLE!$AA$28)*OFFSET(Import.PLQ,$A306-1,AW$15-1,1,1))))</f>
        <v>0</v>
      </c>
      <c r="AX306" s="144">
        <f ca="1">IF(AX$13="",0,CHOOSE(Detalhamento.OpçãoServiços,OFFSET(Import.PLQ,$A306-1,AX$15-1,1,1),IF($E306&lt;&gt;1,IF(ISNUMBER(INDEX(Import.PLE,Detalhamento!$E306,Detalhamento!AX$15)),IF(INDEX(Import.PLE,Detalhamento!$E306,Detalhamento!AX$15)&lt;=mediçao,OFFSET(Import.PLQ,$A306-1,AX$15-1,1,1),0),0),PLE!$AA$28*OFFSET(Import.PLQ,$A306-1,AX$15-1,1,1)),IF($E306&lt;&gt;1,IF(ISNUMBER(INDEX(Import.PLE,Detalhamento!$E306,Detalhamento!AX$15)),IF(INDEX(Import.PLE,Detalhamento!$E306,Detalhamento!AX$15)&lt;=mediçao,0,OFFSET(Import.PLQ,$A306-1,AX$15-1,1,1)),OFFSET(Import.PLQ,$A306-1,AX$15-1,1,1)),(1-PLE!$AA$28)*OFFSET(Import.PLQ,$A306-1,AX$15-1,1,1))))</f>
        <v>0</v>
      </c>
      <c r="AY306" s="144">
        <f ca="1">IF(AY$13="",0,CHOOSE(Detalhamento.OpçãoServiços,OFFSET(Import.PLQ,$A306-1,AY$15-1,1,1),IF($E306&lt;&gt;1,IF(ISNUMBER(INDEX(Import.PLE,Detalhamento!$E306,Detalhamento!AY$15)),IF(INDEX(Import.PLE,Detalhamento!$E306,Detalhamento!AY$15)&lt;=mediçao,OFFSET(Import.PLQ,$A306-1,AY$15-1,1,1),0),0),PLE!$AA$28*OFFSET(Import.PLQ,$A306-1,AY$15-1,1,1)),IF($E306&lt;&gt;1,IF(ISNUMBER(INDEX(Import.PLE,Detalhamento!$E306,Detalhamento!AY$15)),IF(INDEX(Import.PLE,Detalhamento!$E306,Detalhamento!AY$15)&lt;=mediçao,0,OFFSET(Import.PLQ,$A306-1,AY$15-1,1,1)),OFFSET(Import.PLQ,$A306-1,AY$15-1,1,1)),(1-PLE!$AA$28)*OFFSET(Import.PLQ,$A306-1,AY$15-1,1,1))))</f>
        <v>0</v>
      </c>
      <c r="AZ306" s="144">
        <f ca="1">IF(AZ$13="",0,CHOOSE(Detalhamento.OpçãoServiços,OFFSET(Import.PLQ,$A306-1,AZ$15-1,1,1),IF($E306&lt;&gt;1,IF(ISNUMBER(INDEX(Import.PLE,Detalhamento!$E306,Detalhamento!AZ$15)),IF(INDEX(Import.PLE,Detalhamento!$E306,Detalhamento!AZ$15)&lt;=mediçao,OFFSET(Import.PLQ,$A306-1,AZ$15-1,1,1),0),0),PLE!$AA$28*OFFSET(Import.PLQ,$A306-1,AZ$15-1,1,1)),IF($E306&lt;&gt;1,IF(ISNUMBER(INDEX(Import.PLE,Detalhamento!$E306,Detalhamento!AZ$15)),IF(INDEX(Import.PLE,Detalhamento!$E306,Detalhamento!AZ$15)&lt;=mediçao,0,OFFSET(Import.PLQ,$A306-1,AZ$15-1,1,1)),OFFSET(Import.PLQ,$A306-1,AZ$15-1,1,1)),(1-PLE!$AA$28)*OFFSET(Import.PLQ,$A306-1,AZ$15-1,1,1))))</f>
        <v>0</v>
      </c>
      <c r="BA306" s="144">
        <f ca="1">IF(BA$13="",0,CHOOSE(Detalhamento.OpçãoServiços,OFFSET(Import.PLQ,$A306-1,BA$15-1,1,1),IF($E306&lt;&gt;1,IF(ISNUMBER(INDEX(Import.PLE,Detalhamento!$E306,Detalhamento!BA$15)),IF(INDEX(Import.PLE,Detalhamento!$E306,Detalhamento!BA$15)&lt;=mediçao,OFFSET(Import.PLQ,$A306-1,BA$15-1,1,1),0),0),PLE!$AA$28*OFFSET(Import.PLQ,$A306-1,BA$15-1,1,1)),IF($E306&lt;&gt;1,IF(ISNUMBER(INDEX(Import.PLE,Detalhamento!$E306,Detalhamento!BA$15)),IF(INDEX(Import.PLE,Detalhamento!$E306,Detalhamento!BA$15)&lt;=mediçao,0,OFFSET(Import.PLQ,$A306-1,BA$15-1,1,1)),OFFSET(Import.PLQ,$A306-1,BA$15-1,1,1)),(1-PLE!$AA$28)*OFFSET(Import.PLQ,$A306-1,BA$15-1,1,1))))</f>
        <v>0</v>
      </c>
      <c r="BB306" s="144">
        <f ca="1">IF(BB$13="",0,CHOOSE(Detalhamento.OpçãoServiços,OFFSET(Import.PLQ,$A306-1,BB$15-1,1,1),IF($E306&lt;&gt;1,IF(ISNUMBER(INDEX(Import.PLE,Detalhamento!$E306,Detalhamento!BB$15)),IF(INDEX(Import.PLE,Detalhamento!$E306,Detalhamento!BB$15)&lt;=mediçao,OFFSET(Import.PLQ,$A306-1,BB$15-1,1,1),0),0),PLE!$AA$28*OFFSET(Import.PLQ,$A306-1,BB$15-1,1,1)),IF($E306&lt;&gt;1,IF(ISNUMBER(INDEX(Import.PLE,Detalhamento!$E306,Detalhamento!BB$15)),IF(INDEX(Import.PLE,Detalhamento!$E306,Detalhamento!BB$15)&lt;=mediçao,0,OFFSET(Import.PLQ,$A306-1,BB$15-1,1,1)),OFFSET(Import.PLQ,$A306-1,BB$15-1,1,1)),(1-PLE!$AA$28)*OFFSET(Import.PLQ,$A306-1,BB$15-1,1,1))))</f>
        <v>0</v>
      </c>
      <c r="BC306" s="144">
        <f ca="1">IF(BC$13="",0,CHOOSE(Detalhamento.OpçãoServiços,OFFSET(Import.PLQ,$A306-1,BC$15-1,1,1),IF($E306&lt;&gt;1,IF(ISNUMBER(INDEX(Import.PLE,Detalhamento!$E306,Detalhamento!BC$15)),IF(INDEX(Import.PLE,Detalhamento!$E306,Detalhamento!BC$15)&lt;=mediçao,OFFSET(Import.PLQ,$A306-1,BC$15-1,1,1),0),0),PLE!$AA$28*OFFSET(Import.PLQ,$A306-1,BC$15-1,1,1)),IF($E306&lt;&gt;1,IF(ISNUMBER(INDEX(Import.PLE,Detalhamento!$E306,Detalhamento!BC$15)),IF(INDEX(Import.PLE,Detalhamento!$E306,Detalhamento!BC$15)&lt;=mediçao,0,OFFSET(Import.PLQ,$A306-1,BC$15-1,1,1)),OFFSET(Import.PLQ,$A306-1,BC$15-1,1,1)),(1-PLE!$AA$28)*OFFSET(Import.PLQ,$A306-1,BC$15-1,1,1))))</f>
        <v>0</v>
      </c>
      <c r="BD306" s="144">
        <f ca="1">IF(BD$13="",0,CHOOSE(Detalhamento.OpçãoServiços,OFFSET(Import.PLQ,$A306-1,BD$15-1,1,1),IF($E306&lt;&gt;1,IF(ISNUMBER(INDEX(Import.PLE,Detalhamento!$E306,Detalhamento!BD$15)),IF(INDEX(Import.PLE,Detalhamento!$E306,Detalhamento!BD$15)&lt;=mediçao,OFFSET(Import.PLQ,$A306-1,BD$15-1,1,1),0),0),PLE!$AA$28*OFFSET(Import.PLQ,$A306-1,BD$15-1,1,1)),IF($E306&lt;&gt;1,IF(ISNUMBER(INDEX(Import.PLE,Detalhamento!$E306,Detalhamento!BD$15)),IF(INDEX(Import.PLE,Detalhamento!$E306,Detalhamento!BD$15)&lt;=mediçao,0,OFFSET(Import.PLQ,$A306-1,BD$15-1,1,1)),OFFSET(Import.PLQ,$A306-1,BD$15-1,1,1)),(1-PLE!$AA$28)*OFFSET(Import.PLQ,$A306-1,BD$15-1,1,1))))</f>
        <v>0</v>
      </c>
      <c r="BE306" s="144">
        <f ca="1">IF(BE$13="",0,CHOOSE(Detalhamento.OpçãoServiços,OFFSET(Import.PLQ,$A306-1,BE$15-1,1,1),IF($E306&lt;&gt;1,IF(ISNUMBER(INDEX(Import.PLE,Detalhamento!$E306,Detalhamento!BE$15)),IF(INDEX(Import.PLE,Detalhamento!$E306,Detalhamento!BE$15)&lt;=mediçao,OFFSET(Import.PLQ,$A306-1,BE$15-1,1,1),0),0),PLE!$AA$28*OFFSET(Import.PLQ,$A306-1,BE$15-1,1,1)),IF($E306&lt;&gt;1,IF(ISNUMBER(INDEX(Import.PLE,Detalhamento!$E306,Detalhamento!BE$15)),IF(INDEX(Import.PLE,Detalhamento!$E306,Detalhamento!BE$15)&lt;=mediçao,0,OFFSET(Import.PLQ,$A306-1,BE$15-1,1,1)),OFFSET(Import.PLQ,$A306-1,BE$15-1,1,1)),(1-PLE!$AA$28)*OFFSET(Import.PLQ,$A306-1,BE$15-1,1,1))))</f>
        <v>0</v>
      </c>
      <c r="BF306" s="144">
        <f ca="1">IF(BF$13="",0,CHOOSE(Detalhamento.OpçãoServiços,OFFSET(Import.PLQ,$A306-1,BF$15-1,1,1),IF($E306&lt;&gt;1,IF(ISNUMBER(INDEX(Import.PLE,Detalhamento!$E306,Detalhamento!BF$15)),IF(INDEX(Import.PLE,Detalhamento!$E306,Detalhamento!BF$15)&lt;=mediçao,OFFSET(Import.PLQ,$A306-1,BF$15-1,1,1),0),0),PLE!$AA$28*OFFSET(Import.PLQ,$A306-1,BF$15-1,1,1)),IF($E306&lt;&gt;1,IF(ISNUMBER(INDEX(Import.PLE,Detalhamento!$E306,Detalhamento!BF$15)),IF(INDEX(Import.PLE,Detalhamento!$E306,Detalhamento!BF$15)&lt;=mediçao,0,OFFSET(Import.PLQ,$A306-1,BF$15-1,1,1)),OFFSET(Import.PLQ,$A306-1,BF$15-1,1,1)),(1-PLE!$AA$28)*OFFSET(Import.PLQ,$A306-1,BF$15-1,1,1))))</f>
        <v>0</v>
      </c>
      <c r="BG306" s="144">
        <f ca="1">IF(BG$13="",0,CHOOSE(Detalhamento.OpçãoServiços,OFFSET(Import.PLQ,$A306-1,BG$15-1,1,1),IF($E306&lt;&gt;1,IF(ISNUMBER(INDEX(Import.PLE,Detalhamento!$E306,Detalhamento!BG$15)),IF(INDEX(Import.PLE,Detalhamento!$E306,Detalhamento!BG$15)&lt;=mediçao,OFFSET(Import.PLQ,$A306-1,BG$15-1,1,1),0),0),PLE!$AA$28*OFFSET(Import.PLQ,$A306-1,BG$15-1,1,1)),IF($E306&lt;&gt;1,IF(ISNUMBER(INDEX(Import.PLE,Detalhamento!$E306,Detalhamento!BG$15)),IF(INDEX(Import.PLE,Detalhamento!$E306,Detalhamento!BG$15)&lt;=mediçao,0,OFFSET(Import.PLQ,$A306-1,BG$15-1,1,1)),OFFSET(Import.PLQ,$A306-1,BG$15-1,1,1)),(1-PLE!$AA$28)*OFFSET(Import.PLQ,$A306-1,BG$15-1,1,1))))</f>
        <v>0</v>
      </c>
      <c r="BH306" s="144">
        <f ca="1">IF(BH$13="",0,CHOOSE(Detalhamento.OpçãoServiços,OFFSET(Import.PLQ,$A306-1,BH$15-1,1,1),IF($E306&lt;&gt;1,IF(ISNUMBER(INDEX(Import.PLE,Detalhamento!$E306,Detalhamento!BH$15)),IF(INDEX(Import.PLE,Detalhamento!$E306,Detalhamento!BH$15)&lt;=mediçao,OFFSET(Import.PLQ,$A306-1,BH$15-1,1,1),0),0),PLE!$AA$28*OFFSET(Import.PLQ,$A306-1,BH$15-1,1,1)),IF($E306&lt;&gt;1,IF(ISNUMBER(INDEX(Import.PLE,Detalhamento!$E306,Detalhamento!BH$15)),IF(INDEX(Import.PLE,Detalhamento!$E306,Detalhamento!BH$15)&lt;=mediçao,0,OFFSET(Import.PLQ,$A306-1,BH$15-1,1,1)),OFFSET(Import.PLQ,$A306-1,BH$15-1,1,1)),(1-PLE!$AA$28)*OFFSET(Import.PLQ,$A306-1,BH$15-1,1,1))))</f>
        <v>0</v>
      </c>
      <c r="BI306" s="144">
        <f ca="1">IF(BI$13="",0,CHOOSE(Detalhamento.OpçãoServiços,OFFSET(Import.PLQ,$A306-1,BI$15-1,1,1),IF($E306&lt;&gt;1,IF(ISNUMBER(INDEX(Import.PLE,Detalhamento!$E306,Detalhamento!BI$15)),IF(INDEX(Import.PLE,Detalhamento!$E306,Detalhamento!BI$15)&lt;=mediçao,OFFSET(Import.PLQ,$A306-1,BI$15-1,1,1),0),0),PLE!$AA$28*OFFSET(Import.PLQ,$A306-1,BI$15-1,1,1)),IF($E306&lt;&gt;1,IF(ISNUMBER(INDEX(Import.PLE,Detalhamento!$E306,Detalhamento!BI$15)),IF(INDEX(Import.PLE,Detalhamento!$E306,Detalhamento!BI$15)&lt;=mediçao,0,OFFSET(Import.PLQ,$A306-1,BI$15-1,1,1)),OFFSET(Import.PLQ,$A306-1,BI$15-1,1,1)),(1-PLE!$AA$28)*OFFSET(Import.PLQ,$A306-1,BI$15-1,1,1))))</f>
        <v>0</v>
      </c>
    </row>
    <row r="307" spans="1:61" ht="30" x14ac:dyDescent="0.2">
      <c r="A307" s="155">
        <v>255</v>
      </c>
      <c r="B307" s="21" t="str">
        <f t="shared" ca="1" si="41"/>
        <v>Serviço</v>
      </c>
      <c r="E307" s="153">
        <f t="shared" ca="1" si="42"/>
        <v>31</v>
      </c>
      <c r="F307" s="154">
        <f t="shared" ca="1" si="43"/>
        <v>310255</v>
      </c>
      <c r="G307" s="154" t="str">
        <f t="shared" ca="1" si="47"/>
        <v>3.2.1</v>
      </c>
      <c r="H307" s="182" t="str">
        <f t="shared" ca="1" si="47"/>
        <v>CHAPISCO APLICADO EM ALVENARIAS E ESTRUTURAS DE CONCRETO INTERNAS, COM COLHER DE PEDREIRO.  ARGAMASSA TRAÇO 1:3 COM PREPARO EM BETONEIRA 400L. AF_06/2014</v>
      </c>
      <c r="I307" s="37" t="str">
        <f t="shared" ca="1" si="44"/>
        <v>M2</v>
      </c>
      <c r="J307" s="144">
        <f t="shared" ca="1" si="45"/>
        <v>57.48</v>
      </c>
      <c r="K307" s="67"/>
      <c r="L307" s="144">
        <f ca="1">IF(L$13="",0,CHOOSE(Detalhamento.OpçãoServiços,OFFSET(Import.PLQ,$A307-1,L$15-1,1,1),IF($E307&lt;&gt;1,IF(ISNUMBER(INDEX(Import.PLE,Detalhamento!$E307,Detalhamento!L$15)),IF(INDEX(Import.PLE,Detalhamento!$E307,Detalhamento!L$15)&lt;=mediçao,OFFSET(Import.PLQ,$A307-1,L$15-1,1,1),0),0),PLE!$AA$28*OFFSET(Import.PLQ,$A307-1,L$15-1,1,1)),IF($E307&lt;&gt;1,IF(ISNUMBER(INDEX(Import.PLE,Detalhamento!$E307,Detalhamento!L$15)),IF(INDEX(Import.PLE,Detalhamento!$E307,Detalhamento!L$15)&lt;=mediçao,0,OFFSET(Import.PLQ,$A307-1,L$15-1,1,1)),OFFSET(Import.PLQ,$A307-1,L$15-1,1,1)),(1-PLE!$AA$28)*OFFSET(Import.PLQ,$A307-1,L$15-1,1,1))))</f>
        <v>57.48</v>
      </c>
      <c r="M307" s="144">
        <f ca="1">IF(M$13="",0,CHOOSE(Detalhamento.OpçãoServiços,OFFSET(Import.PLQ,$A307-1,M$15-1,1,1),IF($E307&lt;&gt;1,IF(ISNUMBER(INDEX(Import.PLE,Detalhamento!$E307,Detalhamento!M$15)),IF(INDEX(Import.PLE,Detalhamento!$E307,Detalhamento!M$15)&lt;=mediçao,OFFSET(Import.PLQ,$A307-1,M$15-1,1,1),0),0),PLE!$AA$28*OFFSET(Import.PLQ,$A307-1,M$15-1,1,1)),IF($E307&lt;&gt;1,IF(ISNUMBER(INDEX(Import.PLE,Detalhamento!$E307,Detalhamento!M$15)),IF(INDEX(Import.PLE,Detalhamento!$E307,Detalhamento!M$15)&lt;=mediçao,0,OFFSET(Import.PLQ,$A307-1,M$15-1,1,1)),OFFSET(Import.PLQ,$A307-1,M$15-1,1,1)),(1-PLE!$AA$28)*OFFSET(Import.PLQ,$A307-1,M$15-1,1,1))))</f>
        <v>0</v>
      </c>
      <c r="N307" s="144">
        <f ca="1">IF(N$13="",0,CHOOSE(Detalhamento.OpçãoServiços,OFFSET(Import.PLQ,$A307-1,N$15-1,1,1),IF($E307&lt;&gt;1,IF(ISNUMBER(INDEX(Import.PLE,Detalhamento!$E307,Detalhamento!N$15)),IF(INDEX(Import.PLE,Detalhamento!$E307,Detalhamento!N$15)&lt;=mediçao,OFFSET(Import.PLQ,$A307-1,N$15-1,1,1),0),0),PLE!$AA$28*OFFSET(Import.PLQ,$A307-1,N$15-1,1,1)),IF($E307&lt;&gt;1,IF(ISNUMBER(INDEX(Import.PLE,Detalhamento!$E307,Detalhamento!N$15)),IF(INDEX(Import.PLE,Detalhamento!$E307,Detalhamento!N$15)&lt;=mediçao,0,OFFSET(Import.PLQ,$A307-1,N$15-1,1,1)),OFFSET(Import.PLQ,$A307-1,N$15-1,1,1)),(1-PLE!$AA$28)*OFFSET(Import.PLQ,$A307-1,N$15-1,1,1))))</f>
        <v>0</v>
      </c>
      <c r="O307" s="144">
        <f ca="1">IF(O$13="",0,CHOOSE(Detalhamento.OpçãoServiços,OFFSET(Import.PLQ,$A307-1,O$15-1,1,1),IF($E307&lt;&gt;1,IF(ISNUMBER(INDEX(Import.PLE,Detalhamento!$E307,Detalhamento!O$15)),IF(INDEX(Import.PLE,Detalhamento!$E307,Detalhamento!O$15)&lt;=mediçao,OFFSET(Import.PLQ,$A307-1,O$15-1,1,1),0),0),PLE!$AA$28*OFFSET(Import.PLQ,$A307-1,O$15-1,1,1)),IF($E307&lt;&gt;1,IF(ISNUMBER(INDEX(Import.PLE,Detalhamento!$E307,Detalhamento!O$15)),IF(INDEX(Import.PLE,Detalhamento!$E307,Detalhamento!O$15)&lt;=mediçao,0,OFFSET(Import.PLQ,$A307-1,O$15-1,1,1)),OFFSET(Import.PLQ,$A307-1,O$15-1,1,1)),(1-PLE!$AA$28)*OFFSET(Import.PLQ,$A307-1,O$15-1,1,1))))</f>
        <v>0</v>
      </c>
      <c r="P307" s="144">
        <f ca="1">IF(P$13="",0,CHOOSE(Detalhamento.OpçãoServiços,OFFSET(Import.PLQ,$A307-1,P$15-1,1,1),IF($E307&lt;&gt;1,IF(ISNUMBER(INDEX(Import.PLE,Detalhamento!$E307,Detalhamento!P$15)),IF(INDEX(Import.PLE,Detalhamento!$E307,Detalhamento!P$15)&lt;=mediçao,OFFSET(Import.PLQ,$A307-1,P$15-1,1,1),0),0),PLE!$AA$28*OFFSET(Import.PLQ,$A307-1,P$15-1,1,1)),IF($E307&lt;&gt;1,IF(ISNUMBER(INDEX(Import.PLE,Detalhamento!$E307,Detalhamento!P$15)),IF(INDEX(Import.PLE,Detalhamento!$E307,Detalhamento!P$15)&lt;=mediçao,0,OFFSET(Import.PLQ,$A307-1,P$15-1,1,1)),OFFSET(Import.PLQ,$A307-1,P$15-1,1,1)),(1-PLE!$AA$28)*OFFSET(Import.PLQ,$A307-1,P$15-1,1,1))))</f>
        <v>0</v>
      </c>
      <c r="Q307" s="144">
        <f ca="1">IF(Q$13="",0,CHOOSE(Detalhamento.OpçãoServiços,OFFSET(Import.PLQ,$A307-1,Q$15-1,1,1),IF($E307&lt;&gt;1,IF(ISNUMBER(INDEX(Import.PLE,Detalhamento!$E307,Detalhamento!Q$15)),IF(INDEX(Import.PLE,Detalhamento!$E307,Detalhamento!Q$15)&lt;=mediçao,OFFSET(Import.PLQ,$A307-1,Q$15-1,1,1),0),0),PLE!$AA$28*OFFSET(Import.PLQ,$A307-1,Q$15-1,1,1)),IF($E307&lt;&gt;1,IF(ISNUMBER(INDEX(Import.PLE,Detalhamento!$E307,Detalhamento!Q$15)),IF(INDEX(Import.PLE,Detalhamento!$E307,Detalhamento!Q$15)&lt;=mediçao,0,OFFSET(Import.PLQ,$A307-1,Q$15-1,1,1)),OFFSET(Import.PLQ,$A307-1,Q$15-1,1,1)),(1-PLE!$AA$28)*OFFSET(Import.PLQ,$A307-1,Q$15-1,1,1))))</f>
        <v>0</v>
      </c>
      <c r="R307" s="144">
        <f ca="1">IF(R$13="",0,CHOOSE(Detalhamento.OpçãoServiços,OFFSET(Import.PLQ,$A307-1,R$15-1,1,1),IF($E307&lt;&gt;1,IF(ISNUMBER(INDEX(Import.PLE,Detalhamento!$E307,Detalhamento!R$15)),IF(INDEX(Import.PLE,Detalhamento!$E307,Detalhamento!R$15)&lt;=mediçao,OFFSET(Import.PLQ,$A307-1,R$15-1,1,1),0),0),PLE!$AA$28*OFFSET(Import.PLQ,$A307-1,R$15-1,1,1)),IF($E307&lt;&gt;1,IF(ISNUMBER(INDEX(Import.PLE,Detalhamento!$E307,Detalhamento!R$15)),IF(INDEX(Import.PLE,Detalhamento!$E307,Detalhamento!R$15)&lt;=mediçao,0,OFFSET(Import.PLQ,$A307-1,R$15-1,1,1)),OFFSET(Import.PLQ,$A307-1,R$15-1,1,1)),(1-PLE!$AA$28)*OFFSET(Import.PLQ,$A307-1,R$15-1,1,1))))</f>
        <v>0</v>
      </c>
      <c r="S307" s="144">
        <f ca="1">IF(S$13="",0,CHOOSE(Detalhamento.OpçãoServiços,OFFSET(Import.PLQ,$A307-1,S$15-1,1,1),IF($E307&lt;&gt;1,IF(ISNUMBER(INDEX(Import.PLE,Detalhamento!$E307,Detalhamento!S$15)),IF(INDEX(Import.PLE,Detalhamento!$E307,Detalhamento!S$15)&lt;=mediçao,OFFSET(Import.PLQ,$A307-1,S$15-1,1,1),0),0),PLE!$AA$28*OFFSET(Import.PLQ,$A307-1,S$15-1,1,1)),IF($E307&lt;&gt;1,IF(ISNUMBER(INDEX(Import.PLE,Detalhamento!$E307,Detalhamento!S$15)),IF(INDEX(Import.PLE,Detalhamento!$E307,Detalhamento!S$15)&lt;=mediçao,0,OFFSET(Import.PLQ,$A307-1,S$15-1,1,1)),OFFSET(Import.PLQ,$A307-1,S$15-1,1,1)),(1-PLE!$AA$28)*OFFSET(Import.PLQ,$A307-1,S$15-1,1,1))))</f>
        <v>0</v>
      </c>
      <c r="T307" s="144">
        <f ca="1">IF(T$13="",0,CHOOSE(Detalhamento.OpçãoServiços,OFFSET(Import.PLQ,$A307-1,T$15-1,1,1),IF($E307&lt;&gt;1,IF(ISNUMBER(INDEX(Import.PLE,Detalhamento!$E307,Detalhamento!T$15)),IF(INDEX(Import.PLE,Detalhamento!$E307,Detalhamento!T$15)&lt;=mediçao,OFFSET(Import.PLQ,$A307-1,T$15-1,1,1),0),0),PLE!$AA$28*OFFSET(Import.PLQ,$A307-1,T$15-1,1,1)),IF($E307&lt;&gt;1,IF(ISNUMBER(INDEX(Import.PLE,Detalhamento!$E307,Detalhamento!T$15)),IF(INDEX(Import.PLE,Detalhamento!$E307,Detalhamento!T$15)&lt;=mediçao,0,OFFSET(Import.PLQ,$A307-1,T$15-1,1,1)),OFFSET(Import.PLQ,$A307-1,T$15-1,1,1)),(1-PLE!$AA$28)*OFFSET(Import.PLQ,$A307-1,T$15-1,1,1))))</f>
        <v>0</v>
      </c>
      <c r="U307" s="144">
        <f ca="1">IF(U$13="",0,CHOOSE(Detalhamento.OpçãoServiços,OFFSET(Import.PLQ,$A307-1,U$15-1,1,1),IF($E307&lt;&gt;1,IF(ISNUMBER(INDEX(Import.PLE,Detalhamento!$E307,Detalhamento!U$15)),IF(INDEX(Import.PLE,Detalhamento!$E307,Detalhamento!U$15)&lt;=mediçao,OFFSET(Import.PLQ,$A307-1,U$15-1,1,1),0),0),PLE!$AA$28*OFFSET(Import.PLQ,$A307-1,U$15-1,1,1)),IF($E307&lt;&gt;1,IF(ISNUMBER(INDEX(Import.PLE,Detalhamento!$E307,Detalhamento!U$15)),IF(INDEX(Import.PLE,Detalhamento!$E307,Detalhamento!U$15)&lt;=mediçao,0,OFFSET(Import.PLQ,$A307-1,U$15-1,1,1)),OFFSET(Import.PLQ,$A307-1,U$15-1,1,1)),(1-PLE!$AA$28)*OFFSET(Import.PLQ,$A307-1,U$15-1,1,1))))</f>
        <v>0</v>
      </c>
      <c r="V307" s="144">
        <f ca="1">IF(V$13="",0,CHOOSE(Detalhamento.OpçãoServiços,OFFSET(Import.PLQ,$A307-1,V$15-1,1,1),IF($E307&lt;&gt;1,IF(ISNUMBER(INDEX(Import.PLE,Detalhamento!$E307,Detalhamento!V$15)),IF(INDEX(Import.PLE,Detalhamento!$E307,Detalhamento!V$15)&lt;=mediçao,OFFSET(Import.PLQ,$A307-1,V$15-1,1,1),0),0),PLE!$AA$28*OFFSET(Import.PLQ,$A307-1,V$15-1,1,1)),IF($E307&lt;&gt;1,IF(ISNUMBER(INDEX(Import.PLE,Detalhamento!$E307,Detalhamento!V$15)),IF(INDEX(Import.PLE,Detalhamento!$E307,Detalhamento!V$15)&lt;=mediçao,0,OFFSET(Import.PLQ,$A307-1,V$15-1,1,1)),OFFSET(Import.PLQ,$A307-1,V$15-1,1,1)),(1-PLE!$AA$28)*OFFSET(Import.PLQ,$A307-1,V$15-1,1,1))))</f>
        <v>0</v>
      </c>
      <c r="W307" s="144">
        <f ca="1">IF(W$13="",0,CHOOSE(Detalhamento.OpçãoServiços,OFFSET(Import.PLQ,$A307-1,W$15-1,1,1),IF($E307&lt;&gt;1,IF(ISNUMBER(INDEX(Import.PLE,Detalhamento!$E307,Detalhamento!W$15)),IF(INDEX(Import.PLE,Detalhamento!$E307,Detalhamento!W$15)&lt;=mediçao,OFFSET(Import.PLQ,$A307-1,W$15-1,1,1),0),0),PLE!$AA$28*OFFSET(Import.PLQ,$A307-1,W$15-1,1,1)),IF($E307&lt;&gt;1,IF(ISNUMBER(INDEX(Import.PLE,Detalhamento!$E307,Detalhamento!W$15)),IF(INDEX(Import.PLE,Detalhamento!$E307,Detalhamento!W$15)&lt;=mediçao,0,OFFSET(Import.PLQ,$A307-1,W$15-1,1,1)),OFFSET(Import.PLQ,$A307-1,W$15-1,1,1)),(1-PLE!$AA$28)*OFFSET(Import.PLQ,$A307-1,W$15-1,1,1))))</f>
        <v>0</v>
      </c>
      <c r="X307" s="144">
        <f ca="1">IF(X$13="",0,CHOOSE(Detalhamento.OpçãoServiços,OFFSET(Import.PLQ,$A307-1,X$15-1,1,1),IF($E307&lt;&gt;1,IF(ISNUMBER(INDEX(Import.PLE,Detalhamento!$E307,Detalhamento!X$15)),IF(INDEX(Import.PLE,Detalhamento!$E307,Detalhamento!X$15)&lt;=mediçao,OFFSET(Import.PLQ,$A307-1,X$15-1,1,1),0),0),PLE!$AA$28*OFFSET(Import.PLQ,$A307-1,X$15-1,1,1)),IF($E307&lt;&gt;1,IF(ISNUMBER(INDEX(Import.PLE,Detalhamento!$E307,Detalhamento!X$15)),IF(INDEX(Import.PLE,Detalhamento!$E307,Detalhamento!X$15)&lt;=mediçao,0,OFFSET(Import.PLQ,$A307-1,X$15-1,1,1)),OFFSET(Import.PLQ,$A307-1,X$15-1,1,1)),(1-PLE!$AA$28)*OFFSET(Import.PLQ,$A307-1,X$15-1,1,1))))</f>
        <v>0</v>
      </c>
      <c r="Y307" s="144">
        <f ca="1">IF(Y$13="",0,CHOOSE(Detalhamento.OpçãoServiços,OFFSET(Import.PLQ,$A307-1,Y$15-1,1,1),IF($E307&lt;&gt;1,IF(ISNUMBER(INDEX(Import.PLE,Detalhamento!$E307,Detalhamento!Y$15)),IF(INDEX(Import.PLE,Detalhamento!$E307,Detalhamento!Y$15)&lt;=mediçao,OFFSET(Import.PLQ,$A307-1,Y$15-1,1,1),0),0),PLE!$AA$28*OFFSET(Import.PLQ,$A307-1,Y$15-1,1,1)),IF($E307&lt;&gt;1,IF(ISNUMBER(INDEX(Import.PLE,Detalhamento!$E307,Detalhamento!Y$15)),IF(INDEX(Import.PLE,Detalhamento!$E307,Detalhamento!Y$15)&lt;=mediçao,0,OFFSET(Import.PLQ,$A307-1,Y$15-1,1,1)),OFFSET(Import.PLQ,$A307-1,Y$15-1,1,1)),(1-PLE!$AA$28)*OFFSET(Import.PLQ,$A307-1,Y$15-1,1,1))))</f>
        <v>0</v>
      </c>
      <c r="Z307" s="144">
        <f ca="1">IF(Z$13="",0,CHOOSE(Detalhamento.OpçãoServiços,OFFSET(Import.PLQ,$A307-1,Z$15-1,1,1),IF($E307&lt;&gt;1,IF(ISNUMBER(INDEX(Import.PLE,Detalhamento!$E307,Detalhamento!Z$15)),IF(INDEX(Import.PLE,Detalhamento!$E307,Detalhamento!Z$15)&lt;=mediçao,OFFSET(Import.PLQ,$A307-1,Z$15-1,1,1),0),0),PLE!$AA$28*OFFSET(Import.PLQ,$A307-1,Z$15-1,1,1)),IF($E307&lt;&gt;1,IF(ISNUMBER(INDEX(Import.PLE,Detalhamento!$E307,Detalhamento!Z$15)),IF(INDEX(Import.PLE,Detalhamento!$E307,Detalhamento!Z$15)&lt;=mediçao,0,OFFSET(Import.PLQ,$A307-1,Z$15-1,1,1)),OFFSET(Import.PLQ,$A307-1,Z$15-1,1,1)),(1-PLE!$AA$28)*OFFSET(Import.PLQ,$A307-1,Z$15-1,1,1))))</f>
        <v>0</v>
      </c>
      <c r="AA307" s="144">
        <f ca="1">IF(AA$13="",0,CHOOSE(Detalhamento.OpçãoServiços,OFFSET(Import.PLQ,$A307-1,AA$15-1,1,1),IF($E307&lt;&gt;1,IF(ISNUMBER(INDEX(Import.PLE,Detalhamento!$E307,Detalhamento!AA$15)),IF(INDEX(Import.PLE,Detalhamento!$E307,Detalhamento!AA$15)&lt;=mediçao,OFFSET(Import.PLQ,$A307-1,AA$15-1,1,1),0),0),PLE!$AA$28*OFFSET(Import.PLQ,$A307-1,AA$15-1,1,1)),IF($E307&lt;&gt;1,IF(ISNUMBER(INDEX(Import.PLE,Detalhamento!$E307,Detalhamento!AA$15)),IF(INDEX(Import.PLE,Detalhamento!$E307,Detalhamento!AA$15)&lt;=mediçao,0,OFFSET(Import.PLQ,$A307-1,AA$15-1,1,1)),OFFSET(Import.PLQ,$A307-1,AA$15-1,1,1)),(1-PLE!$AA$28)*OFFSET(Import.PLQ,$A307-1,AA$15-1,1,1))))</f>
        <v>0</v>
      </c>
      <c r="AB307" s="144">
        <f ca="1">IF(AB$13="",0,CHOOSE(Detalhamento.OpçãoServiços,OFFSET(Import.PLQ,$A307-1,AB$15-1,1,1),IF($E307&lt;&gt;1,IF(ISNUMBER(INDEX(Import.PLE,Detalhamento!$E307,Detalhamento!AB$15)),IF(INDEX(Import.PLE,Detalhamento!$E307,Detalhamento!AB$15)&lt;=mediçao,OFFSET(Import.PLQ,$A307-1,AB$15-1,1,1),0),0),PLE!$AA$28*OFFSET(Import.PLQ,$A307-1,AB$15-1,1,1)),IF($E307&lt;&gt;1,IF(ISNUMBER(INDEX(Import.PLE,Detalhamento!$E307,Detalhamento!AB$15)),IF(INDEX(Import.PLE,Detalhamento!$E307,Detalhamento!AB$15)&lt;=mediçao,0,OFFSET(Import.PLQ,$A307-1,AB$15-1,1,1)),OFFSET(Import.PLQ,$A307-1,AB$15-1,1,1)),(1-PLE!$AA$28)*OFFSET(Import.PLQ,$A307-1,AB$15-1,1,1))))</f>
        <v>0</v>
      </c>
      <c r="AC307" s="144">
        <f ca="1">IF(AC$13="",0,CHOOSE(Detalhamento.OpçãoServiços,OFFSET(Import.PLQ,$A307-1,AC$15-1,1,1),IF($E307&lt;&gt;1,IF(ISNUMBER(INDEX(Import.PLE,Detalhamento!$E307,Detalhamento!AC$15)),IF(INDEX(Import.PLE,Detalhamento!$E307,Detalhamento!AC$15)&lt;=mediçao,OFFSET(Import.PLQ,$A307-1,AC$15-1,1,1),0),0),PLE!$AA$28*OFFSET(Import.PLQ,$A307-1,AC$15-1,1,1)),IF($E307&lt;&gt;1,IF(ISNUMBER(INDEX(Import.PLE,Detalhamento!$E307,Detalhamento!AC$15)),IF(INDEX(Import.PLE,Detalhamento!$E307,Detalhamento!AC$15)&lt;=mediçao,0,OFFSET(Import.PLQ,$A307-1,AC$15-1,1,1)),OFFSET(Import.PLQ,$A307-1,AC$15-1,1,1)),(1-PLE!$AA$28)*OFFSET(Import.PLQ,$A307-1,AC$15-1,1,1))))</f>
        <v>0</v>
      </c>
      <c r="AD307" s="144">
        <f ca="1">IF(AD$13="",0,CHOOSE(Detalhamento.OpçãoServiços,OFFSET(Import.PLQ,$A307-1,AD$15-1,1,1),IF($E307&lt;&gt;1,IF(ISNUMBER(INDEX(Import.PLE,Detalhamento!$E307,Detalhamento!AD$15)),IF(INDEX(Import.PLE,Detalhamento!$E307,Detalhamento!AD$15)&lt;=mediçao,OFFSET(Import.PLQ,$A307-1,AD$15-1,1,1),0),0),PLE!$AA$28*OFFSET(Import.PLQ,$A307-1,AD$15-1,1,1)),IF($E307&lt;&gt;1,IF(ISNUMBER(INDEX(Import.PLE,Detalhamento!$E307,Detalhamento!AD$15)),IF(INDEX(Import.PLE,Detalhamento!$E307,Detalhamento!AD$15)&lt;=mediçao,0,OFFSET(Import.PLQ,$A307-1,AD$15-1,1,1)),OFFSET(Import.PLQ,$A307-1,AD$15-1,1,1)),(1-PLE!$AA$28)*OFFSET(Import.PLQ,$A307-1,AD$15-1,1,1))))</f>
        <v>0</v>
      </c>
      <c r="AE307" s="144">
        <f ca="1">IF(AE$13="",0,CHOOSE(Detalhamento.OpçãoServiços,OFFSET(Import.PLQ,$A307-1,AE$15-1,1,1),IF($E307&lt;&gt;1,IF(ISNUMBER(INDEX(Import.PLE,Detalhamento!$E307,Detalhamento!AE$15)),IF(INDEX(Import.PLE,Detalhamento!$E307,Detalhamento!AE$15)&lt;=mediçao,OFFSET(Import.PLQ,$A307-1,AE$15-1,1,1),0),0),PLE!$AA$28*OFFSET(Import.PLQ,$A307-1,AE$15-1,1,1)),IF($E307&lt;&gt;1,IF(ISNUMBER(INDEX(Import.PLE,Detalhamento!$E307,Detalhamento!AE$15)),IF(INDEX(Import.PLE,Detalhamento!$E307,Detalhamento!AE$15)&lt;=mediçao,0,OFFSET(Import.PLQ,$A307-1,AE$15-1,1,1)),OFFSET(Import.PLQ,$A307-1,AE$15-1,1,1)),(1-PLE!$AA$28)*OFFSET(Import.PLQ,$A307-1,AE$15-1,1,1))))</f>
        <v>0</v>
      </c>
      <c r="AF307" s="144">
        <f ca="1">IF(AF$13="",0,CHOOSE(Detalhamento.OpçãoServiços,OFFSET(Import.PLQ,$A307-1,AF$15-1,1,1),IF($E307&lt;&gt;1,IF(ISNUMBER(INDEX(Import.PLE,Detalhamento!$E307,Detalhamento!AF$15)),IF(INDEX(Import.PLE,Detalhamento!$E307,Detalhamento!AF$15)&lt;=mediçao,OFFSET(Import.PLQ,$A307-1,AF$15-1,1,1),0),0),PLE!$AA$28*OFFSET(Import.PLQ,$A307-1,AF$15-1,1,1)),IF($E307&lt;&gt;1,IF(ISNUMBER(INDEX(Import.PLE,Detalhamento!$E307,Detalhamento!AF$15)),IF(INDEX(Import.PLE,Detalhamento!$E307,Detalhamento!AF$15)&lt;=mediçao,0,OFFSET(Import.PLQ,$A307-1,AF$15-1,1,1)),OFFSET(Import.PLQ,$A307-1,AF$15-1,1,1)),(1-PLE!$AA$28)*OFFSET(Import.PLQ,$A307-1,AF$15-1,1,1))))</f>
        <v>0</v>
      </c>
      <c r="AG307" s="144">
        <f ca="1">IF(AG$13="",0,CHOOSE(Detalhamento.OpçãoServiços,OFFSET(Import.PLQ,$A307-1,AG$15-1,1,1),IF($E307&lt;&gt;1,IF(ISNUMBER(INDEX(Import.PLE,Detalhamento!$E307,Detalhamento!AG$15)),IF(INDEX(Import.PLE,Detalhamento!$E307,Detalhamento!AG$15)&lt;=mediçao,OFFSET(Import.PLQ,$A307-1,AG$15-1,1,1),0),0),PLE!$AA$28*OFFSET(Import.PLQ,$A307-1,AG$15-1,1,1)),IF($E307&lt;&gt;1,IF(ISNUMBER(INDEX(Import.PLE,Detalhamento!$E307,Detalhamento!AG$15)),IF(INDEX(Import.PLE,Detalhamento!$E307,Detalhamento!AG$15)&lt;=mediçao,0,OFFSET(Import.PLQ,$A307-1,AG$15-1,1,1)),OFFSET(Import.PLQ,$A307-1,AG$15-1,1,1)),(1-PLE!$AA$28)*OFFSET(Import.PLQ,$A307-1,AG$15-1,1,1))))</f>
        <v>0</v>
      </c>
      <c r="AH307" s="144">
        <f ca="1">IF(AH$13="",0,CHOOSE(Detalhamento.OpçãoServiços,OFFSET(Import.PLQ,$A307-1,AH$15-1,1,1),IF($E307&lt;&gt;1,IF(ISNUMBER(INDEX(Import.PLE,Detalhamento!$E307,Detalhamento!AH$15)),IF(INDEX(Import.PLE,Detalhamento!$E307,Detalhamento!AH$15)&lt;=mediçao,OFFSET(Import.PLQ,$A307-1,AH$15-1,1,1),0),0),PLE!$AA$28*OFFSET(Import.PLQ,$A307-1,AH$15-1,1,1)),IF($E307&lt;&gt;1,IF(ISNUMBER(INDEX(Import.PLE,Detalhamento!$E307,Detalhamento!AH$15)),IF(INDEX(Import.PLE,Detalhamento!$E307,Detalhamento!AH$15)&lt;=mediçao,0,OFFSET(Import.PLQ,$A307-1,AH$15-1,1,1)),OFFSET(Import.PLQ,$A307-1,AH$15-1,1,1)),(1-PLE!$AA$28)*OFFSET(Import.PLQ,$A307-1,AH$15-1,1,1))))</f>
        <v>0</v>
      </c>
      <c r="AI307" s="144">
        <f ca="1">IF(AI$13="",0,CHOOSE(Detalhamento.OpçãoServiços,OFFSET(Import.PLQ,$A307-1,AI$15-1,1,1),IF($E307&lt;&gt;1,IF(ISNUMBER(INDEX(Import.PLE,Detalhamento!$E307,Detalhamento!AI$15)),IF(INDEX(Import.PLE,Detalhamento!$E307,Detalhamento!AI$15)&lt;=mediçao,OFFSET(Import.PLQ,$A307-1,AI$15-1,1,1),0),0),PLE!$AA$28*OFFSET(Import.PLQ,$A307-1,AI$15-1,1,1)),IF($E307&lt;&gt;1,IF(ISNUMBER(INDEX(Import.PLE,Detalhamento!$E307,Detalhamento!AI$15)),IF(INDEX(Import.PLE,Detalhamento!$E307,Detalhamento!AI$15)&lt;=mediçao,0,OFFSET(Import.PLQ,$A307-1,AI$15-1,1,1)),OFFSET(Import.PLQ,$A307-1,AI$15-1,1,1)),(1-PLE!$AA$28)*OFFSET(Import.PLQ,$A307-1,AI$15-1,1,1))))</f>
        <v>0</v>
      </c>
      <c r="AJ307" s="144">
        <f ca="1">IF(AJ$13="",0,CHOOSE(Detalhamento.OpçãoServiços,OFFSET(Import.PLQ,$A307-1,AJ$15-1,1,1),IF($E307&lt;&gt;1,IF(ISNUMBER(INDEX(Import.PLE,Detalhamento!$E307,Detalhamento!AJ$15)),IF(INDEX(Import.PLE,Detalhamento!$E307,Detalhamento!AJ$15)&lt;=mediçao,OFFSET(Import.PLQ,$A307-1,AJ$15-1,1,1),0),0),PLE!$AA$28*OFFSET(Import.PLQ,$A307-1,AJ$15-1,1,1)),IF($E307&lt;&gt;1,IF(ISNUMBER(INDEX(Import.PLE,Detalhamento!$E307,Detalhamento!AJ$15)),IF(INDEX(Import.PLE,Detalhamento!$E307,Detalhamento!AJ$15)&lt;=mediçao,0,OFFSET(Import.PLQ,$A307-1,AJ$15-1,1,1)),OFFSET(Import.PLQ,$A307-1,AJ$15-1,1,1)),(1-PLE!$AA$28)*OFFSET(Import.PLQ,$A307-1,AJ$15-1,1,1))))</f>
        <v>0</v>
      </c>
      <c r="AK307" s="144">
        <f ca="1">IF(AK$13="",0,CHOOSE(Detalhamento.OpçãoServiços,OFFSET(Import.PLQ,$A307-1,AK$15-1,1,1),IF($E307&lt;&gt;1,IF(ISNUMBER(INDEX(Import.PLE,Detalhamento!$E307,Detalhamento!AK$15)),IF(INDEX(Import.PLE,Detalhamento!$E307,Detalhamento!AK$15)&lt;=mediçao,OFFSET(Import.PLQ,$A307-1,AK$15-1,1,1),0),0),PLE!$AA$28*OFFSET(Import.PLQ,$A307-1,AK$15-1,1,1)),IF($E307&lt;&gt;1,IF(ISNUMBER(INDEX(Import.PLE,Detalhamento!$E307,Detalhamento!AK$15)),IF(INDEX(Import.PLE,Detalhamento!$E307,Detalhamento!AK$15)&lt;=mediçao,0,OFFSET(Import.PLQ,$A307-1,AK$15-1,1,1)),OFFSET(Import.PLQ,$A307-1,AK$15-1,1,1)),(1-PLE!$AA$28)*OFFSET(Import.PLQ,$A307-1,AK$15-1,1,1))))</f>
        <v>0</v>
      </c>
      <c r="AL307" s="144">
        <f ca="1">IF(AL$13="",0,CHOOSE(Detalhamento.OpçãoServiços,OFFSET(Import.PLQ,$A307-1,AL$15-1,1,1),IF($E307&lt;&gt;1,IF(ISNUMBER(INDEX(Import.PLE,Detalhamento!$E307,Detalhamento!AL$15)),IF(INDEX(Import.PLE,Detalhamento!$E307,Detalhamento!AL$15)&lt;=mediçao,OFFSET(Import.PLQ,$A307-1,AL$15-1,1,1),0),0),PLE!$AA$28*OFFSET(Import.PLQ,$A307-1,AL$15-1,1,1)),IF($E307&lt;&gt;1,IF(ISNUMBER(INDEX(Import.PLE,Detalhamento!$E307,Detalhamento!AL$15)),IF(INDEX(Import.PLE,Detalhamento!$E307,Detalhamento!AL$15)&lt;=mediçao,0,OFFSET(Import.PLQ,$A307-1,AL$15-1,1,1)),OFFSET(Import.PLQ,$A307-1,AL$15-1,1,1)),(1-PLE!$AA$28)*OFFSET(Import.PLQ,$A307-1,AL$15-1,1,1))))</f>
        <v>0</v>
      </c>
      <c r="AM307" s="144">
        <f ca="1">IF(AM$13="",0,CHOOSE(Detalhamento.OpçãoServiços,OFFSET(Import.PLQ,$A307-1,AM$15-1,1,1),IF($E307&lt;&gt;1,IF(ISNUMBER(INDEX(Import.PLE,Detalhamento!$E307,Detalhamento!AM$15)),IF(INDEX(Import.PLE,Detalhamento!$E307,Detalhamento!AM$15)&lt;=mediçao,OFFSET(Import.PLQ,$A307-1,AM$15-1,1,1),0),0),PLE!$AA$28*OFFSET(Import.PLQ,$A307-1,AM$15-1,1,1)),IF($E307&lt;&gt;1,IF(ISNUMBER(INDEX(Import.PLE,Detalhamento!$E307,Detalhamento!AM$15)),IF(INDEX(Import.PLE,Detalhamento!$E307,Detalhamento!AM$15)&lt;=mediçao,0,OFFSET(Import.PLQ,$A307-1,AM$15-1,1,1)),OFFSET(Import.PLQ,$A307-1,AM$15-1,1,1)),(1-PLE!$AA$28)*OFFSET(Import.PLQ,$A307-1,AM$15-1,1,1))))</f>
        <v>0</v>
      </c>
      <c r="AN307" s="144">
        <f ca="1">IF(AN$13="",0,CHOOSE(Detalhamento.OpçãoServiços,OFFSET(Import.PLQ,$A307-1,AN$15-1,1,1),IF($E307&lt;&gt;1,IF(ISNUMBER(INDEX(Import.PLE,Detalhamento!$E307,Detalhamento!AN$15)),IF(INDEX(Import.PLE,Detalhamento!$E307,Detalhamento!AN$15)&lt;=mediçao,OFFSET(Import.PLQ,$A307-1,AN$15-1,1,1),0),0),PLE!$AA$28*OFFSET(Import.PLQ,$A307-1,AN$15-1,1,1)),IF($E307&lt;&gt;1,IF(ISNUMBER(INDEX(Import.PLE,Detalhamento!$E307,Detalhamento!AN$15)),IF(INDEX(Import.PLE,Detalhamento!$E307,Detalhamento!AN$15)&lt;=mediçao,0,OFFSET(Import.PLQ,$A307-1,AN$15-1,1,1)),OFFSET(Import.PLQ,$A307-1,AN$15-1,1,1)),(1-PLE!$AA$28)*OFFSET(Import.PLQ,$A307-1,AN$15-1,1,1))))</f>
        <v>0</v>
      </c>
      <c r="AO307" s="144">
        <f ca="1">IF(AO$13="",0,CHOOSE(Detalhamento.OpçãoServiços,OFFSET(Import.PLQ,$A307-1,AO$15-1,1,1),IF($E307&lt;&gt;1,IF(ISNUMBER(INDEX(Import.PLE,Detalhamento!$E307,Detalhamento!AO$15)),IF(INDEX(Import.PLE,Detalhamento!$E307,Detalhamento!AO$15)&lt;=mediçao,OFFSET(Import.PLQ,$A307-1,AO$15-1,1,1),0),0),PLE!$AA$28*OFFSET(Import.PLQ,$A307-1,AO$15-1,1,1)),IF($E307&lt;&gt;1,IF(ISNUMBER(INDEX(Import.PLE,Detalhamento!$E307,Detalhamento!AO$15)),IF(INDEX(Import.PLE,Detalhamento!$E307,Detalhamento!AO$15)&lt;=mediçao,0,OFFSET(Import.PLQ,$A307-1,AO$15-1,1,1)),OFFSET(Import.PLQ,$A307-1,AO$15-1,1,1)),(1-PLE!$AA$28)*OFFSET(Import.PLQ,$A307-1,AO$15-1,1,1))))</f>
        <v>0</v>
      </c>
      <c r="AP307" s="144">
        <f ca="1">IF(AP$13="",0,CHOOSE(Detalhamento.OpçãoServiços,OFFSET(Import.PLQ,$A307-1,AP$15-1,1,1),IF($E307&lt;&gt;1,IF(ISNUMBER(INDEX(Import.PLE,Detalhamento!$E307,Detalhamento!AP$15)),IF(INDEX(Import.PLE,Detalhamento!$E307,Detalhamento!AP$15)&lt;=mediçao,OFFSET(Import.PLQ,$A307-1,AP$15-1,1,1),0),0),PLE!$AA$28*OFFSET(Import.PLQ,$A307-1,AP$15-1,1,1)),IF($E307&lt;&gt;1,IF(ISNUMBER(INDEX(Import.PLE,Detalhamento!$E307,Detalhamento!AP$15)),IF(INDEX(Import.PLE,Detalhamento!$E307,Detalhamento!AP$15)&lt;=mediçao,0,OFFSET(Import.PLQ,$A307-1,AP$15-1,1,1)),OFFSET(Import.PLQ,$A307-1,AP$15-1,1,1)),(1-PLE!$AA$28)*OFFSET(Import.PLQ,$A307-1,AP$15-1,1,1))))</f>
        <v>0</v>
      </c>
      <c r="AQ307" s="144">
        <f ca="1">IF(AQ$13="",0,CHOOSE(Detalhamento.OpçãoServiços,OFFSET(Import.PLQ,$A307-1,AQ$15-1,1,1),IF($E307&lt;&gt;1,IF(ISNUMBER(INDEX(Import.PLE,Detalhamento!$E307,Detalhamento!AQ$15)),IF(INDEX(Import.PLE,Detalhamento!$E307,Detalhamento!AQ$15)&lt;=mediçao,OFFSET(Import.PLQ,$A307-1,AQ$15-1,1,1),0),0),PLE!$AA$28*OFFSET(Import.PLQ,$A307-1,AQ$15-1,1,1)),IF($E307&lt;&gt;1,IF(ISNUMBER(INDEX(Import.PLE,Detalhamento!$E307,Detalhamento!AQ$15)),IF(INDEX(Import.PLE,Detalhamento!$E307,Detalhamento!AQ$15)&lt;=mediçao,0,OFFSET(Import.PLQ,$A307-1,AQ$15-1,1,1)),OFFSET(Import.PLQ,$A307-1,AQ$15-1,1,1)),(1-PLE!$AA$28)*OFFSET(Import.PLQ,$A307-1,AQ$15-1,1,1))))</f>
        <v>0</v>
      </c>
      <c r="AR307" s="144">
        <f ca="1">IF(AR$13="",0,CHOOSE(Detalhamento.OpçãoServiços,OFFSET(Import.PLQ,$A307-1,AR$15-1,1,1),IF($E307&lt;&gt;1,IF(ISNUMBER(INDEX(Import.PLE,Detalhamento!$E307,Detalhamento!AR$15)),IF(INDEX(Import.PLE,Detalhamento!$E307,Detalhamento!AR$15)&lt;=mediçao,OFFSET(Import.PLQ,$A307-1,AR$15-1,1,1),0),0),PLE!$AA$28*OFFSET(Import.PLQ,$A307-1,AR$15-1,1,1)),IF($E307&lt;&gt;1,IF(ISNUMBER(INDEX(Import.PLE,Detalhamento!$E307,Detalhamento!AR$15)),IF(INDEX(Import.PLE,Detalhamento!$E307,Detalhamento!AR$15)&lt;=mediçao,0,OFFSET(Import.PLQ,$A307-1,AR$15-1,1,1)),OFFSET(Import.PLQ,$A307-1,AR$15-1,1,1)),(1-PLE!$AA$28)*OFFSET(Import.PLQ,$A307-1,AR$15-1,1,1))))</f>
        <v>0</v>
      </c>
      <c r="AS307" s="144">
        <f ca="1">IF(AS$13="",0,CHOOSE(Detalhamento.OpçãoServiços,OFFSET(Import.PLQ,$A307-1,AS$15-1,1,1),IF($E307&lt;&gt;1,IF(ISNUMBER(INDEX(Import.PLE,Detalhamento!$E307,Detalhamento!AS$15)),IF(INDEX(Import.PLE,Detalhamento!$E307,Detalhamento!AS$15)&lt;=mediçao,OFFSET(Import.PLQ,$A307-1,AS$15-1,1,1),0),0),PLE!$AA$28*OFFSET(Import.PLQ,$A307-1,AS$15-1,1,1)),IF($E307&lt;&gt;1,IF(ISNUMBER(INDEX(Import.PLE,Detalhamento!$E307,Detalhamento!AS$15)),IF(INDEX(Import.PLE,Detalhamento!$E307,Detalhamento!AS$15)&lt;=mediçao,0,OFFSET(Import.PLQ,$A307-1,AS$15-1,1,1)),OFFSET(Import.PLQ,$A307-1,AS$15-1,1,1)),(1-PLE!$AA$28)*OFFSET(Import.PLQ,$A307-1,AS$15-1,1,1))))</f>
        <v>0</v>
      </c>
      <c r="AT307" s="144">
        <f ca="1">IF(AT$13="",0,CHOOSE(Detalhamento.OpçãoServiços,OFFSET(Import.PLQ,$A307-1,AT$15-1,1,1),IF($E307&lt;&gt;1,IF(ISNUMBER(INDEX(Import.PLE,Detalhamento!$E307,Detalhamento!AT$15)),IF(INDEX(Import.PLE,Detalhamento!$E307,Detalhamento!AT$15)&lt;=mediçao,OFFSET(Import.PLQ,$A307-1,AT$15-1,1,1),0),0),PLE!$AA$28*OFFSET(Import.PLQ,$A307-1,AT$15-1,1,1)),IF($E307&lt;&gt;1,IF(ISNUMBER(INDEX(Import.PLE,Detalhamento!$E307,Detalhamento!AT$15)),IF(INDEX(Import.PLE,Detalhamento!$E307,Detalhamento!AT$15)&lt;=mediçao,0,OFFSET(Import.PLQ,$A307-1,AT$15-1,1,1)),OFFSET(Import.PLQ,$A307-1,AT$15-1,1,1)),(1-PLE!$AA$28)*OFFSET(Import.PLQ,$A307-1,AT$15-1,1,1))))</f>
        <v>0</v>
      </c>
      <c r="AU307" s="144">
        <f ca="1">IF(AU$13="",0,CHOOSE(Detalhamento.OpçãoServiços,OFFSET(Import.PLQ,$A307-1,AU$15-1,1,1),IF($E307&lt;&gt;1,IF(ISNUMBER(INDEX(Import.PLE,Detalhamento!$E307,Detalhamento!AU$15)),IF(INDEX(Import.PLE,Detalhamento!$E307,Detalhamento!AU$15)&lt;=mediçao,OFFSET(Import.PLQ,$A307-1,AU$15-1,1,1),0),0),PLE!$AA$28*OFFSET(Import.PLQ,$A307-1,AU$15-1,1,1)),IF($E307&lt;&gt;1,IF(ISNUMBER(INDEX(Import.PLE,Detalhamento!$E307,Detalhamento!AU$15)),IF(INDEX(Import.PLE,Detalhamento!$E307,Detalhamento!AU$15)&lt;=mediçao,0,OFFSET(Import.PLQ,$A307-1,AU$15-1,1,1)),OFFSET(Import.PLQ,$A307-1,AU$15-1,1,1)),(1-PLE!$AA$28)*OFFSET(Import.PLQ,$A307-1,AU$15-1,1,1))))</f>
        <v>0</v>
      </c>
      <c r="AV307" s="144">
        <f ca="1">IF(AV$13="",0,CHOOSE(Detalhamento.OpçãoServiços,OFFSET(Import.PLQ,$A307-1,AV$15-1,1,1),IF($E307&lt;&gt;1,IF(ISNUMBER(INDEX(Import.PLE,Detalhamento!$E307,Detalhamento!AV$15)),IF(INDEX(Import.PLE,Detalhamento!$E307,Detalhamento!AV$15)&lt;=mediçao,OFFSET(Import.PLQ,$A307-1,AV$15-1,1,1),0),0),PLE!$AA$28*OFFSET(Import.PLQ,$A307-1,AV$15-1,1,1)),IF($E307&lt;&gt;1,IF(ISNUMBER(INDEX(Import.PLE,Detalhamento!$E307,Detalhamento!AV$15)),IF(INDEX(Import.PLE,Detalhamento!$E307,Detalhamento!AV$15)&lt;=mediçao,0,OFFSET(Import.PLQ,$A307-1,AV$15-1,1,1)),OFFSET(Import.PLQ,$A307-1,AV$15-1,1,1)),(1-PLE!$AA$28)*OFFSET(Import.PLQ,$A307-1,AV$15-1,1,1))))</f>
        <v>0</v>
      </c>
      <c r="AW307" s="144">
        <f ca="1">IF(AW$13="",0,CHOOSE(Detalhamento.OpçãoServiços,OFFSET(Import.PLQ,$A307-1,AW$15-1,1,1),IF($E307&lt;&gt;1,IF(ISNUMBER(INDEX(Import.PLE,Detalhamento!$E307,Detalhamento!AW$15)),IF(INDEX(Import.PLE,Detalhamento!$E307,Detalhamento!AW$15)&lt;=mediçao,OFFSET(Import.PLQ,$A307-1,AW$15-1,1,1),0),0),PLE!$AA$28*OFFSET(Import.PLQ,$A307-1,AW$15-1,1,1)),IF($E307&lt;&gt;1,IF(ISNUMBER(INDEX(Import.PLE,Detalhamento!$E307,Detalhamento!AW$15)),IF(INDEX(Import.PLE,Detalhamento!$E307,Detalhamento!AW$15)&lt;=mediçao,0,OFFSET(Import.PLQ,$A307-1,AW$15-1,1,1)),OFFSET(Import.PLQ,$A307-1,AW$15-1,1,1)),(1-PLE!$AA$28)*OFFSET(Import.PLQ,$A307-1,AW$15-1,1,1))))</f>
        <v>0</v>
      </c>
      <c r="AX307" s="144">
        <f ca="1">IF(AX$13="",0,CHOOSE(Detalhamento.OpçãoServiços,OFFSET(Import.PLQ,$A307-1,AX$15-1,1,1),IF($E307&lt;&gt;1,IF(ISNUMBER(INDEX(Import.PLE,Detalhamento!$E307,Detalhamento!AX$15)),IF(INDEX(Import.PLE,Detalhamento!$E307,Detalhamento!AX$15)&lt;=mediçao,OFFSET(Import.PLQ,$A307-1,AX$15-1,1,1),0),0),PLE!$AA$28*OFFSET(Import.PLQ,$A307-1,AX$15-1,1,1)),IF($E307&lt;&gt;1,IF(ISNUMBER(INDEX(Import.PLE,Detalhamento!$E307,Detalhamento!AX$15)),IF(INDEX(Import.PLE,Detalhamento!$E307,Detalhamento!AX$15)&lt;=mediçao,0,OFFSET(Import.PLQ,$A307-1,AX$15-1,1,1)),OFFSET(Import.PLQ,$A307-1,AX$15-1,1,1)),(1-PLE!$AA$28)*OFFSET(Import.PLQ,$A307-1,AX$15-1,1,1))))</f>
        <v>0</v>
      </c>
      <c r="AY307" s="144">
        <f ca="1">IF(AY$13="",0,CHOOSE(Detalhamento.OpçãoServiços,OFFSET(Import.PLQ,$A307-1,AY$15-1,1,1),IF($E307&lt;&gt;1,IF(ISNUMBER(INDEX(Import.PLE,Detalhamento!$E307,Detalhamento!AY$15)),IF(INDEX(Import.PLE,Detalhamento!$E307,Detalhamento!AY$15)&lt;=mediçao,OFFSET(Import.PLQ,$A307-1,AY$15-1,1,1),0),0),PLE!$AA$28*OFFSET(Import.PLQ,$A307-1,AY$15-1,1,1)),IF($E307&lt;&gt;1,IF(ISNUMBER(INDEX(Import.PLE,Detalhamento!$E307,Detalhamento!AY$15)),IF(INDEX(Import.PLE,Detalhamento!$E307,Detalhamento!AY$15)&lt;=mediçao,0,OFFSET(Import.PLQ,$A307-1,AY$15-1,1,1)),OFFSET(Import.PLQ,$A307-1,AY$15-1,1,1)),(1-PLE!$AA$28)*OFFSET(Import.PLQ,$A307-1,AY$15-1,1,1))))</f>
        <v>0</v>
      </c>
      <c r="AZ307" s="144">
        <f ca="1">IF(AZ$13="",0,CHOOSE(Detalhamento.OpçãoServiços,OFFSET(Import.PLQ,$A307-1,AZ$15-1,1,1),IF($E307&lt;&gt;1,IF(ISNUMBER(INDEX(Import.PLE,Detalhamento!$E307,Detalhamento!AZ$15)),IF(INDEX(Import.PLE,Detalhamento!$E307,Detalhamento!AZ$15)&lt;=mediçao,OFFSET(Import.PLQ,$A307-1,AZ$15-1,1,1),0),0),PLE!$AA$28*OFFSET(Import.PLQ,$A307-1,AZ$15-1,1,1)),IF($E307&lt;&gt;1,IF(ISNUMBER(INDEX(Import.PLE,Detalhamento!$E307,Detalhamento!AZ$15)),IF(INDEX(Import.PLE,Detalhamento!$E307,Detalhamento!AZ$15)&lt;=mediçao,0,OFFSET(Import.PLQ,$A307-1,AZ$15-1,1,1)),OFFSET(Import.PLQ,$A307-1,AZ$15-1,1,1)),(1-PLE!$AA$28)*OFFSET(Import.PLQ,$A307-1,AZ$15-1,1,1))))</f>
        <v>0</v>
      </c>
      <c r="BA307" s="144">
        <f ca="1">IF(BA$13="",0,CHOOSE(Detalhamento.OpçãoServiços,OFFSET(Import.PLQ,$A307-1,BA$15-1,1,1),IF($E307&lt;&gt;1,IF(ISNUMBER(INDEX(Import.PLE,Detalhamento!$E307,Detalhamento!BA$15)),IF(INDEX(Import.PLE,Detalhamento!$E307,Detalhamento!BA$15)&lt;=mediçao,OFFSET(Import.PLQ,$A307-1,BA$15-1,1,1),0),0),PLE!$AA$28*OFFSET(Import.PLQ,$A307-1,BA$15-1,1,1)),IF($E307&lt;&gt;1,IF(ISNUMBER(INDEX(Import.PLE,Detalhamento!$E307,Detalhamento!BA$15)),IF(INDEX(Import.PLE,Detalhamento!$E307,Detalhamento!BA$15)&lt;=mediçao,0,OFFSET(Import.PLQ,$A307-1,BA$15-1,1,1)),OFFSET(Import.PLQ,$A307-1,BA$15-1,1,1)),(1-PLE!$AA$28)*OFFSET(Import.PLQ,$A307-1,BA$15-1,1,1))))</f>
        <v>0</v>
      </c>
      <c r="BB307" s="144">
        <f ca="1">IF(BB$13="",0,CHOOSE(Detalhamento.OpçãoServiços,OFFSET(Import.PLQ,$A307-1,BB$15-1,1,1),IF($E307&lt;&gt;1,IF(ISNUMBER(INDEX(Import.PLE,Detalhamento!$E307,Detalhamento!BB$15)),IF(INDEX(Import.PLE,Detalhamento!$E307,Detalhamento!BB$15)&lt;=mediçao,OFFSET(Import.PLQ,$A307-1,BB$15-1,1,1),0),0),PLE!$AA$28*OFFSET(Import.PLQ,$A307-1,BB$15-1,1,1)),IF($E307&lt;&gt;1,IF(ISNUMBER(INDEX(Import.PLE,Detalhamento!$E307,Detalhamento!BB$15)),IF(INDEX(Import.PLE,Detalhamento!$E307,Detalhamento!BB$15)&lt;=mediçao,0,OFFSET(Import.PLQ,$A307-1,BB$15-1,1,1)),OFFSET(Import.PLQ,$A307-1,BB$15-1,1,1)),(1-PLE!$AA$28)*OFFSET(Import.PLQ,$A307-1,BB$15-1,1,1))))</f>
        <v>0</v>
      </c>
      <c r="BC307" s="144">
        <f ca="1">IF(BC$13="",0,CHOOSE(Detalhamento.OpçãoServiços,OFFSET(Import.PLQ,$A307-1,BC$15-1,1,1),IF($E307&lt;&gt;1,IF(ISNUMBER(INDEX(Import.PLE,Detalhamento!$E307,Detalhamento!BC$15)),IF(INDEX(Import.PLE,Detalhamento!$E307,Detalhamento!BC$15)&lt;=mediçao,OFFSET(Import.PLQ,$A307-1,BC$15-1,1,1),0),0),PLE!$AA$28*OFFSET(Import.PLQ,$A307-1,BC$15-1,1,1)),IF($E307&lt;&gt;1,IF(ISNUMBER(INDEX(Import.PLE,Detalhamento!$E307,Detalhamento!BC$15)),IF(INDEX(Import.PLE,Detalhamento!$E307,Detalhamento!BC$15)&lt;=mediçao,0,OFFSET(Import.PLQ,$A307-1,BC$15-1,1,1)),OFFSET(Import.PLQ,$A307-1,BC$15-1,1,1)),(1-PLE!$AA$28)*OFFSET(Import.PLQ,$A307-1,BC$15-1,1,1))))</f>
        <v>0</v>
      </c>
      <c r="BD307" s="144">
        <f ca="1">IF(BD$13="",0,CHOOSE(Detalhamento.OpçãoServiços,OFFSET(Import.PLQ,$A307-1,BD$15-1,1,1),IF($E307&lt;&gt;1,IF(ISNUMBER(INDEX(Import.PLE,Detalhamento!$E307,Detalhamento!BD$15)),IF(INDEX(Import.PLE,Detalhamento!$E307,Detalhamento!BD$15)&lt;=mediçao,OFFSET(Import.PLQ,$A307-1,BD$15-1,1,1),0),0),PLE!$AA$28*OFFSET(Import.PLQ,$A307-1,BD$15-1,1,1)),IF($E307&lt;&gt;1,IF(ISNUMBER(INDEX(Import.PLE,Detalhamento!$E307,Detalhamento!BD$15)),IF(INDEX(Import.PLE,Detalhamento!$E307,Detalhamento!BD$15)&lt;=mediçao,0,OFFSET(Import.PLQ,$A307-1,BD$15-1,1,1)),OFFSET(Import.PLQ,$A307-1,BD$15-1,1,1)),(1-PLE!$AA$28)*OFFSET(Import.PLQ,$A307-1,BD$15-1,1,1))))</f>
        <v>0</v>
      </c>
      <c r="BE307" s="144">
        <f ca="1">IF(BE$13="",0,CHOOSE(Detalhamento.OpçãoServiços,OFFSET(Import.PLQ,$A307-1,BE$15-1,1,1),IF($E307&lt;&gt;1,IF(ISNUMBER(INDEX(Import.PLE,Detalhamento!$E307,Detalhamento!BE$15)),IF(INDEX(Import.PLE,Detalhamento!$E307,Detalhamento!BE$15)&lt;=mediçao,OFFSET(Import.PLQ,$A307-1,BE$15-1,1,1),0),0),PLE!$AA$28*OFFSET(Import.PLQ,$A307-1,BE$15-1,1,1)),IF($E307&lt;&gt;1,IF(ISNUMBER(INDEX(Import.PLE,Detalhamento!$E307,Detalhamento!BE$15)),IF(INDEX(Import.PLE,Detalhamento!$E307,Detalhamento!BE$15)&lt;=mediçao,0,OFFSET(Import.PLQ,$A307-1,BE$15-1,1,1)),OFFSET(Import.PLQ,$A307-1,BE$15-1,1,1)),(1-PLE!$AA$28)*OFFSET(Import.PLQ,$A307-1,BE$15-1,1,1))))</f>
        <v>0</v>
      </c>
      <c r="BF307" s="144">
        <f ca="1">IF(BF$13="",0,CHOOSE(Detalhamento.OpçãoServiços,OFFSET(Import.PLQ,$A307-1,BF$15-1,1,1),IF($E307&lt;&gt;1,IF(ISNUMBER(INDEX(Import.PLE,Detalhamento!$E307,Detalhamento!BF$15)),IF(INDEX(Import.PLE,Detalhamento!$E307,Detalhamento!BF$15)&lt;=mediçao,OFFSET(Import.PLQ,$A307-1,BF$15-1,1,1),0),0),PLE!$AA$28*OFFSET(Import.PLQ,$A307-1,BF$15-1,1,1)),IF($E307&lt;&gt;1,IF(ISNUMBER(INDEX(Import.PLE,Detalhamento!$E307,Detalhamento!BF$15)),IF(INDEX(Import.PLE,Detalhamento!$E307,Detalhamento!BF$15)&lt;=mediçao,0,OFFSET(Import.PLQ,$A307-1,BF$15-1,1,1)),OFFSET(Import.PLQ,$A307-1,BF$15-1,1,1)),(1-PLE!$AA$28)*OFFSET(Import.PLQ,$A307-1,BF$15-1,1,1))))</f>
        <v>0</v>
      </c>
      <c r="BG307" s="144">
        <f ca="1">IF(BG$13="",0,CHOOSE(Detalhamento.OpçãoServiços,OFFSET(Import.PLQ,$A307-1,BG$15-1,1,1),IF($E307&lt;&gt;1,IF(ISNUMBER(INDEX(Import.PLE,Detalhamento!$E307,Detalhamento!BG$15)),IF(INDEX(Import.PLE,Detalhamento!$E307,Detalhamento!BG$15)&lt;=mediçao,OFFSET(Import.PLQ,$A307-1,BG$15-1,1,1),0),0),PLE!$AA$28*OFFSET(Import.PLQ,$A307-1,BG$15-1,1,1)),IF($E307&lt;&gt;1,IF(ISNUMBER(INDEX(Import.PLE,Detalhamento!$E307,Detalhamento!BG$15)),IF(INDEX(Import.PLE,Detalhamento!$E307,Detalhamento!BG$15)&lt;=mediçao,0,OFFSET(Import.PLQ,$A307-1,BG$15-1,1,1)),OFFSET(Import.PLQ,$A307-1,BG$15-1,1,1)),(1-PLE!$AA$28)*OFFSET(Import.PLQ,$A307-1,BG$15-1,1,1))))</f>
        <v>0</v>
      </c>
      <c r="BH307" s="144">
        <f ca="1">IF(BH$13="",0,CHOOSE(Detalhamento.OpçãoServiços,OFFSET(Import.PLQ,$A307-1,BH$15-1,1,1),IF($E307&lt;&gt;1,IF(ISNUMBER(INDEX(Import.PLE,Detalhamento!$E307,Detalhamento!BH$15)),IF(INDEX(Import.PLE,Detalhamento!$E307,Detalhamento!BH$15)&lt;=mediçao,OFFSET(Import.PLQ,$A307-1,BH$15-1,1,1),0),0),PLE!$AA$28*OFFSET(Import.PLQ,$A307-1,BH$15-1,1,1)),IF($E307&lt;&gt;1,IF(ISNUMBER(INDEX(Import.PLE,Detalhamento!$E307,Detalhamento!BH$15)),IF(INDEX(Import.PLE,Detalhamento!$E307,Detalhamento!BH$15)&lt;=mediçao,0,OFFSET(Import.PLQ,$A307-1,BH$15-1,1,1)),OFFSET(Import.PLQ,$A307-1,BH$15-1,1,1)),(1-PLE!$AA$28)*OFFSET(Import.PLQ,$A307-1,BH$15-1,1,1))))</f>
        <v>0</v>
      </c>
      <c r="BI307" s="144">
        <f ca="1">IF(BI$13="",0,CHOOSE(Detalhamento.OpçãoServiços,OFFSET(Import.PLQ,$A307-1,BI$15-1,1,1),IF($E307&lt;&gt;1,IF(ISNUMBER(INDEX(Import.PLE,Detalhamento!$E307,Detalhamento!BI$15)),IF(INDEX(Import.PLE,Detalhamento!$E307,Detalhamento!BI$15)&lt;=mediçao,OFFSET(Import.PLQ,$A307-1,BI$15-1,1,1),0),0),PLE!$AA$28*OFFSET(Import.PLQ,$A307-1,BI$15-1,1,1)),IF($E307&lt;&gt;1,IF(ISNUMBER(INDEX(Import.PLE,Detalhamento!$E307,Detalhamento!BI$15)),IF(INDEX(Import.PLE,Detalhamento!$E307,Detalhamento!BI$15)&lt;=mediçao,0,OFFSET(Import.PLQ,$A307-1,BI$15-1,1,1)),OFFSET(Import.PLQ,$A307-1,BI$15-1,1,1)),(1-PLE!$AA$28)*OFFSET(Import.PLQ,$A307-1,BI$15-1,1,1))))</f>
        <v>0</v>
      </c>
    </row>
    <row r="308" spans="1:61" ht="40" x14ac:dyDescent="0.2">
      <c r="A308" s="155">
        <v>256</v>
      </c>
      <c r="B308" s="21" t="str">
        <f t="shared" ca="1" si="41"/>
        <v>Serviço</v>
      </c>
      <c r="E308" s="153">
        <f t="shared" ca="1" si="42"/>
        <v>31</v>
      </c>
      <c r="F308" s="154">
        <f t="shared" ca="1" si="43"/>
        <v>310256</v>
      </c>
      <c r="G308" s="154" t="str">
        <f t="shared" ca="1" si="47"/>
        <v>3.2.2</v>
      </c>
      <c r="H308" s="182" t="str">
        <f t="shared" ca="1" si="47"/>
        <v>MASSA ÚNICA, PARA RECEBIMENTO DE PINTURA, EM ARGAMASSA TRAÇO 1:2:8, PREPARO MECÂNICO COM BETONEIRA 400L, APLICADA MANUALMENTE EM FACES INTERNAS DE PAREDES, ESPESSURA DE 20MM, COM EXECUÇÃO DE TALISCAS. AF_06/2014</v>
      </c>
      <c r="I308" s="37" t="str">
        <f t="shared" ca="1" si="44"/>
        <v>M2</v>
      </c>
      <c r="J308" s="144">
        <f t="shared" ca="1" si="45"/>
        <v>57.48</v>
      </c>
      <c r="K308" s="67"/>
      <c r="L308" s="144">
        <f ca="1">IF(L$13="",0,CHOOSE(Detalhamento.OpçãoServiços,OFFSET(Import.PLQ,$A308-1,L$15-1,1,1),IF($E308&lt;&gt;1,IF(ISNUMBER(INDEX(Import.PLE,Detalhamento!$E308,Detalhamento!L$15)),IF(INDEX(Import.PLE,Detalhamento!$E308,Detalhamento!L$15)&lt;=mediçao,OFFSET(Import.PLQ,$A308-1,L$15-1,1,1),0),0),PLE!$AA$28*OFFSET(Import.PLQ,$A308-1,L$15-1,1,1)),IF($E308&lt;&gt;1,IF(ISNUMBER(INDEX(Import.PLE,Detalhamento!$E308,Detalhamento!L$15)),IF(INDEX(Import.PLE,Detalhamento!$E308,Detalhamento!L$15)&lt;=mediçao,0,OFFSET(Import.PLQ,$A308-1,L$15-1,1,1)),OFFSET(Import.PLQ,$A308-1,L$15-1,1,1)),(1-PLE!$AA$28)*OFFSET(Import.PLQ,$A308-1,L$15-1,1,1))))</f>
        <v>57.48</v>
      </c>
      <c r="M308" s="144">
        <f ca="1">IF(M$13="",0,CHOOSE(Detalhamento.OpçãoServiços,OFFSET(Import.PLQ,$A308-1,M$15-1,1,1),IF($E308&lt;&gt;1,IF(ISNUMBER(INDEX(Import.PLE,Detalhamento!$E308,Detalhamento!M$15)),IF(INDEX(Import.PLE,Detalhamento!$E308,Detalhamento!M$15)&lt;=mediçao,OFFSET(Import.PLQ,$A308-1,M$15-1,1,1),0),0),PLE!$AA$28*OFFSET(Import.PLQ,$A308-1,M$15-1,1,1)),IF($E308&lt;&gt;1,IF(ISNUMBER(INDEX(Import.PLE,Detalhamento!$E308,Detalhamento!M$15)),IF(INDEX(Import.PLE,Detalhamento!$E308,Detalhamento!M$15)&lt;=mediçao,0,OFFSET(Import.PLQ,$A308-1,M$15-1,1,1)),OFFSET(Import.PLQ,$A308-1,M$15-1,1,1)),(1-PLE!$AA$28)*OFFSET(Import.PLQ,$A308-1,M$15-1,1,1))))</f>
        <v>0</v>
      </c>
      <c r="N308" s="144">
        <f ca="1">IF(N$13="",0,CHOOSE(Detalhamento.OpçãoServiços,OFFSET(Import.PLQ,$A308-1,N$15-1,1,1),IF($E308&lt;&gt;1,IF(ISNUMBER(INDEX(Import.PLE,Detalhamento!$E308,Detalhamento!N$15)),IF(INDEX(Import.PLE,Detalhamento!$E308,Detalhamento!N$15)&lt;=mediçao,OFFSET(Import.PLQ,$A308-1,N$15-1,1,1),0),0),PLE!$AA$28*OFFSET(Import.PLQ,$A308-1,N$15-1,1,1)),IF($E308&lt;&gt;1,IF(ISNUMBER(INDEX(Import.PLE,Detalhamento!$E308,Detalhamento!N$15)),IF(INDEX(Import.PLE,Detalhamento!$E308,Detalhamento!N$15)&lt;=mediçao,0,OFFSET(Import.PLQ,$A308-1,N$15-1,1,1)),OFFSET(Import.PLQ,$A308-1,N$15-1,1,1)),(1-PLE!$AA$28)*OFFSET(Import.PLQ,$A308-1,N$15-1,1,1))))</f>
        <v>0</v>
      </c>
      <c r="O308" s="144">
        <f ca="1">IF(O$13="",0,CHOOSE(Detalhamento.OpçãoServiços,OFFSET(Import.PLQ,$A308-1,O$15-1,1,1),IF($E308&lt;&gt;1,IF(ISNUMBER(INDEX(Import.PLE,Detalhamento!$E308,Detalhamento!O$15)),IF(INDEX(Import.PLE,Detalhamento!$E308,Detalhamento!O$15)&lt;=mediçao,OFFSET(Import.PLQ,$A308-1,O$15-1,1,1),0),0),PLE!$AA$28*OFFSET(Import.PLQ,$A308-1,O$15-1,1,1)),IF($E308&lt;&gt;1,IF(ISNUMBER(INDEX(Import.PLE,Detalhamento!$E308,Detalhamento!O$15)),IF(INDEX(Import.PLE,Detalhamento!$E308,Detalhamento!O$15)&lt;=mediçao,0,OFFSET(Import.PLQ,$A308-1,O$15-1,1,1)),OFFSET(Import.PLQ,$A308-1,O$15-1,1,1)),(1-PLE!$AA$28)*OFFSET(Import.PLQ,$A308-1,O$15-1,1,1))))</f>
        <v>0</v>
      </c>
      <c r="P308" s="144">
        <f ca="1">IF(P$13="",0,CHOOSE(Detalhamento.OpçãoServiços,OFFSET(Import.PLQ,$A308-1,P$15-1,1,1),IF($E308&lt;&gt;1,IF(ISNUMBER(INDEX(Import.PLE,Detalhamento!$E308,Detalhamento!P$15)),IF(INDEX(Import.PLE,Detalhamento!$E308,Detalhamento!P$15)&lt;=mediçao,OFFSET(Import.PLQ,$A308-1,P$15-1,1,1),0),0),PLE!$AA$28*OFFSET(Import.PLQ,$A308-1,P$15-1,1,1)),IF($E308&lt;&gt;1,IF(ISNUMBER(INDEX(Import.PLE,Detalhamento!$E308,Detalhamento!P$15)),IF(INDEX(Import.PLE,Detalhamento!$E308,Detalhamento!P$15)&lt;=mediçao,0,OFFSET(Import.PLQ,$A308-1,P$15-1,1,1)),OFFSET(Import.PLQ,$A308-1,P$15-1,1,1)),(1-PLE!$AA$28)*OFFSET(Import.PLQ,$A308-1,P$15-1,1,1))))</f>
        <v>0</v>
      </c>
      <c r="Q308" s="144">
        <f ca="1">IF(Q$13="",0,CHOOSE(Detalhamento.OpçãoServiços,OFFSET(Import.PLQ,$A308-1,Q$15-1,1,1),IF($E308&lt;&gt;1,IF(ISNUMBER(INDEX(Import.PLE,Detalhamento!$E308,Detalhamento!Q$15)),IF(INDEX(Import.PLE,Detalhamento!$E308,Detalhamento!Q$15)&lt;=mediçao,OFFSET(Import.PLQ,$A308-1,Q$15-1,1,1),0),0),PLE!$AA$28*OFFSET(Import.PLQ,$A308-1,Q$15-1,1,1)),IF($E308&lt;&gt;1,IF(ISNUMBER(INDEX(Import.PLE,Detalhamento!$E308,Detalhamento!Q$15)),IF(INDEX(Import.PLE,Detalhamento!$E308,Detalhamento!Q$15)&lt;=mediçao,0,OFFSET(Import.PLQ,$A308-1,Q$15-1,1,1)),OFFSET(Import.PLQ,$A308-1,Q$15-1,1,1)),(1-PLE!$AA$28)*OFFSET(Import.PLQ,$A308-1,Q$15-1,1,1))))</f>
        <v>0</v>
      </c>
      <c r="R308" s="144">
        <f ca="1">IF(R$13="",0,CHOOSE(Detalhamento.OpçãoServiços,OFFSET(Import.PLQ,$A308-1,R$15-1,1,1),IF($E308&lt;&gt;1,IF(ISNUMBER(INDEX(Import.PLE,Detalhamento!$E308,Detalhamento!R$15)),IF(INDEX(Import.PLE,Detalhamento!$E308,Detalhamento!R$15)&lt;=mediçao,OFFSET(Import.PLQ,$A308-1,R$15-1,1,1),0),0),PLE!$AA$28*OFFSET(Import.PLQ,$A308-1,R$15-1,1,1)),IF($E308&lt;&gt;1,IF(ISNUMBER(INDEX(Import.PLE,Detalhamento!$E308,Detalhamento!R$15)),IF(INDEX(Import.PLE,Detalhamento!$E308,Detalhamento!R$15)&lt;=mediçao,0,OFFSET(Import.PLQ,$A308-1,R$15-1,1,1)),OFFSET(Import.PLQ,$A308-1,R$15-1,1,1)),(1-PLE!$AA$28)*OFFSET(Import.PLQ,$A308-1,R$15-1,1,1))))</f>
        <v>0</v>
      </c>
      <c r="S308" s="144">
        <f ca="1">IF(S$13="",0,CHOOSE(Detalhamento.OpçãoServiços,OFFSET(Import.PLQ,$A308-1,S$15-1,1,1),IF($E308&lt;&gt;1,IF(ISNUMBER(INDEX(Import.PLE,Detalhamento!$E308,Detalhamento!S$15)),IF(INDEX(Import.PLE,Detalhamento!$E308,Detalhamento!S$15)&lt;=mediçao,OFFSET(Import.PLQ,$A308-1,S$15-1,1,1),0),0),PLE!$AA$28*OFFSET(Import.PLQ,$A308-1,S$15-1,1,1)),IF($E308&lt;&gt;1,IF(ISNUMBER(INDEX(Import.PLE,Detalhamento!$E308,Detalhamento!S$15)),IF(INDEX(Import.PLE,Detalhamento!$E308,Detalhamento!S$15)&lt;=mediçao,0,OFFSET(Import.PLQ,$A308-1,S$15-1,1,1)),OFFSET(Import.PLQ,$A308-1,S$15-1,1,1)),(1-PLE!$AA$28)*OFFSET(Import.PLQ,$A308-1,S$15-1,1,1))))</f>
        <v>0</v>
      </c>
      <c r="T308" s="144">
        <f ca="1">IF(T$13="",0,CHOOSE(Detalhamento.OpçãoServiços,OFFSET(Import.PLQ,$A308-1,T$15-1,1,1),IF($E308&lt;&gt;1,IF(ISNUMBER(INDEX(Import.PLE,Detalhamento!$E308,Detalhamento!T$15)),IF(INDEX(Import.PLE,Detalhamento!$E308,Detalhamento!T$15)&lt;=mediçao,OFFSET(Import.PLQ,$A308-1,T$15-1,1,1),0),0),PLE!$AA$28*OFFSET(Import.PLQ,$A308-1,T$15-1,1,1)),IF($E308&lt;&gt;1,IF(ISNUMBER(INDEX(Import.PLE,Detalhamento!$E308,Detalhamento!T$15)),IF(INDEX(Import.PLE,Detalhamento!$E308,Detalhamento!T$15)&lt;=mediçao,0,OFFSET(Import.PLQ,$A308-1,T$15-1,1,1)),OFFSET(Import.PLQ,$A308-1,T$15-1,1,1)),(1-PLE!$AA$28)*OFFSET(Import.PLQ,$A308-1,T$15-1,1,1))))</f>
        <v>0</v>
      </c>
      <c r="U308" s="144">
        <f ca="1">IF(U$13="",0,CHOOSE(Detalhamento.OpçãoServiços,OFFSET(Import.PLQ,$A308-1,U$15-1,1,1),IF($E308&lt;&gt;1,IF(ISNUMBER(INDEX(Import.PLE,Detalhamento!$E308,Detalhamento!U$15)),IF(INDEX(Import.PLE,Detalhamento!$E308,Detalhamento!U$15)&lt;=mediçao,OFFSET(Import.PLQ,$A308-1,U$15-1,1,1),0),0),PLE!$AA$28*OFFSET(Import.PLQ,$A308-1,U$15-1,1,1)),IF($E308&lt;&gt;1,IF(ISNUMBER(INDEX(Import.PLE,Detalhamento!$E308,Detalhamento!U$15)),IF(INDEX(Import.PLE,Detalhamento!$E308,Detalhamento!U$15)&lt;=mediçao,0,OFFSET(Import.PLQ,$A308-1,U$15-1,1,1)),OFFSET(Import.PLQ,$A308-1,U$15-1,1,1)),(1-PLE!$AA$28)*OFFSET(Import.PLQ,$A308-1,U$15-1,1,1))))</f>
        <v>0</v>
      </c>
      <c r="V308" s="144">
        <f ca="1">IF(V$13="",0,CHOOSE(Detalhamento.OpçãoServiços,OFFSET(Import.PLQ,$A308-1,V$15-1,1,1),IF($E308&lt;&gt;1,IF(ISNUMBER(INDEX(Import.PLE,Detalhamento!$E308,Detalhamento!V$15)),IF(INDEX(Import.PLE,Detalhamento!$E308,Detalhamento!V$15)&lt;=mediçao,OFFSET(Import.PLQ,$A308-1,V$15-1,1,1),0),0),PLE!$AA$28*OFFSET(Import.PLQ,$A308-1,V$15-1,1,1)),IF($E308&lt;&gt;1,IF(ISNUMBER(INDEX(Import.PLE,Detalhamento!$E308,Detalhamento!V$15)),IF(INDEX(Import.PLE,Detalhamento!$E308,Detalhamento!V$15)&lt;=mediçao,0,OFFSET(Import.PLQ,$A308-1,V$15-1,1,1)),OFFSET(Import.PLQ,$A308-1,V$15-1,1,1)),(1-PLE!$AA$28)*OFFSET(Import.PLQ,$A308-1,V$15-1,1,1))))</f>
        <v>0</v>
      </c>
      <c r="W308" s="144">
        <f ca="1">IF(W$13="",0,CHOOSE(Detalhamento.OpçãoServiços,OFFSET(Import.PLQ,$A308-1,W$15-1,1,1),IF($E308&lt;&gt;1,IF(ISNUMBER(INDEX(Import.PLE,Detalhamento!$E308,Detalhamento!W$15)),IF(INDEX(Import.PLE,Detalhamento!$E308,Detalhamento!W$15)&lt;=mediçao,OFFSET(Import.PLQ,$A308-1,W$15-1,1,1),0),0),PLE!$AA$28*OFFSET(Import.PLQ,$A308-1,W$15-1,1,1)),IF($E308&lt;&gt;1,IF(ISNUMBER(INDEX(Import.PLE,Detalhamento!$E308,Detalhamento!W$15)),IF(INDEX(Import.PLE,Detalhamento!$E308,Detalhamento!W$15)&lt;=mediçao,0,OFFSET(Import.PLQ,$A308-1,W$15-1,1,1)),OFFSET(Import.PLQ,$A308-1,W$15-1,1,1)),(1-PLE!$AA$28)*OFFSET(Import.PLQ,$A308-1,W$15-1,1,1))))</f>
        <v>0</v>
      </c>
      <c r="X308" s="144">
        <f ca="1">IF(X$13="",0,CHOOSE(Detalhamento.OpçãoServiços,OFFSET(Import.PLQ,$A308-1,X$15-1,1,1),IF($E308&lt;&gt;1,IF(ISNUMBER(INDEX(Import.PLE,Detalhamento!$E308,Detalhamento!X$15)),IF(INDEX(Import.PLE,Detalhamento!$E308,Detalhamento!X$15)&lt;=mediçao,OFFSET(Import.PLQ,$A308-1,X$15-1,1,1),0),0),PLE!$AA$28*OFFSET(Import.PLQ,$A308-1,X$15-1,1,1)),IF($E308&lt;&gt;1,IF(ISNUMBER(INDEX(Import.PLE,Detalhamento!$E308,Detalhamento!X$15)),IF(INDEX(Import.PLE,Detalhamento!$E308,Detalhamento!X$15)&lt;=mediçao,0,OFFSET(Import.PLQ,$A308-1,X$15-1,1,1)),OFFSET(Import.PLQ,$A308-1,X$15-1,1,1)),(1-PLE!$AA$28)*OFFSET(Import.PLQ,$A308-1,X$15-1,1,1))))</f>
        <v>0</v>
      </c>
      <c r="Y308" s="144">
        <f ca="1">IF(Y$13="",0,CHOOSE(Detalhamento.OpçãoServiços,OFFSET(Import.PLQ,$A308-1,Y$15-1,1,1),IF($E308&lt;&gt;1,IF(ISNUMBER(INDEX(Import.PLE,Detalhamento!$E308,Detalhamento!Y$15)),IF(INDEX(Import.PLE,Detalhamento!$E308,Detalhamento!Y$15)&lt;=mediçao,OFFSET(Import.PLQ,$A308-1,Y$15-1,1,1),0),0),PLE!$AA$28*OFFSET(Import.PLQ,$A308-1,Y$15-1,1,1)),IF($E308&lt;&gt;1,IF(ISNUMBER(INDEX(Import.PLE,Detalhamento!$E308,Detalhamento!Y$15)),IF(INDEX(Import.PLE,Detalhamento!$E308,Detalhamento!Y$15)&lt;=mediçao,0,OFFSET(Import.PLQ,$A308-1,Y$15-1,1,1)),OFFSET(Import.PLQ,$A308-1,Y$15-1,1,1)),(1-PLE!$AA$28)*OFFSET(Import.PLQ,$A308-1,Y$15-1,1,1))))</f>
        <v>0</v>
      </c>
      <c r="Z308" s="144">
        <f ca="1">IF(Z$13="",0,CHOOSE(Detalhamento.OpçãoServiços,OFFSET(Import.PLQ,$A308-1,Z$15-1,1,1),IF($E308&lt;&gt;1,IF(ISNUMBER(INDEX(Import.PLE,Detalhamento!$E308,Detalhamento!Z$15)),IF(INDEX(Import.PLE,Detalhamento!$E308,Detalhamento!Z$15)&lt;=mediçao,OFFSET(Import.PLQ,$A308-1,Z$15-1,1,1),0),0),PLE!$AA$28*OFFSET(Import.PLQ,$A308-1,Z$15-1,1,1)),IF($E308&lt;&gt;1,IF(ISNUMBER(INDEX(Import.PLE,Detalhamento!$E308,Detalhamento!Z$15)),IF(INDEX(Import.PLE,Detalhamento!$E308,Detalhamento!Z$15)&lt;=mediçao,0,OFFSET(Import.PLQ,$A308-1,Z$15-1,1,1)),OFFSET(Import.PLQ,$A308-1,Z$15-1,1,1)),(1-PLE!$AA$28)*OFFSET(Import.PLQ,$A308-1,Z$15-1,1,1))))</f>
        <v>0</v>
      </c>
      <c r="AA308" s="144">
        <f ca="1">IF(AA$13="",0,CHOOSE(Detalhamento.OpçãoServiços,OFFSET(Import.PLQ,$A308-1,AA$15-1,1,1),IF($E308&lt;&gt;1,IF(ISNUMBER(INDEX(Import.PLE,Detalhamento!$E308,Detalhamento!AA$15)),IF(INDEX(Import.PLE,Detalhamento!$E308,Detalhamento!AA$15)&lt;=mediçao,OFFSET(Import.PLQ,$A308-1,AA$15-1,1,1),0),0),PLE!$AA$28*OFFSET(Import.PLQ,$A308-1,AA$15-1,1,1)),IF($E308&lt;&gt;1,IF(ISNUMBER(INDEX(Import.PLE,Detalhamento!$E308,Detalhamento!AA$15)),IF(INDEX(Import.PLE,Detalhamento!$E308,Detalhamento!AA$15)&lt;=mediçao,0,OFFSET(Import.PLQ,$A308-1,AA$15-1,1,1)),OFFSET(Import.PLQ,$A308-1,AA$15-1,1,1)),(1-PLE!$AA$28)*OFFSET(Import.PLQ,$A308-1,AA$15-1,1,1))))</f>
        <v>0</v>
      </c>
      <c r="AB308" s="144">
        <f ca="1">IF(AB$13="",0,CHOOSE(Detalhamento.OpçãoServiços,OFFSET(Import.PLQ,$A308-1,AB$15-1,1,1),IF($E308&lt;&gt;1,IF(ISNUMBER(INDEX(Import.PLE,Detalhamento!$E308,Detalhamento!AB$15)),IF(INDEX(Import.PLE,Detalhamento!$E308,Detalhamento!AB$15)&lt;=mediçao,OFFSET(Import.PLQ,$A308-1,AB$15-1,1,1),0),0),PLE!$AA$28*OFFSET(Import.PLQ,$A308-1,AB$15-1,1,1)),IF($E308&lt;&gt;1,IF(ISNUMBER(INDEX(Import.PLE,Detalhamento!$E308,Detalhamento!AB$15)),IF(INDEX(Import.PLE,Detalhamento!$E308,Detalhamento!AB$15)&lt;=mediçao,0,OFFSET(Import.PLQ,$A308-1,AB$15-1,1,1)),OFFSET(Import.PLQ,$A308-1,AB$15-1,1,1)),(1-PLE!$AA$28)*OFFSET(Import.PLQ,$A308-1,AB$15-1,1,1))))</f>
        <v>0</v>
      </c>
      <c r="AC308" s="144">
        <f ca="1">IF(AC$13="",0,CHOOSE(Detalhamento.OpçãoServiços,OFFSET(Import.PLQ,$A308-1,AC$15-1,1,1),IF($E308&lt;&gt;1,IF(ISNUMBER(INDEX(Import.PLE,Detalhamento!$E308,Detalhamento!AC$15)),IF(INDEX(Import.PLE,Detalhamento!$E308,Detalhamento!AC$15)&lt;=mediçao,OFFSET(Import.PLQ,$A308-1,AC$15-1,1,1),0),0),PLE!$AA$28*OFFSET(Import.PLQ,$A308-1,AC$15-1,1,1)),IF($E308&lt;&gt;1,IF(ISNUMBER(INDEX(Import.PLE,Detalhamento!$E308,Detalhamento!AC$15)),IF(INDEX(Import.PLE,Detalhamento!$E308,Detalhamento!AC$15)&lt;=mediçao,0,OFFSET(Import.PLQ,$A308-1,AC$15-1,1,1)),OFFSET(Import.PLQ,$A308-1,AC$15-1,1,1)),(1-PLE!$AA$28)*OFFSET(Import.PLQ,$A308-1,AC$15-1,1,1))))</f>
        <v>0</v>
      </c>
      <c r="AD308" s="144">
        <f ca="1">IF(AD$13="",0,CHOOSE(Detalhamento.OpçãoServiços,OFFSET(Import.PLQ,$A308-1,AD$15-1,1,1),IF($E308&lt;&gt;1,IF(ISNUMBER(INDEX(Import.PLE,Detalhamento!$E308,Detalhamento!AD$15)),IF(INDEX(Import.PLE,Detalhamento!$E308,Detalhamento!AD$15)&lt;=mediçao,OFFSET(Import.PLQ,$A308-1,AD$15-1,1,1),0),0),PLE!$AA$28*OFFSET(Import.PLQ,$A308-1,AD$15-1,1,1)),IF($E308&lt;&gt;1,IF(ISNUMBER(INDEX(Import.PLE,Detalhamento!$E308,Detalhamento!AD$15)),IF(INDEX(Import.PLE,Detalhamento!$E308,Detalhamento!AD$15)&lt;=mediçao,0,OFFSET(Import.PLQ,$A308-1,AD$15-1,1,1)),OFFSET(Import.PLQ,$A308-1,AD$15-1,1,1)),(1-PLE!$AA$28)*OFFSET(Import.PLQ,$A308-1,AD$15-1,1,1))))</f>
        <v>0</v>
      </c>
      <c r="AE308" s="144">
        <f ca="1">IF(AE$13="",0,CHOOSE(Detalhamento.OpçãoServiços,OFFSET(Import.PLQ,$A308-1,AE$15-1,1,1),IF($E308&lt;&gt;1,IF(ISNUMBER(INDEX(Import.PLE,Detalhamento!$E308,Detalhamento!AE$15)),IF(INDEX(Import.PLE,Detalhamento!$E308,Detalhamento!AE$15)&lt;=mediçao,OFFSET(Import.PLQ,$A308-1,AE$15-1,1,1),0),0),PLE!$AA$28*OFFSET(Import.PLQ,$A308-1,AE$15-1,1,1)),IF($E308&lt;&gt;1,IF(ISNUMBER(INDEX(Import.PLE,Detalhamento!$E308,Detalhamento!AE$15)),IF(INDEX(Import.PLE,Detalhamento!$E308,Detalhamento!AE$15)&lt;=mediçao,0,OFFSET(Import.PLQ,$A308-1,AE$15-1,1,1)),OFFSET(Import.PLQ,$A308-1,AE$15-1,1,1)),(1-PLE!$AA$28)*OFFSET(Import.PLQ,$A308-1,AE$15-1,1,1))))</f>
        <v>0</v>
      </c>
      <c r="AF308" s="144">
        <f ca="1">IF(AF$13="",0,CHOOSE(Detalhamento.OpçãoServiços,OFFSET(Import.PLQ,$A308-1,AF$15-1,1,1),IF($E308&lt;&gt;1,IF(ISNUMBER(INDEX(Import.PLE,Detalhamento!$E308,Detalhamento!AF$15)),IF(INDEX(Import.PLE,Detalhamento!$E308,Detalhamento!AF$15)&lt;=mediçao,OFFSET(Import.PLQ,$A308-1,AF$15-1,1,1),0),0),PLE!$AA$28*OFFSET(Import.PLQ,$A308-1,AF$15-1,1,1)),IF($E308&lt;&gt;1,IF(ISNUMBER(INDEX(Import.PLE,Detalhamento!$E308,Detalhamento!AF$15)),IF(INDEX(Import.PLE,Detalhamento!$E308,Detalhamento!AF$15)&lt;=mediçao,0,OFFSET(Import.PLQ,$A308-1,AF$15-1,1,1)),OFFSET(Import.PLQ,$A308-1,AF$15-1,1,1)),(1-PLE!$AA$28)*OFFSET(Import.PLQ,$A308-1,AF$15-1,1,1))))</f>
        <v>0</v>
      </c>
      <c r="AG308" s="144">
        <f ca="1">IF(AG$13="",0,CHOOSE(Detalhamento.OpçãoServiços,OFFSET(Import.PLQ,$A308-1,AG$15-1,1,1),IF($E308&lt;&gt;1,IF(ISNUMBER(INDEX(Import.PLE,Detalhamento!$E308,Detalhamento!AG$15)),IF(INDEX(Import.PLE,Detalhamento!$E308,Detalhamento!AG$15)&lt;=mediçao,OFFSET(Import.PLQ,$A308-1,AG$15-1,1,1),0),0),PLE!$AA$28*OFFSET(Import.PLQ,$A308-1,AG$15-1,1,1)),IF($E308&lt;&gt;1,IF(ISNUMBER(INDEX(Import.PLE,Detalhamento!$E308,Detalhamento!AG$15)),IF(INDEX(Import.PLE,Detalhamento!$E308,Detalhamento!AG$15)&lt;=mediçao,0,OFFSET(Import.PLQ,$A308-1,AG$15-1,1,1)),OFFSET(Import.PLQ,$A308-1,AG$15-1,1,1)),(1-PLE!$AA$28)*OFFSET(Import.PLQ,$A308-1,AG$15-1,1,1))))</f>
        <v>0</v>
      </c>
      <c r="AH308" s="144">
        <f ca="1">IF(AH$13="",0,CHOOSE(Detalhamento.OpçãoServiços,OFFSET(Import.PLQ,$A308-1,AH$15-1,1,1),IF($E308&lt;&gt;1,IF(ISNUMBER(INDEX(Import.PLE,Detalhamento!$E308,Detalhamento!AH$15)),IF(INDEX(Import.PLE,Detalhamento!$E308,Detalhamento!AH$15)&lt;=mediçao,OFFSET(Import.PLQ,$A308-1,AH$15-1,1,1),0),0),PLE!$AA$28*OFFSET(Import.PLQ,$A308-1,AH$15-1,1,1)),IF($E308&lt;&gt;1,IF(ISNUMBER(INDEX(Import.PLE,Detalhamento!$E308,Detalhamento!AH$15)),IF(INDEX(Import.PLE,Detalhamento!$E308,Detalhamento!AH$15)&lt;=mediçao,0,OFFSET(Import.PLQ,$A308-1,AH$15-1,1,1)),OFFSET(Import.PLQ,$A308-1,AH$15-1,1,1)),(1-PLE!$AA$28)*OFFSET(Import.PLQ,$A308-1,AH$15-1,1,1))))</f>
        <v>0</v>
      </c>
      <c r="AI308" s="144">
        <f ca="1">IF(AI$13="",0,CHOOSE(Detalhamento.OpçãoServiços,OFFSET(Import.PLQ,$A308-1,AI$15-1,1,1),IF($E308&lt;&gt;1,IF(ISNUMBER(INDEX(Import.PLE,Detalhamento!$E308,Detalhamento!AI$15)),IF(INDEX(Import.PLE,Detalhamento!$E308,Detalhamento!AI$15)&lt;=mediçao,OFFSET(Import.PLQ,$A308-1,AI$15-1,1,1),0),0),PLE!$AA$28*OFFSET(Import.PLQ,$A308-1,AI$15-1,1,1)),IF($E308&lt;&gt;1,IF(ISNUMBER(INDEX(Import.PLE,Detalhamento!$E308,Detalhamento!AI$15)),IF(INDEX(Import.PLE,Detalhamento!$E308,Detalhamento!AI$15)&lt;=mediçao,0,OFFSET(Import.PLQ,$A308-1,AI$15-1,1,1)),OFFSET(Import.PLQ,$A308-1,AI$15-1,1,1)),(1-PLE!$AA$28)*OFFSET(Import.PLQ,$A308-1,AI$15-1,1,1))))</f>
        <v>0</v>
      </c>
      <c r="AJ308" s="144">
        <f ca="1">IF(AJ$13="",0,CHOOSE(Detalhamento.OpçãoServiços,OFFSET(Import.PLQ,$A308-1,AJ$15-1,1,1),IF($E308&lt;&gt;1,IF(ISNUMBER(INDEX(Import.PLE,Detalhamento!$E308,Detalhamento!AJ$15)),IF(INDEX(Import.PLE,Detalhamento!$E308,Detalhamento!AJ$15)&lt;=mediçao,OFFSET(Import.PLQ,$A308-1,AJ$15-1,1,1),0),0),PLE!$AA$28*OFFSET(Import.PLQ,$A308-1,AJ$15-1,1,1)),IF($E308&lt;&gt;1,IF(ISNUMBER(INDEX(Import.PLE,Detalhamento!$E308,Detalhamento!AJ$15)),IF(INDEX(Import.PLE,Detalhamento!$E308,Detalhamento!AJ$15)&lt;=mediçao,0,OFFSET(Import.PLQ,$A308-1,AJ$15-1,1,1)),OFFSET(Import.PLQ,$A308-1,AJ$15-1,1,1)),(1-PLE!$AA$28)*OFFSET(Import.PLQ,$A308-1,AJ$15-1,1,1))))</f>
        <v>0</v>
      </c>
      <c r="AK308" s="144">
        <f ca="1">IF(AK$13="",0,CHOOSE(Detalhamento.OpçãoServiços,OFFSET(Import.PLQ,$A308-1,AK$15-1,1,1),IF($E308&lt;&gt;1,IF(ISNUMBER(INDEX(Import.PLE,Detalhamento!$E308,Detalhamento!AK$15)),IF(INDEX(Import.PLE,Detalhamento!$E308,Detalhamento!AK$15)&lt;=mediçao,OFFSET(Import.PLQ,$A308-1,AK$15-1,1,1),0),0),PLE!$AA$28*OFFSET(Import.PLQ,$A308-1,AK$15-1,1,1)),IF($E308&lt;&gt;1,IF(ISNUMBER(INDEX(Import.PLE,Detalhamento!$E308,Detalhamento!AK$15)),IF(INDEX(Import.PLE,Detalhamento!$E308,Detalhamento!AK$15)&lt;=mediçao,0,OFFSET(Import.PLQ,$A308-1,AK$15-1,1,1)),OFFSET(Import.PLQ,$A308-1,AK$15-1,1,1)),(1-PLE!$AA$28)*OFFSET(Import.PLQ,$A308-1,AK$15-1,1,1))))</f>
        <v>0</v>
      </c>
      <c r="AL308" s="144">
        <f ca="1">IF(AL$13="",0,CHOOSE(Detalhamento.OpçãoServiços,OFFSET(Import.PLQ,$A308-1,AL$15-1,1,1),IF($E308&lt;&gt;1,IF(ISNUMBER(INDEX(Import.PLE,Detalhamento!$E308,Detalhamento!AL$15)),IF(INDEX(Import.PLE,Detalhamento!$E308,Detalhamento!AL$15)&lt;=mediçao,OFFSET(Import.PLQ,$A308-1,AL$15-1,1,1),0),0),PLE!$AA$28*OFFSET(Import.PLQ,$A308-1,AL$15-1,1,1)),IF($E308&lt;&gt;1,IF(ISNUMBER(INDEX(Import.PLE,Detalhamento!$E308,Detalhamento!AL$15)),IF(INDEX(Import.PLE,Detalhamento!$E308,Detalhamento!AL$15)&lt;=mediçao,0,OFFSET(Import.PLQ,$A308-1,AL$15-1,1,1)),OFFSET(Import.PLQ,$A308-1,AL$15-1,1,1)),(1-PLE!$AA$28)*OFFSET(Import.PLQ,$A308-1,AL$15-1,1,1))))</f>
        <v>0</v>
      </c>
      <c r="AM308" s="144">
        <f ca="1">IF(AM$13="",0,CHOOSE(Detalhamento.OpçãoServiços,OFFSET(Import.PLQ,$A308-1,AM$15-1,1,1),IF($E308&lt;&gt;1,IF(ISNUMBER(INDEX(Import.PLE,Detalhamento!$E308,Detalhamento!AM$15)),IF(INDEX(Import.PLE,Detalhamento!$E308,Detalhamento!AM$15)&lt;=mediçao,OFFSET(Import.PLQ,$A308-1,AM$15-1,1,1),0),0),PLE!$AA$28*OFFSET(Import.PLQ,$A308-1,AM$15-1,1,1)),IF($E308&lt;&gt;1,IF(ISNUMBER(INDEX(Import.PLE,Detalhamento!$E308,Detalhamento!AM$15)),IF(INDEX(Import.PLE,Detalhamento!$E308,Detalhamento!AM$15)&lt;=mediçao,0,OFFSET(Import.PLQ,$A308-1,AM$15-1,1,1)),OFFSET(Import.PLQ,$A308-1,AM$15-1,1,1)),(1-PLE!$AA$28)*OFFSET(Import.PLQ,$A308-1,AM$15-1,1,1))))</f>
        <v>0</v>
      </c>
      <c r="AN308" s="144">
        <f ca="1">IF(AN$13="",0,CHOOSE(Detalhamento.OpçãoServiços,OFFSET(Import.PLQ,$A308-1,AN$15-1,1,1),IF($E308&lt;&gt;1,IF(ISNUMBER(INDEX(Import.PLE,Detalhamento!$E308,Detalhamento!AN$15)),IF(INDEX(Import.PLE,Detalhamento!$E308,Detalhamento!AN$15)&lt;=mediçao,OFFSET(Import.PLQ,$A308-1,AN$15-1,1,1),0),0),PLE!$AA$28*OFFSET(Import.PLQ,$A308-1,AN$15-1,1,1)),IF($E308&lt;&gt;1,IF(ISNUMBER(INDEX(Import.PLE,Detalhamento!$E308,Detalhamento!AN$15)),IF(INDEX(Import.PLE,Detalhamento!$E308,Detalhamento!AN$15)&lt;=mediçao,0,OFFSET(Import.PLQ,$A308-1,AN$15-1,1,1)),OFFSET(Import.PLQ,$A308-1,AN$15-1,1,1)),(1-PLE!$AA$28)*OFFSET(Import.PLQ,$A308-1,AN$15-1,1,1))))</f>
        <v>0</v>
      </c>
      <c r="AO308" s="144">
        <f ca="1">IF(AO$13="",0,CHOOSE(Detalhamento.OpçãoServiços,OFFSET(Import.PLQ,$A308-1,AO$15-1,1,1),IF($E308&lt;&gt;1,IF(ISNUMBER(INDEX(Import.PLE,Detalhamento!$E308,Detalhamento!AO$15)),IF(INDEX(Import.PLE,Detalhamento!$E308,Detalhamento!AO$15)&lt;=mediçao,OFFSET(Import.PLQ,$A308-1,AO$15-1,1,1),0),0),PLE!$AA$28*OFFSET(Import.PLQ,$A308-1,AO$15-1,1,1)),IF($E308&lt;&gt;1,IF(ISNUMBER(INDEX(Import.PLE,Detalhamento!$E308,Detalhamento!AO$15)),IF(INDEX(Import.PLE,Detalhamento!$E308,Detalhamento!AO$15)&lt;=mediçao,0,OFFSET(Import.PLQ,$A308-1,AO$15-1,1,1)),OFFSET(Import.PLQ,$A308-1,AO$15-1,1,1)),(1-PLE!$AA$28)*OFFSET(Import.PLQ,$A308-1,AO$15-1,1,1))))</f>
        <v>0</v>
      </c>
      <c r="AP308" s="144">
        <f ca="1">IF(AP$13="",0,CHOOSE(Detalhamento.OpçãoServiços,OFFSET(Import.PLQ,$A308-1,AP$15-1,1,1),IF($E308&lt;&gt;1,IF(ISNUMBER(INDEX(Import.PLE,Detalhamento!$E308,Detalhamento!AP$15)),IF(INDEX(Import.PLE,Detalhamento!$E308,Detalhamento!AP$15)&lt;=mediçao,OFFSET(Import.PLQ,$A308-1,AP$15-1,1,1),0),0),PLE!$AA$28*OFFSET(Import.PLQ,$A308-1,AP$15-1,1,1)),IF($E308&lt;&gt;1,IF(ISNUMBER(INDEX(Import.PLE,Detalhamento!$E308,Detalhamento!AP$15)),IF(INDEX(Import.PLE,Detalhamento!$E308,Detalhamento!AP$15)&lt;=mediçao,0,OFFSET(Import.PLQ,$A308-1,AP$15-1,1,1)),OFFSET(Import.PLQ,$A308-1,AP$15-1,1,1)),(1-PLE!$AA$28)*OFFSET(Import.PLQ,$A308-1,AP$15-1,1,1))))</f>
        <v>0</v>
      </c>
      <c r="AQ308" s="144">
        <f ca="1">IF(AQ$13="",0,CHOOSE(Detalhamento.OpçãoServiços,OFFSET(Import.PLQ,$A308-1,AQ$15-1,1,1),IF($E308&lt;&gt;1,IF(ISNUMBER(INDEX(Import.PLE,Detalhamento!$E308,Detalhamento!AQ$15)),IF(INDEX(Import.PLE,Detalhamento!$E308,Detalhamento!AQ$15)&lt;=mediçao,OFFSET(Import.PLQ,$A308-1,AQ$15-1,1,1),0),0),PLE!$AA$28*OFFSET(Import.PLQ,$A308-1,AQ$15-1,1,1)),IF($E308&lt;&gt;1,IF(ISNUMBER(INDEX(Import.PLE,Detalhamento!$E308,Detalhamento!AQ$15)),IF(INDEX(Import.PLE,Detalhamento!$E308,Detalhamento!AQ$15)&lt;=mediçao,0,OFFSET(Import.PLQ,$A308-1,AQ$15-1,1,1)),OFFSET(Import.PLQ,$A308-1,AQ$15-1,1,1)),(1-PLE!$AA$28)*OFFSET(Import.PLQ,$A308-1,AQ$15-1,1,1))))</f>
        <v>0</v>
      </c>
      <c r="AR308" s="144">
        <f ca="1">IF(AR$13="",0,CHOOSE(Detalhamento.OpçãoServiços,OFFSET(Import.PLQ,$A308-1,AR$15-1,1,1),IF($E308&lt;&gt;1,IF(ISNUMBER(INDEX(Import.PLE,Detalhamento!$E308,Detalhamento!AR$15)),IF(INDEX(Import.PLE,Detalhamento!$E308,Detalhamento!AR$15)&lt;=mediçao,OFFSET(Import.PLQ,$A308-1,AR$15-1,1,1),0),0),PLE!$AA$28*OFFSET(Import.PLQ,$A308-1,AR$15-1,1,1)),IF($E308&lt;&gt;1,IF(ISNUMBER(INDEX(Import.PLE,Detalhamento!$E308,Detalhamento!AR$15)),IF(INDEX(Import.PLE,Detalhamento!$E308,Detalhamento!AR$15)&lt;=mediçao,0,OFFSET(Import.PLQ,$A308-1,AR$15-1,1,1)),OFFSET(Import.PLQ,$A308-1,AR$15-1,1,1)),(1-PLE!$AA$28)*OFFSET(Import.PLQ,$A308-1,AR$15-1,1,1))))</f>
        <v>0</v>
      </c>
      <c r="AS308" s="144">
        <f ca="1">IF(AS$13="",0,CHOOSE(Detalhamento.OpçãoServiços,OFFSET(Import.PLQ,$A308-1,AS$15-1,1,1),IF($E308&lt;&gt;1,IF(ISNUMBER(INDEX(Import.PLE,Detalhamento!$E308,Detalhamento!AS$15)),IF(INDEX(Import.PLE,Detalhamento!$E308,Detalhamento!AS$15)&lt;=mediçao,OFFSET(Import.PLQ,$A308-1,AS$15-1,1,1),0),0),PLE!$AA$28*OFFSET(Import.PLQ,$A308-1,AS$15-1,1,1)),IF($E308&lt;&gt;1,IF(ISNUMBER(INDEX(Import.PLE,Detalhamento!$E308,Detalhamento!AS$15)),IF(INDEX(Import.PLE,Detalhamento!$E308,Detalhamento!AS$15)&lt;=mediçao,0,OFFSET(Import.PLQ,$A308-1,AS$15-1,1,1)),OFFSET(Import.PLQ,$A308-1,AS$15-1,1,1)),(1-PLE!$AA$28)*OFFSET(Import.PLQ,$A308-1,AS$15-1,1,1))))</f>
        <v>0</v>
      </c>
      <c r="AT308" s="144">
        <f ca="1">IF(AT$13="",0,CHOOSE(Detalhamento.OpçãoServiços,OFFSET(Import.PLQ,$A308-1,AT$15-1,1,1),IF($E308&lt;&gt;1,IF(ISNUMBER(INDEX(Import.PLE,Detalhamento!$E308,Detalhamento!AT$15)),IF(INDEX(Import.PLE,Detalhamento!$E308,Detalhamento!AT$15)&lt;=mediçao,OFFSET(Import.PLQ,$A308-1,AT$15-1,1,1),0),0),PLE!$AA$28*OFFSET(Import.PLQ,$A308-1,AT$15-1,1,1)),IF($E308&lt;&gt;1,IF(ISNUMBER(INDEX(Import.PLE,Detalhamento!$E308,Detalhamento!AT$15)),IF(INDEX(Import.PLE,Detalhamento!$E308,Detalhamento!AT$15)&lt;=mediçao,0,OFFSET(Import.PLQ,$A308-1,AT$15-1,1,1)),OFFSET(Import.PLQ,$A308-1,AT$15-1,1,1)),(1-PLE!$AA$28)*OFFSET(Import.PLQ,$A308-1,AT$15-1,1,1))))</f>
        <v>0</v>
      </c>
      <c r="AU308" s="144">
        <f ca="1">IF(AU$13="",0,CHOOSE(Detalhamento.OpçãoServiços,OFFSET(Import.PLQ,$A308-1,AU$15-1,1,1),IF($E308&lt;&gt;1,IF(ISNUMBER(INDEX(Import.PLE,Detalhamento!$E308,Detalhamento!AU$15)),IF(INDEX(Import.PLE,Detalhamento!$E308,Detalhamento!AU$15)&lt;=mediçao,OFFSET(Import.PLQ,$A308-1,AU$15-1,1,1),0),0),PLE!$AA$28*OFFSET(Import.PLQ,$A308-1,AU$15-1,1,1)),IF($E308&lt;&gt;1,IF(ISNUMBER(INDEX(Import.PLE,Detalhamento!$E308,Detalhamento!AU$15)),IF(INDEX(Import.PLE,Detalhamento!$E308,Detalhamento!AU$15)&lt;=mediçao,0,OFFSET(Import.PLQ,$A308-1,AU$15-1,1,1)),OFFSET(Import.PLQ,$A308-1,AU$15-1,1,1)),(1-PLE!$AA$28)*OFFSET(Import.PLQ,$A308-1,AU$15-1,1,1))))</f>
        <v>0</v>
      </c>
      <c r="AV308" s="144">
        <f ca="1">IF(AV$13="",0,CHOOSE(Detalhamento.OpçãoServiços,OFFSET(Import.PLQ,$A308-1,AV$15-1,1,1),IF($E308&lt;&gt;1,IF(ISNUMBER(INDEX(Import.PLE,Detalhamento!$E308,Detalhamento!AV$15)),IF(INDEX(Import.PLE,Detalhamento!$E308,Detalhamento!AV$15)&lt;=mediçao,OFFSET(Import.PLQ,$A308-1,AV$15-1,1,1),0),0),PLE!$AA$28*OFFSET(Import.PLQ,$A308-1,AV$15-1,1,1)),IF($E308&lt;&gt;1,IF(ISNUMBER(INDEX(Import.PLE,Detalhamento!$E308,Detalhamento!AV$15)),IF(INDEX(Import.PLE,Detalhamento!$E308,Detalhamento!AV$15)&lt;=mediçao,0,OFFSET(Import.PLQ,$A308-1,AV$15-1,1,1)),OFFSET(Import.PLQ,$A308-1,AV$15-1,1,1)),(1-PLE!$AA$28)*OFFSET(Import.PLQ,$A308-1,AV$15-1,1,1))))</f>
        <v>0</v>
      </c>
      <c r="AW308" s="144">
        <f ca="1">IF(AW$13="",0,CHOOSE(Detalhamento.OpçãoServiços,OFFSET(Import.PLQ,$A308-1,AW$15-1,1,1),IF($E308&lt;&gt;1,IF(ISNUMBER(INDEX(Import.PLE,Detalhamento!$E308,Detalhamento!AW$15)),IF(INDEX(Import.PLE,Detalhamento!$E308,Detalhamento!AW$15)&lt;=mediçao,OFFSET(Import.PLQ,$A308-1,AW$15-1,1,1),0),0),PLE!$AA$28*OFFSET(Import.PLQ,$A308-1,AW$15-1,1,1)),IF($E308&lt;&gt;1,IF(ISNUMBER(INDEX(Import.PLE,Detalhamento!$E308,Detalhamento!AW$15)),IF(INDEX(Import.PLE,Detalhamento!$E308,Detalhamento!AW$15)&lt;=mediçao,0,OFFSET(Import.PLQ,$A308-1,AW$15-1,1,1)),OFFSET(Import.PLQ,$A308-1,AW$15-1,1,1)),(1-PLE!$AA$28)*OFFSET(Import.PLQ,$A308-1,AW$15-1,1,1))))</f>
        <v>0</v>
      </c>
      <c r="AX308" s="144">
        <f ca="1">IF(AX$13="",0,CHOOSE(Detalhamento.OpçãoServiços,OFFSET(Import.PLQ,$A308-1,AX$15-1,1,1),IF($E308&lt;&gt;1,IF(ISNUMBER(INDEX(Import.PLE,Detalhamento!$E308,Detalhamento!AX$15)),IF(INDEX(Import.PLE,Detalhamento!$E308,Detalhamento!AX$15)&lt;=mediçao,OFFSET(Import.PLQ,$A308-1,AX$15-1,1,1),0),0),PLE!$AA$28*OFFSET(Import.PLQ,$A308-1,AX$15-1,1,1)),IF($E308&lt;&gt;1,IF(ISNUMBER(INDEX(Import.PLE,Detalhamento!$E308,Detalhamento!AX$15)),IF(INDEX(Import.PLE,Detalhamento!$E308,Detalhamento!AX$15)&lt;=mediçao,0,OFFSET(Import.PLQ,$A308-1,AX$15-1,1,1)),OFFSET(Import.PLQ,$A308-1,AX$15-1,1,1)),(1-PLE!$AA$28)*OFFSET(Import.PLQ,$A308-1,AX$15-1,1,1))))</f>
        <v>0</v>
      </c>
      <c r="AY308" s="144">
        <f ca="1">IF(AY$13="",0,CHOOSE(Detalhamento.OpçãoServiços,OFFSET(Import.PLQ,$A308-1,AY$15-1,1,1),IF($E308&lt;&gt;1,IF(ISNUMBER(INDEX(Import.PLE,Detalhamento!$E308,Detalhamento!AY$15)),IF(INDEX(Import.PLE,Detalhamento!$E308,Detalhamento!AY$15)&lt;=mediçao,OFFSET(Import.PLQ,$A308-1,AY$15-1,1,1),0),0),PLE!$AA$28*OFFSET(Import.PLQ,$A308-1,AY$15-1,1,1)),IF($E308&lt;&gt;1,IF(ISNUMBER(INDEX(Import.PLE,Detalhamento!$E308,Detalhamento!AY$15)),IF(INDEX(Import.PLE,Detalhamento!$E308,Detalhamento!AY$15)&lt;=mediçao,0,OFFSET(Import.PLQ,$A308-1,AY$15-1,1,1)),OFFSET(Import.PLQ,$A308-1,AY$15-1,1,1)),(1-PLE!$AA$28)*OFFSET(Import.PLQ,$A308-1,AY$15-1,1,1))))</f>
        <v>0</v>
      </c>
      <c r="AZ308" s="144">
        <f ca="1">IF(AZ$13="",0,CHOOSE(Detalhamento.OpçãoServiços,OFFSET(Import.PLQ,$A308-1,AZ$15-1,1,1),IF($E308&lt;&gt;1,IF(ISNUMBER(INDEX(Import.PLE,Detalhamento!$E308,Detalhamento!AZ$15)),IF(INDEX(Import.PLE,Detalhamento!$E308,Detalhamento!AZ$15)&lt;=mediçao,OFFSET(Import.PLQ,$A308-1,AZ$15-1,1,1),0),0),PLE!$AA$28*OFFSET(Import.PLQ,$A308-1,AZ$15-1,1,1)),IF($E308&lt;&gt;1,IF(ISNUMBER(INDEX(Import.PLE,Detalhamento!$E308,Detalhamento!AZ$15)),IF(INDEX(Import.PLE,Detalhamento!$E308,Detalhamento!AZ$15)&lt;=mediçao,0,OFFSET(Import.PLQ,$A308-1,AZ$15-1,1,1)),OFFSET(Import.PLQ,$A308-1,AZ$15-1,1,1)),(1-PLE!$AA$28)*OFFSET(Import.PLQ,$A308-1,AZ$15-1,1,1))))</f>
        <v>0</v>
      </c>
      <c r="BA308" s="144">
        <f ca="1">IF(BA$13="",0,CHOOSE(Detalhamento.OpçãoServiços,OFFSET(Import.PLQ,$A308-1,BA$15-1,1,1),IF($E308&lt;&gt;1,IF(ISNUMBER(INDEX(Import.PLE,Detalhamento!$E308,Detalhamento!BA$15)),IF(INDEX(Import.PLE,Detalhamento!$E308,Detalhamento!BA$15)&lt;=mediçao,OFFSET(Import.PLQ,$A308-1,BA$15-1,1,1),0),0),PLE!$AA$28*OFFSET(Import.PLQ,$A308-1,BA$15-1,1,1)),IF($E308&lt;&gt;1,IF(ISNUMBER(INDEX(Import.PLE,Detalhamento!$E308,Detalhamento!BA$15)),IF(INDEX(Import.PLE,Detalhamento!$E308,Detalhamento!BA$15)&lt;=mediçao,0,OFFSET(Import.PLQ,$A308-1,BA$15-1,1,1)),OFFSET(Import.PLQ,$A308-1,BA$15-1,1,1)),(1-PLE!$AA$28)*OFFSET(Import.PLQ,$A308-1,BA$15-1,1,1))))</f>
        <v>0</v>
      </c>
      <c r="BB308" s="144">
        <f ca="1">IF(BB$13="",0,CHOOSE(Detalhamento.OpçãoServiços,OFFSET(Import.PLQ,$A308-1,BB$15-1,1,1),IF($E308&lt;&gt;1,IF(ISNUMBER(INDEX(Import.PLE,Detalhamento!$E308,Detalhamento!BB$15)),IF(INDEX(Import.PLE,Detalhamento!$E308,Detalhamento!BB$15)&lt;=mediçao,OFFSET(Import.PLQ,$A308-1,BB$15-1,1,1),0),0),PLE!$AA$28*OFFSET(Import.PLQ,$A308-1,BB$15-1,1,1)),IF($E308&lt;&gt;1,IF(ISNUMBER(INDEX(Import.PLE,Detalhamento!$E308,Detalhamento!BB$15)),IF(INDEX(Import.PLE,Detalhamento!$E308,Detalhamento!BB$15)&lt;=mediçao,0,OFFSET(Import.PLQ,$A308-1,BB$15-1,1,1)),OFFSET(Import.PLQ,$A308-1,BB$15-1,1,1)),(1-PLE!$AA$28)*OFFSET(Import.PLQ,$A308-1,BB$15-1,1,1))))</f>
        <v>0</v>
      </c>
      <c r="BC308" s="144">
        <f ca="1">IF(BC$13="",0,CHOOSE(Detalhamento.OpçãoServiços,OFFSET(Import.PLQ,$A308-1,BC$15-1,1,1),IF($E308&lt;&gt;1,IF(ISNUMBER(INDEX(Import.PLE,Detalhamento!$E308,Detalhamento!BC$15)),IF(INDEX(Import.PLE,Detalhamento!$E308,Detalhamento!BC$15)&lt;=mediçao,OFFSET(Import.PLQ,$A308-1,BC$15-1,1,1),0),0),PLE!$AA$28*OFFSET(Import.PLQ,$A308-1,BC$15-1,1,1)),IF($E308&lt;&gt;1,IF(ISNUMBER(INDEX(Import.PLE,Detalhamento!$E308,Detalhamento!BC$15)),IF(INDEX(Import.PLE,Detalhamento!$E308,Detalhamento!BC$15)&lt;=mediçao,0,OFFSET(Import.PLQ,$A308-1,BC$15-1,1,1)),OFFSET(Import.PLQ,$A308-1,BC$15-1,1,1)),(1-PLE!$AA$28)*OFFSET(Import.PLQ,$A308-1,BC$15-1,1,1))))</f>
        <v>0</v>
      </c>
      <c r="BD308" s="144">
        <f ca="1">IF(BD$13="",0,CHOOSE(Detalhamento.OpçãoServiços,OFFSET(Import.PLQ,$A308-1,BD$15-1,1,1),IF($E308&lt;&gt;1,IF(ISNUMBER(INDEX(Import.PLE,Detalhamento!$E308,Detalhamento!BD$15)),IF(INDEX(Import.PLE,Detalhamento!$E308,Detalhamento!BD$15)&lt;=mediçao,OFFSET(Import.PLQ,$A308-1,BD$15-1,1,1),0),0),PLE!$AA$28*OFFSET(Import.PLQ,$A308-1,BD$15-1,1,1)),IF($E308&lt;&gt;1,IF(ISNUMBER(INDEX(Import.PLE,Detalhamento!$E308,Detalhamento!BD$15)),IF(INDEX(Import.PLE,Detalhamento!$E308,Detalhamento!BD$15)&lt;=mediçao,0,OFFSET(Import.PLQ,$A308-1,BD$15-1,1,1)),OFFSET(Import.PLQ,$A308-1,BD$15-1,1,1)),(1-PLE!$AA$28)*OFFSET(Import.PLQ,$A308-1,BD$15-1,1,1))))</f>
        <v>0</v>
      </c>
      <c r="BE308" s="144">
        <f ca="1">IF(BE$13="",0,CHOOSE(Detalhamento.OpçãoServiços,OFFSET(Import.PLQ,$A308-1,BE$15-1,1,1),IF($E308&lt;&gt;1,IF(ISNUMBER(INDEX(Import.PLE,Detalhamento!$E308,Detalhamento!BE$15)),IF(INDEX(Import.PLE,Detalhamento!$E308,Detalhamento!BE$15)&lt;=mediçao,OFFSET(Import.PLQ,$A308-1,BE$15-1,1,1),0),0),PLE!$AA$28*OFFSET(Import.PLQ,$A308-1,BE$15-1,1,1)),IF($E308&lt;&gt;1,IF(ISNUMBER(INDEX(Import.PLE,Detalhamento!$E308,Detalhamento!BE$15)),IF(INDEX(Import.PLE,Detalhamento!$E308,Detalhamento!BE$15)&lt;=mediçao,0,OFFSET(Import.PLQ,$A308-1,BE$15-1,1,1)),OFFSET(Import.PLQ,$A308-1,BE$15-1,1,1)),(1-PLE!$AA$28)*OFFSET(Import.PLQ,$A308-1,BE$15-1,1,1))))</f>
        <v>0</v>
      </c>
      <c r="BF308" s="144">
        <f ca="1">IF(BF$13="",0,CHOOSE(Detalhamento.OpçãoServiços,OFFSET(Import.PLQ,$A308-1,BF$15-1,1,1),IF($E308&lt;&gt;1,IF(ISNUMBER(INDEX(Import.PLE,Detalhamento!$E308,Detalhamento!BF$15)),IF(INDEX(Import.PLE,Detalhamento!$E308,Detalhamento!BF$15)&lt;=mediçao,OFFSET(Import.PLQ,$A308-1,BF$15-1,1,1),0),0),PLE!$AA$28*OFFSET(Import.PLQ,$A308-1,BF$15-1,1,1)),IF($E308&lt;&gt;1,IF(ISNUMBER(INDEX(Import.PLE,Detalhamento!$E308,Detalhamento!BF$15)),IF(INDEX(Import.PLE,Detalhamento!$E308,Detalhamento!BF$15)&lt;=mediçao,0,OFFSET(Import.PLQ,$A308-1,BF$15-1,1,1)),OFFSET(Import.PLQ,$A308-1,BF$15-1,1,1)),(1-PLE!$AA$28)*OFFSET(Import.PLQ,$A308-1,BF$15-1,1,1))))</f>
        <v>0</v>
      </c>
      <c r="BG308" s="144">
        <f ca="1">IF(BG$13="",0,CHOOSE(Detalhamento.OpçãoServiços,OFFSET(Import.PLQ,$A308-1,BG$15-1,1,1),IF($E308&lt;&gt;1,IF(ISNUMBER(INDEX(Import.PLE,Detalhamento!$E308,Detalhamento!BG$15)),IF(INDEX(Import.PLE,Detalhamento!$E308,Detalhamento!BG$15)&lt;=mediçao,OFFSET(Import.PLQ,$A308-1,BG$15-1,1,1),0),0),PLE!$AA$28*OFFSET(Import.PLQ,$A308-1,BG$15-1,1,1)),IF($E308&lt;&gt;1,IF(ISNUMBER(INDEX(Import.PLE,Detalhamento!$E308,Detalhamento!BG$15)),IF(INDEX(Import.PLE,Detalhamento!$E308,Detalhamento!BG$15)&lt;=mediçao,0,OFFSET(Import.PLQ,$A308-1,BG$15-1,1,1)),OFFSET(Import.PLQ,$A308-1,BG$15-1,1,1)),(1-PLE!$AA$28)*OFFSET(Import.PLQ,$A308-1,BG$15-1,1,1))))</f>
        <v>0</v>
      </c>
      <c r="BH308" s="144">
        <f ca="1">IF(BH$13="",0,CHOOSE(Detalhamento.OpçãoServiços,OFFSET(Import.PLQ,$A308-1,BH$15-1,1,1),IF($E308&lt;&gt;1,IF(ISNUMBER(INDEX(Import.PLE,Detalhamento!$E308,Detalhamento!BH$15)),IF(INDEX(Import.PLE,Detalhamento!$E308,Detalhamento!BH$15)&lt;=mediçao,OFFSET(Import.PLQ,$A308-1,BH$15-1,1,1),0),0),PLE!$AA$28*OFFSET(Import.PLQ,$A308-1,BH$15-1,1,1)),IF($E308&lt;&gt;1,IF(ISNUMBER(INDEX(Import.PLE,Detalhamento!$E308,Detalhamento!BH$15)),IF(INDEX(Import.PLE,Detalhamento!$E308,Detalhamento!BH$15)&lt;=mediçao,0,OFFSET(Import.PLQ,$A308-1,BH$15-1,1,1)),OFFSET(Import.PLQ,$A308-1,BH$15-1,1,1)),(1-PLE!$AA$28)*OFFSET(Import.PLQ,$A308-1,BH$15-1,1,1))))</f>
        <v>0</v>
      </c>
      <c r="BI308" s="144">
        <f ca="1">IF(BI$13="",0,CHOOSE(Detalhamento.OpçãoServiços,OFFSET(Import.PLQ,$A308-1,BI$15-1,1,1),IF($E308&lt;&gt;1,IF(ISNUMBER(INDEX(Import.PLE,Detalhamento!$E308,Detalhamento!BI$15)),IF(INDEX(Import.PLE,Detalhamento!$E308,Detalhamento!BI$15)&lt;=mediçao,OFFSET(Import.PLQ,$A308-1,BI$15-1,1,1),0),0),PLE!$AA$28*OFFSET(Import.PLQ,$A308-1,BI$15-1,1,1)),IF($E308&lt;&gt;1,IF(ISNUMBER(INDEX(Import.PLE,Detalhamento!$E308,Detalhamento!BI$15)),IF(INDEX(Import.PLE,Detalhamento!$E308,Detalhamento!BI$15)&lt;=mediçao,0,OFFSET(Import.PLQ,$A308-1,BI$15-1,1,1)),OFFSET(Import.PLQ,$A308-1,BI$15-1,1,1)),(1-PLE!$AA$28)*OFFSET(Import.PLQ,$A308-1,BI$15-1,1,1))))</f>
        <v>0</v>
      </c>
    </row>
    <row r="309" spans="1:61" ht="10.5" x14ac:dyDescent="0.25">
      <c r="A309" s="155">
        <v>306</v>
      </c>
      <c r="B309" s="21" t="str">
        <f t="shared" ca="1" si="41"/>
        <v>Evento</v>
      </c>
      <c r="E309" s="153">
        <f t="shared" ca="1" si="42"/>
        <v>32</v>
      </c>
      <c r="F309" s="154">
        <f t="shared" ca="1" si="43"/>
        <v>320000</v>
      </c>
      <c r="G309" s="154" t="str">
        <f t="shared" ca="1" si="47"/>
        <v>Evento</v>
      </c>
      <c r="H309" s="182" t="str">
        <f t="shared" ca="1" si="47"/>
        <v>Arq - PINTURA</v>
      </c>
      <c r="I309" s="37" t="str">
        <f t="shared" ca="1" si="44"/>
        <v>R$</v>
      </c>
      <c r="J309" s="144">
        <f t="shared" ca="1" si="45"/>
        <v>1231.79</v>
      </c>
      <c r="K309" s="67"/>
      <c r="L309" s="144">
        <f ca="1">IF(L$13="",0,CHOOSE(Detalhamento.OpçãoServiços,OFFSET(Import.PLQ,$A309-1,L$15-1,1,1),IF($E309&lt;&gt;1,IF(ISNUMBER(INDEX(Import.PLE,Detalhamento!$E309,Detalhamento!L$15)),IF(INDEX(Import.PLE,Detalhamento!$E309,Detalhamento!L$15)&lt;=mediçao,OFFSET(Import.PLQ,$A309-1,L$15-1,1,1),0),0),PLE!$AA$28*OFFSET(Import.PLQ,$A309-1,L$15-1,1,1)),IF($E309&lt;&gt;1,IF(ISNUMBER(INDEX(Import.PLE,Detalhamento!$E309,Detalhamento!L$15)),IF(INDEX(Import.PLE,Detalhamento!$E309,Detalhamento!L$15)&lt;=mediçao,0,OFFSET(Import.PLQ,$A309-1,L$15-1,1,1)),OFFSET(Import.PLQ,$A309-1,L$15-1,1,1)),(1-PLE!$AA$28)*OFFSET(Import.PLQ,$A309-1,L$15-1,1,1))))</f>
        <v>1231.79</v>
      </c>
      <c r="M309" s="144">
        <f ca="1">IF(M$13="",0,CHOOSE(Detalhamento.OpçãoServiços,OFFSET(Import.PLQ,$A309-1,M$15-1,1,1),IF($E309&lt;&gt;1,IF(ISNUMBER(INDEX(Import.PLE,Detalhamento!$E309,Detalhamento!M$15)),IF(INDEX(Import.PLE,Detalhamento!$E309,Detalhamento!M$15)&lt;=mediçao,OFFSET(Import.PLQ,$A309-1,M$15-1,1,1),0),0),PLE!$AA$28*OFFSET(Import.PLQ,$A309-1,M$15-1,1,1)),IF($E309&lt;&gt;1,IF(ISNUMBER(INDEX(Import.PLE,Detalhamento!$E309,Detalhamento!M$15)),IF(INDEX(Import.PLE,Detalhamento!$E309,Detalhamento!M$15)&lt;=mediçao,0,OFFSET(Import.PLQ,$A309-1,M$15-1,1,1)),OFFSET(Import.PLQ,$A309-1,M$15-1,1,1)),(1-PLE!$AA$28)*OFFSET(Import.PLQ,$A309-1,M$15-1,1,1))))</f>
        <v>0</v>
      </c>
      <c r="N309" s="144">
        <f ca="1">IF(N$13="",0,CHOOSE(Detalhamento.OpçãoServiços,OFFSET(Import.PLQ,$A309-1,N$15-1,1,1),IF($E309&lt;&gt;1,IF(ISNUMBER(INDEX(Import.PLE,Detalhamento!$E309,Detalhamento!N$15)),IF(INDEX(Import.PLE,Detalhamento!$E309,Detalhamento!N$15)&lt;=mediçao,OFFSET(Import.PLQ,$A309-1,N$15-1,1,1),0),0),PLE!$AA$28*OFFSET(Import.PLQ,$A309-1,N$15-1,1,1)),IF($E309&lt;&gt;1,IF(ISNUMBER(INDEX(Import.PLE,Detalhamento!$E309,Detalhamento!N$15)),IF(INDEX(Import.PLE,Detalhamento!$E309,Detalhamento!N$15)&lt;=mediçao,0,OFFSET(Import.PLQ,$A309-1,N$15-1,1,1)),OFFSET(Import.PLQ,$A309-1,N$15-1,1,1)),(1-PLE!$AA$28)*OFFSET(Import.PLQ,$A309-1,N$15-1,1,1))))</f>
        <v>0</v>
      </c>
      <c r="O309" s="144">
        <f ca="1">IF(O$13="",0,CHOOSE(Detalhamento.OpçãoServiços,OFFSET(Import.PLQ,$A309-1,O$15-1,1,1),IF($E309&lt;&gt;1,IF(ISNUMBER(INDEX(Import.PLE,Detalhamento!$E309,Detalhamento!O$15)),IF(INDEX(Import.PLE,Detalhamento!$E309,Detalhamento!O$15)&lt;=mediçao,OFFSET(Import.PLQ,$A309-1,O$15-1,1,1),0),0),PLE!$AA$28*OFFSET(Import.PLQ,$A309-1,O$15-1,1,1)),IF($E309&lt;&gt;1,IF(ISNUMBER(INDEX(Import.PLE,Detalhamento!$E309,Detalhamento!O$15)),IF(INDEX(Import.PLE,Detalhamento!$E309,Detalhamento!O$15)&lt;=mediçao,0,OFFSET(Import.PLQ,$A309-1,O$15-1,1,1)),OFFSET(Import.PLQ,$A309-1,O$15-1,1,1)),(1-PLE!$AA$28)*OFFSET(Import.PLQ,$A309-1,O$15-1,1,1))))</f>
        <v>0</v>
      </c>
      <c r="P309" s="144">
        <f ca="1">IF(P$13="",0,CHOOSE(Detalhamento.OpçãoServiços,OFFSET(Import.PLQ,$A309-1,P$15-1,1,1),IF($E309&lt;&gt;1,IF(ISNUMBER(INDEX(Import.PLE,Detalhamento!$E309,Detalhamento!P$15)),IF(INDEX(Import.PLE,Detalhamento!$E309,Detalhamento!P$15)&lt;=mediçao,OFFSET(Import.PLQ,$A309-1,P$15-1,1,1),0),0),PLE!$AA$28*OFFSET(Import.PLQ,$A309-1,P$15-1,1,1)),IF($E309&lt;&gt;1,IF(ISNUMBER(INDEX(Import.PLE,Detalhamento!$E309,Detalhamento!P$15)),IF(INDEX(Import.PLE,Detalhamento!$E309,Detalhamento!P$15)&lt;=mediçao,0,OFFSET(Import.PLQ,$A309-1,P$15-1,1,1)),OFFSET(Import.PLQ,$A309-1,P$15-1,1,1)),(1-PLE!$AA$28)*OFFSET(Import.PLQ,$A309-1,P$15-1,1,1))))</f>
        <v>0</v>
      </c>
      <c r="Q309" s="144">
        <f ca="1">IF(Q$13="",0,CHOOSE(Detalhamento.OpçãoServiços,OFFSET(Import.PLQ,$A309-1,Q$15-1,1,1),IF($E309&lt;&gt;1,IF(ISNUMBER(INDEX(Import.PLE,Detalhamento!$E309,Detalhamento!Q$15)),IF(INDEX(Import.PLE,Detalhamento!$E309,Detalhamento!Q$15)&lt;=mediçao,OFFSET(Import.PLQ,$A309-1,Q$15-1,1,1),0),0),PLE!$AA$28*OFFSET(Import.PLQ,$A309-1,Q$15-1,1,1)),IF($E309&lt;&gt;1,IF(ISNUMBER(INDEX(Import.PLE,Detalhamento!$E309,Detalhamento!Q$15)),IF(INDEX(Import.PLE,Detalhamento!$E309,Detalhamento!Q$15)&lt;=mediçao,0,OFFSET(Import.PLQ,$A309-1,Q$15-1,1,1)),OFFSET(Import.PLQ,$A309-1,Q$15-1,1,1)),(1-PLE!$AA$28)*OFFSET(Import.PLQ,$A309-1,Q$15-1,1,1))))</f>
        <v>0</v>
      </c>
      <c r="R309" s="144">
        <f ca="1">IF(R$13="",0,CHOOSE(Detalhamento.OpçãoServiços,OFFSET(Import.PLQ,$A309-1,R$15-1,1,1),IF($E309&lt;&gt;1,IF(ISNUMBER(INDEX(Import.PLE,Detalhamento!$E309,Detalhamento!R$15)),IF(INDEX(Import.PLE,Detalhamento!$E309,Detalhamento!R$15)&lt;=mediçao,OFFSET(Import.PLQ,$A309-1,R$15-1,1,1),0),0),PLE!$AA$28*OFFSET(Import.PLQ,$A309-1,R$15-1,1,1)),IF($E309&lt;&gt;1,IF(ISNUMBER(INDEX(Import.PLE,Detalhamento!$E309,Detalhamento!R$15)),IF(INDEX(Import.PLE,Detalhamento!$E309,Detalhamento!R$15)&lt;=mediçao,0,OFFSET(Import.PLQ,$A309-1,R$15-1,1,1)),OFFSET(Import.PLQ,$A309-1,R$15-1,1,1)),(1-PLE!$AA$28)*OFFSET(Import.PLQ,$A309-1,R$15-1,1,1))))</f>
        <v>0</v>
      </c>
      <c r="S309" s="144">
        <f ca="1">IF(S$13="",0,CHOOSE(Detalhamento.OpçãoServiços,OFFSET(Import.PLQ,$A309-1,S$15-1,1,1),IF($E309&lt;&gt;1,IF(ISNUMBER(INDEX(Import.PLE,Detalhamento!$E309,Detalhamento!S$15)),IF(INDEX(Import.PLE,Detalhamento!$E309,Detalhamento!S$15)&lt;=mediçao,OFFSET(Import.PLQ,$A309-1,S$15-1,1,1),0),0),PLE!$AA$28*OFFSET(Import.PLQ,$A309-1,S$15-1,1,1)),IF($E309&lt;&gt;1,IF(ISNUMBER(INDEX(Import.PLE,Detalhamento!$E309,Detalhamento!S$15)),IF(INDEX(Import.PLE,Detalhamento!$E309,Detalhamento!S$15)&lt;=mediçao,0,OFFSET(Import.PLQ,$A309-1,S$15-1,1,1)),OFFSET(Import.PLQ,$A309-1,S$15-1,1,1)),(1-PLE!$AA$28)*OFFSET(Import.PLQ,$A309-1,S$15-1,1,1))))</f>
        <v>0</v>
      </c>
      <c r="T309" s="144">
        <f ca="1">IF(T$13="",0,CHOOSE(Detalhamento.OpçãoServiços,OFFSET(Import.PLQ,$A309-1,T$15-1,1,1),IF($E309&lt;&gt;1,IF(ISNUMBER(INDEX(Import.PLE,Detalhamento!$E309,Detalhamento!T$15)),IF(INDEX(Import.PLE,Detalhamento!$E309,Detalhamento!T$15)&lt;=mediçao,OFFSET(Import.PLQ,$A309-1,T$15-1,1,1),0),0),PLE!$AA$28*OFFSET(Import.PLQ,$A309-1,T$15-1,1,1)),IF($E309&lt;&gt;1,IF(ISNUMBER(INDEX(Import.PLE,Detalhamento!$E309,Detalhamento!T$15)),IF(INDEX(Import.PLE,Detalhamento!$E309,Detalhamento!T$15)&lt;=mediçao,0,OFFSET(Import.PLQ,$A309-1,T$15-1,1,1)),OFFSET(Import.PLQ,$A309-1,T$15-1,1,1)),(1-PLE!$AA$28)*OFFSET(Import.PLQ,$A309-1,T$15-1,1,1))))</f>
        <v>0</v>
      </c>
      <c r="U309" s="144">
        <f ca="1">IF(U$13="",0,CHOOSE(Detalhamento.OpçãoServiços,OFFSET(Import.PLQ,$A309-1,U$15-1,1,1),IF($E309&lt;&gt;1,IF(ISNUMBER(INDEX(Import.PLE,Detalhamento!$E309,Detalhamento!U$15)),IF(INDEX(Import.PLE,Detalhamento!$E309,Detalhamento!U$15)&lt;=mediçao,OFFSET(Import.PLQ,$A309-1,U$15-1,1,1),0),0),PLE!$AA$28*OFFSET(Import.PLQ,$A309-1,U$15-1,1,1)),IF($E309&lt;&gt;1,IF(ISNUMBER(INDEX(Import.PLE,Detalhamento!$E309,Detalhamento!U$15)),IF(INDEX(Import.PLE,Detalhamento!$E309,Detalhamento!U$15)&lt;=mediçao,0,OFFSET(Import.PLQ,$A309-1,U$15-1,1,1)),OFFSET(Import.PLQ,$A309-1,U$15-1,1,1)),(1-PLE!$AA$28)*OFFSET(Import.PLQ,$A309-1,U$15-1,1,1))))</f>
        <v>0</v>
      </c>
      <c r="V309" s="144">
        <f ca="1">IF(V$13="",0,CHOOSE(Detalhamento.OpçãoServiços,OFFSET(Import.PLQ,$A309-1,V$15-1,1,1),IF($E309&lt;&gt;1,IF(ISNUMBER(INDEX(Import.PLE,Detalhamento!$E309,Detalhamento!V$15)),IF(INDEX(Import.PLE,Detalhamento!$E309,Detalhamento!V$15)&lt;=mediçao,OFFSET(Import.PLQ,$A309-1,V$15-1,1,1),0),0),PLE!$AA$28*OFFSET(Import.PLQ,$A309-1,V$15-1,1,1)),IF($E309&lt;&gt;1,IF(ISNUMBER(INDEX(Import.PLE,Detalhamento!$E309,Detalhamento!V$15)),IF(INDEX(Import.PLE,Detalhamento!$E309,Detalhamento!V$15)&lt;=mediçao,0,OFFSET(Import.PLQ,$A309-1,V$15-1,1,1)),OFFSET(Import.PLQ,$A309-1,V$15-1,1,1)),(1-PLE!$AA$28)*OFFSET(Import.PLQ,$A309-1,V$15-1,1,1))))</f>
        <v>0</v>
      </c>
      <c r="W309" s="144">
        <f ca="1">IF(W$13="",0,CHOOSE(Detalhamento.OpçãoServiços,OFFSET(Import.PLQ,$A309-1,W$15-1,1,1),IF($E309&lt;&gt;1,IF(ISNUMBER(INDEX(Import.PLE,Detalhamento!$E309,Detalhamento!W$15)),IF(INDEX(Import.PLE,Detalhamento!$E309,Detalhamento!W$15)&lt;=mediçao,OFFSET(Import.PLQ,$A309-1,W$15-1,1,1),0),0),PLE!$AA$28*OFFSET(Import.PLQ,$A309-1,W$15-1,1,1)),IF($E309&lt;&gt;1,IF(ISNUMBER(INDEX(Import.PLE,Detalhamento!$E309,Detalhamento!W$15)),IF(INDEX(Import.PLE,Detalhamento!$E309,Detalhamento!W$15)&lt;=mediçao,0,OFFSET(Import.PLQ,$A309-1,W$15-1,1,1)),OFFSET(Import.PLQ,$A309-1,W$15-1,1,1)),(1-PLE!$AA$28)*OFFSET(Import.PLQ,$A309-1,W$15-1,1,1))))</f>
        <v>0</v>
      </c>
      <c r="X309" s="144">
        <f ca="1">IF(X$13="",0,CHOOSE(Detalhamento.OpçãoServiços,OFFSET(Import.PLQ,$A309-1,X$15-1,1,1),IF($E309&lt;&gt;1,IF(ISNUMBER(INDEX(Import.PLE,Detalhamento!$E309,Detalhamento!X$15)),IF(INDEX(Import.PLE,Detalhamento!$E309,Detalhamento!X$15)&lt;=mediçao,OFFSET(Import.PLQ,$A309-1,X$15-1,1,1),0),0),PLE!$AA$28*OFFSET(Import.PLQ,$A309-1,X$15-1,1,1)),IF($E309&lt;&gt;1,IF(ISNUMBER(INDEX(Import.PLE,Detalhamento!$E309,Detalhamento!X$15)),IF(INDEX(Import.PLE,Detalhamento!$E309,Detalhamento!X$15)&lt;=mediçao,0,OFFSET(Import.PLQ,$A309-1,X$15-1,1,1)),OFFSET(Import.PLQ,$A309-1,X$15-1,1,1)),(1-PLE!$AA$28)*OFFSET(Import.PLQ,$A309-1,X$15-1,1,1))))</f>
        <v>0</v>
      </c>
      <c r="Y309" s="144">
        <f ca="1">IF(Y$13="",0,CHOOSE(Detalhamento.OpçãoServiços,OFFSET(Import.PLQ,$A309-1,Y$15-1,1,1),IF($E309&lt;&gt;1,IF(ISNUMBER(INDEX(Import.PLE,Detalhamento!$E309,Detalhamento!Y$15)),IF(INDEX(Import.PLE,Detalhamento!$E309,Detalhamento!Y$15)&lt;=mediçao,OFFSET(Import.PLQ,$A309-1,Y$15-1,1,1),0),0),PLE!$AA$28*OFFSET(Import.PLQ,$A309-1,Y$15-1,1,1)),IF($E309&lt;&gt;1,IF(ISNUMBER(INDEX(Import.PLE,Detalhamento!$E309,Detalhamento!Y$15)),IF(INDEX(Import.PLE,Detalhamento!$E309,Detalhamento!Y$15)&lt;=mediçao,0,OFFSET(Import.PLQ,$A309-1,Y$15-1,1,1)),OFFSET(Import.PLQ,$A309-1,Y$15-1,1,1)),(1-PLE!$AA$28)*OFFSET(Import.PLQ,$A309-1,Y$15-1,1,1))))</f>
        <v>0</v>
      </c>
      <c r="Z309" s="144">
        <f ca="1">IF(Z$13="",0,CHOOSE(Detalhamento.OpçãoServiços,OFFSET(Import.PLQ,$A309-1,Z$15-1,1,1),IF($E309&lt;&gt;1,IF(ISNUMBER(INDEX(Import.PLE,Detalhamento!$E309,Detalhamento!Z$15)),IF(INDEX(Import.PLE,Detalhamento!$E309,Detalhamento!Z$15)&lt;=mediçao,OFFSET(Import.PLQ,$A309-1,Z$15-1,1,1),0),0),PLE!$AA$28*OFFSET(Import.PLQ,$A309-1,Z$15-1,1,1)),IF($E309&lt;&gt;1,IF(ISNUMBER(INDEX(Import.PLE,Detalhamento!$E309,Detalhamento!Z$15)),IF(INDEX(Import.PLE,Detalhamento!$E309,Detalhamento!Z$15)&lt;=mediçao,0,OFFSET(Import.PLQ,$A309-1,Z$15-1,1,1)),OFFSET(Import.PLQ,$A309-1,Z$15-1,1,1)),(1-PLE!$AA$28)*OFFSET(Import.PLQ,$A309-1,Z$15-1,1,1))))</f>
        <v>0</v>
      </c>
      <c r="AA309" s="144">
        <f ca="1">IF(AA$13="",0,CHOOSE(Detalhamento.OpçãoServiços,OFFSET(Import.PLQ,$A309-1,AA$15-1,1,1),IF($E309&lt;&gt;1,IF(ISNUMBER(INDEX(Import.PLE,Detalhamento!$E309,Detalhamento!AA$15)),IF(INDEX(Import.PLE,Detalhamento!$E309,Detalhamento!AA$15)&lt;=mediçao,OFFSET(Import.PLQ,$A309-1,AA$15-1,1,1),0),0),PLE!$AA$28*OFFSET(Import.PLQ,$A309-1,AA$15-1,1,1)),IF($E309&lt;&gt;1,IF(ISNUMBER(INDEX(Import.PLE,Detalhamento!$E309,Detalhamento!AA$15)),IF(INDEX(Import.PLE,Detalhamento!$E309,Detalhamento!AA$15)&lt;=mediçao,0,OFFSET(Import.PLQ,$A309-1,AA$15-1,1,1)),OFFSET(Import.PLQ,$A309-1,AA$15-1,1,1)),(1-PLE!$AA$28)*OFFSET(Import.PLQ,$A309-1,AA$15-1,1,1))))</f>
        <v>0</v>
      </c>
      <c r="AB309" s="144">
        <f ca="1">IF(AB$13="",0,CHOOSE(Detalhamento.OpçãoServiços,OFFSET(Import.PLQ,$A309-1,AB$15-1,1,1),IF($E309&lt;&gt;1,IF(ISNUMBER(INDEX(Import.PLE,Detalhamento!$E309,Detalhamento!AB$15)),IF(INDEX(Import.PLE,Detalhamento!$E309,Detalhamento!AB$15)&lt;=mediçao,OFFSET(Import.PLQ,$A309-1,AB$15-1,1,1),0),0),PLE!$AA$28*OFFSET(Import.PLQ,$A309-1,AB$15-1,1,1)),IF($E309&lt;&gt;1,IF(ISNUMBER(INDEX(Import.PLE,Detalhamento!$E309,Detalhamento!AB$15)),IF(INDEX(Import.PLE,Detalhamento!$E309,Detalhamento!AB$15)&lt;=mediçao,0,OFFSET(Import.PLQ,$A309-1,AB$15-1,1,1)),OFFSET(Import.PLQ,$A309-1,AB$15-1,1,1)),(1-PLE!$AA$28)*OFFSET(Import.PLQ,$A309-1,AB$15-1,1,1))))</f>
        <v>0</v>
      </c>
      <c r="AC309" s="144">
        <f ca="1">IF(AC$13="",0,CHOOSE(Detalhamento.OpçãoServiços,OFFSET(Import.PLQ,$A309-1,AC$15-1,1,1),IF($E309&lt;&gt;1,IF(ISNUMBER(INDEX(Import.PLE,Detalhamento!$E309,Detalhamento!AC$15)),IF(INDEX(Import.PLE,Detalhamento!$E309,Detalhamento!AC$15)&lt;=mediçao,OFFSET(Import.PLQ,$A309-1,AC$15-1,1,1),0),0),PLE!$AA$28*OFFSET(Import.PLQ,$A309-1,AC$15-1,1,1)),IF($E309&lt;&gt;1,IF(ISNUMBER(INDEX(Import.PLE,Detalhamento!$E309,Detalhamento!AC$15)),IF(INDEX(Import.PLE,Detalhamento!$E309,Detalhamento!AC$15)&lt;=mediçao,0,OFFSET(Import.PLQ,$A309-1,AC$15-1,1,1)),OFFSET(Import.PLQ,$A309-1,AC$15-1,1,1)),(1-PLE!$AA$28)*OFFSET(Import.PLQ,$A309-1,AC$15-1,1,1))))</f>
        <v>0</v>
      </c>
      <c r="AD309" s="144">
        <f ca="1">IF(AD$13="",0,CHOOSE(Detalhamento.OpçãoServiços,OFFSET(Import.PLQ,$A309-1,AD$15-1,1,1),IF($E309&lt;&gt;1,IF(ISNUMBER(INDEX(Import.PLE,Detalhamento!$E309,Detalhamento!AD$15)),IF(INDEX(Import.PLE,Detalhamento!$E309,Detalhamento!AD$15)&lt;=mediçao,OFFSET(Import.PLQ,$A309-1,AD$15-1,1,1),0),0),PLE!$AA$28*OFFSET(Import.PLQ,$A309-1,AD$15-1,1,1)),IF($E309&lt;&gt;1,IF(ISNUMBER(INDEX(Import.PLE,Detalhamento!$E309,Detalhamento!AD$15)),IF(INDEX(Import.PLE,Detalhamento!$E309,Detalhamento!AD$15)&lt;=mediçao,0,OFFSET(Import.PLQ,$A309-1,AD$15-1,1,1)),OFFSET(Import.PLQ,$A309-1,AD$15-1,1,1)),(1-PLE!$AA$28)*OFFSET(Import.PLQ,$A309-1,AD$15-1,1,1))))</f>
        <v>0</v>
      </c>
      <c r="AE309" s="144">
        <f ca="1">IF(AE$13="",0,CHOOSE(Detalhamento.OpçãoServiços,OFFSET(Import.PLQ,$A309-1,AE$15-1,1,1),IF($E309&lt;&gt;1,IF(ISNUMBER(INDEX(Import.PLE,Detalhamento!$E309,Detalhamento!AE$15)),IF(INDEX(Import.PLE,Detalhamento!$E309,Detalhamento!AE$15)&lt;=mediçao,OFFSET(Import.PLQ,$A309-1,AE$15-1,1,1),0),0),PLE!$AA$28*OFFSET(Import.PLQ,$A309-1,AE$15-1,1,1)),IF($E309&lt;&gt;1,IF(ISNUMBER(INDEX(Import.PLE,Detalhamento!$E309,Detalhamento!AE$15)),IF(INDEX(Import.PLE,Detalhamento!$E309,Detalhamento!AE$15)&lt;=mediçao,0,OFFSET(Import.PLQ,$A309-1,AE$15-1,1,1)),OFFSET(Import.PLQ,$A309-1,AE$15-1,1,1)),(1-PLE!$AA$28)*OFFSET(Import.PLQ,$A309-1,AE$15-1,1,1))))</f>
        <v>0</v>
      </c>
      <c r="AF309" s="144">
        <f ca="1">IF(AF$13="",0,CHOOSE(Detalhamento.OpçãoServiços,OFFSET(Import.PLQ,$A309-1,AF$15-1,1,1),IF($E309&lt;&gt;1,IF(ISNUMBER(INDEX(Import.PLE,Detalhamento!$E309,Detalhamento!AF$15)),IF(INDEX(Import.PLE,Detalhamento!$E309,Detalhamento!AF$15)&lt;=mediçao,OFFSET(Import.PLQ,$A309-1,AF$15-1,1,1),0),0),PLE!$AA$28*OFFSET(Import.PLQ,$A309-1,AF$15-1,1,1)),IF($E309&lt;&gt;1,IF(ISNUMBER(INDEX(Import.PLE,Detalhamento!$E309,Detalhamento!AF$15)),IF(INDEX(Import.PLE,Detalhamento!$E309,Detalhamento!AF$15)&lt;=mediçao,0,OFFSET(Import.PLQ,$A309-1,AF$15-1,1,1)),OFFSET(Import.PLQ,$A309-1,AF$15-1,1,1)),(1-PLE!$AA$28)*OFFSET(Import.PLQ,$A309-1,AF$15-1,1,1))))</f>
        <v>0</v>
      </c>
      <c r="AG309" s="144">
        <f ca="1">IF(AG$13="",0,CHOOSE(Detalhamento.OpçãoServiços,OFFSET(Import.PLQ,$A309-1,AG$15-1,1,1),IF($E309&lt;&gt;1,IF(ISNUMBER(INDEX(Import.PLE,Detalhamento!$E309,Detalhamento!AG$15)),IF(INDEX(Import.PLE,Detalhamento!$E309,Detalhamento!AG$15)&lt;=mediçao,OFFSET(Import.PLQ,$A309-1,AG$15-1,1,1),0),0),PLE!$AA$28*OFFSET(Import.PLQ,$A309-1,AG$15-1,1,1)),IF($E309&lt;&gt;1,IF(ISNUMBER(INDEX(Import.PLE,Detalhamento!$E309,Detalhamento!AG$15)),IF(INDEX(Import.PLE,Detalhamento!$E309,Detalhamento!AG$15)&lt;=mediçao,0,OFFSET(Import.PLQ,$A309-1,AG$15-1,1,1)),OFFSET(Import.PLQ,$A309-1,AG$15-1,1,1)),(1-PLE!$AA$28)*OFFSET(Import.PLQ,$A309-1,AG$15-1,1,1))))</f>
        <v>0</v>
      </c>
      <c r="AH309" s="144">
        <f ca="1">IF(AH$13="",0,CHOOSE(Detalhamento.OpçãoServiços,OFFSET(Import.PLQ,$A309-1,AH$15-1,1,1),IF($E309&lt;&gt;1,IF(ISNUMBER(INDEX(Import.PLE,Detalhamento!$E309,Detalhamento!AH$15)),IF(INDEX(Import.PLE,Detalhamento!$E309,Detalhamento!AH$15)&lt;=mediçao,OFFSET(Import.PLQ,$A309-1,AH$15-1,1,1),0),0),PLE!$AA$28*OFFSET(Import.PLQ,$A309-1,AH$15-1,1,1)),IF($E309&lt;&gt;1,IF(ISNUMBER(INDEX(Import.PLE,Detalhamento!$E309,Detalhamento!AH$15)),IF(INDEX(Import.PLE,Detalhamento!$E309,Detalhamento!AH$15)&lt;=mediçao,0,OFFSET(Import.PLQ,$A309-1,AH$15-1,1,1)),OFFSET(Import.PLQ,$A309-1,AH$15-1,1,1)),(1-PLE!$AA$28)*OFFSET(Import.PLQ,$A309-1,AH$15-1,1,1))))</f>
        <v>0</v>
      </c>
      <c r="AI309" s="144">
        <f ca="1">IF(AI$13="",0,CHOOSE(Detalhamento.OpçãoServiços,OFFSET(Import.PLQ,$A309-1,AI$15-1,1,1),IF($E309&lt;&gt;1,IF(ISNUMBER(INDEX(Import.PLE,Detalhamento!$E309,Detalhamento!AI$15)),IF(INDEX(Import.PLE,Detalhamento!$E309,Detalhamento!AI$15)&lt;=mediçao,OFFSET(Import.PLQ,$A309-1,AI$15-1,1,1),0),0),PLE!$AA$28*OFFSET(Import.PLQ,$A309-1,AI$15-1,1,1)),IF($E309&lt;&gt;1,IF(ISNUMBER(INDEX(Import.PLE,Detalhamento!$E309,Detalhamento!AI$15)),IF(INDEX(Import.PLE,Detalhamento!$E309,Detalhamento!AI$15)&lt;=mediçao,0,OFFSET(Import.PLQ,$A309-1,AI$15-1,1,1)),OFFSET(Import.PLQ,$A309-1,AI$15-1,1,1)),(1-PLE!$AA$28)*OFFSET(Import.PLQ,$A309-1,AI$15-1,1,1))))</f>
        <v>0</v>
      </c>
      <c r="AJ309" s="144">
        <f ca="1">IF(AJ$13="",0,CHOOSE(Detalhamento.OpçãoServiços,OFFSET(Import.PLQ,$A309-1,AJ$15-1,1,1),IF($E309&lt;&gt;1,IF(ISNUMBER(INDEX(Import.PLE,Detalhamento!$E309,Detalhamento!AJ$15)),IF(INDEX(Import.PLE,Detalhamento!$E309,Detalhamento!AJ$15)&lt;=mediçao,OFFSET(Import.PLQ,$A309-1,AJ$15-1,1,1),0),0),PLE!$AA$28*OFFSET(Import.PLQ,$A309-1,AJ$15-1,1,1)),IF($E309&lt;&gt;1,IF(ISNUMBER(INDEX(Import.PLE,Detalhamento!$E309,Detalhamento!AJ$15)),IF(INDEX(Import.PLE,Detalhamento!$E309,Detalhamento!AJ$15)&lt;=mediçao,0,OFFSET(Import.PLQ,$A309-1,AJ$15-1,1,1)),OFFSET(Import.PLQ,$A309-1,AJ$15-1,1,1)),(1-PLE!$AA$28)*OFFSET(Import.PLQ,$A309-1,AJ$15-1,1,1))))</f>
        <v>0</v>
      </c>
      <c r="AK309" s="144">
        <f ca="1">IF(AK$13="",0,CHOOSE(Detalhamento.OpçãoServiços,OFFSET(Import.PLQ,$A309-1,AK$15-1,1,1),IF($E309&lt;&gt;1,IF(ISNUMBER(INDEX(Import.PLE,Detalhamento!$E309,Detalhamento!AK$15)),IF(INDEX(Import.PLE,Detalhamento!$E309,Detalhamento!AK$15)&lt;=mediçao,OFFSET(Import.PLQ,$A309-1,AK$15-1,1,1),0),0),PLE!$AA$28*OFFSET(Import.PLQ,$A309-1,AK$15-1,1,1)),IF($E309&lt;&gt;1,IF(ISNUMBER(INDEX(Import.PLE,Detalhamento!$E309,Detalhamento!AK$15)),IF(INDEX(Import.PLE,Detalhamento!$E309,Detalhamento!AK$15)&lt;=mediçao,0,OFFSET(Import.PLQ,$A309-1,AK$15-1,1,1)),OFFSET(Import.PLQ,$A309-1,AK$15-1,1,1)),(1-PLE!$AA$28)*OFFSET(Import.PLQ,$A309-1,AK$15-1,1,1))))</f>
        <v>0</v>
      </c>
      <c r="AL309" s="144">
        <f ca="1">IF(AL$13="",0,CHOOSE(Detalhamento.OpçãoServiços,OFFSET(Import.PLQ,$A309-1,AL$15-1,1,1),IF($E309&lt;&gt;1,IF(ISNUMBER(INDEX(Import.PLE,Detalhamento!$E309,Detalhamento!AL$15)),IF(INDEX(Import.PLE,Detalhamento!$E309,Detalhamento!AL$15)&lt;=mediçao,OFFSET(Import.PLQ,$A309-1,AL$15-1,1,1),0),0),PLE!$AA$28*OFFSET(Import.PLQ,$A309-1,AL$15-1,1,1)),IF($E309&lt;&gt;1,IF(ISNUMBER(INDEX(Import.PLE,Detalhamento!$E309,Detalhamento!AL$15)),IF(INDEX(Import.PLE,Detalhamento!$E309,Detalhamento!AL$15)&lt;=mediçao,0,OFFSET(Import.PLQ,$A309-1,AL$15-1,1,1)),OFFSET(Import.PLQ,$A309-1,AL$15-1,1,1)),(1-PLE!$AA$28)*OFFSET(Import.PLQ,$A309-1,AL$15-1,1,1))))</f>
        <v>0</v>
      </c>
      <c r="AM309" s="144">
        <f ca="1">IF(AM$13="",0,CHOOSE(Detalhamento.OpçãoServiços,OFFSET(Import.PLQ,$A309-1,AM$15-1,1,1),IF($E309&lt;&gt;1,IF(ISNUMBER(INDEX(Import.PLE,Detalhamento!$E309,Detalhamento!AM$15)),IF(INDEX(Import.PLE,Detalhamento!$E309,Detalhamento!AM$15)&lt;=mediçao,OFFSET(Import.PLQ,$A309-1,AM$15-1,1,1),0),0),PLE!$AA$28*OFFSET(Import.PLQ,$A309-1,AM$15-1,1,1)),IF($E309&lt;&gt;1,IF(ISNUMBER(INDEX(Import.PLE,Detalhamento!$E309,Detalhamento!AM$15)),IF(INDEX(Import.PLE,Detalhamento!$E309,Detalhamento!AM$15)&lt;=mediçao,0,OFFSET(Import.PLQ,$A309-1,AM$15-1,1,1)),OFFSET(Import.PLQ,$A309-1,AM$15-1,1,1)),(1-PLE!$AA$28)*OFFSET(Import.PLQ,$A309-1,AM$15-1,1,1))))</f>
        <v>0</v>
      </c>
      <c r="AN309" s="144">
        <f ca="1">IF(AN$13="",0,CHOOSE(Detalhamento.OpçãoServiços,OFFSET(Import.PLQ,$A309-1,AN$15-1,1,1),IF($E309&lt;&gt;1,IF(ISNUMBER(INDEX(Import.PLE,Detalhamento!$E309,Detalhamento!AN$15)),IF(INDEX(Import.PLE,Detalhamento!$E309,Detalhamento!AN$15)&lt;=mediçao,OFFSET(Import.PLQ,$A309-1,AN$15-1,1,1),0),0),PLE!$AA$28*OFFSET(Import.PLQ,$A309-1,AN$15-1,1,1)),IF($E309&lt;&gt;1,IF(ISNUMBER(INDEX(Import.PLE,Detalhamento!$E309,Detalhamento!AN$15)),IF(INDEX(Import.PLE,Detalhamento!$E309,Detalhamento!AN$15)&lt;=mediçao,0,OFFSET(Import.PLQ,$A309-1,AN$15-1,1,1)),OFFSET(Import.PLQ,$A309-1,AN$15-1,1,1)),(1-PLE!$AA$28)*OFFSET(Import.PLQ,$A309-1,AN$15-1,1,1))))</f>
        <v>0</v>
      </c>
      <c r="AO309" s="144">
        <f ca="1">IF(AO$13="",0,CHOOSE(Detalhamento.OpçãoServiços,OFFSET(Import.PLQ,$A309-1,AO$15-1,1,1),IF($E309&lt;&gt;1,IF(ISNUMBER(INDEX(Import.PLE,Detalhamento!$E309,Detalhamento!AO$15)),IF(INDEX(Import.PLE,Detalhamento!$E309,Detalhamento!AO$15)&lt;=mediçao,OFFSET(Import.PLQ,$A309-1,AO$15-1,1,1),0),0),PLE!$AA$28*OFFSET(Import.PLQ,$A309-1,AO$15-1,1,1)),IF($E309&lt;&gt;1,IF(ISNUMBER(INDEX(Import.PLE,Detalhamento!$E309,Detalhamento!AO$15)),IF(INDEX(Import.PLE,Detalhamento!$E309,Detalhamento!AO$15)&lt;=mediçao,0,OFFSET(Import.PLQ,$A309-1,AO$15-1,1,1)),OFFSET(Import.PLQ,$A309-1,AO$15-1,1,1)),(1-PLE!$AA$28)*OFFSET(Import.PLQ,$A309-1,AO$15-1,1,1))))</f>
        <v>0</v>
      </c>
      <c r="AP309" s="144">
        <f ca="1">IF(AP$13="",0,CHOOSE(Detalhamento.OpçãoServiços,OFFSET(Import.PLQ,$A309-1,AP$15-1,1,1),IF($E309&lt;&gt;1,IF(ISNUMBER(INDEX(Import.PLE,Detalhamento!$E309,Detalhamento!AP$15)),IF(INDEX(Import.PLE,Detalhamento!$E309,Detalhamento!AP$15)&lt;=mediçao,OFFSET(Import.PLQ,$A309-1,AP$15-1,1,1),0),0),PLE!$AA$28*OFFSET(Import.PLQ,$A309-1,AP$15-1,1,1)),IF($E309&lt;&gt;1,IF(ISNUMBER(INDEX(Import.PLE,Detalhamento!$E309,Detalhamento!AP$15)),IF(INDEX(Import.PLE,Detalhamento!$E309,Detalhamento!AP$15)&lt;=mediçao,0,OFFSET(Import.PLQ,$A309-1,AP$15-1,1,1)),OFFSET(Import.PLQ,$A309-1,AP$15-1,1,1)),(1-PLE!$AA$28)*OFFSET(Import.PLQ,$A309-1,AP$15-1,1,1))))</f>
        <v>0</v>
      </c>
      <c r="AQ309" s="144">
        <f ca="1">IF(AQ$13="",0,CHOOSE(Detalhamento.OpçãoServiços,OFFSET(Import.PLQ,$A309-1,AQ$15-1,1,1),IF($E309&lt;&gt;1,IF(ISNUMBER(INDEX(Import.PLE,Detalhamento!$E309,Detalhamento!AQ$15)),IF(INDEX(Import.PLE,Detalhamento!$E309,Detalhamento!AQ$15)&lt;=mediçao,OFFSET(Import.PLQ,$A309-1,AQ$15-1,1,1),0),0),PLE!$AA$28*OFFSET(Import.PLQ,$A309-1,AQ$15-1,1,1)),IF($E309&lt;&gt;1,IF(ISNUMBER(INDEX(Import.PLE,Detalhamento!$E309,Detalhamento!AQ$15)),IF(INDEX(Import.PLE,Detalhamento!$E309,Detalhamento!AQ$15)&lt;=mediçao,0,OFFSET(Import.PLQ,$A309-1,AQ$15-1,1,1)),OFFSET(Import.PLQ,$A309-1,AQ$15-1,1,1)),(1-PLE!$AA$28)*OFFSET(Import.PLQ,$A309-1,AQ$15-1,1,1))))</f>
        <v>0</v>
      </c>
      <c r="AR309" s="144">
        <f ca="1">IF(AR$13="",0,CHOOSE(Detalhamento.OpçãoServiços,OFFSET(Import.PLQ,$A309-1,AR$15-1,1,1),IF($E309&lt;&gt;1,IF(ISNUMBER(INDEX(Import.PLE,Detalhamento!$E309,Detalhamento!AR$15)),IF(INDEX(Import.PLE,Detalhamento!$E309,Detalhamento!AR$15)&lt;=mediçao,OFFSET(Import.PLQ,$A309-1,AR$15-1,1,1),0),0),PLE!$AA$28*OFFSET(Import.PLQ,$A309-1,AR$15-1,1,1)),IF($E309&lt;&gt;1,IF(ISNUMBER(INDEX(Import.PLE,Detalhamento!$E309,Detalhamento!AR$15)),IF(INDEX(Import.PLE,Detalhamento!$E309,Detalhamento!AR$15)&lt;=mediçao,0,OFFSET(Import.PLQ,$A309-1,AR$15-1,1,1)),OFFSET(Import.PLQ,$A309-1,AR$15-1,1,1)),(1-PLE!$AA$28)*OFFSET(Import.PLQ,$A309-1,AR$15-1,1,1))))</f>
        <v>0</v>
      </c>
      <c r="AS309" s="144">
        <f ca="1">IF(AS$13="",0,CHOOSE(Detalhamento.OpçãoServiços,OFFSET(Import.PLQ,$A309-1,AS$15-1,1,1),IF($E309&lt;&gt;1,IF(ISNUMBER(INDEX(Import.PLE,Detalhamento!$E309,Detalhamento!AS$15)),IF(INDEX(Import.PLE,Detalhamento!$E309,Detalhamento!AS$15)&lt;=mediçao,OFFSET(Import.PLQ,$A309-1,AS$15-1,1,1),0),0),PLE!$AA$28*OFFSET(Import.PLQ,$A309-1,AS$15-1,1,1)),IF($E309&lt;&gt;1,IF(ISNUMBER(INDEX(Import.PLE,Detalhamento!$E309,Detalhamento!AS$15)),IF(INDEX(Import.PLE,Detalhamento!$E309,Detalhamento!AS$15)&lt;=mediçao,0,OFFSET(Import.PLQ,$A309-1,AS$15-1,1,1)),OFFSET(Import.PLQ,$A309-1,AS$15-1,1,1)),(1-PLE!$AA$28)*OFFSET(Import.PLQ,$A309-1,AS$15-1,1,1))))</f>
        <v>0</v>
      </c>
      <c r="AT309" s="144">
        <f ca="1">IF(AT$13="",0,CHOOSE(Detalhamento.OpçãoServiços,OFFSET(Import.PLQ,$A309-1,AT$15-1,1,1),IF($E309&lt;&gt;1,IF(ISNUMBER(INDEX(Import.PLE,Detalhamento!$E309,Detalhamento!AT$15)),IF(INDEX(Import.PLE,Detalhamento!$E309,Detalhamento!AT$15)&lt;=mediçao,OFFSET(Import.PLQ,$A309-1,AT$15-1,1,1),0),0),PLE!$AA$28*OFFSET(Import.PLQ,$A309-1,AT$15-1,1,1)),IF($E309&lt;&gt;1,IF(ISNUMBER(INDEX(Import.PLE,Detalhamento!$E309,Detalhamento!AT$15)),IF(INDEX(Import.PLE,Detalhamento!$E309,Detalhamento!AT$15)&lt;=mediçao,0,OFFSET(Import.PLQ,$A309-1,AT$15-1,1,1)),OFFSET(Import.PLQ,$A309-1,AT$15-1,1,1)),(1-PLE!$AA$28)*OFFSET(Import.PLQ,$A309-1,AT$15-1,1,1))))</f>
        <v>0</v>
      </c>
      <c r="AU309" s="144">
        <f ca="1">IF(AU$13="",0,CHOOSE(Detalhamento.OpçãoServiços,OFFSET(Import.PLQ,$A309-1,AU$15-1,1,1),IF($E309&lt;&gt;1,IF(ISNUMBER(INDEX(Import.PLE,Detalhamento!$E309,Detalhamento!AU$15)),IF(INDEX(Import.PLE,Detalhamento!$E309,Detalhamento!AU$15)&lt;=mediçao,OFFSET(Import.PLQ,$A309-1,AU$15-1,1,1),0),0),PLE!$AA$28*OFFSET(Import.PLQ,$A309-1,AU$15-1,1,1)),IF($E309&lt;&gt;1,IF(ISNUMBER(INDEX(Import.PLE,Detalhamento!$E309,Detalhamento!AU$15)),IF(INDEX(Import.PLE,Detalhamento!$E309,Detalhamento!AU$15)&lt;=mediçao,0,OFFSET(Import.PLQ,$A309-1,AU$15-1,1,1)),OFFSET(Import.PLQ,$A309-1,AU$15-1,1,1)),(1-PLE!$AA$28)*OFFSET(Import.PLQ,$A309-1,AU$15-1,1,1))))</f>
        <v>0</v>
      </c>
      <c r="AV309" s="144">
        <f ca="1">IF(AV$13="",0,CHOOSE(Detalhamento.OpçãoServiços,OFFSET(Import.PLQ,$A309-1,AV$15-1,1,1),IF($E309&lt;&gt;1,IF(ISNUMBER(INDEX(Import.PLE,Detalhamento!$E309,Detalhamento!AV$15)),IF(INDEX(Import.PLE,Detalhamento!$E309,Detalhamento!AV$15)&lt;=mediçao,OFFSET(Import.PLQ,$A309-1,AV$15-1,1,1),0),0),PLE!$AA$28*OFFSET(Import.PLQ,$A309-1,AV$15-1,1,1)),IF($E309&lt;&gt;1,IF(ISNUMBER(INDEX(Import.PLE,Detalhamento!$E309,Detalhamento!AV$15)),IF(INDEX(Import.PLE,Detalhamento!$E309,Detalhamento!AV$15)&lt;=mediçao,0,OFFSET(Import.PLQ,$A309-1,AV$15-1,1,1)),OFFSET(Import.PLQ,$A309-1,AV$15-1,1,1)),(1-PLE!$AA$28)*OFFSET(Import.PLQ,$A309-1,AV$15-1,1,1))))</f>
        <v>0</v>
      </c>
      <c r="AW309" s="144">
        <f ca="1">IF(AW$13="",0,CHOOSE(Detalhamento.OpçãoServiços,OFFSET(Import.PLQ,$A309-1,AW$15-1,1,1),IF($E309&lt;&gt;1,IF(ISNUMBER(INDEX(Import.PLE,Detalhamento!$E309,Detalhamento!AW$15)),IF(INDEX(Import.PLE,Detalhamento!$E309,Detalhamento!AW$15)&lt;=mediçao,OFFSET(Import.PLQ,$A309-1,AW$15-1,1,1),0),0),PLE!$AA$28*OFFSET(Import.PLQ,$A309-1,AW$15-1,1,1)),IF($E309&lt;&gt;1,IF(ISNUMBER(INDEX(Import.PLE,Detalhamento!$E309,Detalhamento!AW$15)),IF(INDEX(Import.PLE,Detalhamento!$E309,Detalhamento!AW$15)&lt;=mediçao,0,OFFSET(Import.PLQ,$A309-1,AW$15-1,1,1)),OFFSET(Import.PLQ,$A309-1,AW$15-1,1,1)),(1-PLE!$AA$28)*OFFSET(Import.PLQ,$A309-1,AW$15-1,1,1))))</f>
        <v>0</v>
      </c>
      <c r="AX309" s="144">
        <f ca="1">IF(AX$13="",0,CHOOSE(Detalhamento.OpçãoServiços,OFFSET(Import.PLQ,$A309-1,AX$15-1,1,1),IF($E309&lt;&gt;1,IF(ISNUMBER(INDEX(Import.PLE,Detalhamento!$E309,Detalhamento!AX$15)),IF(INDEX(Import.PLE,Detalhamento!$E309,Detalhamento!AX$15)&lt;=mediçao,OFFSET(Import.PLQ,$A309-1,AX$15-1,1,1),0),0),PLE!$AA$28*OFFSET(Import.PLQ,$A309-1,AX$15-1,1,1)),IF($E309&lt;&gt;1,IF(ISNUMBER(INDEX(Import.PLE,Detalhamento!$E309,Detalhamento!AX$15)),IF(INDEX(Import.PLE,Detalhamento!$E309,Detalhamento!AX$15)&lt;=mediçao,0,OFFSET(Import.PLQ,$A309-1,AX$15-1,1,1)),OFFSET(Import.PLQ,$A309-1,AX$15-1,1,1)),(1-PLE!$AA$28)*OFFSET(Import.PLQ,$A309-1,AX$15-1,1,1))))</f>
        <v>0</v>
      </c>
      <c r="AY309" s="144">
        <f ca="1">IF(AY$13="",0,CHOOSE(Detalhamento.OpçãoServiços,OFFSET(Import.PLQ,$A309-1,AY$15-1,1,1),IF($E309&lt;&gt;1,IF(ISNUMBER(INDEX(Import.PLE,Detalhamento!$E309,Detalhamento!AY$15)),IF(INDEX(Import.PLE,Detalhamento!$E309,Detalhamento!AY$15)&lt;=mediçao,OFFSET(Import.PLQ,$A309-1,AY$15-1,1,1),0),0),PLE!$AA$28*OFFSET(Import.PLQ,$A309-1,AY$15-1,1,1)),IF($E309&lt;&gt;1,IF(ISNUMBER(INDEX(Import.PLE,Detalhamento!$E309,Detalhamento!AY$15)),IF(INDEX(Import.PLE,Detalhamento!$E309,Detalhamento!AY$15)&lt;=mediçao,0,OFFSET(Import.PLQ,$A309-1,AY$15-1,1,1)),OFFSET(Import.PLQ,$A309-1,AY$15-1,1,1)),(1-PLE!$AA$28)*OFFSET(Import.PLQ,$A309-1,AY$15-1,1,1))))</f>
        <v>0</v>
      </c>
      <c r="AZ309" s="144">
        <f ca="1">IF(AZ$13="",0,CHOOSE(Detalhamento.OpçãoServiços,OFFSET(Import.PLQ,$A309-1,AZ$15-1,1,1),IF($E309&lt;&gt;1,IF(ISNUMBER(INDEX(Import.PLE,Detalhamento!$E309,Detalhamento!AZ$15)),IF(INDEX(Import.PLE,Detalhamento!$E309,Detalhamento!AZ$15)&lt;=mediçao,OFFSET(Import.PLQ,$A309-1,AZ$15-1,1,1),0),0),PLE!$AA$28*OFFSET(Import.PLQ,$A309-1,AZ$15-1,1,1)),IF($E309&lt;&gt;1,IF(ISNUMBER(INDEX(Import.PLE,Detalhamento!$E309,Detalhamento!AZ$15)),IF(INDEX(Import.PLE,Detalhamento!$E309,Detalhamento!AZ$15)&lt;=mediçao,0,OFFSET(Import.PLQ,$A309-1,AZ$15-1,1,1)),OFFSET(Import.PLQ,$A309-1,AZ$15-1,1,1)),(1-PLE!$AA$28)*OFFSET(Import.PLQ,$A309-1,AZ$15-1,1,1))))</f>
        <v>0</v>
      </c>
      <c r="BA309" s="144">
        <f ca="1">IF(BA$13="",0,CHOOSE(Detalhamento.OpçãoServiços,OFFSET(Import.PLQ,$A309-1,BA$15-1,1,1),IF($E309&lt;&gt;1,IF(ISNUMBER(INDEX(Import.PLE,Detalhamento!$E309,Detalhamento!BA$15)),IF(INDEX(Import.PLE,Detalhamento!$E309,Detalhamento!BA$15)&lt;=mediçao,OFFSET(Import.PLQ,$A309-1,BA$15-1,1,1),0),0),PLE!$AA$28*OFFSET(Import.PLQ,$A309-1,BA$15-1,1,1)),IF($E309&lt;&gt;1,IF(ISNUMBER(INDEX(Import.PLE,Detalhamento!$E309,Detalhamento!BA$15)),IF(INDEX(Import.PLE,Detalhamento!$E309,Detalhamento!BA$15)&lt;=mediçao,0,OFFSET(Import.PLQ,$A309-1,BA$15-1,1,1)),OFFSET(Import.PLQ,$A309-1,BA$15-1,1,1)),(1-PLE!$AA$28)*OFFSET(Import.PLQ,$A309-1,BA$15-1,1,1))))</f>
        <v>0</v>
      </c>
      <c r="BB309" s="144">
        <f ca="1">IF(BB$13="",0,CHOOSE(Detalhamento.OpçãoServiços,OFFSET(Import.PLQ,$A309-1,BB$15-1,1,1),IF($E309&lt;&gt;1,IF(ISNUMBER(INDEX(Import.PLE,Detalhamento!$E309,Detalhamento!BB$15)),IF(INDEX(Import.PLE,Detalhamento!$E309,Detalhamento!BB$15)&lt;=mediçao,OFFSET(Import.PLQ,$A309-1,BB$15-1,1,1),0),0),PLE!$AA$28*OFFSET(Import.PLQ,$A309-1,BB$15-1,1,1)),IF($E309&lt;&gt;1,IF(ISNUMBER(INDEX(Import.PLE,Detalhamento!$E309,Detalhamento!BB$15)),IF(INDEX(Import.PLE,Detalhamento!$E309,Detalhamento!BB$15)&lt;=mediçao,0,OFFSET(Import.PLQ,$A309-1,BB$15-1,1,1)),OFFSET(Import.PLQ,$A309-1,BB$15-1,1,1)),(1-PLE!$AA$28)*OFFSET(Import.PLQ,$A309-1,BB$15-1,1,1))))</f>
        <v>0</v>
      </c>
      <c r="BC309" s="144">
        <f ca="1">IF(BC$13="",0,CHOOSE(Detalhamento.OpçãoServiços,OFFSET(Import.PLQ,$A309-1,BC$15-1,1,1),IF($E309&lt;&gt;1,IF(ISNUMBER(INDEX(Import.PLE,Detalhamento!$E309,Detalhamento!BC$15)),IF(INDEX(Import.PLE,Detalhamento!$E309,Detalhamento!BC$15)&lt;=mediçao,OFFSET(Import.PLQ,$A309-1,BC$15-1,1,1),0),0),PLE!$AA$28*OFFSET(Import.PLQ,$A309-1,BC$15-1,1,1)),IF($E309&lt;&gt;1,IF(ISNUMBER(INDEX(Import.PLE,Detalhamento!$E309,Detalhamento!BC$15)),IF(INDEX(Import.PLE,Detalhamento!$E309,Detalhamento!BC$15)&lt;=mediçao,0,OFFSET(Import.PLQ,$A309-1,BC$15-1,1,1)),OFFSET(Import.PLQ,$A309-1,BC$15-1,1,1)),(1-PLE!$AA$28)*OFFSET(Import.PLQ,$A309-1,BC$15-1,1,1))))</f>
        <v>0</v>
      </c>
      <c r="BD309" s="144">
        <f ca="1">IF(BD$13="",0,CHOOSE(Detalhamento.OpçãoServiços,OFFSET(Import.PLQ,$A309-1,BD$15-1,1,1),IF($E309&lt;&gt;1,IF(ISNUMBER(INDEX(Import.PLE,Detalhamento!$E309,Detalhamento!BD$15)),IF(INDEX(Import.PLE,Detalhamento!$E309,Detalhamento!BD$15)&lt;=mediçao,OFFSET(Import.PLQ,$A309-1,BD$15-1,1,1),0),0),PLE!$AA$28*OFFSET(Import.PLQ,$A309-1,BD$15-1,1,1)),IF($E309&lt;&gt;1,IF(ISNUMBER(INDEX(Import.PLE,Detalhamento!$E309,Detalhamento!BD$15)),IF(INDEX(Import.PLE,Detalhamento!$E309,Detalhamento!BD$15)&lt;=mediçao,0,OFFSET(Import.PLQ,$A309-1,BD$15-1,1,1)),OFFSET(Import.PLQ,$A309-1,BD$15-1,1,1)),(1-PLE!$AA$28)*OFFSET(Import.PLQ,$A309-1,BD$15-1,1,1))))</f>
        <v>0</v>
      </c>
      <c r="BE309" s="144">
        <f ca="1">IF(BE$13="",0,CHOOSE(Detalhamento.OpçãoServiços,OFFSET(Import.PLQ,$A309-1,BE$15-1,1,1),IF($E309&lt;&gt;1,IF(ISNUMBER(INDEX(Import.PLE,Detalhamento!$E309,Detalhamento!BE$15)),IF(INDEX(Import.PLE,Detalhamento!$E309,Detalhamento!BE$15)&lt;=mediçao,OFFSET(Import.PLQ,$A309-1,BE$15-1,1,1),0),0),PLE!$AA$28*OFFSET(Import.PLQ,$A309-1,BE$15-1,1,1)),IF($E309&lt;&gt;1,IF(ISNUMBER(INDEX(Import.PLE,Detalhamento!$E309,Detalhamento!BE$15)),IF(INDEX(Import.PLE,Detalhamento!$E309,Detalhamento!BE$15)&lt;=mediçao,0,OFFSET(Import.PLQ,$A309-1,BE$15-1,1,1)),OFFSET(Import.PLQ,$A309-1,BE$15-1,1,1)),(1-PLE!$AA$28)*OFFSET(Import.PLQ,$A309-1,BE$15-1,1,1))))</f>
        <v>0</v>
      </c>
      <c r="BF309" s="144">
        <f ca="1">IF(BF$13="",0,CHOOSE(Detalhamento.OpçãoServiços,OFFSET(Import.PLQ,$A309-1,BF$15-1,1,1),IF($E309&lt;&gt;1,IF(ISNUMBER(INDEX(Import.PLE,Detalhamento!$E309,Detalhamento!BF$15)),IF(INDEX(Import.PLE,Detalhamento!$E309,Detalhamento!BF$15)&lt;=mediçao,OFFSET(Import.PLQ,$A309-1,BF$15-1,1,1),0),0),PLE!$AA$28*OFFSET(Import.PLQ,$A309-1,BF$15-1,1,1)),IF($E309&lt;&gt;1,IF(ISNUMBER(INDEX(Import.PLE,Detalhamento!$E309,Detalhamento!BF$15)),IF(INDEX(Import.PLE,Detalhamento!$E309,Detalhamento!BF$15)&lt;=mediçao,0,OFFSET(Import.PLQ,$A309-1,BF$15-1,1,1)),OFFSET(Import.PLQ,$A309-1,BF$15-1,1,1)),(1-PLE!$AA$28)*OFFSET(Import.PLQ,$A309-1,BF$15-1,1,1))))</f>
        <v>0</v>
      </c>
      <c r="BG309" s="144">
        <f ca="1">IF(BG$13="",0,CHOOSE(Detalhamento.OpçãoServiços,OFFSET(Import.PLQ,$A309-1,BG$15-1,1,1),IF($E309&lt;&gt;1,IF(ISNUMBER(INDEX(Import.PLE,Detalhamento!$E309,Detalhamento!BG$15)),IF(INDEX(Import.PLE,Detalhamento!$E309,Detalhamento!BG$15)&lt;=mediçao,OFFSET(Import.PLQ,$A309-1,BG$15-1,1,1),0),0),PLE!$AA$28*OFFSET(Import.PLQ,$A309-1,BG$15-1,1,1)),IF($E309&lt;&gt;1,IF(ISNUMBER(INDEX(Import.PLE,Detalhamento!$E309,Detalhamento!BG$15)),IF(INDEX(Import.PLE,Detalhamento!$E309,Detalhamento!BG$15)&lt;=mediçao,0,OFFSET(Import.PLQ,$A309-1,BG$15-1,1,1)),OFFSET(Import.PLQ,$A309-1,BG$15-1,1,1)),(1-PLE!$AA$28)*OFFSET(Import.PLQ,$A309-1,BG$15-1,1,1))))</f>
        <v>0</v>
      </c>
      <c r="BH309" s="144">
        <f ca="1">IF(BH$13="",0,CHOOSE(Detalhamento.OpçãoServiços,OFFSET(Import.PLQ,$A309-1,BH$15-1,1,1),IF($E309&lt;&gt;1,IF(ISNUMBER(INDEX(Import.PLE,Detalhamento!$E309,Detalhamento!BH$15)),IF(INDEX(Import.PLE,Detalhamento!$E309,Detalhamento!BH$15)&lt;=mediçao,OFFSET(Import.PLQ,$A309-1,BH$15-1,1,1),0),0),PLE!$AA$28*OFFSET(Import.PLQ,$A309-1,BH$15-1,1,1)),IF($E309&lt;&gt;1,IF(ISNUMBER(INDEX(Import.PLE,Detalhamento!$E309,Detalhamento!BH$15)),IF(INDEX(Import.PLE,Detalhamento!$E309,Detalhamento!BH$15)&lt;=mediçao,0,OFFSET(Import.PLQ,$A309-1,BH$15-1,1,1)),OFFSET(Import.PLQ,$A309-1,BH$15-1,1,1)),(1-PLE!$AA$28)*OFFSET(Import.PLQ,$A309-1,BH$15-1,1,1))))</f>
        <v>0</v>
      </c>
      <c r="BI309" s="144">
        <f ca="1">IF(BI$13="",0,CHOOSE(Detalhamento.OpçãoServiços,OFFSET(Import.PLQ,$A309-1,BI$15-1,1,1),IF($E309&lt;&gt;1,IF(ISNUMBER(INDEX(Import.PLE,Detalhamento!$E309,Detalhamento!BI$15)),IF(INDEX(Import.PLE,Detalhamento!$E309,Detalhamento!BI$15)&lt;=mediçao,OFFSET(Import.PLQ,$A309-1,BI$15-1,1,1),0),0),PLE!$AA$28*OFFSET(Import.PLQ,$A309-1,BI$15-1,1,1)),IF($E309&lt;&gt;1,IF(ISNUMBER(INDEX(Import.PLE,Detalhamento!$E309,Detalhamento!BI$15)),IF(INDEX(Import.PLE,Detalhamento!$E309,Detalhamento!BI$15)&lt;=mediçao,0,OFFSET(Import.PLQ,$A309-1,BI$15-1,1,1)),OFFSET(Import.PLQ,$A309-1,BI$15-1,1,1)),(1-PLE!$AA$28)*OFFSET(Import.PLQ,$A309-1,BI$15-1,1,1))))</f>
        <v>0</v>
      </c>
    </row>
    <row r="310" spans="1:61" ht="20" x14ac:dyDescent="0.2">
      <c r="A310" s="155">
        <v>258</v>
      </c>
      <c r="B310" s="21" t="str">
        <f t="shared" ca="1" si="41"/>
        <v>Serviço</v>
      </c>
      <c r="E310" s="153">
        <f t="shared" ca="1" si="42"/>
        <v>32</v>
      </c>
      <c r="F310" s="154">
        <f t="shared" ca="1" si="43"/>
        <v>320258</v>
      </c>
      <c r="G310" s="154" t="str">
        <f t="shared" ca="1" si="47"/>
        <v>3.3.1</v>
      </c>
      <c r="H310" s="182" t="str">
        <f t="shared" ca="1" si="47"/>
        <v>APLICAÇÃO DE FUNDO SELADOR ACRÍLICO EM PAREDES, UMA DEMÃO. AF_06/2014</v>
      </c>
      <c r="I310" s="37" t="str">
        <f t="shared" ca="1" si="44"/>
        <v>M2</v>
      </c>
      <c r="J310" s="144">
        <f t="shared" ca="1" si="45"/>
        <v>57.48</v>
      </c>
      <c r="K310" s="67"/>
      <c r="L310" s="144">
        <f ca="1">IF(L$13="",0,CHOOSE(Detalhamento.OpçãoServiços,OFFSET(Import.PLQ,$A310-1,L$15-1,1,1),IF($E310&lt;&gt;1,IF(ISNUMBER(INDEX(Import.PLE,Detalhamento!$E310,Detalhamento!L$15)),IF(INDEX(Import.PLE,Detalhamento!$E310,Detalhamento!L$15)&lt;=mediçao,OFFSET(Import.PLQ,$A310-1,L$15-1,1,1),0),0),PLE!$AA$28*OFFSET(Import.PLQ,$A310-1,L$15-1,1,1)),IF($E310&lt;&gt;1,IF(ISNUMBER(INDEX(Import.PLE,Detalhamento!$E310,Detalhamento!L$15)),IF(INDEX(Import.PLE,Detalhamento!$E310,Detalhamento!L$15)&lt;=mediçao,0,OFFSET(Import.PLQ,$A310-1,L$15-1,1,1)),OFFSET(Import.PLQ,$A310-1,L$15-1,1,1)),(1-PLE!$AA$28)*OFFSET(Import.PLQ,$A310-1,L$15-1,1,1))))</f>
        <v>57.48</v>
      </c>
      <c r="M310" s="144">
        <f ca="1">IF(M$13="",0,CHOOSE(Detalhamento.OpçãoServiços,OFFSET(Import.PLQ,$A310-1,M$15-1,1,1),IF($E310&lt;&gt;1,IF(ISNUMBER(INDEX(Import.PLE,Detalhamento!$E310,Detalhamento!M$15)),IF(INDEX(Import.PLE,Detalhamento!$E310,Detalhamento!M$15)&lt;=mediçao,OFFSET(Import.PLQ,$A310-1,M$15-1,1,1),0),0),PLE!$AA$28*OFFSET(Import.PLQ,$A310-1,M$15-1,1,1)),IF($E310&lt;&gt;1,IF(ISNUMBER(INDEX(Import.PLE,Detalhamento!$E310,Detalhamento!M$15)),IF(INDEX(Import.PLE,Detalhamento!$E310,Detalhamento!M$15)&lt;=mediçao,0,OFFSET(Import.PLQ,$A310-1,M$15-1,1,1)),OFFSET(Import.PLQ,$A310-1,M$15-1,1,1)),(1-PLE!$AA$28)*OFFSET(Import.PLQ,$A310-1,M$15-1,1,1))))</f>
        <v>0</v>
      </c>
      <c r="N310" s="144">
        <f ca="1">IF(N$13="",0,CHOOSE(Detalhamento.OpçãoServiços,OFFSET(Import.PLQ,$A310-1,N$15-1,1,1),IF($E310&lt;&gt;1,IF(ISNUMBER(INDEX(Import.PLE,Detalhamento!$E310,Detalhamento!N$15)),IF(INDEX(Import.PLE,Detalhamento!$E310,Detalhamento!N$15)&lt;=mediçao,OFFSET(Import.PLQ,$A310-1,N$15-1,1,1),0),0),PLE!$AA$28*OFFSET(Import.PLQ,$A310-1,N$15-1,1,1)),IF($E310&lt;&gt;1,IF(ISNUMBER(INDEX(Import.PLE,Detalhamento!$E310,Detalhamento!N$15)),IF(INDEX(Import.PLE,Detalhamento!$E310,Detalhamento!N$15)&lt;=mediçao,0,OFFSET(Import.PLQ,$A310-1,N$15-1,1,1)),OFFSET(Import.PLQ,$A310-1,N$15-1,1,1)),(1-PLE!$AA$28)*OFFSET(Import.PLQ,$A310-1,N$15-1,1,1))))</f>
        <v>0</v>
      </c>
      <c r="O310" s="144">
        <f ca="1">IF(O$13="",0,CHOOSE(Detalhamento.OpçãoServiços,OFFSET(Import.PLQ,$A310-1,O$15-1,1,1),IF($E310&lt;&gt;1,IF(ISNUMBER(INDEX(Import.PLE,Detalhamento!$E310,Detalhamento!O$15)),IF(INDEX(Import.PLE,Detalhamento!$E310,Detalhamento!O$15)&lt;=mediçao,OFFSET(Import.PLQ,$A310-1,O$15-1,1,1),0),0),PLE!$AA$28*OFFSET(Import.PLQ,$A310-1,O$15-1,1,1)),IF($E310&lt;&gt;1,IF(ISNUMBER(INDEX(Import.PLE,Detalhamento!$E310,Detalhamento!O$15)),IF(INDEX(Import.PLE,Detalhamento!$E310,Detalhamento!O$15)&lt;=mediçao,0,OFFSET(Import.PLQ,$A310-1,O$15-1,1,1)),OFFSET(Import.PLQ,$A310-1,O$15-1,1,1)),(1-PLE!$AA$28)*OFFSET(Import.PLQ,$A310-1,O$15-1,1,1))))</f>
        <v>0</v>
      </c>
      <c r="P310" s="144">
        <f ca="1">IF(P$13="",0,CHOOSE(Detalhamento.OpçãoServiços,OFFSET(Import.PLQ,$A310-1,P$15-1,1,1),IF($E310&lt;&gt;1,IF(ISNUMBER(INDEX(Import.PLE,Detalhamento!$E310,Detalhamento!P$15)),IF(INDEX(Import.PLE,Detalhamento!$E310,Detalhamento!P$15)&lt;=mediçao,OFFSET(Import.PLQ,$A310-1,P$15-1,1,1),0),0),PLE!$AA$28*OFFSET(Import.PLQ,$A310-1,P$15-1,1,1)),IF($E310&lt;&gt;1,IF(ISNUMBER(INDEX(Import.PLE,Detalhamento!$E310,Detalhamento!P$15)),IF(INDEX(Import.PLE,Detalhamento!$E310,Detalhamento!P$15)&lt;=mediçao,0,OFFSET(Import.PLQ,$A310-1,P$15-1,1,1)),OFFSET(Import.PLQ,$A310-1,P$15-1,1,1)),(1-PLE!$AA$28)*OFFSET(Import.PLQ,$A310-1,P$15-1,1,1))))</f>
        <v>0</v>
      </c>
      <c r="Q310" s="144">
        <f ca="1">IF(Q$13="",0,CHOOSE(Detalhamento.OpçãoServiços,OFFSET(Import.PLQ,$A310-1,Q$15-1,1,1),IF($E310&lt;&gt;1,IF(ISNUMBER(INDEX(Import.PLE,Detalhamento!$E310,Detalhamento!Q$15)),IF(INDEX(Import.PLE,Detalhamento!$E310,Detalhamento!Q$15)&lt;=mediçao,OFFSET(Import.PLQ,$A310-1,Q$15-1,1,1),0),0),PLE!$AA$28*OFFSET(Import.PLQ,$A310-1,Q$15-1,1,1)),IF($E310&lt;&gt;1,IF(ISNUMBER(INDEX(Import.PLE,Detalhamento!$E310,Detalhamento!Q$15)),IF(INDEX(Import.PLE,Detalhamento!$E310,Detalhamento!Q$15)&lt;=mediçao,0,OFFSET(Import.PLQ,$A310-1,Q$15-1,1,1)),OFFSET(Import.PLQ,$A310-1,Q$15-1,1,1)),(1-PLE!$AA$28)*OFFSET(Import.PLQ,$A310-1,Q$15-1,1,1))))</f>
        <v>0</v>
      </c>
      <c r="R310" s="144">
        <f ca="1">IF(R$13="",0,CHOOSE(Detalhamento.OpçãoServiços,OFFSET(Import.PLQ,$A310-1,R$15-1,1,1),IF($E310&lt;&gt;1,IF(ISNUMBER(INDEX(Import.PLE,Detalhamento!$E310,Detalhamento!R$15)),IF(INDEX(Import.PLE,Detalhamento!$E310,Detalhamento!R$15)&lt;=mediçao,OFFSET(Import.PLQ,$A310-1,R$15-1,1,1),0),0),PLE!$AA$28*OFFSET(Import.PLQ,$A310-1,R$15-1,1,1)),IF($E310&lt;&gt;1,IF(ISNUMBER(INDEX(Import.PLE,Detalhamento!$E310,Detalhamento!R$15)),IF(INDEX(Import.PLE,Detalhamento!$E310,Detalhamento!R$15)&lt;=mediçao,0,OFFSET(Import.PLQ,$A310-1,R$15-1,1,1)),OFFSET(Import.PLQ,$A310-1,R$15-1,1,1)),(1-PLE!$AA$28)*OFFSET(Import.PLQ,$A310-1,R$15-1,1,1))))</f>
        <v>0</v>
      </c>
      <c r="S310" s="144">
        <f ca="1">IF(S$13="",0,CHOOSE(Detalhamento.OpçãoServiços,OFFSET(Import.PLQ,$A310-1,S$15-1,1,1),IF($E310&lt;&gt;1,IF(ISNUMBER(INDEX(Import.PLE,Detalhamento!$E310,Detalhamento!S$15)),IF(INDEX(Import.PLE,Detalhamento!$E310,Detalhamento!S$15)&lt;=mediçao,OFFSET(Import.PLQ,$A310-1,S$15-1,1,1),0),0),PLE!$AA$28*OFFSET(Import.PLQ,$A310-1,S$15-1,1,1)),IF($E310&lt;&gt;1,IF(ISNUMBER(INDEX(Import.PLE,Detalhamento!$E310,Detalhamento!S$15)),IF(INDEX(Import.PLE,Detalhamento!$E310,Detalhamento!S$15)&lt;=mediçao,0,OFFSET(Import.PLQ,$A310-1,S$15-1,1,1)),OFFSET(Import.PLQ,$A310-1,S$15-1,1,1)),(1-PLE!$AA$28)*OFFSET(Import.PLQ,$A310-1,S$15-1,1,1))))</f>
        <v>0</v>
      </c>
      <c r="T310" s="144">
        <f ca="1">IF(T$13="",0,CHOOSE(Detalhamento.OpçãoServiços,OFFSET(Import.PLQ,$A310-1,T$15-1,1,1),IF($E310&lt;&gt;1,IF(ISNUMBER(INDEX(Import.PLE,Detalhamento!$E310,Detalhamento!T$15)),IF(INDEX(Import.PLE,Detalhamento!$E310,Detalhamento!T$15)&lt;=mediçao,OFFSET(Import.PLQ,$A310-1,T$15-1,1,1),0),0),PLE!$AA$28*OFFSET(Import.PLQ,$A310-1,T$15-1,1,1)),IF($E310&lt;&gt;1,IF(ISNUMBER(INDEX(Import.PLE,Detalhamento!$E310,Detalhamento!T$15)),IF(INDEX(Import.PLE,Detalhamento!$E310,Detalhamento!T$15)&lt;=mediçao,0,OFFSET(Import.PLQ,$A310-1,T$15-1,1,1)),OFFSET(Import.PLQ,$A310-1,T$15-1,1,1)),(1-PLE!$AA$28)*OFFSET(Import.PLQ,$A310-1,T$15-1,1,1))))</f>
        <v>0</v>
      </c>
      <c r="U310" s="144">
        <f ca="1">IF(U$13="",0,CHOOSE(Detalhamento.OpçãoServiços,OFFSET(Import.PLQ,$A310-1,U$15-1,1,1),IF($E310&lt;&gt;1,IF(ISNUMBER(INDEX(Import.PLE,Detalhamento!$E310,Detalhamento!U$15)),IF(INDEX(Import.PLE,Detalhamento!$E310,Detalhamento!U$15)&lt;=mediçao,OFFSET(Import.PLQ,$A310-1,U$15-1,1,1),0),0),PLE!$AA$28*OFFSET(Import.PLQ,$A310-1,U$15-1,1,1)),IF($E310&lt;&gt;1,IF(ISNUMBER(INDEX(Import.PLE,Detalhamento!$E310,Detalhamento!U$15)),IF(INDEX(Import.PLE,Detalhamento!$E310,Detalhamento!U$15)&lt;=mediçao,0,OFFSET(Import.PLQ,$A310-1,U$15-1,1,1)),OFFSET(Import.PLQ,$A310-1,U$15-1,1,1)),(1-PLE!$AA$28)*OFFSET(Import.PLQ,$A310-1,U$15-1,1,1))))</f>
        <v>0</v>
      </c>
      <c r="V310" s="144">
        <f ca="1">IF(V$13="",0,CHOOSE(Detalhamento.OpçãoServiços,OFFSET(Import.PLQ,$A310-1,V$15-1,1,1),IF($E310&lt;&gt;1,IF(ISNUMBER(INDEX(Import.PLE,Detalhamento!$E310,Detalhamento!V$15)),IF(INDEX(Import.PLE,Detalhamento!$E310,Detalhamento!V$15)&lt;=mediçao,OFFSET(Import.PLQ,$A310-1,V$15-1,1,1),0),0),PLE!$AA$28*OFFSET(Import.PLQ,$A310-1,V$15-1,1,1)),IF($E310&lt;&gt;1,IF(ISNUMBER(INDEX(Import.PLE,Detalhamento!$E310,Detalhamento!V$15)),IF(INDEX(Import.PLE,Detalhamento!$E310,Detalhamento!V$15)&lt;=mediçao,0,OFFSET(Import.PLQ,$A310-1,V$15-1,1,1)),OFFSET(Import.PLQ,$A310-1,V$15-1,1,1)),(1-PLE!$AA$28)*OFFSET(Import.PLQ,$A310-1,V$15-1,1,1))))</f>
        <v>0</v>
      </c>
      <c r="W310" s="144">
        <f ca="1">IF(W$13="",0,CHOOSE(Detalhamento.OpçãoServiços,OFFSET(Import.PLQ,$A310-1,W$15-1,1,1),IF($E310&lt;&gt;1,IF(ISNUMBER(INDEX(Import.PLE,Detalhamento!$E310,Detalhamento!W$15)),IF(INDEX(Import.PLE,Detalhamento!$E310,Detalhamento!W$15)&lt;=mediçao,OFFSET(Import.PLQ,$A310-1,W$15-1,1,1),0),0),PLE!$AA$28*OFFSET(Import.PLQ,$A310-1,W$15-1,1,1)),IF($E310&lt;&gt;1,IF(ISNUMBER(INDEX(Import.PLE,Detalhamento!$E310,Detalhamento!W$15)),IF(INDEX(Import.PLE,Detalhamento!$E310,Detalhamento!W$15)&lt;=mediçao,0,OFFSET(Import.PLQ,$A310-1,W$15-1,1,1)),OFFSET(Import.PLQ,$A310-1,W$15-1,1,1)),(1-PLE!$AA$28)*OFFSET(Import.PLQ,$A310-1,W$15-1,1,1))))</f>
        <v>0</v>
      </c>
      <c r="X310" s="144">
        <f ca="1">IF(X$13="",0,CHOOSE(Detalhamento.OpçãoServiços,OFFSET(Import.PLQ,$A310-1,X$15-1,1,1),IF($E310&lt;&gt;1,IF(ISNUMBER(INDEX(Import.PLE,Detalhamento!$E310,Detalhamento!X$15)),IF(INDEX(Import.PLE,Detalhamento!$E310,Detalhamento!X$15)&lt;=mediçao,OFFSET(Import.PLQ,$A310-1,X$15-1,1,1),0),0),PLE!$AA$28*OFFSET(Import.PLQ,$A310-1,X$15-1,1,1)),IF($E310&lt;&gt;1,IF(ISNUMBER(INDEX(Import.PLE,Detalhamento!$E310,Detalhamento!X$15)),IF(INDEX(Import.PLE,Detalhamento!$E310,Detalhamento!X$15)&lt;=mediçao,0,OFFSET(Import.PLQ,$A310-1,X$15-1,1,1)),OFFSET(Import.PLQ,$A310-1,X$15-1,1,1)),(1-PLE!$AA$28)*OFFSET(Import.PLQ,$A310-1,X$15-1,1,1))))</f>
        <v>0</v>
      </c>
      <c r="Y310" s="144">
        <f ca="1">IF(Y$13="",0,CHOOSE(Detalhamento.OpçãoServiços,OFFSET(Import.PLQ,$A310-1,Y$15-1,1,1),IF($E310&lt;&gt;1,IF(ISNUMBER(INDEX(Import.PLE,Detalhamento!$E310,Detalhamento!Y$15)),IF(INDEX(Import.PLE,Detalhamento!$E310,Detalhamento!Y$15)&lt;=mediçao,OFFSET(Import.PLQ,$A310-1,Y$15-1,1,1),0),0),PLE!$AA$28*OFFSET(Import.PLQ,$A310-1,Y$15-1,1,1)),IF($E310&lt;&gt;1,IF(ISNUMBER(INDEX(Import.PLE,Detalhamento!$E310,Detalhamento!Y$15)),IF(INDEX(Import.PLE,Detalhamento!$E310,Detalhamento!Y$15)&lt;=mediçao,0,OFFSET(Import.PLQ,$A310-1,Y$15-1,1,1)),OFFSET(Import.PLQ,$A310-1,Y$15-1,1,1)),(1-PLE!$AA$28)*OFFSET(Import.PLQ,$A310-1,Y$15-1,1,1))))</f>
        <v>0</v>
      </c>
      <c r="Z310" s="144">
        <f ca="1">IF(Z$13="",0,CHOOSE(Detalhamento.OpçãoServiços,OFFSET(Import.PLQ,$A310-1,Z$15-1,1,1),IF($E310&lt;&gt;1,IF(ISNUMBER(INDEX(Import.PLE,Detalhamento!$E310,Detalhamento!Z$15)),IF(INDEX(Import.PLE,Detalhamento!$E310,Detalhamento!Z$15)&lt;=mediçao,OFFSET(Import.PLQ,$A310-1,Z$15-1,1,1),0),0),PLE!$AA$28*OFFSET(Import.PLQ,$A310-1,Z$15-1,1,1)),IF($E310&lt;&gt;1,IF(ISNUMBER(INDEX(Import.PLE,Detalhamento!$E310,Detalhamento!Z$15)),IF(INDEX(Import.PLE,Detalhamento!$E310,Detalhamento!Z$15)&lt;=mediçao,0,OFFSET(Import.PLQ,$A310-1,Z$15-1,1,1)),OFFSET(Import.PLQ,$A310-1,Z$15-1,1,1)),(1-PLE!$AA$28)*OFFSET(Import.PLQ,$A310-1,Z$15-1,1,1))))</f>
        <v>0</v>
      </c>
      <c r="AA310" s="144">
        <f ca="1">IF(AA$13="",0,CHOOSE(Detalhamento.OpçãoServiços,OFFSET(Import.PLQ,$A310-1,AA$15-1,1,1),IF($E310&lt;&gt;1,IF(ISNUMBER(INDEX(Import.PLE,Detalhamento!$E310,Detalhamento!AA$15)),IF(INDEX(Import.PLE,Detalhamento!$E310,Detalhamento!AA$15)&lt;=mediçao,OFFSET(Import.PLQ,$A310-1,AA$15-1,1,1),0),0),PLE!$AA$28*OFFSET(Import.PLQ,$A310-1,AA$15-1,1,1)),IF($E310&lt;&gt;1,IF(ISNUMBER(INDEX(Import.PLE,Detalhamento!$E310,Detalhamento!AA$15)),IF(INDEX(Import.PLE,Detalhamento!$E310,Detalhamento!AA$15)&lt;=mediçao,0,OFFSET(Import.PLQ,$A310-1,AA$15-1,1,1)),OFFSET(Import.PLQ,$A310-1,AA$15-1,1,1)),(1-PLE!$AA$28)*OFFSET(Import.PLQ,$A310-1,AA$15-1,1,1))))</f>
        <v>0</v>
      </c>
      <c r="AB310" s="144">
        <f ca="1">IF(AB$13="",0,CHOOSE(Detalhamento.OpçãoServiços,OFFSET(Import.PLQ,$A310-1,AB$15-1,1,1),IF($E310&lt;&gt;1,IF(ISNUMBER(INDEX(Import.PLE,Detalhamento!$E310,Detalhamento!AB$15)),IF(INDEX(Import.PLE,Detalhamento!$E310,Detalhamento!AB$15)&lt;=mediçao,OFFSET(Import.PLQ,$A310-1,AB$15-1,1,1),0),0),PLE!$AA$28*OFFSET(Import.PLQ,$A310-1,AB$15-1,1,1)),IF($E310&lt;&gt;1,IF(ISNUMBER(INDEX(Import.PLE,Detalhamento!$E310,Detalhamento!AB$15)),IF(INDEX(Import.PLE,Detalhamento!$E310,Detalhamento!AB$15)&lt;=mediçao,0,OFFSET(Import.PLQ,$A310-1,AB$15-1,1,1)),OFFSET(Import.PLQ,$A310-1,AB$15-1,1,1)),(1-PLE!$AA$28)*OFFSET(Import.PLQ,$A310-1,AB$15-1,1,1))))</f>
        <v>0</v>
      </c>
      <c r="AC310" s="144">
        <f ca="1">IF(AC$13="",0,CHOOSE(Detalhamento.OpçãoServiços,OFFSET(Import.PLQ,$A310-1,AC$15-1,1,1),IF($E310&lt;&gt;1,IF(ISNUMBER(INDEX(Import.PLE,Detalhamento!$E310,Detalhamento!AC$15)),IF(INDEX(Import.PLE,Detalhamento!$E310,Detalhamento!AC$15)&lt;=mediçao,OFFSET(Import.PLQ,$A310-1,AC$15-1,1,1),0),0),PLE!$AA$28*OFFSET(Import.PLQ,$A310-1,AC$15-1,1,1)),IF($E310&lt;&gt;1,IF(ISNUMBER(INDEX(Import.PLE,Detalhamento!$E310,Detalhamento!AC$15)),IF(INDEX(Import.PLE,Detalhamento!$E310,Detalhamento!AC$15)&lt;=mediçao,0,OFFSET(Import.PLQ,$A310-1,AC$15-1,1,1)),OFFSET(Import.PLQ,$A310-1,AC$15-1,1,1)),(1-PLE!$AA$28)*OFFSET(Import.PLQ,$A310-1,AC$15-1,1,1))))</f>
        <v>0</v>
      </c>
      <c r="AD310" s="144">
        <f ca="1">IF(AD$13="",0,CHOOSE(Detalhamento.OpçãoServiços,OFFSET(Import.PLQ,$A310-1,AD$15-1,1,1),IF($E310&lt;&gt;1,IF(ISNUMBER(INDEX(Import.PLE,Detalhamento!$E310,Detalhamento!AD$15)),IF(INDEX(Import.PLE,Detalhamento!$E310,Detalhamento!AD$15)&lt;=mediçao,OFFSET(Import.PLQ,$A310-1,AD$15-1,1,1),0),0),PLE!$AA$28*OFFSET(Import.PLQ,$A310-1,AD$15-1,1,1)),IF($E310&lt;&gt;1,IF(ISNUMBER(INDEX(Import.PLE,Detalhamento!$E310,Detalhamento!AD$15)),IF(INDEX(Import.PLE,Detalhamento!$E310,Detalhamento!AD$15)&lt;=mediçao,0,OFFSET(Import.PLQ,$A310-1,AD$15-1,1,1)),OFFSET(Import.PLQ,$A310-1,AD$15-1,1,1)),(1-PLE!$AA$28)*OFFSET(Import.PLQ,$A310-1,AD$15-1,1,1))))</f>
        <v>0</v>
      </c>
      <c r="AE310" s="144">
        <f ca="1">IF(AE$13="",0,CHOOSE(Detalhamento.OpçãoServiços,OFFSET(Import.PLQ,$A310-1,AE$15-1,1,1),IF($E310&lt;&gt;1,IF(ISNUMBER(INDEX(Import.PLE,Detalhamento!$E310,Detalhamento!AE$15)),IF(INDEX(Import.PLE,Detalhamento!$E310,Detalhamento!AE$15)&lt;=mediçao,OFFSET(Import.PLQ,$A310-1,AE$15-1,1,1),0),0),PLE!$AA$28*OFFSET(Import.PLQ,$A310-1,AE$15-1,1,1)),IF($E310&lt;&gt;1,IF(ISNUMBER(INDEX(Import.PLE,Detalhamento!$E310,Detalhamento!AE$15)),IF(INDEX(Import.PLE,Detalhamento!$E310,Detalhamento!AE$15)&lt;=mediçao,0,OFFSET(Import.PLQ,$A310-1,AE$15-1,1,1)),OFFSET(Import.PLQ,$A310-1,AE$15-1,1,1)),(1-PLE!$AA$28)*OFFSET(Import.PLQ,$A310-1,AE$15-1,1,1))))</f>
        <v>0</v>
      </c>
      <c r="AF310" s="144">
        <f ca="1">IF(AF$13="",0,CHOOSE(Detalhamento.OpçãoServiços,OFFSET(Import.PLQ,$A310-1,AF$15-1,1,1),IF($E310&lt;&gt;1,IF(ISNUMBER(INDEX(Import.PLE,Detalhamento!$E310,Detalhamento!AF$15)),IF(INDEX(Import.PLE,Detalhamento!$E310,Detalhamento!AF$15)&lt;=mediçao,OFFSET(Import.PLQ,$A310-1,AF$15-1,1,1),0),0),PLE!$AA$28*OFFSET(Import.PLQ,$A310-1,AF$15-1,1,1)),IF($E310&lt;&gt;1,IF(ISNUMBER(INDEX(Import.PLE,Detalhamento!$E310,Detalhamento!AF$15)),IF(INDEX(Import.PLE,Detalhamento!$E310,Detalhamento!AF$15)&lt;=mediçao,0,OFFSET(Import.PLQ,$A310-1,AF$15-1,1,1)),OFFSET(Import.PLQ,$A310-1,AF$15-1,1,1)),(1-PLE!$AA$28)*OFFSET(Import.PLQ,$A310-1,AF$15-1,1,1))))</f>
        <v>0</v>
      </c>
      <c r="AG310" s="144">
        <f ca="1">IF(AG$13="",0,CHOOSE(Detalhamento.OpçãoServiços,OFFSET(Import.PLQ,$A310-1,AG$15-1,1,1),IF($E310&lt;&gt;1,IF(ISNUMBER(INDEX(Import.PLE,Detalhamento!$E310,Detalhamento!AG$15)),IF(INDEX(Import.PLE,Detalhamento!$E310,Detalhamento!AG$15)&lt;=mediçao,OFFSET(Import.PLQ,$A310-1,AG$15-1,1,1),0),0),PLE!$AA$28*OFFSET(Import.PLQ,$A310-1,AG$15-1,1,1)),IF($E310&lt;&gt;1,IF(ISNUMBER(INDEX(Import.PLE,Detalhamento!$E310,Detalhamento!AG$15)),IF(INDEX(Import.PLE,Detalhamento!$E310,Detalhamento!AG$15)&lt;=mediçao,0,OFFSET(Import.PLQ,$A310-1,AG$15-1,1,1)),OFFSET(Import.PLQ,$A310-1,AG$15-1,1,1)),(1-PLE!$AA$28)*OFFSET(Import.PLQ,$A310-1,AG$15-1,1,1))))</f>
        <v>0</v>
      </c>
      <c r="AH310" s="144">
        <f ca="1">IF(AH$13="",0,CHOOSE(Detalhamento.OpçãoServiços,OFFSET(Import.PLQ,$A310-1,AH$15-1,1,1),IF($E310&lt;&gt;1,IF(ISNUMBER(INDEX(Import.PLE,Detalhamento!$E310,Detalhamento!AH$15)),IF(INDEX(Import.PLE,Detalhamento!$E310,Detalhamento!AH$15)&lt;=mediçao,OFFSET(Import.PLQ,$A310-1,AH$15-1,1,1),0),0),PLE!$AA$28*OFFSET(Import.PLQ,$A310-1,AH$15-1,1,1)),IF($E310&lt;&gt;1,IF(ISNUMBER(INDEX(Import.PLE,Detalhamento!$E310,Detalhamento!AH$15)),IF(INDEX(Import.PLE,Detalhamento!$E310,Detalhamento!AH$15)&lt;=mediçao,0,OFFSET(Import.PLQ,$A310-1,AH$15-1,1,1)),OFFSET(Import.PLQ,$A310-1,AH$15-1,1,1)),(1-PLE!$AA$28)*OFFSET(Import.PLQ,$A310-1,AH$15-1,1,1))))</f>
        <v>0</v>
      </c>
      <c r="AI310" s="144">
        <f ca="1">IF(AI$13="",0,CHOOSE(Detalhamento.OpçãoServiços,OFFSET(Import.PLQ,$A310-1,AI$15-1,1,1),IF($E310&lt;&gt;1,IF(ISNUMBER(INDEX(Import.PLE,Detalhamento!$E310,Detalhamento!AI$15)),IF(INDEX(Import.PLE,Detalhamento!$E310,Detalhamento!AI$15)&lt;=mediçao,OFFSET(Import.PLQ,$A310-1,AI$15-1,1,1),0),0),PLE!$AA$28*OFFSET(Import.PLQ,$A310-1,AI$15-1,1,1)),IF($E310&lt;&gt;1,IF(ISNUMBER(INDEX(Import.PLE,Detalhamento!$E310,Detalhamento!AI$15)),IF(INDEX(Import.PLE,Detalhamento!$E310,Detalhamento!AI$15)&lt;=mediçao,0,OFFSET(Import.PLQ,$A310-1,AI$15-1,1,1)),OFFSET(Import.PLQ,$A310-1,AI$15-1,1,1)),(1-PLE!$AA$28)*OFFSET(Import.PLQ,$A310-1,AI$15-1,1,1))))</f>
        <v>0</v>
      </c>
      <c r="AJ310" s="144">
        <f ca="1">IF(AJ$13="",0,CHOOSE(Detalhamento.OpçãoServiços,OFFSET(Import.PLQ,$A310-1,AJ$15-1,1,1),IF($E310&lt;&gt;1,IF(ISNUMBER(INDEX(Import.PLE,Detalhamento!$E310,Detalhamento!AJ$15)),IF(INDEX(Import.PLE,Detalhamento!$E310,Detalhamento!AJ$15)&lt;=mediçao,OFFSET(Import.PLQ,$A310-1,AJ$15-1,1,1),0),0),PLE!$AA$28*OFFSET(Import.PLQ,$A310-1,AJ$15-1,1,1)),IF($E310&lt;&gt;1,IF(ISNUMBER(INDEX(Import.PLE,Detalhamento!$E310,Detalhamento!AJ$15)),IF(INDEX(Import.PLE,Detalhamento!$E310,Detalhamento!AJ$15)&lt;=mediçao,0,OFFSET(Import.PLQ,$A310-1,AJ$15-1,1,1)),OFFSET(Import.PLQ,$A310-1,AJ$15-1,1,1)),(1-PLE!$AA$28)*OFFSET(Import.PLQ,$A310-1,AJ$15-1,1,1))))</f>
        <v>0</v>
      </c>
      <c r="AK310" s="144">
        <f ca="1">IF(AK$13="",0,CHOOSE(Detalhamento.OpçãoServiços,OFFSET(Import.PLQ,$A310-1,AK$15-1,1,1),IF($E310&lt;&gt;1,IF(ISNUMBER(INDEX(Import.PLE,Detalhamento!$E310,Detalhamento!AK$15)),IF(INDEX(Import.PLE,Detalhamento!$E310,Detalhamento!AK$15)&lt;=mediçao,OFFSET(Import.PLQ,$A310-1,AK$15-1,1,1),0),0),PLE!$AA$28*OFFSET(Import.PLQ,$A310-1,AK$15-1,1,1)),IF($E310&lt;&gt;1,IF(ISNUMBER(INDEX(Import.PLE,Detalhamento!$E310,Detalhamento!AK$15)),IF(INDEX(Import.PLE,Detalhamento!$E310,Detalhamento!AK$15)&lt;=mediçao,0,OFFSET(Import.PLQ,$A310-1,AK$15-1,1,1)),OFFSET(Import.PLQ,$A310-1,AK$15-1,1,1)),(1-PLE!$AA$28)*OFFSET(Import.PLQ,$A310-1,AK$15-1,1,1))))</f>
        <v>0</v>
      </c>
      <c r="AL310" s="144">
        <f ca="1">IF(AL$13="",0,CHOOSE(Detalhamento.OpçãoServiços,OFFSET(Import.PLQ,$A310-1,AL$15-1,1,1),IF($E310&lt;&gt;1,IF(ISNUMBER(INDEX(Import.PLE,Detalhamento!$E310,Detalhamento!AL$15)),IF(INDEX(Import.PLE,Detalhamento!$E310,Detalhamento!AL$15)&lt;=mediçao,OFFSET(Import.PLQ,$A310-1,AL$15-1,1,1),0),0),PLE!$AA$28*OFFSET(Import.PLQ,$A310-1,AL$15-1,1,1)),IF($E310&lt;&gt;1,IF(ISNUMBER(INDEX(Import.PLE,Detalhamento!$E310,Detalhamento!AL$15)),IF(INDEX(Import.PLE,Detalhamento!$E310,Detalhamento!AL$15)&lt;=mediçao,0,OFFSET(Import.PLQ,$A310-1,AL$15-1,1,1)),OFFSET(Import.PLQ,$A310-1,AL$15-1,1,1)),(1-PLE!$AA$28)*OFFSET(Import.PLQ,$A310-1,AL$15-1,1,1))))</f>
        <v>0</v>
      </c>
      <c r="AM310" s="144">
        <f ca="1">IF(AM$13="",0,CHOOSE(Detalhamento.OpçãoServiços,OFFSET(Import.PLQ,$A310-1,AM$15-1,1,1),IF($E310&lt;&gt;1,IF(ISNUMBER(INDEX(Import.PLE,Detalhamento!$E310,Detalhamento!AM$15)),IF(INDEX(Import.PLE,Detalhamento!$E310,Detalhamento!AM$15)&lt;=mediçao,OFFSET(Import.PLQ,$A310-1,AM$15-1,1,1),0),0),PLE!$AA$28*OFFSET(Import.PLQ,$A310-1,AM$15-1,1,1)),IF($E310&lt;&gt;1,IF(ISNUMBER(INDEX(Import.PLE,Detalhamento!$E310,Detalhamento!AM$15)),IF(INDEX(Import.PLE,Detalhamento!$E310,Detalhamento!AM$15)&lt;=mediçao,0,OFFSET(Import.PLQ,$A310-1,AM$15-1,1,1)),OFFSET(Import.PLQ,$A310-1,AM$15-1,1,1)),(1-PLE!$AA$28)*OFFSET(Import.PLQ,$A310-1,AM$15-1,1,1))))</f>
        <v>0</v>
      </c>
      <c r="AN310" s="144">
        <f ca="1">IF(AN$13="",0,CHOOSE(Detalhamento.OpçãoServiços,OFFSET(Import.PLQ,$A310-1,AN$15-1,1,1),IF($E310&lt;&gt;1,IF(ISNUMBER(INDEX(Import.PLE,Detalhamento!$E310,Detalhamento!AN$15)),IF(INDEX(Import.PLE,Detalhamento!$E310,Detalhamento!AN$15)&lt;=mediçao,OFFSET(Import.PLQ,$A310-1,AN$15-1,1,1),0),0),PLE!$AA$28*OFFSET(Import.PLQ,$A310-1,AN$15-1,1,1)),IF($E310&lt;&gt;1,IF(ISNUMBER(INDEX(Import.PLE,Detalhamento!$E310,Detalhamento!AN$15)),IF(INDEX(Import.PLE,Detalhamento!$E310,Detalhamento!AN$15)&lt;=mediçao,0,OFFSET(Import.PLQ,$A310-1,AN$15-1,1,1)),OFFSET(Import.PLQ,$A310-1,AN$15-1,1,1)),(1-PLE!$AA$28)*OFFSET(Import.PLQ,$A310-1,AN$15-1,1,1))))</f>
        <v>0</v>
      </c>
      <c r="AO310" s="144">
        <f ca="1">IF(AO$13="",0,CHOOSE(Detalhamento.OpçãoServiços,OFFSET(Import.PLQ,$A310-1,AO$15-1,1,1),IF($E310&lt;&gt;1,IF(ISNUMBER(INDEX(Import.PLE,Detalhamento!$E310,Detalhamento!AO$15)),IF(INDEX(Import.PLE,Detalhamento!$E310,Detalhamento!AO$15)&lt;=mediçao,OFFSET(Import.PLQ,$A310-1,AO$15-1,1,1),0),0),PLE!$AA$28*OFFSET(Import.PLQ,$A310-1,AO$15-1,1,1)),IF($E310&lt;&gt;1,IF(ISNUMBER(INDEX(Import.PLE,Detalhamento!$E310,Detalhamento!AO$15)),IF(INDEX(Import.PLE,Detalhamento!$E310,Detalhamento!AO$15)&lt;=mediçao,0,OFFSET(Import.PLQ,$A310-1,AO$15-1,1,1)),OFFSET(Import.PLQ,$A310-1,AO$15-1,1,1)),(1-PLE!$AA$28)*OFFSET(Import.PLQ,$A310-1,AO$15-1,1,1))))</f>
        <v>0</v>
      </c>
      <c r="AP310" s="144">
        <f ca="1">IF(AP$13="",0,CHOOSE(Detalhamento.OpçãoServiços,OFFSET(Import.PLQ,$A310-1,AP$15-1,1,1),IF($E310&lt;&gt;1,IF(ISNUMBER(INDEX(Import.PLE,Detalhamento!$E310,Detalhamento!AP$15)),IF(INDEX(Import.PLE,Detalhamento!$E310,Detalhamento!AP$15)&lt;=mediçao,OFFSET(Import.PLQ,$A310-1,AP$15-1,1,1),0),0),PLE!$AA$28*OFFSET(Import.PLQ,$A310-1,AP$15-1,1,1)),IF($E310&lt;&gt;1,IF(ISNUMBER(INDEX(Import.PLE,Detalhamento!$E310,Detalhamento!AP$15)),IF(INDEX(Import.PLE,Detalhamento!$E310,Detalhamento!AP$15)&lt;=mediçao,0,OFFSET(Import.PLQ,$A310-1,AP$15-1,1,1)),OFFSET(Import.PLQ,$A310-1,AP$15-1,1,1)),(1-PLE!$AA$28)*OFFSET(Import.PLQ,$A310-1,AP$15-1,1,1))))</f>
        <v>0</v>
      </c>
      <c r="AQ310" s="144">
        <f ca="1">IF(AQ$13="",0,CHOOSE(Detalhamento.OpçãoServiços,OFFSET(Import.PLQ,$A310-1,AQ$15-1,1,1),IF($E310&lt;&gt;1,IF(ISNUMBER(INDEX(Import.PLE,Detalhamento!$E310,Detalhamento!AQ$15)),IF(INDEX(Import.PLE,Detalhamento!$E310,Detalhamento!AQ$15)&lt;=mediçao,OFFSET(Import.PLQ,$A310-1,AQ$15-1,1,1),0),0),PLE!$AA$28*OFFSET(Import.PLQ,$A310-1,AQ$15-1,1,1)),IF($E310&lt;&gt;1,IF(ISNUMBER(INDEX(Import.PLE,Detalhamento!$E310,Detalhamento!AQ$15)),IF(INDEX(Import.PLE,Detalhamento!$E310,Detalhamento!AQ$15)&lt;=mediçao,0,OFFSET(Import.PLQ,$A310-1,AQ$15-1,1,1)),OFFSET(Import.PLQ,$A310-1,AQ$15-1,1,1)),(1-PLE!$AA$28)*OFFSET(Import.PLQ,$A310-1,AQ$15-1,1,1))))</f>
        <v>0</v>
      </c>
      <c r="AR310" s="144">
        <f ca="1">IF(AR$13="",0,CHOOSE(Detalhamento.OpçãoServiços,OFFSET(Import.PLQ,$A310-1,AR$15-1,1,1),IF($E310&lt;&gt;1,IF(ISNUMBER(INDEX(Import.PLE,Detalhamento!$E310,Detalhamento!AR$15)),IF(INDEX(Import.PLE,Detalhamento!$E310,Detalhamento!AR$15)&lt;=mediçao,OFFSET(Import.PLQ,$A310-1,AR$15-1,1,1),0),0),PLE!$AA$28*OFFSET(Import.PLQ,$A310-1,AR$15-1,1,1)),IF($E310&lt;&gt;1,IF(ISNUMBER(INDEX(Import.PLE,Detalhamento!$E310,Detalhamento!AR$15)),IF(INDEX(Import.PLE,Detalhamento!$E310,Detalhamento!AR$15)&lt;=mediçao,0,OFFSET(Import.PLQ,$A310-1,AR$15-1,1,1)),OFFSET(Import.PLQ,$A310-1,AR$15-1,1,1)),(1-PLE!$AA$28)*OFFSET(Import.PLQ,$A310-1,AR$15-1,1,1))))</f>
        <v>0</v>
      </c>
      <c r="AS310" s="144">
        <f ca="1">IF(AS$13="",0,CHOOSE(Detalhamento.OpçãoServiços,OFFSET(Import.PLQ,$A310-1,AS$15-1,1,1),IF($E310&lt;&gt;1,IF(ISNUMBER(INDEX(Import.PLE,Detalhamento!$E310,Detalhamento!AS$15)),IF(INDEX(Import.PLE,Detalhamento!$E310,Detalhamento!AS$15)&lt;=mediçao,OFFSET(Import.PLQ,$A310-1,AS$15-1,1,1),0),0),PLE!$AA$28*OFFSET(Import.PLQ,$A310-1,AS$15-1,1,1)),IF($E310&lt;&gt;1,IF(ISNUMBER(INDEX(Import.PLE,Detalhamento!$E310,Detalhamento!AS$15)),IF(INDEX(Import.PLE,Detalhamento!$E310,Detalhamento!AS$15)&lt;=mediçao,0,OFFSET(Import.PLQ,$A310-1,AS$15-1,1,1)),OFFSET(Import.PLQ,$A310-1,AS$15-1,1,1)),(1-PLE!$AA$28)*OFFSET(Import.PLQ,$A310-1,AS$15-1,1,1))))</f>
        <v>0</v>
      </c>
      <c r="AT310" s="144">
        <f ca="1">IF(AT$13="",0,CHOOSE(Detalhamento.OpçãoServiços,OFFSET(Import.PLQ,$A310-1,AT$15-1,1,1),IF($E310&lt;&gt;1,IF(ISNUMBER(INDEX(Import.PLE,Detalhamento!$E310,Detalhamento!AT$15)),IF(INDEX(Import.PLE,Detalhamento!$E310,Detalhamento!AT$15)&lt;=mediçao,OFFSET(Import.PLQ,$A310-1,AT$15-1,1,1),0),0),PLE!$AA$28*OFFSET(Import.PLQ,$A310-1,AT$15-1,1,1)),IF($E310&lt;&gt;1,IF(ISNUMBER(INDEX(Import.PLE,Detalhamento!$E310,Detalhamento!AT$15)),IF(INDEX(Import.PLE,Detalhamento!$E310,Detalhamento!AT$15)&lt;=mediçao,0,OFFSET(Import.PLQ,$A310-1,AT$15-1,1,1)),OFFSET(Import.PLQ,$A310-1,AT$15-1,1,1)),(1-PLE!$AA$28)*OFFSET(Import.PLQ,$A310-1,AT$15-1,1,1))))</f>
        <v>0</v>
      </c>
      <c r="AU310" s="144">
        <f ca="1">IF(AU$13="",0,CHOOSE(Detalhamento.OpçãoServiços,OFFSET(Import.PLQ,$A310-1,AU$15-1,1,1),IF($E310&lt;&gt;1,IF(ISNUMBER(INDEX(Import.PLE,Detalhamento!$E310,Detalhamento!AU$15)),IF(INDEX(Import.PLE,Detalhamento!$E310,Detalhamento!AU$15)&lt;=mediçao,OFFSET(Import.PLQ,$A310-1,AU$15-1,1,1),0),0),PLE!$AA$28*OFFSET(Import.PLQ,$A310-1,AU$15-1,1,1)),IF($E310&lt;&gt;1,IF(ISNUMBER(INDEX(Import.PLE,Detalhamento!$E310,Detalhamento!AU$15)),IF(INDEX(Import.PLE,Detalhamento!$E310,Detalhamento!AU$15)&lt;=mediçao,0,OFFSET(Import.PLQ,$A310-1,AU$15-1,1,1)),OFFSET(Import.PLQ,$A310-1,AU$15-1,1,1)),(1-PLE!$AA$28)*OFFSET(Import.PLQ,$A310-1,AU$15-1,1,1))))</f>
        <v>0</v>
      </c>
      <c r="AV310" s="144">
        <f ca="1">IF(AV$13="",0,CHOOSE(Detalhamento.OpçãoServiços,OFFSET(Import.PLQ,$A310-1,AV$15-1,1,1),IF($E310&lt;&gt;1,IF(ISNUMBER(INDEX(Import.PLE,Detalhamento!$E310,Detalhamento!AV$15)),IF(INDEX(Import.PLE,Detalhamento!$E310,Detalhamento!AV$15)&lt;=mediçao,OFFSET(Import.PLQ,$A310-1,AV$15-1,1,1),0),0),PLE!$AA$28*OFFSET(Import.PLQ,$A310-1,AV$15-1,1,1)),IF($E310&lt;&gt;1,IF(ISNUMBER(INDEX(Import.PLE,Detalhamento!$E310,Detalhamento!AV$15)),IF(INDEX(Import.PLE,Detalhamento!$E310,Detalhamento!AV$15)&lt;=mediçao,0,OFFSET(Import.PLQ,$A310-1,AV$15-1,1,1)),OFFSET(Import.PLQ,$A310-1,AV$15-1,1,1)),(1-PLE!$AA$28)*OFFSET(Import.PLQ,$A310-1,AV$15-1,1,1))))</f>
        <v>0</v>
      </c>
      <c r="AW310" s="144">
        <f ca="1">IF(AW$13="",0,CHOOSE(Detalhamento.OpçãoServiços,OFFSET(Import.PLQ,$A310-1,AW$15-1,1,1),IF($E310&lt;&gt;1,IF(ISNUMBER(INDEX(Import.PLE,Detalhamento!$E310,Detalhamento!AW$15)),IF(INDEX(Import.PLE,Detalhamento!$E310,Detalhamento!AW$15)&lt;=mediçao,OFFSET(Import.PLQ,$A310-1,AW$15-1,1,1),0),0),PLE!$AA$28*OFFSET(Import.PLQ,$A310-1,AW$15-1,1,1)),IF($E310&lt;&gt;1,IF(ISNUMBER(INDEX(Import.PLE,Detalhamento!$E310,Detalhamento!AW$15)),IF(INDEX(Import.PLE,Detalhamento!$E310,Detalhamento!AW$15)&lt;=mediçao,0,OFFSET(Import.PLQ,$A310-1,AW$15-1,1,1)),OFFSET(Import.PLQ,$A310-1,AW$15-1,1,1)),(1-PLE!$AA$28)*OFFSET(Import.PLQ,$A310-1,AW$15-1,1,1))))</f>
        <v>0</v>
      </c>
      <c r="AX310" s="144">
        <f ca="1">IF(AX$13="",0,CHOOSE(Detalhamento.OpçãoServiços,OFFSET(Import.PLQ,$A310-1,AX$15-1,1,1),IF($E310&lt;&gt;1,IF(ISNUMBER(INDEX(Import.PLE,Detalhamento!$E310,Detalhamento!AX$15)),IF(INDEX(Import.PLE,Detalhamento!$E310,Detalhamento!AX$15)&lt;=mediçao,OFFSET(Import.PLQ,$A310-1,AX$15-1,1,1),0),0),PLE!$AA$28*OFFSET(Import.PLQ,$A310-1,AX$15-1,1,1)),IF($E310&lt;&gt;1,IF(ISNUMBER(INDEX(Import.PLE,Detalhamento!$E310,Detalhamento!AX$15)),IF(INDEX(Import.PLE,Detalhamento!$E310,Detalhamento!AX$15)&lt;=mediçao,0,OFFSET(Import.PLQ,$A310-1,AX$15-1,1,1)),OFFSET(Import.PLQ,$A310-1,AX$15-1,1,1)),(1-PLE!$AA$28)*OFFSET(Import.PLQ,$A310-1,AX$15-1,1,1))))</f>
        <v>0</v>
      </c>
      <c r="AY310" s="144">
        <f ca="1">IF(AY$13="",0,CHOOSE(Detalhamento.OpçãoServiços,OFFSET(Import.PLQ,$A310-1,AY$15-1,1,1),IF($E310&lt;&gt;1,IF(ISNUMBER(INDEX(Import.PLE,Detalhamento!$E310,Detalhamento!AY$15)),IF(INDEX(Import.PLE,Detalhamento!$E310,Detalhamento!AY$15)&lt;=mediçao,OFFSET(Import.PLQ,$A310-1,AY$15-1,1,1),0),0),PLE!$AA$28*OFFSET(Import.PLQ,$A310-1,AY$15-1,1,1)),IF($E310&lt;&gt;1,IF(ISNUMBER(INDEX(Import.PLE,Detalhamento!$E310,Detalhamento!AY$15)),IF(INDEX(Import.PLE,Detalhamento!$E310,Detalhamento!AY$15)&lt;=mediçao,0,OFFSET(Import.PLQ,$A310-1,AY$15-1,1,1)),OFFSET(Import.PLQ,$A310-1,AY$15-1,1,1)),(1-PLE!$AA$28)*OFFSET(Import.PLQ,$A310-1,AY$15-1,1,1))))</f>
        <v>0</v>
      </c>
      <c r="AZ310" s="144">
        <f ca="1">IF(AZ$13="",0,CHOOSE(Detalhamento.OpçãoServiços,OFFSET(Import.PLQ,$A310-1,AZ$15-1,1,1),IF($E310&lt;&gt;1,IF(ISNUMBER(INDEX(Import.PLE,Detalhamento!$E310,Detalhamento!AZ$15)),IF(INDEX(Import.PLE,Detalhamento!$E310,Detalhamento!AZ$15)&lt;=mediçao,OFFSET(Import.PLQ,$A310-1,AZ$15-1,1,1),0),0),PLE!$AA$28*OFFSET(Import.PLQ,$A310-1,AZ$15-1,1,1)),IF($E310&lt;&gt;1,IF(ISNUMBER(INDEX(Import.PLE,Detalhamento!$E310,Detalhamento!AZ$15)),IF(INDEX(Import.PLE,Detalhamento!$E310,Detalhamento!AZ$15)&lt;=mediçao,0,OFFSET(Import.PLQ,$A310-1,AZ$15-1,1,1)),OFFSET(Import.PLQ,$A310-1,AZ$15-1,1,1)),(1-PLE!$AA$28)*OFFSET(Import.PLQ,$A310-1,AZ$15-1,1,1))))</f>
        <v>0</v>
      </c>
      <c r="BA310" s="144">
        <f ca="1">IF(BA$13="",0,CHOOSE(Detalhamento.OpçãoServiços,OFFSET(Import.PLQ,$A310-1,BA$15-1,1,1),IF($E310&lt;&gt;1,IF(ISNUMBER(INDEX(Import.PLE,Detalhamento!$E310,Detalhamento!BA$15)),IF(INDEX(Import.PLE,Detalhamento!$E310,Detalhamento!BA$15)&lt;=mediçao,OFFSET(Import.PLQ,$A310-1,BA$15-1,1,1),0),0),PLE!$AA$28*OFFSET(Import.PLQ,$A310-1,BA$15-1,1,1)),IF($E310&lt;&gt;1,IF(ISNUMBER(INDEX(Import.PLE,Detalhamento!$E310,Detalhamento!BA$15)),IF(INDEX(Import.PLE,Detalhamento!$E310,Detalhamento!BA$15)&lt;=mediçao,0,OFFSET(Import.PLQ,$A310-1,BA$15-1,1,1)),OFFSET(Import.PLQ,$A310-1,BA$15-1,1,1)),(1-PLE!$AA$28)*OFFSET(Import.PLQ,$A310-1,BA$15-1,1,1))))</f>
        <v>0</v>
      </c>
      <c r="BB310" s="144">
        <f ca="1">IF(BB$13="",0,CHOOSE(Detalhamento.OpçãoServiços,OFFSET(Import.PLQ,$A310-1,BB$15-1,1,1),IF($E310&lt;&gt;1,IF(ISNUMBER(INDEX(Import.PLE,Detalhamento!$E310,Detalhamento!BB$15)),IF(INDEX(Import.PLE,Detalhamento!$E310,Detalhamento!BB$15)&lt;=mediçao,OFFSET(Import.PLQ,$A310-1,BB$15-1,1,1),0),0),PLE!$AA$28*OFFSET(Import.PLQ,$A310-1,BB$15-1,1,1)),IF($E310&lt;&gt;1,IF(ISNUMBER(INDEX(Import.PLE,Detalhamento!$E310,Detalhamento!BB$15)),IF(INDEX(Import.PLE,Detalhamento!$E310,Detalhamento!BB$15)&lt;=mediçao,0,OFFSET(Import.PLQ,$A310-1,BB$15-1,1,1)),OFFSET(Import.PLQ,$A310-1,BB$15-1,1,1)),(1-PLE!$AA$28)*OFFSET(Import.PLQ,$A310-1,BB$15-1,1,1))))</f>
        <v>0</v>
      </c>
      <c r="BC310" s="144">
        <f ca="1">IF(BC$13="",0,CHOOSE(Detalhamento.OpçãoServiços,OFFSET(Import.PLQ,$A310-1,BC$15-1,1,1),IF($E310&lt;&gt;1,IF(ISNUMBER(INDEX(Import.PLE,Detalhamento!$E310,Detalhamento!BC$15)),IF(INDEX(Import.PLE,Detalhamento!$E310,Detalhamento!BC$15)&lt;=mediçao,OFFSET(Import.PLQ,$A310-1,BC$15-1,1,1),0),0),PLE!$AA$28*OFFSET(Import.PLQ,$A310-1,BC$15-1,1,1)),IF($E310&lt;&gt;1,IF(ISNUMBER(INDEX(Import.PLE,Detalhamento!$E310,Detalhamento!BC$15)),IF(INDEX(Import.PLE,Detalhamento!$E310,Detalhamento!BC$15)&lt;=mediçao,0,OFFSET(Import.PLQ,$A310-1,BC$15-1,1,1)),OFFSET(Import.PLQ,$A310-1,BC$15-1,1,1)),(1-PLE!$AA$28)*OFFSET(Import.PLQ,$A310-1,BC$15-1,1,1))))</f>
        <v>0</v>
      </c>
      <c r="BD310" s="144">
        <f ca="1">IF(BD$13="",0,CHOOSE(Detalhamento.OpçãoServiços,OFFSET(Import.PLQ,$A310-1,BD$15-1,1,1),IF($E310&lt;&gt;1,IF(ISNUMBER(INDEX(Import.PLE,Detalhamento!$E310,Detalhamento!BD$15)),IF(INDEX(Import.PLE,Detalhamento!$E310,Detalhamento!BD$15)&lt;=mediçao,OFFSET(Import.PLQ,$A310-1,BD$15-1,1,1),0),0),PLE!$AA$28*OFFSET(Import.PLQ,$A310-1,BD$15-1,1,1)),IF($E310&lt;&gt;1,IF(ISNUMBER(INDEX(Import.PLE,Detalhamento!$E310,Detalhamento!BD$15)),IF(INDEX(Import.PLE,Detalhamento!$E310,Detalhamento!BD$15)&lt;=mediçao,0,OFFSET(Import.PLQ,$A310-1,BD$15-1,1,1)),OFFSET(Import.PLQ,$A310-1,BD$15-1,1,1)),(1-PLE!$AA$28)*OFFSET(Import.PLQ,$A310-1,BD$15-1,1,1))))</f>
        <v>0</v>
      </c>
      <c r="BE310" s="144">
        <f ca="1">IF(BE$13="",0,CHOOSE(Detalhamento.OpçãoServiços,OFFSET(Import.PLQ,$A310-1,BE$15-1,1,1),IF($E310&lt;&gt;1,IF(ISNUMBER(INDEX(Import.PLE,Detalhamento!$E310,Detalhamento!BE$15)),IF(INDEX(Import.PLE,Detalhamento!$E310,Detalhamento!BE$15)&lt;=mediçao,OFFSET(Import.PLQ,$A310-1,BE$15-1,1,1),0),0),PLE!$AA$28*OFFSET(Import.PLQ,$A310-1,BE$15-1,1,1)),IF($E310&lt;&gt;1,IF(ISNUMBER(INDEX(Import.PLE,Detalhamento!$E310,Detalhamento!BE$15)),IF(INDEX(Import.PLE,Detalhamento!$E310,Detalhamento!BE$15)&lt;=mediçao,0,OFFSET(Import.PLQ,$A310-1,BE$15-1,1,1)),OFFSET(Import.PLQ,$A310-1,BE$15-1,1,1)),(1-PLE!$AA$28)*OFFSET(Import.PLQ,$A310-1,BE$15-1,1,1))))</f>
        <v>0</v>
      </c>
      <c r="BF310" s="144">
        <f ca="1">IF(BF$13="",0,CHOOSE(Detalhamento.OpçãoServiços,OFFSET(Import.PLQ,$A310-1,BF$15-1,1,1),IF($E310&lt;&gt;1,IF(ISNUMBER(INDEX(Import.PLE,Detalhamento!$E310,Detalhamento!BF$15)),IF(INDEX(Import.PLE,Detalhamento!$E310,Detalhamento!BF$15)&lt;=mediçao,OFFSET(Import.PLQ,$A310-1,BF$15-1,1,1),0),0),PLE!$AA$28*OFFSET(Import.PLQ,$A310-1,BF$15-1,1,1)),IF($E310&lt;&gt;1,IF(ISNUMBER(INDEX(Import.PLE,Detalhamento!$E310,Detalhamento!BF$15)),IF(INDEX(Import.PLE,Detalhamento!$E310,Detalhamento!BF$15)&lt;=mediçao,0,OFFSET(Import.PLQ,$A310-1,BF$15-1,1,1)),OFFSET(Import.PLQ,$A310-1,BF$15-1,1,1)),(1-PLE!$AA$28)*OFFSET(Import.PLQ,$A310-1,BF$15-1,1,1))))</f>
        <v>0</v>
      </c>
      <c r="BG310" s="144">
        <f ca="1">IF(BG$13="",0,CHOOSE(Detalhamento.OpçãoServiços,OFFSET(Import.PLQ,$A310-1,BG$15-1,1,1),IF($E310&lt;&gt;1,IF(ISNUMBER(INDEX(Import.PLE,Detalhamento!$E310,Detalhamento!BG$15)),IF(INDEX(Import.PLE,Detalhamento!$E310,Detalhamento!BG$15)&lt;=mediçao,OFFSET(Import.PLQ,$A310-1,BG$15-1,1,1),0),0),PLE!$AA$28*OFFSET(Import.PLQ,$A310-1,BG$15-1,1,1)),IF($E310&lt;&gt;1,IF(ISNUMBER(INDEX(Import.PLE,Detalhamento!$E310,Detalhamento!BG$15)),IF(INDEX(Import.PLE,Detalhamento!$E310,Detalhamento!BG$15)&lt;=mediçao,0,OFFSET(Import.PLQ,$A310-1,BG$15-1,1,1)),OFFSET(Import.PLQ,$A310-1,BG$15-1,1,1)),(1-PLE!$AA$28)*OFFSET(Import.PLQ,$A310-1,BG$15-1,1,1))))</f>
        <v>0</v>
      </c>
      <c r="BH310" s="144">
        <f ca="1">IF(BH$13="",0,CHOOSE(Detalhamento.OpçãoServiços,OFFSET(Import.PLQ,$A310-1,BH$15-1,1,1),IF($E310&lt;&gt;1,IF(ISNUMBER(INDEX(Import.PLE,Detalhamento!$E310,Detalhamento!BH$15)),IF(INDEX(Import.PLE,Detalhamento!$E310,Detalhamento!BH$15)&lt;=mediçao,OFFSET(Import.PLQ,$A310-1,BH$15-1,1,1),0),0),PLE!$AA$28*OFFSET(Import.PLQ,$A310-1,BH$15-1,1,1)),IF($E310&lt;&gt;1,IF(ISNUMBER(INDEX(Import.PLE,Detalhamento!$E310,Detalhamento!BH$15)),IF(INDEX(Import.PLE,Detalhamento!$E310,Detalhamento!BH$15)&lt;=mediçao,0,OFFSET(Import.PLQ,$A310-1,BH$15-1,1,1)),OFFSET(Import.PLQ,$A310-1,BH$15-1,1,1)),(1-PLE!$AA$28)*OFFSET(Import.PLQ,$A310-1,BH$15-1,1,1))))</f>
        <v>0</v>
      </c>
      <c r="BI310" s="144">
        <f ca="1">IF(BI$13="",0,CHOOSE(Detalhamento.OpçãoServiços,OFFSET(Import.PLQ,$A310-1,BI$15-1,1,1),IF($E310&lt;&gt;1,IF(ISNUMBER(INDEX(Import.PLE,Detalhamento!$E310,Detalhamento!BI$15)),IF(INDEX(Import.PLE,Detalhamento!$E310,Detalhamento!BI$15)&lt;=mediçao,OFFSET(Import.PLQ,$A310-1,BI$15-1,1,1),0),0),PLE!$AA$28*OFFSET(Import.PLQ,$A310-1,BI$15-1,1,1)),IF($E310&lt;&gt;1,IF(ISNUMBER(INDEX(Import.PLE,Detalhamento!$E310,Detalhamento!BI$15)),IF(INDEX(Import.PLE,Detalhamento!$E310,Detalhamento!BI$15)&lt;=mediçao,0,OFFSET(Import.PLQ,$A310-1,BI$15-1,1,1)),OFFSET(Import.PLQ,$A310-1,BI$15-1,1,1)),(1-PLE!$AA$28)*OFFSET(Import.PLQ,$A310-1,BI$15-1,1,1))))</f>
        <v>0</v>
      </c>
    </row>
    <row r="311" spans="1:61" ht="20" x14ac:dyDescent="0.2">
      <c r="A311" s="155">
        <v>259</v>
      </c>
      <c r="B311" s="21" t="str">
        <f t="shared" ca="1" si="41"/>
        <v>Serviço</v>
      </c>
      <c r="E311" s="153">
        <f t="shared" ca="1" si="42"/>
        <v>32</v>
      </c>
      <c r="F311" s="154">
        <f t="shared" ca="1" si="43"/>
        <v>320259</v>
      </c>
      <c r="G311" s="154" t="str">
        <f t="shared" ca="1" si="47"/>
        <v>3.3.2</v>
      </c>
      <c r="H311" s="182" t="str">
        <f t="shared" ca="1" si="47"/>
        <v>APLICAÇÃO E LIXAMENTO DE MASSA LÁTEX EM PAREDES, UMA DEMÃO. AF_06/2014</v>
      </c>
      <c r="I311" s="37" t="str">
        <f t="shared" ca="1" si="44"/>
        <v>M2</v>
      </c>
      <c r="J311" s="144">
        <f t="shared" ca="1" si="45"/>
        <v>57.48</v>
      </c>
      <c r="K311" s="67"/>
      <c r="L311" s="144">
        <f ca="1">IF(L$13="",0,CHOOSE(Detalhamento.OpçãoServiços,OFFSET(Import.PLQ,$A311-1,L$15-1,1,1),IF($E311&lt;&gt;1,IF(ISNUMBER(INDEX(Import.PLE,Detalhamento!$E311,Detalhamento!L$15)),IF(INDEX(Import.PLE,Detalhamento!$E311,Detalhamento!L$15)&lt;=mediçao,OFFSET(Import.PLQ,$A311-1,L$15-1,1,1),0),0),PLE!$AA$28*OFFSET(Import.PLQ,$A311-1,L$15-1,1,1)),IF($E311&lt;&gt;1,IF(ISNUMBER(INDEX(Import.PLE,Detalhamento!$E311,Detalhamento!L$15)),IF(INDEX(Import.PLE,Detalhamento!$E311,Detalhamento!L$15)&lt;=mediçao,0,OFFSET(Import.PLQ,$A311-1,L$15-1,1,1)),OFFSET(Import.PLQ,$A311-1,L$15-1,1,1)),(1-PLE!$AA$28)*OFFSET(Import.PLQ,$A311-1,L$15-1,1,1))))</f>
        <v>57.48</v>
      </c>
      <c r="M311" s="144">
        <f ca="1">IF(M$13="",0,CHOOSE(Detalhamento.OpçãoServiços,OFFSET(Import.PLQ,$A311-1,M$15-1,1,1),IF($E311&lt;&gt;1,IF(ISNUMBER(INDEX(Import.PLE,Detalhamento!$E311,Detalhamento!M$15)),IF(INDEX(Import.PLE,Detalhamento!$E311,Detalhamento!M$15)&lt;=mediçao,OFFSET(Import.PLQ,$A311-1,M$15-1,1,1),0),0),PLE!$AA$28*OFFSET(Import.PLQ,$A311-1,M$15-1,1,1)),IF($E311&lt;&gt;1,IF(ISNUMBER(INDEX(Import.PLE,Detalhamento!$E311,Detalhamento!M$15)),IF(INDEX(Import.PLE,Detalhamento!$E311,Detalhamento!M$15)&lt;=mediçao,0,OFFSET(Import.PLQ,$A311-1,M$15-1,1,1)),OFFSET(Import.PLQ,$A311-1,M$15-1,1,1)),(1-PLE!$AA$28)*OFFSET(Import.PLQ,$A311-1,M$15-1,1,1))))</f>
        <v>0</v>
      </c>
      <c r="N311" s="144">
        <f ca="1">IF(N$13="",0,CHOOSE(Detalhamento.OpçãoServiços,OFFSET(Import.PLQ,$A311-1,N$15-1,1,1),IF($E311&lt;&gt;1,IF(ISNUMBER(INDEX(Import.PLE,Detalhamento!$E311,Detalhamento!N$15)),IF(INDEX(Import.PLE,Detalhamento!$E311,Detalhamento!N$15)&lt;=mediçao,OFFSET(Import.PLQ,$A311-1,N$15-1,1,1),0),0),PLE!$AA$28*OFFSET(Import.PLQ,$A311-1,N$15-1,1,1)),IF($E311&lt;&gt;1,IF(ISNUMBER(INDEX(Import.PLE,Detalhamento!$E311,Detalhamento!N$15)),IF(INDEX(Import.PLE,Detalhamento!$E311,Detalhamento!N$15)&lt;=mediçao,0,OFFSET(Import.PLQ,$A311-1,N$15-1,1,1)),OFFSET(Import.PLQ,$A311-1,N$15-1,1,1)),(1-PLE!$AA$28)*OFFSET(Import.PLQ,$A311-1,N$15-1,1,1))))</f>
        <v>0</v>
      </c>
      <c r="O311" s="144">
        <f ca="1">IF(O$13="",0,CHOOSE(Detalhamento.OpçãoServiços,OFFSET(Import.PLQ,$A311-1,O$15-1,1,1),IF($E311&lt;&gt;1,IF(ISNUMBER(INDEX(Import.PLE,Detalhamento!$E311,Detalhamento!O$15)),IF(INDEX(Import.PLE,Detalhamento!$E311,Detalhamento!O$15)&lt;=mediçao,OFFSET(Import.PLQ,$A311-1,O$15-1,1,1),0),0),PLE!$AA$28*OFFSET(Import.PLQ,$A311-1,O$15-1,1,1)),IF($E311&lt;&gt;1,IF(ISNUMBER(INDEX(Import.PLE,Detalhamento!$E311,Detalhamento!O$15)),IF(INDEX(Import.PLE,Detalhamento!$E311,Detalhamento!O$15)&lt;=mediçao,0,OFFSET(Import.PLQ,$A311-1,O$15-1,1,1)),OFFSET(Import.PLQ,$A311-1,O$15-1,1,1)),(1-PLE!$AA$28)*OFFSET(Import.PLQ,$A311-1,O$15-1,1,1))))</f>
        <v>0</v>
      </c>
      <c r="P311" s="144">
        <f ca="1">IF(P$13="",0,CHOOSE(Detalhamento.OpçãoServiços,OFFSET(Import.PLQ,$A311-1,P$15-1,1,1),IF($E311&lt;&gt;1,IF(ISNUMBER(INDEX(Import.PLE,Detalhamento!$E311,Detalhamento!P$15)),IF(INDEX(Import.PLE,Detalhamento!$E311,Detalhamento!P$15)&lt;=mediçao,OFFSET(Import.PLQ,$A311-1,P$15-1,1,1),0),0),PLE!$AA$28*OFFSET(Import.PLQ,$A311-1,P$15-1,1,1)),IF($E311&lt;&gt;1,IF(ISNUMBER(INDEX(Import.PLE,Detalhamento!$E311,Detalhamento!P$15)),IF(INDEX(Import.PLE,Detalhamento!$E311,Detalhamento!P$15)&lt;=mediçao,0,OFFSET(Import.PLQ,$A311-1,P$15-1,1,1)),OFFSET(Import.PLQ,$A311-1,P$15-1,1,1)),(1-PLE!$AA$28)*OFFSET(Import.PLQ,$A311-1,P$15-1,1,1))))</f>
        <v>0</v>
      </c>
      <c r="Q311" s="144">
        <f ca="1">IF(Q$13="",0,CHOOSE(Detalhamento.OpçãoServiços,OFFSET(Import.PLQ,$A311-1,Q$15-1,1,1),IF($E311&lt;&gt;1,IF(ISNUMBER(INDEX(Import.PLE,Detalhamento!$E311,Detalhamento!Q$15)),IF(INDEX(Import.PLE,Detalhamento!$E311,Detalhamento!Q$15)&lt;=mediçao,OFFSET(Import.PLQ,$A311-1,Q$15-1,1,1),0),0),PLE!$AA$28*OFFSET(Import.PLQ,$A311-1,Q$15-1,1,1)),IF($E311&lt;&gt;1,IF(ISNUMBER(INDEX(Import.PLE,Detalhamento!$E311,Detalhamento!Q$15)),IF(INDEX(Import.PLE,Detalhamento!$E311,Detalhamento!Q$15)&lt;=mediçao,0,OFFSET(Import.PLQ,$A311-1,Q$15-1,1,1)),OFFSET(Import.PLQ,$A311-1,Q$15-1,1,1)),(1-PLE!$AA$28)*OFFSET(Import.PLQ,$A311-1,Q$15-1,1,1))))</f>
        <v>0</v>
      </c>
      <c r="R311" s="144">
        <f ca="1">IF(R$13="",0,CHOOSE(Detalhamento.OpçãoServiços,OFFSET(Import.PLQ,$A311-1,R$15-1,1,1),IF($E311&lt;&gt;1,IF(ISNUMBER(INDEX(Import.PLE,Detalhamento!$E311,Detalhamento!R$15)),IF(INDEX(Import.PLE,Detalhamento!$E311,Detalhamento!R$15)&lt;=mediçao,OFFSET(Import.PLQ,$A311-1,R$15-1,1,1),0),0),PLE!$AA$28*OFFSET(Import.PLQ,$A311-1,R$15-1,1,1)),IF($E311&lt;&gt;1,IF(ISNUMBER(INDEX(Import.PLE,Detalhamento!$E311,Detalhamento!R$15)),IF(INDEX(Import.PLE,Detalhamento!$E311,Detalhamento!R$15)&lt;=mediçao,0,OFFSET(Import.PLQ,$A311-1,R$15-1,1,1)),OFFSET(Import.PLQ,$A311-1,R$15-1,1,1)),(1-PLE!$AA$28)*OFFSET(Import.PLQ,$A311-1,R$15-1,1,1))))</f>
        <v>0</v>
      </c>
      <c r="S311" s="144">
        <f ca="1">IF(S$13="",0,CHOOSE(Detalhamento.OpçãoServiços,OFFSET(Import.PLQ,$A311-1,S$15-1,1,1),IF($E311&lt;&gt;1,IF(ISNUMBER(INDEX(Import.PLE,Detalhamento!$E311,Detalhamento!S$15)),IF(INDEX(Import.PLE,Detalhamento!$E311,Detalhamento!S$15)&lt;=mediçao,OFFSET(Import.PLQ,$A311-1,S$15-1,1,1),0),0),PLE!$AA$28*OFFSET(Import.PLQ,$A311-1,S$15-1,1,1)),IF($E311&lt;&gt;1,IF(ISNUMBER(INDEX(Import.PLE,Detalhamento!$E311,Detalhamento!S$15)),IF(INDEX(Import.PLE,Detalhamento!$E311,Detalhamento!S$15)&lt;=mediçao,0,OFFSET(Import.PLQ,$A311-1,S$15-1,1,1)),OFFSET(Import.PLQ,$A311-1,S$15-1,1,1)),(1-PLE!$AA$28)*OFFSET(Import.PLQ,$A311-1,S$15-1,1,1))))</f>
        <v>0</v>
      </c>
      <c r="T311" s="144">
        <f ca="1">IF(T$13="",0,CHOOSE(Detalhamento.OpçãoServiços,OFFSET(Import.PLQ,$A311-1,T$15-1,1,1),IF($E311&lt;&gt;1,IF(ISNUMBER(INDEX(Import.PLE,Detalhamento!$E311,Detalhamento!T$15)),IF(INDEX(Import.PLE,Detalhamento!$E311,Detalhamento!T$15)&lt;=mediçao,OFFSET(Import.PLQ,$A311-1,T$15-1,1,1),0),0),PLE!$AA$28*OFFSET(Import.PLQ,$A311-1,T$15-1,1,1)),IF($E311&lt;&gt;1,IF(ISNUMBER(INDEX(Import.PLE,Detalhamento!$E311,Detalhamento!T$15)),IF(INDEX(Import.PLE,Detalhamento!$E311,Detalhamento!T$15)&lt;=mediçao,0,OFFSET(Import.PLQ,$A311-1,T$15-1,1,1)),OFFSET(Import.PLQ,$A311-1,T$15-1,1,1)),(1-PLE!$AA$28)*OFFSET(Import.PLQ,$A311-1,T$15-1,1,1))))</f>
        <v>0</v>
      </c>
      <c r="U311" s="144">
        <f ca="1">IF(U$13="",0,CHOOSE(Detalhamento.OpçãoServiços,OFFSET(Import.PLQ,$A311-1,U$15-1,1,1),IF($E311&lt;&gt;1,IF(ISNUMBER(INDEX(Import.PLE,Detalhamento!$E311,Detalhamento!U$15)),IF(INDEX(Import.PLE,Detalhamento!$E311,Detalhamento!U$15)&lt;=mediçao,OFFSET(Import.PLQ,$A311-1,U$15-1,1,1),0),0),PLE!$AA$28*OFFSET(Import.PLQ,$A311-1,U$15-1,1,1)),IF($E311&lt;&gt;1,IF(ISNUMBER(INDEX(Import.PLE,Detalhamento!$E311,Detalhamento!U$15)),IF(INDEX(Import.PLE,Detalhamento!$E311,Detalhamento!U$15)&lt;=mediçao,0,OFFSET(Import.PLQ,$A311-1,U$15-1,1,1)),OFFSET(Import.PLQ,$A311-1,U$15-1,1,1)),(1-PLE!$AA$28)*OFFSET(Import.PLQ,$A311-1,U$15-1,1,1))))</f>
        <v>0</v>
      </c>
      <c r="V311" s="144">
        <f ca="1">IF(V$13="",0,CHOOSE(Detalhamento.OpçãoServiços,OFFSET(Import.PLQ,$A311-1,V$15-1,1,1),IF($E311&lt;&gt;1,IF(ISNUMBER(INDEX(Import.PLE,Detalhamento!$E311,Detalhamento!V$15)),IF(INDEX(Import.PLE,Detalhamento!$E311,Detalhamento!V$15)&lt;=mediçao,OFFSET(Import.PLQ,$A311-1,V$15-1,1,1),0),0),PLE!$AA$28*OFFSET(Import.PLQ,$A311-1,V$15-1,1,1)),IF($E311&lt;&gt;1,IF(ISNUMBER(INDEX(Import.PLE,Detalhamento!$E311,Detalhamento!V$15)),IF(INDEX(Import.PLE,Detalhamento!$E311,Detalhamento!V$15)&lt;=mediçao,0,OFFSET(Import.PLQ,$A311-1,V$15-1,1,1)),OFFSET(Import.PLQ,$A311-1,V$15-1,1,1)),(1-PLE!$AA$28)*OFFSET(Import.PLQ,$A311-1,V$15-1,1,1))))</f>
        <v>0</v>
      </c>
      <c r="W311" s="144">
        <f ca="1">IF(W$13="",0,CHOOSE(Detalhamento.OpçãoServiços,OFFSET(Import.PLQ,$A311-1,W$15-1,1,1),IF($E311&lt;&gt;1,IF(ISNUMBER(INDEX(Import.PLE,Detalhamento!$E311,Detalhamento!W$15)),IF(INDEX(Import.PLE,Detalhamento!$E311,Detalhamento!W$15)&lt;=mediçao,OFFSET(Import.PLQ,$A311-1,W$15-1,1,1),0),0),PLE!$AA$28*OFFSET(Import.PLQ,$A311-1,W$15-1,1,1)),IF($E311&lt;&gt;1,IF(ISNUMBER(INDEX(Import.PLE,Detalhamento!$E311,Detalhamento!W$15)),IF(INDEX(Import.PLE,Detalhamento!$E311,Detalhamento!W$15)&lt;=mediçao,0,OFFSET(Import.PLQ,$A311-1,W$15-1,1,1)),OFFSET(Import.PLQ,$A311-1,W$15-1,1,1)),(1-PLE!$AA$28)*OFFSET(Import.PLQ,$A311-1,W$15-1,1,1))))</f>
        <v>0</v>
      </c>
      <c r="X311" s="144">
        <f ca="1">IF(X$13="",0,CHOOSE(Detalhamento.OpçãoServiços,OFFSET(Import.PLQ,$A311-1,X$15-1,1,1),IF($E311&lt;&gt;1,IF(ISNUMBER(INDEX(Import.PLE,Detalhamento!$E311,Detalhamento!X$15)),IF(INDEX(Import.PLE,Detalhamento!$E311,Detalhamento!X$15)&lt;=mediçao,OFFSET(Import.PLQ,$A311-1,X$15-1,1,1),0),0),PLE!$AA$28*OFFSET(Import.PLQ,$A311-1,X$15-1,1,1)),IF($E311&lt;&gt;1,IF(ISNUMBER(INDEX(Import.PLE,Detalhamento!$E311,Detalhamento!X$15)),IF(INDEX(Import.PLE,Detalhamento!$E311,Detalhamento!X$15)&lt;=mediçao,0,OFFSET(Import.PLQ,$A311-1,X$15-1,1,1)),OFFSET(Import.PLQ,$A311-1,X$15-1,1,1)),(1-PLE!$AA$28)*OFFSET(Import.PLQ,$A311-1,X$15-1,1,1))))</f>
        <v>0</v>
      </c>
      <c r="Y311" s="144">
        <f ca="1">IF(Y$13="",0,CHOOSE(Detalhamento.OpçãoServiços,OFFSET(Import.PLQ,$A311-1,Y$15-1,1,1),IF($E311&lt;&gt;1,IF(ISNUMBER(INDEX(Import.PLE,Detalhamento!$E311,Detalhamento!Y$15)),IF(INDEX(Import.PLE,Detalhamento!$E311,Detalhamento!Y$15)&lt;=mediçao,OFFSET(Import.PLQ,$A311-1,Y$15-1,1,1),0),0),PLE!$AA$28*OFFSET(Import.PLQ,$A311-1,Y$15-1,1,1)),IF($E311&lt;&gt;1,IF(ISNUMBER(INDEX(Import.PLE,Detalhamento!$E311,Detalhamento!Y$15)),IF(INDEX(Import.PLE,Detalhamento!$E311,Detalhamento!Y$15)&lt;=mediçao,0,OFFSET(Import.PLQ,$A311-1,Y$15-1,1,1)),OFFSET(Import.PLQ,$A311-1,Y$15-1,1,1)),(1-PLE!$AA$28)*OFFSET(Import.PLQ,$A311-1,Y$15-1,1,1))))</f>
        <v>0</v>
      </c>
      <c r="Z311" s="144">
        <f ca="1">IF(Z$13="",0,CHOOSE(Detalhamento.OpçãoServiços,OFFSET(Import.PLQ,$A311-1,Z$15-1,1,1),IF($E311&lt;&gt;1,IF(ISNUMBER(INDEX(Import.PLE,Detalhamento!$E311,Detalhamento!Z$15)),IF(INDEX(Import.PLE,Detalhamento!$E311,Detalhamento!Z$15)&lt;=mediçao,OFFSET(Import.PLQ,$A311-1,Z$15-1,1,1),0),0),PLE!$AA$28*OFFSET(Import.PLQ,$A311-1,Z$15-1,1,1)),IF($E311&lt;&gt;1,IF(ISNUMBER(INDEX(Import.PLE,Detalhamento!$E311,Detalhamento!Z$15)),IF(INDEX(Import.PLE,Detalhamento!$E311,Detalhamento!Z$15)&lt;=mediçao,0,OFFSET(Import.PLQ,$A311-1,Z$15-1,1,1)),OFFSET(Import.PLQ,$A311-1,Z$15-1,1,1)),(1-PLE!$AA$28)*OFFSET(Import.PLQ,$A311-1,Z$15-1,1,1))))</f>
        <v>0</v>
      </c>
      <c r="AA311" s="144">
        <f ca="1">IF(AA$13="",0,CHOOSE(Detalhamento.OpçãoServiços,OFFSET(Import.PLQ,$A311-1,AA$15-1,1,1),IF($E311&lt;&gt;1,IF(ISNUMBER(INDEX(Import.PLE,Detalhamento!$E311,Detalhamento!AA$15)),IF(INDEX(Import.PLE,Detalhamento!$E311,Detalhamento!AA$15)&lt;=mediçao,OFFSET(Import.PLQ,$A311-1,AA$15-1,1,1),0),0),PLE!$AA$28*OFFSET(Import.PLQ,$A311-1,AA$15-1,1,1)),IF($E311&lt;&gt;1,IF(ISNUMBER(INDEX(Import.PLE,Detalhamento!$E311,Detalhamento!AA$15)),IF(INDEX(Import.PLE,Detalhamento!$E311,Detalhamento!AA$15)&lt;=mediçao,0,OFFSET(Import.PLQ,$A311-1,AA$15-1,1,1)),OFFSET(Import.PLQ,$A311-1,AA$15-1,1,1)),(1-PLE!$AA$28)*OFFSET(Import.PLQ,$A311-1,AA$15-1,1,1))))</f>
        <v>0</v>
      </c>
      <c r="AB311" s="144">
        <f ca="1">IF(AB$13="",0,CHOOSE(Detalhamento.OpçãoServiços,OFFSET(Import.PLQ,$A311-1,AB$15-1,1,1),IF($E311&lt;&gt;1,IF(ISNUMBER(INDEX(Import.PLE,Detalhamento!$E311,Detalhamento!AB$15)),IF(INDEX(Import.PLE,Detalhamento!$E311,Detalhamento!AB$15)&lt;=mediçao,OFFSET(Import.PLQ,$A311-1,AB$15-1,1,1),0),0),PLE!$AA$28*OFFSET(Import.PLQ,$A311-1,AB$15-1,1,1)),IF($E311&lt;&gt;1,IF(ISNUMBER(INDEX(Import.PLE,Detalhamento!$E311,Detalhamento!AB$15)),IF(INDEX(Import.PLE,Detalhamento!$E311,Detalhamento!AB$15)&lt;=mediçao,0,OFFSET(Import.PLQ,$A311-1,AB$15-1,1,1)),OFFSET(Import.PLQ,$A311-1,AB$15-1,1,1)),(1-PLE!$AA$28)*OFFSET(Import.PLQ,$A311-1,AB$15-1,1,1))))</f>
        <v>0</v>
      </c>
      <c r="AC311" s="144">
        <f ca="1">IF(AC$13="",0,CHOOSE(Detalhamento.OpçãoServiços,OFFSET(Import.PLQ,$A311-1,AC$15-1,1,1),IF($E311&lt;&gt;1,IF(ISNUMBER(INDEX(Import.PLE,Detalhamento!$E311,Detalhamento!AC$15)),IF(INDEX(Import.PLE,Detalhamento!$E311,Detalhamento!AC$15)&lt;=mediçao,OFFSET(Import.PLQ,$A311-1,AC$15-1,1,1),0),0),PLE!$AA$28*OFFSET(Import.PLQ,$A311-1,AC$15-1,1,1)),IF($E311&lt;&gt;1,IF(ISNUMBER(INDEX(Import.PLE,Detalhamento!$E311,Detalhamento!AC$15)),IF(INDEX(Import.PLE,Detalhamento!$E311,Detalhamento!AC$15)&lt;=mediçao,0,OFFSET(Import.PLQ,$A311-1,AC$15-1,1,1)),OFFSET(Import.PLQ,$A311-1,AC$15-1,1,1)),(1-PLE!$AA$28)*OFFSET(Import.PLQ,$A311-1,AC$15-1,1,1))))</f>
        <v>0</v>
      </c>
      <c r="AD311" s="144">
        <f ca="1">IF(AD$13="",0,CHOOSE(Detalhamento.OpçãoServiços,OFFSET(Import.PLQ,$A311-1,AD$15-1,1,1),IF($E311&lt;&gt;1,IF(ISNUMBER(INDEX(Import.PLE,Detalhamento!$E311,Detalhamento!AD$15)),IF(INDEX(Import.PLE,Detalhamento!$E311,Detalhamento!AD$15)&lt;=mediçao,OFFSET(Import.PLQ,$A311-1,AD$15-1,1,1),0),0),PLE!$AA$28*OFFSET(Import.PLQ,$A311-1,AD$15-1,1,1)),IF($E311&lt;&gt;1,IF(ISNUMBER(INDEX(Import.PLE,Detalhamento!$E311,Detalhamento!AD$15)),IF(INDEX(Import.PLE,Detalhamento!$E311,Detalhamento!AD$15)&lt;=mediçao,0,OFFSET(Import.PLQ,$A311-1,AD$15-1,1,1)),OFFSET(Import.PLQ,$A311-1,AD$15-1,1,1)),(1-PLE!$AA$28)*OFFSET(Import.PLQ,$A311-1,AD$15-1,1,1))))</f>
        <v>0</v>
      </c>
      <c r="AE311" s="144">
        <f ca="1">IF(AE$13="",0,CHOOSE(Detalhamento.OpçãoServiços,OFFSET(Import.PLQ,$A311-1,AE$15-1,1,1),IF($E311&lt;&gt;1,IF(ISNUMBER(INDEX(Import.PLE,Detalhamento!$E311,Detalhamento!AE$15)),IF(INDEX(Import.PLE,Detalhamento!$E311,Detalhamento!AE$15)&lt;=mediçao,OFFSET(Import.PLQ,$A311-1,AE$15-1,1,1),0),0),PLE!$AA$28*OFFSET(Import.PLQ,$A311-1,AE$15-1,1,1)),IF($E311&lt;&gt;1,IF(ISNUMBER(INDEX(Import.PLE,Detalhamento!$E311,Detalhamento!AE$15)),IF(INDEX(Import.PLE,Detalhamento!$E311,Detalhamento!AE$15)&lt;=mediçao,0,OFFSET(Import.PLQ,$A311-1,AE$15-1,1,1)),OFFSET(Import.PLQ,$A311-1,AE$15-1,1,1)),(1-PLE!$AA$28)*OFFSET(Import.PLQ,$A311-1,AE$15-1,1,1))))</f>
        <v>0</v>
      </c>
      <c r="AF311" s="144">
        <f ca="1">IF(AF$13="",0,CHOOSE(Detalhamento.OpçãoServiços,OFFSET(Import.PLQ,$A311-1,AF$15-1,1,1),IF($E311&lt;&gt;1,IF(ISNUMBER(INDEX(Import.PLE,Detalhamento!$E311,Detalhamento!AF$15)),IF(INDEX(Import.PLE,Detalhamento!$E311,Detalhamento!AF$15)&lt;=mediçao,OFFSET(Import.PLQ,$A311-1,AF$15-1,1,1),0),0),PLE!$AA$28*OFFSET(Import.PLQ,$A311-1,AF$15-1,1,1)),IF($E311&lt;&gt;1,IF(ISNUMBER(INDEX(Import.PLE,Detalhamento!$E311,Detalhamento!AF$15)),IF(INDEX(Import.PLE,Detalhamento!$E311,Detalhamento!AF$15)&lt;=mediçao,0,OFFSET(Import.PLQ,$A311-1,AF$15-1,1,1)),OFFSET(Import.PLQ,$A311-1,AF$15-1,1,1)),(1-PLE!$AA$28)*OFFSET(Import.PLQ,$A311-1,AF$15-1,1,1))))</f>
        <v>0</v>
      </c>
      <c r="AG311" s="144">
        <f ca="1">IF(AG$13="",0,CHOOSE(Detalhamento.OpçãoServiços,OFFSET(Import.PLQ,$A311-1,AG$15-1,1,1),IF($E311&lt;&gt;1,IF(ISNUMBER(INDEX(Import.PLE,Detalhamento!$E311,Detalhamento!AG$15)),IF(INDEX(Import.PLE,Detalhamento!$E311,Detalhamento!AG$15)&lt;=mediçao,OFFSET(Import.PLQ,$A311-1,AG$15-1,1,1),0),0),PLE!$AA$28*OFFSET(Import.PLQ,$A311-1,AG$15-1,1,1)),IF($E311&lt;&gt;1,IF(ISNUMBER(INDEX(Import.PLE,Detalhamento!$E311,Detalhamento!AG$15)),IF(INDEX(Import.PLE,Detalhamento!$E311,Detalhamento!AG$15)&lt;=mediçao,0,OFFSET(Import.PLQ,$A311-1,AG$15-1,1,1)),OFFSET(Import.PLQ,$A311-1,AG$15-1,1,1)),(1-PLE!$AA$28)*OFFSET(Import.PLQ,$A311-1,AG$15-1,1,1))))</f>
        <v>0</v>
      </c>
      <c r="AH311" s="144">
        <f ca="1">IF(AH$13="",0,CHOOSE(Detalhamento.OpçãoServiços,OFFSET(Import.PLQ,$A311-1,AH$15-1,1,1),IF($E311&lt;&gt;1,IF(ISNUMBER(INDEX(Import.PLE,Detalhamento!$E311,Detalhamento!AH$15)),IF(INDEX(Import.PLE,Detalhamento!$E311,Detalhamento!AH$15)&lt;=mediçao,OFFSET(Import.PLQ,$A311-1,AH$15-1,1,1),0),0),PLE!$AA$28*OFFSET(Import.PLQ,$A311-1,AH$15-1,1,1)),IF($E311&lt;&gt;1,IF(ISNUMBER(INDEX(Import.PLE,Detalhamento!$E311,Detalhamento!AH$15)),IF(INDEX(Import.PLE,Detalhamento!$E311,Detalhamento!AH$15)&lt;=mediçao,0,OFFSET(Import.PLQ,$A311-1,AH$15-1,1,1)),OFFSET(Import.PLQ,$A311-1,AH$15-1,1,1)),(1-PLE!$AA$28)*OFFSET(Import.PLQ,$A311-1,AH$15-1,1,1))))</f>
        <v>0</v>
      </c>
      <c r="AI311" s="144">
        <f ca="1">IF(AI$13="",0,CHOOSE(Detalhamento.OpçãoServiços,OFFSET(Import.PLQ,$A311-1,AI$15-1,1,1),IF($E311&lt;&gt;1,IF(ISNUMBER(INDEX(Import.PLE,Detalhamento!$E311,Detalhamento!AI$15)),IF(INDEX(Import.PLE,Detalhamento!$E311,Detalhamento!AI$15)&lt;=mediçao,OFFSET(Import.PLQ,$A311-1,AI$15-1,1,1),0),0),PLE!$AA$28*OFFSET(Import.PLQ,$A311-1,AI$15-1,1,1)),IF($E311&lt;&gt;1,IF(ISNUMBER(INDEX(Import.PLE,Detalhamento!$E311,Detalhamento!AI$15)),IF(INDEX(Import.PLE,Detalhamento!$E311,Detalhamento!AI$15)&lt;=mediçao,0,OFFSET(Import.PLQ,$A311-1,AI$15-1,1,1)),OFFSET(Import.PLQ,$A311-1,AI$15-1,1,1)),(1-PLE!$AA$28)*OFFSET(Import.PLQ,$A311-1,AI$15-1,1,1))))</f>
        <v>0</v>
      </c>
      <c r="AJ311" s="144">
        <f ca="1">IF(AJ$13="",0,CHOOSE(Detalhamento.OpçãoServiços,OFFSET(Import.PLQ,$A311-1,AJ$15-1,1,1),IF($E311&lt;&gt;1,IF(ISNUMBER(INDEX(Import.PLE,Detalhamento!$E311,Detalhamento!AJ$15)),IF(INDEX(Import.PLE,Detalhamento!$E311,Detalhamento!AJ$15)&lt;=mediçao,OFFSET(Import.PLQ,$A311-1,AJ$15-1,1,1),0),0),PLE!$AA$28*OFFSET(Import.PLQ,$A311-1,AJ$15-1,1,1)),IF($E311&lt;&gt;1,IF(ISNUMBER(INDEX(Import.PLE,Detalhamento!$E311,Detalhamento!AJ$15)),IF(INDEX(Import.PLE,Detalhamento!$E311,Detalhamento!AJ$15)&lt;=mediçao,0,OFFSET(Import.PLQ,$A311-1,AJ$15-1,1,1)),OFFSET(Import.PLQ,$A311-1,AJ$15-1,1,1)),(1-PLE!$AA$28)*OFFSET(Import.PLQ,$A311-1,AJ$15-1,1,1))))</f>
        <v>0</v>
      </c>
      <c r="AK311" s="144">
        <f ca="1">IF(AK$13="",0,CHOOSE(Detalhamento.OpçãoServiços,OFFSET(Import.PLQ,$A311-1,AK$15-1,1,1),IF($E311&lt;&gt;1,IF(ISNUMBER(INDEX(Import.PLE,Detalhamento!$E311,Detalhamento!AK$15)),IF(INDEX(Import.PLE,Detalhamento!$E311,Detalhamento!AK$15)&lt;=mediçao,OFFSET(Import.PLQ,$A311-1,AK$15-1,1,1),0),0),PLE!$AA$28*OFFSET(Import.PLQ,$A311-1,AK$15-1,1,1)),IF($E311&lt;&gt;1,IF(ISNUMBER(INDEX(Import.PLE,Detalhamento!$E311,Detalhamento!AK$15)),IF(INDEX(Import.PLE,Detalhamento!$E311,Detalhamento!AK$15)&lt;=mediçao,0,OFFSET(Import.PLQ,$A311-1,AK$15-1,1,1)),OFFSET(Import.PLQ,$A311-1,AK$15-1,1,1)),(1-PLE!$AA$28)*OFFSET(Import.PLQ,$A311-1,AK$15-1,1,1))))</f>
        <v>0</v>
      </c>
      <c r="AL311" s="144">
        <f ca="1">IF(AL$13="",0,CHOOSE(Detalhamento.OpçãoServiços,OFFSET(Import.PLQ,$A311-1,AL$15-1,1,1),IF($E311&lt;&gt;1,IF(ISNUMBER(INDEX(Import.PLE,Detalhamento!$E311,Detalhamento!AL$15)),IF(INDEX(Import.PLE,Detalhamento!$E311,Detalhamento!AL$15)&lt;=mediçao,OFFSET(Import.PLQ,$A311-1,AL$15-1,1,1),0),0),PLE!$AA$28*OFFSET(Import.PLQ,$A311-1,AL$15-1,1,1)),IF($E311&lt;&gt;1,IF(ISNUMBER(INDEX(Import.PLE,Detalhamento!$E311,Detalhamento!AL$15)),IF(INDEX(Import.PLE,Detalhamento!$E311,Detalhamento!AL$15)&lt;=mediçao,0,OFFSET(Import.PLQ,$A311-1,AL$15-1,1,1)),OFFSET(Import.PLQ,$A311-1,AL$15-1,1,1)),(1-PLE!$AA$28)*OFFSET(Import.PLQ,$A311-1,AL$15-1,1,1))))</f>
        <v>0</v>
      </c>
      <c r="AM311" s="144">
        <f ca="1">IF(AM$13="",0,CHOOSE(Detalhamento.OpçãoServiços,OFFSET(Import.PLQ,$A311-1,AM$15-1,1,1),IF($E311&lt;&gt;1,IF(ISNUMBER(INDEX(Import.PLE,Detalhamento!$E311,Detalhamento!AM$15)),IF(INDEX(Import.PLE,Detalhamento!$E311,Detalhamento!AM$15)&lt;=mediçao,OFFSET(Import.PLQ,$A311-1,AM$15-1,1,1),0),0),PLE!$AA$28*OFFSET(Import.PLQ,$A311-1,AM$15-1,1,1)),IF($E311&lt;&gt;1,IF(ISNUMBER(INDEX(Import.PLE,Detalhamento!$E311,Detalhamento!AM$15)),IF(INDEX(Import.PLE,Detalhamento!$E311,Detalhamento!AM$15)&lt;=mediçao,0,OFFSET(Import.PLQ,$A311-1,AM$15-1,1,1)),OFFSET(Import.PLQ,$A311-1,AM$15-1,1,1)),(1-PLE!$AA$28)*OFFSET(Import.PLQ,$A311-1,AM$15-1,1,1))))</f>
        <v>0</v>
      </c>
      <c r="AN311" s="144">
        <f ca="1">IF(AN$13="",0,CHOOSE(Detalhamento.OpçãoServiços,OFFSET(Import.PLQ,$A311-1,AN$15-1,1,1),IF($E311&lt;&gt;1,IF(ISNUMBER(INDEX(Import.PLE,Detalhamento!$E311,Detalhamento!AN$15)),IF(INDEX(Import.PLE,Detalhamento!$E311,Detalhamento!AN$15)&lt;=mediçao,OFFSET(Import.PLQ,$A311-1,AN$15-1,1,1),0),0),PLE!$AA$28*OFFSET(Import.PLQ,$A311-1,AN$15-1,1,1)),IF($E311&lt;&gt;1,IF(ISNUMBER(INDEX(Import.PLE,Detalhamento!$E311,Detalhamento!AN$15)),IF(INDEX(Import.PLE,Detalhamento!$E311,Detalhamento!AN$15)&lt;=mediçao,0,OFFSET(Import.PLQ,$A311-1,AN$15-1,1,1)),OFFSET(Import.PLQ,$A311-1,AN$15-1,1,1)),(1-PLE!$AA$28)*OFFSET(Import.PLQ,$A311-1,AN$15-1,1,1))))</f>
        <v>0</v>
      </c>
      <c r="AO311" s="144">
        <f ca="1">IF(AO$13="",0,CHOOSE(Detalhamento.OpçãoServiços,OFFSET(Import.PLQ,$A311-1,AO$15-1,1,1),IF($E311&lt;&gt;1,IF(ISNUMBER(INDEX(Import.PLE,Detalhamento!$E311,Detalhamento!AO$15)),IF(INDEX(Import.PLE,Detalhamento!$E311,Detalhamento!AO$15)&lt;=mediçao,OFFSET(Import.PLQ,$A311-1,AO$15-1,1,1),0),0),PLE!$AA$28*OFFSET(Import.PLQ,$A311-1,AO$15-1,1,1)),IF($E311&lt;&gt;1,IF(ISNUMBER(INDEX(Import.PLE,Detalhamento!$E311,Detalhamento!AO$15)),IF(INDEX(Import.PLE,Detalhamento!$E311,Detalhamento!AO$15)&lt;=mediçao,0,OFFSET(Import.PLQ,$A311-1,AO$15-1,1,1)),OFFSET(Import.PLQ,$A311-1,AO$15-1,1,1)),(1-PLE!$AA$28)*OFFSET(Import.PLQ,$A311-1,AO$15-1,1,1))))</f>
        <v>0</v>
      </c>
      <c r="AP311" s="144">
        <f ca="1">IF(AP$13="",0,CHOOSE(Detalhamento.OpçãoServiços,OFFSET(Import.PLQ,$A311-1,AP$15-1,1,1),IF($E311&lt;&gt;1,IF(ISNUMBER(INDEX(Import.PLE,Detalhamento!$E311,Detalhamento!AP$15)),IF(INDEX(Import.PLE,Detalhamento!$E311,Detalhamento!AP$15)&lt;=mediçao,OFFSET(Import.PLQ,$A311-1,AP$15-1,1,1),0),0),PLE!$AA$28*OFFSET(Import.PLQ,$A311-1,AP$15-1,1,1)),IF($E311&lt;&gt;1,IF(ISNUMBER(INDEX(Import.PLE,Detalhamento!$E311,Detalhamento!AP$15)),IF(INDEX(Import.PLE,Detalhamento!$E311,Detalhamento!AP$15)&lt;=mediçao,0,OFFSET(Import.PLQ,$A311-1,AP$15-1,1,1)),OFFSET(Import.PLQ,$A311-1,AP$15-1,1,1)),(1-PLE!$AA$28)*OFFSET(Import.PLQ,$A311-1,AP$15-1,1,1))))</f>
        <v>0</v>
      </c>
      <c r="AQ311" s="144">
        <f ca="1">IF(AQ$13="",0,CHOOSE(Detalhamento.OpçãoServiços,OFFSET(Import.PLQ,$A311-1,AQ$15-1,1,1),IF($E311&lt;&gt;1,IF(ISNUMBER(INDEX(Import.PLE,Detalhamento!$E311,Detalhamento!AQ$15)),IF(INDEX(Import.PLE,Detalhamento!$E311,Detalhamento!AQ$15)&lt;=mediçao,OFFSET(Import.PLQ,$A311-1,AQ$15-1,1,1),0),0),PLE!$AA$28*OFFSET(Import.PLQ,$A311-1,AQ$15-1,1,1)),IF($E311&lt;&gt;1,IF(ISNUMBER(INDEX(Import.PLE,Detalhamento!$E311,Detalhamento!AQ$15)),IF(INDEX(Import.PLE,Detalhamento!$E311,Detalhamento!AQ$15)&lt;=mediçao,0,OFFSET(Import.PLQ,$A311-1,AQ$15-1,1,1)),OFFSET(Import.PLQ,$A311-1,AQ$15-1,1,1)),(1-PLE!$AA$28)*OFFSET(Import.PLQ,$A311-1,AQ$15-1,1,1))))</f>
        <v>0</v>
      </c>
      <c r="AR311" s="144">
        <f ca="1">IF(AR$13="",0,CHOOSE(Detalhamento.OpçãoServiços,OFFSET(Import.PLQ,$A311-1,AR$15-1,1,1),IF($E311&lt;&gt;1,IF(ISNUMBER(INDEX(Import.PLE,Detalhamento!$E311,Detalhamento!AR$15)),IF(INDEX(Import.PLE,Detalhamento!$E311,Detalhamento!AR$15)&lt;=mediçao,OFFSET(Import.PLQ,$A311-1,AR$15-1,1,1),0),0),PLE!$AA$28*OFFSET(Import.PLQ,$A311-1,AR$15-1,1,1)),IF($E311&lt;&gt;1,IF(ISNUMBER(INDEX(Import.PLE,Detalhamento!$E311,Detalhamento!AR$15)),IF(INDEX(Import.PLE,Detalhamento!$E311,Detalhamento!AR$15)&lt;=mediçao,0,OFFSET(Import.PLQ,$A311-1,AR$15-1,1,1)),OFFSET(Import.PLQ,$A311-1,AR$15-1,1,1)),(1-PLE!$AA$28)*OFFSET(Import.PLQ,$A311-1,AR$15-1,1,1))))</f>
        <v>0</v>
      </c>
      <c r="AS311" s="144">
        <f ca="1">IF(AS$13="",0,CHOOSE(Detalhamento.OpçãoServiços,OFFSET(Import.PLQ,$A311-1,AS$15-1,1,1),IF($E311&lt;&gt;1,IF(ISNUMBER(INDEX(Import.PLE,Detalhamento!$E311,Detalhamento!AS$15)),IF(INDEX(Import.PLE,Detalhamento!$E311,Detalhamento!AS$15)&lt;=mediçao,OFFSET(Import.PLQ,$A311-1,AS$15-1,1,1),0),0),PLE!$AA$28*OFFSET(Import.PLQ,$A311-1,AS$15-1,1,1)),IF($E311&lt;&gt;1,IF(ISNUMBER(INDEX(Import.PLE,Detalhamento!$E311,Detalhamento!AS$15)),IF(INDEX(Import.PLE,Detalhamento!$E311,Detalhamento!AS$15)&lt;=mediçao,0,OFFSET(Import.PLQ,$A311-1,AS$15-1,1,1)),OFFSET(Import.PLQ,$A311-1,AS$15-1,1,1)),(1-PLE!$AA$28)*OFFSET(Import.PLQ,$A311-1,AS$15-1,1,1))))</f>
        <v>0</v>
      </c>
      <c r="AT311" s="144">
        <f ca="1">IF(AT$13="",0,CHOOSE(Detalhamento.OpçãoServiços,OFFSET(Import.PLQ,$A311-1,AT$15-1,1,1),IF($E311&lt;&gt;1,IF(ISNUMBER(INDEX(Import.PLE,Detalhamento!$E311,Detalhamento!AT$15)),IF(INDEX(Import.PLE,Detalhamento!$E311,Detalhamento!AT$15)&lt;=mediçao,OFFSET(Import.PLQ,$A311-1,AT$15-1,1,1),0),0),PLE!$AA$28*OFFSET(Import.PLQ,$A311-1,AT$15-1,1,1)),IF($E311&lt;&gt;1,IF(ISNUMBER(INDEX(Import.PLE,Detalhamento!$E311,Detalhamento!AT$15)),IF(INDEX(Import.PLE,Detalhamento!$E311,Detalhamento!AT$15)&lt;=mediçao,0,OFFSET(Import.PLQ,$A311-1,AT$15-1,1,1)),OFFSET(Import.PLQ,$A311-1,AT$15-1,1,1)),(1-PLE!$AA$28)*OFFSET(Import.PLQ,$A311-1,AT$15-1,1,1))))</f>
        <v>0</v>
      </c>
      <c r="AU311" s="144">
        <f ca="1">IF(AU$13="",0,CHOOSE(Detalhamento.OpçãoServiços,OFFSET(Import.PLQ,$A311-1,AU$15-1,1,1),IF($E311&lt;&gt;1,IF(ISNUMBER(INDEX(Import.PLE,Detalhamento!$E311,Detalhamento!AU$15)),IF(INDEX(Import.PLE,Detalhamento!$E311,Detalhamento!AU$15)&lt;=mediçao,OFFSET(Import.PLQ,$A311-1,AU$15-1,1,1),0),0),PLE!$AA$28*OFFSET(Import.PLQ,$A311-1,AU$15-1,1,1)),IF($E311&lt;&gt;1,IF(ISNUMBER(INDEX(Import.PLE,Detalhamento!$E311,Detalhamento!AU$15)),IF(INDEX(Import.PLE,Detalhamento!$E311,Detalhamento!AU$15)&lt;=mediçao,0,OFFSET(Import.PLQ,$A311-1,AU$15-1,1,1)),OFFSET(Import.PLQ,$A311-1,AU$15-1,1,1)),(1-PLE!$AA$28)*OFFSET(Import.PLQ,$A311-1,AU$15-1,1,1))))</f>
        <v>0</v>
      </c>
      <c r="AV311" s="144">
        <f ca="1">IF(AV$13="",0,CHOOSE(Detalhamento.OpçãoServiços,OFFSET(Import.PLQ,$A311-1,AV$15-1,1,1),IF($E311&lt;&gt;1,IF(ISNUMBER(INDEX(Import.PLE,Detalhamento!$E311,Detalhamento!AV$15)),IF(INDEX(Import.PLE,Detalhamento!$E311,Detalhamento!AV$15)&lt;=mediçao,OFFSET(Import.PLQ,$A311-1,AV$15-1,1,1),0),0),PLE!$AA$28*OFFSET(Import.PLQ,$A311-1,AV$15-1,1,1)),IF($E311&lt;&gt;1,IF(ISNUMBER(INDEX(Import.PLE,Detalhamento!$E311,Detalhamento!AV$15)),IF(INDEX(Import.PLE,Detalhamento!$E311,Detalhamento!AV$15)&lt;=mediçao,0,OFFSET(Import.PLQ,$A311-1,AV$15-1,1,1)),OFFSET(Import.PLQ,$A311-1,AV$15-1,1,1)),(1-PLE!$AA$28)*OFFSET(Import.PLQ,$A311-1,AV$15-1,1,1))))</f>
        <v>0</v>
      </c>
      <c r="AW311" s="144">
        <f ca="1">IF(AW$13="",0,CHOOSE(Detalhamento.OpçãoServiços,OFFSET(Import.PLQ,$A311-1,AW$15-1,1,1),IF($E311&lt;&gt;1,IF(ISNUMBER(INDEX(Import.PLE,Detalhamento!$E311,Detalhamento!AW$15)),IF(INDEX(Import.PLE,Detalhamento!$E311,Detalhamento!AW$15)&lt;=mediçao,OFFSET(Import.PLQ,$A311-1,AW$15-1,1,1),0),0),PLE!$AA$28*OFFSET(Import.PLQ,$A311-1,AW$15-1,1,1)),IF($E311&lt;&gt;1,IF(ISNUMBER(INDEX(Import.PLE,Detalhamento!$E311,Detalhamento!AW$15)),IF(INDEX(Import.PLE,Detalhamento!$E311,Detalhamento!AW$15)&lt;=mediçao,0,OFFSET(Import.PLQ,$A311-1,AW$15-1,1,1)),OFFSET(Import.PLQ,$A311-1,AW$15-1,1,1)),(1-PLE!$AA$28)*OFFSET(Import.PLQ,$A311-1,AW$15-1,1,1))))</f>
        <v>0</v>
      </c>
      <c r="AX311" s="144">
        <f ca="1">IF(AX$13="",0,CHOOSE(Detalhamento.OpçãoServiços,OFFSET(Import.PLQ,$A311-1,AX$15-1,1,1),IF($E311&lt;&gt;1,IF(ISNUMBER(INDEX(Import.PLE,Detalhamento!$E311,Detalhamento!AX$15)),IF(INDEX(Import.PLE,Detalhamento!$E311,Detalhamento!AX$15)&lt;=mediçao,OFFSET(Import.PLQ,$A311-1,AX$15-1,1,1),0),0),PLE!$AA$28*OFFSET(Import.PLQ,$A311-1,AX$15-1,1,1)),IF($E311&lt;&gt;1,IF(ISNUMBER(INDEX(Import.PLE,Detalhamento!$E311,Detalhamento!AX$15)),IF(INDEX(Import.PLE,Detalhamento!$E311,Detalhamento!AX$15)&lt;=mediçao,0,OFFSET(Import.PLQ,$A311-1,AX$15-1,1,1)),OFFSET(Import.PLQ,$A311-1,AX$15-1,1,1)),(1-PLE!$AA$28)*OFFSET(Import.PLQ,$A311-1,AX$15-1,1,1))))</f>
        <v>0</v>
      </c>
      <c r="AY311" s="144">
        <f ca="1">IF(AY$13="",0,CHOOSE(Detalhamento.OpçãoServiços,OFFSET(Import.PLQ,$A311-1,AY$15-1,1,1),IF($E311&lt;&gt;1,IF(ISNUMBER(INDEX(Import.PLE,Detalhamento!$E311,Detalhamento!AY$15)),IF(INDEX(Import.PLE,Detalhamento!$E311,Detalhamento!AY$15)&lt;=mediçao,OFFSET(Import.PLQ,$A311-1,AY$15-1,1,1),0),0),PLE!$AA$28*OFFSET(Import.PLQ,$A311-1,AY$15-1,1,1)),IF($E311&lt;&gt;1,IF(ISNUMBER(INDEX(Import.PLE,Detalhamento!$E311,Detalhamento!AY$15)),IF(INDEX(Import.PLE,Detalhamento!$E311,Detalhamento!AY$15)&lt;=mediçao,0,OFFSET(Import.PLQ,$A311-1,AY$15-1,1,1)),OFFSET(Import.PLQ,$A311-1,AY$15-1,1,1)),(1-PLE!$AA$28)*OFFSET(Import.PLQ,$A311-1,AY$15-1,1,1))))</f>
        <v>0</v>
      </c>
      <c r="AZ311" s="144">
        <f ca="1">IF(AZ$13="",0,CHOOSE(Detalhamento.OpçãoServiços,OFFSET(Import.PLQ,$A311-1,AZ$15-1,1,1),IF($E311&lt;&gt;1,IF(ISNUMBER(INDEX(Import.PLE,Detalhamento!$E311,Detalhamento!AZ$15)),IF(INDEX(Import.PLE,Detalhamento!$E311,Detalhamento!AZ$15)&lt;=mediçao,OFFSET(Import.PLQ,$A311-1,AZ$15-1,1,1),0),0),PLE!$AA$28*OFFSET(Import.PLQ,$A311-1,AZ$15-1,1,1)),IF($E311&lt;&gt;1,IF(ISNUMBER(INDEX(Import.PLE,Detalhamento!$E311,Detalhamento!AZ$15)),IF(INDEX(Import.PLE,Detalhamento!$E311,Detalhamento!AZ$15)&lt;=mediçao,0,OFFSET(Import.PLQ,$A311-1,AZ$15-1,1,1)),OFFSET(Import.PLQ,$A311-1,AZ$15-1,1,1)),(1-PLE!$AA$28)*OFFSET(Import.PLQ,$A311-1,AZ$15-1,1,1))))</f>
        <v>0</v>
      </c>
      <c r="BA311" s="144">
        <f ca="1">IF(BA$13="",0,CHOOSE(Detalhamento.OpçãoServiços,OFFSET(Import.PLQ,$A311-1,BA$15-1,1,1),IF($E311&lt;&gt;1,IF(ISNUMBER(INDEX(Import.PLE,Detalhamento!$E311,Detalhamento!BA$15)),IF(INDEX(Import.PLE,Detalhamento!$E311,Detalhamento!BA$15)&lt;=mediçao,OFFSET(Import.PLQ,$A311-1,BA$15-1,1,1),0),0),PLE!$AA$28*OFFSET(Import.PLQ,$A311-1,BA$15-1,1,1)),IF($E311&lt;&gt;1,IF(ISNUMBER(INDEX(Import.PLE,Detalhamento!$E311,Detalhamento!BA$15)),IF(INDEX(Import.PLE,Detalhamento!$E311,Detalhamento!BA$15)&lt;=mediçao,0,OFFSET(Import.PLQ,$A311-1,BA$15-1,1,1)),OFFSET(Import.PLQ,$A311-1,BA$15-1,1,1)),(1-PLE!$AA$28)*OFFSET(Import.PLQ,$A311-1,BA$15-1,1,1))))</f>
        <v>0</v>
      </c>
      <c r="BB311" s="144">
        <f ca="1">IF(BB$13="",0,CHOOSE(Detalhamento.OpçãoServiços,OFFSET(Import.PLQ,$A311-1,BB$15-1,1,1),IF($E311&lt;&gt;1,IF(ISNUMBER(INDEX(Import.PLE,Detalhamento!$E311,Detalhamento!BB$15)),IF(INDEX(Import.PLE,Detalhamento!$E311,Detalhamento!BB$15)&lt;=mediçao,OFFSET(Import.PLQ,$A311-1,BB$15-1,1,1),0),0),PLE!$AA$28*OFFSET(Import.PLQ,$A311-1,BB$15-1,1,1)),IF($E311&lt;&gt;1,IF(ISNUMBER(INDEX(Import.PLE,Detalhamento!$E311,Detalhamento!BB$15)),IF(INDEX(Import.PLE,Detalhamento!$E311,Detalhamento!BB$15)&lt;=mediçao,0,OFFSET(Import.PLQ,$A311-1,BB$15-1,1,1)),OFFSET(Import.PLQ,$A311-1,BB$15-1,1,1)),(1-PLE!$AA$28)*OFFSET(Import.PLQ,$A311-1,BB$15-1,1,1))))</f>
        <v>0</v>
      </c>
      <c r="BC311" s="144">
        <f ca="1">IF(BC$13="",0,CHOOSE(Detalhamento.OpçãoServiços,OFFSET(Import.PLQ,$A311-1,BC$15-1,1,1),IF($E311&lt;&gt;1,IF(ISNUMBER(INDEX(Import.PLE,Detalhamento!$E311,Detalhamento!BC$15)),IF(INDEX(Import.PLE,Detalhamento!$E311,Detalhamento!BC$15)&lt;=mediçao,OFFSET(Import.PLQ,$A311-1,BC$15-1,1,1),0),0),PLE!$AA$28*OFFSET(Import.PLQ,$A311-1,BC$15-1,1,1)),IF($E311&lt;&gt;1,IF(ISNUMBER(INDEX(Import.PLE,Detalhamento!$E311,Detalhamento!BC$15)),IF(INDEX(Import.PLE,Detalhamento!$E311,Detalhamento!BC$15)&lt;=mediçao,0,OFFSET(Import.PLQ,$A311-1,BC$15-1,1,1)),OFFSET(Import.PLQ,$A311-1,BC$15-1,1,1)),(1-PLE!$AA$28)*OFFSET(Import.PLQ,$A311-1,BC$15-1,1,1))))</f>
        <v>0</v>
      </c>
      <c r="BD311" s="144">
        <f ca="1">IF(BD$13="",0,CHOOSE(Detalhamento.OpçãoServiços,OFFSET(Import.PLQ,$A311-1,BD$15-1,1,1),IF($E311&lt;&gt;1,IF(ISNUMBER(INDEX(Import.PLE,Detalhamento!$E311,Detalhamento!BD$15)),IF(INDEX(Import.PLE,Detalhamento!$E311,Detalhamento!BD$15)&lt;=mediçao,OFFSET(Import.PLQ,$A311-1,BD$15-1,1,1),0),0),PLE!$AA$28*OFFSET(Import.PLQ,$A311-1,BD$15-1,1,1)),IF($E311&lt;&gt;1,IF(ISNUMBER(INDEX(Import.PLE,Detalhamento!$E311,Detalhamento!BD$15)),IF(INDEX(Import.PLE,Detalhamento!$E311,Detalhamento!BD$15)&lt;=mediçao,0,OFFSET(Import.PLQ,$A311-1,BD$15-1,1,1)),OFFSET(Import.PLQ,$A311-1,BD$15-1,1,1)),(1-PLE!$AA$28)*OFFSET(Import.PLQ,$A311-1,BD$15-1,1,1))))</f>
        <v>0</v>
      </c>
      <c r="BE311" s="144">
        <f ca="1">IF(BE$13="",0,CHOOSE(Detalhamento.OpçãoServiços,OFFSET(Import.PLQ,$A311-1,BE$15-1,1,1),IF($E311&lt;&gt;1,IF(ISNUMBER(INDEX(Import.PLE,Detalhamento!$E311,Detalhamento!BE$15)),IF(INDEX(Import.PLE,Detalhamento!$E311,Detalhamento!BE$15)&lt;=mediçao,OFFSET(Import.PLQ,$A311-1,BE$15-1,1,1),0),0),PLE!$AA$28*OFFSET(Import.PLQ,$A311-1,BE$15-1,1,1)),IF($E311&lt;&gt;1,IF(ISNUMBER(INDEX(Import.PLE,Detalhamento!$E311,Detalhamento!BE$15)),IF(INDEX(Import.PLE,Detalhamento!$E311,Detalhamento!BE$15)&lt;=mediçao,0,OFFSET(Import.PLQ,$A311-1,BE$15-1,1,1)),OFFSET(Import.PLQ,$A311-1,BE$15-1,1,1)),(1-PLE!$AA$28)*OFFSET(Import.PLQ,$A311-1,BE$15-1,1,1))))</f>
        <v>0</v>
      </c>
      <c r="BF311" s="144">
        <f ca="1">IF(BF$13="",0,CHOOSE(Detalhamento.OpçãoServiços,OFFSET(Import.PLQ,$A311-1,BF$15-1,1,1),IF($E311&lt;&gt;1,IF(ISNUMBER(INDEX(Import.PLE,Detalhamento!$E311,Detalhamento!BF$15)),IF(INDEX(Import.PLE,Detalhamento!$E311,Detalhamento!BF$15)&lt;=mediçao,OFFSET(Import.PLQ,$A311-1,BF$15-1,1,1),0),0),PLE!$AA$28*OFFSET(Import.PLQ,$A311-1,BF$15-1,1,1)),IF($E311&lt;&gt;1,IF(ISNUMBER(INDEX(Import.PLE,Detalhamento!$E311,Detalhamento!BF$15)),IF(INDEX(Import.PLE,Detalhamento!$E311,Detalhamento!BF$15)&lt;=mediçao,0,OFFSET(Import.PLQ,$A311-1,BF$15-1,1,1)),OFFSET(Import.PLQ,$A311-1,BF$15-1,1,1)),(1-PLE!$AA$28)*OFFSET(Import.PLQ,$A311-1,BF$15-1,1,1))))</f>
        <v>0</v>
      </c>
      <c r="BG311" s="144">
        <f ca="1">IF(BG$13="",0,CHOOSE(Detalhamento.OpçãoServiços,OFFSET(Import.PLQ,$A311-1,BG$15-1,1,1),IF($E311&lt;&gt;1,IF(ISNUMBER(INDEX(Import.PLE,Detalhamento!$E311,Detalhamento!BG$15)),IF(INDEX(Import.PLE,Detalhamento!$E311,Detalhamento!BG$15)&lt;=mediçao,OFFSET(Import.PLQ,$A311-1,BG$15-1,1,1),0),0),PLE!$AA$28*OFFSET(Import.PLQ,$A311-1,BG$15-1,1,1)),IF($E311&lt;&gt;1,IF(ISNUMBER(INDEX(Import.PLE,Detalhamento!$E311,Detalhamento!BG$15)),IF(INDEX(Import.PLE,Detalhamento!$E311,Detalhamento!BG$15)&lt;=mediçao,0,OFFSET(Import.PLQ,$A311-1,BG$15-1,1,1)),OFFSET(Import.PLQ,$A311-1,BG$15-1,1,1)),(1-PLE!$AA$28)*OFFSET(Import.PLQ,$A311-1,BG$15-1,1,1))))</f>
        <v>0</v>
      </c>
      <c r="BH311" s="144">
        <f ca="1">IF(BH$13="",0,CHOOSE(Detalhamento.OpçãoServiços,OFFSET(Import.PLQ,$A311-1,BH$15-1,1,1),IF($E311&lt;&gt;1,IF(ISNUMBER(INDEX(Import.PLE,Detalhamento!$E311,Detalhamento!BH$15)),IF(INDEX(Import.PLE,Detalhamento!$E311,Detalhamento!BH$15)&lt;=mediçao,OFFSET(Import.PLQ,$A311-1,BH$15-1,1,1),0),0),PLE!$AA$28*OFFSET(Import.PLQ,$A311-1,BH$15-1,1,1)),IF($E311&lt;&gt;1,IF(ISNUMBER(INDEX(Import.PLE,Detalhamento!$E311,Detalhamento!BH$15)),IF(INDEX(Import.PLE,Detalhamento!$E311,Detalhamento!BH$15)&lt;=mediçao,0,OFFSET(Import.PLQ,$A311-1,BH$15-1,1,1)),OFFSET(Import.PLQ,$A311-1,BH$15-1,1,1)),(1-PLE!$AA$28)*OFFSET(Import.PLQ,$A311-1,BH$15-1,1,1))))</f>
        <v>0</v>
      </c>
      <c r="BI311" s="144">
        <f ca="1">IF(BI$13="",0,CHOOSE(Detalhamento.OpçãoServiços,OFFSET(Import.PLQ,$A311-1,BI$15-1,1,1),IF($E311&lt;&gt;1,IF(ISNUMBER(INDEX(Import.PLE,Detalhamento!$E311,Detalhamento!BI$15)),IF(INDEX(Import.PLE,Detalhamento!$E311,Detalhamento!BI$15)&lt;=mediçao,OFFSET(Import.PLQ,$A311-1,BI$15-1,1,1),0),0),PLE!$AA$28*OFFSET(Import.PLQ,$A311-1,BI$15-1,1,1)),IF($E311&lt;&gt;1,IF(ISNUMBER(INDEX(Import.PLE,Detalhamento!$E311,Detalhamento!BI$15)),IF(INDEX(Import.PLE,Detalhamento!$E311,Detalhamento!BI$15)&lt;=mediçao,0,OFFSET(Import.PLQ,$A311-1,BI$15-1,1,1)),OFFSET(Import.PLQ,$A311-1,BI$15-1,1,1)),(1-PLE!$AA$28)*OFFSET(Import.PLQ,$A311-1,BI$15-1,1,1))))</f>
        <v>0</v>
      </c>
    </row>
    <row r="312" spans="1:61" ht="20" x14ac:dyDescent="0.2">
      <c r="A312" s="155">
        <v>260</v>
      </c>
      <c r="B312" s="21" t="str">
        <f t="shared" ca="1" si="41"/>
        <v>Serviço</v>
      </c>
      <c r="E312" s="153">
        <f t="shared" ca="1" si="42"/>
        <v>32</v>
      </c>
      <c r="F312" s="154">
        <f t="shared" ca="1" si="43"/>
        <v>320260</v>
      </c>
      <c r="G312" s="154" t="str">
        <f t="shared" ca="1" si="47"/>
        <v>3.3.3</v>
      </c>
      <c r="H312" s="182" t="str">
        <f t="shared" ca="1" si="47"/>
        <v>APLICAÇÃO MANUAL DE PINTURA COM TINTA LÁTEX ACRÍLICA EM PAREDES, DUAS DEMÃOS. AF_06/2014</v>
      </c>
      <c r="I312" s="37" t="str">
        <f t="shared" ca="1" si="44"/>
        <v>M2</v>
      </c>
      <c r="J312" s="144">
        <f t="shared" ca="1" si="45"/>
        <v>57.48</v>
      </c>
      <c r="K312" s="67"/>
      <c r="L312" s="144">
        <f ca="1">IF(L$13="",0,CHOOSE(Detalhamento.OpçãoServiços,OFFSET(Import.PLQ,$A312-1,L$15-1,1,1),IF($E312&lt;&gt;1,IF(ISNUMBER(INDEX(Import.PLE,Detalhamento!$E312,Detalhamento!L$15)),IF(INDEX(Import.PLE,Detalhamento!$E312,Detalhamento!L$15)&lt;=mediçao,OFFSET(Import.PLQ,$A312-1,L$15-1,1,1),0),0),PLE!$AA$28*OFFSET(Import.PLQ,$A312-1,L$15-1,1,1)),IF($E312&lt;&gt;1,IF(ISNUMBER(INDEX(Import.PLE,Detalhamento!$E312,Detalhamento!L$15)),IF(INDEX(Import.PLE,Detalhamento!$E312,Detalhamento!L$15)&lt;=mediçao,0,OFFSET(Import.PLQ,$A312-1,L$15-1,1,1)),OFFSET(Import.PLQ,$A312-1,L$15-1,1,1)),(1-PLE!$AA$28)*OFFSET(Import.PLQ,$A312-1,L$15-1,1,1))))</f>
        <v>57.48</v>
      </c>
      <c r="M312" s="144">
        <f ca="1">IF(M$13="",0,CHOOSE(Detalhamento.OpçãoServiços,OFFSET(Import.PLQ,$A312-1,M$15-1,1,1),IF($E312&lt;&gt;1,IF(ISNUMBER(INDEX(Import.PLE,Detalhamento!$E312,Detalhamento!M$15)),IF(INDEX(Import.PLE,Detalhamento!$E312,Detalhamento!M$15)&lt;=mediçao,OFFSET(Import.PLQ,$A312-1,M$15-1,1,1),0),0),PLE!$AA$28*OFFSET(Import.PLQ,$A312-1,M$15-1,1,1)),IF($E312&lt;&gt;1,IF(ISNUMBER(INDEX(Import.PLE,Detalhamento!$E312,Detalhamento!M$15)),IF(INDEX(Import.PLE,Detalhamento!$E312,Detalhamento!M$15)&lt;=mediçao,0,OFFSET(Import.PLQ,$A312-1,M$15-1,1,1)),OFFSET(Import.PLQ,$A312-1,M$15-1,1,1)),(1-PLE!$AA$28)*OFFSET(Import.PLQ,$A312-1,M$15-1,1,1))))</f>
        <v>0</v>
      </c>
      <c r="N312" s="144">
        <f ca="1">IF(N$13="",0,CHOOSE(Detalhamento.OpçãoServiços,OFFSET(Import.PLQ,$A312-1,N$15-1,1,1),IF($E312&lt;&gt;1,IF(ISNUMBER(INDEX(Import.PLE,Detalhamento!$E312,Detalhamento!N$15)),IF(INDEX(Import.PLE,Detalhamento!$E312,Detalhamento!N$15)&lt;=mediçao,OFFSET(Import.PLQ,$A312-1,N$15-1,1,1),0),0),PLE!$AA$28*OFFSET(Import.PLQ,$A312-1,N$15-1,1,1)),IF($E312&lt;&gt;1,IF(ISNUMBER(INDEX(Import.PLE,Detalhamento!$E312,Detalhamento!N$15)),IF(INDEX(Import.PLE,Detalhamento!$E312,Detalhamento!N$15)&lt;=mediçao,0,OFFSET(Import.PLQ,$A312-1,N$15-1,1,1)),OFFSET(Import.PLQ,$A312-1,N$15-1,1,1)),(1-PLE!$AA$28)*OFFSET(Import.PLQ,$A312-1,N$15-1,1,1))))</f>
        <v>0</v>
      </c>
      <c r="O312" s="144">
        <f ca="1">IF(O$13="",0,CHOOSE(Detalhamento.OpçãoServiços,OFFSET(Import.PLQ,$A312-1,O$15-1,1,1),IF($E312&lt;&gt;1,IF(ISNUMBER(INDEX(Import.PLE,Detalhamento!$E312,Detalhamento!O$15)),IF(INDEX(Import.PLE,Detalhamento!$E312,Detalhamento!O$15)&lt;=mediçao,OFFSET(Import.PLQ,$A312-1,O$15-1,1,1),0),0),PLE!$AA$28*OFFSET(Import.PLQ,$A312-1,O$15-1,1,1)),IF($E312&lt;&gt;1,IF(ISNUMBER(INDEX(Import.PLE,Detalhamento!$E312,Detalhamento!O$15)),IF(INDEX(Import.PLE,Detalhamento!$E312,Detalhamento!O$15)&lt;=mediçao,0,OFFSET(Import.PLQ,$A312-1,O$15-1,1,1)),OFFSET(Import.PLQ,$A312-1,O$15-1,1,1)),(1-PLE!$AA$28)*OFFSET(Import.PLQ,$A312-1,O$15-1,1,1))))</f>
        <v>0</v>
      </c>
      <c r="P312" s="144">
        <f ca="1">IF(P$13="",0,CHOOSE(Detalhamento.OpçãoServiços,OFFSET(Import.PLQ,$A312-1,P$15-1,1,1),IF($E312&lt;&gt;1,IF(ISNUMBER(INDEX(Import.PLE,Detalhamento!$E312,Detalhamento!P$15)),IF(INDEX(Import.PLE,Detalhamento!$E312,Detalhamento!P$15)&lt;=mediçao,OFFSET(Import.PLQ,$A312-1,P$15-1,1,1),0),0),PLE!$AA$28*OFFSET(Import.PLQ,$A312-1,P$15-1,1,1)),IF($E312&lt;&gt;1,IF(ISNUMBER(INDEX(Import.PLE,Detalhamento!$E312,Detalhamento!P$15)),IF(INDEX(Import.PLE,Detalhamento!$E312,Detalhamento!P$15)&lt;=mediçao,0,OFFSET(Import.PLQ,$A312-1,P$15-1,1,1)),OFFSET(Import.PLQ,$A312-1,P$15-1,1,1)),(1-PLE!$AA$28)*OFFSET(Import.PLQ,$A312-1,P$15-1,1,1))))</f>
        <v>0</v>
      </c>
      <c r="Q312" s="144">
        <f ca="1">IF(Q$13="",0,CHOOSE(Detalhamento.OpçãoServiços,OFFSET(Import.PLQ,$A312-1,Q$15-1,1,1),IF($E312&lt;&gt;1,IF(ISNUMBER(INDEX(Import.PLE,Detalhamento!$E312,Detalhamento!Q$15)),IF(INDEX(Import.PLE,Detalhamento!$E312,Detalhamento!Q$15)&lt;=mediçao,OFFSET(Import.PLQ,$A312-1,Q$15-1,1,1),0),0),PLE!$AA$28*OFFSET(Import.PLQ,$A312-1,Q$15-1,1,1)),IF($E312&lt;&gt;1,IF(ISNUMBER(INDEX(Import.PLE,Detalhamento!$E312,Detalhamento!Q$15)),IF(INDEX(Import.PLE,Detalhamento!$E312,Detalhamento!Q$15)&lt;=mediçao,0,OFFSET(Import.PLQ,$A312-1,Q$15-1,1,1)),OFFSET(Import.PLQ,$A312-1,Q$15-1,1,1)),(1-PLE!$AA$28)*OFFSET(Import.PLQ,$A312-1,Q$15-1,1,1))))</f>
        <v>0</v>
      </c>
      <c r="R312" s="144">
        <f ca="1">IF(R$13="",0,CHOOSE(Detalhamento.OpçãoServiços,OFFSET(Import.PLQ,$A312-1,R$15-1,1,1),IF($E312&lt;&gt;1,IF(ISNUMBER(INDEX(Import.PLE,Detalhamento!$E312,Detalhamento!R$15)),IF(INDEX(Import.PLE,Detalhamento!$E312,Detalhamento!R$15)&lt;=mediçao,OFFSET(Import.PLQ,$A312-1,R$15-1,1,1),0),0),PLE!$AA$28*OFFSET(Import.PLQ,$A312-1,R$15-1,1,1)),IF($E312&lt;&gt;1,IF(ISNUMBER(INDEX(Import.PLE,Detalhamento!$E312,Detalhamento!R$15)),IF(INDEX(Import.PLE,Detalhamento!$E312,Detalhamento!R$15)&lt;=mediçao,0,OFFSET(Import.PLQ,$A312-1,R$15-1,1,1)),OFFSET(Import.PLQ,$A312-1,R$15-1,1,1)),(1-PLE!$AA$28)*OFFSET(Import.PLQ,$A312-1,R$15-1,1,1))))</f>
        <v>0</v>
      </c>
      <c r="S312" s="144">
        <f ca="1">IF(S$13="",0,CHOOSE(Detalhamento.OpçãoServiços,OFFSET(Import.PLQ,$A312-1,S$15-1,1,1),IF($E312&lt;&gt;1,IF(ISNUMBER(INDEX(Import.PLE,Detalhamento!$E312,Detalhamento!S$15)),IF(INDEX(Import.PLE,Detalhamento!$E312,Detalhamento!S$15)&lt;=mediçao,OFFSET(Import.PLQ,$A312-1,S$15-1,1,1),0),0),PLE!$AA$28*OFFSET(Import.PLQ,$A312-1,S$15-1,1,1)),IF($E312&lt;&gt;1,IF(ISNUMBER(INDEX(Import.PLE,Detalhamento!$E312,Detalhamento!S$15)),IF(INDEX(Import.PLE,Detalhamento!$E312,Detalhamento!S$15)&lt;=mediçao,0,OFFSET(Import.PLQ,$A312-1,S$15-1,1,1)),OFFSET(Import.PLQ,$A312-1,S$15-1,1,1)),(1-PLE!$AA$28)*OFFSET(Import.PLQ,$A312-1,S$15-1,1,1))))</f>
        <v>0</v>
      </c>
      <c r="T312" s="144">
        <f ca="1">IF(T$13="",0,CHOOSE(Detalhamento.OpçãoServiços,OFFSET(Import.PLQ,$A312-1,T$15-1,1,1),IF($E312&lt;&gt;1,IF(ISNUMBER(INDEX(Import.PLE,Detalhamento!$E312,Detalhamento!T$15)),IF(INDEX(Import.PLE,Detalhamento!$E312,Detalhamento!T$15)&lt;=mediçao,OFFSET(Import.PLQ,$A312-1,T$15-1,1,1),0),0),PLE!$AA$28*OFFSET(Import.PLQ,$A312-1,T$15-1,1,1)),IF($E312&lt;&gt;1,IF(ISNUMBER(INDEX(Import.PLE,Detalhamento!$E312,Detalhamento!T$15)),IF(INDEX(Import.PLE,Detalhamento!$E312,Detalhamento!T$15)&lt;=mediçao,0,OFFSET(Import.PLQ,$A312-1,T$15-1,1,1)),OFFSET(Import.PLQ,$A312-1,T$15-1,1,1)),(1-PLE!$AA$28)*OFFSET(Import.PLQ,$A312-1,T$15-1,1,1))))</f>
        <v>0</v>
      </c>
      <c r="U312" s="144">
        <f ca="1">IF(U$13="",0,CHOOSE(Detalhamento.OpçãoServiços,OFFSET(Import.PLQ,$A312-1,U$15-1,1,1),IF($E312&lt;&gt;1,IF(ISNUMBER(INDEX(Import.PLE,Detalhamento!$E312,Detalhamento!U$15)),IF(INDEX(Import.PLE,Detalhamento!$E312,Detalhamento!U$15)&lt;=mediçao,OFFSET(Import.PLQ,$A312-1,U$15-1,1,1),0),0),PLE!$AA$28*OFFSET(Import.PLQ,$A312-1,U$15-1,1,1)),IF($E312&lt;&gt;1,IF(ISNUMBER(INDEX(Import.PLE,Detalhamento!$E312,Detalhamento!U$15)),IF(INDEX(Import.PLE,Detalhamento!$E312,Detalhamento!U$15)&lt;=mediçao,0,OFFSET(Import.PLQ,$A312-1,U$15-1,1,1)),OFFSET(Import.PLQ,$A312-1,U$15-1,1,1)),(1-PLE!$AA$28)*OFFSET(Import.PLQ,$A312-1,U$15-1,1,1))))</f>
        <v>0</v>
      </c>
      <c r="V312" s="144">
        <f ca="1">IF(V$13="",0,CHOOSE(Detalhamento.OpçãoServiços,OFFSET(Import.PLQ,$A312-1,V$15-1,1,1),IF($E312&lt;&gt;1,IF(ISNUMBER(INDEX(Import.PLE,Detalhamento!$E312,Detalhamento!V$15)),IF(INDEX(Import.PLE,Detalhamento!$E312,Detalhamento!V$15)&lt;=mediçao,OFFSET(Import.PLQ,$A312-1,V$15-1,1,1),0),0),PLE!$AA$28*OFFSET(Import.PLQ,$A312-1,V$15-1,1,1)),IF($E312&lt;&gt;1,IF(ISNUMBER(INDEX(Import.PLE,Detalhamento!$E312,Detalhamento!V$15)),IF(INDEX(Import.PLE,Detalhamento!$E312,Detalhamento!V$15)&lt;=mediçao,0,OFFSET(Import.PLQ,$A312-1,V$15-1,1,1)),OFFSET(Import.PLQ,$A312-1,V$15-1,1,1)),(1-PLE!$AA$28)*OFFSET(Import.PLQ,$A312-1,V$15-1,1,1))))</f>
        <v>0</v>
      </c>
      <c r="W312" s="144">
        <f ca="1">IF(W$13="",0,CHOOSE(Detalhamento.OpçãoServiços,OFFSET(Import.PLQ,$A312-1,W$15-1,1,1),IF($E312&lt;&gt;1,IF(ISNUMBER(INDEX(Import.PLE,Detalhamento!$E312,Detalhamento!W$15)),IF(INDEX(Import.PLE,Detalhamento!$E312,Detalhamento!W$15)&lt;=mediçao,OFFSET(Import.PLQ,$A312-1,W$15-1,1,1),0),0),PLE!$AA$28*OFFSET(Import.PLQ,$A312-1,W$15-1,1,1)),IF($E312&lt;&gt;1,IF(ISNUMBER(INDEX(Import.PLE,Detalhamento!$E312,Detalhamento!W$15)),IF(INDEX(Import.PLE,Detalhamento!$E312,Detalhamento!W$15)&lt;=mediçao,0,OFFSET(Import.PLQ,$A312-1,W$15-1,1,1)),OFFSET(Import.PLQ,$A312-1,W$15-1,1,1)),(1-PLE!$AA$28)*OFFSET(Import.PLQ,$A312-1,W$15-1,1,1))))</f>
        <v>0</v>
      </c>
      <c r="X312" s="144">
        <f ca="1">IF(X$13="",0,CHOOSE(Detalhamento.OpçãoServiços,OFFSET(Import.PLQ,$A312-1,X$15-1,1,1),IF($E312&lt;&gt;1,IF(ISNUMBER(INDEX(Import.PLE,Detalhamento!$E312,Detalhamento!X$15)),IF(INDEX(Import.PLE,Detalhamento!$E312,Detalhamento!X$15)&lt;=mediçao,OFFSET(Import.PLQ,$A312-1,X$15-1,1,1),0),0),PLE!$AA$28*OFFSET(Import.PLQ,$A312-1,X$15-1,1,1)),IF($E312&lt;&gt;1,IF(ISNUMBER(INDEX(Import.PLE,Detalhamento!$E312,Detalhamento!X$15)),IF(INDEX(Import.PLE,Detalhamento!$E312,Detalhamento!X$15)&lt;=mediçao,0,OFFSET(Import.PLQ,$A312-1,X$15-1,1,1)),OFFSET(Import.PLQ,$A312-1,X$15-1,1,1)),(1-PLE!$AA$28)*OFFSET(Import.PLQ,$A312-1,X$15-1,1,1))))</f>
        <v>0</v>
      </c>
      <c r="Y312" s="144">
        <f ca="1">IF(Y$13="",0,CHOOSE(Detalhamento.OpçãoServiços,OFFSET(Import.PLQ,$A312-1,Y$15-1,1,1),IF($E312&lt;&gt;1,IF(ISNUMBER(INDEX(Import.PLE,Detalhamento!$E312,Detalhamento!Y$15)),IF(INDEX(Import.PLE,Detalhamento!$E312,Detalhamento!Y$15)&lt;=mediçao,OFFSET(Import.PLQ,$A312-1,Y$15-1,1,1),0),0),PLE!$AA$28*OFFSET(Import.PLQ,$A312-1,Y$15-1,1,1)),IF($E312&lt;&gt;1,IF(ISNUMBER(INDEX(Import.PLE,Detalhamento!$E312,Detalhamento!Y$15)),IF(INDEX(Import.PLE,Detalhamento!$E312,Detalhamento!Y$15)&lt;=mediçao,0,OFFSET(Import.PLQ,$A312-1,Y$15-1,1,1)),OFFSET(Import.PLQ,$A312-1,Y$15-1,1,1)),(1-PLE!$AA$28)*OFFSET(Import.PLQ,$A312-1,Y$15-1,1,1))))</f>
        <v>0</v>
      </c>
      <c r="Z312" s="144">
        <f ca="1">IF(Z$13="",0,CHOOSE(Detalhamento.OpçãoServiços,OFFSET(Import.PLQ,$A312-1,Z$15-1,1,1),IF($E312&lt;&gt;1,IF(ISNUMBER(INDEX(Import.PLE,Detalhamento!$E312,Detalhamento!Z$15)),IF(INDEX(Import.PLE,Detalhamento!$E312,Detalhamento!Z$15)&lt;=mediçao,OFFSET(Import.PLQ,$A312-1,Z$15-1,1,1),0),0),PLE!$AA$28*OFFSET(Import.PLQ,$A312-1,Z$15-1,1,1)),IF($E312&lt;&gt;1,IF(ISNUMBER(INDEX(Import.PLE,Detalhamento!$E312,Detalhamento!Z$15)),IF(INDEX(Import.PLE,Detalhamento!$E312,Detalhamento!Z$15)&lt;=mediçao,0,OFFSET(Import.PLQ,$A312-1,Z$15-1,1,1)),OFFSET(Import.PLQ,$A312-1,Z$15-1,1,1)),(1-PLE!$AA$28)*OFFSET(Import.PLQ,$A312-1,Z$15-1,1,1))))</f>
        <v>0</v>
      </c>
      <c r="AA312" s="144">
        <f ca="1">IF(AA$13="",0,CHOOSE(Detalhamento.OpçãoServiços,OFFSET(Import.PLQ,$A312-1,AA$15-1,1,1),IF($E312&lt;&gt;1,IF(ISNUMBER(INDEX(Import.PLE,Detalhamento!$E312,Detalhamento!AA$15)),IF(INDEX(Import.PLE,Detalhamento!$E312,Detalhamento!AA$15)&lt;=mediçao,OFFSET(Import.PLQ,$A312-1,AA$15-1,1,1),0),0),PLE!$AA$28*OFFSET(Import.PLQ,$A312-1,AA$15-1,1,1)),IF($E312&lt;&gt;1,IF(ISNUMBER(INDEX(Import.PLE,Detalhamento!$E312,Detalhamento!AA$15)),IF(INDEX(Import.PLE,Detalhamento!$E312,Detalhamento!AA$15)&lt;=mediçao,0,OFFSET(Import.PLQ,$A312-1,AA$15-1,1,1)),OFFSET(Import.PLQ,$A312-1,AA$15-1,1,1)),(1-PLE!$AA$28)*OFFSET(Import.PLQ,$A312-1,AA$15-1,1,1))))</f>
        <v>0</v>
      </c>
      <c r="AB312" s="144">
        <f ca="1">IF(AB$13="",0,CHOOSE(Detalhamento.OpçãoServiços,OFFSET(Import.PLQ,$A312-1,AB$15-1,1,1),IF($E312&lt;&gt;1,IF(ISNUMBER(INDEX(Import.PLE,Detalhamento!$E312,Detalhamento!AB$15)),IF(INDEX(Import.PLE,Detalhamento!$E312,Detalhamento!AB$15)&lt;=mediçao,OFFSET(Import.PLQ,$A312-1,AB$15-1,1,1),0),0),PLE!$AA$28*OFFSET(Import.PLQ,$A312-1,AB$15-1,1,1)),IF($E312&lt;&gt;1,IF(ISNUMBER(INDEX(Import.PLE,Detalhamento!$E312,Detalhamento!AB$15)),IF(INDEX(Import.PLE,Detalhamento!$E312,Detalhamento!AB$15)&lt;=mediçao,0,OFFSET(Import.PLQ,$A312-1,AB$15-1,1,1)),OFFSET(Import.PLQ,$A312-1,AB$15-1,1,1)),(1-PLE!$AA$28)*OFFSET(Import.PLQ,$A312-1,AB$15-1,1,1))))</f>
        <v>0</v>
      </c>
      <c r="AC312" s="144">
        <f ca="1">IF(AC$13="",0,CHOOSE(Detalhamento.OpçãoServiços,OFFSET(Import.PLQ,$A312-1,AC$15-1,1,1),IF($E312&lt;&gt;1,IF(ISNUMBER(INDEX(Import.PLE,Detalhamento!$E312,Detalhamento!AC$15)),IF(INDEX(Import.PLE,Detalhamento!$E312,Detalhamento!AC$15)&lt;=mediçao,OFFSET(Import.PLQ,$A312-1,AC$15-1,1,1),0),0),PLE!$AA$28*OFFSET(Import.PLQ,$A312-1,AC$15-1,1,1)),IF($E312&lt;&gt;1,IF(ISNUMBER(INDEX(Import.PLE,Detalhamento!$E312,Detalhamento!AC$15)),IF(INDEX(Import.PLE,Detalhamento!$E312,Detalhamento!AC$15)&lt;=mediçao,0,OFFSET(Import.PLQ,$A312-1,AC$15-1,1,1)),OFFSET(Import.PLQ,$A312-1,AC$15-1,1,1)),(1-PLE!$AA$28)*OFFSET(Import.PLQ,$A312-1,AC$15-1,1,1))))</f>
        <v>0</v>
      </c>
      <c r="AD312" s="144">
        <f ca="1">IF(AD$13="",0,CHOOSE(Detalhamento.OpçãoServiços,OFFSET(Import.PLQ,$A312-1,AD$15-1,1,1),IF($E312&lt;&gt;1,IF(ISNUMBER(INDEX(Import.PLE,Detalhamento!$E312,Detalhamento!AD$15)),IF(INDEX(Import.PLE,Detalhamento!$E312,Detalhamento!AD$15)&lt;=mediçao,OFFSET(Import.PLQ,$A312-1,AD$15-1,1,1),0),0),PLE!$AA$28*OFFSET(Import.PLQ,$A312-1,AD$15-1,1,1)),IF($E312&lt;&gt;1,IF(ISNUMBER(INDEX(Import.PLE,Detalhamento!$E312,Detalhamento!AD$15)),IF(INDEX(Import.PLE,Detalhamento!$E312,Detalhamento!AD$15)&lt;=mediçao,0,OFFSET(Import.PLQ,$A312-1,AD$15-1,1,1)),OFFSET(Import.PLQ,$A312-1,AD$15-1,1,1)),(1-PLE!$AA$28)*OFFSET(Import.PLQ,$A312-1,AD$15-1,1,1))))</f>
        <v>0</v>
      </c>
      <c r="AE312" s="144">
        <f ca="1">IF(AE$13="",0,CHOOSE(Detalhamento.OpçãoServiços,OFFSET(Import.PLQ,$A312-1,AE$15-1,1,1),IF($E312&lt;&gt;1,IF(ISNUMBER(INDEX(Import.PLE,Detalhamento!$E312,Detalhamento!AE$15)),IF(INDEX(Import.PLE,Detalhamento!$E312,Detalhamento!AE$15)&lt;=mediçao,OFFSET(Import.PLQ,$A312-1,AE$15-1,1,1),0),0),PLE!$AA$28*OFFSET(Import.PLQ,$A312-1,AE$15-1,1,1)),IF($E312&lt;&gt;1,IF(ISNUMBER(INDEX(Import.PLE,Detalhamento!$E312,Detalhamento!AE$15)),IF(INDEX(Import.PLE,Detalhamento!$E312,Detalhamento!AE$15)&lt;=mediçao,0,OFFSET(Import.PLQ,$A312-1,AE$15-1,1,1)),OFFSET(Import.PLQ,$A312-1,AE$15-1,1,1)),(1-PLE!$AA$28)*OFFSET(Import.PLQ,$A312-1,AE$15-1,1,1))))</f>
        <v>0</v>
      </c>
      <c r="AF312" s="144">
        <f ca="1">IF(AF$13="",0,CHOOSE(Detalhamento.OpçãoServiços,OFFSET(Import.PLQ,$A312-1,AF$15-1,1,1),IF($E312&lt;&gt;1,IF(ISNUMBER(INDEX(Import.PLE,Detalhamento!$E312,Detalhamento!AF$15)),IF(INDEX(Import.PLE,Detalhamento!$E312,Detalhamento!AF$15)&lt;=mediçao,OFFSET(Import.PLQ,$A312-1,AF$15-1,1,1),0),0),PLE!$AA$28*OFFSET(Import.PLQ,$A312-1,AF$15-1,1,1)),IF($E312&lt;&gt;1,IF(ISNUMBER(INDEX(Import.PLE,Detalhamento!$E312,Detalhamento!AF$15)),IF(INDEX(Import.PLE,Detalhamento!$E312,Detalhamento!AF$15)&lt;=mediçao,0,OFFSET(Import.PLQ,$A312-1,AF$15-1,1,1)),OFFSET(Import.PLQ,$A312-1,AF$15-1,1,1)),(1-PLE!$AA$28)*OFFSET(Import.PLQ,$A312-1,AF$15-1,1,1))))</f>
        <v>0</v>
      </c>
      <c r="AG312" s="144">
        <f ca="1">IF(AG$13="",0,CHOOSE(Detalhamento.OpçãoServiços,OFFSET(Import.PLQ,$A312-1,AG$15-1,1,1),IF($E312&lt;&gt;1,IF(ISNUMBER(INDEX(Import.PLE,Detalhamento!$E312,Detalhamento!AG$15)),IF(INDEX(Import.PLE,Detalhamento!$E312,Detalhamento!AG$15)&lt;=mediçao,OFFSET(Import.PLQ,$A312-1,AG$15-1,1,1),0),0),PLE!$AA$28*OFFSET(Import.PLQ,$A312-1,AG$15-1,1,1)),IF($E312&lt;&gt;1,IF(ISNUMBER(INDEX(Import.PLE,Detalhamento!$E312,Detalhamento!AG$15)),IF(INDEX(Import.PLE,Detalhamento!$E312,Detalhamento!AG$15)&lt;=mediçao,0,OFFSET(Import.PLQ,$A312-1,AG$15-1,1,1)),OFFSET(Import.PLQ,$A312-1,AG$15-1,1,1)),(1-PLE!$AA$28)*OFFSET(Import.PLQ,$A312-1,AG$15-1,1,1))))</f>
        <v>0</v>
      </c>
      <c r="AH312" s="144">
        <f ca="1">IF(AH$13="",0,CHOOSE(Detalhamento.OpçãoServiços,OFFSET(Import.PLQ,$A312-1,AH$15-1,1,1),IF($E312&lt;&gt;1,IF(ISNUMBER(INDEX(Import.PLE,Detalhamento!$E312,Detalhamento!AH$15)),IF(INDEX(Import.PLE,Detalhamento!$E312,Detalhamento!AH$15)&lt;=mediçao,OFFSET(Import.PLQ,$A312-1,AH$15-1,1,1),0),0),PLE!$AA$28*OFFSET(Import.PLQ,$A312-1,AH$15-1,1,1)),IF($E312&lt;&gt;1,IF(ISNUMBER(INDEX(Import.PLE,Detalhamento!$E312,Detalhamento!AH$15)),IF(INDEX(Import.PLE,Detalhamento!$E312,Detalhamento!AH$15)&lt;=mediçao,0,OFFSET(Import.PLQ,$A312-1,AH$15-1,1,1)),OFFSET(Import.PLQ,$A312-1,AH$15-1,1,1)),(1-PLE!$AA$28)*OFFSET(Import.PLQ,$A312-1,AH$15-1,1,1))))</f>
        <v>0</v>
      </c>
      <c r="AI312" s="144">
        <f ca="1">IF(AI$13="",0,CHOOSE(Detalhamento.OpçãoServiços,OFFSET(Import.PLQ,$A312-1,AI$15-1,1,1),IF($E312&lt;&gt;1,IF(ISNUMBER(INDEX(Import.PLE,Detalhamento!$E312,Detalhamento!AI$15)),IF(INDEX(Import.PLE,Detalhamento!$E312,Detalhamento!AI$15)&lt;=mediçao,OFFSET(Import.PLQ,$A312-1,AI$15-1,1,1),0),0),PLE!$AA$28*OFFSET(Import.PLQ,$A312-1,AI$15-1,1,1)),IF($E312&lt;&gt;1,IF(ISNUMBER(INDEX(Import.PLE,Detalhamento!$E312,Detalhamento!AI$15)),IF(INDEX(Import.PLE,Detalhamento!$E312,Detalhamento!AI$15)&lt;=mediçao,0,OFFSET(Import.PLQ,$A312-1,AI$15-1,1,1)),OFFSET(Import.PLQ,$A312-1,AI$15-1,1,1)),(1-PLE!$AA$28)*OFFSET(Import.PLQ,$A312-1,AI$15-1,1,1))))</f>
        <v>0</v>
      </c>
      <c r="AJ312" s="144">
        <f ca="1">IF(AJ$13="",0,CHOOSE(Detalhamento.OpçãoServiços,OFFSET(Import.PLQ,$A312-1,AJ$15-1,1,1),IF($E312&lt;&gt;1,IF(ISNUMBER(INDEX(Import.PLE,Detalhamento!$E312,Detalhamento!AJ$15)),IF(INDEX(Import.PLE,Detalhamento!$E312,Detalhamento!AJ$15)&lt;=mediçao,OFFSET(Import.PLQ,$A312-1,AJ$15-1,1,1),0),0),PLE!$AA$28*OFFSET(Import.PLQ,$A312-1,AJ$15-1,1,1)),IF($E312&lt;&gt;1,IF(ISNUMBER(INDEX(Import.PLE,Detalhamento!$E312,Detalhamento!AJ$15)),IF(INDEX(Import.PLE,Detalhamento!$E312,Detalhamento!AJ$15)&lt;=mediçao,0,OFFSET(Import.PLQ,$A312-1,AJ$15-1,1,1)),OFFSET(Import.PLQ,$A312-1,AJ$15-1,1,1)),(1-PLE!$AA$28)*OFFSET(Import.PLQ,$A312-1,AJ$15-1,1,1))))</f>
        <v>0</v>
      </c>
      <c r="AK312" s="144">
        <f ca="1">IF(AK$13="",0,CHOOSE(Detalhamento.OpçãoServiços,OFFSET(Import.PLQ,$A312-1,AK$15-1,1,1),IF($E312&lt;&gt;1,IF(ISNUMBER(INDEX(Import.PLE,Detalhamento!$E312,Detalhamento!AK$15)),IF(INDEX(Import.PLE,Detalhamento!$E312,Detalhamento!AK$15)&lt;=mediçao,OFFSET(Import.PLQ,$A312-1,AK$15-1,1,1),0),0),PLE!$AA$28*OFFSET(Import.PLQ,$A312-1,AK$15-1,1,1)),IF($E312&lt;&gt;1,IF(ISNUMBER(INDEX(Import.PLE,Detalhamento!$E312,Detalhamento!AK$15)),IF(INDEX(Import.PLE,Detalhamento!$E312,Detalhamento!AK$15)&lt;=mediçao,0,OFFSET(Import.PLQ,$A312-1,AK$15-1,1,1)),OFFSET(Import.PLQ,$A312-1,AK$15-1,1,1)),(1-PLE!$AA$28)*OFFSET(Import.PLQ,$A312-1,AK$15-1,1,1))))</f>
        <v>0</v>
      </c>
      <c r="AL312" s="144">
        <f ca="1">IF(AL$13="",0,CHOOSE(Detalhamento.OpçãoServiços,OFFSET(Import.PLQ,$A312-1,AL$15-1,1,1),IF($E312&lt;&gt;1,IF(ISNUMBER(INDEX(Import.PLE,Detalhamento!$E312,Detalhamento!AL$15)),IF(INDEX(Import.PLE,Detalhamento!$E312,Detalhamento!AL$15)&lt;=mediçao,OFFSET(Import.PLQ,$A312-1,AL$15-1,1,1),0),0),PLE!$AA$28*OFFSET(Import.PLQ,$A312-1,AL$15-1,1,1)),IF($E312&lt;&gt;1,IF(ISNUMBER(INDEX(Import.PLE,Detalhamento!$E312,Detalhamento!AL$15)),IF(INDEX(Import.PLE,Detalhamento!$E312,Detalhamento!AL$15)&lt;=mediçao,0,OFFSET(Import.PLQ,$A312-1,AL$15-1,1,1)),OFFSET(Import.PLQ,$A312-1,AL$15-1,1,1)),(1-PLE!$AA$28)*OFFSET(Import.PLQ,$A312-1,AL$15-1,1,1))))</f>
        <v>0</v>
      </c>
      <c r="AM312" s="144">
        <f ca="1">IF(AM$13="",0,CHOOSE(Detalhamento.OpçãoServiços,OFFSET(Import.PLQ,$A312-1,AM$15-1,1,1),IF($E312&lt;&gt;1,IF(ISNUMBER(INDEX(Import.PLE,Detalhamento!$E312,Detalhamento!AM$15)),IF(INDEX(Import.PLE,Detalhamento!$E312,Detalhamento!AM$15)&lt;=mediçao,OFFSET(Import.PLQ,$A312-1,AM$15-1,1,1),0),0),PLE!$AA$28*OFFSET(Import.PLQ,$A312-1,AM$15-1,1,1)),IF($E312&lt;&gt;1,IF(ISNUMBER(INDEX(Import.PLE,Detalhamento!$E312,Detalhamento!AM$15)),IF(INDEX(Import.PLE,Detalhamento!$E312,Detalhamento!AM$15)&lt;=mediçao,0,OFFSET(Import.PLQ,$A312-1,AM$15-1,1,1)),OFFSET(Import.PLQ,$A312-1,AM$15-1,1,1)),(1-PLE!$AA$28)*OFFSET(Import.PLQ,$A312-1,AM$15-1,1,1))))</f>
        <v>0</v>
      </c>
      <c r="AN312" s="144">
        <f ca="1">IF(AN$13="",0,CHOOSE(Detalhamento.OpçãoServiços,OFFSET(Import.PLQ,$A312-1,AN$15-1,1,1),IF($E312&lt;&gt;1,IF(ISNUMBER(INDEX(Import.PLE,Detalhamento!$E312,Detalhamento!AN$15)),IF(INDEX(Import.PLE,Detalhamento!$E312,Detalhamento!AN$15)&lt;=mediçao,OFFSET(Import.PLQ,$A312-1,AN$15-1,1,1),0),0),PLE!$AA$28*OFFSET(Import.PLQ,$A312-1,AN$15-1,1,1)),IF($E312&lt;&gt;1,IF(ISNUMBER(INDEX(Import.PLE,Detalhamento!$E312,Detalhamento!AN$15)),IF(INDEX(Import.PLE,Detalhamento!$E312,Detalhamento!AN$15)&lt;=mediçao,0,OFFSET(Import.PLQ,$A312-1,AN$15-1,1,1)),OFFSET(Import.PLQ,$A312-1,AN$15-1,1,1)),(1-PLE!$AA$28)*OFFSET(Import.PLQ,$A312-1,AN$15-1,1,1))))</f>
        <v>0</v>
      </c>
      <c r="AO312" s="144">
        <f ca="1">IF(AO$13="",0,CHOOSE(Detalhamento.OpçãoServiços,OFFSET(Import.PLQ,$A312-1,AO$15-1,1,1),IF($E312&lt;&gt;1,IF(ISNUMBER(INDEX(Import.PLE,Detalhamento!$E312,Detalhamento!AO$15)),IF(INDEX(Import.PLE,Detalhamento!$E312,Detalhamento!AO$15)&lt;=mediçao,OFFSET(Import.PLQ,$A312-1,AO$15-1,1,1),0),0),PLE!$AA$28*OFFSET(Import.PLQ,$A312-1,AO$15-1,1,1)),IF($E312&lt;&gt;1,IF(ISNUMBER(INDEX(Import.PLE,Detalhamento!$E312,Detalhamento!AO$15)),IF(INDEX(Import.PLE,Detalhamento!$E312,Detalhamento!AO$15)&lt;=mediçao,0,OFFSET(Import.PLQ,$A312-1,AO$15-1,1,1)),OFFSET(Import.PLQ,$A312-1,AO$15-1,1,1)),(1-PLE!$AA$28)*OFFSET(Import.PLQ,$A312-1,AO$15-1,1,1))))</f>
        <v>0</v>
      </c>
      <c r="AP312" s="144">
        <f ca="1">IF(AP$13="",0,CHOOSE(Detalhamento.OpçãoServiços,OFFSET(Import.PLQ,$A312-1,AP$15-1,1,1),IF($E312&lt;&gt;1,IF(ISNUMBER(INDEX(Import.PLE,Detalhamento!$E312,Detalhamento!AP$15)),IF(INDEX(Import.PLE,Detalhamento!$E312,Detalhamento!AP$15)&lt;=mediçao,OFFSET(Import.PLQ,$A312-1,AP$15-1,1,1),0),0),PLE!$AA$28*OFFSET(Import.PLQ,$A312-1,AP$15-1,1,1)),IF($E312&lt;&gt;1,IF(ISNUMBER(INDEX(Import.PLE,Detalhamento!$E312,Detalhamento!AP$15)),IF(INDEX(Import.PLE,Detalhamento!$E312,Detalhamento!AP$15)&lt;=mediçao,0,OFFSET(Import.PLQ,$A312-1,AP$15-1,1,1)),OFFSET(Import.PLQ,$A312-1,AP$15-1,1,1)),(1-PLE!$AA$28)*OFFSET(Import.PLQ,$A312-1,AP$15-1,1,1))))</f>
        <v>0</v>
      </c>
      <c r="AQ312" s="144">
        <f ca="1">IF(AQ$13="",0,CHOOSE(Detalhamento.OpçãoServiços,OFFSET(Import.PLQ,$A312-1,AQ$15-1,1,1),IF($E312&lt;&gt;1,IF(ISNUMBER(INDEX(Import.PLE,Detalhamento!$E312,Detalhamento!AQ$15)),IF(INDEX(Import.PLE,Detalhamento!$E312,Detalhamento!AQ$15)&lt;=mediçao,OFFSET(Import.PLQ,$A312-1,AQ$15-1,1,1),0),0),PLE!$AA$28*OFFSET(Import.PLQ,$A312-1,AQ$15-1,1,1)),IF($E312&lt;&gt;1,IF(ISNUMBER(INDEX(Import.PLE,Detalhamento!$E312,Detalhamento!AQ$15)),IF(INDEX(Import.PLE,Detalhamento!$E312,Detalhamento!AQ$15)&lt;=mediçao,0,OFFSET(Import.PLQ,$A312-1,AQ$15-1,1,1)),OFFSET(Import.PLQ,$A312-1,AQ$15-1,1,1)),(1-PLE!$AA$28)*OFFSET(Import.PLQ,$A312-1,AQ$15-1,1,1))))</f>
        <v>0</v>
      </c>
      <c r="AR312" s="144">
        <f ca="1">IF(AR$13="",0,CHOOSE(Detalhamento.OpçãoServiços,OFFSET(Import.PLQ,$A312-1,AR$15-1,1,1),IF($E312&lt;&gt;1,IF(ISNUMBER(INDEX(Import.PLE,Detalhamento!$E312,Detalhamento!AR$15)),IF(INDEX(Import.PLE,Detalhamento!$E312,Detalhamento!AR$15)&lt;=mediçao,OFFSET(Import.PLQ,$A312-1,AR$15-1,1,1),0),0),PLE!$AA$28*OFFSET(Import.PLQ,$A312-1,AR$15-1,1,1)),IF($E312&lt;&gt;1,IF(ISNUMBER(INDEX(Import.PLE,Detalhamento!$E312,Detalhamento!AR$15)),IF(INDEX(Import.PLE,Detalhamento!$E312,Detalhamento!AR$15)&lt;=mediçao,0,OFFSET(Import.PLQ,$A312-1,AR$15-1,1,1)),OFFSET(Import.PLQ,$A312-1,AR$15-1,1,1)),(1-PLE!$AA$28)*OFFSET(Import.PLQ,$A312-1,AR$15-1,1,1))))</f>
        <v>0</v>
      </c>
      <c r="AS312" s="144">
        <f ca="1">IF(AS$13="",0,CHOOSE(Detalhamento.OpçãoServiços,OFFSET(Import.PLQ,$A312-1,AS$15-1,1,1),IF($E312&lt;&gt;1,IF(ISNUMBER(INDEX(Import.PLE,Detalhamento!$E312,Detalhamento!AS$15)),IF(INDEX(Import.PLE,Detalhamento!$E312,Detalhamento!AS$15)&lt;=mediçao,OFFSET(Import.PLQ,$A312-1,AS$15-1,1,1),0),0),PLE!$AA$28*OFFSET(Import.PLQ,$A312-1,AS$15-1,1,1)),IF($E312&lt;&gt;1,IF(ISNUMBER(INDEX(Import.PLE,Detalhamento!$E312,Detalhamento!AS$15)),IF(INDEX(Import.PLE,Detalhamento!$E312,Detalhamento!AS$15)&lt;=mediçao,0,OFFSET(Import.PLQ,$A312-1,AS$15-1,1,1)),OFFSET(Import.PLQ,$A312-1,AS$15-1,1,1)),(1-PLE!$AA$28)*OFFSET(Import.PLQ,$A312-1,AS$15-1,1,1))))</f>
        <v>0</v>
      </c>
      <c r="AT312" s="144">
        <f ca="1">IF(AT$13="",0,CHOOSE(Detalhamento.OpçãoServiços,OFFSET(Import.PLQ,$A312-1,AT$15-1,1,1),IF($E312&lt;&gt;1,IF(ISNUMBER(INDEX(Import.PLE,Detalhamento!$E312,Detalhamento!AT$15)),IF(INDEX(Import.PLE,Detalhamento!$E312,Detalhamento!AT$15)&lt;=mediçao,OFFSET(Import.PLQ,$A312-1,AT$15-1,1,1),0),0),PLE!$AA$28*OFFSET(Import.PLQ,$A312-1,AT$15-1,1,1)),IF($E312&lt;&gt;1,IF(ISNUMBER(INDEX(Import.PLE,Detalhamento!$E312,Detalhamento!AT$15)),IF(INDEX(Import.PLE,Detalhamento!$E312,Detalhamento!AT$15)&lt;=mediçao,0,OFFSET(Import.PLQ,$A312-1,AT$15-1,1,1)),OFFSET(Import.PLQ,$A312-1,AT$15-1,1,1)),(1-PLE!$AA$28)*OFFSET(Import.PLQ,$A312-1,AT$15-1,1,1))))</f>
        <v>0</v>
      </c>
      <c r="AU312" s="144">
        <f ca="1">IF(AU$13="",0,CHOOSE(Detalhamento.OpçãoServiços,OFFSET(Import.PLQ,$A312-1,AU$15-1,1,1),IF($E312&lt;&gt;1,IF(ISNUMBER(INDEX(Import.PLE,Detalhamento!$E312,Detalhamento!AU$15)),IF(INDEX(Import.PLE,Detalhamento!$E312,Detalhamento!AU$15)&lt;=mediçao,OFFSET(Import.PLQ,$A312-1,AU$15-1,1,1),0),0),PLE!$AA$28*OFFSET(Import.PLQ,$A312-1,AU$15-1,1,1)),IF($E312&lt;&gt;1,IF(ISNUMBER(INDEX(Import.PLE,Detalhamento!$E312,Detalhamento!AU$15)),IF(INDEX(Import.PLE,Detalhamento!$E312,Detalhamento!AU$15)&lt;=mediçao,0,OFFSET(Import.PLQ,$A312-1,AU$15-1,1,1)),OFFSET(Import.PLQ,$A312-1,AU$15-1,1,1)),(1-PLE!$AA$28)*OFFSET(Import.PLQ,$A312-1,AU$15-1,1,1))))</f>
        <v>0</v>
      </c>
      <c r="AV312" s="144">
        <f ca="1">IF(AV$13="",0,CHOOSE(Detalhamento.OpçãoServiços,OFFSET(Import.PLQ,$A312-1,AV$15-1,1,1),IF($E312&lt;&gt;1,IF(ISNUMBER(INDEX(Import.PLE,Detalhamento!$E312,Detalhamento!AV$15)),IF(INDEX(Import.PLE,Detalhamento!$E312,Detalhamento!AV$15)&lt;=mediçao,OFFSET(Import.PLQ,$A312-1,AV$15-1,1,1),0),0),PLE!$AA$28*OFFSET(Import.PLQ,$A312-1,AV$15-1,1,1)),IF($E312&lt;&gt;1,IF(ISNUMBER(INDEX(Import.PLE,Detalhamento!$E312,Detalhamento!AV$15)),IF(INDEX(Import.PLE,Detalhamento!$E312,Detalhamento!AV$15)&lt;=mediçao,0,OFFSET(Import.PLQ,$A312-1,AV$15-1,1,1)),OFFSET(Import.PLQ,$A312-1,AV$15-1,1,1)),(1-PLE!$AA$28)*OFFSET(Import.PLQ,$A312-1,AV$15-1,1,1))))</f>
        <v>0</v>
      </c>
      <c r="AW312" s="144">
        <f ca="1">IF(AW$13="",0,CHOOSE(Detalhamento.OpçãoServiços,OFFSET(Import.PLQ,$A312-1,AW$15-1,1,1),IF($E312&lt;&gt;1,IF(ISNUMBER(INDEX(Import.PLE,Detalhamento!$E312,Detalhamento!AW$15)),IF(INDEX(Import.PLE,Detalhamento!$E312,Detalhamento!AW$15)&lt;=mediçao,OFFSET(Import.PLQ,$A312-1,AW$15-1,1,1),0),0),PLE!$AA$28*OFFSET(Import.PLQ,$A312-1,AW$15-1,1,1)),IF($E312&lt;&gt;1,IF(ISNUMBER(INDEX(Import.PLE,Detalhamento!$E312,Detalhamento!AW$15)),IF(INDEX(Import.PLE,Detalhamento!$E312,Detalhamento!AW$15)&lt;=mediçao,0,OFFSET(Import.PLQ,$A312-1,AW$15-1,1,1)),OFFSET(Import.PLQ,$A312-1,AW$15-1,1,1)),(1-PLE!$AA$28)*OFFSET(Import.PLQ,$A312-1,AW$15-1,1,1))))</f>
        <v>0</v>
      </c>
      <c r="AX312" s="144">
        <f ca="1">IF(AX$13="",0,CHOOSE(Detalhamento.OpçãoServiços,OFFSET(Import.PLQ,$A312-1,AX$15-1,1,1),IF($E312&lt;&gt;1,IF(ISNUMBER(INDEX(Import.PLE,Detalhamento!$E312,Detalhamento!AX$15)),IF(INDEX(Import.PLE,Detalhamento!$E312,Detalhamento!AX$15)&lt;=mediçao,OFFSET(Import.PLQ,$A312-1,AX$15-1,1,1),0),0),PLE!$AA$28*OFFSET(Import.PLQ,$A312-1,AX$15-1,1,1)),IF($E312&lt;&gt;1,IF(ISNUMBER(INDEX(Import.PLE,Detalhamento!$E312,Detalhamento!AX$15)),IF(INDEX(Import.PLE,Detalhamento!$E312,Detalhamento!AX$15)&lt;=mediçao,0,OFFSET(Import.PLQ,$A312-1,AX$15-1,1,1)),OFFSET(Import.PLQ,$A312-1,AX$15-1,1,1)),(1-PLE!$AA$28)*OFFSET(Import.PLQ,$A312-1,AX$15-1,1,1))))</f>
        <v>0</v>
      </c>
      <c r="AY312" s="144">
        <f ca="1">IF(AY$13="",0,CHOOSE(Detalhamento.OpçãoServiços,OFFSET(Import.PLQ,$A312-1,AY$15-1,1,1),IF($E312&lt;&gt;1,IF(ISNUMBER(INDEX(Import.PLE,Detalhamento!$E312,Detalhamento!AY$15)),IF(INDEX(Import.PLE,Detalhamento!$E312,Detalhamento!AY$15)&lt;=mediçao,OFFSET(Import.PLQ,$A312-1,AY$15-1,1,1),0),0),PLE!$AA$28*OFFSET(Import.PLQ,$A312-1,AY$15-1,1,1)),IF($E312&lt;&gt;1,IF(ISNUMBER(INDEX(Import.PLE,Detalhamento!$E312,Detalhamento!AY$15)),IF(INDEX(Import.PLE,Detalhamento!$E312,Detalhamento!AY$15)&lt;=mediçao,0,OFFSET(Import.PLQ,$A312-1,AY$15-1,1,1)),OFFSET(Import.PLQ,$A312-1,AY$15-1,1,1)),(1-PLE!$AA$28)*OFFSET(Import.PLQ,$A312-1,AY$15-1,1,1))))</f>
        <v>0</v>
      </c>
      <c r="AZ312" s="144">
        <f ca="1">IF(AZ$13="",0,CHOOSE(Detalhamento.OpçãoServiços,OFFSET(Import.PLQ,$A312-1,AZ$15-1,1,1),IF($E312&lt;&gt;1,IF(ISNUMBER(INDEX(Import.PLE,Detalhamento!$E312,Detalhamento!AZ$15)),IF(INDEX(Import.PLE,Detalhamento!$E312,Detalhamento!AZ$15)&lt;=mediçao,OFFSET(Import.PLQ,$A312-1,AZ$15-1,1,1),0),0),PLE!$AA$28*OFFSET(Import.PLQ,$A312-1,AZ$15-1,1,1)),IF($E312&lt;&gt;1,IF(ISNUMBER(INDEX(Import.PLE,Detalhamento!$E312,Detalhamento!AZ$15)),IF(INDEX(Import.PLE,Detalhamento!$E312,Detalhamento!AZ$15)&lt;=mediçao,0,OFFSET(Import.PLQ,$A312-1,AZ$15-1,1,1)),OFFSET(Import.PLQ,$A312-1,AZ$15-1,1,1)),(1-PLE!$AA$28)*OFFSET(Import.PLQ,$A312-1,AZ$15-1,1,1))))</f>
        <v>0</v>
      </c>
      <c r="BA312" s="144">
        <f ca="1">IF(BA$13="",0,CHOOSE(Detalhamento.OpçãoServiços,OFFSET(Import.PLQ,$A312-1,BA$15-1,1,1),IF($E312&lt;&gt;1,IF(ISNUMBER(INDEX(Import.PLE,Detalhamento!$E312,Detalhamento!BA$15)),IF(INDEX(Import.PLE,Detalhamento!$E312,Detalhamento!BA$15)&lt;=mediçao,OFFSET(Import.PLQ,$A312-1,BA$15-1,1,1),0),0),PLE!$AA$28*OFFSET(Import.PLQ,$A312-1,BA$15-1,1,1)),IF($E312&lt;&gt;1,IF(ISNUMBER(INDEX(Import.PLE,Detalhamento!$E312,Detalhamento!BA$15)),IF(INDEX(Import.PLE,Detalhamento!$E312,Detalhamento!BA$15)&lt;=mediçao,0,OFFSET(Import.PLQ,$A312-1,BA$15-1,1,1)),OFFSET(Import.PLQ,$A312-1,BA$15-1,1,1)),(1-PLE!$AA$28)*OFFSET(Import.PLQ,$A312-1,BA$15-1,1,1))))</f>
        <v>0</v>
      </c>
      <c r="BB312" s="144">
        <f ca="1">IF(BB$13="",0,CHOOSE(Detalhamento.OpçãoServiços,OFFSET(Import.PLQ,$A312-1,BB$15-1,1,1),IF($E312&lt;&gt;1,IF(ISNUMBER(INDEX(Import.PLE,Detalhamento!$E312,Detalhamento!BB$15)),IF(INDEX(Import.PLE,Detalhamento!$E312,Detalhamento!BB$15)&lt;=mediçao,OFFSET(Import.PLQ,$A312-1,BB$15-1,1,1),0),0),PLE!$AA$28*OFFSET(Import.PLQ,$A312-1,BB$15-1,1,1)),IF($E312&lt;&gt;1,IF(ISNUMBER(INDEX(Import.PLE,Detalhamento!$E312,Detalhamento!BB$15)),IF(INDEX(Import.PLE,Detalhamento!$E312,Detalhamento!BB$15)&lt;=mediçao,0,OFFSET(Import.PLQ,$A312-1,BB$15-1,1,1)),OFFSET(Import.PLQ,$A312-1,BB$15-1,1,1)),(1-PLE!$AA$28)*OFFSET(Import.PLQ,$A312-1,BB$15-1,1,1))))</f>
        <v>0</v>
      </c>
      <c r="BC312" s="144">
        <f ca="1">IF(BC$13="",0,CHOOSE(Detalhamento.OpçãoServiços,OFFSET(Import.PLQ,$A312-1,BC$15-1,1,1),IF($E312&lt;&gt;1,IF(ISNUMBER(INDEX(Import.PLE,Detalhamento!$E312,Detalhamento!BC$15)),IF(INDEX(Import.PLE,Detalhamento!$E312,Detalhamento!BC$15)&lt;=mediçao,OFFSET(Import.PLQ,$A312-1,BC$15-1,1,1),0),0),PLE!$AA$28*OFFSET(Import.PLQ,$A312-1,BC$15-1,1,1)),IF($E312&lt;&gt;1,IF(ISNUMBER(INDEX(Import.PLE,Detalhamento!$E312,Detalhamento!BC$15)),IF(INDEX(Import.PLE,Detalhamento!$E312,Detalhamento!BC$15)&lt;=mediçao,0,OFFSET(Import.PLQ,$A312-1,BC$15-1,1,1)),OFFSET(Import.PLQ,$A312-1,BC$15-1,1,1)),(1-PLE!$AA$28)*OFFSET(Import.PLQ,$A312-1,BC$15-1,1,1))))</f>
        <v>0</v>
      </c>
      <c r="BD312" s="144">
        <f ca="1">IF(BD$13="",0,CHOOSE(Detalhamento.OpçãoServiços,OFFSET(Import.PLQ,$A312-1,BD$15-1,1,1),IF($E312&lt;&gt;1,IF(ISNUMBER(INDEX(Import.PLE,Detalhamento!$E312,Detalhamento!BD$15)),IF(INDEX(Import.PLE,Detalhamento!$E312,Detalhamento!BD$15)&lt;=mediçao,OFFSET(Import.PLQ,$A312-1,BD$15-1,1,1),0),0),PLE!$AA$28*OFFSET(Import.PLQ,$A312-1,BD$15-1,1,1)),IF($E312&lt;&gt;1,IF(ISNUMBER(INDEX(Import.PLE,Detalhamento!$E312,Detalhamento!BD$15)),IF(INDEX(Import.PLE,Detalhamento!$E312,Detalhamento!BD$15)&lt;=mediçao,0,OFFSET(Import.PLQ,$A312-1,BD$15-1,1,1)),OFFSET(Import.PLQ,$A312-1,BD$15-1,1,1)),(1-PLE!$AA$28)*OFFSET(Import.PLQ,$A312-1,BD$15-1,1,1))))</f>
        <v>0</v>
      </c>
      <c r="BE312" s="144">
        <f ca="1">IF(BE$13="",0,CHOOSE(Detalhamento.OpçãoServiços,OFFSET(Import.PLQ,$A312-1,BE$15-1,1,1),IF($E312&lt;&gt;1,IF(ISNUMBER(INDEX(Import.PLE,Detalhamento!$E312,Detalhamento!BE$15)),IF(INDEX(Import.PLE,Detalhamento!$E312,Detalhamento!BE$15)&lt;=mediçao,OFFSET(Import.PLQ,$A312-1,BE$15-1,1,1),0),0),PLE!$AA$28*OFFSET(Import.PLQ,$A312-1,BE$15-1,1,1)),IF($E312&lt;&gt;1,IF(ISNUMBER(INDEX(Import.PLE,Detalhamento!$E312,Detalhamento!BE$15)),IF(INDEX(Import.PLE,Detalhamento!$E312,Detalhamento!BE$15)&lt;=mediçao,0,OFFSET(Import.PLQ,$A312-1,BE$15-1,1,1)),OFFSET(Import.PLQ,$A312-1,BE$15-1,1,1)),(1-PLE!$AA$28)*OFFSET(Import.PLQ,$A312-1,BE$15-1,1,1))))</f>
        <v>0</v>
      </c>
      <c r="BF312" s="144">
        <f ca="1">IF(BF$13="",0,CHOOSE(Detalhamento.OpçãoServiços,OFFSET(Import.PLQ,$A312-1,BF$15-1,1,1),IF($E312&lt;&gt;1,IF(ISNUMBER(INDEX(Import.PLE,Detalhamento!$E312,Detalhamento!BF$15)),IF(INDEX(Import.PLE,Detalhamento!$E312,Detalhamento!BF$15)&lt;=mediçao,OFFSET(Import.PLQ,$A312-1,BF$15-1,1,1),0),0),PLE!$AA$28*OFFSET(Import.PLQ,$A312-1,BF$15-1,1,1)),IF($E312&lt;&gt;1,IF(ISNUMBER(INDEX(Import.PLE,Detalhamento!$E312,Detalhamento!BF$15)),IF(INDEX(Import.PLE,Detalhamento!$E312,Detalhamento!BF$15)&lt;=mediçao,0,OFFSET(Import.PLQ,$A312-1,BF$15-1,1,1)),OFFSET(Import.PLQ,$A312-1,BF$15-1,1,1)),(1-PLE!$AA$28)*OFFSET(Import.PLQ,$A312-1,BF$15-1,1,1))))</f>
        <v>0</v>
      </c>
      <c r="BG312" s="144">
        <f ca="1">IF(BG$13="",0,CHOOSE(Detalhamento.OpçãoServiços,OFFSET(Import.PLQ,$A312-1,BG$15-1,1,1),IF($E312&lt;&gt;1,IF(ISNUMBER(INDEX(Import.PLE,Detalhamento!$E312,Detalhamento!BG$15)),IF(INDEX(Import.PLE,Detalhamento!$E312,Detalhamento!BG$15)&lt;=mediçao,OFFSET(Import.PLQ,$A312-1,BG$15-1,1,1),0),0),PLE!$AA$28*OFFSET(Import.PLQ,$A312-1,BG$15-1,1,1)),IF($E312&lt;&gt;1,IF(ISNUMBER(INDEX(Import.PLE,Detalhamento!$E312,Detalhamento!BG$15)),IF(INDEX(Import.PLE,Detalhamento!$E312,Detalhamento!BG$15)&lt;=mediçao,0,OFFSET(Import.PLQ,$A312-1,BG$15-1,1,1)),OFFSET(Import.PLQ,$A312-1,BG$15-1,1,1)),(1-PLE!$AA$28)*OFFSET(Import.PLQ,$A312-1,BG$15-1,1,1))))</f>
        <v>0</v>
      </c>
      <c r="BH312" s="144">
        <f ca="1">IF(BH$13="",0,CHOOSE(Detalhamento.OpçãoServiços,OFFSET(Import.PLQ,$A312-1,BH$15-1,1,1),IF($E312&lt;&gt;1,IF(ISNUMBER(INDEX(Import.PLE,Detalhamento!$E312,Detalhamento!BH$15)),IF(INDEX(Import.PLE,Detalhamento!$E312,Detalhamento!BH$15)&lt;=mediçao,OFFSET(Import.PLQ,$A312-1,BH$15-1,1,1),0),0),PLE!$AA$28*OFFSET(Import.PLQ,$A312-1,BH$15-1,1,1)),IF($E312&lt;&gt;1,IF(ISNUMBER(INDEX(Import.PLE,Detalhamento!$E312,Detalhamento!BH$15)),IF(INDEX(Import.PLE,Detalhamento!$E312,Detalhamento!BH$15)&lt;=mediçao,0,OFFSET(Import.PLQ,$A312-1,BH$15-1,1,1)),OFFSET(Import.PLQ,$A312-1,BH$15-1,1,1)),(1-PLE!$AA$28)*OFFSET(Import.PLQ,$A312-1,BH$15-1,1,1))))</f>
        <v>0</v>
      </c>
      <c r="BI312" s="144">
        <f ca="1">IF(BI$13="",0,CHOOSE(Detalhamento.OpçãoServiços,OFFSET(Import.PLQ,$A312-1,BI$15-1,1,1),IF($E312&lt;&gt;1,IF(ISNUMBER(INDEX(Import.PLE,Detalhamento!$E312,Detalhamento!BI$15)),IF(INDEX(Import.PLE,Detalhamento!$E312,Detalhamento!BI$15)&lt;=mediçao,OFFSET(Import.PLQ,$A312-1,BI$15-1,1,1),0),0),PLE!$AA$28*OFFSET(Import.PLQ,$A312-1,BI$15-1,1,1)),IF($E312&lt;&gt;1,IF(ISNUMBER(INDEX(Import.PLE,Detalhamento!$E312,Detalhamento!BI$15)),IF(INDEX(Import.PLE,Detalhamento!$E312,Detalhamento!BI$15)&lt;=mediçao,0,OFFSET(Import.PLQ,$A312-1,BI$15-1,1,1)),OFFSET(Import.PLQ,$A312-1,BI$15-1,1,1)),(1-PLE!$AA$28)*OFFSET(Import.PLQ,$A312-1,BI$15-1,1,1))))</f>
        <v>0</v>
      </c>
    </row>
    <row r="313" spans="1:61" ht="10.5" x14ac:dyDescent="0.25">
      <c r="A313" s="155">
        <v>307</v>
      </c>
      <c r="B313" s="21" t="str">
        <f t="shared" ca="1" si="41"/>
        <v>Evento</v>
      </c>
      <c r="E313" s="153">
        <f t="shared" ca="1" si="42"/>
        <v>33</v>
      </c>
      <c r="F313" s="154">
        <f t="shared" ca="1" si="43"/>
        <v>330000</v>
      </c>
      <c r="G313" s="154" t="str">
        <f t="shared" ca="1" si="47"/>
        <v>Evento</v>
      </c>
      <c r="H313" s="182" t="str">
        <f t="shared" ca="1" si="47"/>
        <v>Letreiro - BASE DO LETREIRO</v>
      </c>
      <c r="I313" s="37" t="str">
        <f t="shared" ca="1" si="44"/>
        <v>R$</v>
      </c>
      <c r="J313" s="144">
        <f t="shared" ca="1" si="45"/>
        <v>2153.79</v>
      </c>
      <c r="K313" s="67"/>
      <c r="L313" s="144">
        <f ca="1">IF(L$13="",0,CHOOSE(Detalhamento.OpçãoServiços,OFFSET(Import.PLQ,$A313-1,L$15-1,1,1),IF($E313&lt;&gt;1,IF(ISNUMBER(INDEX(Import.PLE,Detalhamento!$E313,Detalhamento!L$15)),IF(INDEX(Import.PLE,Detalhamento!$E313,Detalhamento!L$15)&lt;=mediçao,OFFSET(Import.PLQ,$A313-1,L$15-1,1,1),0),0),PLE!$AA$28*OFFSET(Import.PLQ,$A313-1,L$15-1,1,1)),IF($E313&lt;&gt;1,IF(ISNUMBER(INDEX(Import.PLE,Detalhamento!$E313,Detalhamento!L$15)),IF(INDEX(Import.PLE,Detalhamento!$E313,Detalhamento!L$15)&lt;=mediçao,0,OFFSET(Import.PLQ,$A313-1,L$15-1,1,1)),OFFSET(Import.PLQ,$A313-1,L$15-1,1,1)),(1-PLE!$AA$28)*OFFSET(Import.PLQ,$A313-1,L$15-1,1,1))))</f>
        <v>2153.79</v>
      </c>
      <c r="M313" s="144">
        <f ca="1">IF(M$13="",0,CHOOSE(Detalhamento.OpçãoServiços,OFFSET(Import.PLQ,$A313-1,M$15-1,1,1),IF($E313&lt;&gt;1,IF(ISNUMBER(INDEX(Import.PLE,Detalhamento!$E313,Detalhamento!M$15)),IF(INDEX(Import.PLE,Detalhamento!$E313,Detalhamento!M$15)&lt;=mediçao,OFFSET(Import.PLQ,$A313-1,M$15-1,1,1),0),0),PLE!$AA$28*OFFSET(Import.PLQ,$A313-1,M$15-1,1,1)),IF($E313&lt;&gt;1,IF(ISNUMBER(INDEX(Import.PLE,Detalhamento!$E313,Detalhamento!M$15)),IF(INDEX(Import.PLE,Detalhamento!$E313,Detalhamento!M$15)&lt;=mediçao,0,OFFSET(Import.PLQ,$A313-1,M$15-1,1,1)),OFFSET(Import.PLQ,$A313-1,M$15-1,1,1)),(1-PLE!$AA$28)*OFFSET(Import.PLQ,$A313-1,M$15-1,1,1))))</f>
        <v>0</v>
      </c>
      <c r="N313" s="144">
        <f ca="1">IF(N$13="",0,CHOOSE(Detalhamento.OpçãoServiços,OFFSET(Import.PLQ,$A313-1,N$15-1,1,1),IF($E313&lt;&gt;1,IF(ISNUMBER(INDEX(Import.PLE,Detalhamento!$E313,Detalhamento!N$15)),IF(INDEX(Import.PLE,Detalhamento!$E313,Detalhamento!N$15)&lt;=mediçao,OFFSET(Import.PLQ,$A313-1,N$15-1,1,1),0),0),PLE!$AA$28*OFFSET(Import.PLQ,$A313-1,N$15-1,1,1)),IF($E313&lt;&gt;1,IF(ISNUMBER(INDEX(Import.PLE,Detalhamento!$E313,Detalhamento!N$15)),IF(INDEX(Import.PLE,Detalhamento!$E313,Detalhamento!N$15)&lt;=mediçao,0,OFFSET(Import.PLQ,$A313-1,N$15-1,1,1)),OFFSET(Import.PLQ,$A313-1,N$15-1,1,1)),(1-PLE!$AA$28)*OFFSET(Import.PLQ,$A313-1,N$15-1,1,1))))</f>
        <v>0</v>
      </c>
      <c r="O313" s="144">
        <f ca="1">IF(O$13="",0,CHOOSE(Detalhamento.OpçãoServiços,OFFSET(Import.PLQ,$A313-1,O$15-1,1,1),IF($E313&lt;&gt;1,IF(ISNUMBER(INDEX(Import.PLE,Detalhamento!$E313,Detalhamento!O$15)),IF(INDEX(Import.PLE,Detalhamento!$E313,Detalhamento!O$15)&lt;=mediçao,OFFSET(Import.PLQ,$A313-1,O$15-1,1,1),0),0),PLE!$AA$28*OFFSET(Import.PLQ,$A313-1,O$15-1,1,1)),IF($E313&lt;&gt;1,IF(ISNUMBER(INDEX(Import.PLE,Detalhamento!$E313,Detalhamento!O$15)),IF(INDEX(Import.PLE,Detalhamento!$E313,Detalhamento!O$15)&lt;=mediçao,0,OFFSET(Import.PLQ,$A313-1,O$15-1,1,1)),OFFSET(Import.PLQ,$A313-1,O$15-1,1,1)),(1-PLE!$AA$28)*OFFSET(Import.PLQ,$A313-1,O$15-1,1,1))))</f>
        <v>0</v>
      </c>
      <c r="P313" s="144">
        <f ca="1">IF(P$13="",0,CHOOSE(Detalhamento.OpçãoServiços,OFFSET(Import.PLQ,$A313-1,P$15-1,1,1),IF($E313&lt;&gt;1,IF(ISNUMBER(INDEX(Import.PLE,Detalhamento!$E313,Detalhamento!P$15)),IF(INDEX(Import.PLE,Detalhamento!$E313,Detalhamento!P$15)&lt;=mediçao,OFFSET(Import.PLQ,$A313-1,P$15-1,1,1),0),0),PLE!$AA$28*OFFSET(Import.PLQ,$A313-1,P$15-1,1,1)),IF($E313&lt;&gt;1,IF(ISNUMBER(INDEX(Import.PLE,Detalhamento!$E313,Detalhamento!P$15)),IF(INDEX(Import.PLE,Detalhamento!$E313,Detalhamento!P$15)&lt;=mediçao,0,OFFSET(Import.PLQ,$A313-1,P$15-1,1,1)),OFFSET(Import.PLQ,$A313-1,P$15-1,1,1)),(1-PLE!$AA$28)*OFFSET(Import.PLQ,$A313-1,P$15-1,1,1))))</f>
        <v>0</v>
      </c>
      <c r="Q313" s="144">
        <f ca="1">IF(Q$13="",0,CHOOSE(Detalhamento.OpçãoServiços,OFFSET(Import.PLQ,$A313-1,Q$15-1,1,1),IF($E313&lt;&gt;1,IF(ISNUMBER(INDEX(Import.PLE,Detalhamento!$E313,Detalhamento!Q$15)),IF(INDEX(Import.PLE,Detalhamento!$E313,Detalhamento!Q$15)&lt;=mediçao,OFFSET(Import.PLQ,$A313-1,Q$15-1,1,1),0),0),PLE!$AA$28*OFFSET(Import.PLQ,$A313-1,Q$15-1,1,1)),IF($E313&lt;&gt;1,IF(ISNUMBER(INDEX(Import.PLE,Detalhamento!$E313,Detalhamento!Q$15)),IF(INDEX(Import.PLE,Detalhamento!$E313,Detalhamento!Q$15)&lt;=mediçao,0,OFFSET(Import.PLQ,$A313-1,Q$15-1,1,1)),OFFSET(Import.PLQ,$A313-1,Q$15-1,1,1)),(1-PLE!$AA$28)*OFFSET(Import.PLQ,$A313-1,Q$15-1,1,1))))</f>
        <v>0</v>
      </c>
      <c r="R313" s="144">
        <f ca="1">IF(R$13="",0,CHOOSE(Detalhamento.OpçãoServiços,OFFSET(Import.PLQ,$A313-1,R$15-1,1,1),IF($E313&lt;&gt;1,IF(ISNUMBER(INDEX(Import.PLE,Detalhamento!$E313,Detalhamento!R$15)),IF(INDEX(Import.PLE,Detalhamento!$E313,Detalhamento!R$15)&lt;=mediçao,OFFSET(Import.PLQ,$A313-1,R$15-1,1,1),0),0),PLE!$AA$28*OFFSET(Import.PLQ,$A313-1,R$15-1,1,1)),IF($E313&lt;&gt;1,IF(ISNUMBER(INDEX(Import.PLE,Detalhamento!$E313,Detalhamento!R$15)),IF(INDEX(Import.PLE,Detalhamento!$E313,Detalhamento!R$15)&lt;=mediçao,0,OFFSET(Import.PLQ,$A313-1,R$15-1,1,1)),OFFSET(Import.PLQ,$A313-1,R$15-1,1,1)),(1-PLE!$AA$28)*OFFSET(Import.PLQ,$A313-1,R$15-1,1,1))))</f>
        <v>0</v>
      </c>
      <c r="S313" s="144">
        <f ca="1">IF(S$13="",0,CHOOSE(Detalhamento.OpçãoServiços,OFFSET(Import.PLQ,$A313-1,S$15-1,1,1),IF($E313&lt;&gt;1,IF(ISNUMBER(INDEX(Import.PLE,Detalhamento!$E313,Detalhamento!S$15)),IF(INDEX(Import.PLE,Detalhamento!$E313,Detalhamento!S$15)&lt;=mediçao,OFFSET(Import.PLQ,$A313-1,S$15-1,1,1),0),0),PLE!$AA$28*OFFSET(Import.PLQ,$A313-1,S$15-1,1,1)),IF($E313&lt;&gt;1,IF(ISNUMBER(INDEX(Import.PLE,Detalhamento!$E313,Detalhamento!S$15)),IF(INDEX(Import.PLE,Detalhamento!$E313,Detalhamento!S$15)&lt;=mediçao,0,OFFSET(Import.PLQ,$A313-1,S$15-1,1,1)),OFFSET(Import.PLQ,$A313-1,S$15-1,1,1)),(1-PLE!$AA$28)*OFFSET(Import.PLQ,$A313-1,S$15-1,1,1))))</f>
        <v>0</v>
      </c>
      <c r="T313" s="144">
        <f ca="1">IF(T$13="",0,CHOOSE(Detalhamento.OpçãoServiços,OFFSET(Import.PLQ,$A313-1,T$15-1,1,1),IF($E313&lt;&gt;1,IF(ISNUMBER(INDEX(Import.PLE,Detalhamento!$E313,Detalhamento!T$15)),IF(INDEX(Import.PLE,Detalhamento!$E313,Detalhamento!T$15)&lt;=mediçao,OFFSET(Import.PLQ,$A313-1,T$15-1,1,1),0),0),PLE!$AA$28*OFFSET(Import.PLQ,$A313-1,T$15-1,1,1)),IF($E313&lt;&gt;1,IF(ISNUMBER(INDEX(Import.PLE,Detalhamento!$E313,Detalhamento!T$15)),IF(INDEX(Import.PLE,Detalhamento!$E313,Detalhamento!T$15)&lt;=mediçao,0,OFFSET(Import.PLQ,$A313-1,T$15-1,1,1)),OFFSET(Import.PLQ,$A313-1,T$15-1,1,1)),(1-PLE!$AA$28)*OFFSET(Import.PLQ,$A313-1,T$15-1,1,1))))</f>
        <v>0</v>
      </c>
      <c r="U313" s="144">
        <f ca="1">IF(U$13="",0,CHOOSE(Detalhamento.OpçãoServiços,OFFSET(Import.PLQ,$A313-1,U$15-1,1,1),IF($E313&lt;&gt;1,IF(ISNUMBER(INDEX(Import.PLE,Detalhamento!$E313,Detalhamento!U$15)),IF(INDEX(Import.PLE,Detalhamento!$E313,Detalhamento!U$15)&lt;=mediçao,OFFSET(Import.PLQ,$A313-1,U$15-1,1,1),0),0),PLE!$AA$28*OFFSET(Import.PLQ,$A313-1,U$15-1,1,1)),IF($E313&lt;&gt;1,IF(ISNUMBER(INDEX(Import.PLE,Detalhamento!$E313,Detalhamento!U$15)),IF(INDEX(Import.PLE,Detalhamento!$E313,Detalhamento!U$15)&lt;=mediçao,0,OFFSET(Import.PLQ,$A313-1,U$15-1,1,1)),OFFSET(Import.PLQ,$A313-1,U$15-1,1,1)),(1-PLE!$AA$28)*OFFSET(Import.PLQ,$A313-1,U$15-1,1,1))))</f>
        <v>0</v>
      </c>
      <c r="V313" s="144">
        <f ca="1">IF(V$13="",0,CHOOSE(Detalhamento.OpçãoServiços,OFFSET(Import.PLQ,$A313-1,V$15-1,1,1),IF($E313&lt;&gt;1,IF(ISNUMBER(INDEX(Import.PLE,Detalhamento!$E313,Detalhamento!V$15)),IF(INDEX(Import.PLE,Detalhamento!$E313,Detalhamento!V$15)&lt;=mediçao,OFFSET(Import.PLQ,$A313-1,V$15-1,1,1),0),0),PLE!$AA$28*OFFSET(Import.PLQ,$A313-1,V$15-1,1,1)),IF($E313&lt;&gt;1,IF(ISNUMBER(INDEX(Import.PLE,Detalhamento!$E313,Detalhamento!V$15)),IF(INDEX(Import.PLE,Detalhamento!$E313,Detalhamento!V$15)&lt;=mediçao,0,OFFSET(Import.PLQ,$A313-1,V$15-1,1,1)),OFFSET(Import.PLQ,$A313-1,V$15-1,1,1)),(1-PLE!$AA$28)*OFFSET(Import.PLQ,$A313-1,V$15-1,1,1))))</f>
        <v>0</v>
      </c>
      <c r="W313" s="144">
        <f ca="1">IF(W$13="",0,CHOOSE(Detalhamento.OpçãoServiços,OFFSET(Import.PLQ,$A313-1,W$15-1,1,1),IF($E313&lt;&gt;1,IF(ISNUMBER(INDEX(Import.PLE,Detalhamento!$E313,Detalhamento!W$15)),IF(INDEX(Import.PLE,Detalhamento!$E313,Detalhamento!W$15)&lt;=mediçao,OFFSET(Import.PLQ,$A313-1,W$15-1,1,1),0),0),PLE!$AA$28*OFFSET(Import.PLQ,$A313-1,W$15-1,1,1)),IF($E313&lt;&gt;1,IF(ISNUMBER(INDEX(Import.PLE,Detalhamento!$E313,Detalhamento!W$15)),IF(INDEX(Import.PLE,Detalhamento!$E313,Detalhamento!W$15)&lt;=mediçao,0,OFFSET(Import.PLQ,$A313-1,W$15-1,1,1)),OFFSET(Import.PLQ,$A313-1,W$15-1,1,1)),(1-PLE!$AA$28)*OFFSET(Import.PLQ,$A313-1,W$15-1,1,1))))</f>
        <v>0</v>
      </c>
      <c r="X313" s="144">
        <f ca="1">IF(X$13="",0,CHOOSE(Detalhamento.OpçãoServiços,OFFSET(Import.PLQ,$A313-1,X$15-1,1,1),IF($E313&lt;&gt;1,IF(ISNUMBER(INDEX(Import.PLE,Detalhamento!$E313,Detalhamento!X$15)),IF(INDEX(Import.PLE,Detalhamento!$E313,Detalhamento!X$15)&lt;=mediçao,OFFSET(Import.PLQ,$A313-1,X$15-1,1,1),0),0),PLE!$AA$28*OFFSET(Import.PLQ,$A313-1,X$15-1,1,1)),IF($E313&lt;&gt;1,IF(ISNUMBER(INDEX(Import.PLE,Detalhamento!$E313,Detalhamento!X$15)),IF(INDEX(Import.PLE,Detalhamento!$E313,Detalhamento!X$15)&lt;=mediçao,0,OFFSET(Import.PLQ,$A313-1,X$15-1,1,1)),OFFSET(Import.PLQ,$A313-1,X$15-1,1,1)),(1-PLE!$AA$28)*OFFSET(Import.PLQ,$A313-1,X$15-1,1,1))))</f>
        <v>0</v>
      </c>
      <c r="Y313" s="144">
        <f ca="1">IF(Y$13="",0,CHOOSE(Detalhamento.OpçãoServiços,OFFSET(Import.PLQ,$A313-1,Y$15-1,1,1),IF($E313&lt;&gt;1,IF(ISNUMBER(INDEX(Import.PLE,Detalhamento!$E313,Detalhamento!Y$15)),IF(INDEX(Import.PLE,Detalhamento!$E313,Detalhamento!Y$15)&lt;=mediçao,OFFSET(Import.PLQ,$A313-1,Y$15-1,1,1),0),0),PLE!$AA$28*OFFSET(Import.PLQ,$A313-1,Y$15-1,1,1)),IF($E313&lt;&gt;1,IF(ISNUMBER(INDEX(Import.PLE,Detalhamento!$E313,Detalhamento!Y$15)),IF(INDEX(Import.PLE,Detalhamento!$E313,Detalhamento!Y$15)&lt;=mediçao,0,OFFSET(Import.PLQ,$A313-1,Y$15-1,1,1)),OFFSET(Import.PLQ,$A313-1,Y$15-1,1,1)),(1-PLE!$AA$28)*OFFSET(Import.PLQ,$A313-1,Y$15-1,1,1))))</f>
        <v>0</v>
      </c>
      <c r="Z313" s="144">
        <f ca="1">IF(Z$13="",0,CHOOSE(Detalhamento.OpçãoServiços,OFFSET(Import.PLQ,$A313-1,Z$15-1,1,1),IF($E313&lt;&gt;1,IF(ISNUMBER(INDEX(Import.PLE,Detalhamento!$E313,Detalhamento!Z$15)),IF(INDEX(Import.PLE,Detalhamento!$E313,Detalhamento!Z$15)&lt;=mediçao,OFFSET(Import.PLQ,$A313-1,Z$15-1,1,1),0),0),PLE!$AA$28*OFFSET(Import.PLQ,$A313-1,Z$15-1,1,1)),IF($E313&lt;&gt;1,IF(ISNUMBER(INDEX(Import.PLE,Detalhamento!$E313,Detalhamento!Z$15)),IF(INDEX(Import.PLE,Detalhamento!$E313,Detalhamento!Z$15)&lt;=mediçao,0,OFFSET(Import.PLQ,$A313-1,Z$15-1,1,1)),OFFSET(Import.PLQ,$A313-1,Z$15-1,1,1)),(1-PLE!$AA$28)*OFFSET(Import.PLQ,$A313-1,Z$15-1,1,1))))</f>
        <v>0</v>
      </c>
      <c r="AA313" s="144">
        <f ca="1">IF(AA$13="",0,CHOOSE(Detalhamento.OpçãoServiços,OFFSET(Import.PLQ,$A313-1,AA$15-1,1,1),IF($E313&lt;&gt;1,IF(ISNUMBER(INDEX(Import.PLE,Detalhamento!$E313,Detalhamento!AA$15)),IF(INDEX(Import.PLE,Detalhamento!$E313,Detalhamento!AA$15)&lt;=mediçao,OFFSET(Import.PLQ,$A313-1,AA$15-1,1,1),0),0),PLE!$AA$28*OFFSET(Import.PLQ,$A313-1,AA$15-1,1,1)),IF($E313&lt;&gt;1,IF(ISNUMBER(INDEX(Import.PLE,Detalhamento!$E313,Detalhamento!AA$15)),IF(INDEX(Import.PLE,Detalhamento!$E313,Detalhamento!AA$15)&lt;=mediçao,0,OFFSET(Import.PLQ,$A313-1,AA$15-1,1,1)),OFFSET(Import.PLQ,$A313-1,AA$15-1,1,1)),(1-PLE!$AA$28)*OFFSET(Import.PLQ,$A313-1,AA$15-1,1,1))))</f>
        <v>0</v>
      </c>
      <c r="AB313" s="144">
        <f ca="1">IF(AB$13="",0,CHOOSE(Detalhamento.OpçãoServiços,OFFSET(Import.PLQ,$A313-1,AB$15-1,1,1),IF($E313&lt;&gt;1,IF(ISNUMBER(INDEX(Import.PLE,Detalhamento!$E313,Detalhamento!AB$15)),IF(INDEX(Import.PLE,Detalhamento!$E313,Detalhamento!AB$15)&lt;=mediçao,OFFSET(Import.PLQ,$A313-1,AB$15-1,1,1),0),0),PLE!$AA$28*OFFSET(Import.PLQ,$A313-1,AB$15-1,1,1)),IF($E313&lt;&gt;1,IF(ISNUMBER(INDEX(Import.PLE,Detalhamento!$E313,Detalhamento!AB$15)),IF(INDEX(Import.PLE,Detalhamento!$E313,Detalhamento!AB$15)&lt;=mediçao,0,OFFSET(Import.PLQ,$A313-1,AB$15-1,1,1)),OFFSET(Import.PLQ,$A313-1,AB$15-1,1,1)),(1-PLE!$AA$28)*OFFSET(Import.PLQ,$A313-1,AB$15-1,1,1))))</f>
        <v>0</v>
      </c>
      <c r="AC313" s="144">
        <f ca="1">IF(AC$13="",0,CHOOSE(Detalhamento.OpçãoServiços,OFFSET(Import.PLQ,$A313-1,AC$15-1,1,1),IF($E313&lt;&gt;1,IF(ISNUMBER(INDEX(Import.PLE,Detalhamento!$E313,Detalhamento!AC$15)),IF(INDEX(Import.PLE,Detalhamento!$E313,Detalhamento!AC$15)&lt;=mediçao,OFFSET(Import.PLQ,$A313-1,AC$15-1,1,1),0),0),PLE!$AA$28*OFFSET(Import.PLQ,$A313-1,AC$15-1,1,1)),IF($E313&lt;&gt;1,IF(ISNUMBER(INDEX(Import.PLE,Detalhamento!$E313,Detalhamento!AC$15)),IF(INDEX(Import.PLE,Detalhamento!$E313,Detalhamento!AC$15)&lt;=mediçao,0,OFFSET(Import.PLQ,$A313-1,AC$15-1,1,1)),OFFSET(Import.PLQ,$A313-1,AC$15-1,1,1)),(1-PLE!$AA$28)*OFFSET(Import.PLQ,$A313-1,AC$15-1,1,1))))</f>
        <v>0</v>
      </c>
      <c r="AD313" s="144">
        <f ca="1">IF(AD$13="",0,CHOOSE(Detalhamento.OpçãoServiços,OFFSET(Import.PLQ,$A313-1,AD$15-1,1,1),IF($E313&lt;&gt;1,IF(ISNUMBER(INDEX(Import.PLE,Detalhamento!$E313,Detalhamento!AD$15)),IF(INDEX(Import.PLE,Detalhamento!$E313,Detalhamento!AD$15)&lt;=mediçao,OFFSET(Import.PLQ,$A313-1,AD$15-1,1,1),0),0),PLE!$AA$28*OFFSET(Import.PLQ,$A313-1,AD$15-1,1,1)),IF($E313&lt;&gt;1,IF(ISNUMBER(INDEX(Import.PLE,Detalhamento!$E313,Detalhamento!AD$15)),IF(INDEX(Import.PLE,Detalhamento!$E313,Detalhamento!AD$15)&lt;=mediçao,0,OFFSET(Import.PLQ,$A313-1,AD$15-1,1,1)),OFFSET(Import.PLQ,$A313-1,AD$15-1,1,1)),(1-PLE!$AA$28)*OFFSET(Import.PLQ,$A313-1,AD$15-1,1,1))))</f>
        <v>0</v>
      </c>
      <c r="AE313" s="144">
        <f ca="1">IF(AE$13="",0,CHOOSE(Detalhamento.OpçãoServiços,OFFSET(Import.PLQ,$A313-1,AE$15-1,1,1),IF($E313&lt;&gt;1,IF(ISNUMBER(INDEX(Import.PLE,Detalhamento!$E313,Detalhamento!AE$15)),IF(INDEX(Import.PLE,Detalhamento!$E313,Detalhamento!AE$15)&lt;=mediçao,OFFSET(Import.PLQ,$A313-1,AE$15-1,1,1),0),0),PLE!$AA$28*OFFSET(Import.PLQ,$A313-1,AE$15-1,1,1)),IF($E313&lt;&gt;1,IF(ISNUMBER(INDEX(Import.PLE,Detalhamento!$E313,Detalhamento!AE$15)),IF(INDEX(Import.PLE,Detalhamento!$E313,Detalhamento!AE$15)&lt;=mediçao,0,OFFSET(Import.PLQ,$A313-1,AE$15-1,1,1)),OFFSET(Import.PLQ,$A313-1,AE$15-1,1,1)),(1-PLE!$AA$28)*OFFSET(Import.PLQ,$A313-1,AE$15-1,1,1))))</f>
        <v>0</v>
      </c>
      <c r="AF313" s="144">
        <f ca="1">IF(AF$13="",0,CHOOSE(Detalhamento.OpçãoServiços,OFFSET(Import.PLQ,$A313-1,AF$15-1,1,1),IF($E313&lt;&gt;1,IF(ISNUMBER(INDEX(Import.PLE,Detalhamento!$E313,Detalhamento!AF$15)),IF(INDEX(Import.PLE,Detalhamento!$E313,Detalhamento!AF$15)&lt;=mediçao,OFFSET(Import.PLQ,$A313-1,AF$15-1,1,1),0),0),PLE!$AA$28*OFFSET(Import.PLQ,$A313-1,AF$15-1,1,1)),IF($E313&lt;&gt;1,IF(ISNUMBER(INDEX(Import.PLE,Detalhamento!$E313,Detalhamento!AF$15)),IF(INDEX(Import.PLE,Detalhamento!$E313,Detalhamento!AF$15)&lt;=mediçao,0,OFFSET(Import.PLQ,$A313-1,AF$15-1,1,1)),OFFSET(Import.PLQ,$A313-1,AF$15-1,1,1)),(1-PLE!$AA$28)*OFFSET(Import.PLQ,$A313-1,AF$15-1,1,1))))</f>
        <v>0</v>
      </c>
      <c r="AG313" s="144">
        <f ca="1">IF(AG$13="",0,CHOOSE(Detalhamento.OpçãoServiços,OFFSET(Import.PLQ,$A313-1,AG$15-1,1,1),IF($E313&lt;&gt;1,IF(ISNUMBER(INDEX(Import.PLE,Detalhamento!$E313,Detalhamento!AG$15)),IF(INDEX(Import.PLE,Detalhamento!$E313,Detalhamento!AG$15)&lt;=mediçao,OFFSET(Import.PLQ,$A313-1,AG$15-1,1,1),0),0),PLE!$AA$28*OFFSET(Import.PLQ,$A313-1,AG$15-1,1,1)),IF($E313&lt;&gt;1,IF(ISNUMBER(INDEX(Import.PLE,Detalhamento!$E313,Detalhamento!AG$15)),IF(INDEX(Import.PLE,Detalhamento!$E313,Detalhamento!AG$15)&lt;=mediçao,0,OFFSET(Import.PLQ,$A313-1,AG$15-1,1,1)),OFFSET(Import.PLQ,$A313-1,AG$15-1,1,1)),(1-PLE!$AA$28)*OFFSET(Import.PLQ,$A313-1,AG$15-1,1,1))))</f>
        <v>0</v>
      </c>
      <c r="AH313" s="144">
        <f ca="1">IF(AH$13="",0,CHOOSE(Detalhamento.OpçãoServiços,OFFSET(Import.PLQ,$A313-1,AH$15-1,1,1),IF($E313&lt;&gt;1,IF(ISNUMBER(INDEX(Import.PLE,Detalhamento!$E313,Detalhamento!AH$15)),IF(INDEX(Import.PLE,Detalhamento!$E313,Detalhamento!AH$15)&lt;=mediçao,OFFSET(Import.PLQ,$A313-1,AH$15-1,1,1),0),0),PLE!$AA$28*OFFSET(Import.PLQ,$A313-1,AH$15-1,1,1)),IF($E313&lt;&gt;1,IF(ISNUMBER(INDEX(Import.PLE,Detalhamento!$E313,Detalhamento!AH$15)),IF(INDEX(Import.PLE,Detalhamento!$E313,Detalhamento!AH$15)&lt;=mediçao,0,OFFSET(Import.PLQ,$A313-1,AH$15-1,1,1)),OFFSET(Import.PLQ,$A313-1,AH$15-1,1,1)),(1-PLE!$AA$28)*OFFSET(Import.PLQ,$A313-1,AH$15-1,1,1))))</f>
        <v>0</v>
      </c>
      <c r="AI313" s="144">
        <f ca="1">IF(AI$13="",0,CHOOSE(Detalhamento.OpçãoServiços,OFFSET(Import.PLQ,$A313-1,AI$15-1,1,1),IF($E313&lt;&gt;1,IF(ISNUMBER(INDEX(Import.PLE,Detalhamento!$E313,Detalhamento!AI$15)),IF(INDEX(Import.PLE,Detalhamento!$E313,Detalhamento!AI$15)&lt;=mediçao,OFFSET(Import.PLQ,$A313-1,AI$15-1,1,1),0),0),PLE!$AA$28*OFFSET(Import.PLQ,$A313-1,AI$15-1,1,1)),IF($E313&lt;&gt;1,IF(ISNUMBER(INDEX(Import.PLE,Detalhamento!$E313,Detalhamento!AI$15)),IF(INDEX(Import.PLE,Detalhamento!$E313,Detalhamento!AI$15)&lt;=mediçao,0,OFFSET(Import.PLQ,$A313-1,AI$15-1,1,1)),OFFSET(Import.PLQ,$A313-1,AI$15-1,1,1)),(1-PLE!$AA$28)*OFFSET(Import.PLQ,$A313-1,AI$15-1,1,1))))</f>
        <v>0</v>
      </c>
      <c r="AJ313" s="144">
        <f ca="1">IF(AJ$13="",0,CHOOSE(Detalhamento.OpçãoServiços,OFFSET(Import.PLQ,$A313-1,AJ$15-1,1,1),IF($E313&lt;&gt;1,IF(ISNUMBER(INDEX(Import.PLE,Detalhamento!$E313,Detalhamento!AJ$15)),IF(INDEX(Import.PLE,Detalhamento!$E313,Detalhamento!AJ$15)&lt;=mediçao,OFFSET(Import.PLQ,$A313-1,AJ$15-1,1,1),0),0),PLE!$AA$28*OFFSET(Import.PLQ,$A313-1,AJ$15-1,1,1)),IF($E313&lt;&gt;1,IF(ISNUMBER(INDEX(Import.PLE,Detalhamento!$E313,Detalhamento!AJ$15)),IF(INDEX(Import.PLE,Detalhamento!$E313,Detalhamento!AJ$15)&lt;=mediçao,0,OFFSET(Import.PLQ,$A313-1,AJ$15-1,1,1)),OFFSET(Import.PLQ,$A313-1,AJ$15-1,1,1)),(1-PLE!$AA$28)*OFFSET(Import.PLQ,$A313-1,AJ$15-1,1,1))))</f>
        <v>0</v>
      </c>
      <c r="AK313" s="144">
        <f ca="1">IF(AK$13="",0,CHOOSE(Detalhamento.OpçãoServiços,OFFSET(Import.PLQ,$A313-1,AK$15-1,1,1),IF($E313&lt;&gt;1,IF(ISNUMBER(INDEX(Import.PLE,Detalhamento!$E313,Detalhamento!AK$15)),IF(INDEX(Import.PLE,Detalhamento!$E313,Detalhamento!AK$15)&lt;=mediçao,OFFSET(Import.PLQ,$A313-1,AK$15-1,1,1),0),0),PLE!$AA$28*OFFSET(Import.PLQ,$A313-1,AK$15-1,1,1)),IF($E313&lt;&gt;1,IF(ISNUMBER(INDEX(Import.PLE,Detalhamento!$E313,Detalhamento!AK$15)),IF(INDEX(Import.PLE,Detalhamento!$E313,Detalhamento!AK$15)&lt;=mediçao,0,OFFSET(Import.PLQ,$A313-1,AK$15-1,1,1)),OFFSET(Import.PLQ,$A313-1,AK$15-1,1,1)),(1-PLE!$AA$28)*OFFSET(Import.PLQ,$A313-1,AK$15-1,1,1))))</f>
        <v>0</v>
      </c>
      <c r="AL313" s="144">
        <f ca="1">IF(AL$13="",0,CHOOSE(Detalhamento.OpçãoServiços,OFFSET(Import.PLQ,$A313-1,AL$15-1,1,1),IF($E313&lt;&gt;1,IF(ISNUMBER(INDEX(Import.PLE,Detalhamento!$E313,Detalhamento!AL$15)),IF(INDEX(Import.PLE,Detalhamento!$E313,Detalhamento!AL$15)&lt;=mediçao,OFFSET(Import.PLQ,$A313-1,AL$15-1,1,1),0),0),PLE!$AA$28*OFFSET(Import.PLQ,$A313-1,AL$15-1,1,1)),IF($E313&lt;&gt;1,IF(ISNUMBER(INDEX(Import.PLE,Detalhamento!$E313,Detalhamento!AL$15)),IF(INDEX(Import.PLE,Detalhamento!$E313,Detalhamento!AL$15)&lt;=mediçao,0,OFFSET(Import.PLQ,$A313-1,AL$15-1,1,1)),OFFSET(Import.PLQ,$A313-1,AL$15-1,1,1)),(1-PLE!$AA$28)*OFFSET(Import.PLQ,$A313-1,AL$15-1,1,1))))</f>
        <v>0</v>
      </c>
      <c r="AM313" s="144">
        <f ca="1">IF(AM$13="",0,CHOOSE(Detalhamento.OpçãoServiços,OFFSET(Import.PLQ,$A313-1,AM$15-1,1,1),IF($E313&lt;&gt;1,IF(ISNUMBER(INDEX(Import.PLE,Detalhamento!$E313,Detalhamento!AM$15)),IF(INDEX(Import.PLE,Detalhamento!$E313,Detalhamento!AM$15)&lt;=mediçao,OFFSET(Import.PLQ,$A313-1,AM$15-1,1,1),0),0),PLE!$AA$28*OFFSET(Import.PLQ,$A313-1,AM$15-1,1,1)),IF($E313&lt;&gt;1,IF(ISNUMBER(INDEX(Import.PLE,Detalhamento!$E313,Detalhamento!AM$15)),IF(INDEX(Import.PLE,Detalhamento!$E313,Detalhamento!AM$15)&lt;=mediçao,0,OFFSET(Import.PLQ,$A313-1,AM$15-1,1,1)),OFFSET(Import.PLQ,$A313-1,AM$15-1,1,1)),(1-PLE!$AA$28)*OFFSET(Import.PLQ,$A313-1,AM$15-1,1,1))))</f>
        <v>0</v>
      </c>
      <c r="AN313" s="144">
        <f ca="1">IF(AN$13="",0,CHOOSE(Detalhamento.OpçãoServiços,OFFSET(Import.PLQ,$A313-1,AN$15-1,1,1),IF($E313&lt;&gt;1,IF(ISNUMBER(INDEX(Import.PLE,Detalhamento!$E313,Detalhamento!AN$15)),IF(INDEX(Import.PLE,Detalhamento!$E313,Detalhamento!AN$15)&lt;=mediçao,OFFSET(Import.PLQ,$A313-1,AN$15-1,1,1),0),0),PLE!$AA$28*OFFSET(Import.PLQ,$A313-1,AN$15-1,1,1)),IF($E313&lt;&gt;1,IF(ISNUMBER(INDEX(Import.PLE,Detalhamento!$E313,Detalhamento!AN$15)),IF(INDEX(Import.PLE,Detalhamento!$E313,Detalhamento!AN$15)&lt;=mediçao,0,OFFSET(Import.PLQ,$A313-1,AN$15-1,1,1)),OFFSET(Import.PLQ,$A313-1,AN$15-1,1,1)),(1-PLE!$AA$28)*OFFSET(Import.PLQ,$A313-1,AN$15-1,1,1))))</f>
        <v>0</v>
      </c>
      <c r="AO313" s="144">
        <f ca="1">IF(AO$13="",0,CHOOSE(Detalhamento.OpçãoServiços,OFFSET(Import.PLQ,$A313-1,AO$15-1,1,1),IF($E313&lt;&gt;1,IF(ISNUMBER(INDEX(Import.PLE,Detalhamento!$E313,Detalhamento!AO$15)),IF(INDEX(Import.PLE,Detalhamento!$E313,Detalhamento!AO$15)&lt;=mediçao,OFFSET(Import.PLQ,$A313-1,AO$15-1,1,1),0),0),PLE!$AA$28*OFFSET(Import.PLQ,$A313-1,AO$15-1,1,1)),IF($E313&lt;&gt;1,IF(ISNUMBER(INDEX(Import.PLE,Detalhamento!$E313,Detalhamento!AO$15)),IF(INDEX(Import.PLE,Detalhamento!$E313,Detalhamento!AO$15)&lt;=mediçao,0,OFFSET(Import.PLQ,$A313-1,AO$15-1,1,1)),OFFSET(Import.PLQ,$A313-1,AO$15-1,1,1)),(1-PLE!$AA$28)*OFFSET(Import.PLQ,$A313-1,AO$15-1,1,1))))</f>
        <v>0</v>
      </c>
      <c r="AP313" s="144">
        <f ca="1">IF(AP$13="",0,CHOOSE(Detalhamento.OpçãoServiços,OFFSET(Import.PLQ,$A313-1,AP$15-1,1,1),IF($E313&lt;&gt;1,IF(ISNUMBER(INDEX(Import.PLE,Detalhamento!$E313,Detalhamento!AP$15)),IF(INDEX(Import.PLE,Detalhamento!$E313,Detalhamento!AP$15)&lt;=mediçao,OFFSET(Import.PLQ,$A313-1,AP$15-1,1,1),0),0),PLE!$AA$28*OFFSET(Import.PLQ,$A313-1,AP$15-1,1,1)),IF($E313&lt;&gt;1,IF(ISNUMBER(INDEX(Import.PLE,Detalhamento!$E313,Detalhamento!AP$15)),IF(INDEX(Import.PLE,Detalhamento!$E313,Detalhamento!AP$15)&lt;=mediçao,0,OFFSET(Import.PLQ,$A313-1,AP$15-1,1,1)),OFFSET(Import.PLQ,$A313-1,AP$15-1,1,1)),(1-PLE!$AA$28)*OFFSET(Import.PLQ,$A313-1,AP$15-1,1,1))))</f>
        <v>0</v>
      </c>
      <c r="AQ313" s="144">
        <f ca="1">IF(AQ$13="",0,CHOOSE(Detalhamento.OpçãoServiços,OFFSET(Import.PLQ,$A313-1,AQ$15-1,1,1),IF($E313&lt;&gt;1,IF(ISNUMBER(INDEX(Import.PLE,Detalhamento!$E313,Detalhamento!AQ$15)),IF(INDEX(Import.PLE,Detalhamento!$E313,Detalhamento!AQ$15)&lt;=mediçao,OFFSET(Import.PLQ,$A313-1,AQ$15-1,1,1),0),0),PLE!$AA$28*OFFSET(Import.PLQ,$A313-1,AQ$15-1,1,1)),IF($E313&lt;&gt;1,IF(ISNUMBER(INDEX(Import.PLE,Detalhamento!$E313,Detalhamento!AQ$15)),IF(INDEX(Import.PLE,Detalhamento!$E313,Detalhamento!AQ$15)&lt;=mediçao,0,OFFSET(Import.PLQ,$A313-1,AQ$15-1,1,1)),OFFSET(Import.PLQ,$A313-1,AQ$15-1,1,1)),(1-PLE!$AA$28)*OFFSET(Import.PLQ,$A313-1,AQ$15-1,1,1))))</f>
        <v>0</v>
      </c>
      <c r="AR313" s="144">
        <f ca="1">IF(AR$13="",0,CHOOSE(Detalhamento.OpçãoServiços,OFFSET(Import.PLQ,$A313-1,AR$15-1,1,1),IF($E313&lt;&gt;1,IF(ISNUMBER(INDEX(Import.PLE,Detalhamento!$E313,Detalhamento!AR$15)),IF(INDEX(Import.PLE,Detalhamento!$E313,Detalhamento!AR$15)&lt;=mediçao,OFFSET(Import.PLQ,$A313-1,AR$15-1,1,1),0),0),PLE!$AA$28*OFFSET(Import.PLQ,$A313-1,AR$15-1,1,1)),IF($E313&lt;&gt;1,IF(ISNUMBER(INDEX(Import.PLE,Detalhamento!$E313,Detalhamento!AR$15)),IF(INDEX(Import.PLE,Detalhamento!$E313,Detalhamento!AR$15)&lt;=mediçao,0,OFFSET(Import.PLQ,$A313-1,AR$15-1,1,1)),OFFSET(Import.PLQ,$A313-1,AR$15-1,1,1)),(1-PLE!$AA$28)*OFFSET(Import.PLQ,$A313-1,AR$15-1,1,1))))</f>
        <v>0</v>
      </c>
      <c r="AS313" s="144">
        <f ca="1">IF(AS$13="",0,CHOOSE(Detalhamento.OpçãoServiços,OFFSET(Import.PLQ,$A313-1,AS$15-1,1,1),IF($E313&lt;&gt;1,IF(ISNUMBER(INDEX(Import.PLE,Detalhamento!$E313,Detalhamento!AS$15)),IF(INDEX(Import.PLE,Detalhamento!$E313,Detalhamento!AS$15)&lt;=mediçao,OFFSET(Import.PLQ,$A313-1,AS$15-1,1,1),0),0),PLE!$AA$28*OFFSET(Import.PLQ,$A313-1,AS$15-1,1,1)),IF($E313&lt;&gt;1,IF(ISNUMBER(INDEX(Import.PLE,Detalhamento!$E313,Detalhamento!AS$15)),IF(INDEX(Import.PLE,Detalhamento!$E313,Detalhamento!AS$15)&lt;=mediçao,0,OFFSET(Import.PLQ,$A313-1,AS$15-1,1,1)),OFFSET(Import.PLQ,$A313-1,AS$15-1,1,1)),(1-PLE!$AA$28)*OFFSET(Import.PLQ,$A313-1,AS$15-1,1,1))))</f>
        <v>0</v>
      </c>
      <c r="AT313" s="144">
        <f ca="1">IF(AT$13="",0,CHOOSE(Detalhamento.OpçãoServiços,OFFSET(Import.PLQ,$A313-1,AT$15-1,1,1),IF($E313&lt;&gt;1,IF(ISNUMBER(INDEX(Import.PLE,Detalhamento!$E313,Detalhamento!AT$15)),IF(INDEX(Import.PLE,Detalhamento!$E313,Detalhamento!AT$15)&lt;=mediçao,OFFSET(Import.PLQ,$A313-1,AT$15-1,1,1),0),0),PLE!$AA$28*OFFSET(Import.PLQ,$A313-1,AT$15-1,1,1)),IF($E313&lt;&gt;1,IF(ISNUMBER(INDEX(Import.PLE,Detalhamento!$E313,Detalhamento!AT$15)),IF(INDEX(Import.PLE,Detalhamento!$E313,Detalhamento!AT$15)&lt;=mediçao,0,OFFSET(Import.PLQ,$A313-1,AT$15-1,1,1)),OFFSET(Import.PLQ,$A313-1,AT$15-1,1,1)),(1-PLE!$AA$28)*OFFSET(Import.PLQ,$A313-1,AT$15-1,1,1))))</f>
        <v>0</v>
      </c>
      <c r="AU313" s="144">
        <f ca="1">IF(AU$13="",0,CHOOSE(Detalhamento.OpçãoServiços,OFFSET(Import.PLQ,$A313-1,AU$15-1,1,1),IF($E313&lt;&gt;1,IF(ISNUMBER(INDEX(Import.PLE,Detalhamento!$E313,Detalhamento!AU$15)),IF(INDEX(Import.PLE,Detalhamento!$E313,Detalhamento!AU$15)&lt;=mediçao,OFFSET(Import.PLQ,$A313-1,AU$15-1,1,1),0),0),PLE!$AA$28*OFFSET(Import.PLQ,$A313-1,AU$15-1,1,1)),IF($E313&lt;&gt;1,IF(ISNUMBER(INDEX(Import.PLE,Detalhamento!$E313,Detalhamento!AU$15)),IF(INDEX(Import.PLE,Detalhamento!$E313,Detalhamento!AU$15)&lt;=mediçao,0,OFFSET(Import.PLQ,$A313-1,AU$15-1,1,1)),OFFSET(Import.PLQ,$A313-1,AU$15-1,1,1)),(1-PLE!$AA$28)*OFFSET(Import.PLQ,$A313-1,AU$15-1,1,1))))</f>
        <v>0</v>
      </c>
      <c r="AV313" s="144">
        <f ca="1">IF(AV$13="",0,CHOOSE(Detalhamento.OpçãoServiços,OFFSET(Import.PLQ,$A313-1,AV$15-1,1,1),IF($E313&lt;&gt;1,IF(ISNUMBER(INDEX(Import.PLE,Detalhamento!$E313,Detalhamento!AV$15)),IF(INDEX(Import.PLE,Detalhamento!$E313,Detalhamento!AV$15)&lt;=mediçao,OFFSET(Import.PLQ,$A313-1,AV$15-1,1,1),0),0),PLE!$AA$28*OFFSET(Import.PLQ,$A313-1,AV$15-1,1,1)),IF($E313&lt;&gt;1,IF(ISNUMBER(INDEX(Import.PLE,Detalhamento!$E313,Detalhamento!AV$15)),IF(INDEX(Import.PLE,Detalhamento!$E313,Detalhamento!AV$15)&lt;=mediçao,0,OFFSET(Import.PLQ,$A313-1,AV$15-1,1,1)),OFFSET(Import.PLQ,$A313-1,AV$15-1,1,1)),(1-PLE!$AA$28)*OFFSET(Import.PLQ,$A313-1,AV$15-1,1,1))))</f>
        <v>0</v>
      </c>
      <c r="AW313" s="144">
        <f ca="1">IF(AW$13="",0,CHOOSE(Detalhamento.OpçãoServiços,OFFSET(Import.PLQ,$A313-1,AW$15-1,1,1),IF($E313&lt;&gt;1,IF(ISNUMBER(INDEX(Import.PLE,Detalhamento!$E313,Detalhamento!AW$15)),IF(INDEX(Import.PLE,Detalhamento!$E313,Detalhamento!AW$15)&lt;=mediçao,OFFSET(Import.PLQ,$A313-1,AW$15-1,1,1),0),0),PLE!$AA$28*OFFSET(Import.PLQ,$A313-1,AW$15-1,1,1)),IF($E313&lt;&gt;1,IF(ISNUMBER(INDEX(Import.PLE,Detalhamento!$E313,Detalhamento!AW$15)),IF(INDEX(Import.PLE,Detalhamento!$E313,Detalhamento!AW$15)&lt;=mediçao,0,OFFSET(Import.PLQ,$A313-1,AW$15-1,1,1)),OFFSET(Import.PLQ,$A313-1,AW$15-1,1,1)),(1-PLE!$AA$28)*OFFSET(Import.PLQ,$A313-1,AW$15-1,1,1))))</f>
        <v>0</v>
      </c>
      <c r="AX313" s="144">
        <f ca="1">IF(AX$13="",0,CHOOSE(Detalhamento.OpçãoServiços,OFFSET(Import.PLQ,$A313-1,AX$15-1,1,1),IF($E313&lt;&gt;1,IF(ISNUMBER(INDEX(Import.PLE,Detalhamento!$E313,Detalhamento!AX$15)),IF(INDEX(Import.PLE,Detalhamento!$E313,Detalhamento!AX$15)&lt;=mediçao,OFFSET(Import.PLQ,$A313-1,AX$15-1,1,1),0),0),PLE!$AA$28*OFFSET(Import.PLQ,$A313-1,AX$15-1,1,1)),IF($E313&lt;&gt;1,IF(ISNUMBER(INDEX(Import.PLE,Detalhamento!$E313,Detalhamento!AX$15)),IF(INDEX(Import.PLE,Detalhamento!$E313,Detalhamento!AX$15)&lt;=mediçao,0,OFFSET(Import.PLQ,$A313-1,AX$15-1,1,1)),OFFSET(Import.PLQ,$A313-1,AX$15-1,1,1)),(1-PLE!$AA$28)*OFFSET(Import.PLQ,$A313-1,AX$15-1,1,1))))</f>
        <v>0</v>
      </c>
      <c r="AY313" s="144">
        <f ca="1">IF(AY$13="",0,CHOOSE(Detalhamento.OpçãoServiços,OFFSET(Import.PLQ,$A313-1,AY$15-1,1,1),IF($E313&lt;&gt;1,IF(ISNUMBER(INDEX(Import.PLE,Detalhamento!$E313,Detalhamento!AY$15)),IF(INDEX(Import.PLE,Detalhamento!$E313,Detalhamento!AY$15)&lt;=mediçao,OFFSET(Import.PLQ,$A313-1,AY$15-1,1,1),0),0),PLE!$AA$28*OFFSET(Import.PLQ,$A313-1,AY$15-1,1,1)),IF($E313&lt;&gt;1,IF(ISNUMBER(INDEX(Import.PLE,Detalhamento!$E313,Detalhamento!AY$15)),IF(INDEX(Import.PLE,Detalhamento!$E313,Detalhamento!AY$15)&lt;=mediçao,0,OFFSET(Import.PLQ,$A313-1,AY$15-1,1,1)),OFFSET(Import.PLQ,$A313-1,AY$15-1,1,1)),(1-PLE!$AA$28)*OFFSET(Import.PLQ,$A313-1,AY$15-1,1,1))))</f>
        <v>0</v>
      </c>
      <c r="AZ313" s="144">
        <f ca="1">IF(AZ$13="",0,CHOOSE(Detalhamento.OpçãoServiços,OFFSET(Import.PLQ,$A313-1,AZ$15-1,1,1),IF($E313&lt;&gt;1,IF(ISNUMBER(INDEX(Import.PLE,Detalhamento!$E313,Detalhamento!AZ$15)),IF(INDEX(Import.PLE,Detalhamento!$E313,Detalhamento!AZ$15)&lt;=mediçao,OFFSET(Import.PLQ,$A313-1,AZ$15-1,1,1),0),0),PLE!$AA$28*OFFSET(Import.PLQ,$A313-1,AZ$15-1,1,1)),IF($E313&lt;&gt;1,IF(ISNUMBER(INDEX(Import.PLE,Detalhamento!$E313,Detalhamento!AZ$15)),IF(INDEX(Import.PLE,Detalhamento!$E313,Detalhamento!AZ$15)&lt;=mediçao,0,OFFSET(Import.PLQ,$A313-1,AZ$15-1,1,1)),OFFSET(Import.PLQ,$A313-1,AZ$15-1,1,1)),(1-PLE!$AA$28)*OFFSET(Import.PLQ,$A313-1,AZ$15-1,1,1))))</f>
        <v>0</v>
      </c>
      <c r="BA313" s="144">
        <f ca="1">IF(BA$13="",0,CHOOSE(Detalhamento.OpçãoServiços,OFFSET(Import.PLQ,$A313-1,BA$15-1,1,1),IF($E313&lt;&gt;1,IF(ISNUMBER(INDEX(Import.PLE,Detalhamento!$E313,Detalhamento!BA$15)),IF(INDEX(Import.PLE,Detalhamento!$E313,Detalhamento!BA$15)&lt;=mediçao,OFFSET(Import.PLQ,$A313-1,BA$15-1,1,1),0),0),PLE!$AA$28*OFFSET(Import.PLQ,$A313-1,BA$15-1,1,1)),IF($E313&lt;&gt;1,IF(ISNUMBER(INDEX(Import.PLE,Detalhamento!$E313,Detalhamento!BA$15)),IF(INDEX(Import.PLE,Detalhamento!$E313,Detalhamento!BA$15)&lt;=mediçao,0,OFFSET(Import.PLQ,$A313-1,BA$15-1,1,1)),OFFSET(Import.PLQ,$A313-1,BA$15-1,1,1)),(1-PLE!$AA$28)*OFFSET(Import.PLQ,$A313-1,BA$15-1,1,1))))</f>
        <v>0</v>
      </c>
      <c r="BB313" s="144">
        <f ca="1">IF(BB$13="",0,CHOOSE(Detalhamento.OpçãoServiços,OFFSET(Import.PLQ,$A313-1,BB$15-1,1,1),IF($E313&lt;&gt;1,IF(ISNUMBER(INDEX(Import.PLE,Detalhamento!$E313,Detalhamento!BB$15)),IF(INDEX(Import.PLE,Detalhamento!$E313,Detalhamento!BB$15)&lt;=mediçao,OFFSET(Import.PLQ,$A313-1,BB$15-1,1,1),0),0),PLE!$AA$28*OFFSET(Import.PLQ,$A313-1,BB$15-1,1,1)),IF($E313&lt;&gt;1,IF(ISNUMBER(INDEX(Import.PLE,Detalhamento!$E313,Detalhamento!BB$15)),IF(INDEX(Import.PLE,Detalhamento!$E313,Detalhamento!BB$15)&lt;=mediçao,0,OFFSET(Import.PLQ,$A313-1,BB$15-1,1,1)),OFFSET(Import.PLQ,$A313-1,BB$15-1,1,1)),(1-PLE!$AA$28)*OFFSET(Import.PLQ,$A313-1,BB$15-1,1,1))))</f>
        <v>0</v>
      </c>
      <c r="BC313" s="144">
        <f ca="1">IF(BC$13="",0,CHOOSE(Detalhamento.OpçãoServiços,OFFSET(Import.PLQ,$A313-1,BC$15-1,1,1),IF($E313&lt;&gt;1,IF(ISNUMBER(INDEX(Import.PLE,Detalhamento!$E313,Detalhamento!BC$15)),IF(INDEX(Import.PLE,Detalhamento!$E313,Detalhamento!BC$15)&lt;=mediçao,OFFSET(Import.PLQ,$A313-1,BC$15-1,1,1),0),0),PLE!$AA$28*OFFSET(Import.PLQ,$A313-1,BC$15-1,1,1)),IF($E313&lt;&gt;1,IF(ISNUMBER(INDEX(Import.PLE,Detalhamento!$E313,Detalhamento!BC$15)),IF(INDEX(Import.PLE,Detalhamento!$E313,Detalhamento!BC$15)&lt;=mediçao,0,OFFSET(Import.PLQ,$A313-1,BC$15-1,1,1)),OFFSET(Import.PLQ,$A313-1,BC$15-1,1,1)),(1-PLE!$AA$28)*OFFSET(Import.PLQ,$A313-1,BC$15-1,1,1))))</f>
        <v>0</v>
      </c>
      <c r="BD313" s="144">
        <f ca="1">IF(BD$13="",0,CHOOSE(Detalhamento.OpçãoServiços,OFFSET(Import.PLQ,$A313-1,BD$15-1,1,1),IF($E313&lt;&gt;1,IF(ISNUMBER(INDEX(Import.PLE,Detalhamento!$E313,Detalhamento!BD$15)),IF(INDEX(Import.PLE,Detalhamento!$E313,Detalhamento!BD$15)&lt;=mediçao,OFFSET(Import.PLQ,$A313-1,BD$15-1,1,1),0),0),PLE!$AA$28*OFFSET(Import.PLQ,$A313-1,BD$15-1,1,1)),IF($E313&lt;&gt;1,IF(ISNUMBER(INDEX(Import.PLE,Detalhamento!$E313,Detalhamento!BD$15)),IF(INDEX(Import.PLE,Detalhamento!$E313,Detalhamento!BD$15)&lt;=mediçao,0,OFFSET(Import.PLQ,$A313-1,BD$15-1,1,1)),OFFSET(Import.PLQ,$A313-1,BD$15-1,1,1)),(1-PLE!$AA$28)*OFFSET(Import.PLQ,$A313-1,BD$15-1,1,1))))</f>
        <v>0</v>
      </c>
      <c r="BE313" s="144">
        <f ca="1">IF(BE$13="",0,CHOOSE(Detalhamento.OpçãoServiços,OFFSET(Import.PLQ,$A313-1,BE$15-1,1,1),IF($E313&lt;&gt;1,IF(ISNUMBER(INDEX(Import.PLE,Detalhamento!$E313,Detalhamento!BE$15)),IF(INDEX(Import.PLE,Detalhamento!$E313,Detalhamento!BE$15)&lt;=mediçao,OFFSET(Import.PLQ,$A313-1,BE$15-1,1,1),0),0),PLE!$AA$28*OFFSET(Import.PLQ,$A313-1,BE$15-1,1,1)),IF($E313&lt;&gt;1,IF(ISNUMBER(INDEX(Import.PLE,Detalhamento!$E313,Detalhamento!BE$15)),IF(INDEX(Import.PLE,Detalhamento!$E313,Detalhamento!BE$15)&lt;=mediçao,0,OFFSET(Import.PLQ,$A313-1,BE$15-1,1,1)),OFFSET(Import.PLQ,$A313-1,BE$15-1,1,1)),(1-PLE!$AA$28)*OFFSET(Import.PLQ,$A313-1,BE$15-1,1,1))))</f>
        <v>0</v>
      </c>
      <c r="BF313" s="144">
        <f ca="1">IF(BF$13="",0,CHOOSE(Detalhamento.OpçãoServiços,OFFSET(Import.PLQ,$A313-1,BF$15-1,1,1),IF($E313&lt;&gt;1,IF(ISNUMBER(INDEX(Import.PLE,Detalhamento!$E313,Detalhamento!BF$15)),IF(INDEX(Import.PLE,Detalhamento!$E313,Detalhamento!BF$15)&lt;=mediçao,OFFSET(Import.PLQ,$A313-1,BF$15-1,1,1),0),0),PLE!$AA$28*OFFSET(Import.PLQ,$A313-1,BF$15-1,1,1)),IF($E313&lt;&gt;1,IF(ISNUMBER(INDEX(Import.PLE,Detalhamento!$E313,Detalhamento!BF$15)),IF(INDEX(Import.PLE,Detalhamento!$E313,Detalhamento!BF$15)&lt;=mediçao,0,OFFSET(Import.PLQ,$A313-1,BF$15-1,1,1)),OFFSET(Import.PLQ,$A313-1,BF$15-1,1,1)),(1-PLE!$AA$28)*OFFSET(Import.PLQ,$A313-1,BF$15-1,1,1))))</f>
        <v>0</v>
      </c>
      <c r="BG313" s="144">
        <f ca="1">IF(BG$13="",0,CHOOSE(Detalhamento.OpçãoServiços,OFFSET(Import.PLQ,$A313-1,BG$15-1,1,1),IF($E313&lt;&gt;1,IF(ISNUMBER(INDEX(Import.PLE,Detalhamento!$E313,Detalhamento!BG$15)),IF(INDEX(Import.PLE,Detalhamento!$E313,Detalhamento!BG$15)&lt;=mediçao,OFFSET(Import.PLQ,$A313-1,BG$15-1,1,1),0),0),PLE!$AA$28*OFFSET(Import.PLQ,$A313-1,BG$15-1,1,1)),IF($E313&lt;&gt;1,IF(ISNUMBER(INDEX(Import.PLE,Detalhamento!$E313,Detalhamento!BG$15)),IF(INDEX(Import.PLE,Detalhamento!$E313,Detalhamento!BG$15)&lt;=mediçao,0,OFFSET(Import.PLQ,$A313-1,BG$15-1,1,1)),OFFSET(Import.PLQ,$A313-1,BG$15-1,1,1)),(1-PLE!$AA$28)*OFFSET(Import.PLQ,$A313-1,BG$15-1,1,1))))</f>
        <v>0</v>
      </c>
      <c r="BH313" s="144">
        <f ca="1">IF(BH$13="",0,CHOOSE(Detalhamento.OpçãoServiços,OFFSET(Import.PLQ,$A313-1,BH$15-1,1,1),IF($E313&lt;&gt;1,IF(ISNUMBER(INDEX(Import.PLE,Detalhamento!$E313,Detalhamento!BH$15)),IF(INDEX(Import.PLE,Detalhamento!$E313,Detalhamento!BH$15)&lt;=mediçao,OFFSET(Import.PLQ,$A313-1,BH$15-1,1,1),0),0),PLE!$AA$28*OFFSET(Import.PLQ,$A313-1,BH$15-1,1,1)),IF($E313&lt;&gt;1,IF(ISNUMBER(INDEX(Import.PLE,Detalhamento!$E313,Detalhamento!BH$15)),IF(INDEX(Import.PLE,Detalhamento!$E313,Detalhamento!BH$15)&lt;=mediçao,0,OFFSET(Import.PLQ,$A313-1,BH$15-1,1,1)),OFFSET(Import.PLQ,$A313-1,BH$15-1,1,1)),(1-PLE!$AA$28)*OFFSET(Import.PLQ,$A313-1,BH$15-1,1,1))))</f>
        <v>0</v>
      </c>
      <c r="BI313" s="144">
        <f ca="1">IF(BI$13="",0,CHOOSE(Detalhamento.OpçãoServiços,OFFSET(Import.PLQ,$A313-1,BI$15-1,1,1),IF($E313&lt;&gt;1,IF(ISNUMBER(INDEX(Import.PLE,Detalhamento!$E313,Detalhamento!BI$15)),IF(INDEX(Import.PLE,Detalhamento!$E313,Detalhamento!BI$15)&lt;=mediçao,OFFSET(Import.PLQ,$A313-1,BI$15-1,1,1),0),0),PLE!$AA$28*OFFSET(Import.PLQ,$A313-1,BI$15-1,1,1)),IF($E313&lt;&gt;1,IF(ISNUMBER(INDEX(Import.PLE,Detalhamento!$E313,Detalhamento!BI$15)),IF(INDEX(Import.PLE,Detalhamento!$E313,Detalhamento!BI$15)&lt;=mediçao,0,OFFSET(Import.PLQ,$A313-1,BI$15-1,1,1)),OFFSET(Import.PLQ,$A313-1,BI$15-1,1,1)),(1-PLE!$AA$28)*OFFSET(Import.PLQ,$A313-1,BI$15-1,1,1))))</f>
        <v>0</v>
      </c>
    </row>
    <row r="314" spans="1:61" ht="20" x14ac:dyDescent="0.2">
      <c r="A314" s="155">
        <v>263</v>
      </c>
      <c r="B314" s="21" t="str">
        <f t="shared" ca="1" si="41"/>
        <v>Serviço</v>
      </c>
      <c r="E314" s="153">
        <f t="shared" ca="1" si="42"/>
        <v>33</v>
      </c>
      <c r="F314" s="154">
        <f t="shared" ca="1" si="43"/>
        <v>330263</v>
      </c>
      <c r="G314" s="154" t="str">
        <f t="shared" ca="1" si="47"/>
        <v>4.1.1</v>
      </c>
      <c r="H314" s="182" t="str">
        <f t="shared" ca="1" si="47"/>
        <v>ESCAVAÇÃO MANUAL PARA BLOCO DE COROAMENTO OU SAPATA, SEM PREVISÃO DE FÔRMA. AF_06/2017</v>
      </c>
      <c r="I314" s="37" t="str">
        <f t="shared" ca="1" si="44"/>
        <v>M3</v>
      </c>
      <c r="J314" s="144">
        <f t="shared" ca="1" si="45"/>
        <v>3.6</v>
      </c>
      <c r="K314" s="67"/>
      <c r="L314" s="144">
        <f ca="1">IF(L$13="",0,CHOOSE(Detalhamento.OpçãoServiços,OFFSET(Import.PLQ,$A314-1,L$15-1,1,1),IF($E314&lt;&gt;1,IF(ISNUMBER(INDEX(Import.PLE,Detalhamento!$E314,Detalhamento!L$15)),IF(INDEX(Import.PLE,Detalhamento!$E314,Detalhamento!L$15)&lt;=mediçao,OFFSET(Import.PLQ,$A314-1,L$15-1,1,1),0),0),PLE!$AA$28*OFFSET(Import.PLQ,$A314-1,L$15-1,1,1)),IF($E314&lt;&gt;1,IF(ISNUMBER(INDEX(Import.PLE,Detalhamento!$E314,Detalhamento!L$15)),IF(INDEX(Import.PLE,Detalhamento!$E314,Detalhamento!L$15)&lt;=mediçao,0,OFFSET(Import.PLQ,$A314-1,L$15-1,1,1)),OFFSET(Import.PLQ,$A314-1,L$15-1,1,1)),(1-PLE!$AA$28)*OFFSET(Import.PLQ,$A314-1,L$15-1,1,1))))</f>
        <v>3.6</v>
      </c>
      <c r="M314" s="144">
        <f ca="1">IF(M$13="",0,CHOOSE(Detalhamento.OpçãoServiços,OFFSET(Import.PLQ,$A314-1,M$15-1,1,1),IF($E314&lt;&gt;1,IF(ISNUMBER(INDEX(Import.PLE,Detalhamento!$E314,Detalhamento!M$15)),IF(INDEX(Import.PLE,Detalhamento!$E314,Detalhamento!M$15)&lt;=mediçao,OFFSET(Import.PLQ,$A314-1,M$15-1,1,1),0),0),PLE!$AA$28*OFFSET(Import.PLQ,$A314-1,M$15-1,1,1)),IF($E314&lt;&gt;1,IF(ISNUMBER(INDEX(Import.PLE,Detalhamento!$E314,Detalhamento!M$15)),IF(INDEX(Import.PLE,Detalhamento!$E314,Detalhamento!M$15)&lt;=mediçao,0,OFFSET(Import.PLQ,$A314-1,M$15-1,1,1)),OFFSET(Import.PLQ,$A314-1,M$15-1,1,1)),(1-PLE!$AA$28)*OFFSET(Import.PLQ,$A314-1,M$15-1,1,1))))</f>
        <v>0</v>
      </c>
      <c r="N314" s="144">
        <f ca="1">IF(N$13="",0,CHOOSE(Detalhamento.OpçãoServiços,OFFSET(Import.PLQ,$A314-1,N$15-1,1,1),IF($E314&lt;&gt;1,IF(ISNUMBER(INDEX(Import.PLE,Detalhamento!$E314,Detalhamento!N$15)),IF(INDEX(Import.PLE,Detalhamento!$E314,Detalhamento!N$15)&lt;=mediçao,OFFSET(Import.PLQ,$A314-1,N$15-1,1,1),0),0),PLE!$AA$28*OFFSET(Import.PLQ,$A314-1,N$15-1,1,1)),IF($E314&lt;&gt;1,IF(ISNUMBER(INDEX(Import.PLE,Detalhamento!$E314,Detalhamento!N$15)),IF(INDEX(Import.PLE,Detalhamento!$E314,Detalhamento!N$15)&lt;=mediçao,0,OFFSET(Import.PLQ,$A314-1,N$15-1,1,1)),OFFSET(Import.PLQ,$A314-1,N$15-1,1,1)),(1-PLE!$AA$28)*OFFSET(Import.PLQ,$A314-1,N$15-1,1,1))))</f>
        <v>0</v>
      </c>
      <c r="O314" s="144">
        <f ca="1">IF(O$13="",0,CHOOSE(Detalhamento.OpçãoServiços,OFFSET(Import.PLQ,$A314-1,O$15-1,1,1),IF($E314&lt;&gt;1,IF(ISNUMBER(INDEX(Import.PLE,Detalhamento!$E314,Detalhamento!O$15)),IF(INDEX(Import.PLE,Detalhamento!$E314,Detalhamento!O$15)&lt;=mediçao,OFFSET(Import.PLQ,$A314-1,O$15-1,1,1),0),0),PLE!$AA$28*OFFSET(Import.PLQ,$A314-1,O$15-1,1,1)),IF($E314&lt;&gt;1,IF(ISNUMBER(INDEX(Import.PLE,Detalhamento!$E314,Detalhamento!O$15)),IF(INDEX(Import.PLE,Detalhamento!$E314,Detalhamento!O$15)&lt;=mediçao,0,OFFSET(Import.PLQ,$A314-1,O$15-1,1,1)),OFFSET(Import.PLQ,$A314-1,O$15-1,1,1)),(1-PLE!$AA$28)*OFFSET(Import.PLQ,$A314-1,O$15-1,1,1))))</f>
        <v>0</v>
      </c>
      <c r="P314" s="144">
        <f ca="1">IF(P$13="",0,CHOOSE(Detalhamento.OpçãoServiços,OFFSET(Import.PLQ,$A314-1,P$15-1,1,1),IF($E314&lt;&gt;1,IF(ISNUMBER(INDEX(Import.PLE,Detalhamento!$E314,Detalhamento!P$15)),IF(INDEX(Import.PLE,Detalhamento!$E314,Detalhamento!P$15)&lt;=mediçao,OFFSET(Import.PLQ,$A314-1,P$15-1,1,1),0),0),PLE!$AA$28*OFFSET(Import.PLQ,$A314-1,P$15-1,1,1)),IF($E314&lt;&gt;1,IF(ISNUMBER(INDEX(Import.PLE,Detalhamento!$E314,Detalhamento!P$15)),IF(INDEX(Import.PLE,Detalhamento!$E314,Detalhamento!P$15)&lt;=mediçao,0,OFFSET(Import.PLQ,$A314-1,P$15-1,1,1)),OFFSET(Import.PLQ,$A314-1,P$15-1,1,1)),(1-PLE!$AA$28)*OFFSET(Import.PLQ,$A314-1,P$15-1,1,1))))</f>
        <v>0</v>
      </c>
      <c r="Q314" s="144">
        <f ca="1">IF(Q$13="",0,CHOOSE(Detalhamento.OpçãoServiços,OFFSET(Import.PLQ,$A314-1,Q$15-1,1,1),IF($E314&lt;&gt;1,IF(ISNUMBER(INDEX(Import.PLE,Detalhamento!$E314,Detalhamento!Q$15)),IF(INDEX(Import.PLE,Detalhamento!$E314,Detalhamento!Q$15)&lt;=mediçao,OFFSET(Import.PLQ,$A314-1,Q$15-1,1,1),0),0),PLE!$AA$28*OFFSET(Import.PLQ,$A314-1,Q$15-1,1,1)),IF($E314&lt;&gt;1,IF(ISNUMBER(INDEX(Import.PLE,Detalhamento!$E314,Detalhamento!Q$15)),IF(INDEX(Import.PLE,Detalhamento!$E314,Detalhamento!Q$15)&lt;=mediçao,0,OFFSET(Import.PLQ,$A314-1,Q$15-1,1,1)),OFFSET(Import.PLQ,$A314-1,Q$15-1,1,1)),(1-PLE!$AA$28)*OFFSET(Import.PLQ,$A314-1,Q$15-1,1,1))))</f>
        <v>0</v>
      </c>
      <c r="R314" s="144">
        <f ca="1">IF(R$13="",0,CHOOSE(Detalhamento.OpçãoServiços,OFFSET(Import.PLQ,$A314-1,R$15-1,1,1),IF($E314&lt;&gt;1,IF(ISNUMBER(INDEX(Import.PLE,Detalhamento!$E314,Detalhamento!R$15)),IF(INDEX(Import.PLE,Detalhamento!$E314,Detalhamento!R$15)&lt;=mediçao,OFFSET(Import.PLQ,$A314-1,R$15-1,1,1),0),0),PLE!$AA$28*OFFSET(Import.PLQ,$A314-1,R$15-1,1,1)),IF($E314&lt;&gt;1,IF(ISNUMBER(INDEX(Import.PLE,Detalhamento!$E314,Detalhamento!R$15)),IF(INDEX(Import.PLE,Detalhamento!$E314,Detalhamento!R$15)&lt;=mediçao,0,OFFSET(Import.PLQ,$A314-1,R$15-1,1,1)),OFFSET(Import.PLQ,$A314-1,R$15-1,1,1)),(1-PLE!$AA$28)*OFFSET(Import.PLQ,$A314-1,R$15-1,1,1))))</f>
        <v>0</v>
      </c>
      <c r="S314" s="144">
        <f ca="1">IF(S$13="",0,CHOOSE(Detalhamento.OpçãoServiços,OFFSET(Import.PLQ,$A314-1,S$15-1,1,1),IF($E314&lt;&gt;1,IF(ISNUMBER(INDEX(Import.PLE,Detalhamento!$E314,Detalhamento!S$15)),IF(INDEX(Import.PLE,Detalhamento!$E314,Detalhamento!S$15)&lt;=mediçao,OFFSET(Import.PLQ,$A314-1,S$15-1,1,1),0),0),PLE!$AA$28*OFFSET(Import.PLQ,$A314-1,S$15-1,1,1)),IF($E314&lt;&gt;1,IF(ISNUMBER(INDEX(Import.PLE,Detalhamento!$E314,Detalhamento!S$15)),IF(INDEX(Import.PLE,Detalhamento!$E314,Detalhamento!S$15)&lt;=mediçao,0,OFFSET(Import.PLQ,$A314-1,S$15-1,1,1)),OFFSET(Import.PLQ,$A314-1,S$15-1,1,1)),(1-PLE!$AA$28)*OFFSET(Import.PLQ,$A314-1,S$15-1,1,1))))</f>
        <v>0</v>
      </c>
      <c r="T314" s="144">
        <f ca="1">IF(T$13="",0,CHOOSE(Detalhamento.OpçãoServiços,OFFSET(Import.PLQ,$A314-1,T$15-1,1,1),IF($E314&lt;&gt;1,IF(ISNUMBER(INDEX(Import.PLE,Detalhamento!$E314,Detalhamento!T$15)),IF(INDEX(Import.PLE,Detalhamento!$E314,Detalhamento!T$15)&lt;=mediçao,OFFSET(Import.PLQ,$A314-1,T$15-1,1,1),0),0),PLE!$AA$28*OFFSET(Import.PLQ,$A314-1,T$15-1,1,1)),IF($E314&lt;&gt;1,IF(ISNUMBER(INDEX(Import.PLE,Detalhamento!$E314,Detalhamento!T$15)),IF(INDEX(Import.PLE,Detalhamento!$E314,Detalhamento!T$15)&lt;=mediçao,0,OFFSET(Import.PLQ,$A314-1,T$15-1,1,1)),OFFSET(Import.PLQ,$A314-1,T$15-1,1,1)),(1-PLE!$AA$28)*OFFSET(Import.PLQ,$A314-1,T$15-1,1,1))))</f>
        <v>0</v>
      </c>
      <c r="U314" s="144">
        <f ca="1">IF(U$13="",0,CHOOSE(Detalhamento.OpçãoServiços,OFFSET(Import.PLQ,$A314-1,U$15-1,1,1),IF($E314&lt;&gt;1,IF(ISNUMBER(INDEX(Import.PLE,Detalhamento!$E314,Detalhamento!U$15)),IF(INDEX(Import.PLE,Detalhamento!$E314,Detalhamento!U$15)&lt;=mediçao,OFFSET(Import.PLQ,$A314-1,U$15-1,1,1),0),0),PLE!$AA$28*OFFSET(Import.PLQ,$A314-1,U$15-1,1,1)),IF($E314&lt;&gt;1,IF(ISNUMBER(INDEX(Import.PLE,Detalhamento!$E314,Detalhamento!U$15)),IF(INDEX(Import.PLE,Detalhamento!$E314,Detalhamento!U$15)&lt;=mediçao,0,OFFSET(Import.PLQ,$A314-1,U$15-1,1,1)),OFFSET(Import.PLQ,$A314-1,U$15-1,1,1)),(1-PLE!$AA$28)*OFFSET(Import.PLQ,$A314-1,U$15-1,1,1))))</f>
        <v>0</v>
      </c>
      <c r="V314" s="144">
        <f ca="1">IF(V$13="",0,CHOOSE(Detalhamento.OpçãoServiços,OFFSET(Import.PLQ,$A314-1,V$15-1,1,1),IF($E314&lt;&gt;1,IF(ISNUMBER(INDEX(Import.PLE,Detalhamento!$E314,Detalhamento!V$15)),IF(INDEX(Import.PLE,Detalhamento!$E314,Detalhamento!V$15)&lt;=mediçao,OFFSET(Import.PLQ,$A314-1,V$15-1,1,1),0),0),PLE!$AA$28*OFFSET(Import.PLQ,$A314-1,V$15-1,1,1)),IF($E314&lt;&gt;1,IF(ISNUMBER(INDEX(Import.PLE,Detalhamento!$E314,Detalhamento!V$15)),IF(INDEX(Import.PLE,Detalhamento!$E314,Detalhamento!V$15)&lt;=mediçao,0,OFFSET(Import.PLQ,$A314-1,V$15-1,1,1)),OFFSET(Import.PLQ,$A314-1,V$15-1,1,1)),(1-PLE!$AA$28)*OFFSET(Import.PLQ,$A314-1,V$15-1,1,1))))</f>
        <v>0</v>
      </c>
      <c r="W314" s="144">
        <f ca="1">IF(W$13="",0,CHOOSE(Detalhamento.OpçãoServiços,OFFSET(Import.PLQ,$A314-1,W$15-1,1,1),IF($E314&lt;&gt;1,IF(ISNUMBER(INDEX(Import.PLE,Detalhamento!$E314,Detalhamento!W$15)),IF(INDEX(Import.PLE,Detalhamento!$E314,Detalhamento!W$15)&lt;=mediçao,OFFSET(Import.PLQ,$A314-1,W$15-1,1,1),0),0),PLE!$AA$28*OFFSET(Import.PLQ,$A314-1,W$15-1,1,1)),IF($E314&lt;&gt;1,IF(ISNUMBER(INDEX(Import.PLE,Detalhamento!$E314,Detalhamento!W$15)),IF(INDEX(Import.PLE,Detalhamento!$E314,Detalhamento!W$15)&lt;=mediçao,0,OFFSET(Import.PLQ,$A314-1,W$15-1,1,1)),OFFSET(Import.PLQ,$A314-1,W$15-1,1,1)),(1-PLE!$AA$28)*OFFSET(Import.PLQ,$A314-1,W$15-1,1,1))))</f>
        <v>0</v>
      </c>
      <c r="X314" s="144">
        <f ca="1">IF(X$13="",0,CHOOSE(Detalhamento.OpçãoServiços,OFFSET(Import.PLQ,$A314-1,X$15-1,1,1),IF($E314&lt;&gt;1,IF(ISNUMBER(INDEX(Import.PLE,Detalhamento!$E314,Detalhamento!X$15)),IF(INDEX(Import.PLE,Detalhamento!$E314,Detalhamento!X$15)&lt;=mediçao,OFFSET(Import.PLQ,$A314-1,X$15-1,1,1),0),0),PLE!$AA$28*OFFSET(Import.PLQ,$A314-1,X$15-1,1,1)),IF($E314&lt;&gt;1,IF(ISNUMBER(INDEX(Import.PLE,Detalhamento!$E314,Detalhamento!X$15)),IF(INDEX(Import.PLE,Detalhamento!$E314,Detalhamento!X$15)&lt;=mediçao,0,OFFSET(Import.PLQ,$A314-1,X$15-1,1,1)),OFFSET(Import.PLQ,$A314-1,X$15-1,1,1)),(1-PLE!$AA$28)*OFFSET(Import.PLQ,$A314-1,X$15-1,1,1))))</f>
        <v>0</v>
      </c>
      <c r="Y314" s="144">
        <f ca="1">IF(Y$13="",0,CHOOSE(Detalhamento.OpçãoServiços,OFFSET(Import.PLQ,$A314-1,Y$15-1,1,1),IF($E314&lt;&gt;1,IF(ISNUMBER(INDEX(Import.PLE,Detalhamento!$E314,Detalhamento!Y$15)),IF(INDEX(Import.PLE,Detalhamento!$E314,Detalhamento!Y$15)&lt;=mediçao,OFFSET(Import.PLQ,$A314-1,Y$15-1,1,1),0),0),PLE!$AA$28*OFFSET(Import.PLQ,$A314-1,Y$15-1,1,1)),IF($E314&lt;&gt;1,IF(ISNUMBER(INDEX(Import.PLE,Detalhamento!$E314,Detalhamento!Y$15)),IF(INDEX(Import.PLE,Detalhamento!$E314,Detalhamento!Y$15)&lt;=mediçao,0,OFFSET(Import.PLQ,$A314-1,Y$15-1,1,1)),OFFSET(Import.PLQ,$A314-1,Y$15-1,1,1)),(1-PLE!$AA$28)*OFFSET(Import.PLQ,$A314-1,Y$15-1,1,1))))</f>
        <v>0</v>
      </c>
      <c r="Z314" s="144">
        <f ca="1">IF(Z$13="",0,CHOOSE(Detalhamento.OpçãoServiços,OFFSET(Import.PLQ,$A314-1,Z$15-1,1,1),IF($E314&lt;&gt;1,IF(ISNUMBER(INDEX(Import.PLE,Detalhamento!$E314,Detalhamento!Z$15)),IF(INDEX(Import.PLE,Detalhamento!$E314,Detalhamento!Z$15)&lt;=mediçao,OFFSET(Import.PLQ,$A314-1,Z$15-1,1,1),0),0),PLE!$AA$28*OFFSET(Import.PLQ,$A314-1,Z$15-1,1,1)),IF($E314&lt;&gt;1,IF(ISNUMBER(INDEX(Import.PLE,Detalhamento!$E314,Detalhamento!Z$15)),IF(INDEX(Import.PLE,Detalhamento!$E314,Detalhamento!Z$15)&lt;=mediçao,0,OFFSET(Import.PLQ,$A314-1,Z$15-1,1,1)),OFFSET(Import.PLQ,$A314-1,Z$15-1,1,1)),(1-PLE!$AA$28)*OFFSET(Import.PLQ,$A314-1,Z$15-1,1,1))))</f>
        <v>0</v>
      </c>
      <c r="AA314" s="144">
        <f ca="1">IF(AA$13="",0,CHOOSE(Detalhamento.OpçãoServiços,OFFSET(Import.PLQ,$A314-1,AA$15-1,1,1),IF($E314&lt;&gt;1,IF(ISNUMBER(INDEX(Import.PLE,Detalhamento!$E314,Detalhamento!AA$15)),IF(INDEX(Import.PLE,Detalhamento!$E314,Detalhamento!AA$15)&lt;=mediçao,OFFSET(Import.PLQ,$A314-1,AA$15-1,1,1),0),0),PLE!$AA$28*OFFSET(Import.PLQ,$A314-1,AA$15-1,1,1)),IF($E314&lt;&gt;1,IF(ISNUMBER(INDEX(Import.PLE,Detalhamento!$E314,Detalhamento!AA$15)),IF(INDEX(Import.PLE,Detalhamento!$E314,Detalhamento!AA$15)&lt;=mediçao,0,OFFSET(Import.PLQ,$A314-1,AA$15-1,1,1)),OFFSET(Import.PLQ,$A314-1,AA$15-1,1,1)),(1-PLE!$AA$28)*OFFSET(Import.PLQ,$A314-1,AA$15-1,1,1))))</f>
        <v>0</v>
      </c>
      <c r="AB314" s="144">
        <f ca="1">IF(AB$13="",0,CHOOSE(Detalhamento.OpçãoServiços,OFFSET(Import.PLQ,$A314-1,AB$15-1,1,1),IF($E314&lt;&gt;1,IF(ISNUMBER(INDEX(Import.PLE,Detalhamento!$E314,Detalhamento!AB$15)),IF(INDEX(Import.PLE,Detalhamento!$E314,Detalhamento!AB$15)&lt;=mediçao,OFFSET(Import.PLQ,$A314-1,AB$15-1,1,1),0),0),PLE!$AA$28*OFFSET(Import.PLQ,$A314-1,AB$15-1,1,1)),IF($E314&lt;&gt;1,IF(ISNUMBER(INDEX(Import.PLE,Detalhamento!$E314,Detalhamento!AB$15)),IF(INDEX(Import.PLE,Detalhamento!$E314,Detalhamento!AB$15)&lt;=mediçao,0,OFFSET(Import.PLQ,$A314-1,AB$15-1,1,1)),OFFSET(Import.PLQ,$A314-1,AB$15-1,1,1)),(1-PLE!$AA$28)*OFFSET(Import.PLQ,$A314-1,AB$15-1,1,1))))</f>
        <v>0</v>
      </c>
      <c r="AC314" s="144">
        <f ca="1">IF(AC$13="",0,CHOOSE(Detalhamento.OpçãoServiços,OFFSET(Import.PLQ,$A314-1,AC$15-1,1,1),IF($E314&lt;&gt;1,IF(ISNUMBER(INDEX(Import.PLE,Detalhamento!$E314,Detalhamento!AC$15)),IF(INDEX(Import.PLE,Detalhamento!$E314,Detalhamento!AC$15)&lt;=mediçao,OFFSET(Import.PLQ,$A314-1,AC$15-1,1,1),0),0),PLE!$AA$28*OFFSET(Import.PLQ,$A314-1,AC$15-1,1,1)),IF($E314&lt;&gt;1,IF(ISNUMBER(INDEX(Import.PLE,Detalhamento!$E314,Detalhamento!AC$15)),IF(INDEX(Import.PLE,Detalhamento!$E314,Detalhamento!AC$15)&lt;=mediçao,0,OFFSET(Import.PLQ,$A314-1,AC$15-1,1,1)),OFFSET(Import.PLQ,$A314-1,AC$15-1,1,1)),(1-PLE!$AA$28)*OFFSET(Import.PLQ,$A314-1,AC$15-1,1,1))))</f>
        <v>0</v>
      </c>
      <c r="AD314" s="144">
        <f ca="1">IF(AD$13="",0,CHOOSE(Detalhamento.OpçãoServiços,OFFSET(Import.PLQ,$A314-1,AD$15-1,1,1),IF($E314&lt;&gt;1,IF(ISNUMBER(INDEX(Import.PLE,Detalhamento!$E314,Detalhamento!AD$15)),IF(INDEX(Import.PLE,Detalhamento!$E314,Detalhamento!AD$15)&lt;=mediçao,OFFSET(Import.PLQ,$A314-1,AD$15-1,1,1),0),0),PLE!$AA$28*OFFSET(Import.PLQ,$A314-1,AD$15-1,1,1)),IF($E314&lt;&gt;1,IF(ISNUMBER(INDEX(Import.PLE,Detalhamento!$E314,Detalhamento!AD$15)),IF(INDEX(Import.PLE,Detalhamento!$E314,Detalhamento!AD$15)&lt;=mediçao,0,OFFSET(Import.PLQ,$A314-1,AD$15-1,1,1)),OFFSET(Import.PLQ,$A314-1,AD$15-1,1,1)),(1-PLE!$AA$28)*OFFSET(Import.PLQ,$A314-1,AD$15-1,1,1))))</f>
        <v>0</v>
      </c>
      <c r="AE314" s="144">
        <f ca="1">IF(AE$13="",0,CHOOSE(Detalhamento.OpçãoServiços,OFFSET(Import.PLQ,$A314-1,AE$15-1,1,1),IF($E314&lt;&gt;1,IF(ISNUMBER(INDEX(Import.PLE,Detalhamento!$E314,Detalhamento!AE$15)),IF(INDEX(Import.PLE,Detalhamento!$E314,Detalhamento!AE$15)&lt;=mediçao,OFFSET(Import.PLQ,$A314-1,AE$15-1,1,1),0),0),PLE!$AA$28*OFFSET(Import.PLQ,$A314-1,AE$15-1,1,1)),IF($E314&lt;&gt;1,IF(ISNUMBER(INDEX(Import.PLE,Detalhamento!$E314,Detalhamento!AE$15)),IF(INDEX(Import.PLE,Detalhamento!$E314,Detalhamento!AE$15)&lt;=mediçao,0,OFFSET(Import.PLQ,$A314-1,AE$15-1,1,1)),OFFSET(Import.PLQ,$A314-1,AE$15-1,1,1)),(1-PLE!$AA$28)*OFFSET(Import.PLQ,$A314-1,AE$15-1,1,1))))</f>
        <v>0</v>
      </c>
      <c r="AF314" s="144">
        <f ca="1">IF(AF$13="",0,CHOOSE(Detalhamento.OpçãoServiços,OFFSET(Import.PLQ,$A314-1,AF$15-1,1,1),IF($E314&lt;&gt;1,IF(ISNUMBER(INDEX(Import.PLE,Detalhamento!$E314,Detalhamento!AF$15)),IF(INDEX(Import.PLE,Detalhamento!$E314,Detalhamento!AF$15)&lt;=mediçao,OFFSET(Import.PLQ,$A314-1,AF$15-1,1,1),0),0),PLE!$AA$28*OFFSET(Import.PLQ,$A314-1,AF$15-1,1,1)),IF($E314&lt;&gt;1,IF(ISNUMBER(INDEX(Import.PLE,Detalhamento!$E314,Detalhamento!AF$15)),IF(INDEX(Import.PLE,Detalhamento!$E314,Detalhamento!AF$15)&lt;=mediçao,0,OFFSET(Import.PLQ,$A314-1,AF$15-1,1,1)),OFFSET(Import.PLQ,$A314-1,AF$15-1,1,1)),(1-PLE!$AA$28)*OFFSET(Import.PLQ,$A314-1,AF$15-1,1,1))))</f>
        <v>0</v>
      </c>
      <c r="AG314" s="144">
        <f ca="1">IF(AG$13="",0,CHOOSE(Detalhamento.OpçãoServiços,OFFSET(Import.PLQ,$A314-1,AG$15-1,1,1),IF($E314&lt;&gt;1,IF(ISNUMBER(INDEX(Import.PLE,Detalhamento!$E314,Detalhamento!AG$15)),IF(INDEX(Import.PLE,Detalhamento!$E314,Detalhamento!AG$15)&lt;=mediçao,OFFSET(Import.PLQ,$A314-1,AG$15-1,1,1),0),0),PLE!$AA$28*OFFSET(Import.PLQ,$A314-1,AG$15-1,1,1)),IF($E314&lt;&gt;1,IF(ISNUMBER(INDEX(Import.PLE,Detalhamento!$E314,Detalhamento!AG$15)),IF(INDEX(Import.PLE,Detalhamento!$E314,Detalhamento!AG$15)&lt;=mediçao,0,OFFSET(Import.PLQ,$A314-1,AG$15-1,1,1)),OFFSET(Import.PLQ,$A314-1,AG$15-1,1,1)),(1-PLE!$AA$28)*OFFSET(Import.PLQ,$A314-1,AG$15-1,1,1))))</f>
        <v>0</v>
      </c>
      <c r="AH314" s="144">
        <f ca="1">IF(AH$13="",0,CHOOSE(Detalhamento.OpçãoServiços,OFFSET(Import.PLQ,$A314-1,AH$15-1,1,1),IF($E314&lt;&gt;1,IF(ISNUMBER(INDEX(Import.PLE,Detalhamento!$E314,Detalhamento!AH$15)),IF(INDEX(Import.PLE,Detalhamento!$E314,Detalhamento!AH$15)&lt;=mediçao,OFFSET(Import.PLQ,$A314-1,AH$15-1,1,1),0),0),PLE!$AA$28*OFFSET(Import.PLQ,$A314-1,AH$15-1,1,1)),IF($E314&lt;&gt;1,IF(ISNUMBER(INDEX(Import.PLE,Detalhamento!$E314,Detalhamento!AH$15)),IF(INDEX(Import.PLE,Detalhamento!$E314,Detalhamento!AH$15)&lt;=mediçao,0,OFFSET(Import.PLQ,$A314-1,AH$15-1,1,1)),OFFSET(Import.PLQ,$A314-1,AH$15-1,1,1)),(1-PLE!$AA$28)*OFFSET(Import.PLQ,$A314-1,AH$15-1,1,1))))</f>
        <v>0</v>
      </c>
      <c r="AI314" s="144">
        <f ca="1">IF(AI$13="",0,CHOOSE(Detalhamento.OpçãoServiços,OFFSET(Import.PLQ,$A314-1,AI$15-1,1,1),IF($E314&lt;&gt;1,IF(ISNUMBER(INDEX(Import.PLE,Detalhamento!$E314,Detalhamento!AI$15)),IF(INDEX(Import.PLE,Detalhamento!$E314,Detalhamento!AI$15)&lt;=mediçao,OFFSET(Import.PLQ,$A314-1,AI$15-1,1,1),0),0),PLE!$AA$28*OFFSET(Import.PLQ,$A314-1,AI$15-1,1,1)),IF($E314&lt;&gt;1,IF(ISNUMBER(INDEX(Import.PLE,Detalhamento!$E314,Detalhamento!AI$15)),IF(INDEX(Import.PLE,Detalhamento!$E314,Detalhamento!AI$15)&lt;=mediçao,0,OFFSET(Import.PLQ,$A314-1,AI$15-1,1,1)),OFFSET(Import.PLQ,$A314-1,AI$15-1,1,1)),(1-PLE!$AA$28)*OFFSET(Import.PLQ,$A314-1,AI$15-1,1,1))))</f>
        <v>0</v>
      </c>
      <c r="AJ314" s="144">
        <f ca="1">IF(AJ$13="",0,CHOOSE(Detalhamento.OpçãoServiços,OFFSET(Import.PLQ,$A314-1,AJ$15-1,1,1),IF($E314&lt;&gt;1,IF(ISNUMBER(INDEX(Import.PLE,Detalhamento!$E314,Detalhamento!AJ$15)),IF(INDEX(Import.PLE,Detalhamento!$E314,Detalhamento!AJ$15)&lt;=mediçao,OFFSET(Import.PLQ,$A314-1,AJ$15-1,1,1),0),0),PLE!$AA$28*OFFSET(Import.PLQ,$A314-1,AJ$15-1,1,1)),IF($E314&lt;&gt;1,IF(ISNUMBER(INDEX(Import.PLE,Detalhamento!$E314,Detalhamento!AJ$15)),IF(INDEX(Import.PLE,Detalhamento!$E314,Detalhamento!AJ$15)&lt;=mediçao,0,OFFSET(Import.PLQ,$A314-1,AJ$15-1,1,1)),OFFSET(Import.PLQ,$A314-1,AJ$15-1,1,1)),(1-PLE!$AA$28)*OFFSET(Import.PLQ,$A314-1,AJ$15-1,1,1))))</f>
        <v>0</v>
      </c>
      <c r="AK314" s="144">
        <f ca="1">IF(AK$13="",0,CHOOSE(Detalhamento.OpçãoServiços,OFFSET(Import.PLQ,$A314-1,AK$15-1,1,1),IF($E314&lt;&gt;1,IF(ISNUMBER(INDEX(Import.PLE,Detalhamento!$E314,Detalhamento!AK$15)),IF(INDEX(Import.PLE,Detalhamento!$E314,Detalhamento!AK$15)&lt;=mediçao,OFFSET(Import.PLQ,$A314-1,AK$15-1,1,1),0),0),PLE!$AA$28*OFFSET(Import.PLQ,$A314-1,AK$15-1,1,1)),IF($E314&lt;&gt;1,IF(ISNUMBER(INDEX(Import.PLE,Detalhamento!$E314,Detalhamento!AK$15)),IF(INDEX(Import.PLE,Detalhamento!$E314,Detalhamento!AK$15)&lt;=mediçao,0,OFFSET(Import.PLQ,$A314-1,AK$15-1,1,1)),OFFSET(Import.PLQ,$A314-1,AK$15-1,1,1)),(1-PLE!$AA$28)*OFFSET(Import.PLQ,$A314-1,AK$15-1,1,1))))</f>
        <v>0</v>
      </c>
      <c r="AL314" s="144">
        <f ca="1">IF(AL$13="",0,CHOOSE(Detalhamento.OpçãoServiços,OFFSET(Import.PLQ,$A314-1,AL$15-1,1,1),IF($E314&lt;&gt;1,IF(ISNUMBER(INDEX(Import.PLE,Detalhamento!$E314,Detalhamento!AL$15)),IF(INDEX(Import.PLE,Detalhamento!$E314,Detalhamento!AL$15)&lt;=mediçao,OFFSET(Import.PLQ,$A314-1,AL$15-1,1,1),0),0),PLE!$AA$28*OFFSET(Import.PLQ,$A314-1,AL$15-1,1,1)),IF($E314&lt;&gt;1,IF(ISNUMBER(INDEX(Import.PLE,Detalhamento!$E314,Detalhamento!AL$15)),IF(INDEX(Import.PLE,Detalhamento!$E314,Detalhamento!AL$15)&lt;=mediçao,0,OFFSET(Import.PLQ,$A314-1,AL$15-1,1,1)),OFFSET(Import.PLQ,$A314-1,AL$15-1,1,1)),(1-PLE!$AA$28)*OFFSET(Import.PLQ,$A314-1,AL$15-1,1,1))))</f>
        <v>0</v>
      </c>
      <c r="AM314" s="144">
        <f ca="1">IF(AM$13="",0,CHOOSE(Detalhamento.OpçãoServiços,OFFSET(Import.PLQ,$A314-1,AM$15-1,1,1),IF($E314&lt;&gt;1,IF(ISNUMBER(INDEX(Import.PLE,Detalhamento!$E314,Detalhamento!AM$15)),IF(INDEX(Import.PLE,Detalhamento!$E314,Detalhamento!AM$15)&lt;=mediçao,OFFSET(Import.PLQ,$A314-1,AM$15-1,1,1),0),0),PLE!$AA$28*OFFSET(Import.PLQ,$A314-1,AM$15-1,1,1)),IF($E314&lt;&gt;1,IF(ISNUMBER(INDEX(Import.PLE,Detalhamento!$E314,Detalhamento!AM$15)),IF(INDEX(Import.PLE,Detalhamento!$E314,Detalhamento!AM$15)&lt;=mediçao,0,OFFSET(Import.PLQ,$A314-1,AM$15-1,1,1)),OFFSET(Import.PLQ,$A314-1,AM$15-1,1,1)),(1-PLE!$AA$28)*OFFSET(Import.PLQ,$A314-1,AM$15-1,1,1))))</f>
        <v>0</v>
      </c>
      <c r="AN314" s="144">
        <f ca="1">IF(AN$13="",0,CHOOSE(Detalhamento.OpçãoServiços,OFFSET(Import.PLQ,$A314-1,AN$15-1,1,1),IF($E314&lt;&gt;1,IF(ISNUMBER(INDEX(Import.PLE,Detalhamento!$E314,Detalhamento!AN$15)),IF(INDEX(Import.PLE,Detalhamento!$E314,Detalhamento!AN$15)&lt;=mediçao,OFFSET(Import.PLQ,$A314-1,AN$15-1,1,1),0),0),PLE!$AA$28*OFFSET(Import.PLQ,$A314-1,AN$15-1,1,1)),IF($E314&lt;&gt;1,IF(ISNUMBER(INDEX(Import.PLE,Detalhamento!$E314,Detalhamento!AN$15)),IF(INDEX(Import.PLE,Detalhamento!$E314,Detalhamento!AN$15)&lt;=mediçao,0,OFFSET(Import.PLQ,$A314-1,AN$15-1,1,1)),OFFSET(Import.PLQ,$A314-1,AN$15-1,1,1)),(1-PLE!$AA$28)*OFFSET(Import.PLQ,$A314-1,AN$15-1,1,1))))</f>
        <v>0</v>
      </c>
      <c r="AO314" s="144">
        <f ca="1">IF(AO$13="",0,CHOOSE(Detalhamento.OpçãoServiços,OFFSET(Import.PLQ,$A314-1,AO$15-1,1,1),IF($E314&lt;&gt;1,IF(ISNUMBER(INDEX(Import.PLE,Detalhamento!$E314,Detalhamento!AO$15)),IF(INDEX(Import.PLE,Detalhamento!$E314,Detalhamento!AO$15)&lt;=mediçao,OFFSET(Import.PLQ,$A314-1,AO$15-1,1,1),0),0),PLE!$AA$28*OFFSET(Import.PLQ,$A314-1,AO$15-1,1,1)),IF($E314&lt;&gt;1,IF(ISNUMBER(INDEX(Import.PLE,Detalhamento!$E314,Detalhamento!AO$15)),IF(INDEX(Import.PLE,Detalhamento!$E314,Detalhamento!AO$15)&lt;=mediçao,0,OFFSET(Import.PLQ,$A314-1,AO$15-1,1,1)),OFFSET(Import.PLQ,$A314-1,AO$15-1,1,1)),(1-PLE!$AA$28)*OFFSET(Import.PLQ,$A314-1,AO$15-1,1,1))))</f>
        <v>0</v>
      </c>
      <c r="AP314" s="144">
        <f ca="1">IF(AP$13="",0,CHOOSE(Detalhamento.OpçãoServiços,OFFSET(Import.PLQ,$A314-1,AP$15-1,1,1),IF($E314&lt;&gt;1,IF(ISNUMBER(INDEX(Import.PLE,Detalhamento!$E314,Detalhamento!AP$15)),IF(INDEX(Import.PLE,Detalhamento!$E314,Detalhamento!AP$15)&lt;=mediçao,OFFSET(Import.PLQ,$A314-1,AP$15-1,1,1),0),0),PLE!$AA$28*OFFSET(Import.PLQ,$A314-1,AP$15-1,1,1)),IF($E314&lt;&gt;1,IF(ISNUMBER(INDEX(Import.PLE,Detalhamento!$E314,Detalhamento!AP$15)),IF(INDEX(Import.PLE,Detalhamento!$E314,Detalhamento!AP$15)&lt;=mediçao,0,OFFSET(Import.PLQ,$A314-1,AP$15-1,1,1)),OFFSET(Import.PLQ,$A314-1,AP$15-1,1,1)),(1-PLE!$AA$28)*OFFSET(Import.PLQ,$A314-1,AP$15-1,1,1))))</f>
        <v>0</v>
      </c>
      <c r="AQ314" s="144">
        <f ca="1">IF(AQ$13="",0,CHOOSE(Detalhamento.OpçãoServiços,OFFSET(Import.PLQ,$A314-1,AQ$15-1,1,1),IF($E314&lt;&gt;1,IF(ISNUMBER(INDEX(Import.PLE,Detalhamento!$E314,Detalhamento!AQ$15)),IF(INDEX(Import.PLE,Detalhamento!$E314,Detalhamento!AQ$15)&lt;=mediçao,OFFSET(Import.PLQ,$A314-1,AQ$15-1,1,1),0),0),PLE!$AA$28*OFFSET(Import.PLQ,$A314-1,AQ$15-1,1,1)),IF($E314&lt;&gt;1,IF(ISNUMBER(INDEX(Import.PLE,Detalhamento!$E314,Detalhamento!AQ$15)),IF(INDEX(Import.PLE,Detalhamento!$E314,Detalhamento!AQ$15)&lt;=mediçao,0,OFFSET(Import.PLQ,$A314-1,AQ$15-1,1,1)),OFFSET(Import.PLQ,$A314-1,AQ$15-1,1,1)),(1-PLE!$AA$28)*OFFSET(Import.PLQ,$A314-1,AQ$15-1,1,1))))</f>
        <v>0</v>
      </c>
      <c r="AR314" s="144">
        <f ca="1">IF(AR$13="",0,CHOOSE(Detalhamento.OpçãoServiços,OFFSET(Import.PLQ,$A314-1,AR$15-1,1,1),IF($E314&lt;&gt;1,IF(ISNUMBER(INDEX(Import.PLE,Detalhamento!$E314,Detalhamento!AR$15)),IF(INDEX(Import.PLE,Detalhamento!$E314,Detalhamento!AR$15)&lt;=mediçao,OFFSET(Import.PLQ,$A314-1,AR$15-1,1,1),0),0),PLE!$AA$28*OFFSET(Import.PLQ,$A314-1,AR$15-1,1,1)),IF($E314&lt;&gt;1,IF(ISNUMBER(INDEX(Import.PLE,Detalhamento!$E314,Detalhamento!AR$15)),IF(INDEX(Import.PLE,Detalhamento!$E314,Detalhamento!AR$15)&lt;=mediçao,0,OFFSET(Import.PLQ,$A314-1,AR$15-1,1,1)),OFFSET(Import.PLQ,$A314-1,AR$15-1,1,1)),(1-PLE!$AA$28)*OFFSET(Import.PLQ,$A314-1,AR$15-1,1,1))))</f>
        <v>0</v>
      </c>
      <c r="AS314" s="144">
        <f ca="1">IF(AS$13="",0,CHOOSE(Detalhamento.OpçãoServiços,OFFSET(Import.PLQ,$A314-1,AS$15-1,1,1),IF($E314&lt;&gt;1,IF(ISNUMBER(INDEX(Import.PLE,Detalhamento!$E314,Detalhamento!AS$15)),IF(INDEX(Import.PLE,Detalhamento!$E314,Detalhamento!AS$15)&lt;=mediçao,OFFSET(Import.PLQ,$A314-1,AS$15-1,1,1),0),0),PLE!$AA$28*OFFSET(Import.PLQ,$A314-1,AS$15-1,1,1)),IF($E314&lt;&gt;1,IF(ISNUMBER(INDEX(Import.PLE,Detalhamento!$E314,Detalhamento!AS$15)),IF(INDEX(Import.PLE,Detalhamento!$E314,Detalhamento!AS$15)&lt;=mediçao,0,OFFSET(Import.PLQ,$A314-1,AS$15-1,1,1)),OFFSET(Import.PLQ,$A314-1,AS$15-1,1,1)),(1-PLE!$AA$28)*OFFSET(Import.PLQ,$A314-1,AS$15-1,1,1))))</f>
        <v>0</v>
      </c>
      <c r="AT314" s="144">
        <f ca="1">IF(AT$13="",0,CHOOSE(Detalhamento.OpçãoServiços,OFFSET(Import.PLQ,$A314-1,AT$15-1,1,1),IF($E314&lt;&gt;1,IF(ISNUMBER(INDEX(Import.PLE,Detalhamento!$E314,Detalhamento!AT$15)),IF(INDEX(Import.PLE,Detalhamento!$E314,Detalhamento!AT$15)&lt;=mediçao,OFFSET(Import.PLQ,$A314-1,AT$15-1,1,1),0),0),PLE!$AA$28*OFFSET(Import.PLQ,$A314-1,AT$15-1,1,1)),IF($E314&lt;&gt;1,IF(ISNUMBER(INDEX(Import.PLE,Detalhamento!$E314,Detalhamento!AT$15)),IF(INDEX(Import.PLE,Detalhamento!$E314,Detalhamento!AT$15)&lt;=mediçao,0,OFFSET(Import.PLQ,$A314-1,AT$15-1,1,1)),OFFSET(Import.PLQ,$A314-1,AT$15-1,1,1)),(1-PLE!$AA$28)*OFFSET(Import.PLQ,$A314-1,AT$15-1,1,1))))</f>
        <v>0</v>
      </c>
      <c r="AU314" s="144">
        <f ca="1">IF(AU$13="",0,CHOOSE(Detalhamento.OpçãoServiços,OFFSET(Import.PLQ,$A314-1,AU$15-1,1,1),IF($E314&lt;&gt;1,IF(ISNUMBER(INDEX(Import.PLE,Detalhamento!$E314,Detalhamento!AU$15)),IF(INDEX(Import.PLE,Detalhamento!$E314,Detalhamento!AU$15)&lt;=mediçao,OFFSET(Import.PLQ,$A314-1,AU$15-1,1,1),0),0),PLE!$AA$28*OFFSET(Import.PLQ,$A314-1,AU$15-1,1,1)),IF($E314&lt;&gt;1,IF(ISNUMBER(INDEX(Import.PLE,Detalhamento!$E314,Detalhamento!AU$15)),IF(INDEX(Import.PLE,Detalhamento!$E314,Detalhamento!AU$15)&lt;=mediçao,0,OFFSET(Import.PLQ,$A314-1,AU$15-1,1,1)),OFFSET(Import.PLQ,$A314-1,AU$15-1,1,1)),(1-PLE!$AA$28)*OFFSET(Import.PLQ,$A314-1,AU$15-1,1,1))))</f>
        <v>0</v>
      </c>
      <c r="AV314" s="144">
        <f ca="1">IF(AV$13="",0,CHOOSE(Detalhamento.OpçãoServiços,OFFSET(Import.PLQ,$A314-1,AV$15-1,1,1),IF($E314&lt;&gt;1,IF(ISNUMBER(INDEX(Import.PLE,Detalhamento!$E314,Detalhamento!AV$15)),IF(INDEX(Import.PLE,Detalhamento!$E314,Detalhamento!AV$15)&lt;=mediçao,OFFSET(Import.PLQ,$A314-1,AV$15-1,1,1),0),0),PLE!$AA$28*OFFSET(Import.PLQ,$A314-1,AV$15-1,1,1)),IF($E314&lt;&gt;1,IF(ISNUMBER(INDEX(Import.PLE,Detalhamento!$E314,Detalhamento!AV$15)),IF(INDEX(Import.PLE,Detalhamento!$E314,Detalhamento!AV$15)&lt;=mediçao,0,OFFSET(Import.PLQ,$A314-1,AV$15-1,1,1)),OFFSET(Import.PLQ,$A314-1,AV$15-1,1,1)),(1-PLE!$AA$28)*OFFSET(Import.PLQ,$A314-1,AV$15-1,1,1))))</f>
        <v>0</v>
      </c>
      <c r="AW314" s="144">
        <f ca="1">IF(AW$13="",0,CHOOSE(Detalhamento.OpçãoServiços,OFFSET(Import.PLQ,$A314-1,AW$15-1,1,1),IF($E314&lt;&gt;1,IF(ISNUMBER(INDEX(Import.PLE,Detalhamento!$E314,Detalhamento!AW$15)),IF(INDEX(Import.PLE,Detalhamento!$E314,Detalhamento!AW$15)&lt;=mediçao,OFFSET(Import.PLQ,$A314-1,AW$15-1,1,1),0),0),PLE!$AA$28*OFFSET(Import.PLQ,$A314-1,AW$15-1,1,1)),IF($E314&lt;&gt;1,IF(ISNUMBER(INDEX(Import.PLE,Detalhamento!$E314,Detalhamento!AW$15)),IF(INDEX(Import.PLE,Detalhamento!$E314,Detalhamento!AW$15)&lt;=mediçao,0,OFFSET(Import.PLQ,$A314-1,AW$15-1,1,1)),OFFSET(Import.PLQ,$A314-1,AW$15-1,1,1)),(1-PLE!$AA$28)*OFFSET(Import.PLQ,$A314-1,AW$15-1,1,1))))</f>
        <v>0</v>
      </c>
      <c r="AX314" s="144">
        <f ca="1">IF(AX$13="",0,CHOOSE(Detalhamento.OpçãoServiços,OFFSET(Import.PLQ,$A314-1,AX$15-1,1,1),IF($E314&lt;&gt;1,IF(ISNUMBER(INDEX(Import.PLE,Detalhamento!$E314,Detalhamento!AX$15)),IF(INDEX(Import.PLE,Detalhamento!$E314,Detalhamento!AX$15)&lt;=mediçao,OFFSET(Import.PLQ,$A314-1,AX$15-1,1,1),0),0),PLE!$AA$28*OFFSET(Import.PLQ,$A314-1,AX$15-1,1,1)),IF($E314&lt;&gt;1,IF(ISNUMBER(INDEX(Import.PLE,Detalhamento!$E314,Detalhamento!AX$15)),IF(INDEX(Import.PLE,Detalhamento!$E314,Detalhamento!AX$15)&lt;=mediçao,0,OFFSET(Import.PLQ,$A314-1,AX$15-1,1,1)),OFFSET(Import.PLQ,$A314-1,AX$15-1,1,1)),(1-PLE!$AA$28)*OFFSET(Import.PLQ,$A314-1,AX$15-1,1,1))))</f>
        <v>0</v>
      </c>
      <c r="AY314" s="144">
        <f ca="1">IF(AY$13="",0,CHOOSE(Detalhamento.OpçãoServiços,OFFSET(Import.PLQ,$A314-1,AY$15-1,1,1),IF($E314&lt;&gt;1,IF(ISNUMBER(INDEX(Import.PLE,Detalhamento!$E314,Detalhamento!AY$15)),IF(INDEX(Import.PLE,Detalhamento!$E314,Detalhamento!AY$15)&lt;=mediçao,OFFSET(Import.PLQ,$A314-1,AY$15-1,1,1),0),0),PLE!$AA$28*OFFSET(Import.PLQ,$A314-1,AY$15-1,1,1)),IF($E314&lt;&gt;1,IF(ISNUMBER(INDEX(Import.PLE,Detalhamento!$E314,Detalhamento!AY$15)),IF(INDEX(Import.PLE,Detalhamento!$E314,Detalhamento!AY$15)&lt;=mediçao,0,OFFSET(Import.PLQ,$A314-1,AY$15-1,1,1)),OFFSET(Import.PLQ,$A314-1,AY$15-1,1,1)),(1-PLE!$AA$28)*OFFSET(Import.PLQ,$A314-1,AY$15-1,1,1))))</f>
        <v>0</v>
      </c>
      <c r="AZ314" s="144">
        <f ca="1">IF(AZ$13="",0,CHOOSE(Detalhamento.OpçãoServiços,OFFSET(Import.PLQ,$A314-1,AZ$15-1,1,1),IF($E314&lt;&gt;1,IF(ISNUMBER(INDEX(Import.PLE,Detalhamento!$E314,Detalhamento!AZ$15)),IF(INDEX(Import.PLE,Detalhamento!$E314,Detalhamento!AZ$15)&lt;=mediçao,OFFSET(Import.PLQ,$A314-1,AZ$15-1,1,1),0),0),PLE!$AA$28*OFFSET(Import.PLQ,$A314-1,AZ$15-1,1,1)),IF($E314&lt;&gt;1,IF(ISNUMBER(INDEX(Import.PLE,Detalhamento!$E314,Detalhamento!AZ$15)),IF(INDEX(Import.PLE,Detalhamento!$E314,Detalhamento!AZ$15)&lt;=mediçao,0,OFFSET(Import.PLQ,$A314-1,AZ$15-1,1,1)),OFFSET(Import.PLQ,$A314-1,AZ$15-1,1,1)),(1-PLE!$AA$28)*OFFSET(Import.PLQ,$A314-1,AZ$15-1,1,1))))</f>
        <v>0</v>
      </c>
      <c r="BA314" s="144">
        <f ca="1">IF(BA$13="",0,CHOOSE(Detalhamento.OpçãoServiços,OFFSET(Import.PLQ,$A314-1,BA$15-1,1,1),IF($E314&lt;&gt;1,IF(ISNUMBER(INDEX(Import.PLE,Detalhamento!$E314,Detalhamento!BA$15)),IF(INDEX(Import.PLE,Detalhamento!$E314,Detalhamento!BA$15)&lt;=mediçao,OFFSET(Import.PLQ,$A314-1,BA$15-1,1,1),0),0),PLE!$AA$28*OFFSET(Import.PLQ,$A314-1,BA$15-1,1,1)),IF($E314&lt;&gt;1,IF(ISNUMBER(INDEX(Import.PLE,Detalhamento!$E314,Detalhamento!BA$15)),IF(INDEX(Import.PLE,Detalhamento!$E314,Detalhamento!BA$15)&lt;=mediçao,0,OFFSET(Import.PLQ,$A314-1,BA$15-1,1,1)),OFFSET(Import.PLQ,$A314-1,BA$15-1,1,1)),(1-PLE!$AA$28)*OFFSET(Import.PLQ,$A314-1,BA$15-1,1,1))))</f>
        <v>0</v>
      </c>
      <c r="BB314" s="144">
        <f ca="1">IF(BB$13="",0,CHOOSE(Detalhamento.OpçãoServiços,OFFSET(Import.PLQ,$A314-1,BB$15-1,1,1),IF($E314&lt;&gt;1,IF(ISNUMBER(INDEX(Import.PLE,Detalhamento!$E314,Detalhamento!BB$15)),IF(INDEX(Import.PLE,Detalhamento!$E314,Detalhamento!BB$15)&lt;=mediçao,OFFSET(Import.PLQ,$A314-1,BB$15-1,1,1),0),0),PLE!$AA$28*OFFSET(Import.PLQ,$A314-1,BB$15-1,1,1)),IF($E314&lt;&gt;1,IF(ISNUMBER(INDEX(Import.PLE,Detalhamento!$E314,Detalhamento!BB$15)),IF(INDEX(Import.PLE,Detalhamento!$E314,Detalhamento!BB$15)&lt;=mediçao,0,OFFSET(Import.PLQ,$A314-1,BB$15-1,1,1)),OFFSET(Import.PLQ,$A314-1,BB$15-1,1,1)),(1-PLE!$AA$28)*OFFSET(Import.PLQ,$A314-1,BB$15-1,1,1))))</f>
        <v>0</v>
      </c>
      <c r="BC314" s="144">
        <f ca="1">IF(BC$13="",0,CHOOSE(Detalhamento.OpçãoServiços,OFFSET(Import.PLQ,$A314-1,BC$15-1,1,1),IF($E314&lt;&gt;1,IF(ISNUMBER(INDEX(Import.PLE,Detalhamento!$E314,Detalhamento!BC$15)),IF(INDEX(Import.PLE,Detalhamento!$E314,Detalhamento!BC$15)&lt;=mediçao,OFFSET(Import.PLQ,$A314-1,BC$15-1,1,1),0),0),PLE!$AA$28*OFFSET(Import.PLQ,$A314-1,BC$15-1,1,1)),IF($E314&lt;&gt;1,IF(ISNUMBER(INDEX(Import.PLE,Detalhamento!$E314,Detalhamento!BC$15)),IF(INDEX(Import.PLE,Detalhamento!$E314,Detalhamento!BC$15)&lt;=mediçao,0,OFFSET(Import.PLQ,$A314-1,BC$15-1,1,1)),OFFSET(Import.PLQ,$A314-1,BC$15-1,1,1)),(1-PLE!$AA$28)*OFFSET(Import.PLQ,$A314-1,BC$15-1,1,1))))</f>
        <v>0</v>
      </c>
      <c r="BD314" s="144">
        <f ca="1">IF(BD$13="",0,CHOOSE(Detalhamento.OpçãoServiços,OFFSET(Import.PLQ,$A314-1,BD$15-1,1,1),IF($E314&lt;&gt;1,IF(ISNUMBER(INDEX(Import.PLE,Detalhamento!$E314,Detalhamento!BD$15)),IF(INDEX(Import.PLE,Detalhamento!$E314,Detalhamento!BD$15)&lt;=mediçao,OFFSET(Import.PLQ,$A314-1,BD$15-1,1,1),0),0),PLE!$AA$28*OFFSET(Import.PLQ,$A314-1,BD$15-1,1,1)),IF($E314&lt;&gt;1,IF(ISNUMBER(INDEX(Import.PLE,Detalhamento!$E314,Detalhamento!BD$15)),IF(INDEX(Import.PLE,Detalhamento!$E314,Detalhamento!BD$15)&lt;=mediçao,0,OFFSET(Import.PLQ,$A314-1,BD$15-1,1,1)),OFFSET(Import.PLQ,$A314-1,BD$15-1,1,1)),(1-PLE!$AA$28)*OFFSET(Import.PLQ,$A314-1,BD$15-1,1,1))))</f>
        <v>0</v>
      </c>
      <c r="BE314" s="144">
        <f ca="1">IF(BE$13="",0,CHOOSE(Detalhamento.OpçãoServiços,OFFSET(Import.PLQ,$A314-1,BE$15-1,1,1),IF($E314&lt;&gt;1,IF(ISNUMBER(INDEX(Import.PLE,Detalhamento!$E314,Detalhamento!BE$15)),IF(INDEX(Import.PLE,Detalhamento!$E314,Detalhamento!BE$15)&lt;=mediçao,OFFSET(Import.PLQ,$A314-1,BE$15-1,1,1),0),0),PLE!$AA$28*OFFSET(Import.PLQ,$A314-1,BE$15-1,1,1)),IF($E314&lt;&gt;1,IF(ISNUMBER(INDEX(Import.PLE,Detalhamento!$E314,Detalhamento!BE$15)),IF(INDEX(Import.PLE,Detalhamento!$E314,Detalhamento!BE$15)&lt;=mediçao,0,OFFSET(Import.PLQ,$A314-1,BE$15-1,1,1)),OFFSET(Import.PLQ,$A314-1,BE$15-1,1,1)),(1-PLE!$AA$28)*OFFSET(Import.PLQ,$A314-1,BE$15-1,1,1))))</f>
        <v>0</v>
      </c>
      <c r="BF314" s="144">
        <f ca="1">IF(BF$13="",0,CHOOSE(Detalhamento.OpçãoServiços,OFFSET(Import.PLQ,$A314-1,BF$15-1,1,1),IF($E314&lt;&gt;1,IF(ISNUMBER(INDEX(Import.PLE,Detalhamento!$E314,Detalhamento!BF$15)),IF(INDEX(Import.PLE,Detalhamento!$E314,Detalhamento!BF$15)&lt;=mediçao,OFFSET(Import.PLQ,$A314-1,BF$15-1,1,1),0),0),PLE!$AA$28*OFFSET(Import.PLQ,$A314-1,BF$15-1,1,1)),IF($E314&lt;&gt;1,IF(ISNUMBER(INDEX(Import.PLE,Detalhamento!$E314,Detalhamento!BF$15)),IF(INDEX(Import.PLE,Detalhamento!$E314,Detalhamento!BF$15)&lt;=mediçao,0,OFFSET(Import.PLQ,$A314-1,BF$15-1,1,1)),OFFSET(Import.PLQ,$A314-1,BF$15-1,1,1)),(1-PLE!$AA$28)*OFFSET(Import.PLQ,$A314-1,BF$15-1,1,1))))</f>
        <v>0</v>
      </c>
      <c r="BG314" s="144">
        <f ca="1">IF(BG$13="",0,CHOOSE(Detalhamento.OpçãoServiços,OFFSET(Import.PLQ,$A314-1,BG$15-1,1,1),IF($E314&lt;&gt;1,IF(ISNUMBER(INDEX(Import.PLE,Detalhamento!$E314,Detalhamento!BG$15)),IF(INDEX(Import.PLE,Detalhamento!$E314,Detalhamento!BG$15)&lt;=mediçao,OFFSET(Import.PLQ,$A314-1,BG$15-1,1,1),0),0),PLE!$AA$28*OFFSET(Import.PLQ,$A314-1,BG$15-1,1,1)),IF($E314&lt;&gt;1,IF(ISNUMBER(INDEX(Import.PLE,Detalhamento!$E314,Detalhamento!BG$15)),IF(INDEX(Import.PLE,Detalhamento!$E314,Detalhamento!BG$15)&lt;=mediçao,0,OFFSET(Import.PLQ,$A314-1,BG$15-1,1,1)),OFFSET(Import.PLQ,$A314-1,BG$15-1,1,1)),(1-PLE!$AA$28)*OFFSET(Import.PLQ,$A314-1,BG$15-1,1,1))))</f>
        <v>0</v>
      </c>
      <c r="BH314" s="144">
        <f ca="1">IF(BH$13="",0,CHOOSE(Detalhamento.OpçãoServiços,OFFSET(Import.PLQ,$A314-1,BH$15-1,1,1),IF($E314&lt;&gt;1,IF(ISNUMBER(INDEX(Import.PLE,Detalhamento!$E314,Detalhamento!BH$15)),IF(INDEX(Import.PLE,Detalhamento!$E314,Detalhamento!BH$15)&lt;=mediçao,OFFSET(Import.PLQ,$A314-1,BH$15-1,1,1),0),0),PLE!$AA$28*OFFSET(Import.PLQ,$A314-1,BH$15-1,1,1)),IF($E314&lt;&gt;1,IF(ISNUMBER(INDEX(Import.PLE,Detalhamento!$E314,Detalhamento!BH$15)),IF(INDEX(Import.PLE,Detalhamento!$E314,Detalhamento!BH$15)&lt;=mediçao,0,OFFSET(Import.PLQ,$A314-1,BH$15-1,1,1)),OFFSET(Import.PLQ,$A314-1,BH$15-1,1,1)),(1-PLE!$AA$28)*OFFSET(Import.PLQ,$A314-1,BH$15-1,1,1))))</f>
        <v>0</v>
      </c>
      <c r="BI314" s="144">
        <f ca="1">IF(BI$13="",0,CHOOSE(Detalhamento.OpçãoServiços,OFFSET(Import.PLQ,$A314-1,BI$15-1,1,1),IF($E314&lt;&gt;1,IF(ISNUMBER(INDEX(Import.PLE,Detalhamento!$E314,Detalhamento!BI$15)),IF(INDEX(Import.PLE,Detalhamento!$E314,Detalhamento!BI$15)&lt;=mediçao,OFFSET(Import.PLQ,$A314-1,BI$15-1,1,1),0),0),PLE!$AA$28*OFFSET(Import.PLQ,$A314-1,BI$15-1,1,1)),IF($E314&lt;&gt;1,IF(ISNUMBER(INDEX(Import.PLE,Detalhamento!$E314,Detalhamento!BI$15)),IF(INDEX(Import.PLE,Detalhamento!$E314,Detalhamento!BI$15)&lt;=mediçao,0,OFFSET(Import.PLQ,$A314-1,BI$15-1,1,1)),OFFSET(Import.PLQ,$A314-1,BI$15-1,1,1)),(1-PLE!$AA$28)*OFFSET(Import.PLQ,$A314-1,BI$15-1,1,1))))</f>
        <v>0</v>
      </c>
    </row>
    <row r="315" spans="1:61" ht="20" x14ac:dyDescent="0.2">
      <c r="A315" s="155">
        <v>264</v>
      </c>
      <c r="B315" s="21" t="str">
        <f t="shared" ca="1" si="41"/>
        <v>Serviço</v>
      </c>
      <c r="E315" s="153">
        <f t="shared" ca="1" si="42"/>
        <v>33</v>
      </c>
      <c r="F315" s="154">
        <f t="shared" ca="1" si="43"/>
        <v>330264</v>
      </c>
      <c r="G315" s="154" t="str">
        <f t="shared" ca="1" si="47"/>
        <v>4.1.2</v>
      </c>
      <c r="H315" s="182" t="str">
        <f t="shared" ca="1" si="47"/>
        <v>CONCRETO CICLOPICO FCK=10MPA 30% PEDRA DE MAO INCLUSIVE LANCAMENTO</v>
      </c>
      <c r="I315" s="37" t="str">
        <f t="shared" ca="1" si="44"/>
        <v>M3</v>
      </c>
      <c r="J315" s="144">
        <f t="shared" ca="1" si="45"/>
        <v>4.5</v>
      </c>
      <c r="K315" s="67"/>
      <c r="L315" s="144">
        <f ca="1">IF(L$13="",0,CHOOSE(Detalhamento.OpçãoServiços,OFFSET(Import.PLQ,$A315-1,L$15-1,1,1),IF($E315&lt;&gt;1,IF(ISNUMBER(INDEX(Import.PLE,Detalhamento!$E315,Detalhamento!L$15)),IF(INDEX(Import.PLE,Detalhamento!$E315,Detalhamento!L$15)&lt;=mediçao,OFFSET(Import.PLQ,$A315-1,L$15-1,1,1),0),0),PLE!$AA$28*OFFSET(Import.PLQ,$A315-1,L$15-1,1,1)),IF($E315&lt;&gt;1,IF(ISNUMBER(INDEX(Import.PLE,Detalhamento!$E315,Detalhamento!L$15)),IF(INDEX(Import.PLE,Detalhamento!$E315,Detalhamento!L$15)&lt;=mediçao,0,OFFSET(Import.PLQ,$A315-1,L$15-1,1,1)),OFFSET(Import.PLQ,$A315-1,L$15-1,1,1)),(1-PLE!$AA$28)*OFFSET(Import.PLQ,$A315-1,L$15-1,1,1))))</f>
        <v>4.5</v>
      </c>
      <c r="M315" s="144">
        <f ca="1">IF(M$13="",0,CHOOSE(Detalhamento.OpçãoServiços,OFFSET(Import.PLQ,$A315-1,M$15-1,1,1),IF($E315&lt;&gt;1,IF(ISNUMBER(INDEX(Import.PLE,Detalhamento!$E315,Detalhamento!M$15)),IF(INDEX(Import.PLE,Detalhamento!$E315,Detalhamento!M$15)&lt;=mediçao,OFFSET(Import.PLQ,$A315-1,M$15-1,1,1),0),0),PLE!$AA$28*OFFSET(Import.PLQ,$A315-1,M$15-1,1,1)),IF($E315&lt;&gt;1,IF(ISNUMBER(INDEX(Import.PLE,Detalhamento!$E315,Detalhamento!M$15)),IF(INDEX(Import.PLE,Detalhamento!$E315,Detalhamento!M$15)&lt;=mediçao,0,OFFSET(Import.PLQ,$A315-1,M$15-1,1,1)),OFFSET(Import.PLQ,$A315-1,M$15-1,1,1)),(1-PLE!$AA$28)*OFFSET(Import.PLQ,$A315-1,M$15-1,1,1))))</f>
        <v>0</v>
      </c>
      <c r="N315" s="144">
        <f ca="1">IF(N$13="",0,CHOOSE(Detalhamento.OpçãoServiços,OFFSET(Import.PLQ,$A315-1,N$15-1,1,1),IF($E315&lt;&gt;1,IF(ISNUMBER(INDEX(Import.PLE,Detalhamento!$E315,Detalhamento!N$15)),IF(INDEX(Import.PLE,Detalhamento!$E315,Detalhamento!N$15)&lt;=mediçao,OFFSET(Import.PLQ,$A315-1,N$15-1,1,1),0),0),PLE!$AA$28*OFFSET(Import.PLQ,$A315-1,N$15-1,1,1)),IF($E315&lt;&gt;1,IF(ISNUMBER(INDEX(Import.PLE,Detalhamento!$E315,Detalhamento!N$15)),IF(INDEX(Import.PLE,Detalhamento!$E315,Detalhamento!N$15)&lt;=mediçao,0,OFFSET(Import.PLQ,$A315-1,N$15-1,1,1)),OFFSET(Import.PLQ,$A315-1,N$15-1,1,1)),(1-PLE!$AA$28)*OFFSET(Import.PLQ,$A315-1,N$15-1,1,1))))</f>
        <v>0</v>
      </c>
      <c r="O315" s="144">
        <f ca="1">IF(O$13="",0,CHOOSE(Detalhamento.OpçãoServiços,OFFSET(Import.PLQ,$A315-1,O$15-1,1,1),IF($E315&lt;&gt;1,IF(ISNUMBER(INDEX(Import.PLE,Detalhamento!$E315,Detalhamento!O$15)),IF(INDEX(Import.PLE,Detalhamento!$E315,Detalhamento!O$15)&lt;=mediçao,OFFSET(Import.PLQ,$A315-1,O$15-1,1,1),0),0),PLE!$AA$28*OFFSET(Import.PLQ,$A315-1,O$15-1,1,1)),IF($E315&lt;&gt;1,IF(ISNUMBER(INDEX(Import.PLE,Detalhamento!$E315,Detalhamento!O$15)),IF(INDEX(Import.PLE,Detalhamento!$E315,Detalhamento!O$15)&lt;=mediçao,0,OFFSET(Import.PLQ,$A315-1,O$15-1,1,1)),OFFSET(Import.PLQ,$A315-1,O$15-1,1,1)),(1-PLE!$AA$28)*OFFSET(Import.PLQ,$A315-1,O$15-1,1,1))))</f>
        <v>0</v>
      </c>
      <c r="P315" s="144">
        <f ca="1">IF(P$13="",0,CHOOSE(Detalhamento.OpçãoServiços,OFFSET(Import.PLQ,$A315-1,P$15-1,1,1),IF($E315&lt;&gt;1,IF(ISNUMBER(INDEX(Import.PLE,Detalhamento!$E315,Detalhamento!P$15)),IF(INDEX(Import.PLE,Detalhamento!$E315,Detalhamento!P$15)&lt;=mediçao,OFFSET(Import.PLQ,$A315-1,P$15-1,1,1),0),0),PLE!$AA$28*OFFSET(Import.PLQ,$A315-1,P$15-1,1,1)),IF($E315&lt;&gt;1,IF(ISNUMBER(INDEX(Import.PLE,Detalhamento!$E315,Detalhamento!P$15)),IF(INDEX(Import.PLE,Detalhamento!$E315,Detalhamento!P$15)&lt;=mediçao,0,OFFSET(Import.PLQ,$A315-1,P$15-1,1,1)),OFFSET(Import.PLQ,$A315-1,P$15-1,1,1)),(1-PLE!$AA$28)*OFFSET(Import.PLQ,$A315-1,P$15-1,1,1))))</f>
        <v>0</v>
      </c>
      <c r="Q315" s="144">
        <f ca="1">IF(Q$13="",0,CHOOSE(Detalhamento.OpçãoServiços,OFFSET(Import.PLQ,$A315-1,Q$15-1,1,1),IF($E315&lt;&gt;1,IF(ISNUMBER(INDEX(Import.PLE,Detalhamento!$E315,Detalhamento!Q$15)),IF(INDEX(Import.PLE,Detalhamento!$E315,Detalhamento!Q$15)&lt;=mediçao,OFFSET(Import.PLQ,$A315-1,Q$15-1,1,1),0),0),PLE!$AA$28*OFFSET(Import.PLQ,$A315-1,Q$15-1,1,1)),IF($E315&lt;&gt;1,IF(ISNUMBER(INDEX(Import.PLE,Detalhamento!$E315,Detalhamento!Q$15)),IF(INDEX(Import.PLE,Detalhamento!$E315,Detalhamento!Q$15)&lt;=mediçao,0,OFFSET(Import.PLQ,$A315-1,Q$15-1,1,1)),OFFSET(Import.PLQ,$A315-1,Q$15-1,1,1)),(1-PLE!$AA$28)*OFFSET(Import.PLQ,$A315-1,Q$15-1,1,1))))</f>
        <v>0</v>
      </c>
      <c r="R315" s="144">
        <f ca="1">IF(R$13="",0,CHOOSE(Detalhamento.OpçãoServiços,OFFSET(Import.PLQ,$A315-1,R$15-1,1,1),IF($E315&lt;&gt;1,IF(ISNUMBER(INDEX(Import.PLE,Detalhamento!$E315,Detalhamento!R$15)),IF(INDEX(Import.PLE,Detalhamento!$E315,Detalhamento!R$15)&lt;=mediçao,OFFSET(Import.PLQ,$A315-1,R$15-1,1,1),0),0),PLE!$AA$28*OFFSET(Import.PLQ,$A315-1,R$15-1,1,1)),IF($E315&lt;&gt;1,IF(ISNUMBER(INDEX(Import.PLE,Detalhamento!$E315,Detalhamento!R$15)),IF(INDEX(Import.PLE,Detalhamento!$E315,Detalhamento!R$15)&lt;=mediçao,0,OFFSET(Import.PLQ,$A315-1,R$15-1,1,1)),OFFSET(Import.PLQ,$A315-1,R$15-1,1,1)),(1-PLE!$AA$28)*OFFSET(Import.PLQ,$A315-1,R$15-1,1,1))))</f>
        <v>0</v>
      </c>
      <c r="S315" s="144">
        <f ca="1">IF(S$13="",0,CHOOSE(Detalhamento.OpçãoServiços,OFFSET(Import.PLQ,$A315-1,S$15-1,1,1),IF($E315&lt;&gt;1,IF(ISNUMBER(INDEX(Import.PLE,Detalhamento!$E315,Detalhamento!S$15)),IF(INDEX(Import.PLE,Detalhamento!$E315,Detalhamento!S$15)&lt;=mediçao,OFFSET(Import.PLQ,$A315-1,S$15-1,1,1),0),0),PLE!$AA$28*OFFSET(Import.PLQ,$A315-1,S$15-1,1,1)),IF($E315&lt;&gt;1,IF(ISNUMBER(INDEX(Import.PLE,Detalhamento!$E315,Detalhamento!S$15)),IF(INDEX(Import.PLE,Detalhamento!$E315,Detalhamento!S$15)&lt;=mediçao,0,OFFSET(Import.PLQ,$A315-1,S$15-1,1,1)),OFFSET(Import.PLQ,$A315-1,S$15-1,1,1)),(1-PLE!$AA$28)*OFFSET(Import.PLQ,$A315-1,S$15-1,1,1))))</f>
        <v>0</v>
      </c>
      <c r="T315" s="144">
        <f ca="1">IF(T$13="",0,CHOOSE(Detalhamento.OpçãoServiços,OFFSET(Import.PLQ,$A315-1,T$15-1,1,1),IF($E315&lt;&gt;1,IF(ISNUMBER(INDEX(Import.PLE,Detalhamento!$E315,Detalhamento!T$15)),IF(INDEX(Import.PLE,Detalhamento!$E315,Detalhamento!T$15)&lt;=mediçao,OFFSET(Import.PLQ,$A315-1,T$15-1,1,1),0),0),PLE!$AA$28*OFFSET(Import.PLQ,$A315-1,T$15-1,1,1)),IF($E315&lt;&gt;1,IF(ISNUMBER(INDEX(Import.PLE,Detalhamento!$E315,Detalhamento!T$15)),IF(INDEX(Import.PLE,Detalhamento!$E315,Detalhamento!T$15)&lt;=mediçao,0,OFFSET(Import.PLQ,$A315-1,T$15-1,1,1)),OFFSET(Import.PLQ,$A315-1,T$15-1,1,1)),(1-PLE!$AA$28)*OFFSET(Import.PLQ,$A315-1,T$15-1,1,1))))</f>
        <v>0</v>
      </c>
      <c r="U315" s="144">
        <f ca="1">IF(U$13="",0,CHOOSE(Detalhamento.OpçãoServiços,OFFSET(Import.PLQ,$A315-1,U$15-1,1,1),IF($E315&lt;&gt;1,IF(ISNUMBER(INDEX(Import.PLE,Detalhamento!$E315,Detalhamento!U$15)),IF(INDEX(Import.PLE,Detalhamento!$E315,Detalhamento!U$15)&lt;=mediçao,OFFSET(Import.PLQ,$A315-1,U$15-1,1,1),0),0),PLE!$AA$28*OFFSET(Import.PLQ,$A315-1,U$15-1,1,1)),IF($E315&lt;&gt;1,IF(ISNUMBER(INDEX(Import.PLE,Detalhamento!$E315,Detalhamento!U$15)),IF(INDEX(Import.PLE,Detalhamento!$E315,Detalhamento!U$15)&lt;=mediçao,0,OFFSET(Import.PLQ,$A315-1,U$15-1,1,1)),OFFSET(Import.PLQ,$A315-1,U$15-1,1,1)),(1-PLE!$AA$28)*OFFSET(Import.PLQ,$A315-1,U$15-1,1,1))))</f>
        <v>0</v>
      </c>
      <c r="V315" s="144">
        <f ca="1">IF(V$13="",0,CHOOSE(Detalhamento.OpçãoServiços,OFFSET(Import.PLQ,$A315-1,V$15-1,1,1),IF($E315&lt;&gt;1,IF(ISNUMBER(INDEX(Import.PLE,Detalhamento!$E315,Detalhamento!V$15)),IF(INDEX(Import.PLE,Detalhamento!$E315,Detalhamento!V$15)&lt;=mediçao,OFFSET(Import.PLQ,$A315-1,V$15-1,1,1),0),0),PLE!$AA$28*OFFSET(Import.PLQ,$A315-1,V$15-1,1,1)),IF($E315&lt;&gt;1,IF(ISNUMBER(INDEX(Import.PLE,Detalhamento!$E315,Detalhamento!V$15)),IF(INDEX(Import.PLE,Detalhamento!$E315,Detalhamento!V$15)&lt;=mediçao,0,OFFSET(Import.PLQ,$A315-1,V$15-1,1,1)),OFFSET(Import.PLQ,$A315-1,V$15-1,1,1)),(1-PLE!$AA$28)*OFFSET(Import.PLQ,$A315-1,V$15-1,1,1))))</f>
        <v>0</v>
      </c>
      <c r="W315" s="144">
        <f ca="1">IF(W$13="",0,CHOOSE(Detalhamento.OpçãoServiços,OFFSET(Import.PLQ,$A315-1,W$15-1,1,1),IF($E315&lt;&gt;1,IF(ISNUMBER(INDEX(Import.PLE,Detalhamento!$E315,Detalhamento!W$15)),IF(INDEX(Import.PLE,Detalhamento!$E315,Detalhamento!W$15)&lt;=mediçao,OFFSET(Import.PLQ,$A315-1,W$15-1,1,1),0),0),PLE!$AA$28*OFFSET(Import.PLQ,$A315-1,W$15-1,1,1)),IF($E315&lt;&gt;1,IF(ISNUMBER(INDEX(Import.PLE,Detalhamento!$E315,Detalhamento!W$15)),IF(INDEX(Import.PLE,Detalhamento!$E315,Detalhamento!W$15)&lt;=mediçao,0,OFFSET(Import.PLQ,$A315-1,W$15-1,1,1)),OFFSET(Import.PLQ,$A315-1,W$15-1,1,1)),(1-PLE!$AA$28)*OFFSET(Import.PLQ,$A315-1,W$15-1,1,1))))</f>
        <v>0</v>
      </c>
      <c r="X315" s="144">
        <f ca="1">IF(X$13="",0,CHOOSE(Detalhamento.OpçãoServiços,OFFSET(Import.PLQ,$A315-1,X$15-1,1,1),IF($E315&lt;&gt;1,IF(ISNUMBER(INDEX(Import.PLE,Detalhamento!$E315,Detalhamento!X$15)),IF(INDEX(Import.PLE,Detalhamento!$E315,Detalhamento!X$15)&lt;=mediçao,OFFSET(Import.PLQ,$A315-1,X$15-1,1,1),0),0),PLE!$AA$28*OFFSET(Import.PLQ,$A315-1,X$15-1,1,1)),IF($E315&lt;&gt;1,IF(ISNUMBER(INDEX(Import.PLE,Detalhamento!$E315,Detalhamento!X$15)),IF(INDEX(Import.PLE,Detalhamento!$E315,Detalhamento!X$15)&lt;=mediçao,0,OFFSET(Import.PLQ,$A315-1,X$15-1,1,1)),OFFSET(Import.PLQ,$A315-1,X$15-1,1,1)),(1-PLE!$AA$28)*OFFSET(Import.PLQ,$A315-1,X$15-1,1,1))))</f>
        <v>0</v>
      </c>
      <c r="Y315" s="144">
        <f ca="1">IF(Y$13="",0,CHOOSE(Detalhamento.OpçãoServiços,OFFSET(Import.PLQ,$A315-1,Y$15-1,1,1),IF($E315&lt;&gt;1,IF(ISNUMBER(INDEX(Import.PLE,Detalhamento!$E315,Detalhamento!Y$15)),IF(INDEX(Import.PLE,Detalhamento!$E315,Detalhamento!Y$15)&lt;=mediçao,OFFSET(Import.PLQ,$A315-1,Y$15-1,1,1),0),0),PLE!$AA$28*OFFSET(Import.PLQ,$A315-1,Y$15-1,1,1)),IF($E315&lt;&gt;1,IF(ISNUMBER(INDEX(Import.PLE,Detalhamento!$E315,Detalhamento!Y$15)),IF(INDEX(Import.PLE,Detalhamento!$E315,Detalhamento!Y$15)&lt;=mediçao,0,OFFSET(Import.PLQ,$A315-1,Y$15-1,1,1)),OFFSET(Import.PLQ,$A315-1,Y$15-1,1,1)),(1-PLE!$AA$28)*OFFSET(Import.PLQ,$A315-1,Y$15-1,1,1))))</f>
        <v>0</v>
      </c>
      <c r="Z315" s="144">
        <f ca="1">IF(Z$13="",0,CHOOSE(Detalhamento.OpçãoServiços,OFFSET(Import.PLQ,$A315-1,Z$15-1,1,1),IF($E315&lt;&gt;1,IF(ISNUMBER(INDEX(Import.PLE,Detalhamento!$E315,Detalhamento!Z$15)),IF(INDEX(Import.PLE,Detalhamento!$E315,Detalhamento!Z$15)&lt;=mediçao,OFFSET(Import.PLQ,$A315-1,Z$15-1,1,1),0),0),PLE!$AA$28*OFFSET(Import.PLQ,$A315-1,Z$15-1,1,1)),IF($E315&lt;&gt;1,IF(ISNUMBER(INDEX(Import.PLE,Detalhamento!$E315,Detalhamento!Z$15)),IF(INDEX(Import.PLE,Detalhamento!$E315,Detalhamento!Z$15)&lt;=mediçao,0,OFFSET(Import.PLQ,$A315-1,Z$15-1,1,1)),OFFSET(Import.PLQ,$A315-1,Z$15-1,1,1)),(1-PLE!$AA$28)*OFFSET(Import.PLQ,$A315-1,Z$15-1,1,1))))</f>
        <v>0</v>
      </c>
      <c r="AA315" s="144">
        <f ca="1">IF(AA$13="",0,CHOOSE(Detalhamento.OpçãoServiços,OFFSET(Import.PLQ,$A315-1,AA$15-1,1,1),IF($E315&lt;&gt;1,IF(ISNUMBER(INDEX(Import.PLE,Detalhamento!$E315,Detalhamento!AA$15)),IF(INDEX(Import.PLE,Detalhamento!$E315,Detalhamento!AA$15)&lt;=mediçao,OFFSET(Import.PLQ,$A315-1,AA$15-1,1,1),0),0),PLE!$AA$28*OFFSET(Import.PLQ,$A315-1,AA$15-1,1,1)),IF($E315&lt;&gt;1,IF(ISNUMBER(INDEX(Import.PLE,Detalhamento!$E315,Detalhamento!AA$15)),IF(INDEX(Import.PLE,Detalhamento!$E315,Detalhamento!AA$15)&lt;=mediçao,0,OFFSET(Import.PLQ,$A315-1,AA$15-1,1,1)),OFFSET(Import.PLQ,$A315-1,AA$15-1,1,1)),(1-PLE!$AA$28)*OFFSET(Import.PLQ,$A315-1,AA$15-1,1,1))))</f>
        <v>0</v>
      </c>
      <c r="AB315" s="144">
        <f ca="1">IF(AB$13="",0,CHOOSE(Detalhamento.OpçãoServiços,OFFSET(Import.PLQ,$A315-1,AB$15-1,1,1),IF($E315&lt;&gt;1,IF(ISNUMBER(INDEX(Import.PLE,Detalhamento!$E315,Detalhamento!AB$15)),IF(INDEX(Import.PLE,Detalhamento!$E315,Detalhamento!AB$15)&lt;=mediçao,OFFSET(Import.PLQ,$A315-1,AB$15-1,1,1),0),0),PLE!$AA$28*OFFSET(Import.PLQ,$A315-1,AB$15-1,1,1)),IF($E315&lt;&gt;1,IF(ISNUMBER(INDEX(Import.PLE,Detalhamento!$E315,Detalhamento!AB$15)),IF(INDEX(Import.PLE,Detalhamento!$E315,Detalhamento!AB$15)&lt;=mediçao,0,OFFSET(Import.PLQ,$A315-1,AB$15-1,1,1)),OFFSET(Import.PLQ,$A315-1,AB$15-1,1,1)),(1-PLE!$AA$28)*OFFSET(Import.PLQ,$A315-1,AB$15-1,1,1))))</f>
        <v>0</v>
      </c>
      <c r="AC315" s="144">
        <f ca="1">IF(AC$13="",0,CHOOSE(Detalhamento.OpçãoServiços,OFFSET(Import.PLQ,$A315-1,AC$15-1,1,1),IF($E315&lt;&gt;1,IF(ISNUMBER(INDEX(Import.PLE,Detalhamento!$E315,Detalhamento!AC$15)),IF(INDEX(Import.PLE,Detalhamento!$E315,Detalhamento!AC$15)&lt;=mediçao,OFFSET(Import.PLQ,$A315-1,AC$15-1,1,1),0),0),PLE!$AA$28*OFFSET(Import.PLQ,$A315-1,AC$15-1,1,1)),IF($E315&lt;&gt;1,IF(ISNUMBER(INDEX(Import.PLE,Detalhamento!$E315,Detalhamento!AC$15)),IF(INDEX(Import.PLE,Detalhamento!$E315,Detalhamento!AC$15)&lt;=mediçao,0,OFFSET(Import.PLQ,$A315-1,AC$15-1,1,1)),OFFSET(Import.PLQ,$A315-1,AC$15-1,1,1)),(1-PLE!$AA$28)*OFFSET(Import.PLQ,$A315-1,AC$15-1,1,1))))</f>
        <v>0</v>
      </c>
      <c r="AD315" s="144">
        <f ca="1">IF(AD$13="",0,CHOOSE(Detalhamento.OpçãoServiços,OFFSET(Import.PLQ,$A315-1,AD$15-1,1,1),IF($E315&lt;&gt;1,IF(ISNUMBER(INDEX(Import.PLE,Detalhamento!$E315,Detalhamento!AD$15)),IF(INDEX(Import.PLE,Detalhamento!$E315,Detalhamento!AD$15)&lt;=mediçao,OFFSET(Import.PLQ,$A315-1,AD$15-1,1,1),0),0),PLE!$AA$28*OFFSET(Import.PLQ,$A315-1,AD$15-1,1,1)),IF($E315&lt;&gt;1,IF(ISNUMBER(INDEX(Import.PLE,Detalhamento!$E315,Detalhamento!AD$15)),IF(INDEX(Import.PLE,Detalhamento!$E315,Detalhamento!AD$15)&lt;=mediçao,0,OFFSET(Import.PLQ,$A315-1,AD$15-1,1,1)),OFFSET(Import.PLQ,$A315-1,AD$15-1,1,1)),(1-PLE!$AA$28)*OFFSET(Import.PLQ,$A315-1,AD$15-1,1,1))))</f>
        <v>0</v>
      </c>
      <c r="AE315" s="144">
        <f ca="1">IF(AE$13="",0,CHOOSE(Detalhamento.OpçãoServiços,OFFSET(Import.PLQ,$A315-1,AE$15-1,1,1),IF($E315&lt;&gt;1,IF(ISNUMBER(INDEX(Import.PLE,Detalhamento!$E315,Detalhamento!AE$15)),IF(INDEX(Import.PLE,Detalhamento!$E315,Detalhamento!AE$15)&lt;=mediçao,OFFSET(Import.PLQ,$A315-1,AE$15-1,1,1),0),0),PLE!$AA$28*OFFSET(Import.PLQ,$A315-1,AE$15-1,1,1)),IF($E315&lt;&gt;1,IF(ISNUMBER(INDEX(Import.PLE,Detalhamento!$E315,Detalhamento!AE$15)),IF(INDEX(Import.PLE,Detalhamento!$E315,Detalhamento!AE$15)&lt;=mediçao,0,OFFSET(Import.PLQ,$A315-1,AE$15-1,1,1)),OFFSET(Import.PLQ,$A315-1,AE$15-1,1,1)),(1-PLE!$AA$28)*OFFSET(Import.PLQ,$A315-1,AE$15-1,1,1))))</f>
        <v>0</v>
      </c>
      <c r="AF315" s="144">
        <f ca="1">IF(AF$13="",0,CHOOSE(Detalhamento.OpçãoServiços,OFFSET(Import.PLQ,$A315-1,AF$15-1,1,1),IF($E315&lt;&gt;1,IF(ISNUMBER(INDEX(Import.PLE,Detalhamento!$E315,Detalhamento!AF$15)),IF(INDEX(Import.PLE,Detalhamento!$E315,Detalhamento!AF$15)&lt;=mediçao,OFFSET(Import.PLQ,$A315-1,AF$15-1,1,1),0),0),PLE!$AA$28*OFFSET(Import.PLQ,$A315-1,AF$15-1,1,1)),IF($E315&lt;&gt;1,IF(ISNUMBER(INDEX(Import.PLE,Detalhamento!$E315,Detalhamento!AF$15)),IF(INDEX(Import.PLE,Detalhamento!$E315,Detalhamento!AF$15)&lt;=mediçao,0,OFFSET(Import.PLQ,$A315-1,AF$15-1,1,1)),OFFSET(Import.PLQ,$A315-1,AF$15-1,1,1)),(1-PLE!$AA$28)*OFFSET(Import.PLQ,$A315-1,AF$15-1,1,1))))</f>
        <v>0</v>
      </c>
      <c r="AG315" s="144">
        <f ca="1">IF(AG$13="",0,CHOOSE(Detalhamento.OpçãoServiços,OFFSET(Import.PLQ,$A315-1,AG$15-1,1,1),IF($E315&lt;&gt;1,IF(ISNUMBER(INDEX(Import.PLE,Detalhamento!$E315,Detalhamento!AG$15)),IF(INDEX(Import.PLE,Detalhamento!$E315,Detalhamento!AG$15)&lt;=mediçao,OFFSET(Import.PLQ,$A315-1,AG$15-1,1,1),0),0),PLE!$AA$28*OFFSET(Import.PLQ,$A315-1,AG$15-1,1,1)),IF($E315&lt;&gt;1,IF(ISNUMBER(INDEX(Import.PLE,Detalhamento!$E315,Detalhamento!AG$15)),IF(INDEX(Import.PLE,Detalhamento!$E315,Detalhamento!AG$15)&lt;=mediçao,0,OFFSET(Import.PLQ,$A315-1,AG$15-1,1,1)),OFFSET(Import.PLQ,$A315-1,AG$15-1,1,1)),(1-PLE!$AA$28)*OFFSET(Import.PLQ,$A315-1,AG$15-1,1,1))))</f>
        <v>0</v>
      </c>
      <c r="AH315" s="144">
        <f ca="1">IF(AH$13="",0,CHOOSE(Detalhamento.OpçãoServiços,OFFSET(Import.PLQ,$A315-1,AH$15-1,1,1),IF($E315&lt;&gt;1,IF(ISNUMBER(INDEX(Import.PLE,Detalhamento!$E315,Detalhamento!AH$15)),IF(INDEX(Import.PLE,Detalhamento!$E315,Detalhamento!AH$15)&lt;=mediçao,OFFSET(Import.PLQ,$A315-1,AH$15-1,1,1),0),0),PLE!$AA$28*OFFSET(Import.PLQ,$A315-1,AH$15-1,1,1)),IF($E315&lt;&gt;1,IF(ISNUMBER(INDEX(Import.PLE,Detalhamento!$E315,Detalhamento!AH$15)),IF(INDEX(Import.PLE,Detalhamento!$E315,Detalhamento!AH$15)&lt;=mediçao,0,OFFSET(Import.PLQ,$A315-1,AH$15-1,1,1)),OFFSET(Import.PLQ,$A315-1,AH$15-1,1,1)),(1-PLE!$AA$28)*OFFSET(Import.PLQ,$A315-1,AH$15-1,1,1))))</f>
        <v>0</v>
      </c>
      <c r="AI315" s="144">
        <f ca="1">IF(AI$13="",0,CHOOSE(Detalhamento.OpçãoServiços,OFFSET(Import.PLQ,$A315-1,AI$15-1,1,1),IF($E315&lt;&gt;1,IF(ISNUMBER(INDEX(Import.PLE,Detalhamento!$E315,Detalhamento!AI$15)),IF(INDEX(Import.PLE,Detalhamento!$E315,Detalhamento!AI$15)&lt;=mediçao,OFFSET(Import.PLQ,$A315-1,AI$15-1,1,1),0),0),PLE!$AA$28*OFFSET(Import.PLQ,$A315-1,AI$15-1,1,1)),IF($E315&lt;&gt;1,IF(ISNUMBER(INDEX(Import.PLE,Detalhamento!$E315,Detalhamento!AI$15)),IF(INDEX(Import.PLE,Detalhamento!$E315,Detalhamento!AI$15)&lt;=mediçao,0,OFFSET(Import.PLQ,$A315-1,AI$15-1,1,1)),OFFSET(Import.PLQ,$A315-1,AI$15-1,1,1)),(1-PLE!$AA$28)*OFFSET(Import.PLQ,$A315-1,AI$15-1,1,1))))</f>
        <v>0</v>
      </c>
      <c r="AJ315" s="144">
        <f ca="1">IF(AJ$13="",0,CHOOSE(Detalhamento.OpçãoServiços,OFFSET(Import.PLQ,$A315-1,AJ$15-1,1,1),IF($E315&lt;&gt;1,IF(ISNUMBER(INDEX(Import.PLE,Detalhamento!$E315,Detalhamento!AJ$15)),IF(INDEX(Import.PLE,Detalhamento!$E315,Detalhamento!AJ$15)&lt;=mediçao,OFFSET(Import.PLQ,$A315-1,AJ$15-1,1,1),0),0),PLE!$AA$28*OFFSET(Import.PLQ,$A315-1,AJ$15-1,1,1)),IF($E315&lt;&gt;1,IF(ISNUMBER(INDEX(Import.PLE,Detalhamento!$E315,Detalhamento!AJ$15)),IF(INDEX(Import.PLE,Detalhamento!$E315,Detalhamento!AJ$15)&lt;=mediçao,0,OFFSET(Import.PLQ,$A315-1,AJ$15-1,1,1)),OFFSET(Import.PLQ,$A315-1,AJ$15-1,1,1)),(1-PLE!$AA$28)*OFFSET(Import.PLQ,$A315-1,AJ$15-1,1,1))))</f>
        <v>0</v>
      </c>
      <c r="AK315" s="144">
        <f ca="1">IF(AK$13="",0,CHOOSE(Detalhamento.OpçãoServiços,OFFSET(Import.PLQ,$A315-1,AK$15-1,1,1),IF($E315&lt;&gt;1,IF(ISNUMBER(INDEX(Import.PLE,Detalhamento!$E315,Detalhamento!AK$15)),IF(INDEX(Import.PLE,Detalhamento!$E315,Detalhamento!AK$15)&lt;=mediçao,OFFSET(Import.PLQ,$A315-1,AK$15-1,1,1),0),0),PLE!$AA$28*OFFSET(Import.PLQ,$A315-1,AK$15-1,1,1)),IF($E315&lt;&gt;1,IF(ISNUMBER(INDEX(Import.PLE,Detalhamento!$E315,Detalhamento!AK$15)),IF(INDEX(Import.PLE,Detalhamento!$E315,Detalhamento!AK$15)&lt;=mediçao,0,OFFSET(Import.PLQ,$A315-1,AK$15-1,1,1)),OFFSET(Import.PLQ,$A315-1,AK$15-1,1,1)),(1-PLE!$AA$28)*OFFSET(Import.PLQ,$A315-1,AK$15-1,1,1))))</f>
        <v>0</v>
      </c>
      <c r="AL315" s="144">
        <f ca="1">IF(AL$13="",0,CHOOSE(Detalhamento.OpçãoServiços,OFFSET(Import.PLQ,$A315-1,AL$15-1,1,1),IF($E315&lt;&gt;1,IF(ISNUMBER(INDEX(Import.PLE,Detalhamento!$E315,Detalhamento!AL$15)),IF(INDEX(Import.PLE,Detalhamento!$E315,Detalhamento!AL$15)&lt;=mediçao,OFFSET(Import.PLQ,$A315-1,AL$15-1,1,1),0),0),PLE!$AA$28*OFFSET(Import.PLQ,$A315-1,AL$15-1,1,1)),IF($E315&lt;&gt;1,IF(ISNUMBER(INDEX(Import.PLE,Detalhamento!$E315,Detalhamento!AL$15)),IF(INDEX(Import.PLE,Detalhamento!$E315,Detalhamento!AL$15)&lt;=mediçao,0,OFFSET(Import.PLQ,$A315-1,AL$15-1,1,1)),OFFSET(Import.PLQ,$A315-1,AL$15-1,1,1)),(1-PLE!$AA$28)*OFFSET(Import.PLQ,$A315-1,AL$15-1,1,1))))</f>
        <v>0</v>
      </c>
      <c r="AM315" s="144">
        <f ca="1">IF(AM$13="",0,CHOOSE(Detalhamento.OpçãoServiços,OFFSET(Import.PLQ,$A315-1,AM$15-1,1,1),IF($E315&lt;&gt;1,IF(ISNUMBER(INDEX(Import.PLE,Detalhamento!$E315,Detalhamento!AM$15)),IF(INDEX(Import.PLE,Detalhamento!$E315,Detalhamento!AM$15)&lt;=mediçao,OFFSET(Import.PLQ,$A315-1,AM$15-1,1,1),0),0),PLE!$AA$28*OFFSET(Import.PLQ,$A315-1,AM$15-1,1,1)),IF($E315&lt;&gt;1,IF(ISNUMBER(INDEX(Import.PLE,Detalhamento!$E315,Detalhamento!AM$15)),IF(INDEX(Import.PLE,Detalhamento!$E315,Detalhamento!AM$15)&lt;=mediçao,0,OFFSET(Import.PLQ,$A315-1,AM$15-1,1,1)),OFFSET(Import.PLQ,$A315-1,AM$15-1,1,1)),(1-PLE!$AA$28)*OFFSET(Import.PLQ,$A315-1,AM$15-1,1,1))))</f>
        <v>0</v>
      </c>
      <c r="AN315" s="144">
        <f ca="1">IF(AN$13="",0,CHOOSE(Detalhamento.OpçãoServiços,OFFSET(Import.PLQ,$A315-1,AN$15-1,1,1),IF($E315&lt;&gt;1,IF(ISNUMBER(INDEX(Import.PLE,Detalhamento!$E315,Detalhamento!AN$15)),IF(INDEX(Import.PLE,Detalhamento!$E315,Detalhamento!AN$15)&lt;=mediçao,OFFSET(Import.PLQ,$A315-1,AN$15-1,1,1),0),0),PLE!$AA$28*OFFSET(Import.PLQ,$A315-1,AN$15-1,1,1)),IF($E315&lt;&gt;1,IF(ISNUMBER(INDEX(Import.PLE,Detalhamento!$E315,Detalhamento!AN$15)),IF(INDEX(Import.PLE,Detalhamento!$E315,Detalhamento!AN$15)&lt;=mediçao,0,OFFSET(Import.PLQ,$A315-1,AN$15-1,1,1)),OFFSET(Import.PLQ,$A315-1,AN$15-1,1,1)),(1-PLE!$AA$28)*OFFSET(Import.PLQ,$A315-1,AN$15-1,1,1))))</f>
        <v>0</v>
      </c>
      <c r="AO315" s="144">
        <f ca="1">IF(AO$13="",0,CHOOSE(Detalhamento.OpçãoServiços,OFFSET(Import.PLQ,$A315-1,AO$15-1,1,1),IF($E315&lt;&gt;1,IF(ISNUMBER(INDEX(Import.PLE,Detalhamento!$E315,Detalhamento!AO$15)),IF(INDEX(Import.PLE,Detalhamento!$E315,Detalhamento!AO$15)&lt;=mediçao,OFFSET(Import.PLQ,$A315-1,AO$15-1,1,1),0),0),PLE!$AA$28*OFFSET(Import.PLQ,$A315-1,AO$15-1,1,1)),IF($E315&lt;&gt;1,IF(ISNUMBER(INDEX(Import.PLE,Detalhamento!$E315,Detalhamento!AO$15)),IF(INDEX(Import.PLE,Detalhamento!$E315,Detalhamento!AO$15)&lt;=mediçao,0,OFFSET(Import.PLQ,$A315-1,AO$15-1,1,1)),OFFSET(Import.PLQ,$A315-1,AO$15-1,1,1)),(1-PLE!$AA$28)*OFFSET(Import.PLQ,$A315-1,AO$15-1,1,1))))</f>
        <v>0</v>
      </c>
      <c r="AP315" s="144">
        <f ca="1">IF(AP$13="",0,CHOOSE(Detalhamento.OpçãoServiços,OFFSET(Import.PLQ,$A315-1,AP$15-1,1,1),IF($E315&lt;&gt;1,IF(ISNUMBER(INDEX(Import.PLE,Detalhamento!$E315,Detalhamento!AP$15)),IF(INDEX(Import.PLE,Detalhamento!$E315,Detalhamento!AP$15)&lt;=mediçao,OFFSET(Import.PLQ,$A315-1,AP$15-1,1,1),0),0),PLE!$AA$28*OFFSET(Import.PLQ,$A315-1,AP$15-1,1,1)),IF($E315&lt;&gt;1,IF(ISNUMBER(INDEX(Import.PLE,Detalhamento!$E315,Detalhamento!AP$15)),IF(INDEX(Import.PLE,Detalhamento!$E315,Detalhamento!AP$15)&lt;=mediçao,0,OFFSET(Import.PLQ,$A315-1,AP$15-1,1,1)),OFFSET(Import.PLQ,$A315-1,AP$15-1,1,1)),(1-PLE!$AA$28)*OFFSET(Import.PLQ,$A315-1,AP$15-1,1,1))))</f>
        <v>0</v>
      </c>
      <c r="AQ315" s="144">
        <f ca="1">IF(AQ$13="",0,CHOOSE(Detalhamento.OpçãoServiços,OFFSET(Import.PLQ,$A315-1,AQ$15-1,1,1),IF($E315&lt;&gt;1,IF(ISNUMBER(INDEX(Import.PLE,Detalhamento!$E315,Detalhamento!AQ$15)),IF(INDEX(Import.PLE,Detalhamento!$E315,Detalhamento!AQ$15)&lt;=mediçao,OFFSET(Import.PLQ,$A315-1,AQ$15-1,1,1),0),0),PLE!$AA$28*OFFSET(Import.PLQ,$A315-1,AQ$15-1,1,1)),IF($E315&lt;&gt;1,IF(ISNUMBER(INDEX(Import.PLE,Detalhamento!$E315,Detalhamento!AQ$15)),IF(INDEX(Import.PLE,Detalhamento!$E315,Detalhamento!AQ$15)&lt;=mediçao,0,OFFSET(Import.PLQ,$A315-1,AQ$15-1,1,1)),OFFSET(Import.PLQ,$A315-1,AQ$15-1,1,1)),(1-PLE!$AA$28)*OFFSET(Import.PLQ,$A315-1,AQ$15-1,1,1))))</f>
        <v>0</v>
      </c>
      <c r="AR315" s="144">
        <f ca="1">IF(AR$13="",0,CHOOSE(Detalhamento.OpçãoServiços,OFFSET(Import.PLQ,$A315-1,AR$15-1,1,1),IF($E315&lt;&gt;1,IF(ISNUMBER(INDEX(Import.PLE,Detalhamento!$E315,Detalhamento!AR$15)),IF(INDEX(Import.PLE,Detalhamento!$E315,Detalhamento!AR$15)&lt;=mediçao,OFFSET(Import.PLQ,$A315-1,AR$15-1,1,1),0),0),PLE!$AA$28*OFFSET(Import.PLQ,$A315-1,AR$15-1,1,1)),IF($E315&lt;&gt;1,IF(ISNUMBER(INDEX(Import.PLE,Detalhamento!$E315,Detalhamento!AR$15)),IF(INDEX(Import.PLE,Detalhamento!$E315,Detalhamento!AR$15)&lt;=mediçao,0,OFFSET(Import.PLQ,$A315-1,AR$15-1,1,1)),OFFSET(Import.PLQ,$A315-1,AR$15-1,1,1)),(1-PLE!$AA$28)*OFFSET(Import.PLQ,$A315-1,AR$15-1,1,1))))</f>
        <v>0</v>
      </c>
      <c r="AS315" s="144">
        <f ca="1">IF(AS$13="",0,CHOOSE(Detalhamento.OpçãoServiços,OFFSET(Import.PLQ,$A315-1,AS$15-1,1,1),IF($E315&lt;&gt;1,IF(ISNUMBER(INDEX(Import.PLE,Detalhamento!$E315,Detalhamento!AS$15)),IF(INDEX(Import.PLE,Detalhamento!$E315,Detalhamento!AS$15)&lt;=mediçao,OFFSET(Import.PLQ,$A315-1,AS$15-1,1,1),0),0),PLE!$AA$28*OFFSET(Import.PLQ,$A315-1,AS$15-1,1,1)),IF($E315&lt;&gt;1,IF(ISNUMBER(INDEX(Import.PLE,Detalhamento!$E315,Detalhamento!AS$15)),IF(INDEX(Import.PLE,Detalhamento!$E315,Detalhamento!AS$15)&lt;=mediçao,0,OFFSET(Import.PLQ,$A315-1,AS$15-1,1,1)),OFFSET(Import.PLQ,$A315-1,AS$15-1,1,1)),(1-PLE!$AA$28)*OFFSET(Import.PLQ,$A315-1,AS$15-1,1,1))))</f>
        <v>0</v>
      </c>
      <c r="AT315" s="144">
        <f ca="1">IF(AT$13="",0,CHOOSE(Detalhamento.OpçãoServiços,OFFSET(Import.PLQ,$A315-1,AT$15-1,1,1),IF($E315&lt;&gt;1,IF(ISNUMBER(INDEX(Import.PLE,Detalhamento!$E315,Detalhamento!AT$15)),IF(INDEX(Import.PLE,Detalhamento!$E315,Detalhamento!AT$15)&lt;=mediçao,OFFSET(Import.PLQ,$A315-1,AT$15-1,1,1),0),0),PLE!$AA$28*OFFSET(Import.PLQ,$A315-1,AT$15-1,1,1)),IF($E315&lt;&gt;1,IF(ISNUMBER(INDEX(Import.PLE,Detalhamento!$E315,Detalhamento!AT$15)),IF(INDEX(Import.PLE,Detalhamento!$E315,Detalhamento!AT$15)&lt;=mediçao,0,OFFSET(Import.PLQ,$A315-1,AT$15-1,1,1)),OFFSET(Import.PLQ,$A315-1,AT$15-1,1,1)),(1-PLE!$AA$28)*OFFSET(Import.PLQ,$A315-1,AT$15-1,1,1))))</f>
        <v>0</v>
      </c>
      <c r="AU315" s="144">
        <f ca="1">IF(AU$13="",0,CHOOSE(Detalhamento.OpçãoServiços,OFFSET(Import.PLQ,$A315-1,AU$15-1,1,1),IF($E315&lt;&gt;1,IF(ISNUMBER(INDEX(Import.PLE,Detalhamento!$E315,Detalhamento!AU$15)),IF(INDEX(Import.PLE,Detalhamento!$E315,Detalhamento!AU$15)&lt;=mediçao,OFFSET(Import.PLQ,$A315-1,AU$15-1,1,1),0),0),PLE!$AA$28*OFFSET(Import.PLQ,$A315-1,AU$15-1,1,1)),IF($E315&lt;&gt;1,IF(ISNUMBER(INDEX(Import.PLE,Detalhamento!$E315,Detalhamento!AU$15)),IF(INDEX(Import.PLE,Detalhamento!$E315,Detalhamento!AU$15)&lt;=mediçao,0,OFFSET(Import.PLQ,$A315-1,AU$15-1,1,1)),OFFSET(Import.PLQ,$A315-1,AU$15-1,1,1)),(1-PLE!$AA$28)*OFFSET(Import.PLQ,$A315-1,AU$15-1,1,1))))</f>
        <v>0</v>
      </c>
      <c r="AV315" s="144">
        <f ca="1">IF(AV$13="",0,CHOOSE(Detalhamento.OpçãoServiços,OFFSET(Import.PLQ,$A315-1,AV$15-1,1,1),IF($E315&lt;&gt;1,IF(ISNUMBER(INDEX(Import.PLE,Detalhamento!$E315,Detalhamento!AV$15)),IF(INDEX(Import.PLE,Detalhamento!$E315,Detalhamento!AV$15)&lt;=mediçao,OFFSET(Import.PLQ,$A315-1,AV$15-1,1,1),0),0),PLE!$AA$28*OFFSET(Import.PLQ,$A315-1,AV$15-1,1,1)),IF($E315&lt;&gt;1,IF(ISNUMBER(INDEX(Import.PLE,Detalhamento!$E315,Detalhamento!AV$15)),IF(INDEX(Import.PLE,Detalhamento!$E315,Detalhamento!AV$15)&lt;=mediçao,0,OFFSET(Import.PLQ,$A315-1,AV$15-1,1,1)),OFFSET(Import.PLQ,$A315-1,AV$15-1,1,1)),(1-PLE!$AA$28)*OFFSET(Import.PLQ,$A315-1,AV$15-1,1,1))))</f>
        <v>0</v>
      </c>
      <c r="AW315" s="144">
        <f ca="1">IF(AW$13="",0,CHOOSE(Detalhamento.OpçãoServiços,OFFSET(Import.PLQ,$A315-1,AW$15-1,1,1),IF($E315&lt;&gt;1,IF(ISNUMBER(INDEX(Import.PLE,Detalhamento!$E315,Detalhamento!AW$15)),IF(INDEX(Import.PLE,Detalhamento!$E315,Detalhamento!AW$15)&lt;=mediçao,OFFSET(Import.PLQ,$A315-1,AW$15-1,1,1),0),0),PLE!$AA$28*OFFSET(Import.PLQ,$A315-1,AW$15-1,1,1)),IF($E315&lt;&gt;1,IF(ISNUMBER(INDEX(Import.PLE,Detalhamento!$E315,Detalhamento!AW$15)),IF(INDEX(Import.PLE,Detalhamento!$E315,Detalhamento!AW$15)&lt;=mediçao,0,OFFSET(Import.PLQ,$A315-1,AW$15-1,1,1)),OFFSET(Import.PLQ,$A315-1,AW$15-1,1,1)),(1-PLE!$AA$28)*OFFSET(Import.PLQ,$A315-1,AW$15-1,1,1))))</f>
        <v>0</v>
      </c>
      <c r="AX315" s="144">
        <f ca="1">IF(AX$13="",0,CHOOSE(Detalhamento.OpçãoServiços,OFFSET(Import.PLQ,$A315-1,AX$15-1,1,1),IF($E315&lt;&gt;1,IF(ISNUMBER(INDEX(Import.PLE,Detalhamento!$E315,Detalhamento!AX$15)),IF(INDEX(Import.PLE,Detalhamento!$E315,Detalhamento!AX$15)&lt;=mediçao,OFFSET(Import.PLQ,$A315-1,AX$15-1,1,1),0),0),PLE!$AA$28*OFFSET(Import.PLQ,$A315-1,AX$15-1,1,1)),IF($E315&lt;&gt;1,IF(ISNUMBER(INDEX(Import.PLE,Detalhamento!$E315,Detalhamento!AX$15)),IF(INDEX(Import.PLE,Detalhamento!$E315,Detalhamento!AX$15)&lt;=mediçao,0,OFFSET(Import.PLQ,$A315-1,AX$15-1,1,1)),OFFSET(Import.PLQ,$A315-1,AX$15-1,1,1)),(1-PLE!$AA$28)*OFFSET(Import.PLQ,$A315-1,AX$15-1,1,1))))</f>
        <v>0</v>
      </c>
      <c r="AY315" s="144">
        <f ca="1">IF(AY$13="",0,CHOOSE(Detalhamento.OpçãoServiços,OFFSET(Import.PLQ,$A315-1,AY$15-1,1,1),IF($E315&lt;&gt;1,IF(ISNUMBER(INDEX(Import.PLE,Detalhamento!$E315,Detalhamento!AY$15)),IF(INDEX(Import.PLE,Detalhamento!$E315,Detalhamento!AY$15)&lt;=mediçao,OFFSET(Import.PLQ,$A315-1,AY$15-1,1,1),0),0),PLE!$AA$28*OFFSET(Import.PLQ,$A315-1,AY$15-1,1,1)),IF($E315&lt;&gt;1,IF(ISNUMBER(INDEX(Import.PLE,Detalhamento!$E315,Detalhamento!AY$15)),IF(INDEX(Import.PLE,Detalhamento!$E315,Detalhamento!AY$15)&lt;=mediçao,0,OFFSET(Import.PLQ,$A315-1,AY$15-1,1,1)),OFFSET(Import.PLQ,$A315-1,AY$15-1,1,1)),(1-PLE!$AA$28)*OFFSET(Import.PLQ,$A315-1,AY$15-1,1,1))))</f>
        <v>0</v>
      </c>
      <c r="AZ315" s="144">
        <f ca="1">IF(AZ$13="",0,CHOOSE(Detalhamento.OpçãoServiços,OFFSET(Import.PLQ,$A315-1,AZ$15-1,1,1),IF($E315&lt;&gt;1,IF(ISNUMBER(INDEX(Import.PLE,Detalhamento!$E315,Detalhamento!AZ$15)),IF(INDEX(Import.PLE,Detalhamento!$E315,Detalhamento!AZ$15)&lt;=mediçao,OFFSET(Import.PLQ,$A315-1,AZ$15-1,1,1),0),0),PLE!$AA$28*OFFSET(Import.PLQ,$A315-1,AZ$15-1,1,1)),IF($E315&lt;&gt;1,IF(ISNUMBER(INDEX(Import.PLE,Detalhamento!$E315,Detalhamento!AZ$15)),IF(INDEX(Import.PLE,Detalhamento!$E315,Detalhamento!AZ$15)&lt;=mediçao,0,OFFSET(Import.PLQ,$A315-1,AZ$15-1,1,1)),OFFSET(Import.PLQ,$A315-1,AZ$15-1,1,1)),(1-PLE!$AA$28)*OFFSET(Import.PLQ,$A315-1,AZ$15-1,1,1))))</f>
        <v>0</v>
      </c>
      <c r="BA315" s="144">
        <f ca="1">IF(BA$13="",0,CHOOSE(Detalhamento.OpçãoServiços,OFFSET(Import.PLQ,$A315-1,BA$15-1,1,1),IF($E315&lt;&gt;1,IF(ISNUMBER(INDEX(Import.PLE,Detalhamento!$E315,Detalhamento!BA$15)),IF(INDEX(Import.PLE,Detalhamento!$E315,Detalhamento!BA$15)&lt;=mediçao,OFFSET(Import.PLQ,$A315-1,BA$15-1,1,1),0),0),PLE!$AA$28*OFFSET(Import.PLQ,$A315-1,BA$15-1,1,1)),IF($E315&lt;&gt;1,IF(ISNUMBER(INDEX(Import.PLE,Detalhamento!$E315,Detalhamento!BA$15)),IF(INDEX(Import.PLE,Detalhamento!$E315,Detalhamento!BA$15)&lt;=mediçao,0,OFFSET(Import.PLQ,$A315-1,BA$15-1,1,1)),OFFSET(Import.PLQ,$A315-1,BA$15-1,1,1)),(1-PLE!$AA$28)*OFFSET(Import.PLQ,$A315-1,BA$15-1,1,1))))</f>
        <v>0</v>
      </c>
      <c r="BB315" s="144">
        <f ca="1">IF(BB$13="",0,CHOOSE(Detalhamento.OpçãoServiços,OFFSET(Import.PLQ,$A315-1,BB$15-1,1,1),IF($E315&lt;&gt;1,IF(ISNUMBER(INDEX(Import.PLE,Detalhamento!$E315,Detalhamento!BB$15)),IF(INDEX(Import.PLE,Detalhamento!$E315,Detalhamento!BB$15)&lt;=mediçao,OFFSET(Import.PLQ,$A315-1,BB$15-1,1,1),0),0),PLE!$AA$28*OFFSET(Import.PLQ,$A315-1,BB$15-1,1,1)),IF($E315&lt;&gt;1,IF(ISNUMBER(INDEX(Import.PLE,Detalhamento!$E315,Detalhamento!BB$15)),IF(INDEX(Import.PLE,Detalhamento!$E315,Detalhamento!BB$15)&lt;=mediçao,0,OFFSET(Import.PLQ,$A315-1,BB$15-1,1,1)),OFFSET(Import.PLQ,$A315-1,BB$15-1,1,1)),(1-PLE!$AA$28)*OFFSET(Import.PLQ,$A315-1,BB$15-1,1,1))))</f>
        <v>0</v>
      </c>
      <c r="BC315" s="144">
        <f ca="1">IF(BC$13="",0,CHOOSE(Detalhamento.OpçãoServiços,OFFSET(Import.PLQ,$A315-1,BC$15-1,1,1),IF($E315&lt;&gt;1,IF(ISNUMBER(INDEX(Import.PLE,Detalhamento!$E315,Detalhamento!BC$15)),IF(INDEX(Import.PLE,Detalhamento!$E315,Detalhamento!BC$15)&lt;=mediçao,OFFSET(Import.PLQ,$A315-1,BC$15-1,1,1),0),0),PLE!$AA$28*OFFSET(Import.PLQ,$A315-1,BC$15-1,1,1)),IF($E315&lt;&gt;1,IF(ISNUMBER(INDEX(Import.PLE,Detalhamento!$E315,Detalhamento!BC$15)),IF(INDEX(Import.PLE,Detalhamento!$E315,Detalhamento!BC$15)&lt;=mediçao,0,OFFSET(Import.PLQ,$A315-1,BC$15-1,1,1)),OFFSET(Import.PLQ,$A315-1,BC$15-1,1,1)),(1-PLE!$AA$28)*OFFSET(Import.PLQ,$A315-1,BC$15-1,1,1))))</f>
        <v>0</v>
      </c>
      <c r="BD315" s="144">
        <f ca="1">IF(BD$13="",0,CHOOSE(Detalhamento.OpçãoServiços,OFFSET(Import.PLQ,$A315-1,BD$15-1,1,1),IF($E315&lt;&gt;1,IF(ISNUMBER(INDEX(Import.PLE,Detalhamento!$E315,Detalhamento!BD$15)),IF(INDEX(Import.PLE,Detalhamento!$E315,Detalhamento!BD$15)&lt;=mediçao,OFFSET(Import.PLQ,$A315-1,BD$15-1,1,1),0),0),PLE!$AA$28*OFFSET(Import.PLQ,$A315-1,BD$15-1,1,1)),IF($E315&lt;&gt;1,IF(ISNUMBER(INDEX(Import.PLE,Detalhamento!$E315,Detalhamento!BD$15)),IF(INDEX(Import.PLE,Detalhamento!$E315,Detalhamento!BD$15)&lt;=mediçao,0,OFFSET(Import.PLQ,$A315-1,BD$15-1,1,1)),OFFSET(Import.PLQ,$A315-1,BD$15-1,1,1)),(1-PLE!$AA$28)*OFFSET(Import.PLQ,$A315-1,BD$15-1,1,1))))</f>
        <v>0</v>
      </c>
      <c r="BE315" s="144">
        <f ca="1">IF(BE$13="",0,CHOOSE(Detalhamento.OpçãoServiços,OFFSET(Import.PLQ,$A315-1,BE$15-1,1,1),IF($E315&lt;&gt;1,IF(ISNUMBER(INDEX(Import.PLE,Detalhamento!$E315,Detalhamento!BE$15)),IF(INDEX(Import.PLE,Detalhamento!$E315,Detalhamento!BE$15)&lt;=mediçao,OFFSET(Import.PLQ,$A315-1,BE$15-1,1,1),0),0),PLE!$AA$28*OFFSET(Import.PLQ,$A315-1,BE$15-1,1,1)),IF($E315&lt;&gt;1,IF(ISNUMBER(INDEX(Import.PLE,Detalhamento!$E315,Detalhamento!BE$15)),IF(INDEX(Import.PLE,Detalhamento!$E315,Detalhamento!BE$15)&lt;=mediçao,0,OFFSET(Import.PLQ,$A315-1,BE$15-1,1,1)),OFFSET(Import.PLQ,$A315-1,BE$15-1,1,1)),(1-PLE!$AA$28)*OFFSET(Import.PLQ,$A315-1,BE$15-1,1,1))))</f>
        <v>0</v>
      </c>
      <c r="BF315" s="144">
        <f ca="1">IF(BF$13="",0,CHOOSE(Detalhamento.OpçãoServiços,OFFSET(Import.PLQ,$A315-1,BF$15-1,1,1),IF($E315&lt;&gt;1,IF(ISNUMBER(INDEX(Import.PLE,Detalhamento!$E315,Detalhamento!BF$15)),IF(INDEX(Import.PLE,Detalhamento!$E315,Detalhamento!BF$15)&lt;=mediçao,OFFSET(Import.PLQ,$A315-1,BF$15-1,1,1),0),0),PLE!$AA$28*OFFSET(Import.PLQ,$A315-1,BF$15-1,1,1)),IF($E315&lt;&gt;1,IF(ISNUMBER(INDEX(Import.PLE,Detalhamento!$E315,Detalhamento!BF$15)),IF(INDEX(Import.PLE,Detalhamento!$E315,Detalhamento!BF$15)&lt;=mediçao,0,OFFSET(Import.PLQ,$A315-1,BF$15-1,1,1)),OFFSET(Import.PLQ,$A315-1,BF$15-1,1,1)),(1-PLE!$AA$28)*OFFSET(Import.PLQ,$A315-1,BF$15-1,1,1))))</f>
        <v>0</v>
      </c>
      <c r="BG315" s="144">
        <f ca="1">IF(BG$13="",0,CHOOSE(Detalhamento.OpçãoServiços,OFFSET(Import.PLQ,$A315-1,BG$15-1,1,1),IF($E315&lt;&gt;1,IF(ISNUMBER(INDEX(Import.PLE,Detalhamento!$E315,Detalhamento!BG$15)),IF(INDEX(Import.PLE,Detalhamento!$E315,Detalhamento!BG$15)&lt;=mediçao,OFFSET(Import.PLQ,$A315-1,BG$15-1,1,1),0),0),PLE!$AA$28*OFFSET(Import.PLQ,$A315-1,BG$15-1,1,1)),IF($E315&lt;&gt;1,IF(ISNUMBER(INDEX(Import.PLE,Detalhamento!$E315,Detalhamento!BG$15)),IF(INDEX(Import.PLE,Detalhamento!$E315,Detalhamento!BG$15)&lt;=mediçao,0,OFFSET(Import.PLQ,$A315-1,BG$15-1,1,1)),OFFSET(Import.PLQ,$A315-1,BG$15-1,1,1)),(1-PLE!$AA$28)*OFFSET(Import.PLQ,$A315-1,BG$15-1,1,1))))</f>
        <v>0</v>
      </c>
      <c r="BH315" s="144">
        <f ca="1">IF(BH$13="",0,CHOOSE(Detalhamento.OpçãoServiços,OFFSET(Import.PLQ,$A315-1,BH$15-1,1,1),IF($E315&lt;&gt;1,IF(ISNUMBER(INDEX(Import.PLE,Detalhamento!$E315,Detalhamento!BH$15)),IF(INDEX(Import.PLE,Detalhamento!$E315,Detalhamento!BH$15)&lt;=mediçao,OFFSET(Import.PLQ,$A315-1,BH$15-1,1,1),0),0),PLE!$AA$28*OFFSET(Import.PLQ,$A315-1,BH$15-1,1,1)),IF($E315&lt;&gt;1,IF(ISNUMBER(INDEX(Import.PLE,Detalhamento!$E315,Detalhamento!BH$15)),IF(INDEX(Import.PLE,Detalhamento!$E315,Detalhamento!BH$15)&lt;=mediçao,0,OFFSET(Import.PLQ,$A315-1,BH$15-1,1,1)),OFFSET(Import.PLQ,$A315-1,BH$15-1,1,1)),(1-PLE!$AA$28)*OFFSET(Import.PLQ,$A315-1,BH$15-1,1,1))))</f>
        <v>0</v>
      </c>
      <c r="BI315" s="144">
        <f ca="1">IF(BI$13="",0,CHOOSE(Detalhamento.OpçãoServiços,OFFSET(Import.PLQ,$A315-1,BI$15-1,1,1),IF($E315&lt;&gt;1,IF(ISNUMBER(INDEX(Import.PLE,Detalhamento!$E315,Detalhamento!BI$15)),IF(INDEX(Import.PLE,Detalhamento!$E315,Detalhamento!BI$15)&lt;=mediçao,OFFSET(Import.PLQ,$A315-1,BI$15-1,1,1),0),0),PLE!$AA$28*OFFSET(Import.PLQ,$A315-1,BI$15-1,1,1)),IF($E315&lt;&gt;1,IF(ISNUMBER(INDEX(Import.PLE,Detalhamento!$E315,Detalhamento!BI$15)),IF(INDEX(Import.PLE,Detalhamento!$E315,Detalhamento!BI$15)&lt;=mediçao,0,OFFSET(Import.PLQ,$A315-1,BI$15-1,1,1)),OFFSET(Import.PLQ,$A315-1,BI$15-1,1,1)),(1-PLE!$AA$28)*OFFSET(Import.PLQ,$A315-1,BI$15-1,1,1))))</f>
        <v>0</v>
      </c>
    </row>
    <row r="316" spans="1:61" ht="10.5" x14ac:dyDescent="0.25">
      <c r="A316" s="155">
        <v>308</v>
      </c>
      <c r="B316" s="21" t="str">
        <f t="shared" ca="1" si="41"/>
        <v>Evento</v>
      </c>
      <c r="E316" s="153">
        <f t="shared" ca="1" si="42"/>
        <v>34</v>
      </c>
      <c r="F316" s="154">
        <f t="shared" ca="1" si="43"/>
        <v>340000</v>
      </c>
      <c r="G316" s="154" t="str">
        <f t="shared" ca="1" si="47"/>
        <v>Evento</v>
      </c>
      <c r="H316" s="182" t="str">
        <f t="shared" ca="1" si="47"/>
        <v>Letreiro - LETRAS EM CONCRETO</v>
      </c>
      <c r="I316" s="37" t="str">
        <f t="shared" ca="1" si="44"/>
        <v>R$</v>
      </c>
      <c r="J316" s="144">
        <f t="shared" ca="1" si="45"/>
        <v>8547.35</v>
      </c>
      <c r="K316" s="67"/>
      <c r="L316" s="144">
        <f ca="1">IF(L$13="",0,CHOOSE(Detalhamento.OpçãoServiços,OFFSET(Import.PLQ,$A316-1,L$15-1,1,1),IF($E316&lt;&gt;1,IF(ISNUMBER(INDEX(Import.PLE,Detalhamento!$E316,Detalhamento!L$15)),IF(INDEX(Import.PLE,Detalhamento!$E316,Detalhamento!L$15)&lt;=mediçao,OFFSET(Import.PLQ,$A316-1,L$15-1,1,1),0),0),PLE!$AA$28*OFFSET(Import.PLQ,$A316-1,L$15-1,1,1)),IF($E316&lt;&gt;1,IF(ISNUMBER(INDEX(Import.PLE,Detalhamento!$E316,Detalhamento!L$15)),IF(INDEX(Import.PLE,Detalhamento!$E316,Detalhamento!L$15)&lt;=mediçao,0,OFFSET(Import.PLQ,$A316-1,L$15-1,1,1)),OFFSET(Import.PLQ,$A316-1,L$15-1,1,1)),(1-PLE!$AA$28)*OFFSET(Import.PLQ,$A316-1,L$15-1,1,1))))</f>
        <v>8547.35</v>
      </c>
      <c r="M316" s="144">
        <f ca="1">IF(M$13="",0,CHOOSE(Detalhamento.OpçãoServiços,OFFSET(Import.PLQ,$A316-1,M$15-1,1,1),IF($E316&lt;&gt;1,IF(ISNUMBER(INDEX(Import.PLE,Detalhamento!$E316,Detalhamento!M$15)),IF(INDEX(Import.PLE,Detalhamento!$E316,Detalhamento!M$15)&lt;=mediçao,OFFSET(Import.PLQ,$A316-1,M$15-1,1,1),0),0),PLE!$AA$28*OFFSET(Import.PLQ,$A316-1,M$15-1,1,1)),IF($E316&lt;&gt;1,IF(ISNUMBER(INDEX(Import.PLE,Detalhamento!$E316,Detalhamento!M$15)),IF(INDEX(Import.PLE,Detalhamento!$E316,Detalhamento!M$15)&lt;=mediçao,0,OFFSET(Import.PLQ,$A316-1,M$15-1,1,1)),OFFSET(Import.PLQ,$A316-1,M$15-1,1,1)),(1-PLE!$AA$28)*OFFSET(Import.PLQ,$A316-1,M$15-1,1,1))))</f>
        <v>0</v>
      </c>
      <c r="N316" s="144">
        <f ca="1">IF(N$13="",0,CHOOSE(Detalhamento.OpçãoServiços,OFFSET(Import.PLQ,$A316-1,N$15-1,1,1),IF($E316&lt;&gt;1,IF(ISNUMBER(INDEX(Import.PLE,Detalhamento!$E316,Detalhamento!N$15)),IF(INDEX(Import.PLE,Detalhamento!$E316,Detalhamento!N$15)&lt;=mediçao,OFFSET(Import.PLQ,$A316-1,N$15-1,1,1),0),0),PLE!$AA$28*OFFSET(Import.PLQ,$A316-1,N$15-1,1,1)),IF($E316&lt;&gt;1,IF(ISNUMBER(INDEX(Import.PLE,Detalhamento!$E316,Detalhamento!N$15)),IF(INDEX(Import.PLE,Detalhamento!$E316,Detalhamento!N$15)&lt;=mediçao,0,OFFSET(Import.PLQ,$A316-1,N$15-1,1,1)),OFFSET(Import.PLQ,$A316-1,N$15-1,1,1)),(1-PLE!$AA$28)*OFFSET(Import.PLQ,$A316-1,N$15-1,1,1))))</f>
        <v>0</v>
      </c>
      <c r="O316" s="144">
        <f ca="1">IF(O$13="",0,CHOOSE(Detalhamento.OpçãoServiços,OFFSET(Import.PLQ,$A316-1,O$15-1,1,1),IF($E316&lt;&gt;1,IF(ISNUMBER(INDEX(Import.PLE,Detalhamento!$E316,Detalhamento!O$15)),IF(INDEX(Import.PLE,Detalhamento!$E316,Detalhamento!O$15)&lt;=mediçao,OFFSET(Import.PLQ,$A316-1,O$15-1,1,1),0),0),PLE!$AA$28*OFFSET(Import.PLQ,$A316-1,O$15-1,1,1)),IF($E316&lt;&gt;1,IF(ISNUMBER(INDEX(Import.PLE,Detalhamento!$E316,Detalhamento!O$15)),IF(INDEX(Import.PLE,Detalhamento!$E316,Detalhamento!O$15)&lt;=mediçao,0,OFFSET(Import.PLQ,$A316-1,O$15-1,1,1)),OFFSET(Import.PLQ,$A316-1,O$15-1,1,1)),(1-PLE!$AA$28)*OFFSET(Import.PLQ,$A316-1,O$15-1,1,1))))</f>
        <v>0</v>
      </c>
      <c r="P316" s="144">
        <f ca="1">IF(P$13="",0,CHOOSE(Detalhamento.OpçãoServiços,OFFSET(Import.PLQ,$A316-1,P$15-1,1,1),IF($E316&lt;&gt;1,IF(ISNUMBER(INDEX(Import.PLE,Detalhamento!$E316,Detalhamento!P$15)),IF(INDEX(Import.PLE,Detalhamento!$E316,Detalhamento!P$15)&lt;=mediçao,OFFSET(Import.PLQ,$A316-1,P$15-1,1,1),0),0),PLE!$AA$28*OFFSET(Import.PLQ,$A316-1,P$15-1,1,1)),IF($E316&lt;&gt;1,IF(ISNUMBER(INDEX(Import.PLE,Detalhamento!$E316,Detalhamento!P$15)),IF(INDEX(Import.PLE,Detalhamento!$E316,Detalhamento!P$15)&lt;=mediçao,0,OFFSET(Import.PLQ,$A316-1,P$15-1,1,1)),OFFSET(Import.PLQ,$A316-1,P$15-1,1,1)),(1-PLE!$AA$28)*OFFSET(Import.PLQ,$A316-1,P$15-1,1,1))))</f>
        <v>0</v>
      </c>
      <c r="Q316" s="144">
        <f ca="1">IF(Q$13="",0,CHOOSE(Detalhamento.OpçãoServiços,OFFSET(Import.PLQ,$A316-1,Q$15-1,1,1),IF($E316&lt;&gt;1,IF(ISNUMBER(INDEX(Import.PLE,Detalhamento!$E316,Detalhamento!Q$15)),IF(INDEX(Import.PLE,Detalhamento!$E316,Detalhamento!Q$15)&lt;=mediçao,OFFSET(Import.PLQ,$A316-1,Q$15-1,1,1),0),0),PLE!$AA$28*OFFSET(Import.PLQ,$A316-1,Q$15-1,1,1)),IF($E316&lt;&gt;1,IF(ISNUMBER(INDEX(Import.PLE,Detalhamento!$E316,Detalhamento!Q$15)),IF(INDEX(Import.PLE,Detalhamento!$E316,Detalhamento!Q$15)&lt;=mediçao,0,OFFSET(Import.PLQ,$A316-1,Q$15-1,1,1)),OFFSET(Import.PLQ,$A316-1,Q$15-1,1,1)),(1-PLE!$AA$28)*OFFSET(Import.PLQ,$A316-1,Q$15-1,1,1))))</f>
        <v>0</v>
      </c>
      <c r="R316" s="144">
        <f ca="1">IF(R$13="",0,CHOOSE(Detalhamento.OpçãoServiços,OFFSET(Import.PLQ,$A316-1,R$15-1,1,1),IF($E316&lt;&gt;1,IF(ISNUMBER(INDEX(Import.PLE,Detalhamento!$E316,Detalhamento!R$15)),IF(INDEX(Import.PLE,Detalhamento!$E316,Detalhamento!R$15)&lt;=mediçao,OFFSET(Import.PLQ,$A316-1,R$15-1,1,1),0),0),PLE!$AA$28*OFFSET(Import.PLQ,$A316-1,R$15-1,1,1)),IF($E316&lt;&gt;1,IF(ISNUMBER(INDEX(Import.PLE,Detalhamento!$E316,Detalhamento!R$15)),IF(INDEX(Import.PLE,Detalhamento!$E316,Detalhamento!R$15)&lt;=mediçao,0,OFFSET(Import.PLQ,$A316-1,R$15-1,1,1)),OFFSET(Import.PLQ,$A316-1,R$15-1,1,1)),(1-PLE!$AA$28)*OFFSET(Import.PLQ,$A316-1,R$15-1,1,1))))</f>
        <v>0</v>
      </c>
      <c r="S316" s="144">
        <f ca="1">IF(S$13="",0,CHOOSE(Detalhamento.OpçãoServiços,OFFSET(Import.PLQ,$A316-1,S$15-1,1,1),IF($E316&lt;&gt;1,IF(ISNUMBER(INDEX(Import.PLE,Detalhamento!$E316,Detalhamento!S$15)),IF(INDEX(Import.PLE,Detalhamento!$E316,Detalhamento!S$15)&lt;=mediçao,OFFSET(Import.PLQ,$A316-1,S$15-1,1,1),0),0),PLE!$AA$28*OFFSET(Import.PLQ,$A316-1,S$15-1,1,1)),IF($E316&lt;&gt;1,IF(ISNUMBER(INDEX(Import.PLE,Detalhamento!$E316,Detalhamento!S$15)),IF(INDEX(Import.PLE,Detalhamento!$E316,Detalhamento!S$15)&lt;=mediçao,0,OFFSET(Import.PLQ,$A316-1,S$15-1,1,1)),OFFSET(Import.PLQ,$A316-1,S$15-1,1,1)),(1-PLE!$AA$28)*OFFSET(Import.PLQ,$A316-1,S$15-1,1,1))))</f>
        <v>0</v>
      </c>
      <c r="T316" s="144">
        <f ca="1">IF(T$13="",0,CHOOSE(Detalhamento.OpçãoServiços,OFFSET(Import.PLQ,$A316-1,T$15-1,1,1),IF($E316&lt;&gt;1,IF(ISNUMBER(INDEX(Import.PLE,Detalhamento!$E316,Detalhamento!T$15)),IF(INDEX(Import.PLE,Detalhamento!$E316,Detalhamento!T$15)&lt;=mediçao,OFFSET(Import.PLQ,$A316-1,T$15-1,1,1),0),0),PLE!$AA$28*OFFSET(Import.PLQ,$A316-1,T$15-1,1,1)),IF($E316&lt;&gt;1,IF(ISNUMBER(INDEX(Import.PLE,Detalhamento!$E316,Detalhamento!T$15)),IF(INDEX(Import.PLE,Detalhamento!$E316,Detalhamento!T$15)&lt;=mediçao,0,OFFSET(Import.PLQ,$A316-1,T$15-1,1,1)),OFFSET(Import.PLQ,$A316-1,T$15-1,1,1)),(1-PLE!$AA$28)*OFFSET(Import.PLQ,$A316-1,T$15-1,1,1))))</f>
        <v>0</v>
      </c>
      <c r="U316" s="144">
        <f ca="1">IF(U$13="",0,CHOOSE(Detalhamento.OpçãoServiços,OFFSET(Import.PLQ,$A316-1,U$15-1,1,1),IF($E316&lt;&gt;1,IF(ISNUMBER(INDEX(Import.PLE,Detalhamento!$E316,Detalhamento!U$15)),IF(INDEX(Import.PLE,Detalhamento!$E316,Detalhamento!U$15)&lt;=mediçao,OFFSET(Import.PLQ,$A316-1,U$15-1,1,1),0),0),PLE!$AA$28*OFFSET(Import.PLQ,$A316-1,U$15-1,1,1)),IF($E316&lt;&gt;1,IF(ISNUMBER(INDEX(Import.PLE,Detalhamento!$E316,Detalhamento!U$15)),IF(INDEX(Import.PLE,Detalhamento!$E316,Detalhamento!U$15)&lt;=mediçao,0,OFFSET(Import.PLQ,$A316-1,U$15-1,1,1)),OFFSET(Import.PLQ,$A316-1,U$15-1,1,1)),(1-PLE!$AA$28)*OFFSET(Import.PLQ,$A316-1,U$15-1,1,1))))</f>
        <v>0</v>
      </c>
      <c r="V316" s="144">
        <f ca="1">IF(V$13="",0,CHOOSE(Detalhamento.OpçãoServiços,OFFSET(Import.PLQ,$A316-1,V$15-1,1,1),IF($E316&lt;&gt;1,IF(ISNUMBER(INDEX(Import.PLE,Detalhamento!$E316,Detalhamento!V$15)),IF(INDEX(Import.PLE,Detalhamento!$E316,Detalhamento!V$15)&lt;=mediçao,OFFSET(Import.PLQ,$A316-1,V$15-1,1,1),0),0),PLE!$AA$28*OFFSET(Import.PLQ,$A316-1,V$15-1,1,1)),IF($E316&lt;&gt;1,IF(ISNUMBER(INDEX(Import.PLE,Detalhamento!$E316,Detalhamento!V$15)),IF(INDEX(Import.PLE,Detalhamento!$E316,Detalhamento!V$15)&lt;=mediçao,0,OFFSET(Import.PLQ,$A316-1,V$15-1,1,1)),OFFSET(Import.PLQ,$A316-1,V$15-1,1,1)),(1-PLE!$AA$28)*OFFSET(Import.PLQ,$A316-1,V$15-1,1,1))))</f>
        <v>0</v>
      </c>
      <c r="W316" s="144">
        <f ca="1">IF(W$13="",0,CHOOSE(Detalhamento.OpçãoServiços,OFFSET(Import.PLQ,$A316-1,W$15-1,1,1),IF($E316&lt;&gt;1,IF(ISNUMBER(INDEX(Import.PLE,Detalhamento!$E316,Detalhamento!W$15)),IF(INDEX(Import.PLE,Detalhamento!$E316,Detalhamento!W$15)&lt;=mediçao,OFFSET(Import.PLQ,$A316-1,W$15-1,1,1),0),0),PLE!$AA$28*OFFSET(Import.PLQ,$A316-1,W$15-1,1,1)),IF($E316&lt;&gt;1,IF(ISNUMBER(INDEX(Import.PLE,Detalhamento!$E316,Detalhamento!W$15)),IF(INDEX(Import.PLE,Detalhamento!$E316,Detalhamento!W$15)&lt;=mediçao,0,OFFSET(Import.PLQ,$A316-1,W$15-1,1,1)),OFFSET(Import.PLQ,$A316-1,W$15-1,1,1)),(1-PLE!$AA$28)*OFFSET(Import.PLQ,$A316-1,W$15-1,1,1))))</f>
        <v>0</v>
      </c>
      <c r="X316" s="144">
        <f ca="1">IF(X$13="",0,CHOOSE(Detalhamento.OpçãoServiços,OFFSET(Import.PLQ,$A316-1,X$15-1,1,1),IF($E316&lt;&gt;1,IF(ISNUMBER(INDEX(Import.PLE,Detalhamento!$E316,Detalhamento!X$15)),IF(INDEX(Import.PLE,Detalhamento!$E316,Detalhamento!X$15)&lt;=mediçao,OFFSET(Import.PLQ,$A316-1,X$15-1,1,1),0),0),PLE!$AA$28*OFFSET(Import.PLQ,$A316-1,X$15-1,1,1)),IF($E316&lt;&gt;1,IF(ISNUMBER(INDEX(Import.PLE,Detalhamento!$E316,Detalhamento!X$15)),IF(INDEX(Import.PLE,Detalhamento!$E316,Detalhamento!X$15)&lt;=mediçao,0,OFFSET(Import.PLQ,$A316-1,X$15-1,1,1)),OFFSET(Import.PLQ,$A316-1,X$15-1,1,1)),(1-PLE!$AA$28)*OFFSET(Import.PLQ,$A316-1,X$15-1,1,1))))</f>
        <v>0</v>
      </c>
      <c r="Y316" s="144">
        <f ca="1">IF(Y$13="",0,CHOOSE(Detalhamento.OpçãoServiços,OFFSET(Import.PLQ,$A316-1,Y$15-1,1,1),IF($E316&lt;&gt;1,IF(ISNUMBER(INDEX(Import.PLE,Detalhamento!$E316,Detalhamento!Y$15)),IF(INDEX(Import.PLE,Detalhamento!$E316,Detalhamento!Y$15)&lt;=mediçao,OFFSET(Import.PLQ,$A316-1,Y$15-1,1,1),0),0),PLE!$AA$28*OFFSET(Import.PLQ,$A316-1,Y$15-1,1,1)),IF($E316&lt;&gt;1,IF(ISNUMBER(INDEX(Import.PLE,Detalhamento!$E316,Detalhamento!Y$15)),IF(INDEX(Import.PLE,Detalhamento!$E316,Detalhamento!Y$15)&lt;=mediçao,0,OFFSET(Import.PLQ,$A316-1,Y$15-1,1,1)),OFFSET(Import.PLQ,$A316-1,Y$15-1,1,1)),(1-PLE!$AA$28)*OFFSET(Import.PLQ,$A316-1,Y$15-1,1,1))))</f>
        <v>0</v>
      </c>
      <c r="Z316" s="144">
        <f ca="1">IF(Z$13="",0,CHOOSE(Detalhamento.OpçãoServiços,OFFSET(Import.PLQ,$A316-1,Z$15-1,1,1),IF($E316&lt;&gt;1,IF(ISNUMBER(INDEX(Import.PLE,Detalhamento!$E316,Detalhamento!Z$15)),IF(INDEX(Import.PLE,Detalhamento!$E316,Detalhamento!Z$15)&lt;=mediçao,OFFSET(Import.PLQ,$A316-1,Z$15-1,1,1),0),0),PLE!$AA$28*OFFSET(Import.PLQ,$A316-1,Z$15-1,1,1)),IF($E316&lt;&gt;1,IF(ISNUMBER(INDEX(Import.PLE,Detalhamento!$E316,Detalhamento!Z$15)),IF(INDEX(Import.PLE,Detalhamento!$E316,Detalhamento!Z$15)&lt;=mediçao,0,OFFSET(Import.PLQ,$A316-1,Z$15-1,1,1)),OFFSET(Import.PLQ,$A316-1,Z$15-1,1,1)),(1-PLE!$AA$28)*OFFSET(Import.PLQ,$A316-1,Z$15-1,1,1))))</f>
        <v>0</v>
      </c>
      <c r="AA316" s="144">
        <f ca="1">IF(AA$13="",0,CHOOSE(Detalhamento.OpçãoServiços,OFFSET(Import.PLQ,$A316-1,AA$15-1,1,1),IF($E316&lt;&gt;1,IF(ISNUMBER(INDEX(Import.PLE,Detalhamento!$E316,Detalhamento!AA$15)),IF(INDEX(Import.PLE,Detalhamento!$E316,Detalhamento!AA$15)&lt;=mediçao,OFFSET(Import.PLQ,$A316-1,AA$15-1,1,1),0),0),PLE!$AA$28*OFFSET(Import.PLQ,$A316-1,AA$15-1,1,1)),IF($E316&lt;&gt;1,IF(ISNUMBER(INDEX(Import.PLE,Detalhamento!$E316,Detalhamento!AA$15)),IF(INDEX(Import.PLE,Detalhamento!$E316,Detalhamento!AA$15)&lt;=mediçao,0,OFFSET(Import.PLQ,$A316-1,AA$15-1,1,1)),OFFSET(Import.PLQ,$A316-1,AA$15-1,1,1)),(1-PLE!$AA$28)*OFFSET(Import.PLQ,$A316-1,AA$15-1,1,1))))</f>
        <v>0</v>
      </c>
      <c r="AB316" s="144">
        <f ca="1">IF(AB$13="",0,CHOOSE(Detalhamento.OpçãoServiços,OFFSET(Import.PLQ,$A316-1,AB$15-1,1,1),IF($E316&lt;&gt;1,IF(ISNUMBER(INDEX(Import.PLE,Detalhamento!$E316,Detalhamento!AB$15)),IF(INDEX(Import.PLE,Detalhamento!$E316,Detalhamento!AB$15)&lt;=mediçao,OFFSET(Import.PLQ,$A316-1,AB$15-1,1,1),0),0),PLE!$AA$28*OFFSET(Import.PLQ,$A316-1,AB$15-1,1,1)),IF($E316&lt;&gt;1,IF(ISNUMBER(INDEX(Import.PLE,Detalhamento!$E316,Detalhamento!AB$15)),IF(INDEX(Import.PLE,Detalhamento!$E316,Detalhamento!AB$15)&lt;=mediçao,0,OFFSET(Import.PLQ,$A316-1,AB$15-1,1,1)),OFFSET(Import.PLQ,$A316-1,AB$15-1,1,1)),(1-PLE!$AA$28)*OFFSET(Import.PLQ,$A316-1,AB$15-1,1,1))))</f>
        <v>0</v>
      </c>
      <c r="AC316" s="144">
        <f ca="1">IF(AC$13="",0,CHOOSE(Detalhamento.OpçãoServiços,OFFSET(Import.PLQ,$A316-1,AC$15-1,1,1),IF($E316&lt;&gt;1,IF(ISNUMBER(INDEX(Import.PLE,Detalhamento!$E316,Detalhamento!AC$15)),IF(INDEX(Import.PLE,Detalhamento!$E316,Detalhamento!AC$15)&lt;=mediçao,OFFSET(Import.PLQ,$A316-1,AC$15-1,1,1),0),0),PLE!$AA$28*OFFSET(Import.PLQ,$A316-1,AC$15-1,1,1)),IF($E316&lt;&gt;1,IF(ISNUMBER(INDEX(Import.PLE,Detalhamento!$E316,Detalhamento!AC$15)),IF(INDEX(Import.PLE,Detalhamento!$E316,Detalhamento!AC$15)&lt;=mediçao,0,OFFSET(Import.PLQ,$A316-1,AC$15-1,1,1)),OFFSET(Import.PLQ,$A316-1,AC$15-1,1,1)),(1-PLE!$AA$28)*OFFSET(Import.PLQ,$A316-1,AC$15-1,1,1))))</f>
        <v>0</v>
      </c>
      <c r="AD316" s="144">
        <f ca="1">IF(AD$13="",0,CHOOSE(Detalhamento.OpçãoServiços,OFFSET(Import.PLQ,$A316-1,AD$15-1,1,1),IF($E316&lt;&gt;1,IF(ISNUMBER(INDEX(Import.PLE,Detalhamento!$E316,Detalhamento!AD$15)),IF(INDEX(Import.PLE,Detalhamento!$E316,Detalhamento!AD$15)&lt;=mediçao,OFFSET(Import.PLQ,$A316-1,AD$15-1,1,1),0),0),PLE!$AA$28*OFFSET(Import.PLQ,$A316-1,AD$15-1,1,1)),IF($E316&lt;&gt;1,IF(ISNUMBER(INDEX(Import.PLE,Detalhamento!$E316,Detalhamento!AD$15)),IF(INDEX(Import.PLE,Detalhamento!$E316,Detalhamento!AD$15)&lt;=mediçao,0,OFFSET(Import.PLQ,$A316-1,AD$15-1,1,1)),OFFSET(Import.PLQ,$A316-1,AD$15-1,1,1)),(1-PLE!$AA$28)*OFFSET(Import.PLQ,$A316-1,AD$15-1,1,1))))</f>
        <v>0</v>
      </c>
      <c r="AE316" s="144">
        <f ca="1">IF(AE$13="",0,CHOOSE(Detalhamento.OpçãoServiços,OFFSET(Import.PLQ,$A316-1,AE$15-1,1,1),IF($E316&lt;&gt;1,IF(ISNUMBER(INDEX(Import.PLE,Detalhamento!$E316,Detalhamento!AE$15)),IF(INDEX(Import.PLE,Detalhamento!$E316,Detalhamento!AE$15)&lt;=mediçao,OFFSET(Import.PLQ,$A316-1,AE$15-1,1,1),0),0),PLE!$AA$28*OFFSET(Import.PLQ,$A316-1,AE$15-1,1,1)),IF($E316&lt;&gt;1,IF(ISNUMBER(INDEX(Import.PLE,Detalhamento!$E316,Detalhamento!AE$15)),IF(INDEX(Import.PLE,Detalhamento!$E316,Detalhamento!AE$15)&lt;=mediçao,0,OFFSET(Import.PLQ,$A316-1,AE$15-1,1,1)),OFFSET(Import.PLQ,$A316-1,AE$15-1,1,1)),(1-PLE!$AA$28)*OFFSET(Import.PLQ,$A316-1,AE$15-1,1,1))))</f>
        <v>0</v>
      </c>
      <c r="AF316" s="144">
        <f ca="1">IF(AF$13="",0,CHOOSE(Detalhamento.OpçãoServiços,OFFSET(Import.PLQ,$A316-1,AF$15-1,1,1),IF($E316&lt;&gt;1,IF(ISNUMBER(INDEX(Import.PLE,Detalhamento!$E316,Detalhamento!AF$15)),IF(INDEX(Import.PLE,Detalhamento!$E316,Detalhamento!AF$15)&lt;=mediçao,OFFSET(Import.PLQ,$A316-1,AF$15-1,1,1),0),0),PLE!$AA$28*OFFSET(Import.PLQ,$A316-1,AF$15-1,1,1)),IF($E316&lt;&gt;1,IF(ISNUMBER(INDEX(Import.PLE,Detalhamento!$E316,Detalhamento!AF$15)),IF(INDEX(Import.PLE,Detalhamento!$E316,Detalhamento!AF$15)&lt;=mediçao,0,OFFSET(Import.PLQ,$A316-1,AF$15-1,1,1)),OFFSET(Import.PLQ,$A316-1,AF$15-1,1,1)),(1-PLE!$AA$28)*OFFSET(Import.PLQ,$A316-1,AF$15-1,1,1))))</f>
        <v>0</v>
      </c>
      <c r="AG316" s="144">
        <f ca="1">IF(AG$13="",0,CHOOSE(Detalhamento.OpçãoServiços,OFFSET(Import.PLQ,$A316-1,AG$15-1,1,1),IF($E316&lt;&gt;1,IF(ISNUMBER(INDEX(Import.PLE,Detalhamento!$E316,Detalhamento!AG$15)),IF(INDEX(Import.PLE,Detalhamento!$E316,Detalhamento!AG$15)&lt;=mediçao,OFFSET(Import.PLQ,$A316-1,AG$15-1,1,1),0),0),PLE!$AA$28*OFFSET(Import.PLQ,$A316-1,AG$15-1,1,1)),IF($E316&lt;&gt;1,IF(ISNUMBER(INDEX(Import.PLE,Detalhamento!$E316,Detalhamento!AG$15)),IF(INDEX(Import.PLE,Detalhamento!$E316,Detalhamento!AG$15)&lt;=mediçao,0,OFFSET(Import.PLQ,$A316-1,AG$15-1,1,1)),OFFSET(Import.PLQ,$A316-1,AG$15-1,1,1)),(1-PLE!$AA$28)*OFFSET(Import.PLQ,$A316-1,AG$15-1,1,1))))</f>
        <v>0</v>
      </c>
      <c r="AH316" s="144">
        <f ca="1">IF(AH$13="",0,CHOOSE(Detalhamento.OpçãoServiços,OFFSET(Import.PLQ,$A316-1,AH$15-1,1,1),IF($E316&lt;&gt;1,IF(ISNUMBER(INDEX(Import.PLE,Detalhamento!$E316,Detalhamento!AH$15)),IF(INDEX(Import.PLE,Detalhamento!$E316,Detalhamento!AH$15)&lt;=mediçao,OFFSET(Import.PLQ,$A316-1,AH$15-1,1,1),0),0),PLE!$AA$28*OFFSET(Import.PLQ,$A316-1,AH$15-1,1,1)),IF($E316&lt;&gt;1,IF(ISNUMBER(INDEX(Import.PLE,Detalhamento!$E316,Detalhamento!AH$15)),IF(INDEX(Import.PLE,Detalhamento!$E316,Detalhamento!AH$15)&lt;=mediçao,0,OFFSET(Import.PLQ,$A316-1,AH$15-1,1,1)),OFFSET(Import.PLQ,$A316-1,AH$15-1,1,1)),(1-PLE!$AA$28)*OFFSET(Import.PLQ,$A316-1,AH$15-1,1,1))))</f>
        <v>0</v>
      </c>
      <c r="AI316" s="144">
        <f ca="1">IF(AI$13="",0,CHOOSE(Detalhamento.OpçãoServiços,OFFSET(Import.PLQ,$A316-1,AI$15-1,1,1),IF($E316&lt;&gt;1,IF(ISNUMBER(INDEX(Import.PLE,Detalhamento!$E316,Detalhamento!AI$15)),IF(INDEX(Import.PLE,Detalhamento!$E316,Detalhamento!AI$15)&lt;=mediçao,OFFSET(Import.PLQ,$A316-1,AI$15-1,1,1),0),0),PLE!$AA$28*OFFSET(Import.PLQ,$A316-1,AI$15-1,1,1)),IF($E316&lt;&gt;1,IF(ISNUMBER(INDEX(Import.PLE,Detalhamento!$E316,Detalhamento!AI$15)),IF(INDEX(Import.PLE,Detalhamento!$E316,Detalhamento!AI$15)&lt;=mediçao,0,OFFSET(Import.PLQ,$A316-1,AI$15-1,1,1)),OFFSET(Import.PLQ,$A316-1,AI$15-1,1,1)),(1-PLE!$AA$28)*OFFSET(Import.PLQ,$A316-1,AI$15-1,1,1))))</f>
        <v>0</v>
      </c>
      <c r="AJ316" s="144">
        <f ca="1">IF(AJ$13="",0,CHOOSE(Detalhamento.OpçãoServiços,OFFSET(Import.PLQ,$A316-1,AJ$15-1,1,1),IF($E316&lt;&gt;1,IF(ISNUMBER(INDEX(Import.PLE,Detalhamento!$E316,Detalhamento!AJ$15)),IF(INDEX(Import.PLE,Detalhamento!$E316,Detalhamento!AJ$15)&lt;=mediçao,OFFSET(Import.PLQ,$A316-1,AJ$15-1,1,1),0),0),PLE!$AA$28*OFFSET(Import.PLQ,$A316-1,AJ$15-1,1,1)),IF($E316&lt;&gt;1,IF(ISNUMBER(INDEX(Import.PLE,Detalhamento!$E316,Detalhamento!AJ$15)),IF(INDEX(Import.PLE,Detalhamento!$E316,Detalhamento!AJ$15)&lt;=mediçao,0,OFFSET(Import.PLQ,$A316-1,AJ$15-1,1,1)),OFFSET(Import.PLQ,$A316-1,AJ$15-1,1,1)),(1-PLE!$AA$28)*OFFSET(Import.PLQ,$A316-1,AJ$15-1,1,1))))</f>
        <v>0</v>
      </c>
      <c r="AK316" s="144">
        <f ca="1">IF(AK$13="",0,CHOOSE(Detalhamento.OpçãoServiços,OFFSET(Import.PLQ,$A316-1,AK$15-1,1,1),IF($E316&lt;&gt;1,IF(ISNUMBER(INDEX(Import.PLE,Detalhamento!$E316,Detalhamento!AK$15)),IF(INDEX(Import.PLE,Detalhamento!$E316,Detalhamento!AK$15)&lt;=mediçao,OFFSET(Import.PLQ,$A316-1,AK$15-1,1,1),0),0),PLE!$AA$28*OFFSET(Import.PLQ,$A316-1,AK$15-1,1,1)),IF($E316&lt;&gt;1,IF(ISNUMBER(INDEX(Import.PLE,Detalhamento!$E316,Detalhamento!AK$15)),IF(INDEX(Import.PLE,Detalhamento!$E316,Detalhamento!AK$15)&lt;=mediçao,0,OFFSET(Import.PLQ,$A316-1,AK$15-1,1,1)),OFFSET(Import.PLQ,$A316-1,AK$15-1,1,1)),(1-PLE!$AA$28)*OFFSET(Import.PLQ,$A316-1,AK$15-1,1,1))))</f>
        <v>0</v>
      </c>
      <c r="AL316" s="144">
        <f ca="1">IF(AL$13="",0,CHOOSE(Detalhamento.OpçãoServiços,OFFSET(Import.PLQ,$A316-1,AL$15-1,1,1),IF($E316&lt;&gt;1,IF(ISNUMBER(INDEX(Import.PLE,Detalhamento!$E316,Detalhamento!AL$15)),IF(INDEX(Import.PLE,Detalhamento!$E316,Detalhamento!AL$15)&lt;=mediçao,OFFSET(Import.PLQ,$A316-1,AL$15-1,1,1),0),0),PLE!$AA$28*OFFSET(Import.PLQ,$A316-1,AL$15-1,1,1)),IF($E316&lt;&gt;1,IF(ISNUMBER(INDEX(Import.PLE,Detalhamento!$E316,Detalhamento!AL$15)),IF(INDEX(Import.PLE,Detalhamento!$E316,Detalhamento!AL$15)&lt;=mediçao,0,OFFSET(Import.PLQ,$A316-1,AL$15-1,1,1)),OFFSET(Import.PLQ,$A316-1,AL$15-1,1,1)),(1-PLE!$AA$28)*OFFSET(Import.PLQ,$A316-1,AL$15-1,1,1))))</f>
        <v>0</v>
      </c>
      <c r="AM316" s="144">
        <f ca="1">IF(AM$13="",0,CHOOSE(Detalhamento.OpçãoServiços,OFFSET(Import.PLQ,$A316-1,AM$15-1,1,1),IF($E316&lt;&gt;1,IF(ISNUMBER(INDEX(Import.PLE,Detalhamento!$E316,Detalhamento!AM$15)),IF(INDEX(Import.PLE,Detalhamento!$E316,Detalhamento!AM$15)&lt;=mediçao,OFFSET(Import.PLQ,$A316-1,AM$15-1,1,1),0),0),PLE!$AA$28*OFFSET(Import.PLQ,$A316-1,AM$15-1,1,1)),IF($E316&lt;&gt;1,IF(ISNUMBER(INDEX(Import.PLE,Detalhamento!$E316,Detalhamento!AM$15)),IF(INDEX(Import.PLE,Detalhamento!$E316,Detalhamento!AM$15)&lt;=mediçao,0,OFFSET(Import.PLQ,$A316-1,AM$15-1,1,1)),OFFSET(Import.PLQ,$A316-1,AM$15-1,1,1)),(1-PLE!$AA$28)*OFFSET(Import.PLQ,$A316-1,AM$15-1,1,1))))</f>
        <v>0</v>
      </c>
      <c r="AN316" s="144">
        <f ca="1">IF(AN$13="",0,CHOOSE(Detalhamento.OpçãoServiços,OFFSET(Import.PLQ,$A316-1,AN$15-1,1,1),IF($E316&lt;&gt;1,IF(ISNUMBER(INDEX(Import.PLE,Detalhamento!$E316,Detalhamento!AN$15)),IF(INDEX(Import.PLE,Detalhamento!$E316,Detalhamento!AN$15)&lt;=mediçao,OFFSET(Import.PLQ,$A316-1,AN$15-1,1,1),0),0),PLE!$AA$28*OFFSET(Import.PLQ,$A316-1,AN$15-1,1,1)),IF($E316&lt;&gt;1,IF(ISNUMBER(INDEX(Import.PLE,Detalhamento!$E316,Detalhamento!AN$15)),IF(INDEX(Import.PLE,Detalhamento!$E316,Detalhamento!AN$15)&lt;=mediçao,0,OFFSET(Import.PLQ,$A316-1,AN$15-1,1,1)),OFFSET(Import.PLQ,$A316-1,AN$15-1,1,1)),(1-PLE!$AA$28)*OFFSET(Import.PLQ,$A316-1,AN$15-1,1,1))))</f>
        <v>0</v>
      </c>
      <c r="AO316" s="144">
        <f ca="1">IF(AO$13="",0,CHOOSE(Detalhamento.OpçãoServiços,OFFSET(Import.PLQ,$A316-1,AO$15-1,1,1),IF($E316&lt;&gt;1,IF(ISNUMBER(INDEX(Import.PLE,Detalhamento!$E316,Detalhamento!AO$15)),IF(INDEX(Import.PLE,Detalhamento!$E316,Detalhamento!AO$15)&lt;=mediçao,OFFSET(Import.PLQ,$A316-1,AO$15-1,1,1),0),0),PLE!$AA$28*OFFSET(Import.PLQ,$A316-1,AO$15-1,1,1)),IF($E316&lt;&gt;1,IF(ISNUMBER(INDEX(Import.PLE,Detalhamento!$E316,Detalhamento!AO$15)),IF(INDEX(Import.PLE,Detalhamento!$E316,Detalhamento!AO$15)&lt;=mediçao,0,OFFSET(Import.PLQ,$A316-1,AO$15-1,1,1)),OFFSET(Import.PLQ,$A316-1,AO$15-1,1,1)),(1-PLE!$AA$28)*OFFSET(Import.PLQ,$A316-1,AO$15-1,1,1))))</f>
        <v>0</v>
      </c>
      <c r="AP316" s="144">
        <f ca="1">IF(AP$13="",0,CHOOSE(Detalhamento.OpçãoServiços,OFFSET(Import.PLQ,$A316-1,AP$15-1,1,1),IF($E316&lt;&gt;1,IF(ISNUMBER(INDEX(Import.PLE,Detalhamento!$E316,Detalhamento!AP$15)),IF(INDEX(Import.PLE,Detalhamento!$E316,Detalhamento!AP$15)&lt;=mediçao,OFFSET(Import.PLQ,$A316-1,AP$15-1,1,1),0),0),PLE!$AA$28*OFFSET(Import.PLQ,$A316-1,AP$15-1,1,1)),IF($E316&lt;&gt;1,IF(ISNUMBER(INDEX(Import.PLE,Detalhamento!$E316,Detalhamento!AP$15)),IF(INDEX(Import.PLE,Detalhamento!$E316,Detalhamento!AP$15)&lt;=mediçao,0,OFFSET(Import.PLQ,$A316-1,AP$15-1,1,1)),OFFSET(Import.PLQ,$A316-1,AP$15-1,1,1)),(1-PLE!$AA$28)*OFFSET(Import.PLQ,$A316-1,AP$15-1,1,1))))</f>
        <v>0</v>
      </c>
      <c r="AQ316" s="144">
        <f ca="1">IF(AQ$13="",0,CHOOSE(Detalhamento.OpçãoServiços,OFFSET(Import.PLQ,$A316-1,AQ$15-1,1,1),IF($E316&lt;&gt;1,IF(ISNUMBER(INDEX(Import.PLE,Detalhamento!$E316,Detalhamento!AQ$15)),IF(INDEX(Import.PLE,Detalhamento!$E316,Detalhamento!AQ$15)&lt;=mediçao,OFFSET(Import.PLQ,$A316-1,AQ$15-1,1,1),0),0),PLE!$AA$28*OFFSET(Import.PLQ,$A316-1,AQ$15-1,1,1)),IF($E316&lt;&gt;1,IF(ISNUMBER(INDEX(Import.PLE,Detalhamento!$E316,Detalhamento!AQ$15)),IF(INDEX(Import.PLE,Detalhamento!$E316,Detalhamento!AQ$15)&lt;=mediçao,0,OFFSET(Import.PLQ,$A316-1,AQ$15-1,1,1)),OFFSET(Import.PLQ,$A316-1,AQ$15-1,1,1)),(1-PLE!$AA$28)*OFFSET(Import.PLQ,$A316-1,AQ$15-1,1,1))))</f>
        <v>0</v>
      </c>
      <c r="AR316" s="144">
        <f ca="1">IF(AR$13="",0,CHOOSE(Detalhamento.OpçãoServiços,OFFSET(Import.PLQ,$A316-1,AR$15-1,1,1),IF($E316&lt;&gt;1,IF(ISNUMBER(INDEX(Import.PLE,Detalhamento!$E316,Detalhamento!AR$15)),IF(INDEX(Import.PLE,Detalhamento!$E316,Detalhamento!AR$15)&lt;=mediçao,OFFSET(Import.PLQ,$A316-1,AR$15-1,1,1),0),0),PLE!$AA$28*OFFSET(Import.PLQ,$A316-1,AR$15-1,1,1)),IF($E316&lt;&gt;1,IF(ISNUMBER(INDEX(Import.PLE,Detalhamento!$E316,Detalhamento!AR$15)),IF(INDEX(Import.PLE,Detalhamento!$E316,Detalhamento!AR$15)&lt;=mediçao,0,OFFSET(Import.PLQ,$A316-1,AR$15-1,1,1)),OFFSET(Import.PLQ,$A316-1,AR$15-1,1,1)),(1-PLE!$AA$28)*OFFSET(Import.PLQ,$A316-1,AR$15-1,1,1))))</f>
        <v>0</v>
      </c>
      <c r="AS316" s="144">
        <f ca="1">IF(AS$13="",0,CHOOSE(Detalhamento.OpçãoServiços,OFFSET(Import.PLQ,$A316-1,AS$15-1,1,1),IF($E316&lt;&gt;1,IF(ISNUMBER(INDEX(Import.PLE,Detalhamento!$E316,Detalhamento!AS$15)),IF(INDEX(Import.PLE,Detalhamento!$E316,Detalhamento!AS$15)&lt;=mediçao,OFFSET(Import.PLQ,$A316-1,AS$15-1,1,1),0),0),PLE!$AA$28*OFFSET(Import.PLQ,$A316-1,AS$15-1,1,1)),IF($E316&lt;&gt;1,IF(ISNUMBER(INDEX(Import.PLE,Detalhamento!$E316,Detalhamento!AS$15)),IF(INDEX(Import.PLE,Detalhamento!$E316,Detalhamento!AS$15)&lt;=mediçao,0,OFFSET(Import.PLQ,$A316-1,AS$15-1,1,1)),OFFSET(Import.PLQ,$A316-1,AS$15-1,1,1)),(1-PLE!$AA$28)*OFFSET(Import.PLQ,$A316-1,AS$15-1,1,1))))</f>
        <v>0</v>
      </c>
      <c r="AT316" s="144">
        <f ca="1">IF(AT$13="",0,CHOOSE(Detalhamento.OpçãoServiços,OFFSET(Import.PLQ,$A316-1,AT$15-1,1,1),IF($E316&lt;&gt;1,IF(ISNUMBER(INDEX(Import.PLE,Detalhamento!$E316,Detalhamento!AT$15)),IF(INDEX(Import.PLE,Detalhamento!$E316,Detalhamento!AT$15)&lt;=mediçao,OFFSET(Import.PLQ,$A316-1,AT$15-1,1,1),0),0),PLE!$AA$28*OFFSET(Import.PLQ,$A316-1,AT$15-1,1,1)),IF($E316&lt;&gt;1,IF(ISNUMBER(INDEX(Import.PLE,Detalhamento!$E316,Detalhamento!AT$15)),IF(INDEX(Import.PLE,Detalhamento!$E316,Detalhamento!AT$15)&lt;=mediçao,0,OFFSET(Import.PLQ,$A316-1,AT$15-1,1,1)),OFFSET(Import.PLQ,$A316-1,AT$15-1,1,1)),(1-PLE!$AA$28)*OFFSET(Import.PLQ,$A316-1,AT$15-1,1,1))))</f>
        <v>0</v>
      </c>
      <c r="AU316" s="144">
        <f ca="1">IF(AU$13="",0,CHOOSE(Detalhamento.OpçãoServiços,OFFSET(Import.PLQ,$A316-1,AU$15-1,1,1),IF($E316&lt;&gt;1,IF(ISNUMBER(INDEX(Import.PLE,Detalhamento!$E316,Detalhamento!AU$15)),IF(INDEX(Import.PLE,Detalhamento!$E316,Detalhamento!AU$15)&lt;=mediçao,OFFSET(Import.PLQ,$A316-1,AU$15-1,1,1),0),0),PLE!$AA$28*OFFSET(Import.PLQ,$A316-1,AU$15-1,1,1)),IF($E316&lt;&gt;1,IF(ISNUMBER(INDEX(Import.PLE,Detalhamento!$E316,Detalhamento!AU$15)),IF(INDEX(Import.PLE,Detalhamento!$E316,Detalhamento!AU$15)&lt;=mediçao,0,OFFSET(Import.PLQ,$A316-1,AU$15-1,1,1)),OFFSET(Import.PLQ,$A316-1,AU$15-1,1,1)),(1-PLE!$AA$28)*OFFSET(Import.PLQ,$A316-1,AU$15-1,1,1))))</f>
        <v>0</v>
      </c>
      <c r="AV316" s="144">
        <f ca="1">IF(AV$13="",0,CHOOSE(Detalhamento.OpçãoServiços,OFFSET(Import.PLQ,$A316-1,AV$15-1,1,1),IF($E316&lt;&gt;1,IF(ISNUMBER(INDEX(Import.PLE,Detalhamento!$E316,Detalhamento!AV$15)),IF(INDEX(Import.PLE,Detalhamento!$E316,Detalhamento!AV$15)&lt;=mediçao,OFFSET(Import.PLQ,$A316-1,AV$15-1,1,1),0),0),PLE!$AA$28*OFFSET(Import.PLQ,$A316-1,AV$15-1,1,1)),IF($E316&lt;&gt;1,IF(ISNUMBER(INDEX(Import.PLE,Detalhamento!$E316,Detalhamento!AV$15)),IF(INDEX(Import.PLE,Detalhamento!$E316,Detalhamento!AV$15)&lt;=mediçao,0,OFFSET(Import.PLQ,$A316-1,AV$15-1,1,1)),OFFSET(Import.PLQ,$A316-1,AV$15-1,1,1)),(1-PLE!$AA$28)*OFFSET(Import.PLQ,$A316-1,AV$15-1,1,1))))</f>
        <v>0</v>
      </c>
      <c r="AW316" s="144">
        <f ca="1">IF(AW$13="",0,CHOOSE(Detalhamento.OpçãoServiços,OFFSET(Import.PLQ,$A316-1,AW$15-1,1,1),IF($E316&lt;&gt;1,IF(ISNUMBER(INDEX(Import.PLE,Detalhamento!$E316,Detalhamento!AW$15)),IF(INDEX(Import.PLE,Detalhamento!$E316,Detalhamento!AW$15)&lt;=mediçao,OFFSET(Import.PLQ,$A316-1,AW$15-1,1,1),0),0),PLE!$AA$28*OFFSET(Import.PLQ,$A316-1,AW$15-1,1,1)),IF($E316&lt;&gt;1,IF(ISNUMBER(INDEX(Import.PLE,Detalhamento!$E316,Detalhamento!AW$15)),IF(INDEX(Import.PLE,Detalhamento!$E316,Detalhamento!AW$15)&lt;=mediçao,0,OFFSET(Import.PLQ,$A316-1,AW$15-1,1,1)),OFFSET(Import.PLQ,$A316-1,AW$15-1,1,1)),(1-PLE!$AA$28)*OFFSET(Import.PLQ,$A316-1,AW$15-1,1,1))))</f>
        <v>0</v>
      </c>
      <c r="AX316" s="144">
        <f ca="1">IF(AX$13="",0,CHOOSE(Detalhamento.OpçãoServiços,OFFSET(Import.PLQ,$A316-1,AX$15-1,1,1),IF($E316&lt;&gt;1,IF(ISNUMBER(INDEX(Import.PLE,Detalhamento!$E316,Detalhamento!AX$15)),IF(INDEX(Import.PLE,Detalhamento!$E316,Detalhamento!AX$15)&lt;=mediçao,OFFSET(Import.PLQ,$A316-1,AX$15-1,1,1),0),0),PLE!$AA$28*OFFSET(Import.PLQ,$A316-1,AX$15-1,1,1)),IF($E316&lt;&gt;1,IF(ISNUMBER(INDEX(Import.PLE,Detalhamento!$E316,Detalhamento!AX$15)),IF(INDEX(Import.PLE,Detalhamento!$E316,Detalhamento!AX$15)&lt;=mediçao,0,OFFSET(Import.PLQ,$A316-1,AX$15-1,1,1)),OFFSET(Import.PLQ,$A316-1,AX$15-1,1,1)),(1-PLE!$AA$28)*OFFSET(Import.PLQ,$A316-1,AX$15-1,1,1))))</f>
        <v>0</v>
      </c>
      <c r="AY316" s="144">
        <f ca="1">IF(AY$13="",0,CHOOSE(Detalhamento.OpçãoServiços,OFFSET(Import.PLQ,$A316-1,AY$15-1,1,1),IF($E316&lt;&gt;1,IF(ISNUMBER(INDEX(Import.PLE,Detalhamento!$E316,Detalhamento!AY$15)),IF(INDEX(Import.PLE,Detalhamento!$E316,Detalhamento!AY$15)&lt;=mediçao,OFFSET(Import.PLQ,$A316-1,AY$15-1,1,1),0),0),PLE!$AA$28*OFFSET(Import.PLQ,$A316-1,AY$15-1,1,1)),IF($E316&lt;&gt;1,IF(ISNUMBER(INDEX(Import.PLE,Detalhamento!$E316,Detalhamento!AY$15)),IF(INDEX(Import.PLE,Detalhamento!$E316,Detalhamento!AY$15)&lt;=mediçao,0,OFFSET(Import.PLQ,$A316-1,AY$15-1,1,1)),OFFSET(Import.PLQ,$A316-1,AY$15-1,1,1)),(1-PLE!$AA$28)*OFFSET(Import.PLQ,$A316-1,AY$15-1,1,1))))</f>
        <v>0</v>
      </c>
      <c r="AZ316" s="144">
        <f ca="1">IF(AZ$13="",0,CHOOSE(Detalhamento.OpçãoServiços,OFFSET(Import.PLQ,$A316-1,AZ$15-1,1,1),IF($E316&lt;&gt;1,IF(ISNUMBER(INDEX(Import.PLE,Detalhamento!$E316,Detalhamento!AZ$15)),IF(INDEX(Import.PLE,Detalhamento!$E316,Detalhamento!AZ$15)&lt;=mediçao,OFFSET(Import.PLQ,$A316-1,AZ$15-1,1,1),0),0),PLE!$AA$28*OFFSET(Import.PLQ,$A316-1,AZ$15-1,1,1)),IF($E316&lt;&gt;1,IF(ISNUMBER(INDEX(Import.PLE,Detalhamento!$E316,Detalhamento!AZ$15)),IF(INDEX(Import.PLE,Detalhamento!$E316,Detalhamento!AZ$15)&lt;=mediçao,0,OFFSET(Import.PLQ,$A316-1,AZ$15-1,1,1)),OFFSET(Import.PLQ,$A316-1,AZ$15-1,1,1)),(1-PLE!$AA$28)*OFFSET(Import.PLQ,$A316-1,AZ$15-1,1,1))))</f>
        <v>0</v>
      </c>
      <c r="BA316" s="144">
        <f ca="1">IF(BA$13="",0,CHOOSE(Detalhamento.OpçãoServiços,OFFSET(Import.PLQ,$A316-1,BA$15-1,1,1),IF($E316&lt;&gt;1,IF(ISNUMBER(INDEX(Import.PLE,Detalhamento!$E316,Detalhamento!BA$15)),IF(INDEX(Import.PLE,Detalhamento!$E316,Detalhamento!BA$15)&lt;=mediçao,OFFSET(Import.PLQ,$A316-1,BA$15-1,1,1),0),0),PLE!$AA$28*OFFSET(Import.PLQ,$A316-1,BA$15-1,1,1)),IF($E316&lt;&gt;1,IF(ISNUMBER(INDEX(Import.PLE,Detalhamento!$E316,Detalhamento!BA$15)),IF(INDEX(Import.PLE,Detalhamento!$E316,Detalhamento!BA$15)&lt;=mediçao,0,OFFSET(Import.PLQ,$A316-1,BA$15-1,1,1)),OFFSET(Import.PLQ,$A316-1,BA$15-1,1,1)),(1-PLE!$AA$28)*OFFSET(Import.PLQ,$A316-1,BA$15-1,1,1))))</f>
        <v>0</v>
      </c>
      <c r="BB316" s="144">
        <f ca="1">IF(BB$13="",0,CHOOSE(Detalhamento.OpçãoServiços,OFFSET(Import.PLQ,$A316-1,BB$15-1,1,1),IF($E316&lt;&gt;1,IF(ISNUMBER(INDEX(Import.PLE,Detalhamento!$E316,Detalhamento!BB$15)),IF(INDEX(Import.PLE,Detalhamento!$E316,Detalhamento!BB$15)&lt;=mediçao,OFFSET(Import.PLQ,$A316-1,BB$15-1,1,1),0),0),PLE!$AA$28*OFFSET(Import.PLQ,$A316-1,BB$15-1,1,1)),IF($E316&lt;&gt;1,IF(ISNUMBER(INDEX(Import.PLE,Detalhamento!$E316,Detalhamento!BB$15)),IF(INDEX(Import.PLE,Detalhamento!$E316,Detalhamento!BB$15)&lt;=mediçao,0,OFFSET(Import.PLQ,$A316-1,BB$15-1,1,1)),OFFSET(Import.PLQ,$A316-1,BB$15-1,1,1)),(1-PLE!$AA$28)*OFFSET(Import.PLQ,$A316-1,BB$15-1,1,1))))</f>
        <v>0</v>
      </c>
      <c r="BC316" s="144">
        <f ca="1">IF(BC$13="",0,CHOOSE(Detalhamento.OpçãoServiços,OFFSET(Import.PLQ,$A316-1,BC$15-1,1,1),IF($E316&lt;&gt;1,IF(ISNUMBER(INDEX(Import.PLE,Detalhamento!$E316,Detalhamento!BC$15)),IF(INDEX(Import.PLE,Detalhamento!$E316,Detalhamento!BC$15)&lt;=mediçao,OFFSET(Import.PLQ,$A316-1,BC$15-1,1,1),0),0),PLE!$AA$28*OFFSET(Import.PLQ,$A316-1,BC$15-1,1,1)),IF($E316&lt;&gt;1,IF(ISNUMBER(INDEX(Import.PLE,Detalhamento!$E316,Detalhamento!BC$15)),IF(INDEX(Import.PLE,Detalhamento!$E316,Detalhamento!BC$15)&lt;=mediçao,0,OFFSET(Import.PLQ,$A316-1,BC$15-1,1,1)),OFFSET(Import.PLQ,$A316-1,BC$15-1,1,1)),(1-PLE!$AA$28)*OFFSET(Import.PLQ,$A316-1,BC$15-1,1,1))))</f>
        <v>0</v>
      </c>
      <c r="BD316" s="144">
        <f ca="1">IF(BD$13="",0,CHOOSE(Detalhamento.OpçãoServiços,OFFSET(Import.PLQ,$A316-1,BD$15-1,1,1),IF($E316&lt;&gt;1,IF(ISNUMBER(INDEX(Import.PLE,Detalhamento!$E316,Detalhamento!BD$15)),IF(INDEX(Import.PLE,Detalhamento!$E316,Detalhamento!BD$15)&lt;=mediçao,OFFSET(Import.PLQ,$A316-1,BD$15-1,1,1),0),0),PLE!$AA$28*OFFSET(Import.PLQ,$A316-1,BD$15-1,1,1)),IF($E316&lt;&gt;1,IF(ISNUMBER(INDEX(Import.PLE,Detalhamento!$E316,Detalhamento!BD$15)),IF(INDEX(Import.PLE,Detalhamento!$E316,Detalhamento!BD$15)&lt;=mediçao,0,OFFSET(Import.PLQ,$A316-1,BD$15-1,1,1)),OFFSET(Import.PLQ,$A316-1,BD$15-1,1,1)),(1-PLE!$AA$28)*OFFSET(Import.PLQ,$A316-1,BD$15-1,1,1))))</f>
        <v>0</v>
      </c>
      <c r="BE316" s="144">
        <f ca="1">IF(BE$13="",0,CHOOSE(Detalhamento.OpçãoServiços,OFFSET(Import.PLQ,$A316-1,BE$15-1,1,1),IF($E316&lt;&gt;1,IF(ISNUMBER(INDEX(Import.PLE,Detalhamento!$E316,Detalhamento!BE$15)),IF(INDEX(Import.PLE,Detalhamento!$E316,Detalhamento!BE$15)&lt;=mediçao,OFFSET(Import.PLQ,$A316-1,BE$15-1,1,1),0),0),PLE!$AA$28*OFFSET(Import.PLQ,$A316-1,BE$15-1,1,1)),IF($E316&lt;&gt;1,IF(ISNUMBER(INDEX(Import.PLE,Detalhamento!$E316,Detalhamento!BE$15)),IF(INDEX(Import.PLE,Detalhamento!$E316,Detalhamento!BE$15)&lt;=mediçao,0,OFFSET(Import.PLQ,$A316-1,BE$15-1,1,1)),OFFSET(Import.PLQ,$A316-1,BE$15-1,1,1)),(1-PLE!$AA$28)*OFFSET(Import.PLQ,$A316-1,BE$15-1,1,1))))</f>
        <v>0</v>
      </c>
      <c r="BF316" s="144">
        <f ca="1">IF(BF$13="",0,CHOOSE(Detalhamento.OpçãoServiços,OFFSET(Import.PLQ,$A316-1,BF$15-1,1,1),IF($E316&lt;&gt;1,IF(ISNUMBER(INDEX(Import.PLE,Detalhamento!$E316,Detalhamento!BF$15)),IF(INDEX(Import.PLE,Detalhamento!$E316,Detalhamento!BF$15)&lt;=mediçao,OFFSET(Import.PLQ,$A316-1,BF$15-1,1,1),0),0),PLE!$AA$28*OFFSET(Import.PLQ,$A316-1,BF$15-1,1,1)),IF($E316&lt;&gt;1,IF(ISNUMBER(INDEX(Import.PLE,Detalhamento!$E316,Detalhamento!BF$15)),IF(INDEX(Import.PLE,Detalhamento!$E316,Detalhamento!BF$15)&lt;=mediçao,0,OFFSET(Import.PLQ,$A316-1,BF$15-1,1,1)),OFFSET(Import.PLQ,$A316-1,BF$15-1,1,1)),(1-PLE!$AA$28)*OFFSET(Import.PLQ,$A316-1,BF$15-1,1,1))))</f>
        <v>0</v>
      </c>
      <c r="BG316" s="144">
        <f ca="1">IF(BG$13="",0,CHOOSE(Detalhamento.OpçãoServiços,OFFSET(Import.PLQ,$A316-1,BG$15-1,1,1),IF($E316&lt;&gt;1,IF(ISNUMBER(INDEX(Import.PLE,Detalhamento!$E316,Detalhamento!BG$15)),IF(INDEX(Import.PLE,Detalhamento!$E316,Detalhamento!BG$15)&lt;=mediçao,OFFSET(Import.PLQ,$A316-1,BG$15-1,1,1),0),0),PLE!$AA$28*OFFSET(Import.PLQ,$A316-1,BG$15-1,1,1)),IF($E316&lt;&gt;1,IF(ISNUMBER(INDEX(Import.PLE,Detalhamento!$E316,Detalhamento!BG$15)),IF(INDEX(Import.PLE,Detalhamento!$E316,Detalhamento!BG$15)&lt;=mediçao,0,OFFSET(Import.PLQ,$A316-1,BG$15-1,1,1)),OFFSET(Import.PLQ,$A316-1,BG$15-1,1,1)),(1-PLE!$AA$28)*OFFSET(Import.PLQ,$A316-1,BG$15-1,1,1))))</f>
        <v>0</v>
      </c>
      <c r="BH316" s="144">
        <f ca="1">IF(BH$13="",0,CHOOSE(Detalhamento.OpçãoServiços,OFFSET(Import.PLQ,$A316-1,BH$15-1,1,1),IF($E316&lt;&gt;1,IF(ISNUMBER(INDEX(Import.PLE,Detalhamento!$E316,Detalhamento!BH$15)),IF(INDEX(Import.PLE,Detalhamento!$E316,Detalhamento!BH$15)&lt;=mediçao,OFFSET(Import.PLQ,$A316-1,BH$15-1,1,1),0),0),PLE!$AA$28*OFFSET(Import.PLQ,$A316-1,BH$15-1,1,1)),IF($E316&lt;&gt;1,IF(ISNUMBER(INDEX(Import.PLE,Detalhamento!$E316,Detalhamento!BH$15)),IF(INDEX(Import.PLE,Detalhamento!$E316,Detalhamento!BH$15)&lt;=mediçao,0,OFFSET(Import.PLQ,$A316-1,BH$15-1,1,1)),OFFSET(Import.PLQ,$A316-1,BH$15-1,1,1)),(1-PLE!$AA$28)*OFFSET(Import.PLQ,$A316-1,BH$15-1,1,1))))</f>
        <v>0</v>
      </c>
      <c r="BI316" s="144">
        <f ca="1">IF(BI$13="",0,CHOOSE(Detalhamento.OpçãoServiços,OFFSET(Import.PLQ,$A316-1,BI$15-1,1,1),IF($E316&lt;&gt;1,IF(ISNUMBER(INDEX(Import.PLE,Detalhamento!$E316,Detalhamento!BI$15)),IF(INDEX(Import.PLE,Detalhamento!$E316,Detalhamento!BI$15)&lt;=mediçao,OFFSET(Import.PLQ,$A316-1,BI$15-1,1,1),0),0),PLE!$AA$28*OFFSET(Import.PLQ,$A316-1,BI$15-1,1,1)),IF($E316&lt;&gt;1,IF(ISNUMBER(INDEX(Import.PLE,Detalhamento!$E316,Detalhamento!BI$15)),IF(INDEX(Import.PLE,Detalhamento!$E316,Detalhamento!BI$15)&lt;=mediçao,0,OFFSET(Import.PLQ,$A316-1,BI$15-1,1,1)),OFFSET(Import.PLQ,$A316-1,BI$15-1,1,1)),(1-PLE!$AA$28)*OFFSET(Import.PLQ,$A316-1,BI$15-1,1,1))))</f>
        <v>0</v>
      </c>
    </row>
    <row r="317" spans="1:61" ht="30" x14ac:dyDescent="0.2">
      <c r="A317" s="155">
        <v>266</v>
      </c>
      <c r="B317" s="21" t="str">
        <f t="shared" ca="1" si="41"/>
        <v>Serviço</v>
      </c>
      <c r="E317" s="153">
        <f t="shared" ca="1" si="42"/>
        <v>34</v>
      </c>
      <c r="F317" s="154">
        <f t="shared" ca="1" si="43"/>
        <v>340266</v>
      </c>
      <c r="G317" s="154" t="str">
        <f t="shared" ca="1" si="47"/>
        <v>4.2.1</v>
      </c>
      <c r="H317" s="182" t="str">
        <f t="shared" ca="1" si="47"/>
        <v>CONCRETO ARMADO, FCK=15 MPA COM BETONEIRA, INCLUSIVE FÔRMA EM CHAPA COMPENSADA RESINADA 14MM E LANÇAMENTO_11/2017 [ADAPTADO CAERN 1040044]</v>
      </c>
      <c r="I317" s="37" t="str">
        <f t="shared" ca="1" si="44"/>
        <v>M3</v>
      </c>
      <c r="J317" s="144">
        <f t="shared" ca="1" si="45"/>
        <v>3.94</v>
      </c>
      <c r="K317" s="67"/>
      <c r="L317" s="144">
        <f ca="1">IF(L$13="",0,CHOOSE(Detalhamento.OpçãoServiços,OFFSET(Import.PLQ,$A317-1,L$15-1,1,1),IF($E317&lt;&gt;1,IF(ISNUMBER(INDEX(Import.PLE,Detalhamento!$E317,Detalhamento!L$15)),IF(INDEX(Import.PLE,Detalhamento!$E317,Detalhamento!L$15)&lt;=mediçao,OFFSET(Import.PLQ,$A317-1,L$15-1,1,1),0),0),PLE!$AA$28*OFFSET(Import.PLQ,$A317-1,L$15-1,1,1)),IF($E317&lt;&gt;1,IF(ISNUMBER(INDEX(Import.PLE,Detalhamento!$E317,Detalhamento!L$15)),IF(INDEX(Import.PLE,Detalhamento!$E317,Detalhamento!L$15)&lt;=mediçao,0,OFFSET(Import.PLQ,$A317-1,L$15-1,1,1)),OFFSET(Import.PLQ,$A317-1,L$15-1,1,1)),(1-PLE!$AA$28)*OFFSET(Import.PLQ,$A317-1,L$15-1,1,1))))</f>
        <v>3.94</v>
      </c>
      <c r="M317" s="144">
        <f ca="1">IF(M$13="",0,CHOOSE(Detalhamento.OpçãoServiços,OFFSET(Import.PLQ,$A317-1,M$15-1,1,1),IF($E317&lt;&gt;1,IF(ISNUMBER(INDEX(Import.PLE,Detalhamento!$E317,Detalhamento!M$15)),IF(INDEX(Import.PLE,Detalhamento!$E317,Detalhamento!M$15)&lt;=mediçao,OFFSET(Import.PLQ,$A317-1,M$15-1,1,1),0),0),PLE!$AA$28*OFFSET(Import.PLQ,$A317-1,M$15-1,1,1)),IF($E317&lt;&gt;1,IF(ISNUMBER(INDEX(Import.PLE,Detalhamento!$E317,Detalhamento!M$15)),IF(INDEX(Import.PLE,Detalhamento!$E317,Detalhamento!M$15)&lt;=mediçao,0,OFFSET(Import.PLQ,$A317-1,M$15-1,1,1)),OFFSET(Import.PLQ,$A317-1,M$15-1,1,1)),(1-PLE!$AA$28)*OFFSET(Import.PLQ,$A317-1,M$15-1,1,1))))</f>
        <v>0</v>
      </c>
      <c r="N317" s="144">
        <f ca="1">IF(N$13="",0,CHOOSE(Detalhamento.OpçãoServiços,OFFSET(Import.PLQ,$A317-1,N$15-1,1,1),IF($E317&lt;&gt;1,IF(ISNUMBER(INDEX(Import.PLE,Detalhamento!$E317,Detalhamento!N$15)),IF(INDEX(Import.PLE,Detalhamento!$E317,Detalhamento!N$15)&lt;=mediçao,OFFSET(Import.PLQ,$A317-1,N$15-1,1,1),0),0),PLE!$AA$28*OFFSET(Import.PLQ,$A317-1,N$15-1,1,1)),IF($E317&lt;&gt;1,IF(ISNUMBER(INDEX(Import.PLE,Detalhamento!$E317,Detalhamento!N$15)),IF(INDEX(Import.PLE,Detalhamento!$E317,Detalhamento!N$15)&lt;=mediçao,0,OFFSET(Import.PLQ,$A317-1,N$15-1,1,1)),OFFSET(Import.PLQ,$A317-1,N$15-1,1,1)),(1-PLE!$AA$28)*OFFSET(Import.PLQ,$A317-1,N$15-1,1,1))))</f>
        <v>0</v>
      </c>
      <c r="O317" s="144">
        <f ca="1">IF(O$13="",0,CHOOSE(Detalhamento.OpçãoServiços,OFFSET(Import.PLQ,$A317-1,O$15-1,1,1),IF($E317&lt;&gt;1,IF(ISNUMBER(INDEX(Import.PLE,Detalhamento!$E317,Detalhamento!O$15)),IF(INDEX(Import.PLE,Detalhamento!$E317,Detalhamento!O$15)&lt;=mediçao,OFFSET(Import.PLQ,$A317-1,O$15-1,1,1),0),0),PLE!$AA$28*OFFSET(Import.PLQ,$A317-1,O$15-1,1,1)),IF($E317&lt;&gt;1,IF(ISNUMBER(INDEX(Import.PLE,Detalhamento!$E317,Detalhamento!O$15)),IF(INDEX(Import.PLE,Detalhamento!$E317,Detalhamento!O$15)&lt;=mediçao,0,OFFSET(Import.PLQ,$A317-1,O$15-1,1,1)),OFFSET(Import.PLQ,$A317-1,O$15-1,1,1)),(1-PLE!$AA$28)*OFFSET(Import.PLQ,$A317-1,O$15-1,1,1))))</f>
        <v>0</v>
      </c>
      <c r="P317" s="144">
        <f ca="1">IF(P$13="",0,CHOOSE(Detalhamento.OpçãoServiços,OFFSET(Import.PLQ,$A317-1,P$15-1,1,1),IF($E317&lt;&gt;1,IF(ISNUMBER(INDEX(Import.PLE,Detalhamento!$E317,Detalhamento!P$15)),IF(INDEX(Import.PLE,Detalhamento!$E317,Detalhamento!P$15)&lt;=mediçao,OFFSET(Import.PLQ,$A317-1,P$15-1,1,1),0),0),PLE!$AA$28*OFFSET(Import.PLQ,$A317-1,P$15-1,1,1)),IF($E317&lt;&gt;1,IF(ISNUMBER(INDEX(Import.PLE,Detalhamento!$E317,Detalhamento!P$15)),IF(INDEX(Import.PLE,Detalhamento!$E317,Detalhamento!P$15)&lt;=mediçao,0,OFFSET(Import.PLQ,$A317-1,P$15-1,1,1)),OFFSET(Import.PLQ,$A317-1,P$15-1,1,1)),(1-PLE!$AA$28)*OFFSET(Import.PLQ,$A317-1,P$15-1,1,1))))</f>
        <v>0</v>
      </c>
      <c r="Q317" s="144">
        <f ca="1">IF(Q$13="",0,CHOOSE(Detalhamento.OpçãoServiços,OFFSET(Import.PLQ,$A317-1,Q$15-1,1,1),IF($E317&lt;&gt;1,IF(ISNUMBER(INDEX(Import.PLE,Detalhamento!$E317,Detalhamento!Q$15)),IF(INDEX(Import.PLE,Detalhamento!$E317,Detalhamento!Q$15)&lt;=mediçao,OFFSET(Import.PLQ,$A317-1,Q$15-1,1,1),0),0),PLE!$AA$28*OFFSET(Import.PLQ,$A317-1,Q$15-1,1,1)),IF($E317&lt;&gt;1,IF(ISNUMBER(INDEX(Import.PLE,Detalhamento!$E317,Detalhamento!Q$15)),IF(INDEX(Import.PLE,Detalhamento!$E317,Detalhamento!Q$15)&lt;=mediçao,0,OFFSET(Import.PLQ,$A317-1,Q$15-1,1,1)),OFFSET(Import.PLQ,$A317-1,Q$15-1,1,1)),(1-PLE!$AA$28)*OFFSET(Import.PLQ,$A317-1,Q$15-1,1,1))))</f>
        <v>0</v>
      </c>
      <c r="R317" s="144">
        <f ca="1">IF(R$13="",0,CHOOSE(Detalhamento.OpçãoServiços,OFFSET(Import.PLQ,$A317-1,R$15-1,1,1),IF($E317&lt;&gt;1,IF(ISNUMBER(INDEX(Import.PLE,Detalhamento!$E317,Detalhamento!R$15)),IF(INDEX(Import.PLE,Detalhamento!$E317,Detalhamento!R$15)&lt;=mediçao,OFFSET(Import.PLQ,$A317-1,R$15-1,1,1),0),0),PLE!$AA$28*OFFSET(Import.PLQ,$A317-1,R$15-1,1,1)),IF($E317&lt;&gt;1,IF(ISNUMBER(INDEX(Import.PLE,Detalhamento!$E317,Detalhamento!R$15)),IF(INDEX(Import.PLE,Detalhamento!$E317,Detalhamento!R$15)&lt;=mediçao,0,OFFSET(Import.PLQ,$A317-1,R$15-1,1,1)),OFFSET(Import.PLQ,$A317-1,R$15-1,1,1)),(1-PLE!$AA$28)*OFFSET(Import.PLQ,$A317-1,R$15-1,1,1))))</f>
        <v>0</v>
      </c>
      <c r="S317" s="144">
        <f ca="1">IF(S$13="",0,CHOOSE(Detalhamento.OpçãoServiços,OFFSET(Import.PLQ,$A317-1,S$15-1,1,1),IF($E317&lt;&gt;1,IF(ISNUMBER(INDEX(Import.PLE,Detalhamento!$E317,Detalhamento!S$15)),IF(INDEX(Import.PLE,Detalhamento!$E317,Detalhamento!S$15)&lt;=mediçao,OFFSET(Import.PLQ,$A317-1,S$15-1,1,1),0),0),PLE!$AA$28*OFFSET(Import.PLQ,$A317-1,S$15-1,1,1)),IF($E317&lt;&gt;1,IF(ISNUMBER(INDEX(Import.PLE,Detalhamento!$E317,Detalhamento!S$15)),IF(INDEX(Import.PLE,Detalhamento!$E317,Detalhamento!S$15)&lt;=mediçao,0,OFFSET(Import.PLQ,$A317-1,S$15-1,1,1)),OFFSET(Import.PLQ,$A317-1,S$15-1,1,1)),(1-PLE!$AA$28)*OFFSET(Import.PLQ,$A317-1,S$15-1,1,1))))</f>
        <v>0</v>
      </c>
      <c r="T317" s="144">
        <f ca="1">IF(T$13="",0,CHOOSE(Detalhamento.OpçãoServiços,OFFSET(Import.PLQ,$A317-1,T$15-1,1,1),IF($E317&lt;&gt;1,IF(ISNUMBER(INDEX(Import.PLE,Detalhamento!$E317,Detalhamento!T$15)),IF(INDEX(Import.PLE,Detalhamento!$E317,Detalhamento!T$15)&lt;=mediçao,OFFSET(Import.PLQ,$A317-1,T$15-1,1,1),0),0),PLE!$AA$28*OFFSET(Import.PLQ,$A317-1,T$15-1,1,1)),IF($E317&lt;&gt;1,IF(ISNUMBER(INDEX(Import.PLE,Detalhamento!$E317,Detalhamento!T$15)),IF(INDEX(Import.PLE,Detalhamento!$E317,Detalhamento!T$15)&lt;=mediçao,0,OFFSET(Import.PLQ,$A317-1,T$15-1,1,1)),OFFSET(Import.PLQ,$A317-1,T$15-1,1,1)),(1-PLE!$AA$28)*OFFSET(Import.PLQ,$A317-1,T$15-1,1,1))))</f>
        <v>0</v>
      </c>
      <c r="U317" s="144">
        <f ca="1">IF(U$13="",0,CHOOSE(Detalhamento.OpçãoServiços,OFFSET(Import.PLQ,$A317-1,U$15-1,1,1),IF($E317&lt;&gt;1,IF(ISNUMBER(INDEX(Import.PLE,Detalhamento!$E317,Detalhamento!U$15)),IF(INDEX(Import.PLE,Detalhamento!$E317,Detalhamento!U$15)&lt;=mediçao,OFFSET(Import.PLQ,$A317-1,U$15-1,1,1),0),0),PLE!$AA$28*OFFSET(Import.PLQ,$A317-1,U$15-1,1,1)),IF($E317&lt;&gt;1,IF(ISNUMBER(INDEX(Import.PLE,Detalhamento!$E317,Detalhamento!U$15)),IF(INDEX(Import.PLE,Detalhamento!$E317,Detalhamento!U$15)&lt;=mediçao,0,OFFSET(Import.PLQ,$A317-1,U$15-1,1,1)),OFFSET(Import.PLQ,$A317-1,U$15-1,1,1)),(1-PLE!$AA$28)*OFFSET(Import.PLQ,$A317-1,U$15-1,1,1))))</f>
        <v>0</v>
      </c>
      <c r="V317" s="144">
        <f ca="1">IF(V$13="",0,CHOOSE(Detalhamento.OpçãoServiços,OFFSET(Import.PLQ,$A317-1,V$15-1,1,1),IF($E317&lt;&gt;1,IF(ISNUMBER(INDEX(Import.PLE,Detalhamento!$E317,Detalhamento!V$15)),IF(INDEX(Import.PLE,Detalhamento!$E317,Detalhamento!V$15)&lt;=mediçao,OFFSET(Import.PLQ,$A317-1,V$15-1,1,1),0),0),PLE!$AA$28*OFFSET(Import.PLQ,$A317-1,V$15-1,1,1)),IF($E317&lt;&gt;1,IF(ISNUMBER(INDEX(Import.PLE,Detalhamento!$E317,Detalhamento!V$15)),IF(INDEX(Import.PLE,Detalhamento!$E317,Detalhamento!V$15)&lt;=mediçao,0,OFFSET(Import.PLQ,$A317-1,V$15-1,1,1)),OFFSET(Import.PLQ,$A317-1,V$15-1,1,1)),(1-PLE!$AA$28)*OFFSET(Import.PLQ,$A317-1,V$15-1,1,1))))</f>
        <v>0</v>
      </c>
      <c r="W317" s="144">
        <f ca="1">IF(W$13="",0,CHOOSE(Detalhamento.OpçãoServiços,OFFSET(Import.PLQ,$A317-1,W$15-1,1,1),IF($E317&lt;&gt;1,IF(ISNUMBER(INDEX(Import.PLE,Detalhamento!$E317,Detalhamento!W$15)),IF(INDEX(Import.PLE,Detalhamento!$E317,Detalhamento!W$15)&lt;=mediçao,OFFSET(Import.PLQ,$A317-1,W$15-1,1,1),0),0),PLE!$AA$28*OFFSET(Import.PLQ,$A317-1,W$15-1,1,1)),IF($E317&lt;&gt;1,IF(ISNUMBER(INDEX(Import.PLE,Detalhamento!$E317,Detalhamento!W$15)),IF(INDEX(Import.PLE,Detalhamento!$E317,Detalhamento!W$15)&lt;=mediçao,0,OFFSET(Import.PLQ,$A317-1,W$15-1,1,1)),OFFSET(Import.PLQ,$A317-1,W$15-1,1,1)),(1-PLE!$AA$28)*OFFSET(Import.PLQ,$A317-1,W$15-1,1,1))))</f>
        <v>0</v>
      </c>
      <c r="X317" s="144">
        <f ca="1">IF(X$13="",0,CHOOSE(Detalhamento.OpçãoServiços,OFFSET(Import.PLQ,$A317-1,X$15-1,1,1),IF($E317&lt;&gt;1,IF(ISNUMBER(INDEX(Import.PLE,Detalhamento!$E317,Detalhamento!X$15)),IF(INDEX(Import.PLE,Detalhamento!$E317,Detalhamento!X$15)&lt;=mediçao,OFFSET(Import.PLQ,$A317-1,X$15-1,1,1),0),0),PLE!$AA$28*OFFSET(Import.PLQ,$A317-1,X$15-1,1,1)),IF($E317&lt;&gt;1,IF(ISNUMBER(INDEX(Import.PLE,Detalhamento!$E317,Detalhamento!X$15)),IF(INDEX(Import.PLE,Detalhamento!$E317,Detalhamento!X$15)&lt;=mediçao,0,OFFSET(Import.PLQ,$A317-1,X$15-1,1,1)),OFFSET(Import.PLQ,$A317-1,X$15-1,1,1)),(1-PLE!$AA$28)*OFFSET(Import.PLQ,$A317-1,X$15-1,1,1))))</f>
        <v>0</v>
      </c>
      <c r="Y317" s="144">
        <f ca="1">IF(Y$13="",0,CHOOSE(Detalhamento.OpçãoServiços,OFFSET(Import.PLQ,$A317-1,Y$15-1,1,1),IF($E317&lt;&gt;1,IF(ISNUMBER(INDEX(Import.PLE,Detalhamento!$E317,Detalhamento!Y$15)),IF(INDEX(Import.PLE,Detalhamento!$E317,Detalhamento!Y$15)&lt;=mediçao,OFFSET(Import.PLQ,$A317-1,Y$15-1,1,1),0),0),PLE!$AA$28*OFFSET(Import.PLQ,$A317-1,Y$15-1,1,1)),IF($E317&lt;&gt;1,IF(ISNUMBER(INDEX(Import.PLE,Detalhamento!$E317,Detalhamento!Y$15)),IF(INDEX(Import.PLE,Detalhamento!$E317,Detalhamento!Y$15)&lt;=mediçao,0,OFFSET(Import.PLQ,$A317-1,Y$15-1,1,1)),OFFSET(Import.PLQ,$A317-1,Y$15-1,1,1)),(1-PLE!$AA$28)*OFFSET(Import.PLQ,$A317-1,Y$15-1,1,1))))</f>
        <v>0</v>
      </c>
      <c r="Z317" s="144">
        <f ca="1">IF(Z$13="",0,CHOOSE(Detalhamento.OpçãoServiços,OFFSET(Import.PLQ,$A317-1,Z$15-1,1,1),IF($E317&lt;&gt;1,IF(ISNUMBER(INDEX(Import.PLE,Detalhamento!$E317,Detalhamento!Z$15)),IF(INDEX(Import.PLE,Detalhamento!$E317,Detalhamento!Z$15)&lt;=mediçao,OFFSET(Import.PLQ,$A317-1,Z$15-1,1,1),0),0),PLE!$AA$28*OFFSET(Import.PLQ,$A317-1,Z$15-1,1,1)),IF($E317&lt;&gt;1,IF(ISNUMBER(INDEX(Import.PLE,Detalhamento!$E317,Detalhamento!Z$15)),IF(INDEX(Import.PLE,Detalhamento!$E317,Detalhamento!Z$15)&lt;=mediçao,0,OFFSET(Import.PLQ,$A317-1,Z$15-1,1,1)),OFFSET(Import.PLQ,$A317-1,Z$15-1,1,1)),(1-PLE!$AA$28)*OFFSET(Import.PLQ,$A317-1,Z$15-1,1,1))))</f>
        <v>0</v>
      </c>
      <c r="AA317" s="144">
        <f ca="1">IF(AA$13="",0,CHOOSE(Detalhamento.OpçãoServiços,OFFSET(Import.PLQ,$A317-1,AA$15-1,1,1),IF($E317&lt;&gt;1,IF(ISNUMBER(INDEX(Import.PLE,Detalhamento!$E317,Detalhamento!AA$15)),IF(INDEX(Import.PLE,Detalhamento!$E317,Detalhamento!AA$15)&lt;=mediçao,OFFSET(Import.PLQ,$A317-1,AA$15-1,1,1),0),0),PLE!$AA$28*OFFSET(Import.PLQ,$A317-1,AA$15-1,1,1)),IF($E317&lt;&gt;1,IF(ISNUMBER(INDEX(Import.PLE,Detalhamento!$E317,Detalhamento!AA$15)),IF(INDEX(Import.PLE,Detalhamento!$E317,Detalhamento!AA$15)&lt;=mediçao,0,OFFSET(Import.PLQ,$A317-1,AA$15-1,1,1)),OFFSET(Import.PLQ,$A317-1,AA$15-1,1,1)),(1-PLE!$AA$28)*OFFSET(Import.PLQ,$A317-1,AA$15-1,1,1))))</f>
        <v>0</v>
      </c>
      <c r="AB317" s="144">
        <f ca="1">IF(AB$13="",0,CHOOSE(Detalhamento.OpçãoServiços,OFFSET(Import.PLQ,$A317-1,AB$15-1,1,1),IF($E317&lt;&gt;1,IF(ISNUMBER(INDEX(Import.PLE,Detalhamento!$E317,Detalhamento!AB$15)),IF(INDEX(Import.PLE,Detalhamento!$E317,Detalhamento!AB$15)&lt;=mediçao,OFFSET(Import.PLQ,$A317-1,AB$15-1,1,1),0),0),PLE!$AA$28*OFFSET(Import.PLQ,$A317-1,AB$15-1,1,1)),IF($E317&lt;&gt;1,IF(ISNUMBER(INDEX(Import.PLE,Detalhamento!$E317,Detalhamento!AB$15)),IF(INDEX(Import.PLE,Detalhamento!$E317,Detalhamento!AB$15)&lt;=mediçao,0,OFFSET(Import.PLQ,$A317-1,AB$15-1,1,1)),OFFSET(Import.PLQ,$A317-1,AB$15-1,1,1)),(1-PLE!$AA$28)*OFFSET(Import.PLQ,$A317-1,AB$15-1,1,1))))</f>
        <v>0</v>
      </c>
      <c r="AC317" s="144">
        <f ca="1">IF(AC$13="",0,CHOOSE(Detalhamento.OpçãoServiços,OFFSET(Import.PLQ,$A317-1,AC$15-1,1,1),IF($E317&lt;&gt;1,IF(ISNUMBER(INDEX(Import.PLE,Detalhamento!$E317,Detalhamento!AC$15)),IF(INDEX(Import.PLE,Detalhamento!$E317,Detalhamento!AC$15)&lt;=mediçao,OFFSET(Import.PLQ,$A317-1,AC$15-1,1,1),0),0),PLE!$AA$28*OFFSET(Import.PLQ,$A317-1,AC$15-1,1,1)),IF($E317&lt;&gt;1,IF(ISNUMBER(INDEX(Import.PLE,Detalhamento!$E317,Detalhamento!AC$15)),IF(INDEX(Import.PLE,Detalhamento!$E317,Detalhamento!AC$15)&lt;=mediçao,0,OFFSET(Import.PLQ,$A317-1,AC$15-1,1,1)),OFFSET(Import.PLQ,$A317-1,AC$15-1,1,1)),(1-PLE!$AA$28)*OFFSET(Import.PLQ,$A317-1,AC$15-1,1,1))))</f>
        <v>0</v>
      </c>
      <c r="AD317" s="144">
        <f ca="1">IF(AD$13="",0,CHOOSE(Detalhamento.OpçãoServiços,OFFSET(Import.PLQ,$A317-1,AD$15-1,1,1),IF($E317&lt;&gt;1,IF(ISNUMBER(INDEX(Import.PLE,Detalhamento!$E317,Detalhamento!AD$15)),IF(INDEX(Import.PLE,Detalhamento!$E317,Detalhamento!AD$15)&lt;=mediçao,OFFSET(Import.PLQ,$A317-1,AD$15-1,1,1),0),0),PLE!$AA$28*OFFSET(Import.PLQ,$A317-1,AD$15-1,1,1)),IF($E317&lt;&gt;1,IF(ISNUMBER(INDEX(Import.PLE,Detalhamento!$E317,Detalhamento!AD$15)),IF(INDEX(Import.PLE,Detalhamento!$E317,Detalhamento!AD$15)&lt;=mediçao,0,OFFSET(Import.PLQ,$A317-1,AD$15-1,1,1)),OFFSET(Import.PLQ,$A317-1,AD$15-1,1,1)),(1-PLE!$AA$28)*OFFSET(Import.PLQ,$A317-1,AD$15-1,1,1))))</f>
        <v>0</v>
      </c>
      <c r="AE317" s="144">
        <f ca="1">IF(AE$13="",0,CHOOSE(Detalhamento.OpçãoServiços,OFFSET(Import.PLQ,$A317-1,AE$15-1,1,1),IF($E317&lt;&gt;1,IF(ISNUMBER(INDEX(Import.PLE,Detalhamento!$E317,Detalhamento!AE$15)),IF(INDEX(Import.PLE,Detalhamento!$E317,Detalhamento!AE$15)&lt;=mediçao,OFFSET(Import.PLQ,$A317-1,AE$15-1,1,1),0),0),PLE!$AA$28*OFFSET(Import.PLQ,$A317-1,AE$15-1,1,1)),IF($E317&lt;&gt;1,IF(ISNUMBER(INDEX(Import.PLE,Detalhamento!$E317,Detalhamento!AE$15)),IF(INDEX(Import.PLE,Detalhamento!$E317,Detalhamento!AE$15)&lt;=mediçao,0,OFFSET(Import.PLQ,$A317-1,AE$15-1,1,1)),OFFSET(Import.PLQ,$A317-1,AE$15-1,1,1)),(1-PLE!$AA$28)*OFFSET(Import.PLQ,$A317-1,AE$15-1,1,1))))</f>
        <v>0</v>
      </c>
      <c r="AF317" s="144">
        <f ca="1">IF(AF$13="",0,CHOOSE(Detalhamento.OpçãoServiços,OFFSET(Import.PLQ,$A317-1,AF$15-1,1,1),IF($E317&lt;&gt;1,IF(ISNUMBER(INDEX(Import.PLE,Detalhamento!$E317,Detalhamento!AF$15)),IF(INDEX(Import.PLE,Detalhamento!$E317,Detalhamento!AF$15)&lt;=mediçao,OFFSET(Import.PLQ,$A317-1,AF$15-1,1,1),0),0),PLE!$AA$28*OFFSET(Import.PLQ,$A317-1,AF$15-1,1,1)),IF($E317&lt;&gt;1,IF(ISNUMBER(INDEX(Import.PLE,Detalhamento!$E317,Detalhamento!AF$15)),IF(INDEX(Import.PLE,Detalhamento!$E317,Detalhamento!AF$15)&lt;=mediçao,0,OFFSET(Import.PLQ,$A317-1,AF$15-1,1,1)),OFFSET(Import.PLQ,$A317-1,AF$15-1,1,1)),(1-PLE!$AA$28)*OFFSET(Import.PLQ,$A317-1,AF$15-1,1,1))))</f>
        <v>0</v>
      </c>
      <c r="AG317" s="144">
        <f ca="1">IF(AG$13="",0,CHOOSE(Detalhamento.OpçãoServiços,OFFSET(Import.PLQ,$A317-1,AG$15-1,1,1),IF($E317&lt;&gt;1,IF(ISNUMBER(INDEX(Import.PLE,Detalhamento!$E317,Detalhamento!AG$15)),IF(INDEX(Import.PLE,Detalhamento!$E317,Detalhamento!AG$15)&lt;=mediçao,OFFSET(Import.PLQ,$A317-1,AG$15-1,1,1),0),0),PLE!$AA$28*OFFSET(Import.PLQ,$A317-1,AG$15-1,1,1)),IF($E317&lt;&gt;1,IF(ISNUMBER(INDEX(Import.PLE,Detalhamento!$E317,Detalhamento!AG$15)),IF(INDEX(Import.PLE,Detalhamento!$E317,Detalhamento!AG$15)&lt;=mediçao,0,OFFSET(Import.PLQ,$A317-1,AG$15-1,1,1)),OFFSET(Import.PLQ,$A317-1,AG$15-1,1,1)),(1-PLE!$AA$28)*OFFSET(Import.PLQ,$A317-1,AG$15-1,1,1))))</f>
        <v>0</v>
      </c>
      <c r="AH317" s="144">
        <f ca="1">IF(AH$13="",0,CHOOSE(Detalhamento.OpçãoServiços,OFFSET(Import.PLQ,$A317-1,AH$15-1,1,1),IF($E317&lt;&gt;1,IF(ISNUMBER(INDEX(Import.PLE,Detalhamento!$E317,Detalhamento!AH$15)),IF(INDEX(Import.PLE,Detalhamento!$E317,Detalhamento!AH$15)&lt;=mediçao,OFFSET(Import.PLQ,$A317-1,AH$15-1,1,1),0),0),PLE!$AA$28*OFFSET(Import.PLQ,$A317-1,AH$15-1,1,1)),IF($E317&lt;&gt;1,IF(ISNUMBER(INDEX(Import.PLE,Detalhamento!$E317,Detalhamento!AH$15)),IF(INDEX(Import.PLE,Detalhamento!$E317,Detalhamento!AH$15)&lt;=mediçao,0,OFFSET(Import.PLQ,$A317-1,AH$15-1,1,1)),OFFSET(Import.PLQ,$A317-1,AH$15-1,1,1)),(1-PLE!$AA$28)*OFFSET(Import.PLQ,$A317-1,AH$15-1,1,1))))</f>
        <v>0</v>
      </c>
      <c r="AI317" s="144">
        <f ca="1">IF(AI$13="",0,CHOOSE(Detalhamento.OpçãoServiços,OFFSET(Import.PLQ,$A317-1,AI$15-1,1,1),IF($E317&lt;&gt;1,IF(ISNUMBER(INDEX(Import.PLE,Detalhamento!$E317,Detalhamento!AI$15)),IF(INDEX(Import.PLE,Detalhamento!$E317,Detalhamento!AI$15)&lt;=mediçao,OFFSET(Import.PLQ,$A317-1,AI$15-1,1,1),0),0),PLE!$AA$28*OFFSET(Import.PLQ,$A317-1,AI$15-1,1,1)),IF($E317&lt;&gt;1,IF(ISNUMBER(INDEX(Import.PLE,Detalhamento!$E317,Detalhamento!AI$15)),IF(INDEX(Import.PLE,Detalhamento!$E317,Detalhamento!AI$15)&lt;=mediçao,0,OFFSET(Import.PLQ,$A317-1,AI$15-1,1,1)),OFFSET(Import.PLQ,$A317-1,AI$15-1,1,1)),(1-PLE!$AA$28)*OFFSET(Import.PLQ,$A317-1,AI$15-1,1,1))))</f>
        <v>0</v>
      </c>
      <c r="AJ317" s="144">
        <f ca="1">IF(AJ$13="",0,CHOOSE(Detalhamento.OpçãoServiços,OFFSET(Import.PLQ,$A317-1,AJ$15-1,1,1),IF($E317&lt;&gt;1,IF(ISNUMBER(INDEX(Import.PLE,Detalhamento!$E317,Detalhamento!AJ$15)),IF(INDEX(Import.PLE,Detalhamento!$E317,Detalhamento!AJ$15)&lt;=mediçao,OFFSET(Import.PLQ,$A317-1,AJ$15-1,1,1),0),0),PLE!$AA$28*OFFSET(Import.PLQ,$A317-1,AJ$15-1,1,1)),IF($E317&lt;&gt;1,IF(ISNUMBER(INDEX(Import.PLE,Detalhamento!$E317,Detalhamento!AJ$15)),IF(INDEX(Import.PLE,Detalhamento!$E317,Detalhamento!AJ$15)&lt;=mediçao,0,OFFSET(Import.PLQ,$A317-1,AJ$15-1,1,1)),OFFSET(Import.PLQ,$A317-1,AJ$15-1,1,1)),(1-PLE!$AA$28)*OFFSET(Import.PLQ,$A317-1,AJ$15-1,1,1))))</f>
        <v>0</v>
      </c>
      <c r="AK317" s="144">
        <f ca="1">IF(AK$13="",0,CHOOSE(Detalhamento.OpçãoServiços,OFFSET(Import.PLQ,$A317-1,AK$15-1,1,1),IF($E317&lt;&gt;1,IF(ISNUMBER(INDEX(Import.PLE,Detalhamento!$E317,Detalhamento!AK$15)),IF(INDEX(Import.PLE,Detalhamento!$E317,Detalhamento!AK$15)&lt;=mediçao,OFFSET(Import.PLQ,$A317-1,AK$15-1,1,1),0),0),PLE!$AA$28*OFFSET(Import.PLQ,$A317-1,AK$15-1,1,1)),IF($E317&lt;&gt;1,IF(ISNUMBER(INDEX(Import.PLE,Detalhamento!$E317,Detalhamento!AK$15)),IF(INDEX(Import.PLE,Detalhamento!$E317,Detalhamento!AK$15)&lt;=mediçao,0,OFFSET(Import.PLQ,$A317-1,AK$15-1,1,1)),OFFSET(Import.PLQ,$A317-1,AK$15-1,1,1)),(1-PLE!$AA$28)*OFFSET(Import.PLQ,$A317-1,AK$15-1,1,1))))</f>
        <v>0</v>
      </c>
      <c r="AL317" s="144">
        <f ca="1">IF(AL$13="",0,CHOOSE(Detalhamento.OpçãoServiços,OFFSET(Import.PLQ,$A317-1,AL$15-1,1,1),IF($E317&lt;&gt;1,IF(ISNUMBER(INDEX(Import.PLE,Detalhamento!$E317,Detalhamento!AL$15)),IF(INDEX(Import.PLE,Detalhamento!$E317,Detalhamento!AL$15)&lt;=mediçao,OFFSET(Import.PLQ,$A317-1,AL$15-1,1,1),0),0),PLE!$AA$28*OFFSET(Import.PLQ,$A317-1,AL$15-1,1,1)),IF($E317&lt;&gt;1,IF(ISNUMBER(INDEX(Import.PLE,Detalhamento!$E317,Detalhamento!AL$15)),IF(INDEX(Import.PLE,Detalhamento!$E317,Detalhamento!AL$15)&lt;=mediçao,0,OFFSET(Import.PLQ,$A317-1,AL$15-1,1,1)),OFFSET(Import.PLQ,$A317-1,AL$15-1,1,1)),(1-PLE!$AA$28)*OFFSET(Import.PLQ,$A317-1,AL$15-1,1,1))))</f>
        <v>0</v>
      </c>
      <c r="AM317" s="144">
        <f ca="1">IF(AM$13="",0,CHOOSE(Detalhamento.OpçãoServiços,OFFSET(Import.PLQ,$A317-1,AM$15-1,1,1),IF($E317&lt;&gt;1,IF(ISNUMBER(INDEX(Import.PLE,Detalhamento!$E317,Detalhamento!AM$15)),IF(INDEX(Import.PLE,Detalhamento!$E317,Detalhamento!AM$15)&lt;=mediçao,OFFSET(Import.PLQ,$A317-1,AM$15-1,1,1),0),0),PLE!$AA$28*OFFSET(Import.PLQ,$A317-1,AM$15-1,1,1)),IF($E317&lt;&gt;1,IF(ISNUMBER(INDEX(Import.PLE,Detalhamento!$E317,Detalhamento!AM$15)),IF(INDEX(Import.PLE,Detalhamento!$E317,Detalhamento!AM$15)&lt;=mediçao,0,OFFSET(Import.PLQ,$A317-1,AM$15-1,1,1)),OFFSET(Import.PLQ,$A317-1,AM$15-1,1,1)),(1-PLE!$AA$28)*OFFSET(Import.PLQ,$A317-1,AM$15-1,1,1))))</f>
        <v>0</v>
      </c>
      <c r="AN317" s="144">
        <f ca="1">IF(AN$13="",0,CHOOSE(Detalhamento.OpçãoServiços,OFFSET(Import.PLQ,$A317-1,AN$15-1,1,1),IF($E317&lt;&gt;1,IF(ISNUMBER(INDEX(Import.PLE,Detalhamento!$E317,Detalhamento!AN$15)),IF(INDEX(Import.PLE,Detalhamento!$E317,Detalhamento!AN$15)&lt;=mediçao,OFFSET(Import.PLQ,$A317-1,AN$15-1,1,1),0),0),PLE!$AA$28*OFFSET(Import.PLQ,$A317-1,AN$15-1,1,1)),IF($E317&lt;&gt;1,IF(ISNUMBER(INDEX(Import.PLE,Detalhamento!$E317,Detalhamento!AN$15)),IF(INDEX(Import.PLE,Detalhamento!$E317,Detalhamento!AN$15)&lt;=mediçao,0,OFFSET(Import.PLQ,$A317-1,AN$15-1,1,1)),OFFSET(Import.PLQ,$A317-1,AN$15-1,1,1)),(1-PLE!$AA$28)*OFFSET(Import.PLQ,$A317-1,AN$15-1,1,1))))</f>
        <v>0</v>
      </c>
      <c r="AO317" s="144">
        <f ca="1">IF(AO$13="",0,CHOOSE(Detalhamento.OpçãoServiços,OFFSET(Import.PLQ,$A317-1,AO$15-1,1,1),IF($E317&lt;&gt;1,IF(ISNUMBER(INDEX(Import.PLE,Detalhamento!$E317,Detalhamento!AO$15)),IF(INDEX(Import.PLE,Detalhamento!$E317,Detalhamento!AO$15)&lt;=mediçao,OFFSET(Import.PLQ,$A317-1,AO$15-1,1,1),0),0),PLE!$AA$28*OFFSET(Import.PLQ,$A317-1,AO$15-1,1,1)),IF($E317&lt;&gt;1,IF(ISNUMBER(INDEX(Import.PLE,Detalhamento!$E317,Detalhamento!AO$15)),IF(INDEX(Import.PLE,Detalhamento!$E317,Detalhamento!AO$15)&lt;=mediçao,0,OFFSET(Import.PLQ,$A317-1,AO$15-1,1,1)),OFFSET(Import.PLQ,$A317-1,AO$15-1,1,1)),(1-PLE!$AA$28)*OFFSET(Import.PLQ,$A317-1,AO$15-1,1,1))))</f>
        <v>0</v>
      </c>
      <c r="AP317" s="144">
        <f ca="1">IF(AP$13="",0,CHOOSE(Detalhamento.OpçãoServiços,OFFSET(Import.PLQ,$A317-1,AP$15-1,1,1),IF($E317&lt;&gt;1,IF(ISNUMBER(INDEX(Import.PLE,Detalhamento!$E317,Detalhamento!AP$15)),IF(INDEX(Import.PLE,Detalhamento!$E317,Detalhamento!AP$15)&lt;=mediçao,OFFSET(Import.PLQ,$A317-1,AP$15-1,1,1),0),0),PLE!$AA$28*OFFSET(Import.PLQ,$A317-1,AP$15-1,1,1)),IF($E317&lt;&gt;1,IF(ISNUMBER(INDEX(Import.PLE,Detalhamento!$E317,Detalhamento!AP$15)),IF(INDEX(Import.PLE,Detalhamento!$E317,Detalhamento!AP$15)&lt;=mediçao,0,OFFSET(Import.PLQ,$A317-1,AP$15-1,1,1)),OFFSET(Import.PLQ,$A317-1,AP$15-1,1,1)),(1-PLE!$AA$28)*OFFSET(Import.PLQ,$A317-1,AP$15-1,1,1))))</f>
        <v>0</v>
      </c>
      <c r="AQ317" s="144">
        <f ca="1">IF(AQ$13="",0,CHOOSE(Detalhamento.OpçãoServiços,OFFSET(Import.PLQ,$A317-1,AQ$15-1,1,1),IF($E317&lt;&gt;1,IF(ISNUMBER(INDEX(Import.PLE,Detalhamento!$E317,Detalhamento!AQ$15)),IF(INDEX(Import.PLE,Detalhamento!$E317,Detalhamento!AQ$15)&lt;=mediçao,OFFSET(Import.PLQ,$A317-1,AQ$15-1,1,1),0),0),PLE!$AA$28*OFFSET(Import.PLQ,$A317-1,AQ$15-1,1,1)),IF($E317&lt;&gt;1,IF(ISNUMBER(INDEX(Import.PLE,Detalhamento!$E317,Detalhamento!AQ$15)),IF(INDEX(Import.PLE,Detalhamento!$E317,Detalhamento!AQ$15)&lt;=mediçao,0,OFFSET(Import.PLQ,$A317-1,AQ$15-1,1,1)),OFFSET(Import.PLQ,$A317-1,AQ$15-1,1,1)),(1-PLE!$AA$28)*OFFSET(Import.PLQ,$A317-1,AQ$15-1,1,1))))</f>
        <v>0</v>
      </c>
      <c r="AR317" s="144">
        <f ca="1">IF(AR$13="",0,CHOOSE(Detalhamento.OpçãoServiços,OFFSET(Import.PLQ,$A317-1,AR$15-1,1,1),IF($E317&lt;&gt;1,IF(ISNUMBER(INDEX(Import.PLE,Detalhamento!$E317,Detalhamento!AR$15)),IF(INDEX(Import.PLE,Detalhamento!$E317,Detalhamento!AR$15)&lt;=mediçao,OFFSET(Import.PLQ,$A317-1,AR$15-1,1,1),0),0),PLE!$AA$28*OFFSET(Import.PLQ,$A317-1,AR$15-1,1,1)),IF($E317&lt;&gt;1,IF(ISNUMBER(INDEX(Import.PLE,Detalhamento!$E317,Detalhamento!AR$15)),IF(INDEX(Import.PLE,Detalhamento!$E317,Detalhamento!AR$15)&lt;=mediçao,0,OFFSET(Import.PLQ,$A317-1,AR$15-1,1,1)),OFFSET(Import.PLQ,$A317-1,AR$15-1,1,1)),(1-PLE!$AA$28)*OFFSET(Import.PLQ,$A317-1,AR$15-1,1,1))))</f>
        <v>0</v>
      </c>
      <c r="AS317" s="144">
        <f ca="1">IF(AS$13="",0,CHOOSE(Detalhamento.OpçãoServiços,OFFSET(Import.PLQ,$A317-1,AS$15-1,1,1),IF($E317&lt;&gt;1,IF(ISNUMBER(INDEX(Import.PLE,Detalhamento!$E317,Detalhamento!AS$15)),IF(INDEX(Import.PLE,Detalhamento!$E317,Detalhamento!AS$15)&lt;=mediçao,OFFSET(Import.PLQ,$A317-1,AS$15-1,1,1),0),0),PLE!$AA$28*OFFSET(Import.PLQ,$A317-1,AS$15-1,1,1)),IF($E317&lt;&gt;1,IF(ISNUMBER(INDEX(Import.PLE,Detalhamento!$E317,Detalhamento!AS$15)),IF(INDEX(Import.PLE,Detalhamento!$E317,Detalhamento!AS$15)&lt;=mediçao,0,OFFSET(Import.PLQ,$A317-1,AS$15-1,1,1)),OFFSET(Import.PLQ,$A317-1,AS$15-1,1,1)),(1-PLE!$AA$28)*OFFSET(Import.PLQ,$A317-1,AS$15-1,1,1))))</f>
        <v>0</v>
      </c>
      <c r="AT317" s="144">
        <f ca="1">IF(AT$13="",0,CHOOSE(Detalhamento.OpçãoServiços,OFFSET(Import.PLQ,$A317-1,AT$15-1,1,1),IF($E317&lt;&gt;1,IF(ISNUMBER(INDEX(Import.PLE,Detalhamento!$E317,Detalhamento!AT$15)),IF(INDEX(Import.PLE,Detalhamento!$E317,Detalhamento!AT$15)&lt;=mediçao,OFFSET(Import.PLQ,$A317-1,AT$15-1,1,1),0),0),PLE!$AA$28*OFFSET(Import.PLQ,$A317-1,AT$15-1,1,1)),IF($E317&lt;&gt;1,IF(ISNUMBER(INDEX(Import.PLE,Detalhamento!$E317,Detalhamento!AT$15)),IF(INDEX(Import.PLE,Detalhamento!$E317,Detalhamento!AT$15)&lt;=mediçao,0,OFFSET(Import.PLQ,$A317-1,AT$15-1,1,1)),OFFSET(Import.PLQ,$A317-1,AT$15-1,1,1)),(1-PLE!$AA$28)*OFFSET(Import.PLQ,$A317-1,AT$15-1,1,1))))</f>
        <v>0</v>
      </c>
      <c r="AU317" s="144">
        <f ca="1">IF(AU$13="",0,CHOOSE(Detalhamento.OpçãoServiços,OFFSET(Import.PLQ,$A317-1,AU$15-1,1,1),IF($E317&lt;&gt;1,IF(ISNUMBER(INDEX(Import.PLE,Detalhamento!$E317,Detalhamento!AU$15)),IF(INDEX(Import.PLE,Detalhamento!$E317,Detalhamento!AU$15)&lt;=mediçao,OFFSET(Import.PLQ,$A317-1,AU$15-1,1,1),0),0),PLE!$AA$28*OFFSET(Import.PLQ,$A317-1,AU$15-1,1,1)),IF($E317&lt;&gt;1,IF(ISNUMBER(INDEX(Import.PLE,Detalhamento!$E317,Detalhamento!AU$15)),IF(INDEX(Import.PLE,Detalhamento!$E317,Detalhamento!AU$15)&lt;=mediçao,0,OFFSET(Import.PLQ,$A317-1,AU$15-1,1,1)),OFFSET(Import.PLQ,$A317-1,AU$15-1,1,1)),(1-PLE!$AA$28)*OFFSET(Import.PLQ,$A317-1,AU$15-1,1,1))))</f>
        <v>0</v>
      </c>
      <c r="AV317" s="144">
        <f ca="1">IF(AV$13="",0,CHOOSE(Detalhamento.OpçãoServiços,OFFSET(Import.PLQ,$A317-1,AV$15-1,1,1),IF($E317&lt;&gt;1,IF(ISNUMBER(INDEX(Import.PLE,Detalhamento!$E317,Detalhamento!AV$15)),IF(INDEX(Import.PLE,Detalhamento!$E317,Detalhamento!AV$15)&lt;=mediçao,OFFSET(Import.PLQ,$A317-1,AV$15-1,1,1),0),0),PLE!$AA$28*OFFSET(Import.PLQ,$A317-1,AV$15-1,1,1)),IF($E317&lt;&gt;1,IF(ISNUMBER(INDEX(Import.PLE,Detalhamento!$E317,Detalhamento!AV$15)),IF(INDEX(Import.PLE,Detalhamento!$E317,Detalhamento!AV$15)&lt;=mediçao,0,OFFSET(Import.PLQ,$A317-1,AV$15-1,1,1)),OFFSET(Import.PLQ,$A317-1,AV$15-1,1,1)),(1-PLE!$AA$28)*OFFSET(Import.PLQ,$A317-1,AV$15-1,1,1))))</f>
        <v>0</v>
      </c>
      <c r="AW317" s="144">
        <f ca="1">IF(AW$13="",0,CHOOSE(Detalhamento.OpçãoServiços,OFFSET(Import.PLQ,$A317-1,AW$15-1,1,1),IF($E317&lt;&gt;1,IF(ISNUMBER(INDEX(Import.PLE,Detalhamento!$E317,Detalhamento!AW$15)),IF(INDEX(Import.PLE,Detalhamento!$E317,Detalhamento!AW$15)&lt;=mediçao,OFFSET(Import.PLQ,$A317-1,AW$15-1,1,1),0),0),PLE!$AA$28*OFFSET(Import.PLQ,$A317-1,AW$15-1,1,1)),IF($E317&lt;&gt;1,IF(ISNUMBER(INDEX(Import.PLE,Detalhamento!$E317,Detalhamento!AW$15)),IF(INDEX(Import.PLE,Detalhamento!$E317,Detalhamento!AW$15)&lt;=mediçao,0,OFFSET(Import.PLQ,$A317-1,AW$15-1,1,1)),OFFSET(Import.PLQ,$A317-1,AW$15-1,1,1)),(1-PLE!$AA$28)*OFFSET(Import.PLQ,$A317-1,AW$15-1,1,1))))</f>
        <v>0</v>
      </c>
      <c r="AX317" s="144">
        <f ca="1">IF(AX$13="",0,CHOOSE(Detalhamento.OpçãoServiços,OFFSET(Import.PLQ,$A317-1,AX$15-1,1,1),IF($E317&lt;&gt;1,IF(ISNUMBER(INDEX(Import.PLE,Detalhamento!$E317,Detalhamento!AX$15)),IF(INDEX(Import.PLE,Detalhamento!$E317,Detalhamento!AX$15)&lt;=mediçao,OFFSET(Import.PLQ,$A317-1,AX$15-1,1,1),0),0),PLE!$AA$28*OFFSET(Import.PLQ,$A317-1,AX$15-1,1,1)),IF($E317&lt;&gt;1,IF(ISNUMBER(INDEX(Import.PLE,Detalhamento!$E317,Detalhamento!AX$15)),IF(INDEX(Import.PLE,Detalhamento!$E317,Detalhamento!AX$15)&lt;=mediçao,0,OFFSET(Import.PLQ,$A317-1,AX$15-1,1,1)),OFFSET(Import.PLQ,$A317-1,AX$15-1,1,1)),(1-PLE!$AA$28)*OFFSET(Import.PLQ,$A317-1,AX$15-1,1,1))))</f>
        <v>0</v>
      </c>
      <c r="AY317" s="144">
        <f ca="1">IF(AY$13="",0,CHOOSE(Detalhamento.OpçãoServiços,OFFSET(Import.PLQ,$A317-1,AY$15-1,1,1),IF($E317&lt;&gt;1,IF(ISNUMBER(INDEX(Import.PLE,Detalhamento!$E317,Detalhamento!AY$15)),IF(INDEX(Import.PLE,Detalhamento!$E317,Detalhamento!AY$15)&lt;=mediçao,OFFSET(Import.PLQ,$A317-1,AY$15-1,1,1),0),0),PLE!$AA$28*OFFSET(Import.PLQ,$A317-1,AY$15-1,1,1)),IF($E317&lt;&gt;1,IF(ISNUMBER(INDEX(Import.PLE,Detalhamento!$E317,Detalhamento!AY$15)),IF(INDEX(Import.PLE,Detalhamento!$E317,Detalhamento!AY$15)&lt;=mediçao,0,OFFSET(Import.PLQ,$A317-1,AY$15-1,1,1)),OFFSET(Import.PLQ,$A317-1,AY$15-1,1,1)),(1-PLE!$AA$28)*OFFSET(Import.PLQ,$A317-1,AY$15-1,1,1))))</f>
        <v>0</v>
      </c>
      <c r="AZ317" s="144">
        <f ca="1">IF(AZ$13="",0,CHOOSE(Detalhamento.OpçãoServiços,OFFSET(Import.PLQ,$A317-1,AZ$15-1,1,1),IF($E317&lt;&gt;1,IF(ISNUMBER(INDEX(Import.PLE,Detalhamento!$E317,Detalhamento!AZ$15)),IF(INDEX(Import.PLE,Detalhamento!$E317,Detalhamento!AZ$15)&lt;=mediçao,OFFSET(Import.PLQ,$A317-1,AZ$15-1,1,1),0),0),PLE!$AA$28*OFFSET(Import.PLQ,$A317-1,AZ$15-1,1,1)),IF($E317&lt;&gt;1,IF(ISNUMBER(INDEX(Import.PLE,Detalhamento!$E317,Detalhamento!AZ$15)),IF(INDEX(Import.PLE,Detalhamento!$E317,Detalhamento!AZ$15)&lt;=mediçao,0,OFFSET(Import.PLQ,$A317-1,AZ$15-1,1,1)),OFFSET(Import.PLQ,$A317-1,AZ$15-1,1,1)),(1-PLE!$AA$28)*OFFSET(Import.PLQ,$A317-1,AZ$15-1,1,1))))</f>
        <v>0</v>
      </c>
      <c r="BA317" s="144">
        <f ca="1">IF(BA$13="",0,CHOOSE(Detalhamento.OpçãoServiços,OFFSET(Import.PLQ,$A317-1,BA$15-1,1,1),IF($E317&lt;&gt;1,IF(ISNUMBER(INDEX(Import.PLE,Detalhamento!$E317,Detalhamento!BA$15)),IF(INDEX(Import.PLE,Detalhamento!$E317,Detalhamento!BA$15)&lt;=mediçao,OFFSET(Import.PLQ,$A317-1,BA$15-1,1,1),0),0),PLE!$AA$28*OFFSET(Import.PLQ,$A317-1,BA$15-1,1,1)),IF($E317&lt;&gt;1,IF(ISNUMBER(INDEX(Import.PLE,Detalhamento!$E317,Detalhamento!BA$15)),IF(INDEX(Import.PLE,Detalhamento!$E317,Detalhamento!BA$15)&lt;=mediçao,0,OFFSET(Import.PLQ,$A317-1,BA$15-1,1,1)),OFFSET(Import.PLQ,$A317-1,BA$15-1,1,1)),(1-PLE!$AA$28)*OFFSET(Import.PLQ,$A317-1,BA$15-1,1,1))))</f>
        <v>0</v>
      </c>
      <c r="BB317" s="144">
        <f ca="1">IF(BB$13="",0,CHOOSE(Detalhamento.OpçãoServiços,OFFSET(Import.PLQ,$A317-1,BB$15-1,1,1),IF($E317&lt;&gt;1,IF(ISNUMBER(INDEX(Import.PLE,Detalhamento!$E317,Detalhamento!BB$15)),IF(INDEX(Import.PLE,Detalhamento!$E317,Detalhamento!BB$15)&lt;=mediçao,OFFSET(Import.PLQ,$A317-1,BB$15-1,1,1),0),0),PLE!$AA$28*OFFSET(Import.PLQ,$A317-1,BB$15-1,1,1)),IF($E317&lt;&gt;1,IF(ISNUMBER(INDEX(Import.PLE,Detalhamento!$E317,Detalhamento!BB$15)),IF(INDEX(Import.PLE,Detalhamento!$E317,Detalhamento!BB$15)&lt;=mediçao,0,OFFSET(Import.PLQ,$A317-1,BB$15-1,1,1)),OFFSET(Import.PLQ,$A317-1,BB$15-1,1,1)),(1-PLE!$AA$28)*OFFSET(Import.PLQ,$A317-1,BB$15-1,1,1))))</f>
        <v>0</v>
      </c>
      <c r="BC317" s="144">
        <f ca="1">IF(BC$13="",0,CHOOSE(Detalhamento.OpçãoServiços,OFFSET(Import.PLQ,$A317-1,BC$15-1,1,1),IF($E317&lt;&gt;1,IF(ISNUMBER(INDEX(Import.PLE,Detalhamento!$E317,Detalhamento!BC$15)),IF(INDEX(Import.PLE,Detalhamento!$E317,Detalhamento!BC$15)&lt;=mediçao,OFFSET(Import.PLQ,$A317-1,BC$15-1,1,1),0),0),PLE!$AA$28*OFFSET(Import.PLQ,$A317-1,BC$15-1,1,1)),IF($E317&lt;&gt;1,IF(ISNUMBER(INDEX(Import.PLE,Detalhamento!$E317,Detalhamento!BC$15)),IF(INDEX(Import.PLE,Detalhamento!$E317,Detalhamento!BC$15)&lt;=mediçao,0,OFFSET(Import.PLQ,$A317-1,BC$15-1,1,1)),OFFSET(Import.PLQ,$A317-1,BC$15-1,1,1)),(1-PLE!$AA$28)*OFFSET(Import.PLQ,$A317-1,BC$15-1,1,1))))</f>
        <v>0</v>
      </c>
      <c r="BD317" s="144">
        <f ca="1">IF(BD$13="",0,CHOOSE(Detalhamento.OpçãoServiços,OFFSET(Import.PLQ,$A317-1,BD$15-1,1,1),IF($E317&lt;&gt;1,IF(ISNUMBER(INDEX(Import.PLE,Detalhamento!$E317,Detalhamento!BD$15)),IF(INDEX(Import.PLE,Detalhamento!$E317,Detalhamento!BD$15)&lt;=mediçao,OFFSET(Import.PLQ,$A317-1,BD$15-1,1,1),0),0),PLE!$AA$28*OFFSET(Import.PLQ,$A317-1,BD$15-1,1,1)),IF($E317&lt;&gt;1,IF(ISNUMBER(INDEX(Import.PLE,Detalhamento!$E317,Detalhamento!BD$15)),IF(INDEX(Import.PLE,Detalhamento!$E317,Detalhamento!BD$15)&lt;=mediçao,0,OFFSET(Import.PLQ,$A317-1,BD$15-1,1,1)),OFFSET(Import.PLQ,$A317-1,BD$15-1,1,1)),(1-PLE!$AA$28)*OFFSET(Import.PLQ,$A317-1,BD$15-1,1,1))))</f>
        <v>0</v>
      </c>
      <c r="BE317" s="144">
        <f ca="1">IF(BE$13="",0,CHOOSE(Detalhamento.OpçãoServiços,OFFSET(Import.PLQ,$A317-1,BE$15-1,1,1),IF($E317&lt;&gt;1,IF(ISNUMBER(INDEX(Import.PLE,Detalhamento!$E317,Detalhamento!BE$15)),IF(INDEX(Import.PLE,Detalhamento!$E317,Detalhamento!BE$15)&lt;=mediçao,OFFSET(Import.PLQ,$A317-1,BE$15-1,1,1),0),0),PLE!$AA$28*OFFSET(Import.PLQ,$A317-1,BE$15-1,1,1)),IF($E317&lt;&gt;1,IF(ISNUMBER(INDEX(Import.PLE,Detalhamento!$E317,Detalhamento!BE$15)),IF(INDEX(Import.PLE,Detalhamento!$E317,Detalhamento!BE$15)&lt;=mediçao,0,OFFSET(Import.PLQ,$A317-1,BE$15-1,1,1)),OFFSET(Import.PLQ,$A317-1,BE$15-1,1,1)),(1-PLE!$AA$28)*OFFSET(Import.PLQ,$A317-1,BE$15-1,1,1))))</f>
        <v>0</v>
      </c>
      <c r="BF317" s="144">
        <f ca="1">IF(BF$13="",0,CHOOSE(Detalhamento.OpçãoServiços,OFFSET(Import.PLQ,$A317-1,BF$15-1,1,1),IF($E317&lt;&gt;1,IF(ISNUMBER(INDEX(Import.PLE,Detalhamento!$E317,Detalhamento!BF$15)),IF(INDEX(Import.PLE,Detalhamento!$E317,Detalhamento!BF$15)&lt;=mediçao,OFFSET(Import.PLQ,$A317-1,BF$15-1,1,1),0),0),PLE!$AA$28*OFFSET(Import.PLQ,$A317-1,BF$15-1,1,1)),IF($E317&lt;&gt;1,IF(ISNUMBER(INDEX(Import.PLE,Detalhamento!$E317,Detalhamento!BF$15)),IF(INDEX(Import.PLE,Detalhamento!$E317,Detalhamento!BF$15)&lt;=mediçao,0,OFFSET(Import.PLQ,$A317-1,BF$15-1,1,1)),OFFSET(Import.PLQ,$A317-1,BF$15-1,1,1)),(1-PLE!$AA$28)*OFFSET(Import.PLQ,$A317-1,BF$15-1,1,1))))</f>
        <v>0</v>
      </c>
      <c r="BG317" s="144">
        <f ca="1">IF(BG$13="",0,CHOOSE(Detalhamento.OpçãoServiços,OFFSET(Import.PLQ,$A317-1,BG$15-1,1,1),IF($E317&lt;&gt;1,IF(ISNUMBER(INDEX(Import.PLE,Detalhamento!$E317,Detalhamento!BG$15)),IF(INDEX(Import.PLE,Detalhamento!$E317,Detalhamento!BG$15)&lt;=mediçao,OFFSET(Import.PLQ,$A317-1,BG$15-1,1,1),0),0),PLE!$AA$28*OFFSET(Import.PLQ,$A317-1,BG$15-1,1,1)),IF($E317&lt;&gt;1,IF(ISNUMBER(INDEX(Import.PLE,Detalhamento!$E317,Detalhamento!BG$15)),IF(INDEX(Import.PLE,Detalhamento!$E317,Detalhamento!BG$15)&lt;=mediçao,0,OFFSET(Import.PLQ,$A317-1,BG$15-1,1,1)),OFFSET(Import.PLQ,$A317-1,BG$15-1,1,1)),(1-PLE!$AA$28)*OFFSET(Import.PLQ,$A317-1,BG$15-1,1,1))))</f>
        <v>0</v>
      </c>
      <c r="BH317" s="144">
        <f ca="1">IF(BH$13="",0,CHOOSE(Detalhamento.OpçãoServiços,OFFSET(Import.PLQ,$A317-1,BH$15-1,1,1),IF($E317&lt;&gt;1,IF(ISNUMBER(INDEX(Import.PLE,Detalhamento!$E317,Detalhamento!BH$15)),IF(INDEX(Import.PLE,Detalhamento!$E317,Detalhamento!BH$15)&lt;=mediçao,OFFSET(Import.PLQ,$A317-1,BH$15-1,1,1),0),0),PLE!$AA$28*OFFSET(Import.PLQ,$A317-1,BH$15-1,1,1)),IF($E317&lt;&gt;1,IF(ISNUMBER(INDEX(Import.PLE,Detalhamento!$E317,Detalhamento!BH$15)),IF(INDEX(Import.PLE,Detalhamento!$E317,Detalhamento!BH$15)&lt;=mediçao,0,OFFSET(Import.PLQ,$A317-1,BH$15-1,1,1)),OFFSET(Import.PLQ,$A317-1,BH$15-1,1,1)),(1-PLE!$AA$28)*OFFSET(Import.PLQ,$A317-1,BH$15-1,1,1))))</f>
        <v>0</v>
      </c>
      <c r="BI317" s="144">
        <f ca="1">IF(BI$13="",0,CHOOSE(Detalhamento.OpçãoServiços,OFFSET(Import.PLQ,$A317-1,BI$15-1,1,1),IF($E317&lt;&gt;1,IF(ISNUMBER(INDEX(Import.PLE,Detalhamento!$E317,Detalhamento!BI$15)),IF(INDEX(Import.PLE,Detalhamento!$E317,Detalhamento!BI$15)&lt;=mediçao,OFFSET(Import.PLQ,$A317-1,BI$15-1,1,1),0),0),PLE!$AA$28*OFFSET(Import.PLQ,$A317-1,BI$15-1,1,1)),IF($E317&lt;&gt;1,IF(ISNUMBER(INDEX(Import.PLE,Detalhamento!$E317,Detalhamento!BI$15)),IF(INDEX(Import.PLE,Detalhamento!$E317,Detalhamento!BI$15)&lt;=mediçao,0,OFFSET(Import.PLQ,$A317-1,BI$15-1,1,1)),OFFSET(Import.PLQ,$A317-1,BI$15-1,1,1)),(1-PLE!$AA$28)*OFFSET(Import.PLQ,$A317-1,BI$15-1,1,1))))</f>
        <v>0</v>
      </c>
    </row>
    <row r="318" spans="1:61" ht="40" x14ac:dyDescent="0.2">
      <c r="A318" s="155">
        <v>267</v>
      </c>
      <c r="B318" s="21" t="str">
        <f t="shared" ca="1" si="41"/>
        <v>Serviço</v>
      </c>
      <c r="E318" s="153">
        <f t="shared" ca="1" si="42"/>
        <v>34</v>
      </c>
      <c r="F318" s="154">
        <f t="shared" ca="1" si="43"/>
        <v>340267</v>
      </c>
      <c r="G318" s="154" t="str">
        <f t="shared" ca="1" si="47"/>
        <v>4.2.2</v>
      </c>
      <c r="H318" s="182" t="str">
        <f t="shared" ca="1" si="47"/>
        <v>CHAPISCO APLICADO EM ALVENARIA (SEM PRESENÇA DE VÃOS) E ESTRUTURAS DE CONCRETO DE FACHADA, COM COLHER DE PEDREIRO.  ARGAMASSA TRAÇO 1:3 COM PREPARO MANUAL. AF_06/2014</v>
      </c>
      <c r="I318" s="37" t="str">
        <f t="shared" ca="1" si="44"/>
        <v>M2</v>
      </c>
      <c r="J318" s="144">
        <f t="shared" ca="1" si="45"/>
        <v>41.48</v>
      </c>
      <c r="K318" s="67"/>
      <c r="L318" s="144">
        <f ca="1">IF(L$13="",0,CHOOSE(Detalhamento.OpçãoServiços,OFFSET(Import.PLQ,$A318-1,L$15-1,1,1),IF($E318&lt;&gt;1,IF(ISNUMBER(INDEX(Import.PLE,Detalhamento!$E318,Detalhamento!L$15)),IF(INDEX(Import.PLE,Detalhamento!$E318,Detalhamento!L$15)&lt;=mediçao,OFFSET(Import.PLQ,$A318-1,L$15-1,1,1),0),0),PLE!$AA$28*OFFSET(Import.PLQ,$A318-1,L$15-1,1,1)),IF($E318&lt;&gt;1,IF(ISNUMBER(INDEX(Import.PLE,Detalhamento!$E318,Detalhamento!L$15)),IF(INDEX(Import.PLE,Detalhamento!$E318,Detalhamento!L$15)&lt;=mediçao,0,OFFSET(Import.PLQ,$A318-1,L$15-1,1,1)),OFFSET(Import.PLQ,$A318-1,L$15-1,1,1)),(1-PLE!$AA$28)*OFFSET(Import.PLQ,$A318-1,L$15-1,1,1))))</f>
        <v>41.48</v>
      </c>
      <c r="M318" s="144">
        <f ca="1">IF(M$13="",0,CHOOSE(Detalhamento.OpçãoServiços,OFFSET(Import.PLQ,$A318-1,M$15-1,1,1),IF($E318&lt;&gt;1,IF(ISNUMBER(INDEX(Import.PLE,Detalhamento!$E318,Detalhamento!M$15)),IF(INDEX(Import.PLE,Detalhamento!$E318,Detalhamento!M$15)&lt;=mediçao,OFFSET(Import.PLQ,$A318-1,M$15-1,1,1),0),0),PLE!$AA$28*OFFSET(Import.PLQ,$A318-1,M$15-1,1,1)),IF($E318&lt;&gt;1,IF(ISNUMBER(INDEX(Import.PLE,Detalhamento!$E318,Detalhamento!M$15)),IF(INDEX(Import.PLE,Detalhamento!$E318,Detalhamento!M$15)&lt;=mediçao,0,OFFSET(Import.PLQ,$A318-1,M$15-1,1,1)),OFFSET(Import.PLQ,$A318-1,M$15-1,1,1)),(1-PLE!$AA$28)*OFFSET(Import.PLQ,$A318-1,M$15-1,1,1))))</f>
        <v>0</v>
      </c>
      <c r="N318" s="144">
        <f ca="1">IF(N$13="",0,CHOOSE(Detalhamento.OpçãoServiços,OFFSET(Import.PLQ,$A318-1,N$15-1,1,1),IF($E318&lt;&gt;1,IF(ISNUMBER(INDEX(Import.PLE,Detalhamento!$E318,Detalhamento!N$15)),IF(INDEX(Import.PLE,Detalhamento!$E318,Detalhamento!N$15)&lt;=mediçao,OFFSET(Import.PLQ,$A318-1,N$15-1,1,1),0),0),PLE!$AA$28*OFFSET(Import.PLQ,$A318-1,N$15-1,1,1)),IF($E318&lt;&gt;1,IF(ISNUMBER(INDEX(Import.PLE,Detalhamento!$E318,Detalhamento!N$15)),IF(INDEX(Import.PLE,Detalhamento!$E318,Detalhamento!N$15)&lt;=mediçao,0,OFFSET(Import.PLQ,$A318-1,N$15-1,1,1)),OFFSET(Import.PLQ,$A318-1,N$15-1,1,1)),(1-PLE!$AA$28)*OFFSET(Import.PLQ,$A318-1,N$15-1,1,1))))</f>
        <v>0</v>
      </c>
      <c r="O318" s="144">
        <f ca="1">IF(O$13="",0,CHOOSE(Detalhamento.OpçãoServiços,OFFSET(Import.PLQ,$A318-1,O$15-1,1,1),IF($E318&lt;&gt;1,IF(ISNUMBER(INDEX(Import.PLE,Detalhamento!$E318,Detalhamento!O$15)),IF(INDEX(Import.PLE,Detalhamento!$E318,Detalhamento!O$15)&lt;=mediçao,OFFSET(Import.PLQ,$A318-1,O$15-1,1,1),0),0),PLE!$AA$28*OFFSET(Import.PLQ,$A318-1,O$15-1,1,1)),IF($E318&lt;&gt;1,IF(ISNUMBER(INDEX(Import.PLE,Detalhamento!$E318,Detalhamento!O$15)),IF(INDEX(Import.PLE,Detalhamento!$E318,Detalhamento!O$15)&lt;=mediçao,0,OFFSET(Import.PLQ,$A318-1,O$15-1,1,1)),OFFSET(Import.PLQ,$A318-1,O$15-1,1,1)),(1-PLE!$AA$28)*OFFSET(Import.PLQ,$A318-1,O$15-1,1,1))))</f>
        <v>0</v>
      </c>
      <c r="P318" s="144">
        <f ca="1">IF(P$13="",0,CHOOSE(Detalhamento.OpçãoServiços,OFFSET(Import.PLQ,$A318-1,P$15-1,1,1),IF($E318&lt;&gt;1,IF(ISNUMBER(INDEX(Import.PLE,Detalhamento!$E318,Detalhamento!P$15)),IF(INDEX(Import.PLE,Detalhamento!$E318,Detalhamento!P$15)&lt;=mediçao,OFFSET(Import.PLQ,$A318-1,P$15-1,1,1),0),0),PLE!$AA$28*OFFSET(Import.PLQ,$A318-1,P$15-1,1,1)),IF($E318&lt;&gt;1,IF(ISNUMBER(INDEX(Import.PLE,Detalhamento!$E318,Detalhamento!P$15)),IF(INDEX(Import.PLE,Detalhamento!$E318,Detalhamento!P$15)&lt;=mediçao,0,OFFSET(Import.PLQ,$A318-1,P$15-1,1,1)),OFFSET(Import.PLQ,$A318-1,P$15-1,1,1)),(1-PLE!$AA$28)*OFFSET(Import.PLQ,$A318-1,P$15-1,1,1))))</f>
        <v>0</v>
      </c>
      <c r="Q318" s="144">
        <f ca="1">IF(Q$13="",0,CHOOSE(Detalhamento.OpçãoServiços,OFFSET(Import.PLQ,$A318-1,Q$15-1,1,1),IF($E318&lt;&gt;1,IF(ISNUMBER(INDEX(Import.PLE,Detalhamento!$E318,Detalhamento!Q$15)),IF(INDEX(Import.PLE,Detalhamento!$E318,Detalhamento!Q$15)&lt;=mediçao,OFFSET(Import.PLQ,$A318-1,Q$15-1,1,1),0),0),PLE!$AA$28*OFFSET(Import.PLQ,$A318-1,Q$15-1,1,1)),IF($E318&lt;&gt;1,IF(ISNUMBER(INDEX(Import.PLE,Detalhamento!$E318,Detalhamento!Q$15)),IF(INDEX(Import.PLE,Detalhamento!$E318,Detalhamento!Q$15)&lt;=mediçao,0,OFFSET(Import.PLQ,$A318-1,Q$15-1,1,1)),OFFSET(Import.PLQ,$A318-1,Q$15-1,1,1)),(1-PLE!$AA$28)*OFFSET(Import.PLQ,$A318-1,Q$15-1,1,1))))</f>
        <v>0</v>
      </c>
      <c r="R318" s="144">
        <f ca="1">IF(R$13="",0,CHOOSE(Detalhamento.OpçãoServiços,OFFSET(Import.PLQ,$A318-1,R$15-1,1,1),IF($E318&lt;&gt;1,IF(ISNUMBER(INDEX(Import.PLE,Detalhamento!$E318,Detalhamento!R$15)),IF(INDEX(Import.PLE,Detalhamento!$E318,Detalhamento!R$15)&lt;=mediçao,OFFSET(Import.PLQ,$A318-1,R$15-1,1,1),0),0),PLE!$AA$28*OFFSET(Import.PLQ,$A318-1,R$15-1,1,1)),IF($E318&lt;&gt;1,IF(ISNUMBER(INDEX(Import.PLE,Detalhamento!$E318,Detalhamento!R$15)),IF(INDEX(Import.PLE,Detalhamento!$E318,Detalhamento!R$15)&lt;=mediçao,0,OFFSET(Import.PLQ,$A318-1,R$15-1,1,1)),OFFSET(Import.PLQ,$A318-1,R$15-1,1,1)),(1-PLE!$AA$28)*OFFSET(Import.PLQ,$A318-1,R$15-1,1,1))))</f>
        <v>0</v>
      </c>
      <c r="S318" s="144">
        <f ca="1">IF(S$13="",0,CHOOSE(Detalhamento.OpçãoServiços,OFFSET(Import.PLQ,$A318-1,S$15-1,1,1),IF($E318&lt;&gt;1,IF(ISNUMBER(INDEX(Import.PLE,Detalhamento!$E318,Detalhamento!S$15)),IF(INDEX(Import.PLE,Detalhamento!$E318,Detalhamento!S$15)&lt;=mediçao,OFFSET(Import.PLQ,$A318-1,S$15-1,1,1),0),0),PLE!$AA$28*OFFSET(Import.PLQ,$A318-1,S$15-1,1,1)),IF($E318&lt;&gt;1,IF(ISNUMBER(INDEX(Import.PLE,Detalhamento!$E318,Detalhamento!S$15)),IF(INDEX(Import.PLE,Detalhamento!$E318,Detalhamento!S$15)&lt;=mediçao,0,OFFSET(Import.PLQ,$A318-1,S$15-1,1,1)),OFFSET(Import.PLQ,$A318-1,S$15-1,1,1)),(1-PLE!$AA$28)*OFFSET(Import.PLQ,$A318-1,S$15-1,1,1))))</f>
        <v>0</v>
      </c>
      <c r="T318" s="144">
        <f ca="1">IF(T$13="",0,CHOOSE(Detalhamento.OpçãoServiços,OFFSET(Import.PLQ,$A318-1,T$15-1,1,1),IF($E318&lt;&gt;1,IF(ISNUMBER(INDEX(Import.PLE,Detalhamento!$E318,Detalhamento!T$15)),IF(INDEX(Import.PLE,Detalhamento!$E318,Detalhamento!T$15)&lt;=mediçao,OFFSET(Import.PLQ,$A318-1,T$15-1,1,1),0),0),PLE!$AA$28*OFFSET(Import.PLQ,$A318-1,T$15-1,1,1)),IF($E318&lt;&gt;1,IF(ISNUMBER(INDEX(Import.PLE,Detalhamento!$E318,Detalhamento!T$15)),IF(INDEX(Import.PLE,Detalhamento!$E318,Detalhamento!T$15)&lt;=mediçao,0,OFFSET(Import.PLQ,$A318-1,T$15-1,1,1)),OFFSET(Import.PLQ,$A318-1,T$15-1,1,1)),(1-PLE!$AA$28)*OFFSET(Import.PLQ,$A318-1,T$15-1,1,1))))</f>
        <v>0</v>
      </c>
      <c r="U318" s="144">
        <f ca="1">IF(U$13="",0,CHOOSE(Detalhamento.OpçãoServiços,OFFSET(Import.PLQ,$A318-1,U$15-1,1,1),IF($E318&lt;&gt;1,IF(ISNUMBER(INDEX(Import.PLE,Detalhamento!$E318,Detalhamento!U$15)),IF(INDEX(Import.PLE,Detalhamento!$E318,Detalhamento!U$15)&lt;=mediçao,OFFSET(Import.PLQ,$A318-1,U$15-1,1,1),0),0),PLE!$AA$28*OFFSET(Import.PLQ,$A318-1,U$15-1,1,1)),IF($E318&lt;&gt;1,IF(ISNUMBER(INDEX(Import.PLE,Detalhamento!$E318,Detalhamento!U$15)),IF(INDEX(Import.PLE,Detalhamento!$E318,Detalhamento!U$15)&lt;=mediçao,0,OFFSET(Import.PLQ,$A318-1,U$15-1,1,1)),OFFSET(Import.PLQ,$A318-1,U$15-1,1,1)),(1-PLE!$AA$28)*OFFSET(Import.PLQ,$A318-1,U$15-1,1,1))))</f>
        <v>0</v>
      </c>
      <c r="V318" s="144">
        <f ca="1">IF(V$13="",0,CHOOSE(Detalhamento.OpçãoServiços,OFFSET(Import.PLQ,$A318-1,V$15-1,1,1),IF($E318&lt;&gt;1,IF(ISNUMBER(INDEX(Import.PLE,Detalhamento!$E318,Detalhamento!V$15)),IF(INDEX(Import.PLE,Detalhamento!$E318,Detalhamento!V$15)&lt;=mediçao,OFFSET(Import.PLQ,$A318-1,V$15-1,1,1),0),0),PLE!$AA$28*OFFSET(Import.PLQ,$A318-1,V$15-1,1,1)),IF($E318&lt;&gt;1,IF(ISNUMBER(INDEX(Import.PLE,Detalhamento!$E318,Detalhamento!V$15)),IF(INDEX(Import.PLE,Detalhamento!$E318,Detalhamento!V$15)&lt;=mediçao,0,OFFSET(Import.PLQ,$A318-1,V$15-1,1,1)),OFFSET(Import.PLQ,$A318-1,V$15-1,1,1)),(1-PLE!$AA$28)*OFFSET(Import.PLQ,$A318-1,V$15-1,1,1))))</f>
        <v>0</v>
      </c>
      <c r="W318" s="144">
        <f ca="1">IF(W$13="",0,CHOOSE(Detalhamento.OpçãoServiços,OFFSET(Import.PLQ,$A318-1,W$15-1,1,1),IF($E318&lt;&gt;1,IF(ISNUMBER(INDEX(Import.PLE,Detalhamento!$E318,Detalhamento!W$15)),IF(INDEX(Import.PLE,Detalhamento!$E318,Detalhamento!W$15)&lt;=mediçao,OFFSET(Import.PLQ,$A318-1,W$15-1,1,1),0),0),PLE!$AA$28*OFFSET(Import.PLQ,$A318-1,W$15-1,1,1)),IF($E318&lt;&gt;1,IF(ISNUMBER(INDEX(Import.PLE,Detalhamento!$E318,Detalhamento!W$15)),IF(INDEX(Import.PLE,Detalhamento!$E318,Detalhamento!W$15)&lt;=mediçao,0,OFFSET(Import.PLQ,$A318-1,W$15-1,1,1)),OFFSET(Import.PLQ,$A318-1,W$15-1,1,1)),(1-PLE!$AA$28)*OFFSET(Import.PLQ,$A318-1,W$15-1,1,1))))</f>
        <v>0</v>
      </c>
      <c r="X318" s="144">
        <f ca="1">IF(X$13="",0,CHOOSE(Detalhamento.OpçãoServiços,OFFSET(Import.PLQ,$A318-1,X$15-1,1,1),IF($E318&lt;&gt;1,IF(ISNUMBER(INDEX(Import.PLE,Detalhamento!$E318,Detalhamento!X$15)),IF(INDEX(Import.PLE,Detalhamento!$E318,Detalhamento!X$15)&lt;=mediçao,OFFSET(Import.PLQ,$A318-1,X$15-1,1,1),0),0),PLE!$AA$28*OFFSET(Import.PLQ,$A318-1,X$15-1,1,1)),IF($E318&lt;&gt;1,IF(ISNUMBER(INDEX(Import.PLE,Detalhamento!$E318,Detalhamento!X$15)),IF(INDEX(Import.PLE,Detalhamento!$E318,Detalhamento!X$15)&lt;=mediçao,0,OFFSET(Import.PLQ,$A318-1,X$15-1,1,1)),OFFSET(Import.PLQ,$A318-1,X$15-1,1,1)),(1-PLE!$AA$28)*OFFSET(Import.PLQ,$A318-1,X$15-1,1,1))))</f>
        <v>0</v>
      </c>
      <c r="Y318" s="144">
        <f ca="1">IF(Y$13="",0,CHOOSE(Detalhamento.OpçãoServiços,OFFSET(Import.PLQ,$A318-1,Y$15-1,1,1),IF($E318&lt;&gt;1,IF(ISNUMBER(INDEX(Import.PLE,Detalhamento!$E318,Detalhamento!Y$15)),IF(INDEX(Import.PLE,Detalhamento!$E318,Detalhamento!Y$15)&lt;=mediçao,OFFSET(Import.PLQ,$A318-1,Y$15-1,1,1),0),0),PLE!$AA$28*OFFSET(Import.PLQ,$A318-1,Y$15-1,1,1)),IF($E318&lt;&gt;1,IF(ISNUMBER(INDEX(Import.PLE,Detalhamento!$E318,Detalhamento!Y$15)),IF(INDEX(Import.PLE,Detalhamento!$E318,Detalhamento!Y$15)&lt;=mediçao,0,OFFSET(Import.PLQ,$A318-1,Y$15-1,1,1)),OFFSET(Import.PLQ,$A318-1,Y$15-1,1,1)),(1-PLE!$AA$28)*OFFSET(Import.PLQ,$A318-1,Y$15-1,1,1))))</f>
        <v>0</v>
      </c>
      <c r="Z318" s="144">
        <f ca="1">IF(Z$13="",0,CHOOSE(Detalhamento.OpçãoServiços,OFFSET(Import.PLQ,$A318-1,Z$15-1,1,1),IF($E318&lt;&gt;1,IF(ISNUMBER(INDEX(Import.PLE,Detalhamento!$E318,Detalhamento!Z$15)),IF(INDEX(Import.PLE,Detalhamento!$E318,Detalhamento!Z$15)&lt;=mediçao,OFFSET(Import.PLQ,$A318-1,Z$15-1,1,1),0),0),PLE!$AA$28*OFFSET(Import.PLQ,$A318-1,Z$15-1,1,1)),IF($E318&lt;&gt;1,IF(ISNUMBER(INDEX(Import.PLE,Detalhamento!$E318,Detalhamento!Z$15)),IF(INDEX(Import.PLE,Detalhamento!$E318,Detalhamento!Z$15)&lt;=mediçao,0,OFFSET(Import.PLQ,$A318-1,Z$15-1,1,1)),OFFSET(Import.PLQ,$A318-1,Z$15-1,1,1)),(1-PLE!$AA$28)*OFFSET(Import.PLQ,$A318-1,Z$15-1,1,1))))</f>
        <v>0</v>
      </c>
      <c r="AA318" s="144">
        <f ca="1">IF(AA$13="",0,CHOOSE(Detalhamento.OpçãoServiços,OFFSET(Import.PLQ,$A318-1,AA$15-1,1,1),IF($E318&lt;&gt;1,IF(ISNUMBER(INDEX(Import.PLE,Detalhamento!$E318,Detalhamento!AA$15)),IF(INDEX(Import.PLE,Detalhamento!$E318,Detalhamento!AA$15)&lt;=mediçao,OFFSET(Import.PLQ,$A318-1,AA$15-1,1,1),0),0),PLE!$AA$28*OFFSET(Import.PLQ,$A318-1,AA$15-1,1,1)),IF($E318&lt;&gt;1,IF(ISNUMBER(INDEX(Import.PLE,Detalhamento!$E318,Detalhamento!AA$15)),IF(INDEX(Import.PLE,Detalhamento!$E318,Detalhamento!AA$15)&lt;=mediçao,0,OFFSET(Import.PLQ,$A318-1,AA$15-1,1,1)),OFFSET(Import.PLQ,$A318-1,AA$15-1,1,1)),(1-PLE!$AA$28)*OFFSET(Import.PLQ,$A318-1,AA$15-1,1,1))))</f>
        <v>0</v>
      </c>
      <c r="AB318" s="144">
        <f ca="1">IF(AB$13="",0,CHOOSE(Detalhamento.OpçãoServiços,OFFSET(Import.PLQ,$A318-1,AB$15-1,1,1),IF($E318&lt;&gt;1,IF(ISNUMBER(INDEX(Import.PLE,Detalhamento!$E318,Detalhamento!AB$15)),IF(INDEX(Import.PLE,Detalhamento!$E318,Detalhamento!AB$15)&lt;=mediçao,OFFSET(Import.PLQ,$A318-1,AB$15-1,1,1),0),0),PLE!$AA$28*OFFSET(Import.PLQ,$A318-1,AB$15-1,1,1)),IF($E318&lt;&gt;1,IF(ISNUMBER(INDEX(Import.PLE,Detalhamento!$E318,Detalhamento!AB$15)),IF(INDEX(Import.PLE,Detalhamento!$E318,Detalhamento!AB$15)&lt;=mediçao,0,OFFSET(Import.PLQ,$A318-1,AB$15-1,1,1)),OFFSET(Import.PLQ,$A318-1,AB$15-1,1,1)),(1-PLE!$AA$28)*OFFSET(Import.PLQ,$A318-1,AB$15-1,1,1))))</f>
        <v>0</v>
      </c>
      <c r="AC318" s="144">
        <f ca="1">IF(AC$13="",0,CHOOSE(Detalhamento.OpçãoServiços,OFFSET(Import.PLQ,$A318-1,AC$15-1,1,1),IF($E318&lt;&gt;1,IF(ISNUMBER(INDEX(Import.PLE,Detalhamento!$E318,Detalhamento!AC$15)),IF(INDEX(Import.PLE,Detalhamento!$E318,Detalhamento!AC$15)&lt;=mediçao,OFFSET(Import.PLQ,$A318-1,AC$15-1,1,1),0),0),PLE!$AA$28*OFFSET(Import.PLQ,$A318-1,AC$15-1,1,1)),IF($E318&lt;&gt;1,IF(ISNUMBER(INDEX(Import.PLE,Detalhamento!$E318,Detalhamento!AC$15)),IF(INDEX(Import.PLE,Detalhamento!$E318,Detalhamento!AC$15)&lt;=mediçao,0,OFFSET(Import.PLQ,$A318-1,AC$15-1,1,1)),OFFSET(Import.PLQ,$A318-1,AC$15-1,1,1)),(1-PLE!$AA$28)*OFFSET(Import.PLQ,$A318-1,AC$15-1,1,1))))</f>
        <v>0</v>
      </c>
      <c r="AD318" s="144">
        <f ca="1">IF(AD$13="",0,CHOOSE(Detalhamento.OpçãoServiços,OFFSET(Import.PLQ,$A318-1,AD$15-1,1,1),IF($E318&lt;&gt;1,IF(ISNUMBER(INDEX(Import.PLE,Detalhamento!$E318,Detalhamento!AD$15)),IF(INDEX(Import.PLE,Detalhamento!$E318,Detalhamento!AD$15)&lt;=mediçao,OFFSET(Import.PLQ,$A318-1,AD$15-1,1,1),0),0),PLE!$AA$28*OFFSET(Import.PLQ,$A318-1,AD$15-1,1,1)),IF($E318&lt;&gt;1,IF(ISNUMBER(INDEX(Import.PLE,Detalhamento!$E318,Detalhamento!AD$15)),IF(INDEX(Import.PLE,Detalhamento!$E318,Detalhamento!AD$15)&lt;=mediçao,0,OFFSET(Import.PLQ,$A318-1,AD$15-1,1,1)),OFFSET(Import.PLQ,$A318-1,AD$15-1,1,1)),(1-PLE!$AA$28)*OFFSET(Import.PLQ,$A318-1,AD$15-1,1,1))))</f>
        <v>0</v>
      </c>
      <c r="AE318" s="144">
        <f ca="1">IF(AE$13="",0,CHOOSE(Detalhamento.OpçãoServiços,OFFSET(Import.PLQ,$A318-1,AE$15-1,1,1),IF($E318&lt;&gt;1,IF(ISNUMBER(INDEX(Import.PLE,Detalhamento!$E318,Detalhamento!AE$15)),IF(INDEX(Import.PLE,Detalhamento!$E318,Detalhamento!AE$15)&lt;=mediçao,OFFSET(Import.PLQ,$A318-1,AE$15-1,1,1),0),0),PLE!$AA$28*OFFSET(Import.PLQ,$A318-1,AE$15-1,1,1)),IF($E318&lt;&gt;1,IF(ISNUMBER(INDEX(Import.PLE,Detalhamento!$E318,Detalhamento!AE$15)),IF(INDEX(Import.PLE,Detalhamento!$E318,Detalhamento!AE$15)&lt;=mediçao,0,OFFSET(Import.PLQ,$A318-1,AE$15-1,1,1)),OFFSET(Import.PLQ,$A318-1,AE$15-1,1,1)),(1-PLE!$AA$28)*OFFSET(Import.PLQ,$A318-1,AE$15-1,1,1))))</f>
        <v>0</v>
      </c>
      <c r="AF318" s="144">
        <f ca="1">IF(AF$13="",0,CHOOSE(Detalhamento.OpçãoServiços,OFFSET(Import.PLQ,$A318-1,AF$15-1,1,1),IF($E318&lt;&gt;1,IF(ISNUMBER(INDEX(Import.PLE,Detalhamento!$E318,Detalhamento!AF$15)),IF(INDEX(Import.PLE,Detalhamento!$E318,Detalhamento!AF$15)&lt;=mediçao,OFFSET(Import.PLQ,$A318-1,AF$15-1,1,1),0),0),PLE!$AA$28*OFFSET(Import.PLQ,$A318-1,AF$15-1,1,1)),IF($E318&lt;&gt;1,IF(ISNUMBER(INDEX(Import.PLE,Detalhamento!$E318,Detalhamento!AF$15)),IF(INDEX(Import.PLE,Detalhamento!$E318,Detalhamento!AF$15)&lt;=mediçao,0,OFFSET(Import.PLQ,$A318-1,AF$15-1,1,1)),OFFSET(Import.PLQ,$A318-1,AF$15-1,1,1)),(1-PLE!$AA$28)*OFFSET(Import.PLQ,$A318-1,AF$15-1,1,1))))</f>
        <v>0</v>
      </c>
      <c r="AG318" s="144">
        <f ca="1">IF(AG$13="",0,CHOOSE(Detalhamento.OpçãoServiços,OFFSET(Import.PLQ,$A318-1,AG$15-1,1,1),IF($E318&lt;&gt;1,IF(ISNUMBER(INDEX(Import.PLE,Detalhamento!$E318,Detalhamento!AG$15)),IF(INDEX(Import.PLE,Detalhamento!$E318,Detalhamento!AG$15)&lt;=mediçao,OFFSET(Import.PLQ,$A318-1,AG$15-1,1,1),0),0),PLE!$AA$28*OFFSET(Import.PLQ,$A318-1,AG$15-1,1,1)),IF($E318&lt;&gt;1,IF(ISNUMBER(INDEX(Import.PLE,Detalhamento!$E318,Detalhamento!AG$15)),IF(INDEX(Import.PLE,Detalhamento!$E318,Detalhamento!AG$15)&lt;=mediçao,0,OFFSET(Import.PLQ,$A318-1,AG$15-1,1,1)),OFFSET(Import.PLQ,$A318-1,AG$15-1,1,1)),(1-PLE!$AA$28)*OFFSET(Import.PLQ,$A318-1,AG$15-1,1,1))))</f>
        <v>0</v>
      </c>
      <c r="AH318" s="144">
        <f ca="1">IF(AH$13="",0,CHOOSE(Detalhamento.OpçãoServiços,OFFSET(Import.PLQ,$A318-1,AH$15-1,1,1),IF($E318&lt;&gt;1,IF(ISNUMBER(INDEX(Import.PLE,Detalhamento!$E318,Detalhamento!AH$15)),IF(INDEX(Import.PLE,Detalhamento!$E318,Detalhamento!AH$15)&lt;=mediçao,OFFSET(Import.PLQ,$A318-1,AH$15-1,1,1),0),0),PLE!$AA$28*OFFSET(Import.PLQ,$A318-1,AH$15-1,1,1)),IF($E318&lt;&gt;1,IF(ISNUMBER(INDEX(Import.PLE,Detalhamento!$E318,Detalhamento!AH$15)),IF(INDEX(Import.PLE,Detalhamento!$E318,Detalhamento!AH$15)&lt;=mediçao,0,OFFSET(Import.PLQ,$A318-1,AH$15-1,1,1)),OFFSET(Import.PLQ,$A318-1,AH$15-1,1,1)),(1-PLE!$AA$28)*OFFSET(Import.PLQ,$A318-1,AH$15-1,1,1))))</f>
        <v>0</v>
      </c>
      <c r="AI318" s="144">
        <f ca="1">IF(AI$13="",0,CHOOSE(Detalhamento.OpçãoServiços,OFFSET(Import.PLQ,$A318-1,AI$15-1,1,1),IF($E318&lt;&gt;1,IF(ISNUMBER(INDEX(Import.PLE,Detalhamento!$E318,Detalhamento!AI$15)),IF(INDEX(Import.PLE,Detalhamento!$E318,Detalhamento!AI$15)&lt;=mediçao,OFFSET(Import.PLQ,$A318-1,AI$15-1,1,1),0),0),PLE!$AA$28*OFFSET(Import.PLQ,$A318-1,AI$15-1,1,1)),IF($E318&lt;&gt;1,IF(ISNUMBER(INDEX(Import.PLE,Detalhamento!$E318,Detalhamento!AI$15)),IF(INDEX(Import.PLE,Detalhamento!$E318,Detalhamento!AI$15)&lt;=mediçao,0,OFFSET(Import.PLQ,$A318-1,AI$15-1,1,1)),OFFSET(Import.PLQ,$A318-1,AI$15-1,1,1)),(1-PLE!$AA$28)*OFFSET(Import.PLQ,$A318-1,AI$15-1,1,1))))</f>
        <v>0</v>
      </c>
      <c r="AJ318" s="144">
        <f ca="1">IF(AJ$13="",0,CHOOSE(Detalhamento.OpçãoServiços,OFFSET(Import.PLQ,$A318-1,AJ$15-1,1,1),IF($E318&lt;&gt;1,IF(ISNUMBER(INDEX(Import.PLE,Detalhamento!$E318,Detalhamento!AJ$15)),IF(INDEX(Import.PLE,Detalhamento!$E318,Detalhamento!AJ$15)&lt;=mediçao,OFFSET(Import.PLQ,$A318-1,AJ$15-1,1,1),0),0),PLE!$AA$28*OFFSET(Import.PLQ,$A318-1,AJ$15-1,1,1)),IF($E318&lt;&gt;1,IF(ISNUMBER(INDEX(Import.PLE,Detalhamento!$E318,Detalhamento!AJ$15)),IF(INDEX(Import.PLE,Detalhamento!$E318,Detalhamento!AJ$15)&lt;=mediçao,0,OFFSET(Import.PLQ,$A318-1,AJ$15-1,1,1)),OFFSET(Import.PLQ,$A318-1,AJ$15-1,1,1)),(1-PLE!$AA$28)*OFFSET(Import.PLQ,$A318-1,AJ$15-1,1,1))))</f>
        <v>0</v>
      </c>
      <c r="AK318" s="144">
        <f ca="1">IF(AK$13="",0,CHOOSE(Detalhamento.OpçãoServiços,OFFSET(Import.PLQ,$A318-1,AK$15-1,1,1),IF($E318&lt;&gt;1,IF(ISNUMBER(INDEX(Import.PLE,Detalhamento!$E318,Detalhamento!AK$15)),IF(INDEX(Import.PLE,Detalhamento!$E318,Detalhamento!AK$15)&lt;=mediçao,OFFSET(Import.PLQ,$A318-1,AK$15-1,1,1),0),0),PLE!$AA$28*OFFSET(Import.PLQ,$A318-1,AK$15-1,1,1)),IF($E318&lt;&gt;1,IF(ISNUMBER(INDEX(Import.PLE,Detalhamento!$E318,Detalhamento!AK$15)),IF(INDEX(Import.PLE,Detalhamento!$E318,Detalhamento!AK$15)&lt;=mediçao,0,OFFSET(Import.PLQ,$A318-1,AK$15-1,1,1)),OFFSET(Import.PLQ,$A318-1,AK$15-1,1,1)),(1-PLE!$AA$28)*OFFSET(Import.PLQ,$A318-1,AK$15-1,1,1))))</f>
        <v>0</v>
      </c>
      <c r="AL318" s="144">
        <f ca="1">IF(AL$13="",0,CHOOSE(Detalhamento.OpçãoServiços,OFFSET(Import.PLQ,$A318-1,AL$15-1,1,1),IF($E318&lt;&gt;1,IF(ISNUMBER(INDEX(Import.PLE,Detalhamento!$E318,Detalhamento!AL$15)),IF(INDEX(Import.PLE,Detalhamento!$E318,Detalhamento!AL$15)&lt;=mediçao,OFFSET(Import.PLQ,$A318-1,AL$15-1,1,1),0),0),PLE!$AA$28*OFFSET(Import.PLQ,$A318-1,AL$15-1,1,1)),IF($E318&lt;&gt;1,IF(ISNUMBER(INDEX(Import.PLE,Detalhamento!$E318,Detalhamento!AL$15)),IF(INDEX(Import.PLE,Detalhamento!$E318,Detalhamento!AL$15)&lt;=mediçao,0,OFFSET(Import.PLQ,$A318-1,AL$15-1,1,1)),OFFSET(Import.PLQ,$A318-1,AL$15-1,1,1)),(1-PLE!$AA$28)*OFFSET(Import.PLQ,$A318-1,AL$15-1,1,1))))</f>
        <v>0</v>
      </c>
      <c r="AM318" s="144">
        <f ca="1">IF(AM$13="",0,CHOOSE(Detalhamento.OpçãoServiços,OFFSET(Import.PLQ,$A318-1,AM$15-1,1,1),IF($E318&lt;&gt;1,IF(ISNUMBER(INDEX(Import.PLE,Detalhamento!$E318,Detalhamento!AM$15)),IF(INDEX(Import.PLE,Detalhamento!$E318,Detalhamento!AM$15)&lt;=mediçao,OFFSET(Import.PLQ,$A318-1,AM$15-1,1,1),0),0),PLE!$AA$28*OFFSET(Import.PLQ,$A318-1,AM$15-1,1,1)),IF($E318&lt;&gt;1,IF(ISNUMBER(INDEX(Import.PLE,Detalhamento!$E318,Detalhamento!AM$15)),IF(INDEX(Import.PLE,Detalhamento!$E318,Detalhamento!AM$15)&lt;=mediçao,0,OFFSET(Import.PLQ,$A318-1,AM$15-1,1,1)),OFFSET(Import.PLQ,$A318-1,AM$15-1,1,1)),(1-PLE!$AA$28)*OFFSET(Import.PLQ,$A318-1,AM$15-1,1,1))))</f>
        <v>0</v>
      </c>
      <c r="AN318" s="144">
        <f ca="1">IF(AN$13="",0,CHOOSE(Detalhamento.OpçãoServiços,OFFSET(Import.PLQ,$A318-1,AN$15-1,1,1),IF($E318&lt;&gt;1,IF(ISNUMBER(INDEX(Import.PLE,Detalhamento!$E318,Detalhamento!AN$15)),IF(INDEX(Import.PLE,Detalhamento!$E318,Detalhamento!AN$15)&lt;=mediçao,OFFSET(Import.PLQ,$A318-1,AN$15-1,1,1),0),0),PLE!$AA$28*OFFSET(Import.PLQ,$A318-1,AN$15-1,1,1)),IF($E318&lt;&gt;1,IF(ISNUMBER(INDEX(Import.PLE,Detalhamento!$E318,Detalhamento!AN$15)),IF(INDEX(Import.PLE,Detalhamento!$E318,Detalhamento!AN$15)&lt;=mediçao,0,OFFSET(Import.PLQ,$A318-1,AN$15-1,1,1)),OFFSET(Import.PLQ,$A318-1,AN$15-1,1,1)),(1-PLE!$AA$28)*OFFSET(Import.PLQ,$A318-1,AN$15-1,1,1))))</f>
        <v>0</v>
      </c>
      <c r="AO318" s="144">
        <f ca="1">IF(AO$13="",0,CHOOSE(Detalhamento.OpçãoServiços,OFFSET(Import.PLQ,$A318-1,AO$15-1,1,1),IF($E318&lt;&gt;1,IF(ISNUMBER(INDEX(Import.PLE,Detalhamento!$E318,Detalhamento!AO$15)),IF(INDEX(Import.PLE,Detalhamento!$E318,Detalhamento!AO$15)&lt;=mediçao,OFFSET(Import.PLQ,$A318-1,AO$15-1,1,1),0),0),PLE!$AA$28*OFFSET(Import.PLQ,$A318-1,AO$15-1,1,1)),IF($E318&lt;&gt;1,IF(ISNUMBER(INDEX(Import.PLE,Detalhamento!$E318,Detalhamento!AO$15)),IF(INDEX(Import.PLE,Detalhamento!$E318,Detalhamento!AO$15)&lt;=mediçao,0,OFFSET(Import.PLQ,$A318-1,AO$15-1,1,1)),OFFSET(Import.PLQ,$A318-1,AO$15-1,1,1)),(1-PLE!$AA$28)*OFFSET(Import.PLQ,$A318-1,AO$15-1,1,1))))</f>
        <v>0</v>
      </c>
      <c r="AP318" s="144">
        <f ca="1">IF(AP$13="",0,CHOOSE(Detalhamento.OpçãoServiços,OFFSET(Import.PLQ,$A318-1,AP$15-1,1,1),IF($E318&lt;&gt;1,IF(ISNUMBER(INDEX(Import.PLE,Detalhamento!$E318,Detalhamento!AP$15)),IF(INDEX(Import.PLE,Detalhamento!$E318,Detalhamento!AP$15)&lt;=mediçao,OFFSET(Import.PLQ,$A318-1,AP$15-1,1,1),0),0),PLE!$AA$28*OFFSET(Import.PLQ,$A318-1,AP$15-1,1,1)),IF($E318&lt;&gt;1,IF(ISNUMBER(INDEX(Import.PLE,Detalhamento!$E318,Detalhamento!AP$15)),IF(INDEX(Import.PLE,Detalhamento!$E318,Detalhamento!AP$15)&lt;=mediçao,0,OFFSET(Import.PLQ,$A318-1,AP$15-1,1,1)),OFFSET(Import.PLQ,$A318-1,AP$15-1,1,1)),(1-PLE!$AA$28)*OFFSET(Import.PLQ,$A318-1,AP$15-1,1,1))))</f>
        <v>0</v>
      </c>
      <c r="AQ318" s="144">
        <f ca="1">IF(AQ$13="",0,CHOOSE(Detalhamento.OpçãoServiços,OFFSET(Import.PLQ,$A318-1,AQ$15-1,1,1),IF($E318&lt;&gt;1,IF(ISNUMBER(INDEX(Import.PLE,Detalhamento!$E318,Detalhamento!AQ$15)),IF(INDEX(Import.PLE,Detalhamento!$E318,Detalhamento!AQ$15)&lt;=mediçao,OFFSET(Import.PLQ,$A318-1,AQ$15-1,1,1),0),0),PLE!$AA$28*OFFSET(Import.PLQ,$A318-1,AQ$15-1,1,1)),IF($E318&lt;&gt;1,IF(ISNUMBER(INDEX(Import.PLE,Detalhamento!$E318,Detalhamento!AQ$15)),IF(INDEX(Import.PLE,Detalhamento!$E318,Detalhamento!AQ$15)&lt;=mediçao,0,OFFSET(Import.PLQ,$A318-1,AQ$15-1,1,1)),OFFSET(Import.PLQ,$A318-1,AQ$15-1,1,1)),(1-PLE!$AA$28)*OFFSET(Import.PLQ,$A318-1,AQ$15-1,1,1))))</f>
        <v>0</v>
      </c>
      <c r="AR318" s="144">
        <f ca="1">IF(AR$13="",0,CHOOSE(Detalhamento.OpçãoServiços,OFFSET(Import.PLQ,$A318-1,AR$15-1,1,1),IF($E318&lt;&gt;1,IF(ISNUMBER(INDEX(Import.PLE,Detalhamento!$E318,Detalhamento!AR$15)),IF(INDEX(Import.PLE,Detalhamento!$E318,Detalhamento!AR$15)&lt;=mediçao,OFFSET(Import.PLQ,$A318-1,AR$15-1,1,1),0),0),PLE!$AA$28*OFFSET(Import.PLQ,$A318-1,AR$15-1,1,1)),IF($E318&lt;&gt;1,IF(ISNUMBER(INDEX(Import.PLE,Detalhamento!$E318,Detalhamento!AR$15)),IF(INDEX(Import.PLE,Detalhamento!$E318,Detalhamento!AR$15)&lt;=mediçao,0,OFFSET(Import.PLQ,$A318-1,AR$15-1,1,1)),OFFSET(Import.PLQ,$A318-1,AR$15-1,1,1)),(1-PLE!$AA$28)*OFFSET(Import.PLQ,$A318-1,AR$15-1,1,1))))</f>
        <v>0</v>
      </c>
      <c r="AS318" s="144">
        <f ca="1">IF(AS$13="",0,CHOOSE(Detalhamento.OpçãoServiços,OFFSET(Import.PLQ,$A318-1,AS$15-1,1,1),IF($E318&lt;&gt;1,IF(ISNUMBER(INDEX(Import.PLE,Detalhamento!$E318,Detalhamento!AS$15)),IF(INDEX(Import.PLE,Detalhamento!$E318,Detalhamento!AS$15)&lt;=mediçao,OFFSET(Import.PLQ,$A318-1,AS$15-1,1,1),0),0),PLE!$AA$28*OFFSET(Import.PLQ,$A318-1,AS$15-1,1,1)),IF($E318&lt;&gt;1,IF(ISNUMBER(INDEX(Import.PLE,Detalhamento!$E318,Detalhamento!AS$15)),IF(INDEX(Import.PLE,Detalhamento!$E318,Detalhamento!AS$15)&lt;=mediçao,0,OFFSET(Import.PLQ,$A318-1,AS$15-1,1,1)),OFFSET(Import.PLQ,$A318-1,AS$15-1,1,1)),(1-PLE!$AA$28)*OFFSET(Import.PLQ,$A318-1,AS$15-1,1,1))))</f>
        <v>0</v>
      </c>
      <c r="AT318" s="144">
        <f ca="1">IF(AT$13="",0,CHOOSE(Detalhamento.OpçãoServiços,OFFSET(Import.PLQ,$A318-1,AT$15-1,1,1),IF($E318&lt;&gt;1,IF(ISNUMBER(INDEX(Import.PLE,Detalhamento!$E318,Detalhamento!AT$15)),IF(INDEX(Import.PLE,Detalhamento!$E318,Detalhamento!AT$15)&lt;=mediçao,OFFSET(Import.PLQ,$A318-1,AT$15-1,1,1),0),0),PLE!$AA$28*OFFSET(Import.PLQ,$A318-1,AT$15-1,1,1)),IF($E318&lt;&gt;1,IF(ISNUMBER(INDEX(Import.PLE,Detalhamento!$E318,Detalhamento!AT$15)),IF(INDEX(Import.PLE,Detalhamento!$E318,Detalhamento!AT$15)&lt;=mediçao,0,OFFSET(Import.PLQ,$A318-1,AT$15-1,1,1)),OFFSET(Import.PLQ,$A318-1,AT$15-1,1,1)),(1-PLE!$AA$28)*OFFSET(Import.PLQ,$A318-1,AT$15-1,1,1))))</f>
        <v>0</v>
      </c>
      <c r="AU318" s="144">
        <f ca="1">IF(AU$13="",0,CHOOSE(Detalhamento.OpçãoServiços,OFFSET(Import.PLQ,$A318-1,AU$15-1,1,1),IF($E318&lt;&gt;1,IF(ISNUMBER(INDEX(Import.PLE,Detalhamento!$E318,Detalhamento!AU$15)),IF(INDEX(Import.PLE,Detalhamento!$E318,Detalhamento!AU$15)&lt;=mediçao,OFFSET(Import.PLQ,$A318-1,AU$15-1,1,1),0),0),PLE!$AA$28*OFFSET(Import.PLQ,$A318-1,AU$15-1,1,1)),IF($E318&lt;&gt;1,IF(ISNUMBER(INDEX(Import.PLE,Detalhamento!$E318,Detalhamento!AU$15)),IF(INDEX(Import.PLE,Detalhamento!$E318,Detalhamento!AU$15)&lt;=mediçao,0,OFFSET(Import.PLQ,$A318-1,AU$15-1,1,1)),OFFSET(Import.PLQ,$A318-1,AU$15-1,1,1)),(1-PLE!$AA$28)*OFFSET(Import.PLQ,$A318-1,AU$15-1,1,1))))</f>
        <v>0</v>
      </c>
      <c r="AV318" s="144">
        <f ca="1">IF(AV$13="",0,CHOOSE(Detalhamento.OpçãoServiços,OFFSET(Import.PLQ,$A318-1,AV$15-1,1,1),IF($E318&lt;&gt;1,IF(ISNUMBER(INDEX(Import.PLE,Detalhamento!$E318,Detalhamento!AV$15)),IF(INDEX(Import.PLE,Detalhamento!$E318,Detalhamento!AV$15)&lt;=mediçao,OFFSET(Import.PLQ,$A318-1,AV$15-1,1,1),0),0),PLE!$AA$28*OFFSET(Import.PLQ,$A318-1,AV$15-1,1,1)),IF($E318&lt;&gt;1,IF(ISNUMBER(INDEX(Import.PLE,Detalhamento!$E318,Detalhamento!AV$15)),IF(INDEX(Import.PLE,Detalhamento!$E318,Detalhamento!AV$15)&lt;=mediçao,0,OFFSET(Import.PLQ,$A318-1,AV$15-1,1,1)),OFFSET(Import.PLQ,$A318-1,AV$15-1,1,1)),(1-PLE!$AA$28)*OFFSET(Import.PLQ,$A318-1,AV$15-1,1,1))))</f>
        <v>0</v>
      </c>
      <c r="AW318" s="144">
        <f ca="1">IF(AW$13="",0,CHOOSE(Detalhamento.OpçãoServiços,OFFSET(Import.PLQ,$A318-1,AW$15-1,1,1),IF($E318&lt;&gt;1,IF(ISNUMBER(INDEX(Import.PLE,Detalhamento!$E318,Detalhamento!AW$15)),IF(INDEX(Import.PLE,Detalhamento!$E318,Detalhamento!AW$15)&lt;=mediçao,OFFSET(Import.PLQ,$A318-1,AW$15-1,1,1),0),0),PLE!$AA$28*OFFSET(Import.PLQ,$A318-1,AW$15-1,1,1)),IF($E318&lt;&gt;1,IF(ISNUMBER(INDEX(Import.PLE,Detalhamento!$E318,Detalhamento!AW$15)),IF(INDEX(Import.PLE,Detalhamento!$E318,Detalhamento!AW$15)&lt;=mediçao,0,OFFSET(Import.PLQ,$A318-1,AW$15-1,1,1)),OFFSET(Import.PLQ,$A318-1,AW$15-1,1,1)),(1-PLE!$AA$28)*OFFSET(Import.PLQ,$A318-1,AW$15-1,1,1))))</f>
        <v>0</v>
      </c>
      <c r="AX318" s="144">
        <f ca="1">IF(AX$13="",0,CHOOSE(Detalhamento.OpçãoServiços,OFFSET(Import.PLQ,$A318-1,AX$15-1,1,1),IF($E318&lt;&gt;1,IF(ISNUMBER(INDEX(Import.PLE,Detalhamento!$E318,Detalhamento!AX$15)),IF(INDEX(Import.PLE,Detalhamento!$E318,Detalhamento!AX$15)&lt;=mediçao,OFFSET(Import.PLQ,$A318-1,AX$15-1,1,1),0),0),PLE!$AA$28*OFFSET(Import.PLQ,$A318-1,AX$15-1,1,1)),IF($E318&lt;&gt;1,IF(ISNUMBER(INDEX(Import.PLE,Detalhamento!$E318,Detalhamento!AX$15)),IF(INDEX(Import.PLE,Detalhamento!$E318,Detalhamento!AX$15)&lt;=mediçao,0,OFFSET(Import.PLQ,$A318-1,AX$15-1,1,1)),OFFSET(Import.PLQ,$A318-1,AX$15-1,1,1)),(1-PLE!$AA$28)*OFFSET(Import.PLQ,$A318-1,AX$15-1,1,1))))</f>
        <v>0</v>
      </c>
      <c r="AY318" s="144">
        <f ca="1">IF(AY$13="",0,CHOOSE(Detalhamento.OpçãoServiços,OFFSET(Import.PLQ,$A318-1,AY$15-1,1,1),IF($E318&lt;&gt;1,IF(ISNUMBER(INDEX(Import.PLE,Detalhamento!$E318,Detalhamento!AY$15)),IF(INDEX(Import.PLE,Detalhamento!$E318,Detalhamento!AY$15)&lt;=mediçao,OFFSET(Import.PLQ,$A318-1,AY$15-1,1,1),0),0),PLE!$AA$28*OFFSET(Import.PLQ,$A318-1,AY$15-1,1,1)),IF($E318&lt;&gt;1,IF(ISNUMBER(INDEX(Import.PLE,Detalhamento!$E318,Detalhamento!AY$15)),IF(INDEX(Import.PLE,Detalhamento!$E318,Detalhamento!AY$15)&lt;=mediçao,0,OFFSET(Import.PLQ,$A318-1,AY$15-1,1,1)),OFFSET(Import.PLQ,$A318-1,AY$15-1,1,1)),(1-PLE!$AA$28)*OFFSET(Import.PLQ,$A318-1,AY$15-1,1,1))))</f>
        <v>0</v>
      </c>
      <c r="AZ318" s="144">
        <f ca="1">IF(AZ$13="",0,CHOOSE(Detalhamento.OpçãoServiços,OFFSET(Import.PLQ,$A318-1,AZ$15-1,1,1),IF($E318&lt;&gt;1,IF(ISNUMBER(INDEX(Import.PLE,Detalhamento!$E318,Detalhamento!AZ$15)),IF(INDEX(Import.PLE,Detalhamento!$E318,Detalhamento!AZ$15)&lt;=mediçao,OFFSET(Import.PLQ,$A318-1,AZ$15-1,1,1),0),0),PLE!$AA$28*OFFSET(Import.PLQ,$A318-1,AZ$15-1,1,1)),IF($E318&lt;&gt;1,IF(ISNUMBER(INDEX(Import.PLE,Detalhamento!$E318,Detalhamento!AZ$15)),IF(INDEX(Import.PLE,Detalhamento!$E318,Detalhamento!AZ$15)&lt;=mediçao,0,OFFSET(Import.PLQ,$A318-1,AZ$15-1,1,1)),OFFSET(Import.PLQ,$A318-1,AZ$15-1,1,1)),(1-PLE!$AA$28)*OFFSET(Import.PLQ,$A318-1,AZ$15-1,1,1))))</f>
        <v>0</v>
      </c>
      <c r="BA318" s="144">
        <f ca="1">IF(BA$13="",0,CHOOSE(Detalhamento.OpçãoServiços,OFFSET(Import.PLQ,$A318-1,BA$15-1,1,1),IF($E318&lt;&gt;1,IF(ISNUMBER(INDEX(Import.PLE,Detalhamento!$E318,Detalhamento!BA$15)),IF(INDEX(Import.PLE,Detalhamento!$E318,Detalhamento!BA$15)&lt;=mediçao,OFFSET(Import.PLQ,$A318-1,BA$15-1,1,1),0),0),PLE!$AA$28*OFFSET(Import.PLQ,$A318-1,BA$15-1,1,1)),IF($E318&lt;&gt;1,IF(ISNUMBER(INDEX(Import.PLE,Detalhamento!$E318,Detalhamento!BA$15)),IF(INDEX(Import.PLE,Detalhamento!$E318,Detalhamento!BA$15)&lt;=mediçao,0,OFFSET(Import.PLQ,$A318-1,BA$15-1,1,1)),OFFSET(Import.PLQ,$A318-1,BA$15-1,1,1)),(1-PLE!$AA$28)*OFFSET(Import.PLQ,$A318-1,BA$15-1,1,1))))</f>
        <v>0</v>
      </c>
      <c r="BB318" s="144">
        <f ca="1">IF(BB$13="",0,CHOOSE(Detalhamento.OpçãoServiços,OFFSET(Import.PLQ,$A318-1,BB$15-1,1,1),IF($E318&lt;&gt;1,IF(ISNUMBER(INDEX(Import.PLE,Detalhamento!$E318,Detalhamento!BB$15)),IF(INDEX(Import.PLE,Detalhamento!$E318,Detalhamento!BB$15)&lt;=mediçao,OFFSET(Import.PLQ,$A318-1,BB$15-1,1,1),0),0),PLE!$AA$28*OFFSET(Import.PLQ,$A318-1,BB$15-1,1,1)),IF($E318&lt;&gt;1,IF(ISNUMBER(INDEX(Import.PLE,Detalhamento!$E318,Detalhamento!BB$15)),IF(INDEX(Import.PLE,Detalhamento!$E318,Detalhamento!BB$15)&lt;=mediçao,0,OFFSET(Import.PLQ,$A318-1,BB$15-1,1,1)),OFFSET(Import.PLQ,$A318-1,BB$15-1,1,1)),(1-PLE!$AA$28)*OFFSET(Import.PLQ,$A318-1,BB$15-1,1,1))))</f>
        <v>0</v>
      </c>
      <c r="BC318" s="144">
        <f ca="1">IF(BC$13="",0,CHOOSE(Detalhamento.OpçãoServiços,OFFSET(Import.PLQ,$A318-1,BC$15-1,1,1),IF($E318&lt;&gt;1,IF(ISNUMBER(INDEX(Import.PLE,Detalhamento!$E318,Detalhamento!BC$15)),IF(INDEX(Import.PLE,Detalhamento!$E318,Detalhamento!BC$15)&lt;=mediçao,OFFSET(Import.PLQ,$A318-1,BC$15-1,1,1),0),0),PLE!$AA$28*OFFSET(Import.PLQ,$A318-1,BC$15-1,1,1)),IF($E318&lt;&gt;1,IF(ISNUMBER(INDEX(Import.PLE,Detalhamento!$E318,Detalhamento!BC$15)),IF(INDEX(Import.PLE,Detalhamento!$E318,Detalhamento!BC$15)&lt;=mediçao,0,OFFSET(Import.PLQ,$A318-1,BC$15-1,1,1)),OFFSET(Import.PLQ,$A318-1,BC$15-1,1,1)),(1-PLE!$AA$28)*OFFSET(Import.PLQ,$A318-1,BC$15-1,1,1))))</f>
        <v>0</v>
      </c>
      <c r="BD318" s="144">
        <f ca="1">IF(BD$13="",0,CHOOSE(Detalhamento.OpçãoServiços,OFFSET(Import.PLQ,$A318-1,BD$15-1,1,1),IF($E318&lt;&gt;1,IF(ISNUMBER(INDEX(Import.PLE,Detalhamento!$E318,Detalhamento!BD$15)),IF(INDEX(Import.PLE,Detalhamento!$E318,Detalhamento!BD$15)&lt;=mediçao,OFFSET(Import.PLQ,$A318-1,BD$15-1,1,1),0),0),PLE!$AA$28*OFFSET(Import.PLQ,$A318-1,BD$15-1,1,1)),IF($E318&lt;&gt;1,IF(ISNUMBER(INDEX(Import.PLE,Detalhamento!$E318,Detalhamento!BD$15)),IF(INDEX(Import.PLE,Detalhamento!$E318,Detalhamento!BD$15)&lt;=mediçao,0,OFFSET(Import.PLQ,$A318-1,BD$15-1,1,1)),OFFSET(Import.PLQ,$A318-1,BD$15-1,1,1)),(1-PLE!$AA$28)*OFFSET(Import.PLQ,$A318-1,BD$15-1,1,1))))</f>
        <v>0</v>
      </c>
      <c r="BE318" s="144">
        <f ca="1">IF(BE$13="",0,CHOOSE(Detalhamento.OpçãoServiços,OFFSET(Import.PLQ,$A318-1,BE$15-1,1,1),IF($E318&lt;&gt;1,IF(ISNUMBER(INDEX(Import.PLE,Detalhamento!$E318,Detalhamento!BE$15)),IF(INDEX(Import.PLE,Detalhamento!$E318,Detalhamento!BE$15)&lt;=mediçao,OFFSET(Import.PLQ,$A318-1,BE$15-1,1,1),0),0),PLE!$AA$28*OFFSET(Import.PLQ,$A318-1,BE$15-1,1,1)),IF($E318&lt;&gt;1,IF(ISNUMBER(INDEX(Import.PLE,Detalhamento!$E318,Detalhamento!BE$15)),IF(INDEX(Import.PLE,Detalhamento!$E318,Detalhamento!BE$15)&lt;=mediçao,0,OFFSET(Import.PLQ,$A318-1,BE$15-1,1,1)),OFFSET(Import.PLQ,$A318-1,BE$15-1,1,1)),(1-PLE!$AA$28)*OFFSET(Import.PLQ,$A318-1,BE$15-1,1,1))))</f>
        <v>0</v>
      </c>
      <c r="BF318" s="144">
        <f ca="1">IF(BF$13="",0,CHOOSE(Detalhamento.OpçãoServiços,OFFSET(Import.PLQ,$A318-1,BF$15-1,1,1),IF($E318&lt;&gt;1,IF(ISNUMBER(INDEX(Import.PLE,Detalhamento!$E318,Detalhamento!BF$15)),IF(INDEX(Import.PLE,Detalhamento!$E318,Detalhamento!BF$15)&lt;=mediçao,OFFSET(Import.PLQ,$A318-1,BF$15-1,1,1),0),0),PLE!$AA$28*OFFSET(Import.PLQ,$A318-1,BF$15-1,1,1)),IF($E318&lt;&gt;1,IF(ISNUMBER(INDEX(Import.PLE,Detalhamento!$E318,Detalhamento!BF$15)),IF(INDEX(Import.PLE,Detalhamento!$E318,Detalhamento!BF$15)&lt;=mediçao,0,OFFSET(Import.PLQ,$A318-1,BF$15-1,1,1)),OFFSET(Import.PLQ,$A318-1,BF$15-1,1,1)),(1-PLE!$AA$28)*OFFSET(Import.PLQ,$A318-1,BF$15-1,1,1))))</f>
        <v>0</v>
      </c>
      <c r="BG318" s="144">
        <f ca="1">IF(BG$13="",0,CHOOSE(Detalhamento.OpçãoServiços,OFFSET(Import.PLQ,$A318-1,BG$15-1,1,1),IF($E318&lt;&gt;1,IF(ISNUMBER(INDEX(Import.PLE,Detalhamento!$E318,Detalhamento!BG$15)),IF(INDEX(Import.PLE,Detalhamento!$E318,Detalhamento!BG$15)&lt;=mediçao,OFFSET(Import.PLQ,$A318-1,BG$15-1,1,1),0),0),PLE!$AA$28*OFFSET(Import.PLQ,$A318-1,BG$15-1,1,1)),IF($E318&lt;&gt;1,IF(ISNUMBER(INDEX(Import.PLE,Detalhamento!$E318,Detalhamento!BG$15)),IF(INDEX(Import.PLE,Detalhamento!$E318,Detalhamento!BG$15)&lt;=mediçao,0,OFFSET(Import.PLQ,$A318-1,BG$15-1,1,1)),OFFSET(Import.PLQ,$A318-1,BG$15-1,1,1)),(1-PLE!$AA$28)*OFFSET(Import.PLQ,$A318-1,BG$15-1,1,1))))</f>
        <v>0</v>
      </c>
      <c r="BH318" s="144">
        <f ca="1">IF(BH$13="",0,CHOOSE(Detalhamento.OpçãoServiços,OFFSET(Import.PLQ,$A318-1,BH$15-1,1,1),IF($E318&lt;&gt;1,IF(ISNUMBER(INDEX(Import.PLE,Detalhamento!$E318,Detalhamento!BH$15)),IF(INDEX(Import.PLE,Detalhamento!$E318,Detalhamento!BH$15)&lt;=mediçao,OFFSET(Import.PLQ,$A318-1,BH$15-1,1,1),0),0),PLE!$AA$28*OFFSET(Import.PLQ,$A318-1,BH$15-1,1,1)),IF($E318&lt;&gt;1,IF(ISNUMBER(INDEX(Import.PLE,Detalhamento!$E318,Detalhamento!BH$15)),IF(INDEX(Import.PLE,Detalhamento!$E318,Detalhamento!BH$15)&lt;=mediçao,0,OFFSET(Import.PLQ,$A318-1,BH$15-1,1,1)),OFFSET(Import.PLQ,$A318-1,BH$15-1,1,1)),(1-PLE!$AA$28)*OFFSET(Import.PLQ,$A318-1,BH$15-1,1,1))))</f>
        <v>0</v>
      </c>
      <c r="BI318" s="144">
        <f ca="1">IF(BI$13="",0,CHOOSE(Detalhamento.OpçãoServiços,OFFSET(Import.PLQ,$A318-1,BI$15-1,1,1),IF($E318&lt;&gt;1,IF(ISNUMBER(INDEX(Import.PLE,Detalhamento!$E318,Detalhamento!BI$15)),IF(INDEX(Import.PLE,Detalhamento!$E318,Detalhamento!BI$15)&lt;=mediçao,OFFSET(Import.PLQ,$A318-1,BI$15-1,1,1),0),0),PLE!$AA$28*OFFSET(Import.PLQ,$A318-1,BI$15-1,1,1)),IF($E318&lt;&gt;1,IF(ISNUMBER(INDEX(Import.PLE,Detalhamento!$E318,Detalhamento!BI$15)),IF(INDEX(Import.PLE,Detalhamento!$E318,Detalhamento!BI$15)&lt;=mediçao,0,OFFSET(Import.PLQ,$A318-1,BI$15-1,1,1)),OFFSET(Import.PLQ,$A318-1,BI$15-1,1,1)),(1-PLE!$AA$28)*OFFSET(Import.PLQ,$A318-1,BI$15-1,1,1))))</f>
        <v>0</v>
      </c>
    </row>
    <row r="319" spans="1:61" ht="50" x14ac:dyDescent="0.2">
      <c r="A319" s="155">
        <v>268</v>
      </c>
      <c r="B319" s="21" t="str">
        <f t="shared" ca="1" si="41"/>
        <v>Serviço</v>
      </c>
      <c r="E319" s="153">
        <f t="shared" ca="1" si="42"/>
        <v>34</v>
      </c>
      <c r="F319" s="154">
        <f t="shared" ca="1" si="43"/>
        <v>340268</v>
      </c>
      <c r="G319" s="154" t="str">
        <f t="shared" ca="1" si="47"/>
        <v>4.2.3</v>
      </c>
      <c r="H319" s="182" t="str">
        <f t="shared" ca="1" si="47"/>
        <v>EMBOÇO, PARA RECEBIMENTO DE CERÂMICA, EM ARGAMASSA TRAÇO 1:2:8, PREPARO MANUAL, APLICADO MANUALMENTE EM FACES INTERNAS DE PAREDES, PARA AMBIENTE COM ÁREA MENOR QUE 5M2, ESPESSURA DE 20MM, COM EXECUÇÃO DE TALISCAS. AF_06/2014</v>
      </c>
      <c r="I319" s="37" t="str">
        <f t="shared" ca="1" si="44"/>
        <v>M2</v>
      </c>
      <c r="J319" s="144">
        <f t="shared" ca="1" si="45"/>
        <v>41.48</v>
      </c>
      <c r="K319" s="67"/>
      <c r="L319" s="144">
        <f ca="1">IF(L$13="",0,CHOOSE(Detalhamento.OpçãoServiços,OFFSET(Import.PLQ,$A319-1,L$15-1,1,1),IF($E319&lt;&gt;1,IF(ISNUMBER(INDEX(Import.PLE,Detalhamento!$E319,Detalhamento!L$15)),IF(INDEX(Import.PLE,Detalhamento!$E319,Detalhamento!L$15)&lt;=mediçao,OFFSET(Import.PLQ,$A319-1,L$15-1,1,1),0),0),PLE!$AA$28*OFFSET(Import.PLQ,$A319-1,L$15-1,1,1)),IF($E319&lt;&gt;1,IF(ISNUMBER(INDEX(Import.PLE,Detalhamento!$E319,Detalhamento!L$15)),IF(INDEX(Import.PLE,Detalhamento!$E319,Detalhamento!L$15)&lt;=mediçao,0,OFFSET(Import.PLQ,$A319-1,L$15-1,1,1)),OFFSET(Import.PLQ,$A319-1,L$15-1,1,1)),(1-PLE!$AA$28)*OFFSET(Import.PLQ,$A319-1,L$15-1,1,1))))</f>
        <v>41.48</v>
      </c>
      <c r="M319" s="144">
        <f ca="1">IF(M$13="",0,CHOOSE(Detalhamento.OpçãoServiços,OFFSET(Import.PLQ,$A319-1,M$15-1,1,1),IF($E319&lt;&gt;1,IF(ISNUMBER(INDEX(Import.PLE,Detalhamento!$E319,Detalhamento!M$15)),IF(INDEX(Import.PLE,Detalhamento!$E319,Detalhamento!M$15)&lt;=mediçao,OFFSET(Import.PLQ,$A319-1,M$15-1,1,1),0),0),PLE!$AA$28*OFFSET(Import.PLQ,$A319-1,M$15-1,1,1)),IF($E319&lt;&gt;1,IF(ISNUMBER(INDEX(Import.PLE,Detalhamento!$E319,Detalhamento!M$15)),IF(INDEX(Import.PLE,Detalhamento!$E319,Detalhamento!M$15)&lt;=mediçao,0,OFFSET(Import.PLQ,$A319-1,M$15-1,1,1)),OFFSET(Import.PLQ,$A319-1,M$15-1,1,1)),(1-PLE!$AA$28)*OFFSET(Import.PLQ,$A319-1,M$15-1,1,1))))</f>
        <v>0</v>
      </c>
      <c r="N319" s="144">
        <f ca="1">IF(N$13="",0,CHOOSE(Detalhamento.OpçãoServiços,OFFSET(Import.PLQ,$A319-1,N$15-1,1,1),IF($E319&lt;&gt;1,IF(ISNUMBER(INDEX(Import.PLE,Detalhamento!$E319,Detalhamento!N$15)),IF(INDEX(Import.PLE,Detalhamento!$E319,Detalhamento!N$15)&lt;=mediçao,OFFSET(Import.PLQ,$A319-1,N$15-1,1,1),0),0),PLE!$AA$28*OFFSET(Import.PLQ,$A319-1,N$15-1,1,1)),IF($E319&lt;&gt;1,IF(ISNUMBER(INDEX(Import.PLE,Detalhamento!$E319,Detalhamento!N$15)),IF(INDEX(Import.PLE,Detalhamento!$E319,Detalhamento!N$15)&lt;=mediçao,0,OFFSET(Import.PLQ,$A319-1,N$15-1,1,1)),OFFSET(Import.PLQ,$A319-1,N$15-1,1,1)),(1-PLE!$AA$28)*OFFSET(Import.PLQ,$A319-1,N$15-1,1,1))))</f>
        <v>0</v>
      </c>
      <c r="O319" s="144">
        <f ca="1">IF(O$13="",0,CHOOSE(Detalhamento.OpçãoServiços,OFFSET(Import.PLQ,$A319-1,O$15-1,1,1),IF($E319&lt;&gt;1,IF(ISNUMBER(INDEX(Import.PLE,Detalhamento!$E319,Detalhamento!O$15)),IF(INDEX(Import.PLE,Detalhamento!$E319,Detalhamento!O$15)&lt;=mediçao,OFFSET(Import.PLQ,$A319-1,O$15-1,1,1),0),0),PLE!$AA$28*OFFSET(Import.PLQ,$A319-1,O$15-1,1,1)),IF($E319&lt;&gt;1,IF(ISNUMBER(INDEX(Import.PLE,Detalhamento!$E319,Detalhamento!O$15)),IF(INDEX(Import.PLE,Detalhamento!$E319,Detalhamento!O$15)&lt;=mediçao,0,OFFSET(Import.PLQ,$A319-1,O$15-1,1,1)),OFFSET(Import.PLQ,$A319-1,O$15-1,1,1)),(1-PLE!$AA$28)*OFFSET(Import.PLQ,$A319-1,O$15-1,1,1))))</f>
        <v>0</v>
      </c>
      <c r="P319" s="144">
        <f ca="1">IF(P$13="",0,CHOOSE(Detalhamento.OpçãoServiços,OFFSET(Import.PLQ,$A319-1,P$15-1,1,1),IF($E319&lt;&gt;1,IF(ISNUMBER(INDEX(Import.PLE,Detalhamento!$E319,Detalhamento!P$15)),IF(INDEX(Import.PLE,Detalhamento!$E319,Detalhamento!P$15)&lt;=mediçao,OFFSET(Import.PLQ,$A319-1,P$15-1,1,1),0),0),PLE!$AA$28*OFFSET(Import.PLQ,$A319-1,P$15-1,1,1)),IF($E319&lt;&gt;1,IF(ISNUMBER(INDEX(Import.PLE,Detalhamento!$E319,Detalhamento!P$15)),IF(INDEX(Import.PLE,Detalhamento!$E319,Detalhamento!P$15)&lt;=mediçao,0,OFFSET(Import.PLQ,$A319-1,P$15-1,1,1)),OFFSET(Import.PLQ,$A319-1,P$15-1,1,1)),(1-PLE!$AA$28)*OFFSET(Import.PLQ,$A319-1,P$15-1,1,1))))</f>
        <v>0</v>
      </c>
      <c r="Q319" s="144">
        <f ca="1">IF(Q$13="",0,CHOOSE(Detalhamento.OpçãoServiços,OFFSET(Import.PLQ,$A319-1,Q$15-1,1,1),IF($E319&lt;&gt;1,IF(ISNUMBER(INDEX(Import.PLE,Detalhamento!$E319,Detalhamento!Q$15)),IF(INDEX(Import.PLE,Detalhamento!$E319,Detalhamento!Q$15)&lt;=mediçao,OFFSET(Import.PLQ,$A319-1,Q$15-1,1,1),0),0),PLE!$AA$28*OFFSET(Import.PLQ,$A319-1,Q$15-1,1,1)),IF($E319&lt;&gt;1,IF(ISNUMBER(INDEX(Import.PLE,Detalhamento!$E319,Detalhamento!Q$15)),IF(INDEX(Import.PLE,Detalhamento!$E319,Detalhamento!Q$15)&lt;=mediçao,0,OFFSET(Import.PLQ,$A319-1,Q$15-1,1,1)),OFFSET(Import.PLQ,$A319-1,Q$15-1,1,1)),(1-PLE!$AA$28)*OFFSET(Import.PLQ,$A319-1,Q$15-1,1,1))))</f>
        <v>0</v>
      </c>
      <c r="R319" s="144">
        <f ca="1">IF(R$13="",0,CHOOSE(Detalhamento.OpçãoServiços,OFFSET(Import.PLQ,$A319-1,R$15-1,1,1),IF($E319&lt;&gt;1,IF(ISNUMBER(INDEX(Import.PLE,Detalhamento!$E319,Detalhamento!R$15)),IF(INDEX(Import.PLE,Detalhamento!$E319,Detalhamento!R$15)&lt;=mediçao,OFFSET(Import.PLQ,$A319-1,R$15-1,1,1),0),0),PLE!$AA$28*OFFSET(Import.PLQ,$A319-1,R$15-1,1,1)),IF($E319&lt;&gt;1,IF(ISNUMBER(INDEX(Import.PLE,Detalhamento!$E319,Detalhamento!R$15)),IF(INDEX(Import.PLE,Detalhamento!$E319,Detalhamento!R$15)&lt;=mediçao,0,OFFSET(Import.PLQ,$A319-1,R$15-1,1,1)),OFFSET(Import.PLQ,$A319-1,R$15-1,1,1)),(1-PLE!$AA$28)*OFFSET(Import.PLQ,$A319-1,R$15-1,1,1))))</f>
        <v>0</v>
      </c>
      <c r="S319" s="144">
        <f ca="1">IF(S$13="",0,CHOOSE(Detalhamento.OpçãoServiços,OFFSET(Import.PLQ,$A319-1,S$15-1,1,1),IF($E319&lt;&gt;1,IF(ISNUMBER(INDEX(Import.PLE,Detalhamento!$E319,Detalhamento!S$15)),IF(INDEX(Import.PLE,Detalhamento!$E319,Detalhamento!S$15)&lt;=mediçao,OFFSET(Import.PLQ,$A319-1,S$15-1,1,1),0),0),PLE!$AA$28*OFFSET(Import.PLQ,$A319-1,S$15-1,1,1)),IF($E319&lt;&gt;1,IF(ISNUMBER(INDEX(Import.PLE,Detalhamento!$E319,Detalhamento!S$15)),IF(INDEX(Import.PLE,Detalhamento!$E319,Detalhamento!S$15)&lt;=mediçao,0,OFFSET(Import.PLQ,$A319-1,S$15-1,1,1)),OFFSET(Import.PLQ,$A319-1,S$15-1,1,1)),(1-PLE!$AA$28)*OFFSET(Import.PLQ,$A319-1,S$15-1,1,1))))</f>
        <v>0</v>
      </c>
      <c r="T319" s="144">
        <f ca="1">IF(T$13="",0,CHOOSE(Detalhamento.OpçãoServiços,OFFSET(Import.PLQ,$A319-1,T$15-1,1,1),IF($E319&lt;&gt;1,IF(ISNUMBER(INDEX(Import.PLE,Detalhamento!$E319,Detalhamento!T$15)),IF(INDEX(Import.PLE,Detalhamento!$E319,Detalhamento!T$15)&lt;=mediçao,OFFSET(Import.PLQ,$A319-1,T$15-1,1,1),0),0),PLE!$AA$28*OFFSET(Import.PLQ,$A319-1,T$15-1,1,1)),IF($E319&lt;&gt;1,IF(ISNUMBER(INDEX(Import.PLE,Detalhamento!$E319,Detalhamento!T$15)),IF(INDEX(Import.PLE,Detalhamento!$E319,Detalhamento!T$15)&lt;=mediçao,0,OFFSET(Import.PLQ,$A319-1,T$15-1,1,1)),OFFSET(Import.PLQ,$A319-1,T$15-1,1,1)),(1-PLE!$AA$28)*OFFSET(Import.PLQ,$A319-1,T$15-1,1,1))))</f>
        <v>0</v>
      </c>
      <c r="U319" s="144">
        <f ca="1">IF(U$13="",0,CHOOSE(Detalhamento.OpçãoServiços,OFFSET(Import.PLQ,$A319-1,U$15-1,1,1),IF($E319&lt;&gt;1,IF(ISNUMBER(INDEX(Import.PLE,Detalhamento!$E319,Detalhamento!U$15)),IF(INDEX(Import.PLE,Detalhamento!$E319,Detalhamento!U$15)&lt;=mediçao,OFFSET(Import.PLQ,$A319-1,U$15-1,1,1),0),0),PLE!$AA$28*OFFSET(Import.PLQ,$A319-1,U$15-1,1,1)),IF($E319&lt;&gt;1,IF(ISNUMBER(INDEX(Import.PLE,Detalhamento!$E319,Detalhamento!U$15)),IF(INDEX(Import.PLE,Detalhamento!$E319,Detalhamento!U$15)&lt;=mediçao,0,OFFSET(Import.PLQ,$A319-1,U$15-1,1,1)),OFFSET(Import.PLQ,$A319-1,U$15-1,1,1)),(1-PLE!$AA$28)*OFFSET(Import.PLQ,$A319-1,U$15-1,1,1))))</f>
        <v>0</v>
      </c>
      <c r="V319" s="144">
        <f ca="1">IF(V$13="",0,CHOOSE(Detalhamento.OpçãoServiços,OFFSET(Import.PLQ,$A319-1,V$15-1,1,1),IF($E319&lt;&gt;1,IF(ISNUMBER(INDEX(Import.PLE,Detalhamento!$E319,Detalhamento!V$15)),IF(INDEX(Import.PLE,Detalhamento!$E319,Detalhamento!V$15)&lt;=mediçao,OFFSET(Import.PLQ,$A319-1,V$15-1,1,1),0),0),PLE!$AA$28*OFFSET(Import.PLQ,$A319-1,V$15-1,1,1)),IF($E319&lt;&gt;1,IF(ISNUMBER(INDEX(Import.PLE,Detalhamento!$E319,Detalhamento!V$15)),IF(INDEX(Import.PLE,Detalhamento!$E319,Detalhamento!V$15)&lt;=mediçao,0,OFFSET(Import.PLQ,$A319-1,V$15-1,1,1)),OFFSET(Import.PLQ,$A319-1,V$15-1,1,1)),(1-PLE!$AA$28)*OFFSET(Import.PLQ,$A319-1,V$15-1,1,1))))</f>
        <v>0</v>
      </c>
      <c r="W319" s="144">
        <f ca="1">IF(W$13="",0,CHOOSE(Detalhamento.OpçãoServiços,OFFSET(Import.PLQ,$A319-1,W$15-1,1,1),IF($E319&lt;&gt;1,IF(ISNUMBER(INDEX(Import.PLE,Detalhamento!$E319,Detalhamento!W$15)),IF(INDEX(Import.PLE,Detalhamento!$E319,Detalhamento!W$15)&lt;=mediçao,OFFSET(Import.PLQ,$A319-1,W$15-1,1,1),0),0),PLE!$AA$28*OFFSET(Import.PLQ,$A319-1,W$15-1,1,1)),IF($E319&lt;&gt;1,IF(ISNUMBER(INDEX(Import.PLE,Detalhamento!$E319,Detalhamento!W$15)),IF(INDEX(Import.PLE,Detalhamento!$E319,Detalhamento!W$15)&lt;=mediçao,0,OFFSET(Import.PLQ,$A319-1,W$15-1,1,1)),OFFSET(Import.PLQ,$A319-1,W$15-1,1,1)),(1-PLE!$AA$28)*OFFSET(Import.PLQ,$A319-1,W$15-1,1,1))))</f>
        <v>0</v>
      </c>
      <c r="X319" s="144">
        <f ca="1">IF(X$13="",0,CHOOSE(Detalhamento.OpçãoServiços,OFFSET(Import.PLQ,$A319-1,X$15-1,1,1),IF($E319&lt;&gt;1,IF(ISNUMBER(INDEX(Import.PLE,Detalhamento!$E319,Detalhamento!X$15)),IF(INDEX(Import.PLE,Detalhamento!$E319,Detalhamento!X$15)&lt;=mediçao,OFFSET(Import.PLQ,$A319-1,X$15-1,1,1),0),0),PLE!$AA$28*OFFSET(Import.PLQ,$A319-1,X$15-1,1,1)),IF($E319&lt;&gt;1,IF(ISNUMBER(INDEX(Import.PLE,Detalhamento!$E319,Detalhamento!X$15)),IF(INDEX(Import.PLE,Detalhamento!$E319,Detalhamento!X$15)&lt;=mediçao,0,OFFSET(Import.PLQ,$A319-1,X$15-1,1,1)),OFFSET(Import.PLQ,$A319-1,X$15-1,1,1)),(1-PLE!$AA$28)*OFFSET(Import.PLQ,$A319-1,X$15-1,1,1))))</f>
        <v>0</v>
      </c>
      <c r="Y319" s="144">
        <f ca="1">IF(Y$13="",0,CHOOSE(Detalhamento.OpçãoServiços,OFFSET(Import.PLQ,$A319-1,Y$15-1,1,1),IF($E319&lt;&gt;1,IF(ISNUMBER(INDEX(Import.PLE,Detalhamento!$E319,Detalhamento!Y$15)),IF(INDEX(Import.PLE,Detalhamento!$E319,Detalhamento!Y$15)&lt;=mediçao,OFFSET(Import.PLQ,$A319-1,Y$15-1,1,1),0),0),PLE!$AA$28*OFFSET(Import.PLQ,$A319-1,Y$15-1,1,1)),IF($E319&lt;&gt;1,IF(ISNUMBER(INDEX(Import.PLE,Detalhamento!$E319,Detalhamento!Y$15)),IF(INDEX(Import.PLE,Detalhamento!$E319,Detalhamento!Y$15)&lt;=mediçao,0,OFFSET(Import.PLQ,$A319-1,Y$15-1,1,1)),OFFSET(Import.PLQ,$A319-1,Y$15-1,1,1)),(1-PLE!$AA$28)*OFFSET(Import.PLQ,$A319-1,Y$15-1,1,1))))</f>
        <v>0</v>
      </c>
      <c r="Z319" s="144">
        <f ca="1">IF(Z$13="",0,CHOOSE(Detalhamento.OpçãoServiços,OFFSET(Import.PLQ,$A319-1,Z$15-1,1,1),IF($E319&lt;&gt;1,IF(ISNUMBER(INDEX(Import.PLE,Detalhamento!$E319,Detalhamento!Z$15)),IF(INDEX(Import.PLE,Detalhamento!$E319,Detalhamento!Z$15)&lt;=mediçao,OFFSET(Import.PLQ,$A319-1,Z$15-1,1,1),0),0),PLE!$AA$28*OFFSET(Import.PLQ,$A319-1,Z$15-1,1,1)),IF($E319&lt;&gt;1,IF(ISNUMBER(INDEX(Import.PLE,Detalhamento!$E319,Detalhamento!Z$15)),IF(INDEX(Import.PLE,Detalhamento!$E319,Detalhamento!Z$15)&lt;=mediçao,0,OFFSET(Import.PLQ,$A319-1,Z$15-1,1,1)),OFFSET(Import.PLQ,$A319-1,Z$15-1,1,1)),(1-PLE!$AA$28)*OFFSET(Import.PLQ,$A319-1,Z$15-1,1,1))))</f>
        <v>0</v>
      </c>
      <c r="AA319" s="144">
        <f ca="1">IF(AA$13="",0,CHOOSE(Detalhamento.OpçãoServiços,OFFSET(Import.PLQ,$A319-1,AA$15-1,1,1),IF($E319&lt;&gt;1,IF(ISNUMBER(INDEX(Import.PLE,Detalhamento!$E319,Detalhamento!AA$15)),IF(INDEX(Import.PLE,Detalhamento!$E319,Detalhamento!AA$15)&lt;=mediçao,OFFSET(Import.PLQ,$A319-1,AA$15-1,1,1),0),0),PLE!$AA$28*OFFSET(Import.PLQ,$A319-1,AA$15-1,1,1)),IF($E319&lt;&gt;1,IF(ISNUMBER(INDEX(Import.PLE,Detalhamento!$E319,Detalhamento!AA$15)),IF(INDEX(Import.PLE,Detalhamento!$E319,Detalhamento!AA$15)&lt;=mediçao,0,OFFSET(Import.PLQ,$A319-1,AA$15-1,1,1)),OFFSET(Import.PLQ,$A319-1,AA$15-1,1,1)),(1-PLE!$AA$28)*OFFSET(Import.PLQ,$A319-1,AA$15-1,1,1))))</f>
        <v>0</v>
      </c>
      <c r="AB319" s="144">
        <f ca="1">IF(AB$13="",0,CHOOSE(Detalhamento.OpçãoServiços,OFFSET(Import.PLQ,$A319-1,AB$15-1,1,1),IF($E319&lt;&gt;1,IF(ISNUMBER(INDEX(Import.PLE,Detalhamento!$E319,Detalhamento!AB$15)),IF(INDEX(Import.PLE,Detalhamento!$E319,Detalhamento!AB$15)&lt;=mediçao,OFFSET(Import.PLQ,$A319-1,AB$15-1,1,1),0),0),PLE!$AA$28*OFFSET(Import.PLQ,$A319-1,AB$15-1,1,1)),IF($E319&lt;&gt;1,IF(ISNUMBER(INDEX(Import.PLE,Detalhamento!$E319,Detalhamento!AB$15)),IF(INDEX(Import.PLE,Detalhamento!$E319,Detalhamento!AB$15)&lt;=mediçao,0,OFFSET(Import.PLQ,$A319-1,AB$15-1,1,1)),OFFSET(Import.PLQ,$A319-1,AB$15-1,1,1)),(1-PLE!$AA$28)*OFFSET(Import.PLQ,$A319-1,AB$15-1,1,1))))</f>
        <v>0</v>
      </c>
      <c r="AC319" s="144">
        <f ca="1">IF(AC$13="",0,CHOOSE(Detalhamento.OpçãoServiços,OFFSET(Import.PLQ,$A319-1,AC$15-1,1,1),IF($E319&lt;&gt;1,IF(ISNUMBER(INDEX(Import.PLE,Detalhamento!$E319,Detalhamento!AC$15)),IF(INDEX(Import.PLE,Detalhamento!$E319,Detalhamento!AC$15)&lt;=mediçao,OFFSET(Import.PLQ,$A319-1,AC$15-1,1,1),0),0),PLE!$AA$28*OFFSET(Import.PLQ,$A319-1,AC$15-1,1,1)),IF($E319&lt;&gt;1,IF(ISNUMBER(INDEX(Import.PLE,Detalhamento!$E319,Detalhamento!AC$15)),IF(INDEX(Import.PLE,Detalhamento!$E319,Detalhamento!AC$15)&lt;=mediçao,0,OFFSET(Import.PLQ,$A319-1,AC$15-1,1,1)),OFFSET(Import.PLQ,$A319-1,AC$15-1,1,1)),(1-PLE!$AA$28)*OFFSET(Import.PLQ,$A319-1,AC$15-1,1,1))))</f>
        <v>0</v>
      </c>
      <c r="AD319" s="144">
        <f ca="1">IF(AD$13="",0,CHOOSE(Detalhamento.OpçãoServiços,OFFSET(Import.PLQ,$A319-1,AD$15-1,1,1),IF($E319&lt;&gt;1,IF(ISNUMBER(INDEX(Import.PLE,Detalhamento!$E319,Detalhamento!AD$15)),IF(INDEX(Import.PLE,Detalhamento!$E319,Detalhamento!AD$15)&lt;=mediçao,OFFSET(Import.PLQ,$A319-1,AD$15-1,1,1),0),0),PLE!$AA$28*OFFSET(Import.PLQ,$A319-1,AD$15-1,1,1)),IF($E319&lt;&gt;1,IF(ISNUMBER(INDEX(Import.PLE,Detalhamento!$E319,Detalhamento!AD$15)),IF(INDEX(Import.PLE,Detalhamento!$E319,Detalhamento!AD$15)&lt;=mediçao,0,OFFSET(Import.PLQ,$A319-1,AD$15-1,1,1)),OFFSET(Import.PLQ,$A319-1,AD$15-1,1,1)),(1-PLE!$AA$28)*OFFSET(Import.PLQ,$A319-1,AD$15-1,1,1))))</f>
        <v>0</v>
      </c>
      <c r="AE319" s="144">
        <f ca="1">IF(AE$13="",0,CHOOSE(Detalhamento.OpçãoServiços,OFFSET(Import.PLQ,$A319-1,AE$15-1,1,1),IF($E319&lt;&gt;1,IF(ISNUMBER(INDEX(Import.PLE,Detalhamento!$E319,Detalhamento!AE$15)),IF(INDEX(Import.PLE,Detalhamento!$E319,Detalhamento!AE$15)&lt;=mediçao,OFFSET(Import.PLQ,$A319-1,AE$15-1,1,1),0),0),PLE!$AA$28*OFFSET(Import.PLQ,$A319-1,AE$15-1,1,1)),IF($E319&lt;&gt;1,IF(ISNUMBER(INDEX(Import.PLE,Detalhamento!$E319,Detalhamento!AE$15)),IF(INDEX(Import.PLE,Detalhamento!$E319,Detalhamento!AE$15)&lt;=mediçao,0,OFFSET(Import.PLQ,$A319-1,AE$15-1,1,1)),OFFSET(Import.PLQ,$A319-1,AE$15-1,1,1)),(1-PLE!$AA$28)*OFFSET(Import.PLQ,$A319-1,AE$15-1,1,1))))</f>
        <v>0</v>
      </c>
      <c r="AF319" s="144">
        <f ca="1">IF(AF$13="",0,CHOOSE(Detalhamento.OpçãoServiços,OFFSET(Import.PLQ,$A319-1,AF$15-1,1,1),IF($E319&lt;&gt;1,IF(ISNUMBER(INDEX(Import.PLE,Detalhamento!$E319,Detalhamento!AF$15)),IF(INDEX(Import.PLE,Detalhamento!$E319,Detalhamento!AF$15)&lt;=mediçao,OFFSET(Import.PLQ,$A319-1,AF$15-1,1,1),0),0),PLE!$AA$28*OFFSET(Import.PLQ,$A319-1,AF$15-1,1,1)),IF($E319&lt;&gt;1,IF(ISNUMBER(INDEX(Import.PLE,Detalhamento!$E319,Detalhamento!AF$15)),IF(INDEX(Import.PLE,Detalhamento!$E319,Detalhamento!AF$15)&lt;=mediçao,0,OFFSET(Import.PLQ,$A319-1,AF$15-1,1,1)),OFFSET(Import.PLQ,$A319-1,AF$15-1,1,1)),(1-PLE!$AA$28)*OFFSET(Import.PLQ,$A319-1,AF$15-1,1,1))))</f>
        <v>0</v>
      </c>
      <c r="AG319" s="144">
        <f ca="1">IF(AG$13="",0,CHOOSE(Detalhamento.OpçãoServiços,OFFSET(Import.PLQ,$A319-1,AG$15-1,1,1),IF($E319&lt;&gt;1,IF(ISNUMBER(INDEX(Import.PLE,Detalhamento!$E319,Detalhamento!AG$15)),IF(INDEX(Import.PLE,Detalhamento!$E319,Detalhamento!AG$15)&lt;=mediçao,OFFSET(Import.PLQ,$A319-1,AG$15-1,1,1),0),0),PLE!$AA$28*OFFSET(Import.PLQ,$A319-1,AG$15-1,1,1)),IF($E319&lt;&gt;1,IF(ISNUMBER(INDEX(Import.PLE,Detalhamento!$E319,Detalhamento!AG$15)),IF(INDEX(Import.PLE,Detalhamento!$E319,Detalhamento!AG$15)&lt;=mediçao,0,OFFSET(Import.PLQ,$A319-1,AG$15-1,1,1)),OFFSET(Import.PLQ,$A319-1,AG$15-1,1,1)),(1-PLE!$AA$28)*OFFSET(Import.PLQ,$A319-1,AG$15-1,1,1))))</f>
        <v>0</v>
      </c>
      <c r="AH319" s="144">
        <f ca="1">IF(AH$13="",0,CHOOSE(Detalhamento.OpçãoServiços,OFFSET(Import.PLQ,$A319-1,AH$15-1,1,1),IF($E319&lt;&gt;1,IF(ISNUMBER(INDEX(Import.PLE,Detalhamento!$E319,Detalhamento!AH$15)),IF(INDEX(Import.PLE,Detalhamento!$E319,Detalhamento!AH$15)&lt;=mediçao,OFFSET(Import.PLQ,$A319-1,AH$15-1,1,1),0),0),PLE!$AA$28*OFFSET(Import.PLQ,$A319-1,AH$15-1,1,1)),IF($E319&lt;&gt;1,IF(ISNUMBER(INDEX(Import.PLE,Detalhamento!$E319,Detalhamento!AH$15)),IF(INDEX(Import.PLE,Detalhamento!$E319,Detalhamento!AH$15)&lt;=mediçao,0,OFFSET(Import.PLQ,$A319-1,AH$15-1,1,1)),OFFSET(Import.PLQ,$A319-1,AH$15-1,1,1)),(1-PLE!$AA$28)*OFFSET(Import.PLQ,$A319-1,AH$15-1,1,1))))</f>
        <v>0</v>
      </c>
      <c r="AI319" s="144">
        <f ca="1">IF(AI$13="",0,CHOOSE(Detalhamento.OpçãoServiços,OFFSET(Import.PLQ,$A319-1,AI$15-1,1,1),IF($E319&lt;&gt;1,IF(ISNUMBER(INDEX(Import.PLE,Detalhamento!$E319,Detalhamento!AI$15)),IF(INDEX(Import.PLE,Detalhamento!$E319,Detalhamento!AI$15)&lt;=mediçao,OFFSET(Import.PLQ,$A319-1,AI$15-1,1,1),0),0),PLE!$AA$28*OFFSET(Import.PLQ,$A319-1,AI$15-1,1,1)),IF($E319&lt;&gt;1,IF(ISNUMBER(INDEX(Import.PLE,Detalhamento!$E319,Detalhamento!AI$15)),IF(INDEX(Import.PLE,Detalhamento!$E319,Detalhamento!AI$15)&lt;=mediçao,0,OFFSET(Import.PLQ,$A319-1,AI$15-1,1,1)),OFFSET(Import.PLQ,$A319-1,AI$15-1,1,1)),(1-PLE!$AA$28)*OFFSET(Import.PLQ,$A319-1,AI$15-1,1,1))))</f>
        <v>0</v>
      </c>
      <c r="AJ319" s="144">
        <f ca="1">IF(AJ$13="",0,CHOOSE(Detalhamento.OpçãoServiços,OFFSET(Import.PLQ,$A319-1,AJ$15-1,1,1),IF($E319&lt;&gt;1,IF(ISNUMBER(INDEX(Import.PLE,Detalhamento!$E319,Detalhamento!AJ$15)),IF(INDEX(Import.PLE,Detalhamento!$E319,Detalhamento!AJ$15)&lt;=mediçao,OFFSET(Import.PLQ,$A319-1,AJ$15-1,1,1),0),0),PLE!$AA$28*OFFSET(Import.PLQ,$A319-1,AJ$15-1,1,1)),IF($E319&lt;&gt;1,IF(ISNUMBER(INDEX(Import.PLE,Detalhamento!$E319,Detalhamento!AJ$15)),IF(INDEX(Import.PLE,Detalhamento!$E319,Detalhamento!AJ$15)&lt;=mediçao,0,OFFSET(Import.PLQ,$A319-1,AJ$15-1,1,1)),OFFSET(Import.PLQ,$A319-1,AJ$15-1,1,1)),(1-PLE!$AA$28)*OFFSET(Import.PLQ,$A319-1,AJ$15-1,1,1))))</f>
        <v>0</v>
      </c>
      <c r="AK319" s="144">
        <f ca="1">IF(AK$13="",0,CHOOSE(Detalhamento.OpçãoServiços,OFFSET(Import.PLQ,$A319-1,AK$15-1,1,1),IF($E319&lt;&gt;1,IF(ISNUMBER(INDEX(Import.PLE,Detalhamento!$E319,Detalhamento!AK$15)),IF(INDEX(Import.PLE,Detalhamento!$E319,Detalhamento!AK$15)&lt;=mediçao,OFFSET(Import.PLQ,$A319-1,AK$15-1,1,1),0),0),PLE!$AA$28*OFFSET(Import.PLQ,$A319-1,AK$15-1,1,1)),IF($E319&lt;&gt;1,IF(ISNUMBER(INDEX(Import.PLE,Detalhamento!$E319,Detalhamento!AK$15)),IF(INDEX(Import.PLE,Detalhamento!$E319,Detalhamento!AK$15)&lt;=mediçao,0,OFFSET(Import.PLQ,$A319-1,AK$15-1,1,1)),OFFSET(Import.PLQ,$A319-1,AK$15-1,1,1)),(1-PLE!$AA$28)*OFFSET(Import.PLQ,$A319-1,AK$15-1,1,1))))</f>
        <v>0</v>
      </c>
      <c r="AL319" s="144">
        <f ca="1">IF(AL$13="",0,CHOOSE(Detalhamento.OpçãoServiços,OFFSET(Import.PLQ,$A319-1,AL$15-1,1,1),IF($E319&lt;&gt;1,IF(ISNUMBER(INDEX(Import.PLE,Detalhamento!$E319,Detalhamento!AL$15)),IF(INDEX(Import.PLE,Detalhamento!$E319,Detalhamento!AL$15)&lt;=mediçao,OFFSET(Import.PLQ,$A319-1,AL$15-1,1,1),0),0),PLE!$AA$28*OFFSET(Import.PLQ,$A319-1,AL$15-1,1,1)),IF($E319&lt;&gt;1,IF(ISNUMBER(INDEX(Import.PLE,Detalhamento!$E319,Detalhamento!AL$15)),IF(INDEX(Import.PLE,Detalhamento!$E319,Detalhamento!AL$15)&lt;=mediçao,0,OFFSET(Import.PLQ,$A319-1,AL$15-1,1,1)),OFFSET(Import.PLQ,$A319-1,AL$15-1,1,1)),(1-PLE!$AA$28)*OFFSET(Import.PLQ,$A319-1,AL$15-1,1,1))))</f>
        <v>0</v>
      </c>
      <c r="AM319" s="144">
        <f ca="1">IF(AM$13="",0,CHOOSE(Detalhamento.OpçãoServiços,OFFSET(Import.PLQ,$A319-1,AM$15-1,1,1),IF($E319&lt;&gt;1,IF(ISNUMBER(INDEX(Import.PLE,Detalhamento!$E319,Detalhamento!AM$15)),IF(INDEX(Import.PLE,Detalhamento!$E319,Detalhamento!AM$15)&lt;=mediçao,OFFSET(Import.PLQ,$A319-1,AM$15-1,1,1),0),0),PLE!$AA$28*OFFSET(Import.PLQ,$A319-1,AM$15-1,1,1)),IF($E319&lt;&gt;1,IF(ISNUMBER(INDEX(Import.PLE,Detalhamento!$E319,Detalhamento!AM$15)),IF(INDEX(Import.PLE,Detalhamento!$E319,Detalhamento!AM$15)&lt;=mediçao,0,OFFSET(Import.PLQ,$A319-1,AM$15-1,1,1)),OFFSET(Import.PLQ,$A319-1,AM$15-1,1,1)),(1-PLE!$AA$28)*OFFSET(Import.PLQ,$A319-1,AM$15-1,1,1))))</f>
        <v>0</v>
      </c>
      <c r="AN319" s="144">
        <f ca="1">IF(AN$13="",0,CHOOSE(Detalhamento.OpçãoServiços,OFFSET(Import.PLQ,$A319-1,AN$15-1,1,1),IF($E319&lt;&gt;1,IF(ISNUMBER(INDEX(Import.PLE,Detalhamento!$E319,Detalhamento!AN$15)),IF(INDEX(Import.PLE,Detalhamento!$E319,Detalhamento!AN$15)&lt;=mediçao,OFFSET(Import.PLQ,$A319-1,AN$15-1,1,1),0),0),PLE!$AA$28*OFFSET(Import.PLQ,$A319-1,AN$15-1,1,1)),IF($E319&lt;&gt;1,IF(ISNUMBER(INDEX(Import.PLE,Detalhamento!$E319,Detalhamento!AN$15)),IF(INDEX(Import.PLE,Detalhamento!$E319,Detalhamento!AN$15)&lt;=mediçao,0,OFFSET(Import.PLQ,$A319-1,AN$15-1,1,1)),OFFSET(Import.PLQ,$A319-1,AN$15-1,1,1)),(1-PLE!$AA$28)*OFFSET(Import.PLQ,$A319-1,AN$15-1,1,1))))</f>
        <v>0</v>
      </c>
      <c r="AO319" s="144">
        <f ca="1">IF(AO$13="",0,CHOOSE(Detalhamento.OpçãoServiços,OFFSET(Import.PLQ,$A319-1,AO$15-1,1,1),IF($E319&lt;&gt;1,IF(ISNUMBER(INDEX(Import.PLE,Detalhamento!$E319,Detalhamento!AO$15)),IF(INDEX(Import.PLE,Detalhamento!$E319,Detalhamento!AO$15)&lt;=mediçao,OFFSET(Import.PLQ,$A319-1,AO$15-1,1,1),0),0),PLE!$AA$28*OFFSET(Import.PLQ,$A319-1,AO$15-1,1,1)),IF($E319&lt;&gt;1,IF(ISNUMBER(INDEX(Import.PLE,Detalhamento!$E319,Detalhamento!AO$15)),IF(INDEX(Import.PLE,Detalhamento!$E319,Detalhamento!AO$15)&lt;=mediçao,0,OFFSET(Import.PLQ,$A319-1,AO$15-1,1,1)),OFFSET(Import.PLQ,$A319-1,AO$15-1,1,1)),(1-PLE!$AA$28)*OFFSET(Import.PLQ,$A319-1,AO$15-1,1,1))))</f>
        <v>0</v>
      </c>
      <c r="AP319" s="144">
        <f ca="1">IF(AP$13="",0,CHOOSE(Detalhamento.OpçãoServiços,OFFSET(Import.PLQ,$A319-1,AP$15-1,1,1),IF($E319&lt;&gt;1,IF(ISNUMBER(INDEX(Import.PLE,Detalhamento!$E319,Detalhamento!AP$15)),IF(INDEX(Import.PLE,Detalhamento!$E319,Detalhamento!AP$15)&lt;=mediçao,OFFSET(Import.PLQ,$A319-1,AP$15-1,1,1),0),0),PLE!$AA$28*OFFSET(Import.PLQ,$A319-1,AP$15-1,1,1)),IF($E319&lt;&gt;1,IF(ISNUMBER(INDEX(Import.PLE,Detalhamento!$E319,Detalhamento!AP$15)),IF(INDEX(Import.PLE,Detalhamento!$E319,Detalhamento!AP$15)&lt;=mediçao,0,OFFSET(Import.PLQ,$A319-1,AP$15-1,1,1)),OFFSET(Import.PLQ,$A319-1,AP$15-1,1,1)),(1-PLE!$AA$28)*OFFSET(Import.PLQ,$A319-1,AP$15-1,1,1))))</f>
        <v>0</v>
      </c>
      <c r="AQ319" s="144">
        <f ca="1">IF(AQ$13="",0,CHOOSE(Detalhamento.OpçãoServiços,OFFSET(Import.PLQ,$A319-1,AQ$15-1,1,1),IF($E319&lt;&gt;1,IF(ISNUMBER(INDEX(Import.PLE,Detalhamento!$E319,Detalhamento!AQ$15)),IF(INDEX(Import.PLE,Detalhamento!$E319,Detalhamento!AQ$15)&lt;=mediçao,OFFSET(Import.PLQ,$A319-1,AQ$15-1,1,1),0),0),PLE!$AA$28*OFFSET(Import.PLQ,$A319-1,AQ$15-1,1,1)),IF($E319&lt;&gt;1,IF(ISNUMBER(INDEX(Import.PLE,Detalhamento!$E319,Detalhamento!AQ$15)),IF(INDEX(Import.PLE,Detalhamento!$E319,Detalhamento!AQ$15)&lt;=mediçao,0,OFFSET(Import.PLQ,$A319-1,AQ$15-1,1,1)),OFFSET(Import.PLQ,$A319-1,AQ$15-1,1,1)),(1-PLE!$AA$28)*OFFSET(Import.PLQ,$A319-1,AQ$15-1,1,1))))</f>
        <v>0</v>
      </c>
      <c r="AR319" s="144">
        <f ca="1">IF(AR$13="",0,CHOOSE(Detalhamento.OpçãoServiços,OFFSET(Import.PLQ,$A319-1,AR$15-1,1,1),IF($E319&lt;&gt;1,IF(ISNUMBER(INDEX(Import.PLE,Detalhamento!$E319,Detalhamento!AR$15)),IF(INDEX(Import.PLE,Detalhamento!$E319,Detalhamento!AR$15)&lt;=mediçao,OFFSET(Import.PLQ,$A319-1,AR$15-1,1,1),0),0),PLE!$AA$28*OFFSET(Import.PLQ,$A319-1,AR$15-1,1,1)),IF($E319&lt;&gt;1,IF(ISNUMBER(INDEX(Import.PLE,Detalhamento!$E319,Detalhamento!AR$15)),IF(INDEX(Import.PLE,Detalhamento!$E319,Detalhamento!AR$15)&lt;=mediçao,0,OFFSET(Import.PLQ,$A319-1,AR$15-1,1,1)),OFFSET(Import.PLQ,$A319-1,AR$15-1,1,1)),(1-PLE!$AA$28)*OFFSET(Import.PLQ,$A319-1,AR$15-1,1,1))))</f>
        <v>0</v>
      </c>
      <c r="AS319" s="144">
        <f ca="1">IF(AS$13="",0,CHOOSE(Detalhamento.OpçãoServiços,OFFSET(Import.PLQ,$A319-1,AS$15-1,1,1),IF($E319&lt;&gt;1,IF(ISNUMBER(INDEX(Import.PLE,Detalhamento!$E319,Detalhamento!AS$15)),IF(INDEX(Import.PLE,Detalhamento!$E319,Detalhamento!AS$15)&lt;=mediçao,OFFSET(Import.PLQ,$A319-1,AS$15-1,1,1),0),0),PLE!$AA$28*OFFSET(Import.PLQ,$A319-1,AS$15-1,1,1)),IF($E319&lt;&gt;1,IF(ISNUMBER(INDEX(Import.PLE,Detalhamento!$E319,Detalhamento!AS$15)),IF(INDEX(Import.PLE,Detalhamento!$E319,Detalhamento!AS$15)&lt;=mediçao,0,OFFSET(Import.PLQ,$A319-1,AS$15-1,1,1)),OFFSET(Import.PLQ,$A319-1,AS$15-1,1,1)),(1-PLE!$AA$28)*OFFSET(Import.PLQ,$A319-1,AS$15-1,1,1))))</f>
        <v>0</v>
      </c>
      <c r="AT319" s="144">
        <f ca="1">IF(AT$13="",0,CHOOSE(Detalhamento.OpçãoServiços,OFFSET(Import.PLQ,$A319-1,AT$15-1,1,1),IF($E319&lt;&gt;1,IF(ISNUMBER(INDEX(Import.PLE,Detalhamento!$E319,Detalhamento!AT$15)),IF(INDEX(Import.PLE,Detalhamento!$E319,Detalhamento!AT$15)&lt;=mediçao,OFFSET(Import.PLQ,$A319-1,AT$15-1,1,1),0),0),PLE!$AA$28*OFFSET(Import.PLQ,$A319-1,AT$15-1,1,1)),IF($E319&lt;&gt;1,IF(ISNUMBER(INDEX(Import.PLE,Detalhamento!$E319,Detalhamento!AT$15)),IF(INDEX(Import.PLE,Detalhamento!$E319,Detalhamento!AT$15)&lt;=mediçao,0,OFFSET(Import.PLQ,$A319-1,AT$15-1,1,1)),OFFSET(Import.PLQ,$A319-1,AT$15-1,1,1)),(1-PLE!$AA$28)*OFFSET(Import.PLQ,$A319-1,AT$15-1,1,1))))</f>
        <v>0</v>
      </c>
      <c r="AU319" s="144">
        <f ca="1">IF(AU$13="",0,CHOOSE(Detalhamento.OpçãoServiços,OFFSET(Import.PLQ,$A319-1,AU$15-1,1,1),IF($E319&lt;&gt;1,IF(ISNUMBER(INDEX(Import.PLE,Detalhamento!$E319,Detalhamento!AU$15)),IF(INDEX(Import.PLE,Detalhamento!$E319,Detalhamento!AU$15)&lt;=mediçao,OFFSET(Import.PLQ,$A319-1,AU$15-1,1,1),0),0),PLE!$AA$28*OFFSET(Import.PLQ,$A319-1,AU$15-1,1,1)),IF($E319&lt;&gt;1,IF(ISNUMBER(INDEX(Import.PLE,Detalhamento!$E319,Detalhamento!AU$15)),IF(INDEX(Import.PLE,Detalhamento!$E319,Detalhamento!AU$15)&lt;=mediçao,0,OFFSET(Import.PLQ,$A319-1,AU$15-1,1,1)),OFFSET(Import.PLQ,$A319-1,AU$15-1,1,1)),(1-PLE!$AA$28)*OFFSET(Import.PLQ,$A319-1,AU$15-1,1,1))))</f>
        <v>0</v>
      </c>
      <c r="AV319" s="144">
        <f ca="1">IF(AV$13="",0,CHOOSE(Detalhamento.OpçãoServiços,OFFSET(Import.PLQ,$A319-1,AV$15-1,1,1),IF($E319&lt;&gt;1,IF(ISNUMBER(INDEX(Import.PLE,Detalhamento!$E319,Detalhamento!AV$15)),IF(INDEX(Import.PLE,Detalhamento!$E319,Detalhamento!AV$15)&lt;=mediçao,OFFSET(Import.PLQ,$A319-1,AV$15-1,1,1),0),0),PLE!$AA$28*OFFSET(Import.PLQ,$A319-1,AV$15-1,1,1)),IF($E319&lt;&gt;1,IF(ISNUMBER(INDEX(Import.PLE,Detalhamento!$E319,Detalhamento!AV$15)),IF(INDEX(Import.PLE,Detalhamento!$E319,Detalhamento!AV$15)&lt;=mediçao,0,OFFSET(Import.PLQ,$A319-1,AV$15-1,1,1)),OFFSET(Import.PLQ,$A319-1,AV$15-1,1,1)),(1-PLE!$AA$28)*OFFSET(Import.PLQ,$A319-1,AV$15-1,1,1))))</f>
        <v>0</v>
      </c>
      <c r="AW319" s="144">
        <f ca="1">IF(AW$13="",0,CHOOSE(Detalhamento.OpçãoServiços,OFFSET(Import.PLQ,$A319-1,AW$15-1,1,1),IF($E319&lt;&gt;1,IF(ISNUMBER(INDEX(Import.PLE,Detalhamento!$E319,Detalhamento!AW$15)),IF(INDEX(Import.PLE,Detalhamento!$E319,Detalhamento!AW$15)&lt;=mediçao,OFFSET(Import.PLQ,$A319-1,AW$15-1,1,1),0),0),PLE!$AA$28*OFFSET(Import.PLQ,$A319-1,AW$15-1,1,1)),IF($E319&lt;&gt;1,IF(ISNUMBER(INDEX(Import.PLE,Detalhamento!$E319,Detalhamento!AW$15)),IF(INDEX(Import.PLE,Detalhamento!$E319,Detalhamento!AW$15)&lt;=mediçao,0,OFFSET(Import.PLQ,$A319-1,AW$15-1,1,1)),OFFSET(Import.PLQ,$A319-1,AW$15-1,1,1)),(1-PLE!$AA$28)*OFFSET(Import.PLQ,$A319-1,AW$15-1,1,1))))</f>
        <v>0</v>
      </c>
      <c r="AX319" s="144">
        <f ca="1">IF(AX$13="",0,CHOOSE(Detalhamento.OpçãoServiços,OFFSET(Import.PLQ,$A319-1,AX$15-1,1,1),IF($E319&lt;&gt;1,IF(ISNUMBER(INDEX(Import.PLE,Detalhamento!$E319,Detalhamento!AX$15)),IF(INDEX(Import.PLE,Detalhamento!$E319,Detalhamento!AX$15)&lt;=mediçao,OFFSET(Import.PLQ,$A319-1,AX$15-1,1,1),0),0),PLE!$AA$28*OFFSET(Import.PLQ,$A319-1,AX$15-1,1,1)),IF($E319&lt;&gt;1,IF(ISNUMBER(INDEX(Import.PLE,Detalhamento!$E319,Detalhamento!AX$15)),IF(INDEX(Import.PLE,Detalhamento!$E319,Detalhamento!AX$15)&lt;=mediçao,0,OFFSET(Import.PLQ,$A319-1,AX$15-1,1,1)),OFFSET(Import.PLQ,$A319-1,AX$15-1,1,1)),(1-PLE!$AA$28)*OFFSET(Import.PLQ,$A319-1,AX$15-1,1,1))))</f>
        <v>0</v>
      </c>
      <c r="AY319" s="144">
        <f ca="1">IF(AY$13="",0,CHOOSE(Detalhamento.OpçãoServiços,OFFSET(Import.PLQ,$A319-1,AY$15-1,1,1),IF($E319&lt;&gt;1,IF(ISNUMBER(INDEX(Import.PLE,Detalhamento!$E319,Detalhamento!AY$15)),IF(INDEX(Import.PLE,Detalhamento!$E319,Detalhamento!AY$15)&lt;=mediçao,OFFSET(Import.PLQ,$A319-1,AY$15-1,1,1),0),0),PLE!$AA$28*OFFSET(Import.PLQ,$A319-1,AY$15-1,1,1)),IF($E319&lt;&gt;1,IF(ISNUMBER(INDEX(Import.PLE,Detalhamento!$E319,Detalhamento!AY$15)),IF(INDEX(Import.PLE,Detalhamento!$E319,Detalhamento!AY$15)&lt;=mediçao,0,OFFSET(Import.PLQ,$A319-1,AY$15-1,1,1)),OFFSET(Import.PLQ,$A319-1,AY$15-1,1,1)),(1-PLE!$AA$28)*OFFSET(Import.PLQ,$A319-1,AY$15-1,1,1))))</f>
        <v>0</v>
      </c>
      <c r="AZ319" s="144">
        <f ca="1">IF(AZ$13="",0,CHOOSE(Detalhamento.OpçãoServiços,OFFSET(Import.PLQ,$A319-1,AZ$15-1,1,1),IF($E319&lt;&gt;1,IF(ISNUMBER(INDEX(Import.PLE,Detalhamento!$E319,Detalhamento!AZ$15)),IF(INDEX(Import.PLE,Detalhamento!$E319,Detalhamento!AZ$15)&lt;=mediçao,OFFSET(Import.PLQ,$A319-1,AZ$15-1,1,1),0),0),PLE!$AA$28*OFFSET(Import.PLQ,$A319-1,AZ$15-1,1,1)),IF($E319&lt;&gt;1,IF(ISNUMBER(INDEX(Import.PLE,Detalhamento!$E319,Detalhamento!AZ$15)),IF(INDEX(Import.PLE,Detalhamento!$E319,Detalhamento!AZ$15)&lt;=mediçao,0,OFFSET(Import.PLQ,$A319-1,AZ$15-1,1,1)),OFFSET(Import.PLQ,$A319-1,AZ$15-1,1,1)),(1-PLE!$AA$28)*OFFSET(Import.PLQ,$A319-1,AZ$15-1,1,1))))</f>
        <v>0</v>
      </c>
      <c r="BA319" s="144">
        <f ca="1">IF(BA$13="",0,CHOOSE(Detalhamento.OpçãoServiços,OFFSET(Import.PLQ,$A319-1,BA$15-1,1,1),IF($E319&lt;&gt;1,IF(ISNUMBER(INDEX(Import.PLE,Detalhamento!$E319,Detalhamento!BA$15)),IF(INDEX(Import.PLE,Detalhamento!$E319,Detalhamento!BA$15)&lt;=mediçao,OFFSET(Import.PLQ,$A319-1,BA$15-1,1,1),0),0),PLE!$AA$28*OFFSET(Import.PLQ,$A319-1,BA$15-1,1,1)),IF($E319&lt;&gt;1,IF(ISNUMBER(INDEX(Import.PLE,Detalhamento!$E319,Detalhamento!BA$15)),IF(INDEX(Import.PLE,Detalhamento!$E319,Detalhamento!BA$15)&lt;=mediçao,0,OFFSET(Import.PLQ,$A319-1,BA$15-1,1,1)),OFFSET(Import.PLQ,$A319-1,BA$15-1,1,1)),(1-PLE!$AA$28)*OFFSET(Import.PLQ,$A319-1,BA$15-1,1,1))))</f>
        <v>0</v>
      </c>
      <c r="BB319" s="144">
        <f ca="1">IF(BB$13="",0,CHOOSE(Detalhamento.OpçãoServiços,OFFSET(Import.PLQ,$A319-1,BB$15-1,1,1),IF($E319&lt;&gt;1,IF(ISNUMBER(INDEX(Import.PLE,Detalhamento!$E319,Detalhamento!BB$15)),IF(INDEX(Import.PLE,Detalhamento!$E319,Detalhamento!BB$15)&lt;=mediçao,OFFSET(Import.PLQ,$A319-1,BB$15-1,1,1),0),0),PLE!$AA$28*OFFSET(Import.PLQ,$A319-1,BB$15-1,1,1)),IF($E319&lt;&gt;1,IF(ISNUMBER(INDEX(Import.PLE,Detalhamento!$E319,Detalhamento!BB$15)),IF(INDEX(Import.PLE,Detalhamento!$E319,Detalhamento!BB$15)&lt;=mediçao,0,OFFSET(Import.PLQ,$A319-1,BB$15-1,1,1)),OFFSET(Import.PLQ,$A319-1,BB$15-1,1,1)),(1-PLE!$AA$28)*OFFSET(Import.PLQ,$A319-1,BB$15-1,1,1))))</f>
        <v>0</v>
      </c>
      <c r="BC319" s="144">
        <f ca="1">IF(BC$13="",0,CHOOSE(Detalhamento.OpçãoServiços,OFFSET(Import.PLQ,$A319-1,BC$15-1,1,1),IF($E319&lt;&gt;1,IF(ISNUMBER(INDEX(Import.PLE,Detalhamento!$E319,Detalhamento!BC$15)),IF(INDEX(Import.PLE,Detalhamento!$E319,Detalhamento!BC$15)&lt;=mediçao,OFFSET(Import.PLQ,$A319-1,BC$15-1,1,1),0),0),PLE!$AA$28*OFFSET(Import.PLQ,$A319-1,BC$15-1,1,1)),IF($E319&lt;&gt;1,IF(ISNUMBER(INDEX(Import.PLE,Detalhamento!$E319,Detalhamento!BC$15)),IF(INDEX(Import.PLE,Detalhamento!$E319,Detalhamento!BC$15)&lt;=mediçao,0,OFFSET(Import.PLQ,$A319-1,BC$15-1,1,1)),OFFSET(Import.PLQ,$A319-1,BC$15-1,1,1)),(1-PLE!$AA$28)*OFFSET(Import.PLQ,$A319-1,BC$15-1,1,1))))</f>
        <v>0</v>
      </c>
      <c r="BD319" s="144">
        <f ca="1">IF(BD$13="",0,CHOOSE(Detalhamento.OpçãoServiços,OFFSET(Import.PLQ,$A319-1,BD$15-1,1,1),IF($E319&lt;&gt;1,IF(ISNUMBER(INDEX(Import.PLE,Detalhamento!$E319,Detalhamento!BD$15)),IF(INDEX(Import.PLE,Detalhamento!$E319,Detalhamento!BD$15)&lt;=mediçao,OFFSET(Import.PLQ,$A319-1,BD$15-1,1,1),0),0),PLE!$AA$28*OFFSET(Import.PLQ,$A319-1,BD$15-1,1,1)),IF($E319&lt;&gt;1,IF(ISNUMBER(INDEX(Import.PLE,Detalhamento!$E319,Detalhamento!BD$15)),IF(INDEX(Import.PLE,Detalhamento!$E319,Detalhamento!BD$15)&lt;=mediçao,0,OFFSET(Import.PLQ,$A319-1,BD$15-1,1,1)),OFFSET(Import.PLQ,$A319-1,BD$15-1,1,1)),(1-PLE!$AA$28)*OFFSET(Import.PLQ,$A319-1,BD$15-1,1,1))))</f>
        <v>0</v>
      </c>
      <c r="BE319" s="144">
        <f ca="1">IF(BE$13="",0,CHOOSE(Detalhamento.OpçãoServiços,OFFSET(Import.PLQ,$A319-1,BE$15-1,1,1),IF($E319&lt;&gt;1,IF(ISNUMBER(INDEX(Import.PLE,Detalhamento!$E319,Detalhamento!BE$15)),IF(INDEX(Import.PLE,Detalhamento!$E319,Detalhamento!BE$15)&lt;=mediçao,OFFSET(Import.PLQ,$A319-1,BE$15-1,1,1),0),0),PLE!$AA$28*OFFSET(Import.PLQ,$A319-1,BE$15-1,1,1)),IF($E319&lt;&gt;1,IF(ISNUMBER(INDEX(Import.PLE,Detalhamento!$E319,Detalhamento!BE$15)),IF(INDEX(Import.PLE,Detalhamento!$E319,Detalhamento!BE$15)&lt;=mediçao,0,OFFSET(Import.PLQ,$A319-1,BE$15-1,1,1)),OFFSET(Import.PLQ,$A319-1,BE$15-1,1,1)),(1-PLE!$AA$28)*OFFSET(Import.PLQ,$A319-1,BE$15-1,1,1))))</f>
        <v>0</v>
      </c>
      <c r="BF319" s="144">
        <f ca="1">IF(BF$13="",0,CHOOSE(Detalhamento.OpçãoServiços,OFFSET(Import.PLQ,$A319-1,BF$15-1,1,1),IF($E319&lt;&gt;1,IF(ISNUMBER(INDEX(Import.PLE,Detalhamento!$E319,Detalhamento!BF$15)),IF(INDEX(Import.PLE,Detalhamento!$E319,Detalhamento!BF$15)&lt;=mediçao,OFFSET(Import.PLQ,$A319-1,BF$15-1,1,1),0),0),PLE!$AA$28*OFFSET(Import.PLQ,$A319-1,BF$15-1,1,1)),IF($E319&lt;&gt;1,IF(ISNUMBER(INDEX(Import.PLE,Detalhamento!$E319,Detalhamento!BF$15)),IF(INDEX(Import.PLE,Detalhamento!$E319,Detalhamento!BF$15)&lt;=mediçao,0,OFFSET(Import.PLQ,$A319-1,BF$15-1,1,1)),OFFSET(Import.PLQ,$A319-1,BF$15-1,1,1)),(1-PLE!$AA$28)*OFFSET(Import.PLQ,$A319-1,BF$15-1,1,1))))</f>
        <v>0</v>
      </c>
      <c r="BG319" s="144">
        <f ca="1">IF(BG$13="",0,CHOOSE(Detalhamento.OpçãoServiços,OFFSET(Import.PLQ,$A319-1,BG$15-1,1,1),IF($E319&lt;&gt;1,IF(ISNUMBER(INDEX(Import.PLE,Detalhamento!$E319,Detalhamento!BG$15)),IF(INDEX(Import.PLE,Detalhamento!$E319,Detalhamento!BG$15)&lt;=mediçao,OFFSET(Import.PLQ,$A319-1,BG$15-1,1,1),0),0),PLE!$AA$28*OFFSET(Import.PLQ,$A319-1,BG$15-1,1,1)),IF($E319&lt;&gt;1,IF(ISNUMBER(INDEX(Import.PLE,Detalhamento!$E319,Detalhamento!BG$15)),IF(INDEX(Import.PLE,Detalhamento!$E319,Detalhamento!BG$15)&lt;=mediçao,0,OFFSET(Import.PLQ,$A319-1,BG$15-1,1,1)),OFFSET(Import.PLQ,$A319-1,BG$15-1,1,1)),(1-PLE!$AA$28)*OFFSET(Import.PLQ,$A319-1,BG$15-1,1,1))))</f>
        <v>0</v>
      </c>
      <c r="BH319" s="144">
        <f ca="1">IF(BH$13="",0,CHOOSE(Detalhamento.OpçãoServiços,OFFSET(Import.PLQ,$A319-1,BH$15-1,1,1),IF($E319&lt;&gt;1,IF(ISNUMBER(INDEX(Import.PLE,Detalhamento!$E319,Detalhamento!BH$15)),IF(INDEX(Import.PLE,Detalhamento!$E319,Detalhamento!BH$15)&lt;=mediçao,OFFSET(Import.PLQ,$A319-1,BH$15-1,1,1),0),0),PLE!$AA$28*OFFSET(Import.PLQ,$A319-1,BH$15-1,1,1)),IF($E319&lt;&gt;1,IF(ISNUMBER(INDEX(Import.PLE,Detalhamento!$E319,Detalhamento!BH$15)),IF(INDEX(Import.PLE,Detalhamento!$E319,Detalhamento!BH$15)&lt;=mediçao,0,OFFSET(Import.PLQ,$A319-1,BH$15-1,1,1)),OFFSET(Import.PLQ,$A319-1,BH$15-1,1,1)),(1-PLE!$AA$28)*OFFSET(Import.PLQ,$A319-1,BH$15-1,1,1))))</f>
        <v>0</v>
      </c>
      <c r="BI319" s="144">
        <f ca="1">IF(BI$13="",0,CHOOSE(Detalhamento.OpçãoServiços,OFFSET(Import.PLQ,$A319-1,BI$15-1,1,1),IF($E319&lt;&gt;1,IF(ISNUMBER(INDEX(Import.PLE,Detalhamento!$E319,Detalhamento!BI$15)),IF(INDEX(Import.PLE,Detalhamento!$E319,Detalhamento!BI$15)&lt;=mediçao,OFFSET(Import.PLQ,$A319-1,BI$15-1,1,1),0),0),PLE!$AA$28*OFFSET(Import.PLQ,$A319-1,BI$15-1,1,1)),IF($E319&lt;&gt;1,IF(ISNUMBER(INDEX(Import.PLE,Detalhamento!$E319,Detalhamento!BI$15)),IF(INDEX(Import.PLE,Detalhamento!$E319,Detalhamento!BI$15)&lt;=mediçao,0,OFFSET(Import.PLQ,$A319-1,BI$15-1,1,1)),OFFSET(Import.PLQ,$A319-1,BI$15-1,1,1)),(1-PLE!$AA$28)*OFFSET(Import.PLQ,$A319-1,BI$15-1,1,1))))</f>
        <v>0</v>
      </c>
    </row>
    <row r="320" spans="1:61" ht="20" x14ac:dyDescent="0.2">
      <c r="A320" s="155">
        <v>269</v>
      </c>
      <c r="B320" s="21" t="str">
        <f t="shared" ca="1" si="41"/>
        <v>Serviço</v>
      </c>
      <c r="E320" s="153">
        <f t="shared" ca="1" si="42"/>
        <v>34</v>
      </c>
      <c r="F320" s="154">
        <f t="shared" ca="1" si="43"/>
        <v>340269</v>
      </c>
      <c r="G320" s="154" t="str">
        <f t="shared" ref="G320:H325" ca="1" si="48">OFFSET(LIorçamento,$A320-1,G$16,1,1)</f>
        <v>4.2.4</v>
      </c>
      <c r="H320" s="182" t="str">
        <f t="shared" ca="1" si="48"/>
        <v>APLICAÇÃO MANUAL DE FUNDO SELADOR ACRÍLICO EM PAREDES EXTERNAS DE CASAS. AF_06/2014</v>
      </c>
      <c r="I320" s="37" t="str">
        <f t="shared" ca="1" si="44"/>
        <v>M2</v>
      </c>
      <c r="J320" s="144">
        <f t="shared" ca="1" si="45"/>
        <v>41.48</v>
      </c>
      <c r="K320" s="67"/>
      <c r="L320" s="144">
        <f ca="1">IF(L$13="",0,CHOOSE(Detalhamento.OpçãoServiços,OFFSET(Import.PLQ,$A320-1,L$15-1,1,1),IF($E320&lt;&gt;1,IF(ISNUMBER(INDEX(Import.PLE,Detalhamento!$E320,Detalhamento!L$15)),IF(INDEX(Import.PLE,Detalhamento!$E320,Detalhamento!L$15)&lt;=mediçao,OFFSET(Import.PLQ,$A320-1,L$15-1,1,1),0),0),PLE!$AA$28*OFFSET(Import.PLQ,$A320-1,L$15-1,1,1)),IF($E320&lt;&gt;1,IF(ISNUMBER(INDEX(Import.PLE,Detalhamento!$E320,Detalhamento!L$15)),IF(INDEX(Import.PLE,Detalhamento!$E320,Detalhamento!L$15)&lt;=mediçao,0,OFFSET(Import.PLQ,$A320-1,L$15-1,1,1)),OFFSET(Import.PLQ,$A320-1,L$15-1,1,1)),(1-PLE!$AA$28)*OFFSET(Import.PLQ,$A320-1,L$15-1,1,1))))</f>
        <v>41.48</v>
      </c>
      <c r="M320" s="144">
        <f ca="1">IF(M$13="",0,CHOOSE(Detalhamento.OpçãoServiços,OFFSET(Import.PLQ,$A320-1,M$15-1,1,1),IF($E320&lt;&gt;1,IF(ISNUMBER(INDEX(Import.PLE,Detalhamento!$E320,Detalhamento!M$15)),IF(INDEX(Import.PLE,Detalhamento!$E320,Detalhamento!M$15)&lt;=mediçao,OFFSET(Import.PLQ,$A320-1,M$15-1,1,1),0),0),PLE!$AA$28*OFFSET(Import.PLQ,$A320-1,M$15-1,1,1)),IF($E320&lt;&gt;1,IF(ISNUMBER(INDEX(Import.PLE,Detalhamento!$E320,Detalhamento!M$15)),IF(INDEX(Import.PLE,Detalhamento!$E320,Detalhamento!M$15)&lt;=mediçao,0,OFFSET(Import.PLQ,$A320-1,M$15-1,1,1)),OFFSET(Import.PLQ,$A320-1,M$15-1,1,1)),(1-PLE!$AA$28)*OFFSET(Import.PLQ,$A320-1,M$15-1,1,1))))</f>
        <v>0</v>
      </c>
      <c r="N320" s="144">
        <f ca="1">IF(N$13="",0,CHOOSE(Detalhamento.OpçãoServiços,OFFSET(Import.PLQ,$A320-1,N$15-1,1,1),IF($E320&lt;&gt;1,IF(ISNUMBER(INDEX(Import.PLE,Detalhamento!$E320,Detalhamento!N$15)),IF(INDEX(Import.PLE,Detalhamento!$E320,Detalhamento!N$15)&lt;=mediçao,OFFSET(Import.PLQ,$A320-1,N$15-1,1,1),0),0),PLE!$AA$28*OFFSET(Import.PLQ,$A320-1,N$15-1,1,1)),IF($E320&lt;&gt;1,IF(ISNUMBER(INDEX(Import.PLE,Detalhamento!$E320,Detalhamento!N$15)),IF(INDEX(Import.PLE,Detalhamento!$E320,Detalhamento!N$15)&lt;=mediçao,0,OFFSET(Import.PLQ,$A320-1,N$15-1,1,1)),OFFSET(Import.PLQ,$A320-1,N$15-1,1,1)),(1-PLE!$AA$28)*OFFSET(Import.PLQ,$A320-1,N$15-1,1,1))))</f>
        <v>0</v>
      </c>
      <c r="O320" s="144">
        <f ca="1">IF(O$13="",0,CHOOSE(Detalhamento.OpçãoServiços,OFFSET(Import.PLQ,$A320-1,O$15-1,1,1),IF($E320&lt;&gt;1,IF(ISNUMBER(INDEX(Import.PLE,Detalhamento!$E320,Detalhamento!O$15)),IF(INDEX(Import.PLE,Detalhamento!$E320,Detalhamento!O$15)&lt;=mediçao,OFFSET(Import.PLQ,$A320-1,O$15-1,1,1),0),0),PLE!$AA$28*OFFSET(Import.PLQ,$A320-1,O$15-1,1,1)),IF($E320&lt;&gt;1,IF(ISNUMBER(INDEX(Import.PLE,Detalhamento!$E320,Detalhamento!O$15)),IF(INDEX(Import.PLE,Detalhamento!$E320,Detalhamento!O$15)&lt;=mediçao,0,OFFSET(Import.PLQ,$A320-1,O$15-1,1,1)),OFFSET(Import.PLQ,$A320-1,O$15-1,1,1)),(1-PLE!$AA$28)*OFFSET(Import.PLQ,$A320-1,O$15-1,1,1))))</f>
        <v>0</v>
      </c>
      <c r="P320" s="144">
        <f ca="1">IF(P$13="",0,CHOOSE(Detalhamento.OpçãoServiços,OFFSET(Import.PLQ,$A320-1,P$15-1,1,1),IF($E320&lt;&gt;1,IF(ISNUMBER(INDEX(Import.PLE,Detalhamento!$E320,Detalhamento!P$15)),IF(INDEX(Import.PLE,Detalhamento!$E320,Detalhamento!P$15)&lt;=mediçao,OFFSET(Import.PLQ,$A320-1,P$15-1,1,1),0),0),PLE!$AA$28*OFFSET(Import.PLQ,$A320-1,P$15-1,1,1)),IF($E320&lt;&gt;1,IF(ISNUMBER(INDEX(Import.PLE,Detalhamento!$E320,Detalhamento!P$15)),IF(INDEX(Import.PLE,Detalhamento!$E320,Detalhamento!P$15)&lt;=mediçao,0,OFFSET(Import.PLQ,$A320-1,P$15-1,1,1)),OFFSET(Import.PLQ,$A320-1,P$15-1,1,1)),(1-PLE!$AA$28)*OFFSET(Import.PLQ,$A320-1,P$15-1,1,1))))</f>
        <v>0</v>
      </c>
      <c r="Q320" s="144">
        <f ca="1">IF(Q$13="",0,CHOOSE(Detalhamento.OpçãoServiços,OFFSET(Import.PLQ,$A320-1,Q$15-1,1,1),IF($E320&lt;&gt;1,IF(ISNUMBER(INDEX(Import.PLE,Detalhamento!$E320,Detalhamento!Q$15)),IF(INDEX(Import.PLE,Detalhamento!$E320,Detalhamento!Q$15)&lt;=mediçao,OFFSET(Import.PLQ,$A320-1,Q$15-1,1,1),0),0),PLE!$AA$28*OFFSET(Import.PLQ,$A320-1,Q$15-1,1,1)),IF($E320&lt;&gt;1,IF(ISNUMBER(INDEX(Import.PLE,Detalhamento!$E320,Detalhamento!Q$15)),IF(INDEX(Import.PLE,Detalhamento!$E320,Detalhamento!Q$15)&lt;=mediçao,0,OFFSET(Import.PLQ,$A320-1,Q$15-1,1,1)),OFFSET(Import.PLQ,$A320-1,Q$15-1,1,1)),(1-PLE!$AA$28)*OFFSET(Import.PLQ,$A320-1,Q$15-1,1,1))))</f>
        <v>0</v>
      </c>
      <c r="R320" s="144">
        <f ca="1">IF(R$13="",0,CHOOSE(Detalhamento.OpçãoServiços,OFFSET(Import.PLQ,$A320-1,R$15-1,1,1),IF($E320&lt;&gt;1,IF(ISNUMBER(INDEX(Import.PLE,Detalhamento!$E320,Detalhamento!R$15)),IF(INDEX(Import.PLE,Detalhamento!$E320,Detalhamento!R$15)&lt;=mediçao,OFFSET(Import.PLQ,$A320-1,R$15-1,1,1),0),0),PLE!$AA$28*OFFSET(Import.PLQ,$A320-1,R$15-1,1,1)),IF($E320&lt;&gt;1,IF(ISNUMBER(INDEX(Import.PLE,Detalhamento!$E320,Detalhamento!R$15)),IF(INDEX(Import.PLE,Detalhamento!$E320,Detalhamento!R$15)&lt;=mediçao,0,OFFSET(Import.PLQ,$A320-1,R$15-1,1,1)),OFFSET(Import.PLQ,$A320-1,R$15-1,1,1)),(1-PLE!$AA$28)*OFFSET(Import.PLQ,$A320-1,R$15-1,1,1))))</f>
        <v>0</v>
      </c>
      <c r="S320" s="144">
        <f ca="1">IF(S$13="",0,CHOOSE(Detalhamento.OpçãoServiços,OFFSET(Import.PLQ,$A320-1,S$15-1,1,1),IF($E320&lt;&gt;1,IF(ISNUMBER(INDEX(Import.PLE,Detalhamento!$E320,Detalhamento!S$15)),IF(INDEX(Import.PLE,Detalhamento!$E320,Detalhamento!S$15)&lt;=mediçao,OFFSET(Import.PLQ,$A320-1,S$15-1,1,1),0),0),PLE!$AA$28*OFFSET(Import.PLQ,$A320-1,S$15-1,1,1)),IF($E320&lt;&gt;1,IF(ISNUMBER(INDEX(Import.PLE,Detalhamento!$E320,Detalhamento!S$15)),IF(INDEX(Import.PLE,Detalhamento!$E320,Detalhamento!S$15)&lt;=mediçao,0,OFFSET(Import.PLQ,$A320-1,S$15-1,1,1)),OFFSET(Import.PLQ,$A320-1,S$15-1,1,1)),(1-PLE!$AA$28)*OFFSET(Import.PLQ,$A320-1,S$15-1,1,1))))</f>
        <v>0</v>
      </c>
      <c r="T320" s="144">
        <f ca="1">IF(T$13="",0,CHOOSE(Detalhamento.OpçãoServiços,OFFSET(Import.PLQ,$A320-1,T$15-1,1,1),IF($E320&lt;&gt;1,IF(ISNUMBER(INDEX(Import.PLE,Detalhamento!$E320,Detalhamento!T$15)),IF(INDEX(Import.PLE,Detalhamento!$E320,Detalhamento!T$15)&lt;=mediçao,OFFSET(Import.PLQ,$A320-1,T$15-1,1,1),0),0),PLE!$AA$28*OFFSET(Import.PLQ,$A320-1,T$15-1,1,1)),IF($E320&lt;&gt;1,IF(ISNUMBER(INDEX(Import.PLE,Detalhamento!$E320,Detalhamento!T$15)),IF(INDEX(Import.PLE,Detalhamento!$E320,Detalhamento!T$15)&lt;=mediçao,0,OFFSET(Import.PLQ,$A320-1,T$15-1,1,1)),OFFSET(Import.PLQ,$A320-1,T$15-1,1,1)),(1-PLE!$AA$28)*OFFSET(Import.PLQ,$A320-1,T$15-1,1,1))))</f>
        <v>0</v>
      </c>
      <c r="U320" s="144">
        <f ca="1">IF(U$13="",0,CHOOSE(Detalhamento.OpçãoServiços,OFFSET(Import.PLQ,$A320-1,U$15-1,1,1),IF($E320&lt;&gt;1,IF(ISNUMBER(INDEX(Import.PLE,Detalhamento!$E320,Detalhamento!U$15)),IF(INDEX(Import.PLE,Detalhamento!$E320,Detalhamento!U$15)&lt;=mediçao,OFFSET(Import.PLQ,$A320-1,U$15-1,1,1),0),0),PLE!$AA$28*OFFSET(Import.PLQ,$A320-1,U$15-1,1,1)),IF($E320&lt;&gt;1,IF(ISNUMBER(INDEX(Import.PLE,Detalhamento!$E320,Detalhamento!U$15)),IF(INDEX(Import.PLE,Detalhamento!$E320,Detalhamento!U$15)&lt;=mediçao,0,OFFSET(Import.PLQ,$A320-1,U$15-1,1,1)),OFFSET(Import.PLQ,$A320-1,U$15-1,1,1)),(1-PLE!$AA$28)*OFFSET(Import.PLQ,$A320-1,U$15-1,1,1))))</f>
        <v>0</v>
      </c>
      <c r="V320" s="144">
        <f ca="1">IF(V$13="",0,CHOOSE(Detalhamento.OpçãoServiços,OFFSET(Import.PLQ,$A320-1,V$15-1,1,1),IF($E320&lt;&gt;1,IF(ISNUMBER(INDEX(Import.PLE,Detalhamento!$E320,Detalhamento!V$15)),IF(INDEX(Import.PLE,Detalhamento!$E320,Detalhamento!V$15)&lt;=mediçao,OFFSET(Import.PLQ,$A320-1,V$15-1,1,1),0),0),PLE!$AA$28*OFFSET(Import.PLQ,$A320-1,V$15-1,1,1)),IF($E320&lt;&gt;1,IF(ISNUMBER(INDEX(Import.PLE,Detalhamento!$E320,Detalhamento!V$15)),IF(INDEX(Import.PLE,Detalhamento!$E320,Detalhamento!V$15)&lt;=mediçao,0,OFFSET(Import.PLQ,$A320-1,V$15-1,1,1)),OFFSET(Import.PLQ,$A320-1,V$15-1,1,1)),(1-PLE!$AA$28)*OFFSET(Import.PLQ,$A320-1,V$15-1,1,1))))</f>
        <v>0</v>
      </c>
      <c r="W320" s="144">
        <f ca="1">IF(W$13="",0,CHOOSE(Detalhamento.OpçãoServiços,OFFSET(Import.PLQ,$A320-1,W$15-1,1,1),IF($E320&lt;&gt;1,IF(ISNUMBER(INDEX(Import.PLE,Detalhamento!$E320,Detalhamento!W$15)),IF(INDEX(Import.PLE,Detalhamento!$E320,Detalhamento!W$15)&lt;=mediçao,OFFSET(Import.PLQ,$A320-1,W$15-1,1,1),0),0),PLE!$AA$28*OFFSET(Import.PLQ,$A320-1,W$15-1,1,1)),IF($E320&lt;&gt;1,IF(ISNUMBER(INDEX(Import.PLE,Detalhamento!$E320,Detalhamento!W$15)),IF(INDEX(Import.PLE,Detalhamento!$E320,Detalhamento!W$15)&lt;=mediçao,0,OFFSET(Import.PLQ,$A320-1,W$15-1,1,1)),OFFSET(Import.PLQ,$A320-1,W$15-1,1,1)),(1-PLE!$AA$28)*OFFSET(Import.PLQ,$A320-1,W$15-1,1,1))))</f>
        <v>0</v>
      </c>
      <c r="X320" s="144">
        <f ca="1">IF(X$13="",0,CHOOSE(Detalhamento.OpçãoServiços,OFFSET(Import.PLQ,$A320-1,X$15-1,1,1),IF($E320&lt;&gt;1,IF(ISNUMBER(INDEX(Import.PLE,Detalhamento!$E320,Detalhamento!X$15)),IF(INDEX(Import.PLE,Detalhamento!$E320,Detalhamento!X$15)&lt;=mediçao,OFFSET(Import.PLQ,$A320-1,X$15-1,1,1),0),0),PLE!$AA$28*OFFSET(Import.PLQ,$A320-1,X$15-1,1,1)),IF($E320&lt;&gt;1,IF(ISNUMBER(INDEX(Import.PLE,Detalhamento!$E320,Detalhamento!X$15)),IF(INDEX(Import.PLE,Detalhamento!$E320,Detalhamento!X$15)&lt;=mediçao,0,OFFSET(Import.PLQ,$A320-1,X$15-1,1,1)),OFFSET(Import.PLQ,$A320-1,X$15-1,1,1)),(1-PLE!$AA$28)*OFFSET(Import.PLQ,$A320-1,X$15-1,1,1))))</f>
        <v>0</v>
      </c>
      <c r="Y320" s="144">
        <f ca="1">IF(Y$13="",0,CHOOSE(Detalhamento.OpçãoServiços,OFFSET(Import.PLQ,$A320-1,Y$15-1,1,1),IF($E320&lt;&gt;1,IF(ISNUMBER(INDEX(Import.PLE,Detalhamento!$E320,Detalhamento!Y$15)),IF(INDEX(Import.PLE,Detalhamento!$E320,Detalhamento!Y$15)&lt;=mediçao,OFFSET(Import.PLQ,$A320-1,Y$15-1,1,1),0),0),PLE!$AA$28*OFFSET(Import.PLQ,$A320-1,Y$15-1,1,1)),IF($E320&lt;&gt;1,IF(ISNUMBER(INDEX(Import.PLE,Detalhamento!$E320,Detalhamento!Y$15)),IF(INDEX(Import.PLE,Detalhamento!$E320,Detalhamento!Y$15)&lt;=mediçao,0,OFFSET(Import.PLQ,$A320-1,Y$15-1,1,1)),OFFSET(Import.PLQ,$A320-1,Y$15-1,1,1)),(1-PLE!$AA$28)*OFFSET(Import.PLQ,$A320-1,Y$15-1,1,1))))</f>
        <v>0</v>
      </c>
      <c r="Z320" s="144">
        <f ca="1">IF(Z$13="",0,CHOOSE(Detalhamento.OpçãoServiços,OFFSET(Import.PLQ,$A320-1,Z$15-1,1,1),IF($E320&lt;&gt;1,IF(ISNUMBER(INDEX(Import.PLE,Detalhamento!$E320,Detalhamento!Z$15)),IF(INDEX(Import.PLE,Detalhamento!$E320,Detalhamento!Z$15)&lt;=mediçao,OFFSET(Import.PLQ,$A320-1,Z$15-1,1,1),0),0),PLE!$AA$28*OFFSET(Import.PLQ,$A320-1,Z$15-1,1,1)),IF($E320&lt;&gt;1,IF(ISNUMBER(INDEX(Import.PLE,Detalhamento!$E320,Detalhamento!Z$15)),IF(INDEX(Import.PLE,Detalhamento!$E320,Detalhamento!Z$15)&lt;=mediçao,0,OFFSET(Import.PLQ,$A320-1,Z$15-1,1,1)),OFFSET(Import.PLQ,$A320-1,Z$15-1,1,1)),(1-PLE!$AA$28)*OFFSET(Import.PLQ,$A320-1,Z$15-1,1,1))))</f>
        <v>0</v>
      </c>
      <c r="AA320" s="144">
        <f ca="1">IF(AA$13="",0,CHOOSE(Detalhamento.OpçãoServiços,OFFSET(Import.PLQ,$A320-1,AA$15-1,1,1),IF($E320&lt;&gt;1,IF(ISNUMBER(INDEX(Import.PLE,Detalhamento!$E320,Detalhamento!AA$15)),IF(INDEX(Import.PLE,Detalhamento!$E320,Detalhamento!AA$15)&lt;=mediçao,OFFSET(Import.PLQ,$A320-1,AA$15-1,1,1),0),0),PLE!$AA$28*OFFSET(Import.PLQ,$A320-1,AA$15-1,1,1)),IF($E320&lt;&gt;1,IF(ISNUMBER(INDEX(Import.PLE,Detalhamento!$E320,Detalhamento!AA$15)),IF(INDEX(Import.PLE,Detalhamento!$E320,Detalhamento!AA$15)&lt;=mediçao,0,OFFSET(Import.PLQ,$A320-1,AA$15-1,1,1)),OFFSET(Import.PLQ,$A320-1,AA$15-1,1,1)),(1-PLE!$AA$28)*OFFSET(Import.PLQ,$A320-1,AA$15-1,1,1))))</f>
        <v>0</v>
      </c>
      <c r="AB320" s="144">
        <f ca="1">IF(AB$13="",0,CHOOSE(Detalhamento.OpçãoServiços,OFFSET(Import.PLQ,$A320-1,AB$15-1,1,1),IF($E320&lt;&gt;1,IF(ISNUMBER(INDEX(Import.PLE,Detalhamento!$E320,Detalhamento!AB$15)),IF(INDEX(Import.PLE,Detalhamento!$E320,Detalhamento!AB$15)&lt;=mediçao,OFFSET(Import.PLQ,$A320-1,AB$15-1,1,1),0),0),PLE!$AA$28*OFFSET(Import.PLQ,$A320-1,AB$15-1,1,1)),IF($E320&lt;&gt;1,IF(ISNUMBER(INDEX(Import.PLE,Detalhamento!$E320,Detalhamento!AB$15)),IF(INDEX(Import.PLE,Detalhamento!$E320,Detalhamento!AB$15)&lt;=mediçao,0,OFFSET(Import.PLQ,$A320-1,AB$15-1,1,1)),OFFSET(Import.PLQ,$A320-1,AB$15-1,1,1)),(1-PLE!$AA$28)*OFFSET(Import.PLQ,$A320-1,AB$15-1,1,1))))</f>
        <v>0</v>
      </c>
      <c r="AC320" s="144">
        <f ca="1">IF(AC$13="",0,CHOOSE(Detalhamento.OpçãoServiços,OFFSET(Import.PLQ,$A320-1,AC$15-1,1,1),IF($E320&lt;&gt;1,IF(ISNUMBER(INDEX(Import.PLE,Detalhamento!$E320,Detalhamento!AC$15)),IF(INDEX(Import.PLE,Detalhamento!$E320,Detalhamento!AC$15)&lt;=mediçao,OFFSET(Import.PLQ,$A320-1,AC$15-1,1,1),0),0),PLE!$AA$28*OFFSET(Import.PLQ,$A320-1,AC$15-1,1,1)),IF($E320&lt;&gt;1,IF(ISNUMBER(INDEX(Import.PLE,Detalhamento!$E320,Detalhamento!AC$15)),IF(INDEX(Import.PLE,Detalhamento!$E320,Detalhamento!AC$15)&lt;=mediçao,0,OFFSET(Import.PLQ,$A320-1,AC$15-1,1,1)),OFFSET(Import.PLQ,$A320-1,AC$15-1,1,1)),(1-PLE!$AA$28)*OFFSET(Import.PLQ,$A320-1,AC$15-1,1,1))))</f>
        <v>0</v>
      </c>
      <c r="AD320" s="144">
        <f ca="1">IF(AD$13="",0,CHOOSE(Detalhamento.OpçãoServiços,OFFSET(Import.PLQ,$A320-1,AD$15-1,1,1),IF($E320&lt;&gt;1,IF(ISNUMBER(INDEX(Import.PLE,Detalhamento!$E320,Detalhamento!AD$15)),IF(INDEX(Import.PLE,Detalhamento!$E320,Detalhamento!AD$15)&lt;=mediçao,OFFSET(Import.PLQ,$A320-1,AD$15-1,1,1),0),0),PLE!$AA$28*OFFSET(Import.PLQ,$A320-1,AD$15-1,1,1)),IF($E320&lt;&gt;1,IF(ISNUMBER(INDEX(Import.PLE,Detalhamento!$E320,Detalhamento!AD$15)),IF(INDEX(Import.PLE,Detalhamento!$E320,Detalhamento!AD$15)&lt;=mediçao,0,OFFSET(Import.PLQ,$A320-1,AD$15-1,1,1)),OFFSET(Import.PLQ,$A320-1,AD$15-1,1,1)),(1-PLE!$AA$28)*OFFSET(Import.PLQ,$A320-1,AD$15-1,1,1))))</f>
        <v>0</v>
      </c>
      <c r="AE320" s="144">
        <f ca="1">IF(AE$13="",0,CHOOSE(Detalhamento.OpçãoServiços,OFFSET(Import.PLQ,$A320-1,AE$15-1,1,1),IF($E320&lt;&gt;1,IF(ISNUMBER(INDEX(Import.PLE,Detalhamento!$E320,Detalhamento!AE$15)),IF(INDEX(Import.PLE,Detalhamento!$E320,Detalhamento!AE$15)&lt;=mediçao,OFFSET(Import.PLQ,$A320-1,AE$15-1,1,1),0),0),PLE!$AA$28*OFFSET(Import.PLQ,$A320-1,AE$15-1,1,1)),IF($E320&lt;&gt;1,IF(ISNUMBER(INDEX(Import.PLE,Detalhamento!$E320,Detalhamento!AE$15)),IF(INDEX(Import.PLE,Detalhamento!$E320,Detalhamento!AE$15)&lt;=mediçao,0,OFFSET(Import.PLQ,$A320-1,AE$15-1,1,1)),OFFSET(Import.PLQ,$A320-1,AE$15-1,1,1)),(1-PLE!$AA$28)*OFFSET(Import.PLQ,$A320-1,AE$15-1,1,1))))</f>
        <v>0</v>
      </c>
      <c r="AF320" s="144">
        <f ca="1">IF(AF$13="",0,CHOOSE(Detalhamento.OpçãoServiços,OFFSET(Import.PLQ,$A320-1,AF$15-1,1,1),IF($E320&lt;&gt;1,IF(ISNUMBER(INDEX(Import.PLE,Detalhamento!$E320,Detalhamento!AF$15)),IF(INDEX(Import.PLE,Detalhamento!$E320,Detalhamento!AF$15)&lt;=mediçao,OFFSET(Import.PLQ,$A320-1,AF$15-1,1,1),0),0),PLE!$AA$28*OFFSET(Import.PLQ,$A320-1,AF$15-1,1,1)),IF($E320&lt;&gt;1,IF(ISNUMBER(INDEX(Import.PLE,Detalhamento!$E320,Detalhamento!AF$15)),IF(INDEX(Import.PLE,Detalhamento!$E320,Detalhamento!AF$15)&lt;=mediçao,0,OFFSET(Import.PLQ,$A320-1,AF$15-1,1,1)),OFFSET(Import.PLQ,$A320-1,AF$15-1,1,1)),(1-PLE!$AA$28)*OFFSET(Import.PLQ,$A320-1,AF$15-1,1,1))))</f>
        <v>0</v>
      </c>
      <c r="AG320" s="144">
        <f ca="1">IF(AG$13="",0,CHOOSE(Detalhamento.OpçãoServiços,OFFSET(Import.PLQ,$A320-1,AG$15-1,1,1),IF($E320&lt;&gt;1,IF(ISNUMBER(INDEX(Import.PLE,Detalhamento!$E320,Detalhamento!AG$15)),IF(INDEX(Import.PLE,Detalhamento!$E320,Detalhamento!AG$15)&lt;=mediçao,OFFSET(Import.PLQ,$A320-1,AG$15-1,1,1),0),0),PLE!$AA$28*OFFSET(Import.PLQ,$A320-1,AG$15-1,1,1)),IF($E320&lt;&gt;1,IF(ISNUMBER(INDEX(Import.PLE,Detalhamento!$E320,Detalhamento!AG$15)),IF(INDEX(Import.PLE,Detalhamento!$E320,Detalhamento!AG$15)&lt;=mediçao,0,OFFSET(Import.PLQ,$A320-1,AG$15-1,1,1)),OFFSET(Import.PLQ,$A320-1,AG$15-1,1,1)),(1-PLE!$AA$28)*OFFSET(Import.PLQ,$A320-1,AG$15-1,1,1))))</f>
        <v>0</v>
      </c>
      <c r="AH320" s="144">
        <f ca="1">IF(AH$13="",0,CHOOSE(Detalhamento.OpçãoServiços,OFFSET(Import.PLQ,$A320-1,AH$15-1,1,1),IF($E320&lt;&gt;1,IF(ISNUMBER(INDEX(Import.PLE,Detalhamento!$E320,Detalhamento!AH$15)),IF(INDEX(Import.PLE,Detalhamento!$E320,Detalhamento!AH$15)&lt;=mediçao,OFFSET(Import.PLQ,$A320-1,AH$15-1,1,1),0),0),PLE!$AA$28*OFFSET(Import.PLQ,$A320-1,AH$15-1,1,1)),IF($E320&lt;&gt;1,IF(ISNUMBER(INDEX(Import.PLE,Detalhamento!$E320,Detalhamento!AH$15)),IF(INDEX(Import.PLE,Detalhamento!$E320,Detalhamento!AH$15)&lt;=mediçao,0,OFFSET(Import.PLQ,$A320-1,AH$15-1,1,1)),OFFSET(Import.PLQ,$A320-1,AH$15-1,1,1)),(1-PLE!$AA$28)*OFFSET(Import.PLQ,$A320-1,AH$15-1,1,1))))</f>
        <v>0</v>
      </c>
      <c r="AI320" s="144">
        <f ca="1">IF(AI$13="",0,CHOOSE(Detalhamento.OpçãoServiços,OFFSET(Import.PLQ,$A320-1,AI$15-1,1,1),IF($E320&lt;&gt;1,IF(ISNUMBER(INDEX(Import.PLE,Detalhamento!$E320,Detalhamento!AI$15)),IF(INDEX(Import.PLE,Detalhamento!$E320,Detalhamento!AI$15)&lt;=mediçao,OFFSET(Import.PLQ,$A320-1,AI$15-1,1,1),0),0),PLE!$AA$28*OFFSET(Import.PLQ,$A320-1,AI$15-1,1,1)),IF($E320&lt;&gt;1,IF(ISNUMBER(INDEX(Import.PLE,Detalhamento!$E320,Detalhamento!AI$15)),IF(INDEX(Import.PLE,Detalhamento!$E320,Detalhamento!AI$15)&lt;=mediçao,0,OFFSET(Import.PLQ,$A320-1,AI$15-1,1,1)),OFFSET(Import.PLQ,$A320-1,AI$15-1,1,1)),(1-PLE!$AA$28)*OFFSET(Import.PLQ,$A320-1,AI$15-1,1,1))))</f>
        <v>0</v>
      </c>
      <c r="AJ320" s="144">
        <f ca="1">IF(AJ$13="",0,CHOOSE(Detalhamento.OpçãoServiços,OFFSET(Import.PLQ,$A320-1,AJ$15-1,1,1),IF($E320&lt;&gt;1,IF(ISNUMBER(INDEX(Import.PLE,Detalhamento!$E320,Detalhamento!AJ$15)),IF(INDEX(Import.PLE,Detalhamento!$E320,Detalhamento!AJ$15)&lt;=mediçao,OFFSET(Import.PLQ,$A320-1,AJ$15-1,1,1),0),0),PLE!$AA$28*OFFSET(Import.PLQ,$A320-1,AJ$15-1,1,1)),IF($E320&lt;&gt;1,IF(ISNUMBER(INDEX(Import.PLE,Detalhamento!$E320,Detalhamento!AJ$15)),IF(INDEX(Import.PLE,Detalhamento!$E320,Detalhamento!AJ$15)&lt;=mediçao,0,OFFSET(Import.PLQ,$A320-1,AJ$15-1,1,1)),OFFSET(Import.PLQ,$A320-1,AJ$15-1,1,1)),(1-PLE!$AA$28)*OFFSET(Import.PLQ,$A320-1,AJ$15-1,1,1))))</f>
        <v>0</v>
      </c>
      <c r="AK320" s="144">
        <f ca="1">IF(AK$13="",0,CHOOSE(Detalhamento.OpçãoServiços,OFFSET(Import.PLQ,$A320-1,AK$15-1,1,1),IF($E320&lt;&gt;1,IF(ISNUMBER(INDEX(Import.PLE,Detalhamento!$E320,Detalhamento!AK$15)),IF(INDEX(Import.PLE,Detalhamento!$E320,Detalhamento!AK$15)&lt;=mediçao,OFFSET(Import.PLQ,$A320-1,AK$15-1,1,1),0),0),PLE!$AA$28*OFFSET(Import.PLQ,$A320-1,AK$15-1,1,1)),IF($E320&lt;&gt;1,IF(ISNUMBER(INDEX(Import.PLE,Detalhamento!$E320,Detalhamento!AK$15)),IF(INDEX(Import.PLE,Detalhamento!$E320,Detalhamento!AK$15)&lt;=mediçao,0,OFFSET(Import.PLQ,$A320-1,AK$15-1,1,1)),OFFSET(Import.PLQ,$A320-1,AK$15-1,1,1)),(1-PLE!$AA$28)*OFFSET(Import.PLQ,$A320-1,AK$15-1,1,1))))</f>
        <v>0</v>
      </c>
      <c r="AL320" s="144">
        <f ca="1">IF(AL$13="",0,CHOOSE(Detalhamento.OpçãoServiços,OFFSET(Import.PLQ,$A320-1,AL$15-1,1,1),IF($E320&lt;&gt;1,IF(ISNUMBER(INDEX(Import.PLE,Detalhamento!$E320,Detalhamento!AL$15)),IF(INDEX(Import.PLE,Detalhamento!$E320,Detalhamento!AL$15)&lt;=mediçao,OFFSET(Import.PLQ,$A320-1,AL$15-1,1,1),0),0),PLE!$AA$28*OFFSET(Import.PLQ,$A320-1,AL$15-1,1,1)),IF($E320&lt;&gt;1,IF(ISNUMBER(INDEX(Import.PLE,Detalhamento!$E320,Detalhamento!AL$15)),IF(INDEX(Import.PLE,Detalhamento!$E320,Detalhamento!AL$15)&lt;=mediçao,0,OFFSET(Import.PLQ,$A320-1,AL$15-1,1,1)),OFFSET(Import.PLQ,$A320-1,AL$15-1,1,1)),(1-PLE!$AA$28)*OFFSET(Import.PLQ,$A320-1,AL$15-1,1,1))))</f>
        <v>0</v>
      </c>
      <c r="AM320" s="144">
        <f ca="1">IF(AM$13="",0,CHOOSE(Detalhamento.OpçãoServiços,OFFSET(Import.PLQ,$A320-1,AM$15-1,1,1),IF($E320&lt;&gt;1,IF(ISNUMBER(INDEX(Import.PLE,Detalhamento!$E320,Detalhamento!AM$15)),IF(INDEX(Import.PLE,Detalhamento!$E320,Detalhamento!AM$15)&lt;=mediçao,OFFSET(Import.PLQ,$A320-1,AM$15-1,1,1),0),0),PLE!$AA$28*OFFSET(Import.PLQ,$A320-1,AM$15-1,1,1)),IF($E320&lt;&gt;1,IF(ISNUMBER(INDEX(Import.PLE,Detalhamento!$E320,Detalhamento!AM$15)),IF(INDEX(Import.PLE,Detalhamento!$E320,Detalhamento!AM$15)&lt;=mediçao,0,OFFSET(Import.PLQ,$A320-1,AM$15-1,1,1)),OFFSET(Import.PLQ,$A320-1,AM$15-1,1,1)),(1-PLE!$AA$28)*OFFSET(Import.PLQ,$A320-1,AM$15-1,1,1))))</f>
        <v>0</v>
      </c>
      <c r="AN320" s="144">
        <f ca="1">IF(AN$13="",0,CHOOSE(Detalhamento.OpçãoServiços,OFFSET(Import.PLQ,$A320-1,AN$15-1,1,1),IF($E320&lt;&gt;1,IF(ISNUMBER(INDEX(Import.PLE,Detalhamento!$E320,Detalhamento!AN$15)),IF(INDEX(Import.PLE,Detalhamento!$E320,Detalhamento!AN$15)&lt;=mediçao,OFFSET(Import.PLQ,$A320-1,AN$15-1,1,1),0),0),PLE!$AA$28*OFFSET(Import.PLQ,$A320-1,AN$15-1,1,1)),IF($E320&lt;&gt;1,IF(ISNUMBER(INDEX(Import.PLE,Detalhamento!$E320,Detalhamento!AN$15)),IF(INDEX(Import.PLE,Detalhamento!$E320,Detalhamento!AN$15)&lt;=mediçao,0,OFFSET(Import.PLQ,$A320-1,AN$15-1,1,1)),OFFSET(Import.PLQ,$A320-1,AN$15-1,1,1)),(1-PLE!$AA$28)*OFFSET(Import.PLQ,$A320-1,AN$15-1,1,1))))</f>
        <v>0</v>
      </c>
      <c r="AO320" s="144">
        <f ca="1">IF(AO$13="",0,CHOOSE(Detalhamento.OpçãoServiços,OFFSET(Import.PLQ,$A320-1,AO$15-1,1,1),IF($E320&lt;&gt;1,IF(ISNUMBER(INDEX(Import.PLE,Detalhamento!$E320,Detalhamento!AO$15)),IF(INDEX(Import.PLE,Detalhamento!$E320,Detalhamento!AO$15)&lt;=mediçao,OFFSET(Import.PLQ,$A320-1,AO$15-1,1,1),0),0),PLE!$AA$28*OFFSET(Import.PLQ,$A320-1,AO$15-1,1,1)),IF($E320&lt;&gt;1,IF(ISNUMBER(INDEX(Import.PLE,Detalhamento!$E320,Detalhamento!AO$15)),IF(INDEX(Import.PLE,Detalhamento!$E320,Detalhamento!AO$15)&lt;=mediçao,0,OFFSET(Import.PLQ,$A320-1,AO$15-1,1,1)),OFFSET(Import.PLQ,$A320-1,AO$15-1,1,1)),(1-PLE!$AA$28)*OFFSET(Import.PLQ,$A320-1,AO$15-1,1,1))))</f>
        <v>0</v>
      </c>
      <c r="AP320" s="144">
        <f ca="1">IF(AP$13="",0,CHOOSE(Detalhamento.OpçãoServiços,OFFSET(Import.PLQ,$A320-1,AP$15-1,1,1),IF($E320&lt;&gt;1,IF(ISNUMBER(INDEX(Import.PLE,Detalhamento!$E320,Detalhamento!AP$15)),IF(INDEX(Import.PLE,Detalhamento!$E320,Detalhamento!AP$15)&lt;=mediçao,OFFSET(Import.PLQ,$A320-1,AP$15-1,1,1),0),0),PLE!$AA$28*OFFSET(Import.PLQ,$A320-1,AP$15-1,1,1)),IF($E320&lt;&gt;1,IF(ISNUMBER(INDEX(Import.PLE,Detalhamento!$E320,Detalhamento!AP$15)),IF(INDEX(Import.PLE,Detalhamento!$E320,Detalhamento!AP$15)&lt;=mediçao,0,OFFSET(Import.PLQ,$A320-1,AP$15-1,1,1)),OFFSET(Import.PLQ,$A320-1,AP$15-1,1,1)),(1-PLE!$AA$28)*OFFSET(Import.PLQ,$A320-1,AP$15-1,1,1))))</f>
        <v>0</v>
      </c>
      <c r="AQ320" s="144">
        <f ca="1">IF(AQ$13="",0,CHOOSE(Detalhamento.OpçãoServiços,OFFSET(Import.PLQ,$A320-1,AQ$15-1,1,1),IF($E320&lt;&gt;1,IF(ISNUMBER(INDEX(Import.PLE,Detalhamento!$E320,Detalhamento!AQ$15)),IF(INDEX(Import.PLE,Detalhamento!$E320,Detalhamento!AQ$15)&lt;=mediçao,OFFSET(Import.PLQ,$A320-1,AQ$15-1,1,1),0),0),PLE!$AA$28*OFFSET(Import.PLQ,$A320-1,AQ$15-1,1,1)),IF($E320&lt;&gt;1,IF(ISNUMBER(INDEX(Import.PLE,Detalhamento!$E320,Detalhamento!AQ$15)),IF(INDEX(Import.PLE,Detalhamento!$E320,Detalhamento!AQ$15)&lt;=mediçao,0,OFFSET(Import.PLQ,$A320-1,AQ$15-1,1,1)),OFFSET(Import.PLQ,$A320-1,AQ$15-1,1,1)),(1-PLE!$AA$28)*OFFSET(Import.PLQ,$A320-1,AQ$15-1,1,1))))</f>
        <v>0</v>
      </c>
      <c r="AR320" s="144">
        <f ca="1">IF(AR$13="",0,CHOOSE(Detalhamento.OpçãoServiços,OFFSET(Import.PLQ,$A320-1,AR$15-1,1,1),IF($E320&lt;&gt;1,IF(ISNUMBER(INDEX(Import.PLE,Detalhamento!$E320,Detalhamento!AR$15)),IF(INDEX(Import.PLE,Detalhamento!$E320,Detalhamento!AR$15)&lt;=mediçao,OFFSET(Import.PLQ,$A320-1,AR$15-1,1,1),0),0),PLE!$AA$28*OFFSET(Import.PLQ,$A320-1,AR$15-1,1,1)),IF($E320&lt;&gt;1,IF(ISNUMBER(INDEX(Import.PLE,Detalhamento!$E320,Detalhamento!AR$15)),IF(INDEX(Import.PLE,Detalhamento!$E320,Detalhamento!AR$15)&lt;=mediçao,0,OFFSET(Import.PLQ,$A320-1,AR$15-1,1,1)),OFFSET(Import.PLQ,$A320-1,AR$15-1,1,1)),(1-PLE!$AA$28)*OFFSET(Import.PLQ,$A320-1,AR$15-1,1,1))))</f>
        <v>0</v>
      </c>
      <c r="AS320" s="144">
        <f ca="1">IF(AS$13="",0,CHOOSE(Detalhamento.OpçãoServiços,OFFSET(Import.PLQ,$A320-1,AS$15-1,1,1),IF($E320&lt;&gt;1,IF(ISNUMBER(INDEX(Import.PLE,Detalhamento!$E320,Detalhamento!AS$15)),IF(INDEX(Import.PLE,Detalhamento!$E320,Detalhamento!AS$15)&lt;=mediçao,OFFSET(Import.PLQ,$A320-1,AS$15-1,1,1),0),0),PLE!$AA$28*OFFSET(Import.PLQ,$A320-1,AS$15-1,1,1)),IF($E320&lt;&gt;1,IF(ISNUMBER(INDEX(Import.PLE,Detalhamento!$E320,Detalhamento!AS$15)),IF(INDEX(Import.PLE,Detalhamento!$E320,Detalhamento!AS$15)&lt;=mediçao,0,OFFSET(Import.PLQ,$A320-1,AS$15-1,1,1)),OFFSET(Import.PLQ,$A320-1,AS$15-1,1,1)),(1-PLE!$AA$28)*OFFSET(Import.PLQ,$A320-1,AS$15-1,1,1))))</f>
        <v>0</v>
      </c>
      <c r="AT320" s="144">
        <f ca="1">IF(AT$13="",0,CHOOSE(Detalhamento.OpçãoServiços,OFFSET(Import.PLQ,$A320-1,AT$15-1,1,1),IF($E320&lt;&gt;1,IF(ISNUMBER(INDEX(Import.PLE,Detalhamento!$E320,Detalhamento!AT$15)),IF(INDEX(Import.PLE,Detalhamento!$E320,Detalhamento!AT$15)&lt;=mediçao,OFFSET(Import.PLQ,$A320-1,AT$15-1,1,1),0),0),PLE!$AA$28*OFFSET(Import.PLQ,$A320-1,AT$15-1,1,1)),IF($E320&lt;&gt;1,IF(ISNUMBER(INDEX(Import.PLE,Detalhamento!$E320,Detalhamento!AT$15)),IF(INDEX(Import.PLE,Detalhamento!$E320,Detalhamento!AT$15)&lt;=mediçao,0,OFFSET(Import.PLQ,$A320-1,AT$15-1,1,1)),OFFSET(Import.PLQ,$A320-1,AT$15-1,1,1)),(1-PLE!$AA$28)*OFFSET(Import.PLQ,$A320-1,AT$15-1,1,1))))</f>
        <v>0</v>
      </c>
      <c r="AU320" s="144">
        <f ca="1">IF(AU$13="",0,CHOOSE(Detalhamento.OpçãoServiços,OFFSET(Import.PLQ,$A320-1,AU$15-1,1,1),IF($E320&lt;&gt;1,IF(ISNUMBER(INDEX(Import.PLE,Detalhamento!$E320,Detalhamento!AU$15)),IF(INDEX(Import.PLE,Detalhamento!$E320,Detalhamento!AU$15)&lt;=mediçao,OFFSET(Import.PLQ,$A320-1,AU$15-1,1,1),0),0),PLE!$AA$28*OFFSET(Import.PLQ,$A320-1,AU$15-1,1,1)),IF($E320&lt;&gt;1,IF(ISNUMBER(INDEX(Import.PLE,Detalhamento!$E320,Detalhamento!AU$15)),IF(INDEX(Import.PLE,Detalhamento!$E320,Detalhamento!AU$15)&lt;=mediçao,0,OFFSET(Import.PLQ,$A320-1,AU$15-1,1,1)),OFFSET(Import.PLQ,$A320-1,AU$15-1,1,1)),(1-PLE!$AA$28)*OFFSET(Import.PLQ,$A320-1,AU$15-1,1,1))))</f>
        <v>0</v>
      </c>
      <c r="AV320" s="144">
        <f ca="1">IF(AV$13="",0,CHOOSE(Detalhamento.OpçãoServiços,OFFSET(Import.PLQ,$A320-1,AV$15-1,1,1),IF($E320&lt;&gt;1,IF(ISNUMBER(INDEX(Import.PLE,Detalhamento!$E320,Detalhamento!AV$15)),IF(INDEX(Import.PLE,Detalhamento!$E320,Detalhamento!AV$15)&lt;=mediçao,OFFSET(Import.PLQ,$A320-1,AV$15-1,1,1),0),0),PLE!$AA$28*OFFSET(Import.PLQ,$A320-1,AV$15-1,1,1)),IF($E320&lt;&gt;1,IF(ISNUMBER(INDEX(Import.PLE,Detalhamento!$E320,Detalhamento!AV$15)),IF(INDEX(Import.PLE,Detalhamento!$E320,Detalhamento!AV$15)&lt;=mediçao,0,OFFSET(Import.PLQ,$A320-1,AV$15-1,1,1)),OFFSET(Import.PLQ,$A320-1,AV$15-1,1,1)),(1-PLE!$AA$28)*OFFSET(Import.PLQ,$A320-1,AV$15-1,1,1))))</f>
        <v>0</v>
      </c>
      <c r="AW320" s="144">
        <f ca="1">IF(AW$13="",0,CHOOSE(Detalhamento.OpçãoServiços,OFFSET(Import.PLQ,$A320-1,AW$15-1,1,1),IF($E320&lt;&gt;1,IF(ISNUMBER(INDEX(Import.PLE,Detalhamento!$E320,Detalhamento!AW$15)),IF(INDEX(Import.PLE,Detalhamento!$E320,Detalhamento!AW$15)&lt;=mediçao,OFFSET(Import.PLQ,$A320-1,AW$15-1,1,1),0),0),PLE!$AA$28*OFFSET(Import.PLQ,$A320-1,AW$15-1,1,1)),IF($E320&lt;&gt;1,IF(ISNUMBER(INDEX(Import.PLE,Detalhamento!$E320,Detalhamento!AW$15)),IF(INDEX(Import.PLE,Detalhamento!$E320,Detalhamento!AW$15)&lt;=mediçao,0,OFFSET(Import.PLQ,$A320-1,AW$15-1,1,1)),OFFSET(Import.PLQ,$A320-1,AW$15-1,1,1)),(1-PLE!$AA$28)*OFFSET(Import.PLQ,$A320-1,AW$15-1,1,1))))</f>
        <v>0</v>
      </c>
      <c r="AX320" s="144">
        <f ca="1">IF(AX$13="",0,CHOOSE(Detalhamento.OpçãoServiços,OFFSET(Import.PLQ,$A320-1,AX$15-1,1,1),IF($E320&lt;&gt;1,IF(ISNUMBER(INDEX(Import.PLE,Detalhamento!$E320,Detalhamento!AX$15)),IF(INDEX(Import.PLE,Detalhamento!$E320,Detalhamento!AX$15)&lt;=mediçao,OFFSET(Import.PLQ,$A320-1,AX$15-1,1,1),0),0),PLE!$AA$28*OFFSET(Import.PLQ,$A320-1,AX$15-1,1,1)),IF($E320&lt;&gt;1,IF(ISNUMBER(INDEX(Import.PLE,Detalhamento!$E320,Detalhamento!AX$15)),IF(INDEX(Import.PLE,Detalhamento!$E320,Detalhamento!AX$15)&lt;=mediçao,0,OFFSET(Import.PLQ,$A320-1,AX$15-1,1,1)),OFFSET(Import.PLQ,$A320-1,AX$15-1,1,1)),(1-PLE!$AA$28)*OFFSET(Import.PLQ,$A320-1,AX$15-1,1,1))))</f>
        <v>0</v>
      </c>
      <c r="AY320" s="144">
        <f ca="1">IF(AY$13="",0,CHOOSE(Detalhamento.OpçãoServiços,OFFSET(Import.PLQ,$A320-1,AY$15-1,1,1),IF($E320&lt;&gt;1,IF(ISNUMBER(INDEX(Import.PLE,Detalhamento!$E320,Detalhamento!AY$15)),IF(INDEX(Import.PLE,Detalhamento!$E320,Detalhamento!AY$15)&lt;=mediçao,OFFSET(Import.PLQ,$A320-1,AY$15-1,1,1),0),0),PLE!$AA$28*OFFSET(Import.PLQ,$A320-1,AY$15-1,1,1)),IF($E320&lt;&gt;1,IF(ISNUMBER(INDEX(Import.PLE,Detalhamento!$E320,Detalhamento!AY$15)),IF(INDEX(Import.PLE,Detalhamento!$E320,Detalhamento!AY$15)&lt;=mediçao,0,OFFSET(Import.PLQ,$A320-1,AY$15-1,1,1)),OFFSET(Import.PLQ,$A320-1,AY$15-1,1,1)),(1-PLE!$AA$28)*OFFSET(Import.PLQ,$A320-1,AY$15-1,1,1))))</f>
        <v>0</v>
      </c>
      <c r="AZ320" s="144">
        <f ca="1">IF(AZ$13="",0,CHOOSE(Detalhamento.OpçãoServiços,OFFSET(Import.PLQ,$A320-1,AZ$15-1,1,1),IF($E320&lt;&gt;1,IF(ISNUMBER(INDEX(Import.PLE,Detalhamento!$E320,Detalhamento!AZ$15)),IF(INDEX(Import.PLE,Detalhamento!$E320,Detalhamento!AZ$15)&lt;=mediçao,OFFSET(Import.PLQ,$A320-1,AZ$15-1,1,1),0),0),PLE!$AA$28*OFFSET(Import.PLQ,$A320-1,AZ$15-1,1,1)),IF($E320&lt;&gt;1,IF(ISNUMBER(INDEX(Import.PLE,Detalhamento!$E320,Detalhamento!AZ$15)),IF(INDEX(Import.PLE,Detalhamento!$E320,Detalhamento!AZ$15)&lt;=mediçao,0,OFFSET(Import.PLQ,$A320-1,AZ$15-1,1,1)),OFFSET(Import.PLQ,$A320-1,AZ$15-1,1,1)),(1-PLE!$AA$28)*OFFSET(Import.PLQ,$A320-1,AZ$15-1,1,1))))</f>
        <v>0</v>
      </c>
      <c r="BA320" s="144">
        <f ca="1">IF(BA$13="",0,CHOOSE(Detalhamento.OpçãoServiços,OFFSET(Import.PLQ,$A320-1,BA$15-1,1,1),IF($E320&lt;&gt;1,IF(ISNUMBER(INDEX(Import.PLE,Detalhamento!$E320,Detalhamento!BA$15)),IF(INDEX(Import.PLE,Detalhamento!$E320,Detalhamento!BA$15)&lt;=mediçao,OFFSET(Import.PLQ,$A320-1,BA$15-1,1,1),0),0),PLE!$AA$28*OFFSET(Import.PLQ,$A320-1,BA$15-1,1,1)),IF($E320&lt;&gt;1,IF(ISNUMBER(INDEX(Import.PLE,Detalhamento!$E320,Detalhamento!BA$15)),IF(INDEX(Import.PLE,Detalhamento!$E320,Detalhamento!BA$15)&lt;=mediçao,0,OFFSET(Import.PLQ,$A320-1,BA$15-1,1,1)),OFFSET(Import.PLQ,$A320-1,BA$15-1,1,1)),(1-PLE!$AA$28)*OFFSET(Import.PLQ,$A320-1,BA$15-1,1,1))))</f>
        <v>0</v>
      </c>
      <c r="BB320" s="144">
        <f ca="1">IF(BB$13="",0,CHOOSE(Detalhamento.OpçãoServiços,OFFSET(Import.PLQ,$A320-1,BB$15-1,1,1),IF($E320&lt;&gt;1,IF(ISNUMBER(INDEX(Import.PLE,Detalhamento!$E320,Detalhamento!BB$15)),IF(INDEX(Import.PLE,Detalhamento!$E320,Detalhamento!BB$15)&lt;=mediçao,OFFSET(Import.PLQ,$A320-1,BB$15-1,1,1),0),0),PLE!$AA$28*OFFSET(Import.PLQ,$A320-1,BB$15-1,1,1)),IF($E320&lt;&gt;1,IF(ISNUMBER(INDEX(Import.PLE,Detalhamento!$E320,Detalhamento!BB$15)),IF(INDEX(Import.PLE,Detalhamento!$E320,Detalhamento!BB$15)&lt;=mediçao,0,OFFSET(Import.PLQ,$A320-1,BB$15-1,1,1)),OFFSET(Import.PLQ,$A320-1,BB$15-1,1,1)),(1-PLE!$AA$28)*OFFSET(Import.PLQ,$A320-1,BB$15-1,1,1))))</f>
        <v>0</v>
      </c>
      <c r="BC320" s="144">
        <f ca="1">IF(BC$13="",0,CHOOSE(Detalhamento.OpçãoServiços,OFFSET(Import.PLQ,$A320-1,BC$15-1,1,1),IF($E320&lt;&gt;1,IF(ISNUMBER(INDEX(Import.PLE,Detalhamento!$E320,Detalhamento!BC$15)),IF(INDEX(Import.PLE,Detalhamento!$E320,Detalhamento!BC$15)&lt;=mediçao,OFFSET(Import.PLQ,$A320-1,BC$15-1,1,1),0),0),PLE!$AA$28*OFFSET(Import.PLQ,$A320-1,BC$15-1,1,1)),IF($E320&lt;&gt;1,IF(ISNUMBER(INDEX(Import.PLE,Detalhamento!$E320,Detalhamento!BC$15)),IF(INDEX(Import.PLE,Detalhamento!$E320,Detalhamento!BC$15)&lt;=mediçao,0,OFFSET(Import.PLQ,$A320-1,BC$15-1,1,1)),OFFSET(Import.PLQ,$A320-1,BC$15-1,1,1)),(1-PLE!$AA$28)*OFFSET(Import.PLQ,$A320-1,BC$15-1,1,1))))</f>
        <v>0</v>
      </c>
      <c r="BD320" s="144">
        <f ca="1">IF(BD$13="",0,CHOOSE(Detalhamento.OpçãoServiços,OFFSET(Import.PLQ,$A320-1,BD$15-1,1,1),IF($E320&lt;&gt;1,IF(ISNUMBER(INDEX(Import.PLE,Detalhamento!$E320,Detalhamento!BD$15)),IF(INDEX(Import.PLE,Detalhamento!$E320,Detalhamento!BD$15)&lt;=mediçao,OFFSET(Import.PLQ,$A320-1,BD$15-1,1,1),0),0),PLE!$AA$28*OFFSET(Import.PLQ,$A320-1,BD$15-1,1,1)),IF($E320&lt;&gt;1,IF(ISNUMBER(INDEX(Import.PLE,Detalhamento!$E320,Detalhamento!BD$15)),IF(INDEX(Import.PLE,Detalhamento!$E320,Detalhamento!BD$15)&lt;=mediçao,0,OFFSET(Import.PLQ,$A320-1,BD$15-1,1,1)),OFFSET(Import.PLQ,$A320-1,BD$15-1,1,1)),(1-PLE!$AA$28)*OFFSET(Import.PLQ,$A320-1,BD$15-1,1,1))))</f>
        <v>0</v>
      </c>
      <c r="BE320" s="144">
        <f ca="1">IF(BE$13="",0,CHOOSE(Detalhamento.OpçãoServiços,OFFSET(Import.PLQ,$A320-1,BE$15-1,1,1),IF($E320&lt;&gt;1,IF(ISNUMBER(INDEX(Import.PLE,Detalhamento!$E320,Detalhamento!BE$15)),IF(INDEX(Import.PLE,Detalhamento!$E320,Detalhamento!BE$15)&lt;=mediçao,OFFSET(Import.PLQ,$A320-1,BE$15-1,1,1),0),0),PLE!$AA$28*OFFSET(Import.PLQ,$A320-1,BE$15-1,1,1)),IF($E320&lt;&gt;1,IF(ISNUMBER(INDEX(Import.PLE,Detalhamento!$E320,Detalhamento!BE$15)),IF(INDEX(Import.PLE,Detalhamento!$E320,Detalhamento!BE$15)&lt;=mediçao,0,OFFSET(Import.PLQ,$A320-1,BE$15-1,1,1)),OFFSET(Import.PLQ,$A320-1,BE$15-1,1,1)),(1-PLE!$AA$28)*OFFSET(Import.PLQ,$A320-1,BE$15-1,1,1))))</f>
        <v>0</v>
      </c>
      <c r="BF320" s="144">
        <f ca="1">IF(BF$13="",0,CHOOSE(Detalhamento.OpçãoServiços,OFFSET(Import.PLQ,$A320-1,BF$15-1,1,1),IF($E320&lt;&gt;1,IF(ISNUMBER(INDEX(Import.PLE,Detalhamento!$E320,Detalhamento!BF$15)),IF(INDEX(Import.PLE,Detalhamento!$E320,Detalhamento!BF$15)&lt;=mediçao,OFFSET(Import.PLQ,$A320-1,BF$15-1,1,1),0),0),PLE!$AA$28*OFFSET(Import.PLQ,$A320-1,BF$15-1,1,1)),IF($E320&lt;&gt;1,IF(ISNUMBER(INDEX(Import.PLE,Detalhamento!$E320,Detalhamento!BF$15)),IF(INDEX(Import.PLE,Detalhamento!$E320,Detalhamento!BF$15)&lt;=mediçao,0,OFFSET(Import.PLQ,$A320-1,BF$15-1,1,1)),OFFSET(Import.PLQ,$A320-1,BF$15-1,1,1)),(1-PLE!$AA$28)*OFFSET(Import.PLQ,$A320-1,BF$15-1,1,1))))</f>
        <v>0</v>
      </c>
      <c r="BG320" s="144">
        <f ca="1">IF(BG$13="",0,CHOOSE(Detalhamento.OpçãoServiços,OFFSET(Import.PLQ,$A320-1,BG$15-1,1,1),IF($E320&lt;&gt;1,IF(ISNUMBER(INDEX(Import.PLE,Detalhamento!$E320,Detalhamento!BG$15)),IF(INDEX(Import.PLE,Detalhamento!$E320,Detalhamento!BG$15)&lt;=mediçao,OFFSET(Import.PLQ,$A320-1,BG$15-1,1,1),0),0),PLE!$AA$28*OFFSET(Import.PLQ,$A320-1,BG$15-1,1,1)),IF($E320&lt;&gt;1,IF(ISNUMBER(INDEX(Import.PLE,Detalhamento!$E320,Detalhamento!BG$15)),IF(INDEX(Import.PLE,Detalhamento!$E320,Detalhamento!BG$15)&lt;=mediçao,0,OFFSET(Import.PLQ,$A320-1,BG$15-1,1,1)),OFFSET(Import.PLQ,$A320-1,BG$15-1,1,1)),(1-PLE!$AA$28)*OFFSET(Import.PLQ,$A320-1,BG$15-1,1,1))))</f>
        <v>0</v>
      </c>
      <c r="BH320" s="144">
        <f ca="1">IF(BH$13="",0,CHOOSE(Detalhamento.OpçãoServiços,OFFSET(Import.PLQ,$A320-1,BH$15-1,1,1),IF($E320&lt;&gt;1,IF(ISNUMBER(INDEX(Import.PLE,Detalhamento!$E320,Detalhamento!BH$15)),IF(INDEX(Import.PLE,Detalhamento!$E320,Detalhamento!BH$15)&lt;=mediçao,OFFSET(Import.PLQ,$A320-1,BH$15-1,1,1),0),0),PLE!$AA$28*OFFSET(Import.PLQ,$A320-1,BH$15-1,1,1)),IF($E320&lt;&gt;1,IF(ISNUMBER(INDEX(Import.PLE,Detalhamento!$E320,Detalhamento!BH$15)),IF(INDEX(Import.PLE,Detalhamento!$E320,Detalhamento!BH$15)&lt;=mediçao,0,OFFSET(Import.PLQ,$A320-1,BH$15-1,1,1)),OFFSET(Import.PLQ,$A320-1,BH$15-1,1,1)),(1-PLE!$AA$28)*OFFSET(Import.PLQ,$A320-1,BH$15-1,1,1))))</f>
        <v>0</v>
      </c>
      <c r="BI320" s="144">
        <f ca="1">IF(BI$13="",0,CHOOSE(Detalhamento.OpçãoServiços,OFFSET(Import.PLQ,$A320-1,BI$15-1,1,1),IF($E320&lt;&gt;1,IF(ISNUMBER(INDEX(Import.PLE,Detalhamento!$E320,Detalhamento!BI$15)),IF(INDEX(Import.PLE,Detalhamento!$E320,Detalhamento!BI$15)&lt;=mediçao,OFFSET(Import.PLQ,$A320-1,BI$15-1,1,1),0),0),PLE!$AA$28*OFFSET(Import.PLQ,$A320-1,BI$15-1,1,1)),IF($E320&lt;&gt;1,IF(ISNUMBER(INDEX(Import.PLE,Detalhamento!$E320,Detalhamento!BI$15)),IF(INDEX(Import.PLE,Detalhamento!$E320,Detalhamento!BI$15)&lt;=mediçao,0,OFFSET(Import.PLQ,$A320-1,BI$15-1,1,1)),OFFSET(Import.PLQ,$A320-1,BI$15-1,1,1)),(1-PLE!$AA$28)*OFFSET(Import.PLQ,$A320-1,BI$15-1,1,1))))</f>
        <v>0</v>
      </c>
    </row>
    <row r="321" spans="1:61" ht="20" x14ac:dyDescent="0.2">
      <c r="A321" s="155">
        <v>270</v>
      </c>
      <c r="B321" s="21" t="str">
        <f t="shared" ca="1" si="41"/>
        <v>Serviço</v>
      </c>
      <c r="E321" s="153">
        <f t="shared" ca="1" si="42"/>
        <v>34</v>
      </c>
      <c r="F321" s="154">
        <f t="shared" ca="1" si="43"/>
        <v>340270</v>
      </c>
      <c r="G321" s="154" t="str">
        <f t="shared" ca="1" si="48"/>
        <v>4.2.5</v>
      </c>
      <c r="H321" s="182" t="str">
        <f t="shared" ca="1" si="48"/>
        <v>TEXTURA ACRÍLICA, APLICAÇÃO MANUAL EM PAREDE, UMA DEMÃO. AF_09/2016</v>
      </c>
      <c r="I321" s="37" t="str">
        <f t="shared" ca="1" si="44"/>
        <v>M2</v>
      </c>
      <c r="J321" s="144">
        <f t="shared" ca="1" si="45"/>
        <v>41.48</v>
      </c>
      <c r="K321" s="67"/>
      <c r="L321" s="144">
        <f ca="1">IF(L$13="",0,CHOOSE(Detalhamento.OpçãoServiços,OFFSET(Import.PLQ,$A321-1,L$15-1,1,1),IF($E321&lt;&gt;1,IF(ISNUMBER(INDEX(Import.PLE,Detalhamento!$E321,Detalhamento!L$15)),IF(INDEX(Import.PLE,Detalhamento!$E321,Detalhamento!L$15)&lt;=mediçao,OFFSET(Import.PLQ,$A321-1,L$15-1,1,1),0),0),PLE!$AA$28*OFFSET(Import.PLQ,$A321-1,L$15-1,1,1)),IF($E321&lt;&gt;1,IF(ISNUMBER(INDEX(Import.PLE,Detalhamento!$E321,Detalhamento!L$15)),IF(INDEX(Import.PLE,Detalhamento!$E321,Detalhamento!L$15)&lt;=mediçao,0,OFFSET(Import.PLQ,$A321-1,L$15-1,1,1)),OFFSET(Import.PLQ,$A321-1,L$15-1,1,1)),(1-PLE!$AA$28)*OFFSET(Import.PLQ,$A321-1,L$15-1,1,1))))</f>
        <v>41.48</v>
      </c>
      <c r="M321" s="144">
        <f ca="1">IF(M$13="",0,CHOOSE(Detalhamento.OpçãoServiços,OFFSET(Import.PLQ,$A321-1,M$15-1,1,1),IF($E321&lt;&gt;1,IF(ISNUMBER(INDEX(Import.PLE,Detalhamento!$E321,Detalhamento!M$15)),IF(INDEX(Import.PLE,Detalhamento!$E321,Detalhamento!M$15)&lt;=mediçao,OFFSET(Import.PLQ,$A321-1,M$15-1,1,1),0),0),PLE!$AA$28*OFFSET(Import.PLQ,$A321-1,M$15-1,1,1)),IF($E321&lt;&gt;1,IF(ISNUMBER(INDEX(Import.PLE,Detalhamento!$E321,Detalhamento!M$15)),IF(INDEX(Import.PLE,Detalhamento!$E321,Detalhamento!M$15)&lt;=mediçao,0,OFFSET(Import.PLQ,$A321-1,M$15-1,1,1)),OFFSET(Import.PLQ,$A321-1,M$15-1,1,1)),(1-PLE!$AA$28)*OFFSET(Import.PLQ,$A321-1,M$15-1,1,1))))</f>
        <v>0</v>
      </c>
      <c r="N321" s="144">
        <f ca="1">IF(N$13="",0,CHOOSE(Detalhamento.OpçãoServiços,OFFSET(Import.PLQ,$A321-1,N$15-1,1,1),IF($E321&lt;&gt;1,IF(ISNUMBER(INDEX(Import.PLE,Detalhamento!$E321,Detalhamento!N$15)),IF(INDEX(Import.PLE,Detalhamento!$E321,Detalhamento!N$15)&lt;=mediçao,OFFSET(Import.PLQ,$A321-1,N$15-1,1,1),0),0),PLE!$AA$28*OFFSET(Import.PLQ,$A321-1,N$15-1,1,1)),IF($E321&lt;&gt;1,IF(ISNUMBER(INDEX(Import.PLE,Detalhamento!$E321,Detalhamento!N$15)),IF(INDEX(Import.PLE,Detalhamento!$E321,Detalhamento!N$15)&lt;=mediçao,0,OFFSET(Import.PLQ,$A321-1,N$15-1,1,1)),OFFSET(Import.PLQ,$A321-1,N$15-1,1,1)),(1-PLE!$AA$28)*OFFSET(Import.PLQ,$A321-1,N$15-1,1,1))))</f>
        <v>0</v>
      </c>
      <c r="O321" s="144">
        <f ca="1">IF(O$13="",0,CHOOSE(Detalhamento.OpçãoServiços,OFFSET(Import.PLQ,$A321-1,O$15-1,1,1),IF($E321&lt;&gt;1,IF(ISNUMBER(INDEX(Import.PLE,Detalhamento!$E321,Detalhamento!O$15)),IF(INDEX(Import.PLE,Detalhamento!$E321,Detalhamento!O$15)&lt;=mediçao,OFFSET(Import.PLQ,$A321-1,O$15-1,1,1),0),0),PLE!$AA$28*OFFSET(Import.PLQ,$A321-1,O$15-1,1,1)),IF($E321&lt;&gt;1,IF(ISNUMBER(INDEX(Import.PLE,Detalhamento!$E321,Detalhamento!O$15)),IF(INDEX(Import.PLE,Detalhamento!$E321,Detalhamento!O$15)&lt;=mediçao,0,OFFSET(Import.PLQ,$A321-1,O$15-1,1,1)),OFFSET(Import.PLQ,$A321-1,O$15-1,1,1)),(1-PLE!$AA$28)*OFFSET(Import.PLQ,$A321-1,O$15-1,1,1))))</f>
        <v>0</v>
      </c>
      <c r="P321" s="144">
        <f ca="1">IF(P$13="",0,CHOOSE(Detalhamento.OpçãoServiços,OFFSET(Import.PLQ,$A321-1,P$15-1,1,1),IF($E321&lt;&gt;1,IF(ISNUMBER(INDEX(Import.PLE,Detalhamento!$E321,Detalhamento!P$15)),IF(INDEX(Import.PLE,Detalhamento!$E321,Detalhamento!P$15)&lt;=mediçao,OFFSET(Import.PLQ,$A321-1,P$15-1,1,1),0),0),PLE!$AA$28*OFFSET(Import.PLQ,$A321-1,P$15-1,1,1)),IF($E321&lt;&gt;1,IF(ISNUMBER(INDEX(Import.PLE,Detalhamento!$E321,Detalhamento!P$15)),IF(INDEX(Import.PLE,Detalhamento!$E321,Detalhamento!P$15)&lt;=mediçao,0,OFFSET(Import.PLQ,$A321-1,P$15-1,1,1)),OFFSET(Import.PLQ,$A321-1,P$15-1,1,1)),(1-PLE!$AA$28)*OFFSET(Import.PLQ,$A321-1,P$15-1,1,1))))</f>
        <v>0</v>
      </c>
      <c r="Q321" s="144">
        <f ca="1">IF(Q$13="",0,CHOOSE(Detalhamento.OpçãoServiços,OFFSET(Import.PLQ,$A321-1,Q$15-1,1,1),IF($E321&lt;&gt;1,IF(ISNUMBER(INDEX(Import.PLE,Detalhamento!$E321,Detalhamento!Q$15)),IF(INDEX(Import.PLE,Detalhamento!$E321,Detalhamento!Q$15)&lt;=mediçao,OFFSET(Import.PLQ,$A321-1,Q$15-1,1,1),0),0),PLE!$AA$28*OFFSET(Import.PLQ,$A321-1,Q$15-1,1,1)),IF($E321&lt;&gt;1,IF(ISNUMBER(INDEX(Import.PLE,Detalhamento!$E321,Detalhamento!Q$15)),IF(INDEX(Import.PLE,Detalhamento!$E321,Detalhamento!Q$15)&lt;=mediçao,0,OFFSET(Import.PLQ,$A321-1,Q$15-1,1,1)),OFFSET(Import.PLQ,$A321-1,Q$15-1,1,1)),(1-PLE!$AA$28)*OFFSET(Import.PLQ,$A321-1,Q$15-1,1,1))))</f>
        <v>0</v>
      </c>
      <c r="R321" s="144">
        <f ca="1">IF(R$13="",0,CHOOSE(Detalhamento.OpçãoServiços,OFFSET(Import.PLQ,$A321-1,R$15-1,1,1),IF($E321&lt;&gt;1,IF(ISNUMBER(INDEX(Import.PLE,Detalhamento!$E321,Detalhamento!R$15)),IF(INDEX(Import.PLE,Detalhamento!$E321,Detalhamento!R$15)&lt;=mediçao,OFFSET(Import.PLQ,$A321-1,R$15-1,1,1),0),0),PLE!$AA$28*OFFSET(Import.PLQ,$A321-1,R$15-1,1,1)),IF($E321&lt;&gt;1,IF(ISNUMBER(INDEX(Import.PLE,Detalhamento!$E321,Detalhamento!R$15)),IF(INDEX(Import.PLE,Detalhamento!$E321,Detalhamento!R$15)&lt;=mediçao,0,OFFSET(Import.PLQ,$A321-1,R$15-1,1,1)),OFFSET(Import.PLQ,$A321-1,R$15-1,1,1)),(1-PLE!$AA$28)*OFFSET(Import.PLQ,$A321-1,R$15-1,1,1))))</f>
        <v>0</v>
      </c>
      <c r="S321" s="144">
        <f ca="1">IF(S$13="",0,CHOOSE(Detalhamento.OpçãoServiços,OFFSET(Import.PLQ,$A321-1,S$15-1,1,1),IF($E321&lt;&gt;1,IF(ISNUMBER(INDEX(Import.PLE,Detalhamento!$E321,Detalhamento!S$15)),IF(INDEX(Import.PLE,Detalhamento!$E321,Detalhamento!S$15)&lt;=mediçao,OFFSET(Import.PLQ,$A321-1,S$15-1,1,1),0),0),PLE!$AA$28*OFFSET(Import.PLQ,$A321-1,S$15-1,1,1)),IF($E321&lt;&gt;1,IF(ISNUMBER(INDEX(Import.PLE,Detalhamento!$E321,Detalhamento!S$15)),IF(INDEX(Import.PLE,Detalhamento!$E321,Detalhamento!S$15)&lt;=mediçao,0,OFFSET(Import.PLQ,$A321-1,S$15-1,1,1)),OFFSET(Import.PLQ,$A321-1,S$15-1,1,1)),(1-PLE!$AA$28)*OFFSET(Import.PLQ,$A321-1,S$15-1,1,1))))</f>
        <v>0</v>
      </c>
      <c r="T321" s="144">
        <f ca="1">IF(T$13="",0,CHOOSE(Detalhamento.OpçãoServiços,OFFSET(Import.PLQ,$A321-1,T$15-1,1,1),IF($E321&lt;&gt;1,IF(ISNUMBER(INDEX(Import.PLE,Detalhamento!$E321,Detalhamento!T$15)),IF(INDEX(Import.PLE,Detalhamento!$E321,Detalhamento!T$15)&lt;=mediçao,OFFSET(Import.PLQ,$A321-1,T$15-1,1,1),0),0),PLE!$AA$28*OFFSET(Import.PLQ,$A321-1,T$15-1,1,1)),IF($E321&lt;&gt;1,IF(ISNUMBER(INDEX(Import.PLE,Detalhamento!$E321,Detalhamento!T$15)),IF(INDEX(Import.PLE,Detalhamento!$E321,Detalhamento!T$15)&lt;=mediçao,0,OFFSET(Import.PLQ,$A321-1,T$15-1,1,1)),OFFSET(Import.PLQ,$A321-1,T$15-1,1,1)),(1-PLE!$AA$28)*OFFSET(Import.PLQ,$A321-1,T$15-1,1,1))))</f>
        <v>0</v>
      </c>
      <c r="U321" s="144">
        <f ca="1">IF(U$13="",0,CHOOSE(Detalhamento.OpçãoServiços,OFFSET(Import.PLQ,$A321-1,U$15-1,1,1),IF($E321&lt;&gt;1,IF(ISNUMBER(INDEX(Import.PLE,Detalhamento!$E321,Detalhamento!U$15)),IF(INDEX(Import.PLE,Detalhamento!$E321,Detalhamento!U$15)&lt;=mediçao,OFFSET(Import.PLQ,$A321-1,U$15-1,1,1),0),0),PLE!$AA$28*OFFSET(Import.PLQ,$A321-1,U$15-1,1,1)),IF($E321&lt;&gt;1,IF(ISNUMBER(INDEX(Import.PLE,Detalhamento!$E321,Detalhamento!U$15)),IF(INDEX(Import.PLE,Detalhamento!$E321,Detalhamento!U$15)&lt;=mediçao,0,OFFSET(Import.PLQ,$A321-1,U$15-1,1,1)),OFFSET(Import.PLQ,$A321-1,U$15-1,1,1)),(1-PLE!$AA$28)*OFFSET(Import.PLQ,$A321-1,U$15-1,1,1))))</f>
        <v>0</v>
      </c>
      <c r="V321" s="144">
        <f ca="1">IF(V$13="",0,CHOOSE(Detalhamento.OpçãoServiços,OFFSET(Import.PLQ,$A321-1,V$15-1,1,1),IF($E321&lt;&gt;1,IF(ISNUMBER(INDEX(Import.PLE,Detalhamento!$E321,Detalhamento!V$15)),IF(INDEX(Import.PLE,Detalhamento!$E321,Detalhamento!V$15)&lt;=mediçao,OFFSET(Import.PLQ,$A321-1,V$15-1,1,1),0),0),PLE!$AA$28*OFFSET(Import.PLQ,$A321-1,V$15-1,1,1)),IF($E321&lt;&gt;1,IF(ISNUMBER(INDEX(Import.PLE,Detalhamento!$E321,Detalhamento!V$15)),IF(INDEX(Import.PLE,Detalhamento!$E321,Detalhamento!V$15)&lt;=mediçao,0,OFFSET(Import.PLQ,$A321-1,V$15-1,1,1)),OFFSET(Import.PLQ,$A321-1,V$15-1,1,1)),(1-PLE!$AA$28)*OFFSET(Import.PLQ,$A321-1,V$15-1,1,1))))</f>
        <v>0</v>
      </c>
      <c r="W321" s="144">
        <f ca="1">IF(W$13="",0,CHOOSE(Detalhamento.OpçãoServiços,OFFSET(Import.PLQ,$A321-1,W$15-1,1,1),IF($E321&lt;&gt;1,IF(ISNUMBER(INDEX(Import.PLE,Detalhamento!$E321,Detalhamento!W$15)),IF(INDEX(Import.PLE,Detalhamento!$E321,Detalhamento!W$15)&lt;=mediçao,OFFSET(Import.PLQ,$A321-1,W$15-1,1,1),0),0),PLE!$AA$28*OFFSET(Import.PLQ,$A321-1,W$15-1,1,1)),IF($E321&lt;&gt;1,IF(ISNUMBER(INDEX(Import.PLE,Detalhamento!$E321,Detalhamento!W$15)),IF(INDEX(Import.PLE,Detalhamento!$E321,Detalhamento!W$15)&lt;=mediçao,0,OFFSET(Import.PLQ,$A321-1,W$15-1,1,1)),OFFSET(Import.PLQ,$A321-1,W$15-1,1,1)),(1-PLE!$AA$28)*OFFSET(Import.PLQ,$A321-1,W$15-1,1,1))))</f>
        <v>0</v>
      </c>
      <c r="X321" s="144">
        <f ca="1">IF(X$13="",0,CHOOSE(Detalhamento.OpçãoServiços,OFFSET(Import.PLQ,$A321-1,X$15-1,1,1),IF($E321&lt;&gt;1,IF(ISNUMBER(INDEX(Import.PLE,Detalhamento!$E321,Detalhamento!X$15)),IF(INDEX(Import.PLE,Detalhamento!$E321,Detalhamento!X$15)&lt;=mediçao,OFFSET(Import.PLQ,$A321-1,X$15-1,1,1),0),0),PLE!$AA$28*OFFSET(Import.PLQ,$A321-1,X$15-1,1,1)),IF($E321&lt;&gt;1,IF(ISNUMBER(INDEX(Import.PLE,Detalhamento!$E321,Detalhamento!X$15)),IF(INDEX(Import.PLE,Detalhamento!$E321,Detalhamento!X$15)&lt;=mediçao,0,OFFSET(Import.PLQ,$A321-1,X$15-1,1,1)),OFFSET(Import.PLQ,$A321-1,X$15-1,1,1)),(1-PLE!$AA$28)*OFFSET(Import.PLQ,$A321-1,X$15-1,1,1))))</f>
        <v>0</v>
      </c>
      <c r="Y321" s="144">
        <f ca="1">IF(Y$13="",0,CHOOSE(Detalhamento.OpçãoServiços,OFFSET(Import.PLQ,$A321-1,Y$15-1,1,1),IF($E321&lt;&gt;1,IF(ISNUMBER(INDEX(Import.PLE,Detalhamento!$E321,Detalhamento!Y$15)),IF(INDEX(Import.PLE,Detalhamento!$E321,Detalhamento!Y$15)&lt;=mediçao,OFFSET(Import.PLQ,$A321-1,Y$15-1,1,1),0),0),PLE!$AA$28*OFFSET(Import.PLQ,$A321-1,Y$15-1,1,1)),IF($E321&lt;&gt;1,IF(ISNUMBER(INDEX(Import.PLE,Detalhamento!$E321,Detalhamento!Y$15)),IF(INDEX(Import.PLE,Detalhamento!$E321,Detalhamento!Y$15)&lt;=mediçao,0,OFFSET(Import.PLQ,$A321-1,Y$15-1,1,1)),OFFSET(Import.PLQ,$A321-1,Y$15-1,1,1)),(1-PLE!$AA$28)*OFFSET(Import.PLQ,$A321-1,Y$15-1,1,1))))</f>
        <v>0</v>
      </c>
      <c r="Z321" s="144">
        <f ca="1">IF(Z$13="",0,CHOOSE(Detalhamento.OpçãoServiços,OFFSET(Import.PLQ,$A321-1,Z$15-1,1,1),IF($E321&lt;&gt;1,IF(ISNUMBER(INDEX(Import.PLE,Detalhamento!$E321,Detalhamento!Z$15)),IF(INDEX(Import.PLE,Detalhamento!$E321,Detalhamento!Z$15)&lt;=mediçao,OFFSET(Import.PLQ,$A321-1,Z$15-1,1,1),0),0),PLE!$AA$28*OFFSET(Import.PLQ,$A321-1,Z$15-1,1,1)),IF($E321&lt;&gt;1,IF(ISNUMBER(INDEX(Import.PLE,Detalhamento!$E321,Detalhamento!Z$15)),IF(INDEX(Import.PLE,Detalhamento!$E321,Detalhamento!Z$15)&lt;=mediçao,0,OFFSET(Import.PLQ,$A321-1,Z$15-1,1,1)),OFFSET(Import.PLQ,$A321-1,Z$15-1,1,1)),(1-PLE!$AA$28)*OFFSET(Import.PLQ,$A321-1,Z$15-1,1,1))))</f>
        <v>0</v>
      </c>
      <c r="AA321" s="144">
        <f ca="1">IF(AA$13="",0,CHOOSE(Detalhamento.OpçãoServiços,OFFSET(Import.PLQ,$A321-1,AA$15-1,1,1),IF($E321&lt;&gt;1,IF(ISNUMBER(INDEX(Import.PLE,Detalhamento!$E321,Detalhamento!AA$15)),IF(INDEX(Import.PLE,Detalhamento!$E321,Detalhamento!AA$15)&lt;=mediçao,OFFSET(Import.PLQ,$A321-1,AA$15-1,1,1),0),0),PLE!$AA$28*OFFSET(Import.PLQ,$A321-1,AA$15-1,1,1)),IF($E321&lt;&gt;1,IF(ISNUMBER(INDEX(Import.PLE,Detalhamento!$E321,Detalhamento!AA$15)),IF(INDEX(Import.PLE,Detalhamento!$E321,Detalhamento!AA$15)&lt;=mediçao,0,OFFSET(Import.PLQ,$A321-1,AA$15-1,1,1)),OFFSET(Import.PLQ,$A321-1,AA$15-1,1,1)),(1-PLE!$AA$28)*OFFSET(Import.PLQ,$A321-1,AA$15-1,1,1))))</f>
        <v>0</v>
      </c>
      <c r="AB321" s="144">
        <f ca="1">IF(AB$13="",0,CHOOSE(Detalhamento.OpçãoServiços,OFFSET(Import.PLQ,$A321-1,AB$15-1,1,1),IF($E321&lt;&gt;1,IF(ISNUMBER(INDEX(Import.PLE,Detalhamento!$E321,Detalhamento!AB$15)),IF(INDEX(Import.PLE,Detalhamento!$E321,Detalhamento!AB$15)&lt;=mediçao,OFFSET(Import.PLQ,$A321-1,AB$15-1,1,1),0),0),PLE!$AA$28*OFFSET(Import.PLQ,$A321-1,AB$15-1,1,1)),IF($E321&lt;&gt;1,IF(ISNUMBER(INDEX(Import.PLE,Detalhamento!$E321,Detalhamento!AB$15)),IF(INDEX(Import.PLE,Detalhamento!$E321,Detalhamento!AB$15)&lt;=mediçao,0,OFFSET(Import.PLQ,$A321-1,AB$15-1,1,1)),OFFSET(Import.PLQ,$A321-1,AB$15-1,1,1)),(1-PLE!$AA$28)*OFFSET(Import.PLQ,$A321-1,AB$15-1,1,1))))</f>
        <v>0</v>
      </c>
      <c r="AC321" s="144">
        <f ca="1">IF(AC$13="",0,CHOOSE(Detalhamento.OpçãoServiços,OFFSET(Import.PLQ,$A321-1,AC$15-1,1,1),IF($E321&lt;&gt;1,IF(ISNUMBER(INDEX(Import.PLE,Detalhamento!$E321,Detalhamento!AC$15)),IF(INDEX(Import.PLE,Detalhamento!$E321,Detalhamento!AC$15)&lt;=mediçao,OFFSET(Import.PLQ,$A321-1,AC$15-1,1,1),0),0),PLE!$AA$28*OFFSET(Import.PLQ,$A321-1,AC$15-1,1,1)),IF($E321&lt;&gt;1,IF(ISNUMBER(INDEX(Import.PLE,Detalhamento!$E321,Detalhamento!AC$15)),IF(INDEX(Import.PLE,Detalhamento!$E321,Detalhamento!AC$15)&lt;=mediçao,0,OFFSET(Import.PLQ,$A321-1,AC$15-1,1,1)),OFFSET(Import.PLQ,$A321-1,AC$15-1,1,1)),(1-PLE!$AA$28)*OFFSET(Import.PLQ,$A321-1,AC$15-1,1,1))))</f>
        <v>0</v>
      </c>
      <c r="AD321" s="144">
        <f ca="1">IF(AD$13="",0,CHOOSE(Detalhamento.OpçãoServiços,OFFSET(Import.PLQ,$A321-1,AD$15-1,1,1),IF($E321&lt;&gt;1,IF(ISNUMBER(INDEX(Import.PLE,Detalhamento!$E321,Detalhamento!AD$15)),IF(INDEX(Import.PLE,Detalhamento!$E321,Detalhamento!AD$15)&lt;=mediçao,OFFSET(Import.PLQ,$A321-1,AD$15-1,1,1),0),0),PLE!$AA$28*OFFSET(Import.PLQ,$A321-1,AD$15-1,1,1)),IF($E321&lt;&gt;1,IF(ISNUMBER(INDEX(Import.PLE,Detalhamento!$E321,Detalhamento!AD$15)),IF(INDEX(Import.PLE,Detalhamento!$E321,Detalhamento!AD$15)&lt;=mediçao,0,OFFSET(Import.PLQ,$A321-1,AD$15-1,1,1)),OFFSET(Import.PLQ,$A321-1,AD$15-1,1,1)),(1-PLE!$AA$28)*OFFSET(Import.PLQ,$A321-1,AD$15-1,1,1))))</f>
        <v>0</v>
      </c>
      <c r="AE321" s="144">
        <f ca="1">IF(AE$13="",0,CHOOSE(Detalhamento.OpçãoServiços,OFFSET(Import.PLQ,$A321-1,AE$15-1,1,1),IF($E321&lt;&gt;1,IF(ISNUMBER(INDEX(Import.PLE,Detalhamento!$E321,Detalhamento!AE$15)),IF(INDEX(Import.PLE,Detalhamento!$E321,Detalhamento!AE$15)&lt;=mediçao,OFFSET(Import.PLQ,$A321-1,AE$15-1,1,1),0),0),PLE!$AA$28*OFFSET(Import.PLQ,$A321-1,AE$15-1,1,1)),IF($E321&lt;&gt;1,IF(ISNUMBER(INDEX(Import.PLE,Detalhamento!$E321,Detalhamento!AE$15)),IF(INDEX(Import.PLE,Detalhamento!$E321,Detalhamento!AE$15)&lt;=mediçao,0,OFFSET(Import.PLQ,$A321-1,AE$15-1,1,1)),OFFSET(Import.PLQ,$A321-1,AE$15-1,1,1)),(1-PLE!$AA$28)*OFFSET(Import.PLQ,$A321-1,AE$15-1,1,1))))</f>
        <v>0</v>
      </c>
      <c r="AF321" s="144">
        <f ca="1">IF(AF$13="",0,CHOOSE(Detalhamento.OpçãoServiços,OFFSET(Import.PLQ,$A321-1,AF$15-1,1,1),IF($E321&lt;&gt;1,IF(ISNUMBER(INDEX(Import.PLE,Detalhamento!$E321,Detalhamento!AF$15)),IF(INDEX(Import.PLE,Detalhamento!$E321,Detalhamento!AF$15)&lt;=mediçao,OFFSET(Import.PLQ,$A321-1,AF$15-1,1,1),0),0),PLE!$AA$28*OFFSET(Import.PLQ,$A321-1,AF$15-1,1,1)),IF($E321&lt;&gt;1,IF(ISNUMBER(INDEX(Import.PLE,Detalhamento!$E321,Detalhamento!AF$15)),IF(INDEX(Import.PLE,Detalhamento!$E321,Detalhamento!AF$15)&lt;=mediçao,0,OFFSET(Import.PLQ,$A321-1,AF$15-1,1,1)),OFFSET(Import.PLQ,$A321-1,AF$15-1,1,1)),(1-PLE!$AA$28)*OFFSET(Import.PLQ,$A321-1,AF$15-1,1,1))))</f>
        <v>0</v>
      </c>
      <c r="AG321" s="144">
        <f ca="1">IF(AG$13="",0,CHOOSE(Detalhamento.OpçãoServiços,OFFSET(Import.PLQ,$A321-1,AG$15-1,1,1),IF($E321&lt;&gt;1,IF(ISNUMBER(INDEX(Import.PLE,Detalhamento!$E321,Detalhamento!AG$15)),IF(INDEX(Import.PLE,Detalhamento!$E321,Detalhamento!AG$15)&lt;=mediçao,OFFSET(Import.PLQ,$A321-1,AG$15-1,1,1),0),0),PLE!$AA$28*OFFSET(Import.PLQ,$A321-1,AG$15-1,1,1)),IF($E321&lt;&gt;1,IF(ISNUMBER(INDEX(Import.PLE,Detalhamento!$E321,Detalhamento!AG$15)),IF(INDEX(Import.PLE,Detalhamento!$E321,Detalhamento!AG$15)&lt;=mediçao,0,OFFSET(Import.PLQ,$A321-1,AG$15-1,1,1)),OFFSET(Import.PLQ,$A321-1,AG$15-1,1,1)),(1-PLE!$AA$28)*OFFSET(Import.PLQ,$A321-1,AG$15-1,1,1))))</f>
        <v>0</v>
      </c>
      <c r="AH321" s="144">
        <f ca="1">IF(AH$13="",0,CHOOSE(Detalhamento.OpçãoServiços,OFFSET(Import.PLQ,$A321-1,AH$15-1,1,1),IF($E321&lt;&gt;1,IF(ISNUMBER(INDEX(Import.PLE,Detalhamento!$E321,Detalhamento!AH$15)),IF(INDEX(Import.PLE,Detalhamento!$E321,Detalhamento!AH$15)&lt;=mediçao,OFFSET(Import.PLQ,$A321-1,AH$15-1,1,1),0),0),PLE!$AA$28*OFFSET(Import.PLQ,$A321-1,AH$15-1,1,1)),IF($E321&lt;&gt;1,IF(ISNUMBER(INDEX(Import.PLE,Detalhamento!$E321,Detalhamento!AH$15)),IF(INDEX(Import.PLE,Detalhamento!$E321,Detalhamento!AH$15)&lt;=mediçao,0,OFFSET(Import.PLQ,$A321-1,AH$15-1,1,1)),OFFSET(Import.PLQ,$A321-1,AH$15-1,1,1)),(1-PLE!$AA$28)*OFFSET(Import.PLQ,$A321-1,AH$15-1,1,1))))</f>
        <v>0</v>
      </c>
      <c r="AI321" s="144">
        <f ca="1">IF(AI$13="",0,CHOOSE(Detalhamento.OpçãoServiços,OFFSET(Import.PLQ,$A321-1,AI$15-1,1,1),IF($E321&lt;&gt;1,IF(ISNUMBER(INDEX(Import.PLE,Detalhamento!$E321,Detalhamento!AI$15)),IF(INDEX(Import.PLE,Detalhamento!$E321,Detalhamento!AI$15)&lt;=mediçao,OFFSET(Import.PLQ,$A321-1,AI$15-1,1,1),0),0),PLE!$AA$28*OFFSET(Import.PLQ,$A321-1,AI$15-1,1,1)),IF($E321&lt;&gt;1,IF(ISNUMBER(INDEX(Import.PLE,Detalhamento!$E321,Detalhamento!AI$15)),IF(INDEX(Import.PLE,Detalhamento!$E321,Detalhamento!AI$15)&lt;=mediçao,0,OFFSET(Import.PLQ,$A321-1,AI$15-1,1,1)),OFFSET(Import.PLQ,$A321-1,AI$15-1,1,1)),(1-PLE!$AA$28)*OFFSET(Import.PLQ,$A321-1,AI$15-1,1,1))))</f>
        <v>0</v>
      </c>
      <c r="AJ321" s="144">
        <f ca="1">IF(AJ$13="",0,CHOOSE(Detalhamento.OpçãoServiços,OFFSET(Import.PLQ,$A321-1,AJ$15-1,1,1),IF($E321&lt;&gt;1,IF(ISNUMBER(INDEX(Import.PLE,Detalhamento!$E321,Detalhamento!AJ$15)),IF(INDEX(Import.PLE,Detalhamento!$E321,Detalhamento!AJ$15)&lt;=mediçao,OFFSET(Import.PLQ,$A321-1,AJ$15-1,1,1),0),0),PLE!$AA$28*OFFSET(Import.PLQ,$A321-1,AJ$15-1,1,1)),IF($E321&lt;&gt;1,IF(ISNUMBER(INDEX(Import.PLE,Detalhamento!$E321,Detalhamento!AJ$15)),IF(INDEX(Import.PLE,Detalhamento!$E321,Detalhamento!AJ$15)&lt;=mediçao,0,OFFSET(Import.PLQ,$A321-1,AJ$15-1,1,1)),OFFSET(Import.PLQ,$A321-1,AJ$15-1,1,1)),(1-PLE!$AA$28)*OFFSET(Import.PLQ,$A321-1,AJ$15-1,1,1))))</f>
        <v>0</v>
      </c>
      <c r="AK321" s="144">
        <f ca="1">IF(AK$13="",0,CHOOSE(Detalhamento.OpçãoServiços,OFFSET(Import.PLQ,$A321-1,AK$15-1,1,1),IF($E321&lt;&gt;1,IF(ISNUMBER(INDEX(Import.PLE,Detalhamento!$E321,Detalhamento!AK$15)),IF(INDEX(Import.PLE,Detalhamento!$E321,Detalhamento!AK$15)&lt;=mediçao,OFFSET(Import.PLQ,$A321-1,AK$15-1,1,1),0),0),PLE!$AA$28*OFFSET(Import.PLQ,$A321-1,AK$15-1,1,1)),IF($E321&lt;&gt;1,IF(ISNUMBER(INDEX(Import.PLE,Detalhamento!$E321,Detalhamento!AK$15)),IF(INDEX(Import.PLE,Detalhamento!$E321,Detalhamento!AK$15)&lt;=mediçao,0,OFFSET(Import.PLQ,$A321-1,AK$15-1,1,1)),OFFSET(Import.PLQ,$A321-1,AK$15-1,1,1)),(1-PLE!$AA$28)*OFFSET(Import.PLQ,$A321-1,AK$15-1,1,1))))</f>
        <v>0</v>
      </c>
      <c r="AL321" s="144">
        <f ca="1">IF(AL$13="",0,CHOOSE(Detalhamento.OpçãoServiços,OFFSET(Import.PLQ,$A321-1,AL$15-1,1,1),IF($E321&lt;&gt;1,IF(ISNUMBER(INDEX(Import.PLE,Detalhamento!$E321,Detalhamento!AL$15)),IF(INDEX(Import.PLE,Detalhamento!$E321,Detalhamento!AL$15)&lt;=mediçao,OFFSET(Import.PLQ,$A321-1,AL$15-1,1,1),0),0),PLE!$AA$28*OFFSET(Import.PLQ,$A321-1,AL$15-1,1,1)),IF($E321&lt;&gt;1,IF(ISNUMBER(INDEX(Import.PLE,Detalhamento!$E321,Detalhamento!AL$15)),IF(INDEX(Import.PLE,Detalhamento!$E321,Detalhamento!AL$15)&lt;=mediçao,0,OFFSET(Import.PLQ,$A321-1,AL$15-1,1,1)),OFFSET(Import.PLQ,$A321-1,AL$15-1,1,1)),(1-PLE!$AA$28)*OFFSET(Import.PLQ,$A321-1,AL$15-1,1,1))))</f>
        <v>0</v>
      </c>
      <c r="AM321" s="144">
        <f ca="1">IF(AM$13="",0,CHOOSE(Detalhamento.OpçãoServiços,OFFSET(Import.PLQ,$A321-1,AM$15-1,1,1),IF($E321&lt;&gt;1,IF(ISNUMBER(INDEX(Import.PLE,Detalhamento!$E321,Detalhamento!AM$15)),IF(INDEX(Import.PLE,Detalhamento!$E321,Detalhamento!AM$15)&lt;=mediçao,OFFSET(Import.PLQ,$A321-1,AM$15-1,1,1),0),0),PLE!$AA$28*OFFSET(Import.PLQ,$A321-1,AM$15-1,1,1)),IF($E321&lt;&gt;1,IF(ISNUMBER(INDEX(Import.PLE,Detalhamento!$E321,Detalhamento!AM$15)),IF(INDEX(Import.PLE,Detalhamento!$E321,Detalhamento!AM$15)&lt;=mediçao,0,OFFSET(Import.PLQ,$A321-1,AM$15-1,1,1)),OFFSET(Import.PLQ,$A321-1,AM$15-1,1,1)),(1-PLE!$AA$28)*OFFSET(Import.PLQ,$A321-1,AM$15-1,1,1))))</f>
        <v>0</v>
      </c>
      <c r="AN321" s="144">
        <f ca="1">IF(AN$13="",0,CHOOSE(Detalhamento.OpçãoServiços,OFFSET(Import.PLQ,$A321-1,AN$15-1,1,1),IF($E321&lt;&gt;1,IF(ISNUMBER(INDEX(Import.PLE,Detalhamento!$E321,Detalhamento!AN$15)),IF(INDEX(Import.PLE,Detalhamento!$E321,Detalhamento!AN$15)&lt;=mediçao,OFFSET(Import.PLQ,$A321-1,AN$15-1,1,1),0),0),PLE!$AA$28*OFFSET(Import.PLQ,$A321-1,AN$15-1,1,1)),IF($E321&lt;&gt;1,IF(ISNUMBER(INDEX(Import.PLE,Detalhamento!$E321,Detalhamento!AN$15)),IF(INDEX(Import.PLE,Detalhamento!$E321,Detalhamento!AN$15)&lt;=mediçao,0,OFFSET(Import.PLQ,$A321-1,AN$15-1,1,1)),OFFSET(Import.PLQ,$A321-1,AN$15-1,1,1)),(1-PLE!$AA$28)*OFFSET(Import.PLQ,$A321-1,AN$15-1,1,1))))</f>
        <v>0</v>
      </c>
      <c r="AO321" s="144">
        <f ca="1">IF(AO$13="",0,CHOOSE(Detalhamento.OpçãoServiços,OFFSET(Import.PLQ,$A321-1,AO$15-1,1,1),IF($E321&lt;&gt;1,IF(ISNUMBER(INDEX(Import.PLE,Detalhamento!$E321,Detalhamento!AO$15)),IF(INDEX(Import.PLE,Detalhamento!$E321,Detalhamento!AO$15)&lt;=mediçao,OFFSET(Import.PLQ,$A321-1,AO$15-1,1,1),0),0),PLE!$AA$28*OFFSET(Import.PLQ,$A321-1,AO$15-1,1,1)),IF($E321&lt;&gt;1,IF(ISNUMBER(INDEX(Import.PLE,Detalhamento!$E321,Detalhamento!AO$15)),IF(INDEX(Import.PLE,Detalhamento!$E321,Detalhamento!AO$15)&lt;=mediçao,0,OFFSET(Import.PLQ,$A321-1,AO$15-1,1,1)),OFFSET(Import.PLQ,$A321-1,AO$15-1,1,1)),(1-PLE!$AA$28)*OFFSET(Import.PLQ,$A321-1,AO$15-1,1,1))))</f>
        <v>0</v>
      </c>
      <c r="AP321" s="144">
        <f ca="1">IF(AP$13="",0,CHOOSE(Detalhamento.OpçãoServiços,OFFSET(Import.PLQ,$A321-1,AP$15-1,1,1),IF($E321&lt;&gt;1,IF(ISNUMBER(INDEX(Import.PLE,Detalhamento!$E321,Detalhamento!AP$15)),IF(INDEX(Import.PLE,Detalhamento!$E321,Detalhamento!AP$15)&lt;=mediçao,OFFSET(Import.PLQ,$A321-1,AP$15-1,1,1),0),0),PLE!$AA$28*OFFSET(Import.PLQ,$A321-1,AP$15-1,1,1)),IF($E321&lt;&gt;1,IF(ISNUMBER(INDEX(Import.PLE,Detalhamento!$E321,Detalhamento!AP$15)),IF(INDEX(Import.PLE,Detalhamento!$E321,Detalhamento!AP$15)&lt;=mediçao,0,OFFSET(Import.PLQ,$A321-1,AP$15-1,1,1)),OFFSET(Import.PLQ,$A321-1,AP$15-1,1,1)),(1-PLE!$AA$28)*OFFSET(Import.PLQ,$A321-1,AP$15-1,1,1))))</f>
        <v>0</v>
      </c>
      <c r="AQ321" s="144">
        <f ca="1">IF(AQ$13="",0,CHOOSE(Detalhamento.OpçãoServiços,OFFSET(Import.PLQ,$A321-1,AQ$15-1,1,1),IF($E321&lt;&gt;1,IF(ISNUMBER(INDEX(Import.PLE,Detalhamento!$E321,Detalhamento!AQ$15)),IF(INDEX(Import.PLE,Detalhamento!$E321,Detalhamento!AQ$15)&lt;=mediçao,OFFSET(Import.PLQ,$A321-1,AQ$15-1,1,1),0),0),PLE!$AA$28*OFFSET(Import.PLQ,$A321-1,AQ$15-1,1,1)),IF($E321&lt;&gt;1,IF(ISNUMBER(INDEX(Import.PLE,Detalhamento!$E321,Detalhamento!AQ$15)),IF(INDEX(Import.PLE,Detalhamento!$E321,Detalhamento!AQ$15)&lt;=mediçao,0,OFFSET(Import.PLQ,$A321-1,AQ$15-1,1,1)),OFFSET(Import.PLQ,$A321-1,AQ$15-1,1,1)),(1-PLE!$AA$28)*OFFSET(Import.PLQ,$A321-1,AQ$15-1,1,1))))</f>
        <v>0</v>
      </c>
      <c r="AR321" s="144">
        <f ca="1">IF(AR$13="",0,CHOOSE(Detalhamento.OpçãoServiços,OFFSET(Import.PLQ,$A321-1,AR$15-1,1,1),IF($E321&lt;&gt;1,IF(ISNUMBER(INDEX(Import.PLE,Detalhamento!$E321,Detalhamento!AR$15)),IF(INDEX(Import.PLE,Detalhamento!$E321,Detalhamento!AR$15)&lt;=mediçao,OFFSET(Import.PLQ,$A321-1,AR$15-1,1,1),0),0),PLE!$AA$28*OFFSET(Import.PLQ,$A321-1,AR$15-1,1,1)),IF($E321&lt;&gt;1,IF(ISNUMBER(INDEX(Import.PLE,Detalhamento!$E321,Detalhamento!AR$15)),IF(INDEX(Import.PLE,Detalhamento!$E321,Detalhamento!AR$15)&lt;=mediçao,0,OFFSET(Import.PLQ,$A321-1,AR$15-1,1,1)),OFFSET(Import.PLQ,$A321-1,AR$15-1,1,1)),(1-PLE!$AA$28)*OFFSET(Import.PLQ,$A321-1,AR$15-1,1,1))))</f>
        <v>0</v>
      </c>
      <c r="AS321" s="144">
        <f ca="1">IF(AS$13="",0,CHOOSE(Detalhamento.OpçãoServiços,OFFSET(Import.PLQ,$A321-1,AS$15-1,1,1),IF($E321&lt;&gt;1,IF(ISNUMBER(INDEX(Import.PLE,Detalhamento!$E321,Detalhamento!AS$15)),IF(INDEX(Import.PLE,Detalhamento!$E321,Detalhamento!AS$15)&lt;=mediçao,OFFSET(Import.PLQ,$A321-1,AS$15-1,1,1),0),0),PLE!$AA$28*OFFSET(Import.PLQ,$A321-1,AS$15-1,1,1)),IF($E321&lt;&gt;1,IF(ISNUMBER(INDEX(Import.PLE,Detalhamento!$E321,Detalhamento!AS$15)),IF(INDEX(Import.PLE,Detalhamento!$E321,Detalhamento!AS$15)&lt;=mediçao,0,OFFSET(Import.PLQ,$A321-1,AS$15-1,1,1)),OFFSET(Import.PLQ,$A321-1,AS$15-1,1,1)),(1-PLE!$AA$28)*OFFSET(Import.PLQ,$A321-1,AS$15-1,1,1))))</f>
        <v>0</v>
      </c>
      <c r="AT321" s="144">
        <f ca="1">IF(AT$13="",0,CHOOSE(Detalhamento.OpçãoServiços,OFFSET(Import.PLQ,$A321-1,AT$15-1,1,1),IF($E321&lt;&gt;1,IF(ISNUMBER(INDEX(Import.PLE,Detalhamento!$E321,Detalhamento!AT$15)),IF(INDEX(Import.PLE,Detalhamento!$E321,Detalhamento!AT$15)&lt;=mediçao,OFFSET(Import.PLQ,$A321-1,AT$15-1,1,1),0),0),PLE!$AA$28*OFFSET(Import.PLQ,$A321-1,AT$15-1,1,1)),IF($E321&lt;&gt;1,IF(ISNUMBER(INDEX(Import.PLE,Detalhamento!$E321,Detalhamento!AT$15)),IF(INDEX(Import.PLE,Detalhamento!$E321,Detalhamento!AT$15)&lt;=mediçao,0,OFFSET(Import.PLQ,$A321-1,AT$15-1,1,1)),OFFSET(Import.PLQ,$A321-1,AT$15-1,1,1)),(1-PLE!$AA$28)*OFFSET(Import.PLQ,$A321-1,AT$15-1,1,1))))</f>
        <v>0</v>
      </c>
      <c r="AU321" s="144">
        <f ca="1">IF(AU$13="",0,CHOOSE(Detalhamento.OpçãoServiços,OFFSET(Import.PLQ,$A321-1,AU$15-1,1,1),IF($E321&lt;&gt;1,IF(ISNUMBER(INDEX(Import.PLE,Detalhamento!$E321,Detalhamento!AU$15)),IF(INDEX(Import.PLE,Detalhamento!$E321,Detalhamento!AU$15)&lt;=mediçao,OFFSET(Import.PLQ,$A321-1,AU$15-1,1,1),0),0),PLE!$AA$28*OFFSET(Import.PLQ,$A321-1,AU$15-1,1,1)),IF($E321&lt;&gt;1,IF(ISNUMBER(INDEX(Import.PLE,Detalhamento!$E321,Detalhamento!AU$15)),IF(INDEX(Import.PLE,Detalhamento!$E321,Detalhamento!AU$15)&lt;=mediçao,0,OFFSET(Import.PLQ,$A321-1,AU$15-1,1,1)),OFFSET(Import.PLQ,$A321-1,AU$15-1,1,1)),(1-PLE!$AA$28)*OFFSET(Import.PLQ,$A321-1,AU$15-1,1,1))))</f>
        <v>0</v>
      </c>
      <c r="AV321" s="144">
        <f ca="1">IF(AV$13="",0,CHOOSE(Detalhamento.OpçãoServiços,OFFSET(Import.PLQ,$A321-1,AV$15-1,1,1),IF($E321&lt;&gt;1,IF(ISNUMBER(INDEX(Import.PLE,Detalhamento!$E321,Detalhamento!AV$15)),IF(INDEX(Import.PLE,Detalhamento!$E321,Detalhamento!AV$15)&lt;=mediçao,OFFSET(Import.PLQ,$A321-1,AV$15-1,1,1),0),0),PLE!$AA$28*OFFSET(Import.PLQ,$A321-1,AV$15-1,1,1)),IF($E321&lt;&gt;1,IF(ISNUMBER(INDEX(Import.PLE,Detalhamento!$E321,Detalhamento!AV$15)),IF(INDEX(Import.PLE,Detalhamento!$E321,Detalhamento!AV$15)&lt;=mediçao,0,OFFSET(Import.PLQ,$A321-1,AV$15-1,1,1)),OFFSET(Import.PLQ,$A321-1,AV$15-1,1,1)),(1-PLE!$AA$28)*OFFSET(Import.PLQ,$A321-1,AV$15-1,1,1))))</f>
        <v>0</v>
      </c>
      <c r="AW321" s="144">
        <f ca="1">IF(AW$13="",0,CHOOSE(Detalhamento.OpçãoServiços,OFFSET(Import.PLQ,$A321-1,AW$15-1,1,1),IF($E321&lt;&gt;1,IF(ISNUMBER(INDEX(Import.PLE,Detalhamento!$E321,Detalhamento!AW$15)),IF(INDEX(Import.PLE,Detalhamento!$E321,Detalhamento!AW$15)&lt;=mediçao,OFFSET(Import.PLQ,$A321-1,AW$15-1,1,1),0),0),PLE!$AA$28*OFFSET(Import.PLQ,$A321-1,AW$15-1,1,1)),IF($E321&lt;&gt;1,IF(ISNUMBER(INDEX(Import.PLE,Detalhamento!$E321,Detalhamento!AW$15)),IF(INDEX(Import.PLE,Detalhamento!$E321,Detalhamento!AW$15)&lt;=mediçao,0,OFFSET(Import.PLQ,$A321-1,AW$15-1,1,1)),OFFSET(Import.PLQ,$A321-1,AW$15-1,1,1)),(1-PLE!$AA$28)*OFFSET(Import.PLQ,$A321-1,AW$15-1,1,1))))</f>
        <v>0</v>
      </c>
      <c r="AX321" s="144">
        <f ca="1">IF(AX$13="",0,CHOOSE(Detalhamento.OpçãoServiços,OFFSET(Import.PLQ,$A321-1,AX$15-1,1,1),IF($E321&lt;&gt;1,IF(ISNUMBER(INDEX(Import.PLE,Detalhamento!$E321,Detalhamento!AX$15)),IF(INDEX(Import.PLE,Detalhamento!$E321,Detalhamento!AX$15)&lt;=mediçao,OFFSET(Import.PLQ,$A321-1,AX$15-1,1,1),0),0),PLE!$AA$28*OFFSET(Import.PLQ,$A321-1,AX$15-1,1,1)),IF($E321&lt;&gt;1,IF(ISNUMBER(INDEX(Import.PLE,Detalhamento!$E321,Detalhamento!AX$15)),IF(INDEX(Import.PLE,Detalhamento!$E321,Detalhamento!AX$15)&lt;=mediçao,0,OFFSET(Import.PLQ,$A321-1,AX$15-1,1,1)),OFFSET(Import.PLQ,$A321-1,AX$15-1,1,1)),(1-PLE!$AA$28)*OFFSET(Import.PLQ,$A321-1,AX$15-1,1,1))))</f>
        <v>0</v>
      </c>
      <c r="AY321" s="144">
        <f ca="1">IF(AY$13="",0,CHOOSE(Detalhamento.OpçãoServiços,OFFSET(Import.PLQ,$A321-1,AY$15-1,1,1),IF($E321&lt;&gt;1,IF(ISNUMBER(INDEX(Import.PLE,Detalhamento!$E321,Detalhamento!AY$15)),IF(INDEX(Import.PLE,Detalhamento!$E321,Detalhamento!AY$15)&lt;=mediçao,OFFSET(Import.PLQ,$A321-1,AY$15-1,1,1),0),0),PLE!$AA$28*OFFSET(Import.PLQ,$A321-1,AY$15-1,1,1)),IF($E321&lt;&gt;1,IF(ISNUMBER(INDEX(Import.PLE,Detalhamento!$E321,Detalhamento!AY$15)),IF(INDEX(Import.PLE,Detalhamento!$E321,Detalhamento!AY$15)&lt;=mediçao,0,OFFSET(Import.PLQ,$A321-1,AY$15-1,1,1)),OFFSET(Import.PLQ,$A321-1,AY$15-1,1,1)),(1-PLE!$AA$28)*OFFSET(Import.PLQ,$A321-1,AY$15-1,1,1))))</f>
        <v>0</v>
      </c>
      <c r="AZ321" s="144">
        <f ca="1">IF(AZ$13="",0,CHOOSE(Detalhamento.OpçãoServiços,OFFSET(Import.PLQ,$A321-1,AZ$15-1,1,1),IF($E321&lt;&gt;1,IF(ISNUMBER(INDEX(Import.PLE,Detalhamento!$E321,Detalhamento!AZ$15)),IF(INDEX(Import.PLE,Detalhamento!$E321,Detalhamento!AZ$15)&lt;=mediçao,OFFSET(Import.PLQ,$A321-1,AZ$15-1,1,1),0),0),PLE!$AA$28*OFFSET(Import.PLQ,$A321-1,AZ$15-1,1,1)),IF($E321&lt;&gt;1,IF(ISNUMBER(INDEX(Import.PLE,Detalhamento!$E321,Detalhamento!AZ$15)),IF(INDEX(Import.PLE,Detalhamento!$E321,Detalhamento!AZ$15)&lt;=mediçao,0,OFFSET(Import.PLQ,$A321-1,AZ$15-1,1,1)),OFFSET(Import.PLQ,$A321-1,AZ$15-1,1,1)),(1-PLE!$AA$28)*OFFSET(Import.PLQ,$A321-1,AZ$15-1,1,1))))</f>
        <v>0</v>
      </c>
      <c r="BA321" s="144">
        <f ca="1">IF(BA$13="",0,CHOOSE(Detalhamento.OpçãoServiços,OFFSET(Import.PLQ,$A321-1,BA$15-1,1,1),IF($E321&lt;&gt;1,IF(ISNUMBER(INDEX(Import.PLE,Detalhamento!$E321,Detalhamento!BA$15)),IF(INDEX(Import.PLE,Detalhamento!$E321,Detalhamento!BA$15)&lt;=mediçao,OFFSET(Import.PLQ,$A321-1,BA$15-1,1,1),0),0),PLE!$AA$28*OFFSET(Import.PLQ,$A321-1,BA$15-1,1,1)),IF($E321&lt;&gt;1,IF(ISNUMBER(INDEX(Import.PLE,Detalhamento!$E321,Detalhamento!BA$15)),IF(INDEX(Import.PLE,Detalhamento!$E321,Detalhamento!BA$15)&lt;=mediçao,0,OFFSET(Import.PLQ,$A321-1,BA$15-1,1,1)),OFFSET(Import.PLQ,$A321-1,BA$15-1,1,1)),(1-PLE!$AA$28)*OFFSET(Import.PLQ,$A321-1,BA$15-1,1,1))))</f>
        <v>0</v>
      </c>
      <c r="BB321" s="144">
        <f ca="1">IF(BB$13="",0,CHOOSE(Detalhamento.OpçãoServiços,OFFSET(Import.PLQ,$A321-1,BB$15-1,1,1),IF($E321&lt;&gt;1,IF(ISNUMBER(INDEX(Import.PLE,Detalhamento!$E321,Detalhamento!BB$15)),IF(INDEX(Import.PLE,Detalhamento!$E321,Detalhamento!BB$15)&lt;=mediçao,OFFSET(Import.PLQ,$A321-1,BB$15-1,1,1),0),0),PLE!$AA$28*OFFSET(Import.PLQ,$A321-1,BB$15-1,1,1)),IF($E321&lt;&gt;1,IF(ISNUMBER(INDEX(Import.PLE,Detalhamento!$E321,Detalhamento!BB$15)),IF(INDEX(Import.PLE,Detalhamento!$E321,Detalhamento!BB$15)&lt;=mediçao,0,OFFSET(Import.PLQ,$A321-1,BB$15-1,1,1)),OFFSET(Import.PLQ,$A321-1,BB$15-1,1,1)),(1-PLE!$AA$28)*OFFSET(Import.PLQ,$A321-1,BB$15-1,1,1))))</f>
        <v>0</v>
      </c>
      <c r="BC321" s="144">
        <f ca="1">IF(BC$13="",0,CHOOSE(Detalhamento.OpçãoServiços,OFFSET(Import.PLQ,$A321-1,BC$15-1,1,1),IF($E321&lt;&gt;1,IF(ISNUMBER(INDEX(Import.PLE,Detalhamento!$E321,Detalhamento!BC$15)),IF(INDEX(Import.PLE,Detalhamento!$E321,Detalhamento!BC$15)&lt;=mediçao,OFFSET(Import.PLQ,$A321-1,BC$15-1,1,1),0),0),PLE!$AA$28*OFFSET(Import.PLQ,$A321-1,BC$15-1,1,1)),IF($E321&lt;&gt;1,IF(ISNUMBER(INDEX(Import.PLE,Detalhamento!$E321,Detalhamento!BC$15)),IF(INDEX(Import.PLE,Detalhamento!$E321,Detalhamento!BC$15)&lt;=mediçao,0,OFFSET(Import.PLQ,$A321-1,BC$15-1,1,1)),OFFSET(Import.PLQ,$A321-1,BC$15-1,1,1)),(1-PLE!$AA$28)*OFFSET(Import.PLQ,$A321-1,BC$15-1,1,1))))</f>
        <v>0</v>
      </c>
      <c r="BD321" s="144">
        <f ca="1">IF(BD$13="",0,CHOOSE(Detalhamento.OpçãoServiços,OFFSET(Import.PLQ,$A321-1,BD$15-1,1,1),IF($E321&lt;&gt;1,IF(ISNUMBER(INDEX(Import.PLE,Detalhamento!$E321,Detalhamento!BD$15)),IF(INDEX(Import.PLE,Detalhamento!$E321,Detalhamento!BD$15)&lt;=mediçao,OFFSET(Import.PLQ,$A321-1,BD$15-1,1,1),0),0),PLE!$AA$28*OFFSET(Import.PLQ,$A321-1,BD$15-1,1,1)),IF($E321&lt;&gt;1,IF(ISNUMBER(INDEX(Import.PLE,Detalhamento!$E321,Detalhamento!BD$15)),IF(INDEX(Import.PLE,Detalhamento!$E321,Detalhamento!BD$15)&lt;=mediçao,0,OFFSET(Import.PLQ,$A321-1,BD$15-1,1,1)),OFFSET(Import.PLQ,$A321-1,BD$15-1,1,1)),(1-PLE!$AA$28)*OFFSET(Import.PLQ,$A321-1,BD$15-1,1,1))))</f>
        <v>0</v>
      </c>
      <c r="BE321" s="144">
        <f ca="1">IF(BE$13="",0,CHOOSE(Detalhamento.OpçãoServiços,OFFSET(Import.PLQ,$A321-1,BE$15-1,1,1),IF($E321&lt;&gt;1,IF(ISNUMBER(INDEX(Import.PLE,Detalhamento!$E321,Detalhamento!BE$15)),IF(INDEX(Import.PLE,Detalhamento!$E321,Detalhamento!BE$15)&lt;=mediçao,OFFSET(Import.PLQ,$A321-1,BE$15-1,1,1),0),0),PLE!$AA$28*OFFSET(Import.PLQ,$A321-1,BE$15-1,1,1)),IF($E321&lt;&gt;1,IF(ISNUMBER(INDEX(Import.PLE,Detalhamento!$E321,Detalhamento!BE$15)),IF(INDEX(Import.PLE,Detalhamento!$E321,Detalhamento!BE$15)&lt;=mediçao,0,OFFSET(Import.PLQ,$A321-1,BE$15-1,1,1)),OFFSET(Import.PLQ,$A321-1,BE$15-1,1,1)),(1-PLE!$AA$28)*OFFSET(Import.PLQ,$A321-1,BE$15-1,1,1))))</f>
        <v>0</v>
      </c>
      <c r="BF321" s="144">
        <f ca="1">IF(BF$13="",0,CHOOSE(Detalhamento.OpçãoServiços,OFFSET(Import.PLQ,$A321-1,BF$15-1,1,1),IF($E321&lt;&gt;1,IF(ISNUMBER(INDEX(Import.PLE,Detalhamento!$E321,Detalhamento!BF$15)),IF(INDEX(Import.PLE,Detalhamento!$E321,Detalhamento!BF$15)&lt;=mediçao,OFFSET(Import.PLQ,$A321-1,BF$15-1,1,1),0),0),PLE!$AA$28*OFFSET(Import.PLQ,$A321-1,BF$15-1,1,1)),IF($E321&lt;&gt;1,IF(ISNUMBER(INDEX(Import.PLE,Detalhamento!$E321,Detalhamento!BF$15)),IF(INDEX(Import.PLE,Detalhamento!$E321,Detalhamento!BF$15)&lt;=mediçao,0,OFFSET(Import.PLQ,$A321-1,BF$15-1,1,1)),OFFSET(Import.PLQ,$A321-1,BF$15-1,1,1)),(1-PLE!$AA$28)*OFFSET(Import.PLQ,$A321-1,BF$15-1,1,1))))</f>
        <v>0</v>
      </c>
      <c r="BG321" s="144">
        <f ca="1">IF(BG$13="",0,CHOOSE(Detalhamento.OpçãoServiços,OFFSET(Import.PLQ,$A321-1,BG$15-1,1,1),IF($E321&lt;&gt;1,IF(ISNUMBER(INDEX(Import.PLE,Detalhamento!$E321,Detalhamento!BG$15)),IF(INDEX(Import.PLE,Detalhamento!$E321,Detalhamento!BG$15)&lt;=mediçao,OFFSET(Import.PLQ,$A321-1,BG$15-1,1,1),0),0),PLE!$AA$28*OFFSET(Import.PLQ,$A321-1,BG$15-1,1,1)),IF($E321&lt;&gt;1,IF(ISNUMBER(INDEX(Import.PLE,Detalhamento!$E321,Detalhamento!BG$15)),IF(INDEX(Import.PLE,Detalhamento!$E321,Detalhamento!BG$15)&lt;=mediçao,0,OFFSET(Import.PLQ,$A321-1,BG$15-1,1,1)),OFFSET(Import.PLQ,$A321-1,BG$15-1,1,1)),(1-PLE!$AA$28)*OFFSET(Import.PLQ,$A321-1,BG$15-1,1,1))))</f>
        <v>0</v>
      </c>
      <c r="BH321" s="144">
        <f ca="1">IF(BH$13="",0,CHOOSE(Detalhamento.OpçãoServiços,OFFSET(Import.PLQ,$A321-1,BH$15-1,1,1),IF($E321&lt;&gt;1,IF(ISNUMBER(INDEX(Import.PLE,Detalhamento!$E321,Detalhamento!BH$15)),IF(INDEX(Import.PLE,Detalhamento!$E321,Detalhamento!BH$15)&lt;=mediçao,OFFSET(Import.PLQ,$A321-1,BH$15-1,1,1),0),0),PLE!$AA$28*OFFSET(Import.PLQ,$A321-1,BH$15-1,1,1)),IF($E321&lt;&gt;1,IF(ISNUMBER(INDEX(Import.PLE,Detalhamento!$E321,Detalhamento!BH$15)),IF(INDEX(Import.PLE,Detalhamento!$E321,Detalhamento!BH$15)&lt;=mediçao,0,OFFSET(Import.PLQ,$A321-1,BH$15-1,1,1)),OFFSET(Import.PLQ,$A321-1,BH$15-1,1,1)),(1-PLE!$AA$28)*OFFSET(Import.PLQ,$A321-1,BH$15-1,1,1))))</f>
        <v>0</v>
      </c>
      <c r="BI321" s="144">
        <f ca="1">IF(BI$13="",0,CHOOSE(Detalhamento.OpçãoServiços,OFFSET(Import.PLQ,$A321-1,BI$15-1,1,1),IF($E321&lt;&gt;1,IF(ISNUMBER(INDEX(Import.PLE,Detalhamento!$E321,Detalhamento!BI$15)),IF(INDEX(Import.PLE,Detalhamento!$E321,Detalhamento!BI$15)&lt;=mediçao,OFFSET(Import.PLQ,$A321-1,BI$15-1,1,1),0),0),PLE!$AA$28*OFFSET(Import.PLQ,$A321-1,BI$15-1,1,1)),IF($E321&lt;&gt;1,IF(ISNUMBER(INDEX(Import.PLE,Detalhamento!$E321,Detalhamento!BI$15)),IF(INDEX(Import.PLE,Detalhamento!$E321,Detalhamento!BI$15)&lt;=mediçao,0,OFFSET(Import.PLQ,$A321-1,BI$15-1,1,1)),OFFSET(Import.PLQ,$A321-1,BI$15-1,1,1)),(1-PLE!$AA$28)*OFFSET(Import.PLQ,$A321-1,BI$15-1,1,1))))</f>
        <v>0</v>
      </c>
    </row>
    <row r="322" spans="1:61" ht="10.5" x14ac:dyDescent="0.25">
      <c r="A322" s="155">
        <v>309</v>
      </c>
      <c r="B322" s="21" t="str">
        <f t="shared" ca="1" si="41"/>
        <v>Evento</v>
      </c>
      <c r="E322" s="153">
        <f t="shared" ca="1" si="42"/>
        <v>35</v>
      </c>
      <c r="F322" s="154">
        <f t="shared" ca="1" si="43"/>
        <v>350000</v>
      </c>
      <c r="G322" s="154" t="str">
        <f t="shared" ca="1" si="48"/>
        <v>Evento</v>
      </c>
      <c r="H322" s="182" t="str">
        <f t="shared" ca="1" si="48"/>
        <v>Letreiro - PAISAGISMO</v>
      </c>
      <c r="I322" s="37" t="str">
        <f t="shared" ca="1" si="44"/>
        <v>R$</v>
      </c>
      <c r="J322" s="144">
        <f t="shared" ca="1" si="45"/>
        <v>11753.44</v>
      </c>
      <c r="K322" s="67"/>
      <c r="L322" s="144">
        <f ca="1">IF(L$13="",0,CHOOSE(Detalhamento.OpçãoServiços,OFFSET(Import.PLQ,$A322-1,L$15-1,1,1),IF($E322&lt;&gt;1,IF(ISNUMBER(INDEX(Import.PLE,Detalhamento!$E322,Detalhamento!L$15)),IF(INDEX(Import.PLE,Detalhamento!$E322,Detalhamento!L$15)&lt;=mediçao,OFFSET(Import.PLQ,$A322-1,L$15-1,1,1),0),0),PLE!$AA$28*OFFSET(Import.PLQ,$A322-1,L$15-1,1,1)),IF($E322&lt;&gt;1,IF(ISNUMBER(INDEX(Import.PLE,Detalhamento!$E322,Detalhamento!L$15)),IF(INDEX(Import.PLE,Detalhamento!$E322,Detalhamento!L$15)&lt;=mediçao,0,OFFSET(Import.PLQ,$A322-1,L$15-1,1,1)),OFFSET(Import.PLQ,$A322-1,L$15-1,1,1)),(1-PLE!$AA$28)*OFFSET(Import.PLQ,$A322-1,L$15-1,1,1))))</f>
        <v>11753.44</v>
      </c>
      <c r="M322" s="144">
        <f ca="1">IF(M$13="",0,CHOOSE(Detalhamento.OpçãoServiços,OFFSET(Import.PLQ,$A322-1,M$15-1,1,1),IF($E322&lt;&gt;1,IF(ISNUMBER(INDEX(Import.PLE,Detalhamento!$E322,Detalhamento!M$15)),IF(INDEX(Import.PLE,Detalhamento!$E322,Detalhamento!M$15)&lt;=mediçao,OFFSET(Import.PLQ,$A322-1,M$15-1,1,1),0),0),PLE!$AA$28*OFFSET(Import.PLQ,$A322-1,M$15-1,1,1)),IF($E322&lt;&gt;1,IF(ISNUMBER(INDEX(Import.PLE,Detalhamento!$E322,Detalhamento!M$15)),IF(INDEX(Import.PLE,Detalhamento!$E322,Detalhamento!M$15)&lt;=mediçao,0,OFFSET(Import.PLQ,$A322-1,M$15-1,1,1)),OFFSET(Import.PLQ,$A322-1,M$15-1,1,1)),(1-PLE!$AA$28)*OFFSET(Import.PLQ,$A322-1,M$15-1,1,1))))</f>
        <v>0</v>
      </c>
      <c r="N322" s="144">
        <f ca="1">IF(N$13="",0,CHOOSE(Detalhamento.OpçãoServiços,OFFSET(Import.PLQ,$A322-1,N$15-1,1,1),IF($E322&lt;&gt;1,IF(ISNUMBER(INDEX(Import.PLE,Detalhamento!$E322,Detalhamento!N$15)),IF(INDEX(Import.PLE,Detalhamento!$E322,Detalhamento!N$15)&lt;=mediçao,OFFSET(Import.PLQ,$A322-1,N$15-1,1,1),0),0),PLE!$AA$28*OFFSET(Import.PLQ,$A322-1,N$15-1,1,1)),IF($E322&lt;&gt;1,IF(ISNUMBER(INDEX(Import.PLE,Detalhamento!$E322,Detalhamento!N$15)),IF(INDEX(Import.PLE,Detalhamento!$E322,Detalhamento!N$15)&lt;=mediçao,0,OFFSET(Import.PLQ,$A322-1,N$15-1,1,1)),OFFSET(Import.PLQ,$A322-1,N$15-1,1,1)),(1-PLE!$AA$28)*OFFSET(Import.PLQ,$A322-1,N$15-1,1,1))))</f>
        <v>0</v>
      </c>
      <c r="O322" s="144">
        <f ca="1">IF(O$13="",0,CHOOSE(Detalhamento.OpçãoServiços,OFFSET(Import.PLQ,$A322-1,O$15-1,1,1),IF($E322&lt;&gt;1,IF(ISNUMBER(INDEX(Import.PLE,Detalhamento!$E322,Detalhamento!O$15)),IF(INDEX(Import.PLE,Detalhamento!$E322,Detalhamento!O$15)&lt;=mediçao,OFFSET(Import.PLQ,$A322-1,O$15-1,1,1),0),0),PLE!$AA$28*OFFSET(Import.PLQ,$A322-1,O$15-1,1,1)),IF($E322&lt;&gt;1,IF(ISNUMBER(INDEX(Import.PLE,Detalhamento!$E322,Detalhamento!O$15)),IF(INDEX(Import.PLE,Detalhamento!$E322,Detalhamento!O$15)&lt;=mediçao,0,OFFSET(Import.PLQ,$A322-1,O$15-1,1,1)),OFFSET(Import.PLQ,$A322-1,O$15-1,1,1)),(1-PLE!$AA$28)*OFFSET(Import.PLQ,$A322-1,O$15-1,1,1))))</f>
        <v>0</v>
      </c>
      <c r="P322" s="144">
        <f ca="1">IF(P$13="",0,CHOOSE(Detalhamento.OpçãoServiços,OFFSET(Import.PLQ,$A322-1,P$15-1,1,1),IF($E322&lt;&gt;1,IF(ISNUMBER(INDEX(Import.PLE,Detalhamento!$E322,Detalhamento!P$15)),IF(INDEX(Import.PLE,Detalhamento!$E322,Detalhamento!P$15)&lt;=mediçao,OFFSET(Import.PLQ,$A322-1,P$15-1,1,1),0),0),PLE!$AA$28*OFFSET(Import.PLQ,$A322-1,P$15-1,1,1)),IF($E322&lt;&gt;1,IF(ISNUMBER(INDEX(Import.PLE,Detalhamento!$E322,Detalhamento!P$15)),IF(INDEX(Import.PLE,Detalhamento!$E322,Detalhamento!P$15)&lt;=mediçao,0,OFFSET(Import.PLQ,$A322-1,P$15-1,1,1)),OFFSET(Import.PLQ,$A322-1,P$15-1,1,1)),(1-PLE!$AA$28)*OFFSET(Import.PLQ,$A322-1,P$15-1,1,1))))</f>
        <v>0</v>
      </c>
      <c r="Q322" s="144">
        <f ca="1">IF(Q$13="",0,CHOOSE(Detalhamento.OpçãoServiços,OFFSET(Import.PLQ,$A322-1,Q$15-1,1,1),IF($E322&lt;&gt;1,IF(ISNUMBER(INDEX(Import.PLE,Detalhamento!$E322,Detalhamento!Q$15)),IF(INDEX(Import.PLE,Detalhamento!$E322,Detalhamento!Q$15)&lt;=mediçao,OFFSET(Import.PLQ,$A322-1,Q$15-1,1,1),0),0),PLE!$AA$28*OFFSET(Import.PLQ,$A322-1,Q$15-1,1,1)),IF($E322&lt;&gt;1,IF(ISNUMBER(INDEX(Import.PLE,Detalhamento!$E322,Detalhamento!Q$15)),IF(INDEX(Import.PLE,Detalhamento!$E322,Detalhamento!Q$15)&lt;=mediçao,0,OFFSET(Import.PLQ,$A322-1,Q$15-1,1,1)),OFFSET(Import.PLQ,$A322-1,Q$15-1,1,1)),(1-PLE!$AA$28)*OFFSET(Import.PLQ,$A322-1,Q$15-1,1,1))))</f>
        <v>0</v>
      </c>
      <c r="R322" s="144">
        <f ca="1">IF(R$13="",0,CHOOSE(Detalhamento.OpçãoServiços,OFFSET(Import.PLQ,$A322-1,R$15-1,1,1),IF($E322&lt;&gt;1,IF(ISNUMBER(INDEX(Import.PLE,Detalhamento!$E322,Detalhamento!R$15)),IF(INDEX(Import.PLE,Detalhamento!$E322,Detalhamento!R$15)&lt;=mediçao,OFFSET(Import.PLQ,$A322-1,R$15-1,1,1),0),0),PLE!$AA$28*OFFSET(Import.PLQ,$A322-1,R$15-1,1,1)),IF($E322&lt;&gt;1,IF(ISNUMBER(INDEX(Import.PLE,Detalhamento!$E322,Detalhamento!R$15)),IF(INDEX(Import.PLE,Detalhamento!$E322,Detalhamento!R$15)&lt;=mediçao,0,OFFSET(Import.PLQ,$A322-1,R$15-1,1,1)),OFFSET(Import.PLQ,$A322-1,R$15-1,1,1)),(1-PLE!$AA$28)*OFFSET(Import.PLQ,$A322-1,R$15-1,1,1))))</f>
        <v>0</v>
      </c>
      <c r="S322" s="144">
        <f ca="1">IF(S$13="",0,CHOOSE(Detalhamento.OpçãoServiços,OFFSET(Import.PLQ,$A322-1,S$15-1,1,1),IF($E322&lt;&gt;1,IF(ISNUMBER(INDEX(Import.PLE,Detalhamento!$E322,Detalhamento!S$15)),IF(INDEX(Import.PLE,Detalhamento!$E322,Detalhamento!S$15)&lt;=mediçao,OFFSET(Import.PLQ,$A322-1,S$15-1,1,1),0),0),PLE!$AA$28*OFFSET(Import.PLQ,$A322-1,S$15-1,1,1)),IF($E322&lt;&gt;1,IF(ISNUMBER(INDEX(Import.PLE,Detalhamento!$E322,Detalhamento!S$15)),IF(INDEX(Import.PLE,Detalhamento!$E322,Detalhamento!S$15)&lt;=mediçao,0,OFFSET(Import.PLQ,$A322-1,S$15-1,1,1)),OFFSET(Import.PLQ,$A322-1,S$15-1,1,1)),(1-PLE!$AA$28)*OFFSET(Import.PLQ,$A322-1,S$15-1,1,1))))</f>
        <v>0</v>
      </c>
      <c r="T322" s="144">
        <f ca="1">IF(T$13="",0,CHOOSE(Detalhamento.OpçãoServiços,OFFSET(Import.PLQ,$A322-1,T$15-1,1,1),IF($E322&lt;&gt;1,IF(ISNUMBER(INDEX(Import.PLE,Detalhamento!$E322,Detalhamento!T$15)),IF(INDEX(Import.PLE,Detalhamento!$E322,Detalhamento!T$15)&lt;=mediçao,OFFSET(Import.PLQ,$A322-1,T$15-1,1,1),0),0),PLE!$AA$28*OFFSET(Import.PLQ,$A322-1,T$15-1,1,1)),IF($E322&lt;&gt;1,IF(ISNUMBER(INDEX(Import.PLE,Detalhamento!$E322,Detalhamento!T$15)),IF(INDEX(Import.PLE,Detalhamento!$E322,Detalhamento!T$15)&lt;=mediçao,0,OFFSET(Import.PLQ,$A322-1,T$15-1,1,1)),OFFSET(Import.PLQ,$A322-1,T$15-1,1,1)),(1-PLE!$AA$28)*OFFSET(Import.PLQ,$A322-1,T$15-1,1,1))))</f>
        <v>0</v>
      </c>
      <c r="U322" s="144">
        <f ca="1">IF(U$13="",0,CHOOSE(Detalhamento.OpçãoServiços,OFFSET(Import.PLQ,$A322-1,U$15-1,1,1),IF($E322&lt;&gt;1,IF(ISNUMBER(INDEX(Import.PLE,Detalhamento!$E322,Detalhamento!U$15)),IF(INDEX(Import.PLE,Detalhamento!$E322,Detalhamento!U$15)&lt;=mediçao,OFFSET(Import.PLQ,$A322-1,U$15-1,1,1),0),0),PLE!$AA$28*OFFSET(Import.PLQ,$A322-1,U$15-1,1,1)),IF($E322&lt;&gt;1,IF(ISNUMBER(INDEX(Import.PLE,Detalhamento!$E322,Detalhamento!U$15)),IF(INDEX(Import.PLE,Detalhamento!$E322,Detalhamento!U$15)&lt;=mediçao,0,OFFSET(Import.PLQ,$A322-1,U$15-1,1,1)),OFFSET(Import.PLQ,$A322-1,U$15-1,1,1)),(1-PLE!$AA$28)*OFFSET(Import.PLQ,$A322-1,U$15-1,1,1))))</f>
        <v>0</v>
      </c>
      <c r="V322" s="144">
        <f ca="1">IF(V$13="",0,CHOOSE(Detalhamento.OpçãoServiços,OFFSET(Import.PLQ,$A322-1,V$15-1,1,1),IF($E322&lt;&gt;1,IF(ISNUMBER(INDEX(Import.PLE,Detalhamento!$E322,Detalhamento!V$15)),IF(INDEX(Import.PLE,Detalhamento!$E322,Detalhamento!V$15)&lt;=mediçao,OFFSET(Import.PLQ,$A322-1,V$15-1,1,1),0),0),PLE!$AA$28*OFFSET(Import.PLQ,$A322-1,V$15-1,1,1)),IF($E322&lt;&gt;1,IF(ISNUMBER(INDEX(Import.PLE,Detalhamento!$E322,Detalhamento!V$15)),IF(INDEX(Import.PLE,Detalhamento!$E322,Detalhamento!V$15)&lt;=mediçao,0,OFFSET(Import.PLQ,$A322-1,V$15-1,1,1)),OFFSET(Import.PLQ,$A322-1,V$15-1,1,1)),(1-PLE!$AA$28)*OFFSET(Import.PLQ,$A322-1,V$15-1,1,1))))</f>
        <v>0</v>
      </c>
      <c r="W322" s="144">
        <f ca="1">IF(W$13="",0,CHOOSE(Detalhamento.OpçãoServiços,OFFSET(Import.PLQ,$A322-1,W$15-1,1,1),IF($E322&lt;&gt;1,IF(ISNUMBER(INDEX(Import.PLE,Detalhamento!$E322,Detalhamento!W$15)),IF(INDEX(Import.PLE,Detalhamento!$E322,Detalhamento!W$15)&lt;=mediçao,OFFSET(Import.PLQ,$A322-1,W$15-1,1,1),0),0),PLE!$AA$28*OFFSET(Import.PLQ,$A322-1,W$15-1,1,1)),IF($E322&lt;&gt;1,IF(ISNUMBER(INDEX(Import.PLE,Detalhamento!$E322,Detalhamento!W$15)),IF(INDEX(Import.PLE,Detalhamento!$E322,Detalhamento!W$15)&lt;=mediçao,0,OFFSET(Import.PLQ,$A322-1,W$15-1,1,1)),OFFSET(Import.PLQ,$A322-1,W$15-1,1,1)),(1-PLE!$AA$28)*OFFSET(Import.PLQ,$A322-1,W$15-1,1,1))))</f>
        <v>0</v>
      </c>
      <c r="X322" s="144">
        <f ca="1">IF(X$13="",0,CHOOSE(Detalhamento.OpçãoServiços,OFFSET(Import.PLQ,$A322-1,X$15-1,1,1),IF($E322&lt;&gt;1,IF(ISNUMBER(INDEX(Import.PLE,Detalhamento!$E322,Detalhamento!X$15)),IF(INDEX(Import.PLE,Detalhamento!$E322,Detalhamento!X$15)&lt;=mediçao,OFFSET(Import.PLQ,$A322-1,X$15-1,1,1),0),0),PLE!$AA$28*OFFSET(Import.PLQ,$A322-1,X$15-1,1,1)),IF($E322&lt;&gt;1,IF(ISNUMBER(INDEX(Import.PLE,Detalhamento!$E322,Detalhamento!X$15)),IF(INDEX(Import.PLE,Detalhamento!$E322,Detalhamento!X$15)&lt;=mediçao,0,OFFSET(Import.PLQ,$A322-1,X$15-1,1,1)),OFFSET(Import.PLQ,$A322-1,X$15-1,1,1)),(1-PLE!$AA$28)*OFFSET(Import.PLQ,$A322-1,X$15-1,1,1))))</f>
        <v>0</v>
      </c>
      <c r="Y322" s="144">
        <f ca="1">IF(Y$13="",0,CHOOSE(Detalhamento.OpçãoServiços,OFFSET(Import.PLQ,$A322-1,Y$15-1,1,1),IF($E322&lt;&gt;1,IF(ISNUMBER(INDEX(Import.PLE,Detalhamento!$E322,Detalhamento!Y$15)),IF(INDEX(Import.PLE,Detalhamento!$E322,Detalhamento!Y$15)&lt;=mediçao,OFFSET(Import.PLQ,$A322-1,Y$15-1,1,1),0),0),PLE!$AA$28*OFFSET(Import.PLQ,$A322-1,Y$15-1,1,1)),IF($E322&lt;&gt;1,IF(ISNUMBER(INDEX(Import.PLE,Detalhamento!$E322,Detalhamento!Y$15)),IF(INDEX(Import.PLE,Detalhamento!$E322,Detalhamento!Y$15)&lt;=mediçao,0,OFFSET(Import.PLQ,$A322-1,Y$15-1,1,1)),OFFSET(Import.PLQ,$A322-1,Y$15-1,1,1)),(1-PLE!$AA$28)*OFFSET(Import.PLQ,$A322-1,Y$15-1,1,1))))</f>
        <v>0</v>
      </c>
      <c r="Z322" s="144">
        <f ca="1">IF(Z$13="",0,CHOOSE(Detalhamento.OpçãoServiços,OFFSET(Import.PLQ,$A322-1,Z$15-1,1,1),IF($E322&lt;&gt;1,IF(ISNUMBER(INDEX(Import.PLE,Detalhamento!$E322,Detalhamento!Z$15)),IF(INDEX(Import.PLE,Detalhamento!$E322,Detalhamento!Z$15)&lt;=mediçao,OFFSET(Import.PLQ,$A322-1,Z$15-1,1,1),0),0),PLE!$AA$28*OFFSET(Import.PLQ,$A322-1,Z$15-1,1,1)),IF($E322&lt;&gt;1,IF(ISNUMBER(INDEX(Import.PLE,Detalhamento!$E322,Detalhamento!Z$15)),IF(INDEX(Import.PLE,Detalhamento!$E322,Detalhamento!Z$15)&lt;=mediçao,0,OFFSET(Import.PLQ,$A322-1,Z$15-1,1,1)),OFFSET(Import.PLQ,$A322-1,Z$15-1,1,1)),(1-PLE!$AA$28)*OFFSET(Import.PLQ,$A322-1,Z$15-1,1,1))))</f>
        <v>0</v>
      </c>
      <c r="AA322" s="144">
        <f ca="1">IF(AA$13="",0,CHOOSE(Detalhamento.OpçãoServiços,OFFSET(Import.PLQ,$A322-1,AA$15-1,1,1),IF($E322&lt;&gt;1,IF(ISNUMBER(INDEX(Import.PLE,Detalhamento!$E322,Detalhamento!AA$15)),IF(INDEX(Import.PLE,Detalhamento!$E322,Detalhamento!AA$15)&lt;=mediçao,OFFSET(Import.PLQ,$A322-1,AA$15-1,1,1),0),0),PLE!$AA$28*OFFSET(Import.PLQ,$A322-1,AA$15-1,1,1)),IF($E322&lt;&gt;1,IF(ISNUMBER(INDEX(Import.PLE,Detalhamento!$E322,Detalhamento!AA$15)),IF(INDEX(Import.PLE,Detalhamento!$E322,Detalhamento!AA$15)&lt;=mediçao,0,OFFSET(Import.PLQ,$A322-1,AA$15-1,1,1)),OFFSET(Import.PLQ,$A322-1,AA$15-1,1,1)),(1-PLE!$AA$28)*OFFSET(Import.PLQ,$A322-1,AA$15-1,1,1))))</f>
        <v>0</v>
      </c>
      <c r="AB322" s="144">
        <f ca="1">IF(AB$13="",0,CHOOSE(Detalhamento.OpçãoServiços,OFFSET(Import.PLQ,$A322-1,AB$15-1,1,1),IF($E322&lt;&gt;1,IF(ISNUMBER(INDEX(Import.PLE,Detalhamento!$E322,Detalhamento!AB$15)),IF(INDEX(Import.PLE,Detalhamento!$E322,Detalhamento!AB$15)&lt;=mediçao,OFFSET(Import.PLQ,$A322-1,AB$15-1,1,1),0),0),PLE!$AA$28*OFFSET(Import.PLQ,$A322-1,AB$15-1,1,1)),IF($E322&lt;&gt;1,IF(ISNUMBER(INDEX(Import.PLE,Detalhamento!$E322,Detalhamento!AB$15)),IF(INDEX(Import.PLE,Detalhamento!$E322,Detalhamento!AB$15)&lt;=mediçao,0,OFFSET(Import.PLQ,$A322-1,AB$15-1,1,1)),OFFSET(Import.PLQ,$A322-1,AB$15-1,1,1)),(1-PLE!$AA$28)*OFFSET(Import.PLQ,$A322-1,AB$15-1,1,1))))</f>
        <v>0</v>
      </c>
      <c r="AC322" s="144">
        <f ca="1">IF(AC$13="",0,CHOOSE(Detalhamento.OpçãoServiços,OFFSET(Import.PLQ,$A322-1,AC$15-1,1,1),IF($E322&lt;&gt;1,IF(ISNUMBER(INDEX(Import.PLE,Detalhamento!$E322,Detalhamento!AC$15)),IF(INDEX(Import.PLE,Detalhamento!$E322,Detalhamento!AC$15)&lt;=mediçao,OFFSET(Import.PLQ,$A322-1,AC$15-1,1,1),0),0),PLE!$AA$28*OFFSET(Import.PLQ,$A322-1,AC$15-1,1,1)),IF($E322&lt;&gt;1,IF(ISNUMBER(INDEX(Import.PLE,Detalhamento!$E322,Detalhamento!AC$15)),IF(INDEX(Import.PLE,Detalhamento!$E322,Detalhamento!AC$15)&lt;=mediçao,0,OFFSET(Import.PLQ,$A322-1,AC$15-1,1,1)),OFFSET(Import.PLQ,$A322-1,AC$15-1,1,1)),(1-PLE!$AA$28)*OFFSET(Import.PLQ,$A322-1,AC$15-1,1,1))))</f>
        <v>0</v>
      </c>
      <c r="AD322" s="144">
        <f ca="1">IF(AD$13="",0,CHOOSE(Detalhamento.OpçãoServiços,OFFSET(Import.PLQ,$A322-1,AD$15-1,1,1),IF($E322&lt;&gt;1,IF(ISNUMBER(INDEX(Import.PLE,Detalhamento!$E322,Detalhamento!AD$15)),IF(INDEX(Import.PLE,Detalhamento!$E322,Detalhamento!AD$15)&lt;=mediçao,OFFSET(Import.PLQ,$A322-1,AD$15-1,1,1),0),0),PLE!$AA$28*OFFSET(Import.PLQ,$A322-1,AD$15-1,1,1)),IF($E322&lt;&gt;1,IF(ISNUMBER(INDEX(Import.PLE,Detalhamento!$E322,Detalhamento!AD$15)),IF(INDEX(Import.PLE,Detalhamento!$E322,Detalhamento!AD$15)&lt;=mediçao,0,OFFSET(Import.PLQ,$A322-1,AD$15-1,1,1)),OFFSET(Import.PLQ,$A322-1,AD$15-1,1,1)),(1-PLE!$AA$28)*OFFSET(Import.PLQ,$A322-1,AD$15-1,1,1))))</f>
        <v>0</v>
      </c>
      <c r="AE322" s="144">
        <f ca="1">IF(AE$13="",0,CHOOSE(Detalhamento.OpçãoServiços,OFFSET(Import.PLQ,$A322-1,AE$15-1,1,1),IF($E322&lt;&gt;1,IF(ISNUMBER(INDEX(Import.PLE,Detalhamento!$E322,Detalhamento!AE$15)),IF(INDEX(Import.PLE,Detalhamento!$E322,Detalhamento!AE$15)&lt;=mediçao,OFFSET(Import.PLQ,$A322-1,AE$15-1,1,1),0),0),PLE!$AA$28*OFFSET(Import.PLQ,$A322-1,AE$15-1,1,1)),IF($E322&lt;&gt;1,IF(ISNUMBER(INDEX(Import.PLE,Detalhamento!$E322,Detalhamento!AE$15)),IF(INDEX(Import.PLE,Detalhamento!$E322,Detalhamento!AE$15)&lt;=mediçao,0,OFFSET(Import.PLQ,$A322-1,AE$15-1,1,1)),OFFSET(Import.PLQ,$A322-1,AE$15-1,1,1)),(1-PLE!$AA$28)*OFFSET(Import.PLQ,$A322-1,AE$15-1,1,1))))</f>
        <v>0</v>
      </c>
      <c r="AF322" s="144">
        <f ca="1">IF(AF$13="",0,CHOOSE(Detalhamento.OpçãoServiços,OFFSET(Import.PLQ,$A322-1,AF$15-1,1,1),IF($E322&lt;&gt;1,IF(ISNUMBER(INDEX(Import.PLE,Detalhamento!$E322,Detalhamento!AF$15)),IF(INDEX(Import.PLE,Detalhamento!$E322,Detalhamento!AF$15)&lt;=mediçao,OFFSET(Import.PLQ,$A322-1,AF$15-1,1,1),0),0),PLE!$AA$28*OFFSET(Import.PLQ,$A322-1,AF$15-1,1,1)),IF($E322&lt;&gt;1,IF(ISNUMBER(INDEX(Import.PLE,Detalhamento!$E322,Detalhamento!AF$15)),IF(INDEX(Import.PLE,Detalhamento!$E322,Detalhamento!AF$15)&lt;=mediçao,0,OFFSET(Import.PLQ,$A322-1,AF$15-1,1,1)),OFFSET(Import.PLQ,$A322-1,AF$15-1,1,1)),(1-PLE!$AA$28)*OFFSET(Import.PLQ,$A322-1,AF$15-1,1,1))))</f>
        <v>0</v>
      </c>
      <c r="AG322" s="144">
        <f ca="1">IF(AG$13="",0,CHOOSE(Detalhamento.OpçãoServiços,OFFSET(Import.PLQ,$A322-1,AG$15-1,1,1),IF($E322&lt;&gt;1,IF(ISNUMBER(INDEX(Import.PLE,Detalhamento!$E322,Detalhamento!AG$15)),IF(INDEX(Import.PLE,Detalhamento!$E322,Detalhamento!AG$15)&lt;=mediçao,OFFSET(Import.PLQ,$A322-1,AG$15-1,1,1),0),0),PLE!$AA$28*OFFSET(Import.PLQ,$A322-1,AG$15-1,1,1)),IF($E322&lt;&gt;1,IF(ISNUMBER(INDEX(Import.PLE,Detalhamento!$E322,Detalhamento!AG$15)),IF(INDEX(Import.PLE,Detalhamento!$E322,Detalhamento!AG$15)&lt;=mediçao,0,OFFSET(Import.PLQ,$A322-1,AG$15-1,1,1)),OFFSET(Import.PLQ,$A322-1,AG$15-1,1,1)),(1-PLE!$AA$28)*OFFSET(Import.PLQ,$A322-1,AG$15-1,1,1))))</f>
        <v>0</v>
      </c>
      <c r="AH322" s="144">
        <f ca="1">IF(AH$13="",0,CHOOSE(Detalhamento.OpçãoServiços,OFFSET(Import.PLQ,$A322-1,AH$15-1,1,1),IF($E322&lt;&gt;1,IF(ISNUMBER(INDEX(Import.PLE,Detalhamento!$E322,Detalhamento!AH$15)),IF(INDEX(Import.PLE,Detalhamento!$E322,Detalhamento!AH$15)&lt;=mediçao,OFFSET(Import.PLQ,$A322-1,AH$15-1,1,1),0),0),PLE!$AA$28*OFFSET(Import.PLQ,$A322-1,AH$15-1,1,1)),IF($E322&lt;&gt;1,IF(ISNUMBER(INDEX(Import.PLE,Detalhamento!$E322,Detalhamento!AH$15)),IF(INDEX(Import.PLE,Detalhamento!$E322,Detalhamento!AH$15)&lt;=mediçao,0,OFFSET(Import.PLQ,$A322-1,AH$15-1,1,1)),OFFSET(Import.PLQ,$A322-1,AH$15-1,1,1)),(1-PLE!$AA$28)*OFFSET(Import.PLQ,$A322-1,AH$15-1,1,1))))</f>
        <v>0</v>
      </c>
      <c r="AI322" s="144">
        <f ca="1">IF(AI$13="",0,CHOOSE(Detalhamento.OpçãoServiços,OFFSET(Import.PLQ,$A322-1,AI$15-1,1,1),IF($E322&lt;&gt;1,IF(ISNUMBER(INDEX(Import.PLE,Detalhamento!$E322,Detalhamento!AI$15)),IF(INDEX(Import.PLE,Detalhamento!$E322,Detalhamento!AI$15)&lt;=mediçao,OFFSET(Import.PLQ,$A322-1,AI$15-1,1,1),0),0),PLE!$AA$28*OFFSET(Import.PLQ,$A322-1,AI$15-1,1,1)),IF($E322&lt;&gt;1,IF(ISNUMBER(INDEX(Import.PLE,Detalhamento!$E322,Detalhamento!AI$15)),IF(INDEX(Import.PLE,Detalhamento!$E322,Detalhamento!AI$15)&lt;=mediçao,0,OFFSET(Import.PLQ,$A322-1,AI$15-1,1,1)),OFFSET(Import.PLQ,$A322-1,AI$15-1,1,1)),(1-PLE!$AA$28)*OFFSET(Import.PLQ,$A322-1,AI$15-1,1,1))))</f>
        <v>0</v>
      </c>
      <c r="AJ322" s="144">
        <f ca="1">IF(AJ$13="",0,CHOOSE(Detalhamento.OpçãoServiços,OFFSET(Import.PLQ,$A322-1,AJ$15-1,1,1),IF($E322&lt;&gt;1,IF(ISNUMBER(INDEX(Import.PLE,Detalhamento!$E322,Detalhamento!AJ$15)),IF(INDEX(Import.PLE,Detalhamento!$E322,Detalhamento!AJ$15)&lt;=mediçao,OFFSET(Import.PLQ,$A322-1,AJ$15-1,1,1),0),0),PLE!$AA$28*OFFSET(Import.PLQ,$A322-1,AJ$15-1,1,1)),IF($E322&lt;&gt;1,IF(ISNUMBER(INDEX(Import.PLE,Detalhamento!$E322,Detalhamento!AJ$15)),IF(INDEX(Import.PLE,Detalhamento!$E322,Detalhamento!AJ$15)&lt;=mediçao,0,OFFSET(Import.PLQ,$A322-1,AJ$15-1,1,1)),OFFSET(Import.PLQ,$A322-1,AJ$15-1,1,1)),(1-PLE!$AA$28)*OFFSET(Import.PLQ,$A322-1,AJ$15-1,1,1))))</f>
        <v>0</v>
      </c>
      <c r="AK322" s="144">
        <f ca="1">IF(AK$13="",0,CHOOSE(Detalhamento.OpçãoServiços,OFFSET(Import.PLQ,$A322-1,AK$15-1,1,1),IF($E322&lt;&gt;1,IF(ISNUMBER(INDEX(Import.PLE,Detalhamento!$E322,Detalhamento!AK$15)),IF(INDEX(Import.PLE,Detalhamento!$E322,Detalhamento!AK$15)&lt;=mediçao,OFFSET(Import.PLQ,$A322-1,AK$15-1,1,1),0),0),PLE!$AA$28*OFFSET(Import.PLQ,$A322-1,AK$15-1,1,1)),IF($E322&lt;&gt;1,IF(ISNUMBER(INDEX(Import.PLE,Detalhamento!$E322,Detalhamento!AK$15)),IF(INDEX(Import.PLE,Detalhamento!$E322,Detalhamento!AK$15)&lt;=mediçao,0,OFFSET(Import.PLQ,$A322-1,AK$15-1,1,1)),OFFSET(Import.PLQ,$A322-1,AK$15-1,1,1)),(1-PLE!$AA$28)*OFFSET(Import.PLQ,$A322-1,AK$15-1,1,1))))</f>
        <v>0</v>
      </c>
      <c r="AL322" s="144">
        <f ca="1">IF(AL$13="",0,CHOOSE(Detalhamento.OpçãoServiços,OFFSET(Import.PLQ,$A322-1,AL$15-1,1,1),IF($E322&lt;&gt;1,IF(ISNUMBER(INDEX(Import.PLE,Detalhamento!$E322,Detalhamento!AL$15)),IF(INDEX(Import.PLE,Detalhamento!$E322,Detalhamento!AL$15)&lt;=mediçao,OFFSET(Import.PLQ,$A322-1,AL$15-1,1,1),0),0),PLE!$AA$28*OFFSET(Import.PLQ,$A322-1,AL$15-1,1,1)),IF($E322&lt;&gt;1,IF(ISNUMBER(INDEX(Import.PLE,Detalhamento!$E322,Detalhamento!AL$15)),IF(INDEX(Import.PLE,Detalhamento!$E322,Detalhamento!AL$15)&lt;=mediçao,0,OFFSET(Import.PLQ,$A322-1,AL$15-1,1,1)),OFFSET(Import.PLQ,$A322-1,AL$15-1,1,1)),(1-PLE!$AA$28)*OFFSET(Import.PLQ,$A322-1,AL$15-1,1,1))))</f>
        <v>0</v>
      </c>
      <c r="AM322" s="144">
        <f ca="1">IF(AM$13="",0,CHOOSE(Detalhamento.OpçãoServiços,OFFSET(Import.PLQ,$A322-1,AM$15-1,1,1),IF($E322&lt;&gt;1,IF(ISNUMBER(INDEX(Import.PLE,Detalhamento!$E322,Detalhamento!AM$15)),IF(INDEX(Import.PLE,Detalhamento!$E322,Detalhamento!AM$15)&lt;=mediçao,OFFSET(Import.PLQ,$A322-1,AM$15-1,1,1),0),0),PLE!$AA$28*OFFSET(Import.PLQ,$A322-1,AM$15-1,1,1)),IF($E322&lt;&gt;1,IF(ISNUMBER(INDEX(Import.PLE,Detalhamento!$E322,Detalhamento!AM$15)),IF(INDEX(Import.PLE,Detalhamento!$E322,Detalhamento!AM$15)&lt;=mediçao,0,OFFSET(Import.PLQ,$A322-1,AM$15-1,1,1)),OFFSET(Import.PLQ,$A322-1,AM$15-1,1,1)),(1-PLE!$AA$28)*OFFSET(Import.PLQ,$A322-1,AM$15-1,1,1))))</f>
        <v>0</v>
      </c>
      <c r="AN322" s="144">
        <f ca="1">IF(AN$13="",0,CHOOSE(Detalhamento.OpçãoServiços,OFFSET(Import.PLQ,$A322-1,AN$15-1,1,1),IF($E322&lt;&gt;1,IF(ISNUMBER(INDEX(Import.PLE,Detalhamento!$E322,Detalhamento!AN$15)),IF(INDEX(Import.PLE,Detalhamento!$E322,Detalhamento!AN$15)&lt;=mediçao,OFFSET(Import.PLQ,$A322-1,AN$15-1,1,1),0),0),PLE!$AA$28*OFFSET(Import.PLQ,$A322-1,AN$15-1,1,1)),IF($E322&lt;&gt;1,IF(ISNUMBER(INDEX(Import.PLE,Detalhamento!$E322,Detalhamento!AN$15)),IF(INDEX(Import.PLE,Detalhamento!$E322,Detalhamento!AN$15)&lt;=mediçao,0,OFFSET(Import.PLQ,$A322-1,AN$15-1,1,1)),OFFSET(Import.PLQ,$A322-1,AN$15-1,1,1)),(1-PLE!$AA$28)*OFFSET(Import.PLQ,$A322-1,AN$15-1,1,1))))</f>
        <v>0</v>
      </c>
      <c r="AO322" s="144">
        <f ca="1">IF(AO$13="",0,CHOOSE(Detalhamento.OpçãoServiços,OFFSET(Import.PLQ,$A322-1,AO$15-1,1,1),IF($E322&lt;&gt;1,IF(ISNUMBER(INDEX(Import.PLE,Detalhamento!$E322,Detalhamento!AO$15)),IF(INDEX(Import.PLE,Detalhamento!$E322,Detalhamento!AO$15)&lt;=mediçao,OFFSET(Import.PLQ,$A322-1,AO$15-1,1,1),0),0),PLE!$AA$28*OFFSET(Import.PLQ,$A322-1,AO$15-1,1,1)),IF($E322&lt;&gt;1,IF(ISNUMBER(INDEX(Import.PLE,Detalhamento!$E322,Detalhamento!AO$15)),IF(INDEX(Import.PLE,Detalhamento!$E322,Detalhamento!AO$15)&lt;=mediçao,0,OFFSET(Import.PLQ,$A322-1,AO$15-1,1,1)),OFFSET(Import.PLQ,$A322-1,AO$15-1,1,1)),(1-PLE!$AA$28)*OFFSET(Import.PLQ,$A322-1,AO$15-1,1,1))))</f>
        <v>0</v>
      </c>
      <c r="AP322" s="144">
        <f ca="1">IF(AP$13="",0,CHOOSE(Detalhamento.OpçãoServiços,OFFSET(Import.PLQ,$A322-1,AP$15-1,1,1),IF($E322&lt;&gt;1,IF(ISNUMBER(INDEX(Import.PLE,Detalhamento!$E322,Detalhamento!AP$15)),IF(INDEX(Import.PLE,Detalhamento!$E322,Detalhamento!AP$15)&lt;=mediçao,OFFSET(Import.PLQ,$A322-1,AP$15-1,1,1),0),0),PLE!$AA$28*OFFSET(Import.PLQ,$A322-1,AP$15-1,1,1)),IF($E322&lt;&gt;1,IF(ISNUMBER(INDEX(Import.PLE,Detalhamento!$E322,Detalhamento!AP$15)),IF(INDEX(Import.PLE,Detalhamento!$E322,Detalhamento!AP$15)&lt;=mediçao,0,OFFSET(Import.PLQ,$A322-1,AP$15-1,1,1)),OFFSET(Import.PLQ,$A322-1,AP$15-1,1,1)),(1-PLE!$AA$28)*OFFSET(Import.PLQ,$A322-1,AP$15-1,1,1))))</f>
        <v>0</v>
      </c>
      <c r="AQ322" s="144">
        <f ca="1">IF(AQ$13="",0,CHOOSE(Detalhamento.OpçãoServiços,OFFSET(Import.PLQ,$A322-1,AQ$15-1,1,1),IF($E322&lt;&gt;1,IF(ISNUMBER(INDEX(Import.PLE,Detalhamento!$E322,Detalhamento!AQ$15)),IF(INDEX(Import.PLE,Detalhamento!$E322,Detalhamento!AQ$15)&lt;=mediçao,OFFSET(Import.PLQ,$A322-1,AQ$15-1,1,1),0),0),PLE!$AA$28*OFFSET(Import.PLQ,$A322-1,AQ$15-1,1,1)),IF($E322&lt;&gt;1,IF(ISNUMBER(INDEX(Import.PLE,Detalhamento!$E322,Detalhamento!AQ$15)),IF(INDEX(Import.PLE,Detalhamento!$E322,Detalhamento!AQ$15)&lt;=mediçao,0,OFFSET(Import.PLQ,$A322-1,AQ$15-1,1,1)),OFFSET(Import.PLQ,$A322-1,AQ$15-1,1,1)),(1-PLE!$AA$28)*OFFSET(Import.PLQ,$A322-1,AQ$15-1,1,1))))</f>
        <v>0</v>
      </c>
      <c r="AR322" s="144">
        <f ca="1">IF(AR$13="",0,CHOOSE(Detalhamento.OpçãoServiços,OFFSET(Import.PLQ,$A322-1,AR$15-1,1,1),IF($E322&lt;&gt;1,IF(ISNUMBER(INDEX(Import.PLE,Detalhamento!$E322,Detalhamento!AR$15)),IF(INDEX(Import.PLE,Detalhamento!$E322,Detalhamento!AR$15)&lt;=mediçao,OFFSET(Import.PLQ,$A322-1,AR$15-1,1,1),0),0),PLE!$AA$28*OFFSET(Import.PLQ,$A322-1,AR$15-1,1,1)),IF($E322&lt;&gt;1,IF(ISNUMBER(INDEX(Import.PLE,Detalhamento!$E322,Detalhamento!AR$15)),IF(INDEX(Import.PLE,Detalhamento!$E322,Detalhamento!AR$15)&lt;=mediçao,0,OFFSET(Import.PLQ,$A322-1,AR$15-1,1,1)),OFFSET(Import.PLQ,$A322-1,AR$15-1,1,1)),(1-PLE!$AA$28)*OFFSET(Import.PLQ,$A322-1,AR$15-1,1,1))))</f>
        <v>0</v>
      </c>
      <c r="AS322" s="144">
        <f ca="1">IF(AS$13="",0,CHOOSE(Detalhamento.OpçãoServiços,OFFSET(Import.PLQ,$A322-1,AS$15-1,1,1),IF($E322&lt;&gt;1,IF(ISNUMBER(INDEX(Import.PLE,Detalhamento!$E322,Detalhamento!AS$15)),IF(INDEX(Import.PLE,Detalhamento!$E322,Detalhamento!AS$15)&lt;=mediçao,OFFSET(Import.PLQ,$A322-1,AS$15-1,1,1),0),0),PLE!$AA$28*OFFSET(Import.PLQ,$A322-1,AS$15-1,1,1)),IF($E322&lt;&gt;1,IF(ISNUMBER(INDEX(Import.PLE,Detalhamento!$E322,Detalhamento!AS$15)),IF(INDEX(Import.PLE,Detalhamento!$E322,Detalhamento!AS$15)&lt;=mediçao,0,OFFSET(Import.PLQ,$A322-1,AS$15-1,1,1)),OFFSET(Import.PLQ,$A322-1,AS$15-1,1,1)),(1-PLE!$AA$28)*OFFSET(Import.PLQ,$A322-1,AS$15-1,1,1))))</f>
        <v>0</v>
      </c>
      <c r="AT322" s="144">
        <f ca="1">IF(AT$13="",0,CHOOSE(Detalhamento.OpçãoServiços,OFFSET(Import.PLQ,$A322-1,AT$15-1,1,1),IF($E322&lt;&gt;1,IF(ISNUMBER(INDEX(Import.PLE,Detalhamento!$E322,Detalhamento!AT$15)),IF(INDEX(Import.PLE,Detalhamento!$E322,Detalhamento!AT$15)&lt;=mediçao,OFFSET(Import.PLQ,$A322-1,AT$15-1,1,1),0),0),PLE!$AA$28*OFFSET(Import.PLQ,$A322-1,AT$15-1,1,1)),IF($E322&lt;&gt;1,IF(ISNUMBER(INDEX(Import.PLE,Detalhamento!$E322,Detalhamento!AT$15)),IF(INDEX(Import.PLE,Detalhamento!$E322,Detalhamento!AT$15)&lt;=mediçao,0,OFFSET(Import.PLQ,$A322-1,AT$15-1,1,1)),OFFSET(Import.PLQ,$A322-1,AT$15-1,1,1)),(1-PLE!$AA$28)*OFFSET(Import.PLQ,$A322-1,AT$15-1,1,1))))</f>
        <v>0</v>
      </c>
      <c r="AU322" s="144">
        <f ca="1">IF(AU$13="",0,CHOOSE(Detalhamento.OpçãoServiços,OFFSET(Import.PLQ,$A322-1,AU$15-1,1,1),IF($E322&lt;&gt;1,IF(ISNUMBER(INDEX(Import.PLE,Detalhamento!$E322,Detalhamento!AU$15)),IF(INDEX(Import.PLE,Detalhamento!$E322,Detalhamento!AU$15)&lt;=mediçao,OFFSET(Import.PLQ,$A322-1,AU$15-1,1,1),0),0),PLE!$AA$28*OFFSET(Import.PLQ,$A322-1,AU$15-1,1,1)),IF($E322&lt;&gt;1,IF(ISNUMBER(INDEX(Import.PLE,Detalhamento!$E322,Detalhamento!AU$15)),IF(INDEX(Import.PLE,Detalhamento!$E322,Detalhamento!AU$15)&lt;=mediçao,0,OFFSET(Import.PLQ,$A322-1,AU$15-1,1,1)),OFFSET(Import.PLQ,$A322-1,AU$15-1,1,1)),(1-PLE!$AA$28)*OFFSET(Import.PLQ,$A322-1,AU$15-1,1,1))))</f>
        <v>0</v>
      </c>
      <c r="AV322" s="144">
        <f ca="1">IF(AV$13="",0,CHOOSE(Detalhamento.OpçãoServiços,OFFSET(Import.PLQ,$A322-1,AV$15-1,1,1),IF($E322&lt;&gt;1,IF(ISNUMBER(INDEX(Import.PLE,Detalhamento!$E322,Detalhamento!AV$15)),IF(INDEX(Import.PLE,Detalhamento!$E322,Detalhamento!AV$15)&lt;=mediçao,OFFSET(Import.PLQ,$A322-1,AV$15-1,1,1),0),0),PLE!$AA$28*OFFSET(Import.PLQ,$A322-1,AV$15-1,1,1)),IF($E322&lt;&gt;1,IF(ISNUMBER(INDEX(Import.PLE,Detalhamento!$E322,Detalhamento!AV$15)),IF(INDEX(Import.PLE,Detalhamento!$E322,Detalhamento!AV$15)&lt;=mediçao,0,OFFSET(Import.PLQ,$A322-1,AV$15-1,1,1)),OFFSET(Import.PLQ,$A322-1,AV$15-1,1,1)),(1-PLE!$AA$28)*OFFSET(Import.PLQ,$A322-1,AV$15-1,1,1))))</f>
        <v>0</v>
      </c>
      <c r="AW322" s="144">
        <f ca="1">IF(AW$13="",0,CHOOSE(Detalhamento.OpçãoServiços,OFFSET(Import.PLQ,$A322-1,AW$15-1,1,1),IF($E322&lt;&gt;1,IF(ISNUMBER(INDEX(Import.PLE,Detalhamento!$E322,Detalhamento!AW$15)),IF(INDEX(Import.PLE,Detalhamento!$E322,Detalhamento!AW$15)&lt;=mediçao,OFFSET(Import.PLQ,$A322-1,AW$15-1,1,1),0),0),PLE!$AA$28*OFFSET(Import.PLQ,$A322-1,AW$15-1,1,1)),IF($E322&lt;&gt;1,IF(ISNUMBER(INDEX(Import.PLE,Detalhamento!$E322,Detalhamento!AW$15)),IF(INDEX(Import.PLE,Detalhamento!$E322,Detalhamento!AW$15)&lt;=mediçao,0,OFFSET(Import.PLQ,$A322-1,AW$15-1,1,1)),OFFSET(Import.PLQ,$A322-1,AW$15-1,1,1)),(1-PLE!$AA$28)*OFFSET(Import.PLQ,$A322-1,AW$15-1,1,1))))</f>
        <v>0</v>
      </c>
      <c r="AX322" s="144">
        <f ca="1">IF(AX$13="",0,CHOOSE(Detalhamento.OpçãoServiços,OFFSET(Import.PLQ,$A322-1,AX$15-1,1,1),IF($E322&lt;&gt;1,IF(ISNUMBER(INDEX(Import.PLE,Detalhamento!$E322,Detalhamento!AX$15)),IF(INDEX(Import.PLE,Detalhamento!$E322,Detalhamento!AX$15)&lt;=mediçao,OFFSET(Import.PLQ,$A322-1,AX$15-1,1,1),0),0),PLE!$AA$28*OFFSET(Import.PLQ,$A322-1,AX$15-1,1,1)),IF($E322&lt;&gt;1,IF(ISNUMBER(INDEX(Import.PLE,Detalhamento!$E322,Detalhamento!AX$15)),IF(INDEX(Import.PLE,Detalhamento!$E322,Detalhamento!AX$15)&lt;=mediçao,0,OFFSET(Import.PLQ,$A322-1,AX$15-1,1,1)),OFFSET(Import.PLQ,$A322-1,AX$15-1,1,1)),(1-PLE!$AA$28)*OFFSET(Import.PLQ,$A322-1,AX$15-1,1,1))))</f>
        <v>0</v>
      </c>
      <c r="AY322" s="144">
        <f ca="1">IF(AY$13="",0,CHOOSE(Detalhamento.OpçãoServiços,OFFSET(Import.PLQ,$A322-1,AY$15-1,1,1),IF($E322&lt;&gt;1,IF(ISNUMBER(INDEX(Import.PLE,Detalhamento!$E322,Detalhamento!AY$15)),IF(INDEX(Import.PLE,Detalhamento!$E322,Detalhamento!AY$15)&lt;=mediçao,OFFSET(Import.PLQ,$A322-1,AY$15-1,1,1),0),0),PLE!$AA$28*OFFSET(Import.PLQ,$A322-1,AY$15-1,1,1)),IF($E322&lt;&gt;1,IF(ISNUMBER(INDEX(Import.PLE,Detalhamento!$E322,Detalhamento!AY$15)),IF(INDEX(Import.PLE,Detalhamento!$E322,Detalhamento!AY$15)&lt;=mediçao,0,OFFSET(Import.PLQ,$A322-1,AY$15-1,1,1)),OFFSET(Import.PLQ,$A322-1,AY$15-1,1,1)),(1-PLE!$AA$28)*OFFSET(Import.PLQ,$A322-1,AY$15-1,1,1))))</f>
        <v>0</v>
      </c>
      <c r="AZ322" s="144">
        <f ca="1">IF(AZ$13="",0,CHOOSE(Detalhamento.OpçãoServiços,OFFSET(Import.PLQ,$A322-1,AZ$15-1,1,1),IF($E322&lt;&gt;1,IF(ISNUMBER(INDEX(Import.PLE,Detalhamento!$E322,Detalhamento!AZ$15)),IF(INDEX(Import.PLE,Detalhamento!$E322,Detalhamento!AZ$15)&lt;=mediçao,OFFSET(Import.PLQ,$A322-1,AZ$15-1,1,1),0),0),PLE!$AA$28*OFFSET(Import.PLQ,$A322-1,AZ$15-1,1,1)),IF($E322&lt;&gt;1,IF(ISNUMBER(INDEX(Import.PLE,Detalhamento!$E322,Detalhamento!AZ$15)),IF(INDEX(Import.PLE,Detalhamento!$E322,Detalhamento!AZ$15)&lt;=mediçao,0,OFFSET(Import.PLQ,$A322-1,AZ$15-1,1,1)),OFFSET(Import.PLQ,$A322-1,AZ$15-1,1,1)),(1-PLE!$AA$28)*OFFSET(Import.PLQ,$A322-1,AZ$15-1,1,1))))</f>
        <v>0</v>
      </c>
      <c r="BA322" s="144">
        <f ca="1">IF(BA$13="",0,CHOOSE(Detalhamento.OpçãoServiços,OFFSET(Import.PLQ,$A322-1,BA$15-1,1,1),IF($E322&lt;&gt;1,IF(ISNUMBER(INDEX(Import.PLE,Detalhamento!$E322,Detalhamento!BA$15)),IF(INDEX(Import.PLE,Detalhamento!$E322,Detalhamento!BA$15)&lt;=mediçao,OFFSET(Import.PLQ,$A322-1,BA$15-1,1,1),0),0),PLE!$AA$28*OFFSET(Import.PLQ,$A322-1,BA$15-1,1,1)),IF($E322&lt;&gt;1,IF(ISNUMBER(INDEX(Import.PLE,Detalhamento!$E322,Detalhamento!BA$15)),IF(INDEX(Import.PLE,Detalhamento!$E322,Detalhamento!BA$15)&lt;=mediçao,0,OFFSET(Import.PLQ,$A322-1,BA$15-1,1,1)),OFFSET(Import.PLQ,$A322-1,BA$15-1,1,1)),(1-PLE!$AA$28)*OFFSET(Import.PLQ,$A322-1,BA$15-1,1,1))))</f>
        <v>0</v>
      </c>
      <c r="BB322" s="144">
        <f ca="1">IF(BB$13="",0,CHOOSE(Detalhamento.OpçãoServiços,OFFSET(Import.PLQ,$A322-1,BB$15-1,1,1),IF($E322&lt;&gt;1,IF(ISNUMBER(INDEX(Import.PLE,Detalhamento!$E322,Detalhamento!BB$15)),IF(INDEX(Import.PLE,Detalhamento!$E322,Detalhamento!BB$15)&lt;=mediçao,OFFSET(Import.PLQ,$A322-1,BB$15-1,1,1),0),0),PLE!$AA$28*OFFSET(Import.PLQ,$A322-1,BB$15-1,1,1)),IF($E322&lt;&gt;1,IF(ISNUMBER(INDEX(Import.PLE,Detalhamento!$E322,Detalhamento!BB$15)),IF(INDEX(Import.PLE,Detalhamento!$E322,Detalhamento!BB$15)&lt;=mediçao,0,OFFSET(Import.PLQ,$A322-1,BB$15-1,1,1)),OFFSET(Import.PLQ,$A322-1,BB$15-1,1,1)),(1-PLE!$AA$28)*OFFSET(Import.PLQ,$A322-1,BB$15-1,1,1))))</f>
        <v>0</v>
      </c>
      <c r="BC322" s="144">
        <f ca="1">IF(BC$13="",0,CHOOSE(Detalhamento.OpçãoServiços,OFFSET(Import.PLQ,$A322-1,BC$15-1,1,1),IF($E322&lt;&gt;1,IF(ISNUMBER(INDEX(Import.PLE,Detalhamento!$E322,Detalhamento!BC$15)),IF(INDEX(Import.PLE,Detalhamento!$E322,Detalhamento!BC$15)&lt;=mediçao,OFFSET(Import.PLQ,$A322-1,BC$15-1,1,1),0),0),PLE!$AA$28*OFFSET(Import.PLQ,$A322-1,BC$15-1,1,1)),IF($E322&lt;&gt;1,IF(ISNUMBER(INDEX(Import.PLE,Detalhamento!$E322,Detalhamento!BC$15)),IF(INDEX(Import.PLE,Detalhamento!$E322,Detalhamento!BC$15)&lt;=mediçao,0,OFFSET(Import.PLQ,$A322-1,BC$15-1,1,1)),OFFSET(Import.PLQ,$A322-1,BC$15-1,1,1)),(1-PLE!$AA$28)*OFFSET(Import.PLQ,$A322-1,BC$15-1,1,1))))</f>
        <v>0</v>
      </c>
      <c r="BD322" s="144">
        <f ca="1">IF(BD$13="",0,CHOOSE(Detalhamento.OpçãoServiços,OFFSET(Import.PLQ,$A322-1,BD$15-1,1,1),IF($E322&lt;&gt;1,IF(ISNUMBER(INDEX(Import.PLE,Detalhamento!$E322,Detalhamento!BD$15)),IF(INDEX(Import.PLE,Detalhamento!$E322,Detalhamento!BD$15)&lt;=mediçao,OFFSET(Import.PLQ,$A322-1,BD$15-1,1,1),0),0),PLE!$AA$28*OFFSET(Import.PLQ,$A322-1,BD$15-1,1,1)),IF($E322&lt;&gt;1,IF(ISNUMBER(INDEX(Import.PLE,Detalhamento!$E322,Detalhamento!BD$15)),IF(INDEX(Import.PLE,Detalhamento!$E322,Detalhamento!BD$15)&lt;=mediçao,0,OFFSET(Import.PLQ,$A322-1,BD$15-1,1,1)),OFFSET(Import.PLQ,$A322-1,BD$15-1,1,1)),(1-PLE!$AA$28)*OFFSET(Import.PLQ,$A322-1,BD$15-1,1,1))))</f>
        <v>0</v>
      </c>
      <c r="BE322" s="144">
        <f ca="1">IF(BE$13="",0,CHOOSE(Detalhamento.OpçãoServiços,OFFSET(Import.PLQ,$A322-1,BE$15-1,1,1),IF($E322&lt;&gt;1,IF(ISNUMBER(INDEX(Import.PLE,Detalhamento!$E322,Detalhamento!BE$15)),IF(INDEX(Import.PLE,Detalhamento!$E322,Detalhamento!BE$15)&lt;=mediçao,OFFSET(Import.PLQ,$A322-1,BE$15-1,1,1),0),0),PLE!$AA$28*OFFSET(Import.PLQ,$A322-1,BE$15-1,1,1)),IF($E322&lt;&gt;1,IF(ISNUMBER(INDEX(Import.PLE,Detalhamento!$E322,Detalhamento!BE$15)),IF(INDEX(Import.PLE,Detalhamento!$E322,Detalhamento!BE$15)&lt;=mediçao,0,OFFSET(Import.PLQ,$A322-1,BE$15-1,1,1)),OFFSET(Import.PLQ,$A322-1,BE$15-1,1,1)),(1-PLE!$AA$28)*OFFSET(Import.PLQ,$A322-1,BE$15-1,1,1))))</f>
        <v>0</v>
      </c>
      <c r="BF322" s="144">
        <f ca="1">IF(BF$13="",0,CHOOSE(Detalhamento.OpçãoServiços,OFFSET(Import.PLQ,$A322-1,BF$15-1,1,1),IF($E322&lt;&gt;1,IF(ISNUMBER(INDEX(Import.PLE,Detalhamento!$E322,Detalhamento!BF$15)),IF(INDEX(Import.PLE,Detalhamento!$E322,Detalhamento!BF$15)&lt;=mediçao,OFFSET(Import.PLQ,$A322-1,BF$15-1,1,1),0),0),PLE!$AA$28*OFFSET(Import.PLQ,$A322-1,BF$15-1,1,1)),IF($E322&lt;&gt;1,IF(ISNUMBER(INDEX(Import.PLE,Detalhamento!$E322,Detalhamento!BF$15)),IF(INDEX(Import.PLE,Detalhamento!$E322,Detalhamento!BF$15)&lt;=mediçao,0,OFFSET(Import.PLQ,$A322-1,BF$15-1,1,1)),OFFSET(Import.PLQ,$A322-1,BF$15-1,1,1)),(1-PLE!$AA$28)*OFFSET(Import.PLQ,$A322-1,BF$15-1,1,1))))</f>
        <v>0</v>
      </c>
      <c r="BG322" s="144">
        <f ca="1">IF(BG$13="",0,CHOOSE(Detalhamento.OpçãoServiços,OFFSET(Import.PLQ,$A322-1,BG$15-1,1,1),IF($E322&lt;&gt;1,IF(ISNUMBER(INDEX(Import.PLE,Detalhamento!$E322,Detalhamento!BG$15)),IF(INDEX(Import.PLE,Detalhamento!$E322,Detalhamento!BG$15)&lt;=mediçao,OFFSET(Import.PLQ,$A322-1,BG$15-1,1,1),0),0),PLE!$AA$28*OFFSET(Import.PLQ,$A322-1,BG$15-1,1,1)),IF($E322&lt;&gt;1,IF(ISNUMBER(INDEX(Import.PLE,Detalhamento!$E322,Detalhamento!BG$15)),IF(INDEX(Import.PLE,Detalhamento!$E322,Detalhamento!BG$15)&lt;=mediçao,0,OFFSET(Import.PLQ,$A322-1,BG$15-1,1,1)),OFFSET(Import.PLQ,$A322-1,BG$15-1,1,1)),(1-PLE!$AA$28)*OFFSET(Import.PLQ,$A322-1,BG$15-1,1,1))))</f>
        <v>0</v>
      </c>
      <c r="BH322" s="144">
        <f ca="1">IF(BH$13="",0,CHOOSE(Detalhamento.OpçãoServiços,OFFSET(Import.PLQ,$A322-1,BH$15-1,1,1),IF($E322&lt;&gt;1,IF(ISNUMBER(INDEX(Import.PLE,Detalhamento!$E322,Detalhamento!BH$15)),IF(INDEX(Import.PLE,Detalhamento!$E322,Detalhamento!BH$15)&lt;=mediçao,OFFSET(Import.PLQ,$A322-1,BH$15-1,1,1),0),0),PLE!$AA$28*OFFSET(Import.PLQ,$A322-1,BH$15-1,1,1)),IF($E322&lt;&gt;1,IF(ISNUMBER(INDEX(Import.PLE,Detalhamento!$E322,Detalhamento!BH$15)),IF(INDEX(Import.PLE,Detalhamento!$E322,Detalhamento!BH$15)&lt;=mediçao,0,OFFSET(Import.PLQ,$A322-1,BH$15-1,1,1)),OFFSET(Import.PLQ,$A322-1,BH$15-1,1,1)),(1-PLE!$AA$28)*OFFSET(Import.PLQ,$A322-1,BH$15-1,1,1))))</f>
        <v>0</v>
      </c>
      <c r="BI322" s="144">
        <f ca="1">IF(BI$13="",0,CHOOSE(Detalhamento.OpçãoServiços,OFFSET(Import.PLQ,$A322-1,BI$15-1,1,1),IF($E322&lt;&gt;1,IF(ISNUMBER(INDEX(Import.PLE,Detalhamento!$E322,Detalhamento!BI$15)),IF(INDEX(Import.PLE,Detalhamento!$E322,Detalhamento!BI$15)&lt;=mediçao,OFFSET(Import.PLQ,$A322-1,BI$15-1,1,1),0),0),PLE!$AA$28*OFFSET(Import.PLQ,$A322-1,BI$15-1,1,1)),IF($E322&lt;&gt;1,IF(ISNUMBER(INDEX(Import.PLE,Detalhamento!$E322,Detalhamento!BI$15)),IF(INDEX(Import.PLE,Detalhamento!$E322,Detalhamento!BI$15)&lt;=mediçao,0,OFFSET(Import.PLQ,$A322-1,BI$15-1,1,1)),OFFSET(Import.PLQ,$A322-1,BI$15-1,1,1)),(1-PLE!$AA$28)*OFFSET(Import.PLQ,$A322-1,BI$15-1,1,1))))</f>
        <v>0</v>
      </c>
    </row>
    <row r="323" spans="1:61" ht="20" x14ac:dyDescent="0.2">
      <c r="A323" s="155">
        <v>272</v>
      </c>
      <c r="B323" s="21" t="str">
        <f t="shared" ca="1" si="41"/>
        <v>Serviço</v>
      </c>
      <c r="E323" s="153">
        <f t="shared" ca="1" si="42"/>
        <v>35</v>
      </c>
      <c r="F323" s="154">
        <f t="shared" ca="1" si="43"/>
        <v>350272</v>
      </c>
      <c r="G323" s="154" t="str">
        <f t="shared" ca="1" si="48"/>
        <v>4.3.1</v>
      </c>
      <c r="H323" s="182" t="str">
        <f t="shared" ca="1" si="48"/>
        <v>PLANTIO DE PALMEIRA IMPERIAL, ALTURA DE TRONCO MAIOR QUE 5,00M (ADAPTADO DE SINAPI 73967/002)</v>
      </c>
      <c r="I323" s="37" t="str">
        <f t="shared" ca="1" si="44"/>
        <v>UN</v>
      </c>
      <c r="J323" s="144">
        <f t="shared" ca="1" si="45"/>
        <v>4</v>
      </c>
      <c r="K323" s="67"/>
      <c r="L323" s="144">
        <f ca="1">IF(L$13="",0,CHOOSE(Detalhamento.OpçãoServiços,OFFSET(Import.PLQ,$A323-1,L$15-1,1,1),IF($E323&lt;&gt;1,IF(ISNUMBER(INDEX(Import.PLE,Detalhamento!$E323,Detalhamento!L$15)),IF(INDEX(Import.PLE,Detalhamento!$E323,Detalhamento!L$15)&lt;=mediçao,OFFSET(Import.PLQ,$A323-1,L$15-1,1,1),0),0),PLE!$AA$28*OFFSET(Import.PLQ,$A323-1,L$15-1,1,1)),IF($E323&lt;&gt;1,IF(ISNUMBER(INDEX(Import.PLE,Detalhamento!$E323,Detalhamento!L$15)),IF(INDEX(Import.PLE,Detalhamento!$E323,Detalhamento!L$15)&lt;=mediçao,0,OFFSET(Import.PLQ,$A323-1,L$15-1,1,1)),OFFSET(Import.PLQ,$A323-1,L$15-1,1,1)),(1-PLE!$AA$28)*OFFSET(Import.PLQ,$A323-1,L$15-1,1,1))))</f>
        <v>4</v>
      </c>
      <c r="M323" s="144">
        <f ca="1">IF(M$13="",0,CHOOSE(Detalhamento.OpçãoServiços,OFFSET(Import.PLQ,$A323-1,M$15-1,1,1),IF($E323&lt;&gt;1,IF(ISNUMBER(INDEX(Import.PLE,Detalhamento!$E323,Detalhamento!M$15)),IF(INDEX(Import.PLE,Detalhamento!$E323,Detalhamento!M$15)&lt;=mediçao,OFFSET(Import.PLQ,$A323-1,M$15-1,1,1),0),0),PLE!$AA$28*OFFSET(Import.PLQ,$A323-1,M$15-1,1,1)),IF($E323&lt;&gt;1,IF(ISNUMBER(INDEX(Import.PLE,Detalhamento!$E323,Detalhamento!M$15)),IF(INDEX(Import.PLE,Detalhamento!$E323,Detalhamento!M$15)&lt;=mediçao,0,OFFSET(Import.PLQ,$A323-1,M$15-1,1,1)),OFFSET(Import.PLQ,$A323-1,M$15-1,1,1)),(1-PLE!$AA$28)*OFFSET(Import.PLQ,$A323-1,M$15-1,1,1))))</f>
        <v>0</v>
      </c>
      <c r="N323" s="144">
        <f ca="1">IF(N$13="",0,CHOOSE(Detalhamento.OpçãoServiços,OFFSET(Import.PLQ,$A323-1,N$15-1,1,1),IF($E323&lt;&gt;1,IF(ISNUMBER(INDEX(Import.PLE,Detalhamento!$E323,Detalhamento!N$15)),IF(INDEX(Import.PLE,Detalhamento!$E323,Detalhamento!N$15)&lt;=mediçao,OFFSET(Import.PLQ,$A323-1,N$15-1,1,1),0),0),PLE!$AA$28*OFFSET(Import.PLQ,$A323-1,N$15-1,1,1)),IF($E323&lt;&gt;1,IF(ISNUMBER(INDEX(Import.PLE,Detalhamento!$E323,Detalhamento!N$15)),IF(INDEX(Import.PLE,Detalhamento!$E323,Detalhamento!N$15)&lt;=mediçao,0,OFFSET(Import.PLQ,$A323-1,N$15-1,1,1)),OFFSET(Import.PLQ,$A323-1,N$15-1,1,1)),(1-PLE!$AA$28)*OFFSET(Import.PLQ,$A323-1,N$15-1,1,1))))</f>
        <v>0</v>
      </c>
      <c r="O323" s="144">
        <f ca="1">IF(O$13="",0,CHOOSE(Detalhamento.OpçãoServiços,OFFSET(Import.PLQ,$A323-1,O$15-1,1,1),IF($E323&lt;&gt;1,IF(ISNUMBER(INDEX(Import.PLE,Detalhamento!$E323,Detalhamento!O$15)),IF(INDEX(Import.PLE,Detalhamento!$E323,Detalhamento!O$15)&lt;=mediçao,OFFSET(Import.PLQ,$A323-1,O$15-1,1,1),0),0),PLE!$AA$28*OFFSET(Import.PLQ,$A323-1,O$15-1,1,1)),IF($E323&lt;&gt;1,IF(ISNUMBER(INDEX(Import.PLE,Detalhamento!$E323,Detalhamento!O$15)),IF(INDEX(Import.PLE,Detalhamento!$E323,Detalhamento!O$15)&lt;=mediçao,0,OFFSET(Import.PLQ,$A323-1,O$15-1,1,1)),OFFSET(Import.PLQ,$A323-1,O$15-1,1,1)),(1-PLE!$AA$28)*OFFSET(Import.PLQ,$A323-1,O$15-1,1,1))))</f>
        <v>0</v>
      </c>
      <c r="P323" s="144">
        <f ca="1">IF(P$13="",0,CHOOSE(Detalhamento.OpçãoServiços,OFFSET(Import.PLQ,$A323-1,P$15-1,1,1),IF($E323&lt;&gt;1,IF(ISNUMBER(INDEX(Import.PLE,Detalhamento!$E323,Detalhamento!P$15)),IF(INDEX(Import.PLE,Detalhamento!$E323,Detalhamento!P$15)&lt;=mediçao,OFFSET(Import.PLQ,$A323-1,P$15-1,1,1),0),0),PLE!$AA$28*OFFSET(Import.PLQ,$A323-1,P$15-1,1,1)),IF($E323&lt;&gt;1,IF(ISNUMBER(INDEX(Import.PLE,Detalhamento!$E323,Detalhamento!P$15)),IF(INDEX(Import.PLE,Detalhamento!$E323,Detalhamento!P$15)&lt;=mediçao,0,OFFSET(Import.PLQ,$A323-1,P$15-1,1,1)),OFFSET(Import.PLQ,$A323-1,P$15-1,1,1)),(1-PLE!$AA$28)*OFFSET(Import.PLQ,$A323-1,P$15-1,1,1))))</f>
        <v>0</v>
      </c>
      <c r="Q323" s="144">
        <f ca="1">IF(Q$13="",0,CHOOSE(Detalhamento.OpçãoServiços,OFFSET(Import.PLQ,$A323-1,Q$15-1,1,1),IF($E323&lt;&gt;1,IF(ISNUMBER(INDEX(Import.PLE,Detalhamento!$E323,Detalhamento!Q$15)),IF(INDEX(Import.PLE,Detalhamento!$E323,Detalhamento!Q$15)&lt;=mediçao,OFFSET(Import.PLQ,$A323-1,Q$15-1,1,1),0),0),PLE!$AA$28*OFFSET(Import.PLQ,$A323-1,Q$15-1,1,1)),IF($E323&lt;&gt;1,IF(ISNUMBER(INDEX(Import.PLE,Detalhamento!$E323,Detalhamento!Q$15)),IF(INDEX(Import.PLE,Detalhamento!$E323,Detalhamento!Q$15)&lt;=mediçao,0,OFFSET(Import.PLQ,$A323-1,Q$15-1,1,1)),OFFSET(Import.PLQ,$A323-1,Q$15-1,1,1)),(1-PLE!$AA$28)*OFFSET(Import.PLQ,$A323-1,Q$15-1,1,1))))</f>
        <v>0</v>
      </c>
      <c r="R323" s="144">
        <f ca="1">IF(R$13="",0,CHOOSE(Detalhamento.OpçãoServiços,OFFSET(Import.PLQ,$A323-1,R$15-1,1,1),IF($E323&lt;&gt;1,IF(ISNUMBER(INDEX(Import.PLE,Detalhamento!$E323,Detalhamento!R$15)),IF(INDEX(Import.PLE,Detalhamento!$E323,Detalhamento!R$15)&lt;=mediçao,OFFSET(Import.PLQ,$A323-1,R$15-1,1,1),0),0),PLE!$AA$28*OFFSET(Import.PLQ,$A323-1,R$15-1,1,1)),IF($E323&lt;&gt;1,IF(ISNUMBER(INDEX(Import.PLE,Detalhamento!$E323,Detalhamento!R$15)),IF(INDEX(Import.PLE,Detalhamento!$E323,Detalhamento!R$15)&lt;=mediçao,0,OFFSET(Import.PLQ,$A323-1,R$15-1,1,1)),OFFSET(Import.PLQ,$A323-1,R$15-1,1,1)),(1-PLE!$AA$28)*OFFSET(Import.PLQ,$A323-1,R$15-1,1,1))))</f>
        <v>0</v>
      </c>
      <c r="S323" s="144">
        <f ca="1">IF(S$13="",0,CHOOSE(Detalhamento.OpçãoServiços,OFFSET(Import.PLQ,$A323-1,S$15-1,1,1),IF($E323&lt;&gt;1,IF(ISNUMBER(INDEX(Import.PLE,Detalhamento!$E323,Detalhamento!S$15)),IF(INDEX(Import.PLE,Detalhamento!$E323,Detalhamento!S$15)&lt;=mediçao,OFFSET(Import.PLQ,$A323-1,S$15-1,1,1),0),0),PLE!$AA$28*OFFSET(Import.PLQ,$A323-1,S$15-1,1,1)),IF($E323&lt;&gt;1,IF(ISNUMBER(INDEX(Import.PLE,Detalhamento!$E323,Detalhamento!S$15)),IF(INDEX(Import.PLE,Detalhamento!$E323,Detalhamento!S$15)&lt;=mediçao,0,OFFSET(Import.PLQ,$A323-1,S$15-1,1,1)),OFFSET(Import.PLQ,$A323-1,S$15-1,1,1)),(1-PLE!$AA$28)*OFFSET(Import.PLQ,$A323-1,S$15-1,1,1))))</f>
        <v>0</v>
      </c>
      <c r="T323" s="144">
        <f ca="1">IF(T$13="",0,CHOOSE(Detalhamento.OpçãoServiços,OFFSET(Import.PLQ,$A323-1,T$15-1,1,1),IF($E323&lt;&gt;1,IF(ISNUMBER(INDEX(Import.PLE,Detalhamento!$E323,Detalhamento!T$15)),IF(INDEX(Import.PLE,Detalhamento!$E323,Detalhamento!T$15)&lt;=mediçao,OFFSET(Import.PLQ,$A323-1,T$15-1,1,1),0),0),PLE!$AA$28*OFFSET(Import.PLQ,$A323-1,T$15-1,1,1)),IF($E323&lt;&gt;1,IF(ISNUMBER(INDEX(Import.PLE,Detalhamento!$E323,Detalhamento!T$15)),IF(INDEX(Import.PLE,Detalhamento!$E323,Detalhamento!T$15)&lt;=mediçao,0,OFFSET(Import.PLQ,$A323-1,T$15-1,1,1)),OFFSET(Import.PLQ,$A323-1,T$15-1,1,1)),(1-PLE!$AA$28)*OFFSET(Import.PLQ,$A323-1,T$15-1,1,1))))</f>
        <v>0</v>
      </c>
      <c r="U323" s="144">
        <f ca="1">IF(U$13="",0,CHOOSE(Detalhamento.OpçãoServiços,OFFSET(Import.PLQ,$A323-1,U$15-1,1,1),IF($E323&lt;&gt;1,IF(ISNUMBER(INDEX(Import.PLE,Detalhamento!$E323,Detalhamento!U$15)),IF(INDEX(Import.PLE,Detalhamento!$E323,Detalhamento!U$15)&lt;=mediçao,OFFSET(Import.PLQ,$A323-1,U$15-1,1,1),0),0),PLE!$AA$28*OFFSET(Import.PLQ,$A323-1,U$15-1,1,1)),IF($E323&lt;&gt;1,IF(ISNUMBER(INDEX(Import.PLE,Detalhamento!$E323,Detalhamento!U$15)),IF(INDEX(Import.PLE,Detalhamento!$E323,Detalhamento!U$15)&lt;=mediçao,0,OFFSET(Import.PLQ,$A323-1,U$15-1,1,1)),OFFSET(Import.PLQ,$A323-1,U$15-1,1,1)),(1-PLE!$AA$28)*OFFSET(Import.PLQ,$A323-1,U$15-1,1,1))))</f>
        <v>0</v>
      </c>
      <c r="V323" s="144">
        <f ca="1">IF(V$13="",0,CHOOSE(Detalhamento.OpçãoServiços,OFFSET(Import.PLQ,$A323-1,V$15-1,1,1),IF($E323&lt;&gt;1,IF(ISNUMBER(INDEX(Import.PLE,Detalhamento!$E323,Detalhamento!V$15)),IF(INDEX(Import.PLE,Detalhamento!$E323,Detalhamento!V$15)&lt;=mediçao,OFFSET(Import.PLQ,$A323-1,V$15-1,1,1),0),0),PLE!$AA$28*OFFSET(Import.PLQ,$A323-1,V$15-1,1,1)),IF($E323&lt;&gt;1,IF(ISNUMBER(INDEX(Import.PLE,Detalhamento!$E323,Detalhamento!V$15)),IF(INDEX(Import.PLE,Detalhamento!$E323,Detalhamento!V$15)&lt;=mediçao,0,OFFSET(Import.PLQ,$A323-1,V$15-1,1,1)),OFFSET(Import.PLQ,$A323-1,V$15-1,1,1)),(1-PLE!$AA$28)*OFFSET(Import.PLQ,$A323-1,V$15-1,1,1))))</f>
        <v>0</v>
      </c>
      <c r="W323" s="144">
        <f ca="1">IF(W$13="",0,CHOOSE(Detalhamento.OpçãoServiços,OFFSET(Import.PLQ,$A323-1,W$15-1,1,1),IF($E323&lt;&gt;1,IF(ISNUMBER(INDEX(Import.PLE,Detalhamento!$E323,Detalhamento!W$15)),IF(INDEX(Import.PLE,Detalhamento!$E323,Detalhamento!W$15)&lt;=mediçao,OFFSET(Import.PLQ,$A323-1,W$15-1,1,1),0),0),PLE!$AA$28*OFFSET(Import.PLQ,$A323-1,W$15-1,1,1)),IF($E323&lt;&gt;1,IF(ISNUMBER(INDEX(Import.PLE,Detalhamento!$E323,Detalhamento!W$15)),IF(INDEX(Import.PLE,Detalhamento!$E323,Detalhamento!W$15)&lt;=mediçao,0,OFFSET(Import.PLQ,$A323-1,W$15-1,1,1)),OFFSET(Import.PLQ,$A323-1,W$15-1,1,1)),(1-PLE!$AA$28)*OFFSET(Import.PLQ,$A323-1,W$15-1,1,1))))</f>
        <v>0</v>
      </c>
      <c r="X323" s="144">
        <f ca="1">IF(X$13="",0,CHOOSE(Detalhamento.OpçãoServiços,OFFSET(Import.PLQ,$A323-1,X$15-1,1,1),IF($E323&lt;&gt;1,IF(ISNUMBER(INDEX(Import.PLE,Detalhamento!$E323,Detalhamento!X$15)),IF(INDEX(Import.PLE,Detalhamento!$E323,Detalhamento!X$15)&lt;=mediçao,OFFSET(Import.PLQ,$A323-1,X$15-1,1,1),0),0),PLE!$AA$28*OFFSET(Import.PLQ,$A323-1,X$15-1,1,1)),IF($E323&lt;&gt;1,IF(ISNUMBER(INDEX(Import.PLE,Detalhamento!$E323,Detalhamento!X$15)),IF(INDEX(Import.PLE,Detalhamento!$E323,Detalhamento!X$15)&lt;=mediçao,0,OFFSET(Import.PLQ,$A323-1,X$15-1,1,1)),OFFSET(Import.PLQ,$A323-1,X$15-1,1,1)),(1-PLE!$AA$28)*OFFSET(Import.PLQ,$A323-1,X$15-1,1,1))))</f>
        <v>0</v>
      </c>
      <c r="Y323" s="144">
        <f ca="1">IF(Y$13="",0,CHOOSE(Detalhamento.OpçãoServiços,OFFSET(Import.PLQ,$A323-1,Y$15-1,1,1),IF($E323&lt;&gt;1,IF(ISNUMBER(INDEX(Import.PLE,Detalhamento!$E323,Detalhamento!Y$15)),IF(INDEX(Import.PLE,Detalhamento!$E323,Detalhamento!Y$15)&lt;=mediçao,OFFSET(Import.PLQ,$A323-1,Y$15-1,1,1),0),0),PLE!$AA$28*OFFSET(Import.PLQ,$A323-1,Y$15-1,1,1)),IF($E323&lt;&gt;1,IF(ISNUMBER(INDEX(Import.PLE,Detalhamento!$E323,Detalhamento!Y$15)),IF(INDEX(Import.PLE,Detalhamento!$E323,Detalhamento!Y$15)&lt;=mediçao,0,OFFSET(Import.PLQ,$A323-1,Y$15-1,1,1)),OFFSET(Import.PLQ,$A323-1,Y$15-1,1,1)),(1-PLE!$AA$28)*OFFSET(Import.PLQ,$A323-1,Y$15-1,1,1))))</f>
        <v>0</v>
      </c>
      <c r="Z323" s="144">
        <f ca="1">IF(Z$13="",0,CHOOSE(Detalhamento.OpçãoServiços,OFFSET(Import.PLQ,$A323-1,Z$15-1,1,1),IF($E323&lt;&gt;1,IF(ISNUMBER(INDEX(Import.PLE,Detalhamento!$E323,Detalhamento!Z$15)),IF(INDEX(Import.PLE,Detalhamento!$E323,Detalhamento!Z$15)&lt;=mediçao,OFFSET(Import.PLQ,$A323-1,Z$15-1,1,1),0),0),PLE!$AA$28*OFFSET(Import.PLQ,$A323-1,Z$15-1,1,1)),IF($E323&lt;&gt;1,IF(ISNUMBER(INDEX(Import.PLE,Detalhamento!$E323,Detalhamento!Z$15)),IF(INDEX(Import.PLE,Detalhamento!$E323,Detalhamento!Z$15)&lt;=mediçao,0,OFFSET(Import.PLQ,$A323-1,Z$15-1,1,1)),OFFSET(Import.PLQ,$A323-1,Z$15-1,1,1)),(1-PLE!$AA$28)*OFFSET(Import.PLQ,$A323-1,Z$15-1,1,1))))</f>
        <v>0</v>
      </c>
      <c r="AA323" s="144">
        <f ca="1">IF(AA$13="",0,CHOOSE(Detalhamento.OpçãoServiços,OFFSET(Import.PLQ,$A323-1,AA$15-1,1,1),IF($E323&lt;&gt;1,IF(ISNUMBER(INDEX(Import.PLE,Detalhamento!$E323,Detalhamento!AA$15)),IF(INDEX(Import.PLE,Detalhamento!$E323,Detalhamento!AA$15)&lt;=mediçao,OFFSET(Import.PLQ,$A323-1,AA$15-1,1,1),0),0),PLE!$AA$28*OFFSET(Import.PLQ,$A323-1,AA$15-1,1,1)),IF($E323&lt;&gt;1,IF(ISNUMBER(INDEX(Import.PLE,Detalhamento!$E323,Detalhamento!AA$15)),IF(INDEX(Import.PLE,Detalhamento!$E323,Detalhamento!AA$15)&lt;=mediçao,0,OFFSET(Import.PLQ,$A323-1,AA$15-1,1,1)),OFFSET(Import.PLQ,$A323-1,AA$15-1,1,1)),(1-PLE!$AA$28)*OFFSET(Import.PLQ,$A323-1,AA$15-1,1,1))))</f>
        <v>0</v>
      </c>
      <c r="AB323" s="144">
        <f ca="1">IF(AB$13="",0,CHOOSE(Detalhamento.OpçãoServiços,OFFSET(Import.PLQ,$A323-1,AB$15-1,1,1),IF($E323&lt;&gt;1,IF(ISNUMBER(INDEX(Import.PLE,Detalhamento!$E323,Detalhamento!AB$15)),IF(INDEX(Import.PLE,Detalhamento!$E323,Detalhamento!AB$15)&lt;=mediçao,OFFSET(Import.PLQ,$A323-1,AB$15-1,1,1),0),0),PLE!$AA$28*OFFSET(Import.PLQ,$A323-1,AB$15-1,1,1)),IF($E323&lt;&gt;1,IF(ISNUMBER(INDEX(Import.PLE,Detalhamento!$E323,Detalhamento!AB$15)),IF(INDEX(Import.PLE,Detalhamento!$E323,Detalhamento!AB$15)&lt;=mediçao,0,OFFSET(Import.PLQ,$A323-1,AB$15-1,1,1)),OFFSET(Import.PLQ,$A323-1,AB$15-1,1,1)),(1-PLE!$AA$28)*OFFSET(Import.PLQ,$A323-1,AB$15-1,1,1))))</f>
        <v>0</v>
      </c>
      <c r="AC323" s="144">
        <f ca="1">IF(AC$13="",0,CHOOSE(Detalhamento.OpçãoServiços,OFFSET(Import.PLQ,$A323-1,AC$15-1,1,1),IF($E323&lt;&gt;1,IF(ISNUMBER(INDEX(Import.PLE,Detalhamento!$E323,Detalhamento!AC$15)),IF(INDEX(Import.PLE,Detalhamento!$E323,Detalhamento!AC$15)&lt;=mediçao,OFFSET(Import.PLQ,$A323-1,AC$15-1,1,1),0),0),PLE!$AA$28*OFFSET(Import.PLQ,$A323-1,AC$15-1,1,1)),IF($E323&lt;&gt;1,IF(ISNUMBER(INDEX(Import.PLE,Detalhamento!$E323,Detalhamento!AC$15)),IF(INDEX(Import.PLE,Detalhamento!$E323,Detalhamento!AC$15)&lt;=mediçao,0,OFFSET(Import.PLQ,$A323-1,AC$15-1,1,1)),OFFSET(Import.PLQ,$A323-1,AC$15-1,1,1)),(1-PLE!$AA$28)*OFFSET(Import.PLQ,$A323-1,AC$15-1,1,1))))</f>
        <v>0</v>
      </c>
      <c r="AD323" s="144">
        <f ca="1">IF(AD$13="",0,CHOOSE(Detalhamento.OpçãoServiços,OFFSET(Import.PLQ,$A323-1,AD$15-1,1,1),IF($E323&lt;&gt;1,IF(ISNUMBER(INDEX(Import.PLE,Detalhamento!$E323,Detalhamento!AD$15)),IF(INDEX(Import.PLE,Detalhamento!$E323,Detalhamento!AD$15)&lt;=mediçao,OFFSET(Import.PLQ,$A323-1,AD$15-1,1,1),0),0),PLE!$AA$28*OFFSET(Import.PLQ,$A323-1,AD$15-1,1,1)),IF($E323&lt;&gt;1,IF(ISNUMBER(INDEX(Import.PLE,Detalhamento!$E323,Detalhamento!AD$15)),IF(INDEX(Import.PLE,Detalhamento!$E323,Detalhamento!AD$15)&lt;=mediçao,0,OFFSET(Import.PLQ,$A323-1,AD$15-1,1,1)),OFFSET(Import.PLQ,$A323-1,AD$15-1,1,1)),(1-PLE!$AA$28)*OFFSET(Import.PLQ,$A323-1,AD$15-1,1,1))))</f>
        <v>0</v>
      </c>
      <c r="AE323" s="144">
        <f ca="1">IF(AE$13="",0,CHOOSE(Detalhamento.OpçãoServiços,OFFSET(Import.PLQ,$A323-1,AE$15-1,1,1),IF($E323&lt;&gt;1,IF(ISNUMBER(INDEX(Import.PLE,Detalhamento!$E323,Detalhamento!AE$15)),IF(INDEX(Import.PLE,Detalhamento!$E323,Detalhamento!AE$15)&lt;=mediçao,OFFSET(Import.PLQ,$A323-1,AE$15-1,1,1),0),0),PLE!$AA$28*OFFSET(Import.PLQ,$A323-1,AE$15-1,1,1)),IF($E323&lt;&gt;1,IF(ISNUMBER(INDEX(Import.PLE,Detalhamento!$E323,Detalhamento!AE$15)),IF(INDEX(Import.PLE,Detalhamento!$E323,Detalhamento!AE$15)&lt;=mediçao,0,OFFSET(Import.PLQ,$A323-1,AE$15-1,1,1)),OFFSET(Import.PLQ,$A323-1,AE$15-1,1,1)),(1-PLE!$AA$28)*OFFSET(Import.PLQ,$A323-1,AE$15-1,1,1))))</f>
        <v>0</v>
      </c>
      <c r="AF323" s="144">
        <f ca="1">IF(AF$13="",0,CHOOSE(Detalhamento.OpçãoServiços,OFFSET(Import.PLQ,$A323-1,AF$15-1,1,1),IF($E323&lt;&gt;1,IF(ISNUMBER(INDEX(Import.PLE,Detalhamento!$E323,Detalhamento!AF$15)),IF(INDEX(Import.PLE,Detalhamento!$E323,Detalhamento!AF$15)&lt;=mediçao,OFFSET(Import.PLQ,$A323-1,AF$15-1,1,1),0),0),PLE!$AA$28*OFFSET(Import.PLQ,$A323-1,AF$15-1,1,1)),IF($E323&lt;&gt;1,IF(ISNUMBER(INDEX(Import.PLE,Detalhamento!$E323,Detalhamento!AF$15)),IF(INDEX(Import.PLE,Detalhamento!$E323,Detalhamento!AF$15)&lt;=mediçao,0,OFFSET(Import.PLQ,$A323-1,AF$15-1,1,1)),OFFSET(Import.PLQ,$A323-1,AF$15-1,1,1)),(1-PLE!$AA$28)*OFFSET(Import.PLQ,$A323-1,AF$15-1,1,1))))</f>
        <v>0</v>
      </c>
      <c r="AG323" s="144">
        <f ca="1">IF(AG$13="",0,CHOOSE(Detalhamento.OpçãoServiços,OFFSET(Import.PLQ,$A323-1,AG$15-1,1,1),IF($E323&lt;&gt;1,IF(ISNUMBER(INDEX(Import.PLE,Detalhamento!$E323,Detalhamento!AG$15)),IF(INDEX(Import.PLE,Detalhamento!$E323,Detalhamento!AG$15)&lt;=mediçao,OFFSET(Import.PLQ,$A323-1,AG$15-1,1,1),0),0),PLE!$AA$28*OFFSET(Import.PLQ,$A323-1,AG$15-1,1,1)),IF($E323&lt;&gt;1,IF(ISNUMBER(INDEX(Import.PLE,Detalhamento!$E323,Detalhamento!AG$15)),IF(INDEX(Import.PLE,Detalhamento!$E323,Detalhamento!AG$15)&lt;=mediçao,0,OFFSET(Import.PLQ,$A323-1,AG$15-1,1,1)),OFFSET(Import.PLQ,$A323-1,AG$15-1,1,1)),(1-PLE!$AA$28)*OFFSET(Import.PLQ,$A323-1,AG$15-1,1,1))))</f>
        <v>0</v>
      </c>
      <c r="AH323" s="144">
        <f ca="1">IF(AH$13="",0,CHOOSE(Detalhamento.OpçãoServiços,OFFSET(Import.PLQ,$A323-1,AH$15-1,1,1),IF($E323&lt;&gt;1,IF(ISNUMBER(INDEX(Import.PLE,Detalhamento!$E323,Detalhamento!AH$15)),IF(INDEX(Import.PLE,Detalhamento!$E323,Detalhamento!AH$15)&lt;=mediçao,OFFSET(Import.PLQ,$A323-1,AH$15-1,1,1),0),0),PLE!$AA$28*OFFSET(Import.PLQ,$A323-1,AH$15-1,1,1)),IF($E323&lt;&gt;1,IF(ISNUMBER(INDEX(Import.PLE,Detalhamento!$E323,Detalhamento!AH$15)),IF(INDEX(Import.PLE,Detalhamento!$E323,Detalhamento!AH$15)&lt;=mediçao,0,OFFSET(Import.PLQ,$A323-1,AH$15-1,1,1)),OFFSET(Import.PLQ,$A323-1,AH$15-1,1,1)),(1-PLE!$AA$28)*OFFSET(Import.PLQ,$A323-1,AH$15-1,1,1))))</f>
        <v>0</v>
      </c>
      <c r="AI323" s="144">
        <f ca="1">IF(AI$13="",0,CHOOSE(Detalhamento.OpçãoServiços,OFFSET(Import.PLQ,$A323-1,AI$15-1,1,1),IF($E323&lt;&gt;1,IF(ISNUMBER(INDEX(Import.PLE,Detalhamento!$E323,Detalhamento!AI$15)),IF(INDEX(Import.PLE,Detalhamento!$E323,Detalhamento!AI$15)&lt;=mediçao,OFFSET(Import.PLQ,$A323-1,AI$15-1,1,1),0),0),PLE!$AA$28*OFFSET(Import.PLQ,$A323-1,AI$15-1,1,1)),IF($E323&lt;&gt;1,IF(ISNUMBER(INDEX(Import.PLE,Detalhamento!$E323,Detalhamento!AI$15)),IF(INDEX(Import.PLE,Detalhamento!$E323,Detalhamento!AI$15)&lt;=mediçao,0,OFFSET(Import.PLQ,$A323-1,AI$15-1,1,1)),OFFSET(Import.PLQ,$A323-1,AI$15-1,1,1)),(1-PLE!$AA$28)*OFFSET(Import.PLQ,$A323-1,AI$15-1,1,1))))</f>
        <v>0</v>
      </c>
      <c r="AJ323" s="144">
        <f ca="1">IF(AJ$13="",0,CHOOSE(Detalhamento.OpçãoServiços,OFFSET(Import.PLQ,$A323-1,AJ$15-1,1,1),IF($E323&lt;&gt;1,IF(ISNUMBER(INDEX(Import.PLE,Detalhamento!$E323,Detalhamento!AJ$15)),IF(INDEX(Import.PLE,Detalhamento!$E323,Detalhamento!AJ$15)&lt;=mediçao,OFFSET(Import.PLQ,$A323-1,AJ$15-1,1,1),0),0),PLE!$AA$28*OFFSET(Import.PLQ,$A323-1,AJ$15-1,1,1)),IF($E323&lt;&gt;1,IF(ISNUMBER(INDEX(Import.PLE,Detalhamento!$E323,Detalhamento!AJ$15)),IF(INDEX(Import.PLE,Detalhamento!$E323,Detalhamento!AJ$15)&lt;=mediçao,0,OFFSET(Import.PLQ,$A323-1,AJ$15-1,1,1)),OFFSET(Import.PLQ,$A323-1,AJ$15-1,1,1)),(1-PLE!$AA$28)*OFFSET(Import.PLQ,$A323-1,AJ$15-1,1,1))))</f>
        <v>0</v>
      </c>
      <c r="AK323" s="144">
        <f ca="1">IF(AK$13="",0,CHOOSE(Detalhamento.OpçãoServiços,OFFSET(Import.PLQ,$A323-1,AK$15-1,1,1),IF($E323&lt;&gt;1,IF(ISNUMBER(INDEX(Import.PLE,Detalhamento!$E323,Detalhamento!AK$15)),IF(INDEX(Import.PLE,Detalhamento!$E323,Detalhamento!AK$15)&lt;=mediçao,OFFSET(Import.PLQ,$A323-1,AK$15-1,1,1),0),0),PLE!$AA$28*OFFSET(Import.PLQ,$A323-1,AK$15-1,1,1)),IF($E323&lt;&gt;1,IF(ISNUMBER(INDEX(Import.PLE,Detalhamento!$E323,Detalhamento!AK$15)),IF(INDEX(Import.PLE,Detalhamento!$E323,Detalhamento!AK$15)&lt;=mediçao,0,OFFSET(Import.PLQ,$A323-1,AK$15-1,1,1)),OFFSET(Import.PLQ,$A323-1,AK$15-1,1,1)),(1-PLE!$AA$28)*OFFSET(Import.PLQ,$A323-1,AK$15-1,1,1))))</f>
        <v>0</v>
      </c>
      <c r="AL323" s="144">
        <f ca="1">IF(AL$13="",0,CHOOSE(Detalhamento.OpçãoServiços,OFFSET(Import.PLQ,$A323-1,AL$15-1,1,1),IF($E323&lt;&gt;1,IF(ISNUMBER(INDEX(Import.PLE,Detalhamento!$E323,Detalhamento!AL$15)),IF(INDEX(Import.PLE,Detalhamento!$E323,Detalhamento!AL$15)&lt;=mediçao,OFFSET(Import.PLQ,$A323-1,AL$15-1,1,1),0),0),PLE!$AA$28*OFFSET(Import.PLQ,$A323-1,AL$15-1,1,1)),IF($E323&lt;&gt;1,IF(ISNUMBER(INDEX(Import.PLE,Detalhamento!$E323,Detalhamento!AL$15)),IF(INDEX(Import.PLE,Detalhamento!$E323,Detalhamento!AL$15)&lt;=mediçao,0,OFFSET(Import.PLQ,$A323-1,AL$15-1,1,1)),OFFSET(Import.PLQ,$A323-1,AL$15-1,1,1)),(1-PLE!$AA$28)*OFFSET(Import.PLQ,$A323-1,AL$15-1,1,1))))</f>
        <v>0</v>
      </c>
      <c r="AM323" s="144">
        <f ca="1">IF(AM$13="",0,CHOOSE(Detalhamento.OpçãoServiços,OFFSET(Import.PLQ,$A323-1,AM$15-1,1,1),IF($E323&lt;&gt;1,IF(ISNUMBER(INDEX(Import.PLE,Detalhamento!$E323,Detalhamento!AM$15)),IF(INDEX(Import.PLE,Detalhamento!$E323,Detalhamento!AM$15)&lt;=mediçao,OFFSET(Import.PLQ,$A323-1,AM$15-1,1,1),0),0),PLE!$AA$28*OFFSET(Import.PLQ,$A323-1,AM$15-1,1,1)),IF($E323&lt;&gt;1,IF(ISNUMBER(INDEX(Import.PLE,Detalhamento!$E323,Detalhamento!AM$15)),IF(INDEX(Import.PLE,Detalhamento!$E323,Detalhamento!AM$15)&lt;=mediçao,0,OFFSET(Import.PLQ,$A323-1,AM$15-1,1,1)),OFFSET(Import.PLQ,$A323-1,AM$15-1,1,1)),(1-PLE!$AA$28)*OFFSET(Import.PLQ,$A323-1,AM$15-1,1,1))))</f>
        <v>0</v>
      </c>
      <c r="AN323" s="144">
        <f ca="1">IF(AN$13="",0,CHOOSE(Detalhamento.OpçãoServiços,OFFSET(Import.PLQ,$A323-1,AN$15-1,1,1),IF($E323&lt;&gt;1,IF(ISNUMBER(INDEX(Import.PLE,Detalhamento!$E323,Detalhamento!AN$15)),IF(INDEX(Import.PLE,Detalhamento!$E323,Detalhamento!AN$15)&lt;=mediçao,OFFSET(Import.PLQ,$A323-1,AN$15-1,1,1),0),0),PLE!$AA$28*OFFSET(Import.PLQ,$A323-1,AN$15-1,1,1)),IF($E323&lt;&gt;1,IF(ISNUMBER(INDEX(Import.PLE,Detalhamento!$E323,Detalhamento!AN$15)),IF(INDEX(Import.PLE,Detalhamento!$E323,Detalhamento!AN$15)&lt;=mediçao,0,OFFSET(Import.PLQ,$A323-1,AN$15-1,1,1)),OFFSET(Import.PLQ,$A323-1,AN$15-1,1,1)),(1-PLE!$AA$28)*OFFSET(Import.PLQ,$A323-1,AN$15-1,1,1))))</f>
        <v>0</v>
      </c>
      <c r="AO323" s="144">
        <f ca="1">IF(AO$13="",0,CHOOSE(Detalhamento.OpçãoServiços,OFFSET(Import.PLQ,$A323-1,AO$15-1,1,1),IF($E323&lt;&gt;1,IF(ISNUMBER(INDEX(Import.PLE,Detalhamento!$E323,Detalhamento!AO$15)),IF(INDEX(Import.PLE,Detalhamento!$E323,Detalhamento!AO$15)&lt;=mediçao,OFFSET(Import.PLQ,$A323-1,AO$15-1,1,1),0),0),PLE!$AA$28*OFFSET(Import.PLQ,$A323-1,AO$15-1,1,1)),IF($E323&lt;&gt;1,IF(ISNUMBER(INDEX(Import.PLE,Detalhamento!$E323,Detalhamento!AO$15)),IF(INDEX(Import.PLE,Detalhamento!$E323,Detalhamento!AO$15)&lt;=mediçao,0,OFFSET(Import.PLQ,$A323-1,AO$15-1,1,1)),OFFSET(Import.PLQ,$A323-1,AO$15-1,1,1)),(1-PLE!$AA$28)*OFFSET(Import.PLQ,$A323-1,AO$15-1,1,1))))</f>
        <v>0</v>
      </c>
      <c r="AP323" s="144">
        <f ca="1">IF(AP$13="",0,CHOOSE(Detalhamento.OpçãoServiços,OFFSET(Import.PLQ,$A323-1,AP$15-1,1,1),IF($E323&lt;&gt;1,IF(ISNUMBER(INDEX(Import.PLE,Detalhamento!$E323,Detalhamento!AP$15)),IF(INDEX(Import.PLE,Detalhamento!$E323,Detalhamento!AP$15)&lt;=mediçao,OFFSET(Import.PLQ,$A323-1,AP$15-1,1,1),0),0),PLE!$AA$28*OFFSET(Import.PLQ,$A323-1,AP$15-1,1,1)),IF($E323&lt;&gt;1,IF(ISNUMBER(INDEX(Import.PLE,Detalhamento!$E323,Detalhamento!AP$15)),IF(INDEX(Import.PLE,Detalhamento!$E323,Detalhamento!AP$15)&lt;=mediçao,0,OFFSET(Import.PLQ,$A323-1,AP$15-1,1,1)),OFFSET(Import.PLQ,$A323-1,AP$15-1,1,1)),(1-PLE!$AA$28)*OFFSET(Import.PLQ,$A323-1,AP$15-1,1,1))))</f>
        <v>0</v>
      </c>
      <c r="AQ323" s="144">
        <f ca="1">IF(AQ$13="",0,CHOOSE(Detalhamento.OpçãoServiços,OFFSET(Import.PLQ,$A323-1,AQ$15-1,1,1),IF($E323&lt;&gt;1,IF(ISNUMBER(INDEX(Import.PLE,Detalhamento!$E323,Detalhamento!AQ$15)),IF(INDEX(Import.PLE,Detalhamento!$E323,Detalhamento!AQ$15)&lt;=mediçao,OFFSET(Import.PLQ,$A323-1,AQ$15-1,1,1),0),0),PLE!$AA$28*OFFSET(Import.PLQ,$A323-1,AQ$15-1,1,1)),IF($E323&lt;&gt;1,IF(ISNUMBER(INDEX(Import.PLE,Detalhamento!$E323,Detalhamento!AQ$15)),IF(INDEX(Import.PLE,Detalhamento!$E323,Detalhamento!AQ$15)&lt;=mediçao,0,OFFSET(Import.PLQ,$A323-1,AQ$15-1,1,1)),OFFSET(Import.PLQ,$A323-1,AQ$15-1,1,1)),(1-PLE!$AA$28)*OFFSET(Import.PLQ,$A323-1,AQ$15-1,1,1))))</f>
        <v>0</v>
      </c>
      <c r="AR323" s="144">
        <f ca="1">IF(AR$13="",0,CHOOSE(Detalhamento.OpçãoServiços,OFFSET(Import.PLQ,$A323-1,AR$15-1,1,1),IF($E323&lt;&gt;1,IF(ISNUMBER(INDEX(Import.PLE,Detalhamento!$E323,Detalhamento!AR$15)),IF(INDEX(Import.PLE,Detalhamento!$E323,Detalhamento!AR$15)&lt;=mediçao,OFFSET(Import.PLQ,$A323-1,AR$15-1,1,1),0),0),PLE!$AA$28*OFFSET(Import.PLQ,$A323-1,AR$15-1,1,1)),IF($E323&lt;&gt;1,IF(ISNUMBER(INDEX(Import.PLE,Detalhamento!$E323,Detalhamento!AR$15)),IF(INDEX(Import.PLE,Detalhamento!$E323,Detalhamento!AR$15)&lt;=mediçao,0,OFFSET(Import.PLQ,$A323-1,AR$15-1,1,1)),OFFSET(Import.PLQ,$A323-1,AR$15-1,1,1)),(1-PLE!$AA$28)*OFFSET(Import.PLQ,$A323-1,AR$15-1,1,1))))</f>
        <v>0</v>
      </c>
      <c r="AS323" s="144">
        <f ca="1">IF(AS$13="",0,CHOOSE(Detalhamento.OpçãoServiços,OFFSET(Import.PLQ,$A323-1,AS$15-1,1,1),IF($E323&lt;&gt;1,IF(ISNUMBER(INDEX(Import.PLE,Detalhamento!$E323,Detalhamento!AS$15)),IF(INDEX(Import.PLE,Detalhamento!$E323,Detalhamento!AS$15)&lt;=mediçao,OFFSET(Import.PLQ,$A323-1,AS$15-1,1,1),0),0),PLE!$AA$28*OFFSET(Import.PLQ,$A323-1,AS$15-1,1,1)),IF($E323&lt;&gt;1,IF(ISNUMBER(INDEX(Import.PLE,Detalhamento!$E323,Detalhamento!AS$15)),IF(INDEX(Import.PLE,Detalhamento!$E323,Detalhamento!AS$15)&lt;=mediçao,0,OFFSET(Import.PLQ,$A323-1,AS$15-1,1,1)),OFFSET(Import.PLQ,$A323-1,AS$15-1,1,1)),(1-PLE!$AA$28)*OFFSET(Import.PLQ,$A323-1,AS$15-1,1,1))))</f>
        <v>0</v>
      </c>
      <c r="AT323" s="144">
        <f ca="1">IF(AT$13="",0,CHOOSE(Detalhamento.OpçãoServiços,OFFSET(Import.PLQ,$A323-1,AT$15-1,1,1),IF($E323&lt;&gt;1,IF(ISNUMBER(INDEX(Import.PLE,Detalhamento!$E323,Detalhamento!AT$15)),IF(INDEX(Import.PLE,Detalhamento!$E323,Detalhamento!AT$15)&lt;=mediçao,OFFSET(Import.PLQ,$A323-1,AT$15-1,1,1),0),0),PLE!$AA$28*OFFSET(Import.PLQ,$A323-1,AT$15-1,1,1)),IF($E323&lt;&gt;1,IF(ISNUMBER(INDEX(Import.PLE,Detalhamento!$E323,Detalhamento!AT$15)),IF(INDEX(Import.PLE,Detalhamento!$E323,Detalhamento!AT$15)&lt;=mediçao,0,OFFSET(Import.PLQ,$A323-1,AT$15-1,1,1)),OFFSET(Import.PLQ,$A323-1,AT$15-1,1,1)),(1-PLE!$AA$28)*OFFSET(Import.PLQ,$A323-1,AT$15-1,1,1))))</f>
        <v>0</v>
      </c>
      <c r="AU323" s="144">
        <f ca="1">IF(AU$13="",0,CHOOSE(Detalhamento.OpçãoServiços,OFFSET(Import.PLQ,$A323-1,AU$15-1,1,1),IF($E323&lt;&gt;1,IF(ISNUMBER(INDEX(Import.PLE,Detalhamento!$E323,Detalhamento!AU$15)),IF(INDEX(Import.PLE,Detalhamento!$E323,Detalhamento!AU$15)&lt;=mediçao,OFFSET(Import.PLQ,$A323-1,AU$15-1,1,1),0),0),PLE!$AA$28*OFFSET(Import.PLQ,$A323-1,AU$15-1,1,1)),IF($E323&lt;&gt;1,IF(ISNUMBER(INDEX(Import.PLE,Detalhamento!$E323,Detalhamento!AU$15)),IF(INDEX(Import.PLE,Detalhamento!$E323,Detalhamento!AU$15)&lt;=mediçao,0,OFFSET(Import.PLQ,$A323-1,AU$15-1,1,1)),OFFSET(Import.PLQ,$A323-1,AU$15-1,1,1)),(1-PLE!$AA$28)*OFFSET(Import.PLQ,$A323-1,AU$15-1,1,1))))</f>
        <v>0</v>
      </c>
      <c r="AV323" s="144">
        <f ca="1">IF(AV$13="",0,CHOOSE(Detalhamento.OpçãoServiços,OFFSET(Import.PLQ,$A323-1,AV$15-1,1,1),IF($E323&lt;&gt;1,IF(ISNUMBER(INDEX(Import.PLE,Detalhamento!$E323,Detalhamento!AV$15)),IF(INDEX(Import.PLE,Detalhamento!$E323,Detalhamento!AV$15)&lt;=mediçao,OFFSET(Import.PLQ,$A323-1,AV$15-1,1,1),0),0),PLE!$AA$28*OFFSET(Import.PLQ,$A323-1,AV$15-1,1,1)),IF($E323&lt;&gt;1,IF(ISNUMBER(INDEX(Import.PLE,Detalhamento!$E323,Detalhamento!AV$15)),IF(INDEX(Import.PLE,Detalhamento!$E323,Detalhamento!AV$15)&lt;=mediçao,0,OFFSET(Import.PLQ,$A323-1,AV$15-1,1,1)),OFFSET(Import.PLQ,$A323-1,AV$15-1,1,1)),(1-PLE!$AA$28)*OFFSET(Import.PLQ,$A323-1,AV$15-1,1,1))))</f>
        <v>0</v>
      </c>
      <c r="AW323" s="144">
        <f ca="1">IF(AW$13="",0,CHOOSE(Detalhamento.OpçãoServiços,OFFSET(Import.PLQ,$A323-1,AW$15-1,1,1),IF($E323&lt;&gt;1,IF(ISNUMBER(INDEX(Import.PLE,Detalhamento!$E323,Detalhamento!AW$15)),IF(INDEX(Import.PLE,Detalhamento!$E323,Detalhamento!AW$15)&lt;=mediçao,OFFSET(Import.PLQ,$A323-1,AW$15-1,1,1),0),0),PLE!$AA$28*OFFSET(Import.PLQ,$A323-1,AW$15-1,1,1)),IF($E323&lt;&gt;1,IF(ISNUMBER(INDEX(Import.PLE,Detalhamento!$E323,Detalhamento!AW$15)),IF(INDEX(Import.PLE,Detalhamento!$E323,Detalhamento!AW$15)&lt;=mediçao,0,OFFSET(Import.PLQ,$A323-1,AW$15-1,1,1)),OFFSET(Import.PLQ,$A323-1,AW$15-1,1,1)),(1-PLE!$AA$28)*OFFSET(Import.PLQ,$A323-1,AW$15-1,1,1))))</f>
        <v>0</v>
      </c>
      <c r="AX323" s="144">
        <f ca="1">IF(AX$13="",0,CHOOSE(Detalhamento.OpçãoServiços,OFFSET(Import.PLQ,$A323-1,AX$15-1,1,1),IF($E323&lt;&gt;1,IF(ISNUMBER(INDEX(Import.PLE,Detalhamento!$E323,Detalhamento!AX$15)),IF(INDEX(Import.PLE,Detalhamento!$E323,Detalhamento!AX$15)&lt;=mediçao,OFFSET(Import.PLQ,$A323-1,AX$15-1,1,1),0),0),PLE!$AA$28*OFFSET(Import.PLQ,$A323-1,AX$15-1,1,1)),IF($E323&lt;&gt;1,IF(ISNUMBER(INDEX(Import.PLE,Detalhamento!$E323,Detalhamento!AX$15)),IF(INDEX(Import.PLE,Detalhamento!$E323,Detalhamento!AX$15)&lt;=mediçao,0,OFFSET(Import.PLQ,$A323-1,AX$15-1,1,1)),OFFSET(Import.PLQ,$A323-1,AX$15-1,1,1)),(1-PLE!$AA$28)*OFFSET(Import.PLQ,$A323-1,AX$15-1,1,1))))</f>
        <v>0</v>
      </c>
      <c r="AY323" s="144">
        <f ca="1">IF(AY$13="",0,CHOOSE(Detalhamento.OpçãoServiços,OFFSET(Import.PLQ,$A323-1,AY$15-1,1,1),IF($E323&lt;&gt;1,IF(ISNUMBER(INDEX(Import.PLE,Detalhamento!$E323,Detalhamento!AY$15)),IF(INDEX(Import.PLE,Detalhamento!$E323,Detalhamento!AY$15)&lt;=mediçao,OFFSET(Import.PLQ,$A323-1,AY$15-1,1,1),0),0),PLE!$AA$28*OFFSET(Import.PLQ,$A323-1,AY$15-1,1,1)),IF($E323&lt;&gt;1,IF(ISNUMBER(INDEX(Import.PLE,Detalhamento!$E323,Detalhamento!AY$15)),IF(INDEX(Import.PLE,Detalhamento!$E323,Detalhamento!AY$15)&lt;=mediçao,0,OFFSET(Import.PLQ,$A323-1,AY$15-1,1,1)),OFFSET(Import.PLQ,$A323-1,AY$15-1,1,1)),(1-PLE!$AA$28)*OFFSET(Import.PLQ,$A323-1,AY$15-1,1,1))))</f>
        <v>0</v>
      </c>
      <c r="AZ323" s="144">
        <f ca="1">IF(AZ$13="",0,CHOOSE(Detalhamento.OpçãoServiços,OFFSET(Import.PLQ,$A323-1,AZ$15-1,1,1),IF($E323&lt;&gt;1,IF(ISNUMBER(INDEX(Import.PLE,Detalhamento!$E323,Detalhamento!AZ$15)),IF(INDEX(Import.PLE,Detalhamento!$E323,Detalhamento!AZ$15)&lt;=mediçao,OFFSET(Import.PLQ,$A323-1,AZ$15-1,1,1),0),0),PLE!$AA$28*OFFSET(Import.PLQ,$A323-1,AZ$15-1,1,1)),IF($E323&lt;&gt;1,IF(ISNUMBER(INDEX(Import.PLE,Detalhamento!$E323,Detalhamento!AZ$15)),IF(INDEX(Import.PLE,Detalhamento!$E323,Detalhamento!AZ$15)&lt;=mediçao,0,OFFSET(Import.PLQ,$A323-1,AZ$15-1,1,1)),OFFSET(Import.PLQ,$A323-1,AZ$15-1,1,1)),(1-PLE!$AA$28)*OFFSET(Import.PLQ,$A323-1,AZ$15-1,1,1))))</f>
        <v>0</v>
      </c>
      <c r="BA323" s="144">
        <f ca="1">IF(BA$13="",0,CHOOSE(Detalhamento.OpçãoServiços,OFFSET(Import.PLQ,$A323-1,BA$15-1,1,1),IF($E323&lt;&gt;1,IF(ISNUMBER(INDEX(Import.PLE,Detalhamento!$E323,Detalhamento!BA$15)),IF(INDEX(Import.PLE,Detalhamento!$E323,Detalhamento!BA$15)&lt;=mediçao,OFFSET(Import.PLQ,$A323-1,BA$15-1,1,1),0),0),PLE!$AA$28*OFFSET(Import.PLQ,$A323-1,BA$15-1,1,1)),IF($E323&lt;&gt;1,IF(ISNUMBER(INDEX(Import.PLE,Detalhamento!$E323,Detalhamento!BA$15)),IF(INDEX(Import.PLE,Detalhamento!$E323,Detalhamento!BA$15)&lt;=mediçao,0,OFFSET(Import.PLQ,$A323-1,BA$15-1,1,1)),OFFSET(Import.PLQ,$A323-1,BA$15-1,1,1)),(1-PLE!$AA$28)*OFFSET(Import.PLQ,$A323-1,BA$15-1,1,1))))</f>
        <v>0</v>
      </c>
      <c r="BB323" s="144">
        <f ca="1">IF(BB$13="",0,CHOOSE(Detalhamento.OpçãoServiços,OFFSET(Import.PLQ,$A323-1,BB$15-1,1,1),IF($E323&lt;&gt;1,IF(ISNUMBER(INDEX(Import.PLE,Detalhamento!$E323,Detalhamento!BB$15)),IF(INDEX(Import.PLE,Detalhamento!$E323,Detalhamento!BB$15)&lt;=mediçao,OFFSET(Import.PLQ,$A323-1,BB$15-1,1,1),0),0),PLE!$AA$28*OFFSET(Import.PLQ,$A323-1,BB$15-1,1,1)),IF($E323&lt;&gt;1,IF(ISNUMBER(INDEX(Import.PLE,Detalhamento!$E323,Detalhamento!BB$15)),IF(INDEX(Import.PLE,Detalhamento!$E323,Detalhamento!BB$15)&lt;=mediçao,0,OFFSET(Import.PLQ,$A323-1,BB$15-1,1,1)),OFFSET(Import.PLQ,$A323-1,BB$15-1,1,1)),(1-PLE!$AA$28)*OFFSET(Import.PLQ,$A323-1,BB$15-1,1,1))))</f>
        <v>0</v>
      </c>
      <c r="BC323" s="144">
        <f ca="1">IF(BC$13="",0,CHOOSE(Detalhamento.OpçãoServiços,OFFSET(Import.PLQ,$A323-1,BC$15-1,1,1),IF($E323&lt;&gt;1,IF(ISNUMBER(INDEX(Import.PLE,Detalhamento!$E323,Detalhamento!BC$15)),IF(INDEX(Import.PLE,Detalhamento!$E323,Detalhamento!BC$15)&lt;=mediçao,OFFSET(Import.PLQ,$A323-1,BC$15-1,1,1),0),0),PLE!$AA$28*OFFSET(Import.PLQ,$A323-1,BC$15-1,1,1)),IF($E323&lt;&gt;1,IF(ISNUMBER(INDEX(Import.PLE,Detalhamento!$E323,Detalhamento!BC$15)),IF(INDEX(Import.PLE,Detalhamento!$E323,Detalhamento!BC$15)&lt;=mediçao,0,OFFSET(Import.PLQ,$A323-1,BC$15-1,1,1)),OFFSET(Import.PLQ,$A323-1,BC$15-1,1,1)),(1-PLE!$AA$28)*OFFSET(Import.PLQ,$A323-1,BC$15-1,1,1))))</f>
        <v>0</v>
      </c>
      <c r="BD323" s="144">
        <f ca="1">IF(BD$13="",0,CHOOSE(Detalhamento.OpçãoServiços,OFFSET(Import.PLQ,$A323-1,BD$15-1,1,1),IF($E323&lt;&gt;1,IF(ISNUMBER(INDEX(Import.PLE,Detalhamento!$E323,Detalhamento!BD$15)),IF(INDEX(Import.PLE,Detalhamento!$E323,Detalhamento!BD$15)&lt;=mediçao,OFFSET(Import.PLQ,$A323-1,BD$15-1,1,1),0),0),PLE!$AA$28*OFFSET(Import.PLQ,$A323-1,BD$15-1,1,1)),IF($E323&lt;&gt;1,IF(ISNUMBER(INDEX(Import.PLE,Detalhamento!$E323,Detalhamento!BD$15)),IF(INDEX(Import.PLE,Detalhamento!$E323,Detalhamento!BD$15)&lt;=mediçao,0,OFFSET(Import.PLQ,$A323-1,BD$15-1,1,1)),OFFSET(Import.PLQ,$A323-1,BD$15-1,1,1)),(1-PLE!$AA$28)*OFFSET(Import.PLQ,$A323-1,BD$15-1,1,1))))</f>
        <v>0</v>
      </c>
      <c r="BE323" s="144">
        <f ca="1">IF(BE$13="",0,CHOOSE(Detalhamento.OpçãoServiços,OFFSET(Import.PLQ,$A323-1,BE$15-1,1,1),IF($E323&lt;&gt;1,IF(ISNUMBER(INDEX(Import.PLE,Detalhamento!$E323,Detalhamento!BE$15)),IF(INDEX(Import.PLE,Detalhamento!$E323,Detalhamento!BE$15)&lt;=mediçao,OFFSET(Import.PLQ,$A323-1,BE$15-1,1,1),0),0),PLE!$AA$28*OFFSET(Import.PLQ,$A323-1,BE$15-1,1,1)),IF($E323&lt;&gt;1,IF(ISNUMBER(INDEX(Import.PLE,Detalhamento!$E323,Detalhamento!BE$15)),IF(INDEX(Import.PLE,Detalhamento!$E323,Detalhamento!BE$15)&lt;=mediçao,0,OFFSET(Import.PLQ,$A323-1,BE$15-1,1,1)),OFFSET(Import.PLQ,$A323-1,BE$15-1,1,1)),(1-PLE!$AA$28)*OFFSET(Import.PLQ,$A323-1,BE$15-1,1,1))))</f>
        <v>0</v>
      </c>
      <c r="BF323" s="144">
        <f ca="1">IF(BF$13="",0,CHOOSE(Detalhamento.OpçãoServiços,OFFSET(Import.PLQ,$A323-1,BF$15-1,1,1),IF($E323&lt;&gt;1,IF(ISNUMBER(INDEX(Import.PLE,Detalhamento!$E323,Detalhamento!BF$15)),IF(INDEX(Import.PLE,Detalhamento!$E323,Detalhamento!BF$15)&lt;=mediçao,OFFSET(Import.PLQ,$A323-1,BF$15-1,1,1),0),0),PLE!$AA$28*OFFSET(Import.PLQ,$A323-1,BF$15-1,1,1)),IF($E323&lt;&gt;1,IF(ISNUMBER(INDEX(Import.PLE,Detalhamento!$E323,Detalhamento!BF$15)),IF(INDEX(Import.PLE,Detalhamento!$E323,Detalhamento!BF$15)&lt;=mediçao,0,OFFSET(Import.PLQ,$A323-1,BF$15-1,1,1)),OFFSET(Import.PLQ,$A323-1,BF$15-1,1,1)),(1-PLE!$AA$28)*OFFSET(Import.PLQ,$A323-1,BF$15-1,1,1))))</f>
        <v>0</v>
      </c>
      <c r="BG323" s="144">
        <f ca="1">IF(BG$13="",0,CHOOSE(Detalhamento.OpçãoServiços,OFFSET(Import.PLQ,$A323-1,BG$15-1,1,1),IF($E323&lt;&gt;1,IF(ISNUMBER(INDEX(Import.PLE,Detalhamento!$E323,Detalhamento!BG$15)),IF(INDEX(Import.PLE,Detalhamento!$E323,Detalhamento!BG$15)&lt;=mediçao,OFFSET(Import.PLQ,$A323-1,BG$15-1,1,1),0),0),PLE!$AA$28*OFFSET(Import.PLQ,$A323-1,BG$15-1,1,1)),IF($E323&lt;&gt;1,IF(ISNUMBER(INDEX(Import.PLE,Detalhamento!$E323,Detalhamento!BG$15)),IF(INDEX(Import.PLE,Detalhamento!$E323,Detalhamento!BG$15)&lt;=mediçao,0,OFFSET(Import.PLQ,$A323-1,BG$15-1,1,1)),OFFSET(Import.PLQ,$A323-1,BG$15-1,1,1)),(1-PLE!$AA$28)*OFFSET(Import.PLQ,$A323-1,BG$15-1,1,1))))</f>
        <v>0</v>
      </c>
      <c r="BH323" s="144">
        <f ca="1">IF(BH$13="",0,CHOOSE(Detalhamento.OpçãoServiços,OFFSET(Import.PLQ,$A323-1,BH$15-1,1,1),IF($E323&lt;&gt;1,IF(ISNUMBER(INDEX(Import.PLE,Detalhamento!$E323,Detalhamento!BH$15)),IF(INDEX(Import.PLE,Detalhamento!$E323,Detalhamento!BH$15)&lt;=mediçao,OFFSET(Import.PLQ,$A323-1,BH$15-1,1,1),0),0),PLE!$AA$28*OFFSET(Import.PLQ,$A323-1,BH$15-1,1,1)),IF($E323&lt;&gt;1,IF(ISNUMBER(INDEX(Import.PLE,Detalhamento!$E323,Detalhamento!BH$15)),IF(INDEX(Import.PLE,Detalhamento!$E323,Detalhamento!BH$15)&lt;=mediçao,0,OFFSET(Import.PLQ,$A323-1,BH$15-1,1,1)),OFFSET(Import.PLQ,$A323-1,BH$15-1,1,1)),(1-PLE!$AA$28)*OFFSET(Import.PLQ,$A323-1,BH$15-1,1,1))))</f>
        <v>0</v>
      </c>
      <c r="BI323" s="144">
        <f ca="1">IF(BI$13="",0,CHOOSE(Detalhamento.OpçãoServiços,OFFSET(Import.PLQ,$A323-1,BI$15-1,1,1),IF($E323&lt;&gt;1,IF(ISNUMBER(INDEX(Import.PLE,Detalhamento!$E323,Detalhamento!BI$15)),IF(INDEX(Import.PLE,Detalhamento!$E323,Detalhamento!BI$15)&lt;=mediçao,OFFSET(Import.PLQ,$A323-1,BI$15-1,1,1),0),0),PLE!$AA$28*OFFSET(Import.PLQ,$A323-1,BI$15-1,1,1)),IF($E323&lt;&gt;1,IF(ISNUMBER(INDEX(Import.PLE,Detalhamento!$E323,Detalhamento!BI$15)),IF(INDEX(Import.PLE,Detalhamento!$E323,Detalhamento!BI$15)&lt;=mediçao,0,OFFSET(Import.PLQ,$A323-1,BI$15-1,1,1)),OFFSET(Import.PLQ,$A323-1,BI$15-1,1,1)),(1-PLE!$AA$28)*OFFSET(Import.PLQ,$A323-1,BI$15-1,1,1))))</f>
        <v>0</v>
      </c>
    </row>
    <row r="324" spans="1:61" ht="50" x14ac:dyDescent="0.2">
      <c r="A324" s="155">
        <v>273</v>
      </c>
      <c r="B324" s="21" t="str">
        <f t="shared" ca="1" si="41"/>
        <v>Serviço</v>
      </c>
      <c r="E324" s="153">
        <f t="shared" ca="1" si="42"/>
        <v>35</v>
      </c>
      <c r="F324" s="154">
        <f t="shared" ca="1" si="43"/>
        <v>350273</v>
      </c>
      <c r="G324" s="154" t="str">
        <f t="shared" ca="1" si="48"/>
        <v>4.3.2</v>
      </c>
      <c r="H324" s="182" t="str">
        <f t="shared" ca="1" si="48"/>
        <v>ASSENTAMENTO DE GUIA (MEIO-FIO) EM TRECHO RETO, CONFECCIONADA EM CONCRETO PRÉ-FABRICADO, DIMENSÕES 100X15X13X30 CM (COMPRIMENTO X BASE INFERIOR X BASE SUPERIOR X ALTURA), PARA VIAS URBANAS (USO VIÁRIO). AF_06/2016</v>
      </c>
      <c r="I324" s="37" t="str">
        <f t="shared" ca="1" si="44"/>
        <v>M</v>
      </c>
      <c r="J324" s="144">
        <f t="shared" ca="1" si="45"/>
        <v>13.78</v>
      </c>
      <c r="K324" s="67"/>
      <c r="L324" s="144">
        <f ca="1">IF(L$13="",0,CHOOSE(Detalhamento.OpçãoServiços,OFFSET(Import.PLQ,$A324-1,L$15-1,1,1),IF($E324&lt;&gt;1,IF(ISNUMBER(INDEX(Import.PLE,Detalhamento!$E324,Detalhamento!L$15)),IF(INDEX(Import.PLE,Detalhamento!$E324,Detalhamento!L$15)&lt;=mediçao,OFFSET(Import.PLQ,$A324-1,L$15-1,1,1),0),0),PLE!$AA$28*OFFSET(Import.PLQ,$A324-1,L$15-1,1,1)),IF($E324&lt;&gt;1,IF(ISNUMBER(INDEX(Import.PLE,Detalhamento!$E324,Detalhamento!L$15)),IF(INDEX(Import.PLE,Detalhamento!$E324,Detalhamento!L$15)&lt;=mediçao,0,OFFSET(Import.PLQ,$A324-1,L$15-1,1,1)),OFFSET(Import.PLQ,$A324-1,L$15-1,1,1)),(1-PLE!$AA$28)*OFFSET(Import.PLQ,$A324-1,L$15-1,1,1))))</f>
        <v>13.78</v>
      </c>
      <c r="M324" s="144">
        <f ca="1">IF(M$13="",0,CHOOSE(Detalhamento.OpçãoServiços,OFFSET(Import.PLQ,$A324-1,M$15-1,1,1),IF($E324&lt;&gt;1,IF(ISNUMBER(INDEX(Import.PLE,Detalhamento!$E324,Detalhamento!M$15)),IF(INDEX(Import.PLE,Detalhamento!$E324,Detalhamento!M$15)&lt;=mediçao,OFFSET(Import.PLQ,$A324-1,M$15-1,1,1),0),0),PLE!$AA$28*OFFSET(Import.PLQ,$A324-1,M$15-1,1,1)),IF($E324&lt;&gt;1,IF(ISNUMBER(INDEX(Import.PLE,Detalhamento!$E324,Detalhamento!M$15)),IF(INDEX(Import.PLE,Detalhamento!$E324,Detalhamento!M$15)&lt;=mediçao,0,OFFSET(Import.PLQ,$A324-1,M$15-1,1,1)),OFFSET(Import.PLQ,$A324-1,M$15-1,1,1)),(1-PLE!$AA$28)*OFFSET(Import.PLQ,$A324-1,M$15-1,1,1))))</f>
        <v>0</v>
      </c>
      <c r="N324" s="144">
        <f ca="1">IF(N$13="",0,CHOOSE(Detalhamento.OpçãoServiços,OFFSET(Import.PLQ,$A324-1,N$15-1,1,1),IF($E324&lt;&gt;1,IF(ISNUMBER(INDEX(Import.PLE,Detalhamento!$E324,Detalhamento!N$15)),IF(INDEX(Import.PLE,Detalhamento!$E324,Detalhamento!N$15)&lt;=mediçao,OFFSET(Import.PLQ,$A324-1,N$15-1,1,1),0),0),PLE!$AA$28*OFFSET(Import.PLQ,$A324-1,N$15-1,1,1)),IF($E324&lt;&gt;1,IF(ISNUMBER(INDEX(Import.PLE,Detalhamento!$E324,Detalhamento!N$15)),IF(INDEX(Import.PLE,Detalhamento!$E324,Detalhamento!N$15)&lt;=mediçao,0,OFFSET(Import.PLQ,$A324-1,N$15-1,1,1)),OFFSET(Import.PLQ,$A324-1,N$15-1,1,1)),(1-PLE!$AA$28)*OFFSET(Import.PLQ,$A324-1,N$15-1,1,1))))</f>
        <v>0</v>
      </c>
      <c r="O324" s="144">
        <f ca="1">IF(O$13="",0,CHOOSE(Detalhamento.OpçãoServiços,OFFSET(Import.PLQ,$A324-1,O$15-1,1,1),IF($E324&lt;&gt;1,IF(ISNUMBER(INDEX(Import.PLE,Detalhamento!$E324,Detalhamento!O$15)),IF(INDEX(Import.PLE,Detalhamento!$E324,Detalhamento!O$15)&lt;=mediçao,OFFSET(Import.PLQ,$A324-1,O$15-1,1,1),0),0),PLE!$AA$28*OFFSET(Import.PLQ,$A324-1,O$15-1,1,1)),IF($E324&lt;&gt;1,IF(ISNUMBER(INDEX(Import.PLE,Detalhamento!$E324,Detalhamento!O$15)),IF(INDEX(Import.PLE,Detalhamento!$E324,Detalhamento!O$15)&lt;=mediçao,0,OFFSET(Import.PLQ,$A324-1,O$15-1,1,1)),OFFSET(Import.PLQ,$A324-1,O$15-1,1,1)),(1-PLE!$AA$28)*OFFSET(Import.PLQ,$A324-1,O$15-1,1,1))))</f>
        <v>0</v>
      </c>
      <c r="P324" s="144">
        <f ca="1">IF(P$13="",0,CHOOSE(Detalhamento.OpçãoServiços,OFFSET(Import.PLQ,$A324-1,P$15-1,1,1),IF($E324&lt;&gt;1,IF(ISNUMBER(INDEX(Import.PLE,Detalhamento!$E324,Detalhamento!P$15)),IF(INDEX(Import.PLE,Detalhamento!$E324,Detalhamento!P$15)&lt;=mediçao,OFFSET(Import.PLQ,$A324-1,P$15-1,1,1),0),0),PLE!$AA$28*OFFSET(Import.PLQ,$A324-1,P$15-1,1,1)),IF($E324&lt;&gt;1,IF(ISNUMBER(INDEX(Import.PLE,Detalhamento!$E324,Detalhamento!P$15)),IF(INDEX(Import.PLE,Detalhamento!$E324,Detalhamento!P$15)&lt;=mediçao,0,OFFSET(Import.PLQ,$A324-1,P$15-1,1,1)),OFFSET(Import.PLQ,$A324-1,P$15-1,1,1)),(1-PLE!$AA$28)*OFFSET(Import.PLQ,$A324-1,P$15-1,1,1))))</f>
        <v>0</v>
      </c>
      <c r="Q324" s="144">
        <f ca="1">IF(Q$13="",0,CHOOSE(Detalhamento.OpçãoServiços,OFFSET(Import.PLQ,$A324-1,Q$15-1,1,1),IF($E324&lt;&gt;1,IF(ISNUMBER(INDEX(Import.PLE,Detalhamento!$E324,Detalhamento!Q$15)),IF(INDEX(Import.PLE,Detalhamento!$E324,Detalhamento!Q$15)&lt;=mediçao,OFFSET(Import.PLQ,$A324-1,Q$15-1,1,1),0),0),PLE!$AA$28*OFFSET(Import.PLQ,$A324-1,Q$15-1,1,1)),IF($E324&lt;&gt;1,IF(ISNUMBER(INDEX(Import.PLE,Detalhamento!$E324,Detalhamento!Q$15)),IF(INDEX(Import.PLE,Detalhamento!$E324,Detalhamento!Q$15)&lt;=mediçao,0,OFFSET(Import.PLQ,$A324-1,Q$15-1,1,1)),OFFSET(Import.PLQ,$A324-1,Q$15-1,1,1)),(1-PLE!$AA$28)*OFFSET(Import.PLQ,$A324-1,Q$15-1,1,1))))</f>
        <v>0</v>
      </c>
      <c r="R324" s="144">
        <f ca="1">IF(R$13="",0,CHOOSE(Detalhamento.OpçãoServiços,OFFSET(Import.PLQ,$A324-1,R$15-1,1,1),IF($E324&lt;&gt;1,IF(ISNUMBER(INDEX(Import.PLE,Detalhamento!$E324,Detalhamento!R$15)),IF(INDEX(Import.PLE,Detalhamento!$E324,Detalhamento!R$15)&lt;=mediçao,OFFSET(Import.PLQ,$A324-1,R$15-1,1,1),0),0),PLE!$AA$28*OFFSET(Import.PLQ,$A324-1,R$15-1,1,1)),IF($E324&lt;&gt;1,IF(ISNUMBER(INDEX(Import.PLE,Detalhamento!$E324,Detalhamento!R$15)),IF(INDEX(Import.PLE,Detalhamento!$E324,Detalhamento!R$15)&lt;=mediçao,0,OFFSET(Import.PLQ,$A324-1,R$15-1,1,1)),OFFSET(Import.PLQ,$A324-1,R$15-1,1,1)),(1-PLE!$AA$28)*OFFSET(Import.PLQ,$A324-1,R$15-1,1,1))))</f>
        <v>0</v>
      </c>
      <c r="S324" s="144">
        <f ca="1">IF(S$13="",0,CHOOSE(Detalhamento.OpçãoServiços,OFFSET(Import.PLQ,$A324-1,S$15-1,1,1),IF($E324&lt;&gt;1,IF(ISNUMBER(INDEX(Import.PLE,Detalhamento!$E324,Detalhamento!S$15)),IF(INDEX(Import.PLE,Detalhamento!$E324,Detalhamento!S$15)&lt;=mediçao,OFFSET(Import.PLQ,$A324-1,S$15-1,1,1),0),0),PLE!$AA$28*OFFSET(Import.PLQ,$A324-1,S$15-1,1,1)),IF($E324&lt;&gt;1,IF(ISNUMBER(INDEX(Import.PLE,Detalhamento!$E324,Detalhamento!S$15)),IF(INDEX(Import.PLE,Detalhamento!$E324,Detalhamento!S$15)&lt;=mediçao,0,OFFSET(Import.PLQ,$A324-1,S$15-1,1,1)),OFFSET(Import.PLQ,$A324-1,S$15-1,1,1)),(1-PLE!$AA$28)*OFFSET(Import.PLQ,$A324-1,S$15-1,1,1))))</f>
        <v>0</v>
      </c>
      <c r="T324" s="144">
        <f ca="1">IF(T$13="",0,CHOOSE(Detalhamento.OpçãoServiços,OFFSET(Import.PLQ,$A324-1,T$15-1,1,1),IF($E324&lt;&gt;1,IF(ISNUMBER(INDEX(Import.PLE,Detalhamento!$E324,Detalhamento!T$15)),IF(INDEX(Import.PLE,Detalhamento!$E324,Detalhamento!T$15)&lt;=mediçao,OFFSET(Import.PLQ,$A324-1,T$15-1,1,1),0),0),PLE!$AA$28*OFFSET(Import.PLQ,$A324-1,T$15-1,1,1)),IF($E324&lt;&gt;1,IF(ISNUMBER(INDEX(Import.PLE,Detalhamento!$E324,Detalhamento!T$15)),IF(INDEX(Import.PLE,Detalhamento!$E324,Detalhamento!T$15)&lt;=mediçao,0,OFFSET(Import.PLQ,$A324-1,T$15-1,1,1)),OFFSET(Import.PLQ,$A324-1,T$15-1,1,1)),(1-PLE!$AA$28)*OFFSET(Import.PLQ,$A324-1,T$15-1,1,1))))</f>
        <v>0</v>
      </c>
      <c r="U324" s="144">
        <f ca="1">IF(U$13="",0,CHOOSE(Detalhamento.OpçãoServiços,OFFSET(Import.PLQ,$A324-1,U$15-1,1,1),IF($E324&lt;&gt;1,IF(ISNUMBER(INDEX(Import.PLE,Detalhamento!$E324,Detalhamento!U$15)),IF(INDEX(Import.PLE,Detalhamento!$E324,Detalhamento!U$15)&lt;=mediçao,OFFSET(Import.PLQ,$A324-1,U$15-1,1,1),0),0),PLE!$AA$28*OFFSET(Import.PLQ,$A324-1,U$15-1,1,1)),IF($E324&lt;&gt;1,IF(ISNUMBER(INDEX(Import.PLE,Detalhamento!$E324,Detalhamento!U$15)),IF(INDEX(Import.PLE,Detalhamento!$E324,Detalhamento!U$15)&lt;=mediçao,0,OFFSET(Import.PLQ,$A324-1,U$15-1,1,1)),OFFSET(Import.PLQ,$A324-1,U$15-1,1,1)),(1-PLE!$AA$28)*OFFSET(Import.PLQ,$A324-1,U$15-1,1,1))))</f>
        <v>0</v>
      </c>
      <c r="V324" s="144">
        <f ca="1">IF(V$13="",0,CHOOSE(Detalhamento.OpçãoServiços,OFFSET(Import.PLQ,$A324-1,V$15-1,1,1),IF($E324&lt;&gt;1,IF(ISNUMBER(INDEX(Import.PLE,Detalhamento!$E324,Detalhamento!V$15)),IF(INDEX(Import.PLE,Detalhamento!$E324,Detalhamento!V$15)&lt;=mediçao,OFFSET(Import.PLQ,$A324-1,V$15-1,1,1),0),0),PLE!$AA$28*OFFSET(Import.PLQ,$A324-1,V$15-1,1,1)),IF($E324&lt;&gt;1,IF(ISNUMBER(INDEX(Import.PLE,Detalhamento!$E324,Detalhamento!V$15)),IF(INDEX(Import.PLE,Detalhamento!$E324,Detalhamento!V$15)&lt;=mediçao,0,OFFSET(Import.PLQ,$A324-1,V$15-1,1,1)),OFFSET(Import.PLQ,$A324-1,V$15-1,1,1)),(1-PLE!$AA$28)*OFFSET(Import.PLQ,$A324-1,V$15-1,1,1))))</f>
        <v>0</v>
      </c>
      <c r="W324" s="144">
        <f ca="1">IF(W$13="",0,CHOOSE(Detalhamento.OpçãoServiços,OFFSET(Import.PLQ,$A324-1,W$15-1,1,1),IF($E324&lt;&gt;1,IF(ISNUMBER(INDEX(Import.PLE,Detalhamento!$E324,Detalhamento!W$15)),IF(INDEX(Import.PLE,Detalhamento!$E324,Detalhamento!W$15)&lt;=mediçao,OFFSET(Import.PLQ,$A324-1,W$15-1,1,1),0),0),PLE!$AA$28*OFFSET(Import.PLQ,$A324-1,W$15-1,1,1)),IF($E324&lt;&gt;1,IF(ISNUMBER(INDEX(Import.PLE,Detalhamento!$E324,Detalhamento!W$15)),IF(INDEX(Import.PLE,Detalhamento!$E324,Detalhamento!W$15)&lt;=mediçao,0,OFFSET(Import.PLQ,$A324-1,W$15-1,1,1)),OFFSET(Import.PLQ,$A324-1,W$15-1,1,1)),(1-PLE!$AA$28)*OFFSET(Import.PLQ,$A324-1,W$15-1,1,1))))</f>
        <v>0</v>
      </c>
      <c r="X324" s="144">
        <f ca="1">IF(X$13="",0,CHOOSE(Detalhamento.OpçãoServiços,OFFSET(Import.PLQ,$A324-1,X$15-1,1,1),IF($E324&lt;&gt;1,IF(ISNUMBER(INDEX(Import.PLE,Detalhamento!$E324,Detalhamento!X$15)),IF(INDEX(Import.PLE,Detalhamento!$E324,Detalhamento!X$15)&lt;=mediçao,OFFSET(Import.PLQ,$A324-1,X$15-1,1,1),0),0),PLE!$AA$28*OFFSET(Import.PLQ,$A324-1,X$15-1,1,1)),IF($E324&lt;&gt;1,IF(ISNUMBER(INDEX(Import.PLE,Detalhamento!$E324,Detalhamento!X$15)),IF(INDEX(Import.PLE,Detalhamento!$E324,Detalhamento!X$15)&lt;=mediçao,0,OFFSET(Import.PLQ,$A324-1,X$15-1,1,1)),OFFSET(Import.PLQ,$A324-1,X$15-1,1,1)),(1-PLE!$AA$28)*OFFSET(Import.PLQ,$A324-1,X$15-1,1,1))))</f>
        <v>0</v>
      </c>
      <c r="Y324" s="144">
        <f ca="1">IF(Y$13="",0,CHOOSE(Detalhamento.OpçãoServiços,OFFSET(Import.PLQ,$A324-1,Y$15-1,1,1),IF($E324&lt;&gt;1,IF(ISNUMBER(INDEX(Import.PLE,Detalhamento!$E324,Detalhamento!Y$15)),IF(INDEX(Import.PLE,Detalhamento!$E324,Detalhamento!Y$15)&lt;=mediçao,OFFSET(Import.PLQ,$A324-1,Y$15-1,1,1),0),0),PLE!$AA$28*OFFSET(Import.PLQ,$A324-1,Y$15-1,1,1)),IF($E324&lt;&gt;1,IF(ISNUMBER(INDEX(Import.PLE,Detalhamento!$E324,Detalhamento!Y$15)),IF(INDEX(Import.PLE,Detalhamento!$E324,Detalhamento!Y$15)&lt;=mediçao,0,OFFSET(Import.PLQ,$A324-1,Y$15-1,1,1)),OFFSET(Import.PLQ,$A324-1,Y$15-1,1,1)),(1-PLE!$AA$28)*OFFSET(Import.PLQ,$A324-1,Y$15-1,1,1))))</f>
        <v>0</v>
      </c>
      <c r="Z324" s="144">
        <f ca="1">IF(Z$13="",0,CHOOSE(Detalhamento.OpçãoServiços,OFFSET(Import.PLQ,$A324-1,Z$15-1,1,1),IF($E324&lt;&gt;1,IF(ISNUMBER(INDEX(Import.PLE,Detalhamento!$E324,Detalhamento!Z$15)),IF(INDEX(Import.PLE,Detalhamento!$E324,Detalhamento!Z$15)&lt;=mediçao,OFFSET(Import.PLQ,$A324-1,Z$15-1,1,1),0),0),PLE!$AA$28*OFFSET(Import.PLQ,$A324-1,Z$15-1,1,1)),IF($E324&lt;&gt;1,IF(ISNUMBER(INDEX(Import.PLE,Detalhamento!$E324,Detalhamento!Z$15)),IF(INDEX(Import.PLE,Detalhamento!$E324,Detalhamento!Z$15)&lt;=mediçao,0,OFFSET(Import.PLQ,$A324-1,Z$15-1,1,1)),OFFSET(Import.PLQ,$A324-1,Z$15-1,1,1)),(1-PLE!$AA$28)*OFFSET(Import.PLQ,$A324-1,Z$15-1,1,1))))</f>
        <v>0</v>
      </c>
      <c r="AA324" s="144">
        <f ca="1">IF(AA$13="",0,CHOOSE(Detalhamento.OpçãoServiços,OFFSET(Import.PLQ,$A324-1,AA$15-1,1,1),IF($E324&lt;&gt;1,IF(ISNUMBER(INDEX(Import.PLE,Detalhamento!$E324,Detalhamento!AA$15)),IF(INDEX(Import.PLE,Detalhamento!$E324,Detalhamento!AA$15)&lt;=mediçao,OFFSET(Import.PLQ,$A324-1,AA$15-1,1,1),0),0),PLE!$AA$28*OFFSET(Import.PLQ,$A324-1,AA$15-1,1,1)),IF($E324&lt;&gt;1,IF(ISNUMBER(INDEX(Import.PLE,Detalhamento!$E324,Detalhamento!AA$15)),IF(INDEX(Import.PLE,Detalhamento!$E324,Detalhamento!AA$15)&lt;=mediçao,0,OFFSET(Import.PLQ,$A324-1,AA$15-1,1,1)),OFFSET(Import.PLQ,$A324-1,AA$15-1,1,1)),(1-PLE!$AA$28)*OFFSET(Import.PLQ,$A324-1,AA$15-1,1,1))))</f>
        <v>0</v>
      </c>
      <c r="AB324" s="144">
        <f ca="1">IF(AB$13="",0,CHOOSE(Detalhamento.OpçãoServiços,OFFSET(Import.PLQ,$A324-1,AB$15-1,1,1),IF($E324&lt;&gt;1,IF(ISNUMBER(INDEX(Import.PLE,Detalhamento!$E324,Detalhamento!AB$15)),IF(INDEX(Import.PLE,Detalhamento!$E324,Detalhamento!AB$15)&lt;=mediçao,OFFSET(Import.PLQ,$A324-1,AB$15-1,1,1),0),0),PLE!$AA$28*OFFSET(Import.PLQ,$A324-1,AB$15-1,1,1)),IF($E324&lt;&gt;1,IF(ISNUMBER(INDEX(Import.PLE,Detalhamento!$E324,Detalhamento!AB$15)),IF(INDEX(Import.PLE,Detalhamento!$E324,Detalhamento!AB$15)&lt;=mediçao,0,OFFSET(Import.PLQ,$A324-1,AB$15-1,1,1)),OFFSET(Import.PLQ,$A324-1,AB$15-1,1,1)),(1-PLE!$AA$28)*OFFSET(Import.PLQ,$A324-1,AB$15-1,1,1))))</f>
        <v>0</v>
      </c>
      <c r="AC324" s="144">
        <f ca="1">IF(AC$13="",0,CHOOSE(Detalhamento.OpçãoServiços,OFFSET(Import.PLQ,$A324-1,AC$15-1,1,1),IF($E324&lt;&gt;1,IF(ISNUMBER(INDEX(Import.PLE,Detalhamento!$E324,Detalhamento!AC$15)),IF(INDEX(Import.PLE,Detalhamento!$E324,Detalhamento!AC$15)&lt;=mediçao,OFFSET(Import.PLQ,$A324-1,AC$15-1,1,1),0),0),PLE!$AA$28*OFFSET(Import.PLQ,$A324-1,AC$15-1,1,1)),IF($E324&lt;&gt;1,IF(ISNUMBER(INDEX(Import.PLE,Detalhamento!$E324,Detalhamento!AC$15)),IF(INDEX(Import.PLE,Detalhamento!$E324,Detalhamento!AC$15)&lt;=mediçao,0,OFFSET(Import.PLQ,$A324-1,AC$15-1,1,1)),OFFSET(Import.PLQ,$A324-1,AC$15-1,1,1)),(1-PLE!$AA$28)*OFFSET(Import.PLQ,$A324-1,AC$15-1,1,1))))</f>
        <v>0</v>
      </c>
      <c r="AD324" s="144">
        <f ca="1">IF(AD$13="",0,CHOOSE(Detalhamento.OpçãoServiços,OFFSET(Import.PLQ,$A324-1,AD$15-1,1,1),IF($E324&lt;&gt;1,IF(ISNUMBER(INDEX(Import.PLE,Detalhamento!$E324,Detalhamento!AD$15)),IF(INDEX(Import.PLE,Detalhamento!$E324,Detalhamento!AD$15)&lt;=mediçao,OFFSET(Import.PLQ,$A324-1,AD$15-1,1,1),0),0),PLE!$AA$28*OFFSET(Import.PLQ,$A324-1,AD$15-1,1,1)),IF($E324&lt;&gt;1,IF(ISNUMBER(INDEX(Import.PLE,Detalhamento!$E324,Detalhamento!AD$15)),IF(INDEX(Import.PLE,Detalhamento!$E324,Detalhamento!AD$15)&lt;=mediçao,0,OFFSET(Import.PLQ,$A324-1,AD$15-1,1,1)),OFFSET(Import.PLQ,$A324-1,AD$15-1,1,1)),(1-PLE!$AA$28)*OFFSET(Import.PLQ,$A324-1,AD$15-1,1,1))))</f>
        <v>0</v>
      </c>
      <c r="AE324" s="144">
        <f ca="1">IF(AE$13="",0,CHOOSE(Detalhamento.OpçãoServiços,OFFSET(Import.PLQ,$A324-1,AE$15-1,1,1),IF($E324&lt;&gt;1,IF(ISNUMBER(INDEX(Import.PLE,Detalhamento!$E324,Detalhamento!AE$15)),IF(INDEX(Import.PLE,Detalhamento!$E324,Detalhamento!AE$15)&lt;=mediçao,OFFSET(Import.PLQ,$A324-1,AE$15-1,1,1),0),0),PLE!$AA$28*OFFSET(Import.PLQ,$A324-1,AE$15-1,1,1)),IF($E324&lt;&gt;1,IF(ISNUMBER(INDEX(Import.PLE,Detalhamento!$E324,Detalhamento!AE$15)),IF(INDEX(Import.PLE,Detalhamento!$E324,Detalhamento!AE$15)&lt;=mediçao,0,OFFSET(Import.PLQ,$A324-1,AE$15-1,1,1)),OFFSET(Import.PLQ,$A324-1,AE$15-1,1,1)),(1-PLE!$AA$28)*OFFSET(Import.PLQ,$A324-1,AE$15-1,1,1))))</f>
        <v>0</v>
      </c>
      <c r="AF324" s="144">
        <f ca="1">IF(AF$13="",0,CHOOSE(Detalhamento.OpçãoServiços,OFFSET(Import.PLQ,$A324-1,AF$15-1,1,1),IF($E324&lt;&gt;1,IF(ISNUMBER(INDEX(Import.PLE,Detalhamento!$E324,Detalhamento!AF$15)),IF(INDEX(Import.PLE,Detalhamento!$E324,Detalhamento!AF$15)&lt;=mediçao,OFFSET(Import.PLQ,$A324-1,AF$15-1,1,1),0),0),PLE!$AA$28*OFFSET(Import.PLQ,$A324-1,AF$15-1,1,1)),IF($E324&lt;&gt;1,IF(ISNUMBER(INDEX(Import.PLE,Detalhamento!$E324,Detalhamento!AF$15)),IF(INDEX(Import.PLE,Detalhamento!$E324,Detalhamento!AF$15)&lt;=mediçao,0,OFFSET(Import.PLQ,$A324-1,AF$15-1,1,1)),OFFSET(Import.PLQ,$A324-1,AF$15-1,1,1)),(1-PLE!$AA$28)*OFFSET(Import.PLQ,$A324-1,AF$15-1,1,1))))</f>
        <v>0</v>
      </c>
      <c r="AG324" s="144">
        <f ca="1">IF(AG$13="",0,CHOOSE(Detalhamento.OpçãoServiços,OFFSET(Import.PLQ,$A324-1,AG$15-1,1,1),IF($E324&lt;&gt;1,IF(ISNUMBER(INDEX(Import.PLE,Detalhamento!$E324,Detalhamento!AG$15)),IF(INDEX(Import.PLE,Detalhamento!$E324,Detalhamento!AG$15)&lt;=mediçao,OFFSET(Import.PLQ,$A324-1,AG$15-1,1,1),0),0),PLE!$AA$28*OFFSET(Import.PLQ,$A324-1,AG$15-1,1,1)),IF($E324&lt;&gt;1,IF(ISNUMBER(INDEX(Import.PLE,Detalhamento!$E324,Detalhamento!AG$15)),IF(INDEX(Import.PLE,Detalhamento!$E324,Detalhamento!AG$15)&lt;=mediçao,0,OFFSET(Import.PLQ,$A324-1,AG$15-1,1,1)),OFFSET(Import.PLQ,$A324-1,AG$15-1,1,1)),(1-PLE!$AA$28)*OFFSET(Import.PLQ,$A324-1,AG$15-1,1,1))))</f>
        <v>0</v>
      </c>
      <c r="AH324" s="144">
        <f ca="1">IF(AH$13="",0,CHOOSE(Detalhamento.OpçãoServiços,OFFSET(Import.PLQ,$A324-1,AH$15-1,1,1),IF($E324&lt;&gt;1,IF(ISNUMBER(INDEX(Import.PLE,Detalhamento!$E324,Detalhamento!AH$15)),IF(INDEX(Import.PLE,Detalhamento!$E324,Detalhamento!AH$15)&lt;=mediçao,OFFSET(Import.PLQ,$A324-1,AH$15-1,1,1),0),0),PLE!$AA$28*OFFSET(Import.PLQ,$A324-1,AH$15-1,1,1)),IF($E324&lt;&gt;1,IF(ISNUMBER(INDEX(Import.PLE,Detalhamento!$E324,Detalhamento!AH$15)),IF(INDEX(Import.PLE,Detalhamento!$E324,Detalhamento!AH$15)&lt;=mediçao,0,OFFSET(Import.PLQ,$A324-1,AH$15-1,1,1)),OFFSET(Import.PLQ,$A324-1,AH$15-1,1,1)),(1-PLE!$AA$28)*OFFSET(Import.PLQ,$A324-1,AH$15-1,1,1))))</f>
        <v>0</v>
      </c>
      <c r="AI324" s="144">
        <f ca="1">IF(AI$13="",0,CHOOSE(Detalhamento.OpçãoServiços,OFFSET(Import.PLQ,$A324-1,AI$15-1,1,1),IF($E324&lt;&gt;1,IF(ISNUMBER(INDEX(Import.PLE,Detalhamento!$E324,Detalhamento!AI$15)),IF(INDEX(Import.PLE,Detalhamento!$E324,Detalhamento!AI$15)&lt;=mediçao,OFFSET(Import.PLQ,$A324-1,AI$15-1,1,1),0),0),PLE!$AA$28*OFFSET(Import.PLQ,$A324-1,AI$15-1,1,1)),IF($E324&lt;&gt;1,IF(ISNUMBER(INDEX(Import.PLE,Detalhamento!$E324,Detalhamento!AI$15)),IF(INDEX(Import.PLE,Detalhamento!$E324,Detalhamento!AI$15)&lt;=mediçao,0,OFFSET(Import.PLQ,$A324-1,AI$15-1,1,1)),OFFSET(Import.PLQ,$A324-1,AI$15-1,1,1)),(1-PLE!$AA$28)*OFFSET(Import.PLQ,$A324-1,AI$15-1,1,1))))</f>
        <v>0</v>
      </c>
      <c r="AJ324" s="144">
        <f ca="1">IF(AJ$13="",0,CHOOSE(Detalhamento.OpçãoServiços,OFFSET(Import.PLQ,$A324-1,AJ$15-1,1,1),IF($E324&lt;&gt;1,IF(ISNUMBER(INDEX(Import.PLE,Detalhamento!$E324,Detalhamento!AJ$15)),IF(INDEX(Import.PLE,Detalhamento!$E324,Detalhamento!AJ$15)&lt;=mediçao,OFFSET(Import.PLQ,$A324-1,AJ$15-1,1,1),0),0),PLE!$AA$28*OFFSET(Import.PLQ,$A324-1,AJ$15-1,1,1)),IF($E324&lt;&gt;1,IF(ISNUMBER(INDEX(Import.PLE,Detalhamento!$E324,Detalhamento!AJ$15)),IF(INDEX(Import.PLE,Detalhamento!$E324,Detalhamento!AJ$15)&lt;=mediçao,0,OFFSET(Import.PLQ,$A324-1,AJ$15-1,1,1)),OFFSET(Import.PLQ,$A324-1,AJ$15-1,1,1)),(1-PLE!$AA$28)*OFFSET(Import.PLQ,$A324-1,AJ$15-1,1,1))))</f>
        <v>0</v>
      </c>
      <c r="AK324" s="144">
        <f ca="1">IF(AK$13="",0,CHOOSE(Detalhamento.OpçãoServiços,OFFSET(Import.PLQ,$A324-1,AK$15-1,1,1),IF($E324&lt;&gt;1,IF(ISNUMBER(INDEX(Import.PLE,Detalhamento!$E324,Detalhamento!AK$15)),IF(INDEX(Import.PLE,Detalhamento!$E324,Detalhamento!AK$15)&lt;=mediçao,OFFSET(Import.PLQ,$A324-1,AK$15-1,1,1),0),0),PLE!$AA$28*OFFSET(Import.PLQ,$A324-1,AK$15-1,1,1)),IF($E324&lt;&gt;1,IF(ISNUMBER(INDEX(Import.PLE,Detalhamento!$E324,Detalhamento!AK$15)),IF(INDEX(Import.PLE,Detalhamento!$E324,Detalhamento!AK$15)&lt;=mediçao,0,OFFSET(Import.PLQ,$A324-1,AK$15-1,1,1)),OFFSET(Import.PLQ,$A324-1,AK$15-1,1,1)),(1-PLE!$AA$28)*OFFSET(Import.PLQ,$A324-1,AK$15-1,1,1))))</f>
        <v>0</v>
      </c>
      <c r="AL324" s="144">
        <f ca="1">IF(AL$13="",0,CHOOSE(Detalhamento.OpçãoServiços,OFFSET(Import.PLQ,$A324-1,AL$15-1,1,1),IF($E324&lt;&gt;1,IF(ISNUMBER(INDEX(Import.PLE,Detalhamento!$E324,Detalhamento!AL$15)),IF(INDEX(Import.PLE,Detalhamento!$E324,Detalhamento!AL$15)&lt;=mediçao,OFFSET(Import.PLQ,$A324-1,AL$15-1,1,1),0),0),PLE!$AA$28*OFFSET(Import.PLQ,$A324-1,AL$15-1,1,1)),IF($E324&lt;&gt;1,IF(ISNUMBER(INDEX(Import.PLE,Detalhamento!$E324,Detalhamento!AL$15)),IF(INDEX(Import.PLE,Detalhamento!$E324,Detalhamento!AL$15)&lt;=mediçao,0,OFFSET(Import.PLQ,$A324-1,AL$15-1,1,1)),OFFSET(Import.PLQ,$A324-1,AL$15-1,1,1)),(1-PLE!$AA$28)*OFFSET(Import.PLQ,$A324-1,AL$15-1,1,1))))</f>
        <v>0</v>
      </c>
      <c r="AM324" s="144">
        <f ca="1">IF(AM$13="",0,CHOOSE(Detalhamento.OpçãoServiços,OFFSET(Import.PLQ,$A324-1,AM$15-1,1,1),IF($E324&lt;&gt;1,IF(ISNUMBER(INDEX(Import.PLE,Detalhamento!$E324,Detalhamento!AM$15)),IF(INDEX(Import.PLE,Detalhamento!$E324,Detalhamento!AM$15)&lt;=mediçao,OFFSET(Import.PLQ,$A324-1,AM$15-1,1,1),0),0),PLE!$AA$28*OFFSET(Import.PLQ,$A324-1,AM$15-1,1,1)),IF($E324&lt;&gt;1,IF(ISNUMBER(INDEX(Import.PLE,Detalhamento!$E324,Detalhamento!AM$15)),IF(INDEX(Import.PLE,Detalhamento!$E324,Detalhamento!AM$15)&lt;=mediçao,0,OFFSET(Import.PLQ,$A324-1,AM$15-1,1,1)),OFFSET(Import.PLQ,$A324-1,AM$15-1,1,1)),(1-PLE!$AA$28)*OFFSET(Import.PLQ,$A324-1,AM$15-1,1,1))))</f>
        <v>0</v>
      </c>
      <c r="AN324" s="144">
        <f ca="1">IF(AN$13="",0,CHOOSE(Detalhamento.OpçãoServiços,OFFSET(Import.PLQ,$A324-1,AN$15-1,1,1),IF($E324&lt;&gt;1,IF(ISNUMBER(INDEX(Import.PLE,Detalhamento!$E324,Detalhamento!AN$15)),IF(INDEX(Import.PLE,Detalhamento!$E324,Detalhamento!AN$15)&lt;=mediçao,OFFSET(Import.PLQ,$A324-1,AN$15-1,1,1),0),0),PLE!$AA$28*OFFSET(Import.PLQ,$A324-1,AN$15-1,1,1)),IF($E324&lt;&gt;1,IF(ISNUMBER(INDEX(Import.PLE,Detalhamento!$E324,Detalhamento!AN$15)),IF(INDEX(Import.PLE,Detalhamento!$E324,Detalhamento!AN$15)&lt;=mediçao,0,OFFSET(Import.PLQ,$A324-1,AN$15-1,1,1)),OFFSET(Import.PLQ,$A324-1,AN$15-1,1,1)),(1-PLE!$AA$28)*OFFSET(Import.PLQ,$A324-1,AN$15-1,1,1))))</f>
        <v>0</v>
      </c>
      <c r="AO324" s="144">
        <f ca="1">IF(AO$13="",0,CHOOSE(Detalhamento.OpçãoServiços,OFFSET(Import.PLQ,$A324-1,AO$15-1,1,1),IF($E324&lt;&gt;1,IF(ISNUMBER(INDEX(Import.PLE,Detalhamento!$E324,Detalhamento!AO$15)),IF(INDEX(Import.PLE,Detalhamento!$E324,Detalhamento!AO$15)&lt;=mediçao,OFFSET(Import.PLQ,$A324-1,AO$15-1,1,1),0),0),PLE!$AA$28*OFFSET(Import.PLQ,$A324-1,AO$15-1,1,1)),IF($E324&lt;&gt;1,IF(ISNUMBER(INDEX(Import.PLE,Detalhamento!$E324,Detalhamento!AO$15)),IF(INDEX(Import.PLE,Detalhamento!$E324,Detalhamento!AO$15)&lt;=mediçao,0,OFFSET(Import.PLQ,$A324-1,AO$15-1,1,1)),OFFSET(Import.PLQ,$A324-1,AO$15-1,1,1)),(1-PLE!$AA$28)*OFFSET(Import.PLQ,$A324-1,AO$15-1,1,1))))</f>
        <v>0</v>
      </c>
      <c r="AP324" s="144">
        <f ca="1">IF(AP$13="",0,CHOOSE(Detalhamento.OpçãoServiços,OFFSET(Import.PLQ,$A324-1,AP$15-1,1,1),IF($E324&lt;&gt;1,IF(ISNUMBER(INDEX(Import.PLE,Detalhamento!$E324,Detalhamento!AP$15)),IF(INDEX(Import.PLE,Detalhamento!$E324,Detalhamento!AP$15)&lt;=mediçao,OFFSET(Import.PLQ,$A324-1,AP$15-1,1,1),0),0),PLE!$AA$28*OFFSET(Import.PLQ,$A324-1,AP$15-1,1,1)),IF($E324&lt;&gt;1,IF(ISNUMBER(INDEX(Import.PLE,Detalhamento!$E324,Detalhamento!AP$15)),IF(INDEX(Import.PLE,Detalhamento!$E324,Detalhamento!AP$15)&lt;=mediçao,0,OFFSET(Import.PLQ,$A324-1,AP$15-1,1,1)),OFFSET(Import.PLQ,$A324-1,AP$15-1,1,1)),(1-PLE!$AA$28)*OFFSET(Import.PLQ,$A324-1,AP$15-1,1,1))))</f>
        <v>0</v>
      </c>
      <c r="AQ324" s="144">
        <f ca="1">IF(AQ$13="",0,CHOOSE(Detalhamento.OpçãoServiços,OFFSET(Import.PLQ,$A324-1,AQ$15-1,1,1),IF($E324&lt;&gt;1,IF(ISNUMBER(INDEX(Import.PLE,Detalhamento!$E324,Detalhamento!AQ$15)),IF(INDEX(Import.PLE,Detalhamento!$E324,Detalhamento!AQ$15)&lt;=mediçao,OFFSET(Import.PLQ,$A324-1,AQ$15-1,1,1),0),0),PLE!$AA$28*OFFSET(Import.PLQ,$A324-1,AQ$15-1,1,1)),IF($E324&lt;&gt;1,IF(ISNUMBER(INDEX(Import.PLE,Detalhamento!$E324,Detalhamento!AQ$15)),IF(INDEX(Import.PLE,Detalhamento!$E324,Detalhamento!AQ$15)&lt;=mediçao,0,OFFSET(Import.PLQ,$A324-1,AQ$15-1,1,1)),OFFSET(Import.PLQ,$A324-1,AQ$15-1,1,1)),(1-PLE!$AA$28)*OFFSET(Import.PLQ,$A324-1,AQ$15-1,1,1))))</f>
        <v>0</v>
      </c>
      <c r="AR324" s="144">
        <f ca="1">IF(AR$13="",0,CHOOSE(Detalhamento.OpçãoServiços,OFFSET(Import.PLQ,$A324-1,AR$15-1,1,1),IF($E324&lt;&gt;1,IF(ISNUMBER(INDEX(Import.PLE,Detalhamento!$E324,Detalhamento!AR$15)),IF(INDEX(Import.PLE,Detalhamento!$E324,Detalhamento!AR$15)&lt;=mediçao,OFFSET(Import.PLQ,$A324-1,AR$15-1,1,1),0),0),PLE!$AA$28*OFFSET(Import.PLQ,$A324-1,AR$15-1,1,1)),IF($E324&lt;&gt;1,IF(ISNUMBER(INDEX(Import.PLE,Detalhamento!$E324,Detalhamento!AR$15)),IF(INDEX(Import.PLE,Detalhamento!$E324,Detalhamento!AR$15)&lt;=mediçao,0,OFFSET(Import.PLQ,$A324-1,AR$15-1,1,1)),OFFSET(Import.PLQ,$A324-1,AR$15-1,1,1)),(1-PLE!$AA$28)*OFFSET(Import.PLQ,$A324-1,AR$15-1,1,1))))</f>
        <v>0</v>
      </c>
      <c r="AS324" s="144">
        <f ca="1">IF(AS$13="",0,CHOOSE(Detalhamento.OpçãoServiços,OFFSET(Import.PLQ,$A324-1,AS$15-1,1,1),IF($E324&lt;&gt;1,IF(ISNUMBER(INDEX(Import.PLE,Detalhamento!$E324,Detalhamento!AS$15)),IF(INDEX(Import.PLE,Detalhamento!$E324,Detalhamento!AS$15)&lt;=mediçao,OFFSET(Import.PLQ,$A324-1,AS$15-1,1,1),0),0),PLE!$AA$28*OFFSET(Import.PLQ,$A324-1,AS$15-1,1,1)),IF($E324&lt;&gt;1,IF(ISNUMBER(INDEX(Import.PLE,Detalhamento!$E324,Detalhamento!AS$15)),IF(INDEX(Import.PLE,Detalhamento!$E324,Detalhamento!AS$15)&lt;=mediçao,0,OFFSET(Import.PLQ,$A324-1,AS$15-1,1,1)),OFFSET(Import.PLQ,$A324-1,AS$15-1,1,1)),(1-PLE!$AA$28)*OFFSET(Import.PLQ,$A324-1,AS$15-1,1,1))))</f>
        <v>0</v>
      </c>
      <c r="AT324" s="144">
        <f ca="1">IF(AT$13="",0,CHOOSE(Detalhamento.OpçãoServiços,OFFSET(Import.PLQ,$A324-1,AT$15-1,1,1),IF($E324&lt;&gt;1,IF(ISNUMBER(INDEX(Import.PLE,Detalhamento!$E324,Detalhamento!AT$15)),IF(INDEX(Import.PLE,Detalhamento!$E324,Detalhamento!AT$15)&lt;=mediçao,OFFSET(Import.PLQ,$A324-1,AT$15-1,1,1),0),0),PLE!$AA$28*OFFSET(Import.PLQ,$A324-1,AT$15-1,1,1)),IF($E324&lt;&gt;1,IF(ISNUMBER(INDEX(Import.PLE,Detalhamento!$E324,Detalhamento!AT$15)),IF(INDEX(Import.PLE,Detalhamento!$E324,Detalhamento!AT$15)&lt;=mediçao,0,OFFSET(Import.PLQ,$A324-1,AT$15-1,1,1)),OFFSET(Import.PLQ,$A324-1,AT$15-1,1,1)),(1-PLE!$AA$28)*OFFSET(Import.PLQ,$A324-1,AT$15-1,1,1))))</f>
        <v>0</v>
      </c>
      <c r="AU324" s="144">
        <f ca="1">IF(AU$13="",0,CHOOSE(Detalhamento.OpçãoServiços,OFFSET(Import.PLQ,$A324-1,AU$15-1,1,1),IF($E324&lt;&gt;1,IF(ISNUMBER(INDEX(Import.PLE,Detalhamento!$E324,Detalhamento!AU$15)),IF(INDEX(Import.PLE,Detalhamento!$E324,Detalhamento!AU$15)&lt;=mediçao,OFFSET(Import.PLQ,$A324-1,AU$15-1,1,1),0),0),PLE!$AA$28*OFFSET(Import.PLQ,$A324-1,AU$15-1,1,1)),IF($E324&lt;&gt;1,IF(ISNUMBER(INDEX(Import.PLE,Detalhamento!$E324,Detalhamento!AU$15)),IF(INDEX(Import.PLE,Detalhamento!$E324,Detalhamento!AU$15)&lt;=mediçao,0,OFFSET(Import.PLQ,$A324-1,AU$15-1,1,1)),OFFSET(Import.PLQ,$A324-1,AU$15-1,1,1)),(1-PLE!$AA$28)*OFFSET(Import.PLQ,$A324-1,AU$15-1,1,1))))</f>
        <v>0</v>
      </c>
      <c r="AV324" s="144">
        <f ca="1">IF(AV$13="",0,CHOOSE(Detalhamento.OpçãoServiços,OFFSET(Import.PLQ,$A324-1,AV$15-1,1,1),IF($E324&lt;&gt;1,IF(ISNUMBER(INDEX(Import.PLE,Detalhamento!$E324,Detalhamento!AV$15)),IF(INDEX(Import.PLE,Detalhamento!$E324,Detalhamento!AV$15)&lt;=mediçao,OFFSET(Import.PLQ,$A324-1,AV$15-1,1,1),0),0),PLE!$AA$28*OFFSET(Import.PLQ,$A324-1,AV$15-1,1,1)),IF($E324&lt;&gt;1,IF(ISNUMBER(INDEX(Import.PLE,Detalhamento!$E324,Detalhamento!AV$15)),IF(INDEX(Import.PLE,Detalhamento!$E324,Detalhamento!AV$15)&lt;=mediçao,0,OFFSET(Import.PLQ,$A324-1,AV$15-1,1,1)),OFFSET(Import.PLQ,$A324-1,AV$15-1,1,1)),(1-PLE!$AA$28)*OFFSET(Import.PLQ,$A324-1,AV$15-1,1,1))))</f>
        <v>0</v>
      </c>
      <c r="AW324" s="144">
        <f ca="1">IF(AW$13="",0,CHOOSE(Detalhamento.OpçãoServiços,OFFSET(Import.PLQ,$A324-1,AW$15-1,1,1),IF($E324&lt;&gt;1,IF(ISNUMBER(INDEX(Import.PLE,Detalhamento!$E324,Detalhamento!AW$15)),IF(INDEX(Import.PLE,Detalhamento!$E324,Detalhamento!AW$15)&lt;=mediçao,OFFSET(Import.PLQ,$A324-1,AW$15-1,1,1),0),0),PLE!$AA$28*OFFSET(Import.PLQ,$A324-1,AW$15-1,1,1)),IF($E324&lt;&gt;1,IF(ISNUMBER(INDEX(Import.PLE,Detalhamento!$E324,Detalhamento!AW$15)),IF(INDEX(Import.PLE,Detalhamento!$E324,Detalhamento!AW$15)&lt;=mediçao,0,OFFSET(Import.PLQ,$A324-1,AW$15-1,1,1)),OFFSET(Import.PLQ,$A324-1,AW$15-1,1,1)),(1-PLE!$AA$28)*OFFSET(Import.PLQ,$A324-1,AW$15-1,1,1))))</f>
        <v>0</v>
      </c>
      <c r="AX324" s="144">
        <f ca="1">IF(AX$13="",0,CHOOSE(Detalhamento.OpçãoServiços,OFFSET(Import.PLQ,$A324-1,AX$15-1,1,1),IF($E324&lt;&gt;1,IF(ISNUMBER(INDEX(Import.PLE,Detalhamento!$E324,Detalhamento!AX$15)),IF(INDEX(Import.PLE,Detalhamento!$E324,Detalhamento!AX$15)&lt;=mediçao,OFFSET(Import.PLQ,$A324-1,AX$15-1,1,1),0),0),PLE!$AA$28*OFFSET(Import.PLQ,$A324-1,AX$15-1,1,1)),IF($E324&lt;&gt;1,IF(ISNUMBER(INDEX(Import.PLE,Detalhamento!$E324,Detalhamento!AX$15)),IF(INDEX(Import.PLE,Detalhamento!$E324,Detalhamento!AX$15)&lt;=mediçao,0,OFFSET(Import.PLQ,$A324-1,AX$15-1,1,1)),OFFSET(Import.PLQ,$A324-1,AX$15-1,1,1)),(1-PLE!$AA$28)*OFFSET(Import.PLQ,$A324-1,AX$15-1,1,1))))</f>
        <v>0</v>
      </c>
      <c r="AY324" s="144">
        <f ca="1">IF(AY$13="",0,CHOOSE(Detalhamento.OpçãoServiços,OFFSET(Import.PLQ,$A324-1,AY$15-1,1,1),IF($E324&lt;&gt;1,IF(ISNUMBER(INDEX(Import.PLE,Detalhamento!$E324,Detalhamento!AY$15)),IF(INDEX(Import.PLE,Detalhamento!$E324,Detalhamento!AY$15)&lt;=mediçao,OFFSET(Import.PLQ,$A324-1,AY$15-1,1,1),0),0),PLE!$AA$28*OFFSET(Import.PLQ,$A324-1,AY$15-1,1,1)),IF($E324&lt;&gt;1,IF(ISNUMBER(INDEX(Import.PLE,Detalhamento!$E324,Detalhamento!AY$15)),IF(INDEX(Import.PLE,Detalhamento!$E324,Detalhamento!AY$15)&lt;=mediçao,0,OFFSET(Import.PLQ,$A324-1,AY$15-1,1,1)),OFFSET(Import.PLQ,$A324-1,AY$15-1,1,1)),(1-PLE!$AA$28)*OFFSET(Import.PLQ,$A324-1,AY$15-1,1,1))))</f>
        <v>0</v>
      </c>
      <c r="AZ324" s="144">
        <f ca="1">IF(AZ$13="",0,CHOOSE(Detalhamento.OpçãoServiços,OFFSET(Import.PLQ,$A324-1,AZ$15-1,1,1),IF($E324&lt;&gt;1,IF(ISNUMBER(INDEX(Import.PLE,Detalhamento!$E324,Detalhamento!AZ$15)),IF(INDEX(Import.PLE,Detalhamento!$E324,Detalhamento!AZ$15)&lt;=mediçao,OFFSET(Import.PLQ,$A324-1,AZ$15-1,1,1),0),0),PLE!$AA$28*OFFSET(Import.PLQ,$A324-1,AZ$15-1,1,1)),IF($E324&lt;&gt;1,IF(ISNUMBER(INDEX(Import.PLE,Detalhamento!$E324,Detalhamento!AZ$15)),IF(INDEX(Import.PLE,Detalhamento!$E324,Detalhamento!AZ$15)&lt;=mediçao,0,OFFSET(Import.PLQ,$A324-1,AZ$15-1,1,1)),OFFSET(Import.PLQ,$A324-1,AZ$15-1,1,1)),(1-PLE!$AA$28)*OFFSET(Import.PLQ,$A324-1,AZ$15-1,1,1))))</f>
        <v>0</v>
      </c>
      <c r="BA324" s="144">
        <f ca="1">IF(BA$13="",0,CHOOSE(Detalhamento.OpçãoServiços,OFFSET(Import.PLQ,$A324-1,BA$15-1,1,1),IF($E324&lt;&gt;1,IF(ISNUMBER(INDEX(Import.PLE,Detalhamento!$E324,Detalhamento!BA$15)),IF(INDEX(Import.PLE,Detalhamento!$E324,Detalhamento!BA$15)&lt;=mediçao,OFFSET(Import.PLQ,$A324-1,BA$15-1,1,1),0),0),PLE!$AA$28*OFFSET(Import.PLQ,$A324-1,BA$15-1,1,1)),IF($E324&lt;&gt;1,IF(ISNUMBER(INDEX(Import.PLE,Detalhamento!$E324,Detalhamento!BA$15)),IF(INDEX(Import.PLE,Detalhamento!$E324,Detalhamento!BA$15)&lt;=mediçao,0,OFFSET(Import.PLQ,$A324-1,BA$15-1,1,1)),OFFSET(Import.PLQ,$A324-1,BA$15-1,1,1)),(1-PLE!$AA$28)*OFFSET(Import.PLQ,$A324-1,BA$15-1,1,1))))</f>
        <v>0</v>
      </c>
      <c r="BB324" s="144">
        <f ca="1">IF(BB$13="",0,CHOOSE(Detalhamento.OpçãoServiços,OFFSET(Import.PLQ,$A324-1,BB$15-1,1,1),IF($E324&lt;&gt;1,IF(ISNUMBER(INDEX(Import.PLE,Detalhamento!$E324,Detalhamento!BB$15)),IF(INDEX(Import.PLE,Detalhamento!$E324,Detalhamento!BB$15)&lt;=mediçao,OFFSET(Import.PLQ,$A324-1,BB$15-1,1,1),0),0),PLE!$AA$28*OFFSET(Import.PLQ,$A324-1,BB$15-1,1,1)),IF($E324&lt;&gt;1,IF(ISNUMBER(INDEX(Import.PLE,Detalhamento!$E324,Detalhamento!BB$15)),IF(INDEX(Import.PLE,Detalhamento!$E324,Detalhamento!BB$15)&lt;=mediçao,0,OFFSET(Import.PLQ,$A324-1,BB$15-1,1,1)),OFFSET(Import.PLQ,$A324-1,BB$15-1,1,1)),(1-PLE!$AA$28)*OFFSET(Import.PLQ,$A324-1,BB$15-1,1,1))))</f>
        <v>0</v>
      </c>
      <c r="BC324" s="144">
        <f ca="1">IF(BC$13="",0,CHOOSE(Detalhamento.OpçãoServiços,OFFSET(Import.PLQ,$A324-1,BC$15-1,1,1),IF($E324&lt;&gt;1,IF(ISNUMBER(INDEX(Import.PLE,Detalhamento!$E324,Detalhamento!BC$15)),IF(INDEX(Import.PLE,Detalhamento!$E324,Detalhamento!BC$15)&lt;=mediçao,OFFSET(Import.PLQ,$A324-1,BC$15-1,1,1),0),0),PLE!$AA$28*OFFSET(Import.PLQ,$A324-1,BC$15-1,1,1)),IF($E324&lt;&gt;1,IF(ISNUMBER(INDEX(Import.PLE,Detalhamento!$E324,Detalhamento!BC$15)),IF(INDEX(Import.PLE,Detalhamento!$E324,Detalhamento!BC$15)&lt;=mediçao,0,OFFSET(Import.PLQ,$A324-1,BC$15-1,1,1)),OFFSET(Import.PLQ,$A324-1,BC$15-1,1,1)),(1-PLE!$AA$28)*OFFSET(Import.PLQ,$A324-1,BC$15-1,1,1))))</f>
        <v>0</v>
      </c>
      <c r="BD324" s="144">
        <f ca="1">IF(BD$13="",0,CHOOSE(Detalhamento.OpçãoServiços,OFFSET(Import.PLQ,$A324-1,BD$15-1,1,1),IF($E324&lt;&gt;1,IF(ISNUMBER(INDEX(Import.PLE,Detalhamento!$E324,Detalhamento!BD$15)),IF(INDEX(Import.PLE,Detalhamento!$E324,Detalhamento!BD$15)&lt;=mediçao,OFFSET(Import.PLQ,$A324-1,BD$15-1,1,1),0),0),PLE!$AA$28*OFFSET(Import.PLQ,$A324-1,BD$15-1,1,1)),IF($E324&lt;&gt;1,IF(ISNUMBER(INDEX(Import.PLE,Detalhamento!$E324,Detalhamento!BD$15)),IF(INDEX(Import.PLE,Detalhamento!$E324,Detalhamento!BD$15)&lt;=mediçao,0,OFFSET(Import.PLQ,$A324-1,BD$15-1,1,1)),OFFSET(Import.PLQ,$A324-1,BD$15-1,1,1)),(1-PLE!$AA$28)*OFFSET(Import.PLQ,$A324-1,BD$15-1,1,1))))</f>
        <v>0</v>
      </c>
      <c r="BE324" s="144">
        <f ca="1">IF(BE$13="",0,CHOOSE(Detalhamento.OpçãoServiços,OFFSET(Import.PLQ,$A324-1,BE$15-1,1,1),IF($E324&lt;&gt;1,IF(ISNUMBER(INDEX(Import.PLE,Detalhamento!$E324,Detalhamento!BE$15)),IF(INDEX(Import.PLE,Detalhamento!$E324,Detalhamento!BE$15)&lt;=mediçao,OFFSET(Import.PLQ,$A324-1,BE$15-1,1,1),0),0),PLE!$AA$28*OFFSET(Import.PLQ,$A324-1,BE$15-1,1,1)),IF($E324&lt;&gt;1,IF(ISNUMBER(INDEX(Import.PLE,Detalhamento!$E324,Detalhamento!BE$15)),IF(INDEX(Import.PLE,Detalhamento!$E324,Detalhamento!BE$15)&lt;=mediçao,0,OFFSET(Import.PLQ,$A324-1,BE$15-1,1,1)),OFFSET(Import.PLQ,$A324-1,BE$15-1,1,1)),(1-PLE!$AA$28)*OFFSET(Import.PLQ,$A324-1,BE$15-1,1,1))))</f>
        <v>0</v>
      </c>
      <c r="BF324" s="144">
        <f ca="1">IF(BF$13="",0,CHOOSE(Detalhamento.OpçãoServiços,OFFSET(Import.PLQ,$A324-1,BF$15-1,1,1),IF($E324&lt;&gt;1,IF(ISNUMBER(INDEX(Import.PLE,Detalhamento!$E324,Detalhamento!BF$15)),IF(INDEX(Import.PLE,Detalhamento!$E324,Detalhamento!BF$15)&lt;=mediçao,OFFSET(Import.PLQ,$A324-1,BF$15-1,1,1),0),0),PLE!$AA$28*OFFSET(Import.PLQ,$A324-1,BF$15-1,1,1)),IF($E324&lt;&gt;1,IF(ISNUMBER(INDEX(Import.PLE,Detalhamento!$E324,Detalhamento!BF$15)),IF(INDEX(Import.PLE,Detalhamento!$E324,Detalhamento!BF$15)&lt;=mediçao,0,OFFSET(Import.PLQ,$A324-1,BF$15-1,1,1)),OFFSET(Import.PLQ,$A324-1,BF$15-1,1,1)),(1-PLE!$AA$28)*OFFSET(Import.PLQ,$A324-1,BF$15-1,1,1))))</f>
        <v>0</v>
      </c>
      <c r="BG324" s="144">
        <f ca="1">IF(BG$13="",0,CHOOSE(Detalhamento.OpçãoServiços,OFFSET(Import.PLQ,$A324-1,BG$15-1,1,1),IF($E324&lt;&gt;1,IF(ISNUMBER(INDEX(Import.PLE,Detalhamento!$E324,Detalhamento!BG$15)),IF(INDEX(Import.PLE,Detalhamento!$E324,Detalhamento!BG$15)&lt;=mediçao,OFFSET(Import.PLQ,$A324-1,BG$15-1,1,1),0),0),PLE!$AA$28*OFFSET(Import.PLQ,$A324-1,BG$15-1,1,1)),IF($E324&lt;&gt;1,IF(ISNUMBER(INDEX(Import.PLE,Detalhamento!$E324,Detalhamento!BG$15)),IF(INDEX(Import.PLE,Detalhamento!$E324,Detalhamento!BG$15)&lt;=mediçao,0,OFFSET(Import.PLQ,$A324-1,BG$15-1,1,1)),OFFSET(Import.PLQ,$A324-1,BG$15-1,1,1)),(1-PLE!$AA$28)*OFFSET(Import.PLQ,$A324-1,BG$15-1,1,1))))</f>
        <v>0</v>
      </c>
      <c r="BH324" s="144">
        <f ca="1">IF(BH$13="",0,CHOOSE(Detalhamento.OpçãoServiços,OFFSET(Import.PLQ,$A324-1,BH$15-1,1,1),IF($E324&lt;&gt;1,IF(ISNUMBER(INDEX(Import.PLE,Detalhamento!$E324,Detalhamento!BH$15)),IF(INDEX(Import.PLE,Detalhamento!$E324,Detalhamento!BH$15)&lt;=mediçao,OFFSET(Import.PLQ,$A324-1,BH$15-1,1,1),0),0),PLE!$AA$28*OFFSET(Import.PLQ,$A324-1,BH$15-1,1,1)),IF($E324&lt;&gt;1,IF(ISNUMBER(INDEX(Import.PLE,Detalhamento!$E324,Detalhamento!BH$15)),IF(INDEX(Import.PLE,Detalhamento!$E324,Detalhamento!BH$15)&lt;=mediçao,0,OFFSET(Import.PLQ,$A324-1,BH$15-1,1,1)),OFFSET(Import.PLQ,$A324-1,BH$15-1,1,1)),(1-PLE!$AA$28)*OFFSET(Import.PLQ,$A324-1,BH$15-1,1,1))))</f>
        <v>0</v>
      </c>
      <c r="BI324" s="144">
        <f ca="1">IF(BI$13="",0,CHOOSE(Detalhamento.OpçãoServiços,OFFSET(Import.PLQ,$A324-1,BI$15-1,1,1),IF($E324&lt;&gt;1,IF(ISNUMBER(INDEX(Import.PLE,Detalhamento!$E324,Detalhamento!BI$15)),IF(INDEX(Import.PLE,Detalhamento!$E324,Detalhamento!BI$15)&lt;=mediçao,OFFSET(Import.PLQ,$A324-1,BI$15-1,1,1),0),0),PLE!$AA$28*OFFSET(Import.PLQ,$A324-1,BI$15-1,1,1)),IF($E324&lt;&gt;1,IF(ISNUMBER(INDEX(Import.PLE,Detalhamento!$E324,Detalhamento!BI$15)),IF(INDEX(Import.PLE,Detalhamento!$E324,Detalhamento!BI$15)&lt;=mediçao,0,OFFSET(Import.PLQ,$A324-1,BI$15-1,1,1)),OFFSET(Import.PLQ,$A324-1,BI$15-1,1,1)),(1-PLE!$AA$28)*OFFSET(Import.PLQ,$A324-1,BI$15-1,1,1))))</f>
        <v>0</v>
      </c>
    </row>
    <row r="325" spans="1:61" x14ac:dyDescent="0.2">
      <c r="A325" s="155">
        <v>274</v>
      </c>
      <c r="B325" s="21" t="str">
        <f t="shared" ca="1" si="41"/>
        <v>Serviço</v>
      </c>
      <c r="E325" s="153">
        <f t="shared" ca="1" si="42"/>
        <v>35</v>
      </c>
      <c r="F325" s="154">
        <f t="shared" ca="1" si="43"/>
        <v>350274</v>
      </c>
      <c r="G325" s="154" t="str">
        <f t="shared" ca="1" si="48"/>
        <v>4.3.3</v>
      </c>
      <c r="H325" s="182" t="str">
        <f t="shared" ca="1" si="48"/>
        <v>PLANTIO DE GRAMA EM PLACAS. AF_05/2018</v>
      </c>
      <c r="I325" s="37" t="str">
        <f t="shared" ca="1" si="44"/>
        <v>M2</v>
      </c>
      <c r="J325" s="144">
        <f t="shared" ca="1" si="45"/>
        <v>8.8000000000000007</v>
      </c>
      <c r="K325" s="67"/>
      <c r="L325" s="144">
        <f ca="1">IF(L$13="",0,CHOOSE(Detalhamento.OpçãoServiços,OFFSET(Import.PLQ,$A325-1,L$15-1,1,1),IF($E325&lt;&gt;1,IF(ISNUMBER(INDEX(Import.PLE,Detalhamento!$E325,Detalhamento!L$15)),IF(INDEX(Import.PLE,Detalhamento!$E325,Detalhamento!L$15)&lt;=mediçao,OFFSET(Import.PLQ,$A325-1,L$15-1,1,1),0),0),PLE!$AA$28*OFFSET(Import.PLQ,$A325-1,L$15-1,1,1)),IF($E325&lt;&gt;1,IF(ISNUMBER(INDEX(Import.PLE,Detalhamento!$E325,Detalhamento!L$15)),IF(INDEX(Import.PLE,Detalhamento!$E325,Detalhamento!L$15)&lt;=mediçao,0,OFFSET(Import.PLQ,$A325-1,L$15-1,1,1)),OFFSET(Import.PLQ,$A325-1,L$15-1,1,1)),(1-PLE!$AA$28)*OFFSET(Import.PLQ,$A325-1,L$15-1,1,1))))</f>
        <v>8.8000000000000007</v>
      </c>
      <c r="M325" s="144">
        <f ca="1">IF(M$13="",0,CHOOSE(Detalhamento.OpçãoServiços,OFFSET(Import.PLQ,$A325-1,M$15-1,1,1),IF($E325&lt;&gt;1,IF(ISNUMBER(INDEX(Import.PLE,Detalhamento!$E325,Detalhamento!M$15)),IF(INDEX(Import.PLE,Detalhamento!$E325,Detalhamento!M$15)&lt;=mediçao,OFFSET(Import.PLQ,$A325-1,M$15-1,1,1),0),0),PLE!$AA$28*OFFSET(Import.PLQ,$A325-1,M$15-1,1,1)),IF($E325&lt;&gt;1,IF(ISNUMBER(INDEX(Import.PLE,Detalhamento!$E325,Detalhamento!M$15)),IF(INDEX(Import.PLE,Detalhamento!$E325,Detalhamento!M$15)&lt;=mediçao,0,OFFSET(Import.PLQ,$A325-1,M$15-1,1,1)),OFFSET(Import.PLQ,$A325-1,M$15-1,1,1)),(1-PLE!$AA$28)*OFFSET(Import.PLQ,$A325-1,M$15-1,1,1))))</f>
        <v>0</v>
      </c>
      <c r="N325" s="144">
        <f ca="1">IF(N$13="",0,CHOOSE(Detalhamento.OpçãoServiços,OFFSET(Import.PLQ,$A325-1,N$15-1,1,1),IF($E325&lt;&gt;1,IF(ISNUMBER(INDEX(Import.PLE,Detalhamento!$E325,Detalhamento!N$15)),IF(INDEX(Import.PLE,Detalhamento!$E325,Detalhamento!N$15)&lt;=mediçao,OFFSET(Import.PLQ,$A325-1,N$15-1,1,1),0),0),PLE!$AA$28*OFFSET(Import.PLQ,$A325-1,N$15-1,1,1)),IF($E325&lt;&gt;1,IF(ISNUMBER(INDEX(Import.PLE,Detalhamento!$E325,Detalhamento!N$15)),IF(INDEX(Import.PLE,Detalhamento!$E325,Detalhamento!N$15)&lt;=mediçao,0,OFFSET(Import.PLQ,$A325-1,N$15-1,1,1)),OFFSET(Import.PLQ,$A325-1,N$15-1,1,1)),(1-PLE!$AA$28)*OFFSET(Import.PLQ,$A325-1,N$15-1,1,1))))</f>
        <v>0</v>
      </c>
      <c r="O325" s="144">
        <f ca="1">IF(O$13="",0,CHOOSE(Detalhamento.OpçãoServiços,OFFSET(Import.PLQ,$A325-1,O$15-1,1,1),IF($E325&lt;&gt;1,IF(ISNUMBER(INDEX(Import.PLE,Detalhamento!$E325,Detalhamento!O$15)),IF(INDEX(Import.PLE,Detalhamento!$E325,Detalhamento!O$15)&lt;=mediçao,OFFSET(Import.PLQ,$A325-1,O$15-1,1,1),0),0),PLE!$AA$28*OFFSET(Import.PLQ,$A325-1,O$15-1,1,1)),IF($E325&lt;&gt;1,IF(ISNUMBER(INDEX(Import.PLE,Detalhamento!$E325,Detalhamento!O$15)),IF(INDEX(Import.PLE,Detalhamento!$E325,Detalhamento!O$15)&lt;=mediçao,0,OFFSET(Import.PLQ,$A325-1,O$15-1,1,1)),OFFSET(Import.PLQ,$A325-1,O$15-1,1,1)),(1-PLE!$AA$28)*OFFSET(Import.PLQ,$A325-1,O$15-1,1,1))))</f>
        <v>0</v>
      </c>
      <c r="P325" s="144">
        <f ca="1">IF(P$13="",0,CHOOSE(Detalhamento.OpçãoServiços,OFFSET(Import.PLQ,$A325-1,P$15-1,1,1),IF($E325&lt;&gt;1,IF(ISNUMBER(INDEX(Import.PLE,Detalhamento!$E325,Detalhamento!P$15)),IF(INDEX(Import.PLE,Detalhamento!$E325,Detalhamento!P$15)&lt;=mediçao,OFFSET(Import.PLQ,$A325-1,P$15-1,1,1),0),0),PLE!$AA$28*OFFSET(Import.PLQ,$A325-1,P$15-1,1,1)),IF($E325&lt;&gt;1,IF(ISNUMBER(INDEX(Import.PLE,Detalhamento!$E325,Detalhamento!P$15)),IF(INDEX(Import.PLE,Detalhamento!$E325,Detalhamento!P$15)&lt;=mediçao,0,OFFSET(Import.PLQ,$A325-1,P$15-1,1,1)),OFFSET(Import.PLQ,$A325-1,P$15-1,1,1)),(1-PLE!$AA$28)*OFFSET(Import.PLQ,$A325-1,P$15-1,1,1))))</f>
        <v>0</v>
      </c>
      <c r="Q325" s="144">
        <f ca="1">IF(Q$13="",0,CHOOSE(Detalhamento.OpçãoServiços,OFFSET(Import.PLQ,$A325-1,Q$15-1,1,1),IF($E325&lt;&gt;1,IF(ISNUMBER(INDEX(Import.PLE,Detalhamento!$E325,Detalhamento!Q$15)),IF(INDEX(Import.PLE,Detalhamento!$E325,Detalhamento!Q$15)&lt;=mediçao,OFFSET(Import.PLQ,$A325-1,Q$15-1,1,1),0),0),PLE!$AA$28*OFFSET(Import.PLQ,$A325-1,Q$15-1,1,1)),IF($E325&lt;&gt;1,IF(ISNUMBER(INDEX(Import.PLE,Detalhamento!$E325,Detalhamento!Q$15)),IF(INDEX(Import.PLE,Detalhamento!$E325,Detalhamento!Q$15)&lt;=mediçao,0,OFFSET(Import.PLQ,$A325-1,Q$15-1,1,1)),OFFSET(Import.PLQ,$A325-1,Q$15-1,1,1)),(1-PLE!$AA$28)*OFFSET(Import.PLQ,$A325-1,Q$15-1,1,1))))</f>
        <v>0</v>
      </c>
      <c r="R325" s="144">
        <f ca="1">IF(R$13="",0,CHOOSE(Detalhamento.OpçãoServiços,OFFSET(Import.PLQ,$A325-1,R$15-1,1,1),IF($E325&lt;&gt;1,IF(ISNUMBER(INDEX(Import.PLE,Detalhamento!$E325,Detalhamento!R$15)),IF(INDEX(Import.PLE,Detalhamento!$E325,Detalhamento!R$15)&lt;=mediçao,OFFSET(Import.PLQ,$A325-1,R$15-1,1,1),0),0),PLE!$AA$28*OFFSET(Import.PLQ,$A325-1,R$15-1,1,1)),IF($E325&lt;&gt;1,IF(ISNUMBER(INDEX(Import.PLE,Detalhamento!$E325,Detalhamento!R$15)),IF(INDEX(Import.PLE,Detalhamento!$E325,Detalhamento!R$15)&lt;=mediçao,0,OFFSET(Import.PLQ,$A325-1,R$15-1,1,1)),OFFSET(Import.PLQ,$A325-1,R$15-1,1,1)),(1-PLE!$AA$28)*OFFSET(Import.PLQ,$A325-1,R$15-1,1,1))))</f>
        <v>0</v>
      </c>
      <c r="S325" s="144">
        <f ca="1">IF(S$13="",0,CHOOSE(Detalhamento.OpçãoServiços,OFFSET(Import.PLQ,$A325-1,S$15-1,1,1),IF($E325&lt;&gt;1,IF(ISNUMBER(INDEX(Import.PLE,Detalhamento!$E325,Detalhamento!S$15)),IF(INDEX(Import.PLE,Detalhamento!$E325,Detalhamento!S$15)&lt;=mediçao,OFFSET(Import.PLQ,$A325-1,S$15-1,1,1),0),0),PLE!$AA$28*OFFSET(Import.PLQ,$A325-1,S$15-1,1,1)),IF($E325&lt;&gt;1,IF(ISNUMBER(INDEX(Import.PLE,Detalhamento!$E325,Detalhamento!S$15)),IF(INDEX(Import.PLE,Detalhamento!$E325,Detalhamento!S$15)&lt;=mediçao,0,OFFSET(Import.PLQ,$A325-1,S$15-1,1,1)),OFFSET(Import.PLQ,$A325-1,S$15-1,1,1)),(1-PLE!$AA$28)*OFFSET(Import.PLQ,$A325-1,S$15-1,1,1))))</f>
        <v>0</v>
      </c>
      <c r="T325" s="144">
        <f ca="1">IF(T$13="",0,CHOOSE(Detalhamento.OpçãoServiços,OFFSET(Import.PLQ,$A325-1,T$15-1,1,1),IF($E325&lt;&gt;1,IF(ISNUMBER(INDEX(Import.PLE,Detalhamento!$E325,Detalhamento!T$15)),IF(INDEX(Import.PLE,Detalhamento!$E325,Detalhamento!T$15)&lt;=mediçao,OFFSET(Import.PLQ,$A325-1,T$15-1,1,1),0),0),PLE!$AA$28*OFFSET(Import.PLQ,$A325-1,T$15-1,1,1)),IF($E325&lt;&gt;1,IF(ISNUMBER(INDEX(Import.PLE,Detalhamento!$E325,Detalhamento!T$15)),IF(INDEX(Import.PLE,Detalhamento!$E325,Detalhamento!T$15)&lt;=mediçao,0,OFFSET(Import.PLQ,$A325-1,T$15-1,1,1)),OFFSET(Import.PLQ,$A325-1,T$15-1,1,1)),(1-PLE!$AA$28)*OFFSET(Import.PLQ,$A325-1,T$15-1,1,1))))</f>
        <v>0</v>
      </c>
      <c r="U325" s="144">
        <f ca="1">IF(U$13="",0,CHOOSE(Detalhamento.OpçãoServiços,OFFSET(Import.PLQ,$A325-1,U$15-1,1,1),IF($E325&lt;&gt;1,IF(ISNUMBER(INDEX(Import.PLE,Detalhamento!$E325,Detalhamento!U$15)),IF(INDEX(Import.PLE,Detalhamento!$E325,Detalhamento!U$15)&lt;=mediçao,OFFSET(Import.PLQ,$A325-1,U$15-1,1,1),0),0),PLE!$AA$28*OFFSET(Import.PLQ,$A325-1,U$15-1,1,1)),IF($E325&lt;&gt;1,IF(ISNUMBER(INDEX(Import.PLE,Detalhamento!$E325,Detalhamento!U$15)),IF(INDEX(Import.PLE,Detalhamento!$E325,Detalhamento!U$15)&lt;=mediçao,0,OFFSET(Import.PLQ,$A325-1,U$15-1,1,1)),OFFSET(Import.PLQ,$A325-1,U$15-1,1,1)),(1-PLE!$AA$28)*OFFSET(Import.PLQ,$A325-1,U$15-1,1,1))))</f>
        <v>0</v>
      </c>
      <c r="V325" s="144">
        <f ca="1">IF(V$13="",0,CHOOSE(Detalhamento.OpçãoServiços,OFFSET(Import.PLQ,$A325-1,V$15-1,1,1),IF($E325&lt;&gt;1,IF(ISNUMBER(INDEX(Import.PLE,Detalhamento!$E325,Detalhamento!V$15)),IF(INDEX(Import.PLE,Detalhamento!$E325,Detalhamento!V$15)&lt;=mediçao,OFFSET(Import.PLQ,$A325-1,V$15-1,1,1),0),0),PLE!$AA$28*OFFSET(Import.PLQ,$A325-1,V$15-1,1,1)),IF($E325&lt;&gt;1,IF(ISNUMBER(INDEX(Import.PLE,Detalhamento!$E325,Detalhamento!V$15)),IF(INDEX(Import.PLE,Detalhamento!$E325,Detalhamento!V$15)&lt;=mediçao,0,OFFSET(Import.PLQ,$A325-1,V$15-1,1,1)),OFFSET(Import.PLQ,$A325-1,V$15-1,1,1)),(1-PLE!$AA$28)*OFFSET(Import.PLQ,$A325-1,V$15-1,1,1))))</f>
        <v>0</v>
      </c>
      <c r="W325" s="144">
        <f ca="1">IF(W$13="",0,CHOOSE(Detalhamento.OpçãoServiços,OFFSET(Import.PLQ,$A325-1,W$15-1,1,1),IF($E325&lt;&gt;1,IF(ISNUMBER(INDEX(Import.PLE,Detalhamento!$E325,Detalhamento!W$15)),IF(INDEX(Import.PLE,Detalhamento!$E325,Detalhamento!W$15)&lt;=mediçao,OFFSET(Import.PLQ,$A325-1,W$15-1,1,1),0),0),PLE!$AA$28*OFFSET(Import.PLQ,$A325-1,W$15-1,1,1)),IF($E325&lt;&gt;1,IF(ISNUMBER(INDEX(Import.PLE,Detalhamento!$E325,Detalhamento!W$15)),IF(INDEX(Import.PLE,Detalhamento!$E325,Detalhamento!W$15)&lt;=mediçao,0,OFFSET(Import.PLQ,$A325-1,W$15-1,1,1)),OFFSET(Import.PLQ,$A325-1,W$15-1,1,1)),(1-PLE!$AA$28)*OFFSET(Import.PLQ,$A325-1,W$15-1,1,1))))</f>
        <v>0</v>
      </c>
      <c r="X325" s="144">
        <f ca="1">IF(X$13="",0,CHOOSE(Detalhamento.OpçãoServiços,OFFSET(Import.PLQ,$A325-1,X$15-1,1,1),IF($E325&lt;&gt;1,IF(ISNUMBER(INDEX(Import.PLE,Detalhamento!$E325,Detalhamento!X$15)),IF(INDEX(Import.PLE,Detalhamento!$E325,Detalhamento!X$15)&lt;=mediçao,OFFSET(Import.PLQ,$A325-1,X$15-1,1,1),0),0),PLE!$AA$28*OFFSET(Import.PLQ,$A325-1,X$15-1,1,1)),IF($E325&lt;&gt;1,IF(ISNUMBER(INDEX(Import.PLE,Detalhamento!$E325,Detalhamento!X$15)),IF(INDEX(Import.PLE,Detalhamento!$E325,Detalhamento!X$15)&lt;=mediçao,0,OFFSET(Import.PLQ,$A325-1,X$15-1,1,1)),OFFSET(Import.PLQ,$A325-1,X$15-1,1,1)),(1-PLE!$AA$28)*OFFSET(Import.PLQ,$A325-1,X$15-1,1,1))))</f>
        <v>0</v>
      </c>
      <c r="Y325" s="144">
        <f ca="1">IF(Y$13="",0,CHOOSE(Detalhamento.OpçãoServiços,OFFSET(Import.PLQ,$A325-1,Y$15-1,1,1),IF($E325&lt;&gt;1,IF(ISNUMBER(INDEX(Import.PLE,Detalhamento!$E325,Detalhamento!Y$15)),IF(INDEX(Import.PLE,Detalhamento!$E325,Detalhamento!Y$15)&lt;=mediçao,OFFSET(Import.PLQ,$A325-1,Y$15-1,1,1),0),0),PLE!$AA$28*OFFSET(Import.PLQ,$A325-1,Y$15-1,1,1)),IF($E325&lt;&gt;1,IF(ISNUMBER(INDEX(Import.PLE,Detalhamento!$E325,Detalhamento!Y$15)),IF(INDEX(Import.PLE,Detalhamento!$E325,Detalhamento!Y$15)&lt;=mediçao,0,OFFSET(Import.PLQ,$A325-1,Y$15-1,1,1)),OFFSET(Import.PLQ,$A325-1,Y$15-1,1,1)),(1-PLE!$AA$28)*OFFSET(Import.PLQ,$A325-1,Y$15-1,1,1))))</f>
        <v>0</v>
      </c>
      <c r="Z325" s="144">
        <f ca="1">IF(Z$13="",0,CHOOSE(Detalhamento.OpçãoServiços,OFFSET(Import.PLQ,$A325-1,Z$15-1,1,1),IF($E325&lt;&gt;1,IF(ISNUMBER(INDEX(Import.PLE,Detalhamento!$E325,Detalhamento!Z$15)),IF(INDEX(Import.PLE,Detalhamento!$E325,Detalhamento!Z$15)&lt;=mediçao,OFFSET(Import.PLQ,$A325-1,Z$15-1,1,1),0),0),PLE!$AA$28*OFFSET(Import.PLQ,$A325-1,Z$15-1,1,1)),IF($E325&lt;&gt;1,IF(ISNUMBER(INDEX(Import.PLE,Detalhamento!$E325,Detalhamento!Z$15)),IF(INDEX(Import.PLE,Detalhamento!$E325,Detalhamento!Z$15)&lt;=mediçao,0,OFFSET(Import.PLQ,$A325-1,Z$15-1,1,1)),OFFSET(Import.PLQ,$A325-1,Z$15-1,1,1)),(1-PLE!$AA$28)*OFFSET(Import.PLQ,$A325-1,Z$15-1,1,1))))</f>
        <v>0</v>
      </c>
      <c r="AA325" s="144">
        <f ca="1">IF(AA$13="",0,CHOOSE(Detalhamento.OpçãoServiços,OFFSET(Import.PLQ,$A325-1,AA$15-1,1,1),IF($E325&lt;&gt;1,IF(ISNUMBER(INDEX(Import.PLE,Detalhamento!$E325,Detalhamento!AA$15)),IF(INDEX(Import.PLE,Detalhamento!$E325,Detalhamento!AA$15)&lt;=mediçao,OFFSET(Import.PLQ,$A325-1,AA$15-1,1,1),0),0),PLE!$AA$28*OFFSET(Import.PLQ,$A325-1,AA$15-1,1,1)),IF($E325&lt;&gt;1,IF(ISNUMBER(INDEX(Import.PLE,Detalhamento!$E325,Detalhamento!AA$15)),IF(INDEX(Import.PLE,Detalhamento!$E325,Detalhamento!AA$15)&lt;=mediçao,0,OFFSET(Import.PLQ,$A325-1,AA$15-1,1,1)),OFFSET(Import.PLQ,$A325-1,AA$15-1,1,1)),(1-PLE!$AA$28)*OFFSET(Import.PLQ,$A325-1,AA$15-1,1,1))))</f>
        <v>0</v>
      </c>
      <c r="AB325" s="144">
        <f ca="1">IF(AB$13="",0,CHOOSE(Detalhamento.OpçãoServiços,OFFSET(Import.PLQ,$A325-1,AB$15-1,1,1),IF($E325&lt;&gt;1,IF(ISNUMBER(INDEX(Import.PLE,Detalhamento!$E325,Detalhamento!AB$15)),IF(INDEX(Import.PLE,Detalhamento!$E325,Detalhamento!AB$15)&lt;=mediçao,OFFSET(Import.PLQ,$A325-1,AB$15-1,1,1),0),0),PLE!$AA$28*OFFSET(Import.PLQ,$A325-1,AB$15-1,1,1)),IF($E325&lt;&gt;1,IF(ISNUMBER(INDEX(Import.PLE,Detalhamento!$E325,Detalhamento!AB$15)),IF(INDEX(Import.PLE,Detalhamento!$E325,Detalhamento!AB$15)&lt;=mediçao,0,OFFSET(Import.PLQ,$A325-1,AB$15-1,1,1)),OFFSET(Import.PLQ,$A325-1,AB$15-1,1,1)),(1-PLE!$AA$28)*OFFSET(Import.PLQ,$A325-1,AB$15-1,1,1))))</f>
        <v>0</v>
      </c>
      <c r="AC325" s="144">
        <f ca="1">IF(AC$13="",0,CHOOSE(Detalhamento.OpçãoServiços,OFFSET(Import.PLQ,$A325-1,AC$15-1,1,1),IF($E325&lt;&gt;1,IF(ISNUMBER(INDEX(Import.PLE,Detalhamento!$E325,Detalhamento!AC$15)),IF(INDEX(Import.PLE,Detalhamento!$E325,Detalhamento!AC$15)&lt;=mediçao,OFFSET(Import.PLQ,$A325-1,AC$15-1,1,1),0),0),PLE!$AA$28*OFFSET(Import.PLQ,$A325-1,AC$15-1,1,1)),IF($E325&lt;&gt;1,IF(ISNUMBER(INDEX(Import.PLE,Detalhamento!$E325,Detalhamento!AC$15)),IF(INDEX(Import.PLE,Detalhamento!$E325,Detalhamento!AC$15)&lt;=mediçao,0,OFFSET(Import.PLQ,$A325-1,AC$15-1,1,1)),OFFSET(Import.PLQ,$A325-1,AC$15-1,1,1)),(1-PLE!$AA$28)*OFFSET(Import.PLQ,$A325-1,AC$15-1,1,1))))</f>
        <v>0</v>
      </c>
      <c r="AD325" s="144">
        <f ca="1">IF(AD$13="",0,CHOOSE(Detalhamento.OpçãoServiços,OFFSET(Import.PLQ,$A325-1,AD$15-1,1,1),IF($E325&lt;&gt;1,IF(ISNUMBER(INDEX(Import.PLE,Detalhamento!$E325,Detalhamento!AD$15)),IF(INDEX(Import.PLE,Detalhamento!$E325,Detalhamento!AD$15)&lt;=mediçao,OFFSET(Import.PLQ,$A325-1,AD$15-1,1,1),0),0),PLE!$AA$28*OFFSET(Import.PLQ,$A325-1,AD$15-1,1,1)),IF($E325&lt;&gt;1,IF(ISNUMBER(INDEX(Import.PLE,Detalhamento!$E325,Detalhamento!AD$15)),IF(INDEX(Import.PLE,Detalhamento!$E325,Detalhamento!AD$15)&lt;=mediçao,0,OFFSET(Import.PLQ,$A325-1,AD$15-1,1,1)),OFFSET(Import.PLQ,$A325-1,AD$15-1,1,1)),(1-PLE!$AA$28)*OFFSET(Import.PLQ,$A325-1,AD$15-1,1,1))))</f>
        <v>0</v>
      </c>
      <c r="AE325" s="144">
        <f ca="1">IF(AE$13="",0,CHOOSE(Detalhamento.OpçãoServiços,OFFSET(Import.PLQ,$A325-1,AE$15-1,1,1),IF($E325&lt;&gt;1,IF(ISNUMBER(INDEX(Import.PLE,Detalhamento!$E325,Detalhamento!AE$15)),IF(INDEX(Import.PLE,Detalhamento!$E325,Detalhamento!AE$15)&lt;=mediçao,OFFSET(Import.PLQ,$A325-1,AE$15-1,1,1),0),0),PLE!$AA$28*OFFSET(Import.PLQ,$A325-1,AE$15-1,1,1)),IF($E325&lt;&gt;1,IF(ISNUMBER(INDEX(Import.PLE,Detalhamento!$E325,Detalhamento!AE$15)),IF(INDEX(Import.PLE,Detalhamento!$E325,Detalhamento!AE$15)&lt;=mediçao,0,OFFSET(Import.PLQ,$A325-1,AE$15-1,1,1)),OFFSET(Import.PLQ,$A325-1,AE$15-1,1,1)),(1-PLE!$AA$28)*OFFSET(Import.PLQ,$A325-1,AE$15-1,1,1))))</f>
        <v>0</v>
      </c>
      <c r="AF325" s="144">
        <f ca="1">IF(AF$13="",0,CHOOSE(Detalhamento.OpçãoServiços,OFFSET(Import.PLQ,$A325-1,AF$15-1,1,1),IF($E325&lt;&gt;1,IF(ISNUMBER(INDEX(Import.PLE,Detalhamento!$E325,Detalhamento!AF$15)),IF(INDEX(Import.PLE,Detalhamento!$E325,Detalhamento!AF$15)&lt;=mediçao,OFFSET(Import.PLQ,$A325-1,AF$15-1,1,1),0),0),PLE!$AA$28*OFFSET(Import.PLQ,$A325-1,AF$15-1,1,1)),IF($E325&lt;&gt;1,IF(ISNUMBER(INDEX(Import.PLE,Detalhamento!$E325,Detalhamento!AF$15)),IF(INDEX(Import.PLE,Detalhamento!$E325,Detalhamento!AF$15)&lt;=mediçao,0,OFFSET(Import.PLQ,$A325-1,AF$15-1,1,1)),OFFSET(Import.PLQ,$A325-1,AF$15-1,1,1)),(1-PLE!$AA$28)*OFFSET(Import.PLQ,$A325-1,AF$15-1,1,1))))</f>
        <v>0</v>
      </c>
      <c r="AG325" s="144">
        <f ca="1">IF(AG$13="",0,CHOOSE(Detalhamento.OpçãoServiços,OFFSET(Import.PLQ,$A325-1,AG$15-1,1,1),IF($E325&lt;&gt;1,IF(ISNUMBER(INDEX(Import.PLE,Detalhamento!$E325,Detalhamento!AG$15)),IF(INDEX(Import.PLE,Detalhamento!$E325,Detalhamento!AG$15)&lt;=mediçao,OFFSET(Import.PLQ,$A325-1,AG$15-1,1,1),0),0),PLE!$AA$28*OFFSET(Import.PLQ,$A325-1,AG$15-1,1,1)),IF($E325&lt;&gt;1,IF(ISNUMBER(INDEX(Import.PLE,Detalhamento!$E325,Detalhamento!AG$15)),IF(INDEX(Import.PLE,Detalhamento!$E325,Detalhamento!AG$15)&lt;=mediçao,0,OFFSET(Import.PLQ,$A325-1,AG$15-1,1,1)),OFFSET(Import.PLQ,$A325-1,AG$15-1,1,1)),(1-PLE!$AA$28)*OFFSET(Import.PLQ,$A325-1,AG$15-1,1,1))))</f>
        <v>0</v>
      </c>
      <c r="AH325" s="144">
        <f ca="1">IF(AH$13="",0,CHOOSE(Detalhamento.OpçãoServiços,OFFSET(Import.PLQ,$A325-1,AH$15-1,1,1),IF($E325&lt;&gt;1,IF(ISNUMBER(INDEX(Import.PLE,Detalhamento!$E325,Detalhamento!AH$15)),IF(INDEX(Import.PLE,Detalhamento!$E325,Detalhamento!AH$15)&lt;=mediçao,OFFSET(Import.PLQ,$A325-1,AH$15-1,1,1),0),0),PLE!$AA$28*OFFSET(Import.PLQ,$A325-1,AH$15-1,1,1)),IF($E325&lt;&gt;1,IF(ISNUMBER(INDEX(Import.PLE,Detalhamento!$E325,Detalhamento!AH$15)),IF(INDEX(Import.PLE,Detalhamento!$E325,Detalhamento!AH$15)&lt;=mediçao,0,OFFSET(Import.PLQ,$A325-1,AH$15-1,1,1)),OFFSET(Import.PLQ,$A325-1,AH$15-1,1,1)),(1-PLE!$AA$28)*OFFSET(Import.PLQ,$A325-1,AH$15-1,1,1))))</f>
        <v>0</v>
      </c>
      <c r="AI325" s="144">
        <f ca="1">IF(AI$13="",0,CHOOSE(Detalhamento.OpçãoServiços,OFFSET(Import.PLQ,$A325-1,AI$15-1,1,1),IF($E325&lt;&gt;1,IF(ISNUMBER(INDEX(Import.PLE,Detalhamento!$E325,Detalhamento!AI$15)),IF(INDEX(Import.PLE,Detalhamento!$E325,Detalhamento!AI$15)&lt;=mediçao,OFFSET(Import.PLQ,$A325-1,AI$15-1,1,1),0),0),PLE!$AA$28*OFFSET(Import.PLQ,$A325-1,AI$15-1,1,1)),IF($E325&lt;&gt;1,IF(ISNUMBER(INDEX(Import.PLE,Detalhamento!$E325,Detalhamento!AI$15)),IF(INDEX(Import.PLE,Detalhamento!$E325,Detalhamento!AI$15)&lt;=mediçao,0,OFFSET(Import.PLQ,$A325-1,AI$15-1,1,1)),OFFSET(Import.PLQ,$A325-1,AI$15-1,1,1)),(1-PLE!$AA$28)*OFFSET(Import.PLQ,$A325-1,AI$15-1,1,1))))</f>
        <v>0</v>
      </c>
      <c r="AJ325" s="144">
        <f ca="1">IF(AJ$13="",0,CHOOSE(Detalhamento.OpçãoServiços,OFFSET(Import.PLQ,$A325-1,AJ$15-1,1,1),IF($E325&lt;&gt;1,IF(ISNUMBER(INDEX(Import.PLE,Detalhamento!$E325,Detalhamento!AJ$15)),IF(INDEX(Import.PLE,Detalhamento!$E325,Detalhamento!AJ$15)&lt;=mediçao,OFFSET(Import.PLQ,$A325-1,AJ$15-1,1,1),0),0),PLE!$AA$28*OFFSET(Import.PLQ,$A325-1,AJ$15-1,1,1)),IF($E325&lt;&gt;1,IF(ISNUMBER(INDEX(Import.PLE,Detalhamento!$E325,Detalhamento!AJ$15)),IF(INDEX(Import.PLE,Detalhamento!$E325,Detalhamento!AJ$15)&lt;=mediçao,0,OFFSET(Import.PLQ,$A325-1,AJ$15-1,1,1)),OFFSET(Import.PLQ,$A325-1,AJ$15-1,1,1)),(1-PLE!$AA$28)*OFFSET(Import.PLQ,$A325-1,AJ$15-1,1,1))))</f>
        <v>0</v>
      </c>
      <c r="AK325" s="144">
        <f ca="1">IF(AK$13="",0,CHOOSE(Detalhamento.OpçãoServiços,OFFSET(Import.PLQ,$A325-1,AK$15-1,1,1),IF($E325&lt;&gt;1,IF(ISNUMBER(INDEX(Import.PLE,Detalhamento!$E325,Detalhamento!AK$15)),IF(INDEX(Import.PLE,Detalhamento!$E325,Detalhamento!AK$15)&lt;=mediçao,OFFSET(Import.PLQ,$A325-1,AK$15-1,1,1),0),0),PLE!$AA$28*OFFSET(Import.PLQ,$A325-1,AK$15-1,1,1)),IF($E325&lt;&gt;1,IF(ISNUMBER(INDEX(Import.PLE,Detalhamento!$E325,Detalhamento!AK$15)),IF(INDEX(Import.PLE,Detalhamento!$E325,Detalhamento!AK$15)&lt;=mediçao,0,OFFSET(Import.PLQ,$A325-1,AK$15-1,1,1)),OFFSET(Import.PLQ,$A325-1,AK$15-1,1,1)),(1-PLE!$AA$28)*OFFSET(Import.PLQ,$A325-1,AK$15-1,1,1))))</f>
        <v>0</v>
      </c>
      <c r="AL325" s="144">
        <f ca="1">IF(AL$13="",0,CHOOSE(Detalhamento.OpçãoServiços,OFFSET(Import.PLQ,$A325-1,AL$15-1,1,1),IF($E325&lt;&gt;1,IF(ISNUMBER(INDEX(Import.PLE,Detalhamento!$E325,Detalhamento!AL$15)),IF(INDEX(Import.PLE,Detalhamento!$E325,Detalhamento!AL$15)&lt;=mediçao,OFFSET(Import.PLQ,$A325-1,AL$15-1,1,1),0),0),PLE!$AA$28*OFFSET(Import.PLQ,$A325-1,AL$15-1,1,1)),IF($E325&lt;&gt;1,IF(ISNUMBER(INDEX(Import.PLE,Detalhamento!$E325,Detalhamento!AL$15)),IF(INDEX(Import.PLE,Detalhamento!$E325,Detalhamento!AL$15)&lt;=mediçao,0,OFFSET(Import.PLQ,$A325-1,AL$15-1,1,1)),OFFSET(Import.PLQ,$A325-1,AL$15-1,1,1)),(1-PLE!$AA$28)*OFFSET(Import.PLQ,$A325-1,AL$15-1,1,1))))</f>
        <v>0</v>
      </c>
      <c r="AM325" s="144">
        <f ca="1">IF(AM$13="",0,CHOOSE(Detalhamento.OpçãoServiços,OFFSET(Import.PLQ,$A325-1,AM$15-1,1,1),IF($E325&lt;&gt;1,IF(ISNUMBER(INDEX(Import.PLE,Detalhamento!$E325,Detalhamento!AM$15)),IF(INDEX(Import.PLE,Detalhamento!$E325,Detalhamento!AM$15)&lt;=mediçao,OFFSET(Import.PLQ,$A325-1,AM$15-1,1,1),0),0),PLE!$AA$28*OFFSET(Import.PLQ,$A325-1,AM$15-1,1,1)),IF($E325&lt;&gt;1,IF(ISNUMBER(INDEX(Import.PLE,Detalhamento!$E325,Detalhamento!AM$15)),IF(INDEX(Import.PLE,Detalhamento!$E325,Detalhamento!AM$15)&lt;=mediçao,0,OFFSET(Import.PLQ,$A325-1,AM$15-1,1,1)),OFFSET(Import.PLQ,$A325-1,AM$15-1,1,1)),(1-PLE!$AA$28)*OFFSET(Import.PLQ,$A325-1,AM$15-1,1,1))))</f>
        <v>0</v>
      </c>
      <c r="AN325" s="144">
        <f ca="1">IF(AN$13="",0,CHOOSE(Detalhamento.OpçãoServiços,OFFSET(Import.PLQ,$A325-1,AN$15-1,1,1),IF($E325&lt;&gt;1,IF(ISNUMBER(INDEX(Import.PLE,Detalhamento!$E325,Detalhamento!AN$15)),IF(INDEX(Import.PLE,Detalhamento!$E325,Detalhamento!AN$15)&lt;=mediçao,OFFSET(Import.PLQ,$A325-1,AN$15-1,1,1),0),0),PLE!$AA$28*OFFSET(Import.PLQ,$A325-1,AN$15-1,1,1)),IF($E325&lt;&gt;1,IF(ISNUMBER(INDEX(Import.PLE,Detalhamento!$E325,Detalhamento!AN$15)),IF(INDEX(Import.PLE,Detalhamento!$E325,Detalhamento!AN$15)&lt;=mediçao,0,OFFSET(Import.PLQ,$A325-1,AN$15-1,1,1)),OFFSET(Import.PLQ,$A325-1,AN$15-1,1,1)),(1-PLE!$AA$28)*OFFSET(Import.PLQ,$A325-1,AN$15-1,1,1))))</f>
        <v>0</v>
      </c>
      <c r="AO325" s="144">
        <f ca="1">IF(AO$13="",0,CHOOSE(Detalhamento.OpçãoServiços,OFFSET(Import.PLQ,$A325-1,AO$15-1,1,1),IF($E325&lt;&gt;1,IF(ISNUMBER(INDEX(Import.PLE,Detalhamento!$E325,Detalhamento!AO$15)),IF(INDEX(Import.PLE,Detalhamento!$E325,Detalhamento!AO$15)&lt;=mediçao,OFFSET(Import.PLQ,$A325-1,AO$15-1,1,1),0),0),PLE!$AA$28*OFFSET(Import.PLQ,$A325-1,AO$15-1,1,1)),IF($E325&lt;&gt;1,IF(ISNUMBER(INDEX(Import.PLE,Detalhamento!$E325,Detalhamento!AO$15)),IF(INDEX(Import.PLE,Detalhamento!$E325,Detalhamento!AO$15)&lt;=mediçao,0,OFFSET(Import.PLQ,$A325-1,AO$15-1,1,1)),OFFSET(Import.PLQ,$A325-1,AO$15-1,1,1)),(1-PLE!$AA$28)*OFFSET(Import.PLQ,$A325-1,AO$15-1,1,1))))</f>
        <v>0</v>
      </c>
      <c r="AP325" s="144">
        <f ca="1">IF(AP$13="",0,CHOOSE(Detalhamento.OpçãoServiços,OFFSET(Import.PLQ,$A325-1,AP$15-1,1,1),IF($E325&lt;&gt;1,IF(ISNUMBER(INDEX(Import.PLE,Detalhamento!$E325,Detalhamento!AP$15)),IF(INDEX(Import.PLE,Detalhamento!$E325,Detalhamento!AP$15)&lt;=mediçao,OFFSET(Import.PLQ,$A325-1,AP$15-1,1,1),0),0),PLE!$AA$28*OFFSET(Import.PLQ,$A325-1,AP$15-1,1,1)),IF($E325&lt;&gt;1,IF(ISNUMBER(INDEX(Import.PLE,Detalhamento!$E325,Detalhamento!AP$15)),IF(INDEX(Import.PLE,Detalhamento!$E325,Detalhamento!AP$15)&lt;=mediçao,0,OFFSET(Import.PLQ,$A325-1,AP$15-1,1,1)),OFFSET(Import.PLQ,$A325-1,AP$15-1,1,1)),(1-PLE!$AA$28)*OFFSET(Import.PLQ,$A325-1,AP$15-1,1,1))))</f>
        <v>0</v>
      </c>
      <c r="AQ325" s="144">
        <f ca="1">IF(AQ$13="",0,CHOOSE(Detalhamento.OpçãoServiços,OFFSET(Import.PLQ,$A325-1,AQ$15-1,1,1),IF($E325&lt;&gt;1,IF(ISNUMBER(INDEX(Import.PLE,Detalhamento!$E325,Detalhamento!AQ$15)),IF(INDEX(Import.PLE,Detalhamento!$E325,Detalhamento!AQ$15)&lt;=mediçao,OFFSET(Import.PLQ,$A325-1,AQ$15-1,1,1),0),0),PLE!$AA$28*OFFSET(Import.PLQ,$A325-1,AQ$15-1,1,1)),IF($E325&lt;&gt;1,IF(ISNUMBER(INDEX(Import.PLE,Detalhamento!$E325,Detalhamento!AQ$15)),IF(INDEX(Import.PLE,Detalhamento!$E325,Detalhamento!AQ$15)&lt;=mediçao,0,OFFSET(Import.PLQ,$A325-1,AQ$15-1,1,1)),OFFSET(Import.PLQ,$A325-1,AQ$15-1,1,1)),(1-PLE!$AA$28)*OFFSET(Import.PLQ,$A325-1,AQ$15-1,1,1))))</f>
        <v>0</v>
      </c>
      <c r="AR325" s="144">
        <f ca="1">IF(AR$13="",0,CHOOSE(Detalhamento.OpçãoServiços,OFFSET(Import.PLQ,$A325-1,AR$15-1,1,1),IF($E325&lt;&gt;1,IF(ISNUMBER(INDEX(Import.PLE,Detalhamento!$E325,Detalhamento!AR$15)),IF(INDEX(Import.PLE,Detalhamento!$E325,Detalhamento!AR$15)&lt;=mediçao,OFFSET(Import.PLQ,$A325-1,AR$15-1,1,1),0),0),PLE!$AA$28*OFFSET(Import.PLQ,$A325-1,AR$15-1,1,1)),IF($E325&lt;&gt;1,IF(ISNUMBER(INDEX(Import.PLE,Detalhamento!$E325,Detalhamento!AR$15)),IF(INDEX(Import.PLE,Detalhamento!$E325,Detalhamento!AR$15)&lt;=mediçao,0,OFFSET(Import.PLQ,$A325-1,AR$15-1,1,1)),OFFSET(Import.PLQ,$A325-1,AR$15-1,1,1)),(1-PLE!$AA$28)*OFFSET(Import.PLQ,$A325-1,AR$15-1,1,1))))</f>
        <v>0</v>
      </c>
      <c r="AS325" s="144">
        <f ca="1">IF(AS$13="",0,CHOOSE(Detalhamento.OpçãoServiços,OFFSET(Import.PLQ,$A325-1,AS$15-1,1,1),IF($E325&lt;&gt;1,IF(ISNUMBER(INDEX(Import.PLE,Detalhamento!$E325,Detalhamento!AS$15)),IF(INDEX(Import.PLE,Detalhamento!$E325,Detalhamento!AS$15)&lt;=mediçao,OFFSET(Import.PLQ,$A325-1,AS$15-1,1,1),0),0),PLE!$AA$28*OFFSET(Import.PLQ,$A325-1,AS$15-1,1,1)),IF($E325&lt;&gt;1,IF(ISNUMBER(INDEX(Import.PLE,Detalhamento!$E325,Detalhamento!AS$15)),IF(INDEX(Import.PLE,Detalhamento!$E325,Detalhamento!AS$15)&lt;=mediçao,0,OFFSET(Import.PLQ,$A325-1,AS$15-1,1,1)),OFFSET(Import.PLQ,$A325-1,AS$15-1,1,1)),(1-PLE!$AA$28)*OFFSET(Import.PLQ,$A325-1,AS$15-1,1,1))))</f>
        <v>0</v>
      </c>
      <c r="AT325" s="144">
        <f ca="1">IF(AT$13="",0,CHOOSE(Detalhamento.OpçãoServiços,OFFSET(Import.PLQ,$A325-1,AT$15-1,1,1),IF($E325&lt;&gt;1,IF(ISNUMBER(INDEX(Import.PLE,Detalhamento!$E325,Detalhamento!AT$15)),IF(INDEX(Import.PLE,Detalhamento!$E325,Detalhamento!AT$15)&lt;=mediçao,OFFSET(Import.PLQ,$A325-1,AT$15-1,1,1),0),0),PLE!$AA$28*OFFSET(Import.PLQ,$A325-1,AT$15-1,1,1)),IF($E325&lt;&gt;1,IF(ISNUMBER(INDEX(Import.PLE,Detalhamento!$E325,Detalhamento!AT$15)),IF(INDEX(Import.PLE,Detalhamento!$E325,Detalhamento!AT$15)&lt;=mediçao,0,OFFSET(Import.PLQ,$A325-1,AT$15-1,1,1)),OFFSET(Import.PLQ,$A325-1,AT$15-1,1,1)),(1-PLE!$AA$28)*OFFSET(Import.PLQ,$A325-1,AT$15-1,1,1))))</f>
        <v>0</v>
      </c>
      <c r="AU325" s="144">
        <f ca="1">IF(AU$13="",0,CHOOSE(Detalhamento.OpçãoServiços,OFFSET(Import.PLQ,$A325-1,AU$15-1,1,1),IF($E325&lt;&gt;1,IF(ISNUMBER(INDEX(Import.PLE,Detalhamento!$E325,Detalhamento!AU$15)),IF(INDEX(Import.PLE,Detalhamento!$E325,Detalhamento!AU$15)&lt;=mediçao,OFFSET(Import.PLQ,$A325-1,AU$15-1,1,1),0),0),PLE!$AA$28*OFFSET(Import.PLQ,$A325-1,AU$15-1,1,1)),IF($E325&lt;&gt;1,IF(ISNUMBER(INDEX(Import.PLE,Detalhamento!$E325,Detalhamento!AU$15)),IF(INDEX(Import.PLE,Detalhamento!$E325,Detalhamento!AU$15)&lt;=mediçao,0,OFFSET(Import.PLQ,$A325-1,AU$15-1,1,1)),OFFSET(Import.PLQ,$A325-1,AU$15-1,1,1)),(1-PLE!$AA$28)*OFFSET(Import.PLQ,$A325-1,AU$15-1,1,1))))</f>
        <v>0</v>
      </c>
      <c r="AV325" s="144">
        <f ca="1">IF(AV$13="",0,CHOOSE(Detalhamento.OpçãoServiços,OFFSET(Import.PLQ,$A325-1,AV$15-1,1,1),IF($E325&lt;&gt;1,IF(ISNUMBER(INDEX(Import.PLE,Detalhamento!$E325,Detalhamento!AV$15)),IF(INDEX(Import.PLE,Detalhamento!$E325,Detalhamento!AV$15)&lt;=mediçao,OFFSET(Import.PLQ,$A325-1,AV$15-1,1,1),0),0),PLE!$AA$28*OFFSET(Import.PLQ,$A325-1,AV$15-1,1,1)),IF($E325&lt;&gt;1,IF(ISNUMBER(INDEX(Import.PLE,Detalhamento!$E325,Detalhamento!AV$15)),IF(INDEX(Import.PLE,Detalhamento!$E325,Detalhamento!AV$15)&lt;=mediçao,0,OFFSET(Import.PLQ,$A325-1,AV$15-1,1,1)),OFFSET(Import.PLQ,$A325-1,AV$15-1,1,1)),(1-PLE!$AA$28)*OFFSET(Import.PLQ,$A325-1,AV$15-1,1,1))))</f>
        <v>0</v>
      </c>
      <c r="AW325" s="144">
        <f ca="1">IF(AW$13="",0,CHOOSE(Detalhamento.OpçãoServiços,OFFSET(Import.PLQ,$A325-1,AW$15-1,1,1),IF($E325&lt;&gt;1,IF(ISNUMBER(INDEX(Import.PLE,Detalhamento!$E325,Detalhamento!AW$15)),IF(INDEX(Import.PLE,Detalhamento!$E325,Detalhamento!AW$15)&lt;=mediçao,OFFSET(Import.PLQ,$A325-1,AW$15-1,1,1),0),0),PLE!$AA$28*OFFSET(Import.PLQ,$A325-1,AW$15-1,1,1)),IF($E325&lt;&gt;1,IF(ISNUMBER(INDEX(Import.PLE,Detalhamento!$E325,Detalhamento!AW$15)),IF(INDEX(Import.PLE,Detalhamento!$E325,Detalhamento!AW$15)&lt;=mediçao,0,OFFSET(Import.PLQ,$A325-1,AW$15-1,1,1)),OFFSET(Import.PLQ,$A325-1,AW$15-1,1,1)),(1-PLE!$AA$28)*OFFSET(Import.PLQ,$A325-1,AW$15-1,1,1))))</f>
        <v>0</v>
      </c>
      <c r="AX325" s="144">
        <f ca="1">IF(AX$13="",0,CHOOSE(Detalhamento.OpçãoServiços,OFFSET(Import.PLQ,$A325-1,AX$15-1,1,1),IF($E325&lt;&gt;1,IF(ISNUMBER(INDEX(Import.PLE,Detalhamento!$E325,Detalhamento!AX$15)),IF(INDEX(Import.PLE,Detalhamento!$E325,Detalhamento!AX$15)&lt;=mediçao,OFFSET(Import.PLQ,$A325-1,AX$15-1,1,1),0),0),PLE!$AA$28*OFFSET(Import.PLQ,$A325-1,AX$15-1,1,1)),IF($E325&lt;&gt;1,IF(ISNUMBER(INDEX(Import.PLE,Detalhamento!$E325,Detalhamento!AX$15)),IF(INDEX(Import.PLE,Detalhamento!$E325,Detalhamento!AX$15)&lt;=mediçao,0,OFFSET(Import.PLQ,$A325-1,AX$15-1,1,1)),OFFSET(Import.PLQ,$A325-1,AX$15-1,1,1)),(1-PLE!$AA$28)*OFFSET(Import.PLQ,$A325-1,AX$15-1,1,1))))</f>
        <v>0</v>
      </c>
      <c r="AY325" s="144">
        <f ca="1">IF(AY$13="",0,CHOOSE(Detalhamento.OpçãoServiços,OFFSET(Import.PLQ,$A325-1,AY$15-1,1,1),IF($E325&lt;&gt;1,IF(ISNUMBER(INDEX(Import.PLE,Detalhamento!$E325,Detalhamento!AY$15)),IF(INDEX(Import.PLE,Detalhamento!$E325,Detalhamento!AY$15)&lt;=mediçao,OFFSET(Import.PLQ,$A325-1,AY$15-1,1,1),0),0),PLE!$AA$28*OFFSET(Import.PLQ,$A325-1,AY$15-1,1,1)),IF($E325&lt;&gt;1,IF(ISNUMBER(INDEX(Import.PLE,Detalhamento!$E325,Detalhamento!AY$15)),IF(INDEX(Import.PLE,Detalhamento!$E325,Detalhamento!AY$15)&lt;=mediçao,0,OFFSET(Import.PLQ,$A325-1,AY$15-1,1,1)),OFFSET(Import.PLQ,$A325-1,AY$15-1,1,1)),(1-PLE!$AA$28)*OFFSET(Import.PLQ,$A325-1,AY$15-1,1,1))))</f>
        <v>0</v>
      </c>
      <c r="AZ325" s="144">
        <f ca="1">IF(AZ$13="",0,CHOOSE(Detalhamento.OpçãoServiços,OFFSET(Import.PLQ,$A325-1,AZ$15-1,1,1),IF($E325&lt;&gt;1,IF(ISNUMBER(INDEX(Import.PLE,Detalhamento!$E325,Detalhamento!AZ$15)),IF(INDEX(Import.PLE,Detalhamento!$E325,Detalhamento!AZ$15)&lt;=mediçao,OFFSET(Import.PLQ,$A325-1,AZ$15-1,1,1),0),0),PLE!$AA$28*OFFSET(Import.PLQ,$A325-1,AZ$15-1,1,1)),IF($E325&lt;&gt;1,IF(ISNUMBER(INDEX(Import.PLE,Detalhamento!$E325,Detalhamento!AZ$15)),IF(INDEX(Import.PLE,Detalhamento!$E325,Detalhamento!AZ$15)&lt;=mediçao,0,OFFSET(Import.PLQ,$A325-1,AZ$15-1,1,1)),OFFSET(Import.PLQ,$A325-1,AZ$15-1,1,1)),(1-PLE!$AA$28)*OFFSET(Import.PLQ,$A325-1,AZ$15-1,1,1))))</f>
        <v>0</v>
      </c>
      <c r="BA325" s="144">
        <f ca="1">IF(BA$13="",0,CHOOSE(Detalhamento.OpçãoServiços,OFFSET(Import.PLQ,$A325-1,BA$15-1,1,1),IF($E325&lt;&gt;1,IF(ISNUMBER(INDEX(Import.PLE,Detalhamento!$E325,Detalhamento!BA$15)),IF(INDEX(Import.PLE,Detalhamento!$E325,Detalhamento!BA$15)&lt;=mediçao,OFFSET(Import.PLQ,$A325-1,BA$15-1,1,1),0),0),PLE!$AA$28*OFFSET(Import.PLQ,$A325-1,BA$15-1,1,1)),IF($E325&lt;&gt;1,IF(ISNUMBER(INDEX(Import.PLE,Detalhamento!$E325,Detalhamento!BA$15)),IF(INDEX(Import.PLE,Detalhamento!$E325,Detalhamento!BA$15)&lt;=mediçao,0,OFFSET(Import.PLQ,$A325-1,BA$15-1,1,1)),OFFSET(Import.PLQ,$A325-1,BA$15-1,1,1)),(1-PLE!$AA$28)*OFFSET(Import.PLQ,$A325-1,BA$15-1,1,1))))</f>
        <v>0</v>
      </c>
      <c r="BB325" s="144">
        <f ca="1">IF(BB$13="",0,CHOOSE(Detalhamento.OpçãoServiços,OFFSET(Import.PLQ,$A325-1,BB$15-1,1,1),IF($E325&lt;&gt;1,IF(ISNUMBER(INDEX(Import.PLE,Detalhamento!$E325,Detalhamento!BB$15)),IF(INDEX(Import.PLE,Detalhamento!$E325,Detalhamento!BB$15)&lt;=mediçao,OFFSET(Import.PLQ,$A325-1,BB$15-1,1,1),0),0),PLE!$AA$28*OFFSET(Import.PLQ,$A325-1,BB$15-1,1,1)),IF($E325&lt;&gt;1,IF(ISNUMBER(INDEX(Import.PLE,Detalhamento!$E325,Detalhamento!BB$15)),IF(INDEX(Import.PLE,Detalhamento!$E325,Detalhamento!BB$15)&lt;=mediçao,0,OFFSET(Import.PLQ,$A325-1,BB$15-1,1,1)),OFFSET(Import.PLQ,$A325-1,BB$15-1,1,1)),(1-PLE!$AA$28)*OFFSET(Import.PLQ,$A325-1,BB$15-1,1,1))))</f>
        <v>0</v>
      </c>
      <c r="BC325" s="144">
        <f ca="1">IF(BC$13="",0,CHOOSE(Detalhamento.OpçãoServiços,OFFSET(Import.PLQ,$A325-1,BC$15-1,1,1),IF($E325&lt;&gt;1,IF(ISNUMBER(INDEX(Import.PLE,Detalhamento!$E325,Detalhamento!BC$15)),IF(INDEX(Import.PLE,Detalhamento!$E325,Detalhamento!BC$15)&lt;=mediçao,OFFSET(Import.PLQ,$A325-1,BC$15-1,1,1),0),0),PLE!$AA$28*OFFSET(Import.PLQ,$A325-1,BC$15-1,1,1)),IF($E325&lt;&gt;1,IF(ISNUMBER(INDEX(Import.PLE,Detalhamento!$E325,Detalhamento!BC$15)),IF(INDEX(Import.PLE,Detalhamento!$E325,Detalhamento!BC$15)&lt;=mediçao,0,OFFSET(Import.PLQ,$A325-1,BC$15-1,1,1)),OFFSET(Import.PLQ,$A325-1,BC$15-1,1,1)),(1-PLE!$AA$28)*OFFSET(Import.PLQ,$A325-1,BC$15-1,1,1))))</f>
        <v>0</v>
      </c>
      <c r="BD325" s="144">
        <f ca="1">IF(BD$13="",0,CHOOSE(Detalhamento.OpçãoServiços,OFFSET(Import.PLQ,$A325-1,BD$15-1,1,1),IF($E325&lt;&gt;1,IF(ISNUMBER(INDEX(Import.PLE,Detalhamento!$E325,Detalhamento!BD$15)),IF(INDEX(Import.PLE,Detalhamento!$E325,Detalhamento!BD$15)&lt;=mediçao,OFFSET(Import.PLQ,$A325-1,BD$15-1,1,1),0),0),PLE!$AA$28*OFFSET(Import.PLQ,$A325-1,BD$15-1,1,1)),IF($E325&lt;&gt;1,IF(ISNUMBER(INDEX(Import.PLE,Detalhamento!$E325,Detalhamento!BD$15)),IF(INDEX(Import.PLE,Detalhamento!$E325,Detalhamento!BD$15)&lt;=mediçao,0,OFFSET(Import.PLQ,$A325-1,BD$15-1,1,1)),OFFSET(Import.PLQ,$A325-1,BD$15-1,1,1)),(1-PLE!$AA$28)*OFFSET(Import.PLQ,$A325-1,BD$15-1,1,1))))</f>
        <v>0</v>
      </c>
      <c r="BE325" s="144">
        <f ca="1">IF(BE$13="",0,CHOOSE(Detalhamento.OpçãoServiços,OFFSET(Import.PLQ,$A325-1,BE$15-1,1,1),IF($E325&lt;&gt;1,IF(ISNUMBER(INDEX(Import.PLE,Detalhamento!$E325,Detalhamento!BE$15)),IF(INDEX(Import.PLE,Detalhamento!$E325,Detalhamento!BE$15)&lt;=mediçao,OFFSET(Import.PLQ,$A325-1,BE$15-1,1,1),0),0),PLE!$AA$28*OFFSET(Import.PLQ,$A325-1,BE$15-1,1,1)),IF($E325&lt;&gt;1,IF(ISNUMBER(INDEX(Import.PLE,Detalhamento!$E325,Detalhamento!BE$15)),IF(INDEX(Import.PLE,Detalhamento!$E325,Detalhamento!BE$15)&lt;=mediçao,0,OFFSET(Import.PLQ,$A325-1,BE$15-1,1,1)),OFFSET(Import.PLQ,$A325-1,BE$15-1,1,1)),(1-PLE!$AA$28)*OFFSET(Import.PLQ,$A325-1,BE$15-1,1,1))))</f>
        <v>0</v>
      </c>
      <c r="BF325" s="144">
        <f ca="1">IF(BF$13="",0,CHOOSE(Detalhamento.OpçãoServiços,OFFSET(Import.PLQ,$A325-1,BF$15-1,1,1),IF($E325&lt;&gt;1,IF(ISNUMBER(INDEX(Import.PLE,Detalhamento!$E325,Detalhamento!BF$15)),IF(INDEX(Import.PLE,Detalhamento!$E325,Detalhamento!BF$15)&lt;=mediçao,OFFSET(Import.PLQ,$A325-1,BF$15-1,1,1),0),0),PLE!$AA$28*OFFSET(Import.PLQ,$A325-1,BF$15-1,1,1)),IF($E325&lt;&gt;1,IF(ISNUMBER(INDEX(Import.PLE,Detalhamento!$E325,Detalhamento!BF$15)),IF(INDEX(Import.PLE,Detalhamento!$E325,Detalhamento!BF$15)&lt;=mediçao,0,OFFSET(Import.PLQ,$A325-1,BF$15-1,1,1)),OFFSET(Import.PLQ,$A325-1,BF$15-1,1,1)),(1-PLE!$AA$28)*OFFSET(Import.PLQ,$A325-1,BF$15-1,1,1))))</f>
        <v>0</v>
      </c>
      <c r="BG325" s="144">
        <f ca="1">IF(BG$13="",0,CHOOSE(Detalhamento.OpçãoServiços,OFFSET(Import.PLQ,$A325-1,BG$15-1,1,1),IF($E325&lt;&gt;1,IF(ISNUMBER(INDEX(Import.PLE,Detalhamento!$E325,Detalhamento!BG$15)),IF(INDEX(Import.PLE,Detalhamento!$E325,Detalhamento!BG$15)&lt;=mediçao,OFFSET(Import.PLQ,$A325-1,BG$15-1,1,1),0),0),PLE!$AA$28*OFFSET(Import.PLQ,$A325-1,BG$15-1,1,1)),IF($E325&lt;&gt;1,IF(ISNUMBER(INDEX(Import.PLE,Detalhamento!$E325,Detalhamento!BG$15)),IF(INDEX(Import.PLE,Detalhamento!$E325,Detalhamento!BG$15)&lt;=mediçao,0,OFFSET(Import.PLQ,$A325-1,BG$15-1,1,1)),OFFSET(Import.PLQ,$A325-1,BG$15-1,1,1)),(1-PLE!$AA$28)*OFFSET(Import.PLQ,$A325-1,BG$15-1,1,1))))</f>
        <v>0</v>
      </c>
      <c r="BH325" s="144">
        <f ca="1">IF(BH$13="",0,CHOOSE(Detalhamento.OpçãoServiços,OFFSET(Import.PLQ,$A325-1,BH$15-1,1,1),IF($E325&lt;&gt;1,IF(ISNUMBER(INDEX(Import.PLE,Detalhamento!$E325,Detalhamento!BH$15)),IF(INDEX(Import.PLE,Detalhamento!$E325,Detalhamento!BH$15)&lt;=mediçao,OFFSET(Import.PLQ,$A325-1,BH$15-1,1,1),0),0),PLE!$AA$28*OFFSET(Import.PLQ,$A325-1,BH$15-1,1,1)),IF($E325&lt;&gt;1,IF(ISNUMBER(INDEX(Import.PLE,Detalhamento!$E325,Detalhamento!BH$15)),IF(INDEX(Import.PLE,Detalhamento!$E325,Detalhamento!BH$15)&lt;=mediçao,0,OFFSET(Import.PLQ,$A325-1,BH$15-1,1,1)),OFFSET(Import.PLQ,$A325-1,BH$15-1,1,1)),(1-PLE!$AA$28)*OFFSET(Import.PLQ,$A325-1,BH$15-1,1,1))))</f>
        <v>0</v>
      </c>
      <c r="BI325" s="144">
        <f ca="1">IF(BI$13="",0,CHOOSE(Detalhamento.OpçãoServiços,OFFSET(Import.PLQ,$A325-1,BI$15-1,1,1),IF($E325&lt;&gt;1,IF(ISNUMBER(INDEX(Import.PLE,Detalhamento!$E325,Detalhamento!BI$15)),IF(INDEX(Import.PLE,Detalhamento!$E325,Detalhamento!BI$15)&lt;=mediçao,OFFSET(Import.PLQ,$A325-1,BI$15-1,1,1),0),0),PLE!$AA$28*OFFSET(Import.PLQ,$A325-1,BI$15-1,1,1)),IF($E325&lt;&gt;1,IF(ISNUMBER(INDEX(Import.PLE,Detalhamento!$E325,Detalhamento!BI$15)),IF(INDEX(Import.PLE,Detalhamento!$E325,Detalhamento!BI$15)&lt;=mediçao,0,OFFSET(Import.PLQ,$A325-1,BI$15-1,1,1)),OFFSET(Import.PLQ,$A325-1,BI$15-1,1,1)),(1-PLE!$AA$28)*OFFSET(Import.PLQ,$A325-1,BI$15-1,1,1))))</f>
        <v>0</v>
      </c>
    </row>
    <row r="327" spans="1:61" ht="11.5" x14ac:dyDescent="0.25">
      <c r="E327" s="220" t="str">
        <f ca="1">Eventograma_e_Quantitativos!C328</f>
        <v>SOUSA - PB, 25 de fevereiro de 2025</v>
      </c>
      <c r="F327" s="220"/>
      <c r="G327" s="220"/>
      <c r="H327" s="220"/>
      <c r="I327" s="57"/>
      <c r="J327" s="57"/>
      <c r="K327" s="57"/>
      <c r="L327" s="57"/>
      <c r="M327" s="58"/>
      <c r="N327" s="58"/>
      <c r="O327" s="58"/>
      <c r="P327" s="58"/>
      <c r="Q327" s="58"/>
      <c r="R327" s="57"/>
      <c r="S327" s="58"/>
      <c r="T327" s="58"/>
      <c r="U327" s="58"/>
      <c r="V327" s="58"/>
      <c r="W327" s="58"/>
      <c r="X327" s="57"/>
      <c r="Y327" s="58"/>
      <c r="Z327" s="58"/>
      <c r="AA327" s="58"/>
      <c r="AB327" s="58"/>
      <c r="AC327" s="58"/>
      <c r="AD327" s="57"/>
      <c r="AE327" s="58"/>
      <c r="AF327" s="58"/>
      <c r="AG327" s="58"/>
      <c r="AH327" s="58"/>
      <c r="AI327" s="58"/>
      <c r="AJ327" s="57"/>
      <c r="AK327" s="58"/>
      <c r="AL327" s="58"/>
      <c r="AM327" s="58"/>
      <c r="AN327" s="58"/>
      <c r="AO327" s="58"/>
      <c r="AP327" s="57"/>
      <c r="AQ327" s="58"/>
      <c r="AR327" s="58"/>
      <c r="AS327" s="58"/>
      <c r="AT327" s="58"/>
      <c r="AU327" s="58"/>
      <c r="AV327" s="57"/>
      <c r="AW327" s="58"/>
      <c r="AX327" s="58"/>
      <c r="AY327" s="58"/>
      <c r="AZ327" s="58"/>
      <c r="BA327" s="58"/>
      <c r="BB327" s="57"/>
      <c r="BC327" s="58"/>
      <c r="BD327" s="58"/>
      <c r="BE327" s="58"/>
      <c r="BF327" s="58"/>
      <c r="BG327" s="58"/>
    </row>
    <row r="328" spans="1:61" x14ac:dyDescent="0.2">
      <c r="E328" s="215" t="s">
        <v>43</v>
      </c>
      <c r="F328" s="215"/>
      <c r="G328" s="215"/>
      <c r="H328" s="21"/>
      <c r="M328" s="59" t="s">
        <v>41</v>
      </c>
      <c r="N328" s="214" t="str">
        <f>Eventograma_e_Quantitativos!$P$329</f>
        <v>Anderson S. Sousa</v>
      </c>
      <c r="O328" s="214"/>
      <c r="P328" s="214"/>
      <c r="Q328" s="214"/>
      <c r="S328" s="59" t="s">
        <v>41</v>
      </c>
      <c r="T328" s="214" t="str">
        <f>Eventograma_e_Quantitativos!$P$329</f>
        <v>Anderson S. Sousa</v>
      </c>
      <c r="U328" s="214"/>
      <c r="V328" s="214"/>
      <c r="W328" s="214"/>
      <c r="Y328" s="59" t="s">
        <v>41</v>
      </c>
      <c r="Z328" s="214" t="str">
        <f>Eventograma_e_Quantitativos!$P$329</f>
        <v>Anderson S. Sousa</v>
      </c>
      <c r="AA328" s="214"/>
      <c r="AB328" s="214"/>
      <c r="AC328" s="214"/>
      <c r="AE328" s="59" t="s">
        <v>41</v>
      </c>
      <c r="AF328" s="214" t="str">
        <f>Eventograma_e_Quantitativos!$P$329</f>
        <v>Anderson S. Sousa</v>
      </c>
      <c r="AG328" s="214"/>
      <c r="AH328" s="214"/>
      <c r="AI328" s="214"/>
      <c r="AK328" s="59" t="s">
        <v>41</v>
      </c>
      <c r="AL328" s="214" t="str">
        <f>Eventograma_e_Quantitativos!$P$329</f>
        <v>Anderson S. Sousa</v>
      </c>
      <c r="AM328" s="214"/>
      <c r="AN328" s="214"/>
      <c r="AO328" s="214"/>
      <c r="AQ328" s="59" t="s">
        <v>41</v>
      </c>
      <c r="AR328" s="214" t="str">
        <f>Eventograma_e_Quantitativos!$P$329</f>
        <v>Anderson S. Sousa</v>
      </c>
      <c r="AS328" s="214"/>
      <c r="AT328" s="214"/>
      <c r="AU328" s="214"/>
      <c r="AW328" s="59" t="s">
        <v>41</v>
      </c>
      <c r="AX328" s="214" t="str">
        <f>Eventograma_e_Quantitativos!$P$329</f>
        <v>Anderson S. Sousa</v>
      </c>
      <c r="AY328" s="214"/>
      <c r="AZ328" s="214"/>
      <c r="BA328" s="214"/>
      <c r="BC328" s="59" t="s">
        <v>41</v>
      </c>
      <c r="BD328" s="214" t="str">
        <f>Eventograma_e_Quantitativos!$P$329</f>
        <v>Anderson S. Sousa</v>
      </c>
      <c r="BE328" s="214"/>
      <c r="BF328" s="214"/>
      <c r="BG328" s="214"/>
    </row>
    <row r="329" spans="1:61" x14ac:dyDescent="0.2">
      <c r="E329" s="21"/>
      <c r="F329" s="21"/>
      <c r="G329" s="21"/>
      <c r="H329" s="21"/>
      <c r="M329" s="59" t="s">
        <v>42</v>
      </c>
      <c r="N329" s="215" t="str">
        <f>Eventograma_e_Quantitativos!$P$330</f>
        <v>161911212-4</v>
      </c>
      <c r="O329" s="215"/>
      <c r="P329" s="215"/>
      <c r="Q329" s="215"/>
      <c r="S329" s="59" t="s">
        <v>42</v>
      </c>
      <c r="T329" s="215" t="str">
        <f>Eventograma_e_Quantitativos!$P$330</f>
        <v>161911212-4</v>
      </c>
      <c r="U329" s="215"/>
      <c r="V329" s="215"/>
      <c r="W329" s="215"/>
      <c r="Y329" s="59" t="s">
        <v>42</v>
      </c>
      <c r="Z329" s="215" t="str">
        <f>Eventograma_e_Quantitativos!$P$330</f>
        <v>161911212-4</v>
      </c>
      <c r="AA329" s="215"/>
      <c r="AB329" s="215"/>
      <c r="AC329" s="215"/>
      <c r="AE329" s="59" t="s">
        <v>42</v>
      </c>
      <c r="AF329" s="215" t="str">
        <f>Eventograma_e_Quantitativos!$P$330</f>
        <v>161911212-4</v>
      </c>
      <c r="AG329" s="215"/>
      <c r="AH329" s="215"/>
      <c r="AI329" s="215"/>
      <c r="AK329" s="59" t="s">
        <v>42</v>
      </c>
      <c r="AL329" s="215" t="str">
        <f>Eventograma_e_Quantitativos!$P$330</f>
        <v>161911212-4</v>
      </c>
      <c r="AM329" s="215"/>
      <c r="AN329" s="215"/>
      <c r="AO329" s="215"/>
      <c r="AQ329" s="59" t="s">
        <v>42</v>
      </c>
      <c r="AR329" s="215" t="str">
        <f>Eventograma_e_Quantitativos!$P$330</f>
        <v>161911212-4</v>
      </c>
      <c r="AS329" s="215"/>
      <c r="AT329" s="215"/>
      <c r="AU329" s="215"/>
      <c r="AW329" s="59" t="s">
        <v>42</v>
      </c>
      <c r="AX329" s="215" t="str">
        <f>Eventograma_e_Quantitativos!$P$330</f>
        <v>161911212-4</v>
      </c>
      <c r="AY329" s="215"/>
      <c r="AZ329" s="215"/>
      <c r="BA329" s="215"/>
      <c r="BC329" s="59" t="s">
        <v>42</v>
      </c>
      <c r="BD329" s="215" t="str">
        <f>Eventograma_e_Quantitativos!$P$330</f>
        <v>161911212-4</v>
      </c>
      <c r="BE329" s="215"/>
      <c r="BF329" s="215"/>
      <c r="BG329" s="215"/>
    </row>
  </sheetData>
  <sheetProtection algorithmName="SHA-512" hashValue="pQhC5/FsCa0tZGoquGyXYs2TAy1wz2BdN23qkfcqDlMw3Ex1Jig3jqAlgYgGr/xqFfWn4RO+pWlaxE0kfjDmgw==" saltValue="jri83zhYDYRnXd2/NEWo5A==" spinCount="100000" sheet="1" objects="1" scenarios="1"/>
  <autoFilter ref="A16:J325" xr:uid="{00000000-0009-0000-0000-000002000000}">
    <filterColumn colId="5">
      <customFilters>
        <customFilter operator="notEqual" val="0"/>
      </customFilters>
    </filterColumn>
  </autoFilter>
  <sortState xmlns:xlrd2="http://schemas.microsoft.com/office/spreadsheetml/2017/richdata2" ref="A20:J325">
    <sortCondition ref="F16"/>
  </sortState>
  <dataConsolidate link="1"/>
  <mergeCells count="18">
    <mergeCell ref="BD328:BG328"/>
    <mergeCell ref="BD329:BG329"/>
    <mergeCell ref="AF328:AI328"/>
    <mergeCell ref="AF329:AI329"/>
    <mergeCell ref="AL328:AO328"/>
    <mergeCell ref="AL329:AO329"/>
    <mergeCell ref="AR328:AU328"/>
    <mergeCell ref="AR329:AU329"/>
    <mergeCell ref="AX328:BA328"/>
    <mergeCell ref="AX329:BA329"/>
    <mergeCell ref="Z328:AC328"/>
    <mergeCell ref="Z329:AC329"/>
    <mergeCell ref="E328:G328"/>
    <mergeCell ref="E327:H327"/>
    <mergeCell ref="N328:Q328"/>
    <mergeCell ref="N329:Q329"/>
    <mergeCell ref="T328:W328"/>
    <mergeCell ref="T329:W329"/>
  </mergeCells>
  <phoneticPr fontId="0" type="noConversion"/>
  <conditionalFormatting sqref="M327:Q329">
    <cfRule type="expression" dxfId="62" priority="50" stopIfTrue="1">
      <formula>numFrentes&gt;6</formula>
    </cfRule>
  </conditionalFormatting>
  <conditionalFormatting sqref="S327:W329">
    <cfRule type="expression" dxfId="61" priority="48" stopIfTrue="1">
      <formula>numFrentes&gt;12</formula>
    </cfRule>
  </conditionalFormatting>
  <conditionalFormatting sqref="Y327:AC329">
    <cfRule type="expression" dxfId="60" priority="46" stopIfTrue="1">
      <formula>numFrentes&gt;18</formula>
    </cfRule>
  </conditionalFormatting>
  <conditionalFormatting sqref="AE327:AI329">
    <cfRule type="expression" dxfId="59" priority="44" stopIfTrue="1">
      <formula>numFrentes&gt;24</formula>
    </cfRule>
  </conditionalFormatting>
  <conditionalFormatting sqref="AK327:AO329">
    <cfRule type="expression" dxfId="58" priority="42" stopIfTrue="1">
      <formula>numFrentes&gt;30</formula>
    </cfRule>
  </conditionalFormatting>
  <conditionalFormatting sqref="AQ327:AU329">
    <cfRule type="expression" dxfId="57" priority="40" stopIfTrue="1">
      <formula>numFrentes&gt;36</formula>
    </cfRule>
  </conditionalFormatting>
  <conditionalFormatting sqref="E1:J1 E17:J29">
    <cfRule type="expression" dxfId="56" priority="31" stopIfTrue="1">
      <formula>OR(Nível="evento",Nível="meta",Nível="Nível")</formula>
    </cfRule>
  </conditionalFormatting>
  <conditionalFormatting sqref="L1:BI1 L17:BI29">
    <cfRule type="expression" dxfId="55" priority="30" stopIfTrue="1">
      <formula>OR(Nível="evento",Nível="meta",Nível="Nível")</formula>
    </cfRule>
  </conditionalFormatting>
  <conditionalFormatting sqref="E30:J39">
    <cfRule type="expression" dxfId="54" priority="8" stopIfTrue="1">
      <formula>OR(Nível="evento",Nível="meta",Nível="Nível")</formula>
    </cfRule>
  </conditionalFormatting>
  <conditionalFormatting sqref="L30:BI39">
    <cfRule type="expression" dxfId="53" priority="7" stopIfTrue="1">
      <formula>OR(Nível="evento",Nível="meta",Nível="Nível")</formula>
    </cfRule>
  </conditionalFormatting>
  <conditionalFormatting sqref="E40:J73 E325:J325">
    <cfRule type="expression" dxfId="52" priority="6" stopIfTrue="1">
      <formula>OR(Nível="evento",Nível="meta",Nível="Nível")</formula>
    </cfRule>
  </conditionalFormatting>
  <conditionalFormatting sqref="L40:BI73 L325:BI325">
    <cfRule type="expression" dxfId="51" priority="5" stopIfTrue="1">
      <formula>OR(Nível="evento",Nível="meta",Nível="Nível")</formula>
    </cfRule>
  </conditionalFormatting>
  <conditionalFormatting sqref="E74:J78">
    <cfRule type="expression" dxfId="50" priority="4" stopIfTrue="1">
      <formula>OR(Nível="evento",Nível="meta",Nível="Nível")</formula>
    </cfRule>
  </conditionalFormatting>
  <conditionalFormatting sqref="L74:BI78">
    <cfRule type="expression" dxfId="49" priority="3" stopIfTrue="1">
      <formula>OR(Nível="evento",Nível="meta",Nível="Nível")</formula>
    </cfRule>
  </conditionalFormatting>
  <conditionalFormatting sqref="E79:J324">
    <cfRule type="expression" dxfId="48" priority="2" stopIfTrue="1">
      <formula>OR(Nível="evento",Nível="meta",Nível="Nível")</formula>
    </cfRule>
  </conditionalFormatting>
  <conditionalFormatting sqref="L79:BI324">
    <cfRule type="expression" dxfId="47" priority="1" stopIfTrue="1">
      <formula>OR(Nível="evento",Nível="meta",Nível="Nível")</formula>
    </cfRule>
  </conditionalFormatting>
  <pageMargins left="0.35433070866141736" right="0.35433070866141736" top="0.19685039370078741" bottom="0.39370078740157483" header="0.51181102362204722" footer="0.11811023622047245"/>
  <pageSetup paperSize="9" scale="80" fitToHeight="2" orientation="landscape" r:id="rId1"/>
  <headerFooter alignWithMargins="0">
    <oddFooter>&amp;L27.477 v006   micro</oddFooter>
  </headerFooter>
  <rowBreaks count="1" manualBreakCount="1">
    <brk id="329" max="16383" man="1"/>
  </rowBreaks>
  <colBreaks count="8" manualBreakCount="8">
    <brk id="17" max="1048575" man="1"/>
    <brk id="23" max="1048575" man="1"/>
    <brk id="29" max="1048575" man="1"/>
    <brk id="35" max="1048575" man="1"/>
    <brk id="41" max="1048575" man="1"/>
    <brk id="47" max="1048575" man="1"/>
    <brk id="53" max="1048575" man="1"/>
    <brk id="5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881" r:id="rId4" name="Drop Down 2465">
              <controlPr defaultSize="0" autoLine="0" autoPict="0">
                <anchor moveWithCells="1" sizeWithCells="1">
                  <from>
                    <xdr:col>6</xdr:col>
                    <xdr:colOff>317500</xdr:colOff>
                    <xdr:row>10</xdr:row>
                    <xdr:rowOff>127000</xdr:rowOff>
                  </from>
                  <to>
                    <xdr:col>7</xdr:col>
                    <xdr:colOff>838200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0" r:id="rId5" name="SelecionaExibição">
              <controlPr defaultSize="0" autoLine="0" autoPict="0" macro="[0]!SelecionaExibição">
                <anchor moveWithCells="1" sizeWithCells="1">
                  <from>
                    <xdr:col>6</xdr:col>
                    <xdr:colOff>317500</xdr:colOff>
                    <xdr:row>12</xdr:row>
                    <xdr:rowOff>69850</xdr:rowOff>
                  </from>
                  <to>
                    <xdr:col>7</xdr:col>
                    <xdr:colOff>838200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9" r:id="rId6" name="Label 2603">
              <controlPr defaultSize="0" autoFill="0" autoLine="0" autoPict="0">
                <anchor moveWithCells="1" sizeWithCells="1">
                  <from>
                    <xdr:col>4</xdr:col>
                    <xdr:colOff>412750</xdr:colOff>
                    <xdr:row>10</xdr:row>
                    <xdr:rowOff>127000</xdr:rowOff>
                  </from>
                  <to>
                    <xdr:col>6</xdr:col>
                    <xdr:colOff>298450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0" r:id="rId7" name="Label 2604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12</xdr:row>
                    <xdr:rowOff>57150</xdr:rowOff>
                  </from>
                  <to>
                    <xdr:col>6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6"/>
  <dimension ref="A1:BN87"/>
  <sheetViews>
    <sheetView showGridLines="0" view="pageBreakPreview" topLeftCell="A29" zoomScale="120" zoomScaleNormal="85" zoomScaleSheetLayoutView="120" workbookViewId="0">
      <pane xSplit="3" ySplit="4" topLeftCell="D33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AR79" sqref="AR79:AU79"/>
    </sheetView>
  </sheetViews>
  <sheetFormatPr defaultColWidth="0" defaultRowHeight="10" x14ac:dyDescent="0.2"/>
  <cols>
    <col min="1" max="1" width="2.26953125" style="21" customWidth="1"/>
    <col min="2" max="2" width="5.54296875" style="20" customWidth="1"/>
    <col min="3" max="3" width="20" style="20" customWidth="1"/>
    <col min="4" max="4" width="1" style="20" customWidth="1"/>
    <col min="5" max="7" width="3.453125" style="20" customWidth="1"/>
    <col min="8" max="8" width="3.453125" style="19" customWidth="1"/>
    <col min="9" max="10" width="3.453125" style="20" customWidth="1"/>
    <col min="11" max="61" width="3.453125" style="21" customWidth="1"/>
    <col min="62" max="66" width="0" style="21" hidden="1" customWidth="1"/>
    <col min="67" max="16384" width="3.453125" style="21" hidden="1"/>
  </cols>
  <sheetData>
    <row r="1" spans="2:54" ht="12.5" hidden="1" x14ac:dyDescent="0.25">
      <c r="B1" s="128" t="e">
        <f ca="1">OFFSET(B1,-1,0)+1</f>
        <v>#REF!</v>
      </c>
      <c r="C1" s="164" t="e">
        <f ca="1">IF($B1&lt;=numEventos,INDEX(Eventos,B1,2),"")</f>
        <v>#REF!</v>
      </c>
      <c r="D1" s="166" t="s">
        <v>145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2" spans="2:54" hidden="1" x14ac:dyDescent="0.2"/>
    <row r="3" spans="2:54" hidden="1" x14ac:dyDescent="0.2"/>
    <row r="4" spans="2:54" hidden="1" x14ac:dyDescent="0.2"/>
    <row r="5" spans="2:54" hidden="1" x14ac:dyDescent="0.2"/>
    <row r="6" spans="2:54" hidden="1" x14ac:dyDescent="0.2"/>
    <row r="7" spans="2:54" hidden="1" x14ac:dyDescent="0.2"/>
    <row r="8" spans="2:54" hidden="1" x14ac:dyDescent="0.2"/>
    <row r="9" spans="2:54" hidden="1" x14ac:dyDescent="0.2"/>
    <row r="10" spans="2:54" hidden="1" x14ac:dyDescent="0.2"/>
    <row r="11" spans="2:54" hidden="1" x14ac:dyDescent="0.2"/>
    <row r="12" spans="2:54" hidden="1" x14ac:dyDescent="0.2"/>
    <row r="13" spans="2:54" hidden="1" x14ac:dyDescent="0.2"/>
    <row r="14" spans="2:54" hidden="1" x14ac:dyDescent="0.2"/>
    <row r="15" spans="2:54" hidden="1" x14ac:dyDescent="0.2"/>
    <row r="16" spans="2:54" hidden="1" x14ac:dyDescent="0.2"/>
    <row r="17" spans="2:60" hidden="1" x14ac:dyDescent="0.2"/>
    <row r="18" spans="2:60" hidden="1" x14ac:dyDescent="0.2"/>
    <row r="19" spans="2:60" customFormat="1" ht="14.5" x14ac:dyDescent="0.35"/>
    <row r="20" spans="2:60" s="26" customFormat="1" ht="30.75" customHeight="1" x14ac:dyDescent="0.35">
      <c r="B20" s="55"/>
      <c r="C20" s="55"/>
      <c r="D20" s="249" t="s">
        <v>107</v>
      </c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AF20"/>
      <c r="AG20"/>
      <c r="AH20"/>
      <c r="AI20"/>
      <c r="AY20" s="243" t="s">
        <v>106</v>
      </c>
      <c r="AZ20" s="244"/>
      <c r="BA20" s="244"/>
      <c r="BB20" s="245"/>
      <c r="BC20" s="148">
        <f ca="1">Cronograma.MesesQuadro</f>
        <v>12</v>
      </c>
      <c r="BD20" s="56"/>
    </row>
    <row r="21" spans="2:60" ht="6.75" customHeight="1" x14ac:dyDescent="0.35">
      <c r="BD21"/>
      <c r="BE21"/>
      <c r="BF21"/>
      <c r="BG21"/>
      <c r="BH21"/>
    </row>
    <row r="22" spans="2:60" ht="31.5" customHeight="1" x14ac:dyDescent="0.35"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/>
      <c r="BE22"/>
      <c r="BF22"/>
      <c r="BG22"/>
      <c r="BH22"/>
    </row>
    <row r="23" spans="2:60" ht="11.25" customHeight="1" x14ac:dyDescent="0.35"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/>
      <c r="BE23"/>
      <c r="BF23"/>
      <c r="BG23"/>
      <c r="BH23"/>
    </row>
    <row r="24" spans="2:60" ht="11.25" customHeight="1" x14ac:dyDescent="0.35"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/>
      <c r="BE24"/>
      <c r="BF24"/>
      <c r="BG24"/>
      <c r="BH24"/>
    </row>
    <row r="25" spans="2:60" ht="11.25" customHeight="1" x14ac:dyDescent="0.35"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/>
      <c r="BE25"/>
      <c r="BF25"/>
      <c r="BG25"/>
      <c r="BH25"/>
    </row>
    <row r="26" spans="2:60" ht="11.25" customHeight="1" x14ac:dyDescent="0.35"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/>
      <c r="BE26"/>
      <c r="BF26"/>
      <c r="BG26"/>
      <c r="BH26"/>
    </row>
    <row r="27" spans="2:60" ht="11.25" customHeight="1" x14ac:dyDescent="0.35"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/>
      <c r="BE27"/>
      <c r="BF27"/>
      <c r="BG27"/>
      <c r="BH27"/>
    </row>
    <row r="28" spans="2:60" ht="11.25" customHeight="1" x14ac:dyDescent="0.35"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/>
      <c r="BE28"/>
      <c r="BF28"/>
      <c r="BG28"/>
      <c r="BH28"/>
    </row>
    <row r="29" spans="2:60" ht="6.75" customHeight="1" x14ac:dyDescent="0.25"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</row>
    <row r="30" spans="2:60" ht="100" customHeight="1" x14ac:dyDescent="0.2">
      <c r="B30" s="30"/>
      <c r="E30" s="165" t="str">
        <f>IF(Eventograma_e_Quantitativos!N15&lt;&gt;"",Eventograma_e_Quantitativos!N15,"")</f>
        <v>Construção de Ginásio Poliesportivo no Município de Sousa/PB</v>
      </c>
      <c r="F30" s="165" t="str">
        <f>IF(Eventograma_e_Quantitativos!O15&lt;&gt;"",Eventograma_e_Quantitativos!O15,"")</f>
        <v/>
      </c>
      <c r="G30" s="165" t="str">
        <f>IF(Eventograma_e_Quantitativos!P15&lt;&gt;"",Eventograma_e_Quantitativos!P15,"")</f>
        <v/>
      </c>
      <c r="H30" s="165" t="str">
        <f>IF(Eventograma_e_Quantitativos!Q15&lt;&gt;"",Eventograma_e_Quantitativos!Q15,"")</f>
        <v/>
      </c>
      <c r="I30" s="165" t="str">
        <f>IF(Eventograma_e_Quantitativos!R15&lt;&gt;"",Eventograma_e_Quantitativos!R15,"")</f>
        <v/>
      </c>
      <c r="J30" s="165" t="str">
        <f>IF(Eventograma_e_Quantitativos!S15&lt;&gt;"",Eventograma_e_Quantitativos!S15,"")</f>
        <v/>
      </c>
      <c r="K30" s="165" t="str">
        <f>IF(Eventograma_e_Quantitativos!T15&lt;&gt;"",Eventograma_e_Quantitativos!T15,"")</f>
        <v/>
      </c>
      <c r="L30" s="165" t="str">
        <f>IF(Eventograma_e_Quantitativos!U15&lt;&gt;"",Eventograma_e_Quantitativos!U15,"")</f>
        <v/>
      </c>
      <c r="M30" s="165" t="str">
        <f>IF(Eventograma_e_Quantitativos!V15&lt;&gt;"",Eventograma_e_Quantitativos!V15,"")</f>
        <v/>
      </c>
      <c r="N30" s="165" t="str">
        <f>IF(Eventograma_e_Quantitativos!W15&lt;&gt;"",Eventograma_e_Quantitativos!W15,"")</f>
        <v/>
      </c>
      <c r="O30" s="165" t="str">
        <f>IF(Eventograma_e_Quantitativos!X15&lt;&gt;"",Eventograma_e_Quantitativos!X15,"")</f>
        <v/>
      </c>
      <c r="P30" s="165" t="str">
        <f>IF(Eventograma_e_Quantitativos!Y15&lt;&gt;"",Eventograma_e_Quantitativos!Y15,"")</f>
        <v/>
      </c>
      <c r="Q30" s="165" t="str">
        <f>IF(Eventograma_e_Quantitativos!Z15&lt;&gt;"",Eventograma_e_Quantitativos!Z15,"")</f>
        <v/>
      </c>
      <c r="R30" s="165" t="str">
        <f>IF(Eventograma_e_Quantitativos!AA15&lt;&gt;"",Eventograma_e_Quantitativos!AA15,"")</f>
        <v/>
      </c>
      <c r="S30" s="165" t="str">
        <f>IF(Eventograma_e_Quantitativos!AB15&lt;&gt;"",Eventograma_e_Quantitativos!AB15,"")</f>
        <v/>
      </c>
      <c r="T30" s="165" t="str">
        <f>IF(Eventograma_e_Quantitativos!AC15&lt;&gt;"",Eventograma_e_Quantitativos!AC15,"")</f>
        <v/>
      </c>
      <c r="U30" s="165" t="str">
        <f>IF(Eventograma_e_Quantitativos!AD15&lt;&gt;"",Eventograma_e_Quantitativos!AD15,"")</f>
        <v/>
      </c>
      <c r="V30" s="165" t="str">
        <f>IF(Eventograma_e_Quantitativos!AE15&lt;&gt;"",Eventograma_e_Quantitativos!AE15,"")</f>
        <v/>
      </c>
      <c r="W30" s="165" t="str">
        <f>IF(Eventograma_e_Quantitativos!AF15&lt;&gt;"",Eventograma_e_Quantitativos!AF15,"")</f>
        <v/>
      </c>
      <c r="X30" s="165" t="str">
        <f>IF(Eventograma_e_Quantitativos!AG15&lt;&gt;"",Eventograma_e_Quantitativos!AG15,"")</f>
        <v/>
      </c>
      <c r="Y30" s="165" t="str">
        <f>IF(Eventograma_e_Quantitativos!AH15&lt;&gt;"",Eventograma_e_Quantitativos!AH15,"")</f>
        <v/>
      </c>
      <c r="Z30" s="165" t="str">
        <f>IF(Eventograma_e_Quantitativos!AI15&lt;&gt;"",Eventograma_e_Quantitativos!AI15,"")</f>
        <v/>
      </c>
      <c r="AA30" s="165" t="str">
        <f>IF(Eventograma_e_Quantitativos!AJ15&lt;&gt;"",Eventograma_e_Quantitativos!AJ15,"")</f>
        <v/>
      </c>
      <c r="AB30" s="165" t="str">
        <f>IF(Eventograma_e_Quantitativos!AK15&lt;&gt;"",Eventograma_e_Quantitativos!AK15,"")</f>
        <v/>
      </c>
      <c r="AC30" s="165" t="str">
        <f>IF(Eventograma_e_Quantitativos!AL15&lt;&gt;"",Eventograma_e_Quantitativos!AL15,"")</f>
        <v/>
      </c>
      <c r="AD30" s="165" t="str">
        <f>IF(Eventograma_e_Quantitativos!AM15&lt;&gt;"",Eventograma_e_Quantitativos!AM15,"")</f>
        <v/>
      </c>
      <c r="AE30" s="165" t="str">
        <f>IF(Eventograma_e_Quantitativos!AN15&lt;&gt;"",Eventograma_e_Quantitativos!AN15,"")</f>
        <v/>
      </c>
      <c r="AF30" s="165" t="str">
        <f>IF(Eventograma_e_Quantitativos!AO15&lt;&gt;"",Eventograma_e_Quantitativos!AO15,"")</f>
        <v/>
      </c>
      <c r="AG30" s="165" t="str">
        <f>IF(Eventograma_e_Quantitativos!AP15&lt;&gt;"",Eventograma_e_Quantitativos!AP15,"")</f>
        <v/>
      </c>
      <c r="AH30" s="165" t="str">
        <f>IF(Eventograma_e_Quantitativos!AQ15&lt;&gt;"",Eventograma_e_Quantitativos!AQ15,"")</f>
        <v/>
      </c>
      <c r="AI30" s="165" t="str">
        <f>IF(Eventograma_e_Quantitativos!AR15&lt;&gt;"",Eventograma_e_Quantitativos!AR15,"")</f>
        <v/>
      </c>
      <c r="AJ30" s="165" t="str">
        <f>IF(Eventograma_e_Quantitativos!AS15&lt;&gt;"",Eventograma_e_Quantitativos!AS15,"")</f>
        <v/>
      </c>
      <c r="AK30" s="165" t="str">
        <f>IF(Eventograma_e_Quantitativos!AT15&lt;&gt;"",Eventograma_e_Quantitativos!AT15,"")</f>
        <v/>
      </c>
      <c r="AL30" s="165" t="str">
        <f>IF(Eventograma_e_Quantitativos!AU15&lt;&gt;"",Eventograma_e_Quantitativos!AU15,"")</f>
        <v/>
      </c>
      <c r="AM30" s="165" t="str">
        <f>IF(Eventograma_e_Quantitativos!AV15&lt;&gt;"",Eventograma_e_Quantitativos!AV15,"")</f>
        <v/>
      </c>
      <c r="AN30" s="165" t="str">
        <f>IF(Eventograma_e_Quantitativos!AW15&lt;&gt;"",Eventograma_e_Quantitativos!AW15,"")</f>
        <v/>
      </c>
      <c r="AO30" s="165" t="str">
        <f>IF(Eventograma_e_Quantitativos!AX15&lt;&gt;"",Eventograma_e_Quantitativos!AX15,"")</f>
        <v/>
      </c>
      <c r="AP30" s="165" t="str">
        <f>IF(Eventograma_e_Quantitativos!AY15&lt;&gt;"",Eventograma_e_Quantitativos!AY15,"")</f>
        <v/>
      </c>
      <c r="AQ30" s="165" t="str">
        <f>IF(Eventograma_e_Quantitativos!AZ15&lt;&gt;"",Eventograma_e_Quantitativos!AZ15,"")</f>
        <v/>
      </c>
      <c r="AR30" s="165" t="str">
        <f>IF(Eventograma_e_Quantitativos!BA15&lt;&gt;"",Eventograma_e_Quantitativos!BA15,"")</f>
        <v/>
      </c>
      <c r="AS30" s="165" t="str">
        <f>IF(Eventograma_e_Quantitativos!BB15&lt;&gt;"",Eventograma_e_Quantitativos!BB15,"")</f>
        <v/>
      </c>
      <c r="AT30" s="165" t="str">
        <f>IF(Eventograma_e_Quantitativos!BC15&lt;&gt;"",Eventograma_e_Quantitativos!BC15,"")</f>
        <v/>
      </c>
      <c r="AU30" s="165" t="str">
        <f>IF(Eventograma_e_Quantitativos!BD15&lt;&gt;"",Eventograma_e_Quantitativos!BD15,"")</f>
        <v/>
      </c>
      <c r="AV30" s="165" t="str">
        <f>IF(Eventograma_e_Quantitativos!BE15&lt;&gt;"",Eventograma_e_Quantitativos!BE15,"")</f>
        <v/>
      </c>
      <c r="AW30" s="165" t="str">
        <f>IF(Eventograma_e_Quantitativos!BF15&lt;&gt;"",Eventograma_e_Quantitativos!BF15,"")</f>
        <v/>
      </c>
      <c r="AX30" s="165" t="str">
        <f>IF(Eventograma_e_Quantitativos!BG15&lt;&gt;"",Eventograma_e_Quantitativos!BG15,"")</f>
        <v/>
      </c>
      <c r="AY30" s="165" t="str">
        <f>IF(Eventograma_e_Quantitativos!BH15&lt;&gt;"",Eventograma_e_Quantitativos!BH15,"")</f>
        <v/>
      </c>
      <c r="AZ30" s="165" t="str">
        <f>IF(Eventograma_e_Quantitativos!BI15&lt;&gt;"",Eventograma_e_Quantitativos!BI15,"")</f>
        <v/>
      </c>
      <c r="BA30" s="165" t="str">
        <f>IF(Eventograma_e_Quantitativos!BJ15&lt;&gt;"",Eventograma_e_Quantitativos!BJ15,"")</f>
        <v/>
      </c>
      <c r="BB30" s="165" t="str">
        <f>IF(Eventograma_e_Quantitativos!BK15&lt;&gt;"",Eventograma_e_Quantitativos!BK15,"")</f>
        <v/>
      </c>
    </row>
    <row r="31" spans="2:60" s="31" customFormat="1" ht="11.25" customHeight="1" x14ac:dyDescent="0.35">
      <c r="B31" s="235" t="s">
        <v>95</v>
      </c>
      <c r="C31" s="237" t="s">
        <v>96</v>
      </c>
      <c r="E31" s="130">
        <v>1</v>
      </c>
      <c r="F31" s="130">
        <v>2</v>
      </c>
      <c r="G31" s="130">
        <v>3</v>
      </c>
      <c r="H31" s="130">
        <v>4</v>
      </c>
      <c r="I31" s="130">
        <v>5</v>
      </c>
      <c r="J31" s="130">
        <v>6</v>
      </c>
      <c r="K31" s="130">
        <v>7</v>
      </c>
      <c r="L31" s="130">
        <v>8</v>
      </c>
      <c r="M31" s="130">
        <v>9</v>
      </c>
      <c r="N31" s="130">
        <v>10</v>
      </c>
      <c r="O31" s="130">
        <v>11</v>
      </c>
      <c r="P31" s="130">
        <v>12</v>
      </c>
      <c r="Q31" s="130">
        <v>13</v>
      </c>
      <c r="R31" s="130">
        <v>14</v>
      </c>
      <c r="S31" s="130">
        <v>15</v>
      </c>
      <c r="T31" s="130">
        <v>16</v>
      </c>
      <c r="U31" s="130">
        <v>17</v>
      </c>
      <c r="V31" s="130">
        <v>18</v>
      </c>
      <c r="W31" s="130">
        <v>19</v>
      </c>
      <c r="X31" s="130">
        <v>20</v>
      </c>
      <c r="Y31" s="130">
        <v>21</v>
      </c>
      <c r="Z31" s="130">
        <v>22</v>
      </c>
      <c r="AA31" s="130">
        <v>23</v>
      </c>
      <c r="AB31" s="130">
        <v>24</v>
      </c>
      <c r="AC31" s="130">
        <v>25</v>
      </c>
      <c r="AD31" s="130">
        <v>26</v>
      </c>
      <c r="AE31" s="130">
        <v>27</v>
      </c>
      <c r="AF31" s="130">
        <v>28</v>
      </c>
      <c r="AG31" s="130">
        <v>29</v>
      </c>
      <c r="AH31" s="130">
        <v>30</v>
      </c>
      <c r="AI31" s="130">
        <v>31</v>
      </c>
      <c r="AJ31" s="130">
        <v>32</v>
      </c>
      <c r="AK31" s="130">
        <v>33</v>
      </c>
      <c r="AL31" s="130">
        <v>34</v>
      </c>
      <c r="AM31" s="130">
        <v>35</v>
      </c>
      <c r="AN31" s="130">
        <v>36</v>
      </c>
      <c r="AO31" s="130">
        <v>37</v>
      </c>
      <c r="AP31" s="130">
        <v>38</v>
      </c>
      <c r="AQ31" s="130">
        <v>39</v>
      </c>
      <c r="AR31" s="130">
        <v>40</v>
      </c>
      <c r="AS31" s="130">
        <v>41</v>
      </c>
      <c r="AT31" s="130">
        <v>42</v>
      </c>
      <c r="AU31" s="130">
        <v>43</v>
      </c>
      <c r="AV31" s="130">
        <v>44</v>
      </c>
      <c r="AW31" s="130">
        <v>45</v>
      </c>
      <c r="AX31" s="130">
        <v>46</v>
      </c>
      <c r="AY31" s="130">
        <v>47</v>
      </c>
      <c r="AZ31" s="130">
        <v>48</v>
      </c>
      <c r="BA31" s="130">
        <v>49</v>
      </c>
      <c r="BB31" s="130">
        <v>50</v>
      </c>
    </row>
    <row r="32" spans="2:60" s="32" customFormat="1" ht="22.5" customHeight="1" x14ac:dyDescent="0.35">
      <c r="B32" s="236"/>
      <c r="C32" s="238"/>
      <c r="D32" s="33"/>
      <c r="E32" s="246" t="s">
        <v>51</v>
      </c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  <c r="AY32" s="247"/>
      <c r="AZ32" s="247"/>
      <c r="BA32" s="247"/>
      <c r="BB32" s="248"/>
    </row>
    <row r="33" spans="2:54" s="27" customFormat="1" ht="4.5" customHeight="1" x14ac:dyDescent="0.25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x14ac:dyDescent="0.25">
      <c r="B34" s="128">
        <f ca="1">OFFSET(B34,-1,0)+1</f>
        <v>1</v>
      </c>
      <c r="C34" s="164" t="str">
        <f ca="1">IF($B34&lt;=numEventos,INDEX(Eventos,B34,2),"")</f>
        <v>Administração Local</v>
      </c>
      <c r="D34" s="166" t="s">
        <v>145</v>
      </c>
      <c r="E34" s="177" t="s">
        <v>150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9"/>
    </row>
    <row r="35" spans="2:54" ht="12.5" x14ac:dyDescent="0.25">
      <c r="B35" s="128">
        <f ca="1">OFFSET(B35,-1,0)+1</f>
        <v>2</v>
      </c>
      <c r="C35" s="164" t="str">
        <f ca="1">IF($B35&lt;=numEventos,INDEX(Eventos,B35,2),"")</f>
        <v>Quad. - Serviços Preliminares</v>
      </c>
      <c r="D35" s="166" t="s">
        <v>145</v>
      </c>
      <c r="E35" s="129">
        <v>1</v>
      </c>
      <c r="F35" s="129">
        <v>2</v>
      </c>
      <c r="G35" s="129">
        <v>3</v>
      </c>
      <c r="H35" s="129">
        <v>4</v>
      </c>
      <c r="I35" s="129">
        <v>4</v>
      </c>
      <c r="J35" s="129">
        <v>4</v>
      </c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</row>
    <row r="36" spans="2:54" ht="12.5" x14ac:dyDescent="0.25">
      <c r="B36" s="128">
        <f t="shared" ref="B36:B37" ca="1" si="0">OFFSET(B36,-1,0)+1</f>
        <v>3</v>
      </c>
      <c r="C36" s="164" t="str">
        <f ca="1">IF($B36&lt;=numEventos,INDEX(Eventos,B36,2),"")</f>
        <v>Quad. - Movimento De Terra</v>
      </c>
      <c r="D36" s="166" t="s">
        <v>145</v>
      </c>
      <c r="E36" s="129">
        <v>1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</row>
    <row r="37" spans="2:54" ht="12.5" x14ac:dyDescent="0.25">
      <c r="B37" s="128">
        <f t="shared" ca="1" si="0"/>
        <v>4</v>
      </c>
      <c r="C37" s="164" t="str">
        <f ca="1">IF($B37&lt;=numEventos,INDEX(Eventos,B37,2),"")</f>
        <v>Quad. - Infra-Estrutura: Fundações (Toda A Quadra)</v>
      </c>
      <c r="D37" s="166" t="s">
        <v>145</v>
      </c>
      <c r="E37" s="129">
        <v>2</v>
      </c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</row>
    <row r="38" spans="2:54" ht="12.5" x14ac:dyDescent="0.25">
      <c r="B38" s="128">
        <f ca="1">OFFSET(B38,-1,0)+1</f>
        <v>5</v>
      </c>
      <c r="C38" s="164" t="str">
        <f ca="1">IF($B38&lt;=numEventos,INDEX(Eventos,B38,2),"")</f>
        <v>Quad. - Superestrutura (Pilares, Vigas E Lajes) - Toda A Quadra</v>
      </c>
      <c r="D38" s="166" t="s">
        <v>145</v>
      </c>
      <c r="E38" s="129">
        <v>3</v>
      </c>
      <c r="F38" s="129">
        <v>3</v>
      </c>
      <c r="G38" s="129">
        <v>3</v>
      </c>
      <c r="H38" s="129">
        <v>4</v>
      </c>
      <c r="I38" s="129">
        <v>4</v>
      </c>
      <c r="J38" s="129">
        <v>4</v>
      </c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</row>
    <row r="39" spans="2:54" ht="12.5" x14ac:dyDescent="0.25">
      <c r="B39" s="128">
        <f ca="1">OFFSET(B39,-1,0)+1</f>
        <v>6</v>
      </c>
      <c r="C39" s="164" t="str">
        <f ca="1">IF($B39&lt;=numEventos,INDEX(Eventos,B39,2),"")</f>
        <v>Quad. - ELEVAÇÃO (Murada)</v>
      </c>
      <c r="D39" s="166" t="s">
        <v>145</v>
      </c>
      <c r="E39" s="129">
        <v>6</v>
      </c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</row>
    <row r="40" spans="2:54" ht="12.5" x14ac:dyDescent="0.25">
      <c r="B40" s="128">
        <f t="shared" ref="B40:B68" ca="1" si="1">OFFSET(B40,-1,0)+1</f>
        <v>7</v>
      </c>
      <c r="C40" s="164" t="str">
        <f ca="1">IF($B40&lt;=numEventos,INDEX(Eventos,B40,2),"")</f>
        <v>Quad. - Esquadrias</v>
      </c>
      <c r="D40" s="166" t="s">
        <v>145</v>
      </c>
      <c r="E40" s="129">
        <v>6</v>
      </c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</row>
    <row r="41" spans="2:54" ht="12.5" x14ac:dyDescent="0.25">
      <c r="B41" s="128">
        <f t="shared" ca="1" si="1"/>
        <v>8</v>
      </c>
      <c r="C41" s="164" t="str">
        <f ca="1">IF($B41&lt;=numEventos,INDEX(Eventos,B41,2),"")</f>
        <v>Quad. - Cobertura</v>
      </c>
      <c r="D41" s="166" t="s">
        <v>145</v>
      </c>
      <c r="E41" s="129">
        <v>4</v>
      </c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</row>
    <row r="42" spans="2:54" ht="12.5" x14ac:dyDescent="0.25">
      <c r="B42" s="128">
        <f t="shared" ca="1" si="1"/>
        <v>9</v>
      </c>
      <c r="C42" s="164" t="str">
        <f ca="1">IF($B42&lt;=numEventos,INDEX(Eventos,B42,2),"")</f>
        <v>Quad. - Impermeabilização</v>
      </c>
      <c r="D42" s="166" t="s">
        <v>145</v>
      </c>
      <c r="E42" s="129">
        <v>7</v>
      </c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</row>
    <row r="43" spans="2:54" ht="12.5" x14ac:dyDescent="0.25">
      <c r="B43" s="128">
        <f t="shared" ca="1" si="1"/>
        <v>10</v>
      </c>
      <c r="C43" s="164" t="str">
        <f ca="1">IF($B43&lt;=numEventos,INDEX(Eventos,B43,2),"")</f>
        <v>Quad. - Revestimento De Paredes</v>
      </c>
      <c r="D43" s="166" t="s">
        <v>145</v>
      </c>
      <c r="E43" s="129">
        <v>7</v>
      </c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</row>
    <row r="44" spans="2:54" ht="12.5" x14ac:dyDescent="0.25">
      <c r="B44" s="128">
        <f t="shared" ca="1" si="1"/>
        <v>11</v>
      </c>
      <c r="C44" s="164" t="str">
        <f ca="1">IF($B44&lt;=numEventos,INDEX(Eventos,B44,2),"")</f>
        <v>Quad. - Pavimentação</v>
      </c>
      <c r="D44" s="166" t="s">
        <v>145</v>
      </c>
      <c r="E44" s="129">
        <v>5</v>
      </c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</row>
    <row r="45" spans="2:54" ht="12.5" x14ac:dyDescent="0.25">
      <c r="B45" s="128">
        <f t="shared" ca="1" si="1"/>
        <v>12</v>
      </c>
      <c r="C45" s="164" t="str">
        <f ca="1">IF($B45&lt;=numEventos,INDEX(Eventos,B45,2),"")</f>
        <v>Quad. - Pintura</v>
      </c>
      <c r="D45" s="166" t="s">
        <v>145</v>
      </c>
      <c r="E45" s="129">
        <v>7</v>
      </c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</row>
    <row r="46" spans="2:54" ht="12.5" x14ac:dyDescent="0.25">
      <c r="B46" s="128">
        <f t="shared" ca="1" si="1"/>
        <v>13</v>
      </c>
      <c r="C46" s="164" t="str">
        <f ca="1">IF($B46&lt;=numEventos,INDEX(Eventos,B46,2),"")</f>
        <v>Quad. - Instalação Elétrica (Referente À Toda Quadra)</v>
      </c>
      <c r="D46" s="166" t="s">
        <v>145</v>
      </c>
      <c r="E46" s="129">
        <v>8</v>
      </c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</row>
    <row r="47" spans="2:54" ht="12.5" x14ac:dyDescent="0.25">
      <c r="B47" s="128">
        <f t="shared" ca="1" si="1"/>
        <v>14</v>
      </c>
      <c r="C47" s="164" t="str">
        <f ca="1">IF($B47&lt;=numEventos,INDEX(Eventos,B47,2),"")</f>
        <v>Quad. - Rampas</v>
      </c>
      <c r="D47" s="166" t="s">
        <v>145</v>
      </c>
      <c r="E47" s="129">
        <v>7</v>
      </c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</row>
    <row r="48" spans="2:54" ht="12.5" x14ac:dyDescent="0.25">
      <c r="B48" s="128">
        <f t="shared" ca="1" si="1"/>
        <v>15</v>
      </c>
      <c r="C48" s="164" t="str">
        <f ca="1">IF($B48&lt;=numEventos,INDEX(Eventos,B48,2),"")</f>
        <v>Quad. - Combate A Incêndio</v>
      </c>
      <c r="D48" s="166" t="s">
        <v>145</v>
      </c>
      <c r="E48" s="129">
        <v>8</v>
      </c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</row>
    <row r="49" spans="2:54" ht="12.5" x14ac:dyDescent="0.25">
      <c r="B49" s="128">
        <f t="shared" ca="1" si="1"/>
        <v>16</v>
      </c>
      <c r="C49" s="164" t="str">
        <f ca="1">IF($B49&lt;=numEventos,INDEX(Eventos,B49,2),"")</f>
        <v>Quad. - Spda - Sistema Proteção Descarga Atmosférica</v>
      </c>
      <c r="D49" s="166" t="s">
        <v>145</v>
      </c>
      <c r="E49" s="129">
        <v>8</v>
      </c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</row>
    <row r="50" spans="2:54" ht="12.5" x14ac:dyDescent="0.25">
      <c r="B50" s="128">
        <f t="shared" ca="1" si="1"/>
        <v>17</v>
      </c>
      <c r="C50" s="164" t="str">
        <f ca="1">IF($B50&lt;=numEventos,INDEX(Eventos,B50,2),"")</f>
        <v>Quad. - Equipamentos</v>
      </c>
      <c r="D50" s="166" t="s">
        <v>145</v>
      </c>
      <c r="E50" s="129">
        <v>8</v>
      </c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</row>
    <row r="51" spans="2:54" ht="12.5" x14ac:dyDescent="0.25">
      <c r="B51" s="128">
        <f t="shared" ca="1" si="1"/>
        <v>18</v>
      </c>
      <c r="C51" s="164" t="str">
        <f ca="1">IF($B51&lt;=numEventos,INDEX(Eventos,B51,2),"")</f>
        <v>Quad. - Serviços Finais</v>
      </c>
      <c r="D51" s="166" t="s">
        <v>145</v>
      </c>
      <c r="E51" s="129">
        <v>8</v>
      </c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</row>
    <row r="52" spans="2:54" ht="12.5" x14ac:dyDescent="0.25">
      <c r="B52" s="128">
        <f t="shared" ca="1" si="1"/>
        <v>19</v>
      </c>
      <c r="C52" s="164" t="str">
        <f ca="1">IF($B52&lt;=numEventos,INDEX(Eventos,B52,2),"")</f>
        <v>Ban/Vest - MOVIMENTO DE TERRA</v>
      </c>
      <c r="D52" s="166" t="s">
        <v>145</v>
      </c>
      <c r="E52" s="129">
        <v>1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</row>
    <row r="53" spans="2:54" ht="12.5" x14ac:dyDescent="0.25">
      <c r="B53" s="128">
        <f t="shared" ca="1" si="1"/>
        <v>20</v>
      </c>
      <c r="C53" s="164" t="str">
        <f ca="1">IF($B53&lt;=numEventos,INDEX(Eventos,B53,2),"")</f>
        <v>Ban/Vest - INFRA-ESTRUTURA: FUNDAÇÕES</v>
      </c>
      <c r="D53" s="166" t="s">
        <v>145</v>
      </c>
      <c r="E53" s="129">
        <v>1</v>
      </c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</row>
    <row r="54" spans="2:54" ht="12.5" x14ac:dyDescent="0.25">
      <c r="B54" s="128">
        <f t="shared" ca="1" si="1"/>
        <v>21</v>
      </c>
      <c r="C54" s="164" t="str">
        <f ca="1">IF($B54&lt;=numEventos,INDEX(Eventos,B54,2),"")</f>
        <v>Ban/Vest - ELEVAÇÃO</v>
      </c>
      <c r="D54" s="166" t="s">
        <v>145</v>
      </c>
      <c r="E54" s="129">
        <v>3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</row>
    <row r="55" spans="2:54" ht="12.5" x14ac:dyDescent="0.25">
      <c r="B55" s="128">
        <f t="shared" ca="1" si="1"/>
        <v>22</v>
      </c>
      <c r="C55" s="164" t="str">
        <f ca="1">IF($B55&lt;=numEventos,INDEX(Eventos,B55,2),"")</f>
        <v>Ban/Vest - ESQUADRIAS</v>
      </c>
      <c r="D55" s="166" t="s">
        <v>145</v>
      </c>
      <c r="E55" s="129">
        <v>6</v>
      </c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</row>
    <row r="56" spans="2:54" ht="12.5" x14ac:dyDescent="0.25">
      <c r="B56" s="128">
        <f t="shared" ca="1" si="1"/>
        <v>23</v>
      </c>
      <c r="C56" s="164" t="str">
        <f ca="1">IF($B56&lt;=numEventos,INDEX(Eventos,B56,2),"")</f>
        <v>Ban/Vest - COBERTURA</v>
      </c>
      <c r="D56" s="166" t="s">
        <v>145</v>
      </c>
      <c r="E56" s="129">
        <v>3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</row>
    <row r="57" spans="2:54" ht="12.5" x14ac:dyDescent="0.25">
      <c r="B57" s="128">
        <f t="shared" ca="1" si="1"/>
        <v>24</v>
      </c>
      <c r="C57" s="164" t="str">
        <f ca="1">IF($B57&lt;=numEventos,INDEX(Eventos,B57,2),"")</f>
        <v>Ban/Vest - REVESTIMENTO DE PAREDES/TETOS</v>
      </c>
      <c r="D57" s="166" t="s">
        <v>145</v>
      </c>
      <c r="E57" s="129">
        <v>5</v>
      </c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</row>
    <row r="58" spans="2:54" ht="12.5" x14ac:dyDescent="0.25">
      <c r="B58" s="128">
        <f t="shared" ca="1" si="1"/>
        <v>25</v>
      </c>
      <c r="C58" s="164" t="str">
        <f ca="1">IF($B58&lt;=numEventos,INDEX(Eventos,B58,2),"")</f>
        <v>Ban/Vest - PAVIMENTAÇÃO</v>
      </c>
      <c r="D58" s="166" t="s">
        <v>145</v>
      </c>
      <c r="E58" s="129">
        <v>6</v>
      </c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</row>
    <row r="59" spans="2:54" ht="12.5" x14ac:dyDescent="0.25">
      <c r="B59" s="128">
        <f t="shared" ca="1" si="1"/>
        <v>26</v>
      </c>
      <c r="C59" s="164" t="str">
        <f ca="1">IF($B59&lt;=numEventos,INDEX(Eventos,B59,2),"")</f>
        <v>Ban/Vest - PINTURA</v>
      </c>
      <c r="D59" s="166" t="s">
        <v>145</v>
      </c>
      <c r="E59" s="129">
        <v>7</v>
      </c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</row>
    <row r="60" spans="2:54" ht="12.5" x14ac:dyDescent="0.25">
      <c r="B60" s="128">
        <f t="shared" ca="1" si="1"/>
        <v>27</v>
      </c>
      <c r="C60" s="164" t="str">
        <f ca="1">IF($B60&lt;=numEventos,INDEX(Eventos,B60,2),"")</f>
        <v>Ban/Vest - INSTALAÇÃO HIDRÁULICA</v>
      </c>
      <c r="D60" s="166" t="s">
        <v>145</v>
      </c>
      <c r="E60" s="129">
        <v>7</v>
      </c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</row>
    <row r="61" spans="2:54" ht="12.5" x14ac:dyDescent="0.25">
      <c r="B61" s="128">
        <f t="shared" ca="1" si="1"/>
        <v>28</v>
      </c>
      <c r="C61" s="164" t="str">
        <f ca="1">IF($B61&lt;=numEventos,INDEX(Eventos,B61,2),"")</f>
        <v>Ban/Vest - INSTALAÇÃO SANITÁRIA</v>
      </c>
      <c r="D61" s="166" t="s">
        <v>145</v>
      </c>
      <c r="E61" s="129">
        <v>8</v>
      </c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</row>
    <row r="62" spans="2:54" ht="12.5" x14ac:dyDescent="0.25">
      <c r="B62" s="128">
        <f t="shared" ca="1" si="1"/>
        <v>29</v>
      </c>
      <c r="C62" s="164" t="str">
        <f ca="1">IF($B62&lt;=numEventos,INDEX(Eventos,B62,2),"")</f>
        <v>Ban/Vest - LOUÇAS E METAIS</v>
      </c>
      <c r="D62" s="166" t="s">
        <v>145</v>
      </c>
      <c r="E62" s="129">
        <v>8</v>
      </c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</row>
    <row r="63" spans="2:54" ht="12.5" x14ac:dyDescent="0.25">
      <c r="B63" s="128">
        <f t="shared" ca="1" si="1"/>
        <v>30</v>
      </c>
      <c r="C63" s="164" t="str">
        <f ca="1">IF($B63&lt;=numEventos,INDEX(Eventos,B63,2),"")</f>
        <v>Arq - INFRA-ESTRUTURA: EMBASAMENTO</v>
      </c>
      <c r="D63" s="166" t="s">
        <v>145</v>
      </c>
      <c r="E63" s="129">
        <v>5</v>
      </c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</row>
    <row r="64" spans="2:54" ht="12.5" x14ac:dyDescent="0.25">
      <c r="B64" s="128">
        <f t="shared" ca="1" si="1"/>
        <v>31</v>
      </c>
      <c r="C64" s="164" t="str">
        <f ca="1">IF($B64&lt;=numEventos,INDEX(Eventos,B64,2),"")</f>
        <v>Arq - REVESTIMENTO</v>
      </c>
      <c r="D64" s="166" t="s">
        <v>145</v>
      </c>
      <c r="E64" s="129">
        <v>6</v>
      </c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</row>
    <row r="65" spans="2:54" ht="12.5" x14ac:dyDescent="0.25">
      <c r="B65" s="128">
        <f t="shared" ca="1" si="1"/>
        <v>32</v>
      </c>
      <c r="C65" s="164" t="str">
        <f ca="1">IF($B65&lt;=numEventos,INDEX(Eventos,B65,2),"")</f>
        <v>Arq - PINTURA</v>
      </c>
      <c r="D65" s="166" t="s">
        <v>145</v>
      </c>
      <c r="E65" s="129">
        <v>8</v>
      </c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</row>
    <row r="66" spans="2:54" ht="12.5" x14ac:dyDescent="0.25">
      <c r="B66" s="128">
        <f t="shared" ca="1" si="1"/>
        <v>33</v>
      </c>
      <c r="C66" s="164" t="str">
        <f ca="1">IF($B66&lt;=numEventos,INDEX(Eventos,B66,2),"")</f>
        <v>Letreiro - BASE DO LETREIRO</v>
      </c>
      <c r="D66" s="166" t="s">
        <v>145</v>
      </c>
      <c r="E66" s="129">
        <v>8</v>
      </c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</row>
    <row r="67" spans="2:54" ht="12.5" x14ac:dyDescent="0.25">
      <c r="B67" s="128">
        <f t="shared" ca="1" si="1"/>
        <v>34</v>
      </c>
      <c r="C67" s="164" t="str">
        <f ca="1">IF($B67&lt;=numEventos,INDEX(Eventos,B67,2),"")</f>
        <v>Letreiro - LETRAS EM CONCRETO</v>
      </c>
      <c r="D67" s="166" t="s">
        <v>145</v>
      </c>
      <c r="E67" s="129">
        <v>8</v>
      </c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</row>
    <row r="68" spans="2:54" ht="12.5" x14ac:dyDescent="0.25">
      <c r="B68" s="128">
        <f t="shared" ca="1" si="1"/>
        <v>35</v>
      </c>
      <c r="C68" s="164" t="str">
        <f ca="1">IF($B68&lt;=numEventos,INDEX(Eventos,B68,2),"")</f>
        <v>Letreiro - PAISAGISMO</v>
      </c>
      <c r="D68" s="166" t="s">
        <v>145</v>
      </c>
      <c r="E68" s="129">
        <v>8</v>
      </c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</row>
    <row r="69" spans="2:54" ht="7.5" customHeigh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</row>
    <row r="70" spans="2:54" ht="14.5" x14ac:dyDescent="0.35">
      <c r="B70" s="239" t="s">
        <v>12</v>
      </c>
      <c r="C70" s="240"/>
      <c r="D70"/>
      <c r="G70" s="250">
        <f>(ROW($G70)-ROW($G$70))/6*12+1</f>
        <v>1</v>
      </c>
      <c r="H70" s="251"/>
      <c r="I70" s="251"/>
      <c r="J70" s="252"/>
      <c r="K70" s="250">
        <f>G70+1</f>
        <v>2</v>
      </c>
      <c r="L70" s="251"/>
      <c r="M70" s="251"/>
      <c r="N70" s="252"/>
      <c r="O70" s="250">
        <f>K70+1</f>
        <v>3</v>
      </c>
      <c r="P70" s="251"/>
      <c r="Q70" s="251"/>
      <c r="R70" s="252"/>
      <c r="S70" s="250">
        <f>O70+1</f>
        <v>4</v>
      </c>
      <c r="T70" s="251"/>
      <c r="U70" s="251"/>
      <c r="V70" s="252"/>
      <c r="W70" s="250">
        <f>S70+1</f>
        <v>5</v>
      </c>
      <c r="X70" s="251"/>
      <c r="Y70" s="251"/>
      <c r="Z70" s="252"/>
      <c r="AA70" s="250">
        <f>W70+1</f>
        <v>6</v>
      </c>
      <c r="AB70" s="251"/>
      <c r="AC70" s="251"/>
      <c r="AD70" s="252"/>
      <c r="AE70" s="250">
        <f>AA70+1</f>
        <v>7</v>
      </c>
      <c r="AF70" s="251"/>
      <c r="AG70" s="251"/>
      <c r="AH70" s="252"/>
      <c r="AI70" s="250">
        <f>AE70+1</f>
        <v>8</v>
      </c>
      <c r="AJ70" s="251"/>
      <c r="AK70" s="251"/>
      <c r="AL70" s="252"/>
      <c r="AM70" s="250">
        <f>AI70+1</f>
        <v>9</v>
      </c>
      <c r="AN70" s="251"/>
      <c r="AO70" s="251"/>
      <c r="AP70" s="252"/>
      <c r="AQ70" s="250">
        <f>AM70+1</f>
        <v>10</v>
      </c>
      <c r="AR70" s="251"/>
      <c r="AS70" s="251"/>
      <c r="AT70" s="252"/>
      <c r="AU70" s="250">
        <f>AQ70+1</f>
        <v>11</v>
      </c>
      <c r="AV70" s="251"/>
      <c r="AW70" s="251"/>
      <c r="AX70" s="252"/>
      <c r="AY70" s="250">
        <f>AU70+1</f>
        <v>12</v>
      </c>
      <c r="AZ70" s="251"/>
      <c r="BA70" s="251"/>
      <c r="BB70" s="252"/>
    </row>
    <row r="71" spans="2:54" ht="14.5" x14ac:dyDescent="0.35">
      <c r="B71" s="229" t="s">
        <v>105</v>
      </c>
      <c r="C71" s="230"/>
      <c r="D71"/>
      <c r="E71" s="241" t="s">
        <v>10</v>
      </c>
      <c r="F71" s="242"/>
      <c r="G71" s="224">
        <f ca="1">IF(TotalEventos=0,0,G72/TotalEventos)</f>
        <v>3.2344270067476831E-2</v>
      </c>
      <c r="H71" s="225"/>
      <c r="I71" s="225"/>
      <c r="J71" s="226"/>
      <c r="K71" s="224">
        <f ca="1">IF(TotalEventos=0,0,K72/TotalEventos)</f>
        <v>7.7435541647016146E-2</v>
      </c>
      <c r="L71" s="225"/>
      <c r="M71" s="225"/>
      <c r="N71" s="226"/>
      <c r="O71" s="224">
        <f ca="1">IF(TotalEventos=0,0,O72/TotalEventos)</f>
        <v>0.14809864137190321</v>
      </c>
      <c r="P71" s="225"/>
      <c r="Q71" s="225"/>
      <c r="R71" s="226"/>
      <c r="S71" s="224">
        <f ca="1">IF(TotalEventos=0,0,S72/TotalEventos)</f>
        <v>0.26211333963312339</v>
      </c>
      <c r="T71" s="225"/>
      <c r="U71" s="225"/>
      <c r="V71" s="226"/>
      <c r="W71" s="224">
        <f ca="1">IF(TotalEventos=0,0,W72/TotalEventos)</f>
        <v>0.14420006044912623</v>
      </c>
      <c r="X71" s="225"/>
      <c r="Y71" s="225"/>
      <c r="Z71" s="226"/>
      <c r="AA71" s="224">
        <f ca="1">IF(TotalEventos=0,0,AA72/TotalEventos)</f>
        <v>0.10713249383957053</v>
      </c>
      <c r="AB71" s="225"/>
      <c r="AC71" s="225"/>
      <c r="AD71" s="226"/>
      <c r="AE71" s="224">
        <f ca="1">IF(TotalEventos=0,0,AE72/TotalEventos)</f>
        <v>0.12854011973952553</v>
      </c>
      <c r="AF71" s="225"/>
      <c r="AG71" s="225"/>
      <c r="AH71" s="226"/>
      <c r="AI71" s="224">
        <f ca="1">IF(TotalEventos=0,0,AI72/TotalEventos)</f>
        <v>0.10013553325225849</v>
      </c>
      <c r="AJ71" s="225"/>
      <c r="AK71" s="225"/>
      <c r="AL71" s="226"/>
      <c r="AM71" s="224">
        <f ca="1">IF(TotalEventos=0,0,AM72/TotalEventos)</f>
        <v>0</v>
      </c>
      <c r="AN71" s="225"/>
      <c r="AO71" s="225"/>
      <c r="AP71" s="226"/>
      <c r="AQ71" s="224">
        <f ca="1">IF(TotalEventos=0,0,AQ72/TotalEventos)</f>
        <v>0</v>
      </c>
      <c r="AR71" s="225"/>
      <c r="AS71" s="225"/>
      <c r="AT71" s="226"/>
      <c r="AU71" s="224">
        <f ca="1">IF(TotalEventos=0,0,AU72/TotalEventos)</f>
        <v>0</v>
      </c>
      <c r="AV71" s="225"/>
      <c r="AW71" s="225"/>
      <c r="AX71" s="226"/>
      <c r="AY71" s="224">
        <f ca="1">IF(TotalEventos=0,0,AY72/TotalEventos)</f>
        <v>0</v>
      </c>
      <c r="AZ71" s="225"/>
      <c r="BA71" s="225"/>
      <c r="BB71" s="226"/>
    </row>
    <row r="72" spans="2:54" ht="14.5" x14ac:dyDescent="0.35">
      <c r="B72" s="231"/>
      <c r="C72" s="232"/>
      <c r="D72"/>
      <c r="E72" s="227" t="s">
        <v>11</v>
      </c>
      <c r="F72" s="228"/>
      <c r="G72" s="221">
        <f ca="1">SUMIF(OFFSET($E$34:$BB$34,1,0,numEventos-1),G70,OFFSET(ValoresPorEvento,1,0,numEventos-1))*(1+INDEX(TotalPorEvento,1,0)/(TotalEventos-INDEX(TotalPorEvento,1,0)))</f>
        <v>26361.629999999997</v>
      </c>
      <c r="H72" s="222"/>
      <c r="I72" s="222"/>
      <c r="J72" s="223"/>
      <c r="K72" s="221">
        <f ca="1">SUMIF(OFFSET($E$34:$BB$34,1,0,numEventos-1),K70,OFFSET(ValoresPorEvento,1,0,numEventos-1))*(1+INDEX(TotalPorEvento,1,0)/(TotalEventos-INDEX(TotalPorEvento,1,0)))</f>
        <v>63112.480000000003</v>
      </c>
      <c r="L72" s="222"/>
      <c r="M72" s="222"/>
      <c r="N72" s="223"/>
      <c r="O72" s="221">
        <f ca="1">SUMIF(OFFSET($E$34:$BB$34,1,0,numEventos-1),O70,OFFSET(ValoresPorEvento,1,0,numEventos-1))*(1+INDEX(TotalPorEvento,1,0)/(TotalEventos-INDEX(TotalPorEvento,1,0)))</f>
        <v>120705.20000000001</v>
      </c>
      <c r="P72" s="222"/>
      <c r="Q72" s="222"/>
      <c r="R72" s="223"/>
      <c r="S72" s="221">
        <f ca="1">SUMIF(OFFSET($E$34:$BB$34,1,0,numEventos-1),S70,OFFSET(ValoresPorEvento,1,0,numEventos-1))*(1+INDEX(TotalPorEvento,1,0)/(TotalEventos-INDEX(TotalPorEvento,1,0)))</f>
        <v>213630.87999999998</v>
      </c>
      <c r="T72" s="222"/>
      <c r="U72" s="222"/>
      <c r="V72" s="223"/>
      <c r="W72" s="221">
        <f ca="1">SUMIF(OFFSET($E$34:$BB$34,1,0,numEventos-1),W70,OFFSET(ValoresPorEvento,1,0,numEventos-1))*(1+INDEX(TotalPorEvento,1,0)/(TotalEventos-INDEX(TotalPorEvento,1,0)))</f>
        <v>117527.73000000001</v>
      </c>
      <c r="X72" s="222"/>
      <c r="Y72" s="222"/>
      <c r="Z72" s="223"/>
      <c r="AA72" s="221">
        <f ca="1">SUMIF(OFFSET($E$34:$BB$34,1,0,numEventos-1),AA70,OFFSET(ValoresPorEvento,1,0,numEventos-1))*(1+INDEX(TotalPorEvento,1,0)/(TotalEventos-INDEX(TotalPorEvento,1,0)))</f>
        <v>87316.459999999992</v>
      </c>
      <c r="AB72" s="222"/>
      <c r="AC72" s="222"/>
      <c r="AD72" s="223"/>
      <c r="AE72" s="221">
        <f ca="1">SUMIF(OFFSET($E$34:$BB$34,1,0,numEventos-1),AE70,OFFSET(ValoresPorEvento,1,0,numEventos-1))*(1+INDEX(TotalPorEvento,1,0)/(TotalEventos-INDEX(TotalPorEvento,1,0)))</f>
        <v>104764.37000000001</v>
      </c>
      <c r="AF72" s="222"/>
      <c r="AG72" s="222"/>
      <c r="AH72" s="223"/>
      <c r="AI72" s="221">
        <f ca="1">SUMIF(OFFSET($E$34:$BB$34,1,0,numEventos-1),AI70,OFFSET(ValoresPorEvento,1,0,numEventos-1))*(1+INDEX(TotalPorEvento,1,0)/(TotalEventos-INDEX(TotalPorEvento,1,0)))</f>
        <v>81613.710000000006</v>
      </c>
      <c r="AJ72" s="222"/>
      <c r="AK72" s="222"/>
      <c r="AL72" s="223"/>
      <c r="AM72" s="221">
        <f ca="1">SUMIF(OFFSET($E$34:$BB$34,1,0,numEventos-1),AM70,OFFSET(ValoresPorEvento,1,0,numEventos-1))*(1+INDEX(TotalPorEvento,1,0)/(TotalEventos-INDEX(TotalPorEvento,1,0)))</f>
        <v>0</v>
      </c>
      <c r="AN72" s="222"/>
      <c r="AO72" s="222"/>
      <c r="AP72" s="223"/>
      <c r="AQ72" s="221">
        <f ca="1">SUMIF(OFFSET($E$34:$BB$34,1,0,numEventos-1),AQ70,OFFSET(ValoresPorEvento,1,0,numEventos-1))*(1+INDEX(TotalPorEvento,1,0)/(TotalEventos-INDEX(TotalPorEvento,1,0)))</f>
        <v>0</v>
      </c>
      <c r="AR72" s="222"/>
      <c r="AS72" s="222"/>
      <c r="AT72" s="223"/>
      <c r="AU72" s="221">
        <f ca="1">SUMIF(OFFSET($E$34:$BB$34,1,0,numEventos-1),AU70,OFFSET(ValoresPorEvento,1,0,numEventos-1))*(1+INDEX(TotalPorEvento,1,0)/(TotalEventos-INDEX(TotalPorEvento,1,0)))</f>
        <v>0</v>
      </c>
      <c r="AV72" s="222"/>
      <c r="AW72" s="222"/>
      <c r="AX72" s="223"/>
      <c r="AY72" s="221">
        <f ca="1">SUMIF(OFFSET($E$34:$BB$34,1,0,numEventos-1),AY70,OFFSET(ValoresPorEvento,1,0,numEventos-1))*(1+INDEX(TotalPorEvento,1,0)/(TotalEventos-INDEX(TotalPorEvento,1,0)))</f>
        <v>0</v>
      </c>
      <c r="AZ72" s="222"/>
      <c r="BA72" s="222"/>
      <c r="BB72" s="223"/>
    </row>
    <row r="73" spans="2:54" ht="14.5" x14ac:dyDescent="0.35">
      <c r="B73" s="229" t="s">
        <v>9</v>
      </c>
      <c r="C73" s="230"/>
      <c r="D73"/>
      <c r="E73" s="233" t="s">
        <v>10</v>
      </c>
      <c r="F73" s="234"/>
      <c r="G73" s="224">
        <f ca="1">IF(TotalEventos=0,0,G74/TotalEventos)</f>
        <v>3.2344270067476831E-2</v>
      </c>
      <c r="H73" s="225"/>
      <c r="I73" s="225"/>
      <c r="J73" s="226"/>
      <c r="K73" s="224">
        <f ca="1">IF(TotalEventos=0,0,K74/TotalEventos)</f>
        <v>0.10977981171449298</v>
      </c>
      <c r="L73" s="225"/>
      <c r="M73" s="225"/>
      <c r="N73" s="226"/>
      <c r="O73" s="224">
        <f ca="1">IF(TotalEventos=0,0,O74/TotalEventos)</f>
        <v>0.25787845308639618</v>
      </c>
      <c r="P73" s="225"/>
      <c r="Q73" s="225"/>
      <c r="R73" s="226"/>
      <c r="S73" s="224">
        <f ca="1">IF(TotalEventos=0,0,S74/TotalEventos)</f>
        <v>0.51999179271951956</v>
      </c>
      <c r="T73" s="225"/>
      <c r="U73" s="225"/>
      <c r="V73" s="226"/>
      <c r="W73" s="224">
        <f ca="1">IF(TotalEventos=0,0,W74/TotalEventos)</f>
        <v>0.66419185316864571</v>
      </c>
      <c r="X73" s="225"/>
      <c r="Y73" s="225"/>
      <c r="Z73" s="226"/>
      <c r="AA73" s="224">
        <f ca="1">IF(TotalEventos=0,0,AA74/TotalEventos)</f>
        <v>0.77132434700821617</v>
      </c>
      <c r="AB73" s="225"/>
      <c r="AC73" s="225"/>
      <c r="AD73" s="226"/>
      <c r="AE73" s="224">
        <f ca="1">IF(TotalEventos=0,0,AE74/TotalEventos)</f>
        <v>0.89986446674774168</v>
      </c>
      <c r="AF73" s="225"/>
      <c r="AG73" s="225"/>
      <c r="AH73" s="226"/>
      <c r="AI73" s="224">
        <f ca="1">IF(TotalEventos=0,0,AI74/TotalEventos)</f>
        <v>1.0000000000000002</v>
      </c>
      <c r="AJ73" s="225"/>
      <c r="AK73" s="225"/>
      <c r="AL73" s="226"/>
      <c r="AM73" s="224">
        <f ca="1">IF(TotalEventos=0,0,AM74/TotalEventos)</f>
        <v>1.0000000000000002</v>
      </c>
      <c r="AN73" s="225"/>
      <c r="AO73" s="225"/>
      <c r="AP73" s="226"/>
      <c r="AQ73" s="224">
        <f ca="1">IF(TotalEventos=0,0,AQ74/TotalEventos)</f>
        <v>1.0000000000000002</v>
      </c>
      <c r="AR73" s="225"/>
      <c r="AS73" s="225"/>
      <c r="AT73" s="226"/>
      <c r="AU73" s="224">
        <f ca="1">IF(TotalEventos=0,0,AU74/TotalEventos)</f>
        <v>1.0000000000000002</v>
      </c>
      <c r="AV73" s="225"/>
      <c r="AW73" s="225"/>
      <c r="AX73" s="226"/>
      <c r="AY73" s="224">
        <f ca="1">IF(TotalEventos=0,0,AY74/TotalEventos)</f>
        <v>1.0000000000000002</v>
      </c>
      <c r="AZ73" s="225"/>
      <c r="BA73" s="225"/>
      <c r="BB73" s="226"/>
    </row>
    <row r="74" spans="2:54" ht="14.5" x14ac:dyDescent="0.35">
      <c r="B74" s="231"/>
      <c r="C74" s="232"/>
      <c r="D74"/>
      <c r="E74" s="227" t="s">
        <v>11</v>
      </c>
      <c r="F74" s="228"/>
      <c r="G74" s="221">
        <f ca="1">SUMIF(OFFSET($E$34:$BB$34,1,0,numEventos-1),"&lt;="&amp;G70,OFFSET(ValoresPorEvento,1,0,numEventos-1))*(1+INDEX(TotalPorEvento,1,0)/(TotalEventos-INDEX(TotalPorEvento,1,0)))</f>
        <v>26361.629999999997</v>
      </c>
      <c r="H74" s="222"/>
      <c r="I74" s="222"/>
      <c r="J74" s="223"/>
      <c r="K74" s="221">
        <f ca="1">K72+G74</f>
        <v>89474.11</v>
      </c>
      <c r="L74" s="222"/>
      <c r="M74" s="222"/>
      <c r="N74" s="223"/>
      <c r="O74" s="221">
        <f ca="1">O72+K74</f>
        <v>210179.31</v>
      </c>
      <c r="P74" s="222"/>
      <c r="Q74" s="222"/>
      <c r="R74" s="223"/>
      <c r="S74" s="221">
        <f ca="1">S72+O74</f>
        <v>423810.18999999994</v>
      </c>
      <c r="T74" s="222"/>
      <c r="U74" s="222"/>
      <c r="V74" s="223"/>
      <c r="W74" s="221">
        <f ca="1">W72+S74</f>
        <v>541337.91999999993</v>
      </c>
      <c r="X74" s="222"/>
      <c r="Y74" s="222"/>
      <c r="Z74" s="223"/>
      <c r="AA74" s="221">
        <f ca="1">AA72+W74</f>
        <v>628654.37999999989</v>
      </c>
      <c r="AB74" s="222"/>
      <c r="AC74" s="222"/>
      <c r="AD74" s="223"/>
      <c r="AE74" s="221">
        <f ca="1">AE72+AA74</f>
        <v>733418.74999999988</v>
      </c>
      <c r="AF74" s="222"/>
      <c r="AG74" s="222"/>
      <c r="AH74" s="223"/>
      <c r="AI74" s="221">
        <f ca="1">AI72+AE74</f>
        <v>815032.45999999985</v>
      </c>
      <c r="AJ74" s="222"/>
      <c r="AK74" s="222"/>
      <c r="AL74" s="223"/>
      <c r="AM74" s="221">
        <f ca="1">AM72+AI74</f>
        <v>815032.45999999985</v>
      </c>
      <c r="AN74" s="222"/>
      <c r="AO74" s="222"/>
      <c r="AP74" s="223"/>
      <c r="AQ74" s="221">
        <f ca="1">AQ72+AM74</f>
        <v>815032.45999999985</v>
      </c>
      <c r="AR74" s="222"/>
      <c r="AS74" s="222"/>
      <c r="AT74" s="223"/>
      <c r="AU74" s="221">
        <f ca="1">AU72+AQ74</f>
        <v>815032.45999999985</v>
      </c>
      <c r="AV74" s="222"/>
      <c r="AW74" s="222"/>
      <c r="AX74" s="223"/>
      <c r="AY74" s="221">
        <f ca="1">AY72+AU74</f>
        <v>815032.45999999985</v>
      </c>
      <c r="AZ74" s="222"/>
      <c r="BA74" s="222"/>
      <c r="BB74" s="223"/>
    </row>
    <row r="75" spans="2:54" ht="7.5" customHeigh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2:54" ht="7.5" customHeight="1" x14ac:dyDescent="0.35">
      <c r="B76"/>
      <c r="C76"/>
      <c r="D76"/>
      <c r="E76" s="21"/>
      <c r="F76" s="21"/>
      <c r="G76" s="21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</row>
    <row r="78" spans="2:54" ht="31.5" customHeight="1" x14ac:dyDescent="0.25">
      <c r="B78" s="219" t="str">
        <f ca="1">Import.Município&amp;", "&amp;TEXT(hoje,"dd")&amp;" de "&amp;TEXT(hoje,"mmmm")&amp;" de "&amp;TEXT(hoje,"aaaa")</f>
        <v>SOUSA - PB, 25 de fevereiro de 2025</v>
      </c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57"/>
      <c r="O78" s="57"/>
      <c r="AM78" s="58"/>
      <c r="AN78" s="58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</row>
    <row r="79" spans="2:54" x14ac:dyDescent="0.2">
      <c r="B79" s="215" t="s">
        <v>43</v>
      </c>
      <c r="C79" s="215"/>
      <c r="D79" s="215"/>
      <c r="E79" s="21"/>
      <c r="R79" s="59"/>
      <c r="S79" s="215"/>
      <c r="T79" s="215"/>
      <c r="U79" s="215"/>
      <c r="V79" s="215"/>
      <c r="AQ79" s="59" t="s">
        <v>41</v>
      </c>
      <c r="AR79" s="215" t="str">
        <f>respPLE</f>
        <v>Anderson S. Sousa</v>
      </c>
      <c r="AS79" s="215"/>
      <c r="AT79" s="215"/>
      <c r="AU79" s="215"/>
    </row>
    <row r="80" spans="2:54" x14ac:dyDescent="0.2">
      <c r="R80" s="59"/>
      <c r="S80" s="215"/>
      <c r="T80" s="215"/>
      <c r="U80" s="215"/>
      <c r="V80" s="215"/>
      <c r="AQ80" s="59" t="s">
        <v>42</v>
      </c>
      <c r="AR80" s="215" t="str">
        <f>creaPLE</f>
        <v>161911212-4</v>
      </c>
      <c r="AS80" s="215"/>
      <c r="AT80" s="215"/>
      <c r="AU80" s="215"/>
    </row>
    <row r="83" spans="7:10" x14ac:dyDescent="0.2">
      <c r="G83" s="21"/>
      <c r="H83" s="21"/>
      <c r="I83" s="21"/>
      <c r="J83" s="21"/>
    </row>
    <row r="84" spans="7:10" x14ac:dyDescent="0.2">
      <c r="G84" s="21"/>
      <c r="H84" s="21"/>
      <c r="I84" s="21"/>
      <c r="J84" s="21"/>
    </row>
    <row r="85" spans="7:10" x14ac:dyDescent="0.2">
      <c r="G85" s="21"/>
      <c r="H85" s="21"/>
      <c r="I85" s="21"/>
      <c r="J85" s="21"/>
    </row>
    <row r="86" spans="7:10" x14ac:dyDescent="0.2">
      <c r="G86" s="21"/>
      <c r="H86" s="21"/>
      <c r="I86" s="21"/>
      <c r="J86" s="21"/>
    </row>
    <row r="87" spans="7:10" x14ac:dyDescent="0.2">
      <c r="G87" s="21"/>
      <c r="H87" s="21"/>
      <c r="I87" s="21"/>
      <c r="J87" s="21"/>
    </row>
  </sheetData>
  <sheetProtection password="8574" sheet="1" objects="1" scenarios="1"/>
  <mergeCells count="78">
    <mergeCell ref="AE74:AH74"/>
    <mergeCell ref="AQ74:AT74"/>
    <mergeCell ref="AM74:AP74"/>
    <mergeCell ref="AI74:AL74"/>
    <mergeCell ref="AU72:AX72"/>
    <mergeCell ref="AQ72:AT72"/>
    <mergeCell ref="AM72:AP72"/>
    <mergeCell ref="AI73:AL73"/>
    <mergeCell ref="AY74:BB74"/>
    <mergeCell ref="AY73:BB73"/>
    <mergeCell ref="AY72:BB72"/>
    <mergeCell ref="AU74:AX74"/>
    <mergeCell ref="AQ73:AT73"/>
    <mergeCell ref="AE71:AH71"/>
    <mergeCell ref="AU70:AX70"/>
    <mergeCell ref="AE70:AH70"/>
    <mergeCell ref="AE72:AH72"/>
    <mergeCell ref="AI72:AL72"/>
    <mergeCell ref="AY71:BB71"/>
    <mergeCell ref="AU71:AX71"/>
    <mergeCell ref="AQ71:AT71"/>
    <mergeCell ref="AM70:AP70"/>
    <mergeCell ref="AI70:AL70"/>
    <mergeCell ref="AI71:AL71"/>
    <mergeCell ref="AM71:AP71"/>
    <mergeCell ref="AA71:AD71"/>
    <mergeCell ref="S71:V71"/>
    <mergeCell ref="K71:N71"/>
    <mergeCell ref="O71:R71"/>
    <mergeCell ref="W71:Z71"/>
    <mergeCell ref="AY20:BB20"/>
    <mergeCell ref="E32:BB32"/>
    <mergeCell ref="D20:V20"/>
    <mergeCell ref="G70:J70"/>
    <mergeCell ref="K70:N70"/>
    <mergeCell ref="O70:R70"/>
    <mergeCell ref="S70:V70"/>
    <mergeCell ref="W70:Z70"/>
    <mergeCell ref="AA70:AD70"/>
    <mergeCell ref="AQ70:AT70"/>
    <mergeCell ref="AY70:BB70"/>
    <mergeCell ref="B31:B32"/>
    <mergeCell ref="C31:C32"/>
    <mergeCell ref="G71:J71"/>
    <mergeCell ref="B70:C70"/>
    <mergeCell ref="E71:F71"/>
    <mergeCell ref="B71:C72"/>
    <mergeCell ref="G72:J72"/>
    <mergeCell ref="E72:F72"/>
    <mergeCell ref="K72:N72"/>
    <mergeCell ref="B79:D79"/>
    <mergeCell ref="G74:J74"/>
    <mergeCell ref="B78:M78"/>
    <mergeCell ref="E73:F73"/>
    <mergeCell ref="W73:Z73"/>
    <mergeCell ref="S79:V79"/>
    <mergeCell ref="E74:F74"/>
    <mergeCell ref="B73:C74"/>
    <mergeCell ref="G73:J73"/>
    <mergeCell ref="S73:V73"/>
    <mergeCell ref="K73:N73"/>
    <mergeCell ref="K74:N74"/>
    <mergeCell ref="S80:V80"/>
    <mergeCell ref="AR79:AU79"/>
    <mergeCell ref="O74:R74"/>
    <mergeCell ref="AA73:AD73"/>
    <mergeCell ref="S72:V72"/>
    <mergeCell ref="O73:R73"/>
    <mergeCell ref="W72:Z72"/>
    <mergeCell ref="AR80:AU80"/>
    <mergeCell ref="S74:V74"/>
    <mergeCell ref="W74:Z74"/>
    <mergeCell ref="AA74:AD74"/>
    <mergeCell ref="AM73:AP73"/>
    <mergeCell ref="AE73:AH73"/>
    <mergeCell ref="AA72:AD72"/>
    <mergeCell ref="O72:R72"/>
    <mergeCell ref="AU73:AX73"/>
  </mergeCells>
  <phoneticPr fontId="0" type="noConversion"/>
  <conditionalFormatting sqref="E1:BB1 E35:BB35 E38:BB38">
    <cfRule type="expression" dxfId="46" priority="167" stopIfTrue="1">
      <formula>INDEX(ValoresPorEvento,$B1,E$31)=0</formula>
    </cfRule>
  </conditionalFormatting>
  <conditionalFormatting sqref="G70:BB70">
    <cfRule type="expression" dxfId="45" priority="155" stopIfTrue="1">
      <formula>AND(G71=0,G73=1)</formula>
    </cfRule>
  </conditionalFormatting>
  <conditionalFormatting sqref="G71:BB71">
    <cfRule type="expression" dxfId="44" priority="154" stopIfTrue="1">
      <formula>AND(G71=0,G73=1)</formula>
    </cfRule>
  </conditionalFormatting>
  <conditionalFormatting sqref="G72:BB72">
    <cfRule type="expression" dxfId="43" priority="153" stopIfTrue="1">
      <formula>AND(G71=0,G73=1)</formula>
    </cfRule>
  </conditionalFormatting>
  <conditionalFormatting sqref="G73:BB73">
    <cfRule type="expression" dxfId="42" priority="152" stopIfTrue="1">
      <formula>AND(G71=0,G73=1)</formula>
    </cfRule>
  </conditionalFormatting>
  <conditionalFormatting sqref="G74:BB74">
    <cfRule type="expression" dxfId="41" priority="151" stopIfTrue="1">
      <formula>AND(G71=0,G73=1)</formula>
    </cfRule>
  </conditionalFormatting>
  <conditionalFormatting sqref="E36:BB37">
    <cfRule type="expression" dxfId="40" priority="4" stopIfTrue="1">
      <formula>INDEX(ValoresPorEvento,$B36,E$31)=0</formula>
    </cfRule>
  </conditionalFormatting>
  <conditionalFormatting sqref="E39:BB39">
    <cfRule type="expression" dxfId="39" priority="3" stopIfTrue="1">
      <formula>INDEX(ValoresPorEvento,$B39,E$31)=0</formula>
    </cfRule>
  </conditionalFormatting>
  <conditionalFormatting sqref="E40:BB45">
    <cfRule type="expression" dxfId="38" priority="2" stopIfTrue="1">
      <formula>INDEX(ValoresPorEvento,$B40,E$31)=0</formula>
    </cfRule>
  </conditionalFormatting>
  <conditionalFormatting sqref="E46:BB68">
    <cfRule type="expression" dxfId="37" priority="1" stopIfTrue="1">
      <formula>INDEX(ValoresPorEvento,$B46,E$31)=0</formula>
    </cfRule>
  </conditionalFormatting>
  <dataValidations disablePrompts="1" count="1">
    <dataValidation type="whole" allowBlank="1" showInputMessage="1" showErrorMessage="1" error="É permitido digitar em eventos que não sejam nulos, com número de período compatível com o número de meses exibido no cronograma. (Botão Adicionar Ano)" sqref="E1:BB1 F34:BB35 E35 E36:BB68" xr:uid="{00000000-0002-0000-0300-000000000000}">
      <formula1>1</formula1>
      <formula2>IF(INDEX(ValoresPorEvento,$B1,E$31)=0,0,$BC$20)</formula2>
    </dataValidation>
  </dataValidations>
  <pageMargins left="0.35433070866141736" right="0.35433070866141736" top="0.19685039370078741" bottom="0.19685039370078741" header="0.51181102362204722" footer="0.11811023622047245"/>
  <pageSetup paperSize="9" scale="56" fitToHeight="2" orientation="landscape" r:id="rId1"/>
  <headerFooter alignWithMargins="0">
    <oddFooter>&amp;L27.477 v006   micro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8"/>
  <dimension ref="B1:BC1235"/>
  <sheetViews>
    <sheetView showGridLines="0" tabSelected="1" view="pageBreakPreview" topLeftCell="A47" zoomScaleNormal="85" zoomScaleSheetLayoutView="100" workbookViewId="0">
      <selection activeCell="AA28" sqref="AA28:AD28"/>
    </sheetView>
  </sheetViews>
  <sheetFormatPr defaultColWidth="3.453125" defaultRowHeight="10" zeroHeight="1" x14ac:dyDescent="0.2"/>
  <cols>
    <col min="1" max="1" width="2.26953125" style="21" customWidth="1"/>
    <col min="2" max="2" width="5.54296875" style="19" customWidth="1"/>
    <col min="3" max="3" width="20" style="20" customWidth="1"/>
    <col min="4" max="4" width="0.81640625" style="20" customWidth="1"/>
    <col min="5" max="56" width="3.453125" style="21" customWidth="1"/>
    <col min="57" max="16384" width="3.453125" style="21"/>
  </cols>
  <sheetData>
    <row r="1" spans="2:54" ht="12.5" hidden="1" x14ac:dyDescent="0.25">
      <c r="B1" s="128" t="e">
        <f ca="1">OFFSET(B1,-1,0)+1</f>
        <v>#REF!</v>
      </c>
      <c r="C1" s="164" t="e">
        <f ca="1">IF(B1&lt;=numEventos,INDEX(Eventos,B1,2),"")</f>
        <v>#REF!</v>
      </c>
      <c r="D1" s="39" t="s">
        <v>145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19" spans="2:55" customFormat="1" ht="14.5" hidden="1" x14ac:dyDescent="0.35"/>
    <row r="20" spans="2:55" s="24" customFormat="1" ht="30.75" customHeight="1" x14ac:dyDescent="0.35">
      <c r="C20" s="133"/>
      <c r="D20" s="249" t="s">
        <v>112</v>
      </c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Z20"/>
      <c r="AA20"/>
      <c r="AB20"/>
      <c r="AC20"/>
      <c r="AD20" s="259"/>
      <c r="AE20" s="259"/>
      <c r="AF20" s="259"/>
      <c r="AG20" s="259"/>
      <c r="AH20" s="259"/>
      <c r="AI20" s="259"/>
      <c r="AJ20" s="259"/>
      <c r="AK20" s="259"/>
      <c r="AL20" s="259"/>
      <c r="AM20" s="259"/>
      <c r="AY20" s="243" t="s">
        <v>106</v>
      </c>
      <c r="AZ20" s="244"/>
      <c r="BA20" s="244"/>
      <c r="BB20" s="245"/>
      <c r="BC20" s="24">
        <f ca="1">COUNTA(OFFSET(Medições,0,0,,2))/3*12</f>
        <v>12</v>
      </c>
    </row>
    <row r="21" spans="2:55" ht="6.75" customHeight="1" x14ac:dyDescent="0.2"/>
    <row r="22" spans="2:55" ht="10.5" x14ac:dyDescent="0.25"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</row>
    <row r="23" spans="2:55" ht="10.5" x14ac:dyDescent="0.25"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</row>
    <row r="24" spans="2:55" ht="10.5" x14ac:dyDescent="0.25">
      <c r="E24" s="27"/>
      <c r="F24" s="27"/>
      <c r="X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</row>
    <row r="25" spans="2:55" ht="10.5" x14ac:dyDescent="0.25">
      <c r="E25" s="27"/>
      <c r="F25" s="27"/>
      <c r="X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</row>
    <row r="26" spans="2:55" ht="45.75" customHeight="1" x14ac:dyDescent="0.25"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2"/>
      <c r="Z26" s="22"/>
      <c r="AA26" s="22"/>
      <c r="AB26" s="22"/>
      <c r="AC26" s="23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</row>
    <row r="27" spans="2:55" ht="11.25" customHeight="1" x14ac:dyDescent="0.35">
      <c r="E27" s="27"/>
      <c r="F27" s="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 s="27"/>
      <c r="AR27" s="28"/>
      <c r="AS27" s="28"/>
      <c r="AT27" s="28"/>
      <c r="AU27" s="28"/>
      <c r="AV27" s="28"/>
      <c r="AW27" s="27"/>
      <c r="AX27" s="22"/>
      <c r="AY27"/>
      <c r="AZ27"/>
      <c r="BA27"/>
      <c r="BB27"/>
    </row>
    <row r="28" spans="2:55" ht="15.5" x14ac:dyDescent="0.35">
      <c r="E28" s="27"/>
      <c r="F28" s="27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 s="131" t="s">
        <v>110</v>
      </c>
      <c r="AA28" s="272">
        <f ca="1">OFFSET(G75,TRUNC((mediçao-G72)/12,0)*8,(mediçao-OFFSET(G72,TRUNC((mediçao-G72)/12,0)*8,0))*4)</f>
        <v>0.51999179271951956</v>
      </c>
      <c r="AB28" s="273"/>
      <c r="AC28" s="273"/>
      <c r="AD28" s="274"/>
      <c r="AE28"/>
      <c r="AF28"/>
      <c r="AG28"/>
      <c r="AH28" s="132" t="s">
        <v>111</v>
      </c>
      <c r="AI28" s="266" t="str">
        <f ca="1">IF(OFFSET(G71,TRUNC((mediçao-G72)/12,0)*8,(mediçao-OFFSET(G71,1+TRUNC((mediçao-G72)/12,0)*8,0))*4)="","DIGITE A DATA DA MEDIÇÃO",TEXT(IF(mediçao=G72,dataInicioObra,1+OFFSET(G71,TRUNC((mediçao-G72)/12,0)*8,(mediçao-1-OFFSET(G71,1+TRUNC((mediçao-G72)/12,0)*8,0))*4)),"dd/mm/aaaa")&amp;" a "&amp;TEXT(OFFSET(G71,TRUNC((mediçao-G72)/12,0)*8,(mediçao-OFFSET(G71,1+TRUNC((mediçao-G72)/12,0)*8,0))*4),"dd/mm/aaaa"))</f>
        <v>05/07/2023 a 08/12/2023</v>
      </c>
      <c r="AJ28" s="267"/>
      <c r="AK28" s="267"/>
      <c r="AL28" s="267"/>
      <c r="AM28" s="267"/>
      <c r="AN28" s="267"/>
      <c r="AO28" s="267"/>
      <c r="AP28" s="267"/>
      <c r="AQ28" s="267"/>
      <c r="AR28" s="267"/>
      <c r="AS28" s="268"/>
      <c r="AT28"/>
      <c r="AW28" s="131" t="s">
        <v>88</v>
      </c>
      <c r="AX28" s="263">
        <v>4</v>
      </c>
      <c r="AY28" s="264"/>
      <c r="AZ28" s="264"/>
      <c r="BA28" s="264"/>
      <c r="BB28" s="265"/>
    </row>
    <row r="29" spans="2:55" ht="10.5" x14ac:dyDescent="0.25"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9">
        <f>mediçao</f>
        <v>4</v>
      </c>
      <c r="BB29" s="29" t="str">
        <f>CONCATENATE(mediçao,".")</f>
        <v>4.</v>
      </c>
    </row>
    <row r="30" spans="2:55" ht="100" customHeight="1" x14ac:dyDescent="0.2">
      <c r="B30" s="30"/>
      <c r="E30" s="165" t="str">
        <f>IF(Eventograma_e_Quantitativos!N15&lt;&gt;"",Eventograma_e_Quantitativos!N15,"")</f>
        <v>Construção de Ginásio Poliesportivo no Município de Sousa/PB</v>
      </c>
      <c r="F30" s="165" t="str">
        <f>IF(Eventograma_e_Quantitativos!O15&lt;&gt;"",Eventograma_e_Quantitativos!O15,"")</f>
        <v/>
      </c>
      <c r="G30" s="165" t="str">
        <f>IF(Eventograma_e_Quantitativos!P15&lt;&gt;"",Eventograma_e_Quantitativos!P15,"")</f>
        <v/>
      </c>
      <c r="H30" s="165" t="str">
        <f>IF(Eventograma_e_Quantitativos!Q15&lt;&gt;"",Eventograma_e_Quantitativos!Q15,"")</f>
        <v/>
      </c>
      <c r="I30" s="165" t="str">
        <f>IF(Eventograma_e_Quantitativos!R15&lt;&gt;"",Eventograma_e_Quantitativos!R15,"")</f>
        <v/>
      </c>
      <c r="J30" s="165" t="str">
        <f>IF(Eventograma_e_Quantitativos!S15&lt;&gt;"",Eventograma_e_Quantitativos!S15,"")</f>
        <v/>
      </c>
      <c r="K30" s="165" t="str">
        <f>IF(Eventograma_e_Quantitativos!T15&lt;&gt;"",Eventograma_e_Quantitativos!T15,"")</f>
        <v/>
      </c>
      <c r="L30" s="165" t="str">
        <f>IF(Eventograma_e_Quantitativos!U15&lt;&gt;"",Eventograma_e_Quantitativos!U15,"")</f>
        <v/>
      </c>
      <c r="M30" s="165" t="str">
        <f>IF(Eventograma_e_Quantitativos!V15&lt;&gt;"",Eventograma_e_Quantitativos!V15,"")</f>
        <v/>
      </c>
      <c r="N30" s="165" t="str">
        <f>IF(Eventograma_e_Quantitativos!W15&lt;&gt;"",Eventograma_e_Quantitativos!W15,"")</f>
        <v/>
      </c>
      <c r="O30" s="165" t="str">
        <f>IF(Eventograma_e_Quantitativos!X15&lt;&gt;"",Eventograma_e_Quantitativos!X15,"")</f>
        <v/>
      </c>
      <c r="P30" s="165" t="str">
        <f>IF(Eventograma_e_Quantitativos!Y15&lt;&gt;"",Eventograma_e_Quantitativos!Y15,"")</f>
        <v/>
      </c>
      <c r="Q30" s="165" t="str">
        <f>IF(Eventograma_e_Quantitativos!Z15&lt;&gt;"",Eventograma_e_Quantitativos!Z15,"")</f>
        <v/>
      </c>
      <c r="R30" s="165" t="str">
        <f>IF(Eventograma_e_Quantitativos!AA15&lt;&gt;"",Eventograma_e_Quantitativos!AA15,"")</f>
        <v/>
      </c>
      <c r="S30" s="165" t="str">
        <f>IF(Eventograma_e_Quantitativos!AB15&lt;&gt;"",Eventograma_e_Quantitativos!AB15,"")</f>
        <v/>
      </c>
      <c r="T30" s="165" t="str">
        <f>IF(Eventograma_e_Quantitativos!AC15&lt;&gt;"",Eventograma_e_Quantitativos!AC15,"")</f>
        <v/>
      </c>
      <c r="U30" s="165" t="str">
        <f>IF(Eventograma_e_Quantitativos!AD15&lt;&gt;"",Eventograma_e_Quantitativos!AD15,"")</f>
        <v/>
      </c>
      <c r="V30" s="165" t="str">
        <f>IF(Eventograma_e_Quantitativos!AE15&lt;&gt;"",Eventograma_e_Quantitativos!AE15,"")</f>
        <v/>
      </c>
      <c r="W30" s="165" t="str">
        <f>IF(Eventograma_e_Quantitativos!AF15&lt;&gt;"",Eventograma_e_Quantitativos!AF15,"")</f>
        <v/>
      </c>
      <c r="X30" s="165" t="str">
        <f>IF(Eventograma_e_Quantitativos!AG15&lt;&gt;"",Eventograma_e_Quantitativos!AG15,"")</f>
        <v/>
      </c>
      <c r="Y30" s="165" t="str">
        <f>IF(Eventograma_e_Quantitativos!AH15&lt;&gt;"",Eventograma_e_Quantitativos!AH15,"")</f>
        <v/>
      </c>
      <c r="Z30" s="165" t="str">
        <f>IF(Eventograma_e_Quantitativos!AI15&lt;&gt;"",Eventograma_e_Quantitativos!AI15,"")</f>
        <v/>
      </c>
      <c r="AA30" s="165" t="str">
        <f>IF(Eventograma_e_Quantitativos!AJ15&lt;&gt;"",Eventograma_e_Quantitativos!AJ15,"")</f>
        <v/>
      </c>
      <c r="AB30" s="165" t="str">
        <f>IF(Eventograma_e_Quantitativos!AK15&lt;&gt;"",Eventograma_e_Quantitativos!AK15,"")</f>
        <v/>
      </c>
      <c r="AC30" s="165" t="str">
        <f>IF(Eventograma_e_Quantitativos!AL15&lt;&gt;"",Eventograma_e_Quantitativos!AL15,"")</f>
        <v/>
      </c>
      <c r="AD30" s="165" t="str">
        <f>IF(Eventograma_e_Quantitativos!AM15&lt;&gt;"",Eventograma_e_Quantitativos!AM15,"")</f>
        <v/>
      </c>
      <c r="AE30" s="165" t="str">
        <f>IF(Eventograma_e_Quantitativos!AN15&lt;&gt;"",Eventograma_e_Quantitativos!AN15,"")</f>
        <v/>
      </c>
      <c r="AF30" s="165" t="str">
        <f>IF(Eventograma_e_Quantitativos!AO15&lt;&gt;"",Eventograma_e_Quantitativos!AO15,"")</f>
        <v/>
      </c>
      <c r="AG30" s="165" t="str">
        <f>IF(Eventograma_e_Quantitativos!AP15&lt;&gt;"",Eventograma_e_Quantitativos!AP15,"")</f>
        <v/>
      </c>
      <c r="AH30" s="165" t="str">
        <f>IF(Eventograma_e_Quantitativos!AQ15&lt;&gt;"",Eventograma_e_Quantitativos!AQ15,"")</f>
        <v/>
      </c>
      <c r="AI30" s="165" t="str">
        <f>IF(Eventograma_e_Quantitativos!AR15&lt;&gt;"",Eventograma_e_Quantitativos!AR15,"")</f>
        <v/>
      </c>
      <c r="AJ30" s="165" t="str">
        <f>IF(Eventograma_e_Quantitativos!AS15&lt;&gt;"",Eventograma_e_Quantitativos!AS15,"")</f>
        <v/>
      </c>
      <c r="AK30" s="165" t="str">
        <f>IF(Eventograma_e_Quantitativos!AT15&lt;&gt;"",Eventograma_e_Quantitativos!AT15,"")</f>
        <v/>
      </c>
      <c r="AL30" s="165" t="str">
        <f>IF(Eventograma_e_Quantitativos!AU15&lt;&gt;"",Eventograma_e_Quantitativos!AU15,"")</f>
        <v/>
      </c>
      <c r="AM30" s="165" t="str">
        <f>IF(Eventograma_e_Quantitativos!AV15&lt;&gt;"",Eventograma_e_Quantitativos!AV15,"")</f>
        <v/>
      </c>
      <c r="AN30" s="165" t="str">
        <f>IF(Eventograma_e_Quantitativos!AW15&lt;&gt;"",Eventograma_e_Quantitativos!AW15,"")</f>
        <v/>
      </c>
      <c r="AO30" s="165" t="str">
        <f>IF(Eventograma_e_Quantitativos!AX15&lt;&gt;"",Eventograma_e_Quantitativos!AX15,"")</f>
        <v/>
      </c>
      <c r="AP30" s="165" t="str">
        <f>IF(Eventograma_e_Quantitativos!AY15&lt;&gt;"",Eventograma_e_Quantitativos!AY15,"")</f>
        <v/>
      </c>
      <c r="AQ30" s="165" t="str">
        <f>IF(Eventograma_e_Quantitativos!AZ15&lt;&gt;"",Eventograma_e_Quantitativos!AZ15,"")</f>
        <v/>
      </c>
      <c r="AR30" s="165" t="str">
        <f>IF(Eventograma_e_Quantitativos!BA15&lt;&gt;"",Eventograma_e_Quantitativos!BA15,"")</f>
        <v/>
      </c>
      <c r="AS30" s="165" t="str">
        <f>IF(Eventograma_e_Quantitativos!BB15&lt;&gt;"",Eventograma_e_Quantitativos!BB15,"")</f>
        <v/>
      </c>
      <c r="AT30" s="165" t="str">
        <f>IF(Eventograma_e_Quantitativos!BC15&lt;&gt;"",Eventograma_e_Quantitativos!BC15,"")</f>
        <v/>
      </c>
      <c r="AU30" s="165" t="str">
        <f>IF(Eventograma_e_Quantitativos!BD15&lt;&gt;"",Eventograma_e_Quantitativos!BD15,"")</f>
        <v/>
      </c>
      <c r="AV30" s="165" t="str">
        <f>IF(Eventograma_e_Quantitativos!BE15&lt;&gt;"",Eventograma_e_Quantitativos!BE15,"")</f>
        <v/>
      </c>
      <c r="AW30" s="165" t="str">
        <f>IF(Eventograma_e_Quantitativos!BF15&lt;&gt;"",Eventograma_e_Quantitativos!BF15,"")</f>
        <v/>
      </c>
      <c r="AX30" s="165" t="str">
        <f>IF(Eventograma_e_Quantitativos!BG15&lt;&gt;"",Eventograma_e_Quantitativos!BG15,"")</f>
        <v/>
      </c>
      <c r="AY30" s="165" t="str">
        <f>IF(Eventograma_e_Quantitativos!BH15&lt;&gt;"",Eventograma_e_Quantitativos!BH15,"")</f>
        <v/>
      </c>
      <c r="AZ30" s="165" t="str">
        <f>IF(Eventograma_e_Quantitativos!BI15&lt;&gt;"",Eventograma_e_Quantitativos!BI15,"")</f>
        <v/>
      </c>
      <c r="BA30" s="165" t="str">
        <f>IF(Eventograma_e_Quantitativos!BJ15&lt;&gt;"",Eventograma_e_Quantitativos!BJ15,"")</f>
        <v/>
      </c>
      <c r="BB30" s="165" t="str">
        <f>IF(Eventograma_e_Quantitativos!BK15&lt;&gt;"",Eventograma_e_Quantitativos!BK15,"")</f>
        <v/>
      </c>
    </row>
    <row r="31" spans="2:55" s="31" customFormat="1" ht="11.25" customHeight="1" x14ac:dyDescent="0.35">
      <c r="B31" s="235" t="s">
        <v>95</v>
      </c>
      <c r="C31" s="237" t="s">
        <v>96</v>
      </c>
      <c r="D31" s="32"/>
      <c r="E31" s="130">
        <v>1</v>
      </c>
      <c r="F31" s="130">
        <v>2</v>
      </c>
      <c r="G31" s="130">
        <v>3</v>
      </c>
      <c r="H31" s="130">
        <v>4</v>
      </c>
      <c r="I31" s="130">
        <v>5</v>
      </c>
      <c r="J31" s="130">
        <v>6</v>
      </c>
      <c r="K31" s="130">
        <v>7</v>
      </c>
      <c r="L31" s="130">
        <v>8</v>
      </c>
      <c r="M31" s="130">
        <v>9</v>
      </c>
      <c r="N31" s="130">
        <v>10</v>
      </c>
      <c r="O31" s="130">
        <v>11</v>
      </c>
      <c r="P31" s="130">
        <v>12</v>
      </c>
      <c r="Q31" s="130">
        <v>13</v>
      </c>
      <c r="R31" s="130">
        <v>14</v>
      </c>
      <c r="S31" s="130">
        <v>15</v>
      </c>
      <c r="T31" s="130">
        <v>16</v>
      </c>
      <c r="U31" s="130">
        <v>17</v>
      </c>
      <c r="V31" s="130">
        <v>18</v>
      </c>
      <c r="W31" s="130">
        <v>19</v>
      </c>
      <c r="X31" s="130">
        <v>20</v>
      </c>
      <c r="Y31" s="130">
        <v>21</v>
      </c>
      <c r="Z31" s="130">
        <v>22</v>
      </c>
      <c r="AA31" s="130">
        <v>23</v>
      </c>
      <c r="AB31" s="130">
        <v>24</v>
      </c>
      <c r="AC31" s="130">
        <v>25</v>
      </c>
      <c r="AD31" s="130">
        <v>26</v>
      </c>
      <c r="AE31" s="130">
        <v>27</v>
      </c>
      <c r="AF31" s="130">
        <v>28</v>
      </c>
      <c r="AG31" s="130">
        <v>29</v>
      </c>
      <c r="AH31" s="130">
        <v>30</v>
      </c>
      <c r="AI31" s="130">
        <v>31</v>
      </c>
      <c r="AJ31" s="130">
        <v>32</v>
      </c>
      <c r="AK31" s="130">
        <v>33</v>
      </c>
      <c r="AL31" s="130">
        <v>34</v>
      </c>
      <c r="AM31" s="130">
        <v>35</v>
      </c>
      <c r="AN31" s="130">
        <v>36</v>
      </c>
      <c r="AO31" s="130">
        <v>37</v>
      </c>
      <c r="AP31" s="130">
        <v>38</v>
      </c>
      <c r="AQ31" s="130">
        <v>39</v>
      </c>
      <c r="AR31" s="130">
        <v>40</v>
      </c>
      <c r="AS31" s="130">
        <v>41</v>
      </c>
      <c r="AT31" s="130">
        <v>42</v>
      </c>
      <c r="AU31" s="130">
        <v>43</v>
      </c>
      <c r="AV31" s="130">
        <v>44</v>
      </c>
      <c r="AW31" s="130">
        <v>45</v>
      </c>
      <c r="AX31" s="130">
        <v>46</v>
      </c>
      <c r="AY31" s="130">
        <v>47</v>
      </c>
      <c r="AZ31" s="130">
        <v>48</v>
      </c>
      <c r="BA31" s="130">
        <v>49</v>
      </c>
      <c r="BB31" s="130">
        <v>50</v>
      </c>
    </row>
    <row r="32" spans="2:55" s="32" customFormat="1" ht="20.25" customHeight="1" x14ac:dyDescent="0.35">
      <c r="B32" s="236"/>
      <c r="C32" s="238"/>
      <c r="D32" s="33"/>
      <c r="E32" s="260" t="s">
        <v>84</v>
      </c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2"/>
    </row>
    <row r="33" spans="2:54" s="27" customFormat="1" ht="4.5" customHeight="1" x14ac:dyDescent="0.25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x14ac:dyDescent="0.25">
      <c r="B34" s="128">
        <f ca="1">OFFSET(B34,-1,0)+1</f>
        <v>1</v>
      </c>
      <c r="C34" s="164" t="str">
        <f ca="1">IF(B34&lt;=numEventos,INDEX(Eventos,B34,2),"")</f>
        <v>Administração Local</v>
      </c>
      <c r="D34" s="39" t="s">
        <v>145</v>
      </c>
      <c r="E34" s="177" t="s">
        <v>151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9"/>
    </row>
    <row r="35" spans="2:54" ht="12.5" x14ac:dyDescent="0.25">
      <c r="B35" s="128">
        <f ca="1">OFFSET(B35,-1,0)+1</f>
        <v>2</v>
      </c>
      <c r="C35" s="164" t="str">
        <f ca="1">IF(B35&lt;=numEventos,INDEX(Eventos,B35,2),"")</f>
        <v>Quad. - Serviços Preliminares</v>
      </c>
      <c r="D35" s="39" t="s">
        <v>145</v>
      </c>
      <c r="E35" s="129">
        <v>1</v>
      </c>
      <c r="F35" s="129">
        <v>2</v>
      </c>
      <c r="G35" s="129">
        <v>3</v>
      </c>
      <c r="H35" s="129">
        <v>4</v>
      </c>
      <c r="I35" s="129">
        <v>4</v>
      </c>
      <c r="J35" s="129">
        <v>4</v>
      </c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</row>
    <row r="36" spans="2:54" ht="12.5" x14ac:dyDescent="0.25">
      <c r="B36" s="128">
        <f t="shared" ref="B36:B37" ca="1" si="0">OFFSET(B36,-1,0)+1</f>
        <v>3</v>
      </c>
      <c r="C36" s="164" t="str">
        <f ca="1">IF(B36&lt;=numEventos,INDEX(Eventos,B36,2),"")</f>
        <v>Quad. - Movimento De Terra</v>
      </c>
      <c r="D36" s="39" t="s">
        <v>145</v>
      </c>
      <c r="E36" s="129">
        <v>1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</row>
    <row r="37" spans="2:54" ht="12.5" x14ac:dyDescent="0.25">
      <c r="B37" s="128">
        <f t="shared" ca="1" si="0"/>
        <v>4</v>
      </c>
      <c r="C37" s="164" t="str">
        <f ca="1">IF(B37&lt;=numEventos,INDEX(Eventos,B37,2),"")</f>
        <v>Quad. - Infra-Estrutura: Fundações (Toda A Quadra)</v>
      </c>
      <c r="D37" s="39" t="s">
        <v>145</v>
      </c>
      <c r="E37" s="129">
        <v>2</v>
      </c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</row>
    <row r="38" spans="2:54" ht="12.5" x14ac:dyDescent="0.25">
      <c r="B38" s="128">
        <f ca="1">OFFSET(B38,-1,0)+1</f>
        <v>5</v>
      </c>
      <c r="C38" s="164" t="str">
        <f ca="1">IF(B38&lt;=numEventos,INDEX(Eventos,B38,2),"")</f>
        <v>Quad. - Superestrutura (Pilares, Vigas E Lajes) - Toda A Quadra</v>
      </c>
      <c r="D38" s="39" t="s">
        <v>145</v>
      </c>
      <c r="E38" s="129">
        <v>3</v>
      </c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</row>
    <row r="39" spans="2:54" ht="12.5" x14ac:dyDescent="0.25">
      <c r="B39" s="128">
        <f ca="1">OFFSET(B39,-1,0)+1</f>
        <v>6</v>
      </c>
      <c r="C39" s="164" t="str">
        <f ca="1">IF(B39&lt;=numEventos,INDEX(Eventos,B39,2),"")</f>
        <v>Quad. - ELEVAÇÃO (Murada)</v>
      </c>
      <c r="D39" s="39" t="s">
        <v>145</v>
      </c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</row>
    <row r="40" spans="2:54" ht="12.5" x14ac:dyDescent="0.25">
      <c r="B40" s="128">
        <f t="shared" ref="B40:B68" ca="1" si="1">OFFSET(B40,-1,0)+1</f>
        <v>7</v>
      </c>
      <c r="C40" s="164" t="str">
        <f ca="1">IF(B40&lt;=numEventos,INDEX(Eventos,B40,2),"")</f>
        <v>Quad. - Esquadrias</v>
      </c>
      <c r="D40" s="39" t="s">
        <v>145</v>
      </c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</row>
    <row r="41" spans="2:54" ht="12.5" x14ac:dyDescent="0.25">
      <c r="B41" s="128">
        <f t="shared" ca="1" si="1"/>
        <v>8</v>
      </c>
      <c r="C41" s="164" t="str">
        <f ca="1">IF(B41&lt;=numEventos,INDEX(Eventos,B41,2),"")</f>
        <v>Quad. - Cobertura</v>
      </c>
      <c r="D41" s="39" t="s">
        <v>145</v>
      </c>
      <c r="E41" s="129">
        <v>4</v>
      </c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</row>
    <row r="42" spans="2:54" ht="12.5" x14ac:dyDescent="0.25">
      <c r="B42" s="128">
        <f t="shared" ca="1" si="1"/>
        <v>9</v>
      </c>
      <c r="C42" s="164" t="str">
        <f ca="1">IF(B42&lt;=numEventos,INDEX(Eventos,B42,2),"")</f>
        <v>Quad. - Impermeabilização</v>
      </c>
      <c r="D42" s="39" t="s">
        <v>145</v>
      </c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</row>
    <row r="43" spans="2:54" ht="12.5" x14ac:dyDescent="0.25">
      <c r="B43" s="128">
        <f t="shared" ca="1" si="1"/>
        <v>10</v>
      </c>
      <c r="C43" s="164" t="str">
        <f ca="1">IF(B43&lt;=numEventos,INDEX(Eventos,B43,2),"")</f>
        <v>Quad. - Revestimento De Paredes</v>
      </c>
      <c r="D43" s="39" t="s">
        <v>145</v>
      </c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</row>
    <row r="44" spans="2:54" ht="12.5" x14ac:dyDescent="0.25">
      <c r="B44" s="128">
        <f t="shared" ca="1" si="1"/>
        <v>11</v>
      </c>
      <c r="C44" s="164" t="str">
        <f ca="1">IF(B44&lt;=numEventos,INDEX(Eventos,B44,2),"")</f>
        <v>Quad. - Pavimentação</v>
      </c>
      <c r="D44" s="39" t="s">
        <v>145</v>
      </c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</row>
    <row r="45" spans="2:54" ht="12.5" x14ac:dyDescent="0.25">
      <c r="B45" s="128">
        <f t="shared" ca="1" si="1"/>
        <v>12</v>
      </c>
      <c r="C45" s="164" t="str">
        <f ca="1">IF(B45&lt;=numEventos,INDEX(Eventos,B45,2),"")</f>
        <v>Quad. - Pintura</v>
      </c>
      <c r="D45" s="39" t="s">
        <v>145</v>
      </c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</row>
    <row r="46" spans="2:54" ht="12.5" x14ac:dyDescent="0.25">
      <c r="B46" s="128">
        <f t="shared" ca="1" si="1"/>
        <v>13</v>
      </c>
      <c r="C46" s="164" t="str">
        <f ca="1">IF(B46&lt;=numEventos,INDEX(Eventos,B46,2),"")</f>
        <v>Quad. - Instalação Elétrica (Referente À Toda Quadra)</v>
      </c>
      <c r="D46" s="39" t="s">
        <v>145</v>
      </c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</row>
    <row r="47" spans="2:54" ht="12.5" x14ac:dyDescent="0.25">
      <c r="B47" s="128">
        <f t="shared" ca="1" si="1"/>
        <v>14</v>
      </c>
      <c r="C47" s="164" t="str">
        <f ca="1">IF(B47&lt;=numEventos,INDEX(Eventos,B47,2),"")</f>
        <v>Quad. - Rampas</v>
      </c>
      <c r="D47" s="39" t="s">
        <v>145</v>
      </c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</row>
    <row r="48" spans="2:54" ht="12.5" x14ac:dyDescent="0.25">
      <c r="B48" s="128">
        <f t="shared" ca="1" si="1"/>
        <v>15</v>
      </c>
      <c r="C48" s="164" t="str">
        <f ca="1">IF(B48&lt;=numEventos,INDEX(Eventos,B48,2),"")</f>
        <v>Quad. - Combate A Incêndio</v>
      </c>
      <c r="D48" s="39" t="s">
        <v>145</v>
      </c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</row>
    <row r="49" spans="2:54" ht="12.5" x14ac:dyDescent="0.25">
      <c r="B49" s="128">
        <f t="shared" ca="1" si="1"/>
        <v>16</v>
      </c>
      <c r="C49" s="164" t="str">
        <f ca="1">IF(B49&lt;=numEventos,INDEX(Eventos,B49,2),"")</f>
        <v>Quad. - Spda - Sistema Proteção Descarga Atmosférica</v>
      </c>
      <c r="D49" s="39" t="s">
        <v>145</v>
      </c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</row>
    <row r="50" spans="2:54" ht="12.5" x14ac:dyDescent="0.25">
      <c r="B50" s="128">
        <f t="shared" ca="1" si="1"/>
        <v>17</v>
      </c>
      <c r="C50" s="164" t="str">
        <f ca="1">IF(B50&lt;=numEventos,INDEX(Eventos,B50,2),"")</f>
        <v>Quad. - Equipamentos</v>
      </c>
      <c r="D50" s="39" t="s">
        <v>145</v>
      </c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</row>
    <row r="51" spans="2:54" ht="12.5" x14ac:dyDescent="0.25">
      <c r="B51" s="128">
        <f t="shared" ca="1" si="1"/>
        <v>18</v>
      </c>
      <c r="C51" s="164" t="str">
        <f ca="1">IF(B51&lt;=numEventos,INDEX(Eventos,B51,2),"")</f>
        <v>Quad. - Serviços Finais</v>
      </c>
      <c r="D51" s="39" t="s">
        <v>145</v>
      </c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</row>
    <row r="52" spans="2:54" ht="12.5" x14ac:dyDescent="0.25">
      <c r="B52" s="128">
        <f t="shared" ca="1" si="1"/>
        <v>19</v>
      </c>
      <c r="C52" s="164" t="str">
        <f ca="1">IF(B52&lt;=numEventos,INDEX(Eventos,B52,2),"")</f>
        <v>Ban/Vest - MOVIMENTO DE TERRA</v>
      </c>
      <c r="D52" s="39" t="s">
        <v>145</v>
      </c>
      <c r="E52" s="129">
        <v>1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</row>
    <row r="53" spans="2:54" ht="12.5" x14ac:dyDescent="0.25">
      <c r="B53" s="128">
        <f t="shared" ca="1" si="1"/>
        <v>20</v>
      </c>
      <c r="C53" s="164" t="str">
        <f ca="1">IF(B53&lt;=numEventos,INDEX(Eventos,B53,2),"")</f>
        <v>Ban/Vest - INFRA-ESTRUTURA: FUNDAÇÕES</v>
      </c>
      <c r="D53" s="39" t="s">
        <v>145</v>
      </c>
      <c r="E53" s="129">
        <v>1</v>
      </c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</row>
    <row r="54" spans="2:54" ht="12.5" x14ac:dyDescent="0.25">
      <c r="B54" s="128">
        <f t="shared" ca="1" si="1"/>
        <v>21</v>
      </c>
      <c r="C54" s="164" t="str">
        <f ca="1">IF(B54&lt;=numEventos,INDEX(Eventos,B54,2),"")</f>
        <v>Ban/Vest - ELEVAÇÃO</v>
      </c>
      <c r="D54" s="39" t="s">
        <v>145</v>
      </c>
      <c r="E54" s="129">
        <v>3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</row>
    <row r="55" spans="2:54" ht="12.5" x14ac:dyDescent="0.25">
      <c r="B55" s="128">
        <f t="shared" ca="1" si="1"/>
        <v>22</v>
      </c>
      <c r="C55" s="164" t="str">
        <f ca="1">IF(B55&lt;=numEventos,INDEX(Eventos,B55,2),"")</f>
        <v>Ban/Vest - ESQUADRIAS</v>
      </c>
      <c r="D55" s="39" t="s">
        <v>145</v>
      </c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</row>
    <row r="56" spans="2:54" ht="12.5" x14ac:dyDescent="0.25">
      <c r="B56" s="128">
        <f t="shared" ca="1" si="1"/>
        <v>23</v>
      </c>
      <c r="C56" s="164" t="str">
        <f ca="1">IF(B56&lt;=numEventos,INDEX(Eventos,B56,2),"")</f>
        <v>Ban/Vest - COBERTURA</v>
      </c>
      <c r="D56" s="39" t="s">
        <v>145</v>
      </c>
      <c r="E56" s="129">
        <v>3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</row>
    <row r="57" spans="2:54" ht="12.5" x14ac:dyDescent="0.25">
      <c r="B57" s="128">
        <f t="shared" ca="1" si="1"/>
        <v>24</v>
      </c>
      <c r="C57" s="164" t="str">
        <f ca="1">IF(B57&lt;=numEventos,INDEX(Eventos,B57,2),"")</f>
        <v>Ban/Vest - REVESTIMENTO DE PAREDES/TETOS</v>
      </c>
      <c r="D57" s="39" t="s">
        <v>145</v>
      </c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</row>
    <row r="58" spans="2:54" ht="12.5" x14ac:dyDescent="0.25">
      <c r="B58" s="128">
        <f t="shared" ca="1" si="1"/>
        <v>25</v>
      </c>
      <c r="C58" s="164" t="str">
        <f ca="1">IF(B58&lt;=numEventos,INDEX(Eventos,B58,2),"")</f>
        <v>Ban/Vest - PAVIMENTAÇÃO</v>
      </c>
      <c r="D58" s="39" t="s">
        <v>145</v>
      </c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</row>
    <row r="59" spans="2:54" ht="12.5" x14ac:dyDescent="0.25">
      <c r="B59" s="128">
        <f t="shared" ca="1" si="1"/>
        <v>26</v>
      </c>
      <c r="C59" s="164" t="str">
        <f ca="1">IF(B59&lt;=numEventos,INDEX(Eventos,B59,2),"")</f>
        <v>Ban/Vest - PINTURA</v>
      </c>
      <c r="D59" s="39" t="s">
        <v>145</v>
      </c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</row>
    <row r="60" spans="2:54" ht="12.5" x14ac:dyDescent="0.25">
      <c r="B60" s="128">
        <f t="shared" ca="1" si="1"/>
        <v>27</v>
      </c>
      <c r="C60" s="164" t="str">
        <f ca="1">IF(B60&lt;=numEventos,INDEX(Eventos,B60,2),"")</f>
        <v>Ban/Vest - INSTALAÇÃO HIDRÁULICA</v>
      </c>
      <c r="D60" s="39" t="s">
        <v>145</v>
      </c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</row>
    <row r="61" spans="2:54" ht="12.5" x14ac:dyDescent="0.25">
      <c r="B61" s="128">
        <f t="shared" ca="1" si="1"/>
        <v>28</v>
      </c>
      <c r="C61" s="164" t="str">
        <f ca="1">IF(B61&lt;=numEventos,INDEX(Eventos,B61,2),"")</f>
        <v>Ban/Vest - INSTALAÇÃO SANITÁRIA</v>
      </c>
      <c r="D61" s="39" t="s">
        <v>145</v>
      </c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</row>
    <row r="62" spans="2:54" ht="12.5" x14ac:dyDescent="0.25">
      <c r="B62" s="128">
        <f t="shared" ca="1" si="1"/>
        <v>29</v>
      </c>
      <c r="C62" s="164" t="str">
        <f ca="1">IF(B62&lt;=numEventos,INDEX(Eventos,B62,2),"")</f>
        <v>Ban/Vest - LOUÇAS E METAIS</v>
      </c>
      <c r="D62" s="39" t="s">
        <v>145</v>
      </c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</row>
    <row r="63" spans="2:54" ht="12.5" x14ac:dyDescent="0.25">
      <c r="B63" s="128">
        <f t="shared" ca="1" si="1"/>
        <v>30</v>
      </c>
      <c r="C63" s="164" t="str">
        <f ca="1">IF(B63&lt;=numEventos,INDEX(Eventos,B63,2),"")</f>
        <v>Arq - INFRA-ESTRUTURA: EMBASAMENTO</v>
      </c>
      <c r="D63" s="39" t="s">
        <v>145</v>
      </c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</row>
    <row r="64" spans="2:54" ht="12.5" x14ac:dyDescent="0.25">
      <c r="B64" s="128">
        <f t="shared" ca="1" si="1"/>
        <v>31</v>
      </c>
      <c r="C64" s="164" t="str">
        <f ca="1">IF(B64&lt;=numEventos,INDEX(Eventos,B64,2),"")</f>
        <v>Arq - REVESTIMENTO</v>
      </c>
      <c r="D64" s="39" t="s">
        <v>145</v>
      </c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</row>
    <row r="65" spans="2:54" ht="12.5" x14ac:dyDescent="0.25">
      <c r="B65" s="128">
        <f t="shared" ca="1" si="1"/>
        <v>32</v>
      </c>
      <c r="C65" s="164" t="str">
        <f ca="1">IF(B65&lt;=numEventos,INDEX(Eventos,B65,2),"")</f>
        <v>Arq - PINTURA</v>
      </c>
      <c r="D65" s="39" t="s">
        <v>145</v>
      </c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</row>
    <row r="66" spans="2:54" ht="12.5" x14ac:dyDescent="0.25">
      <c r="B66" s="128">
        <f t="shared" ca="1" si="1"/>
        <v>33</v>
      </c>
      <c r="C66" s="164" t="str">
        <f ca="1">IF(B66&lt;=numEventos,INDEX(Eventos,B66,2),"")</f>
        <v>Letreiro - BASE DO LETREIRO</v>
      </c>
      <c r="D66" s="39" t="s">
        <v>145</v>
      </c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</row>
    <row r="67" spans="2:54" ht="12.5" x14ac:dyDescent="0.25">
      <c r="B67" s="128">
        <f t="shared" ca="1" si="1"/>
        <v>34</v>
      </c>
      <c r="C67" s="164" t="str">
        <f ca="1">IF(B67&lt;=numEventos,INDEX(Eventos,B67,2),"")</f>
        <v>Letreiro - LETRAS EM CONCRETO</v>
      </c>
      <c r="D67" s="39" t="s">
        <v>145</v>
      </c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</row>
    <row r="68" spans="2:54" ht="12.5" x14ac:dyDescent="0.25">
      <c r="B68" s="128">
        <f t="shared" ca="1" si="1"/>
        <v>35</v>
      </c>
      <c r="C68" s="164" t="str">
        <f ca="1">IF(B68&lt;=numEventos,INDEX(Eventos,B68,2),"")</f>
        <v>Letreiro - PAISAGISMO</v>
      </c>
      <c r="D68" s="39" t="s">
        <v>145</v>
      </c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</row>
    <row r="69" spans="2:54" x14ac:dyDescent="0.2"/>
    <row r="70" spans="2:54" ht="11.5" x14ac:dyDescent="0.25">
      <c r="G70" s="256" t="s">
        <v>109</v>
      </c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57"/>
      <c r="AG70" s="257"/>
      <c r="AH70" s="257"/>
      <c r="AI70" s="257"/>
      <c r="AJ70" s="257"/>
      <c r="AK70" s="257"/>
      <c r="AL70" s="257"/>
      <c r="AM70" s="257"/>
      <c r="AN70" s="257"/>
      <c r="AO70" s="257"/>
      <c r="AP70" s="257"/>
      <c r="AQ70" s="257"/>
      <c r="AR70" s="257"/>
      <c r="AS70" s="257"/>
      <c r="AT70" s="257"/>
      <c r="AU70" s="257"/>
      <c r="AV70" s="257"/>
      <c r="AW70" s="257"/>
      <c r="AX70" s="257"/>
      <c r="AY70" s="257"/>
      <c r="AZ70" s="257"/>
      <c r="BA70" s="257"/>
      <c r="BB70" s="258"/>
    </row>
    <row r="71" spans="2:54" ht="15" customHeight="1" x14ac:dyDescent="0.25">
      <c r="G71" s="269">
        <v>44847</v>
      </c>
      <c r="H71" s="270"/>
      <c r="I71" s="270"/>
      <c r="J71" s="271"/>
      <c r="K71" s="269">
        <v>44924</v>
      </c>
      <c r="L71" s="270"/>
      <c r="M71" s="270"/>
      <c r="N71" s="271"/>
      <c r="O71" s="269">
        <v>45111</v>
      </c>
      <c r="P71" s="270"/>
      <c r="Q71" s="270"/>
      <c r="R71" s="271"/>
      <c r="S71" s="269">
        <v>45268</v>
      </c>
      <c r="T71" s="270"/>
      <c r="U71" s="270"/>
      <c r="V71" s="271"/>
      <c r="W71" s="269"/>
      <c r="X71" s="270"/>
      <c r="Y71" s="270"/>
      <c r="Z71" s="271"/>
      <c r="AA71" s="269"/>
      <c r="AB71" s="270"/>
      <c r="AC71" s="270"/>
      <c r="AD71" s="271"/>
      <c r="AE71" s="269"/>
      <c r="AF71" s="270"/>
      <c r="AG71" s="270"/>
      <c r="AH71" s="271"/>
      <c r="AI71" s="269"/>
      <c r="AJ71" s="270"/>
      <c r="AK71" s="270"/>
      <c r="AL71" s="271"/>
      <c r="AM71" s="269"/>
      <c r="AN71" s="270"/>
      <c r="AO71" s="270"/>
      <c r="AP71" s="271"/>
      <c r="AQ71" s="269"/>
      <c r="AR71" s="270"/>
      <c r="AS71" s="270"/>
      <c r="AT71" s="271"/>
      <c r="AU71" s="269"/>
      <c r="AV71" s="270"/>
      <c r="AW71" s="270"/>
      <c r="AX71" s="271"/>
      <c r="AY71" s="269"/>
      <c r="AZ71" s="270"/>
      <c r="BA71" s="270"/>
      <c r="BB71" s="271"/>
    </row>
    <row r="72" spans="2:54" ht="14.5" x14ac:dyDescent="0.35">
      <c r="B72" s="239" t="s">
        <v>108</v>
      </c>
      <c r="C72" s="240"/>
      <c r="D72"/>
      <c r="E72" s="20"/>
      <c r="F72" s="20"/>
      <c r="G72" s="256">
        <f>(ROW($G72)-ROW($G$72))/8*12+1</f>
        <v>1</v>
      </c>
      <c r="H72" s="257"/>
      <c r="I72" s="257"/>
      <c r="J72" s="258"/>
      <c r="K72" s="256">
        <f>G72+1</f>
        <v>2</v>
      </c>
      <c r="L72" s="257"/>
      <c r="M72" s="257"/>
      <c r="N72" s="258"/>
      <c r="O72" s="256">
        <f>K72+1</f>
        <v>3</v>
      </c>
      <c r="P72" s="257"/>
      <c r="Q72" s="257"/>
      <c r="R72" s="258"/>
      <c r="S72" s="256">
        <f>O72+1</f>
        <v>4</v>
      </c>
      <c r="T72" s="257"/>
      <c r="U72" s="257"/>
      <c r="V72" s="258"/>
      <c r="W72" s="256">
        <f>S72+1</f>
        <v>5</v>
      </c>
      <c r="X72" s="257"/>
      <c r="Y72" s="257"/>
      <c r="Z72" s="258"/>
      <c r="AA72" s="256">
        <f>W72+1</f>
        <v>6</v>
      </c>
      <c r="AB72" s="257"/>
      <c r="AC72" s="257"/>
      <c r="AD72" s="258"/>
      <c r="AE72" s="256">
        <f>AA72+1</f>
        <v>7</v>
      </c>
      <c r="AF72" s="257"/>
      <c r="AG72" s="257"/>
      <c r="AH72" s="258"/>
      <c r="AI72" s="256">
        <f>AE72+1</f>
        <v>8</v>
      </c>
      <c r="AJ72" s="257"/>
      <c r="AK72" s="257"/>
      <c r="AL72" s="258"/>
      <c r="AM72" s="256">
        <f>AI72+1</f>
        <v>9</v>
      </c>
      <c r="AN72" s="257"/>
      <c r="AO72" s="257"/>
      <c r="AP72" s="258"/>
      <c r="AQ72" s="256">
        <f>AM72+1</f>
        <v>10</v>
      </c>
      <c r="AR72" s="257"/>
      <c r="AS72" s="257"/>
      <c r="AT72" s="258"/>
      <c r="AU72" s="256">
        <f>AQ72+1</f>
        <v>11</v>
      </c>
      <c r="AV72" s="257"/>
      <c r="AW72" s="257"/>
      <c r="AX72" s="258"/>
      <c r="AY72" s="256">
        <f>AU72+1</f>
        <v>12</v>
      </c>
      <c r="AZ72" s="257"/>
      <c r="BA72" s="257"/>
      <c r="BB72" s="258"/>
    </row>
    <row r="73" spans="2:54" ht="14.5" x14ac:dyDescent="0.35">
      <c r="B73" s="229" t="s">
        <v>8</v>
      </c>
      <c r="C73" s="230"/>
      <c r="D73"/>
      <c r="E73" s="241" t="s">
        <v>10</v>
      </c>
      <c r="F73" s="242"/>
      <c r="G73" s="253">
        <f ca="1">IF(TotalEventos=0,0,G74/TotalEventos)</f>
        <v>3.2344270067476831E-2</v>
      </c>
      <c r="H73" s="254"/>
      <c r="I73" s="254"/>
      <c r="J73" s="255"/>
      <c r="K73" s="253">
        <f ca="1">IF(TotalEventos=0,0,K74/TotalEventos)</f>
        <v>7.7435541647016146E-2</v>
      </c>
      <c r="L73" s="254"/>
      <c r="M73" s="254"/>
      <c r="N73" s="255"/>
      <c r="O73" s="253">
        <f ca="1">IF(TotalEventos=0,0,O74/TotalEventos)</f>
        <v>0.14809864137190321</v>
      </c>
      <c r="P73" s="254"/>
      <c r="Q73" s="254"/>
      <c r="R73" s="255"/>
      <c r="S73" s="253">
        <f ca="1">IF(TotalEventos=0,0,S74/TotalEventos)</f>
        <v>0.26211333963312339</v>
      </c>
      <c r="T73" s="254"/>
      <c r="U73" s="254"/>
      <c r="V73" s="255"/>
      <c r="W73" s="253">
        <f ca="1">IF(TotalEventos=0,0,W74/TotalEventos)</f>
        <v>0</v>
      </c>
      <c r="X73" s="254"/>
      <c r="Y73" s="254"/>
      <c r="Z73" s="255"/>
      <c r="AA73" s="253">
        <f ca="1">IF(TotalEventos=0,0,AA74/TotalEventos)</f>
        <v>0</v>
      </c>
      <c r="AB73" s="254"/>
      <c r="AC73" s="254"/>
      <c r="AD73" s="255"/>
      <c r="AE73" s="253">
        <f ca="1">IF(TotalEventos=0,0,AE74/TotalEventos)</f>
        <v>0</v>
      </c>
      <c r="AF73" s="254"/>
      <c r="AG73" s="254"/>
      <c r="AH73" s="255"/>
      <c r="AI73" s="253">
        <f ca="1">IF(TotalEventos=0,0,AI74/TotalEventos)</f>
        <v>0</v>
      </c>
      <c r="AJ73" s="254"/>
      <c r="AK73" s="254"/>
      <c r="AL73" s="255"/>
      <c r="AM73" s="253">
        <f ca="1">IF(TotalEventos=0,0,AM74/TotalEventos)</f>
        <v>0</v>
      </c>
      <c r="AN73" s="254"/>
      <c r="AO73" s="254"/>
      <c r="AP73" s="255"/>
      <c r="AQ73" s="253">
        <f ca="1">IF(TotalEventos=0,0,AQ74/TotalEventos)</f>
        <v>0</v>
      </c>
      <c r="AR73" s="254"/>
      <c r="AS73" s="254"/>
      <c r="AT73" s="255"/>
      <c r="AU73" s="253">
        <f ca="1">IF(TotalEventos=0,0,AU74/TotalEventos)</f>
        <v>0</v>
      </c>
      <c r="AV73" s="254"/>
      <c r="AW73" s="254"/>
      <c r="AX73" s="255"/>
      <c r="AY73" s="253">
        <f ca="1">IF(TotalEventos=0,0,AY74/TotalEventos)</f>
        <v>0</v>
      </c>
      <c r="AZ73" s="254"/>
      <c r="BA73" s="254"/>
      <c r="BB73" s="255"/>
    </row>
    <row r="74" spans="2:54" ht="14.5" x14ac:dyDescent="0.35">
      <c r="B74" s="231"/>
      <c r="C74" s="232"/>
      <c r="D74"/>
      <c r="E74" s="227" t="s">
        <v>11</v>
      </c>
      <c r="F74" s="228"/>
      <c r="G74" s="221">
        <f ca="1">SUMIF(OFFSET(Import.PLE,1,0,numEventos-1),G72,OFFSET(ValoresPorEvento,1,0,numEventos-1))*(1+INDEX(TotalPorEvento,1,0)/(TotalEventos-INDEX(TotalPorEvento,1,0)))</f>
        <v>26361.629999999997</v>
      </c>
      <c r="H74" s="222"/>
      <c r="I74" s="222"/>
      <c r="J74" s="223"/>
      <c r="K74" s="221">
        <f ca="1">SUMIF(OFFSET(Import.PLE,1,0,numEventos-1),K72,OFFSET(ValoresPorEvento,1,0,numEventos-1))*(1+INDEX(TotalPorEvento,1,0)/(TotalEventos-INDEX(TotalPorEvento,1,0)))</f>
        <v>63112.480000000003</v>
      </c>
      <c r="L74" s="222"/>
      <c r="M74" s="222"/>
      <c r="N74" s="223"/>
      <c r="O74" s="221">
        <f ca="1">SUMIF(OFFSET(Import.PLE,1,0,numEventos-1),O72,OFFSET(ValoresPorEvento,1,0,numEventos-1))*(1+INDEX(TotalPorEvento,1,0)/(TotalEventos-INDEX(TotalPorEvento,1,0)))</f>
        <v>120705.20000000001</v>
      </c>
      <c r="P74" s="222"/>
      <c r="Q74" s="222"/>
      <c r="R74" s="223"/>
      <c r="S74" s="221">
        <f ca="1">SUMIF(OFFSET(Import.PLE,1,0,numEventos-1),S72,OFFSET(ValoresPorEvento,1,0,numEventos-1))*(1+INDEX(TotalPorEvento,1,0)/(TotalEventos-INDEX(TotalPorEvento,1,0)))</f>
        <v>213630.87999999998</v>
      </c>
      <c r="T74" s="222"/>
      <c r="U74" s="222"/>
      <c r="V74" s="223"/>
      <c r="W74" s="221">
        <f ca="1">SUMIF(OFFSET(Import.PLE,1,0,numEventos-1),W72,OFFSET(ValoresPorEvento,1,0,numEventos-1))*(1+INDEX(TotalPorEvento,1,0)/(TotalEventos-INDEX(TotalPorEvento,1,0)))</f>
        <v>0</v>
      </c>
      <c r="X74" s="222"/>
      <c r="Y74" s="222"/>
      <c r="Z74" s="223"/>
      <c r="AA74" s="221">
        <f ca="1">SUMIF(OFFSET(Import.PLE,1,0,numEventos-1),AA72,OFFSET(ValoresPorEvento,1,0,numEventos-1))*(1+INDEX(TotalPorEvento,1,0)/(TotalEventos-INDEX(TotalPorEvento,1,0)))</f>
        <v>0</v>
      </c>
      <c r="AB74" s="222"/>
      <c r="AC74" s="222"/>
      <c r="AD74" s="223"/>
      <c r="AE74" s="221">
        <f ca="1">SUMIF(OFFSET(Import.PLE,1,0,numEventos-1),AE72,OFFSET(ValoresPorEvento,1,0,numEventos-1))*(1+INDEX(TotalPorEvento,1,0)/(TotalEventos-INDEX(TotalPorEvento,1,0)))</f>
        <v>0</v>
      </c>
      <c r="AF74" s="222"/>
      <c r="AG74" s="222"/>
      <c r="AH74" s="223"/>
      <c r="AI74" s="221">
        <f ca="1">SUMIF(OFFSET(Import.PLE,1,0,numEventos-1),AI72,OFFSET(ValoresPorEvento,1,0,numEventos-1))*(1+INDEX(TotalPorEvento,1,0)/(TotalEventos-INDEX(TotalPorEvento,1,0)))</f>
        <v>0</v>
      </c>
      <c r="AJ74" s="222"/>
      <c r="AK74" s="222"/>
      <c r="AL74" s="223"/>
      <c r="AM74" s="221">
        <f ca="1">SUMIF(OFFSET(Import.PLE,1,0,numEventos-1),AM72,OFFSET(ValoresPorEvento,1,0,numEventos-1))*(1+INDEX(TotalPorEvento,1,0)/(TotalEventos-INDEX(TotalPorEvento,1,0)))</f>
        <v>0</v>
      </c>
      <c r="AN74" s="222"/>
      <c r="AO74" s="222"/>
      <c r="AP74" s="223"/>
      <c r="AQ74" s="221">
        <f ca="1">SUMIF(OFFSET(Import.PLE,1,0,numEventos-1),AQ72,OFFSET(ValoresPorEvento,1,0,numEventos-1))*(1+INDEX(TotalPorEvento,1,0)/(TotalEventos-INDEX(TotalPorEvento,1,0)))</f>
        <v>0</v>
      </c>
      <c r="AR74" s="222"/>
      <c r="AS74" s="222"/>
      <c r="AT74" s="223"/>
      <c r="AU74" s="221">
        <f ca="1">SUMIF(OFFSET(Import.PLE,1,0,numEventos-1),AU72,OFFSET(ValoresPorEvento,1,0,numEventos-1))*(1+INDEX(TotalPorEvento,1,0)/(TotalEventos-INDEX(TotalPorEvento,1,0)))</f>
        <v>0</v>
      </c>
      <c r="AV74" s="222"/>
      <c r="AW74" s="222"/>
      <c r="AX74" s="223"/>
      <c r="AY74" s="221">
        <f ca="1">SUMIF(OFFSET(Import.PLE,1,0,numEventos-1),AY72,OFFSET(ValoresPorEvento,1,0,numEventos-1))*(1+INDEX(TotalPorEvento,1,0)/(TotalEventos-INDEX(TotalPorEvento,1,0)))</f>
        <v>0</v>
      </c>
      <c r="AZ74" s="222"/>
      <c r="BA74" s="222"/>
      <c r="BB74" s="223"/>
    </row>
    <row r="75" spans="2:54" ht="14.5" x14ac:dyDescent="0.35">
      <c r="B75" s="229" t="s">
        <v>9</v>
      </c>
      <c r="C75" s="230"/>
      <c r="D75"/>
      <c r="E75" s="233" t="s">
        <v>10</v>
      </c>
      <c r="F75" s="234"/>
      <c r="G75" s="253">
        <f ca="1">IF(TotalEventos=0,0,G76/TotalEventos)</f>
        <v>3.2344270067476831E-2</v>
      </c>
      <c r="H75" s="254"/>
      <c r="I75" s="254"/>
      <c r="J75" s="255"/>
      <c r="K75" s="253">
        <f ca="1">IF(TotalEventos=0,0,K76/TotalEventos)</f>
        <v>0.10977981171449298</v>
      </c>
      <c r="L75" s="254"/>
      <c r="M75" s="254"/>
      <c r="N75" s="255"/>
      <c r="O75" s="253">
        <f ca="1">IF(TotalEventos=0,0,O76/TotalEventos)</f>
        <v>0.25787845308639618</v>
      </c>
      <c r="P75" s="254"/>
      <c r="Q75" s="254"/>
      <c r="R75" s="255"/>
      <c r="S75" s="253">
        <f ca="1">IF(TotalEventos=0,0,S76/TotalEventos)</f>
        <v>0.51999179271951956</v>
      </c>
      <c r="T75" s="254"/>
      <c r="U75" s="254"/>
      <c r="V75" s="255"/>
      <c r="W75" s="253">
        <f ca="1">IF(TotalEventos=0,0,W76/TotalEventos)</f>
        <v>0.51999179271951956</v>
      </c>
      <c r="X75" s="254"/>
      <c r="Y75" s="254"/>
      <c r="Z75" s="255"/>
      <c r="AA75" s="253">
        <f ca="1">IF(TotalEventos=0,0,AA76/TotalEventos)</f>
        <v>0.51999179271951956</v>
      </c>
      <c r="AB75" s="254"/>
      <c r="AC75" s="254"/>
      <c r="AD75" s="255"/>
      <c r="AE75" s="253">
        <f ca="1">IF(TotalEventos=0,0,AE76/TotalEventos)</f>
        <v>0.51999179271951956</v>
      </c>
      <c r="AF75" s="254"/>
      <c r="AG75" s="254"/>
      <c r="AH75" s="255"/>
      <c r="AI75" s="253">
        <f ca="1">IF(TotalEventos=0,0,AI76/TotalEventos)</f>
        <v>0.51999179271951956</v>
      </c>
      <c r="AJ75" s="254"/>
      <c r="AK75" s="254"/>
      <c r="AL75" s="255"/>
      <c r="AM75" s="253">
        <f ca="1">IF(TotalEventos=0,0,AM76/TotalEventos)</f>
        <v>0.51999179271951956</v>
      </c>
      <c r="AN75" s="254"/>
      <c r="AO75" s="254"/>
      <c r="AP75" s="255"/>
      <c r="AQ75" s="253">
        <f ca="1">IF(TotalEventos=0,0,AQ76/TotalEventos)</f>
        <v>0.51999179271951956</v>
      </c>
      <c r="AR75" s="254"/>
      <c r="AS75" s="254"/>
      <c r="AT75" s="255"/>
      <c r="AU75" s="253">
        <f ca="1">IF(TotalEventos=0,0,AU76/TotalEventos)</f>
        <v>0.51999179271951956</v>
      </c>
      <c r="AV75" s="254"/>
      <c r="AW75" s="254"/>
      <c r="AX75" s="255"/>
      <c r="AY75" s="253">
        <f ca="1">IF(TotalEventos=0,0,AY76/TotalEventos)</f>
        <v>0.51999179271951956</v>
      </c>
      <c r="AZ75" s="254"/>
      <c r="BA75" s="254"/>
      <c r="BB75" s="255"/>
    </row>
    <row r="76" spans="2:54" ht="14.5" x14ac:dyDescent="0.35">
      <c r="B76" s="231"/>
      <c r="C76" s="232"/>
      <c r="D76"/>
      <c r="E76" s="227" t="s">
        <v>11</v>
      </c>
      <c r="F76" s="228"/>
      <c r="G76" s="221">
        <f ca="1">SUMIF(OFFSET(Import.PLE,1,0,numEventos-1),"&lt;="&amp;G72,OFFSET(ValoresPorEvento,1,0,numEventos-1))*(1+INDEX(TotalPorEvento,1,0)/(TotalEventos-INDEX(TotalPorEvento,1,0)))</f>
        <v>26361.629999999997</v>
      </c>
      <c r="H76" s="222"/>
      <c r="I76" s="222"/>
      <c r="J76" s="223"/>
      <c r="K76" s="221">
        <f ca="1">K74+G76</f>
        <v>89474.11</v>
      </c>
      <c r="L76" s="222"/>
      <c r="M76" s="222"/>
      <c r="N76" s="223"/>
      <c r="O76" s="221">
        <f ca="1">O74+K76</f>
        <v>210179.31</v>
      </c>
      <c r="P76" s="222"/>
      <c r="Q76" s="222"/>
      <c r="R76" s="223"/>
      <c r="S76" s="221">
        <f ca="1">S74+O76</f>
        <v>423810.18999999994</v>
      </c>
      <c r="T76" s="222"/>
      <c r="U76" s="222"/>
      <c r="V76" s="223"/>
      <c r="W76" s="221">
        <f ca="1">W74+S76</f>
        <v>423810.18999999994</v>
      </c>
      <c r="X76" s="222"/>
      <c r="Y76" s="222"/>
      <c r="Z76" s="223"/>
      <c r="AA76" s="221">
        <f ca="1">AA74+W76</f>
        <v>423810.18999999994</v>
      </c>
      <c r="AB76" s="222"/>
      <c r="AC76" s="222"/>
      <c r="AD76" s="223"/>
      <c r="AE76" s="221">
        <f ca="1">AE74+AA76</f>
        <v>423810.18999999994</v>
      </c>
      <c r="AF76" s="222"/>
      <c r="AG76" s="222"/>
      <c r="AH76" s="223"/>
      <c r="AI76" s="221">
        <f ca="1">AI74+AE76</f>
        <v>423810.18999999994</v>
      </c>
      <c r="AJ76" s="222"/>
      <c r="AK76" s="222"/>
      <c r="AL76" s="223"/>
      <c r="AM76" s="221">
        <f ca="1">AM74+AI76</f>
        <v>423810.18999999994</v>
      </c>
      <c r="AN76" s="222"/>
      <c r="AO76" s="222"/>
      <c r="AP76" s="223"/>
      <c r="AQ76" s="221">
        <f ca="1">AQ74+AM76</f>
        <v>423810.18999999994</v>
      </c>
      <c r="AR76" s="222"/>
      <c r="AS76" s="222"/>
      <c r="AT76" s="223"/>
      <c r="AU76" s="221">
        <f ca="1">AU74+AQ76</f>
        <v>423810.18999999994</v>
      </c>
      <c r="AV76" s="222"/>
      <c r="AW76" s="222"/>
      <c r="AX76" s="223"/>
      <c r="AY76" s="221">
        <f ca="1">AY74+AU76</f>
        <v>423810.18999999994</v>
      </c>
      <c r="AZ76" s="222"/>
      <c r="BA76" s="222"/>
      <c r="BB76" s="223"/>
    </row>
    <row r="77" spans="2:54" x14ac:dyDescent="0.2">
      <c r="B77" s="20"/>
    </row>
    <row r="78" spans="2:54" ht="24" customHeight="1" x14ac:dyDescent="0.2"/>
    <row r="79" spans="2:54" ht="11.5" x14ac:dyDescent="0.25">
      <c r="B79" s="219" t="str">
        <f ca="1">Import.Município&amp;", "&amp;TEXT(hoje,"dd")&amp;" de "&amp;TEXT(hoje,"mmmm")&amp;" de "&amp;TEXT(hoje,"aaaa")</f>
        <v>SOUSA - PB, 25 de fevereiro de 2025</v>
      </c>
      <c r="C79" s="219"/>
      <c r="D79" s="219"/>
      <c r="E79" s="219"/>
      <c r="F79" s="219"/>
      <c r="G79" s="219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</row>
    <row r="80" spans="2:54" x14ac:dyDescent="0.2">
      <c r="B80" s="214" t="s">
        <v>43</v>
      </c>
      <c r="C80" s="214"/>
      <c r="AR80" s="41" t="s">
        <v>52</v>
      </c>
      <c r="AS80" s="215" t="str">
        <f>respFiscal</f>
        <v>Ranieri Abrantes Sarmento</v>
      </c>
      <c r="AT80" s="215"/>
      <c r="AU80" s="215"/>
      <c r="AV80" s="215"/>
      <c r="AW80" s="215"/>
      <c r="AX80" s="215"/>
      <c r="AY80" s="215"/>
      <c r="AZ80" s="215"/>
      <c r="BA80" s="215"/>
      <c r="BB80" s="215"/>
    </row>
    <row r="81" spans="44:54" x14ac:dyDescent="0.2">
      <c r="AR81" s="41" t="s">
        <v>42</v>
      </c>
      <c r="AS81" s="215" t="str">
        <f>creaFiscal</f>
        <v>161278642-1</v>
      </c>
      <c r="AT81" s="215"/>
      <c r="AU81" s="215"/>
      <c r="AV81" s="215"/>
      <c r="AW81" s="215"/>
      <c r="AX81" s="215"/>
      <c r="AY81" s="215"/>
      <c r="AZ81" s="215"/>
      <c r="BA81" s="215"/>
      <c r="BB81" s="215"/>
    </row>
    <row r="82" spans="44:54" x14ac:dyDescent="0.2">
      <c r="AR82" s="41" t="s">
        <v>44</v>
      </c>
      <c r="AS82" s="215" t="str">
        <f>artFiscal</f>
        <v>PB20210411399</v>
      </c>
      <c r="AT82" s="215"/>
      <c r="AU82" s="215"/>
      <c r="AV82" s="215"/>
      <c r="AW82" s="215"/>
      <c r="AX82" s="215"/>
      <c r="AY82" s="215"/>
      <c r="AZ82" s="215"/>
      <c r="BA82" s="215"/>
      <c r="BB82" s="215"/>
    </row>
    <row r="83" spans="44:54" x14ac:dyDescent="0.2"/>
    <row r="84" spans="44:54" x14ac:dyDescent="0.2"/>
    <row r="85" spans="44:54" x14ac:dyDescent="0.2"/>
    <row r="86" spans="44:54" x14ac:dyDescent="0.2"/>
    <row r="87" spans="44:54" x14ac:dyDescent="0.2"/>
    <row r="88" spans="44:54" x14ac:dyDescent="0.2"/>
    <row r="89" spans="44:54" x14ac:dyDescent="0.2"/>
    <row r="90" spans="44:54" x14ac:dyDescent="0.2"/>
    <row r="91" spans="44:54" x14ac:dyDescent="0.2"/>
    <row r="92" spans="44:54" x14ac:dyDescent="0.2"/>
    <row r="93" spans="44:54" x14ac:dyDescent="0.2"/>
    <row r="94" spans="44:54" x14ac:dyDescent="0.2"/>
    <row r="95" spans="44:54" x14ac:dyDescent="0.2"/>
    <row r="96" spans="44:54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spans="7:9" x14ac:dyDescent="0.2"/>
    <row r="578" spans="7:9" x14ac:dyDescent="0.2"/>
    <row r="579" spans="7:9" x14ac:dyDescent="0.2"/>
    <row r="580" spans="7:9" ht="15" customHeight="1" x14ac:dyDescent="0.35">
      <c r="G580"/>
      <c r="H580"/>
      <c r="I580"/>
    </row>
    <row r="581" spans="7:9" x14ac:dyDescent="0.2"/>
    <row r="582" spans="7:9" x14ac:dyDescent="0.2"/>
    <row r="583" spans="7:9" x14ac:dyDescent="0.2"/>
    <row r="584" spans="7:9" x14ac:dyDescent="0.2"/>
    <row r="585" spans="7:9" x14ac:dyDescent="0.2"/>
    <row r="586" spans="7:9" x14ac:dyDescent="0.2"/>
    <row r="587" spans="7:9" x14ac:dyDescent="0.2"/>
    <row r="588" spans="7:9" x14ac:dyDescent="0.2"/>
    <row r="589" spans="7:9" x14ac:dyDescent="0.2"/>
    <row r="590" spans="7:9" x14ac:dyDescent="0.2"/>
    <row r="591" spans="7:9" x14ac:dyDescent="0.2"/>
    <row r="592" spans="7:9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</sheetData>
  <sheetProtection password="8574" sheet="1" objects="1" scenarios="1"/>
  <mergeCells count="94">
    <mergeCell ref="G73:J73"/>
    <mergeCell ref="B73:C74"/>
    <mergeCell ref="B31:B32"/>
    <mergeCell ref="C31:C32"/>
    <mergeCell ref="E74:F74"/>
    <mergeCell ref="E73:F73"/>
    <mergeCell ref="B72:C72"/>
    <mergeCell ref="G72:J72"/>
    <mergeCell ref="G74:J74"/>
    <mergeCell ref="AM71:AP71"/>
    <mergeCell ref="G70:BB70"/>
    <mergeCell ref="S71:V71"/>
    <mergeCell ref="G71:J71"/>
    <mergeCell ref="K71:N71"/>
    <mergeCell ref="O71:R71"/>
    <mergeCell ref="AY71:BB71"/>
    <mergeCell ref="AY20:BB20"/>
    <mergeCell ref="O72:R72"/>
    <mergeCell ref="S72:V72"/>
    <mergeCell ref="AD20:AM20"/>
    <mergeCell ref="E32:BB32"/>
    <mergeCell ref="AU72:AX72"/>
    <mergeCell ref="AX28:BB28"/>
    <mergeCell ref="AI28:AS28"/>
    <mergeCell ref="W71:Z71"/>
    <mergeCell ref="D20:V20"/>
    <mergeCell ref="AE71:AH71"/>
    <mergeCell ref="AU71:AX71"/>
    <mergeCell ref="AQ71:AT71"/>
    <mergeCell ref="AA71:AD71"/>
    <mergeCell ref="AA28:AD28"/>
    <mergeCell ref="AI71:AL71"/>
    <mergeCell ref="AY73:BB73"/>
    <mergeCell ref="AQ73:AT73"/>
    <mergeCell ref="AY72:BB72"/>
    <mergeCell ref="AM72:AP72"/>
    <mergeCell ref="AI72:AL72"/>
    <mergeCell ref="AI73:AL73"/>
    <mergeCell ref="AU73:AX73"/>
    <mergeCell ref="AQ72:AT72"/>
    <mergeCell ref="AM73:AP73"/>
    <mergeCell ref="S74:V74"/>
    <mergeCell ref="AI74:AL74"/>
    <mergeCell ref="K74:N74"/>
    <mergeCell ref="O74:R74"/>
    <mergeCell ref="AA75:AD75"/>
    <mergeCell ref="K73:N73"/>
    <mergeCell ref="S73:V73"/>
    <mergeCell ref="AE72:AH72"/>
    <mergeCell ref="W73:Z73"/>
    <mergeCell ref="AA73:AD73"/>
    <mergeCell ref="K72:N72"/>
    <mergeCell ref="AE73:AH73"/>
    <mergeCell ref="O73:R73"/>
    <mergeCell ref="AA72:AD72"/>
    <mergeCell ref="W72:Z72"/>
    <mergeCell ref="B80:C80"/>
    <mergeCell ref="E75:F75"/>
    <mergeCell ref="E76:F76"/>
    <mergeCell ref="B79:G79"/>
    <mergeCell ref="W76:Z76"/>
    <mergeCell ref="G76:J76"/>
    <mergeCell ref="O76:R76"/>
    <mergeCell ref="S75:V75"/>
    <mergeCell ref="B75:C76"/>
    <mergeCell ref="K76:N76"/>
    <mergeCell ref="G75:J75"/>
    <mergeCell ref="S76:V76"/>
    <mergeCell ref="O75:R75"/>
    <mergeCell ref="K75:N75"/>
    <mergeCell ref="AA76:AD76"/>
    <mergeCell ref="AI76:AL76"/>
    <mergeCell ref="W75:Z75"/>
    <mergeCell ref="AA74:AD74"/>
    <mergeCell ref="AE75:AH75"/>
    <mergeCell ref="AE76:AH76"/>
    <mergeCell ref="AI75:AL75"/>
    <mergeCell ref="W74:Z74"/>
    <mergeCell ref="AS81:BB81"/>
    <mergeCell ref="AY74:BB74"/>
    <mergeCell ref="AS82:BB82"/>
    <mergeCell ref="AU74:AX74"/>
    <mergeCell ref="AE74:AH74"/>
    <mergeCell ref="AS80:BB80"/>
    <mergeCell ref="AQ76:AT76"/>
    <mergeCell ref="AM76:AP76"/>
    <mergeCell ref="AM74:AP74"/>
    <mergeCell ref="AU76:AX76"/>
    <mergeCell ref="AY75:BB75"/>
    <mergeCell ref="AQ75:AT75"/>
    <mergeCell ref="AU75:AX75"/>
    <mergeCell ref="AM75:AP75"/>
    <mergeCell ref="AY76:BB76"/>
    <mergeCell ref="AQ74:AT74"/>
  </mergeCells>
  <phoneticPr fontId="0" type="noConversion"/>
  <conditionalFormatting sqref="B1:C1 B34:C35 B38:C38">
    <cfRule type="expression" dxfId="36" priority="145" stopIfTrue="1">
      <formula>$B1&gt;numEventos</formula>
    </cfRule>
  </conditionalFormatting>
  <conditionalFormatting sqref="G73:BB73">
    <cfRule type="expression" dxfId="35" priority="127" stopIfTrue="1">
      <formula>G72&gt;mediçao</formula>
    </cfRule>
    <cfRule type="expression" dxfId="34" priority="128" stopIfTrue="1">
      <formula>G72=mediçao</formula>
    </cfRule>
  </conditionalFormatting>
  <conditionalFormatting sqref="G74:BB74">
    <cfRule type="expression" dxfId="33" priority="115" stopIfTrue="1">
      <formula>G72=mediçao</formula>
    </cfRule>
    <cfRule type="expression" dxfId="32" priority="118" stopIfTrue="1">
      <formula>G72&gt;mediçao</formula>
    </cfRule>
  </conditionalFormatting>
  <conditionalFormatting sqref="G75:BB75">
    <cfRule type="expression" dxfId="31" priority="114" stopIfTrue="1">
      <formula>G72=mediçao</formula>
    </cfRule>
    <cfRule type="expression" dxfId="30" priority="117" stopIfTrue="1">
      <formula>G72&gt;mediçao</formula>
    </cfRule>
  </conditionalFormatting>
  <conditionalFormatting sqref="G76:BB76">
    <cfRule type="expression" dxfId="29" priority="113" stopIfTrue="1">
      <formula>G72=mediçao</formula>
    </cfRule>
    <cfRule type="expression" dxfId="28" priority="116" stopIfTrue="1">
      <formula>G72&gt;mediçao</formula>
    </cfRule>
  </conditionalFormatting>
  <conditionalFormatting sqref="E1:BB1 K35:BB35 K38:BB38">
    <cfRule type="expression" dxfId="27" priority="94" stopIfTrue="1">
      <formula>E1&gt;mediçao</formula>
    </cfRule>
    <cfRule type="expression" dxfId="26" priority="95" stopIfTrue="1">
      <formula>E1=mediçao</formula>
    </cfRule>
    <cfRule type="expression" dxfId="25" priority="96" stopIfTrue="1">
      <formula>INDEX(ValoresPorEvento,$B1,E$31)=0</formula>
    </cfRule>
  </conditionalFormatting>
  <conditionalFormatting sqref="F35:J35 F38:J38">
    <cfRule type="expression" dxfId="24" priority="22" stopIfTrue="1">
      <formula>INDEX(ValoresPorEvento,$B35,F$31)=0</formula>
    </cfRule>
  </conditionalFormatting>
  <conditionalFormatting sqref="B36:C37">
    <cfRule type="expression" dxfId="23" priority="21" stopIfTrue="1">
      <formula>$B36&gt;numEventos</formula>
    </cfRule>
  </conditionalFormatting>
  <conditionalFormatting sqref="F36:BB37">
    <cfRule type="expression" dxfId="22" priority="18" stopIfTrue="1">
      <formula>F36&gt;mediçao</formula>
    </cfRule>
    <cfRule type="expression" dxfId="21" priority="19" stopIfTrue="1">
      <formula>F36=mediçao</formula>
    </cfRule>
    <cfRule type="expression" dxfId="20" priority="20" stopIfTrue="1">
      <formula>INDEX(ValoresPorEvento,$B36,F$31)=0</formula>
    </cfRule>
  </conditionalFormatting>
  <conditionalFormatting sqref="B39:C39">
    <cfRule type="expression" dxfId="19" priority="17" stopIfTrue="1">
      <formula>$B39&gt;numEventos</formula>
    </cfRule>
  </conditionalFormatting>
  <conditionalFormatting sqref="F39:BB39">
    <cfRule type="expression" dxfId="18" priority="14" stopIfTrue="1">
      <formula>F39&gt;mediçao</formula>
    </cfRule>
    <cfRule type="expression" dxfId="17" priority="15" stopIfTrue="1">
      <formula>F39=mediçao</formula>
    </cfRule>
    <cfRule type="expression" dxfId="16" priority="16" stopIfTrue="1">
      <formula>INDEX(ValoresPorEvento,$B39,F$31)=0</formula>
    </cfRule>
  </conditionalFormatting>
  <conditionalFormatting sqref="B40:C45">
    <cfRule type="expression" dxfId="15" priority="13" stopIfTrue="1">
      <formula>$B40&gt;numEventos</formula>
    </cfRule>
  </conditionalFormatting>
  <conditionalFormatting sqref="F40:BB45">
    <cfRule type="expression" dxfId="14" priority="10" stopIfTrue="1">
      <formula>F40&gt;mediçao</formula>
    </cfRule>
    <cfRule type="expression" dxfId="13" priority="11" stopIfTrue="1">
      <formula>F40=mediçao</formula>
    </cfRule>
    <cfRule type="expression" dxfId="12" priority="12" stopIfTrue="1">
      <formula>INDEX(ValoresPorEvento,$B40,F$31)=0</formula>
    </cfRule>
  </conditionalFormatting>
  <conditionalFormatting sqref="B46:C68">
    <cfRule type="expression" dxfId="11" priority="9" stopIfTrue="1">
      <formula>$B46&gt;numEventos</formula>
    </cfRule>
  </conditionalFormatting>
  <conditionalFormatting sqref="F46:BB68">
    <cfRule type="expression" dxfId="10" priority="6" stopIfTrue="1">
      <formula>F46&gt;mediçao</formula>
    </cfRule>
    <cfRule type="expression" dxfId="9" priority="7" stopIfTrue="1">
      <formula>F46=mediçao</formula>
    </cfRule>
    <cfRule type="expression" dxfId="8" priority="8" stopIfTrue="1">
      <formula>INDEX(ValoresPorEvento,$B46,F$31)=0</formula>
    </cfRule>
  </conditionalFormatting>
  <conditionalFormatting sqref="E35 E38">
    <cfRule type="expression" dxfId="7" priority="5" stopIfTrue="1">
      <formula>INDEX(ValoresPorEvento,$B35,E$31)=0</formula>
    </cfRule>
  </conditionalFormatting>
  <conditionalFormatting sqref="E36:E37">
    <cfRule type="expression" dxfId="6" priority="4" stopIfTrue="1">
      <formula>INDEX(ValoresPorEvento,$B36,E$31)=0</formula>
    </cfRule>
  </conditionalFormatting>
  <conditionalFormatting sqref="E39">
    <cfRule type="expression" dxfId="5" priority="3" stopIfTrue="1">
      <formula>INDEX(ValoresPorEvento,$B39,E$31)=0</formula>
    </cfRule>
  </conditionalFormatting>
  <conditionalFormatting sqref="E40:E45">
    <cfRule type="expression" dxfId="4" priority="2" stopIfTrue="1">
      <formula>INDEX(ValoresPorEvento,$B40,E$31)=0</formula>
    </cfRule>
  </conditionalFormatting>
  <conditionalFormatting sqref="E46:E68">
    <cfRule type="expression" dxfId="3" priority="1" stopIfTrue="1">
      <formula>INDEX(ValoresPorEvento,$B46,E$31)=0</formula>
    </cfRule>
  </conditionalFormatting>
  <dataValidations count="3">
    <dataValidation type="list" allowBlank="1" showDropDown="1" showErrorMessage="1" error="É permitido digitar apenas o número da medição atual, em eventos que não sejam nulos." prompt="Preenchimento Fiscalização: Preencher com o número do PERÍODO em que o evento foi concluído. _x000a__x000a_Preenchimento CAIXA: se o evento será glosado, adicionar &quot;.&quot; ao final do período." sqref="E1:BB1 E35 F34:BB35 E36:BB68" xr:uid="{00000000-0002-0000-0400-000000000000}">
      <formula1>IF(INDEX(ValoresPorEvento,$B1,E$31)=0,"",mediçao)</formula1>
    </dataValidation>
    <dataValidation allowBlank="1" showInputMessage="1" showErrorMessage="1" promptTitle="Nº da medição" prompt="Use as setas para alterar o valor" sqref="AY27:BB27" xr:uid="{00000000-0002-0000-0400-000001000000}"/>
    <dataValidation type="textLength" operator="lessThan" showInputMessage="1" error="Digite a data de medição nas colunas de medição à direita &gt;&gt;&gt;" prompt="Digite a data de medição abaixo dos eventos" sqref="AI28:AS28" xr:uid="{00000000-0002-0000-0400-000002000000}">
      <formula1>0</formula1>
    </dataValidation>
  </dataValidations>
  <pageMargins left="0.78740157480314965" right="0.78740157480314965" top="0.78740157480314965" bottom="0.78740157480314965" header="0.31496062992125984" footer="0.31496062992125984"/>
  <pageSetup paperSize="9" scale="64" orientation="landscape" r:id="rId1"/>
  <headerFooter alignWithMargins="0">
    <oddFooter>&amp;L27.477 v006   micro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021" r:id="rId4" name="Spinner 1613">
              <controlPr defaultSize="0" print="0" autoPict="0">
                <anchor moveWithCells="1" sizeWithCells="1">
                  <from>
                    <xdr:col>31</xdr:col>
                    <xdr:colOff>38100</xdr:colOff>
                    <xdr:row>25</xdr:row>
                    <xdr:rowOff>50800</xdr:rowOff>
                  </from>
                  <to>
                    <xdr:col>31</xdr:col>
                    <xdr:colOff>184150</xdr:colOff>
                    <xdr:row>25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3">
    <pageSetUpPr fitToPage="1"/>
  </sheetPr>
  <dimension ref="B1:Q45"/>
  <sheetViews>
    <sheetView showGridLines="0" view="pageBreakPreview" topLeftCell="A2" zoomScale="130" zoomScaleNormal="100" zoomScaleSheetLayoutView="130" workbookViewId="0">
      <selection activeCell="E17" sqref="E17"/>
    </sheetView>
  </sheetViews>
  <sheetFormatPr defaultColWidth="9.1796875" defaultRowHeight="10" x14ac:dyDescent="0.2"/>
  <cols>
    <col min="1" max="1" width="1.453125" style="21" customWidth="1"/>
    <col min="2" max="2" width="6.7265625" style="21" customWidth="1"/>
    <col min="3" max="3" width="6.7265625" style="21" hidden="1" customWidth="1"/>
    <col min="4" max="4" width="10.26953125" style="21" customWidth="1"/>
    <col min="5" max="6" width="13.54296875" style="21" customWidth="1"/>
    <col min="7" max="8" width="8.54296875" style="21" customWidth="1"/>
    <col min="9" max="9" width="8.1796875" style="21" customWidth="1"/>
    <col min="10" max="12" width="8.54296875" style="21" customWidth="1"/>
    <col min="13" max="13" width="9.1796875" style="21"/>
    <col min="14" max="14" width="1.1796875" style="21" customWidth="1"/>
    <col min="15" max="15" width="7" style="21" customWidth="1"/>
    <col min="16" max="16" width="14.26953125" style="21" customWidth="1"/>
    <col min="17" max="16384" width="9.1796875" style="21"/>
  </cols>
  <sheetData>
    <row r="1" spans="2:17" hidden="1" x14ac:dyDescent="0.2">
      <c r="B1" s="37" t="e">
        <f ca="1">OFFSET(B1,-1,0)+1</f>
        <v>#REF!</v>
      </c>
      <c r="C1" s="37" t="str">
        <f ca="1">IF(OR(D1="",D1&lt;dataInicioObra),"",COUNTIF(CronoPrev!$C$14:$C$25,"&lt;"&amp;(D1-7))+1)</f>
        <v/>
      </c>
      <c r="D1" s="45">
        <f ca="1">OFFSET(PLE!$G$71,TRUNC((ROW($B1)-ROW($B$14))/12,0)*8,MOD(ROW($B1)-ROW($B$14),12)*4)</f>
        <v>0</v>
      </c>
      <c r="E1" s="180">
        <f ca="1">OFFSET(PLE!$G$74,TRUNC((ROW($B1)-ROW($B$14))/12,0)*8,MOD(ROW(B1)-ROW($B$14),12)*4)</f>
        <v>0</v>
      </c>
      <c r="F1" s="180" t="e">
        <f ca="1">E1+OFFSET(F1,-1,0)</f>
        <v>#REF!</v>
      </c>
      <c r="G1" s="38">
        <f ca="1">OFFSET(PLE!$G$73,TRUNC((ROW($B1)-ROW($B$14))/12,0)*8,MOD(ROW(B1)-ROW($B$14),12)*4)</f>
        <v>0</v>
      </c>
      <c r="H1" s="38" t="e">
        <f ca="1">G1+OFFSET(H1,-1,0)</f>
        <v>#REF!</v>
      </c>
      <c r="I1" s="38" t="str">
        <f ca="1">IF(C1="","",IF(C1&gt;Cronograma.NumPeríodos,1,VLOOKUP(C1,CronoPrev!$B$14:$G$25,6,FALSE)))</f>
        <v/>
      </c>
      <c r="J1" s="136">
        <f ca="1">D1-dataInicioObra</f>
        <v>-44721</v>
      </c>
      <c r="K1" s="37" t="e">
        <f ca="1">INDEX(OFFSET(CronoPrev,0,3,,1),COUNTIF(OFFSET(CronoPrev,0,5,,1),"&lt;"&amp;H1))+ROUND((H1-IF(""=(INDEX(OFFSET(CronoPrev,0,5,,1),COUNTIF(OFFSET(CronoPrev,0,5,,1),"&lt;"&amp;H1))),0,INDEX(OFFSET(CronoPrev,0,5,,1),COUNTIF(OFFSET(CronoPrev,0,5,,1),"&lt;"&amp;H1))))/INDEX(OFFSET(CronoPrev,0,4,,1),COUNTIF(OFFSET(CronoPrev,0,5,,1),"&lt;"&amp;H1)+1)*INDEX(OFFSET(CronoPrev,0,2,,1),COUNTIF(OFFSET(CronoPrev,0,5,,1),"&lt;"&amp;H1)+1),0)</f>
        <v>#VALUE!</v>
      </c>
      <c r="L1" s="37" t="str">
        <f ca="1">IF(C1="","",K1-J1)</f>
        <v/>
      </c>
      <c r="M1" s="38" t="str">
        <f ca="1">IF(C1="","",L1/SUM(OFFSET(CronoPrev!$D$14,0,0,Cronograma.NumPeríodos)))</f>
        <v/>
      </c>
    </row>
    <row r="2" spans="2:17" s="26" customFormat="1" ht="21" customHeight="1" x14ac:dyDescent="0.35">
      <c r="E2" s="278" t="s">
        <v>116</v>
      </c>
      <c r="F2" s="278"/>
      <c r="G2" s="278"/>
      <c r="H2" s="278"/>
      <c r="I2" s="278"/>
      <c r="J2" s="278"/>
      <c r="P2" s="135" t="s">
        <v>117</v>
      </c>
      <c r="Q2"/>
    </row>
    <row r="4" spans="2:17" ht="14.5" x14ac:dyDescent="0.35">
      <c r="B4"/>
      <c r="C4"/>
      <c r="D4"/>
      <c r="E4"/>
      <c r="F4"/>
      <c r="G4"/>
      <c r="H4"/>
      <c r="I4"/>
      <c r="J4"/>
      <c r="K4"/>
      <c r="L4"/>
      <c r="M4"/>
    </row>
    <row r="5" spans="2:17" ht="14.5" x14ac:dyDescent="0.35">
      <c r="B5"/>
      <c r="C5"/>
      <c r="D5"/>
      <c r="E5"/>
      <c r="F5"/>
      <c r="G5"/>
      <c r="H5"/>
      <c r="I5"/>
      <c r="J5"/>
      <c r="K5"/>
      <c r="L5"/>
      <c r="M5"/>
    </row>
    <row r="6" spans="2:17" ht="14.5" x14ac:dyDescent="0.35">
      <c r="B6"/>
      <c r="C6"/>
      <c r="D6"/>
      <c r="E6"/>
      <c r="F6"/>
      <c r="G6"/>
      <c r="H6"/>
      <c r="I6"/>
      <c r="J6"/>
      <c r="K6"/>
      <c r="L6"/>
      <c r="M6"/>
    </row>
    <row r="7" spans="2:17" ht="14.5" hidden="1" x14ac:dyDescent="0.35">
      <c r="B7"/>
      <c r="C7"/>
      <c r="D7"/>
      <c r="E7"/>
      <c r="F7"/>
      <c r="G7"/>
      <c r="H7"/>
      <c r="I7"/>
      <c r="J7"/>
      <c r="K7"/>
      <c r="L7"/>
      <c r="M7"/>
    </row>
    <row r="8" spans="2:17" ht="14.5" hidden="1" x14ac:dyDescent="0.35">
      <c r="B8"/>
      <c r="C8"/>
      <c r="D8"/>
      <c r="E8"/>
      <c r="F8"/>
      <c r="G8"/>
      <c r="H8"/>
      <c r="I8"/>
      <c r="J8"/>
      <c r="K8"/>
      <c r="L8"/>
      <c r="M8"/>
    </row>
    <row r="9" spans="2:17" ht="10.5" customHeight="1" x14ac:dyDescent="0.25">
      <c r="B9" s="27"/>
      <c r="I9" s="41"/>
    </row>
    <row r="10" spans="2:17" ht="10.5" x14ac:dyDescent="0.25">
      <c r="B10" s="27" t="s">
        <v>18</v>
      </c>
      <c r="M10" s="41" t="str">
        <f ca="1">"Valor de Investimento: R$ "&amp;TEXT(TotalEventos,"#.###,00")</f>
        <v>Valor de Investimento: R$ 815.032,46</v>
      </c>
      <c r="O10" s="27" t="s">
        <v>85</v>
      </c>
    </row>
    <row r="11" spans="2:17" ht="16.5" customHeight="1" x14ac:dyDescent="0.2">
      <c r="B11" s="275" t="s">
        <v>21</v>
      </c>
      <c r="C11" s="275" t="s">
        <v>13</v>
      </c>
      <c r="D11" s="275" t="s">
        <v>20</v>
      </c>
      <c r="E11" s="260" t="s">
        <v>115</v>
      </c>
      <c r="F11" s="262"/>
      <c r="G11" s="260" t="s">
        <v>104</v>
      </c>
      <c r="H11" s="262"/>
      <c r="I11" s="276" t="s">
        <v>16</v>
      </c>
      <c r="J11" s="275" t="s">
        <v>26</v>
      </c>
      <c r="K11" s="275" t="s">
        <v>19</v>
      </c>
      <c r="L11" s="275" t="s">
        <v>87</v>
      </c>
      <c r="M11" s="275" t="s">
        <v>22</v>
      </c>
      <c r="O11" s="275" t="s">
        <v>86</v>
      </c>
      <c r="P11" s="275" t="s">
        <v>113</v>
      </c>
    </row>
    <row r="12" spans="2:17" ht="23.25" customHeight="1" x14ac:dyDescent="0.2">
      <c r="B12" s="275"/>
      <c r="C12" s="275"/>
      <c r="D12" s="275"/>
      <c r="E12" s="104" t="s">
        <v>114</v>
      </c>
      <c r="F12" s="104" t="s">
        <v>9</v>
      </c>
      <c r="G12" s="103" t="s">
        <v>114</v>
      </c>
      <c r="H12" s="103" t="s">
        <v>9</v>
      </c>
      <c r="I12" s="277"/>
      <c r="J12" s="275"/>
      <c r="K12" s="275"/>
      <c r="L12" s="275"/>
      <c r="M12" s="279"/>
      <c r="O12" s="275"/>
      <c r="P12" s="279"/>
    </row>
    <row r="13" spans="2:17" ht="3.75" customHeight="1" x14ac:dyDescent="0.2">
      <c r="B13" s="42"/>
      <c r="C13" s="42"/>
      <c r="D13" s="102" t="s">
        <v>83</v>
      </c>
      <c r="J13" s="44"/>
      <c r="K13" s="44"/>
      <c r="L13" s="44"/>
      <c r="M13" s="19"/>
    </row>
    <row r="14" spans="2:17" ht="10.5" x14ac:dyDescent="0.25">
      <c r="B14" s="37">
        <f ca="1">OFFSET(B14,-1,0)+1</f>
        <v>1</v>
      </c>
      <c r="C14" s="37">
        <f ca="1">IF(OR(D14="",D14&lt;dataInicioObra),"",COUNTIF(CronoPrev!$C$14:$C$25,"&lt;"&amp;(D14-7))+1)</f>
        <v>4</v>
      </c>
      <c r="D14" s="45">
        <v>44847</v>
      </c>
      <c r="E14" s="180">
        <f ca="1">OFFSET(PLE!$G$74,TRUNC((ROW($B14)-ROW($B$14))/12,0)*8,MOD(ROW(B14)-ROW($B$14),12)*4)</f>
        <v>26361.629999999997</v>
      </c>
      <c r="F14" s="180">
        <f ca="1">E14+OFFSET(F14,-1,0)</f>
        <v>26361.629999999997</v>
      </c>
      <c r="G14" s="38">
        <f ca="1">OFFSET(PLE!$G$73,TRUNC((ROW($B14)-ROW($B$14))/12,0)*8,MOD(ROW(B14)-ROW($B$14),12)*4)</f>
        <v>3.2344270067476831E-2</v>
      </c>
      <c r="H14" s="38">
        <f ca="1">G14+OFFSET(H14,-1,0)</f>
        <v>3.2344270067476831E-2</v>
      </c>
      <c r="I14" s="38">
        <f ca="1">IF(C14="","",IF(C14&gt;Cronograma.NumPeríodos,1,VLOOKUP(C14,CronoPrev!$B$14:$G$25,6,FALSE)))</f>
        <v>0.51999179271951956</v>
      </c>
      <c r="J14" s="136">
        <f t="shared" ref="J14:J37" si="0">D14-dataInicioObra</f>
        <v>126</v>
      </c>
      <c r="K14" s="37">
        <f ca="1">INDEX(OFFSET(CronoPrev,0,3,,1),COUNTIF(OFFSET(CronoPrev,0,5,,1),"&lt;"&amp;H14))+ROUND((H14-IF(""=(INDEX(OFFSET(CronoPrev,0,5,,1),COUNTIF(OFFSET(CronoPrev,0,5,,1),"&lt;"&amp;H14))),0,INDEX(OFFSET(CronoPrev,0,5,,1),COUNTIF(OFFSET(CronoPrev,0,5,,1),"&lt;"&amp;H14))))/INDEX(OFFSET(CronoPrev,0,4,,1),COUNTIF(OFFSET(CronoPrev,0,5,,1),"&lt;"&amp;H14)+1)*INDEX(OFFSET(CronoPrev,0,2,,1),COUNTIF(OFFSET(CronoPrev,0,5,,1),"&lt;"&amp;H14)+1),0)</f>
        <v>30</v>
      </c>
      <c r="L14" s="37">
        <f ca="1">IF(C14="","",K14-J14)</f>
        <v>-96</v>
      </c>
      <c r="M14" s="38">
        <f ca="1">IF(C14="","",L14/SUM(OFFSET(CronoPrev!$D$14,0,0,Cronograma.NumPeríodos)))</f>
        <v>-0.39183673469387753</v>
      </c>
      <c r="O14" s="54">
        <v>1</v>
      </c>
      <c r="P14" s="105">
        <f ca="1">SUMIF(OFFSET(Eventograma_e_Quantitativos!$DK$17,1,0):OFFSET(Eventograma_e_Quantitativos!$DK$292,-1,0),Resumo_de_Acompanhamento!$O14,OFFSET(Eventograma_e_Quantitativos!$DL$17,1,0):OFFSET(Eventograma_e_Quantitativos!$DL$292,-1,0))</f>
        <v>401332.23999999987</v>
      </c>
    </row>
    <row r="15" spans="2:17" ht="10.5" x14ac:dyDescent="0.25">
      <c r="B15" s="37">
        <f t="shared" ref="B15:B37" ca="1" si="1">OFFSET(B15,-1,0)+1</f>
        <v>2</v>
      </c>
      <c r="C15" s="37">
        <f ca="1">IF(OR(D15="",D15&lt;dataInicioObra),"",COUNTIF(CronoPrev!$C$14:$C$25,"&lt;"&amp;(D15-7))+1)</f>
        <v>7</v>
      </c>
      <c r="D15" s="45">
        <v>44924</v>
      </c>
      <c r="E15" s="180">
        <f ca="1">OFFSET(PLE!$G$74,TRUNC((ROW($B15)-ROW($B$14))/12,0)*8,MOD(ROW(B15)-ROW($B$14),12)*4)</f>
        <v>63112.480000000003</v>
      </c>
      <c r="F15" s="180">
        <f t="shared" ref="F15:F37" ca="1" si="2">E15+OFFSET(F15,-1,0)</f>
        <v>89474.11</v>
      </c>
      <c r="G15" s="38">
        <f ca="1">OFFSET(PLE!$G$73,TRUNC((ROW($B15)-ROW($B$14))/12,0)*8,MOD(ROW(B15)-ROW($B$14),12)*4)</f>
        <v>7.7435541647016146E-2</v>
      </c>
      <c r="H15" s="38">
        <f t="shared" ref="H15:H37" ca="1" si="3">G15+OFFSET(H15,-1,0)</f>
        <v>0.10977981171449297</v>
      </c>
      <c r="I15" s="38">
        <f ca="1">IF(C15="","",IF(C15&gt;Cronograma.NumPeríodos,1,VLOOKUP(C15,CronoPrev!$B$14:$G$25,6,FALSE)))</f>
        <v>0.8998644667477419</v>
      </c>
      <c r="J15" s="136">
        <f t="shared" si="0"/>
        <v>203</v>
      </c>
      <c r="K15" s="37">
        <f t="shared" ref="K15:K37" ca="1" si="4">INDEX(OFFSET(CronoPrev,0,3,,1),COUNTIF(OFFSET(CronoPrev,0,5,,1),"&lt;"&amp;H15))+ROUND((H15-IF(""=(INDEX(OFFSET(CronoPrev,0,5,,1),COUNTIF(OFFSET(CronoPrev,0,5,,1),"&lt;"&amp;H15))),0,INDEX(OFFSET(CronoPrev,0,5,,1),COUNTIF(OFFSET(CronoPrev,0,5,,1),"&lt;"&amp;H15))))/INDEX(OFFSET(CronoPrev,0,4,,1),COUNTIF(OFFSET(CronoPrev,0,5,,1),"&lt;"&amp;H15)+1)*INDEX(OFFSET(CronoPrev,0,2,,1),COUNTIF(OFFSET(CronoPrev,0,5,,1),"&lt;"&amp;H15)+1),0)</f>
        <v>61</v>
      </c>
      <c r="L15" s="37">
        <f t="shared" ref="L15:L37" ca="1" si="5">IF(C15="","",K15-J15)</f>
        <v>-142</v>
      </c>
      <c r="M15" s="38">
        <f ca="1">IF(C15="","",L15/SUM(OFFSET(CronoPrev!$D$14,0,0,Cronograma.NumPeríodos)))</f>
        <v>-0.57959183673469383</v>
      </c>
      <c r="O15" s="54">
        <v>2</v>
      </c>
      <c r="P15" s="105">
        <f ca="1">SUMIF(OFFSET(Eventograma_e_Quantitativos!$DK$17,1,0):OFFSET(Eventograma_e_Quantitativos!$DK$292,-1,0),Resumo_de_Acompanhamento!$O15,OFFSET(Eventograma_e_Quantitativos!$DL$17,1,0):OFFSET(Eventograma_e_Quantitativos!$DL$292,-1,0))</f>
        <v>22477.95</v>
      </c>
    </row>
    <row r="16" spans="2:17" ht="10.5" x14ac:dyDescent="0.25">
      <c r="B16" s="37">
        <f t="shared" ca="1" si="1"/>
        <v>3</v>
      </c>
      <c r="C16" s="37">
        <f ca="1">IF(OR(D16="",D16&lt;dataInicioObra),"",COUNTIF(CronoPrev!$C$14:$C$25,"&lt;"&amp;(D16-7))+1)</f>
        <v>13</v>
      </c>
      <c r="D16" s="45">
        <f ca="1">OFFSET(PLE!$G$71,TRUNC((ROW($B16)-ROW($B$14))/12,0)*8,MOD(ROW($B16)-ROW($B$14),12)*4)</f>
        <v>45111</v>
      </c>
      <c r="E16" s="180">
        <f ca="1">OFFSET(PLE!$G$74,TRUNC((ROW($B16)-ROW($B$14))/12,0)*8,MOD(ROW(B16)-ROW($B$14),12)*4)</f>
        <v>120705.20000000001</v>
      </c>
      <c r="F16" s="180">
        <f t="shared" ca="1" si="2"/>
        <v>210179.31</v>
      </c>
      <c r="G16" s="38">
        <f ca="1">OFFSET(PLE!$G$73,TRUNC((ROW($B16)-ROW($B$14))/12,0)*8,MOD(ROW(B16)-ROW($B$14),12)*4)</f>
        <v>0.14809864137190321</v>
      </c>
      <c r="H16" s="38">
        <f t="shared" ca="1" si="3"/>
        <v>0.25787845308639618</v>
      </c>
      <c r="I16" s="38">
        <f ca="1">IF(C16="","",IF(C16&gt;Cronograma.NumPeríodos,1,VLOOKUP(C16,CronoPrev!$B$14:$G$25,6,FALSE)))</f>
        <v>1</v>
      </c>
      <c r="J16" s="136">
        <f t="shared" ca="1" si="0"/>
        <v>390</v>
      </c>
      <c r="K16" s="37">
        <f t="shared" ca="1" si="4"/>
        <v>92</v>
      </c>
      <c r="L16" s="37">
        <f t="shared" ca="1" si="5"/>
        <v>-298</v>
      </c>
      <c r="M16" s="38">
        <f ca="1">IF(C16="","",L16/SUM(OFFSET(CronoPrev!$D$14,0,0,Cronograma.NumPeríodos)))</f>
        <v>-1.2163265306122448</v>
      </c>
      <c r="O16" s="54">
        <v>3</v>
      </c>
      <c r="P16" s="105">
        <f ca="1">SUMIF(OFFSET(Eventograma_e_Quantitativos!$DK$17,1,0):OFFSET(Eventograma_e_Quantitativos!$DK$292,-1,0),Resumo_de_Acompanhamento!$O16,OFFSET(Eventograma_e_Quantitativos!$DL$17,1,0):OFFSET(Eventograma_e_Quantitativos!$DL$292,-1,0))</f>
        <v>0</v>
      </c>
    </row>
    <row r="17" spans="2:16" ht="10.5" x14ac:dyDescent="0.25">
      <c r="B17" s="37">
        <f t="shared" ca="1" si="1"/>
        <v>4</v>
      </c>
      <c r="C17" s="37">
        <f ca="1">IF(OR(D17="",D17&lt;dataInicioObra),"",COUNTIF(CronoPrev!$C$14:$C$25,"&lt;"&amp;(D17-7))+1)</f>
        <v>13</v>
      </c>
      <c r="D17" s="45">
        <f ca="1">OFFSET(PLE!$G$71,TRUNC((ROW($B17)-ROW($B$14))/12,0)*8,MOD(ROW($B17)-ROW($B$14),12)*4)</f>
        <v>45268</v>
      </c>
      <c r="E17" s="180">
        <f ca="1">OFFSET(PLE!$G$74,TRUNC((ROW($B17)-ROW($B$14))/12,0)*8,MOD(ROW(B17)-ROW($B$14),12)*4)</f>
        <v>213630.87999999998</v>
      </c>
      <c r="F17" s="180">
        <f t="shared" ca="1" si="2"/>
        <v>423810.18999999994</v>
      </c>
      <c r="G17" s="38">
        <f ca="1">OFFSET(PLE!$G$73,TRUNC((ROW($B17)-ROW($B$14))/12,0)*8,MOD(ROW(B17)-ROW($B$14),12)*4)</f>
        <v>0.26211333963312339</v>
      </c>
      <c r="H17" s="38">
        <f t="shared" ca="1" si="3"/>
        <v>0.51999179271951956</v>
      </c>
      <c r="I17" s="38">
        <f ca="1">IF(C17="","",IF(C17&gt;Cronograma.NumPeríodos,1,VLOOKUP(C17,CronoPrev!$B$14:$G$25,6,FALSE)))</f>
        <v>1</v>
      </c>
      <c r="J17" s="136">
        <f t="shared" ca="1" si="0"/>
        <v>547</v>
      </c>
      <c r="K17" s="37">
        <f t="shared" ca="1" si="4"/>
        <v>122</v>
      </c>
      <c r="L17" s="37">
        <f t="shared" ca="1" si="5"/>
        <v>-425</v>
      </c>
      <c r="M17" s="38">
        <f ca="1">IF(C17="","",L17/SUM(OFFSET(CronoPrev!$D$14,0,0,Cronograma.NumPeríodos)))</f>
        <v>-1.7346938775510203</v>
      </c>
      <c r="O17" s="54">
        <v>4</v>
      </c>
      <c r="P17" s="105">
        <f ca="1">SUMIF(OFFSET(Eventograma_e_Quantitativos!$DK$17,1,0):OFFSET(Eventograma_e_Quantitativos!$DK$292,-1,0),Resumo_de_Acompanhamento!$O17,OFFSET(Eventograma_e_Quantitativos!$DL$17,1,0):OFFSET(Eventograma_e_Quantitativos!$DL$292,-1,0))</f>
        <v>0</v>
      </c>
    </row>
    <row r="18" spans="2:16" ht="10.5" x14ac:dyDescent="0.25">
      <c r="B18" s="37">
        <f t="shared" ca="1" si="1"/>
        <v>5</v>
      </c>
      <c r="C18" s="37" t="str">
        <f ca="1">IF(OR(D18="",D18&lt;dataInicioObra),"",COUNTIF(CronoPrev!$C$14:$C$25,"&lt;"&amp;(D18-7))+1)</f>
        <v/>
      </c>
      <c r="D18" s="45">
        <f ca="1">OFFSET(PLE!$G$71,TRUNC((ROW($B18)-ROW($B$14))/12,0)*8,MOD(ROW($B18)-ROW($B$14),12)*4)</f>
        <v>0</v>
      </c>
      <c r="E18" s="180">
        <f ca="1">OFFSET(PLE!$G$74,TRUNC((ROW($B18)-ROW($B$14))/12,0)*8,MOD(ROW(B18)-ROW($B$14),12)*4)</f>
        <v>0</v>
      </c>
      <c r="F18" s="180">
        <f t="shared" ca="1" si="2"/>
        <v>423810.18999999994</v>
      </c>
      <c r="G18" s="38">
        <f ca="1">OFFSET(PLE!$G$73,TRUNC((ROW($B18)-ROW($B$14))/12,0)*8,MOD(ROW(B18)-ROW($B$14),12)*4)</f>
        <v>0</v>
      </c>
      <c r="H18" s="38">
        <f t="shared" ca="1" si="3"/>
        <v>0.51999179271951956</v>
      </c>
      <c r="I18" s="38" t="str">
        <f ca="1">IF(C18="","",IF(C18&gt;Cronograma.NumPeríodos,1,VLOOKUP(C18,CronoPrev!$B$14:$G$25,6,FALSE)))</f>
        <v/>
      </c>
      <c r="J18" s="136">
        <f t="shared" ca="1" si="0"/>
        <v>-44721</v>
      </c>
      <c r="K18" s="37">
        <f t="shared" ca="1" si="4"/>
        <v>122</v>
      </c>
      <c r="L18" s="37" t="str">
        <f t="shared" ca="1" si="5"/>
        <v/>
      </c>
      <c r="M18" s="38" t="str">
        <f ca="1">IF(C18="","",L18/SUM(OFFSET(CronoPrev!$D$14,0,0,Cronograma.NumPeríodos)))</f>
        <v/>
      </c>
      <c r="O18" s="54">
        <v>5</v>
      </c>
      <c r="P18" s="105">
        <f ca="1">SUMIF(OFFSET(Eventograma_e_Quantitativos!$DK$17,1,0):OFFSET(Eventograma_e_Quantitativos!$DK$292,-1,0),Resumo_de_Acompanhamento!$O18,OFFSET(Eventograma_e_Quantitativos!$DL$17,1,0):OFFSET(Eventograma_e_Quantitativos!$DL$292,-1,0))</f>
        <v>0</v>
      </c>
    </row>
    <row r="19" spans="2:16" ht="10.5" x14ac:dyDescent="0.25">
      <c r="B19" s="37">
        <f t="shared" ca="1" si="1"/>
        <v>6</v>
      </c>
      <c r="C19" s="37" t="str">
        <f ca="1">IF(OR(D19="",D19&lt;dataInicioObra),"",COUNTIF(CronoPrev!$C$14:$C$25,"&lt;"&amp;(D19-7))+1)</f>
        <v/>
      </c>
      <c r="D19" s="45">
        <f ca="1">OFFSET(PLE!$G$71,TRUNC((ROW($B19)-ROW($B$14))/12,0)*8,MOD(ROW($B19)-ROW($B$14),12)*4)</f>
        <v>0</v>
      </c>
      <c r="E19" s="180">
        <f ca="1">OFFSET(PLE!$G$74,TRUNC((ROW($B19)-ROW($B$14))/12,0)*8,MOD(ROW(B19)-ROW($B$14),12)*4)</f>
        <v>0</v>
      </c>
      <c r="F19" s="180">
        <f t="shared" ca="1" si="2"/>
        <v>423810.18999999994</v>
      </c>
      <c r="G19" s="38">
        <f ca="1">OFFSET(PLE!$G$73,TRUNC((ROW($B19)-ROW($B$14))/12,0)*8,MOD(ROW(B19)-ROW($B$14),12)*4)</f>
        <v>0</v>
      </c>
      <c r="H19" s="38">
        <f t="shared" ca="1" si="3"/>
        <v>0.51999179271951956</v>
      </c>
      <c r="I19" s="38" t="str">
        <f ca="1">IF(C19="","",IF(C19&gt;Cronograma.NumPeríodos,1,VLOOKUP(C19,CronoPrev!$B$14:$G$25,6,FALSE)))</f>
        <v/>
      </c>
      <c r="J19" s="136">
        <f t="shared" ca="1" si="0"/>
        <v>-44721</v>
      </c>
      <c r="K19" s="37">
        <f t="shared" ca="1" si="4"/>
        <v>122</v>
      </c>
      <c r="L19" s="37" t="str">
        <f t="shared" ca="1" si="5"/>
        <v/>
      </c>
      <c r="M19" s="38" t="str">
        <f ca="1">IF(C19="","",L19/SUM(OFFSET(CronoPrev!$D$14,0,0,Cronograma.NumPeríodos)))</f>
        <v/>
      </c>
      <c r="O19" s="54">
        <v>6</v>
      </c>
      <c r="P19" s="105">
        <f ca="1">SUMIF(OFFSET(Eventograma_e_Quantitativos!$DK$17,1,0):OFFSET(Eventograma_e_Quantitativos!$DK$292,-1,0),Resumo_de_Acompanhamento!$O19,OFFSET(Eventograma_e_Quantitativos!$DL$17,1,0):OFFSET(Eventograma_e_Quantitativos!$DL$292,-1,0))</f>
        <v>0</v>
      </c>
    </row>
    <row r="20" spans="2:16" ht="10.5" x14ac:dyDescent="0.25">
      <c r="B20" s="37">
        <f t="shared" ca="1" si="1"/>
        <v>7</v>
      </c>
      <c r="C20" s="37" t="str">
        <f ca="1">IF(OR(D20="",D20&lt;dataInicioObra),"",COUNTIF(CronoPrev!$C$14:$C$25,"&lt;"&amp;(D20-7))+1)</f>
        <v/>
      </c>
      <c r="D20" s="45">
        <f ca="1">OFFSET(PLE!$G$71,TRUNC((ROW($B20)-ROW($B$14))/12,0)*8,MOD(ROW($B20)-ROW($B$14),12)*4)</f>
        <v>0</v>
      </c>
      <c r="E20" s="180">
        <f ca="1">OFFSET(PLE!$G$74,TRUNC((ROW($B20)-ROW($B$14))/12,0)*8,MOD(ROW(B20)-ROW($B$14),12)*4)</f>
        <v>0</v>
      </c>
      <c r="F20" s="180">
        <f t="shared" ca="1" si="2"/>
        <v>423810.18999999994</v>
      </c>
      <c r="G20" s="38">
        <f ca="1">OFFSET(PLE!$G$73,TRUNC((ROW($B20)-ROW($B$14))/12,0)*8,MOD(ROW(B20)-ROW($B$14),12)*4)</f>
        <v>0</v>
      </c>
      <c r="H20" s="38">
        <f t="shared" ca="1" si="3"/>
        <v>0.51999179271951956</v>
      </c>
      <c r="I20" s="38" t="str">
        <f ca="1">IF(C20="","",IF(C20&gt;Cronograma.NumPeríodos,1,VLOOKUP(C20,CronoPrev!$B$14:$G$25,6,FALSE)))</f>
        <v/>
      </c>
      <c r="J20" s="136">
        <f t="shared" ca="1" si="0"/>
        <v>-44721</v>
      </c>
      <c r="K20" s="37">
        <f t="shared" ca="1" si="4"/>
        <v>122</v>
      </c>
      <c r="L20" s="37" t="str">
        <f t="shared" ca="1" si="5"/>
        <v/>
      </c>
      <c r="M20" s="38" t="str">
        <f ca="1">IF(C20="","",L20/SUM(OFFSET(CronoPrev!$D$14,0,0,Cronograma.NumPeríodos)))</f>
        <v/>
      </c>
      <c r="O20" s="54">
        <v>7</v>
      </c>
      <c r="P20" s="105">
        <f ca="1">SUMIF(OFFSET(Eventograma_e_Quantitativos!$DK$17,1,0):OFFSET(Eventograma_e_Quantitativos!$DK$292,-1,0),Resumo_de_Acompanhamento!$O20,OFFSET(Eventograma_e_Quantitativos!$DL$17,1,0):OFFSET(Eventograma_e_Quantitativos!$DL$292,-1,0))</f>
        <v>0</v>
      </c>
    </row>
    <row r="21" spans="2:16" ht="10.5" x14ac:dyDescent="0.25">
      <c r="B21" s="37">
        <f t="shared" ca="1" si="1"/>
        <v>8</v>
      </c>
      <c r="C21" s="37" t="str">
        <f ca="1">IF(OR(D21="",D21&lt;dataInicioObra),"",COUNTIF(CronoPrev!$C$14:$C$25,"&lt;"&amp;(D21-7))+1)</f>
        <v/>
      </c>
      <c r="D21" s="45">
        <f ca="1">OFFSET(PLE!$G$71,TRUNC((ROW($B21)-ROW($B$14))/12,0)*8,MOD(ROW($B21)-ROW($B$14),12)*4)</f>
        <v>0</v>
      </c>
      <c r="E21" s="180">
        <f ca="1">OFFSET(PLE!$G$74,TRUNC((ROW($B21)-ROW($B$14))/12,0)*8,MOD(ROW(B21)-ROW($B$14),12)*4)</f>
        <v>0</v>
      </c>
      <c r="F21" s="180">
        <f t="shared" ca="1" si="2"/>
        <v>423810.18999999994</v>
      </c>
      <c r="G21" s="38">
        <f ca="1">OFFSET(PLE!$G$73,TRUNC((ROW($B21)-ROW($B$14))/12,0)*8,MOD(ROW(B21)-ROW($B$14),12)*4)</f>
        <v>0</v>
      </c>
      <c r="H21" s="38">
        <f t="shared" ca="1" si="3"/>
        <v>0.51999179271951956</v>
      </c>
      <c r="I21" s="38" t="str">
        <f ca="1">IF(C21="","",IF(C21&gt;Cronograma.NumPeríodos,1,VLOOKUP(C21,CronoPrev!$B$14:$G$25,6,FALSE)))</f>
        <v/>
      </c>
      <c r="J21" s="136">
        <f t="shared" ca="1" si="0"/>
        <v>-44721</v>
      </c>
      <c r="K21" s="37">
        <f t="shared" ca="1" si="4"/>
        <v>122</v>
      </c>
      <c r="L21" s="37" t="str">
        <f t="shared" ca="1" si="5"/>
        <v/>
      </c>
      <c r="M21" s="38" t="str">
        <f ca="1">IF(C21="","",L21/SUM(OFFSET(CronoPrev!$D$14,0,0,Cronograma.NumPeríodos)))</f>
        <v/>
      </c>
      <c r="O21" s="54">
        <v>8</v>
      </c>
      <c r="P21" s="105">
        <f ca="1">SUMIF(OFFSET(Eventograma_e_Quantitativos!$DK$17,1,0):OFFSET(Eventograma_e_Quantitativos!$DK$292,-1,0),Resumo_de_Acompanhamento!$O21,OFFSET(Eventograma_e_Quantitativos!$DL$17,1,0):OFFSET(Eventograma_e_Quantitativos!$DL$292,-1,0))</f>
        <v>0</v>
      </c>
    </row>
    <row r="22" spans="2:16" ht="10.5" x14ac:dyDescent="0.25">
      <c r="B22" s="37">
        <f t="shared" ca="1" si="1"/>
        <v>9</v>
      </c>
      <c r="C22" s="37" t="str">
        <f ca="1">IF(OR(D22="",D22&lt;dataInicioObra),"",COUNTIF(CronoPrev!$C$14:$C$25,"&lt;"&amp;(D22-7))+1)</f>
        <v/>
      </c>
      <c r="D22" s="45">
        <f ca="1">OFFSET(PLE!$G$71,TRUNC((ROW($B22)-ROW($B$14))/12,0)*8,MOD(ROW($B22)-ROW($B$14),12)*4)</f>
        <v>0</v>
      </c>
      <c r="E22" s="180">
        <f ca="1">OFFSET(PLE!$G$74,TRUNC((ROW($B22)-ROW($B$14))/12,0)*8,MOD(ROW(B22)-ROW($B$14),12)*4)</f>
        <v>0</v>
      </c>
      <c r="F22" s="180">
        <f t="shared" ca="1" si="2"/>
        <v>423810.18999999994</v>
      </c>
      <c r="G22" s="38">
        <f ca="1">OFFSET(PLE!$G$73,TRUNC((ROW($B22)-ROW($B$14))/12,0)*8,MOD(ROW(B22)-ROW($B$14),12)*4)</f>
        <v>0</v>
      </c>
      <c r="H22" s="38">
        <f t="shared" ca="1" si="3"/>
        <v>0.51999179271951956</v>
      </c>
      <c r="I22" s="38" t="str">
        <f ca="1">IF(C22="","",IF(C22&gt;Cronograma.NumPeríodos,1,VLOOKUP(C22,CronoPrev!$B$14:$G$25,6,FALSE)))</f>
        <v/>
      </c>
      <c r="J22" s="136">
        <f t="shared" ca="1" si="0"/>
        <v>-44721</v>
      </c>
      <c r="K22" s="37">
        <f t="shared" ca="1" si="4"/>
        <v>122</v>
      </c>
      <c r="L22" s="37" t="str">
        <f t="shared" ca="1" si="5"/>
        <v/>
      </c>
      <c r="M22" s="38" t="str">
        <f ca="1">IF(C22="","",L22/SUM(OFFSET(CronoPrev!$D$14,0,0,Cronograma.NumPeríodos)))</f>
        <v/>
      </c>
      <c r="O22" s="54">
        <v>9</v>
      </c>
      <c r="P22" s="105">
        <f ca="1">SUMIF(OFFSET(Eventograma_e_Quantitativos!$DK$17,1,0):OFFSET(Eventograma_e_Quantitativos!$DK$292,-1,0),Resumo_de_Acompanhamento!$O22,OFFSET(Eventograma_e_Quantitativos!$DL$17,1,0):OFFSET(Eventograma_e_Quantitativos!$DL$292,-1,0))</f>
        <v>0</v>
      </c>
    </row>
    <row r="23" spans="2:16" ht="10.5" x14ac:dyDescent="0.25">
      <c r="B23" s="37">
        <f t="shared" ca="1" si="1"/>
        <v>10</v>
      </c>
      <c r="C23" s="37" t="str">
        <f ca="1">IF(OR(D23="",D23&lt;dataInicioObra),"",COUNTIF(CronoPrev!$C$14:$C$25,"&lt;"&amp;(D23-7))+1)</f>
        <v/>
      </c>
      <c r="D23" s="45">
        <f ca="1">OFFSET(PLE!$G$71,TRUNC((ROW($B23)-ROW($B$14))/12,0)*8,MOD(ROW($B23)-ROW($B$14),12)*4)</f>
        <v>0</v>
      </c>
      <c r="E23" s="180">
        <f ca="1">OFFSET(PLE!$G$74,TRUNC((ROW($B23)-ROW($B$14))/12,0)*8,MOD(ROW(B23)-ROW($B$14),12)*4)</f>
        <v>0</v>
      </c>
      <c r="F23" s="180">
        <f t="shared" ca="1" si="2"/>
        <v>423810.18999999994</v>
      </c>
      <c r="G23" s="38">
        <f ca="1">OFFSET(PLE!$G$73,TRUNC((ROW($B23)-ROW($B$14))/12,0)*8,MOD(ROW(B23)-ROW($B$14),12)*4)</f>
        <v>0</v>
      </c>
      <c r="H23" s="38">
        <f t="shared" ca="1" si="3"/>
        <v>0.51999179271951956</v>
      </c>
      <c r="I23" s="38" t="str">
        <f ca="1">IF(C23="","",IF(C23&gt;Cronograma.NumPeríodos,1,VLOOKUP(C23,CronoPrev!$B$14:$G$25,6,FALSE)))</f>
        <v/>
      </c>
      <c r="J23" s="136">
        <f t="shared" ca="1" si="0"/>
        <v>-44721</v>
      </c>
      <c r="K23" s="37">
        <f t="shared" ca="1" si="4"/>
        <v>122</v>
      </c>
      <c r="L23" s="37" t="str">
        <f t="shared" ca="1" si="5"/>
        <v/>
      </c>
      <c r="M23" s="38" t="str">
        <f ca="1">IF(C23="","",L23/SUM(OFFSET(CronoPrev!$D$14,0,0,Cronograma.NumPeríodos)))</f>
        <v/>
      </c>
      <c r="O23" s="54">
        <v>10</v>
      </c>
      <c r="P23" s="105">
        <f ca="1">SUMIF(OFFSET(Eventograma_e_Quantitativos!$DK$17,1,0):OFFSET(Eventograma_e_Quantitativos!$DK$292,-1,0),Resumo_de_Acompanhamento!$O23,OFFSET(Eventograma_e_Quantitativos!$DL$17,1,0):OFFSET(Eventograma_e_Quantitativos!$DL$292,-1,0))</f>
        <v>0</v>
      </c>
    </row>
    <row r="24" spans="2:16" ht="10.5" x14ac:dyDescent="0.25">
      <c r="B24" s="37">
        <f t="shared" ca="1" si="1"/>
        <v>11</v>
      </c>
      <c r="C24" s="37" t="str">
        <f ca="1">IF(OR(D24="",D24&lt;dataInicioObra),"",COUNTIF(CronoPrev!$C$14:$C$25,"&lt;"&amp;(D24-7))+1)</f>
        <v/>
      </c>
      <c r="D24" s="45">
        <f ca="1">OFFSET(PLE!$G$71,TRUNC((ROW($B24)-ROW($B$14))/12,0)*8,MOD(ROW($B24)-ROW($B$14),12)*4)</f>
        <v>0</v>
      </c>
      <c r="E24" s="180">
        <f ca="1">OFFSET(PLE!$G$74,TRUNC((ROW($B24)-ROW($B$14))/12,0)*8,MOD(ROW(B24)-ROW($B$14),12)*4)</f>
        <v>0</v>
      </c>
      <c r="F24" s="180">
        <f t="shared" ca="1" si="2"/>
        <v>423810.18999999994</v>
      </c>
      <c r="G24" s="38">
        <f ca="1">OFFSET(PLE!$G$73,TRUNC((ROW($B24)-ROW($B$14))/12,0)*8,MOD(ROW(B24)-ROW($B$14),12)*4)</f>
        <v>0</v>
      </c>
      <c r="H24" s="38">
        <f t="shared" ca="1" si="3"/>
        <v>0.51999179271951956</v>
      </c>
      <c r="I24" s="38" t="str">
        <f ca="1">IF(C24="","",IF(C24&gt;Cronograma.NumPeríodos,1,VLOOKUP(C24,CronoPrev!$B$14:$G$25,6,FALSE)))</f>
        <v/>
      </c>
      <c r="J24" s="136">
        <f t="shared" ca="1" si="0"/>
        <v>-44721</v>
      </c>
      <c r="K24" s="37">
        <f t="shared" ca="1" si="4"/>
        <v>122</v>
      </c>
      <c r="L24" s="37" t="str">
        <f t="shared" ca="1" si="5"/>
        <v/>
      </c>
      <c r="M24" s="38" t="str">
        <f ca="1">IF(C24="","",L24/SUM(OFFSET(CronoPrev!$D$14,0,0,Cronograma.NumPeríodos)))</f>
        <v/>
      </c>
      <c r="O24" s="54">
        <v>11</v>
      </c>
      <c r="P24" s="105">
        <f ca="1">SUMIF(OFFSET(Eventograma_e_Quantitativos!$DK$17,1,0):OFFSET(Eventograma_e_Quantitativos!$DK$292,-1,0),Resumo_de_Acompanhamento!$O24,OFFSET(Eventograma_e_Quantitativos!$DL$17,1,0):OFFSET(Eventograma_e_Quantitativos!$DL$292,-1,0))</f>
        <v>0</v>
      </c>
    </row>
    <row r="25" spans="2:16" ht="10.5" x14ac:dyDescent="0.25">
      <c r="B25" s="37">
        <f t="shared" ca="1" si="1"/>
        <v>12</v>
      </c>
      <c r="C25" s="37" t="str">
        <f ca="1">IF(OR(D25="",D25&lt;dataInicioObra),"",COUNTIF(CronoPrev!$C$14:$C$25,"&lt;"&amp;(D25-7))+1)</f>
        <v/>
      </c>
      <c r="D25" s="45">
        <f ca="1">OFFSET(PLE!$G$71,TRUNC((ROW($B25)-ROW($B$14))/12,0)*8,MOD(ROW($B25)-ROW($B$14),12)*4)</f>
        <v>0</v>
      </c>
      <c r="E25" s="180">
        <f ca="1">OFFSET(PLE!$G$74,TRUNC((ROW($B25)-ROW($B$14))/12,0)*8,MOD(ROW(B25)-ROW($B$14),12)*4)</f>
        <v>0</v>
      </c>
      <c r="F25" s="180">
        <f t="shared" ca="1" si="2"/>
        <v>423810.18999999994</v>
      </c>
      <c r="G25" s="38">
        <f ca="1">OFFSET(PLE!$G$73,TRUNC((ROW($B25)-ROW($B$14))/12,0)*8,MOD(ROW(B25)-ROW($B$14),12)*4)</f>
        <v>0</v>
      </c>
      <c r="H25" s="38">
        <f t="shared" ca="1" si="3"/>
        <v>0.51999179271951956</v>
      </c>
      <c r="I25" s="38" t="str">
        <f ca="1">IF(C25="","",IF(C25&gt;Cronograma.NumPeríodos,1,VLOOKUP(C25,CronoPrev!$B$14:$G$25,6,FALSE)))</f>
        <v/>
      </c>
      <c r="J25" s="136">
        <f t="shared" ca="1" si="0"/>
        <v>-44721</v>
      </c>
      <c r="K25" s="37">
        <f t="shared" ca="1" si="4"/>
        <v>122</v>
      </c>
      <c r="L25" s="37" t="str">
        <f t="shared" ca="1" si="5"/>
        <v/>
      </c>
      <c r="M25" s="38" t="str">
        <f ca="1">IF(C25="","",L25/SUM(OFFSET(CronoPrev!$D$14,0,0,Cronograma.NumPeríodos)))</f>
        <v/>
      </c>
      <c r="O25" s="54">
        <v>12</v>
      </c>
      <c r="P25" s="105">
        <f ca="1">SUMIF(OFFSET(Eventograma_e_Quantitativos!$DK$17,1,0):OFFSET(Eventograma_e_Quantitativos!$DK$292,-1,0),Resumo_de_Acompanhamento!$O25,OFFSET(Eventograma_e_Quantitativos!$DL$17,1,0):OFFSET(Eventograma_e_Quantitativos!$DL$292,-1,0))</f>
        <v>0</v>
      </c>
    </row>
    <row r="26" spans="2:16" ht="10.5" x14ac:dyDescent="0.25">
      <c r="B26" s="37">
        <f t="shared" ca="1" si="1"/>
        <v>13</v>
      </c>
      <c r="C26" s="37" t="str">
        <f ca="1">IF(OR(D26="",D26&lt;dataInicioObra),"",COUNTIF(CronoPrev!$C$14:$C$25,"&lt;"&amp;(D26-7))+1)</f>
        <v/>
      </c>
      <c r="D26" s="45">
        <f ca="1">OFFSET(PLE!$G$71,TRUNC((ROW($B26)-ROW($B$14))/12,0)*8,MOD(ROW($B26)-ROW($B$14),12)*4)</f>
        <v>0</v>
      </c>
      <c r="E26" s="180">
        <f ca="1">OFFSET(PLE!$G$74,TRUNC((ROW($B26)-ROW($B$14))/12,0)*8,MOD(ROW(B26)-ROW($B$14),12)*4)</f>
        <v>0</v>
      </c>
      <c r="F26" s="180">
        <f t="shared" ca="1" si="2"/>
        <v>423810.18999999994</v>
      </c>
      <c r="G26" s="38">
        <f ca="1">OFFSET(PLE!$G$73,TRUNC((ROW($B26)-ROW($B$14))/12,0)*8,MOD(ROW(B26)-ROW($B$14),12)*4)</f>
        <v>0</v>
      </c>
      <c r="H26" s="38">
        <f t="shared" ca="1" si="3"/>
        <v>0.51999179271951956</v>
      </c>
      <c r="I26" s="38" t="str">
        <f ca="1">IF(C26="","",IF(C26&gt;Cronograma.NumPeríodos,1,VLOOKUP(C26,CronoPrev!$B$14:$G$25,6,FALSE)))</f>
        <v/>
      </c>
      <c r="J26" s="136">
        <f t="shared" ca="1" si="0"/>
        <v>-44721</v>
      </c>
      <c r="K26" s="37">
        <f t="shared" ca="1" si="4"/>
        <v>122</v>
      </c>
      <c r="L26" s="37" t="str">
        <f t="shared" ca="1" si="5"/>
        <v/>
      </c>
      <c r="M26" s="38" t="str">
        <f ca="1">IF(C26="","",L26/SUM(OFFSET(CronoPrev!$D$14,0,0,Cronograma.NumPeríodos)))</f>
        <v/>
      </c>
      <c r="O26" s="54">
        <v>13</v>
      </c>
      <c r="P26" s="105">
        <f ca="1">SUMIF(OFFSET(Eventograma_e_Quantitativos!$DK$17,1,0):OFFSET(Eventograma_e_Quantitativos!$DK$292,-1,0),Resumo_de_Acompanhamento!$O26,OFFSET(Eventograma_e_Quantitativos!$DL$17,1,0):OFFSET(Eventograma_e_Quantitativos!$DL$292,-1,0))</f>
        <v>0</v>
      </c>
    </row>
    <row r="27" spans="2:16" ht="10.5" x14ac:dyDescent="0.25">
      <c r="B27" s="37">
        <f t="shared" ca="1" si="1"/>
        <v>14</v>
      </c>
      <c r="C27" s="37" t="str">
        <f ca="1">IF(OR(D27="",D27&lt;dataInicioObra),"",COUNTIF(CronoPrev!$C$14:$C$25,"&lt;"&amp;(D27-7))+1)</f>
        <v/>
      </c>
      <c r="D27" s="45">
        <f ca="1">OFFSET(PLE!$G$71,TRUNC((ROW($B27)-ROW($B$14))/12,0)*8,MOD(ROW($B27)-ROW($B$14),12)*4)</f>
        <v>0</v>
      </c>
      <c r="E27" s="180">
        <f ca="1">OFFSET(PLE!$G$74,TRUNC((ROW($B27)-ROW($B$14))/12,0)*8,MOD(ROW(B27)-ROW($B$14),12)*4)</f>
        <v>0</v>
      </c>
      <c r="F27" s="180">
        <f t="shared" ca="1" si="2"/>
        <v>423810.18999999994</v>
      </c>
      <c r="G27" s="38">
        <f ca="1">OFFSET(PLE!$G$73,TRUNC((ROW($B27)-ROW($B$14))/12,0)*8,MOD(ROW(B27)-ROW($B$14),12)*4)</f>
        <v>0</v>
      </c>
      <c r="H27" s="38">
        <f t="shared" ca="1" si="3"/>
        <v>0.51999179271951956</v>
      </c>
      <c r="I27" s="38" t="str">
        <f ca="1">IF(C27="","",IF(C27&gt;Cronograma.NumPeríodos,1,VLOOKUP(C27,CronoPrev!$B$14:$G$25,6,FALSE)))</f>
        <v/>
      </c>
      <c r="J27" s="136">
        <f t="shared" ca="1" si="0"/>
        <v>-44721</v>
      </c>
      <c r="K27" s="37">
        <f t="shared" ca="1" si="4"/>
        <v>122</v>
      </c>
      <c r="L27" s="37" t="str">
        <f t="shared" ca="1" si="5"/>
        <v/>
      </c>
      <c r="M27" s="38" t="str">
        <f ca="1">IF(C27="","",L27/SUM(OFFSET(CronoPrev!$D$14,0,0,Cronograma.NumPeríodos)))</f>
        <v/>
      </c>
      <c r="O27" s="54">
        <v>14</v>
      </c>
      <c r="P27" s="105">
        <f ca="1">SUMIF(OFFSET(Eventograma_e_Quantitativos!$DK$17,1,0):OFFSET(Eventograma_e_Quantitativos!$DK$292,-1,0),Resumo_de_Acompanhamento!$O27,OFFSET(Eventograma_e_Quantitativos!$DL$17,1,0):OFFSET(Eventograma_e_Quantitativos!$DL$292,-1,0))</f>
        <v>0</v>
      </c>
    </row>
    <row r="28" spans="2:16" ht="10.5" x14ac:dyDescent="0.25">
      <c r="B28" s="37">
        <f t="shared" ca="1" si="1"/>
        <v>15</v>
      </c>
      <c r="C28" s="37" t="str">
        <f ca="1">IF(OR(D28="",D28&lt;dataInicioObra),"",COUNTIF(CronoPrev!$C$14:$C$25,"&lt;"&amp;(D28-7))+1)</f>
        <v/>
      </c>
      <c r="D28" s="45">
        <f ca="1">OFFSET(PLE!$G$71,TRUNC((ROW($B28)-ROW($B$14))/12,0)*8,MOD(ROW($B28)-ROW($B$14),12)*4)</f>
        <v>0</v>
      </c>
      <c r="E28" s="180">
        <f ca="1">OFFSET(PLE!$G$74,TRUNC((ROW($B28)-ROW($B$14))/12,0)*8,MOD(ROW(B28)-ROW($B$14),12)*4)</f>
        <v>0</v>
      </c>
      <c r="F28" s="180">
        <f t="shared" ca="1" si="2"/>
        <v>423810.18999999994</v>
      </c>
      <c r="G28" s="38">
        <f ca="1">OFFSET(PLE!$G$73,TRUNC((ROW($B28)-ROW($B$14))/12,0)*8,MOD(ROW(B28)-ROW($B$14),12)*4)</f>
        <v>0</v>
      </c>
      <c r="H28" s="38">
        <f t="shared" ca="1" si="3"/>
        <v>0.51999179271951956</v>
      </c>
      <c r="I28" s="38" t="str">
        <f ca="1">IF(C28="","",IF(C28&gt;Cronograma.NumPeríodos,1,VLOOKUP(C28,CronoPrev!$B$14:$G$25,6,FALSE)))</f>
        <v/>
      </c>
      <c r="J28" s="136">
        <f t="shared" ca="1" si="0"/>
        <v>-44721</v>
      </c>
      <c r="K28" s="37">
        <f t="shared" ca="1" si="4"/>
        <v>122</v>
      </c>
      <c r="L28" s="37" t="str">
        <f t="shared" ca="1" si="5"/>
        <v/>
      </c>
      <c r="M28" s="38" t="str">
        <f ca="1">IF(C28="","",L28/SUM(OFFSET(CronoPrev!$D$14,0,0,Cronograma.NumPeríodos)))</f>
        <v/>
      </c>
      <c r="O28" s="54">
        <v>15</v>
      </c>
      <c r="P28" s="105">
        <f ca="1">SUMIF(OFFSET(Eventograma_e_Quantitativos!$DK$17,1,0):OFFSET(Eventograma_e_Quantitativos!$DK$292,-1,0),Resumo_de_Acompanhamento!$O28,OFFSET(Eventograma_e_Quantitativos!$DL$17,1,0):OFFSET(Eventograma_e_Quantitativos!$DL$292,-1,0))</f>
        <v>0</v>
      </c>
    </row>
    <row r="29" spans="2:16" ht="10.5" x14ac:dyDescent="0.25">
      <c r="B29" s="37">
        <f t="shared" ca="1" si="1"/>
        <v>16</v>
      </c>
      <c r="C29" s="37" t="str">
        <f ca="1">IF(OR(D29="",D29&lt;dataInicioObra),"",COUNTIF(CronoPrev!$C$14:$C$25,"&lt;"&amp;(D29-7))+1)</f>
        <v/>
      </c>
      <c r="D29" s="45">
        <f ca="1">OFFSET(PLE!$G$71,TRUNC((ROW($B29)-ROW($B$14))/12,0)*8,MOD(ROW($B29)-ROW($B$14),12)*4)</f>
        <v>0</v>
      </c>
      <c r="E29" s="180">
        <f ca="1">OFFSET(PLE!$G$74,TRUNC((ROW($B29)-ROW($B$14))/12,0)*8,MOD(ROW(B29)-ROW($B$14),12)*4)</f>
        <v>0</v>
      </c>
      <c r="F29" s="180">
        <f t="shared" ca="1" si="2"/>
        <v>423810.18999999994</v>
      </c>
      <c r="G29" s="38">
        <f ca="1">OFFSET(PLE!$G$73,TRUNC((ROW($B29)-ROW($B$14))/12,0)*8,MOD(ROW(B29)-ROW($B$14),12)*4)</f>
        <v>0</v>
      </c>
      <c r="H29" s="38">
        <f t="shared" ca="1" si="3"/>
        <v>0.51999179271951956</v>
      </c>
      <c r="I29" s="38" t="str">
        <f ca="1">IF(C29="","",IF(C29&gt;Cronograma.NumPeríodos,1,VLOOKUP(C29,CronoPrev!$B$14:$G$25,6,FALSE)))</f>
        <v/>
      </c>
      <c r="J29" s="136">
        <f t="shared" ca="1" si="0"/>
        <v>-44721</v>
      </c>
      <c r="K29" s="37">
        <f t="shared" ca="1" si="4"/>
        <v>122</v>
      </c>
      <c r="L29" s="37" t="str">
        <f t="shared" ca="1" si="5"/>
        <v/>
      </c>
      <c r="M29" s="38" t="str">
        <f ca="1">IF(C29="","",L29/SUM(OFFSET(CronoPrev!$D$14,0,0,Cronograma.NumPeríodos)))</f>
        <v/>
      </c>
      <c r="O29" s="54">
        <v>16</v>
      </c>
      <c r="P29" s="105">
        <f ca="1">SUMIF(OFFSET(Eventograma_e_Quantitativos!$DK$17,1,0):OFFSET(Eventograma_e_Quantitativos!$DK$292,-1,0),Resumo_de_Acompanhamento!$O29,OFFSET(Eventograma_e_Quantitativos!$DL$17,1,0):OFFSET(Eventograma_e_Quantitativos!$DL$292,-1,0))</f>
        <v>0</v>
      </c>
    </row>
    <row r="30" spans="2:16" ht="10.5" x14ac:dyDescent="0.25">
      <c r="B30" s="37">
        <f t="shared" ca="1" si="1"/>
        <v>17</v>
      </c>
      <c r="C30" s="37" t="str">
        <f ca="1">IF(OR(D30="",D30&lt;dataInicioObra),"",COUNTIF(CronoPrev!$C$14:$C$25,"&lt;"&amp;(D30-7))+1)</f>
        <v/>
      </c>
      <c r="D30" s="45">
        <f ca="1">OFFSET(PLE!$G$71,TRUNC((ROW($B30)-ROW($B$14))/12,0)*8,MOD(ROW($B30)-ROW($B$14),12)*4)</f>
        <v>0</v>
      </c>
      <c r="E30" s="180">
        <f ca="1">OFFSET(PLE!$G$74,TRUNC((ROW($B30)-ROW($B$14))/12,0)*8,MOD(ROW(B30)-ROW($B$14),12)*4)</f>
        <v>0</v>
      </c>
      <c r="F30" s="180">
        <f t="shared" ca="1" si="2"/>
        <v>423810.18999999994</v>
      </c>
      <c r="G30" s="38">
        <f ca="1">OFFSET(PLE!$G$73,TRUNC((ROW($B30)-ROW($B$14))/12,0)*8,MOD(ROW(B30)-ROW($B$14),12)*4)</f>
        <v>0</v>
      </c>
      <c r="H30" s="38">
        <f t="shared" ca="1" si="3"/>
        <v>0.51999179271951956</v>
      </c>
      <c r="I30" s="38" t="str">
        <f ca="1">IF(C30="","",IF(C30&gt;Cronograma.NumPeríodos,1,VLOOKUP(C30,CronoPrev!$B$14:$G$25,6,FALSE)))</f>
        <v/>
      </c>
      <c r="J30" s="136">
        <f t="shared" ca="1" si="0"/>
        <v>-44721</v>
      </c>
      <c r="K30" s="37">
        <f t="shared" ca="1" si="4"/>
        <v>122</v>
      </c>
      <c r="L30" s="37" t="str">
        <f t="shared" ca="1" si="5"/>
        <v/>
      </c>
      <c r="M30" s="38" t="str">
        <f ca="1">IF(C30="","",L30/SUM(OFFSET(CronoPrev!$D$14,0,0,Cronograma.NumPeríodos)))</f>
        <v/>
      </c>
      <c r="O30" s="54">
        <v>17</v>
      </c>
      <c r="P30" s="105">
        <f ca="1">SUMIF(OFFSET(Eventograma_e_Quantitativos!$DK$17,1,0):OFFSET(Eventograma_e_Quantitativos!$DK$292,-1,0),Resumo_de_Acompanhamento!$O30,OFFSET(Eventograma_e_Quantitativos!$DL$17,1,0):OFFSET(Eventograma_e_Quantitativos!$DL$292,-1,0))</f>
        <v>0</v>
      </c>
    </row>
    <row r="31" spans="2:16" ht="10.5" x14ac:dyDescent="0.25">
      <c r="B31" s="37">
        <f t="shared" ca="1" si="1"/>
        <v>18</v>
      </c>
      <c r="C31" s="37" t="str">
        <f ca="1">IF(OR(D31="",D31&lt;dataInicioObra),"",COUNTIF(CronoPrev!$C$14:$C$25,"&lt;"&amp;(D31-7))+1)</f>
        <v/>
      </c>
      <c r="D31" s="45">
        <f ca="1">OFFSET(PLE!$G$71,TRUNC((ROW($B31)-ROW($B$14))/12,0)*8,MOD(ROW($B31)-ROW($B$14),12)*4)</f>
        <v>0</v>
      </c>
      <c r="E31" s="180">
        <f ca="1">OFFSET(PLE!$G$74,TRUNC((ROW($B31)-ROW($B$14))/12,0)*8,MOD(ROW(B31)-ROW($B$14),12)*4)</f>
        <v>0</v>
      </c>
      <c r="F31" s="180">
        <f t="shared" ca="1" si="2"/>
        <v>423810.18999999994</v>
      </c>
      <c r="G31" s="38">
        <f ca="1">OFFSET(PLE!$G$73,TRUNC((ROW($B31)-ROW($B$14))/12,0)*8,MOD(ROW(B31)-ROW($B$14),12)*4)</f>
        <v>0</v>
      </c>
      <c r="H31" s="38">
        <f t="shared" ca="1" si="3"/>
        <v>0.51999179271951956</v>
      </c>
      <c r="I31" s="38" t="str">
        <f ca="1">IF(C31="","",IF(C31&gt;Cronograma.NumPeríodos,1,VLOOKUP(C31,CronoPrev!$B$14:$G$25,6,FALSE)))</f>
        <v/>
      </c>
      <c r="J31" s="136">
        <f t="shared" ca="1" si="0"/>
        <v>-44721</v>
      </c>
      <c r="K31" s="37">
        <f t="shared" ca="1" si="4"/>
        <v>122</v>
      </c>
      <c r="L31" s="37" t="str">
        <f t="shared" ca="1" si="5"/>
        <v/>
      </c>
      <c r="M31" s="38" t="str">
        <f ca="1">IF(C31="","",L31/SUM(OFFSET(CronoPrev!$D$14,0,0,Cronograma.NumPeríodos)))</f>
        <v/>
      </c>
      <c r="O31" s="54">
        <v>18</v>
      </c>
      <c r="P31" s="105">
        <f ca="1">SUMIF(OFFSET(Eventograma_e_Quantitativos!$DK$17,1,0):OFFSET(Eventograma_e_Quantitativos!$DK$292,-1,0),Resumo_de_Acompanhamento!$O31,OFFSET(Eventograma_e_Quantitativos!$DL$17,1,0):OFFSET(Eventograma_e_Quantitativos!$DL$292,-1,0))</f>
        <v>0</v>
      </c>
    </row>
    <row r="32" spans="2:16" ht="10.5" x14ac:dyDescent="0.25">
      <c r="B32" s="37">
        <f t="shared" ca="1" si="1"/>
        <v>19</v>
      </c>
      <c r="C32" s="37" t="str">
        <f ca="1">IF(OR(D32="",D32&lt;dataInicioObra),"",COUNTIF(CronoPrev!$C$14:$C$25,"&lt;"&amp;(D32-7))+1)</f>
        <v/>
      </c>
      <c r="D32" s="45">
        <f ca="1">OFFSET(PLE!$G$71,TRUNC((ROW($B32)-ROW($B$14))/12,0)*8,MOD(ROW($B32)-ROW($B$14),12)*4)</f>
        <v>0</v>
      </c>
      <c r="E32" s="180">
        <f ca="1">OFFSET(PLE!$G$74,TRUNC((ROW($B32)-ROW($B$14))/12,0)*8,MOD(ROW(B32)-ROW($B$14),12)*4)</f>
        <v>0</v>
      </c>
      <c r="F32" s="180">
        <f t="shared" ca="1" si="2"/>
        <v>423810.18999999994</v>
      </c>
      <c r="G32" s="38">
        <f ca="1">OFFSET(PLE!$G$73,TRUNC((ROW($B32)-ROW($B$14))/12,0)*8,MOD(ROW(B32)-ROW($B$14),12)*4)</f>
        <v>0</v>
      </c>
      <c r="H32" s="38">
        <f t="shared" ca="1" si="3"/>
        <v>0.51999179271951956</v>
      </c>
      <c r="I32" s="38" t="str">
        <f ca="1">IF(C32="","",IF(C32&gt;Cronograma.NumPeríodos,1,VLOOKUP(C32,CronoPrev!$B$14:$G$25,6,FALSE)))</f>
        <v/>
      </c>
      <c r="J32" s="136">
        <f t="shared" ca="1" si="0"/>
        <v>-44721</v>
      </c>
      <c r="K32" s="37">
        <f t="shared" ca="1" si="4"/>
        <v>122</v>
      </c>
      <c r="L32" s="37" t="str">
        <f t="shared" ca="1" si="5"/>
        <v/>
      </c>
      <c r="M32" s="38" t="str">
        <f ca="1">IF(C32="","",L32/SUM(OFFSET(CronoPrev!$D$14,0,0,Cronograma.NumPeríodos)))</f>
        <v/>
      </c>
      <c r="O32" s="54">
        <v>19</v>
      </c>
      <c r="P32" s="105">
        <f ca="1">SUMIF(OFFSET(Eventograma_e_Quantitativos!$DK$17,1,0):OFFSET(Eventograma_e_Quantitativos!$DK$292,-1,0),Resumo_de_Acompanhamento!$O32,OFFSET(Eventograma_e_Quantitativos!$DL$17,1,0):OFFSET(Eventograma_e_Quantitativos!$DL$292,-1,0))</f>
        <v>0</v>
      </c>
    </row>
    <row r="33" spans="2:16" ht="10.5" x14ac:dyDescent="0.25">
      <c r="B33" s="37">
        <f t="shared" ca="1" si="1"/>
        <v>20</v>
      </c>
      <c r="C33" s="37" t="str">
        <f ca="1">IF(OR(D33="",D33&lt;dataInicioObra),"",COUNTIF(CronoPrev!$C$14:$C$25,"&lt;"&amp;(D33-7))+1)</f>
        <v/>
      </c>
      <c r="D33" s="45">
        <f ca="1">OFFSET(PLE!$G$71,TRUNC((ROW($B33)-ROW($B$14))/12,0)*8,MOD(ROW($B33)-ROW($B$14),12)*4)</f>
        <v>0</v>
      </c>
      <c r="E33" s="180">
        <f ca="1">OFFSET(PLE!$G$74,TRUNC((ROW($B33)-ROW($B$14))/12,0)*8,MOD(ROW(B33)-ROW($B$14),12)*4)</f>
        <v>0</v>
      </c>
      <c r="F33" s="180">
        <f t="shared" ca="1" si="2"/>
        <v>423810.18999999994</v>
      </c>
      <c r="G33" s="38">
        <f ca="1">OFFSET(PLE!$G$73,TRUNC((ROW($B33)-ROW($B$14))/12,0)*8,MOD(ROW(B33)-ROW($B$14),12)*4)</f>
        <v>0</v>
      </c>
      <c r="H33" s="38">
        <f t="shared" ca="1" si="3"/>
        <v>0.51999179271951956</v>
      </c>
      <c r="I33" s="38" t="str">
        <f ca="1">IF(C33="","",IF(C33&gt;Cronograma.NumPeríodos,1,VLOOKUP(C33,CronoPrev!$B$14:$G$25,6,FALSE)))</f>
        <v/>
      </c>
      <c r="J33" s="136">
        <f t="shared" ca="1" si="0"/>
        <v>-44721</v>
      </c>
      <c r="K33" s="37">
        <f t="shared" ca="1" si="4"/>
        <v>122</v>
      </c>
      <c r="L33" s="37" t="str">
        <f t="shared" ca="1" si="5"/>
        <v/>
      </c>
      <c r="M33" s="38" t="str">
        <f ca="1">IF(C33="","",L33/SUM(OFFSET(CronoPrev!$D$14,0,0,Cronograma.NumPeríodos)))</f>
        <v/>
      </c>
      <c r="O33" s="54">
        <v>20</v>
      </c>
      <c r="P33" s="105">
        <f ca="1">SUMIF(OFFSET(Eventograma_e_Quantitativos!$DK$17,1,0):OFFSET(Eventograma_e_Quantitativos!$DK$292,-1,0),Resumo_de_Acompanhamento!$O33,OFFSET(Eventograma_e_Quantitativos!$DL$17,1,0):OFFSET(Eventograma_e_Quantitativos!$DL$292,-1,0))</f>
        <v>0</v>
      </c>
    </row>
    <row r="34" spans="2:16" x14ac:dyDescent="0.2">
      <c r="B34" s="37">
        <f t="shared" ca="1" si="1"/>
        <v>21</v>
      </c>
      <c r="C34" s="37" t="str">
        <f ca="1">IF(OR(D34="",D34&lt;dataInicioObra),"",COUNTIF(CronoPrev!$C$14:$C$25,"&lt;"&amp;(D34-7))+1)</f>
        <v/>
      </c>
      <c r="D34" s="45">
        <f ca="1">OFFSET(PLE!$G$71,TRUNC((ROW($B34)-ROW($B$14))/12,0)*8,MOD(ROW($B34)-ROW($B$14),12)*4)</f>
        <v>0</v>
      </c>
      <c r="E34" s="180">
        <f ca="1">OFFSET(PLE!$G$74,TRUNC((ROW($B34)-ROW($B$14))/12,0)*8,MOD(ROW(B34)-ROW($B$14),12)*4)</f>
        <v>0</v>
      </c>
      <c r="F34" s="180">
        <f t="shared" ca="1" si="2"/>
        <v>423810.18999999994</v>
      </c>
      <c r="G34" s="38">
        <f ca="1">OFFSET(PLE!$G$73,TRUNC((ROW($B34)-ROW($B$14))/12,0)*8,MOD(ROW(B34)-ROW($B$14),12)*4)</f>
        <v>0</v>
      </c>
      <c r="H34" s="38">
        <f t="shared" ca="1" si="3"/>
        <v>0.51999179271951956</v>
      </c>
      <c r="I34" s="38" t="str">
        <f ca="1">IF(C34="","",IF(C34&gt;Cronograma.NumPeríodos,1,VLOOKUP(C34,CronoPrev!$B$14:$G$25,6,FALSE)))</f>
        <v/>
      </c>
      <c r="J34" s="136">
        <f t="shared" ca="1" si="0"/>
        <v>-44721</v>
      </c>
      <c r="K34" s="37">
        <f t="shared" ca="1" si="4"/>
        <v>122</v>
      </c>
      <c r="L34" s="37" t="str">
        <f t="shared" ca="1" si="5"/>
        <v/>
      </c>
      <c r="M34" s="38" t="str">
        <f ca="1">IF(C34="","",L34/SUM(OFFSET(CronoPrev!$D$14,0,0,Cronograma.NumPeríodos)))</f>
        <v/>
      </c>
    </row>
    <row r="35" spans="2:16" x14ac:dyDescent="0.2">
      <c r="B35" s="37">
        <f t="shared" ca="1" si="1"/>
        <v>22</v>
      </c>
      <c r="C35" s="37" t="str">
        <f ca="1">IF(OR(D35="",D35&lt;dataInicioObra),"",COUNTIF(CronoPrev!$C$14:$C$25,"&lt;"&amp;(D35-7))+1)</f>
        <v/>
      </c>
      <c r="D35" s="45">
        <f ca="1">OFFSET(PLE!$G$71,TRUNC((ROW($B35)-ROW($B$14))/12,0)*8,MOD(ROW($B35)-ROW($B$14),12)*4)</f>
        <v>0</v>
      </c>
      <c r="E35" s="180">
        <f ca="1">OFFSET(PLE!$G$74,TRUNC((ROW($B35)-ROW($B$14))/12,0)*8,MOD(ROW(B35)-ROW($B$14),12)*4)</f>
        <v>0</v>
      </c>
      <c r="F35" s="180">
        <f t="shared" ca="1" si="2"/>
        <v>423810.18999999994</v>
      </c>
      <c r="G35" s="38">
        <f ca="1">OFFSET(PLE!$G$73,TRUNC((ROW($B35)-ROW($B$14))/12,0)*8,MOD(ROW(B35)-ROW($B$14),12)*4)</f>
        <v>0</v>
      </c>
      <c r="H35" s="38">
        <f t="shared" ca="1" si="3"/>
        <v>0.51999179271951956</v>
      </c>
      <c r="I35" s="38" t="str">
        <f ca="1">IF(C35="","",IF(C35&gt;Cronograma.NumPeríodos,1,VLOOKUP(C35,CronoPrev!$B$14:$G$25,6,FALSE)))</f>
        <v/>
      </c>
      <c r="J35" s="136">
        <f t="shared" ca="1" si="0"/>
        <v>-44721</v>
      </c>
      <c r="K35" s="37">
        <f t="shared" ca="1" si="4"/>
        <v>122</v>
      </c>
      <c r="L35" s="37" t="str">
        <f t="shared" ca="1" si="5"/>
        <v/>
      </c>
      <c r="M35" s="38" t="str">
        <f ca="1">IF(C35="","",L35/SUM(OFFSET(CronoPrev!$D$14,0,0,Cronograma.NumPeríodos)))</f>
        <v/>
      </c>
    </row>
    <row r="36" spans="2:16" x14ac:dyDescent="0.2">
      <c r="B36" s="37">
        <f t="shared" ca="1" si="1"/>
        <v>23</v>
      </c>
      <c r="C36" s="37" t="str">
        <f ca="1">IF(OR(D36="",D36&lt;dataInicioObra),"",COUNTIF(CronoPrev!$C$14:$C$25,"&lt;"&amp;(D36-7))+1)</f>
        <v/>
      </c>
      <c r="D36" s="45">
        <f ca="1">OFFSET(PLE!$G$71,TRUNC((ROW($B36)-ROW($B$14))/12,0)*8,MOD(ROW($B36)-ROW($B$14),12)*4)</f>
        <v>0</v>
      </c>
      <c r="E36" s="180">
        <f ca="1">OFFSET(PLE!$G$74,TRUNC((ROW($B36)-ROW($B$14))/12,0)*8,MOD(ROW(B36)-ROW($B$14),12)*4)</f>
        <v>0</v>
      </c>
      <c r="F36" s="180">
        <f t="shared" ca="1" si="2"/>
        <v>423810.18999999994</v>
      </c>
      <c r="G36" s="38">
        <f ca="1">OFFSET(PLE!$G$73,TRUNC((ROW($B36)-ROW($B$14))/12,0)*8,MOD(ROW(B36)-ROW($B$14),12)*4)</f>
        <v>0</v>
      </c>
      <c r="H36" s="38">
        <f t="shared" ca="1" si="3"/>
        <v>0.51999179271951956</v>
      </c>
      <c r="I36" s="38" t="str">
        <f ca="1">IF(C36="","",IF(C36&gt;Cronograma.NumPeríodos,1,VLOOKUP(C36,CronoPrev!$B$14:$G$25,6,FALSE)))</f>
        <v/>
      </c>
      <c r="J36" s="136">
        <f t="shared" ca="1" si="0"/>
        <v>-44721</v>
      </c>
      <c r="K36" s="37">
        <f t="shared" ca="1" si="4"/>
        <v>122</v>
      </c>
      <c r="L36" s="37" t="str">
        <f t="shared" ca="1" si="5"/>
        <v/>
      </c>
      <c r="M36" s="38" t="str">
        <f ca="1">IF(C36="","",L36/SUM(OFFSET(CronoPrev!$D$14,0,0,Cronograma.NumPeríodos)))</f>
        <v/>
      </c>
    </row>
    <row r="37" spans="2:16" x14ac:dyDescent="0.2">
      <c r="B37" s="37">
        <f t="shared" ca="1" si="1"/>
        <v>24</v>
      </c>
      <c r="C37" s="37" t="str">
        <f ca="1">IF(OR(D37="",D37&lt;dataInicioObra),"",COUNTIF(CronoPrev!$C$14:$C$25,"&lt;"&amp;(D37-7))+1)</f>
        <v/>
      </c>
      <c r="D37" s="45">
        <f ca="1">OFFSET(PLE!$G$71,TRUNC((ROW($B37)-ROW($B$14))/12,0)*8,MOD(ROW($B37)-ROW($B$14),12)*4)</f>
        <v>0</v>
      </c>
      <c r="E37" s="180">
        <f ca="1">OFFSET(PLE!$G$74,TRUNC((ROW($B37)-ROW($B$14))/12,0)*8,MOD(ROW(B37)-ROW($B$14),12)*4)</f>
        <v>0</v>
      </c>
      <c r="F37" s="180">
        <f t="shared" ca="1" si="2"/>
        <v>423810.18999999994</v>
      </c>
      <c r="G37" s="38">
        <f ca="1">OFFSET(PLE!$G$73,TRUNC((ROW($B37)-ROW($B$14))/12,0)*8,MOD(ROW(B37)-ROW($B$14),12)*4)</f>
        <v>0</v>
      </c>
      <c r="H37" s="38">
        <f t="shared" ca="1" si="3"/>
        <v>0.51999179271951956</v>
      </c>
      <c r="I37" s="38" t="str">
        <f ca="1">IF(C37="","",IF(C37&gt;Cronograma.NumPeríodos,1,VLOOKUP(C37,CronoPrev!$B$14:$G$25,6,FALSE)))</f>
        <v/>
      </c>
      <c r="J37" s="136">
        <f t="shared" ca="1" si="0"/>
        <v>-44721</v>
      </c>
      <c r="K37" s="37">
        <f t="shared" ca="1" si="4"/>
        <v>122</v>
      </c>
      <c r="L37" s="37" t="str">
        <f t="shared" ca="1" si="5"/>
        <v/>
      </c>
      <c r="M37" s="38" t="str">
        <f ca="1">IF(C37="","",L37/SUM(OFFSET(CronoPrev!$D$14,0,0,Cronograma.NumPeríodos)))</f>
        <v/>
      </c>
    </row>
    <row r="38" spans="2:16" ht="3.75" customHeight="1" x14ac:dyDescent="0.2"/>
    <row r="39" spans="2:16" ht="10.5" x14ac:dyDescent="0.25">
      <c r="B39" s="47" t="s">
        <v>118</v>
      </c>
      <c r="C39" s="48"/>
      <c r="D39" s="49"/>
      <c r="E39" s="48"/>
      <c r="F39" s="141">
        <f ca="1">OFFSET(F$13,mediçao,0)</f>
        <v>423810.18999999994</v>
      </c>
      <c r="G39" s="48"/>
      <c r="H39" s="134">
        <f ca="1">OFFSET(H$13,mediçao,0)</f>
        <v>0.51999179271951956</v>
      </c>
      <c r="I39" s="50"/>
      <c r="J39" s="48"/>
      <c r="K39" s="51" t="s">
        <v>27</v>
      </c>
      <c r="L39" s="140">
        <f ca="1">OFFSET($L$13,mediçao,0)</f>
        <v>-425</v>
      </c>
      <c r="M39" s="52">
        <f ca="1">OFFSET($M$13,mediçao,0)</f>
        <v>-1.7346938775510203</v>
      </c>
    </row>
    <row r="40" spans="2:16" ht="8.25" customHeight="1" x14ac:dyDescent="0.25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</row>
    <row r="41" spans="2:16" ht="9" customHeight="1" x14ac:dyDescent="0.2"/>
    <row r="42" spans="2:16" ht="18.75" customHeight="1" x14ac:dyDescent="0.25">
      <c r="B42" s="219" t="str">
        <f ca="1">Import.Município&amp;", "&amp;TEXT(hoje,"dd")&amp;" de "&amp;TEXT(hoje,"mmmm")&amp;" de "&amp;TEXT(hoje,"aaaa")</f>
        <v>SOUSA - PB, 25 de fevereiro de 2025</v>
      </c>
      <c r="C42" s="219"/>
      <c r="D42" s="219"/>
      <c r="E42" s="219"/>
      <c r="F42" s="219"/>
      <c r="G42" s="151"/>
      <c r="K42" s="40"/>
      <c r="L42" s="40"/>
      <c r="M42" s="40"/>
      <c r="N42" s="40"/>
      <c r="O42" s="40"/>
      <c r="P42" s="40"/>
    </row>
    <row r="43" spans="2:16" x14ac:dyDescent="0.2">
      <c r="B43" s="214" t="s">
        <v>43</v>
      </c>
      <c r="C43" s="214"/>
      <c r="D43" s="214"/>
      <c r="E43" s="214"/>
      <c r="F43" s="214"/>
      <c r="K43" s="41" t="s">
        <v>52</v>
      </c>
      <c r="L43" s="214" t="str">
        <f>respFiscal</f>
        <v>Ranieri Abrantes Sarmento</v>
      </c>
      <c r="M43" s="214"/>
      <c r="N43" s="214"/>
      <c r="O43" s="214"/>
      <c r="P43" s="214"/>
    </row>
    <row r="44" spans="2:16" x14ac:dyDescent="0.2">
      <c r="C44" s="41" t="s">
        <v>42</v>
      </c>
      <c r="D44" s="20"/>
      <c r="G44" s="20"/>
      <c r="K44" s="41" t="s">
        <v>42</v>
      </c>
      <c r="L44" s="215" t="str">
        <f>creaFiscal</f>
        <v>161278642-1</v>
      </c>
      <c r="M44" s="215"/>
      <c r="N44" s="215"/>
      <c r="O44" s="215"/>
      <c r="P44" s="215"/>
    </row>
    <row r="45" spans="2:16" x14ac:dyDescent="0.2">
      <c r="C45" s="41" t="s">
        <v>44</v>
      </c>
      <c r="D45" s="20"/>
      <c r="G45" s="20"/>
      <c r="K45" s="41" t="s">
        <v>44</v>
      </c>
      <c r="L45" s="215" t="str">
        <f>artFiscal</f>
        <v>PB20210411399</v>
      </c>
      <c r="M45" s="215"/>
      <c r="N45" s="215"/>
      <c r="O45" s="215"/>
      <c r="P45" s="215"/>
    </row>
  </sheetData>
  <sheetProtection formatRows="0"/>
  <mergeCells count="18">
    <mergeCell ref="E2:J2"/>
    <mergeCell ref="J11:J12"/>
    <mergeCell ref="P11:P12"/>
    <mergeCell ref="L11:L12"/>
    <mergeCell ref="M11:M12"/>
    <mergeCell ref="K11:K12"/>
    <mergeCell ref="O11:O12"/>
    <mergeCell ref="L43:P43"/>
    <mergeCell ref="L44:P44"/>
    <mergeCell ref="L45:P45"/>
    <mergeCell ref="B11:B12"/>
    <mergeCell ref="D11:D12"/>
    <mergeCell ref="C11:C12"/>
    <mergeCell ref="E11:F11"/>
    <mergeCell ref="I11:I12"/>
    <mergeCell ref="G11:H11"/>
    <mergeCell ref="B43:F43"/>
    <mergeCell ref="B42:F42"/>
  </mergeCells>
  <phoneticPr fontId="0" type="noConversion"/>
  <conditionalFormatting sqref="B1:M1 B14:M37">
    <cfRule type="expression" dxfId="2" priority="4" stopIfTrue="1">
      <formula>$B1&gt;mediçao</formula>
    </cfRule>
  </conditionalFormatting>
  <pageMargins left="0.35433070866141736" right="0.35433070866141736" top="0.19685039370078741" bottom="0.39370078740157483" header="0.51181102362204722" footer="0.11811023622047245"/>
  <pageSetup paperSize="9" fitToHeight="2" orientation="landscape" r:id="rId1"/>
  <headerFooter alignWithMargins="0">
    <oddFooter>&amp;L27.477 v006   micro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"/>
  <dimension ref="A1:G25"/>
  <sheetViews>
    <sheetView workbookViewId="0"/>
  </sheetViews>
  <sheetFormatPr defaultRowHeight="14.5" x14ac:dyDescent="0.35"/>
  <sheetData>
    <row r="1" spans="1:7" x14ac:dyDescent="0.35">
      <c r="A1" s="57"/>
      <c r="B1" s="21"/>
      <c r="C1" s="21"/>
      <c r="D1" s="21"/>
      <c r="E1" s="21"/>
      <c r="F1" s="21"/>
      <c r="G1" s="21"/>
    </row>
    <row r="2" spans="1:7" x14ac:dyDescent="0.35">
      <c r="A2" s="99"/>
      <c r="B2" s="26"/>
      <c r="C2" s="26"/>
      <c r="D2" s="26"/>
      <c r="E2" s="26"/>
      <c r="F2" s="26"/>
      <c r="G2" s="26"/>
    </row>
    <row r="3" spans="1:7" x14ac:dyDescent="0.35">
      <c r="A3" s="57"/>
      <c r="B3" s="21"/>
      <c r="C3" s="21"/>
      <c r="D3" s="21"/>
      <c r="E3" s="21"/>
      <c r="F3" s="21"/>
      <c r="G3" s="21"/>
    </row>
    <row r="4" spans="1:7" x14ac:dyDescent="0.35">
      <c r="A4" s="57"/>
      <c r="B4" s="21"/>
      <c r="C4" s="21"/>
      <c r="D4" s="21"/>
      <c r="E4" s="21"/>
      <c r="F4" s="21"/>
      <c r="G4" s="21"/>
    </row>
    <row r="5" spans="1:7" x14ac:dyDescent="0.35">
      <c r="A5" s="57"/>
      <c r="B5" s="21"/>
      <c r="C5" s="21"/>
      <c r="D5" s="21"/>
      <c r="E5" s="21"/>
      <c r="F5" s="21"/>
      <c r="G5" s="21"/>
    </row>
    <row r="6" spans="1:7" x14ac:dyDescent="0.35">
      <c r="A6" s="57"/>
      <c r="B6" s="21"/>
      <c r="C6" s="21"/>
      <c r="D6" s="21"/>
      <c r="E6" s="21"/>
      <c r="F6" s="21"/>
      <c r="G6" s="21"/>
    </row>
    <row r="7" spans="1:7" x14ac:dyDescent="0.35">
      <c r="A7" s="57"/>
      <c r="B7" s="21"/>
      <c r="C7" s="21"/>
      <c r="D7" s="21"/>
      <c r="E7" s="21"/>
      <c r="F7" s="46"/>
      <c r="G7" s="21"/>
    </row>
    <row r="8" spans="1:7" x14ac:dyDescent="0.35">
      <c r="A8" s="101"/>
      <c r="B8" s="37">
        <f ca="1">OFFSET(B8,-1,0)+1</f>
        <v>1</v>
      </c>
      <c r="C8" s="45">
        <f ca="1">IF(DAY(DATE(YEAR(dataInicioObra),MONTH(dataInicioObra)+B8,DAY(dataInicioObra)))=DAY(dataInicioObra),DATE(YEAR(dataInicioObra),MONTH(dataInicioObra)+B8,DAY(dataInicioObra)),DATE(YEAR(dataInicioObra),MONTH(dataInicioObra)+1+B8,1)-1)</f>
        <v>44751</v>
      </c>
      <c r="D8" s="136">
        <f ca="1">C8-OFFSET(C8,-1,0)</f>
        <v>44751</v>
      </c>
      <c r="E8" s="136">
        <f ca="1">D8+OFFSET(E8,-1,0)</f>
        <v>44751</v>
      </c>
      <c r="F8" s="46">
        <f ca="1">OFFSET(Cronograma!$G$71,TRUNC((ROW(B8)-ROW($B$14))/12,0)*6,MOD(ROW(B8)-ROW($B$14),12)*4)</f>
        <v>0.12854011973952553</v>
      </c>
      <c r="G8" s="46">
        <f ca="1">F8+OFFSET(G8,-1,0)</f>
        <v>0.12854011973952553</v>
      </c>
    </row>
    <row r="9" spans="1:7" x14ac:dyDescent="0.35">
      <c r="A9" s="57"/>
      <c r="B9" s="27"/>
      <c r="C9" s="21"/>
      <c r="D9" s="21"/>
      <c r="E9" s="21"/>
      <c r="F9" s="21"/>
      <c r="G9" s="21"/>
    </row>
    <row r="10" spans="1:7" x14ac:dyDescent="0.35">
      <c r="A10" s="57"/>
      <c r="B10" s="27" t="s">
        <v>17</v>
      </c>
      <c r="C10" s="21"/>
      <c r="D10" s="21"/>
      <c r="E10" s="21"/>
    </row>
    <row r="11" spans="1:7" x14ac:dyDescent="0.35">
      <c r="A11" s="57"/>
      <c r="B11" s="275" t="s">
        <v>13</v>
      </c>
      <c r="C11" s="279" t="s">
        <v>14</v>
      </c>
      <c r="D11" s="104"/>
      <c r="E11" s="104"/>
      <c r="F11" s="279" t="s">
        <v>16</v>
      </c>
      <c r="G11" s="279"/>
    </row>
    <row r="12" spans="1:7" x14ac:dyDescent="0.35">
      <c r="A12" s="100"/>
      <c r="B12" s="275"/>
      <c r="C12" s="279"/>
      <c r="D12" s="104"/>
      <c r="E12" s="104"/>
      <c r="F12" s="104" t="s">
        <v>15</v>
      </c>
      <c r="G12" s="104" t="s">
        <v>9</v>
      </c>
    </row>
    <row r="13" spans="1:7" x14ac:dyDescent="0.35">
      <c r="A13" s="57"/>
      <c r="B13" s="42">
        <v>0</v>
      </c>
      <c r="C13" s="150">
        <f>dataInicioObra</f>
        <v>44721</v>
      </c>
      <c r="D13" s="43"/>
      <c r="E13" s="31"/>
      <c r="F13" s="31"/>
      <c r="G13" s="31"/>
    </row>
    <row r="14" spans="1:7" x14ac:dyDescent="0.35">
      <c r="A14" s="101"/>
      <c r="B14" s="37">
        <f ca="1">OFFSET(B14,-1,0)+1</f>
        <v>1</v>
      </c>
      <c r="C14" s="45">
        <f ca="1">IF(DAY(DATE(YEAR(dataInicioObra),MONTH(dataInicioObra)+B14,DAY(dataInicioObra)))=DAY(dataInicioObra),DATE(YEAR(dataInicioObra),MONTH(dataInicioObra)+B14,DAY(dataInicioObra)),DATE(YEAR(dataInicioObra),MONTH(dataInicioObra)+1+B14,1)-1)</f>
        <v>44751</v>
      </c>
      <c r="D14" s="136">
        <f ca="1">C14-OFFSET(C14,-1,0)</f>
        <v>30</v>
      </c>
      <c r="E14" s="136">
        <f ca="1">D14+OFFSET(E14,-1,0)</f>
        <v>30</v>
      </c>
      <c r="F14" s="46">
        <f ca="1">OFFSET(Cronograma!$G$71,TRUNC((ROW(B14)-ROW($B$14))/12,0)*6,MOD(ROW(B14)-ROW($B$14),12)*4)</f>
        <v>3.2344270067476831E-2</v>
      </c>
      <c r="G14" s="46">
        <f ca="1">F14+OFFSET(G14,-1,0)</f>
        <v>3.2344270067476831E-2</v>
      </c>
    </row>
    <row r="15" spans="1:7" x14ac:dyDescent="0.35">
      <c r="A15" s="101"/>
      <c r="B15" s="37">
        <f ca="1">OFFSET(B15,-1,0)+1</f>
        <v>2</v>
      </c>
      <c r="C15" s="45">
        <f ca="1">IF(DAY(DATE(YEAR(dataInicioObra),MONTH(dataInicioObra)+B15,DAY(dataInicioObra)))=DAY(dataInicioObra),DATE(YEAR(dataInicioObra),MONTH(dataInicioObra)+B15,DAY(dataInicioObra)),DATE(YEAR(dataInicioObra),MONTH(dataInicioObra)+1+B15,1)-1)</f>
        <v>44782</v>
      </c>
      <c r="D15" s="136">
        <f t="shared" ref="D15:D25" ca="1" si="0">C15-OFFSET(C15,-1,0)</f>
        <v>31</v>
      </c>
      <c r="E15" s="136">
        <f t="shared" ref="E15:E25" ca="1" si="1">D15+OFFSET(E15,-1,0)</f>
        <v>61</v>
      </c>
      <c r="F15" s="46">
        <f ca="1">OFFSET(Cronograma!$G$71,TRUNC((ROW(B15)-ROW($B$14))/12,0)*6,MOD(ROW(B15)-ROW($B$14),12)*4)</f>
        <v>7.7435541647016146E-2</v>
      </c>
      <c r="G15" s="46">
        <f t="shared" ref="G15:G25" ca="1" si="2">F15+OFFSET(G15,-1,0)</f>
        <v>0.10977981171449297</v>
      </c>
    </row>
    <row r="16" spans="1:7" x14ac:dyDescent="0.35">
      <c r="A16" s="101"/>
      <c r="B16" s="37">
        <f t="shared" ref="B16:B25" ca="1" si="3">OFFSET(B16,-1,0)+1</f>
        <v>3</v>
      </c>
      <c r="C16" s="45">
        <f t="shared" ref="C16:C25" ca="1" si="4">IF(DAY(DATE(YEAR(dataInicioObra),MONTH(dataInicioObra)+B16,DAY(dataInicioObra)))=DAY(dataInicioObra),DATE(YEAR(dataInicioObra),MONTH(dataInicioObra)+B16,DAY(dataInicioObra)),DATE(YEAR(dataInicioObra),MONTH(dataInicioObra)+1+B16,1)-1)</f>
        <v>44813</v>
      </c>
      <c r="D16" s="136">
        <f t="shared" ca="1" si="0"/>
        <v>31</v>
      </c>
      <c r="E16" s="136">
        <f t="shared" ca="1" si="1"/>
        <v>92</v>
      </c>
      <c r="F16" s="46">
        <f ca="1">OFFSET(Cronograma!$G$71,TRUNC((ROW(B16)-ROW($B$14))/12,0)*6,MOD(ROW(B16)-ROW($B$14),12)*4)</f>
        <v>0.14809864137190321</v>
      </c>
      <c r="G16" s="46">
        <f t="shared" ca="1" si="2"/>
        <v>0.25787845308639618</v>
      </c>
    </row>
    <row r="17" spans="1:7" x14ac:dyDescent="0.35">
      <c r="A17" s="101"/>
      <c r="B17" s="37">
        <f t="shared" ca="1" si="3"/>
        <v>4</v>
      </c>
      <c r="C17" s="45">
        <f t="shared" ca="1" si="4"/>
        <v>44843</v>
      </c>
      <c r="D17" s="136">
        <f t="shared" ca="1" si="0"/>
        <v>30</v>
      </c>
      <c r="E17" s="136">
        <f t="shared" ca="1" si="1"/>
        <v>122</v>
      </c>
      <c r="F17" s="46">
        <f ca="1">OFFSET(Cronograma!$G$71,TRUNC((ROW(B17)-ROW($B$14))/12,0)*6,MOD(ROW(B17)-ROW($B$14),12)*4)</f>
        <v>0.26211333963312339</v>
      </c>
      <c r="G17" s="46">
        <f t="shared" ca="1" si="2"/>
        <v>0.51999179271951956</v>
      </c>
    </row>
    <row r="18" spans="1:7" x14ac:dyDescent="0.35">
      <c r="A18" s="101"/>
      <c r="B18" s="37">
        <f t="shared" ca="1" si="3"/>
        <v>5</v>
      </c>
      <c r="C18" s="45">
        <f t="shared" ca="1" si="4"/>
        <v>44874</v>
      </c>
      <c r="D18" s="136">
        <f t="shared" ca="1" si="0"/>
        <v>31</v>
      </c>
      <c r="E18" s="136">
        <f t="shared" ca="1" si="1"/>
        <v>153</v>
      </c>
      <c r="F18" s="46">
        <f ca="1">OFFSET(Cronograma!$G$71,TRUNC((ROW(B18)-ROW($B$14))/12,0)*6,MOD(ROW(B18)-ROW($B$14),12)*4)</f>
        <v>0.14420006044912623</v>
      </c>
      <c r="G18" s="46">
        <f t="shared" ca="1" si="2"/>
        <v>0.66419185316864582</v>
      </c>
    </row>
    <row r="19" spans="1:7" x14ac:dyDescent="0.35">
      <c r="A19" s="101"/>
      <c r="B19" s="37">
        <f t="shared" ca="1" si="3"/>
        <v>6</v>
      </c>
      <c r="C19" s="45">
        <f t="shared" ca="1" si="4"/>
        <v>44904</v>
      </c>
      <c r="D19" s="136">
        <f t="shared" ca="1" si="0"/>
        <v>30</v>
      </c>
      <c r="E19" s="136">
        <f t="shared" ca="1" si="1"/>
        <v>183</v>
      </c>
      <c r="F19" s="46">
        <f ca="1">OFFSET(Cronograma!$G$71,TRUNC((ROW(B19)-ROW($B$14))/12,0)*6,MOD(ROW(B19)-ROW($B$14),12)*4)</f>
        <v>0.10713249383957053</v>
      </c>
      <c r="G19" s="46">
        <f t="shared" ca="1" si="2"/>
        <v>0.77132434700821639</v>
      </c>
    </row>
    <row r="20" spans="1:7" x14ac:dyDescent="0.35">
      <c r="A20" s="101"/>
      <c r="B20" s="37">
        <f t="shared" ca="1" si="3"/>
        <v>7</v>
      </c>
      <c r="C20" s="45">
        <f t="shared" ca="1" si="4"/>
        <v>44935</v>
      </c>
      <c r="D20" s="136">
        <f t="shared" ca="1" si="0"/>
        <v>31</v>
      </c>
      <c r="E20" s="136">
        <f t="shared" ca="1" si="1"/>
        <v>214</v>
      </c>
      <c r="F20" s="46">
        <f ca="1">OFFSET(Cronograma!$G$71,TRUNC((ROW(B20)-ROW($B$14))/12,0)*6,MOD(ROW(B20)-ROW($B$14),12)*4)</f>
        <v>0.12854011973952553</v>
      </c>
      <c r="G20" s="46">
        <f t="shared" ca="1" si="2"/>
        <v>0.8998644667477419</v>
      </c>
    </row>
    <row r="21" spans="1:7" x14ac:dyDescent="0.35">
      <c r="A21" s="101"/>
      <c r="B21" s="37">
        <f t="shared" ca="1" si="3"/>
        <v>8</v>
      </c>
      <c r="C21" s="45">
        <f t="shared" ca="1" si="4"/>
        <v>44966</v>
      </c>
      <c r="D21" s="136">
        <f t="shared" ca="1" si="0"/>
        <v>31</v>
      </c>
      <c r="E21" s="136">
        <f t="shared" ca="1" si="1"/>
        <v>245</v>
      </c>
      <c r="F21" s="46">
        <f ca="1">OFFSET(Cronograma!$G$71,TRUNC((ROW(B21)-ROW($B$14))/12,0)*6,MOD(ROW(B21)-ROW($B$14),12)*4)</f>
        <v>0.10013553325225849</v>
      </c>
      <c r="G21" s="46">
        <f t="shared" ca="1" si="2"/>
        <v>1.0000000000000004</v>
      </c>
    </row>
    <row r="22" spans="1:7" x14ac:dyDescent="0.35">
      <c r="A22" s="101"/>
      <c r="B22" s="37">
        <f t="shared" ca="1" si="3"/>
        <v>9</v>
      </c>
      <c r="C22" s="45">
        <f t="shared" ca="1" si="4"/>
        <v>44994</v>
      </c>
      <c r="D22" s="136">
        <f t="shared" ca="1" si="0"/>
        <v>28</v>
      </c>
      <c r="E22" s="136">
        <f t="shared" ca="1" si="1"/>
        <v>273</v>
      </c>
      <c r="F22" s="46">
        <f ca="1">OFFSET(Cronograma!$G$71,TRUNC((ROW(B22)-ROW($B$14))/12,0)*6,MOD(ROW(B22)-ROW($B$14),12)*4)</f>
        <v>0</v>
      </c>
      <c r="G22" s="46">
        <f t="shared" ca="1" si="2"/>
        <v>1.0000000000000004</v>
      </c>
    </row>
    <row r="23" spans="1:7" x14ac:dyDescent="0.35">
      <c r="A23" s="101"/>
      <c r="B23" s="37">
        <f t="shared" ca="1" si="3"/>
        <v>10</v>
      </c>
      <c r="C23" s="45">
        <f t="shared" ca="1" si="4"/>
        <v>45025</v>
      </c>
      <c r="D23" s="136">
        <f t="shared" ca="1" si="0"/>
        <v>31</v>
      </c>
      <c r="E23" s="136">
        <f t="shared" ca="1" si="1"/>
        <v>304</v>
      </c>
      <c r="F23" s="46">
        <f ca="1">OFFSET(Cronograma!$G$71,TRUNC((ROW(B23)-ROW($B$14))/12,0)*6,MOD(ROW(B23)-ROW($B$14),12)*4)</f>
        <v>0</v>
      </c>
      <c r="G23" s="46">
        <f t="shared" ca="1" si="2"/>
        <v>1.0000000000000004</v>
      </c>
    </row>
    <row r="24" spans="1:7" x14ac:dyDescent="0.35">
      <c r="A24" s="101"/>
      <c r="B24" s="37">
        <f t="shared" ca="1" si="3"/>
        <v>11</v>
      </c>
      <c r="C24" s="45">
        <f t="shared" ca="1" si="4"/>
        <v>45055</v>
      </c>
      <c r="D24" s="136">
        <f t="shared" ca="1" si="0"/>
        <v>30</v>
      </c>
      <c r="E24" s="136">
        <f t="shared" ca="1" si="1"/>
        <v>334</v>
      </c>
      <c r="F24" s="46">
        <f ca="1">OFFSET(Cronograma!$G$71,TRUNC((ROW(B24)-ROW($B$14))/12,0)*6,MOD(ROW(B24)-ROW($B$14),12)*4)</f>
        <v>0</v>
      </c>
      <c r="G24" s="46">
        <f t="shared" ca="1" si="2"/>
        <v>1.0000000000000004</v>
      </c>
    </row>
    <row r="25" spans="1:7" x14ac:dyDescent="0.35">
      <c r="A25" s="101"/>
      <c r="B25" s="37">
        <f t="shared" ca="1" si="3"/>
        <v>12</v>
      </c>
      <c r="C25" s="45">
        <f t="shared" ca="1" si="4"/>
        <v>45086</v>
      </c>
      <c r="D25" s="136">
        <f t="shared" ca="1" si="0"/>
        <v>31</v>
      </c>
      <c r="E25" s="136">
        <f t="shared" ca="1" si="1"/>
        <v>365</v>
      </c>
      <c r="F25" s="46">
        <f ca="1">OFFSET(Cronograma!$G$71,TRUNC((ROW(B25)-ROW($B$14))/12,0)*6,MOD(ROW(B25)-ROW($B$14),12)*4)</f>
        <v>0</v>
      </c>
      <c r="G25" s="46">
        <f t="shared" ca="1" si="2"/>
        <v>1.0000000000000004</v>
      </c>
    </row>
  </sheetData>
  <mergeCells count="3">
    <mergeCell ref="B11:B12"/>
    <mergeCell ref="C11:C12"/>
    <mergeCell ref="F11:G11"/>
  </mergeCells>
  <phoneticPr fontId="0" type="noConversion"/>
  <conditionalFormatting sqref="B8:G8 B14:G25">
    <cfRule type="expression" dxfId="1" priority="9" stopIfTrue="1">
      <formula>$G8=""</formula>
    </cfRule>
  </conditionalFormatting>
  <conditionalFormatting sqref="F7">
    <cfRule type="expression" dxfId="0" priority="1" stopIfTrue="1">
      <formula>$G7=""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Footer>&amp;L27.477 v006   micro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64</vt:i4>
      </vt:variant>
    </vt:vector>
  </HeadingPairs>
  <TitlesOfParts>
    <vt:vector size="71" baseType="lpstr">
      <vt:lpstr>DADOS</vt:lpstr>
      <vt:lpstr>Eventograma_e_Quantitativos</vt:lpstr>
      <vt:lpstr>Detalhamento</vt:lpstr>
      <vt:lpstr>Cronograma</vt:lpstr>
      <vt:lpstr>PLE</vt:lpstr>
      <vt:lpstr>Resumo_de_Acompanhamento</vt:lpstr>
      <vt:lpstr>CronoPrev</vt:lpstr>
      <vt:lpstr>Cronograma!Area_de_impressao</vt:lpstr>
      <vt:lpstr>DADOS!Area_de_impressao</vt:lpstr>
      <vt:lpstr>Detalhamento!Area_de_impressao</vt:lpstr>
      <vt:lpstr>Eventograma_e_Quantitativos!Area_de_impressao</vt:lpstr>
      <vt:lpstr>PLE!Area_de_impressao</vt:lpstr>
      <vt:lpstr>Resumo_de_Acompanhamento!Area_de_impressao</vt:lpstr>
      <vt:lpstr>artExec</vt:lpstr>
      <vt:lpstr>artFiscal</vt:lpstr>
      <vt:lpstr>cargoTomador</vt:lpstr>
      <vt:lpstr>creaExec</vt:lpstr>
      <vt:lpstr>creaFiscal</vt:lpstr>
      <vt:lpstr>creaPLE</vt:lpstr>
      <vt:lpstr>Cronograma</vt:lpstr>
      <vt:lpstr>Cronograma.LinhaPadrão</vt:lpstr>
      <vt:lpstr>Cronograma.Padrão</vt:lpstr>
      <vt:lpstr>Cronograma.Períodos.LinhaPadrão</vt:lpstr>
      <vt:lpstr>CronoPrev.LinhaPadrão</vt:lpstr>
      <vt:lpstr>DADOS.LinhaPadrão</vt:lpstr>
      <vt:lpstr>dataInicioObra</vt:lpstr>
      <vt:lpstr>Detalhamento.Filtro</vt:lpstr>
      <vt:lpstr>Detalhamento.LinhaPadrão</vt:lpstr>
      <vt:lpstr>Detalhamento.OpçãoServiços</vt:lpstr>
      <vt:lpstr>Detalhamento.OpçõesExibição</vt:lpstr>
      <vt:lpstr>Detalhamento.OpçõesServiços</vt:lpstr>
      <vt:lpstr>Eventograma_e_Quantitativos.LinhaPadrão</vt:lpstr>
      <vt:lpstr>FaltaEvento</vt:lpstr>
      <vt:lpstr>Import.Ação</vt:lpstr>
      <vt:lpstr>Import.CNPJ</vt:lpstr>
      <vt:lpstr>Import.Convênio</vt:lpstr>
      <vt:lpstr>Import.CR</vt:lpstr>
      <vt:lpstr>Import.CTEF</vt:lpstr>
      <vt:lpstr>Import.DataAssinaturaCR</vt:lpstr>
      <vt:lpstr>Import.DataInícioObra</vt:lpstr>
      <vt:lpstr>Import.Descrição</vt:lpstr>
      <vt:lpstr>Import.Empresa</vt:lpstr>
      <vt:lpstr>Import.FrenteDeObra</vt:lpstr>
      <vt:lpstr>Import.Gestor</vt:lpstr>
      <vt:lpstr>Import.Gigov</vt:lpstr>
      <vt:lpstr>Import.Localidade</vt:lpstr>
      <vt:lpstr>Import.Município</vt:lpstr>
      <vt:lpstr>Import.ObjetoCR</vt:lpstr>
      <vt:lpstr>Import.ObjetoCTEF</vt:lpstr>
      <vt:lpstr>Import.Programa</vt:lpstr>
      <vt:lpstr>Import.Proponente</vt:lpstr>
      <vt:lpstr>Eventograma_e_Quantitativos!Item</vt:lpstr>
      <vt:lpstr>mediçao</vt:lpstr>
      <vt:lpstr>Medições</vt:lpstr>
      <vt:lpstr>Medições.Padrão</vt:lpstr>
      <vt:lpstr>Detalhamento!Nível</vt:lpstr>
      <vt:lpstr>Eventograma_e_Quantitativos!Nível</vt:lpstr>
      <vt:lpstr>nomeTomador</vt:lpstr>
      <vt:lpstr>Eventograma_e_Quantitativos!NumEvento</vt:lpstr>
      <vt:lpstr>PLE.LinhaPadrão</vt:lpstr>
      <vt:lpstr>Eventograma_e_Quantitativos!PreçoTotal</vt:lpstr>
      <vt:lpstr>Eventograma_e_Quantitativos!PreçoUnit</vt:lpstr>
      <vt:lpstr>respExec</vt:lpstr>
      <vt:lpstr>respFiscal</vt:lpstr>
      <vt:lpstr>respPLE</vt:lpstr>
      <vt:lpstr>Resumo_de_Acompanhamento.LinhaPadrão</vt:lpstr>
      <vt:lpstr>Cronograma!Titulos_de_impressao</vt:lpstr>
      <vt:lpstr>Detalhamento!Titulos_de_impressao</vt:lpstr>
      <vt:lpstr>Eventograma_e_Quantitativos!Titulos_de_impressao</vt:lpstr>
      <vt:lpstr>PLE!Titulos_de_impressao</vt:lpstr>
      <vt:lpstr>ValoresPorEvento.LinhaPadrão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Raniere Sarmento</cp:lastModifiedBy>
  <cp:lastPrinted>2023-12-08T15:20:22Z</cp:lastPrinted>
  <dcterms:created xsi:type="dcterms:W3CDTF">2015-07-14T23:43:47Z</dcterms:created>
  <dcterms:modified xsi:type="dcterms:W3CDTF">2025-02-25T15:15:52Z</dcterms:modified>
</cp:coreProperties>
</file>